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eberrios\Desktop\"/>
    </mc:Choice>
  </mc:AlternateContent>
  <bookViews>
    <workbookView xWindow="240" yWindow="135" windowWidth="21195" windowHeight="8445"/>
  </bookViews>
  <sheets>
    <sheet name="FORM. 9" sheetId="3" r:id="rId1"/>
    <sheet name="CONCEPTOS" sheetId="10" state="hidden" r:id="rId2"/>
    <sheet name="bd_lista" sheetId="9" state="hidden" r:id="rId3"/>
    <sheet name="CONCEPTOS.." sheetId="22" r:id="rId4"/>
    <sheet name="RESUMEN" sheetId="8" state="hidden" r:id="rId5"/>
    <sheet name="CUT Bs." sheetId="15" r:id="rId6"/>
    <sheet name="CUT $us" sheetId="16" r:id="rId7"/>
    <sheet name="TRL Bs" sheetId="19" r:id="rId8"/>
    <sheet name="TRL $us" sheetId="20" r:id="rId9"/>
    <sheet name="CDI" sheetId="21" r:id="rId10"/>
    <sheet name="LISTA" sheetId="18" state="hidden" r:id="rId11"/>
  </sheets>
  <definedNames>
    <definedName name="_xlnm._FilterDatabase" localSheetId="9" hidden="1">CDI!$A$9:$H$92</definedName>
    <definedName name="_xlnm._FilterDatabase" localSheetId="6" hidden="1">'CUT $us'!$A$8:$N$787</definedName>
    <definedName name="_xlnm._FilterDatabase" localSheetId="5" hidden="1">'CUT Bs.'!$A$8:$K$13802</definedName>
    <definedName name="_xlnm._FilterDatabase" localSheetId="10" hidden="1">LISTA!$A$12:$AJ$614</definedName>
    <definedName name="_xlnm._FilterDatabase" localSheetId="4" hidden="1">RESUMEN!$A$10:$AJ$612</definedName>
    <definedName name="_xlnm._FilterDatabase" localSheetId="8" hidden="1">'TRL $us'!$A$8:$M$8</definedName>
    <definedName name="_xlnm._FilterDatabase" localSheetId="7" hidden="1">'TRL Bs'!$A$8:$J$8</definedName>
    <definedName name="_Key1" localSheetId="9" hidden="1">#REF!</definedName>
    <definedName name="_Key1" localSheetId="3" hidden="1">#REF!</definedName>
    <definedName name="_Key1" localSheetId="10" hidden="1">#REF!</definedName>
    <definedName name="_Key1" localSheetId="4" hidden="1">#REF!</definedName>
    <definedName name="_Key1" hidden="1">#REF!</definedName>
    <definedName name="_Key2" localSheetId="9" hidden="1">#REF!</definedName>
    <definedName name="_Key2" localSheetId="3" hidden="1">#REF!</definedName>
    <definedName name="_Key2" localSheetId="10" hidden="1">#REF!</definedName>
    <definedName name="_Key2" localSheetId="4" hidden="1">#REF!</definedName>
    <definedName name="_Key2" hidden="1">#REF!</definedName>
    <definedName name="_Order1" hidden="1">255</definedName>
    <definedName name="_Order2" hidden="1">255</definedName>
    <definedName name="_Sort" localSheetId="9" hidden="1">#REF!</definedName>
    <definedName name="_Sort" localSheetId="3" hidden="1">#REF!</definedName>
    <definedName name="_Sort" localSheetId="10" hidden="1">#REF!</definedName>
    <definedName name="_Sort" localSheetId="4" hidden="1">#REF!</definedName>
    <definedName name="_Sort" hidden="1">#REF!</definedName>
    <definedName name="_xlnm.Print_Area" localSheetId="1">CONCEPTOS!$A$1:$B$46</definedName>
    <definedName name="_xlnm.Print_Area" localSheetId="3">CONCEPTOS..!$A$1:$C$50</definedName>
    <definedName name="_xlnm.Print_Area" localSheetId="0">'FORM. 9'!$A$1:$AF$58</definedName>
    <definedName name="_xlnm.Print_Area" localSheetId="10">LISTA!$A$1:$AJ$617</definedName>
    <definedName name="_xlnm.Print_Area" localSheetId="4">RESUMEN!$A$1:$AJ$615</definedName>
    <definedName name="MARZO" localSheetId="9" hidden="1">#REF!</definedName>
    <definedName name="MARZO" localSheetId="3" hidden="1">#REF!</definedName>
    <definedName name="MARZO" localSheetId="10" hidden="1">#REF!</definedName>
    <definedName name="MARZO" localSheetId="4" hidden="1">#REF!</definedName>
    <definedName name="MARZO" hidden="1">#REF!</definedName>
    <definedName name="_xlnm.Print_Titles" localSheetId="9">CDI!$1:$9</definedName>
    <definedName name="_xlnm.Print_Titles" localSheetId="6">'CUT $us'!$1:$8</definedName>
    <definedName name="_xlnm.Print_Titles" localSheetId="5">'CUT Bs.'!$1:$8</definedName>
    <definedName name="_xlnm.Print_Titles" localSheetId="10">LISTA!$1:$12</definedName>
    <definedName name="_xlnm.Print_Titles" localSheetId="4">RESUMEN!$1:$10</definedName>
    <definedName name="_xlnm.Print_Titles" localSheetId="8">'TRL $us'!$1:$8</definedName>
    <definedName name="_xlnm.Print_Titles" localSheetId="7">'TRL Bs'!$1:$8</definedName>
  </definedNames>
  <calcPr calcId="152511"/>
</workbook>
</file>

<file path=xl/calcChain.xml><?xml version="1.0" encoding="utf-8"?>
<calcChain xmlns="http://schemas.openxmlformats.org/spreadsheetml/2006/main">
  <c r="C153" i="9" l="1"/>
  <c r="C152" i="9"/>
  <c r="A9" i="18" l="1"/>
  <c r="AJ612" i="8"/>
  <c r="AJ611" i="8"/>
  <c r="AJ610" i="8"/>
  <c r="AJ609" i="8"/>
  <c r="AJ608" i="8"/>
  <c r="AJ607" i="8"/>
  <c r="AJ606" i="8"/>
  <c r="AJ605" i="8"/>
  <c r="AJ604" i="8"/>
  <c r="AJ603" i="8"/>
  <c r="AJ602" i="8"/>
  <c r="AJ601" i="8"/>
  <c r="AJ600" i="8"/>
  <c r="AJ599" i="8"/>
  <c r="AJ598" i="8"/>
  <c r="AJ597" i="8"/>
  <c r="AJ596" i="8"/>
  <c r="AJ595" i="8"/>
  <c r="AJ594" i="8"/>
  <c r="AJ593" i="8"/>
  <c r="AJ592" i="8"/>
  <c r="AJ591" i="8"/>
  <c r="AJ590" i="8"/>
  <c r="AJ589" i="8"/>
  <c r="AJ588" i="8"/>
  <c r="AJ587" i="8"/>
  <c r="AJ586" i="8"/>
  <c r="AJ585" i="8"/>
  <c r="AJ584" i="8"/>
  <c r="AJ583" i="8"/>
  <c r="AJ582" i="8"/>
  <c r="AJ581" i="8"/>
  <c r="AJ580" i="8"/>
  <c r="AJ579" i="8"/>
  <c r="AJ578" i="8"/>
  <c r="AJ577" i="8"/>
  <c r="AJ576" i="8"/>
  <c r="AJ575" i="8"/>
  <c r="AJ574" i="8"/>
  <c r="AJ573" i="8"/>
  <c r="AJ572" i="8"/>
  <c r="AJ571" i="8"/>
  <c r="AJ570" i="8"/>
  <c r="AJ569" i="8"/>
  <c r="AJ568" i="8"/>
  <c r="AJ567" i="8"/>
  <c r="AJ566" i="8"/>
  <c r="AJ565" i="8"/>
  <c r="AJ564" i="8"/>
  <c r="AJ563" i="8"/>
  <c r="AJ562" i="8"/>
  <c r="AJ561" i="8"/>
  <c r="AJ560" i="8"/>
  <c r="AJ559" i="8"/>
  <c r="AJ558" i="8"/>
  <c r="AJ557" i="8"/>
  <c r="AJ556" i="8"/>
  <c r="AJ555" i="8"/>
  <c r="AJ554" i="8"/>
  <c r="AJ553" i="8"/>
  <c r="AJ552" i="8"/>
  <c r="AJ551" i="8"/>
  <c r="AJ550" i="8"/>
  <c r="AJ549" i="8"/>
  <c r="AJ548" i="8"/>
  <c r="AJ547" i="8"/>
  <c r="AJ546" i="8"/>
  <c r="AJ545" i="8"/>
  <c r="AJ544" i="8"/>
  <c r="AJ543" i="8"/>
  <c r="AJ542" i="8"/>
  <c r="AJ541" i="8"/>
  <c r="AJ540" i="8"/>
  <c r="AJ539" i="8"/>
  <c r="AJ538" i="8"/>
  <c r="AJ537" i="8"/>
  <c r="AJ536" i="8"/>
  <c r="AJ535" i="8"/>
  <c r="AJ534" i="8"/>
  <c r="AJ533" i="8"/>
  <c r="AJ532" i="8"/>
  <c r="AJ531" i="8"/>
  <c r="AJ530" i="8"/>
  <c r="AJ529" i="8"/>
  <c r="AJ528" i="8"/>
  <c r="AJ527" i="8"/>
  <c r="AJ526" i="8"/>
  <c r="AJ525" i="8"/>
  <c r="AJ524" i="8"/>
  <c r="AJ523" i="8"/>
  <c r="AJ522" i="8"/>
  <c r="AJ521" i="8"/>
  <c r="AJ520" i="8"/>
  <c r="AJ519" i="8"/>
  <c r="AJ518" i="8"/>
  <c r="AJ517" i="8"/>
  <c r="AJ516" i="8"/>
  <c r="AJ515" i="8"/>
  <c r="AJ514" i="8"/>
  <c r="AJ513" i="8"/>
  <c r="AJ512" i="8"/>
  <c r="AJ511" i="8"/>
  <c r="AJ510" i="8"/>
  <c r="AJ509" i="8"/>
  <c r="AJ508" i="8"/>
  <c r="AJ507" i="8"/>
  <c r="AJ506" i="8"/>
  <c r="AJ505" i="8"/>
  <c r="AJ504" i="8"/>
  <c r="AJ503" i="8"/>
  <c r="AJ502" i="8"/>
  <c r="AJ501" i="8"/>
  <c r="AJ500" i="8"/>
  <c r="AJ499" i="8"/>
  <c r="AJ498" i="8"/>
  <c r="AJ497" i="8"/>
  <c r="AJ496" i="8"/>
  <c r="AJ495" i="8"/>
  <c r="AJ494" i="8"/>
  <c r="AJ493" i="8"/>
  <c r="AJ492" i="8"/>
  <c r="AJ491" i="8"/>
  <c r="AJ490" i="8"/>
  <c r="AJ489" i="8"/>
  <c r="AJ488" i="8"/>
  <c r="AJ487" i="8"/>
  <c r="AJ486" i="8"/>
  <c r="AJ485" i="8"/>
  <c r="AJ484" i="8"/>
  <c r="AJ483" i="8"/>
  <c r="AJ482" i="8"/>
  <c r="AJ481" i="8"/>
  <c r="AJ480" i="8"/>
  <c r="AJ479" i="8"/>
  <c r="AJ478" i="8"/>
  <c r="AJ477" i="8"/>
  <c r="AJ476" i="8"/>
  <c r="AJ475" i="8"/>
  <c r="AJ474" i="8"/>
  <c r="AJ473" i="8"/>
  <c r="AJ472" i="8"/>
  <c r="AJ471" i="8"/>
  <c r="AJ470" i="8"/>
  <c r="AJ469" i="8"/>
  <c r="AJ468" i="8"/>
  <c r="AJ467" i="8"/>
  <c r="AJ466" i="8"/>
  <c r="AJ465" i="8"/>
  <c r="AJ464" i="8"/>
  <c r="AJ463" i="8"/>
  <c r="AJ462" i="8"/>
  <c r="AJ461" i="8"/>
  <c r="AJ460" i="8"/>
  <c r="AJ459" i="8"/>
  <c r="AJ458" i="8"/>
  <c r="AJ457" i="8"/>
  <c r="AJ456" i="8"/>
  <c r="AJ455" i="8"/>
  <c r="AJ454" i="8"/>
  <c r="AJ453" i="8"/>
  <c r="AJ452" i="8"/>
  <c r="AJ451" i="8"/>
  <c r="AJ450" i="8"/>
  <c r="AJ449" i="8"/>
  <c r="AJ448" i="8"/>
  <c r="AJ447" i="8"/>
  <c r="AJ446" i="8"/>
  <c r="AJ445" i="8"/>
  <c r="AJ444" i="8"/>
  <c r="AJ443" i="8"/>
  <c r="AJ442" i="8"/>
  <c r="AJ441" i="8"/>
  <c r="AJ440" i="8"/>
  <c r="AJ439" i="8"/>
  <c r="AJ438" i="8"/>
  <c r="AJ437" i="8"/>
  <c r="AJ436" i="8"/>
  <c r="AJ435" i="8"/>
  <c r="AJ434" i="8"/>
  <c r="AJ433" i="8"/>
  <c r="AJ432" i="8"/>
  <c r="AJ431" i="8"/>
  <c r="AJ430" i="8"/>
  <c r="AJ429" i="8"/>
  <c r="AJ428" i="8"/>
  <c r="AJ427" i="8"/>
  <c r="AJ426" i="8"/>
  <c r="AJ425" i="8"/>
  <c r="AJ424" i="8"/>
  <c r="AJ423" i="8"/>
  <c r="AJ422" i="8"/>
  <c r="AJ421" i="8"/>
  <c r="AJ420" i="8"/>
  <c r="AJ419" i="8"/>
  <c r="AJ418" i="8"/>
  <c r="AJ417" i="8"/>
  <c r="AJ416" i="8"/>
  <c r="AJ415" i="8"/>
  <c r="AJ414" i="8"/>
  <c r="AJ413" i="8"/>
  <c r="AJ412" i="8"/>
  <c r="AJ411" i="8"/>
  <c r="AJ410" i="8"/>
  <c r="AJ409" i="8"/>
  <c r="AJ408" i="8"/>
  <c r="AJ407" i="8"/>
  <c r="AJ406" i="8"/>
  <c r="AJ405" i="8"/>
  <c r="AJ404" i="8"/>
  <c r="AJ403" i="8"/>
  <c r="AJ402" i="8"/>
  <c r="AJ401" i="8"/>
  <c r="AJ400" i="8"/>
  <c r="AJ399" i="8"/>
  <c r="AJ398" i="8"/>
  <c r="AJ397" i="8"/>
  <c r="AJ396" i="8"/>
  <c r="AJ395" i="8"/>
  <c r="AJ394" i="8"/>
  <c r="AJ393" i="8"/>
  <c r="AJ392" i="8"/>
  <c r="AJ391" i="8"/>
  <c r="AJ390" i="8"/>
  <c r="AJ389" i="8"/>
  <c r="AJ388" i="8"/>
  <c r="AJ387" i="8"/>
  <c r="AJ386" i="8"/>
  <c r="AJ385" i="8"/>
  <c r="AJ384" i="8"/>
  <c r="AJ383" i="8"/>
  <c r="AJ382" i="8"/>
  <c r="AJ381" i="8"/>
  <c r="AJ380" i="8"/>
  <c r="AJ379" i="8"/>
  <c r="AJ378" i="8"/>
  <c r="AJ377" i="8"/>
  <c r="AJ376" i="8"/>
  <c r="AJ375" i="8"/>
  <c r="AJ374" i="8"/>
  <c r="AJ373" i="8"/>
  <c r="AJ372" i="8"/>
  <c r="AJ371" i="8"/>
  <c r="AJ370" i="8"/>
  <c r="AJ369" i="8"/>
  <c r="AJ368" i="8"/>
  <c r="AJ367" i="8"/>
  <c r="AJ366" i="8"/>
  <c r="AJ365" i="8"/>
  <c r="AJ364" i="8"/>
  <c r="AJ363" i="8"/>
  <c r="AJ362" i="8"/>
  <c r="AJ361" i="8"/>
  <c r="AJ360" i="8"/>
  <c r="AJ359" i="8"/>
  <c r="AJ358" i="8"/>
  <c r="AJ357" i="8"/>
  <c r="AJ356" i="8"/>
  <c r="AJ355" i="8"/>
  <c r="AJ354" i="8"/>
  <c r="AJ353" i="8"/>
  <c r="AJ352" i="8"/>
  <c r="AJ351" i="8"/>
  <c r="AJ350" i="8"/>
  <c r="AJ349" i="8"/>
  <c r="AJ348" i="8"/>
  <c r="AJ347" i="8"/>
  <c r="AJ346" i="8"/>
  <c r="AJ345" i="8"/>
  <c r="AJ344" i="8"/>
  <c r="AJ343" i="8"/>
  <c r="AJ342" i="8"/>
  <c r="AJ341" i="8"/>
  <c r="AJ340" i="8"/>
  <c r="AJ339" i="8"/>
  <c r="AJ338" i="8"/>
  <c r="AJ337" i="8"/>
  <c r="AJ336" i="8"/>
  <c r="AJ335" i="8"/>
  <c r="AJ334" i="8"/>
  <c r="AJ333" i="8"/>
  <c r="AJ332" i="8"/>
  <c r="AJ331" i="8"/>
  <c r="AJ330" i="8"/>
  <c r="AJ329" i="8"/>
  <c r="AJ328" i="8"/>
  <c r="AJ327" i="8"/>
  <c r="AJ326" i="8"/>
  <c r="AJ325" i="8"/>
  <c r="AJ324" i="8"/>
  <c r="AJ323" i="8"/>
  <c r="AJ322" i="8"/>
  <c r="AJ321" i="8"/>
  <c r="AJ320" i="8"/>
  <c r="AJ319" i="8"/>
  <c r="AJ318" i="8"/>
  <c r="AJ317" i="8"/>
  <c r="AJ316" i="8"/>
  <c r="AJ315" i="8"/>
  <c r="AJ314" i="8"/>
  <c r="AJ313" i="8"/>
  <c r="AJ312" i="8"/>
  <c r="AJ311" i="8"/>
  <c r="AJ310" i="8"/>
  <c r="AJ309" i="8"/>
  <c r="AJ308" i="8"/>
  <c r="AJ307" i="8"/>
  <c r="AJ306" i="8"/>
  <c r="AJ305" i="8"/>
  <c r="AJ304" i="8"/>
  <c r="AJ303" i="8"/>
  <c r="AJ302" i="8"/>
  <c r="AJ301" i="8"/>
  <c r="AJ300" i="8"/>
  <c r="AJ299" i="8"/>
  <c r="AJ298" i="8"/>
  <c r="AJ297" i="8"/>
  <c r="AJ296" i="8"/>
  <c r="AJ295" i="8"/>
  <c r="AJ294" i="8"/>
  <c r="AJ293" i="8"/>
  <c r="AJ292" i="8"/>
  <c r="AJ291" i="8"/>
  <c r="AJ290" i="8"/>
  <c r="AJ289" i="8"/>
  <c r="AJ288" i="8"/>
  <c r="AJ287" i="8"/>
  <c r="AJ286" i="8"/>
  <c r="AJ285" i="8"/>
  <c r="AJ284" i="8"/>
  <c r="AJ283" i="8"/>
  <c r="AJ282" i="8"/>
  <c r="AJ281" i="8"/>
  <c r="AJ280" i="8"/>
  <c r="AJ279" i="8"/>
  <c r="AJ278" i="8"/>
  <c r="AJ277" i="8"/>
  <c r="AJ276" i="8"/>
  <c r="AJ275" i="8"/>
  <c r="AJ274" i="8"/>
  <c r="AJ273" i="8"/>
  <c r="AJ272" i="8"/>
  <c r="AJ271" i="8"/>
  <c r="AJ270" i="8"/>
  <c r="AJ269" i="8"/>
  <c r="AJ268" i="8"/>
  <c r="AJ267" i="8"/>
  <c r="AJ266" i="8"/>
  <c r="AJ265" i="8"/>
  <c r="AJ264" i="8"/>
  <c r="AJ263" i="8"/>
  <c r="AJ262" i="8"/>
  <c r="AJ261" i="8"/>
  <c r="AJ260" i="8"/>
  <c r="AJ259" i="8"/>
  <c r="AJ258" i="8"/>
  <c r="AJ257" i="8"/>
  <c r="AJ256" i="8"/>
  <c r="AJ255" i="8"/>
  <c r="AJ254" i="8"/>
  <c r="AJ253" i="8"/>
  <c r="AJ252" i="8"/>
  <c r="AJ251" i="8"/>
  <c r="AJ250" i="8"/>
  <c r="AJ249" i="8"/>
  <c r="AJ248" i="8"/>
  <c r="AJ247" i="8"/>
  <c r="AJ246" i="8"/>
  <c r="AJ245" i="8"/>
  <c r="AJ244" i="8"/>
  <c r="AJ243" i="8"/>
  <c r="AJ242" i="8"/>
  <c r="AJ241" i="8"/>
  <c r="AJ240" i="8"/>
  <c r="AJ239" i="8"/>
  <c r="AJ238" i="8"/>
  <c r="AJ237" i="8"/>
  <c r="AJ236" i="8"/>
  <c r="AJ235" i="8"/>
  <c r="AJ234" i="8"/>
  <c r="AJ233" i="8"/>
  <c r="AJ232" i="8"/>
  <c r="AJ231" i="8"/>
  <c r="AJ230" i="8"/>
  <c r="AJ229" i="8"/>
  <c r="AJ228" i="8"/>
  <c r="AJ227" i="8"/>
  <c r="AJ226" i="8"/>
  <c r="AJ225" i="8"/>
  <c r="AJ224" i="8"/>
  <c r="AJ223" i="8"/>
  <c r="AJ222" i="8"/>
  <c r="AJ221" i="8"/>
  <c r="AJ220" i="8"/>
  <c r="AJ219" i="8"/>
  <c r="AJ218" i="8"/>
  <c r="AJ217" i="8"/>
  <c r="AJ216" i="8"/>
  <c r="AJ215" i="8"/>
  <c r="AJ214" i="8"/>
  <c r="AJ213" i="8"/>
  <c r="AJ212" i="8"/>
  <c r="AJ211" i="8"/>
  <c r="AJ210" i="8"/>
  <c r="AJ209" i="8"/>
  <c r="AJ208" i="8"/>
  <c r="AJ207" i="8"/>
  <c r="AJ206" i="8"/>
  <c r="AJ205" i="8"/>
  <c r="AJ204" i="8"/>
  <c r="AJ203" i="8"/>
  <c r="AJ202" i="8"/>
  <c r="AJ201" i="8"/>
  <c r="AJ200" i="8"/>
  <c r="AJ199" i="8"/>
  <c r="AJ198" i="8"/>
  <c r="AJ197" i="8"/>
  <c r="AJ196" i="8"/>
  <c r="AJ195" i="8"/>
  <c r="AJ194" i="8"/>
  <c r="AJ193" i="8"/>
  <c r="AJ192" i="8"/>
  <c r="AJ191" i="8"/>
  <c r="AJ190" i="8"/>
  <c r="AJ189" i="8"/>
  <c r="AJ188" i="8"/>
  <c r="AJ187" i="8"/>
  <c r="AJ186" i="8"/>
  <c r="AJ185" i="8"/>
  <c r="AJ184" i="8"/>
  <c r="AJ183" i="8"/>
  <c r="AJ182" i="8"/>
  <c r="AJ181" i="8"/>
  <c r="AJ180" i="8"/>
  <c r="AJ179" i="8"/>
  <c r="AJ178" i="8"/>
  <c r="AJ177" i="8"/>
  <c r="AJ176" i="8"/>
  <c r="AJ175" i="8"/>
  <c r="AJ174" i="8"/>
  <c r="AJ173" i="8"/>
  <c r="AJ172" i="8"/>
  <c r="AJ171" i="8"/>
  <c r="AJ170" i="8"/>
  <c r="AJ169" i="8"/>
  <c r="AJ168" i="8"/>
  <c r="AJ167" i="8"/>
  <c r="AJ166" i="8"/>
  <c r="AJ165" i="8"/>
  <c r="AJ164" i="8"/>
  <c r="AJ163" i="8"/>
  <c r="AJ162" i="8"/>
  <c r="AJ161" i="8"/>
  <c r="AJ160" i="8"/>
  <c r="AJ159" i="8"/>
  <c r="AJ158" i="8"/>
  <c r="AJ157" i="8"/>
  <c r="AJ156" i="8"/>
  <c r="AJ155" i="8"/>
  <c r="AJ154" i="8"/>
  <c r="AJ153" i="8"/>
  <c r="AJ152" i="8"/>
  <c r="AJ151" i="8"/>
  <c r="AJ150" i="8"/>
  <c r="AJ149" i="8"/>
  <c r="AJ148" i="8"/>
  <c r="AJ147" i="8"/>
  <c r="AJ146" i="8"/>
  <c r="AJ145" i="8"/>
  <c r="AJ144" i="8"/>
  <c r="AJ143" i="8"/>
  <c r="AJ142" i="8"/>
  <c r="AJ141" i="8"/>
  <c r="AJ140" i="8"/>
  <c r="AJ139" i="8"/>
  <c r="AJ138" i="8"/>
  <c r="AJ137" i="8"/>
  <c r="AJ136" i="8"/>
  <c r="AJ135" i="8"/>
  <c r="AJ134" i="8"/>
  <c r="AJ133" i="8"/>
  <c r="AJ132" i="8"/>
  <c r="AJ131" i="8"/>
  <c r="AJ130" i="8"/>
  <c r="AJ129" i="8"/>
  <c r="AJ128" i="8"/>
  <c r="AJ127" i="8"/>
  <c r="AJ126" i="8"/>
  <c r="AJ125" i="8"/>
  <c r="AJ124" i="8"/>
  <c r="AJ123" i="8"/>
  <c r="AJ122" i="8"/>
  <c r="AJ121" i="8"/>
  <c r="AJ120" i="8"/>
  <c r="AJ119" i="8"/>
  <c r="AJ118" i="8"/>
  <c r="AJ117" i="8"/>
  <c r="AJ116" i="8"/>
  <c r="AJ115" i="8"/>
  <c r="AJ114" i="8"/>
  <c r="AJ113" i="8"/>
  <c r="AJ112" i="8"/>
  <c r="AJ111" i="8"/>
  <c r="AJ110" i="8"/>
  <c r="AJ109" i="8"/>
  <c r="AJ108" i="8"/>
  <c r="AJ107" i="8"/>
  <c r="AJ106" i="8"/>
  <c r="AJ105" i="8"/>
  <c r="AJ104" i="8"/>
  <c r="AJ103" i="8"/>
  <c r="AJ102" i="8"/>
  <c r="AJ101" i="8"/>
  <c r="AJ100" i="8"/>
  <c r="AJ99" i="8"/>
  <c r="AJ98" i="8"/>
  <c r="AJ97" i="8"/>
  <c r="AJ96" i="8"/>
  <c r="AJ95" i="8"/>
  <c r="AJ94" i="8"/>
  <c r="AJ93" i="8"/>
  <c r="AJ92" i="8"/>
  <c r="AJ91" i="8"/>
  <c r="AJ90" i="8"/>
  <c r="AJ89" i="8"/>
  <c r="AJ88" i="8"/>
  <c r="AJ87" i="8"/>
  <c r="AJ86" i="8"/>
  <c r="AJ85" i="8"/>
  <c r="AJ84" i="8"/>
  <c r="AJ83" i="8"/>
  <c r="AJ82" i="8"/>
  <c r="AJ81" i="8"/>
  <c r="AJ80" i="8"/>
  <c r="AJ79" i="8"/>
  <c r="AJ78" i="8"/>
  <c r="AJ77" i="8"/>
  <c r="AJ76" i="8"/>
  <c r="AJ75" i="8"/>
  <c r="AJ74" i="8"/>
  <c r="AJ73" i="8"/>
  <c r="AJ72" i="8"/>
  <c r="AJ71" i="8"/>
  <c r="AJ70" i="8"/>
  <c r="AJ69" i="8"/>
  <c r="AJ68" i="8"/>
  <c r="AJ67" i="8"/>
  <c r="AJ66" i="8"/>
  <c r="AJ65" i="8"/>
  <c r="AJ64" i="8"/>
  <c r="AJ63" i="8"/>
  <c r="AJ62" i="8"/>
  <c r="AJ61" i="8"/>
  <c r="AJ60" i="8"/>
  <c r="AJ59" i="8"/>
  <c r="AJ58" i="8"/>
  <c r="AJ57" i="8"/>
  <c r="AJ56" i="8"/>
  <c r="AJ55" i="8"/>
  <c r="AJ54" i="8"/>
  <c r="AJ53" i="8"/>
  <c r="AJ52" i="8"/>
  <c r="AJ51" i="8"/>
  <c r="AJ50" i="8"/>
  <c r="AJ49" i="8"/>
  <c r="AJ48" i="8"/>
  <c r="AJ47" i="8"/>
  <c r="AJ46" i="8"/>
  <c r="AJ45" i="8"/>
  <c r="AJ44" i="8"/>
  <c r="AJ43" i="8"/>
  <c r="AJ42" i="8"/>
  <c r="AJ41" i="8"/>
  <c r="AJ40" i="8"/>
  <c r="AJ39" i="8"/>
  <c r="AJ38" i="8"/>
  <c r="AJ37" i="8"/>
  <c r="AJ36" i="8"/>
  <c r="AJ35" i="8"/>
  <c r="AJ34" i="8"/>
  <c r="AJ33" i="8"/>
  <c r="AJ32" i="8"/>
  <c r="AJ31" i="8"/>
  <c r="AJ30" i="8"/>
  <c r="AJ29" i="8"/>
  <c r="AJ28" i="8"/>
  <c r="AJ27" i="8"/>
  <c r="AJ26" i="8"/>
  <c r="AJ25" i="8"/>
  <c r="AJ24" i="8"/>
  <c r="AJ23" i="8"/>
  <c r="AJ22" i="8"/>
  <c r="AJ21" i="8"/>
  <c r="AJ20" i="8"/>
  <c r="AJ19" i="8"/>
  <c r="AJ18" i="8"/>
  <c r="AJ17" i="8"/>
  <c r="AJ16" i="8"/>
  <c r="AJ15" i="8"/>
  <c r="AJ14" i="8"/>
  <c r="AJ13" i="8"/>
  <c r="AJ12" i="8"/>
  <c r="A4" i="21" l="1"/>
  <c r="H77" i="21"/>
  <c r="H76" i="21"/>
  <c r="H75" i="21"/>
  <c r="H74" i="21"/>
  <c r="H73" i="21"/>
  <c r="H60" i="21" l="1"/>
  <c r="H59" i="21"/>
  <c r="H58" i="21"/>
  <c r="H57" i="21"/>
  <c r="H56" i="21"/>
  <c r="H55" i="21"/>
  <c r="H54" i="21"/>
  <c r="H53" i="21"/>
  <c r="H52" i="21"/>
  <c r="H51" i="21"/>
  <c r="H50" i="21"/>
  <c r="H49" i="21"/>
  <c r="H48" i="21"/>
  <c r="H47" i="21"/>
  <c r="H46" i="21"/>
  <c r="H45" i="21"/>
  <c r="H44" i="21"/>
  <c r="H43" i="21"/>
  <c r="H42" i="21"/>
  <c r="H41" i="21"/>
  <c r="H40" i="21"/>
  <c r="H39" i="21"/>
  <c r="H38" i="21"/>
  <c r="H37" i="21"/>
  <c r="H36" i="21"/>
  <c r="H35" i="21"/>
  <c r="H34" i="21"/>
  <c r="H33" i="21"/>
  <c r="H32" i="21"/>
  <c r="H31" i="21"/>
  <c r="H30" i="21"/>
  <c r="H29" i="21"/>
  <c r="H28" i="21"/>
  <c r="H27" i="21"/>
  <c r="H26" i="21"/>
  <c r="H25" i="21"/>
  <c r="H24" i="21"/>
  <c r="H23" i="21"/>
  <c r="H22" i="21"/>
  <c r="H21" i="21"/>
  <c r="H20" i="21"/>
  <c r="H19" i="21"/>
  <c r="H18" i="21"/>
  <c r="H17" i="21"/>
  <c r="H16" i="21"/>
  <c r="H15" i="21"/>
  <c r="H14" i="21"/>
  <c r="H10" i="21"/>
  <c r="H11" i="21"/>
  <c r="H12" i="21"/>
  <c r="H13" i="21"/>
  <c r="H61" i="21"/>
  <c r="H62" i="21"/>
  <c r="H63" i="21"/>
  <c r="H64" i="21"/>
  <c r="H65" i="21"/>
  <c r="H66" i="21"/>
  <c r="H67" i="21"/>
  <c r="H68" i="21"/>
  <c r="H69" i="21"/>
  <c r="H70" i="21"/>
  <c r="H71" i="21"/>
  <c r="H72" i="21"/>
  <c r="H78" i="21"/>
  <c r="H79" i="21"/>
  <c r="H80" i="21"/>
  <c r="H81" i="21"/>
  <c r="H82" i="21"/>
  <c r="H83" i="21"/>
  <c r="H84" i="21"/>
  <c r="H85" i="21"/>
  <c r="H86" i="21"/>
  <c r="H87" i="21"/>
  <c r="H88" i="21"/>
  <c r="H89" i="21"/>
  <c r="H90" i="21"/>
  <c r="H91" i="21"/>
  <c r="H92" i="21"/>
  <c r="D95" i="21"/>
  <c r="E95" i="21"/>
  <c r="F95" i="21"/>
  <c r="G95" i="21"/>
  <c r="I95" i="21"/>
  <c r="H95" i="21" l="1"/>
  <c r="A6" i="21" l="1"/>
  <c r="A3" i="21"/>
  <c r="A2" i="21"/>
  <c r="A1" i="21"/>
  <c r="M11" i="20" l="1"/>
  <c r="M10" i="20"/>
  <c r="M9" i="20"/>
  <c r="M13" i="20" s="1"/>
  <c r="J9" i="20"/>
  <c r="H11" i="20"/>
  <c r="H13" i="20" s="1"/>
  <c r="I10" i="20"/>
  <c r="J10" i="20" s="1"/>
  <c r="I9" i="20"/>
  <c r="A2" i="20"/>
  <c r="L13" i="20"/>
  <c r="K13" i="20"/>
  <c r="A6" i="20"/>
  <c r="A4" i="20"/>
  <c r="A1" i="20"/>
  <c r="A6" i="19"/>
  <c r="A4" i="19"/>
  <c r="A2" i="19"/>
  <c r="A1" i="19"/>
  <c r="J473" i="19"/>
  <c r="I473" i="19"/>
  <c r="H473" i="19"/>
  <c r="AI616" i="18"/>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M789" i="16"/>
  <c r="L789" i="16"/>
  <c r="K789" i="16"/>
  <c r="J789" i="16"/>
  <c r="I789" i="16"/>
  <c r="H789" i="16"/>
  <c r="A6" i="16"/>
  <c r="A4" i="16"/>
  <c r="I13804" i="15"/>
  <c r="H13804" i="15"/>
  <c r="F38" i="3"/>
  <c r="C38" i="3"/>
  <c r="I13" i="20" l="1"/>
  <c r="J13804" i="15"/>
  <c r="AJ616" i="18"/>
  <c r="J11" i="20"/>
  <c r="J13" i="20" s="1"/>
  <c r="F36" i="3" l="1"/>
  <c r="F30" i="3"/>
  <c r="F33" i="3"/>
  <c r="F32" i="3"/>
  <c r="F31" i="3"/>
  <c r="F27" i="3"/>
  <c r="F28" i="3"/>
  <c r="F23" i="3"/>
  <c r="F24" i="3"/>
  <c r="F21" i="3"/>
  <c r="C35" i="3"/>
  <c r="C36" i="3"/>
  <c r="C30" i="3"/>
  <c r="C29" i="3"/>
  <c r="C26" i="3"/>
  <c r="C22" i="3"/>
  <c r="C32" i="3"/>
  <c r="C31" i="3"/>
  <c r="C27" i="3"/>
  <c r="C25" i="3"/>
  <c r="C28" i="3"/>
  <c r="C23" i="3"/>
  <c r="C34" i="3"/>
  <c r="C24" i="3"/>
  <c r="C37" i="3"/>
  <c r="C21" i="3"/>
  <c r="AI614" i="8"/>
  <c r="AH614" i="8"/>
  <c r="AG614" i="8"/>
  <c r="AF614" i="8"/>
  <c r="AE614" i="8"/>
  <c r="AD614" i="8"/>
  <c r="AC614" i="8"/>
  <c r="AB614" i="8"/>
  <c r="AA614" i="8"/>
  <c r="Z614" i="8"/>
  <c r="Y614" i="8"/>
  <c r="X614" i="8"/>
  <c r="W614" i="8"/>
  <c r="V614" i="8"/>
  <c r="U614" i="8"/>
  <c r="T614" i="8"/>
  <c r="S614" i="8"/>
  <c r="R614" i="8"/>
  <c r="Q614" i="8"/>
  <c r="P614" i="8"/>
  <c r="O614" i="8"/>
  <c r="N614" i="8"/>
  <c r="M614" i="8"/>
  <c r="L614" i="8"/>
  <c r="K614" i="8"/>
  <c r="J614" i="8"/>
  <c r="I614" i="8"/>
  <c r="H614" i="8"/>
  <c r="G614" i="8"/>
  <c r="F614" i="8"/>
  <c r="E614" i="8"/>
  <c r="AH16" i="3" l="1"/>
  <c r="B200" i="9"/>
  <c r="B151" i="9"/>
  <c r="B150" i="9"/>
  <c r="AJ11" i="8" l="1"/>
  <c r="AJ614" i="8" s="1"/>
  <c r="D614" i="8" l="1"/>
  <c r="B603" i="9" l="1"/>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F12" i="3" s="1"/>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4" i="9"/>
  <c r="B3" i="9"/>
  <c r="B2" i="9"/>
</calcChain>
</file>

<file path=xl/comments1.xml><?xml version="1.0" encoding="utf-8"?>
<comments xmlns="http://schemas.openxmlformats.org/spreadsheetml/2006/main">
  <authors>
    <author>Eusebio Wilson Callisaya Fernandez</author>
  </authors>
  <commentList>
    <comment ref="H14" authorId="0" shapeId="0">
      <text>
        <r>
          <rPr>
            <b/>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Filtrar por "Tipo", si tuviera varias Códigos de Operación</t>
        </r>
      </text>
    </comment>
  </commentList>
</comments>
</file>

<file path=xl/comments4.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Filtrar por "TIPO OP.", si tuviera varios Códigos de Operación.</t>
        </r>
      </text>
    </comment>
  </commentList>
</comments>
</file>

<file path=xl/comments5.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Verificar si corresponde a su D.A.</t>
        </r>
      </text>
    </comment>
  </commentList>
</comments>
</file>

<file path=xl/comments6.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Verificar si corresponde a su D.A.</t>
        </r>
      </text>
    </comment>
  </commentList>
</comments>
</file>

<file path=xl/comments7.xml><?xml version="1.0" encoding="utf-8"?>
<comments xmlns="http://schemas.openxmlformats.org/spreadsheetml/2006/main">
  <authors>
    <author>Eusebio Wilson Callisaya Fernandez</author>
  </authors>
  <commentList>
    <comment ref="A9" authorId="0" shapeId="0">
      <text>
        <r>
          <rPr>
            <b/>
            <sz val="9"/>
            <color indexed="10"/>
            <rFont val="Tahoma"/>
            <family val="2"/>
          </rPr>
          <t>SEGUIR LOS PASOS EN ORDEN</t>
        </r>
        <r>
          <rPr>
            <b/>
            <sz val="9"/>
            <color indexed="81"/>
            <rFont val="Tahoma"/>
            <family val="2"/>
          </rPr>
          <t xml:space="preserve">
1° Buscar su codigo institucional o seleccionar mediante el filtro
2° Para obtener el detalle, ingresar al sistema SIGEP e ingresar a la sgte ruta:
     - Perfil 248 - CONSULTAS GENERALES
           * Consultas SIGEP
           * Recursos
           * Reporte de Recursos
           * Reporte de Recursos Sin Imputación
           ** Buscar Cuenta Contable (s/g columna descrita)</t>
        </r>
      </text>
    </comment>
  </commentList>
</comments>
</file>

<file path=xl/sharedStrings.xml><?xml version="1.0" encoding="utf-8"?>
<sst xmlns="http://schemas.openxmlformats.org/spreadsheetml/2006/main" count="69535" uniqueCount="14951">
  <si>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</si>
  <si>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</si>
  <si>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</si>
  <si>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</si>
  <si>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</si>
  <si>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</si>
  <si>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</si>
  <si>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</si>
  <si>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</si>
  <si>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</si>
  <si>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</si>
  <si>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</si>
  <si>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</si>
  <si>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</si>
  <si>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</si>
  <si>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</si>
  <si>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</si>
  <si>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</si>
  <si>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</si>
  <si>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</si>
  <si>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</si>
  <si>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</si>
  <si>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</si>
  <si>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</si>
  <si>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</si>
  <si>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</si>
  <si>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FORM: Formulario</t>
  </si>
  <si>
    <t>ACRD: Área de Conciliación y Recolección de Datos</t>
  </si>
  <si>
    <t>R: Regularizaciones</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</si>
  <si>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</si>
  <si>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</si>
  <si>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</si>
  <si>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</si>
  <si>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</si>
  <si>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</si>
  <si>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</si>
  <si>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</si>
  <si>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</si>
  <si>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r>
      <rPr>
        <b/>
        <u/>
        <sz val="11"/>
        <rFont val="Arial"/>
        <family val="2"/>
      </rPr>
      <t>NOTA IMPORTANTE</t>
    </r>
    <r>
      <rPr>
        <sz val="11"/>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</si>
  <si>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</si>
  <si>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</si>
  <si>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</si>
  <si>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</si>
  <si>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</si>
  <si>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</si>
  <si>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</si>
  <si>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FECHA</t>
  </si>
  <si>
    <t>Nro. DOC.</t>
  </si>
  <si>
    <t>GLOSA</t>
  </si>
  <si>
    <t>DÉBITOS</t>
  </si>
  <si>
    <t>CRÉDITOS</t>
  </si>
  <si>
    <t>IMPORTE</t>
  </si>
  <si>
    <t>Estado Actual</t>
  </si>
  <si>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</si>
  <si>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</si>
  <si>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</si>
  <si>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</si>
  <si>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</si>
  <si>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</si>
  <si>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</si>
  <si>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</si>
  <si>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</si>
  <si>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</si>
  <si>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</si>
  <si>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</si>
  <si>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</si>
  <si>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</si>
  <si>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</si>
  <si>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</si>
  <si>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</si>
  <si>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</si>
  <si>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</si>
  <si>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</si>
  <si>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</si>
  <si>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</si>
  <si>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</si>
  <si>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</si>
  <si>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</si>
  <si>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</si>
  <si>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</si>
  <si>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</si>
  <si>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</si>
  <si>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</si>
  <si>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</si>
  <si>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</si>
  <si>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</si>
  <si>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</si>
  <si>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</si>
  <si>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</si>
  <si>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</si>
  <si>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</si>
  <si>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</si>
  <si>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</si>
  <si>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</si>
  <si>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</si>
  <si>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</si>
  <si>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</si>
  <si>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</si>
  <si>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</si>
  <si>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</si>
  <si>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</si>
  <si>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</si>
  <si>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</si>
  <si>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</si>
  <si>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</si>
  <si>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</si>
  <si>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</si>
  <si>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</si>
  <si>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</si>
  <si>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</si>
  <si>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</si>
  <si>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</si>
  <si>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</si>
  <si>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</si>
  <si>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</si>
  <si>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</si>
  <si>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</si>
  <si>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</si>
  <si>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</si>
  <si>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</si>
  <si>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</si>
  <si>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</si>
  <si>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</si>
  <si>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</si>
  <si>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</si>
  <si>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</si>
  <si>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</si>
  <si>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</si>
  <si>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</si>
  <si>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</si>
  <si>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</si>
  <si>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</si>
  <si>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</si>
  <si>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</si>
  <si>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</si>
  <si>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</si>
  <si>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</si>
  <si>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</si>
  <si>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</si>
  <si>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</si>
  <si>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</si>
  <si>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</si>
  <si>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</si>
  <si>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</si>
  <si>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</si>
  <si>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</si>
  <si>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</si>
  <si>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</si>
  <si>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</si>
  <si>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</si>
  <si>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</si>
  <si>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</si>
  <si>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</si>
  <si>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</si>
  <si>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</si>
  <si>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</si>
  <si>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</si>
  <si>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</si>
  <si>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</si>
  <si>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</si>
  <si>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</si>
  <si>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</si>
  <si>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</si>
  <si>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</si>
  <si>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</si>
  <si>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</si>
  <si>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</si>
  <si>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</si>
  <si>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</si>
  <si>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</si>
  <si>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</si>
  <si>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</si>
  <si>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</si>
  <si>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</si>
  <si>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</si>
  <si>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</si>
  <si>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</si>
  <si>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</si>
  <si>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</si>
  <si>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</si>
  <si>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</si>
  <si>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</si>
  <si>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</si>
  <si>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</si>
  <si>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</si>
  <si>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</si>
  <si>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</si>
  <si>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</si>
  <si>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</si>
  <si>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</si>
  <si>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</si>
  <si>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</si>
  <si>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</si>
  <si>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</si>
  <si>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</si>
  <si>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</si>
  <si>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</si>
  <si>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</si>
  <si>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</si>
  <si>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</si>
  <si>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</si>
  <si>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</si>
  <si>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</si>
  <si>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</si>
  <si>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</si>
  <si>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</si>
  <si>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</si>
  <si>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</si>
  <si>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</si>
  <si>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</si>
  <si>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</si>
  <si>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</si>
  <si>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</si>
  <si>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</si>
  <si>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</si>
  <si>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</si>
  <si>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</si>
  <si>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</si>
  <si>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</si>
  <si>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</si>
  <si>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</si>
  <si>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</si>
  <si>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</si>
  <si>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</si>
  <si>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</si>
  <si>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</si>
  <si>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</si>
  <si>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</si>
  <si>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</si>
  <si>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</si>
  <si>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</si>
  <si>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</si>
  <si>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</si>
  <si>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</si>
  <si>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</si>
  <si>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</si>
  <si>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</si>
  <si>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</si>
  <si>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</si>
  <si>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</si>
  <si>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</si>
  <si>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</si>
  <si>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</si>
  <si>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</si>
  <si>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</si>
  <si>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</si>
  <si>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</si>
  <si>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</si>
  <si>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</si>
  <si>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</si>
  <si>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</si>
  <si>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</si>
  <si>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</si>
  <si>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</si>
  <si>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</si>
  <si>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</si>
  <si>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</si>
  <si>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</si>
  <si>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</si>
  <si>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</si>
  <si>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</si>
  <si>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</si>
  <si>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</si>
  <si>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</si>
  <si>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</si>
  <si>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</si>
  <si>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</si>
  <si>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</si>
  <si>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</si>
  <si>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</si>
  <si>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</si>
  <si>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</si>
  <si>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</si>
  <si>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</si>
  <si>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</si>
  <si>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</si>
  <si>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</si>
  <si>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</si>
  <si>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</si>
  <si>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</si>
  <si>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</si>
  <si>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</si>
  <si>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</si>
  <si>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</si>
  <si>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</si>
  <si>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</si>
  <si>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</si>
  <si>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</si>
  <si>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</si>
  <si>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</si>
  <si>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</si>
  <si>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</si>
  <si>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</si>
  <si>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</si>
  <si>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</si>
  <si>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</si>
  <si>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</si>
  <si>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</si>
  <si>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</si>
  <si>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</si>
  <si>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</si>
  <si>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</si>
  <si>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</si>
  <si>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</si>
  <si>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</si>
  <si>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</si>
  <si>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</si>
  <si>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</si>
  <si>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</si>
  <si>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</si>
  <si>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</si>
  <si>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</si>
  <si>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</si>
  <si>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</si>
  <si>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</si>
  <si>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</si>
  <si>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</si>
  <si>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</si>
  <si>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</si>
  <si>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</si>
  <si>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</si>
  <si>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</si>
  <si>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</si>
  <si>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</si>
  <si>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</si>
  <si>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</si>
  <si>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</si>
  <si>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</si>
  <si>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</si>
  <si>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</si>
  <si>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</si>
  <si>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</si>
  <si>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</si>
  <si>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</si>
  <si>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</si>
  <si>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</si>
  <si>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</si>
  <si>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</si>
  <si>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</si>
  <si>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</si>
  <si>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</si>
  <si>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</si>
  <si>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</si>
  <si>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</si>
  <si>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</si>
  <si>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</si>
  <si>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</si>
  <si>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</si>
  <si>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</si>
  <si>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</si>
  <si>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</si>
  <si>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</si>
  <si>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</si>
  <si>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</si>
  <si>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</si>
  <si>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</si>
  <si>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</si>
  <si>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</si>
  <si>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</si>
  <si>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</si>
  <si>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</si>
  <si>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</si>
  <si>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</si>
  <si>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</si>
  <si>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</si>
  <si>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</si>
  <si>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</si>
  <si>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</si>
  <si>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</si>
  <si>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</si>
  <si>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</si>
  <si>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</si>
  <si>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</si>
  <si>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</si>
  <si>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</si>
  <si>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</si>
  <si>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</si>
  <si>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</si>
  <si>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</si>
  <si>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</si>
  <si>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</si>
  <si>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</si>
  <si>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</si>
  <si>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</si>
  <si>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</si>
  <si>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</si>
  <si>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</si>
  <si>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</si>
  <si>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</si>
  <si>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</si>
  <si>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</si>
  <si>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</si>
  <si>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</si>
  <si>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</si>
  <si>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</si>
  <si>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</si>
  <si>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</si>
  <si>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</si>
  <si>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</si>
  <si>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</si>
  <si>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</si>
  <si>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</si>
  <si>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</si>
  <si>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</si>
  <si>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</si>
  <si>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</si>
  <si>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</si>
  <si>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</si>
  <si>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</si>
  <si>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</si>
  <si>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</si>
  <si>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</si>
  <si>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</si>
  <si>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</si>
  <si>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</si>
  <si>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</si>
  <si>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</si>
  <si>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</si>
  <si>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</si>
  <si>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</si>
  <si>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</si>
  <si>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</si>
  <si>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</si>
  <si>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</si>
  <si>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</si>
  <si>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</si>
  <si>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</si>
  <si>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</si>
  <si>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</si>
  <si>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</si>
  <si>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</si>
  <si>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</si>
  <si>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</si>
  <si>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</si>
  <si>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</si>
  <si>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</si>
  <si>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</si>
  <si>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</si>
  <si>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</si>
  <si>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</si>
  <si>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</si>
  <si>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</si>
  <si>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</si>
  <si>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</si>
  <si>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</si>
  <si>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</si>
  <si>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</si>
  <si>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</si>
  <si>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</si>
  <si>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</si>
  <si>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</si>
  <si>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</si>
  <si>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</si>
  <si>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</si>
  <si>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</si>
  <si>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</si>
  <si>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</si>
  <si>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</si>
  <si>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</si>
  <si>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</si>
  <si>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</si>
  <si>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</si>
  <si>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</si>
  <si>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</si>
  <si>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</si>
  <si>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</si>
  <si>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</si>
  <si>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</si>
  <si>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</si>
  <si>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</si>
  <si>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</si>
  <si>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</si>
  <si>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</si>
  <si>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</si>
  <si>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</si>
  <si>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</si>
  <si>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</si>
  <si>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</si>
  <si>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</si>
  <si>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</si>
  <si>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</si>
  <si>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</si>
  <si>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</si>
  <si>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</si>
  <si>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</si>
  <si>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</si>
  <si>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</si>
  <si>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</si>
  <si>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</si>
  <si>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</si>
  <si>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</si>
  <si>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</si>
  <si>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</si>
  <si>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</si>
  <si>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</si>
  <si>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</si>
  <si>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</si>
  <si>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</si>
  <si>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</si>
  <si>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</si>
  <si>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</si>
  <si>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</si>
  <si>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</si>
  <si>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</si>
  <si>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</si>
  <si>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</si>
  <si>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</si>
  <si>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</si>
  <si>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</si>
  <si>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</si>
  <si>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</si>
  <si>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</si>
  <si>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</si>
  <si>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</si>
  <si>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</si>
  <si>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</si>
  <si>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</si>
  <si>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</si>
  <si>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</si>
  <si>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</si>
  <si>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</si>
  <si>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</si>
  <si>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</si>
  <si>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</si>
  <si>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</si>
  <si>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</si>
  <si>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</si>
  <si>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</si>
  <si>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</si>
  <si>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</si>
  <si>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</si>
  <si>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</si>
  <si>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</si>
  <si>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</si>
  <si>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</si>
  <si>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</si>
  <si>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</si>
  <si>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</si>
  <si>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</si>
  <si>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</si>
  <si>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</si>
  <si>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</si>
  <si>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</si>
  <si>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</si>
  <si>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</si>
  <si>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</si>
  <si>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</si>
  <si>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</si>
  <si>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</si>
  <si>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</si>
  <si>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</si>
  <si>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</si>
  <si>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</si>
  <si>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</si>
  <si>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</si>
  <si>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</si>
  <si>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</si>
  <si>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</si>
  <si>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</si>
  <si>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</si>
  <si>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</si>
  <si>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</si>
  <si>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</si>
  <si>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</si>
  <si>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</si>
  <si>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</si>
  <si>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</si>
  <si>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</si>
  <si>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</si>
  <si>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</si>
  <si>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</si>
  <si>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</si>
  <si>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</si>
  <si>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</si>
  <si>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</si>
  <si>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</si>
  <si>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</si>
  <si>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</si>
  <si>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</si>
  <si>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</si>
  <si>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</si>
  <si>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</si>
  <si>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</si>
  <si>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</si>
  <si>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</si>
  <si>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</si>
  <si>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</si>
  <si>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</si>
  <si>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</si>
  <si>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</si>
  <si>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</si>
  <si>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</si>
  <si>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</si>
  <si>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</si>
  <si>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</si>
  <si>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</si>
  <si>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</si>
  <si>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</si>
  <si>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</si>
  <si>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</si>
  <si>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</si>
  <si>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</si>
  <si>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</si>
  <si>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</si>
  <si>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</si>
  <si>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</si>
  <si>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</si>
  <si>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</si>
  <si>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</si>
  <si>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</si>
  <si>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</si>
  <si>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</si>
  <si>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</si>
  <si>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</si>
  <si>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</si>
  <si>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</si>
  <si>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</si>
  <si>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</si>
  <si>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</si>
  <si>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</si>
  <si>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</si>
  <si>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</si>
  <si>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</si>
  <si>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</si>
  <si>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</si>
  <si>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</si>
  <si>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</si>
  <si>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</si>
  <si>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</si>
  <si>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</si>
  <si>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</si>
  <si>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</si>
  <si>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</si>
  <si>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</si>
  <si>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</si>
  <si>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</si>
  <si>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</si>
  <si>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</si>
  <si>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</si>
  <si>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</si>
  <si>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</si>
  <si>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</si>
  <si>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</si>
  <si>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</si>
  <si>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</si>
  <si>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QUE AFECTAN A LA CUENTA UNICA DEL TESORO (CUT) EN DOLARES AMERICANOS No. 5970034001</t>
  </si>
  <si>
    <t>AREA DE CONCILIACION Y RECOLECCION DE DATOS</t>
  </si>
  <si>
    <t>Nro Doc</t>
  </si>
  <si>
    <t>Prev.</t>
  </si>
  <si>
    <t>CDT</t>
  </si>
  <si>
    <t>DA</t>
  </si>
  <si>
    <t>Nro. 
TRL</t>
  </si>
  <si>
    <t>Nro. 
LIBRETA</t>
  </si>
  <si>
    <t>CRÉDITO</t>
  </si>
  <si>
    <t>DÉBITO</t>
  </si>
  <si>
    <t>Sin  nombre</t>
  </si>
  <si>
    <t>NO IDENTIFICADO</t>
  </si>
  <si>
    <t>TRANSFERENCIAS ENTRE LIBRETAS - NO CONTABILIZABLES Y EXCEPCIONALES</t>
  </si>
  <si>
    <t>TOTAL</t>
  </si>
  <si>
    <t>TOTALES</t>
  </si>
  <si>
    <t>DETALLE DE OPERACIONES SIN REGULARIZACIÓN POR ENTIDADES</t>
  </si>
  <si>
    <t>(EXPRESADO EN BOLIVIANOS)</t>
  </si>
  <si>
    <t>CUT Bs</t>
  </si>
  <si>
    <t>CUT $US</t>
  </si>
  <si>
    <t>COD.</t>
  </si>
  <si>
    <t>RESP.</t>
  </si>
  <si>
    <t>TOTAL PENDIENTES</t>
  </si>
  <si>
    <t>TIPO OP.</t>
  </si>
  <si>
    <t>DEBITO USD</t>
  </si>
  <si>
    <t>CRÉDITO USD</t>
  </si>
  <si>
    <t>TOTAL USD</t>
  </si>
  <si>
    <t>DEBITO BS</t>
  </si>
  <si>
    <t>CREDITO BS</t>
  </si>
  <si>
    <t>TOTAL BS</t>
  </si>
  <si>
    <t>ESTADO ACTUAL</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</si>
  <si>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</si>
  <si>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</si>
  <si>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</si>
  <si>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</si>
  <si>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</si>
  <si>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</si>
  <si>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</si>
  <si>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</si>
  <si>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</si>
  <si>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</si>
  <si>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</si>
  <si>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</si>
  <si>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</si>
  <si>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</si>
  <si>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</si>
  <si>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</si>
  <si>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</si>
  <si>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</si>
  <si>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</si>
  <si>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</si>
  <si>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</si>
  <si>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</si>
  <si>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</si>
  <si>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</si>
  <si>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</si>
  <si>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</si>
  <si>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</si>
  <si>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</si>
  <si>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</si>
  <si>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</si>
  <si>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</si>
  <si>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</si>
  <si>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</si>
  <si>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</si>
  <si>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</si>
  <si>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</si>
  <si>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</si>
  <si>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</si>
  <si>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</si>
  <si>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</si>
  <si>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</si>
  <si>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</si>
  <si>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</si>
  <si>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</si>
  <si>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</si>
  <si>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</si>
  <si>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</si>
  <si>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</si>
  <si>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</si>
  <si>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</si>
  <si>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</si>
  <si>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</si>
  <si>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</si>
  <si>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</si>
  <si>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</si>
  <si>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</si>
  <si>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</si>
  <si>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</si>
  <si>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</si>
  <si>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</si>
  <si>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</si>
  <si>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</si>
  <si>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</si>
  <si>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</si>
  <si>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</si>
  <si>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</si>
  <si>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</si>
  <si>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</si>
  <si>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</si>
  <si>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</si>
  <si>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</si>
  <si>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</si>
  <si>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</si>
  <si>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</si>
  <si>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</si>
  <si>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</si>
  <si>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</si>
  <si>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</si>
  <si>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</si>
  <si>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</si>
  <si>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</si>
  <si>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</si>
  <si>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</si>
  <si>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</si>
  <si>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</si>
  <si>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</si>
  <si>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</si>
  <si>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</si>
  <si>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</si>
  <si>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</si>
  <si>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</si>
  <si>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</si>
  <si>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</si>
  <si>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</si>
  <si>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</si>
  <si>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</si>
  <si>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</si>
  <si>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</si>
  <si>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</si>
  <si>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</si>
  <si>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</si>
  <si>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</si>
  <si>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</si>
  <si>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</si>
  <si>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</si>
  <si>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</si>
  <si>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</si>
  <si>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</si>
  <si>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</si>
  <si>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</si>
  <si>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</si>
  <si>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</si>
  <si>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</si>
  <si>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</si>
  <si>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</si>
  <si>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</si>
  <si>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</si>
  <si>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</si>
  <si>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</si>
  <si>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</si>
  <si>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</si>
  <si>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</si>
  <si>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</si>
  <si>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</si>
  <si>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</si>
  <si>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</si>
  <si>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</si>
  <si>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</si>
  <si>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</si>
  <si>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</si>
  <si>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</si>
  <si>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</si>
  <si>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</si>
  <si>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</si>
  <si>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</si>
  <si>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</si>
  <si>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</si>
  <si>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</si>
  <si>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</si>
  <si>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</si>
  <si>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</si>
  <si>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</si>
  <si>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</si>
  <si>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</si>
  <si>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</si>
  <si>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</si>
  <si>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</si>
  <si>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</si>
  <si>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</si>
  <si>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</si>
  <si>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</si>
  <si>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</si>
  <si>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</si>
  <si>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</si>
  <si>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</si>
  <si>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</si>
  <si>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</si>
  <si>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</si>
  <si>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</si>
  <si>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</si>
  <si>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</si>
  <si>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</si>
  <si>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</si>
  <si>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</si>
  <si>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</si>
  <si>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</si>
  <si>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</si>
  <si>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</si>
  <si>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</si>
  <si>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</si>
  <si>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</si>
  <si>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</si>
  <si>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</si>
  <si>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</si>
  <si>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</si>
  <si>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</si>
  <si>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</si>
  <si>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</si>
  <si>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</si>
  <si>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</si>
  <si>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</si>
  <si>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</si>
  <si>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</si>
  <si>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</si>
  <si>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</si>
  <si>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</si>
  <si>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</si>
  <si>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</si>
  <si>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</si>
  <si>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</si>
  <si>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</si>
  <si>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</si>
  <si>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</si>
  <si>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</si>
  <si>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</si>
  <si>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</si>
  <si>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</si>
  <si>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</si>
  <si>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</si>
  <si>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</si>
  <si>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</si>
  <si>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</si>
  <si>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</si>
  <si>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</si>
  <si>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</si>
  <si>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</si>
  <si>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</si>
  <si>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</si>
  <si>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</si>
  <si>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</si>
  <si>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</si>
  <si>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</si>
  <si>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</si>
  <si>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</si>
  <si>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</si>
  <si>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</si>
  <si>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</si>
  <si>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</si>
  <si>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</si>
  <si>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</si>
  <si>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</si>
  <si>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</si>
  <si>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</si>
  <si>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</si>
  <si>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</si>
  <si>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</si>
  <si>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</si>
  <si>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</si>
  <si>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</si>
  <si>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</si>
  <si>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</si>
  <si>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</si>
  <si>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</si>
  <si>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</si>
  <si>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</si>
  <si>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</si>
  <si>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</si>
  <si>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</si>
  <si>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</si>
  <si>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</si>
  <si>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</si>
  <si>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</si>
  <si>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</si>
  <si>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</si>
  <si>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</si>
  <si>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</si>
  <si>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</si>
  <si>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</si>
  <si>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</si>
  <si>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</si>
  <si>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</si>
  <si>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</si>
  <si>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</si>
  <si>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</si>
  <si>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</si>
  <si>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</si>
  <si>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</si>
  <si>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</si>
  <si>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</si>
  <si>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</si>
  <si>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</si>
  <si>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</si>
  <si>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</si>
  <si>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</si>
  <si>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</si>
  <si>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</si>
  <si>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</si>
  <si>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</si>
  <si>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</si>
  <si>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</si>
  <si>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</si>
  <si>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</si>
  <si>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</si>
  <si>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</si>
  <si>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</si>
  <si>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</si>
  <si>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</si>
  <si>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</si>
  <si>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</si>
  <si>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</si>
  <si>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</si>
  <si>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</si>
  <si>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</si>
  <si>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</si>
  <si>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</si>
  <si>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</si>
  <si>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</si>
  <si>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</si>
  <si>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</si>
  <si>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</si>
  <si>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</si>
  <si>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</si>
  <si>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</si>
  <si>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</si>
  <si>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</si>
  <si>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</si>
  <si>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</si>
  <si>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</si>
  <si>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</si>
  <si>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</si>
  <si>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</si>
  <si>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</si>
  <si>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</si>
  <si>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</si>
  <si>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</si>
  <si>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</si>
  <si>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</si>
  <si>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</si>
  <si>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</si>
  <si>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</si>
  <si>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</si>
  <si>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</si>
  <si>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</si>
  <si>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</si>
  <si>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</si>
  <si>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</si>
  <si>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</si>
  <si>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</si>
  <si>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</si>
  <si>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</si>
  <si>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</si>
  <si>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</si>
  <si>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</si>
  <si>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</si>
  <si>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</si>
  <si>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</si>
  <si>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</si>
  <si>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</si>
  <si>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</si>
  <si>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</si>
  <si>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</si>
  <si>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</si>
  <si>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</si>
  <si>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</si>
  <si>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</si>
  <si>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</si>
  <si>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</si>
  <si>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</si>
  <si>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</si>
  <si>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</si>
  <si>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</si>
  <si>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</si>
  <si>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</si>
  <si>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</si>
  <si>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</si>
  <si>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</si>
  <si>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</si>
  <si>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</si>
  <si>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</si>
  <si>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</si>
  <si>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</si>
  <si>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</si>
  <si>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</si>
  <si>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</si>
  <si>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</si>
  <si>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</si>
  <si>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</si>
  <si>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</si>
  <si>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</si>
  <si>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</si>
  <si>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</si>
  <si>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</si>
  <si>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</si>
  <si>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</si>
  <si>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</si>
  <si>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</si>
  <si>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</si>
  <si>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</si>
  <si>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</si>
  <si>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</si>
  <si>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</si>
  <si>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</si>
  <si>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</si>
  <si>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</si>
  <si>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</si>
  <si>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</si>
  <si>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</si>
  <si>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</si>
  <si>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</si>
  <si>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</si>
  <si>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</si>
  <si>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</si>
  <si>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</si>
  <si>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</si>
  <si>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</si>
  <si>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</si>
  <si>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</si>
  <si>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</si>
  <si>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</si>
  <si>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</si>
  <si>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</si>
  <si>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</si>
  <si>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</si>
  <si>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</si>
  <si>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</si>
  <si>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</si>
  <si>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</si>
  <si>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</si>
  <si>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</si>
  <si>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</si>
  <si>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</si>
  <si>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</si>
  <si>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</si>
  <si>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</si>
  <si>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</si>
  <si>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</si>
  <si>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</si>
  <si>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</si>
  <si>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</si>
  <si>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</si>
  <si>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</si>
  <si>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</si>
  <si>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</si>
  <si>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</si>
  <si>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</si>
  <si>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</si>
  <si>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</si>
  <si>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</si>
  <si>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</si>
  <si>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</si>
  <si>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</si>
  <si>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</si>
  <si>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</si>
  <si>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</si>
  <si>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</si>
  <si>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</si>
  <si>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</si>
  <si>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</si>
  <si>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</si>
  <si>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</si>
  <si>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</si>
  <si>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</si>
  <si>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</si>
  <si>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</si>
  <si>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</si>
  <si>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</si>
  <si>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</si>
  <si>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</si>
  <si>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</si>
  <si>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</si>
  <si>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</si>
  <si>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</si>
  <si>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</si>
  <si>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</si>
  <si>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</si>
  <si>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</si>
  <si>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</si>
  <si>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</si>
  <si>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</si>
  <si>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</si>
  <si>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</si>
  <si>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</si>
  <si>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</si>
  <si>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</si>
  <si>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</si>
  <si>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</si>
  <si>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</si>
  <si>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</si>
  <si>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</si>
  <si>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</si>
  <si>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</si>
  <si>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</si>
  <si>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</si>
  <si>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</si>
  <si>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</si>
  <si>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</si>
  <si>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</si>
  <si>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</si>
  <si>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</si>
  <si>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</si>
  <si>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</si>
  <si>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</si>
  <si>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</si>
  <si>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</si>
  <si>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</si>
  <si>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</si>
  <si>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</si>
  <si>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</si>
  <si>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</si>
  <si>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</si>
  <si>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</si>
  <si>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</si>
  <si>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</si>
  <si>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</si>
  <si>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</si>
  <si>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</si>
  <si>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</si>
  <si>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</si>
  <si>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</si>
  <si>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</si>
  <si>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</si>
  <si>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</si>
  <si>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</si>
  <si>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</si>
  <si>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</si>
  <si>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</si>
  <si>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</si>
  <si>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</si>
  <si>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</si>
  <si>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</si>
  <si>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</si>
  <si>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</si>
  <si>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</si>
  <si>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</si>
  <si>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</si>
  <si>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</si>
  <si>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</si>
  <si>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</si>
  <si>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</si>
  <si>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</si>
  <si>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</si>
  <si>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</si>
  <si>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</si>
  <si>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</si>
  <si>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</si>
  <si>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</si>
  <si>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</si>
  <si>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</si>
  <si>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</si>
  <si>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</si>
  <si>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</si>
  <si>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</si>
  <si>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</si>
  <si>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</si>
  <si>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</si>
  <si>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</si>
  <si>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</si>
  <si>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</si>
  <si>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</si>
  <si>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</si>
  <si>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</si>
  <si>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</si>
  <si>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</si>
  <si>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</si>
  <si>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</si>
  <si>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</si>
  <si>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</si>
  <si>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</si>
  <si>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</si>
  <si>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</si>
  <si>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</si>
  <si>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</si>
  <si>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</si>
  <si>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</si>
  <si>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</si>
  <si>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</si>
  <si>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</si>
  <si>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</si>
  <si>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</si>
  <si>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</si>
  <si>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</si>
  <si>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</si>
  <si>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</si>
  <si>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</si>
  <si>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</si>
  <si>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</si>
  <si>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</si>
  <si>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</si>
  <si>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</si>
  <si>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</si>
  <si>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</si>
  <si>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</si>
  <si>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</si>
  <si>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</si>
  <si>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</si>
  <si>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</si>
  <si>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</si>
  <si>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</si>
  <si>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</si>
  <si>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</si>
  <si>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</si>
  <si>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</si>
  <si>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</si>
  <si>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</si>
  <si>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</si>
  <si>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</si>
  <si>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</si>
  <si>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</si>
  <si>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</si>
  <si>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</si>
  <si>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</si>
  <si>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</si>
  <si>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</si>
  <si>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</si>
  <si>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</si>
  <si>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</si>
  <si>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</si>
  <si>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</si>
  <si>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</si>
  <si>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</si>
  <si>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</si>
  <si>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</si>
  <si>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</si>
  <si>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Lic. Paulina Larico Huanca</t>
  </si>
  <si>
    <t>Lic. Gonzalo Mondaca Michel</t>
  </si>
  <si>
    <t>Responsable del Área de Conciliación y Recolección de Datos
Unidad de Contabilidad y Cuentas Fiscales
Dirección General de Contabilidad Fiscal</t>
  </si>
  <si>
    <t>Jefe de la Unidad de Contabilidad y Cuentas Fiscales
Dirección General de Contabilidad Fiscal
Ministerio de Economía y Finanzas Publicas</t>
  </si>
  <si>
    <t xml:space="preserve">MINISTERIO DE RELACIONES EXTERIORES  </t>
  </si>
  <si>
    <t xml:space="preserve">MINISTERIO DE GOBIERNO  </t>
  </si>
  <si>
    <t xml:space="preserve">MINISTERIO DE GOBIERNO - POLICIA BOLIVIANA  </t>
  </si>
  <si>
    <t xml:space="preserve">MINISTERIO DE EDUCACIÓN  </t>
  </si>
  <si>
    <t xml:space="preserve">MINISTERIO DE DEFENSA  </t>
  </si>
  <si>
    <t xml:space="preserve">MINISTERIO DE LA PRESIDENCIA - UPRE  </t>
  </si>
  <si>
    <t xml:space="preserve">MINISTERIO DE LA PRESIDENCIA  </t>
  </si>
  <si>
    <t xml:space="preserve">MINISTERIO DE ECONOMÍA Y FINANZAS PÚBLICAS  </t>
  </si>
  <si>
    <t xml:space="preserve">MINISTERIO DE ECONOMÍA Y FINANZAS PÚBLICAS - SENASIR  </t>
  </si>
  <si>
    <t xml:space="preserve">MINISTERIO DE DESARROLLO PRODUCTIVO Y ECONOMÍA PLURAL  </t>
  </si>
  <si>
    <t xml:space="preserve">MINISTERIO DE SALUD  </t>
  </si>
  <si>
    <t xml:space="preserve">MINISTERIO DE DESARROLLO RURAL Y TIERRAS - SENASAG  </t>
  </si>
  <si>
    <t xml:space="preserve">MINISTERIO DE DEPORTES  </t>
  </si>
  <si>
    <t xml:space="preserve">MINISTERIO DE AUTONOMÍAS  </t>
  </si>
  <si>
    <t xml:space="preserve">MINISTERIO DE CULTURAS Y TURISMO  </t>
  </si>
  <si>
    <t xml:space="preserve">MINISTERIO DE PLANIFICACIÓN DEL DESARROLLO  </t>
  </si>
  <si>
    <t xml:space="preserve">MINISTERIO DE OBRAS PÚBLICAS, SERVICIOS Y VIVIENDA  </t>
  </si>
  <si>
    <t xml:space="preserve">MINISTERIO DE MEDIO AMBIENTE Y AGUA - SERNAP  </t>
  </si>
  <si>
    <t xml:space="preserve">DIRECCIÓN GENERAL DE AERONÁUTICA CIVIL  </t>
  </si>
  <si>
    <t xml:space="preserve">SERVICIO DE DESARROLLO DE LAS EMPRESAS PUBLICAS PRODUCTIVAS  </t>
  </si>
  <si>
    <t xml:space="preserve">AUTORIDAD DE SUPERVISIÓN DEL SISTEMA FINANCIERO  </t>
  </si>
  <si>
    <t xml:space="preserve">INSTITUTO NACIONAL DE REFORMA AGRARIA  </t>
  </si>
  <si>
    <t xml:space="preserve">SERVICIO NACIONAL PARA LA SOSTENIBILIDAD DE SERVICIOS EN SANEAMIENTO BÁSICO  </t>
  </si>
  <si>
    <t xml:space="preserve">FONDO NACIONAL DE INVERSIÓN PRODUCTIVA Y SOCIAL  </t>
  </si>
  <si>
    <t xml:space="preserve">SERVICIO DE IMPUESTOS NACIONALES  </t>
  </si>
  <si>
    <t xml:space="preserve">ADMINISTRADORA BOLIVIANA DE CARRETERAS  </t>
  </si>
  <si>
    <t xml:space="preserve">SERVICIO GENERAL DE IDENTIFICACIÓN PERSONAL  </t>
  </si>
  <si>
    <t xml:space="preserve">AGENCIA ESTATAL DE VIVIENDA  </t>
  </si>
  <si>
    <t xml:space="preserve">ADMINISTRACIÓN DE AEROPUERTOS Y SERVICIOS AUXILIARES A LA NAVEGACIÓN AÉREA  </t>
  </si>
  <si>
    <t xml:space="preserve">YACIMIENTOS PETROLÍFEROS FISCALES BOLIVIANOS  </t>
  </si>
  <si>
    <t xml:space="preserve">LÁCTEOS DE BOLIVIA  </t>
  </si>
  <si>
    <t xml:space="preserve">CARTONES DE BOLIVIA  </t>
  </si>
  <si>
    <t xml:space="preserve">EMPRESA AZUCARERA SAN BUENAVENTURA  </t>
  </si>
  <si>
    <t xml:space="preserve">EMPRESA PÚBLICA NACIONAL TEXTIL  </t>
  </si>
  <si>
    <t xml:space="preserve">EMPRESA ESTATAL DE TRANSPORTE POR CABLE MI TELEFERICO  </t>
  </si>
  <si>
    <t xml:space="preserve">ÓRGANO JUDICIAL  </t>
  </si>
  <si>
    <t xml:space="preserve">ÓRGANO ELECTORAL PLURINACIONAL  </t>
  </si>
  <si>
    <t xml:space="preserve">DIRECCIÓN GENERAL DE PROGRAMACIÓN Y OPERACIONES DEL TESORO  </t>
  </si>
  <si>
    <t>'TRANSFERENCIA DE FONDOS||SEGUN CITE:D.C.B. AP. CTAS.05-043-98 DE F.18/02/98, DEL MINISTERIO DE HACIENDAREPOSICION UTILES DE ESCRITORIO</t>
  </si>
  <si>
    <t>'TRANSFERENCIA DE FONDOS||S/G CITE: D.C.B. AP. CTAS. 05-043-98 DE F. 18/02/98, DEL MINISTERIO DE HACIENDA.COBRO UTILES DE ESCRITORIO.</t>
  </si>
  <si>
    <t>'TRANSFERENCIA DE FONDOS||S/G. NOTA CITE: MH/VTCP/DGT/UO/OB NO.1844/2008 DE F.21-10-2008 DEL MIN.DE HACIENDA S/G. DETALLE ADJUNTO.DEBITO DE LA LIBRETA NO.00990201001, REPOSICION UTILES DE ESCRITORIO.</t>
  </si>
  <si>
    <t xml:space="preserve">DIRECCIÓN GENERAL DE CRÉDITO PÚBLICO  </t>
  </si>
  <si>
    <t xml:space="preserve">DIRECCIÓN GENERAL DE ADMINISTRACIÓN Y FINANZAS TERRITORIALES  </t>
  </si>
  <si>
    <t xml:space="preserve">ACREEDORES  </t>
  </si>
  <si>
    <t>MINISTERIO DE GOBIERNO</t>
  </si>
  <si>
    <t>ÓRGANO JUDICIAL</t>
  </si>
  <si>
    <t>MZCh</t>
  </si>
  <si>
    <t>Dirección General de Programación y Operaciones del Tesoro</t>
  </si>
  <si>
    <t>Dirección General de Credito Público</t>
  </si>
  <si>
    <t xml:space="preserve">CÓDIGO ENTIDAD      </t>
  </si>
  <si>
    <t xml:space="preserve">MINISTERIO DE HIDROCARBUROS Y ENERGÍA - CONVERSION A GAS NATURAL VEHICULAR  </t>
  </si>
  <si>
    <t xml:space="preserve">VIPFE - RECON  </t>
  </si>
  <si>
    <t>TRANSFERENCIA AUTOMATICA SEGUN INSTRUCCION DEL MINISTERIO DE ECONOMIA Y FINANZAS PUBLICASLibreta N¿ 00990201101 TGN Recursos Ordinarios</t>
  </si>
  <si>
    <t>'TRANSFERENCIA DE FONDOS||S/G.NOTA CITE: D.C.B. AP.CTAS. 05-043-98 DE F.18-02-1.998, DEL MIN.DE HACIENDA.REPOSICION UTILES DE ESCRITORIO.</t>
  </si>
  <si>
    <t>QUE AFECTAN A LAS CUENTAS ÚNICAS DEL TESORO EN BOLIVIANOS Y DÓLARES
(EXPRESADO EN BOLIVIANOS)</t>
  </si>
  <si>
    <t xml:space="preserve">CUT </t>
  </si>
  <si>
    <t>Dólares
($us) (**)</t>
  </si>
  <si>
    <t>(**) Los importes correspondientes a operaciones CUT Dolares, se expresan en Moneda Nacional.</t>
  </si>
  <si>
    <t>TEC</t>
  </si>
  <si>
    <t xml:space="preserve">PROCURADURÍA GENERAL DEL ESTADO  </t>
  </si>
  <si>
    <t>Adm. de Aeropuertos y Servicios Auxiliares a la Naveg. Aérea</t>
  </si>
  <si>
    <t>Nro.
Prev.</t>
  </si>
  <si>
    <t xml:space="preserve">AUTORIDAD DE FISCALIZACIÓN Y CONTROL SOCIAL DE BOSQUES Y TIERRAS  </t>
  </si>
  <si>
    <t>TFD</t>
  </si>
  <si>
    <t>TRL Bs
Crédito</t>
  </si>
  <si>
    <t>TRL Bs
Débito</t>
  </si>
  <si>
    <t>TRL USD
Débito</t>
  </si>
  <si>
    <t>Fondo De Desarrollo Indigena</t>
  </si>
  <si>
    <t xml:space="preserve">MINISTERIO DE MEDIO AMBIENTE Y AGUA  </t>
  </si>
  <si>
    <t xml:space="preserve">CENTRAL DE ABASTECIMIENTO Y SUMINISTROS DE SALUD  </t>
  </si>
  <si>
    <t xml:space="preserve">ADMINISTRACION DE SERVICIOS PORTUARIOS BOLIVIA  </t>
  </si>
  <si>
    <t>TRANSFERENCIA AUTOMATICA SEGUN INSTRUCCION DEL MINISTERIO DE ECONOMIA Y FINANZAS PUBLICASLibreta N° 00990108057 RECON-TERCER CONTRATO DE DESENDEUDAMIENTO Y DESARROLLO</t>
  </si>
  <si>
    <t>COBRO POR COMISIONES ALADI Nro: 000001/2009</t>
  </si>
  <si>
    <t>COBRO DE UTILES DE ESCRITORIO Nro: 000001/2009</t>
  </si>
  <si>
    <t>RESPUESTA A DEBITOS Nro:000001/2009, por operaci¿n de importaci¿n a trav¿s del CPCR-ALADI.</t>
  </si>
  <si>
    <t>Ministerio de Hidrocarburos y Energía - Programa de Electricidad para Vivir con Dignidad</t>
  </si>
  <si>
    <t>Empresa Estratégica Boliviana de Construcción y Conservación de Infraestructura Civil</t>
  </si>
  <si>
    <t>TRL USD
Crédito</t>
  </si>
  <si>
    <t>Lic. Gonzalo Calisaya Gomez</t>
  </si>
  <si>
    <t>Director General de Contabilidad Fiscal
Viceministerio de Presupuesto y Contabilidad Fiscal
Ministerio de Economía y Finanzas Publicas</t>
  </si>
  <si>
    <t xml:space="preserve">MINISTERIO DE JUSTICIA  </t>
  </si>
  <si>
    <t xml:space="preserve">MINISTERIO DE DESARROLLO PRODUCTIVO Y ECONOMÍA PLURAL - PROBOLIVIA  </t>
  </si>
  <si>
    <t xml:space="preserve">MINISTERIO DE MEDIO AMBIENTE Y AGUA - PAAP  </t>
  </si>
  <si>
    <t xml:space="preserve">DIRECCIÓN ESTRATÉGICA DE REIVINDICACIÓN MARÍTIMA  </t>
  </si>
  <si>
    <t xml:space="preserve">INSTITUTO NACIONAL DE ESTADÍSTICA  </t>
  </si>
  <si>
    <t xml:space="preserve">SERVICIO NACIONAL DE AEROFOTOGRAMETRÍA  </t>
  </si>
  <si>
    <t xml:space="preserve">FUNDACIÓN CULTURAL DEL BANCO CENTRAL DE BOLIVIA  </t>
  </si>
  <si>
    <t xml:space="preserve">EMPRESA DE APOYO A LA PRODUCCIÓN DE ALIMENTOS  </t>
  </si>
  <si>
    <t xml:space="preserve">EMPRESA ESTRATÉGICA BOLIVIANA DE CONSTRUCCIÓN Y CONSERVACIÓN DE INFRAESTRUCTURA  </t>
  </si>
  <si>
    <t>Unidad De Liquidación Fondo Des. Pueblos Indígenas, Originarios Y Com.Campesinas</t>
  </si>
  <si>
    <r>
      <t xml:space="preserve">Nº Correlativo: </t>
    </r>
    <r>
      <rPr>
        <b/>
        <sz val="12"/>
        <rFont val="Arial"/>
        <family val="2"/>
      </rPr>
      <t>1</t>
    </r>
  </si>
  <si>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</si>
  <si>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</si>
  <si>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</si>
  <si>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</si>
  <si>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</si>
  <si>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</si>
  <si>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</si>
  <si>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</si>
  <si>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</si>
  <si>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</si>
  <si>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Otros debitos y Creditos</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</si>
  <si>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</si>
  <si>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</si>
  <si>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</si>
  <si>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</si>
  <si>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</si>
  <si>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</si>
  <si>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</si>
  <si>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</si>
  <si>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</si>
  <si>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</si>
  <si>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</si>
  <si>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</si>
  <si>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Transferencias entre Cuentas</t>
  </si>
  <si>
    <t>NUMERO DE LIBRETA CUT: LIBRETA BOLIVIA CAMBIA NUMERO 00990204115 OPERACIÓN E18 TRANSFERENCIA DEL SISTEMA FINANCIERO POR CUENTA DE TERCEROS A LA CUT EJECUCION BOLETA DE GARANTIA 863506 INCUMPLIMIENTO DE CONTRATO 863506 SEGUN CARTA CITE MP UPRE 09040 15</t>
  </si>
  <si>
    <t>No_Conciliado</t>
  </si>
  <si>
    <t>||TRANSFERENCIA DE FONDOS S/G. NOTA CITE: BUN0004/16 DE LA FECHA. (HRE-TSO-20). CONSTRUCCION TERMINAL DE PASAJEROS ARPTO.COBIJA-FNDR.A SOLICITUD DEL GOB.AUT.DPTAL.PANDO LIBRETA 05120104501,CORRESP.PAGO PLANILLA NO.5 SUPER.OBRA;BUN.</t>
  </si>
  <si>
    <t>'TRANSFERENCIA DE FONDOS||A SOL. DEL MIN,DE ECO Y FIN.PUBL. MEFP/VTCP/DGAFT/USCFT/N°0003/16 DE LA FECHA HRE TSO 40 PAGO CAPITAL G.A.D. SANTA CRUZ CONV.SUBSIDIARIO - PRESTAMO CAF 2324 - PROYECTO ELECTRIFICACIÓN RURAL NACIONES UNIDAD NUEVO PALMAR VILLANUEVA.ABONO DE LA LIBRETA 00990201001 RECURSOS ORDINARIOS</t>
  </si>
  <si>
    <t>'TRANSFERENCIA DE FONDOS||A SOL. DEL MIN,DE ECO Y FIN.PUBL. MEFP/VTCP/DGAFT/USCFT/N°0001/16 DE LA FECHA HRE TSO 41 PAGO CAPITAL E INTERESES G.A.D. DE POTOSI CONV.SUBSIDIARIOS - PRESTAMOS CAF 2324 - PROYECTOS DE ELECTRIFICACIÓN RURAL.ABONO A LA LIBRETA 00990201001 TGN - RECURSOS ORDINARIOS.</t>
  </si>
  <si>
    <t>PAGO A CAF PRÉSTAMO CFA007894 VCTO. 04-ene-2016 POR CUENTA DE TGN , NTI. 007091 VALOR 04-ene-2016 CAPITAL USD 641.703,15 INTERESES USD 162.766,29CTA. 3987 CUENTA UNICA DEL TESORO REF.: COMISIONES BANCARIAS</t>
  </si>
  <si>
    <t>COBRO COSTOS DE PAPELERIA EN COMPLEMENTO AL COMPROBANTE CONTABLE G-0181751 DE LA FECHA05132202005 YPFB-OPERACIONES PLANTA DE SEPARACION DE LIQUIDOS RIO GRANDE (UTILES DE ESCRITORIO)</t>
  </si>
  <si>
    <t>TRANSFERENCIA RECIBIDA DEL EXTERIOR SEGÚN MENSAJES SWIFT Nos. 00054-00052 (REM.EXT.) DE FECHA 04-01-2016 POR DESEMBOLSO DE CAF PRÉSTAMO CFA008839 PROY CONST CARRETERA CARACOLLO COLQUIRILIBRETA N° 02910102002 ABC-LIB.RECAUD.TASAS Y TRIBUTOS I  REF.: UTILES DE ESCRITORIO</t>
  </si>
  <si>
    <t>TRANSFERENCIA RECIBIDA DEL EXTERIOR SEGÚN MENSAJES SWIFT Nos. 00053-00051 (REM.EXT.) DE FECHA 04-01-2016 POR DESEMBOLSO DE CAF PRÉSTAMO CFA008832 PROY.CONST.CARRETERA GRANADO PTE.TAPERAS LA PALIZADALIBRETA N° 02910102002 ABC-LIB.RECAUD.TASAS Y TRIBUTOS I  REF.: UTILES DE ESCRITORIO</t>
  </si>
  <si>
    <t>PAGO PRÉSTAMO VAR.ACRE.EXT. CLUB PARIS-BID-IDA VCTO. 04-01-2016 POR CUENTA DE TGN SEGÚN NOTA MEFP/VTCP/DGCP/UODP-003/2016 DE FECHA 04-01-2016, VALOR 04-01-2016 CAPITAL BS 194.428.467,66 INTERESES BS 51.361.886,07LIBRETA N° 00990201001 TGN-RECURSOS ORDINARIOS (3987) CUT</t>
  </si>
  <si>
    <t>PAGO PRÉSTAMO VAR.ACRE.BILAT. VARIOS CLUB DE PARIS VCTO. 04-01-2016 POR CUENTA DE TGN SEGÚN NOTA MEFP-VTCP-DGCP-UODP-003-2016 DE FECHA 04-01-2016, VALOR 04-01-2016 CAPITAL UFV 41.980.966,49 INTERESES UFV 5.901.129,70LIBRETA N° 00990201001 TGN-RECURSOS ORDINARIOS (3987) CUT</t>
  </si>
  <si>
    <t>||COBRO POR EMISION BOLETA DE GARANTIA N°001/2016 A FAVOR DE LA ADUANA NACIONAL A SOLICITUD DE YPFB.CGO.LIB.N°05130102006 YPFB UNICOMERCIAL COBRO COMISION POR EMISION DE BG N° 001/2016</t>
  </si>
  <si>
    <t>'COBRO DE UTILES DE ESCRITORIO POR´||REGISTRO COBRO COMISON ENVIO SWIFT ACEPTACION ENMIENDA CARTA DE CREDITO STANDBY BS220.-Y EMISION COMP.CONTABLE BS50.-REF.:GC2009515000448 (BCB:SB-R-2015-72) A/F YPFB.CGO.LIB.05130102010 YPFB RECURSOS DE NACIONALIZACION.</t>
  </si>
  <si>
    <t>'COBRO DE UTILES DE ESCRITORIO POR´||REGISTRO COBRO COMISON ENVIO SWIFT ACEPTACION ENMIENDA CARTA DE CREDITO STANDBY BS220.-Y EMISION COMP.CONTABLE BS50.-REF.:GC2009515000449 (BCB:SB-R-2015-73) A/F YPFB.CGO.LIB.05130102010 YPFB RECURSOS DE NACIONALIZACION.</t>
  </si>
  <si>
    <t>||TRANSFERENCIA DE FONDOS SEGUN NOTA DEL MINISTERIO DE ECONOMIA Y FINANZAS PUBLICAS, CITE: MEFP VTCP DGCP UODP-002/16, RECIBIDA EN LA FECHA REF:  PAGO VENCIMIENTO CLAVE PIZARRA TGNU1E05 (TRAM-TSO-7) EQUIV. A UFV 2,500.000,00 T/C. UFV. 2,09948DE LA LIBRETA 00990201001 TGN RECURSOS ORDINARIOS MONEDA NACIONAL</t>
  </si>
  <si>
    <t>COBRO DE||UTILES DE ESCRITORIO POR ELABORACION DE LA OPERACION CONTABLE N°838066 DE LA FECHADE LA LIBRETA 00990201001 TGN RECURSOS ORDINARIOS MONEDA NACIONAL, COSTO UTILES DE ESCRITORIO</t>
  </si>
  <si>
    <t>'TRANSFERENCIA DE FONDOS||A SOL. DEL MIN,DE ECO Y FIN.PUBL. MEFP/VTCP/DGCP/UODP-004/2016 DE LA FECHA HRE TSO 9 PAGO BTS EXTRABURSATIL - BTXN05M3012 D.S. N° 1121 DE 11 DE ENERO DE 2012.DEBITO DE LA LIBRETA 00990201001 TGN-RECURSOS ORDINARIOS - MONEDA NACIONAL.</t>
  </si>
  <si>
    <t>||TRANSFERENCIA DE FONDOS POR PARTE DEL TGN. PARA PAGO DE VALORES "C" CON VENCIMIENTO DE FECHA 01/01/2016 SEGUN MEFP/VTCP/DGCP/UODP-001/2016 DE F.04/01/2016 DEL MEFP. LIBRETA 00990301007 TGN-TITULOS VALOR DEL TESORO -M/N.</t>
  </si>
  <si>
    <t>||TRANSFERENCIA DE FONDOS S/G. MENSAJES SWIFT NROS. 71 Y 67 DE LA FECHA. (SECTOR PUBLICO).DEBITO DE LA LIBRETA NO. 01170102001 "DGAC", COBRO EMISION COMPROBANTE CONTABLE DE LA FECHA.</t>
  </si>
  <si>
    <t>||TRANSFERENCIA DE FONDOS S/G. MENSAJE SWIFT N° 00055 DE LA FECHA.(SECTOR PUBLICO).DEBITO LIBRETA NO.01170102001 “DGAC”, COBRO EMISION COMPROBANTE CONTABLE DE LA FECHA.</t>
  </si>
  <si>
    <t>||COBRO MULTA  POR INCUMPLIMIENTO A LA GUIA DE PROCEDIMIENTOS OPERATIVOS DE CANCELACION DE PAGOS A FUNCIONARIOS PUBLICOS Y BENEFICIARIOS DE RENTA  S/G.NOTA CITE: MEFP/VTCP/DGPOT/UAIS N¿ 6461/2015 DE F.31-12-2015, DEL MIN.DE ECO. Y FINANC.PUB.(HRE-TGL-74).ABONO A LA LIBRETA NO.00990201001 (DE CONFORMIDAD AL INCISO M PUNTO 13 - CERTIFICACIONES)</t>
  </si>
  <si>
    <t>COBRO COSTOS DE PAPELERIA EN COMPLEMENTO AL COMPROBANTE CONTABLE G-0181881 DE LA FECHA05130102010 YPFB - RECURSOS NACIONALIZACION (UTILES DE ESCRITORIO)</t>
  </si>
  <si>
    <t>COBRO COSTOS DE PAPELERIA EN COMPLEMENTO AL COMPROBANTE CONTABLE G-0181884 DE LA FECHA05130102010 YPFB - RECURSOS NACIONALIZACION (UTILES DE ESCRITORIO)</t>
  </si>
  <si>
    <t>COBRO COSTOS DE PAPELERIA EN COMPLEMENTO AL COMPROBANTE CONTABLE G-0181886 DE LA FECHA05132202005 YPFB-OPERACIONES PLANTA DE SEPARACION DE LIQUIDOS RIO GRANDE (UTILES DE ESCRITORIO)</t>
  </si>
  <si>
    <t xml:space="preserve">INSTITUTO NACIONAL DE INNOVACIÓN AGROPECUARIA Y FORESTAL  </t>
  </si>
  <si>
    <t>'COBRO POR¿||COMISION ENMIENDA 0.15% S/USD 98.210.- POR 30 DIAS, REEMBOLSO GASTOS DE COMUNICACION BS220.- EMISION CBTE. CONTABLE BS50.- SEGUN NOTA MDRYT/INIAF/DAF/N¿ 663/2015 REF.: CARTA DE CREDITO I-2015-032.CGO.LIB.N¿02220104302 INIAF-BS PROY. INNOVACION Y SERV.AGRICOLAS REF.:CGOS. ENMIENDA LC I-2015-032.</t>
  </si>
  <si>
    <t>'TRANSFERENCIA DE FONDOS||A SOL. DEL MIN,DE ECO Y FIN.PUBL. MEFP/VTCP/DGCP/UODP-004/2016 DE LA FECHA HRE TSO 46 PAGO BTS EXTRABURSATIL - VENCIMIENTO 6 DE ENERO D.S. N¿1121  DE 11 DE ENERO DE 2012.DEBITO DE LA LIBRETA 00990201001 TGN - RECURSOS ORDINARIOS - MONEDA NACIONAL.</t>
  </si>
  <si>
    <t>'COBRO DE UTILES DE ESCRITORIO POR¿||EN COMPLEMENTO AL COMP. S-0838194 DE LA FECHA REF.: TRANSFERENCIA DE FONDOS A FAVOR YPFB CHACO S.A.CARGO LIBRETA 05130102010 YPFB-RECURSOS NACIONALIZACION, COBRO UTILES DE ESCRITORIO</t>
  </si>
  <si>
    <t>||MULTA POR INCUMPLIMIENTO A PROCESOS DEL SISTEMA CAFCO (HORARIOS INCUMPLIDOS) DE ACUERDO A NOTA BCB-GOM-SOSP-DOSP-CE-2015-209 (SIN REPRESENTACION).DEL MES DE NOVIEMBRE 2015</t>
  </si>
  <si>
    <t>||TRASPASO DE FONDOS S/G NOTA MEFP/VTCP/DGPOT/UOTGN/NO.0034/2016 A SOLICITUD DEL MIN.RR.EE.Y CONCILIACION DE LA CUENTA NO.4088 AL 31/12/2015LIB.00990201001 MIN.RR.EE. TGN-RECURSOS ORDINARIOS</t>
  </si>
  <si>
    <t>PAGO A BID PR¿STAMO 3487/BL-BO VCTO. 06-ene-2016 POR CUENTA DE TGN , NTI. 007152 VALOR 06-ene-2016  INTERESES USD 24.988,90CTA. 3987 CUENTA UNICA DEL TESORO REF.: COMISIONES BANCARIAS</t>
  </si>
  <si>
    <t>PAGO A BID PR¿STAMO 3487/BL-BO VCTO. 06-ene-2016 POR CUENTA DE TGN , NTI. 007153 VALOR 06-ene-2016  INTERESES USD 1.268.232,01CTA. 3987 CUENTA UNICA DEL TESORO REF.: COMISIONES BANCARIAS</t>
  </si>
  <si>
    <t>PAGO PR¿STAMO BID 741-SF-BO VCTO. 06-01-2016 POR CUENTA DE TGN SEG¿N NOTA MEFP/VTCP/DGCP/UODP-003/2016 DE FECHA 04-01-2016, VALOR 06-01-2016 CAPITAL BS 2.462.573,02 LIB.N¿00990201001 TGN-RECURSOS ORDINARIOS (3987)LIB.N¿00990201001 TGN-RECURSOS ORDINARIOS (3987)</t>
  </si>
  <si>
    <t>COBRO COSTOS DE PAPELERIA EN COMPLEMENTO AL COMPROBANTE CONTABLE G-0182034 DE LA FECHA05132202005 YPFB-OPERACIONES PLANTA DE SEPARACION DE LIQUIDOS RIO GRANDE (UTILES DE ESCRITORIO)</t>
  </si>
  <si>
    <t>'TRANSFERENCIA DE FONDOS||A SOL. DEL MIN,DE ECO Y FIN.PUBL. MEFP/VTCP/DGCP/UODP - 008/2016 DE LA FECHA HRE TSO 63 PAGO BTS EXTRABURSATIL - VENCIMIENTO 7 DE ENERO D.S. N¿ 1121 DE 11 DE ENERO DE 2012.DEBITO DE LA LIBRETA 00990201001 TGN - RECURSOS ORDINARIOS - MONEDA NACIONAL.</t>
  </si>
  <si>
    <t>||COBRO COMISION AMPLIACION DE VALIDEZ 0.15% S/USD 350.897,90 POR 107 DIAS, REEMBOLSO GASTOS DE COMUNICACION BS220.- EMISION COMPROBANTE CONTABLE BS50.- REF.: CARTA DE CREDITO I-2015-014.CGO.LIB.N¿5860109203 GASTO CORRIENTE EASBA N¿ 400 REF.: COM AMP VAL LC I-2015-014</t>
  </si>
  <si>
    <t>||TRANSFERENCIA DE FONDOS S/G. MENSAJE SWIFT NRO. 00150 DE LA FECHA (SECTOR PUBLICO).DEBITO DE LA LIBRETA 01170102001 DGAC, REPOSICION UTILES DE ESCRITORIO.</t>
  </si>
  <si>
    <t>DEPOSITO EN EL EXTERIOR SEG¿N MENSAJE SWIFT 00162 DE FECHA 07/01/2016 POR ORDEN DE CONSULADO GENERAL DE BOLIVIA EN MILAN REF.: DEVOLUCION SALDOS TSE/BERGAMO00990201001 TGN-RECURSOS ORDINARIOS</t>
  </si>
  <si>
    <t>NUMERO DE LIBRETA CUT: SENASIR OPERACI¿N E18  TRANSFERENCIA DEL SISTEMA FINANCIERO POR CUENTA DE TERCEROS  A LA CUT DEVOLUCION DE APORTES EN EXCESO TGN DESACREDITACION DEL 1ERO. AL 31 JULIO 2015 A SOLICITUD DEL CLIENTE BBVA PREVISION</t>
  </si>
  <si>
    <t>||TRANSF. DE FDOS. DEL EXTERIOR SEG. SWIFT 00076 DEL 5/01/2016 DEL SEGIP. ORDENANTE: CONSULADO DE BOLIVIA -MENDOZA-ARGENTINALIB. 03400102005 SEGIP-RECAUDACION EXTERIOR C.I.</t>
  </si>
  <si>
    <t>||TRANSF. DE FDOS. DEL EXTERIOR SEG. SWIFT 00075 DEL 5/01/2016 DEL SEGIP. ORDENANTE: CONSULADO DE BOLIVIA -MENDOZA-ARGENTINALIB. 03400102005 SEGIP-RECAUDACION EXTERIOR C.I.</t>
  </si>
  <si>
    <t>||TRANSFERENCIA DE FONDOS S/G. NOTA CITE: BUN0030/16 DE LA FECHA. (HRE-TSO-120), DEVOLUCION RECURSOS NO EJECUTADOS GESTION/2015.A SOLICITUD GOB.AUT.MCPAL.COTAGAITA,LIBRETA 00990204115 BOLIVIA CAMBIA; BUN.</t>
  </si>
  <si>
    <t>Conciliado_Parcial</t>
  </si>
  <si>
    <t>||TRANSFERENCIA DE FONDOS DEL EXTERIOR SG/ SWIFT 00074 DEL 05/01/16 A/F SEGIP POR ORDEN DEL CONSULADO DE BOLIVIA EN MENDOZA  ARGENTINAABONO LIB.03400102005 SEGIP-RECAUDACION EXTERIOR C.I.</t>
  </si>
  <si>
    <t>'TRANSFERENCIA DE FONDOS DE DPTOS.DE ENCAJE LEGAL DEL SISTEMA FINANCIERO A DPTOS.CTES.DEL SECTOR PUBLICO S/G CITE' BUN/CONLPZ/001/2016||DE LA FECHA.(HRE-TSO-122)., PAGO SALDO A LOS BENEFICIARIOS QUE NO ENTREGARON LA DOCUMENTACION REQUERIDA.A SOLICITUD FIDEICOMISO LA FRONTERA, LIBRETA NO.00990300001 GARANTIA - FIDEICOMISOS; BUN.</t>
  </si>
  <si>
    <t>||REGULARIZACION DIFERENCIA EN REGISTRO CTA.4088 M/N DEL 29/12/15 CON EL IMPORTE PROVISIONADO SEGUN NOTA MEFP/VTCP/DGPOT/UOTGN/NO.3994/2015 DEL 31/12/15 MIN. DE DEPORTESABONO LIB. 00990201001 T.G.N. RECURSOS ORDINARIOS</t>
  </si>
  <si>
    <t>||REGULARIZACION DIFERENCIA EN REGISTRO CTA.4088 M/N DEL 29/12/15 CON EL IMPORTE PROVISIONADO SEGUN NOTA MEFP/VTCP/DGPOT/UOTGN/NO.4055/2015 DEL MIN. RR.EE. DE FECHA 31/12/15 REF.: PAGO SEGUNDO AGUINALDOABONO LIB. 00990201001 T.G.N. RECURSOS ORDINARIOS</t>
  </si>
  <si>
    <t>PAGO A CAF PR¿STAMO CFA008604 VCTO. 07-ene-2016 POR CUENTA DE TGN , NTI. 007092 VALOR 07-ene-2016  INTERESES USD 181.853,67 COMISIONES USD 210.126,21CTA. 3987 CUENTA UNICA DEL TESORO REF.: COMISIONES BANCARIAS</t>
  </si>
  <si>
    <t>PAGO A CAF PR¿STAMO CFA008606 VCTO. 07-ene-2016 POR CUENTA DE TGN , NTI. 007094 VALOR 07-ene-2016  INTERESES USD 25.851,88 COMISIONES USD 123.903,81CTA. 3987 CUENTA UNICA DEL TESORO REF.: COMISIONES BANCARIAS</t>
  </si>
  <si>
    <t>COBRO COSTOS DE PAPELERIA EN COMPLEMENTO AL COMPROBANTE CONTABLE G-0182164 DE LA FECHA00990201001 TGN-RECURSOS ORDINARIOS</t>
  </si>
  <si>
    <t>COBRO COSTOS DE PAPELERIA EN COMPLEMENTO AL COMPROBANTE CONTABLE G-0182166 DE LA FECHA05132202005 YPFB-OPERACIONES PLANTA DE SEPARACION DE LIQUIDOS RIO GRANDE (UTILES DE ESCRITORIO)</t>
  </si>
  <si>
    <t>COBRO COSTOS DE PAPELERIA EN COMPLEMENTO AL COMPROBANTE CONTABLE G-0182176 DE LA FECHA05132202005 YPFB-OPERACIONES PLANTA DE SEPARACION DE LIQUIDOS RIO GRANDE (UTILES DE ESCRITORIO)</t>
  </si>
  <si>
    <t>COBRO COSTOS DE PAPELERIA EN COMPLEMENTO AL COMPROBANTE CONTABLE G-0182187 DE LA FECHA05130102010 YPFB - RECURSOS NACIONALIZACION (UTILES DE ESCRITORIO)</t>
  </si>
  <si>
    <t>'TRANSFERENCIA DE FONDOS||A SOL. DEL MIN,DE ECO Y FIN.PUBL. MEFP/VTCP/DGCP/UODP - 009/2016 DE LA FECHA HRE TSO 88 PAGO BTS EXTRABURSATIL - VENCIMIENTO 8 DE ENERO D.S. N¿ 1121 DE 11 DE ENERO DE 2012.DEBITO DE LA LIBRETA 00990201001 TGN RECURSOS ORDINARIOS - MONEDA NACIONAL.</t>
  </si>
  <si>
    <t>||VENTA DE DIVISAS SG/ NOTA MEFP/VTCP/DGPOT/UOTGN/NO.0020/2016 A SOLICITUD DEL MIN. DE SALUD  REF.:  TRANSF. DE FDOS. AL EXTERIOR EQUIV. USD 915,983,50 A/F COMERCIALIZADORA DE SERV. MEDICOS CUBANOS S.A. (CSMC, S.A..), PAGO MATRICULA, ALOJAMIENTO, ALIMENTACION A BECARIOSLIBRETA 00460204209 MS-INASES BECAS DE ESPECIALIDAD PROFESIONAL, COMIS. UTILES, SWIFT, DIF. T/C</t>
  </si>
  <si>
    <t>||TRANSF. DE FDOS. DEL EXTERIOR SEG. SWIFT 00076 DEL 5/01/2016 DEL SEGIP. ORDENANTE: CONSULADO DE BOLIVIA -MENDOZA-ARGENTINALIB.03400102003 RECAUDACION EXTRANJERIA C.I. REF.: UTILES DE ESCRITORIO</t>
  </si>
  <si>
    <t>||TRANSF. DE FDOS. DEL EXTERIOR SEG. SWIFT 00075 DEL 5/01/2016 DEL SEGIP. ORDENANTE: CONSULADO DE BOLIVIA -MENDOZA-ARGENTINALIB. 03400102003 RECAUDACION EXTRANJERIA C.I. REF.: UTILES DE ESCRITORIO</t>
  </si>
  <si>
    <t>||TRANSFERENCIA DE FONDOS DEL EXTERIOR SG/ SWIFT 00074 DEL 05/01/16 A/F SEGIP POR ORDEN DEL CONSULADO DE BOLIVIA EN MENDOZA  ARGENTINACARGO LIB.03400102003 RECUADACION EXTRANJERIA C.I.-.L.C. (UTILES DE ESCRITORIO)</t>
  </si>
  <si>
    <t>||TRANSF. DE FONDOS EN ATENCION A MSJE. SWIFT 00170 DE LA FECHA (SECTOR PUBLICO)DE LA LIBRETA 01170102001 DGAC, REPOSICION UTILES DE ESCRITORIO</t>
  </si>
  <si>
    <t>||REGISTRO COBRO AVISO EMISION CARTA DE CREDITO STANDBY BS220.- Y EMISION COMP. CONTABLE BS.50 REF. 40GA-G04879-4DGN (BCB:SB-R-2016-1)CGO. LIB. 05130102010 YPFB RECURSOS DE NACIONALIZACION</t>
  </si>
  <si>
    <t>||TRANSFERENCIA AL BID, DEVOLUCION DE RECURSOS POR SALDOS NO UTILIZADOS PRESTAMO 2057/BL-BO SEGUN NOTA CITE:FPS/GF/JGCB/001/2016 DEL 4 DE ENERO DE 2016 DEL FONDO NACIONAL DE INVERSION PRODUCTIVA Y SOCIAL Y NOTA MEFP/VTCP/DGPOT/UOTGN/N¿0043/2016 DE LA FECHA DEL MEFPLIBRETA N¿ 02871002001 FPS-RECURSOS PROPIOS REF.: COMISIONES BANCARIAS</t>
  </si>
  <si>
    <t>||COBRO NOTIFICACION ENMIENDA CARTA DE CREDITO STANDBY BS220 Y EMISION DE CBTE CONTABLE BS50 REF. 40GA-G04879-4DGN (BCB: SB-R-2016-001)CGO. LIB. 05130102010 YPFB RECURSOS DE NACIONALIZACION</t>
  </si>
  <si>
    <t>||TRANSFERENCIA DE FONDOS SG: CITE:EBC/GAF/ACT/2016-0003 DE LA  EBC RECIBIDA EN LA FECHA REF: CO.01 TRANSFERENCIA DE FONDOS GASTOS DE FUNCIONAMIENTO OBRA DE CONSTRUCCION TRAMO VILLA TUNARI-ISINUTA (TRAM-TSO-190)ABONO EN LA LIB. N¿ 05870102003 EBC CONSTRUCCION TRAMO VILLA TUNARI ISINUTA</t>
  </si>
  <si>
    <t>||TRANSFERENCIA DE FONDOS DEL EXTERIOR SG/ SWIFT 00201 DEL 07/01/16 A FAVOR DEL SEGIP POR ORDEN DEL CONSULADO GENERAL DE BOLIVIA  MITRE BARTOLOMEABONO LIB.03400102005 SEGIP-RECAUDACION EXTERIOR C.I.</t>
  </si>
  <si>
    <t>'TRANSFERENCIA DE FONDOS||A SOL. DEL MIN,DE ECO Y FIN.PUBL. MEFP/VTCP/DGAFT/UOIET/TES/N¿0118/16 DE LA FECHA HRE TSO 208 REVERSION DE SALDOS DEL GOB.AUT.MCPAL. DE SANTIAGO DE CALLAPA, POR INCUMPLIMIENTO AL CONV.INTERGUB. FINANC.PROY.CONST.COLISEO CERRADO SANTIAGO DE CALLAPAABONO A LA LIBRETA 00990204115 BOLIVIA CAMBIA.</t>
  </si>
  <si>
    <t>||TRANSFERENCIA DE FONDOS DEL EXTERIOR SG/ SWIFT 00201 DEL 07/01/16 A FAVOR DEL SEGIP POR ORDEN DEL CONSULADO GENERAL DE BOLIVIA  MITRE BARTOLOMECARGO LIB.03400102003 RECUADACION EXTRANJERIA C.I.-.L.C. (UTILES DE ESCRITORIO)</t>
  </si>
  <si>
    <t>||TRANSFERENCIA DE FONDOS POR PARTE DEL TGN. PARA PAGO DE VALORES "C" CON FECHA DE VENCIMIENTO 08/01/16 SEGUN MEFP/VTCP/DGCP/UODP-24/2016 DE F.08/01/16 DEL MEFP. LIBRETA 00990301007 TGN-TITULOS VALOR DEL TGN. M/N.LIBRETA 00990301007 TGN-TITULOS VALOR DEL TESORO - M/N.</t>
  </si>
  <si>
    <t>||TRANSFERENCIA DE FONDOS SEGUN NOTA DEL MINISTERIO DE ECONOMIA Y FINANZAS PUBLICAS, CITE: MEFP VTCP DGCP UODP-25/16, RECIBIDA EN LA FECHA REF:  PAGO VENCIMIENTO CLAVE PIZARRA TGNU1E06 (TRAM-TSO-194) EQUIV. A UFV. 2.500.000.00 T/C UFV. 2,10048DE LA LIBRETA 00990201001 TGN RECURSOS ORDINARIOS MONEDA NACIONAL</t>
  </si>
  <si>
    <t>'TRANSFERENCIA DE FONDOS||A SOL. DEL MIN,DE ECO Y FIN.PUBL. MEFP/VTCP/DGCP/UODP - 26/2015 DE LA FECHA HRE TSO 196 PAGO BTS EXTRABURSATIL - VENCIMIENTO 9, 10 Y 11 DE ENERO DE 2015 D.S. N¿ 1121 DE 11 DE ENERO DE 2012.DEBITO DE LA LIBRETA 00990201001 TGN-RECURSOS ORDINARIOS - MONEDA NACIONAL.</t>
  </si>
  <si>
    <t xml:space="preserve">BOLIVIANA DE AVIACIÓN  </t>
  </si>
  <si>
    <t>COBRO DE'||COMISION BANCARIA S/G. NOTA CITE: MEF/VTCP/DGPOT/UPCFTGN/NO-0076/2016 DE LA FECHA.(HRE-TSO-911), REGULARIZACION DE RECURSOS  A SOLICITUD DE LA DIR.GR AL.DE SIST.DE GEST.DE INFORM.FISCAL-MEFP, COMPLEMENTO AL COMPROBANTE NO.0838554 DE LA FECHA.DEBITO DE LA LIBRETA N¿ 0099021001 TGN-RECURSOS ORDINARIOS, REPOSICION UTILES DE ESCRITORIO.</t>
  </si>
  <si>
    <t>||TRANSF. DE FONDOS EN ATENCION A MSJE. SWIFT 00293 DE LA FECHA (SECTOR PUBLICO)DE LA LIBRETA 01170102001 DGAC, REPOSICION UTILES DE ESCRITORIO</t>
  </si>
  <si>
    <t>||TRANSF. DE FONDOS EN ATENCION A MSJES. SWIFT 00292 Y 00286 DE LA FECHA (SECTOR PUBLICO)DE LA LIBRETA 01170102001 DGAC, REPOSICION UTILES DE ESCRITORIO</t>
  </si>
  <si>
    <t>DEPOSITO EN EL EXTERIOR SEG¿N MENSAJE SWIFT 00308 DE FECHA 11/01/2016 POR ORDEN DE CONSULADO DE BOLIVIA EN CALAMA REF.: DEVOLUCION DE SALDOS RECURSOS TRIBUNAL SUPREMO ELECTORAL00990201001 TGN-RECURSOS ORDINARIOS</t>
  </si>
  <si>
    <t>NUMERO DE LIBRETA CUT: 00990201001 OPERACI¿N E18  TRANSFERENCIA DEL SISTEMA FINANCIERO POR CUENTA DE TERCEROS  A LA CUT DEPOSITO POR EJECUCI¿N  DE BOLETA DE GARANTIA No 14653 OPERACI¿N No 4017-808 A FAVOR DEL BENEFICIARIO AGENCIA DE GOBIERNO ELECTRONICO</t>
  </si>
  <si>
    <t>N¿MERO DE LIBRETA CUT: OPERACI¿N T01 TRANSFERENCIA DE FONDOS A LA CUT - TESORO DIRECTO DE BANCO UNION S.A. A CUENTA UNICA DEL TESORO CON NUMERO DE SOLICITUD =497234 Y NUMERO CORRELATIVO = 91301112016204118</t>
  </si>
  <si>
    <t>||TRANSFERENCIA A LA CUENTA UNICA DEL TESORO IMPORTE RETENIDO A WALTER ABRAHAM PEREZ ALANDIA POR REMUNERACION MAXIMA CORRESPONDIENTE AL MES DE DICIEMBRE/2015 - LIBRETA N¿ 00990201001. SEGUN CONFIRMACION DE CORREO ELECTRONICO DE FECHA 06/01/2016 Y "ROC" N¿ 24/2016 DEL DCR.TRANSFERENCIA POR REMUNERACION MAXIMA DE WALTER A. PEREZ A. - DICIEMBRE/2015 LIBRETA N¿ 00990201001</t>
  </si>
  <si>
    <t>||TRANSFERENCIA DE FONDOS S/G. NOTA CITE: BUN0038/2016 DE LA FECHA (HRE-TSO-248).A SOL.GOB.AUT.MCPAL.BUENA VISTA,LIBRETA 00990204115,DEV.SALDOS FINALES G/2015-BOLIVIA CAMBIA;BUN.</t>
  </si>
  <si>
    <t>||TRANSF. DE FONDOS DEL EXTERIOR SEGUN SWIFT 00077 DE FECHA 5/01/2016  A FAVOR DEL SEGIP POR ORDEN DEL CONSULADO DE BOLIVIA EN MENDOZA-ARGENTINALIBRETA 03400102005 SEGIP-RECAUDACION EXTERIOR C.I.</t>
  </si>
  <si>
    <t>||TRANSF. DE FONDOS DEL EXTERIOR SEGUN SWIFT 00158 DE FECHA 6/01/2016  A FAVOR DEL SEGIP POR ORDEN DEL CONSULADO DE BOLIVIA EN MENDOZA-ARGENTINALIBRETA 03400102005 SEGIP-RECAUDACION EXTERIOR C.I.</t>
  </si>
  <si>
    <t>'TRANSFERENCIA DE FONDOS||S/G. NOTA CITE: MEFP/VTCP/DGAFT/USCFT/NO.0066/16 DE LA FECHA, DEL MIN.ECO.Y FINANC.PUB.(HRE-TSO-258),CONV.SUBSIDIARIOS-PRESTAMO CAF 2324-GOB.AUT.DPTAL.SANTA CRUZ, PROYECTOS DE ELECTRIFICACION RURAL.ABONO A LA LIBRETA NO.00990201001 TGN RECURSOS ORDINARIOS, PAGO CAPITAL E INTERESES.</t>
  </si>
  <si>
    <t>PAGO A FONPLATA PR¿STAMO BOL 24/2014 VCTO. 11-ene-2016 POR CUENTA DE TGN , NTI. 007107 VALOR 11-ene-2016  INTERESES USD 50.206,44 COMISIONES USD 28.768,18CTA. 3987 CUENTA UNICA DEL TESORO REF.: COMISIONES BANCARIAS</t>
  </si>
  <si>
    <t>COBRO COSTOS DE PAPELERIA EN COMPLEMENTO AL COMPROBANTE CONTABLE G-0182341 DE LA FECHA05130102010 YPFB - RECURSOS NACIONALIZACION (UTILES DE ESCRITORIO)</t>
  </si>
  <si>
    <t>COBRO COSTOS DE PAPELERIA EN COMPLEMENTO AL COMPROBANTE CONTABLE G-0182374 DE LA FECHA00990201001 TGN-RECURSOS ORDINARIOS</t>
  </si>
  <si>
    <t>VENTA DE DIVISAS SEGUN NOTA YPFB-0012-2016 Y MEFP/VTCP/DGPOT/UOTGN/NO.0065/2016 A SOLICITUD DE YACIMIENTOS PETROLIFEROS FISCALES BOLIVIANOS REF.: PAGO DE RETRIBUCI¿N AL TITULAR MERCADO INTERNO, CORRESPONDIENTE AL MES DE SEPTIEMBRE 2015LIB. 05130102010 YPFB - RECURSOS NACIONALIZACION</t>
  </si>
  <si>
    <t>COBRO COSTOS DE PAPELERIA EN COMPLEMENTO AL COMPROBANTE CONTABLE G-0182410 DE LA FECHA05130102010 YPFB - RECURSOS NACIONALIZACION (UTILES DE ESCRITORIO)</t>
  </si>
  <si>
    <t>VENTA DE DIVISAS SEGUN NOTA YPFB-0013-2016 Y MEFP/VTCP/DGPOT/UOTGN/NO.0059/2016 A SOLICITUD DE YACIMIENTOS PETROLIFEROS FISCALES BOLIVIANOS REF.: PAGO DE RETRIBUCION AL TITULAR MERCADO INTERNO, CORRESPONDIENTE AL MES DE SEPTIEMBRE 2015LIB. 05130102010 YPFB - RECURSOS NACIONALIZACION</t>
  </si>
  <si>
    <t>COBRO COSTOS DE PAPELERIA EN COMPLEMENTO AL COMPROBANTE CONTABLE G-0182418 DE LA FECHA05130102010 YPFB - RECURSOS NACIONALIZACION (UTILES DE ESCRITORIO)</t>
  </si>
  <si>
    <t>COBRO COSTOS DE PAPELERIA EN COMPLEMENTO AL COMPROBANTE CONTABLE G-0182420 DE LA FECHA05130102010 YPFB - RECURSOS NACIONALIZACION (UTILES DE ESCRITORIO)</t>
  </si>
  <si>
    <t>COBRO COSTOS DE PAPELERIA EN COMPLEMENTO AL COMPROBANTE CONTABLE G-0182422 DE LA FECHA05130102010 YPFB - RECURSOS NACIONALIZACION (UTILES DE ESCRITORIO)</t>
  </si>
  <si>
    <t>COBRO COSTOS DE PAPELERIA EN COMPLEMENTO AL COMPROBANTE CONTABLE G-0182424 DE LA FECHA05130102010 YPFB - RECURSOS NACIONALIZACION (UTILES DE ESCRITORIO)</t>
  </si>
  <si>
    <t>||TRANSF. DE FONDOS EN ATENCION A MSJE. SWIFT 00302 DE LA FECHA (SECTOR PUBLICO)DE LA LIBRETA 01170102001 DGAC, REPOSICION UTILES DE ESCRITORIO</t>
  </si>
  <si>
    <t>||TRANSF. DE FONDOS DEL EXTERIOR SEGUN SWIFT 00077 DE FECHA 5/01/2016  A FAVOR DEL SEGIP POR ORDEN DEL CONSULADO DE BOLIVIA EN MENDOZA-ARGENTINALIBRETA 03400102003 SEGIP-RECAUDACION EXTRANJERIA C.I. REF.: UTILES DE ESCRITORIO</t>
  </si>
  <si>
    <t>'TRANSFERENCIA DE FONDOS||A SOL. DEL MIN,DE ECO Y FIN.PUBL. MEFP/VTCP/DGCP/UODP - 32/2016 DE LA FECHA HRE TSO 257 PAGO BTS EXTRABURSATIL - VENCIMIENTO 12 DE ENERO D.S. N¿ 1121 DE ENERO DE 2012.DEBITO DE LA LIBRETA 00990201001 TGN - RECURSOS ORDINARIOS - MONEDA NACIONAL</t>
  </si>
  <si>
    <t>||TRANSF. DE FONDOS DEL EXTERIOR SEGUN SWIFT 00158 DE FECHA 6/01/2016  A FAVOR DEL SEGIP POR ORDEN DEL CONSULADO DE BOLIVIA EN MENDOZA-ARGENTINALIBRETA 03400102003 RECAUDACION EXTRANJERIA C.I. REF.: UTILES DE ESCRITORIO</t>
  </si>
  <si>
    <t>||TRANSF. DE FONDOS EN ATENCION A MSJES. SWIFT 00360, 00355 Y 00354 DE LA FECHA (SECTOR PUBLICO)DE LA LIBRETA 01170102001 DGAC, REPOSICION UTILES DE ESCRITORIO</t>
  </si>
  <si>
    <t>DEPOSITO EN EL EXTERIOR SEG¿N MENSAJE SWIFT 00381 DE FECHA 12/01/2016 POR ORDEN DE BOTSCHAFT DES PLURINATIONALEN STATES BOLIVIEN BERLIN REF.: DEVOLUCION RECURSOS TRIBUNAL SUPREMO ELECTORAL00990201001 TGN-RECURSOS ORDINARIOS</t>
  </si>
  <si>
    <t>COBRO COSTOS DE PAPELERIA EN COMPLEMENTO AL COMPROBANTE CONTABLE G-0182536 DE LA FECHA00990201001 TGN-RECURSOS ORDINARIOS</t>
  </si>
  <si>
    <t>VENTA DE DIVISAS SEGUN NOTA MEFP/VTCP/DGPOT/UOTGN/NO.0086/2016 A SOLICITUD DE YACIMIENTOS PETROLIFEROS FISCALES BOLIVIANOS REF.: DEVOLUCION GARANTIA DE CUMPLIMIENTOLIB. 05130102010 YPFB - RECURSOS NACIONALIZACION</t>
  </si>
  <si>
    <t>TRANSFERENCIA RECIBIDA DEL EXTERIOR SEG¿N MENSAJES SWIFT Nos. 00385-00226 (REM.EXT.) DE FECHA 12-01-2016 Y 08-01-2016 POR DESEMBOLSO DE OPEP PR¿STAMO 1527-P REF.:CARR.SACABA-CHI¿ATA-QUI.SUTICOLIBRETA N¿ 02910102002 ABC-LIB.RECAUD.TASAS Y TRIBUTOS I  REF.: UTILES DE ESCRITORIO</t>
  </si>
  <si>
    <t>'TRANSFERENCIA DE FONDOS||A SOL. DEL MIN,DE ECO Y FIN.PUBL. MEFP/VTCP/DGAFT/UOIET/TES/N¿0166/16 DE LA FECHA HRE TSO 262 A LA UPEA PROVENIENTE DEL IDH DEL MES DE DICIEMBRE DE 2015, CORRESPONDIENTE AL 25% DE FONDOS EN CUSTODIA EN LA CUENTA N¿5643 TGN, RESERVA UNIVERSIDADES IDH.DEBITO DE LA LIBRETA 00990201001 COBRO UTILES DE ESCRITORIO.</t>
  </si>
  <si>
    <t>'TRANSFERENCIA DE FONDOS||A SOL. DEL MIN,DE ECO Y FIN.PUBL. MEFP/VTCP/DGAFT/UOIET/TES/N¿0167/16 DE LA FECHA HRE TSO 263 A LA UMSA PROVENIENTE DEL IDH DEL MES DE DICIEMBRE DE 2015, CORRESPONDIENTE AL 25% DE FONDOS EN CUSTODIA EN LA CTA.N¿5643 TGN, RESERVA UNIVERSIDADES IDHDEBITO DE LA LIBRETA 00990201001 COBRO UTILES DE ESCRITORIO.</t>
  </si>
  <si>
    <t>'TRANSFERENCIA DE FONDOS||A SOL. DEL MIN,DE ECO Y FIN.PUBL. MEFP/VTCP/DGAFT/UOIET/TES/N¿0168/16 DE LA FECHA HRE TSO 264 A LA UMSA IDH DEL MES DE NOVIEMBRE DE 2015, CORRESP. AL 70% DEL 50% DE FONDOS EN CUSTODIA EN LA CTA. N¿ 5643 TGN, RESERVA UNIVERSIDADES IDH.DEBITO DE LA LIBRETA 00990201001 COBRO UTILES DE ESCRITORIO.</t>
  </si>
  <si>
    <t>'TRANSFERENCIA DE FONDOS||A SOL. DEL MIN,DE ECO Y FIN.PUBL. MEFP/VTCP/DGCP/UODP - 34/2016 DE LA FECHA HRE TSO 267 PAGO BTS EXTRABURS¿TIL - VENCIMIENTO 13 DE ENERO D.S. N¿ 1121 DE 11 DE ENERO DE 2012.DEBITO DE LA LIBRETA 00990201001 TGN - RECURSOS ORDINARIOS - MONEDA NACIONAL.</t>
  </si>
  <si>
    <t>'COBRO POR¿||COMISION TRANSF.FDOS.AL EXTERIOR 0,10% S/USD141.650.-,REEMB.GSTS.COMUNICACION BS220.-Y EMISION COMP.CONTABLE BS50.- REF.:COMISIONES PAGO N¿1 LC I-2015-024 P/C YPFB A/F GALILEO TECHNOLOGIES S.A.,EN COMPL.A COMP.838691 ADJ.DE LA FECHA.LIB.05130102006 LBP-YPFB-UNICOMERCIAL REF.:COMISIONES PAGO N¿1 LC I-2015-024</t>
  </si>
  <si>
    <t>||TRANSF. DE FONDOS EN ATENCION A MSJE. SWIFT 00419 DE LA FECHA (SECTOR PUBLICO)DE LA LIBRETA 01170102001 DGAC, REPOSICION UTILES DE ESCRITORIO</t>
  </si>
  <si>
    <t>||MULTA POR INCUMPLIMIENTO A PROCESOS DEL SISTEMA CAFCO (HORARIOS INCUMPLIDOS E INCONSISTENCIAS) DE ACUERDO A NOTA BCB-GOM-SOSP-DOSP-CE-2016-8 (SIN REPRESENTACION).POR EL MES DE DICIEMBRE 2015</t>
  </si>
  <si>
    <t>'TRANSFERENCIA DE FONDOS||A SOL. DEL MIN,DE ECO Y FIN.PUBL. MEFP/VTCP/DGCP/UODP - 44/2016 DE LA FECHA HRE TSO 281 PAGO BTS EXTRABURSATIL - VENCIMIENTO 14 DE ENERO D.S. N° 1121 DE 11 DE ENERO DE 2012.DEBITO DE LA LIBRETA 00990201001 TGN - RECURSOS ORDINARIOS - MONEDA NACIONAL.</t>
  </si>
  <si>
    <t>||TRANSFERENCIA DE FONDOS SEGUN NOTA DEL MINISTERIO DE ECONOMIA Y FINANZAS PUBLICAS, CITE: MEFP VTCP DGCP UODP-43/16, RECIBIDA EN LA FECHA REF:  PAGO VENCIMIENTO CLAVE PIZARRA TGNU1C07 (TRAM-TSO-280) EQUIV. A UFV. 3.000.000.00 T/C UFV. 2,10136DE LA LIBRETA 00990201001 TGN RECURSOS ORDINARIOS MONEDA NACIONAL</t>
  </si>
  <si>
    <t>||TRANSF. DE FONDOS EN ATENCION A MSJE. SWIFT 00460 DE LA FECHA (SECTOR PUBLICO)DE LA LIBRETA 01170102001 DGAC, REPOSICION UTILES DE ESCRITORIO</t>
  </si>
  <si>
    <t>NÚMERO DE LIBRETA CUT: OPERACIÓN T01 TRANSFERENCIA DE FONDOS A LA CUT - TESORO DIRECTO DE BANCO UNION S.A. A CUENTA UNICA DEL TESORO CON NUMERO DE SOLICITUD =501229 Y NUMERO CORRELATIVO = 91320014012016148 A SOLICITUD DE VALORES UNION</t>
  </si>
  <si>
    <t>||TRANSFERENCIA DE FONDOS S/G NOTA CITE: BUN0048/2016 DE LA FECHA. (HRE-TSO-319).A SOLIC.GOB.AUT.MCPAL.TOMINA,LIBRETA 00990204115-BOLIVIA CAMBIA,DEVOL.RECURS.NO EJECUT.GEST/15; BUN.</t>
  </si>
  <si>
    <t>'TRANSFERENCIA DE FONDOS||S/G. NOTA CITE: MEFP/VTCP/DGAFT/UOIET/TES/NO.10113/15 DE LA FECHA, DEL MIN.ECO.FINAN.PUB.(HRE-TSO-10553),CONV.UPRE CIF-IG/414/15 ENTRE LA UPRE Y EL GOB.AUT.MCPAL.EL CHORO, PROY.IMPLEMENTACION CANCHA DE FUTBOL CESPED SINTETICO EL CHORO.DEBITO DE LA LIBRETA N°00990204115 BOLIVIA CAMBIA,1ER.DESEMB.EQUIV.20% MONTO A FINANC.S/G. LA UPRE.</t>
  </si>
  <si>
    <t>'TRANSFERENCIA DE FONDOS||S/G.NOTA CITE:MEFP/VTCP/DGAFT/UOIET/TES/NO.10068/15 DE FECHA 31/12/15 DEL MIN.DE ECO.Y FINAN.PUB.(HRE-TSO-10572),CONV.UPRE CIF-IG/387/2015 ENTRE LA UPRE Y EL GOB.AUT.MCPAL.TOLEDO PROY.CONST.AULAS MULTIGRADO U.E.ELIZARDO PEREZ I-CARI CARI(TOLEDO).DEBITO DE LA LIBRETA NO.00990204115 "BOLIVIA CAMBIA",1ER.DESEMBOLSO 20% MONTO A FINANC. S/G. LA UPRE</t>
  </si>
  <si>
    <t>'TRANSFERENCIA DE FONDOS||S/G.NOTA CITE:MEFP/VTCP/DGAFT/UOIET/TES/NO.10067/15 DE FECHA 31/12/15 DEL MIN.DE ECO.Y FINAN.PUB.(HRE-TSO-10573),CONV.UPRE CIF-IG/386/2015 ENTRE LA UPRE Y EL GOB.AUT.MCPAL.TOLEDO PROY.CONST.TINGLADO U.E.LEONCIO MIER AVILA-THIJLLA CAHUA.DEBITO DE LA LIBRETA NO.00990204115 "BOLIVIA CAMBIA",1ER.DESEMBOLSO 20% MONTO A FINANC. S/G. LA UPRE</t>
  </si>
  <si>
    <t>'TRANSFERENCIA DE FONDOS||S/G. NOTA CITE: MEFP/VTCP/DGAFT/UOIET/TES/NO.10107/15 DE LA FECHA, DEL MIN.ECO.FINAN.PUB.(HRE-TSO-10554),CONV.UPRE CIF-IG/491/15 ENTRE LA UPRE Y EL GOB.AUT.MCPAL.CARANGAS, PROY. CONST.CALZADA  ADYACENTES Y PLAZA PRINCIPAL MANTOS.DEBITO DE LA LIBRETA N°00990204115 BOLIVIA CAMBIA,1ER.DESEMB.EQUIV.20% MONTO A FINANC.S/G. LA UPRE.</t>
  </si>
  <si>
    <t>'TRANSFERENCIA DE FONDOS||S/G.NOTA CITE:MEFP/VTCP/DGAFT/UOIET/TES/NO.10066/15 DE FECHA 31/12/15 DEL MIN.DE ECO.Y FINAN.PUB.(HRE-TSO-10574),CONV.UPRE CIF-IG/384/2015 ENTRE LA UPRE Y EL GOB.AUT.MCPAL.TOLEDO PROY.CONST.SEIS AULAS U.E.GERMAN BUSCH-CHALLA CRUZ (TOLEDO).DEBITO DE LA LIBRETA NO.00990204115 "BOLIVIA CAMBIA",1ER.DESEMBOLSO 20% MONTO A FINANC. S/G. LA UPRE</t>
  </si>
  <si>
    <t>'TRANSFERENCIA DE FONDOS||S/G.NOTA CITE:MEFP/VTCP/DGAFT/UOIET/TES/NO.10065/15 DE FECHA 31/12/15 DEL MIN.DE ECO.Y FINAN.PUB.(HRE-TSO-10575),CONV.UPRE CIF-IG/385/2015 ENTRE LA UPRE Y EL GOB.AUT.MCPAL.TOLEDO PROY.CONST.TINGLADO U.E.MARCELO QUIROGA SANTA CRUZ-JAUSO.DEBITO DE LA LIBRETA NO.00990204115 "BOLIVIA CAMBIA",1ER.DESEMBOLSO 20% MONTO A FINANC. S/G. LA UPRE</t>
  </si>
  <si>
    <t>'TRANSFERENCIA DE FONDOS||S/G.NOTA CITE:MEFP/VTCP/DGAFT/UOIET/TES/NO.10070/15 DE FECHA 31/12/15 DEL MIN.DE ECO.Y FINAN.PUB.(HRE-TSO-10576),CONV.UPRE CIF-IG/418/2015 ENTRE LA UPRE Y EL GOB.AUT.MCPAL.TURCO PROY.CONST.SALA MULTIPLE UNIDAD EDUCATIVA CANADA TURCO.DEBITO DE LA LIBRETA NO.00990204115 "BOLIVIA CAMBIA",1ER.DESEMBOLSO 20% MONTO A FINANC. S/G. LA UPRE</t>
  </si>
  <si>
    <t>'TRANSFERENCIA DE FONDOS||S/G. NOTA CITE: MEFP/VTCP/DGAFT/UOIET/TES/NO.10108/15 DE LA FECHA, DEL MIN.ECO.FINAN.PUB.(HRE-TSO-10555),CONV.UPRE-CIF-IG/490/15 ENTRE LA UPRE Y EL GOB.AUT.MCPAL.CARANGAS, PROY.CONST.MERCADO CENTRAL MUNICIPIO DE CARANGAS.DEBITO DE LA LIBRETA N°00990204115 BOLIVIA CAMBIA,1ER.DESEMB.EQUIV.20% MONTO A FINANC.S/G. LA UPRE.</t>
  </si>
  <si>
    <t>'TRANSFERENCIA DE FONDOS||S/G.NOTA CITE:MEFP/VTCP/DGAFT/UOIET/TES/NO.10069/15 DE FECHA 31/12/15 DEL MIN.DE ECO.Y FINAN.PUB.(HRE-TSO-10577),CONV.UPRE CIF-IG/419/2015 ENTRE LA UPRE Y EL GOB.AUT.MCPAL.TURCO PROY.CONST.TINGLAGO U.E.EDUARDO AVAROA ASUNCION DE LACA LACA.DEBITO DE LA LIBRETA NO.00990204115 "BOLIVIA CAMBIA",1ER.DESEMBOLSO 20% MONTO A FINANC. S/G. LA UPRE</t>
  </si>
  <si>
    <t>'TRANSFERENCIA DE FONDOS||S/G.NOTA CITE:MEFP/VTCP/DGAFT/UOIET/TES/NO.10081/15 DE FECHA 31/12/15 DEL MIN.DE ECO.Y FINAN.PUB.(HRE-TSO-10578),CONV.UPRE CIF-IG/410/2015 ENTRE LA UPRE Y EL GOB.AUT.MCPAL.ESCARA PROY.CONST.CANCHA DE FUTBOL SINTETICO COMUNIDAD ESCARA.DEBITO DE LA LIBRETA NO.00990204115 "BOLIVIA CAMBIA",1ER.DESEMBOLSO 20% MONTO A FINANC. S/G. LA UPRE</t>
  </si>
  <si>
    <t>'TRANSFERENCIA DE FONDOS||S/G.NOTA CITE:MEFP/VTCP/DGAFT/UOIET/TES/NO.10088/15 DE FECHA 31/12/15 DEL MIN.DE ECO.Y FINAN.PUB.(HRE-TSO-10579),CONV.UPRE CIF-IG/488/2015 ENTRE LA UPRE Y EL GOB.AUT.MCPAL.HUACHACALLA PROY.CONST.TINGLADO Y CANCHA POLIFUNCIONAL LITORAL I.DEBITO DE LA LIBRETA NO.00990204115 "BOLIVIA CAMBIA",1ER.DESEMBOLSO 20% MONTO A FINANC. S/G. LA UPRE</t>
  </si>
  <si>
    <t>'TRANSFERENCIA DE FONDOS||S/G. NOTA CITE: MEFP/VTCP/DGAFT/UOIET/TES/NO.10109/15 DE LA FECHA, DEL MIN.ECO.FINAN.PUB.(HRE-TSO-10556),CONV.UPRE-CIF-IG/415/15 ENTRE LA UPRE Y EL GOB.AUT.MCPAL.CARANGAS, PROY.CONST. AULAS MULTIGRADO U.E. ELIODORO VILLAZON.DEBITO DE LA LIBRETA N°00990204115 BOLIVIA CAMBIA,1ER.DESEMB.EQUIV.20% MONTO A FINANC.S/G. LA UPRE.</t>
  </si>
  <si>
    <t>'TRANSFERENCIA DE FONDOS||S/G.NOTA CITE:MEFP/VTCP/DGAFT/UOIET/TES/NO.10089/15 DE FECHA 31/12/15 DEL MIN.DE ECO.Y FINAN.PUB.(HRE-TSO-10580),CONV.UPRE CIF-IG/489/2015 ENTRE LA UPRE Y EL GOB.AUT.MCPAL.HUACHACALLA PROY.CONST.TINGLADO Y CANCHA POLIFUNCIONAL LITORAL II.DEBITO DE LA LIBRETA NO.00990204115 "BOLIVIA CAMBIA",1ER.DESEMBOLSO 20% MONTO A FINANC. S/G. LA UPRE</t>
  </si>
  <si>
    <t>'TRANSFERENCIA DE FONDOS||S/G.NOTA CITE:MEFP/VTCP/DGAFT/UOIET/TES/NO.10064/15 DE FECHA 31/12/15 DEL MIN.DE ECO.Y FINAN.PUB.(HRE-TSO-10581),CONV.UPRE CIF-IG/397/2015 ENTRE LA UPRE Y EL GOB.AUT.MCPAL.TODOS SANTOS PROY.CONST.TINGLADO U.E.EDUARDO AVAROA TODO SANTOS.DEBITO DE LA LIBRETA NO.00990204115 "BOLIVIA CAMBIA",1ER.DESEMBOLSO 20% MONTO A FINANC. S/G. LA UPRE</t>
  </si>
  <si>
    <t>'TRANSFERENCIA DE FONDOS||S/G. NOTA CITE: MEFP/VTCP/DGAFT/UOIET/TES/NO.10074/15 DE LA FECHA, DEL MIN.ECO.FINAN.PUB.(HRE-TSO-10557),CONV.UPRE-CIF-IG/404/15 ENTRE LA UPRE Y EL GOB.AUT.MCPAL.COIPASA, PROY.CONST.CASA DE GOBIERNO MUNICIPIO DE COIPASA.DEBITO DE LA LIBRETA N°00990204115 BOLIVIA CAMBIA,1ER.DESEMB.EQUIV.20% MONTO A FINANC.S/G. LA UPRE.</t>
  </si>
  <si>
    <t>'TRANSFERENCIA DE FONDOS||S/G.NOTA CITE:MEFP/VTCP/DGAFT/UOIET/TES/NO.10090/15 DE FECHA 31/12/15 DEL MIN.DE ECO.Y FINAN.PUB.(HRE-TSO-10582),CONV.UPRE CIF-IG/487/2015 ENTRE LA UPRE Y EL GOB.AUT.MCPAL.HUACHACALLA PROY.CONST.TINGLADO Y CANCHA POLIFUNCIONAL 25 DE JULIO.DEBITO DE LA LIBRETA NO.00990204115 "BOLIVIA CAMBIA",1ER.DESEMBOLSO 20% MONTO A FINANC. S/G. LA UPRE</t>
  </si>
  <si>
    <t>'TRANSFERENCIA DE FONDOS||S/G.NOTA CITE:MEFP/VTCP/DGAFT/UOIET/TES/NO.10120/15 DE FECHA 31/12/15 DEL MIN.DE ECO.Y FINAN.PUB.(HRE-TSO-10583),CONV.UPRE CIF-IG/471/2015 ENTRE LA UPRE Y EL GOB.AUT.MCPAL.HUAYLLAMARCA PROY.CONST.COLISEO CERRADO CHUQUICHAMBI.DEBITO DE LA LIBRETA NO.00990204115 "BOLIVIA CAMBIA",1ER.DESEMBOLSO 20% MONTO A FINANC. S/G. LA UPRE</t>
  </si>
  <si>
    <t>'TRANSFERENCIA DE FONDOS||S/G. NOTA CITE: MEFP/VTCP/DGAFT/UOIET/TES/NO.10118/15 DE LA FECHA, DEL MIN.ECO.FINAN.PUB.(HRE-TSO-10558),CONV.UPRE-CIF-IG/500/15 ENTRE LA UPRE Y EL GOB.AUT.MCPAL.SANTIAGO DE HUARI, PROY.CONST.CANCHA DE CESPED SINTETICO HUARI.DEBITO DE LA LIBRETA N°00990204115 BOLIVIA CAMBIA,1ER.DESEMB.EQUIV.20% MONTO A FINANC.S/G. LA UPRE.</t>
  </si>
  <si>
    <t>'TRANSFERENCIA DE FONDOS||S/G.NOTA CITE:MEFP/VTCP/DGAFT/UOIET/TES/NO.10121/15 DE FECHA 31/12/15 DEL MIN.DE ECO.Y FINAN.PUB.(HRE-TSO-10584),CONV.UPRE CIF-IG/470/2015 ENTRE LA UPRE Y EL GOB.AUT.MCPAL.HUAYLLAMARCA PROY.CONST.TINGLADO U.E. ANGEL LOAYZA LUNA.DEBITO DE LA LIBRETA NO.00990204115 "BOLIVIA CAMBIA",1ER.DESEMBOLSO 20% MONTO A FINANC. S/G. LA UPRE</t>
  </si>
  <si>
    <t>'TRANSFERENCIA DE FONDOS||S/G. NOTA CITE: MEFP/VTCP/DGAFT/UOIET/TES/NO.10098/15 DE LA FECHA, DEL MIN.ECO.FINAN.PUB.(HRE-TSO-10559),CONV.UPRE-CIF-IG/416/15 ENTRE LA UPRE Y EL GOB.AUT.MCPAL.COIPASA, PROY.CONST.SALON DE ACTOS U.E. SIMON BOLIVAR MUNICIPIO DE COIPASA.DEBITO DE LA LIBRETA N°00990204115 BOLIVIA CAMBIA,1ER.DESEMB.EQUIV.20% MONTO A FINANC.S/G. LA UPRE.</t>
  </si>
  <si>
    <t>'TRANSFERENCIA DE FONDOS||S/G.NOTA CITE:MEFP/VTCP/DGAFT/UOIET/TES/NO.10075/15 DE FECHA 31/12/15 DEL MIN.DE ECO.Y FINAN.PUB.(HRE-TSO-10547),CONV.UPRE CIF-IG/399/2015 ENTRE LA UPRE Y EL GOB.AUT.MCPAL.CURAHUARA DE CARANGAS PROY.CONST.GRADERIAS CAMPO DEPORTIVO CABO SABINO VALIENTE.DEBITO DE LA LIBRETA NO.00990204115 "BOLIVIA CAMBIA",1ER.DESEMBOLSO 20% MONTO A FINANC.S/G. LA UPRE.</t>
  </si>
  <si>
    <t>'TRANSFERENCIA DE FONDOS||S/G. NOTA CITE: MEFP/VTCP/DGAFT/UOIET/TES/NO.10119/16 DE LA FECHA, DEL MIN.ECO.FINAN.PUB.(HRE-TSO-10560),CONV.UPRE-CIF-IG/499/15 ENTRE LA UPRE Y EL GOB.AUT.MCPAL.SANTIAGO DE HUARI, PROY.CONST.INTERNADO U.E. BOLIVIA-COMUNIDAD GUADALUPE.DEBITO DE LA LIBRETA N°00990204115 BOLIVIA CAMBIA,1ER.DESEMB.EQUIV.20% MONTO A FINANC.S/G. LA UPRE.</t>
  </si>
  <si>
    <t>'TRANSFERENCIA DE FONDOS||S/G.NOTA CITE:MEFP/VTCP/DGAFT/UOIET/TES/NO.10079/15 DEL 31/12/15 DEL MIN.DE ECO.Y FINAN.PUB.(HRE-TSO-10548),CONV.UPRE CIF-IG/382/2015 ENTRE LA UPRE Y EL GOB.AUT.MCPAL.CRUZ DE MACHACAMARCA PROY.CONST.CANCHA POLIFUNCIONAL Y GRADERIAS VILLA TUNARI.DEBITO DE LA LIBRETA NO.00990204115 "BOLIVIA CAMBIA",1ER.DESEMBOLSO 20% MONTO A FINANC.S/G. LA UPRE.</t>
  </si>
  <si>
    <t>'TRANSFERENCIA DE FONDOS||S/G. NOTA CITE: MEFP/VTCP/DGAFT/UOIET/TES/NO.10105/15 DE LA FECHA, DEL MIN.ECO.FINAN.PUB.(HRE-TSO-10561),CONV.UPRE-CIF-IG/420/15 ENTRE LA UPRE Y EL GOB.AUT.MCPAL.TOTORA, PROY.CONST.PUENTE VEHICULAR VINOHUTA.DEBITO DE LA LIBRETA N°00990204115 BOLIVIA CAMBIA,1ER.DESEMB.EQUIV.20% MONTO A FINANC.S/G. LA UPRE.</t>
  </si>
  <si>
    <t>'TRANSFERENCIA DE FONDOS||S/G.NOTA CITE:MEFP/VTCP/DGAFT/UOIET/TES/NO.10078/15 DEL 31/12/15 DEL MIN.DE ECO.Y FINAN.PUB.(HRE-TSO-10549),CONV.UPRE CIF-IG/381/2015 ENTRE LA UPRE Y EL GOB.AUT.MCPAL.CRUZ DE MACHACAMARCA PROY.CONST.CANCHA POLIFUNCIONAL Y TINGLADO AVAROA.DEBITO DE LA LIBRETA NO.00990204115 "BOLIVIA CAMBIA",1ER.DESEMBOLSO 20% MONTO A FINANC.S/G. LA UPRE.</t>
  </si>
  <si>
    <t>'TRANSFERENCIA DE FONDOS||S/G. NOTA CITE: MEFP/VTCP/DGAFT/UOIET/TES/NO.10058/15 DE FECHA.31-12-2015, DEL MIN.ECO.FINAN.PUB.(HRE-TSO-10607),CONV.UPRE-CIF-IG/383/15 ENTRE LA UPRE Y EL GOB.AUT.MCPAL.SANTUARIO DE QUILLACAS, PROY.CONST.TINGLADO U.E. VILLCANI (S.QUILLACAS).DEBITO DE LA LIBRETA N°00990204115 BOLIVIA CAMBIA,1ER.DESEMB.EQUIV.20% MONTO A FINANC.S/G. LA UPRE.</t>
  </si>
  <si>
    <t>'TRANSFERENCIA DE FONDOS||S/G.NOTA CITE:MEFP/VTCP/DGAFT/UOIET/TES/NO.10077/15 DEL 31/12/15 DEL MIN.DE ECO.Y FINAN.PUB.(HRE-TSO-10550),CONV.UPRE CIF-IG/380/2015 ENTRE LA UPRE Y EL GOB.AUT.MCPAL.CRUZ DE MACHACAMARCA PROY.CONST.CANCHA POLIFUNCIONAL Y TINGLADO VILLA  BOLIVAR.DEBITO DE LA LIBRETA NO.00990204115 "BOLIVIA CAMBIA",1ER.DESEMBOLSO 20% MONTO A FINANC.S/G. LA UPRE.</t>
  </si>
  <si>
    <t>'TRANSFERENCIA DE FONDOS||S/G.NOTA CITE:MEFP/VTCP/DGAFT/UOIET/TES/NO.10076/15 DEL 31/12/15 DEL MIN.DE ECO.Y FINAN.PUB.(HRE-TSO-10551),CONV.UPRE CIF-IG/379/2015 ENTRE LA UPRE Y EL GOB.AUT.MCPAL.CRUZ DE MACHACAMARCA PROY.CONST.CANCHA POLIFUNCIONAL Y TINGLADO FLORIDA.DEBITO DE LA LIBRETA NO.00990204115 "BOLIVIA CAMBIA",1ER.DESEMBOLSO 20% MONTO A FINANC.S/G. LA UPRE.</t>
  </si>
  <si>
    <t>'TRANSFERENCIA DE FONDOS||S/G. NOTA CITE: MEFP/VTCP/DGAFT/UOIET/TES/NO.10057/15 DE FECHA 31-12-2015, DEL MIN.ECO.FINAN.PUB.(HRE-TSO-10608),CONV.UPRE-CIF-IG/372/15 ENTRE LA UPRE Y EL GOB.AUT.MCPAL.SANTUARIO DE QUILLACAS, PROY.CONST.TINGLADO U.E. SORAGA (S.QUILLACAS).DEBITO DE LA LIBRETA N°00990204115 BOLIVIA CAMBIA,1ER.DESEMB.EQUIV.20% MONTO A FINANC.S/G. LA UPRE.</t>
  </si>
  <si>
    <t>'TRANSFERENCIA DE FONDOS||S/G.NOTA CITE:MEFP/VTCP/DGAFT/UOIET/TES/NO.10080/15 DE FECHA 31/12/15 DEL MIN.DE ECO.Y FINAN.PUB.(HRE-TSO-10552),CONV.UPRE CIF-IG/413/2015 ENTRE LA UPRE Y EL GOB.AUT.MCPAL.CHOQUECOTA PROY.CONST.CANCHA DE CESPED SINTETICO MUNICIPIO CHOQUECOTA.DEBITO DE LA LIBRETA NO.00990204115 "BOLIVIA CAMBIA",1ER.DESEMBOLSO 20% MONTO A FINANC.S/G. LA UPRE.</t>
  </si>
  <si>
    <t>'TRANSFERENCIA DE FONDOS||S/G. NOTA CITE: MEFP/VTCP/DGAFT/UOIET/TES/NO.10056/15 DE FECHA 31-12-2015, DEL MIN.ECO.FINAN.PUB.(HRE-TSO-10609),CONV.UPRE-CIF-IG/373/15 ENTRE LA UPRE Y EL GOB.AUT.MCPAL.SANTUARIO DE QUILLACAS, PROY.CONST.TINGLADO U.E. ANTARAQUE (S.QUILLACAS).DEBITO DE LA LIBRETA N°00990204115 BOLIVIA CAMBIA,1ER.DESEMB.EQUIV.20% MONTO A FINANC.S/G. LA UPRE.</t>
  </si>
  <si>
    <t>'TRANSFERENCIA DE FONDOS||S/G.NOTA CITE:MEFP/VTCP/DGAFT/UOIET/TES/NO.10061/15 DE FECHA 31/12/15 DEL MIN.DE ECO.Y FINAN.PUB.(HRE-TSO-10600),CONV.UPRE CIF-IG/423/2015 ENTRE LA UPRE Y EL GOB.AUT.MCPAL.SORACACHI PROY.CONST.TINGLADO UNIDAD EDUCATIVA CHALLAPAMPA.DEBITO DE LA LIBRETA NO.00990204115 "BOLIVIA CAMBIA",1ER.DESEMBOLSO 20% MONTO A FINANC.S/G. LA UPRE.</t>
  </si>
  <si>
    <t>'TRANSFERENCIA DE FONDOS||S/G.NOTA CITE:MEFP/VTCP/DGAFT/UOIET/TES/NO.10060/15 DE FECHA 31/12/15 DEL MIN.DE ECO.Y FINAN.PUB.(HRE-TSO-10601),CONV.UPRE CIF-IG/400/2015 ENTRE LA UPRE Y EL GOB.AUT.MCPAL.SORACACHI PROY.CONST.CENTRO DE SALUD LEQUEPALCA.DEBITO DE LA LIBRETA NO.00990204115 "BOLIVIA CAMBIA",1ER.DESEMBOLSO 20% MONTO A FINANC.S/G. LA UPRE.</t>
  </si>
  <si>
    <t>'TRANSFERENCIA DE FONDOS||S/G. NOTA CITE: MEFP/VTCP/DGAFT/UOIET/TES/NO.10055/15 DE FECHA 31-12-2015, DEL MIN.ECO.FINAN.PUB.(HRE-TSO-10610),CONV.UPRE-CIF-IG/374/15 ENTRE LA UPRE Y EL GOB.AUT.MCPAL.SANTUARIO DE QUILLACAS, PROY.CONST.TINGLADO U.E. MELCHOR ARELLANO (S.QUILLACAS).DEBITO DE LA LIBRETA N°00990204115 BOLIVIA CAMBIA,1ER.DESEMB.EQUIV.20% MONTO A FINANC.S/G. LA UPRE.</t>
  </si>
  <si>
    <t>'TRANSFERENCIA DE FONDOS||S/G.NOTA CITE:MEFP/VTCP/DGAFT/UOIET/TES/NO.10052/15 DE FECHA 31/12/15 DEL MIN.DE ECO.Y FINAN.PUB.(HRE-TSO-10602),CONV.UPRE CIF-IG/390/2015 ENTRE LA UPRE Y EL GOB.AUT.MCPAL.ANDAMARCA PROY.CONST.U.E. EDUARDO AVAROA-MUNICIPIO SANTIAGO DE ANDAMARCA.DEBITO DE LA LIBRETA NO.00990204115 "BOLIVIA CAMBIA",1ER.DESEMBOLSO 20% MONTO A FINANC.S/G. LA UPRE.</t>
  </si>
  <si>
    <t>'TRANSFERENCIA DE FONDOS||S/G. NOTA CITE: MEFP/VTCP/DGAFT/UOIET/TES/NO.10053/15 DE FECHA 31-12-2015, DEL MIN.ECO.FINAN.PUB.(HRE-TSO-10611),CONV.UPRE-CIF-IG/378/15 ENTRE LA UPRE Y EL GOB.AUT.MCPAL.SANTUARIO DE QUILLACAS, PROY.CONST.TINGLADO U.E. PICOTANI (S.QUILLACAS).DEBITO DE LA LIBRETA N°00990204115 BOLIVIA CAMBIA,1ER.DESEMB.EQUIV.20% MONTO A FINANC.S/G. LA UPRE.</t>
  </si>
  <si>
    <t>'TRANSFERENCIA DE FONDOS||S/G.NOTA CITE:MEFP/VTCP/DGAFT/UOIET/TES/NO.10073/15 DE FECHA 31/12/15 DEL MIN.DE ECO.Y FINAN.PUB.(HRE-TSO-10603),CONV.UPRE CIF-IG/425/2015 ENTRE LA UPRE Y EL GOB.AUT.MCPAL.CORQUE PROY.CONST.UNIDAD EDUCATIVA SAN FRANCISCO.DEBITO DE LA LIBRETA NO.00990204115 "BOLIVIA CAMBIA",1ER.DESEMBOLSO 20% MONTO A FINANC.S/G. LA UPRE.</t>
  </si>
  <si>
    <t>'TRANSFERENCIA DE FONDOS||S/G.NOTA CITE:MEFP/VTCP/DGAFT/UOIET/TES/NO.10097/15 DE FECHA 31/12/15 DEL MIN.DE ECO.Y FINAN.PUB.(HRE-TSO-10604),CONV.UPRE CIF-IG/483/2015 ENTRE LA UPRE Y EL GOB.AUT.MCPAL.CORQUE PROY.CONST.INTERNADO UNIDAD EDUCATIVA HUAYLLAPACHA.DEBITO DE LA LIBRETA NO.00990204115 "BOLIVIA CAMBIA",1ER.DESEMBOLSO 20% MONTO A FINANC.S/G. LA UPRE.</t>
  </si>
  <si>
    <t>'TRANSFERENCIA DE FONDOS||S/G. NOTA CITE: MEFP/VTCP/DGAFT/UOIET/TES/NO.10049/15 DE FECHA 31-12-2015,DEL MIN.ECO.FINAN.PUB.(HRE-TSO-10612),CONV.UPRE-CIF-IG/370/15 ENTRE LA UPRE Y EL GOB.AUT.MCPAL.PAZÑA, PROY.CONST.CANCHA DE FUTBOL CON CESPED SINTETICO PAZÑA.DEBITO DE LA LIBRETA N°00990204115 BOLIVIA CAMBIA,1ER.DESEMB.EQUIV.20% MONTO A FINANC.S/G. LA UPRE.</t>
  </si>
  <si>
    <t>'TRANSFERENCIA DE FONDOS||S/G.NOTA CITE:MEFP/VTCP/DGAFT/UOIET/TES/NO.10072/15 DE FECHA 31/12/15 DEL MIN.DE ECO.Y FINAN.PUB.(HRE-TSO-10605),CONV.UPRE CIF-IG/426/2015 ENTRE LA UPRE Y EL GOB.AUT.MCPAL.CORQUE PROY.CONST.TINGLADO UNIDAD EDUCATIVA ANCARAVI.DEBITO DE LA LIBRETA NO.00990204115 "BOLIVIA CAMBIA",1ER.DESEMBOLSO 20% MONTO A FINANC.S/G. LA UPRE.</t>
  </si>
  <si>
    <t>'TRANSFERENCIA DE FONDOS||S/G. NOTA CITE: MEFP/VTCP/DGAFT/UOIET/TES/NO.10048/15 DE FECHA 31-12-2015,DEL MIN.ECO.FINAN.PUB.(HRE-TSO-10613),CONV.UPRE-CIF-IG/389/15 ENTRE LA UPRE Y EL GOB.AUT.MCPAL.PAMPA  AULLAGAS PROY.CONST.ADOQUINADO CALLES PRINCIPALES PAMPA  AULLAGAS.DEBITO DE LA LIBRETA N°00990204115 BOLIVIA CAMBIA,1ER.DESEMB.EQUIV.20% MONTO A FINANC.S/G. LA UPRE.</t>
  </si>
  <si>
    <t>'TRANSFERENCIA DE FONDOS||S/G.NOTA CITE:MEFP/VTCP/DGAFT/UOIET/TES/NO.10059/15 DE FECHA 31/12/15 DEL MIN.DE ECO.Y FINAN.PUB.(HRE-TSO-10606),CONV.UPRE CIF-IG/375/2015 ENTRE LA UPRE Y EL GOB.AUT.MCPAL.SANTUARIO DE QUILLACAS PROY.CONST.TINGLADO UNIDAD EDUCATIVA  TOTORANI.DEBITO DE LA LIBRETA NO.00990204115 "BOLIVIA CAMBIA",1ER.DESEMBOLSO 20% MONTO A FINANC.S/G. LA UPRE.</t>
  </si>
  <si>
    <t>||TRANSFERENCIA DE FONDOS SEGUN NOTA DEL MINISTERIO DE ECONOMIA Y FINANZAS PUBLICAS, CITE: MEFP VTCP DGCP UODP-53/16, RECIBIDA EN LA FECHA REF:  PAGO VENCIMIENTO CLAVE PIZARRA TGNV1D01(TRAM-TSO-315) EQUIV. A MVDOL 11.880.000.00DE LA LIBRETA 00990201001 TGN RECURSOS ORDINARIOS MONEDA NACIONAL</t>
  </si>
  <si>
    <t>'TRANSFERENCIA DE FONDOS||S/G. NOTA CITE: MEFP/VTCP/DGAFT/UOIET/TES/NO.10071/15 DE FECHA 31-12-2015,DEL MIN.ECO.FINAN.PUB.(HRE-TSO-10614),CONV.UPRE-CIF-IG/421/15 ENTRE LA UPRE Y EL GOB.AUT.MCPAL.ANTEQUERA, PROY.CONST.CENTRO DE SALUD INTEGRAL ANTEQUERA.DEBITO DE LA LIBRETA N°00990204115 BOLIVIA CAMBIA,1ER.DESEMB.EQUIV.20% MONTO A FINANC.S/G. LA UPRE.</t>
  </si>
  <si>
    <t>'TRANSFERENCIA DE FONDOS||S/G. NOTA CITE: MEFP/VTCP/DGAFT/UOIET/TES/NO.10050/15 DE FECHA 31-12-2015, DEL MIN.ECO.FINAN.PUB.(HRE-TSO-10616),CONV.UPRE-CIF-IG/395/15 ENTRE LA UPRE Y EL GOB.AUT.MCPAL.LA RIVERA, PROY.CONST.CASA DE GOBIERNO MUNICIPAL DE LA RIVERA.DEBITO DE LA LIBRETA N°00990204115 BOLIVIA CAMBIA,1ER.DESEMB.EQUIV.20% MONTO A FINANC.S/G. LA UPRE.</t>
  </si>
  <si>
    <t>'TRANSFERENCIA DE FONDOS||S/G. NOTA CITE: MEFP/VTCP/DGAFT/UOIET/TES/NO.10054/15 DE FECHA 31-12-2015,DEL MIN.ECO.FINAN.PUB.(HRE-TSO-10617),CONV.UPRE-CIF-IG/371/15 ENTRE LA UPRE Y EL GOB.AUT.MCPAL.SANTUARIO DE QUILLACAS, PROY.CONST.TINGLADO U.E. ANTUTA (S.QUILLACAS).DEBITO DE LA LIBRETA N°00990204115 BOLIVIA CAMBIA,1ER.DESEMB.EQUIV.20% MONTO A FINANC.S/G. LA UPRE.</t>
  </si>
  <si>
    <t>'TRANSFERENCIA DE FONDOS||A SOL.DEL MIN.DE ECO Y FIN.PUBL.MEFP/VTCP/DGCP/UODP-54/2016 DE LA FECHA (HRE-TSO-316) PAGO BTS EXTRABURSATIL-VENCIMIENTO 15 DE ENERO D.S.N°.1121 DE 11DE ENERO DE 2012.DEBITO DE LA LIBRETA NO. 00990201001 TGN-RECURSOS ORDINARIOS-MONEDA NACIONAL.</t>
  </si>
  <si>
    <t>DEPOSITO EN EL EXTERIOR SEG¿N MENSAJE SWIFT 00525 DE FECHA 15/01/2016 POR ORDEN DE CONSULADO DE BOLIVIA-MURCIA-ESPA¿A. REF.:DEVOL.SALDOS NO EJECUTADOS00100101105 MIN.RR.EE.-GESTORIA CONSULAR</t>
  </si>
  <si>
    <t>DEPOSITO EN EL EXTERIOR SEG¿N MENSAJE SWIFT 00543 DE FECHA 15/01/2016 POR ORDEN DE CONSULADO GENERAL DE BOLIVIA EN WASHINGTON DC REF.: REVERSION DE SALDOS DE RECURSOS TRIBUNAL SUPREMO ELECTORAL00990201001 TGN-RECURSOS ORDINARIOS</t>
  </si>
  <si>
    <t>NUMERO DE LIBRETA CUT: 00990201001 OPERACI¿N E18  TRANSFERENCIA DEL SISTEMA FINANCIERO POR CUENTA DE TERCEROS  A LA CUT DEPOSITO POR EJECUCI¿N  DE BOLETA DE GARANTIA N 14659 OPERACI¿N N 4017-814 A FAVOR DEL BENEFICIARIO AGENCIA DE GOBIERNO ELECTRONICO Y</t>
  </si>
  <si>
    <t>NUMERO DE LIBRETA CUT: 00990201001 OPERACI¿N E18  TRANSFERENCIA DEL SISTEMA FINANCIERO POR CUENTA DE TERCEROS  A LA CUT ABN EN CUENTA UNICA DEL TESORO</t>
  </si>
  <si>
    <t>NUMERO DE LIBRETA CUT: 00990201001 OPERACI¿N E18  TRANSFERENCIA DEL SISTEMA FINANCIERO POR CUENTA DE TERCEROS  A LA CUT ABN EN CUENTA UNICA DEL TESORO GENERAL</t>
  </si>
  <si>
    <t>'TRANSFERENCIA DE FONDOS DE DPTOS.DE ENCAJE LEGAL DEL SISTEMA FINANCIERO A DPTOS.CTES.DEL SECTOR PUBLICO S/G CITE' BUN/0063/16||DE LA FECHA. (HRE-TSO-347).A SOLICITUD DEL MEFP, LIBRETA 00160101101 REV.DE FDOS.POR ERROR EN TRANSF.ELECTR.DE F.12-01-15; BUN.</t>
  </si>
  <si>
    <t>||TRANSFERENCIA DE FONDOS S/G. NOTA CITE: BUN/CF046/16 DE LA FECHA. (HRE-TSO-352).A SOLIC. GOB.AUT.MCPAL.PAPEL PAMPA,LIBRETA 00990204115-BOLIVIA CAMBIA-DEVOL.SALDOS VARIOS PROY.; BUN</t>
  </si>
  <si>
    <t>||TRANSFERENCIA DE FONDOS S/G. NOTA CITE: BUN0058/2016 DE LA FECHA. (HRE-TSO-353), DEVOLUCION SALDOS NO EJECUTADOS VARIAS PARTIDAS.A SOLIC. MIN.AUTONOMIAS-DIR.DPTAL.DEL BEN,LIBRETA 00099021001 TGN-RECURSOS PROPIOS; BUN.</t>
  </si>
  <si>
    <t>PAGO A IDA PR¿STAMO 5003-BO VCTO. 15-ene-2016 POR CUENTA DE TGN , NTI. 007108 VALOR 15-ene-2016  INTERESES USD 209.857,66CTA. 3987 CUENTA UNICA DEL TESORO REF.: COMISIONES BANCARIAS</t>
  </si>
  <si>
    <t>PAGO A IDA PR¿STAMO 5004-BO VCTO. 15-ene-2016 POR CUENTA DE TGN , NTI. 007117 VALOR 15-ene-2016  INTERESES USD 275.723,77CTA. 3987 CUENTA UNICA DEL TESORO REF.: COMISIONES BANCARIAS</t>
  </si>
  <si>
    <t>PAGO A IDA PR¿STAMO 5591-BO VCTO. 15-ene-2016 POR CUENTA DE TGN , NTI. 007135 VALOR 15-ene-2016  INTERESES USD 63.800,55CTA. 3987 CUENTA UNICA DEL TESORO REF.: COMISIONES BANCARIAS</t>
  </si>
  <si>
    <t>PAGO A IDA PR¿STAMO 5592-BO VCTO. 15-ene-2016 POR CUENTA DE TGN , NTI. 007136 VALOR 15-ene-2016  INTERESES USD 1.018.521,37CTA. 3987 CUENTA UNICA DEL TESORO REF.: COMISIONES BANCARIAS</t>
  </si>
  <si>
    <t>PAGO A BIRF PR¿STAMO BIRF 8469 VCTO. 15-ene-2016 POR CUENTA DE TGN , NTI. 007145 VALOR 15-ene-2016  INTERESES USD 1.026.352,14 COMISIONES USD 30.090,76CTA. 3987 CUENTA UNICA DEL TESORO REF.: COMISIONES BANCARIAS</t>
  </si>
  <si>
    <t>COBRO COSTOS DE PAPELERIA EN COMPLEMENTO AL COMPROBANTE CONTABLE G-0182866 DE LA FECHA05132202005 YPFB-OPERACIONES PLANTA DE SEPARACION DE LIQUIDOS RIO GRANDE (UTILES DE ESCRITORIO)</t>
  </si>
  <si>
    <t>COBRO COSTOS DE PAPELERIA EN COMPLEMENTO AL COMPROBANTE CONTABLE G-0182903 DE LA FECHA00990201001 TGN-RECURSOS ORDINARIOS</t>
  </si>
  <si>
    <t>COBRO COSTOS DE PAPELERIA EN COMPLEMENTO AL COMPROBANTE CONTABLE G-0182905 DE LA FECHA05130102010 YPFB - RECURSOS NACIONALIZACION (UTILES DE ESCRITORIO)</t>
  </si>
  <si>
    <t>'TRANSFERENCIA DE FONDOS||S/G.NOTA CITE:MEFP/VTCP/DGAFT/UOIET/TES/NO.10122/15 DE FECHA 31/12/15,DEL MIN.DE ECO.Y FINAN.PUB.(HRE-TSO-10562),CONV.UPRE CIF-IG/406/2015 ENTRE LA UPRE Y EL GOB.AUT.MCPAL.YUNGUYO DE LITORAL PROY.CONST.CENTRO DE SALUD YUNGUYO DE LITORAL.DEBITO DE LA LIBRETA NO.00990204115"BOLIVIA CAMBIA",1ER.DESEMBOLSO 20% MONTO A FINANC. S/G. LA UPRE.</t>
  </si>
  <si>
    <t>'TRANSFERENCIA DE FONDOS||S/G.NOTA CITE:MEFP/VTCP/DGAFT/UOIET/TES/NO.10123/15 DE FECHA 31/12/15,DEL MIN.DE ECO.Y FINAN.PUB.(HRE-TSO-10563),CONV.UPRE CIF-IG/405/2015 ENTRE LA UPRE Y EL GOB.AUT.MCPAL.YUNGUYO DE LITORAL PROY.CONST.UNIDAD EDUCATIVA GENERAL JOSE BALLIVIAN.DEBITO DE LA LIBRETA NO.00990204115"BOLIVIA CAMBIA",1ER.DESEMBOLSO 20% MONTO A FINANC. S/G. LA UPRE.</t>
  </si>
  <si>
    <t>'TRANSFERENCIA DE FONDOS||S/G.NOTA CITE:MEFP/VTCP/DGAFT/UOIET/TES/NO.10111/15 DE FECHA 31/12/15,DEL MIN.DE ECO.Y FINAN.PUB.(HRE-TSO-10564),CONV.UPRE CIF-IG/422/2015 ENTRE LA UPRE Y EL GOB.AUT.MCPAL.CHIPAYA PROY.CONST.TINGLADO UNIDAD EDUCATIVA URUS ANDINO CHIPAYA.DEBITO DE LA LIBRETA NO.00990204115 "BOLIVIA CAMBIA",1ER.DESEMBOLSO 20% MONTO A FINANC.S/G. LA UPRE.</t>
  </si>
  <si>
    <t>'TRANSFERENCIA DE FONDOS||S/G.NOTA CITE:MEFP/VTCP/DGAFT/UOIET/TES/NO.10112/15 DE FECHA 31/12/15,DEL MIN.DE ECO.Y FINAN.PUB.(HRE-TSO-10565),CONV.UPRE CIF-IG/402/2015 ENTRE LA UPRE Y EL GOB.AUT.MCPAL.CHIPAYA PROY.CONST.GOB.AUT.MCPAL.NACION INDIGENA ORIGINARIA URU CHIPAYA.DEBITO DE LA LIBRETA NO.00990204115 "BOLIVIA CAMBIA",1ER.DESEMBOLSO 20% MONTO A FINANC.S/G. LA UPRE.</t>
  </si>
  <si>
    <t>'TRANSFERENCIA DE FONDOS||S/G.NOTA CITE:MEFP/VTCP/DGAFT/UOIET/TES/NO.10110/15 DE FECHA 31/12/15,DEL MIN.DE ECO.Y FINAN.PUB.(HRE-TSO-10566),CONV.UPRE CIF-IG/497/2015 ENTRE LA UPRE Y EL GOB.AUT.MCPAL.CHALLAPATA PROY. CONST.AULAS SECCION TECNICA U.E. BENI MORO-CHALLAPATA.DEBITO DE LA LIBRETA NO.00990204115 "BOLIVIA CAMBIA",1ER.DESEMBOLSO 20% MONTO A FINANC.S/G. LA UPRE.</t>
  </si>
  <si>
    <t>'TRANSFERENCIA DE FONDOS||S/G.NOTA CITE:MEFP/VTCP/DGAFT/UOIET/TES/NO.10091/15 DE FECHA 31/12/15,DEL MIN.DE ECO.Y FINAN.PUB.(HRE-TSO-10567),CONV.UPRE CIF-IG/393/2015 ENTRE LA UPRE Y EL GOB.AUT.MCPAL.MACHACAMARCA PROY.CONST.CASA MUNICIPAL MACHACAMARCA.DEBITO DE LA LIBRETA NO.00990204115 "BOLIVIA CAMBIA",1ER.DESEMBOLSO 20% MONTO A FINANC. S/G. LA UPRE</t>
  </si>
  <si>
    <t>'TRANSFERENCIA DE FONDOS||S/G.NOTA CITE:MEFP/VTCP/DGAFT/UOIET/TES/NO.10092/15 DE FECHA 31/12/15,DEL MIN.DE ECO.Y FINAN.PUB.(HRE-TSO-10568),CONV.UPRE CIF-IG/392/2015 ENTRE LA UPRE Y EL GOB.AUT.MCPAL.MACHACAMARCA PROY.CONST.TINGLADO U.E. ACO ACO FLORIDA (MACHACAMARCA).DEBITO DE LA LIBRETA NO.00990204115 "BOLIVIA CAMBIA",1ER.DESEMBOLSO 20% MONTO A FINANC.S/G. LA UPRE.</t>
  </si>
  <si>
    <t>'TRANSFERENCIA DE FONDOS||S/G.NOTA CITE:MEFP/VTCP/DGAFT/UOIET/TES/NO.10099/15 DE FECHA 31/12/15,DEL MIN.DE ECO.Y FINAN.PUB.(HRE-TSO-10569),CONV.UPRE CIF-IG/396/2015 ENTRE LA UPRE Y EL GOB.AUT.MCPAL.TODOS SANTOS PROY.CONST.GRADERIAS CANCHA 8 DE SEPTIEMBRE TODO SANTOS.DEBITO DE LA LIBRETA NO.00990204115 "BOLIVIA CAMBIA",1ER.DESEMBOLSO 20% MONTO A FINANC.S/G. LA UPRE.</t>
  </si>
  <si>
    <t>'TRANSFERENCIA DE FONDOS||S/G.NOTA CITE:MEFP/VTCP/DGAFT/UOIET/TES/NO.10086/15 DE FECHA 31/12/15,DEL MIN.DE ECO.Y FINAN.PUB.(HRE-TSO-10570),CONV.UPRE CIF-IG/411/2015 ENTRE LA UPRE Y EL GOB.AUT.MCPAL.EUCALIPTUS PROY.CONST.AULAS U.E. AMACHUMA.DEBITO DE LA LIBRETA NO.00990204115 "BOLIVIA CAMBIA",1ER.DESEMBOLSO 20% MONTO A FINANC.S/G. LA UPRE.</t>
  </si>
  <si>
    <t>'TRANSFERENCIA DE FONDOS||S/G.NOTA CITE:MEFP/VTCP/DGAFT/UOIET/TES/NO.10087/15 DE FECHA 31/12/15,DEL MIN.DE ECO.Y FINAN.PUB.(HRE-TSO-10571),CONV.UPRE CIF-IG/412/2015 ENTRE LA UPRE Y EL GOB.AUT.MCPAL.EUCALIPTUS PROY.CONST.TINGLADO Y GRADERIAS U.E. ELSA OMISTE DE OVANDO.DEBITO DE LA LIBRETA NO.00990204115 "BOLIVIA CAMBIA",1ER.DESEMBOLSO 20% MONTO A FINANC.S/G. LA UPRE.</t>
  </si>
  <si>
    <t>'TRANSFERENCIA DE FONDOS||S/G.NOTA CITE:MEFP/VTCP/DGAFT/UOIET/TES/NO.10117/15 DEL 31/12/15,MIN.DE ECO.Y FINAN.PUB.(HRE-TSO-10585),CONV.UPRE CIF-IG/493/2015 ENTRE LA UPRE Y GOB.AUT.MCPAL.SALINAS DE GARCI MENDOZA PROY.CONST.EDIFICIO GOB.AUT.MCPAL.SALINAS DE GARCI MENDOZADEBITO DE LA LIBRETA NO.00990204115 "BOLIVIA CAMBIA",1ER.DESEMBOLSO 20% MONTO A FINANC.S/G. LA UPRE.</t>
  </si>
  <si>
    <t>'TRANSFERENCIA DE FONDOS||S/G.NOTA CITE:MEFP/VTCP/DGAFT/UOIET/TES/NO.10082/15 DE FECHA 31/12/15,MIN.DE ECO.Y FINAN.PUB.(HRE-TSO-10586),CONV.UPRE CIF-IG/368/2015 ENTRE LA UPRE Y GOB.AUT.MCPAL.ESMERALDA PROY.AMPL.CENTRO DE SALUD BELEN-COMUNIDAD DE BELEN.DEBITO DE LA LIBRETA NO.00990204115 "BOLIVIA CAMBIA",1ER.DESEMBOLSO 20% MONTO A FINANC.S/G. LA UPRE.</t>
  </si>
  <si>
    <t>'TRANSFERENCIA DE FONDOS||S/G. NOTA CITE: MEFP/VTCP/DGAFT/UOIET/TES/NO.10084/15 DE FECHA 31-12-2015, DEL MIN.ECO.FINAN.PUB.(HRE-TSO-10588),CONV.UPRE-CIF-IG/366/15 ENTRE LA UPRE Y EL GOB.AUT.MCPAL.ESMERALDA, PROY. CONST.TINGLADO, GRADERIAS Y CANCHA COMUNIDAD CENTRAL.DEBITO DE LA LIBRETA N¿00990204115 BOLIVIA CAMBIA,1ER.DESEMB.EQUIV.20% MONTO A FINANC.S/G. LA UPRE.</t>
  </si>
  <si>
    <t>'TRANSFERENCIA DE FONDOS||S/G.NOTA CITE:MEFP/VTCP/DGAFT/UOIET/TES/NO.10083/15 DE FECHA 31/12/15,MIN.DE ECO.Y FINAN.PUB.(HRE-TSO-10587),CONV.UPRE CIF-IG/367/2015 ENTRE LA UPRE Y GOB.AUT.MCPAL.ESMERALDA PROY.CONST.TINGLADO CANCHA U.E. SEBASTIAN PAGADOR COMUNIDAD BELEN.DEBITO DE LA LIBRETA NO.00990204115 "BOLIVIA CAMBIA",1ER.DESEMBOLSO 20% MONTO A FINANC.S/G. LA UPRE.</t>
  </si>
  <si>
    <t>'TRANSFERENCIA DE FONDOS||S/G. NOTA CITE: MEFP/VTCP/DGAFT/UOIET/TES/NO.10085/15 DE FECHA 31-12-2015, DEL MIN.ECO.FINAN.PUB.(HRE-TSO-10589),CONV.UPRE-CIF-IG/369/15 ENTRE LA UPRE Y EL GOB.AUT.MCPAL.ESMERALDA, PROY.CONST.TINGLADO CANCHA U.E. PEDRO DOMINGO MURILLO-COMUNIDAD ROMERO PAMPA.DEBITO DE LA LIBRETA N¿00990204115 BOLIVIA CAMBIA,1ER.DESEMB.EQUIV.20% MONTO A FINANC.S/G. LA UPRE.</t>
  </si>
  <si>
    <t>'TRANSFERENCIA DE FONDOS||S/G. NOTA CITE: MEFP/VTCP/DGAFT/UOIET/TES/NO.10116/15 DE FECHA 31-12-2015, DEL MIN.ECO.FINAN.PUB.(HRE-TSO-10590),CONV.UPRE-CIF-IG/498/15 ENTRE LA UPRE Y EL GOB.AUT.MCPAL.SABAYA, PROY.CONST.MERCADO MUNICIPAL FRONTERA SABAYA.DEBITO DE LA LIBRETA N¿00990204115 BOLIVIA CAMBIA,1ER.DESEMB.EQUIV.20% MONTO A FINANC.S/G. LA UPRE.</t>
  </si>
  <si>
    <t>'TRANSFERENCIA DE FONDOS||S/G. NOTA CITE: MEFP/VTCP/DGAFT/UOIET/TES/NO.10115/15 DE FECHA 31-12-2015, DEL MIN.ECO.FINAN.PUB.(HRE-TSO-10591),CONV.UPRE-CIF-IG/417/15 ENTRE LA UPRE Y EL GOB.AUT.MCPAL.POOPO, PROY. CONST.CANCHA CON CESPED SINTETICO MUNICIPIO DE POOPO.DEBITO DE LA LIBRETA N¿00990204115 BOLIVIA CAMBIA,1ER.DESEMB.EQUIV.20% MONTO A FINANC.S/G. LA UPRE.</t>
  </si>
  <si>
    <t>'TRANSFERENCIA DE FONDOS||S/G. NOTA CITE: MEFP/VTCP/DGAFT/UOIET/TES/NO.10114/15 DE FECHA 31-12-2015, DEL MIN.ECO.FINAN.PUB.(HRE-TSO-10592),CONV.UPRE-CIF-IG/398/15 ENTRE LA UPRE Y EL GOB.AUT.MCPAL.HUANUNI, PROY.CONST.PAVIMENTO RIGIDO AV. ARCE DIAGONAL JAIME MENDOZA.DEBITO DE LA LIBRETA N¿00990204115 BOLIVIA CAMBIA,1ER.DESEMB.EQUIV.20% MONTO A FINANC.S/G. LA UPRE.</t>
  </si>
  <si>
    <t>'TRANSFERENCIA DE FONDOS||S/G. NOTA CITE: MEFP/VTCP/DGAFT/UOIET/TES/NO.10106/15 DE FECHA 31-12-2015, DEL MIN.ECO.FINAN.PUB.(HRE-TSO-10593),CONV.UPRE-CIF-IG/391/15 ENTRE LA UPRE Y EL GOB.AUT.MCPAL.CARACOLLO, PROY.CONST.NUCLEO EDUCATIVO GRAL. RENE BERNAL ESCALANTE-CA¿OHUMA.DEBITO DE LA LIBRETA N¿00990204115 BOLIVIA CAMBIA,1ER.DESEMB.EQUIV.20% MONTO A FINANC.S/G. LA UPRE.</t>
  </si>
  <si>
    <t>'TRANSFERENCIA DE FONDOS||S/G. NOTA CITE: MEFP/VTCP/DGAFT/UOIET/TES/NO.10101/15 DE FECHA 31-12-2015, DEL MIN.ECO.FINAN.PUB.(HRE-TSO-10594),CONV.UPRE-CIF-IG/408/15 ENTRE LA UPRE Y EL GOB.AUT.MCPAL.BELEN DE ANDAMARCA, PROY.CONST.PUESTO DE SALUD REAL MACHACAMARCA.DEBITO DE LA LIBRETA N¿00990204115 BOLIVIA CAMBIA,1ER.DESEMB.EQUIV.20% MONTO A FINANC.S/G. LA UPRE.</t>
  </si>
  <si>
    <t>'TRANSFERENCIA DE FONDOS||S/G. NOTA CITE: MEFP/VTCP/DGAFT/UOIET/TES/NO.10102/15 DE FECHA 31-12-2015, DEL MIN.ECO.FINAN.PUB.(HRE-TSO-10595),CONV.UPRE-CIF-IG/407/15 ENTRE LA UPRE Y EL GOB.AUT.MCPAL.BELEN DE ANDAMARCA, PROY.CONST.LABORATORIOS Y TALLERES U.E.SIMON BOLIVAR.DEBITO DE LA LIBRETA N¿00990204115 BOLIVIA CAMBIA,1ER.DESEMB.EQUIV.20% MONTO A FINANC.S/G. LA UPRE.</t>
  </si>
  <si>
    <t>'TRANSFERENCIA DE FONDOS||S/G. NOTA CITE: MEFP/VTCP/DGAFT/UOIET/TES/NO.10103/15 DE FECHA 31-12-2015, DEL MIN.ECO.FINAN.PUB.(HRE-TSO-10596),CONV.UPRE-CIF-IG/409/15 ENTRE LA UPRE Y EL GOB.AUT.MCPAL.BELEN DE ANDAMARCA, PROY.CONST.AULAS U.E.ANICETO ARCE CRUZ DE HUAYLLAMARCA.DEBITO DE LA LIBRETA N¿00990204115 BOLIVIA CAMBIA,1ER.DESEMB.EQUIV.20% MONTO A FINANC.S/G. LA UPRE.</t>
  </si>
  <si>
    <t>'TRANSFERENCIA DE FONDOS||S/G. NOTA CITE: MEFP/VTCP/DGAFT/UOIET/TES/NO.10104/15 DE FECHA 31-12-2015, DEL MIN.ECO.FINAN.PUB.(HRE-TSO-10597),CONV.UPRE-CIF-IG/482/15 ENTRE LA UPRE Y EL GOB.AUT.MCPAL.BELEN DE ANDAMARCA, PROY.CONST.CANCHA POLIFUNCIONAL-CALAMA.DEBITO DE LA LIBRETA N¿00990204115 BOLIVIA CAMBIA,1ER.DESEMB.EQUIV.20% MONTO A FINANC.S/G. LA UPRE.</t>
  </si>
  <si>
    <t>'TRANSFERENCIA DE FONDOS||S/G. NOTA CITE: MEFP/VTCP/DGAFT/UOIET/TES/NO.10063/15 DE FECHA 31-12-2015, DEL MIN.ECO.FINAN.PUB.(HRE-TSO-10598),CONV.UPRE-CIF-IG/424/15 ENTRE LA UPRE Y EL G.A.M.SORACACHI PROY.CONST.U.E. TENIENTE JOSE ROSENDO BULLAIN RENJEL(SEPULTURAS SORACACHI).DEBITO DE LA LIBRETA N¿00990204115 BOLIVIA CAMBIA,1ER.DESEMB.EQUIV.20% MONTO A FINANC.S/G. LA UPRE.</t>
  </si>
  <si>
    <t>'TRANSFERENCIA DE FONDOS||S/G. NOTA CITE: MEFP/VTCP/DGAFT/UOIET/TES/NO.10062/15 DE FECHA 31-12-2015, DEL MIN.ECO.FINAN.PUB.(HRE-TSO-10599),CONV.UPRE-CIF-IG/401/15 ENTRE LA UPRE Y EL GOB.AUT.MCPAL.SORACACHI, PROY. CONST. TINGLADO U.E. JOSE MER¿DA  MONTA¿O DE SORACACHI.DEBITO DE LA LIBRETA N¿00990204115 BOLIVIA CAMBIA,1ER.DESEMB.EQUIV.20% MONTO A FINANC.S/G. LA UPRE.</t>
  </si>
  <si>
    <t>'TRANSFERENCIA DE FONDOS||A SOLIC.DEL MIN.ECO Y FIN.PUBL.MEFP/VTCP/DGCP/UODP-57/2016 DE LA FECHA (HRE-TSO-343)PAGO BTS EXTRABURSATIL-VENCIMIENTO16,17 Y 18 DE ENERO D.S.N¿1121 DE 11 DE ENERO DE 2012.DEBITO DE LA LIBRETA 00990201001- TGN RECURSOS ORDINARIOS-MONEDA NACIONAL.</t>
  </si>
  <si>
    <t>||TRANSFERENCIA DE FONDOS POR PARTE DEL TGN PARA PAGO DE VALORES "C" CON FECHA DE VENCIMIENTO 15/01/2016 SEGUN MEFP/VTCP/DGCP/UODP- 58/2016 DE F.15/01/2016 DEL MEFP. LIBRETA 00990301007 TGN TITULOS VALOR DEL TGN MN.LIBRETA 00990301007 TGN TITULOS VALOR DEL TGN MN</t>
  </si>
  <si>
    <t>||TRANSF. DE FONDOS EN ATENCION A MSJE. SWIFT 00535 DE LA FECHA (SECTOR PUBLICO)DE LA LIBRETA 01170102001 DGAC, REPOSICION UTILES DE ESCRITORIO</t>
  </si>
  <si>
    <t>'TRANSFERENCIA DE FONDOS||S/G. NOTA CITE: MEFP/VTCP/DGPOT/UPCFTGN/TR-NO.0128/16 DE LA FECHA, DEL MIN.DE ECO.Y FINANC.PUB.(HRE-TSO-366),REPOSICION  BOLETAS DE PAGO CORRESPONDIENTES A VARIAS ENTIDADES,CONSIGNADAS EN EL COMPROBANTE DE PAGO NO.18619.DEBITO DE LA LIBRETA NO. 00099021001, REPOSICION UTILES DE ESCRITORIO</t>
  </si>
  <si>
    <t>NUMERO DE LIBRETA CUT: PAGO PENSION POR RIESGOS PROFESIONALES OPERACI¿N E18  TRANSFERENCIA DEL SISTEMA FINANCIERO POR CUENTA DE TERCEROS  A LA CUT A SOLICITUD DE BBVA PREVISION DE ACUERDO AL SIGUIENTE DETALLEDESCUENTO COBRO INDEBIDO R026 99 RP BS. 322</t>
  </si>
  <si>
    <t>||TRANSFERENCIA DE FONDOS S/G. NOTA CITE: BUN0065/16 DE LA FECHA. (HRE-TSO-382).A SOLIC.GOB.AUT.MCPAL.WARNES,LIBR.00990204115-BOLIVIA CAMBIA,DEVOL.RETENC.7%CUMPL.CTTO.GEST/14;BUN.</t>
  </si>
  <si>
    <t>||TRANSFERENCIA DE FONDOS S/G NOTA CITE: BUN0067/16 DE LA FECHA (HRE-TSO-381), DEVOLUCION RECURSOS DE VARIOS PROYECTOS.A SOLICITUD GOB. AUT.MCPAL.COCAPATA,LIBRETA NO.00990204115 BOLIVIA CAMBIA; BUN.</t>
  </si>
  <si>
    <t>'TRANSFERENCIA DE FONDOS||S/G NOTA CITE:MEFP/VTCP/DGAFT/USCFT/NO.0087/16 DE LA FECHA DE LA FECHA, DEL MIN.ECO.Y FINANC.PUB.(HRE-TSO-386).CONVENIO SUBSIDIARIO PROGRAMA MULTISECTORIAL INFRAESTRUCTURA RURAL-PRESTAMO CAF 2760-GOB,AUT.DPTAL.LA PAZ.ABONO A LA LIBRETA NO. 00990201001 TGN RECURSOS ORDINARIOS, PAGO CAPITAL E INTERESES CORRIENTES.</t>
  </si>
  <si>
    <t>'COBRO POR¿||COMISION ENMIENDA BS220.- REEMBOLSO GASTOS DE COMUNICACION BS220.- Y EMISION COMPROBANTE CONTABLE BS50.- SEGUN NOTA MDRYT/INIAF/DGE/N¿42/2016 ADJUNTA REF.: CARTA DE CREDITO I-2015-032.CGO.LIB.N¿02220104302 INIAF-BS PROY.INNOVACION Y SERV.AGRICOLAS REF.: CGOS ENMIENDA N¿2 LC I-2015-32</t>
  </si>
  <si>
    <t>||TRANSFERENCIA DE FONDOS SEGUN NOTA DEL MINISTERIO DE ECONOMIA Y FINANZAS PUBLICAS CITE: MEFP VTCP DGCP UODP-72/2016 RECIBIDA EN LA FECHA REF: PAGO VENCIMIENTO CLAVE DE PIZARRA TGNVID02 (TRAM-TSO-372) EQUIVALENTE A MVDOL 840,000,00DE LA LIBRETA N¿ 00990201001 TGN RECURSOS ORDINARIOS MONEDA NACIONAL</t>
  </si>
  <si>
    <t>'TRANSFERENCIA DE FONDOS||A SOL.DEL MIN.ECO.Y FIN.PUBL.MEFP/VTCP/DGCP/UODP-73/2016 DE LA FECHA(HRE-TSO-373). PAGO BTS EXTRABURSATIL-VENCIMIENTO 19 DE ENERO D.S.N¿1121 DE 11 DE ENERO DE 2012.DEBITO DE LA LIBRETA NO. 00990201001 TGN-RECURSOS ORDINARIOS-MONEDA NACIONAL.</t>
  </si>
  <si>
    <t>||RESPUESTA DEBITO DEL BANQUERO SG/ SWIFT 00585 DE LA FECHA REF: COBRO COMISION EUR 37,50 POR TRANSFERENCIA DE EUR 848,759,52 DEL 07/01/16 SG/ SOLICITUD  DEL MINISTERIO DE SALUD REF.: PAGO A/F COMERCIALIZADORA DE SERVICIOS MEDICOS CUBANOS S.A.CAGO LIBRETA 00460204209 MS-INASES BECAS DE ESPECIALIDAD PROFESIONAL</t>
  </si>
  <si>
    <t>||RESPUESTA DEBITO DEL BANQUERO SG/ SWIFT 00585 DE LA FECHA REF: COBRO COMISION EUR 37,50 POR TRANSFERENCIA DE EUR 848,759,52 DEL 07/01/16 SG/ SOLICITUD  DEL MINISTERIO DE SALUD REF.: PAGO A/F COMERCIALIZADORA DE SERVICIOS MEDICOS CUBANOS S.A.CAGO LIBRETA 00460204209 MS-INASES BECAS DE ESPECIALIDAD PROFESIONAL , COBRO UTILES DE ESCRITORIO</t>
  </si>
  <si>
    <t>||RESPUESTA A DEBITO DEL BANQUERO SEG. SWIFT 000584 DE LA FECHA. REF. COBRO COMISION EUR 8.- POR TRANSF. DE EUR 500.-FECHA VALOR 23-12-2015 A SOLICITUD DEL MEFP.LIB. 00990201001 TGN-RECURSOS ORDINARIOS</t>
  </si>
  <si>
    <t>||RESPUESTA A DEBITO DEL BANQUERO SEG. SWIFT 000584 DE LA FECHA. REF. COBRO COMISION EUR 8.- POR TRANSF. DE EUR 500.-FECHA VALOR 23-12-2015 A SOLICITUD DEL MEFP.LIBRETA 00990201001 TGN-RECURSOS ORDINARIOS. REF.: UTILES DE ESCRITORIO</t>
  </si>
  <si>
    <t>DEPOSITO EN EL EXTERIOR SEG¿N MENSAJE SWIFT 00621 DE FECHA 19/01/2016 POR ORDEN DE CONSULADO GENERAL DE BOLIVIA - GENEVE. REF.:REVERSION DE SALDOS00010011101 MRE-MIN.RELACIONES EXTERIORES-OTROS INGRESOS</t>
  </si>
  <si>
    <t>'TRANSFERENCIA DE FONDOS DE DPTOS.DE ENCAJE LEGAL DEL SISTEMA FINANCIERO A DPTOS.CTES.DEL SECTOR PUBLICO S/G CITE' CA/FID/035/2016||DE LA FECHA. (HRE-TSO-2016-412), FIDEICOMISO ENATEX 17VO. REEMBOLSO.A SOLIC.MIN.DESARR.PROD.Y ECO.PLURAL,LIBRETA NO.00990201001 TGN-RECURSOS ORDINARIOS; BUN.</t>
  </si>
  <si>
    <t>'TRANSFERENCIA DE FONDOS||S/G.NOTA CITE:MEFP/VTCP/DGAFT/USCFT/NO.0094/16 DE LA FECHA,DEL MIN.ECO.Y FINANC.PUB.(HRE-TSO-414),RECUPERACIONES POR DEUDA EMERGENTE DEL D.S.NO.24641 (4/JUNIO/1997),ADMINISTRACION DE AEROPUERTOS Y SERV.AUXILIARES A LA NAVEGACION AEREA.ABONO A LA LIBRETA NO. 00990201001 TGN RECURSOS ORDINARIOS.</t>
  </si>
  <si>
    <t>'TRANSFERENCIA DE FONDOS||S/G. NOTA CITE: MEFP/VTCP/DGAFT/USCFT/NO.0096/16 DE LA FECHA, DEL MIN.ECO.FINAN.PUB.(HRE-TSO-415), PAGO DE CAPITAL E INTERESES CORRIENTES POR EL GOB.AUT.DPTAL.POTOSI CORRESP.AL CONVENIO SUBSIDIARIO PRESTAMO CAF-2324 PROYECTOS DE ELECTRIFICACION RURAL.ABONO A LA LIBRETA NO.00990201001 TGN-RECURSOS ORDINARIOS.</t>
  </si>
  <si>
    <t>PAGO A CAF PR¿STAMO CFA002762 VCTO. 19-ene-2016 POR CUENTA DE TGN , NTI. 007122 VALOR 19-ene-2016 CAPITAL USD 12.220,53 INTERESES USD 1.618,71CTA. 3987 CUENTA UNICA DEL TESORO REF.: COMISIONES BANCARIAS</t>
  </si>
  <si>
    <t>PAGO A BID PR¿STAMO 2460/BL-BO VCTO. 19-ene-2016 POR CUENTA DE TGN , NTI. 007271 VALOR 19-ene-2016  INTERESES USD 70.735,28 COMISIONES USD 1.818,57CTA. 3987 CUENTA UNICA DEL TESORO REF.: COMISIONES BANCARIAS</t>
  </si>
  <si>
    <t>PAGO A BID PR¿STAMO 2460/BL-BO VCTO. 19-ene-2016 POR CUENTA DE TGN , NTI. 007278 VALOR 19-ene-2016  INTERESES USD 1.763,46CTA. 3987 CUENTA UNICA DEL TESORO REF.: COMISIONES BANCARIAS</t>
  </si>
  <si>
    <t>VENTA DE DIVISAS SEGUN NOTA MEFP/VTCP/DGPOT/UOTGN/NO.0139/2016 A SOLICITUD DE MINISTERIO DE ECONOMIA Y FINANZAS PUBLICAS REF.: PAGO POR SERVICIOS ENERO/2016LIB. 00099021001 TGN - RECURSOS ORDINARIOS</t>
  </si>
  <si>
    <t>COBRO COSTOS DE PAPELERIA EN COMPLEMENTO AL COMPROBANTE CONTABLE G-0183156 DE LA FECHA05130102010 YPFB - RECURSOS NACIONALIZACION (UTILES DE ESCRITORIO)</t>
  </si>
  <si>
    <t>||COBRO COMISION TRANSFERENCIA AL EXTERIOR 0.10% S/USD28.522,80 REEMBOLSO GASTOS DE COMUNICACION BS220.- Y EMISION CBTE. CONTABLE BS50.- EN COMPLEMENTO A COMPROBANTE S-0839157 ADJUNTO DE LA FECHA REF.:CARTA DE CREDITO I-2015-028.CGO.LIB.N¿00249012001 LBP-CEASS-CENTRAL DE ABASTECIMIENTO Y SUMINIST REF:CGOS PAGO N¿1 LC I-2015-028</t>
  </si>
  <si>
    <t>'TRANSFERENCIA DE FONDOS||A SOL.DEL MIN.DE ECO.Y FIN.PUBL. MEFP/VTCP/DGCP/UODP-78/2016 DE LA FECHA (HRE-TSO-393).PAGO BTS EXTRABURSATIL-VENCIMIENTO 20 DE ENERO D.S. NO. 1121 DE 11 DE ENRO DE 2012.DEBITO DE LA LIBRETA NO. 00990201001-TGN RECURSOS ORDINARIOS-MONEDA NACIONAL.</t>
  </si>
  <si>
    <t>||TRANSF. DE FONDOS EN ATENCION A MSJE. SWIFT 00606 DE LA FECHA (SECTOR PUBLICO)DE LA LIBRETA 01170102001 DGAC, REPOSICION UTILES DE ESCRITORIO</t>
  </si>
  <si>
    <t xml:space="preserve">MINISTERIO DE TRABAJO, EMPLEO Y PREVISIÓN SOCIAL  </t>
  </si>
  <si>
    <t>'TRANSFERENCIA DE FONDOS||S/G. NOTA CITE: MEFP/VTCP/DGPOT/UPCFTGN/TR/NO.0139/2016 DE LA FECHA, DEL MIN.ECO.Y FINANC.PUB.(HRE-TSO-401),DEVOLUCION DE RECURSOS ACREDITADOS ERRONEAMENTE EN LA CUENTA RECAUDADORA DEL MTEPS.DEBITO DE LA LIBRETA NO. 00070011102, REPOSICION UTILES DE ESCRITORIO.</t>
  </si>
  <si>
    <t>||TRANSF. DE FONDOS EN ATENCION A MSJE. SWIFT 00608 Y CORREO ELECTRONICO DE LA DIRECCION GENERAL DE AERONAUTICA CIVIL DE LA FECHA (SECTOR PUBLICO)DE LA LIBRETA 01170102001 DGAC, REPOSICION UTILES DE ESCRITORIO</t>
  </si>
  <si>
    <t>'COBRO POR¿||COMISIONES DE TRANSFERENCIA DE FONDOS AL EXT. 0,10% S/USD 77.050.- REEMBOLSO GASTOS DE COMUNICACION BS220.- Y EMISION DE CBTE. CONTABLE BS50.-CGO. LIB. N¿00249012001 CEASS PAGO N¿1 L/C I-2015-033</t>
  </si>
  <si>
    <t>||COBRO COM. BANCARIAS POR TRANSF. FONDOS POR ALIVIO OTORGADO POR LA REPUBLICA DE FRANCIA A BOLIVIA DE ACUERDO AL CONTRATO DE DESENDEUDAMIENTO Y DESARROLLO (3C2D) FIRMADO EL 23-12-2014 REF: DEVOLUCION DE PAGO EFECTUADO A NATIXIS POR DEUDA EXTERNA DE FECHA 31-12-2015 PTMO. 651-OB1LIBRETA N¿ 00990201001 RECURSOS ORDINARIOS REF: UTILES DE ESCRITORIO</t>
  </si>
  <si>
    <t>'TRANSFERENCIA DE FONDOS||S/G. NOTA CITE: D.C.B. AP. CTAS.05-043-98 DE F.18-02-1998, DEL MIN.DE HACIENDA.REPOSICION UTILES DE ESCRITORIO.</t>
  </si>
  <si>
    <t>||COBRO DE COM.BCB P/ADM.DE FIDEI.DEL 1/10/2015 AL 31/12/2015 S/G CONT.CONST. FIDEICOMISO SANO N¿402/2014 SUSC. EL 18/12/2014 Y NOTA DE YPFB LP.GAFC-115 DFC-121 URT-109/2016 DE LA FEECHA EQUIV. USD 7.662,94LIBRETA 00513012007 LPB-YPFB-RECURSOS NACIONALIZACION</t>
  </si>
  <si>
    <t>||TRANSF. DE FONDOS EN ATENCION A MSJE. SWIFT 00641 DE LA FECHA (SECTOR PUBLICO)DE LA LIBRETA 01170102001 DGAC, REPOSICION UTILES DE ESCRITORIO</t>
  </si>
  <si>
    <t>||TRANSF. DE FONDOS EN ATENCION A MSJES. SWIFT 00638 Y 00639 DE LA FECHA (SECTOR PUBLICO)DE LA LIBRETA 01170102001 DGAC, REPOSICION UTILES DE ESCRITORIO</t>
  </si>
  <si>
    <t>DEPOSITO EN EL EXTERIOR SEG¿N MENSAJE SWIFT 700 DE FECHA 20/01/2016 POR ORDEN DE EMBASSY OF THE PLURINATIONAL STATE OF BOLIVIA (MOSCOW) REF.: DEVOLUCION DE SALDOS GASTOS DE FUNCIONAMIENTO00010011101 MRE-MIN.RELACIONES EXTERIORES-OTROS INGRESOS</t>
  </si>
  <si>
    <t>DEPOSITO EN EL EXTERIOR SEG¿N MENSAJE SWIFT 00696 DE FECHA 20/01/2016 POR ORDEN DE CONSULADO DE BOLIVIA EN LA QUIACA ARGENTINA REF.: DEVOLUCION SALDOS GASTOS DE FUNCIONAMIENTO00010011101 MRE-MIN.RELACIONES EXTERIORES-OTROS INGRESOS</t>
  </si>
  <si>
    <t>DEPOSITO EN EL EXTERIOR SEG¿N MENSAJE SWIFT 00698 DE FECHA 20/01/2016 POR ORDEN DE CONSULADO DE BOLIVIA EN MADRID REF.: REVERSION SALDO PROGRAMA DE DOCUMENTACION Y GESTORIA CONSULAR00010011101 MRE-MIN.RELACIONES EXTERIORES-OTROS INGRESOS</t>
  </si>
  <si>
    <t>DEPOSITO EN EL EXTERIOR SEG¿N MENSAJE SWIFT 00716 DE FECHA 20/01/2016 POR ORDEN DE CONSULADO GENERAL DE BOLIVIA EN WASHINGTON - EE.UU.03400102005 SEGIP - RECAUDACION EXTERIOR - CEDULAS DE IDENTIDAD</t>
  </si>
  <si>
    <t>DEPOSITO EN EL EXTERIOR SEG¿N MENSAJE SWIFT 00708 DE FECHA 20/01/2016 POR ORDEN DE EMBAJADA DE BOLIVIA OTTAWA-CANADA REF.: DEVOLUCION SALDOS-GASTOS DE FUNCIONAMIENTO00010011101 MRE-MIN.RELACIONES EXTERIORES-OTROS INGRESOS</t>
  </si>
  <si>
    <t>DEPOSITO EN EL EXTERIOR SEG¿N MENSAJE SWIFT 00709 DE FECHA 20/01/2016 POR ORDEN DE EMBAJADA DE BOLIVIA-OTAWA-CANADA REF.: DEVOL.SALDOS PROGRAMA DOCUMENTACION00010011101 MRE-MIN.RELACIONES EXTERIORES-OTROS INGRESOS</t>
  </si>
  <si>
    <t>PAGO PR¿STAMO BID 518-SF-BO VCTO. 20-ene-2016 POR CUENTA DE TGN , NTI. 007104 VALOR 20-ene-2016 CAPITAL USD 41.040,37 INTERESES USD 2.052,02CTA. 3987 CUENTA UNICA DEL TESORO REF.: COMISIONES BANCARIAS</t>
  </si>
  <si>
    <t>VENTA DE DIVISAS PARA TRANSFERENCIA DE FONDOS SEGUN NOTA MEFP/VTCP/DGPOT/UOTGN/NO.0153/2016 A SOLICITUD DE MINISTERIO DE GOBIERNO REF.: PAGO DE BECAS A POLICIAS QUE CURSAN ESTUDIOS EN CHILE CORRESPONDIENTE A NOVIEMBRE Y DICIEMBRE 2015LIB. 00990201001 TGN-RECURSOS ORDINARIOS</t>
  </si>
  <si>
    <t>COBRO COSTOS DE PAPELERIA EN COMPLEMENTO AL COMPROBANTE CONTABLE G-0183345 DE LA FECHA03400102003 RECAUDACION EXTRANJERIA - C.I. -L.C. (UTILES DE ESCRITORIO)</t>
  </si>
  <si>
    <t>COBRO COSTOS DE PAPELERIA EN COMPLEMENTO AL COMPROBANTE CONTABLE G-0183347 DE LA FECHA05132202005 YPFB-OPERACIONES PLANTA DE SEPARACION DE LIQUIDOS RIO GRANDE (UTILES DE ESCRITORIO)</t>
  </si>
  <si>
    <t>COBRO COSTOS DE PAPELERIA EN COMPLEMENTO AL COMPROBANTE CONTABLE G-0183352 DE LA FECHA05130102010 YPFB - RECURSOS NACIONALIZACION (UTILES DE ESCRITORIO)</t>
  </si>
  <si>
    <t>COBRO COSTOS DE PAPELERIA EN COMPLEMENTO AL COMPROBANTE CONTABLE G-0183356 DE LA FECHA05132202005 YPFB-OPERACIONES PLANTA DE SEPARACION DE LIQUIDOS RIO GRANDE (UTILES DE ESCRITORIO)</t>
  </si>
  <si>
    <t>TRANSFERENCIA RECIBIDA DEL EXTERIOR SEG¿N MENSAJES SWIFT Nos. 00681-00680 (REM.EXT.) DE FECHA 20-01-2016 POR DESEMBOLSO DE BID PR¿STAMO 3060/BL-BO -2 REQ0022 OPS020160105ALIBRETA N¿ 02871002001 FPS-RECURSOS PROPIOS REF.: UTILES DE ESCRITORIO</t>
  </si>
  <si>
    <t>TRANSFERENCIA RECIBIDA DEL EXTERIOR SEG¿N MENSAJES SWIFT Nos. 00678-00679 (REM.EXT.) DE FECHA 20-01-2016 POR DESEMBOLSO DE BID PR¿STAMO 3060/BL-BO -2 REQ0022 OPS0201601053ALIBRETA N¿ 02871002001 FPS-RECURSOS PROPIOS REF.: UTILES DE ESCRITORIO</t>
  </si>
  <si>
    <t>'TRANSFERENCIA DE FONDOS||A SOL.DEL MIN.DE ECO.Y FIN.PUBL. MEFP/VTCP/DGCP/UODP-82/2016 DE LA FECHA (HRE-TSO-418).PAGO BTS EXTRABURSATIL-VENCIMIENTO 21 DE ENERO D.S. NO. 1121 DE 11 DE ENERO DE 2012.DEBITO DE LA LIBRETA NO. 00990201001-TGN RECURSOS ORDINARIOS-MONEDA NACIONAL.</t>
  </si>
  <si>
    <t>'TRANSFERENCIA DE FONDOS||S/G. NOTA CITE: MEFP/VTCP/DGAFT/UOIET/TES/NO.0204/16 DE LA FECHA, DEL MIN.ECO.FINAN.PUB.(HRE-TSO-432),CONV.UPRE CIF-IG/443/15 ENTRE LA UPRE Y EL GOB.AUT.MCPAL.CHARAGUA, PROY. CONST.COLISEO COMUNIDAD SAN ISIDRO DEL ESPINO.DEBITO DE LA LIBRETA N¿00990204115 BOLIVIA CAMBIA,1ER.DESEMB.EQUIV.20% MONTO A FINANC.S/G. LA UPRE.</t>
  </si>
  <si>
    <t>'TRANSFERENCIA DE FONDOS||S/G.NOTA CITE:MEFP/VTCP/DGAFT/UOIET/TES/NO.0193/16 DE LA FECHA, DEL MIN.DE ECO.Y FINAN.PUB.(HRE-TSO-442),CONV.UPRE CIF-IG/446/2015 ENTRE LA UPRE Y EL GOB.AUT.MCPAL.SAIPINA PROY.CONST.MODULO UNIDAD EDUCATIVA SAN RAFAEL.DEBITO DE LA LIBRETA NO.00990204115 "BOLIVIA CAMBIA",1ER.DESEMB. 20% MONTO A FINANC. S/G. LA UPRE</t>
  </si>
  <si>
    <t>'TRANSFERENCIA DE FONDOS||S/G.NOTA CITE:MEFP/VTCP/DGAFT/UOIET/TES/NO.0199/16 DE LA FECHA, DEL MIN.DE ECO.Y FINAN.PUB.(HRE-TSO-443),CONV.UPRE CIF-IG/447/2015 ENTRE LA UPRE Y EL GOB.AUT.MCPAL.ASCENCION DE GUARAYOS PROY.CONST.POLIFUNCIONAL DEPORTIVO 16 DE JULIO GUARAYOS.DEBITO DE LA LIBRETA NO.00990204115"BOLIVIA CAMBIA",1ER.DESEMBOLSO 20% MONTO A FINANCIAR S/G.LA UPRE</t>
  </si>
  <si>
    <t>'TRANSFERENCIA DE FONDOS||S/G. NOTA CITE: MEFP/VTCP/DGAFT/UOIET/TES/NO.0205/16 DE LA FECHA, DEL MIN.ECO.FINAN.PUB.(HRE-TSO-433),CONV.UPRE CIF-IG/445/15 ENTRE LA UPRE Y EL GOB.AUT.MCPAL.VALLEGRANDE, PROY. CONST.CENTRO DE INTERPRETACION DE LA GUERRILLA VALLEGRANDE.DEBITO DE LA LIBRETA N¿00990204115 BOLIVIA CAMBIA,1ER.DESEMB.EQUIV.20% MONTO A FINANC.S/G. LA UPRE.</t>
  </si>
  <si>
    <t>'TRANSFERENCIA DE FONDOS||S/G.NOTA CITE:MEFP/VTCP/DGAFT/UOIET/TES/NO.0203/16 DE LA FECHA,DEL MIN.DE ECO.Y FINAN.PUB.(HRE-TSO-444),CONV.UPRE CIF-IG/428/2015 ENTRE LA UPRE Y EL GOB.AUT.MCPAL.FERNANDEZ ALONSO PROY. CONST.MODULO EDUCATIVO EDUARDO ABAROA III-CHANE MAGALLANES D-3.DEBITO DE LA LIBRETA NO.00990204115"BOLIVIA CAMBIA",1ER.DESEMBOLSO 20% MONTO A FINANCIAR S/G.LA UPRE</t>
  </si>
  <si>
    <t>'TRANSFERENCIA DE FONDOS||S/G. NOTA CITE: MEFP/VTCP/DGAFT/UOIET/TES/NO.0210/16 DE LA FECHA, DEL MIN.ECO.FINAN.PUB.(HRE-TSO-434),CONV.UPRE CIF-IG/440/15 ENTRE LA UPRE Y EL GOB.AUT.MCPAL.SAN RAFAEL PROY. CONST.MODULO EDUCATIVO U.E. NCIONAL GODOFREDO TRENKER-SAN RAFAEL DE VELASCO.DEBITO DE LA LIBRETA N¿00990204115 BOLIVIA CAMBIA,1ER.DESEMB.EQUIV.20% MONTO A FINANC.S/G. LA UPRE.</t>
  </si>
  <si>
    <t>'TRANSFERENCIA DE FONDOS||S/G.NOTA CITE:MEFP/VTCP/DGAFT/UOIET/TES/NO.0209/16 DE LA FECHA,DEL MIN.DE ECO.Y FINAN.PUB.(HRE-TSO-445),CONV.UPRE CIF-IG/431/2015 ENTRE LA UPRE Y EL GOB.AUT.MCPAL.SAN JULIAN PROY.CONST.MODULO U.E.EDUARDO ABAROA  "B".DEBITO DE LA LIBRETA N¿00990204115"BOLIVIA CAMBIA",1ER.DESEMBOLSO 20% MONTO A FINANCIAR S/G. LA UPRE</t>
  </si>
  <si>
    <t>'TRANSFERENCIA DE FONDOS||S/G. NOTA CITE: MEFP/VTCP/DGAFT/UOIET/TES/NO.0220/16 DE LA FECHA, DEL MIN.ECO.FINAN.PUB.(HRE-TSO-435),CONV.UPRE CIF-IG/136/15 ENTRE LA UPRE Y EL GOB.AUT.MCPAL.COTOCA, PROY. IMPLEMENTACION CANCHA DE FUTBOL CESPED SINTETICO COTOCA.DEBITO DE LA LIBRETA N¿00990204115 BOLIVIA CAMBIA,1ER.DESEMB.EQUIV.20% MONTO A FINANC.S/G. LA UPRE.</t>
  </si>
  <si>
    <t>'TRANSFERENCIA DE FONDOS||S/G.NOTA CITE:MEFP/VTCP/DGAFT/UOIET/TES/NO.0211/16 DE LA FECHA,DEL MIN.DE ECO.Y FINAN.PUB.(HRE-TSO-446),CONV.UPRE CIF-IG/466/2015 ENTRE LA UPRE Y EL GOB.AUT.MCPAL.MORO MORO PROY.CONST.CENTRO DE SALUD MORO MORO.DEBITO DE LA LIBRETA N¿00990204115"BOLIVIA CAMBIA",1ER.DESEMBOLSO 20% MONTO A FINANCIAR S/G. LA UPRE</t>
  </si>
  <si>
    <t>'TRANSFERENCIA DE FONDOS||S/G. NOTA CITE: MEFP/VTCP/DGAFT/UOIET/TES/NO.0219/16 DE LA FECHA, DEL MIN.ECO.FINAN.PUB.(HRE-TSO-436),CONV.UPRE CIF-IG/135/15 ENTRE LA UPRE Y EL GOB.AUT.MCPAL.COTOCA, PROY. CONST.MERCADO MUNICIPAL DE COTOCA.DEBITO DE LA LIBRETA N¿00990204115 BOLIVIA CAMBIA,1ER.DESEMB.EQUIV.20% MONTO A FINANC.S/G. LA UPRE.</t>
  </si>
  <si>
    <t>'TRANSFERENCIA DE FONDOS||S/G.NOTA CITE:MEFP/VTCP/DGPOT/UCFTGN/TR-0168/2016 DE LA FECHA,DEL MIN.DE ECO.Y FINAN.PUB.(HRE-TSO-447),DEVOLUCION DE RECURSOS DEPOSITADOS ERRONEAMENTE EN LAS CUENTAS RECAUDADORAS DEL MTEPS.DEBITO DE LA LIBRETA NO. 00070011102, REPOSICION UTILES DE ESCRITORIO.</t>
  </si>
  <si>
    <t>'TRANSFERENCIA DE FONDOS||S/G. NOTA CITE: MEFP/VTCP/DGAFT/UOIET/TES/NO.0201/16 DE LA FECHA, DEL MIN.ECO.FINAN.PUB.(HRE-TSO-437),CONV.UPRE CIF-IG/468/15 ENTRE LA UPRE Y EL GOB.AUT.MCPAL.WARNES, PROY. CONST.GUARDERIA MODELO-EVO MORALES-WARNES.DEBITO DE LA LIBRETA N¿00990204115 BOLIVIA CAMBIA,1ER.DESEMB.EQUIV.20% MONTO A FINANC.S/G. LA UPRE.</t>
  </si>
  <si>
    <t>TRANSFERENCIA DE FONDOS||S/G.NOTA CITE:MEFP/VTCP/DGPOT/UCFTGN/TR-0173/2016 DE LA FECHA,DEL MIN.DE ECO.Y FINAN.PUB.(HRE-TSO-448),DEVOLUCION DE RECURSOS DEPOSITADOS ERRONEAMENTE EN LAS CUENTAS RECAUDADORAS DEL MTEPS.DEBITO DE LA LIBRETA NO. 00070011102, REPOSICION UTILES DE ESCRITORIO.</t>
  </si>
  <si>
    <t>'TRANSFERENCIA DE FONDOS||S/G. NOTA CITE: MEFP/VTCP/DGAFT/UOIET/TES/NO.0190/16 DE LA FECHA, DEL MIN.ECO.FINAN.PUB.(HRE-TSO-438),CONV.UPRE CIF-IG/479/15 ENTRE LA UPRE Y EL GOB.AUT.MCPAL.TRIGAL, PROY.CONST.PUENTE VEHICULAR TRIGAL-HUECO PADILLA Y PULPITO.DEBITO DE LA LIBRETA N¿00990204115 BOLIVIA CAMBIA,1ER.DESEMB.EQUIV.20% MONTO A FINANC.S/G. LA UPRE.</t>
  </si>
  <si>
    <t>'TRANSFERENCIA DE FONDOS||S/G.NOTA CITE:MEFP/VTCP/DGPOT/UCFTGN/TR-0166/2016 DE LA FECHA,DEL MIN.DE ECO.Y FINAN.PUB.(HRE-TSO-449),DEVOLUCION DE RECURSOS DEPOSITADOS ERRONEAMENTE EN LAS CUENTAS RECAUDADORAS DEL MTEPS.DEBITO DE LA LIBRETA NO.00070011102, REPOSICION UTILES DE ESCRITORIO.</t>
  </si>
  <si>
    <t>'TRANSFERENCIA DE FONDOS||S/G.NOTA CITE:MEFP/VTCP/DGPOT/UCFTGN/TR-0170/2016 DE LA FECHA,DEL MIN.DE ECO.Y FINAN.PUB.(HRE-TSO-450),DEVOLUCION DE RECURSOS DEPOSITADOS ERRONEAMENTE EN LAS CUENTAS RECAUDADORAS DEL MTEPS.DEBITO DE LA LIBRETA NO.00070011102, REPOSICION UTILES DE ESCRITORIO.</t>
  </si>
  <si>
    <t>'TRANSFERENCIA DE FONDOS||S/G. NOTA CITE: MEFP/VTCP/DGAFT/UOIET/TES/NO.0200/16 DE LA FECHA, DEL MIN.ECO.FINAN.PUB.(HRE-TSO-439),CONV.UPRE CIF-IG/442/15 ENTRE LA UPRE Y EL GOB.AUT.MCPAL.ASCENSION DE GUARAYOS, PROY.CONST.COLISEO CERRADO MUNICIPAL-EVO MORALES-GUARAYOS.DEBITO DE LA LIBRETA N¿00990204115 BOLIVIA CAMBIA,1ER.DESEMB.EQUIV.20% MONTO A FINANC.S/G. LA UPRE.</t>
  </si>
  <si>
    <t>'TRANSFERENCIA DE FONDOS||S/G. NOTA CITE: MEFP/VTCP/DGAFT/UOIET/TES/NO.0191/16 DE LA FECHA, DEL MIN.ECO.FINAN.PUB.(HRE-TSO-440),CONV.UPRE CIF-IG/480/15 ENTRE LA UPRE Y EL GOB.AUT.MCPAL.TRIGAL, PROY.CONST.PUENTE VEHICULAR-TRIGOPAMPA.DEBITO DE LA LIBRETA N¿00990204115 BOLIVIA CAMBIA,1ER.DESEMB.EQUIV.20% MONTO A FINANC.S/G. LA UPRE.</t>
  </si>
  <si>
    <t>'TRANSFERENCIA DE FONDOS||S/G. NOTA CITE: MEFP/VTCP/DGAFT/UOIET/TES/NO.0192/16 DE LA FECHA, DEL MIN.ECO.FINAN.PUB.(HRE-TSO-441),CONV.UPRE CIF-IG/438/15 ENTRE LA UPRE Y EL GOB.AUT.MCPAL.SAIPINA, PROY.CONST.MODULO U.E. RAFAEL Y JOSE MENDOZA -B.DEBITO DE LA LIBRETA N¿00990204115 BOLIVIA CAMBIA,1ER.DESEMB.EQUIV.20% MONTO A FINANC.S/G. LA UPRE.</t>
  </si>
  <si>
    <t>'TRANSFERENCIA DE FONDOS||S/G.NOTA CITE:MEFP/VTCP/DGPOT/UCFTGN/TR-0177/2016 DE LA FECHA,DEL MIN.DE ECO.Y FINAN.PUB.(HRE-TSO-452),DEVOLUCION DE DEPOSITO ERRONEO.DEBITO DE LA LIBRETA NO. 00117012001 LPB-DGAA-DIRECCION GRAL. DE AERONAUTICA.</t>
  </si>
  <si>
    <t>'TRANSFERENCIA DE FONDOS||S/G. NOTA CITE: D.C.B AP.CTAS. 05-043-98 DE F.18-02-98, DEL MIN.DE HACIENDA.REPOSICION UTILES DE ESCRITORIO.</t>
  </si>
  <si>
    <t>DEPOSITO EN EL EXTERIOR SEG¿N MENSAJE SWIFT 731 DE FECHA 21/01/2016 POR ORDEN DE CONSULATE GENL OF BOLIVIA IN HOUSTON REF.: DEVOLUCION SALDOS PROGRAMA DOCUMENTACION00010011101 MRE-MIN.RELACIONES EXTERIORES-OTROS INGRESOS</t>
  </si>
  <si>
    <t>DEPOSITO EN EL EXTERIOR SEG¿N MENSAJE SWIFT 730 DE FECHA 21/01/2016 POR ORDEN DE COSULADO GENL DE BOLIVIA EN HOUSTON REF.: DEVOLUCION GASTOS DE FUNCIONAMIENTO00010011101 MRE-MIN.RELACIONES EXTERIORES-OTROS INGRESOS</t>
  </si>
  <si>
    <t>DEPOSITO EN EL EXTERIOR SEG¿N MENSAJE SWIFT 769 DE FECHA 21/01/2016 POR ORDEN DE MISSION PERMANENTE DE BOLIVIE (GENEVE) REF.: DEVOLUCION SALDOS GASTOS FUNCIONAMIENTO00010011101 MRE-MIN.RELACIONES EXTERIORES-OTROS INGRESOS</t>
  </si>
  <si>
    <t>DEPOSITO EN EL EXTERIOR SEG¿N MENSAJE SWIFT 00770 DE FECHA 21/01/2016 POR ORDEN DE MISION PERMANENTE DE BOLIVIA-GENEVE REF.:DEVOLUCION SALDOS GASTOS FUNCIONAMIENTO00010011101 MRE-MIN.RELACIONES EXTERIORES-OTROS INGRESOS</t>
  </si>
  <si>
    <t>VENTA DE DIVISAS SEGUN NOTA MEFP/VTCP/DGPOT/UOTGN/NO.0155/2016 A SOLICITUD DE MINISTERIO DE CULTURAS REF.: PAGO POR SERVICIO DE PRODUCCION AUDIOVISUALDIFERENCIA EN EL TIPO DE CAMBIO - LIB. 00099021001 TGN-RECURSOS ORDINARIOS</t>
  </si>
  <si>
    <t>DEPOSITO EN EL EXTERIOR SEG¿N MENSAJE SWIFT 000776 DE FECHA 21/01/2016 POR ORDEN DE CONSULADO DE LA REP. DE BOLIVIA VIEDMA-AR REF.: SALDOS GTOS DE FUNC. Y REM EXTR00010011101 MRE-MIN.RELACIONES EXTERIORES-OTROS INGRESOS</t>
  </si>
  <si>
    <t>'TRANSFERENCIA DE FONDOS DE DPTOS.DE ENCAJE LEGAL DEL SISTEMA FINANCIERO A DPTOS.CTES.DEL SECTOR PUBLICO S/G CITE' CA/FID/041/2016||DE LA FECHA.(HRE-TSO-2015-472), FIDEICOMISO CONCLUSION PROYECTO CONSTRUCCION PLANTA DE FUNDICION AUSMELT VINTO.A SOLIC.MIN.MINERIA Y METALURGIA,LIBR N¿00990201001-PAGO CUOTA 32 REEMB.DE AMORTIZ.Y COSTO CAP.; BUN</t>
  </si>
  <si>
    <t>COBRO COSTOS DE PAPELERIA EN COMPLEMENTO AL COMPROBANTE CONTABLE G-0183385 DE LA FECHA05132202005 YPFB-OPERACIONES PLANTA DE SEPARACION DE LIQUIDOS RIO GRANDE (UTILES DE ESCRITORIO)</t>
  </si>
  <si>
    <t>PROVISION DE FONDOS PARA TRANSFERENCIA SEGUN SOLICITUD YPFB-0021-2016 DE YACIMIENTOS PETROLIFEROS FISCALES BOLIVIANOS REF.: PAGO DE SERVICIO INTERRUMPIBLE DE TRANSPORTE DE GAS NATURAL PARA MERCADO INTERNO, CORRESPONDIENTE A DICIEMBRE 2015LIB. 05130102010 YPFB - RECURSOS NACIONALIZACION</t>
  </si>
  <si>
    <t>VENTA DE DIVISAS SEGUN NOTA MEFP/VTCP/DGPOT/UOTGN/NO.0155/2016 A SOLICITUD DE MINISTERIO DE CULTURAS REF.: PAGO POR SERVICIO DE PRODUCCION AUDIOVISUALLIB. 00099021001 TGN-RECURSOS ORDINARIOS</t>
  </si>
  <si>
    <t>COBRO COSTOS DE PAPELERIA EN COMPLEMENTO AL COMPROBANTE CONTABLE G-0183490 DE LA FECHA05130102010 YPFB - RECURSOS NACIONALIZACION (UTILES DE ESCRITORIO)</t>
  </si>
  <si>
    <t>'TRANSFERENCIA DE FONDOS||A SOL.DEL MIN.DE ECO.Y FIN.PUBL. MEFP/VTCP/DGCP/UODP-87/2016 DE LA FECHA (HRE-TSO-455).PAGO BTS EXTRABURSATIL-VENCIMIENTO 22,23,24 Y 25 DE ENERO D.S. NO. 1121 DE 11 DE ENERO DE 2012.DEBITO DE LA LIBRETA NO. 00990201001-TGN RECURSOS ORDINARIOS-MONEDA NACIONAL.</t>
  </si>
  <si>
    <t>||TRANSF. DE FONDOS EN ATENCION A MSJE. SWIFT 00732 DE LA FECHA (SECTOR PUBLICO)DE LA LIBRETA 01170102001 DGAC, REPOSICION UTILES DE ESCRITORIO</t>
  </si>
  <si>
    <t>||TRANSF. DE FONDOS EN ATENCION A MSJES. SWIFT 00737 Y 00738 DE LA FECHA (SECTOR PUBLICO)DE LA LIBRETA 01170102001 DGAC, REPOSICION UTILES DE ESCRITORIO</t>
  </si>
  <si>
    <t>||TRANSF. DE FONDOS EN ATENCION A MSJES. SWIFT 00756 Y 00757 DE LA FECHA (SECTOR PUBLICO)DE LA LIBRETA 01170102001 DGAC, REPOSICION UTILES DE ESCRITORIO</t>
  </si>
  <si>
    <t>'TRANSFERENCIA DE FONDOS||S/G.NOTA CITE:MEFP/VTCP/DGAFT/UOIET/TES/NO.0194/16 DE LA FECHA, DEL MIN.DE ECO.Y FINAN.PUB.(HRE-TSO-473),CONV.UPRE CIF-IG/465/2015 ENTRE LA UPRE Y EL GOB.AUT.MCPAL.GENERAL AGUSTIN SAAVEDRA PROY.CONST.MODULO EDUCATIVO U.E.RVDO.SANTIAGO COURNEEN.DEBITO DE LA LIBRETA NO.00990204115 "BOLIVIA CAMBIA",1ER.DESEMB. 20% MONTO A FINANC.S/G.LA UPRE.</t>
  </si>
  <si>
    <t>'TRANSFERENCIA DE FONDOS||S/G. NOTA CITE:MEFP/VTCP/DGAFT/UOIET/TES/NO.0224/16 DE LA FECHA, DEL MIN.ECO.FINAN.PUB.(HRE-TSO-481),CONV.UPRE-CIF-IG/362/15 ENTRE LA UPRE Y EL GOB.AUT.MCPAL.YAPACANI, PROY.CONST.MODULO EDUCATIVO FRANZ TAMAYO.DEBITO DE LA LIBRETA N¿00990204115 BOLIVIA CAMBIA, 1ER.DESEMB.EQUIV.20% MONTO A FINANC.S/G. LA UPRE.</t>
  </si>
  <si>
    <t>'TRANSFERENCIA DE FONDOS||S/G.NOTA CITE:MEFP/VTCP/DGAFT/UOIET/TES/NO.0195/16 DE LA FECHA, DEL MIN.DE ECO.Y FINAN.PUB.(HRE-TSO-474),CONV.UPRE CIF-IG/461/2015 ENTRE LA UPRE Y EL GOB.AUT.MCPAL.GENERAL AGUSTIN SAAVEDRA PROY.CONST.CENTRO DE EDUCACION ESPECIAL U.E. JULIO ZABALADEBITO DE LA LIBRETA NO.00990204115 "BOLIVIA CAMBIA",1ER.DESEMB. 20% MONTO A FINANC. S/G. LA UPRE.</t>
  </si>
  <si>
    <t>'TRANSFERENCIA DE FONDOS||S/G.NOTA CITE:MEFP/VTCP/DGAFT/UOIET/TES/NO.0196/16 DE LA FECHA, DEL MIN.DE ECO.Y FINAN.PUB.(HRE-TSO-475),CONV.UPRE CIF-IG/460/2015 ENTRE LA UPRE Y EL GOB.AUT.MCPAL.GENERAL AGUSTIN SAAVEDRA PROY.CONST.TINGLADO U.E.VICTOR PAZ ESTENSORO..DEBITO DE LA LIBRETA NO.00990204115 "BOLIVIA CAMBIA",1ER.DESEMB. 20% MONTO A FINANC. S/G. LA UPRE.</t>
  </si>
  <si>
    <t>'TRANSFERENCIA DE FONDOS||S/G. NOTA CITE:MEFP/VTCP/DGAFT/UOIET/TES/NO.0213/16 DE LA FECHA, DEL MIN.ECO.FINAN.PUB.(HRE-TSO-482),CONV.UPRE-CIF-IG/435/15 ENTRE LA UPRE Y EL GOB.AUT.MCPAL.COMARAPA, PROY.CONST.TINGLADO Y GRADERIA U.E. SAN MATEO "A" - LA TRANCA.DEBITO DE LA LIBRETA N¿00990204115 BOLIVIA CAMBIA, 1ER.DESEMB.EQUIV.20% MONTO A FINANC.S/G. LA UPRE.</t>
  </si>
  <si>
    <t>'TRANSFERENCIA DE FONDOS||S/G.NOTA CITE:MEFP/VTCP/DGAFT/UOIET/TES/NO.0197/16 DE LA FECHA, DEL MIN.DE ECO.Y FINAN.PUB.(HRE-TSO-476),CONV.UPRE CIF-IG/463/2015 ENTRE LA UPRE Y EL GOB.AUT.MCPAL.GENERAL AGUSTIN SAAVEDRA PROY.CONST.TINGLADO U.E.FELIPE SANCHEZ CESPEDES-COMUNIDAD 12 DE OCTUBRE.DEBITO DE LA LIBRETA NO.00990204115 "BOLIVIA CAMBIA",1ER.DESEMB. 20% MONTO A FINANC. S/G. LA UPRE.</t>
  </si>
  <si>
    <t>'TRANSFERENCIA DE FONDOS||S/G.NOTA CITE:MEFP/VTCP/DGAFT/UOIET/TES/NO.0198/16 DE LA FECHA, DEL MIN.DE ECO.Y FINAN.PUB.(HRE-TSO-477),CONV.UPRE CIF-IG/462/2015 ENTRE LA UPRE Y EL GOB.AUT.MCPAL.GENERAL AGUSTIN SAAVEDRA PROY.CONST.TINGLADO U.E.10 DE AGOSTO-COMUNIDAD SAN LORENZO.DEBITO DE LA LIBRETA NO.00990204115 "BOLIVIA CAMBIA",1ER.DESEMB.20% MONTO A FINANC. S/G. LA UPRE.</t>
  </si>
  <si>
    <t>'TRANSFERENCIA DE FONDOS||S/G. NOTA CITE:MEFP/VTCP/DGAFT/UOIET/TES/NO.0212/16 DE LA FECHA, DEL MIN.ECO.FINAN.PUB.(HRE-TSO-483),CONV.UPRE-CIF-IG/437/15 ENTRE LA UPRE Y EL GOB.AUT.MCPAL.COMARAPA, PROY.CONST.IMPLEMENTACION CESPED SINTETICO (CANCHA VIEJA) COMARAPA.DEBITO DE LA LIBRETA N¿00990204115 BOLIVIA CAMBIA, 1ER.DESEMB.EQUIV.20% MONTO A FINANC.S/G. LA UPRE.</t>
  </si>
  <si>
    <t>'TRANSFERENCIA DE FONDOS||S/G.NOTA CITE:MEFP/VTCP/DGAFT/UOIET/TES/NO.0221/16 DE LA FECHA, DEL MIN.DE ECO.Y FINAN.PUB.(HRE-TSO-478),CONV.UPRE CIF-IG/364/2015 ENTRE LA UPRE Y EL GOB.AUT.MCPAL.YAPACANI PROY.CONST.MODULO EDUCATIVO DON BOSCO.DEBITO DE LA LIBRETA NO.00990204115 "BOLIVIA CAMBIA",1ER.DESEMB. 20% MONTO A FINANC. S/G. LA UPRE.</t>
  </si>
  <si>
    <t>'TRANSFERENCIA DE FONDOS||S/G. NOTA CITE:MEFP/VTCP/DGAFT/UOIET/TES/NO.0214/16 DE LA FECHA, DEL MIN.ECO.FINAN.PUB.(HRE-TSO-484),CONV.UPRE-CIF-IG/427/15 ENTRE LA UPRE Y EL GOB.AUT.MCPAL.COMARAPA, PROY.CONST.TINGLADO Y GRADRIA U.E. ASTILLERO.DEBITO DE LA LIBRETA N¿00990204115 BOLIVIA CAMBIA, 1ER.DESEMB.EQUIV.20% MONTO A FINANC.S/G. LA UPRE.</t>
  </si>
  <si>
    <t>'TRANSFERENCIA DE FONDOS||S/G.NOTA CITE:MEFP/VTCP/DGAFT/UOIET/TES/NO.0222/16 DE LA FECHA, DEL MIN.DE ECO.Y FINAN.PUB.(HRE-TSO-479),CONV.UPRE CIF-IG/363/2015 ENTRE LA UPRE Y EL GOB.AUT.MCPAL.YAPACANI PROY.CONST.MODULO EDUCATIVO SIMON BOLIVAR I.DEBITO DE LA LIBRETA NO.00990204115 "BOLIVIA CAMBIA",1ER.DESEMB. 20% MONTO A FINANC. S/G. LA UPRE</t>
  </si>
  <si>
    <t>'TRANSFERENCIA DE FONDOS||S/G. NOTA CITE:MEFP/VTCP/DGAFT/UOIET/TES/NO.0215/16 DE LA FECHA, DEL MIN.ECO.FINAN.PUB.(HRE-TSO-485),CONV.UPRE-CIF-IG/434/15 ENTRE LA UPRE Y EL GOB.AUT.MCPAL.COMARAPA, PROY.CONST.TINGLADO Y GRADERIA U.E. RIO ARRIBA.DEBITO DE LA LIBRETA N¿00990204115 BOLIVIA CAMBIA, 1ER.DESEMB.EQUIV.20% MONTO A FINANC.S/G. LA UPRE.</t>
  </si>
  <si>
    <t>'TRANSFERENCIA DE FONDOS||S/G.NOTA CITE:MEFP/VTCP/DGAFT/UOIET/TES/NO.0223/16 DE LA FECHA, DEL MIN.DE ECO.Y FINAN.PUB.(HRE-TSO-480),CONV.UPRE CIF-IG/361/2015 ENTRE LA UPRE Y EL GOB.AUT.MCPAL.YAPACANI PROY.CONST.COLISEO SAN JUAN CAMPO VIBORA.DEBITO DE LA LIBRETA NO.00990204115 "BOLIVIA CAMBIA",1ER.DESEMB. 20% MONTO A FINANC. S/G. LA UPRE.</t>
  </si>
  <si>
    <t>'TRANSFERENCIA DE FONDOS||S/G. NOTA CITE:MEFP/VTCP/DGAFT/UOIET/TES/NO.0216/16 DE LA FECHA, DEL MIN.ECO.FINAN.PUB.(HRE-TSO-486),CONV.UPRE-CIF-IG/433/15 ENTRE LA UPRE Y EL GOB.AUT.MCPAL.COMARAPA, PROY.CONST.TINGLADO Y GRADERIA U.E. PULQUINA ABAJO.DEBITO DE LA LIBRETA N¿00990204115 BOLIVIA CAMBIA, 1ER.DESEMB.EQUIV.20% MONTO A FINANC.S/G. LA UPRE.</t>
  </si>
  <si>
    <t>'TRANSFERENCIA DE FONDOS||S/G. NOTA CITE:MEFP/VTCP/DGAFT/UOIET/TES/NO.0217/16 DE LA FECHA, DEL MIN.ECO.FINAN.PUB.(HRE-TSO-487),CONV.UPRE-CIF-IG/432/15 ENTRE LA UPRE Y EL GOB.AUT.MCPAL.COMARAPA, PROY.CONST.TINGLADO Y GRADERIA U.E. HUERTAS.DEBITO DE LA LIBRETA N¿00990204115 BOLIVIA CAMBIA, 1ER.DESEMB.EQUIV.20% MONTO A FINANC.S/G. LA UPRE.</t>
  </si>
  <si>
    <t>'TRANSFERENCIA DE FONDOS||S/G. NOTA CITE:MEFP/VTCP/DGAFT/UOIET/TES/NO.0218/16 DE LA FECHA, DEL MIN.ECO.FINAN.PUB.(HRE-TSO-488),CONV.UPRE-CIF-IG/436/15 ENTRE LA UPRE Y EL GOB.AUT.MCPAL.COMARAPA, PROY.CONST.TINGLADO Y GRADERIA U.E. SAN MATEO "B"-TUNAS PAMPA.DEBITO DE LA LIBRETA N¿00990204115 BOLIVIA CAMBIA, 1ER.DESEMB.EQUIV.20% MONTO A FINANC.S/G. LA UPRE.</t>
  </si>
  <si>
    <t>DEPOSITO EN EL EXTERIOR SEGÚN MENSAJE SWIFT 00854 DE FECHA 25/01/2016 POR ORDEN DE EMBAJADA DE BOLIVIA EN PAISES BAJOS DEVOLUCION SALDOS GASTOS DE FUNCIONAMIENTO 201500010011101 MRE-MIN.RELACIONES EXTERIORES-OTROS INGRESOS</t>
  </si>
  <si>
    <t>DEPOSITO EN EL EXTERIOR SEGÚN MENSAJE SWIFT 00855 DE FECHA 25/01/2016 POR ORDEN DE EMBASSY OF BOLIVIA NL-PAISES BAJOS REF.: DEVOLUCION SALDOS GASTOS DE FUNCIONAMIENTO 201500010011101 MRE-MIN.RELACIONES EXTERIORES-OTROS INGRESOS</t>
  </si>
  <si>
    <t>DEPOSITO EN EL EXTERIOR SEGÚN MENSAJE SWIFT 00856 DE FECHA 25/01/2016 POR ORDEN DE CONSUALDO GENERAL DE BOLIVIA BARCELONA REF.: DEVOLUCION SALDOS NO EJECUTADOS TRIBUNAL SUPREMO ELECTORAL-TSE00990201001 TGN-RECURSOS ORDINARIOS</t>
  </si>
  <si>
    <t>NÚMERO DE LIBRETA CUT: OPERACIÓN T01 TRANSFERENCIA DE FONDOS A LA CUT - TESORO DIRECTO DE BANCO UNION S.A. A CUENTA UNICA DEL TESORO CON NUMERO DE SOLICITUD =510146 Y NUMERO CORRELATIVO = 91320025012016556 00990301013 TGN RECURSOS ORDINARIOS A SOLICITU</t>
  </si>
  <si>
    <t>||DEVOLUCION DE FONDOS SEGUN NOTA MEFP/VTCP/DGPOT/UOTGN/NO.0168/2016 DEL 21/01/2016 A REQUERIMIENTO DEL MIN.DE CULTURAS Y TURISMO REF.: MULTAS POR PAGO DE SERVICIO DE PRODUCCION AUDIOVISUAL AL BENEFICIARIO VIDEOMART INC. ALL GLOBALLIB.00099021001 TGN RECURSOS ORDINARIOS - (MIN.DE CULTURAS Y TURISMO)</t>
  </si>
  <si>
    <t>'TRANSFERENCIA'||RECIBIDA DEL EXTERIOR SEGÚN MENSAJE SWIFT N° 789 Y 869 DE FECHA 25/01/2016.LIBRETA N° 00520108007 MINISTERIO DE CULTURAS Y TURISMO</t>
  </si>
  <si>
    <t>PAGO A BID PRÉSTAMO 1098-SF-BO VCTO. 25-ene-2016 POR CUENTA DE TGN , NTI. 007106 VALOR 25-ene-2016 CAPITAL USD 123.951,36 INTERESES USD 66.210,58CTA. 3987 CUENTA UNICA DEL TESORO REF.: COMISIONES BANCARIAS</t>
  </si>
  <si>
    <t>PAGO A BID PRÉSTAMO 3181/BL-BO VCTO. 23-ene-2016 POR CUENTA DE TGN , NTI. 007151 VALOR 25-ene-2016  INTERESES USD 1.870.012,22CTA. 3987 CUENTA UNICA DEL TESORO LIB. 00099021001 REF.: COMISIONES BANCARIAS</t>
  </si>
  <si>
    <t>PAGO A BID PRÉSTAMO 3181/BL-BO VCTO. 23-ene-2016 POR CUENTA DE TGN , NTI. 007180 VALOR 25-ene-2016  INTERESES USD 26.709,08CTA. 3987 CUENTA UNICA DEL TESORO REF.: COMISIONES BANCARIAS</t>
  </si>
  <si>
    <t>COBRO COSTOS DE PAPELERIA EN COMPLEMENTO AL COMPROBANTE CONTABLE G-0183511 DE LA FECHA05130102010 YPFB - RECURSOS NACIONALIZACION (UTILES DE ESCRITORIO)</t>
  </si>
  <si>
    <t>PROVISION DE FONDOS PARA TRANSFERENCIA SEGUN SOLICITUD YPFB-0022-2016 DE YACIMIENTOS PETROLIFEROS FISCALES BOLIVIANOS REF.: PAGO DE SERVICIO DE TRANSPORTE DE GAS NATURAL MERCADO INTERNO, CORRESPONDIENTE A DICIEMBRE 2015LIB. 05130102010 YPFB - RECURSOS NACIONALIZACION</t>
  </si>
  <si>
    <t>COBRO COSTOS DE PAPELERIA EN COMPLEMENTO AL COMPROBANTE CONTABLE G-0183620 DE LA FECHA00990201001 TGN-RECURSOS ORDINARIOS</t>
  </si>
  <si>
    <t>COBRO COSTOS DE PAPELERIA EN COMPLEMENTO AL COMPROBANTE CONTABLE G-0183622 DE LA FECHA05132202005 YPFB-OPERACIONES PLANTA DE SEPARACION DE LIQUIDOS RIO GRANDE (UTILES DE ESCRITORIO)</t>
  </si>
  <si>
    <t>VENTA DE DIVISAS PARA TRANSFERENCIA DE FONDOS SEGUN NOTA MEFP/VTCP/DGPOT/UOTGN/NO.0184/2016-1 A SOLICITUD DE ORGANO ELECTORAL PLURINACIONAL REF.: PAGO PROCESO REFERENDO APROBATORIO 2016LIB. 00099021001 TGN-RECURSOS ORDINARIOS</t>
  </si>
  <si>
    <t>||TRANSF. DE FONDOS SEGUN NOTA MEFP/VTCP/DGCP/UODP-89/2016 DE FECHA 21/01/2016 DEL MEFP POR CUENTA DEL MINISTERIO DE RR.EE. REF.: PAGO MEMBRESIA  AL PROGRAMA MUNDIAL DE ALIMENTOS (PMA)LIBRETA 00990201001 TGN-RECURSOS ORDINARIOS-BOLIVIANOS</t>
  </si>
  <si>
    <t>||DEVOLUCION DE FONDOS SEGUN NOTA MEFP/VTCP/DGPOT/UOTGN/NO.0168/2016 DEL 21/01/2016 A REQUERIMIENTO DEL MIN.DE CULTURAS Y TURISMO REF.: MULTAS POR PAGO DE SERVICIO DE PRODUCCION AUDIOVISUAL AL BENEFICIARIO VIDEOMART INC. ALL GLOBALLIB.00099021001 TGN-RECURSOS ORDINARIOS POR COBRO UTILES DE ESCRITORIO</t>
  </si>
  <si>
    <t>||TRANSFERENCIA DE FONDOS SEGUN NOTA DEL MINISTERIO DE ECONOMIA Y FINANZAS PUBLICAS, CITE: MEFP VTCP DGCP UODP-96/16, RECIBIDA EN LA FECHA REF:  PAGO VENCIMIENTO CLAVE PIZARRA TGNU1G03 (TRAM-TSO-506) EQUIV. A UFV. 2.500.000.00 T/C UFV. 2,10296DE LA LIBRETA 00099021001 TGN RECURSOS ORDINARIOS MONEDA NACIONAL</t>
  </si>
  <si>
    <t>'TRANSFERENCIA DE FONDOS||A SOL.DEL MIN.DE ECO.Y FIN.PUBL. MEFP/VTCP/DGCP/UODP-97/2016 DE LA FECHA (HRE-TSO-505).PAGO BTS EXTRABURSATIL-VENCIMIENTO 26 DE ENERO D.S. NO. 1121 DE 11 DE ENERO DE 2012.DEBITO DE LA LIBRETA NO. 00099021001-TGN RECURSOS ORDINARIOS-MONEDA NACIONAL.</t>
  </si>
  <si>
    <t>||TRANSF. DE FONDOS EN ATENCION A MSJE. SWIFT 00801 DE LA FECHA (SECTOR PUBLICO)DE LA LIBRETA 01170102001 DGAC, REPOSICION UTILES DE ESCRITORIO</t>
  </si>
  <si>
    <t>||TRANSFERENCIA DE FONDOS POR PARTE DEL TGN PARA PAGO DE VALORES "C" CON FECHA DE VENCIMIENTO 22/01/2016 SEGUN MEFP/VTCP/DGCP/UODP -95/2016 DE F.25/01/2016 DEL MEFP LIBRETA  00099031003 TGN TITULOS VALOR DEL TESORO MN.LIBRETA  00099031003 TGN TITULOS VALOR DEL TESORO MN.</t>
  </si>
  <si>
    <t>||TRANSF. DE FONDOS EN ATENCION A MSJES. SWIFT 00872 Y 00873 DE LA FECHA (SECTOR PUBLICO)DE LA LIBRETA 01170102001 DGAC, REPOSICION UTILES DE ESCRITORIO</t>
  </si>
  <si>
    <t>||TRANSF. DE FONDOS EN ATENCION A MSJES. SWIFT 00874 Y 00875 DE LA FECHA (SECTOR PUBLICO)DE LA LIBRETA 01170102001 DGAC, REPOSICION UTILES DE ESCRITORIO</t>
  </si>
  <si>
    <t>||TRANSF. DE FONDOS EN ATENCION A MSJE. SWIFT 00804 Y CORREO ELECTRONICO DE LA DIRECCION GENERAL DE AERONAUTICA CIVIL DE LA FECHA (SECTOR PUBLICO)DE LA LIBRETA 01170102001 DGAC, REPOSICION UTILES DE ESCRITORIO</t>
  </si>
  <si>
    <t>||TRANSFERENCIA COMPLEMENTARIA DE FONDOS DEL TGN PARA PAGO DE VALORES C CON FECHA DE VENCIMIENTO 22/01/2016 SEGUN MEFP//VTCP/DGCP/UODP -95/2016 DE F.25/01/2016 DEL MEFP LIBRETA 00099031003 TGN TITULOS VALOR DEL TESORO MN.LIBRETA 00099031003 TGN TITULOS VALOR DEL TESORO MN.</t>
  </si>
  <si>
    <t>||COBRO NOTIFICACION ENMIENDA CARTA DE CREDITO STANDBY BS220.- Y EMISION DE CBTE. CONTABLE BS50.- REF.: 31133010008382 (BCB: SB-R-2016-05).CGO.LIB.N° 00513012007 YPFB RECURSOS DE NACIONALIZACION</t>
  </si>
  <si>
    <t>||REGULARIZACION COMP. G-0183619 POR MALA APROPIACION DE CUENTA REF.: COBRO UTILES DE ESCRITORIO EN COMPLEMENTO AL COMP. G-0183618 DE LA FECHACGO. LIBRETA 00010011101 MRE-MIN. RELACIONES EXTERIORES-OTROS INGRESOS (UTILES DE ESCRITORIO)</t>
  </si>
  <si>
    <t>||TRANSF. DE FONDOS EN ATENCION A MSJES. SWIFT 00956 Y 00957 DE LA FECHA (SECTOR PUBLICO)DE LA LIBRETA 01170102001 DGAC, REPOSICION UTILES DE ESCRITORIO</t>
  </si>
  <si>
    <t>||TRANSF. DE FONDOS EN ATENCION A MSJE. SWIFT 00958 DE LA FECHA (SECTOR PUBLICO)DE LA LIBRETA 01170102001 DGAC, REPOSICION UTILES DE ESCRITORIO</t>
  </si>
  <si>
    <t>'TRANSFERENCIA DE FONDOS||S/G.NOTA CITE: D.C.B. AP.CTAS. 05-043-98 DE F.18-02-98, DEL MINISTERIO DE HACIENDA.REPOSICION UTILES DE ESCRITORIO.</t>
  </si>
  <si>
    <t>'TRANSFERENCIA'||RECIBIDA DEL EXTERIOR SEGÚN MENSAJE SWIFT N° 789 Y 869 DE FECHA 25/01/2016.LIBRETA N° 00520108007 MINISTERIO DE CULTURAS Y TURISMO, REF.: COBRO UTILES DE ESCRITORIO</t>
  </si>
  <si>
    <t>DEPOSITO EN EL EXTERIOR SEG¿N MENSAJE SWIFT 1005 DE FECHA 26/01/2016 POR ORDEN DE AMBASSADE DEL ETAT PLIRUNACIONAL (PARIS) REF.: DEVOLUCION SALDOS GASTOS DE FUNCIONAMIENTO00010011101 MRE-MIN.RELACIONES EXTERIORES-OTROS INGRESOS</t>
  </si>
  <si>
    <t>PAGO A CAF PR¿STAMO CFA006536 VCTO. 26-ene-2016 POR CUENTA DE TGN , NTI. 007125 VALOR 26-ene-2016 CAPITAL USD 2.013.448,43 INTERESES USD 561.638,79 COMISIONES USD 12.885,67CTA. 3987 CUENTA UNICA DEL TESORO REF.: COMISIONES BANCARIAS</t>
  </si>
  <si>
    <t>PAGO A CAF PR¿STAMO CFA006532 VCTO. 26-ene-2016 POR CUENTA DE TGN , NTI. 007128 VALOR 26-ene-2016 CAPITAL USD 1.053.595,08 INTERESES USD 267.360,29CTA. 3987 CUENTA UNICA DEL TESORO REF.: COMISIONES BANCARIAS</t>
  </si>
  <si>
    <t>PAGO A CAF PR¿STAMO CFA006534 VCTO. 26-ene-2016 POR CUENTA DE TGN , NTI. 007129 VALOR 26-ene-2016 CAPITAL USD 791.607,14 INTERESES USD 200.878,23CTA. 3987 CUENTA UNICA DEL TESORO LIB. 00099021001 REF.: COMISIONES BANCARIAS</t>
  </si>
  <si>
    <t>VENTA DE DIVISAS SEGUN NOTA MEFP/VTCP/DGPOT/UOTGN/NO.0184/2016 A SOLICITUD DE ORGANO ELECTORAL PLURINACIONAL REF.: TRANSFERENCIA POR PROCESO DE REFERENDO CONSTITUCIONAL GESTION 2016LIB. 00099021001 TGN-RECURSOS ORDINARIOS</t>
  </si>
  <si>
    <t>VENTA DE DIVISAS SEGUN NOTA MEFP/VTCP/DGPOT/UOTGN/NO.0184/2016-3 A SOLICITUD DE ORGANO ELECTORAL PLURINACIONAL REF.: PAGO GASTOS ELECTORALES-VOTO EN EL EXTERIOR 2016LIB. 00099021001 TGN-RECURSOS ORDINARIOS</t>
  </si>
  <si>
    <t>VENTA DE DIVISAS SEGUN NOTA MEFP/VTCP/DGPOT/UOTGN/NO.0184/2016-1 A SOLICITUD DE ORGANO ELECTORAL PLURINACIONAL REF.: REFERENDO CONSTITUCIONAL APROBATORIO 2016LIB. 00099021001 TGN-RECURSOS ORDINARIOS</t>
  </si>
  <si>
    <t>COBRO COSTOS DE PAPELERIA EN COMPLEMENTO AL COMPROBANTE CONTABLE G-0183806 DE LA FECHA05130102010 YPFB - RECURSOS NACIONALIZACION (UTILES DE ESCRITORIO)</t>
  </si>
  <si>
    <t>COBRO COSTOS DE PAPELERIA EN COMPLEMENTO AL COMPROBANTE CONTABLE G-0183808 DE LA FECHA05130102010 YPFB - RECURSOS NACIONALIZACION (UTILES DE ESCRITORIO)</t>
  </si>
  <si>
    <t>TRANSFERENCIA RECIBIDA DEL EXTERIOR SEG¿N MENSAJES SWIFT Nos. 01013 Y 01014 (REM.EXT.) DE FECHA 26-01-2016 POR DESEMBOLSO DE FONPLATA PR¿STAMO BOL 24/2014 REF: OBRAS PROTEC.INUNDAC.STA.CRUZLIBRETA N¿ 02871002001 FPS-RECURSOS PROPIOS REF.: UTILES DE ESCRITORIO</t>
  </si>
  <si>
    <t>'TRANSFERENCIA DE FONDOS||A SOL.DEL MIN.DE ECO.Y FIN.PUBL. MEFP/VTCP/DGCP/UODP-105/2016 DE LA FECHA (HRE-TSO-515).PAGO BTS EXTRABURSATIL-VENCIMIENTO 27 DE ENERO D.S. NO. 1121 DE 11 DE ENERO DE 2012.DEBITO DE LA LIBRETA NO. 00099021001-TGN RECURSOS ORDINARIOS-MONEDA NACIONAL.</t>
  </si>
  <si>
    <t>||RESPUESTA A DEBITO DEL BANQUERO SEGUN SWIFT NO.1051 REF.: COMIS.DEL BANQUERO POR EUR 37,50 POR TRANSF.DE EUR 313.104,34 DE FECHA 31/12/2015 A SOLIC.DEL MIN.DE LA PRESIDENCIA A FAVOR DE NEURONIC S.A. POR COMPRA DE EQUIPAMIENTO P/CENTRAL DE HABILITACION Y REABILITACIONLIB.00099021001 TGN-RECURSOS ORDINARIOS COBRO UTILES DE ESCRITORIO</t>
  </si>
  <si>
    <t>||RESPUESTA A DEBITO DEL BANQUERO SEGUN SWIFT NO.1051 REF.: COMIS.DEL BANQUERO POR EUR 37,50 POR TRANSF.DE EUR 313.104,34 DE FECHA 31/12/2015 A SOLIC.DEL MIN.DE LA PRESIDENCIA A FAVOR DE NEURONIC S.A. POR COMPRA DE EQUIPAMIENTO P/CENTRAL DE HABILITACION Y REABILITACIONLIB.00099021001 TGN-RECURSOS ORDINARIOS COMISIONES DEL BANQUERO</t>
  </si>
  <si>
    <t>||TRANSF. DE FONDOS EN ATENCION A MSJE. SWIFT 00807 DE 25/01/16 Y REPORTE DE ACTIVIDAD DE CUENTA DE LA FECHA (SECTOR PUBLICO)DE LA LIBRETA 01170102001 DGAC, REPOSICION UTILES DE ESCRITORIO</t>
  </si>
  <si>
    <t>'TRANSFERENCIA DE FONDOS||S/G. NOTA CITE: D.C.P. AP.CTAS. 05-043-98, DE F.18-02-98, DEL MIN.DE HACIENDA.REPOSICION UTILES DE ESCRITORIO.</t>
  </si>
  <si>
    <t>DEPOSITO EN EL EXTERIOR SEG¿N MENSAJE SWIFT 1099 Y 1106 DE FECHA 27/01/2016 POR ORDEN DE CONSULADO DE BOLIVIA EN PUNO (PERU) REF.: DEVOLUCION RECURSOS TRIBUNAL SUPREMO ELECTORAL (TSE)00099021001 TGN-RECURSOS ORDINARIOS</t>
  </si>
  <si>
    <t>DEPOSITO EN EL EXTERIOR SEG¿N MENSAJE SWIFT 01098 DE FECHA 27/01/2016 POR ORDEN DE CONSULADO DEL ESTADO PLURINACIONAL DE BOLIVIA EN ILO-PERU REF.: DEV. DE SALDOS GASTOS DE PROGRAMA DOC.00010011101 MRE-MIN.RELACIONES EXTERIORES-OTROS INGRESOS</t>
  </si>
  <si>
    <t>||TRANSFERENCIA DEL EXTERIOR SEGUN SWIFT NO.849 DEL 25/01/2016 ORDENANTE EMBAJADA DEL ESTADO PLURINACIONAL (MEXICO)  REF.: DEVOLUCION SALDOS GASTOS DE FUNCIONAMIENTO GESTION 2015LIB.00099021001 TGN-RECURSOS ORDINARIOS</t>
  </si>
  <si>
    <t>||TRANSFERENCIA DE FONDOS DEL EXTERIOR SEGUN SWIFT NO.724 DEL 21/01/2016 ORDENANTE CONSULADO GENERAL DE BOLIVIA (LIMA PERU) REF.: GASTOS DE FUNCIONAMIENTOLIB.00099021001 TGN-RECURSOS ORDINARIOS</t>
  </si>
  <si>
    <t>||TRANSFERENCIA DE FONDOS DEL EXTERIOR SEGUN SWIFT NO.725 DEL 21/01/2016 ORDENANTE CONSULADO DE BOLIVIA EN IQUIQUE REF.: DEVOLUCION DE SALDOLIB.00010011101 MRE-MINISTERIO DE RELACIONES EXTERIORES -OTROS INGRESOS</t>
  </si>
  <si>
    <t>||TRANSFERENCIA DE FONDOS DEL EXTERIOR SEGUN SWIFT NO. 726 DEL 21/01/2016 ORDENANTE CONSULADO DE BOLIVIA EN IQUIQUE REF.: PAGO DE SERVICIOSLIB.00099021001 TGN-RECURSOS ORDINARIOS</t>
  </si>
  <si>
    <t>||TRANSFERENCIA DE FONDOS DEL EXTERIOR SEGUN SWIFT NO.580 DEL 18/01/2016 ORDENANTE CONS DEL ESTADO PLURINAC.DE BOLIVIA  (CORDOBA ARGENTINA)  REF.: GASTOS DE FUNCIONAMIENTOLIB.00099021001 TGN-RECURSOS ORDINARIOS</t>
  </si>
  <si>
    <t>||TRANSFERENCIA DE FONDOS DEL EXTERIOR SG/ SWIFT 00853 DEL 25/01/16 A/F MIN.RR.EE. POR ORDEN DEL CONSULADO GERAL DA BOLIVIA SAO PAULO BR REF.: SALDO DEL PROGRAMA DE DOCUMENTACIONLIBRETA 00010011101 MRE-MIN.RELACIONES EXTERIORES-OTROS INGRESOS</t>
  </si>
  <si>
    <t>||TRANSFERENCIA DE FONDOS DEL EXTERIOR SG/ SWIFT 00666 DEL 20/01//16 A/F MIN.RR.EE. POR ORDEN DEL CONSULADO GERAL DA BOLIVIA RIO DE JANEIRO BRAZIL REF.: SALDO DEL PROGRAMA DE DOCUMENTACIONLIBRETA 00010011101 MRE-MIN.RELACIONES EXTERIORES-OTROS INGRESOS</t>
  </si>
  <si>
    <t>||TRANSF. DE FONDOS DEL EXTERIOR SEGUN SWIFT 00699 DEL 20/01/2016. ORDENANTE: CONSULADO DE BOLIVIA EN MADRID (ESPA¿A) REF.: DEVOLUCION SALDOS NO EJECUTADOS.LIBRETA 00010011101 MIN.RR.EE.-OTROS INGRESOS</t>
  </si>
  <si>
    <t>||TRANSF. DE FONDOS DEL EXTERIOR SEGUN SWIFT 01092 DEL 26/01/2016. ORDENANTE: EMBAJADA DE BOLIVIA - QUITO - ECUADORLIBRETA 00099021001 TGN - RECURSOS ORDINARIOS</t>
  </si>
  <si>
    <t>||TRANSFERENCIA DE FONDOS DEL EXTERIOR SG/ SWIFT 00579 DEL 18/01/16  A/F MIN.RR.EE. POR ORDEN DEL CONSULADO DEL ESTADO PLURINAC. DE BOLIVIA CORDOBA-ARGENTINA REF.: GASTOS DE FUNCIONAMIENTOLIBRETA 00099021001 MINISTERIO DE RELACIONES EXTERIORES-OTROS INGRESOS</t>
  </si>
  <si>
    <t>||TRANSFERENCIA DE FONDOS DEL EXTERIOR SG/ SWIFT 00374 DEL 12/01/16  A/F MIN.RR.EE. POR ORDEN DEL CONSULADO DE LA REP. DE BOLIVIA  ARLIBRETA 00010011101 MRE-MIN.RELACIONES EXTERIORES-OTROS INGRESOS</t>
  </si>
  <si>
    <t xml:space="preserve">SERVICIO DEPARTAMENTAL DE RIEGO – ORURO  </t>
  </si>
  <si>
    <t>||TRANSFERENCIA DE FONDOS S/G. NOTA CITE: BUN0088/16 DE LA FECHA . (HRE-TSO-565).A SOLIC.SERV.DPTAL.DE RIEGO-ORURO,LIBRETA 03010104201 SEDERI-ORURO- RECURS.DE FUNC. GESTIO/2016; BUN</t>
  </si>
  <si>
    <t>||TRANSF. DE FONDOS DEL EXTERIOR SEGUN SWIFT 00852 DEL 25/01/2016. ORDENANTE CONSULADO GENERAL DE BOLIVIA-SAO PAULO-BRASIL. REF.:  GASTOS DE FUNCIONAMIENTOLIBRETA 00099021001 TGN - RECURSOS ORDINARIOS</t>
  </si>
  <si>
    <t>||TRANSF. DE FONDOS DEL EXTERIOR SEGUN SWIFT 00851 DEL 25/01/2016. ORDENANTE CONSULADO GERAL DA BOLIVIA-SAO PAULO-BRASIL. REF.:  PROGRAMA DE DOCUMENTACIONLIBRETA 00010011101 MIN.RR.EE.-OTROS INGRESOS</t>
  </si>
  <si>
    <t>||TRANSF. DE FONDOS DEL EXTERIOR SEGUN SWIFT 00723 DEL 21/01/2016. ORDENANTE: CONSULADO GENERAL DE BOLIVIA-LIMA (PERU). REF.:  GASTOS DE FUNCIONAMIENTOLIBRETA 00099021001 TGN-RECURSOS ORDINARIOS</t>
  </si>
  <si>
    <t>'TRANSFERENCIA DE FONDOS||S/G.NOTA CITE:MEFP/VTCP/DGAFT/UOIET/TES/NO.0305/16 DE LA FECHA,DEL MIN.ECO.FINANC.PUB.(HRE-TSO-575),CONV.UPRE CIF-347/12 DE F.07-12-2012 CORRESP.AL PROYECTO APOYO A LA PRODUCCION HORTICOLA DE LA ASOCIACION DE MUJERES AGROFORESTAL 16 DE MAYO.ABONO A LA LIBRETA 00990204115 BOLIVIA CAMBIA.</t>
  </si>
  <si>
    <t>||TRANSF. DE FONDOS DEL EXTERIOR SEGUN SWIFT 00622 DEL 19/01/2016. ORDENANTE: CONSULADO GENERAL DE BOLIVIA-GINEBRA-SUIZA. REF.:  GASTOS DE FUNCIONAMIENTOLIBRETA 00099021001 TGN-RECURSOS ORDINARIOS</t>
  </si>
  <si>
    <t>||TRANSF. DE FONDOS DEL EXTERIOR SEGUN SWIFT 00720 DEL 21/01/2016. ORDENANTE: CONSULADO DE BOLIVIA-SANTA FE-ARGENTINA. REF.:  PROGRAMA DE DOCUMENTACIONLIBRETA 00010011101 MIN.RR.EE.-OTROS INGRESOS</t>
  </si>
  <si>
    <t>||TRANSF. DE FONDOS DEL EXTERIOR SEGUN SWIFT 00721 DEL 21/01/2016. ORDENANTE: CONSULADO DE BOLIVIA-SANTA FE-ARGENTINA. REF.:  GASTOS DE FUNCIONAMIENTOLIBRETA 00099021001 TGN-RECURSOS ORDIANRIOS</t>
  </si>
  <si>
    <t>PAGO A CAF PR¿STAMO CFA005544 VCTO. 27-ene-2016 POR CUENTA DE TGN , NTI. 007134 VALOR 27-ene-2016 CAPITAL USD 9.318,46 INTERESES USD 1.623,16CTA. 3987 CUENTA UNICA DEL TESORO LIB. 00099021001 REF.: COMISIONES BANCARIAS</t>
  </si>
  <si>
    <t>COBRO COSTOS DE PAPELERIA EN COMPLEMENTO AL COMPROBANTE CONTABLE G-0183820 DE LA FECHA00099021001 TGN-RECURSOS ORDINARIOS</t>
  </si>
  <si>
    <t>COBRO COSTOS DE PAPELERIA EN COMPLEMENTO AL COMPROBANTE CONTABLE G-0183907 DE LA FECHA00513012007 YPFB - RECURSOS NACIONALIZACION (UTILES DE ESCRITORIO)</t>
  </si>
  <si>
    <t>COBRO COSTOS DE PAPELERIA EN COMPLEMENTO AL COMPROBANTE CONTABLE G-0183919 DE LA FECHA00513062001 YPFB-OPERACIONES PLANTA DE SEPARACION DE LIQUIDOS RIO GRANDE (UTILES DE ESCRITORIO)</t>
  </si>
  <si>
    <t>||TRANSF. DE FONDOS EN ATENCION A MSJE. SWIFT 01114 DE LA FECHA (SECTOR PUBLICO)DE LA LIBRETA 01170102001 DGAC, REPOSICION UTILES DE ESCRITORIO</t>
  </si>
  <si>
    <t>||REGULARIZ. DEL COMPROBANTE 0183648 DE F.25/01/16 DE ACUERDO A MSJE. SWIFT 00809 DE 25/01/16 Y CORREO ELECTR¿NICO DE AASANA RECIBIDO EN LA FECHA.DE LA LIBRETA 01170102001 DGAC, REPOSICION UTILES DE ESCRITORIO</t>
  </si>
  <si>
    <t>'TRANSFERENCIA DE FONDOS||S/G. NOTA CITE: MEFP/VTCP/DGPOT/UPCFTGN TR-0260/2016 DE LA FECHA, DEL MIN.DE ECONOMIA Y FINANZAS PUBLICAS.(HRE-TSO-2016-535).DEBITO DE LA LIBRETA NO.00099021001, REPOSICION UTILES DE ESCRITORIO.</t>
  </si>
  <si>
    <t>'TRANSFERENCIA DE FONDOS||S/G. NOTA CITE: MEFP/VTCP/DGPOT/UPCFTGN/TR-NO.0261/16 DE LA FECHA, DEL MIN.ECO.FINANC.PUB.(HRE-TSO-536), REPOSICION DE BOLETAS DE PAGO CORRESPONDIENTES A VARIAS ENTIDADES, CONSIGNADAS EN EL COMPROBANTE DE PAGO NO.18620.DEBITO DE LA CTA.NO.00099021001, REPOSICION UTILES DE ESCRITORIO.</t>
  </si>
  <si>
    <t>'TRANSFERENCIA DE FONDOS||S/G. NOTA CITE:MEFP/VTCP/DGAFT/UOIET/TES/NO.0347/16 DE LA FECHA, DEL MIN.ECO.FINAN.PUB.(HRE-TSO-550),CONV.UPRE-CIF-IG/511/15 ENTRE LA UPRE Y EL GOB.AUT.MCPAL.PELECHUCO, PROY.CONST.BLOQUE DE AULAS U.E. ANTAQUILLA.DEBITO DE LA LIBRETA N¿00990204115 BOLIVIA CAMBIA, 1ER.DESEMB.EQUIV.20% MONTO A FINANC.S/G. LA UPRE.</t>
  </si>
  <si>
    <t>'TRANSFERENCIA DE FONDOS||S/G. NOTA CITE:MEFP/VTCP/DGAFT/UOIET/TES/NO.0348/16 DE LA FECHA, DEL MIN.ECO.FINAN.PUB.(HRE-TSO-551),CONV.UPRE-CIF-IG/512/15 ENTRE LA UPRE Y EL GOB.AUT.MCPAL.PELECHUCO, PROY.CONST.CENTRO DE SALUD CON INTERNACION PELECHUCO.DEBITO DE LA LIBRETA N¿00990204115 BOLIVIA CAMBIA, 1ER.DESEMB.EQUIV.20% MONTO A FINANC.S/G. LA UPRE.</t>
  </si>
  <si>
    <t>'TRANSFERENCIA DE FONDOS||S/G. NOTA CITE:MEFP/VTCP/DGAFT/UOIET/TES/NO.0349/16 DE LA FECHA, DEL MIN.ECO.FINAN.PUB.(HRE-TSO-552),CONV.UPRE-CIF-IG/517/15 ENTRE LA UPRE Y EL GOB.AUT.MCPAL.SANTIAGO DE HUATA, PROY.CONST. U.E. NACIONAL WATARI.DEBITO DE LA LIBRETA N¿00990204115 BOLIVIA CAMBIA, 1ER.DESEMB.EQUIV.20% MONTO A FINANC.S/G. LA UPRE.</t>
  </si>
  <si>
    <t>'TRANSFERENCIA DE FONDOS||S/G. NOTA CITE:MEFP/VTCP/DGAFT/UOIET/TES/NO.0350/16 DE LA FECHA, DEL MIN.ECO.FINAN.PUB.(HRE-TSO-553),CONV.UPRE-CIF-IG/516/15 ENTRE LA UPRE Y EL GOB.AUT.MCPAL.SANTIAGO DE HUATA, PROY.CONST. U.E. PHOREJONI.DEBITO DE LA LIBRETA N¿00990204115 BOLIVIA CAMBIA, 1ER.DESEMB.EQUIV.20% MONTO A FINANC.S/G. LA UPRE.</t>
  </si>
  <si>
    <t>'TRANSFERENCIA DE FONDOS||S/G. NOTA CITE:MEFP/VTCP/DGAFT/UOIET/TES/NO.0333/16 DE LA FECHA, DEL MIN.ECO.FINAN.PUB.(HRE-TSO-554),CONV.UPRE-CIF-IG/514/15 ENTRE LA UPRE Y EL GOB.AUT.MCPAL.ANCORAIMES, PROY.CONST. BLOQUE DE AULAS U.E. BOLIVARIANO POCOATA GRANDE-ANCORAIMES.DEBITO DE LA LIBRETA N¿00990204115 BOLIVIA CAMBIA, 1ER.DESEMB.EQUIV.20% MONTO A FINANC.S/G. LA UPRE.</t>
  </si>
  <si>
    <t>'TRANSFERENCIA DE FONDOS||S/G. NOTA CITE:MEFP/VTCP/DGAFT/UOIET/TES/NO.0344/16 DE LA FECHA, DEL MIN.ECO.FINAN.PUB.(HRE-TSO-555),CONV.UPRE-CIF-IG/508/15 ENTRE LA UPRE Y EL GOB.AUT.MCPAL.GENERAL JUAN JOSE PEREZ(CHARAZANI), PROY.CONST. TINGLADO COMUNIDAD AMARKA.DEBITO DE LA LIBRETA N¿00990204115 BOLIVIA CAMBIA, 1ER.DESEMB.EQUIV.20% MONTO A FINANC.S/G. LA UPRE.</t>
  </si>
  <si>
    <t>'TRANSFERENCIA DE FONDOS||S/G.NOTA CITE:MEFP/VTCP/DGAFT/UOIET/TES/NO.0341/16 DE LA FECHA, DEL MIN.DE ECO.Y FINAN.PUB.(HRE-TSO-542),CONV.UPRE CIF-IG/507/2015 ENTRE LA UPRE Y EL GOB.AUT.MCPAL.GRAL.JUAN JOSE PEREZ PROY.CONST.TINGLADO COMUNIDAD PAUJE PATA.DEBITO DE LA LIBRETA NO.00990204115 "BOLIVIA CAMBIA",1ER.DESEMBOLSO 20% MONTO A FINANC. S/G. LA UPRE</t>
  </si>
  <si>
    <t>'TRANSFERENCIA DE FONDOS||S/G. NOTA CITE:MEFP/VTCP/DGAFT/UOIET/TES/NO.0338/16 DE LA FECHA, DEL MIN.ECO.FINAN.PUB.(HRE-TSO-556),CONV.UPRE-CIF-IG/494/15 ENTRE LA UPRE Y EL GOB.AUT.MCPAL.CHUMA, PROY.CONST.AULAS U.E. SOCOCONI B.DEBITO DE LA LIBRETA N¿00990204115 BOLIVIA CAMBIA, 1ER.DESEMB.EQUIV.20% MONTO A FINANC.S/G. LA UPRE.</t>
  </si>
  <si>
    <t>'TRANSFERENCIA DE FONDOS||S/G. NOTA CITE:MEFP/VTCP/DGAFT/UOIET/TES/NO.0337/16 DE LA FECHA, DEL MIN.ECO.FINAN.PUB.(HRE-TSO-557),CONV.UPRE-CIF-IG/496/15 ENTRE LA UPRE Y EL GOB.AUT.MCPAL.CHUMA, PROY.CONST. AULAS U.E. MAXIMILIANO ORTIZ A.DEBITO DE LA LIBRETA N¿00990204115 BOLIVIA CAMBIA, 1ER.DESEMB.EQUIV.20% MONTO A FINANC.S/G. LA UPRE.</t>
  </si>
  <si>
    <t>'TRANSFERENCIA DE FONDOS||S/G. NOTA CITE:MEFP/VTCP/DGAFT/UOIET/TES/NO.0334/16 DE LA FECHA, DEL MIN.ECO.FINAN.PUB.(HRE-TSO-558),CONV.UPRE-CIF-IG/513/15 ENTRE LA UPRE Y EL GOB.AUT.MCPAL.ANCORAIMES, PROY.CONST. BLOQUE DE AULAS U.E. CAMATA SUD-ANCORAIMES.DEBITO DE LA LIBRETA N¿00990204115 BOLIVIA CAMBIA, 1ER.DESEMB.EQUIV.20% MONTO A FINANC.S/G. LA UPRE.</t>
  </si>
  <si>
    <t>'TRANSFERENCIA DE FONDOS||S/G.NOTA CITE:MEFP/VTCP/DGAFT/UOIET/TES/NO.0342/16 DE LA FECHA, DEL MIN.DE ECO.Y FINAN.PUB.(HRE-TSO-543),CONV.UPRE CIF-IG/510/2015 ENTRE LA UPRE Y EL GOB.AUT.MCPAL.GRAL.JUAN JOSE PEREZ (CHARAZANI)PROY.CONST.TINGLADO COMUNIDAD KHAZU.DEBITO DE LA LIBRETA NO.00990204115 "BOLIVIA CAMBIA",1ER.DESEMBOLSO 20% MONTO A FINANC.S/G. LA UPRE.</t>
  </si>
  <si>
    <t>'TRANSFERENCIA DE FONDOS||S/G.NOTA CITE:MEFP/VTCP/DGAFT/UOIET/TES/NO.0343/16 DE LA FECHA, DEL MIN.DE ECO.Y FINAN.PUB.(HRE-TSO-544),CONV.UPRE CIF-IG/509/2015 ENTRE LA UPRE Y EL GOB.AUT.MCPAL.GRAL.JUAN JOSE PEREZ(CHARAZANI)PROY.CONST.TINGLADO POBLACION CHARAZANI.DEBITO DE LA LIBRETA NO.00990204115 "BOLIVIA CAMBIA",1ER.DESEMBOLSO 20% MONTO A FINANC. S/G. LA UPRE</t>
  </si>
  <si>
    <t>'TRANSFERENCIA DE FONDOS||S/G.NOTA CITE:MEFP/VTCP/DGAFT/UOIET/TES/NO.0339/16 DE LA FECHA, DEL MIN.DE ECO.Y FINAN.PUB.(HRE-TSO-545),CONV.UPRE CIF-IG/495/2015 ENTRE LA UPRE Y EL GOB.AUT.MCPAL.CHUMA PROY.CONST.DE AULAS UNIDAD EDUCATIVA TIMUSI.DEBITO DE LA LIBRETA NO.00990204115 "BOLIVIA CAMBIA",1ER.DESEMBOLSO 20% MONTO A FINANC. S/G. LA UPRE</t>
  </si>
  <si>
    <t>'TRANSFERENCIA DE FONDOS||S/G.NOTA CITE:MEFP/VTCP/DGAFT/UOIET/TES/NO.0335/16 DE LA FECHA, DEL MIN.DE ECO.Y FINAN.PUB.(HRE-TSO-546),CONV.UPRE CIF-IG/515/2015 ENTRE LA UPRE Y EL GOB.AUT.MCPAL.APOLO PROY.CONST. UNIDAD EDUCATIVA FATIMA - APOLO.DEBITO DE LA LIBRETA NO.00990204115 "BOLIVIA CAMBIA",1ER.DESEMBOLSO 20% MONTO A FINANC. S/G. LA UPRE</t>
  </si>
  <si>
    <t>'TRANSFERENCIA DE FONDOS||S/G.NOTA CITE:MEFP/VTCP/DGAFT/UOIET/TES/NO.0336/16 DE LA FECHA, DEL MIN.DE ECO.Y FINAN.PUB.(HRE-TSO-547),CONV.UPRE CIF-IG/502/2015 ENTRE LA UPRE Y EL GOB.AUT.MCPAL.AUCAPATA PROY.CONST. CANCHA DEPORTIVA DE CESPED SINTETICO AUCAPATA.DEBITO DE LA LIBRETA NO.00990204115 "BOLIVIA CAMBIA",1ER.DESEMBOLSO 20% MONTO A FINANC. S/G. LA UPRE</t>
  </si>
  <si>
    <t>'TRANSFERENCIA DE FONDOS||S/G.NOTA CITE:MEFP/VTCP/DGAFT/UOIET/TES/NO.0340/16 DE LA FECHA, DEL MIN.DE ECO.Y FINAN.PUB.(HRE-TSO-548),CONV.UPRE CIF-IG/506/2015 ENTRE LA UPRE Y EL GOB.AUT.MCPAL.CURVA PROY.CONST. CANCHA DE CESPED SINTETICO MUN. DE CURVA.DEBITO DE LA LIBRETA NO.00990204115 "BOLIVIA CAMBIA",1ER.DESEMBOLSO 20% MONTO A FINANC.S/G. LA UPRE.</t>
  </si>
  <si>
    <t>'TRANSFERENCIA DE FONDOS||S/G.NOTA CITE:MEFP/VTCP/DGAFT/UOIET/TES/NO.0346/16 DE LA FECHA, DEL MIN.DE ECO.Y FINAN.PUB.(HRE-TSO-549),CONV.UPRE CIF-IG/006/2016 ENTRE LA UPRE Y EL GOB.AUT.MCPAL.IXIAMAS PROY.CONST. COLISEO MUNICIPAL  DE IXIAMAS.DEBITO DE LA LIBRETA NO.00990204115 "BOLIVIA CAMBIA",1ER.DESEMB. 20% MONTO A FINANC. S/G. LA UPRE.</t>
  </si>
  <si>
    <t>'TRANSFERENCIA DE FONDOS||A SOL.DEL MIN.DE ECO.Y FIN.PUBL. MEFP/VTCP/DGCP/UODP-107/2016 DE LA FECHA (HRE-TSO-559).PAGO BTS EXTRABURSATIL-VENCIMIENTO 28 DE ENERO D.S. NO. 1121 DE 11 DE ENERO DE 2012.DEBITO DE LA LIBRETA NO. 00099021001-TGN RECURSOS ORDINARIOS-MONEDA NACIONAL.</t>
  </si>
  <si>
    <t>||TRANSF. DE FONDOS EN ATENCION A MSJE. SWIFT 01137 DE LA FECHA (SECTOR PUBLICO)DE LA LIBRETA 01170102001 DGAC, REPOSICION UTILES DE ESCRITORIO</t>
  </si>
  <si>
    <t>||DEVOLUCION DEL COBRO EN DEMASIA  AL GOBIERNO AUT. MUNICIPAL DE SANTA CRUZ POR PAGO PTMO. NATIXIS 931-OA1 INTERESES VCTO. 31-12-2015, COMPROBANTE CONTABLE G 0181489 DE FECHA 30-12-2015 S/G INSTR. EN NOTA MEFP/VTCP/DGCP/UODP-92/2016DE FECHA 26-01-2016 DEL MEFPCTA.3987 CUENTA UNICA DEL TESORO LIB.00099031002 TGN RECUP.DIFERENCIALES CAPITAL E INTERES-CRED.EXT</t>
  </si>
  <si>
    <t>'TRANSFERENCIA DE FONDOS||S/G. NOTA CITE: MEFP/VTCP/DGAFT/UOIET/TES/NO.0345/16 DE LA FECHA, DEL MIN.DE ECO.Y FINAN.PUB.(HRE-TSO-572),CONV.UPRE CIF-IG/504/2015 ENTRE LA UPRE Y EL GOB.AUT.MCPAL.HUATAJATA, PROY. CONST.AULAS, TINGLADO, BA¿OS Y DIRECCION U.E. SONCACHI CHICO.DEBITO DE LA LIBRETA NO.00990204115 "BOLIVIA CAMBIA",1ER.DESEMBOLSO 20% MONTO A FINANC. S/G. LA UPRE</t>
  </si>
  <si>
    <t>'TRANSFERENCIA DE FONDOS||S/G. NOTA CITE: D.C.B. AP.CTAS. 043-98 DE F.18-02-98, DEL MIN.DE HACIENDA.REPOSICION UTILES DE ESCRITORIO.</t>
  </si>
  <si>
    <t>DEPOSITO EN EL EXTERIOR SEG¿N MENSAJE SWIFT 01286 DE FECHA 28/01/2016 POR ORDEN DE CONSULADO DE BOLIVIA ANTOFAGASTA CL REF.: DEVOLUCION GASTOS DE EMERGENCIA-SALDO PROG. DE DOCUMENTACION00010011101 MRE-MIN.RELACIONES EXTERIORES-OTROS INGRESOS</t>
  </si>
  <si>
    <t>NUMERO DE LIBRETA CUT: TRASPASO POR CUENTAS INACTIVAS MAYORES A 10 A¿OS OPERACI¿N E18  TRANSFERENCIA DEL SISTEMA FINANCIERO POR CUENTA DE TERCEROS  A LA CUT TRASPASO POR CUENTAS INACTIVAS MAYORES A 10 A¿OS, A SOLICITUD PROPIA DEL BANCO GANADERO</t>
  </si>
  <si>
    <t>||TRANSF. DE FONDOS EN ATENCION A MSJES. SWIFT 01228 Y 01229 DE LA FECHA (SECTOR PUBLICO)LIB.00010011101 MRE OTROS ING., DEVOL.SALDOS PROG.DOCUMENT., P/CTA. EMBAJADA REP.PLUR.DE BOLIVIA</t>
  </si>
  <si>
    <t>||TRANSFERENCIA DE FONDOS S/G. NOTA CITE: BUN0092/16 DE LA FECHA. (HRE-TSO-592).A SOL.MMAYA-SERNAP PARQUE NAL.CARRASCO,LIBRETA 00990201001 REV.FONDOS NO UTILIZADOS G/2015;BUN.</t>
  </si>
  <si>
    <t>||TRANSFERENCIA DE FONDOS S/G NOTA CITE:BUN/CF073/16 DE LA FECHA (HRE-TSO-603).A SOLICITUD FNDR, LIBRETA NO.00099021001,PAGO INTERESES CONTRATO FIDEICOMISO; BUN.</t>
  </si>
  <si>
    <t>||TRANSFERENCIA DE FONDOS S/G NOTA CITE:BUN/CF071/16 DE LA FECHA (HRE-TSO-605).A SOLICITUD DE FNDR, LIBRETA NO.00099021001, PAGO INTERESES CONTRATO FIDEICOMISO; BUN.</t>
  </si>
  <si>
    <t>'TRANSFERENCIA DE FONDOS DE DPTOS.DE ENCAJE LEGAL DEL SISTEMA FINANCIERO A DPTOS.CTES.DEL SECTOR PUBLICO S/G CITE' BUN/CONLPZ/006/2016||DE LA FECHA (HRE-TSO-607), PROY. CONST.CENTRO DE SALUD INTEGRAL BULO BULO.A SOLICITUD DE G.A.M.ENTRE RIOS, LIBRETA NO.00099024113 BOLIVIA CAMBIA, SALDO GESTION 2015; BUN.</t>
  </si>
  <si>
    <t>'TRANSFERENCIA'||RECIBIDA DEL EXTERIOR SEG¿N MENSAJES SWIFT N¿ 01226 Y 01227 (REM.EXT.) DE FECHA 28/01/2015, CORRESPONDIENTE A DONACI¿N AECID PARA LA FUNDACI¿N BCBLIBRETA N¿ 2930808002 REHABILITACI¿N DE LA VILLA DE PAR¿S (2DA FASE)</t>
  </si>
  <si>
    <t>PAGO A BID PR¿STAMO 2450/BL-BO VCTO. 28-ene-2016 POR CUENTA DE TGN , NTI. 007297 VALOR 28-ene-2016  INTERESES USD 114.340,93 COMISIONES USD 17.722,14CTA. 3987 CUENTA UNICA DEL TESORO LIB. 00099021001 REF.: COMISIONES BANCARIAS</t>
  </si>
  <si>
    <t>PAGO A BID PR¿STAMO 2450/BL-BO VCTO. 28-ene-2016 POR CUENTA DE TGN , NTI. 007298 VALOR 28-ene-2016  INTERESES USD 4.101,30CTA. 3987 CUENTA UNICA DEL TESORO LIB. 00099021001 REF.: COMISIONES BANCARIAS</t>
  </si>
  <si>
    <t>PAGO A BID PR¿STAMO 3060/BL-BO VCTO. 28-ene-2016 POR CUENTA DE TGN , NTI. 007299 VALOR 28-ene-2016  INTERESES USD 280.711,51 COMISIONES USD 71.880,59CTA. 3987 CUENTA UNICA DEL TESORO LIB. 00099021001 REF.: COMISIONES BANCARIAS</t>
  </si>
  <si>
    <t>PAGO A BID PR¿STAMO 3060/BL-BO VCTO. 28-ene-2016 POR CUENTA DE TGN , NTI. 007300 VALOR 28-ene-2016  INTERESES USD 6.366,69CTA. 3987 CUENTA UNICA DEL TESORO LIB. 00099021001 REF.: COMISIONES BANCARIAS</t>
  </si>
  <si>
    <t>PROVISION DE FONDOS PARA TRANSFERENCIA SEGUN SOLICITUD YPFB-0030-2016 DE YACIMIENTOS PETROLIFEROS FISCALES BOLIVIANOS REF.: PAGO DE SERVICIO FIRME DE TRANSPORTE DE GAS NATURAL, CORRESPONDIENTE A DICIEMBRE 2015LIB. 00513012007 YPFB - RECURSOS NACIONALIZACION</t>
  </si>
  <si>
    <t>PROVISION DE FONDOS PARA TRANSFERENCIA SEGUN SOLICITUD YPFB-0027-2016 DE YACIMIENTOS PETROLIFEROS FISCALES BOLIVIANOS REF.: PAGO DE SERVICIO DE TRANSPORTE DE GAS NATURAL, CORRESPONDIENTE A DICIEMBRE 2015LIB. 00513012007 YPFB - RECURSOS NACIONALIZACION</t>
  </si>
  <si>
    <t>PROVISION DE FONDOS PARA TRANSFERENCIA SEGUN SOLICITUD YPFB-0028-2016 DE YACIMIENTOS PETROLIFEROS FISCALES BOLIVIANOS REF.: PAGO DE SERVICIO DE TRANSPORTE DE GAS NATURAL, CORRESPONDIENTE A DICIEMBRE 2015LIB. 00513012007 YPFB - RECURSOS NACIONALIZACION</t>
  </si>
  <si>
    <t>PROVISION DE FONDOS PARA TRANSFERENCIA SEGUN SOLICITUD YPFB-0025-2016 DE YACIMIENTOS PETROLIFEROS FISCALES BOLIVIANOS REF.: PAGO DE SERVICIO INTERRUMPIBLE DE TRANSPORTE DE GAS NATURAL, CORRSPONDIENTE A DICIEMBRE 2015LIB. 00513012007 YPFB - RECURSOS NACIONALIZACION</t>
  </si>
  <si>
    <t>TRANSFERENCIA DE FONDOS SEG¿N SOLICITUD YPFB-0037-2016 REF.: PAGO DE REGALIAS CORRESPONDIENTES A OCTUBRE 2015(UTILES DE ESCRITORIO)</t>
  </si>
  <si>
    <t>PROVISION DE FONDOS PARA TRANSFERENCIA SEGUN SOLICITUD YPFB-0041-2016 DE YACIMIENTOS PETROLIFEROS FISCALES BOLIVIANOS REF.: PAGO IMPUESTO DIRECTO A LOS HIDROCARBUROS (IDH) CORRESPONDIENTE A OCTUBRE 2015LIB. 00513012007 YPFB - RECURSOS NACIONALIZACION</t>
  </si>
  <si>
    <t>COBRO COSTOS DE PAPELERIA EN COMPLEMENTO AL COMPROBANTE CONTABLE G-0184024 DE LA FECHA00513062001 YPFB-OPERACIONES PLANTA DE SEPARACION DE LIQUIDOS RIO GRANDE (UTILES DE ESCRITORIO)</t>
  </si>
  <si>
    <t>COBRO DE UTILES DE ESCRITORIO POR¿||COMPLEMENTO A COMP. S-840012 DE LA FECHA REF.: REGISTRO ABONO CTA. DE CHAVEZ LLANOS WILDERLIB.00099021001 TGN-RECURSOS ORDINARIOS POR COBRO UTILES DE ESCRITORIO</t>
  </si>
  <si>
    <t>||COBRO NOTIFICACION  CARTA DE CREDITO STANDBY BS220.- Y EMISION DE CBTE. CONTABLE BS50 REF. 311340020138533 (BCB: SB-R-2016-05)CGO. LIB. N¿00513012007 YPFB RECURSOS DE NACIONALIZACION</t>
  </si>
  <si>
    <t>'TRANSFERENCIA DE FONDOS||A SOL.DEL MIN.DE ECO.Y FIN.PUBL. MEFP/VTCP/DGCP/UODP-112/2016 DE LA FECHA (HRE-TSO-587).PAGO BTS EXTRABURSATIL-VENCIMIENTO 29 DE ENERO D.S. NO. 1121 DE 11 DE ENERO DE 2012.DEBITO DE LA LIBRETA NO. 00099021001-TGN RECURSOS ORDINARIOS-MONEDA NACIONAL.</t>
  </si>
  <si>
    <t>||TRANSF. DE FONDOS EN ATENCION A MSJE. SWIFT 01222 DE LA FECHA (SECTOR PUBLICO)DE LA LIBRETA 01170102001 DGAC, REPOSICION UTILES DE ESCRITORIO</t>
  </si>
  <si>
    <t>||TRANSF. DE FONDOS EN ATENCION A MSJES. SWIFT 01224 Y 01225 DE LA FECHA (SECTOR PUBLICO)DE LA LIBRETA 01170102001 DGAC, REPOSICION UTILES DE ESCRITORIO</t>
  </si>
  <si>
    <t>||TRANSF. DE FONDOS EN ATENCION A MSJES. SWIFT 01228 Y 01229 DE LA FECHA (SECTOR PUBLICO)UTILES DE ESCRITORIO DE LA LIB.00010011101 MRE OTROS ING.</t>
  </si>
  <si>
    <t>||COBRO COMISIONES ENMIENDA AMPLIACI¿N DE VALIDEZ 0.15% S/USD 141.650.- POR 45 DIAS, REEMBOLSO GASTOS DE COMUNIACION BS220.- Y EMISION CBTE. CONTABLE BS50.- SEGUN NOTA YPFB/GCIL: 087/DPO: 061/2016 ADJUNTA. REFERENCIA: CARTA DE CREDITO I-2015-024.CGO.LIB.N¿ 00513012004 LBP-YPFB-UNICOMERCIAL REF.: COM. ENMIENDA AMP. VAL. LC I-2015-024</t>
  </si>
  <si>
    <t>'TRANSFERENCIA DE FONDOS||S/G. NOTA CITE: D.C.B. AP. CTAS. 05-043-98 DE F.18-02-98, DEL MIN.DE HACIENDA.REPOSICION UTILES DE ESCRITORIO.</t>
  </si>
  <si>
    <t>'TRANSFERENCIA'||RECIBIDA DEL EXTERIOR SEG¿N MENSAJES SWIFT N¿ 01226 Y 01227 (REM.EXT.) DE FECHA 28/01/2015, CORRESPONDIENTE A DONACI¿N AECID PARA LA FUNDACI¿N BCBLIBRETA N¿ 2930808002 REHABILITACI¿N DE LA VILLA DE PAR¿S (2DA FASE), REF.: ¿TILES DE ESCRITORIO</t>
  </si>
  <si>
    <t>||TRANSF. DE FONDOS EN ATENCION A MSJE. SWIFT 01283 DE LA FECHA (SECTOR PUBLICO)DE LA LIBRETA 01170102001 DGAC, REPOSICION UTILES DE ESCRITORIO</t>
  </si>
  <si>
    <t>DEPOSITO EN EL EXTERIOR SEG¿N MENSAJE SWIFT 01291 DE FECHA 29/01/2016 POR ORDEN DE CONSULADO GENERAL DEL ESTADO GASTOS OPERATIVOS, MIAMI REF.: DEVOLUCION SALDOS 2015 GTOS.DE FUNCIONAMIENTO-PROG. DE DOC.00010011101 MRE-MIN.RELACIONES EXTERIORES-OTROS INGRESOS</t>
  </si>
  <si>
    <t>DEPOSITO EN EL EXTERIOR SEG¿N MENSAJE SWIFT 01350 DE FECHA 29/01/2016 POR ORDEN DE CONSULADO DE BOLIVIA-PUNO (PERU) REF.:DEVOLUCION GASTOS DE FUNCIONAMIENTO00010011101 MRE-MIN.RELACIONES EXTERIORES-OTROS INGRESOS</t>
  </si>
  <si>
    <t>DEPOSITO EN EL EXTERIOR SEG¿N MENSAJE SWIFT 01346 DE FECHA 29/01/2016 POR ORDEN DE CONSULADO DE BOLIVIA EN PUNO PERU REF.: DEVOLUCION SALDOS GASTOS DE FUNCIONAMIENTO00010011101 MRE-MIN.RELACIONES EXTERIORES-OTROS INGRESOS</t>
  </si>
  <si>
    <t>DEPOSITO EN EL EXTERIOR SEG¿N MENSAJE SWIFT 01347 DE FECHA 29/01/2016 POR ORDEN DE CONSULADO DE BOLIVIA EN PUNO PERU REF.: DEVOLUCION SALDOS GASTOS DE FUNCIONAMIENTO00010011101 MRE-MIN.RELACIONES EXTERIORES-OTROS INGRESOS</t>
  </si>
  <si>
    <t>DEPOSITO EN EL EXTERIOR SEG¿N MENSAJE SWIFT 01362-01363 DE FECHA 29/01/2016 POR ORDEN DE CONSULADO GENERAL DE BOLIVIA  ARGENTINA REF.:PROGRAMA DE DOCUMENTACION00010011101 MRE-MIN.RELACIONES EXTERIORES-OTROS INGRESOS</t>
  </si>
  <si>
    <t>||TRANSFERENCIA DE FONDOS S/G. NOTA CITE: BUN0095/16 DE LA FECHA. (HRE-TSO-641).A SOLIC.GOB.AUT.MCPAL.TINGUIPAYA,LIBRETA 00099024113-BOLIVIA CAMBIA,DEV.RECURS.NO EJECUT.GEST/15;BUN</t>
  </si>
  <si>
    <t>||TRANSFERENCIA DE FONDOS S/G NOTA CITE:BUN/CF083/16 DE LA FECHA (HRE-TSO-653).A SOLIC.F.N.D.R., LIBRETA NO.00099021001, PAGO INTERESES CONTRATO FIDEICOMISO; BUN.</t>
  </si>
  <si>
    <t>||TRANSFERENCIA DE FONDOS S/G. NOTA CITE: BUN/CF089/16 DE LA FECHA. (HRE-TSO-650).A SOLIC.F.N.D.R. ,LIBRETA N¿00099021001 RECURS.ORD. PAGO CAPITAL E INTERESES CTTO.FIDEICOMISO; BUN.</t>
  </si>
  <si>
    <t>||TRANSFERENCIA DE FONDOS S/G NOTA CITE:BUN/CF091/16 DE LA FECHA (HRE-TSO-656).A SOLIC.F.N.D.R., LIBRETA NO.00099021001, PAGO CAPITAL E INTERESES CONTRATO FIDEICOMISO; BUN.</t>
  </si>
  <si>
    <t xml:space="preserve">MINISTERIO DE DESARROLLO RURAL Y TIERRAS  </t>
  </si>
  <si>
    <t>||TRANSFERENCIA DE FONDOS S/G NOTA CITE:BUN/CF086/16 DE LA FECHA (HRE-TSO-652), IMPLEMENTACION MICROEMPRESA CADENA PRODUCTIVA  APICOLA MUNICIPIO DE CORIPATA-RECURSOS FONADAL.A SOLICITUD GOB. AUT.MCPAL.CORIPATA,LIBRETA NO.0099021001 RECURSOS ORDINARIOS; BUN.</t>
  </si>
  <si>
    <t>||TRANSFERENCIA DE FONDOS S/G NOTA CITE: BUN/CF085/16 DE LA FECHA (HRE-TSO-658).A SOLICITUD GOB. AUT.MCPAL.CAJUATA,LIBRETA NO.00990201001 DEVOL.RECURS.NO EJECUT. GESTION 2015;BUN.</t>
  </si>
  <si>
    <t>COBRO COSTOS DE PAPELERIA EN COMPLEMENTO AL COMPROBANTE CONTABLE G-0184169 DE LA FECHA00513012007 YPFB - RECURSOS NACIONALIZACION (UTILES DE ESCRITORIO)</t>
  </si>
  <si>
    <t>COBRO COSTOS DE PAPELERIA EN COMPLEMENTO AL COMPROBANTE CONTABLE G-0184178 DE LA FECHA00513062001 YPFB-OPERACIONES PLANTA DE SEPARACION DE LIQUIDOS RIO GRANDE (UTILES DE ESCRITORIO)</t>
  </si>
  <si>
    <t>COBRO COSTOS DE PAPELERIA EN COMPLEMENTO AL COMPROBANTE CONTABLE G-0184237 DE LA FECHA00513012007 YPFB - RECURSOS NACIONALIZACION (UTILES DE ESCRITORIO)</t>
  </si>
  <si>
    <t>VENTA DE DIVISAS SEGUN NOTA YPFB-0042-2016 Y MEFP/VTCP/DGPOT/UOTGN/NO.0280/2016 A SOLICITUD DE YACIMIENTOS PETROLIFEROS FISCALES BOLIVIANOS REF.: PAGO POR SUMINISTRO DE DIESEL OIL MEDIANTE BUQUE ENERO 2016LIB. 00513012004 LBP-YPFB-UNICOMERCIAL</t>
  </si>
  <si>
    <t>GRACOS</t>
  </si>
  <si>
    <t xml:space="preserve">GRACOS  </t>
  </si>
  <si>
    <t>CONTABILIZACION ORDENES DE TRANSFERENCIA GRACOS</t>
  </si>
  <si>
    <t>COBRO DE||UTILES DE ESCRITORIO POR LA ELABORACION DEL COMPROBANTE CONTABLE NRO. 0840130 DE LA FECHA.DE LA LIBRETA NRO. 00099021001 TGN RECURSOS ORDINARIOS COBRO COSTO UTILES DE ESCRITORIO. CTA DIALOGO 2000</t>
  </si>
  <si>
    <t>||TRANSFERENCIA DE FONDOS POR PARTE DEL TGN PARA PAGO DE VALORES "C" CON F. DE VCTO.29-01-2016 S/G MEFP/VTCP/DGCP/UODP-114/2016 DE FECHA 29/01/2016 DEL MEFP LIBRETA 00099031003 TGN TITULOS VALOR DEL TESORO MN.LIBRETA 00099031003 TGN TITULOS VALOR DEL TESORO MN</t>
  </si>
  <si>
    <t>||TRANSFERENCIA DE FONDOS SEGUN NOTA DEL MINISTERIO DE ECONOMIA Y FINANZAS PUBLICAS, CITE: MEFP VTCP DGCP UODP-115/16, RECIBIDA EN LA FECHA REF:  PAGO VENCIMIENTO CLAVE PIZARRA TGNU1G04 (TRAM-TSO-633) EQUIV. A UFV. 2.500.000.00 T/C UFV. 2,10392DE LA LIBRETA 00099021001 TGN RECURSOS ORDINARIOS MONEDA NACIONAL</t>
  </si>
  <si>
    <t>||TRANSFERENCIA DE FONDOS SEGUN CONTRATO SAJU 170 REF: DISTRIBUCION  DE FONDOS CORRESPONDIENTES AL MES DE ENERO DE 2016.DE LA LIBRETA N¿ 00099021001 TGN RECURSOS ORDINARIOS POR COSTO UTILES DE ESCRITORIO</t>
  </si>
  <si>
    <t>||TRANSFERENCIA DE FONDOS SEGUN CITE: MEFP VTCP DGPOT UPCFTGN TR-0292 /2015 DEL MEFP RECIBIDA EN LA FECHA REF: TRANSFERENCIA DEL 10% DE LOS RECURSOS DE LA CUENTA DEL DIALOGO 2000 CORRESPONDIENTES AL MES DE ENERO DE 2016 (TRAM-TSO-625)DE LA LIBRETA N¿ 00099021001 TGN RECURSOS ORDINARIOS COBRO COSTO UTILES DE ESCRITORIO</t>
  </si>
  <si>
    <t>'TRANSFERENCIA DE FONDOS||A SOL.DEL MIN.DE ECO.Y FIN.PUBL. MEFP/VTCP/DGCP/UODP-116/2016 DE LA FECHA (HRE-TSO-634).PAGO BTS EXTRABURSATIL-VENCIMIENTO 30,31 DE ENERO Y 1 DE FEBRERO D.S. NO. 1121 DE 11 DE ENERO DE 2012.DEBITO DE LA LIBRETA NO. 00099021001-TGN RECURSOS ORDINARIOS-MONEDA NACIONAL.</t>
  </si>
  <si>
    <t>'TRANSFERENCIA DE FONDOS||S/G. NOTA CITE: MEFP/VTCP/DGPOT/UPCTGN/TR NO.0025 NO./16 DE LA FECHA, DEL MIN.ECO.FINAN.PUB.(HRE-TSO-628),REGULARIZACION DE FONDO ACREDITADO.DEBITO DE LA LIBRETA N¿00203012007 ASFI VALORES.</t>
  </si>
  <si>
    <t>'TRANSFERENCIA DE FONDOS||S/G. NOTA CITE: MEFP/VTCP/DGPOT/UPCTGN/TR NO.0027/16 DE LA FECHA, DEL MIN.ECO.FINAN.PUB.(HRE-TSO-629), REGULARIZACION POR CIERRE DE CUENTA.DEBITO DE LA LIBRETA NO.00052014102 MC-FONDO DE FOMENTO A LA EDUCACION CIVICO PATRIOTICA.</t>
  </si>
  <si>
    <t>||TRANSF. DE FONDOS EN ATENCION A MSJE. SWIFT 01296 DE LA FECHA (SECTOR PUBLICO)DE LA LIBRETA 01170102001 DGAC, REPOSICION UTILES DE ESCRITORIO</t>
  </si>
  <si>
    <t>'TRANSFERENCIA DE FONDOS||S/G.NOTA CITE:MEFP/VTCP/DGPOT/UPCFTGN/TR/NO.0052/2016 DE LA FECHA,DEL MIN.ECO.Y FINANC.PUB.(HRE-TSO-661),DEVOLUCION DE RECURSOS QUE FUERON DEPOSITADOS EN EXCESO.DEBITO DE LA LIBRETA NO. 00203012007 ASFI VALORES.</t>
  </si>
  <si>
    <t>'TRANSFERENCIA DE FONDOS||S/G.NOTA CITE: MEFP/VTCP/DGPOT/UPCFTGN/TR/NO.0295/2016 DE LA FECHA,DEL MIN.ECO.Y FINANC.PUB.(HRE-TSO-662),REPOSICION DE BOLETAS DE PAGO CORRESPONDIENTES A VARIAS ENTIDADES,CONSIGNADAS EN EL COMPROBANTE DE PAGO NO. 18621.DEBITO DE LA LIBRETA NO. 00099021001, REPOSICION UTILES DE ESCRITORIO.</t>
  </si>
  <si>
    <t>'TRANSFERENCIA DE FONDOS||S/G.NOTA CITE:MEFP/VTCP/DGPOT/UPCFTGN/TR/NO.0294/2016 DE LA FECHA,DEL MIN.ECO.Y FINANC.PUB.(HRE-TSO-663),REPOSICION DE BOLETAS DE PAGO CORRESPONDIENTES A VARIAS ENTIDADES,CONSIGNADAS EN EL COMPROBANTE DE PAGO NO. 18621.DEBITO DE LA LIBRETA NO. 00099021001, REPOSICION UTILES DE ESCRITORIO.</t>
  </si>
  <si>
    <t>DEPOSITO EN EL EXTERIOR SEGÚN MENSAJE SWIFT 01384 - 01385 DE FECHA 01/02/2016 POR ORDEN DE EMBAJADA DE BOLIVIA-BOGOTA-COLOMBIA REF.:DEVOLUCION SALDOS NO EJECUTADOS GESTION 201500010011101 MRE-MIN.RELACIONES EXTERIORES-OTROS INGRESOS</t>
  </si>
  <si>
    <t>DEPOSITO EN EL EXTERIOR SEGÚN MENSAJE SWIFT 01383 - 01382 DE FECHA 01/02/2016 POR ORDEN DE EMBAJADA DE BOLIVIA - BOGOTA-COLOMBIA REF.:DEVOLUCION SALDOS NO EJECUTADOS GESTION 201500099021001 TGN-RECURSOS ORDINARIOS</t>
  </si>
  <si>
    <t>DEPOSITO EN EL EXTERIOR SEGÚN MENSAJE SWIFT 01377 DE FECHA 01/02/2016 POR ORDEN DE CONSULADO GENERAL DE BOLIVIA EN WASHINGTON DC REF.: DEVOLUCION DE SALDOS CUENTA EMIPAS00010011101 MRE-MIN.RELACIONES EXTERIORES-OTROS INGRESOS</t>
  </si>
  <si>
    <t>DEPOSITO EN EL EXTERIOR SEGÚN MENSAJE SWIFT 01378 DE FECHA 01/02/2016 POR ORDEN DE CONSULADO DE BOLIVIA EN SEVILLA REF.: DEVOLUCION SALDOS DE PROGRAMA DOCUMENTACION GESTION 201500010011101 MRE-MIN.RELACIONES EXTERIORES-OTROS INGRESOS</t>
  </si>
  <si>
    <t>DEPOSITO EN EL EXTERIOR SEGÚN MENSAJE SWIFT 01422 DE FECHA 01/02/2016 POR ORDEN DE CONSULADO GENERAL DE BOLIVIA EN WASHINGTON D.C. REF.: DEVOLUCION DE SALDOS GASTOS DE FUNCIONAMIENTO00099021001 TGN-RECURSOS ORDINARIOS</t>
  </si>
  <si>
    <t>DEPOSITO EN EL EXTERIOR SEGÚN MENSAJE SWIFT 01421 DE FECHA 01/02/2016 POR ORDEN DE CONSULADO GENERAL DE BOLIVIA-WASHINGTON REF.:DEVOL.SALDOS PROGRAMA DE DOCUMENTACION00010011101 MRE-MIN.RELACIONES EXTERIORES-OTROS INGRESOS</t>
  </si>
  <si>
    <t>DEPOSITO EN EL EXTERIOR SEGÚN MENSAJE SWIFT 1438 DE FECHA 01/02/2016 POR ORDEN DE CONSULADO DE BOLIVIA EN TACNA (PERU) REF.: DEV DE SALDOS GASTOS DE FUNCIONAMIENTO00010011101 MRE-MIN.RELACIONES EXTERIORES-OTROS INGRESOS</t>
  </si>
  <si>
    <t>NÚMERO DE LIBRETA CUT: OPERACIÓN T01 TRANSFERENCIA DE FONDOS A LA CUT - TESORO DIRECTO DE BANCO UNION S.A. A CUENTA UNICA DEL TESORO CON NUMERO DE SOLICITUD =519396 Y NUMERO CORRELATIVO = 91320001022016902 LIBRETA  00990301013TGN RECURSOS ORDINARIOS A S</t>
  </si>
  <si>
    <t>||TRANSFERENCIA DE FONDOS DEL EXTERIOR SG/ SWIFT 01153 DEL 28/01/16 A/F MIN.RR.EE. POR ORDEN DE LA EMBAJADA DE BOLIVIA EN COREA REF.: DEVOLUCION DE SALDOS GASTOS DE FUNCIONAMIENTO 2015LIBRETA 00099021001 TGN-RECURSOS ORDINARIOS</t>
  </si>
  <si>
    <t>||TRANSFERENCIA DE FONDOS S/G. CITE' BUN0097/16 DE LA  FECHA  (HRE-TSO-681). RECURSOS NO EJECUTADOS PROY.CONST.TINGLADO METALICO U.E. DANIEL SANCHEZ BUSTAMANTE CHIMBOATA.A SOLICITUD DEL GOB.AUT.MCPAL. POCONA; LIBRETA 0099204115 BOLIVIA CAMBIA; BUN.</t>
  </si>
  <si>
    <t>||PAGO DEL PRESTAMO IDA 2134-BO VCTO. 01-02-2016 POR CUENTA DEL BDP S/G NOTA BDP-G.OP CART-0378/2016 DEL 29/01/2016 CAPITAL BS 524.823,23 INTERESES BS 152.198,75LIBRETA 00990201001 RECURSOS ORDINARIOS MN-3987 (ALIVIO MDRI)</t>
  </si>
  <si>
    <t>'TRANSFERENCIA DE FONDOS||A SOL. DEL MIN,DE ECO Y FIN.PUBL. MEFP/VTCP/DGAFT/USCFT/N°0131/16 DE LA FECHA HRE TSO 690 PAGO CAPITAL E INTERES CORRIENTE, ADEUDADOS POR EL GOB.AUT.DPTAL. DE ORURO CONV.SUBSIDIARIO - PRESTAMO CAF 2324 - PROYECTO DE ELECTRIFICACIÓN RURAL.ABONO A LA LIBRETA 00990201001 TGN-RECURSOS ORDINARIOS.</t>
  </si>
  <si>
    <t>||TRANSFERENCIA DEL EXTERIOR SEGUN SWIFT NO.1437 DE LA FECHA ORDENANTE CONSULADO DE BOLIVIA EN TACNA (PERU) REF.: DEV DE SALDOS DE PROGRAMA DE DOCLIB.00010011101 MRE-MIN.RELACIONES EXTERIORES-OTROS INGRESOS</t>
  </si>
  <si>
    <t>PAGO A CAF PRÉSTAMO CFA003145 VCTO. 01-feb-2016 POR CUENTA DE TGN , NTI. 007157 VALOR 01-feb-2016 CAPITAL USD 841.465,71 INTERESES USD 132.320,48CTA. 3987 CUENTA UNICA DEL TESORO REF.: COMISIONES BANCARIAS</t>
  </si>
  <si>
    <t>VENTA DE DIVISAS SEGUN NOTA MEFP/VTCP/DGPOT/UOTGN/NO.0295/2016 A SOLICITUD DE MINISTERIO DE DEPORTES REF.: PAGO POR CONTRIBUCION CORRESPONDIENTE A LA GESTION 2016LIB. 00990201001 TGN-RECURSOS ORDINARIOS</t>
  </si>
  <si>
    <t xml:space="preserve">BOLIVIA TV  </t>
  </si>
  <si>
    <t>COBRO COSTOS DE PAPELERIA EN COMPLEMENTO AL COMPROBANTE CONTABLE G-0184383 DE LA FECHA00513012007 YPFB - RECURSOS NACIONALIZACION (UTILES DE ESCRITORIO)</t>
  </si>
  <si>
    <t>'COBRO POR´||COMISIONES TRANSF.FDOS.AL EXTERIOR S/USD77.050.-,REEMB.GSTS.COMUNICACION BS220.-Y EMISION COMP.CONTABLE BS50.-REF.:PAGO 2 LC I-2015-033.LIB.00249012001 CEASS PAGO NO.2 LC I-2015-033</t>
  </si>
  <si>
    <t>||TRANSF. DE FONDOS EN ATENCION A MSJE. SWIFT 01388 DE LA FECHA (SECTOR PUBLICO)DE LA LIBRETA 01170102001 DGAC, REPOSICION UTILES DE ESCRITORIO</t>
  </si>
  <si>
    <t>COBRO POR´||COMISION AMPLIACION DE VALIDEZ 0,15% S/USD 58.336,09 POR 19 DIAS, COM. ENMIENDA BS220.- REEMB. GASTOS DE COMUNICACION BS220 Y EMISION DE CBTE. CONTABLE BS.50  S/G CEASS/DIR/OF. N°036/2016 REF. LC BBC-IMP-2014-033CGO. LIB. 00249012001 CEASS COBRO COMSION ENMIENDA Y AMP. DE VALIDEZ LC BCB-IMP-2014-033</t>
  </si>
  <si>
    <t>||REGULARIZACIÓN DE NUESTRA OPERACIÓN N° 0838086 DE F. 04/01/2016 EN ATENCIÓN A CORREO ELECTRÓNICO DE LA  DIRECCIÓN GENERAL DE AERONAUTICA CIVIL DE LA FECHA (SECTOR PUBLICO).DEBITO DE LA LIBRETA 01170102001 DGAC, REPOSICION UTILES DE ESCRITORIO.</t>
  </si>
  <si>
    <t>'TRANSFERENCIA DE FONDOS||A SOL. DEL MIN,DE ECO Y FIN.PUBL. MEFP/VTCP/DGCP/UODP - 121/2016 DE LA FECHA HRE TSO 669 PAGO BTS  EXTRABURSATIL - VENCIMIENTO 2 DE FEBRERO D.S. N° 1121 DE ENERO DE 2012.DEBITO DE LA LIBRETA 00099021001 TGN-RECURSOS ORDINARIOS-MONEDA NACIONAL.</t>
  </si>
  <si>
    <t>'TRANSFERENCIA DE FONDOS||S/G. NOTA CITE:MEFP/VTCP/DGAFT/UOIET/TES/NO.446/16 DE LA FECHA,DEL MIN.DE ECO.Y FINAN.PUB.(HRE-TSO-697),CONV.UPRE CIF-IG/328/2015 ENTRE LA UPRE Y EL GOB.AUT.MCPAL.PUERTO VILLARROEL,PROY. CONST.PUENTE VEHICULAR SANTA ROSA.DEBITO DE LA LIBRETA N°00990204115 BOLIVIA CAMBIA,1ER.DESEMB.EQUIV.20% MONTO A FINANC.S/G.LA UPRE</t>
  </si>
  <si>
    <t>'TRANSFERENCIA DE FONDOS||S/G. NOTA CITE:MEFP/VTCP/DGAFT/UOIET/TES/NO.448/16 DE LA FECHA,DEL MIN.DE ECO.Y FINAN.PUB.(HRE-TSO-698),CONV.UPRE CIF-IG/329/2015 ENTRE LA UPRE Y EL GOB.AUT.MCPAL.PUERTO VILLARROEL,PROY. CONST.PUENTE CAJON BARRIO 11 DE OCTUBRE (IVIRGARZAMA)DEBITO DE LA LIBRETA NO.00990204115 "BOLIVIA CAMBIA",1ER.DESEMBOLSO 20% MONTO A FINANC. S/G. LA UPRE</t>
  </si>
  <si>
    <t>'TRANSFERENCIA DE FONDOS||S/G. NOTA CITE:MEFP/VTCP/DGAFT/UOIET/TES/NO.0449/16 DE LA FECHA,DEL MIN.DE ECO.Y FINAN.PUB.(HRE-TSO-699),CONV.UPRE CIF-IG/040/2016 ENTRE LA UPRE Y EL GOB.AUT.MCPAL.SAN JUAN,PROY. CONST.ESTADIO MUNICIPAL SAN JULIAN.DEBITO DE LA LIBRETA NO.00990204115 "BOLIVIA CAMBIA",1ER.DESEMBOLSO 20% MONTO A FINANC. S/G. LA UPRE</t>
  </si>
  <si>
    <t>'TRANSFERENCIA DE FONDOS||S/G. NOTA CITE:MEFP/VTCP/DGAFT/UOIET/TES/NO.0450/16 DE LA FECHA,DEL MIN.DE ECO.Y FINAN.PUB.(HRE-TSO-700),CONV.UPRE CIF-IG/017/2016 ENTRE LA UPRE Y EL GOB.AUT.MCPAL.BOYUIBE,PROY. CONST.TERMINAL DE BUSES BOYUIBE.DEBITO DE LA LIBRETA NO.00990204115 "BOLIVIA CAMBIA",1ER.DESEMBOLSO 20% MONTO A FINANC. S/G. LA UPRE</t>
  </si>
  <si>
    <t>'TRANSFERENCIA DE FONDOS||A SOL. DEL MIN,DE ECO Y FIN.PUBL. MEFP/VTCP/DGAFT/UOIET/TES/N°0453/16 DE LA FECHA HRE TSO 693 CONVENIO UPRE CIF IG 444/2015 ENTRE LA UPRE Y EL G.A.M.DE SAN PEDRO. PROY.CONSTRUC.MERCADO MUNICIPAL COMUNIDAD HARDEMAN.DEBITO DE LA LIBRETA 00990204115 BOLIVIA CAMBIA,1ER PAGO 20% DEL MONTO A FINANCIAR, SG. UPRE</t>
  </si>
  <si>
    <t>'TRANSFERENCIA DE FONDOS||S/G. NOTA CITE: MEFP/VTCP/DGPOT/UPCFTGN/TR-NO.0318/2016 DE LA FECHA, DEL MIN.DE ECONOMIA Y FINANZAS PUBLICAS.(HRE-TSO-2016-704), REVERSION DEFINITIVA RENTA DIGNIDAD DE 309 BOLETAS DE PAGO MES DE SEPTIEMBRE 2015 CORRESPONDIENTES AL SENASIR.DEBITO DE LA LIBRETA NO.00099021001, REPOSICION UTILES DE ESCRITORIO.</t>
  </si>
  <si>
    <t>'TRANSFERENCIA DE FONDOS||A SOL. DEL MIN,DE ECO Y FIN.PUBL. MEFP/VTCP/DGAFT/UOIET/TES/N°0454/16 DE LA FECHA HRE TSO 694 CONVENIO UPRE CIF IG/477/2015 ENTRE LA UPRE Y EL G.A.M.DE PUERTO RURRENABAQUE. PROY.CONSTRUC.COLISEO CERRADO RURRENABAQUE D1-D7.DEBITO DE LA LIBRETA 00990204115 BOLIVIA CAMBIA,1ER PAGO 20% DEL MONTO A FINANCIAR, SG. UPRE</t>
  </si>
  <si>
    <t>'TRANSFERENCIA DE FONDOS||S/G. NOTA CITE:MEFP/VTCP/DGAFT/UOIET/TES/NO.0444/16 DE LA FECHA,DEL MIN.DE ECO.Y FINAN.PUB.(HRE-TSO-701),CONV.UPRE CIF-IG/355/2015 ENTRE LA UPRE Y EL GOB.AUT.MCPAL.GRAL.JUAN JOSE PEREZ,PROY. CONST.BLOQUE DE AULAS U.E. ISQANI(AMARETE)-CHARAZANI.DEBITO DE LA LIBRETA NO.00990204115 "BOLIVIA CAMBIA",1ER.DESEMBOLSO 20% MONTO A FINANC. S/G. LA UPRE</t>
  </si>
  <si>
    <t>'TRANSFERENCIA DE FONDOS||A SOL. DEL MIN,DE ECO Y FIN.PUBL. MEFP/VTCP/DGAFT/UOIET/TES/N°445/16 DE LA FECHA HRE TSO 695 CONVENIO UPRE CIF IG - 326/2015 ENTRE LA UPRE Y EL G.A.M.DE PUERTO VILLARROEL PROY.CONSTRUC.PUENTE CAJON MONTERO SOBRE ARROYO ALASKA D-VI.DEBITO DE LA LIBRETA 00990204115 BOLIVIA CAMBIA,1ER PAGO 20% DEL MONTO A FINANCIAR, SG. UPRE</t>
  </si>
  <si>
    <t>'TRANSFERENCIA DE FONDOS||S/G. NOTA CITE:MEFP/VTCP/DGPOT/UPCFTGN/TR-NO.0319/16 DE LA FECHA,DEL MIN.DE ECO.Y FINAN.PUB.(HRE-TSO-702),REPOSICION DE BOLETAS DE PAGO SENASIR CONSIGNADAS EN LOS COMPROBANTES DE PAGO NOS.71355,71356,71357,71358 Y 71359.DEBITO DE LA LIBRETA NO. 00099021001, REPOSICION UTILES DE ESCRITORIO.</t>
  </si>
  <si>
    <t>'TRANSFERENCIA DE FONDOS||A SOL. DEL MIN,DE ECO Y FIN.PUBL. MEFP/VTCP/DGAFT/UOIET/TES/N°447/16 DE LA FECHA HRE TSO 696 CONVENIO UPRE CIF IG 327/2015 ENTRE LA UPRE Y EL G.A.M.DE PUERTO VILLARROEL. PROY.CONSTRUC.PUENTE VEHICULAR POTOSI SOBRE ARROYO MAGAREÑOS D-VI.DEBITO DE LA LIBRETA 00990204115 BOLIVIA CAMBIA,1ER PAGO 20% DEL MONTO A FINANCIAR, SG. UPRE</t>
  </si>
  <si>
    <t>'TRANSFERENCIA DE FONDOS||S/G. NOTA CITE:MEFP/VTCP/DGPOT/UPCFTGN/TR-NO.0320/2016 DE LA FECHA,DEL MIN.DE ECO.Y FINAN.PUB.(HRE-TSO-703),REPOSICION BOLETAS DE PAGO CORRESPONDIENTES AL SENASIR CONSIGNADAS EN LOS COMPROBANTES DE PAGO NOS.71355,71356,71357 Y 71358.DEBITO DE LA LIBRETA N°00099021001, REPOSICION UTILES DE ESCRITORIO.</t>
  </si>
  <si>
    <t>'TRANSFERENCIA DE FONDOS||S/G. NOTA CITE: MEFP/VTCP/DGPOT/UPCFTGN/NO.0011/16 DE LA FECHA, DEL MIN.ECO.FINAN.PUB.(HRE-TSO-706), REGULARIZACION FONDOS ACREDITADOS ERRONEAMENTE EN LA CUENTA NO.0726069001 INGRESOS ORDINARIOS.DEBITO DE LA LIBRETA NO.00099021001, TGN RECURSOS ORDINARIOS.</t>
  </si>
  <si>
    <t>DEPOSITO EN EL EXTERIOR SEG¿N MENSAJE SWIFT 1455 DE FECHA 02/02/2016 POR ORDEN DE EMBASSY OF BOLIVIA (KOBENHAVN) REF.: DEVOLUCION DEL PAGO A NOTARIO POR EXCESO TSE00099021001 TGN-RECURSOS ORDINARIOS</t>
  </si>
  <si>
    <t>DEPOSITO EN EL EXTERIOR SEG¿N MENSAJE SWIFT 01451 DE FECHA 02/02/2016 POR ORDEN DE CONSULADO DE BOLIVIA EN MURCIA REF.: DEVOLUCION SALDOS GASTOS DE FUNCIONAMIENTO 201500010011101 MRE-MIN.RELACIONES EXTERIORES-OTROS INGRESOS</t>
  </si>
  <si>
    <t>||TRANSFERENCIA DE FONDOS DEL EXTERIOR SG/ SWIFT 01419 DEL 01/02/16 A/F MIN.RR.EE. POR ORDEN DEL VICECONSULADO DEL EST. PLURINACIIONAL DE BOLIVIA EN PILAR REF.: PROGRAMA  DE DOCUMENTACIONLIBRETA 00099021001 TGN-RECURSOS ORDINARIOS</t>
  </si>
  <si>
    <t>||TRANSFERENCIA DE FONDOS S/G. NOTA CITE: BUN0114/16 DE LA FECHA (HRE-TSO-718), DEVOLUCION DE INCAPACIDAD TEMPORAL-TRIBUNAL CONSTITUCIONAL PLURINACIONAL.A SOLIC.CAJA PETROLERA DE SALUD,LIBRETA NO.00990201001 TGN RECURSOS ORDINARIOS; BUN.</t>
  </si>
  <si>
    <t>COBRO COSTOS DE PAPELERIA EN COMPLEMENTO AL COMPROBANTE CONTABLE G-0184452 DE LA FECHA00099021001 TGN-RECURSOS ORDINARIOS</t>
  </si>
  <si>
    <t>COBRO COSTOS DE PAPELERIA EN COMPLEMENTO AL COMPROBANTE CONTABLE G-0184528 DE LA FECHA00513062001 YPFB-OPERACIONES PLANTA DE SEPARACION DE LIQUIDOS RIO GRANDE (UTILES DE ESCRITORIO)</t>
  </si>
  <si>
    <t>'TRANSFERENCIA DE FONDOS||A SOL.DEL MIN.DE ECO.Y FIN.PUBL. MEFP/VTCP/DGCP/UODP-127/2016 DE LA FECHA (HRE-TSO-710).PAGO BTS EXTRABURSATIL-VENCIMIENTO 3 DE FEBRERO D.S. NO. 1121 DE 11 DE ENERO DE 2012.DEBITO DE LA LIBRETA NO. 00099021001-TGN RECURSOS ORDINARIOS-MONEDA NACIONAL.</t>
  </si>
  <si>
    <t>'TRANSFERENCIA DE FONDOS||A SOL. DEL MIN,DE ECO Y FIN.PUBL. MEFP/VTCP/DGAFT/UOIET/TES/N¿455/16 DE LA FECHA HRE TSO 711 CONVENIO UPRE CIF IG 474/2015 ENTRE LA UPRE Y EL G.A.M.DE MONTEAGUDO. PROY.CONSTRUC.U.E. CMTE. HUGO CHAVEZ - MONTEAGUDO.DEBITO DE LA LIBRETA 00990204115 BOLIVIA CAMBIA,1ER PAGO 20% DEL MONTO A FINANCIAR, SG. UPRE</t>
  </si>
  <si>
    <t>'TRANSFERENCIA DE FONDOS||A SOL. DEL MIN,DE ECO Y FIN.PUBL. MEFP/VTCP/DGAFT/UOIET/TES/N¿456/16 DE LA FECHA HRE TSO 712 CONVENIO UPRE CIF IG 475/2015 ENTRE LA UPRE Y EL G.A.M.DE PUERTO VILLARROEL. PROY.CONSTRUC. CASA DE LA CULTURA MONTEAGUDO.DEBITO DE LA LIBRETA 00990204115 BOLIVIA CAMBIA,1ER PAGO 20% DEL MONTO A FINANCIAR, SG. UPRE</t>
  </si>
  <si>
    <t>||COBRO NOTIFICACION ENMIENDA CARTA DE CREDITO STANDBY BS220.- Y EMISION DE CBTE. COTABLE BS50.- REF.: 31133010008382 (BCB: SB-R-2016-05).CGO.LIB.N¿ 00513012007 YPFB RECURSOS DE NACIONALIZACION</t>
  </si>
  <si>
    <t>||TRANSF. DE FONDOS EN ATENCION A MSJES. SWIFT 01426 DE 01.02.16, 01457, 01476 Y 01477 DE LA FECHA (SECTOR PUBLICO)DE LA LIBRETA 01170102001 DGAC, REPOSICION UTILES DE ESCRITORIO</t>
  </si>
  <si>
    <t>VENTA DE DIVISAS SEGUN NOTA MEFP/VTCP/DGPOT/UOTGN/NO.0337/2016 A SOLICITUD DE SERVICIO GENERAL DE IDENTIFICACION PERSONAL - SEGIP REF.: GASTOS DE FUNCIONAMIENTO ENERO 2016DIFERENCIA EN EL TIPO DE CAMBIO - LIB. 00340012003 RECAUDACION EXTRANJERIA - C.I. -L.C.</t>
  </si>
  <si>
    <t>VENTA DE DIVISAS SEGUN NOTA MEFP/VTCP/DGPOT/UOTGN/NO.0328/2016 A SOLICITUD DE SERVICIO GENERAL DE IDENTIFICACION PERSONAL - SEGIP REF.: PAGO GASTOS DE FUNCIONAMIENTO ENERO 2016DIFERENCIA EN EL TIPO DE CAMBIO - LIB. 00340012003 RECAUDACION EXTRANJERIA - C.I. -L.C.</t>
  </si>
  <si>
    <t>NUMERO DE LIBRETA CUT: SENASIR OPERACI¿N E18  TRANSFERENCIA DEL SISTEMA FINANCIERO POR CUENTA DE TERCEROS  A LA CUT REVERSION APORTE PATRONAL PARA LA VIVIENDA TGN MAYO 2015, A SOLICITUD DEL CLIENTE PROVIVIENDA</t>
  </si>
  <si>
    <t>NUMERO DE LIBRETA CUT: SENASIR OPERACI¿N E18  TRANSFERENCIA DEL SISTEMA FINANCIERO POR CUENTA DE TERCEROS  A LA CUT POR CONCEPTO DE REVERSION APORTE PATRONAL PARA LA VIVIENDA TGN JUNIO 2015 A SOLICITUD DE PROVIVIENDA</t>
  </si>
  <si>
    <t>||TRANSFERENCIA DE FONDOS DEL EXTERIOR SG/ SWIFT 00791 DEL 25/01/16 A/F MIN.RR.EE. POR ORDEN DEL DE BOLIVIE PARIS FR REF.: DEVOLUCION SALDOS GASTOS DE FUNCIONAMIENTOLIBRETA 00099021001 TGN-RECURSOS ORDINARIOS</t>
  </si>
  <si>
    <t>||TRANSFERENCIA DE FONDOS S/G. CITE' BUN0118/16 (HRE-TSO-755). DEVOLUCION RECURSOS DEL PROGRAMA BOLIVIA CAMBIA NO EJECUTADOS AL CIERRE DE LA GESTION 2015.A SOLICITUD DEL GOB.AUT.MCPAL. SHINAHOTA; LIBRETA 00990204115 BOLIVIA CAMBIA; BUN.</t>
  </si>
  <si>
    <t>||TRANSFERENCIA DE FONDOS DEL EXTERIOR SEGUN SWIFT NO.1289 DEL 28/01/2016 ORDENANTE CONSULADO GENERAL DE BOLIVIA (BUENOS AIRES ARGENTINA) REF.: DEVOLUCION GASTOS DE FUNCIONAMIENTOLIB.00099021001 TGN-RECURSOS ORDINARIOS</t>
  </si>
  <si>
    <t>||TRANSF. DE FONDOS DEL EXTERIOR SEGUN SWIFT 01287 DEL 28/01/2016. ORDENANTE: CONSULADO GENERAL DE BOLIVIA-CAPITAL FEDERAL. REF.:  GASTOS DE FUNCIONAMIENTOLIBRETA 00099021001 TGN-RECURSOS ORDINARIOS</t>
  </si>
  <si>
    <t>PAGO A CAF PR¿STAMO CFA008814 VCTO. 03-feb-2016 POR CUENTA DE TGN , NTI. 007223 VALOR 03-feb-2016   COMISIONES USD 112.441,13CTA. 3987 CUENTA UNICA DEL TESORO LIB. 00099021001 REF.: COMISIONES BANCARIAS</t>
  </si>
  <si>
    <t>PAGO A CAF PR¿STAMO CFA008839 VCTO. 03-feb-2016 POR CUENTA DE TGN , NTI. 007240 VALOR 03-feb-2016   COMISIONES USD 38.061,04CTA. 3987 CUENTA UNICA DEL TESORO LIB. 00099021001 REF.: COMISIONES BANCARIAS</t>
  </si>
  <si>
    <t>PAGO A CAF PR¿STAMO CFA008832 VCTO. 03-feb-2016 POR CUENTA DE TGN , NTI. 007241 VALOR 03-feb-2016   COMISIONES USD 134.166,67CTA. 3987 CUENTA UNICA DEL TESORO LIB. 00099021001 REF.: COMISIONES BANCARIAS</t>
  </si>
  <si>
    <t>VENTA DE DIVISAS SEGUN NOTA MEFP/VTCP/DGPOT/UOTGN/NO.0338/2016 A SOLICITUD DE SERVICIO GENERAL DE IDENTIFICACION PERSONAL - SEGIP REF.: GASTOS DE FUNCIONAMIENTODIFERENCIA EN EL TIPO DE CAMBIO - LIB. 00340012003 RECAUDACION EXTRANJERIA - C.I. -L.C.</t>
  </si>
  <si>
    <t>VENTA DE DIVISAS SEGUN NOTA MEFP/VTCP/DGPOT/UOTGN/NO.0338/2016 A SOLICITUD DE SERVICIO GENERAL DE IDENTIFICACION PERSONAL - SEGIP REF.: GASTOS DE FUNCIONAMIENTOLIB. 00340012003 RECAUDACION EXTRANJERIA - C.I. -L.C.</t>
  </si>
  <si>
    <t>VENTA DE DIVISAS SEGUN NOTA MEFP/VTCP/DGPOT/UOTGN/NO.0337/2016 A SOLICITUD DE SERVICIO GENERAL DE IDENTIFICACION PERSONAL - SEGIP REF.: GASTOS DE FUNCIONAMIENTO ENERO 2016LIB. 00340012003 RECAUDACION EXTRANJERIA - C.I. -L.C.</t>
  </si>
  <si>
    <t>VENTA DE DIVISAS SEGUN NOTA MEFP/VTCP/DGPOT/UOTGN/NO.0328/2016 A SOLICITUD DE SERVICIO GENERAL DE IDENTIFICACION PERSONAL - SEGIP REF.: PAGO GASTOS DE FUNCIONAMIENTO ENERO 2016LIB. 00340012003 RECAUDACION EXTRANJERIA - C.I. -L.C.</t>
  </si>
  <si>
    <t>VENTA DE DIVISAS SEGUN NOTA YPFB-0045-2016 Y MEFP/VTCP/DGPOT/UOTGN/NO.0330/2016 A SOLICITUD DE YACIMIENTOS PETROLIFEROS FISCALES BOLIVIANOS REF.: PAGO ADQUISICION DE SOLUCION DE SOFTWARELIB. 00513012003 LBP-YPFB (2011349681373)</t>
  </si>
  <si>
    <t>'TRANSFERENCIA DE FONDOS||S/G.NOTA CITE:MEFP/VTCP/DGPOT/UPCFTGN/TR/NO.0058/2016 DE LA FECHA,DEL MIN.ECO.Y FINANC.PUB.(HRE-TSO-732),DEVOLUCION DE RECURSOS A LAS ENTIDADES ASTRIX SA, Y FORTALEZA LEASING SA.DEBITO DE LA LIBRETA NO. 00203012007 ASFI-VALORES.</t>
  </si>
  <si>
    <t>'TRANSFERENCIA DE FONDOS||S/G.NOTA CITE:MEFP/VTCP/DGPOT/UPCFTGN/TR-NO.0018/2016 DE LA FECHA,DEL MIN.ECO.Y FINANC.PUB.(HRE-TSO-733), DEVOLUCION DE DEPOSITO ERRONEODEBITO DE LA LIBRETA NO.00670022001 OEP-TRIBUNAL DEPARTAMENTAL ELECTORAL LA PAZ.</t>
  </si>
  <si>
    <t>TRANSFERENCIA DE FONDOS||A SOL. DEL MIN,DE ECO Y FIN.PUBL. MEFP/VTCP/DGPOT/UPCFTGN/TR/N¿0057/2016 DE LA FECHA HRE TSO 731 DEVOLUCI¿N DE RECURSOS A LA ENTIDAD CASA DE CAMBIOS GLOBAL.DEBITO DE LA LIBRETA 00203012005 AUTORIDAD DE SUPERVISI¿N DEL SISTEMA FINANCIERO - INGRESOS.</t>
  </si>
  <si>
    <t>'TRANSFERENCIA DE FONDOS||S/G.NOTA CITE:MEFP/VTCP/DGPOT/UPCFTGN/TR-NO.0334/2016 DE LA FECHA,DEL MIN.ECO.Y FINANC.PUB.(HRE-TSO-734), DEVOLUCION DE RECURSOS QUE FUERON DEPOSITADOS EN EXCESO.DEBITO DE LA LIBRETA NO. 00203012007 ASFI VALORES.</t>
  </si>
  <si>
    <t>'TRANSFERENCIA DE FONDOS||A SOL. DEL MIN,DE ECO Y FIN.PUBL. MEFP/VTCP/DGCP/UODP - 131/2016 DE LA FECHA HRE TSO 738 PAGO BTS EXTRABURSATIL - VTO. 4 DE FEBRERO D.S. N¿ 1121 DE 11 DE ENERO DE 2012.DEBITO DE LA LIBRETA 00099021001 TGN - RECURSOS ORDINARIOS - MONEDA NACIONAL.</t>
  </si>
  <si>
    <t>||TRANSFERENCIA DE FONDOS SEGUN NOTA DEL MINISTERIO DE ECONOMIA Y FINANZAS PUBLICAS, CITE: MEFP/VTCP/DGCP/UODP-130/2016, RECIBIDA EN LA FECHA REF: PAGO VENCIMIENTO CLAVE PIZARRA TGNU1G05 (TRAM-TSO-737) EQUIV. A UFV. 2.500.000,00 T/C UFV. 2,10478DE LA LIBRETA 00099021001 TGN-RECURSOS ORDINARIOS MONEDA NACIONAL</t>
  </si>
  <si>
    <t>||TRANSF. DE FONDOS EN ATENCION A MSJE. SWIFT 01511 Y CORREO ELECTRONICO DE AASANA DE LA FECHA (SECTOR PUBLICO)DE LA LIBRETA 01170102001 DGAC, REPOSICION UTILES DE ESCRITORIO</t>
  </si>
  <si>
    <t>DEPOSITO EN EL EXTERIOR SEGÚN MENSAJE SWIFT 01593 DE FECHA 04/02/2016 POR ORDEN DE MISSION OF BOLIVIA TO THE OAS WASHINGTON DC REF.: REVERSION SALDOS GASTOS DE FUNCIONAMIENTO00099021001 TGN-RECURSOS ORDINARIOS</t>
  </si>
  <si>
    <t>DEPOSITO EN EL EXTERIOR SEGÚN MENSAJE SWIFT 01591 DE FECHA 04/02/2016 POR ORDEN DE CONSULADO GENERAL DE BOLIVIA-BUENOS AIRES REF.:PROGRAMA DE DOCUMENTACION00010011101 MRE-MIN.RELACIONES EXTERIORES-OTROS INGRESOS</t>
  </si>
  <si>
    <t>DEPOSITO EN EL EXTERIOR SEGÚN MENSAJE SWIFT 01584 DE FECHA 04/02/2016 POR ORDEN DE EMBAJADA DE BOLIVIA SAN JOSE, COSTA RICA REF.: DEVOLUCION DE SALDOS GASTOS DE FUNCIONAMIENTO00099021001 TGN-RECURSOS ORDINARIOS</t>
  </si>
  <si>
    <t>NÚMERO DE LIBRETA CUT: OPERACIÓN T01 TRANSFERENCIA DE FONDOS A LA CUT - TESORO DIRECTO DE BANCO UNION S.A. A CUENTA UNICA DEL TESORO CON NUMERO DE SOLICITUD =523238 Y NUMERO CORRELATIVO = 91320004022016115 00990301013 TGN RECURSOS ORDINARIOS A SOLICITU</t>
  </si>
  <si>
    <t>'TRANSFERENCIA DE FONDOS||S/G.NOTA CITE:MEFP/VTCP/DGAFT/UOIET/TES/NO.0410/16 DE LA FECHA,DEL MIN.ECO.Y FINANC.PUB.(HRE-TSO-765), CONV.UPRE CIF-304/12 DE F.12-11-12 CORRESP. AL PROY. APOYO  A LA PRODUCCION PISCILOS EN ATAJADOS-COMUNIDAD SAN ANTONIO.-MCPIO BELLA FLOR.ABONO A LA LIBRETA 00990204115 - BOLIVIA CAMBIA.</t>
  </si>
  <si>
    <t>'TRANSFERENCIA DE FONDOS||S/G.NOTA CITE:MEFP/VTCP/DGAFT/UOIET/TES/NO.0393/16 DE LA FECHA,DEL MIN.ECO.Y FINANC.PUB.(HRE-TSO-766), CONV.UPRE CIF-128/12 DE F.10-07-12 CORRESP. AL PROY. CONSTRUCCION CAMPO DE FUTBOL CAJUATA.ABONO A LA LIBRETA 00990204115 - BOLIVIA CAMBIA.</t>
  </si>
  <si>
    <t>||TRANSFERENCIA DE FONDOS S/G. NOTA CITE: BUN/CF103/16 DE LA FECHA. (HRE-TSO-802).A SOLICITUD VICEMIN.COCA Y DESARR.INTEGRAL,LIBRETA 00990201001,SALDOS PENDIENTES DE PAGO;BUN.</t>
  </si>
  <si>
    <t>||TRANSFERENCIA DE FONDOS S/G. CITE' BUN0122/16 DE LA FECHA (HRE-TSO-796). EN CUMPLIMIENTO AL INSTRUCTIVO DEL CIERRE PRESUPUESTARIO CONTABLE Y DE TESORERIA GESTION 2015.A SOLICITUD DEL GOB.AUT.MCPAL. PUERTO VILLARROEL; LIBRETA 00990201001 RECURSOS ORDINARIOS; BUN.</t>
  </si>
  <si>
    <t>||TRANSFERENCIA DE FONDOS S/G NOTA CITE: BUN/CF104/16 DE LA FECHA.(HRE-TSO-803).A SOLICITUD VICEMIN.COCA DESARR.INTEGRAL, LIBRETA NO.00990201001 SALDOS PENDIENTES DE PAGO; BUN.</t>
  </si>
  <si>
    <t>||TRANSFERENCIA DE FONDOS S/G NOTA CITE:BUN/CF105/16 DE LA FECHA (HRE-TSO-804).A SOLICITUD VICEMIN.COCA Y DESARR.INTEGRAL, LIBRETA NO.00990201001 SALDOS PENDIENTES DE PAGO; BUN.</t>
  </si>
  <si>
    <t>||TRANSFERENCIA DE FONDOS S/G NOTA CITE: BUN/CF106/16 DE LA FECHA.(HRE-TSO-805), MULTAS A IMPUESTOS NACIONALES.A SOLICITUD VICEMIN.COCA Y DESARR.INTEGRAL, LIBRETA NO.00990201001 SALDOS PENDIENTES DE PAGO; BUN.</t>
  </si>
  <si>
    <t>||TRANSFERENCIA DE FONDOS S/G NOTA CITE: BUN/CF/16 DE LA FECHA.(HRE-TSO-806), MULTAS A IMPUESTOS NACIONALES.A SOLICITUD VICEMIN.COCA Y DESARR.INTEGRAL, LIBRETA NO.00990201001 SALDOS PENDIENTES DE PAGO; BUN.</t>
  </si>
  <si>
    <t>PROVISION DE FONDOS PARA TRANSFERENCIA SEGUN SOLICITUD YPFB-0045-2016 DE YACIMIENTOS PETROLIFEROS FISCALES BOLIVIANOS REF.: PAGO DE TRANSPORTE DE GAS NATURAL DUCTO MENOR CARRASCO-BULO BULO,CORRESPONDIENTE A DICIEMBRE 2015LIB. 00513012007 YPFB - RECURSOS NACIONALIZACION</t>
  </si>
  <si>
    <t>TRANSFERENCIA DE FONDOS AL EXTERIOR SEGUN SOLICITUD YPFB-0046-2016 DE YACIMIENTOS PETROLIFEROS FISCALES BOLIVIANOS REF.: PROVISION DE 249.472,53 BARRILES DE DIESEL OIL DIC-2015LIB. 00513012004 LBP-YPFB-UNICOMERCIAL</t>
  </si>
  <si>
    <t>COBRO COSTOS DE PAPELERIA EN COMPLEMENTO AL COMPROBANTE CONTABLE G-0184795 DE LA FECHA00513062001 YPFB-OPERACIONES PLANTA DE SEPARACION DE LIQUIDOS RIO GRANDE (UTILES DE ESCRITORIO)</t>
  </si>
  <si>
    <t>COBRO COSTOS DE PAPELERIA EN COMPLEMENTO AL COMPROBANTE CONTABLE G-0184811 DE LA FECHA00513012007 YPFB - RECURSOS NACIONALIZACION (UTILES DE ESCRITORIO)</t>
  </si>
  <si>
    <t>'TRANSFERENCIA DE FONDOS||A SOL. DEL MIN,DE ECO Y FIN.PUBL. MEFP/VTCP/DGCP/UODP - 136/2016 DE LA FECHA HRE TSO 762 PAGO BTS EXTRABURSATIL - VTO 5 DE FEBRERO D.S. N° 1121 DE 11 DE ENERO DE 2012.DEBITO DE LA LIBRETA 00099021001 TGN - RECURSOS ORDINARIOS - MONEDA NACIONAL</t>
  </si>
  <si>
    <t>'TRANSFERENCIA DE FONDOS||A SOL. DEL MIN,DE ECO Y FIN.PUBL. MEFP/VTCP/DGAFT/UOIET/TES/N°0537/16 DE LA FECHA HRE TSO 772 CONVENIO UPRE CIF IG 072/2016 ENTRE LA UPRE Y EL G.A.M.DE CHARAGUA. PROY.CONSTRUC. GRADERIAS PARA ESTADIO MUNICIPAL CHARAGUA-CENTRO URBANO CHARAGUA.DEBITO DE LA LIBRETA 00990204115 BOLIVIA CAMBIA,1ER PAGO 20% DEL MONTO A FINANCIAR, SG. UPRE.</t>
  </si>
  <si>
    <t>'TRANSFERENCIA DE FONDOS||A SOL. DEL MIN,DE ECO Y FIN.PUBL. MEFP/VTCP/DGAFT/UOIET/TES/N°0550/16 DE LA FECHA HRE TSO 773 CONVENIO UPRE CIF IG 078/2016 ENTRE LA UPRE Y EL G.A.M.DE PORTACHUELO. PROY.CONSTRUC. DEL ESTADIO MUNICIPAL DE PORTACHUELO BARRIO OBRERO.DEBITO DE LA LIBRETA 00990204115 BOLIVIA CAMBIA,1ER PAGO 20% DEL MONTO A FINANCIAR, SG. UPRE</t>
  </si>
  <si>
    <t>'TRANSFERENCIA DE FONDOS||A SOL. DEL MIN,DE ECO Y FIN.PUBL. MEFP/VTCP/DGAFT/UOIET/TES/N°0546/16 DE LA FECHA HRE TSO 774 CONVENIO UPRE CIF IG 111/2016 ENTRE LA UPRE Y EL G.A.M.DE SAMAIPATA. PROY.CONSTRUC.AMBIENTES UNIDAD EDUCATIVA BENEDICTO PADILLA CUELLAR-MONTEAGUDO.DEBITO DE LA LIBRETA 00990204115 BOLIVIA CAMBIA,1ER PAGO 20% DEL MONTO A FINANCIAR, SG. UPRE</t>
  </si>
  <si>
    <t>'TRANSFERENCIA DE FONDOS||S/G.NOTA CITE:MEFP/VTCP/DGAFT/UOIET/TES/NO.0545/16 DE LA FECHA, DEL MIN.DE ECO.Y FINAN.PUB.(HRE-TSO-779),CONV.UPRE CIF-IG/021/2016 ENTRE LA UPRE Y EL GOB.AUT.MCPAL.EL TORNO PROY.CONST.MODULO EDUCATIVO LIC.ZACHARY MACY MAÑANA.DEBITO DE LA LIBRETA NO.00990204115 "BOLIVIA CAMBIA",1ER.DESEMBOLSO 20% MONTO A FINANC. S/G. LA UPRE</t>
  </si>
  <si>
    <t>'TRANSFERENCIA DE FONDOS||A SOL. DEL MIN,DE ECO Y FIN.PUBL. MEFP/VTCP/DGAFT/UOIET/TES/N°0540/16 DE LA FECHA HRE TSO 775 CONVENIO UPRE CIF IG 116/2016 ENTRE LA UPRE Y EL G.A.M.DE CAMIRI. PROY.CONSTRUC.TINGLADO Y GRADERIA U.E. PIPI SANTA RITA.DEBITO DE LA LIBRETA 00990204115 BOLIVIA CAMBIA,1ER PAGO 20% DEL MONTO A FINANCIAR, SG. UPRE</t>
  </si>
  <si>
    <t>'TRANSFERENCIA DE FONDOS||S/G.NOTA CITE:MEFP/VTCP/DGAFT/UOIET/TES/NO.0544/16 DE LA FECHA, DEL MIN.DE ECO.Y FINAN.PUB.(HRE-TSO-780),CONV.UPRE CIF-IG/074/2016 ENTRE LA UPRE Y EL GOB.AUT.MCPAL.MONTERO PROY.CONST.MODULO EDUCATIVO FRANZ TAMAYO.DEBITO DE LA LIBRETA NO.00990204115 "BOLIVIA CAMBIA",1ER.DESEMBOLSO 20% MONTO A FINANC. S/G. LA UPRE</t>
  </si>
  <si>
    <t>'TRANSFERENCIA DE FONDOS||A SOL. DEL MIN,DE ECO Y FIN.PUBL. MEFP/VTCP/DGAFT/UOIET/TES/N°0539/16 DE LA FECHA HRE TSO 776 CONVENIO UPRE CIF IG 115/2016 ENTRE LA UPRE Y EL G.A.M.DE CAMIRI. PROY.CONSTRUC.TINGLADO Y GRADERIA U.E. ITAKISE.DEBITO DE LA LIBRETA 00990204115 BOLIVIA CAMBIA,1ER PAGO 20% DEL MONTO A FINANCIAR, SG. UPRE</t>
  </si>
  <si>
    <t>'TRANSFERENCIA DE FONDOS||S/G.NOTA CITE:MEFP/VTCP/DGAFT/UOIET/TES/NO.0541/16 DE LA FECHA, DEL MIN.DE ECO.Y FINAN.PUB.(HRE-TSO-781),CONV.UPRE CIF-IG/114/2016 ENTRE LA UPRE Y EL GOB.AUT.MCPAL.LAGUNILLAS PROY.CONST.TINGLADO, GRADERIA Y CANCHA U.E. YAPUMBIA (YAITI).DEBITO DE LA LIBRETA NO.00990204115 "BOLIVIA CAMBIA",1ER.DESEMBOLSO 20% MONTO A FINANC. S/G. LA UPRE</t>
  </si>
  <si>
    <t>'TRANSFERENCIA DE FONDOS||S/G. NOTA CITE:MEFP/VTCP/DGAFT/UOIET/TES/NO.0534/16 DE LA FECHA, DEL MIN.ECO.FINAN.PUB.(HRE-TSO-786),CONV.UPRE-CIF-IG/089/16 ENTRE LA UPRE Y EL GOB.AUT.MCPAL.PAILON, PROY.CONST.TINGLADO GRADERIA CANCHA POLIFUNCIONAL U.E. TUNAS-COMUNIDAD TUNAS.DEBITO DE LA LIBRETA N°00990204115 BOLIVIA CAMBIA, 1ER.DESEMB.EQUIV.20% MONTO A FINANC.S/G. LA UPRE.</t>
  </si>
  <si>
    <t>'TRANSFERENCIA DE FONDOS||A SOL. DEL MIN,DE ECO Y FIN.PUBL. MEFP/VTCP/DGAFT/UOIET/TES/N°0538/16 DE LA FECHA HRE TSO 777 CONVENIO UPRE CIF IG 117/2016 ENTRE LA UPRE Y EL G.A.M.DE CAMIRI. PROY.CONSTRUC.TINGLADO Y GRADERIA  U.E. PIEDRITAS.DEBITO DE LA LIBRETA 00990204115 BOLIVIA CAMBIA,1ER PAGO 20% DEL MONTO A FINANCIAR, SG. UPRE</t>
  </si>
  <si>
    <t>'TRANSFERENCIA DE FONDOS||S/G.NOTA CITE:MEFP/VTCP/DGAFT/UOIET/TES/NO.0542/16 DE LA FECHA, DEL MIN.DE ECO.Y FINAN.PUB.(HRE-TSO-782),CONV.UPRE CIF-IG/113/2016 ENTRE LA UPRE Y EL GOB.AUT.MCPAL.LAGUNILLAS PROY.CONST.TINGLADO, GRADERIA Y CANCHA POLIFUNCIONAL U.E. YEYORA .(CARAPARICITO).DEBITO DE LA LIBRETA NO.00990204115 "BOLIVIA CAMBIA",1ER.DESEMBOLSO 20% MONTO A FINANC. S/G. LA UPRE</t>
  </si>
  <si>
    <t>'TRANSFERENCIA DE FONDOS||A SOL. DEL MIN,DE ECO Y FIN.PUBL. MEFP/VTCP/DGAFT/UOIET/TES/N°0531/16 DE LA FECHA HRE TSO 778 CONVENIO UPRE CIF IG 036/2016 ENTRE LA UPRE Y EL G.A.M.DE SAN RAMON. PROY.CONST.CENTRO DE EDUCACIÓN ALTERNATIVO (CEA) PROF. MERCEDES PALACIOS SAN RAMON.DEBITO DE LA LIBRETA 00990204115 BOLIVIA CAMBIA,1ER PAGO 20% DEL MONTO A FINANCIAR, SG. UPRE</t>
  </si>
  <si>
    <t>'TRANSFERENCIA DE FONDOS||S/G.NOTA CITE:MEFP/VTCP/DGAFT/UOIET/TES/NO.0543/16 DE LA FECHA, DEL MIN.DE ECO.Y FINAN.PUB.(HRE-TSO-783),CONV.UPRE CIF-IG/112/2016 ENTRE LA UPRE Y EL GOB.AUT.MCPAL.LAGUNILLAS PROY.CONST.TINGLADO, GRADERIA Y CANCHA  U.E. MOREVITI (PAMPA REDONDO).DEBITO DE LA LIBRETA NO.00990204115 "BOLIVIA CAMBIA",1ER.DESEMBOLSO 20% MONTO A FINANC. S/G. LA UPRE</t>
  </si>
  <si>
    <t>'TRANSFERENCIA DE FONDOS||S/G.NOTA CITE:MEFP/VTCP/DGAFT/UOIET/TES/NO.0535/16 DE LA FECHA, MIN.ECO.FINAN.PUB.(HRE-TSO-787),CONV.UPRE-CIF-IG/092/16 ENTRE LA UPRE Y EL G.A.M.PAILON, PROY.CONST.TINGLADO GRADERIA CANCHA POLIFUNCIONAL U.E. EDUARDO ABAROA-COMUNIDAD 25 DE MAYO.DEBITO DE LA LIBRETA N°00990204115 BOLIVIA CAMBIA, 1ER.DESEMB.EQUIV.20% MONTO A FINANC.S/G. LA UPRE.</t>
  </si>
  <si>
    <t>'TRANSFERENCIA DE FONDOS||S/G.NOTA CITE:MEFP/VTCP/DGAFT/UOIET/TES/NO.0554/16 DE LA FECHA,DEL MIN.DE ECO.Y FINAN.PUB.(HRE-TSO-784),CONV.UPRE CIF-IG/102/2016 ENTRE LA UPRE Y EL GOB.AUT.MCPAL.SAN MIGUEL DE VELASCO PROY.CONST.TINGLADO CON GRADERIAS U.E. RENE BARRIENTOS ORTUÑO.DEBITO DE LA LIBRETA NO.00990204115 "BOLIVIA CAMBIA",1ER.DESEMBOLSO 20% MONTO A FINANC. S/G. LA UPRE</t>
  </si>
  <si>
    <t>'TRANSFERENCIA DE FONDOS||S/G.NOTA CITE:MEFP/VTCP/DGAFT/UOIET/TES/NO.0533/16 DE LA FECHA,DEL MIN.DE ECO.Y FINAN.PUB.(HRE-TSO-785),CONV.UPRE CIF-IG/090/2016 ENTRE LA UPRE Y EL GOB.AUT.MCPAL.PAILON PROY.CONST.TINGLADO Y GRADERIA -CANCHA COMUNIDAD CAÑADA LARGA.DEBITO DE LA LIBRETA NO.00990204115 "BOLIVIA CAMBIA",1ER.DESEMBOLSO 20% MONTO A FINANC. S/G. LA UPRE</t>
  </si>
  <si>
    <t>'TRANSFERENCIA DE FONDOS||S/G.NOTA CITE:MEFP/VTCP/DGAFT/UOIET/TES/NO.0536/16 DE LA FECHA, DEL MIN.ECO.FINAN.PUB.(HRE-TSO-788),CONV.UPRE-CIF-IG/091/16 ENTRE LA UPRE Y EL G.A.M.PAILON, PROY.CONST.TINGLADO GRADERIA CANCHA POLIFUNCIONAL U.E. SAN JOSE-COMUNIDAD 3 CRUCES.DEBITO DE LA LIBRETA NO.00990204115 BOLIVIA CAMBIA, 1ER.DESEMB.EQUIV.20% MONTO A FINANC.S/G. LA UPRE</t>
  </si>
  <si>
    <t>'TRANSFERENCIA DE FONDOS||S/G. NOTA CITE:MEFP/VTCP/DGAFT/UOIET/TES/NO.0501/16 DE LA FECHA, DEL MIN.ECO.FINAN.PUB.(HRE-TSO-789),CONV.UPRE-CIF-IG/034/16 ENTRE LA UPRE Y EL GOB.AUT.MCPAL.SAN JOSE, PROY.CONST.ESCUELA DE MUSICA SAN JOSE PATRIARCADEBITO DE LA LIBRETA N°00990204115 BOLIVIA CAMBIA, 1ER.DESEMB.EQUIV.20% MONTO A FINANC.S/G. LA UPRE.</t>
  </si>
  <si>
    <t>'TRANSFERENCIA DE FONDOS||S/G. NOTA CITE:MEFP/VTCP/DGAFT/UOIET/TES/NO.0522/16 DE LA FECHA, DEL MIN.ECO.FINAN.PUB.(HRE-TSO-790),CONV.UPRE-CIF-IG/045/16 ENTRE LA UPRE Y EL G.A.M.EL CARMEN RIVERO TORREZ, PROY.CONST.TINGLADO Y CANCHA POLIFUNCIONAL U.E. SANTA ROSA-BOCAINA.DEBITO DE LA LIBRETA N°00990204115 BOLIVIA CAMBIA, 1ER.DESEMB.EQUIV.20% MONTO A FINANC.S/G. LA UPRE.</t>
  </si>
  <si>
    <t>'TRANSFERENCIA DE FONDOS||S/G. NOTA CITE:MEFP/VTCP/DGAFT/UOIET/TES/NO.0523/16 DE LA FECHA, DEL MIN.ECO.FINAN.PUB.(HRE-TSO-791),CONV.UPRE-CIF-IG/791/16 ENTRE LA UPRE Y EL GOB.AUT.MCPAL.EL CARMEN RIVERO TORREZ, PROY.CONST.TINGLADO Y CANCHA POLIFUNCIONAL U.E. PALMERA.DEBITO DE LA LIBRETA N°00990204115 BOLIVIA CAMBIA, 1ER.DESEMB.EQUIV.20% MONTO A FINANC.S/G. LA UPRE.</t>
  </si>
  <si>
    <t>'TRANSFERENCIA DE FONDOS||S/G. NOTA CITE:MEFP/VTCP/DGAFT/UOIET/TES/NO.0555/16 DE LA FECHA, DEL MIN.ECO.FINAN.PUB.(HRE-TSO-792),CONV.UPRE-CIF-IG/063/16 ENTRE LA UPRE Y EL GOB.AUT.MCPAL.SAN CARLOS, PROY.CONST.MODULO EDUCATIVO ANTOFAGASTA.DEBITO DE LA LIBRETA N°00990204115 BOLIVIA CAMBIA, 1ER.DESEMB.EQUIV.20% MONTO A FINANC.S/G. LA UPRE.</t>
  </si>
  <si>
    <t>||TRANSFERENCIA DE FONDOS S/G. MENSAJES SWIFT NROS. 01563 Y 01567 DE LA FECHA (SECTOR PUBLICO).DEBITO DE LA LIBRETA 01170102001 DGAC, REPOSICION UTILES DE ESCRITORIO.</t>
  </si>
  <si>
    <t>'TRANSFERENCIA DE FONDOS||A SOL. DEL MIN,DE ECO Y FIN.PUBL. MEFP/VTCP/DGAFT/UOIET/TES/N°0532/16 DE LA FECHA HRE TSO 810 CONVENIO UPRE CIF IG 110/2016 ENTRE LA UPRE Y EL G.A.M.DE CABEZAS. PROY.CONSTRUC.ENTRO DE SALUD CON CAMAS PAMPA DEL COSCAL.DEBITO DE LA LIBRETA 00990204115 BOLIVIA CAMBIA,1ER PAGO 20% DEL MONTO A FINANCIAR, SG. UPRE</t>
  </si>
  <si>
    <t>'TRANSFERENCIA DE FONDOS||A SOL. DEL MIN,DE ECO Y FIN.PUBL. MEFP/VTCP/DGAFT/UOIET/TES/N°0462/16 DE LA FECHA HRE TSO 811 CONVENIO UPRE CIF IG 020/2016 ENTRE LA UPRE Y EL G.A.M.DE GENERAL AGUSTIN SAAVEDRA. PROY.CONST.DE 10 AULAS U.E. NUEVA ESPERANZA-COMUNIDAD PICO DE MONTE.DEBITO DE LA LIBRETA 00990204115 BOLIVIA CAMBIA,1ER PAGO 20% DEL MONTO A FINANCIAR, SG. UPRE</t>
  </si>
  <si>
    <t>'TRANSFERENCIA DE FONDOS||A SOL. DEL MIN,DE ECO Y FIN.PUBL. MEFP/VTCP/DGAFT/UOIET/TES/N°0530/16 DE LA FECHA HRE TSO 812 CONVENIO UPRE CIF IG 073/2016 ENTRE LA UPRE Y EL G.A.M.DE SAIPINA. PROY.CONSTRUC.ALBERGUE PARA EL ADULTO MAYOR SAIPINA.DEBITO DE LA LIBRETA 00990204115 BOLIVIA CAMBIA,1ER PAGO 20% DEL MONTO A FINANCIAR, SG. UPRE</t>
  </si>
  <si>
    <t>'TRANSFERENCIA DE FONDOS||S/G.NOTA CITE:MEFP/VTCP/DGAFT/UOIET/TES/NO.0558/16 DE LA FECHA, DEL MIN.DE ECO.Y FINAN.PUB.(HRE-TSO-818),CONV.UPRE CIF-IG/079/2016 ENTRE LA UPRE Y EL GOB.AUT.MCPAL.CONCEPCION PROY.CONST.TINGLADO,GRADERIA Y CANCHA U.E. MONS.ANTONIO EDUARDO BOLS.DEBITO DE LA LIBRETA NO.00990204115 "BOLIVIA CAMBIA",1ER.DESEMBOLSO 20% MONTO A FINANC. S/G. LA UPRE</t>
  </si>
  <si>
    <t>'TRANSFERENCIA DE FONDOS||A SOL. DEL MIN,DE ECO Y FIN.PUBL. MEFP/VTCP/DGAFT/UOIET/TES/N°0527/16 DE LA FECHA HRE TSO 813 CONV.UPRE CIF IG 098/2016 ENTRE UPRE Y GAM DE SAN ANTONIO DE LOMERIO. PROY.CONST.TINGLADO Y CANCHA POLIFUNCIONAL EN LA U.E. 8 DE DICIEMBRE-COM. HOLANDA.DEBITO DE LA LIBRETA 00990204115 BOLIVIA CAMBIA,1ER PAGO 20% DEL MONTO A FINANCIAR, SG. UPRE</t>
  </si>
  <si>
    <t>'TRANSFERENCIA DE FONDOS||S/G. NOTA CITE:MEFP/VTCP/DGAFT/UOIET/TES/NO.0551/16 DE LA FECHA, DEL MIN.ECO.FINAN.PUB.(HRE-TSO-824),CONV.UPRE-CIF-IG/066/16 ENTRE LA UPRE Y EL GOB.AUT.MCPAL.URUBICHA, PROY.CONST.DIRECCION DISTRITAL DE EDUCACION URUBICHA.DEBITO DE LA LIBRETA N°00990204115 BOLIVIA CAMBIA, 1ER.DESEMB.EQUIV.20% MONTO A FINANC.S/G. LA UPRE.</t>
  </si>
  <si>
    <t>'TRANSFERENCIA DE FONDOS||A SOL. DEL MIN,DE ECO Y FIN.PUBL. MEFP/VTCP/DGAFT/UOIET/TES/N°0528/16 DE LA FECHA HRE TSO 814 CONV.UPRE CIF IG 099/2016 ENTRE UPRE Y GAM DE SAN ANTONIO DE LOMERIO. PROY.CONST.TINGLADO Y GRADERIAS EN LA U.E. 13 DE JUNIO-COM.SAN ANTONIO DE LOMERIO.DEBITO DE LA LIBRETA 00990204115 BOLIVIA CAMBIA,1ER PAGO 20% DEL MONTO A FINANCIAR, SG. UPRE</t>
  </si>
  <si>
    <t>'TRANSFERENCIA DE FONDOS||S/G.NOTA CITE:MEFP/VTCP/DGAFT/UOIET/TES/NO.0557/16 DE LA FECHA, DEL MIN.DE ECO.Y FINAN.PUB.(HRE-TSO-819),CONV.UPRE CIF-IG/075/2016 ENTRE LA UPRE Y EL GOB.AUT.MCPAL.CONCEPCION PROY.CONST.TINGLADO Y GRADERIAS  U.E.HUGO EDILBERTO PROCCHIO.DEBITO DE LA LIBRETA NO.00990204115 "BOLIVIA CAMBIA",1ER.DESEMBOLSO 20% MONTO A FINANC. S/G. LA UPRE</t>
  </si>
  <si>
    <t>'TRANSFERENCIA DE FONDOS||S/G. NOTA CITE:MEFP/VTCP/DGAFT/UOIET/TES/NO.0552/16 DE LA FECHA, DEL MIN.ECO.FINAN.PUB.(HRE-TSO-825),CONV.UPRE-CIF-IG/065/16 ENTRE LA UPRE Y EL GOB.AUT.MCPAL.URUBICHA, PROY.CONST.CANCHA POLI.TINGL.GRAD. U.E. NUESTRA SRA. DE LA PAZ 1.DEBITO DE LA LIBRETA N°00990204115 BOLIVIA CAMBIA, 1ER.DESEMB.EQUIV.20% MONTO A FINANC.S/G. LA UPRE.</t>
  </si>
  <si>
    <t>'TRANSFERENCIA DE FONDOS||A SOL. DEL MIN,DE ECO Y FIN.PUBL. MEFP/VTCP/DGAFT/UOIET/TES/N°0519/16 DE LA FECHA HRE TSO 816 CONVENIO UPRE CIF IG 046/2016 ENTRE LA UPRE Y EL G.A.M.DE MINEROS. PROY.CONSTRUC.MODULO EDUCATIVO MARISCAL SANTA CRUZ I- MINERO.DEBITO DE LA LIBRETA 00990204115 BOLIVIA CAMBIA,1ER PAGO 20% DEL MONTO A FINANCIAR, SG. UPRE</t>
  </si>
  <si>
    <t>'TRANSFERENCIA DE FONDOS||S/G.NOTA CITE:MEFP/VTCP/DGAFT/UOIET/TES/NO.0556/16 DE LA FECHA, DEL MIN.DE ECO.Y FINAN.PUB.(HRE-TSO-820),CONV.UPRE CIF-IG/080/2016 ENTRE LA UPRE Y EL GOB.AUT.MCPAL.CONCEPCION PROY.CONST.TINGLADO Y GRADERIA U.E.CARLOS HERRERA-CONCEPCION.DEBITO DE LA LIBRETA NO.00990204115 "BOLIVIA CAMBIA",1ER.DESEMBOLSO 20% MONTO A FINANC. S/G. LA UPRE</t>
  </si>
  <si>
    <t>'TRANSFERENCIA DE FONDOS||A SOL. DEL MIN,DE ECO Y FIN.PUBL. MEFP/VTCP/DGAFT/UOIET/TES/N°0520/16 DE LA FECHA HRE TSO 817 CONVENIO UPRE CIF IG 022/2016 ENTRE LA UPRE Y EL G.A.M.DE BUENA VISTA. PROY.CONSTRUC.MODULO EDUCATIVO MARIANO SAUCEDO SEVILLA 2 NIVEL PRIMARIO.DEBITO DE LA LIBRETA 00990204115 BOLIVIA CAMBIA,1ER PAGO 20% DEL MONTO A FINANCIAR, SG. UPRE</t>
  </si>
  <si>
    <t>'TRANSFERENCIA DE FONDOS||S/G. NOTA CITE:MEFP/VTCP/DGAFT/UOIET/TES/NO.0553/16 DE LA FECHA, DEL MIN.ECO.FINAN.PUB.(HRE-TSO-826),CONV.UPRE-CIF-IG/067/16 ENTRE LA UPRE Y EL GOB.AUT.MCPAL.URUBICHA, PROY.CONST.TINGLADO-GRAD.-ILUMI. CANCHA POLI. U.E. MARIA DE LOS ANGELES TARDE.DEBITO DE LA LIBRETA N°00990204115 BOLIVIA CAMBIA, 1ER.DESEMB.EQUIV.20% MONTO A FINANC.S/G. LA UPRE.</t>
  </si>
  <si>
    <t>'TRANSFERENCIA DE FONDOS||S/G.NOTA CITE:MEFP/VTCP/DGAFT/UOIET/TES/NO.0521/16 DE LA FECHA,DEL MIN.DE ECO.Y FINAN.PUB.(HRE-TSO-821),CONV.UPRE CIF-IG/070/2016 ENTRE LA UPRE Y  GOB.AUT.MCPAL.SAN MATIAS PROY.CONST.CENTRO DE SALUD DE 1ER NIVEL CON CAMAS ASCENCION DE LA FRONTERADEBITO DE LA LIBRETA NO.00990204115 "BOLIVIA CAMBIA",1ER.DESEMBOLSO 20% MONTO A FINANC. S/G. LA UPRE</t>
  </si>
  <si>
    <t>'TRANSFERENCIA DE FONDOS||S/G. NOTA CITE:MEFP/VTCP/DGAFT/UOIET/TES/NO.0547/16 DE LA FECHA, DEL MIN.ECO.FINAN.PUB.(HRE-TSO-827),CONV.UPRE-CIF-IG/095/16 ENTRE LA UPRE Y EL GOB.AUT.MCPAL.WARNES, PROY.CONST.TINGLADO Y GRADERIA U.E. JOSE ANTONIO ORTIZ-WARNES.DEBITO DE LA LIBRETA N°00990204115 BOLIVIA CAMBIA, 1ER.DESEMB.EQUIV.20% MONTO A FINANC.S/G. LA UPRE.</t>
  </si>
  <si>
    <t>'TRANSFERENCIA DE FONDOS||S/G.NOTA CITE:MEFP/VTCP/DGAFT/UOIET/TES/NO.0529/16 DE LA FECHA,DEL MIN.DE ECO.Y FINAN.PUB.(HRE-TSO-822),CONV.UPRE CIF-IG/0100/2016 ENTRE LA UPRE Y  GOB.AUT.MCPAL.SAN ANTONIO DE LOMERIO PROY.CONST.TINGLADO Y GRADERIA U.E. VILLA CHAVEZ-COMUNIDAD SALINAS.DEBITO DE LA LIBRETA NO.00990204115 "BOLIVIA CAMBIA",1ER.DESEMBOLSO 20% MONTO A FINANC. S/G. LA UPRE</t>
  </si>
  <si>
    <t>'TRANSFERENCIA DE FONDOS||S/G. NOTA CITE:MEFP/VTCP/DGAFT/UOIET/TES/NO.0548/16 DE LA FECHA, DEL MIN.ECO.FINAN.PUB.(HRE-TSO-828),CONV.UPRE-CIF-IG/097/16 ENTRE LA UPRE Y EL GOB.AUT.MCPAL.WARNES, PROY.CONST.TINGLADO Y GRADERIA U.E. EMILIO FINOT-WARNES.DEBITO DE LA LIBRETA N°00990204115 BOLIVIA CAMBIA, 1ER.DESEMB.EQUIV.20% MONTO A FINANC.S/G. LA UPRE.</t>
  </si>
  <si>
    <t>'TRANSFERENCIA DE FONDOS||S/G.NOTA CITE:MEFP/VTCP/DGAFT/UOIET/TES/NO.0518/16 DE LA FECHA,DEL MIN.DE ECO.Y FINAN.PUB.(HRE-TSO-823),CONV.UPRE CIF-IG/076/2016 ENTRE LA UPRE Y  GOB.AUT.MCPAL.LA GUARDIA PROY.CONST.BLOQUE DE AULAS U.E. BICENTENARIO ARCO IRIS-LA GUARDIA.DEBITO DE LA LIBRETA NO.00990204115 "BOLIVIA CAMBIA",1ER.DESEMBOLSO 20% MONTO A FINANC. S/G. LA UPRE</t>
  </si>
  <si>
    <t>'TRANSFERENCIA DE FONDOS||S/G. NOTA CITE:MEFP/VTCP/DGAFT/UOIET/TES/NO.0549/16 DE LA FECHA, DEL MIN.ECO.FINAN.PUB.(HRE-TSO-829),CONV.UPRE-CIF-IG/096/16 ENTRE LA UPRE Y EL GOB.AUT.MCPAL.WARNES, PROY.CONST.TINGLADO Y GRADERIA U.E. EL JIPA-WARNES.DEBITO DE LA LIBRETA N°00990204115 BOLIVIA CAMBIA, 1ER.DESEMB.EQUIV.20% MONTO A FINANC.S/G. LA UPRE.</t>
  </si>
  <si>
    <t>'TRANSFERENCIA DE FONDOS||S/G.NOTA CITE:MEFP/VTCP/DGAFT/UOIET/TES/NO.0517/16 DE LA FECHA,DEL MIN.DE ECO.Y FINAN.PUB.(HRE-TSO-834),CONV.UPRE CIF-IG/051/2016 ENTRE LA UPRE Y  GOB.AUT.MCPAL.SANTA ROSA DEL SARA PROY.CONST.MODULO EDUCATIVO U.E.GALILEA.DEBITO DE LA LIBRETA NO.00990204115 "BOLIVIA CAMBIA",1ER.DESEMBOLSO 20% MONTO A FINANC. S/G. LA UPRE</t>
  </si>
  <si>
    <t>'TRANSFERENCIA DE FONDOS||S/G.NOTA CITE:MEFP/VTCP/DGAFT/UOIET/TES/NO.0508/16 DE LA FECHA,DEL MIN.DE ECO.Y FINAN.PUB.(HRE-TSO-835),CONV.UPRE CIF-IG/023/2016 ENTRE LA UPRE Y  GOB.AUT.MCPAL.SAN PEDRO PROY.CONST.PLAZA PRINCIPAL CANANDOA-SAN PEDRO.DEBITO DE LA LIBRETA NO.00990204115 "BOLIVIA CAMBIA",1ER.DESEMBOLSO 20% MONTO A FINANC. S/G. LA UPRE</t>
  </si>
  <si>
    <t>'TRANSFERENCIA DE FONDOS||S/G.NOTA CITE:MEFP/VTCP/DGAFT/UOIET/TES/NO.0516/16 DE LA FECHA,DEL MIN.DE ECO.Y FINAN.PUB.(HRE-TSO-836),CONV.UPRE CIF-IG/031/2016 ENTRE LA UPRE Y  GOB.AUT.MCPAL.PUCARA PROY.CONST.MERCADO MUNICIPAL DE PUCARA.DEBITO DE LA LIBRETA NO.00990204115 "BOLIVIA CAMBIA",1ER.DESEMBOLSO 20% MONTO A FINANC. S/G. LA UPRE</t>
  </si>
  <si>
    <t>'TRANSFERENCIA DE FONDOS||A SOL. DEL MIN,DE ECO Y FIN.PUBL. MEFP/VTCP/DGAFT/UOIET/TES/N°0504/16 DE LA FECHA HRE TSO 831 CONVENIO UPRE CIF IG 035/2016 ENTRE LA UPRE Y EL G.A.M.DE POSTRER VALLE. PROY.CONSTRUC. U.E. JUAN SANDOVAL - MOSQUERA.DEBITO DE LA LIBRETA 00990204115 BOLIVIA CAMBIA,1ER PAGO 20% DEL MONTO A FINANCIAR, SG. UPRE</t>
  </si>
  <si>
    <t>'TRANSFERENCIA DE FONDOS||S/G. NOTA CITE:MEFP/VTCP/DGAFT/UOIET/TES/NO.0488/16 DE LA FECHA, DEL MIN.ECO.FINAN.PUB.(HRE-TSO-837),CONV.UPRE-CIF-IG/058/16 ENTRE LA UPRE Y EL GOB.AUT.MCPAL.QUIRUSILLAS, PROY.CONST.GRADERIAS Y LUMINARIAS ESTADIO MUNICIPAL QUIRUSILLAS.DEBITO DE LA LIBRETA N°00990204115 BOLIVIA CAMBIA, 1ER.DESEMB.EQUIV.20% MONTO A FINANC.S/G. LA UPRE.</t>
  </si>
  <si>
    <t>'TRANSFERENCIA DE FONDOS||A SOL. DEL MIN,DE ECO Y FIN.PUBL. MEFP/VTCP/DGAFT/UOIET/TES/N°0487/16 DE LA FECHA HRE TSO 832 CONVENIO UPRE CIF IG 059/2016 ENTRE LA UPRE Y EL G.A.M.DE SAN IGNACIO DE VELASCO. PROY.CONSTRUC.PAVIMENTO PLATAFORMA TERMINAL DE BUSES.DEBITO DE LA LIBRETA 00990204115 BOLIVIA CAMBIA,1ER PAGO 20% DEL MONTO A FINANCIAR, SG. UPRE</t>
  </si>
  <si>
    <t>'TRANSFERENCIA DE FONDOS||S/G. NOTA CITE:MEFP/VTCP/DGAFT/UOIET/TES/NO.0509/16 DE LA FECHA, DEL MIN.ECO.FINAN.PUB.(HRE-TSO-838),CONV.UPRE-CIF-IG/026/16 ENTRE LA UPRE Y EL GOB.AUT.MCPAL.CUATRO CANADAS, PROY.CONST.MODULO EDUCATIVO PALESTINA.DEBITO DE LA LIBRETA N°00990204115 BOLIVIA CAMBIA, 1ER.DESEMB.EQUIV.20% MONTO A FINANC.S/G. LA UPRE.</t>
  </si>
  <si>
    <t>'TRANSFERENCIA DE FONDOS||A SOL. DEL MIN,DE ECO Y FIN.PUBL. MEFP/VTCP/DGAFT/UOIET/TES/N°0500/16 DE LA FECHA HRE TSO 833 CONVENIO UPRE CIF IG 011/2016 ENTRE LA UPRE Y EL G.A.M.DE MORO MORO. PROY.CONSTRUC.TINGLADO Y CANCHA POLIFUNCIONAL U.E. EL PALMAR-MORO MORO.DEBITO DE LA LIBRETA 00990204115 BOLIVIA CAMBIA,1ER PAGO 20% DEL MONTO A FINANCIAR, SG. UPRE</t>
  </si>
  <si>
    <t>TRANSFERENCIA AUTOMATICA SEGUN INSTRUCCION DEL MINISTERIO DE ECONOMIA Y FINANZAS PUBLICASLibreta N¿ 00990201101 TGN Recursos Ordinarios (Cta. 7232)</t>
  </si>
  <si>
    <t>TRANSFERENCIA AUTOMATICA SEGUN INSTRUCCION DEL MINISTERIO DE ECONOMIA Y FINANZAS PUBLICASLibreta N¿ 00990201101 TGN Recursos Ordinarios (Cta. 7246)</t>
  </si>
  <si>
    <t>DEPOSITO EN EL EXTERIOR SEG¿N MENSAJE SWIFT 1654 DE FECHA 05/02/2016 POR ORDEN DE EMBAJADA DEL ESTADO PLURINACIONAL DE BOLIVIA (WIEN AT) REF.: DEVOLUCION DE SALDOS GASTOS DE FUNCCIONAMIENTO00010011101 MRE-MIN.RELACIONES EXTERIORES-OTROS INGRESOS</t>
  </si>
  <si>
    <t>NUMERO DE LIBRETA CUT: 00990204115 OPERACI¿N E18  TRANSFERENCIA DEL SISTEMA FINANCIERO POR CUENTA DE TERCEROS  A LA CUT TRANSFERENCIA DE FONDOS A LA CUT POR PAGO BOLETA DE GARANTIA OP.10211218-15 POR CUENTA EMP. PVR. CONSTRUCCIONES Y SERVICIOS A FAVOR DE</t>
  </si>
  <si>
    <t>'TRANSFERENCIA DE FONDOS DE DPTOS.DE ENCAJE LEGAL DEL SISTEMA FINANCIERO A DPTOS.CTES.DEL SECTOR PUBLICO S/G CITE' BUN/CF112/16||DE LA FECHA (HRE-TSO-908), REPOSICION DE FONDOS COMISION BANCARIA BOLETA FUNCIONARIO PUBLICO.A SOLICITUD DEL MEFP.LIBRETA 00099021001 TGN-RECURSOS ORDINARIOS; BUN.</t>
  </si>
  <si>
    <t>||TRANSFERENCIA DE FONDOS S/G. CITE' BUN/125/2016 DE LA FECHA (HRE-TSO-906).A SOLICITUD DEL GOB.AUT.MCPAL. SANTA ROSA DEL ABUNA; LIBRETA 00990204115 BOLIVIA CAMBIA; BUN.</t>
  </si>
  <si>
    <t>COBRO COSTOS DE PAPELERIA EN COMPLEMENTO AL COMPROBANTE CONTABLE G-0184905 DE LA FECHA00513012007 YPFB - RECURSOS NACIONALIZACION (UTILES DE ESCRITORIO)</t>
  </si>
  <si>
    <t>COBRO COSTOS DE PAPELERIA EN COMPLEMENTO AL COMPROBANTE CONTABLE G-0184907 DE LA FECHA00513012007 YPFB - RECURSOS NACIONALIZACION (UTILES DE ESCRITORIO)</t>
  </si>
  <si>
    <t>TRANSFERENCIA DE FONDOS AL EXTERIOR SEGUN SOLICITUD MEFP/VTCP/DGCP/UODP-152/2016 DE MINISTERIO DE ECONOMIA Y FINANZAS PUBLICAS REF.: PAGO SERVICIOS DE MANTENIMIENTO SIGADE</t>
  </si>
  <si>
    <t>'TRANSFERENCIA DE FONDOS||S/G. NOTA CITE:MEFP/VTCP/DGAFT/UOIET/TES/NO.0481/16 DE LA FECHA, DEL MIN.ECO.FINAN.PUB.(HRE-TSO-857),CONV.UPRE-CIF-IG/118/16 ENTRE LA UPRE Y EL GOB.AUT.MCPAL.PUERTO SUAREZ, PROY.CONST.CANCHA FUTBOL CESPED SINTETICO PUERTO SUAREZ.DEBITO DE LA LIBRETA N¿00990204115 BOLIVIA CAMBIA, 1ER.DESEMB.EQUIV.20% MONTO A FINANC.S/G. LA UPRE.</t>
  </si>
  <si>
    <t>'TRANSFERENCIA DE FONDOS||S/G.NOTA CITE:MEFP/VTCP/DGAFT/UOIET/TES/NO.0472/16 DE LA FECHA,DEL MIN.DE ECO.Y FINAN.PUB.(HRE-TSO-848),CONV.UPRE CIF-IG/0106/2016 ENTRE LA UPRE Y EL GOB.AUT.MCPAL.OKINAWA UNO PROY.CONST.CANCHA POLIFUNCIONAL, TINGLADO Y GRADERIA U.E. PUERTO NUEVODEBITO DE LA LIBRETA NO.00990204115 "BOLIVIA CAMBIA",1ER.DESEMBOLSO 20% MONTO A FINANC. S/G. LA UPRE</t>
  </si>
  <si>
    <t>'TRANSFERENCIA DE FONDOS||S/G.NOTA CITE:MEFP/VTCP/DGAFT/UOIET/TES/NO.0473/16 DE LA FECHA,DEL MIN.DE ECO.Y FINAN.PUB.(HRE-TSO-849),CONV.UPRE CIF-IG/0108/2016 ENTRE LA UPRE Y EL GOB.AUT.MCPAL.OKINAWA UNO PROY.CONST.CANCHA POLIFUNCIONAL,TINGLADO Y GRADERIA U.E.LOS ANGELESDEBITO DE LA LIBRETA NO.00990204115 "BOLIVIA CAMBIA",1ER.DESEMBOLSO 20% MONTO A FINANC. S/G. LA UPRE</t>
  </si>
  <si>
    <t>'TRANSFERENCIA DE FONDOS||S/G. NOTA CITE:MEFP/VTCP/DGAFT/UOIET/TES/NO.0482/16 DE LA FECHA, DEL MIN.ECO.FINAN.PUB.(HRE-TSO-858),CONV.UPRE-CIF-IG/032/16 ENTRE LA UPRE Y EL GOB.AUT.MCPAL.PAMPAGRANDE, PROY.CONST.TING. CANCHA POLIF., 2 AULAS U.E. EL PALMAR-COMUNIDAD RIO BLANCODEBITO DE LA LIBRETA N¿00990204115 BOLIVIA CAMBIA, 1ER.DESEMB.EQUIV.20% MONTO A FINANC.S/G. LA UPRE.</t>
  </si>
  <si>
    <t>'TRANSFERENCIA DE FONDOS||S/G.NOTA CITE:MEFP/VTCP/DGAFT/UOIET/TES/NO.0474/16 DE LA FECHA,DEL MIN.DE ECO.Y FINAN.PUB.(HRE-TSO-850),CONV.UPRE CIF-IG/0083/2016 ENTRE LA UPRE Y EL GOB.AUT.MCPAL.ROBORE PROY.CONST.ADOQUINADODE CALLES CON PAVIC ESTACION DE FERROCARRILESDEBITO DE LA LIBRETA NO.00990204115 "BOLIVIA CAMBIA",1ER.DESEMBOLSO 20% MONTO A FINANC. S/G. LA UPRE</t>
  </si>
  <si>
    <t>'TRANSFERENCIA DE FONDOS||A SOL. DEL MEFP, CITE' MEFP/VTCP/DGAFT/UOIET/TES/N¿0463/16 DE LA FECHA HRE TSO 839 CONV.UPRE CIF IG 016/2016 ENTRE LA UPRE Y EL G.A.M.DE PUERTO QUIJARRO. PROY.CONST.PAVIMENTO RIGIDO EN PLAYA DE MANIOBRAS DE LA TERMINAL MCPAL DE PUERTO QUIJARRO.DEBITO DE LA LIBRETA 00990204115 BOLIVIA CAMBIA,1ER PAGO 20% DEL MONTO A FINANCIAR, SG. UPRE</t>
  </si>
  <si>
    <t>'TRANSFERENCIA DE FONDOS||A SOL. DEL MIN,DE ECO Y FIN.PUBL. MEFP/VTCP/DGAFT/UOIET/TES/N¿0464/16 DE LA FECHA HRE TSO 840 CONV.UPRE CIF 091/2015 ENTRE LA UPRE Y EL G.A.M.DE SAN JAVIER. PROY.CONST. BLOQUE ADMINISTRATIVO EN HOSPITAL MCPAL. DE SAN JAVIER.DEBITO DE LA LIBRETA 00990204115 BOLIVIA CAMBIA,1ER PAGO 20% DEL MONTO A FINANCIAR, SG. UPRE</t>
  </si>
  <si>
    <t>'TRANSFERENCIA DE FONDOS||S/G.NOTA CITE:MEFP/VTCP/DGAFT/UOIET/TES/NO.0475/16 DE LA FECHA,DEL MIN.DE ECO.Y FINAN.PUB.(HRE-TSO-851),CONV.UPRE CIF-IG/029/2016 ENTRE LA UPRE Y EL GOB.AUT.MCPAL.COMARAPA PROY.CONST.PAVIMENTO RIGIDO AV.CANTILLANA 1 COMARAPA.DEBITO DE LA LIBRETA NO.00990204115 "BOLIVIA CAMBIA",1ER.DESEMBOLSO 20% MONTO A FINANC. S/G. LA UPRE</t>
  </si>
  <si>
    <t>'TRANSFERENCIA DE FONDOS||S/G. NOTA CITE:MEFP/VTCP/DGAFT/UOIET/TES/NO.0483/16 DE LA FECHA, DEL MIN.ECO.FINAN.PUB.(HRE-TSO-809),CONV.UPRE-CIF-IG/033/16 ENTRE LA UPRE Y EL GOB.AUT.MCPAL.PAMPAGRANDE, PROY.CONST.4 AULAS U.E. JESUS VILLEGAS GALVIS-COMUNIDAD SANTA ROSA.DEBITO DE LA LIBRETA N¿00990204115 BOLIVIA CAMBIA, 1ER.DESEMB.EQUIV.20% MONTO A FINANC.S/G. LA UPRE.</t>
  </si>
  <si>
    <t>'TRANSFERENCIA DE FONDOS||A SOL. DEL MIN,DE ECO Y FIN.PUBL. MEFP/VTCP/DGAFT/UOIET/TES/N¿0465/16 DE LA FECHA HRE TSO 841 CONVENIO UPRE CIF IG 024/2016 ENTRE LA UPRE Y EL G.A.M.DE BOYUIBE. PROY.CONST.PAVIMENTO RIGIDO CALLE COMERCIO MUNICIPIO DE BOYUIBE.DEBITO DE LA LIBRETA 00990204115 BOLIVIA CAMBIA,1ER PAGO 20% DEL MONTO A FINANCIAR, SG. UPRE</t>
  </si>
  <si>
    <t>'TRANSFERENCIA DE FONDOS||S/G.NOTA CITE:MEFP/VTCP/DGAFT/UOIET/TES/NO.0476/16 DE LA FECHA,DEL MIN.DE ECO.Y FINAN.PUB.(HRE-TSO-852),CONV.UPRE CIF-IG/030/2016 ENTRE LA UPRE Y EL GOB.AUT.MCPAL.COMARAPA PROY.CONST.DOS AULAS UNIDAD EDUCATIVA SAN MATEO A - LA TRANCA.DEBITO DE LA LIBRETA NO.00990204115 "BOLIVIA CAMBIA",1ER.DESEMBOLSO 20% MONTO A FINANC. S/G. LA UPRE</t>
  </si>
  <si>
    <t>'TRANSFERENCIA DE FONDOS||A SOL. DEL MIN,DE ECO Y FIN.PUBL. MEFP/VTCP/DGAFT/UOIET/TES/N¿0466/16 DE LA FECHA HRE TSO 842 CONVENIO UPRE CIF IG 042/2016 ENTRE LA UPRE Y EL G.A.M.DE EL PUENTE. PROY.CONST.CANCHA POLIFUNCIONAL TINGLADO Y GRADERIAS U.E. 10 DE NOVIEMBRE NUCLEO 47DEBITO DE LA LIBRETA 00990204115 BOLIVIA CAMBIA,1ER PAGO 20% DEL MONTO A FINANCIAR, SG. UPRE</t>
  </si>
  <si>
    <t>'TRANSFERENCIA DE FONDOS||S/G. NOTA CITE:MEFP/VTCP/DGAFT/UOIET/TES/NO.0484/16 DE LA FECHA, DEL MIN.ECO.FINAN.PUB.(HRE-TSO-860),CONV.UPRE-CIF-IG/087/16 ENTRE LA UPRE Y EL GOB.AUT.MCPAL.TRIGAL, PROY.CONST.TINGLADO Y CANCHA POLIFUNCIONAL EN COMUNIDAD LAGUNILLAS.DEBITO DE LA LIBRETA N¿00990204115 BOLIVIA CAMBIA, 1ER.DESEMB.EQUIV.20% MONTO A FINANC.S/G. LA UPRE.</t>
  </si>
  <si>
    <t>'TRANSFERENCIA DE FONDOS||S/G.NOTA CITE:MEFP/VTCP/DGAFT/UOIET/TES/NO.0477/16 DE LA FECHA,DEL MIN.DE ECO.Y FINAN.PUB.(HRE-TSO-853),CONV.UPRE CIF-IG/027/2016 ENTRE LA UPRE Y EL GOB.AUT.MCPAL.COMARAPA PROY.CONST.TRES AULAS UNIDAD EDUCATIVA SAN MATEO B - TUNAS PAMPA.DEBITO DE LA LIBRETA NO.00990204115 "BOLIVIA CAMBIA",1ER.DESEMBOLSO 20% MONTO A FINANC. S/G. LA UPRE</t>
  </si>
  <si>
    <t>'TRANSFERENCIA DE FONDOS||A SOL. DEL MIN,DE ECO Y FIN.PUBL. MEFP/VTCP/DGAFT/UOIET/TES/N¿0467/16 DE LA FECHA HRE TSO 843 CONVENIO UPRE CIF IG 041/2016 ENTRE LA UPRE Y EL G.A.M.DE EL PUENTE. PROY.CONSTRUC. CANCHA POLIFUNCIONAL TINGLADO Y GRADERIAS U.E. MONTE SINAI.DEBITO DE LA LIBRETA 00990204115 BOLIVIA CAMBIA,1ER PAGO 20% DEL MONTO A FINANCIAR, SG. UPRE</t>
  </si>
  <si>
    <t>'TRANSFERENCIA DE FONDOS||S/G.NOTA CITE:MEFP/VTCP/DGAFT/UOIET/TES/NO.0478/16 DE LA FECHA,DEL MIN.DE ECO.Y FINAN.PUB.(HRE-TSO-854),CONV.UPRE CIF-IG/028/2016 ENTRE LA UPRE Y EL GOB.AUT.MCPAL.COMARAPA PROY.CONST.CANCHA FRONTON MUNICIPAL COMARAPA.DEBITO DE LA LIBRETA NO.00990204115 "BOLIVIA CAMBIA",1ER.DESEMBOLSO 20% MONTO A FINANC. S/G. LA UPRE</t>
  </si>
  <si>
    <t>'TRANSFERENCIA DE FONDOS||S/G. NOTA CITE:MEFP/VTCP/DGAFT/UOIET/TES/NO.0485/16 DE LA FECHA, DEL MIN.ECO.FINAN.PUB.(HRE-TSO-861),CONV.UPRE-CIF-IG/088/16 ENTRE LA UPRE Y EL GOB.AUT.MCPAL.TRIGAL, PROY.CONST.TINGLADO U.E. SAN PEDRO.DEBITO DE LA LIBRETA N¿00990204115 BOLIVIA CAMBIA, 1ER.DESEMB.EQUIV.20% MONTO A FINANC.S/G. LA UPRE.</t>
  </si>
  <si>
    <t>'TRANSFERENCIA DE FONDOS||S/G.NOTA CITE:MEFP/VTCP/DGAFT/UOIET/TES/NO.0479/16 DE LA FECHA,DEL MIN.DE ECO.Y FINAN.PUB.(HRE-TSO-855),CONV.UPRE CIF-IG/094/2016 ENTRE LA UPRE Y EL GOB.AUT.MCPAL.GUTIERREZ PROY.CONST.TINGLADO Y GRADERIA CANCHA-COMUNIDAD KAIPEPENDIDEBITO DE LA LIBRETA NO.00990204115 "BOLIVIA CAMBIA",1ER.DESEMBOLSO 20% MONTO A FINANC. S/G. LA UPRE</t>
  </si>
  <si>
    <t>'TRANSFERENCIA DE FONDOS||A SOL. DEL MIN,DE ECO Y FIN.PUBL. MEFP/VTCP/DGAFT/UOIET/TES/N¿0468/16 DE LA FECHA HRE TSO 844 CONVENIO UPRE CIF IG 062/2016 ENTRE LA UPRE Y EL G.A.M.DE COLPA BELGICA. PROY.CONSTRUC.TINGLADO Y CANCHA POLIFUNCIONAL U.E. ROGER RIVERA PAZ.DEBITO DE LA LIBRETA 00990204115 BOLIVIA CAMBIA,1ER PAGO 20% DEL MONTO A FINANCIAR, SG. UPRE</t>
  </si>
  <si>
    <t>'TRANSFERENCIA DE FONDOS||S/G. NOTA CITE:MEFP/VTCP/DGAFT/UOIET/TES/NO.0486/16 DE LA FECHA, DEL MIN.ECO.FINAN.PUB.(HRE-TSO-862),CONV.UPRE-CIF-IG/089/16 ENTRE LA UPRE Y EL GOB.AUT.MCPAL.TRIGAL, PROY.CONST.TINGLADO EN LA PLAZA PRINCIPAL.DEBITO DE LA LIBRETA N¿00990204115 BOLIVIA CAMBIA, 1ER.DESEMB.EQUIV.20% MONTO A FINANC.S/G. LA UPRE.</t>
  </si>
  <si>
    <t>'TRANSFERENCIA DE FONDOS||S/G.NOTA CITE:MEFP/VTCP/DGAFT/UOIET/TES/NO.0480/16 DE LA FECHA,DEL MIN.DE ECO.Y FINAN.PUB.(HRE-TSO-856),CONV.UPRE CIF-IG/093/2016 ENTRE LA UPRE Y EL GOB.AUT.MCPAL.GUTIERREZ PROY.CONST.CANCHA ,GRADERIA Y TINGLADO COMUNIDAD SAN MIGUEL DE POSITOS.DEBITO DE LA LIBRETA NO.00990204115 "BOLIVIA CAMBIA",1ER.DESEMBOLSO 20% MONTO A FINANC. S/G. LA UPRE</t>
  </si>
  <si>
    <t>'TRANSFERENCIA DE FONDOS||S/G.NOTA CITE:MEFP/VTCP/DGAFT/UOIET/TES/NO.0499/16 DE LA FECHA,DEL MIN.DE ECO.Y FINAN.PUB.(HRE-TSO-873),CONV.UPRE CIF-IG/084/2016 ENTRE LA UPRE Y EL GOB.AUT.MCPAL.COTOCA PROY.CONST.TINGLADO,CANCHA Y GRADERIAS BARRIO SAN ANTONIO.DEBITO DE LA LIBRETA NO.00990204115 "BOLIVIA CAMBIA",1ER.DESEMBOLSO 20% MONTO A FINANC. S/G. LA UPRE</t>
  </si>
  <si>
    <t>'TRANSFERENCIA DE FONDOS||S/G. NOTA CITE:MEFP/VTCP/DGAFT/UOIET/TES/NO.0489/16 DE LA FECHA, DEL MIN.ECO.FINAN.PUB.(HRE-TSO-863),CONV.UPRE-CIF-IG/069/16 ENTRE LA UPRE Y EL GOB.AUT.MCPAL.ASCENCION DE GUARAYOS, PROY.CONST.TINGLADO PARA COMUNIDAD SANTA MARIA DE GUARAYOS.DEBITO DE LA LIBRETA N¿00990204115 BOLIVIA CAMBIA, 1ER.DESEMB.EQUIV.20% MONTO A FINANC.S/G. LA UPRE.</t>
  </si>
  <si>
    <t>'TRANSFERENCIA DE FONDOS||S/G.NOTA CITE:MEFP/VTCP/DGAFT/UOIET/TES/NO.0502/16 DE LA FECHA,DEL MIN.DE ECO.Y FINAN.PUB.(HRE-TSO-874),CONV.UPRE CIF-IG/018/2016 ENTRE LA UPRE Y EL GOB.AUT.MCPAL.YAPACANI PROY.CONST.TINGLADO Y GRADERIAS U.E. EL NARANJAL.DEBITO DE LA LIBRETA NO.00990204115 "BOLIVIA CAMBIA",1ER.DESEMBOLSO 20% MONTO A FINANC.S/G. LA UPRE.</t>
  </si>
  <si>
    <t>'TRANSFERENCIA DE FONDOS||A SOL. DEL MIN,DE ECO Y FIN.PUBL. MEFP/VTCP/DGAFT/UOIET/TES/N¿0469/16 DE LA FECHA HRE TSO 845 CONVENIO UPRE CIF IG 061/2016 ENTRE LA UPRE Y EL G.A.M.DE COLPA BELGICA. PROY.CONSTRUC.TINGLADO Y CANCHA  POLIFUNCIONAL U.E. VICTOR HERRERA GONZALES.DEBITO DE LA LIBRETA 00990204115 BOLIVIA CAMBIA,1ER PAGO 20% DEL MONTO A FINANCIAR, SG. UPRE</t>
  </si>
  <si>
    <t>'TRANSFERENCIA DE FONDOS||S/G.NOTA CITE:MEFP/VTCP/DGAFT/UOIET/TES/NO.0503/16 DE LA FECHA,DEL MIN.DE ECO.Y FINAN.PUB.(HRE-TSO-875),CONV.UPRE CIF-IG/019/2016 ENTRE LA UPRE Y EL GOB.AUT.MCPAL.YAPACANI PROY.CONST.MODULO EDUCATIVO U.E. LOS POZOS.DEBITO DE LA LIBRETA NO.00990204115 "BOLIVIA CAMBIA",1ER.DESEMBOLSO 20% MONTO A FINANC. S/G. LA UPRE</t>
  </si>
  <si>
    <t>'TRANSFERENCIA DE FONDOS||S/G. NOTA CITE:MEFP/VTCP/DGAFT/UOIET/TES/NO.0513/16 DE LA FECHA, DEL MIN.ECO.FINAN.PUB.(HRE-TSO-881),CONV.UPRE-CIF-IG/054/16 ENTRE LA UPRE Y EL GOB.AUT.MCPAL.VALLEGRANDE, PROY.CONST.TINGLADO Y GRADERIAS U.E. CHACOPATA.DEBITO DE LA LIBRETA N¿00990204115 BOLIVIA CAMBIA, 1ER.DESEMB.EQUIV.20% MONTO A FINANC.S/G. LA UPRE.</t>
  </si>
  <si>
    <t>'TRANSFERENCIA DE FONDOS||S/G.NOTA CITE:MEFP/VTCP/DGAFT/UOIET/TES/NO.0505/16 DE LA FECHA,DEL MIN.DE ECO.Y FINAN.PUB.(HRE-TSO-876),CONV.UPRE CIF-IG/048/2016 ENTRE LA UPRE Y EL GOB.AUT.MCPAL.MAIRANA PROY.CONST.TINGLADO Y GRADERIA U.E. ADRIAN MELGAR - MAIRANA.DEBITO DE LA LIBRETA NO.00990204115 "BOLIVIA CAMBIA",1ER.DESEMBOLSO 20% MONTO A FINANC. S/G. LA UPRE</t>
  </si>
  <si>
    <t>'TRANSFERENCIA DE FONDOS||S/G. NOTA CITE:MEFP/VTCP/DGAFT/UOIET/TES/NO.0514/16 DE LA FECHA, DEL MIN.ECO.FINAN.PUB.(HRE-TSO-882),CONV.UPRE-CIF-IG/057/16 ENTRE LA UPRE Y EL GOB.AUT.MCPAL.VALLEGRANDE, PROY.CONST.TINGLADO Y GRADERIA U.E. ISABEL VILLEGAS MARISCAL.DEBITO DE LA LIBRETA N¿00990204115 BOLIVIA CAMBIA, 1ER.DESEMB.EQUIV.20% MONTO A FINANC.S/G. LA UPRE.</t>
  </si>
  <si>
    <t>'TRANSFERENCIA DE FONDOS||A SOL. DEL MIN,DE ECO Y FIN.PUBL. MEFP/VTCP/DGAFT/UOIET/TES/N¿0470/16 DE LA FECHA HRE TSO 846 CONVENIO UPRE CIF IG 060/2016 ENTRE LA UPRE Y EL G.A.M.DE COLPA BELGICA. PROY.CONSTRUC.TINGLADO, GRADERIA S Y CERRAMIENTO U.E. REPUBLICA DEL BRASIL.DEBITO DE LA LIBRETA 00990204115 BOLIVIA CAMBIA,1ER PAGO 20% DEL MONTO A FINANCIAR, SG. UPRE</t>
  </si>
  <si>
    <t>'TRANSFERENCIA DE FONDOS||S/G.NOTA CITE:MEFP/VTCP/DGAFT/UOIET/TES/NO.0506/16 DE LA FECHA,DEL MIN.DE ECO.Y FINAN.PUB.(HRE-TSO-877),CONV.UPRE CIF-IG/047/2016 ENTRE LA UPRE Y EL GOB.AUT.MCPAL.MAIRANA PROY.CONST.TINGLADO Y GRADERIA U.E. FANNY VELASCO NU¿EZ- MAIRANA.DEBITO DE LA LIBRETA NO.00990204115 "BOLIVIA CAMBIA",1ER.DESEMBOLSO 20% MONTO A FINANC. S/G. LA UPRE</t>
  </si>
  <si>
    <t>'TRANSFERENCIA DE FONDOS||S/G. NOTA CITE:MEFP/VTCP/DGAFT/UOIET/TES/NO.0515/16 DE LA FECHA, DEL MIN.ECO.FINAN.PUB.(HRE-TSO-883),CONV.UPRE-CIF-IG/056/16 ENTRE LA UPRE Y EL GOB.AUT.MCPAL.VALLEGRANDE, PROY.CONST.TINGLADO Y GRADERIAS U.E. SAN ROSITA.DEBITO DE LA LIBRETA N¿00990204115 BOLIVIA CAMBIA, 1ER.DESEMB.EQUIV.20% MONTO A FINANC.S/G. LA UPRE.</t>
  </si>
  <si>
    <t>'TRANSFERENCIA DE FONDOS||A SOL. DEL MIN,DE ECO Y FIN.PUBL. MEFP/VTCP/DGAFT/UOIET/TES/N¿0471/16 DE LA FECHA HRE TSO 847 CONVENIO UPRE CIF IG 0107/2016 ENTRE LA UPRE Y EL G.A.M.DE OKINAWA UNO. PROY.CONSTRUC.CANCHA POLIFUNCIONAL, TINGLADO Y GRADERIAS U.E. NUEVA ESPERANZA.DEBITO DE LA LIBRETA 00990204115 BOLIVIA CAMBIA,1ER PAGO 20% DEL MONTO A FINANCIAR, SG. UPRE</t>
  </si>
  <si>
    <t>'TRANSFERENCIA DE FONDOS||S/G.NOTA CITE:MEFP/VTCP/DGAFT/UOIET/TES/NO.0510/16 DE LA FECHA,DEL MIN.DE ECO.Y FINAN.PUB.(HRE-TSO-878),CONV.UPRE CIF-IG/052/2016 ENTRE LA UPRE Y EL GOB.AUT.MCPAL.VALLEGRANDE PROY.CONST.TINGLADO Y GRADERIA UNIDAD EDUCATIVA  ARENALES.DEBITO DE LA LIBRETA NO.00990204115 "BOLIVIA CAMBIA",1ER.DESEMBOLSO 20% MONTO A FINANC. S/G. LA UPRE</t>
  </si>
  <si>
    <t>'TRANSFERENCIA DE FONDOS||S/G.NOTA CITE:MEFP/VTCP/DGAFT/UOIET/TES/NO.0511/16 DE LA FECHA,DEL MIN.DE ECO.Y FINAN.PUB.(HRE-TSO-879),CONV.UPRE CIF-IG/053/2016 ENTRE LA UPRE Y EL GOB.AUT.MCPAL.VALLEGRANDE PROY.CONST.TINGLADO Y GRADERIA UNIDAD EDUCATIVA MASICURI.DEBITO DE LA LIBRETA NO.00990204115 "BOLIVIA CAMBIA",1ER.DESEMBOLSO 20% MONTO A FINANC. S/G. LA UPRE</t>
  </si>
  <si>
    <t>'TRANSFERENCIA DE FONDOS||S/G.NOTA CITE:MEFP/VTCP/DGAFT/UOIET/TES/NO.0512/16 DE LA FECHA,DEL MIN.DE ECO.Y FINAN.PUB.(HRE-TSO-880),CONV.UPRE CIF-IG/055/2016 ENTRE LA UPRE Y EL GOB.AUT.MCPAL.VALLEGRANDE PROY.CONST.TINGLADO Y GRADERIA UNIDAD EDUCATIVA GUADALUPE.DEBITO DE LA LIBRETA NO.00990204115 "BOLIVIA CAMBIA",1ER.DESEMBOLSO 20% MONTO A FINANC. S/G. LA UPRE</t>
  </si>
  <si>
    <t>'TRANSFERENCIA DE FONDOS||S/G. NOTA CITE:MEFP/VTCP/DGAFT/UOIET/TES/NO.0524/16 DE LA FECHA, DEL MIN.ECO.FINAN.PUB.(HRE-TSO-884),CONV.UPRE-CIF-IG/080/16 ENTRE LA UPRE Y EL GOB.AUT.MCPAL.SAN JUAN, PROY.CONST.BATERIA DE BA¿OS, CAMERINOS COLISEO LA ENCONADA.DEBITO DE LA LIBRETA N¿00990204115 BOLIVIA CAMBIA, 1ER.DESEMB.EQUIV.20% MONTO A FINANC.S/G. LA UPRE.</t>
  </si>
  <si>
    <t>'TRANSFERENCIA DE FONDOS||A SOL. DEL MIN,DE ECO Y FIN.PUBL. MEFP/VTCP/DGAFT/UOIET/TES/N¿0490/16 DE LA FECHA HRE TSO 864 CONVENIO UPRE CIF IG 068/2016 ENTRE LA UPRE Y EL G.A.M.DE ASCENCION DE GUARAYOS. PROY.CONSTRUC.TINGLADO UNIDAD EDUCATIVA 17 DE FEBRERO-GUARAYOS.DEBITO DE LA LIBRETA 00990204115 BOLIVIA CAMBIA,1ER PAGO 20% DEL MONTO A FINANCIAR, SG. UPRE</t>
  </si>
  <si>
    <t>'TRANSFERENCIA DE FONDOS||S/G. NOTA CITE:MEFP/VTCP/DGAFT/UOIET/TES/NO.0525/16 DE LA FECHA, DEL MIN.ECO.FINAN.PUB.(HRE-TSO-885),CONV.UPRE-CIF-IG/079/16 ENTRE LA UPRE Y EL GOB.AUT.MCPAL.SAN JUAN, PROY.CONST.TINGLADO, GRADERIAS Y CANCHA POLIFUNCIONAL U.E. RAUL MENACHO.DEBITO DE LA LIBRETA N¿00990204115 BOLIVIA CAMBIA, 1ER.DESEMB.EQUIV.20% MONTO A FINANC.S/G. LA UPRE.</t>
  </si>
  <si>
    <t>'TRANSFERENCIA DE FONDOS||A SOL. DEL MIN,DE ECO Y FIN.PUBL. MEFP/VTCP/DGAFT/UOIET/TES/N¿0491/16 DE LA FECHA HRE TSO 865 CONVENIO UPRE CIF IG 064/2016 ENTRE LA UPRE Y EL G.A.M.DE ASCENCION DE GUARAYOS. PROY.CONSTRUC.TINGLADO PARA LA COMUNIDAD VILLA FATIMA GUARAYOS.DEBITO DE LA LIBRETA 00990204115 BOLIVIA CAMBIA,1ER PAGO 20% DEL MONTO A FINANCIAR, SG. UPRE</t>
  </si>
  <si>
    <t>'TRANSFERENCIA DE FONDOS||S/G. NOTA CITE:MEFP/VTCP/DGAFT/UOIET/TES/NO.0526/16 DE LA FECHA, DEL MIN.ECO.FINAN.PUB.(HRE-TSO-886),CONV.UPRE-CIF-IG/081/16 ENTRE LA UPRE Y EL G.A.M.SAN JUAN, PROY.CONST.TINGLADO, GRADERIAS Y CANCHA POLIFUNCIONAL BARRIO BELLA UNION (SAN JUAN).DEBITO DE LA LIBRETA N¿00990204115 BOLIVIA CAMBIA, 1ER.DESEMB.EQUIV.20% MONTO A FINANC.S/G. LA UPRE.</t>
  </si>
  <si>
    <t>'TRANSFERENCIA DE FONDOS||A SOL. DEL MIN,DE ECO Y FIN.PUBL. MEFP/VTCP/DGAFT/UOIET/TES/N¿0492/16 DE LA FECHA HRE TSO 866 CONVENIO UPRE CIF IG 050/2016 ENTRE LA UPRE Y EL G.A.M.DE ASCENCION DE GUARAYOS. PROY.CONSTRUC.TINGLADO PARA EL BARRIO RESIDENCIAL GUARAYOS.DEBITO DE LA LIBRETA 00990204115 BOLIVIA CAMBIA,1ER PAGO 20% DEL MONTO A FINANCIAR, SG. UPRE</t>
  </si>
  <si>
    <t>||TRANSF. DE FONDOS EN ATENCION A MSJES. SWIFT 01637 Y 01638 DE LA FECHA (SECTOR PUBLICO)DE LA LIBRETA 01170102001 DGAC, REPOSICION UTILES DE ESCRITORIO</t>
  </si>
  <si>
    <t>'TRANSFERENCIA DE FONDOS||A SOL. DEL MIN,DE ECO Y FIN.PUBL. MEFP/VTCP/DGAFT/UOIET/TES/N¿0493/16 DE LA FECHA HRE TSO 867CONVENIO UPRE CIF IG 106/2016 ENTRE LA UPRE Y EL G.A.M.DE SAN RAFAEL. PROY.CONSTRUC.TINGLADO U.E. ZOILO FLORES-SAN RAFAEL.DEBITO DE LA LIBRETA 00990204115 BOLIVIA CAMBIA,1ER PAGO 20% DEL MONTO A FINANCIAR, SG. UPRE</t>
  </si>
  <si>
    <t>'TRANSFERENCIA DE FONDOS||A SOL. DEL MIN,DE ECO Y FIN.PUBL. MEFP/VTCP/DGAFT/UOIET/TES/N¿0494/16 DE LA FECHA HRE TSO 868 CONVENIO UPRE CIF IG 104/2016 ENTRE LA UPRE Y EL G.A.M.DE SAN RAFAEL. PROY.CONST.TINGLADO U.E. JOSE MANUEL VACA.DEBITO DE LA LIBRETA 00990204115 BOLIVIA CAMBIA,1ER PAGO 20% DEL MONTO A FINANCIAR, SG. UPRE</t>
  </si>
  <si>
    <t>'TRANSFERENCIA DE FONDOS||A SOL. DEL MIN,DE ECO Y FIN.PUBL. MEFP/VTCP/DGAFT/UOIET/TES/N¿0495/16 DE LA FECHA HRE TSO 869 CONVENIO UPRE CIF IG 105/2016 ENTRE LA UPRE Y EL G.A.M.DE SAN RAFAEL. PROY.CONSTRUC.DOS AULAS, BATERIA DE BA¿O U.E. VILLA FATIMA.DEBITO DE LA LIBRETA 00990204115 BOLIVIA CAMBIA,1ER PAGO 20% DEL MONTO A FINANCIAR, SG. UPRE</t>
  </si>
  <si>
    <t>'TRANSFERENCIA DE FONDOS||A SOL. DEL MIN,DE ECO Y FIN.PUBL. MEFP/VTCP/DGAFT/UOIET/TES/N¿0496/16 DE LA FECHA HRE TSO 870 CONVENIO UPRE CIF IG 081/2016 ENTRE LA UPRE Y EL G.A.M.DE SAN RAFAEL. PROY.CONSTRUC.DOS AULAS, BATERIA DE BA¿O U.E. CRUZ DEL NORTE.DEBITO DE LA LIBRETA 00990204115 BOLIVIA CAMBIA,1ER PAGO 20% DEL MONTO A FINANCIAR, SG. UPRE</t>
  </si>
  <si>
    <t>'TRANSFERENCIA DE FONDOS||A SOL. DEL MIN,DE ECO Y FIN.PUBL. MEFP/VTCP/DGAFT/UOIET/TES/N¿0497/16 DE LA FECHA HRE TSO 871 CONVENIO UPRE CIF IG 086/2016 ENTRE LA UPRE Y EL G.A.M.DE COTOCA. PROY.CONSTRUC.TINGLADO Y GRADERIAS BARRIO COMUNIDAD DON LORENZO.DEBITO DE LA LIBRETA 00990204115 BOLIVIA CAMBIA,1ER PAGO 20% DEL MONTO A FINANCIAR, SG. UPRE</t>
  </si>
  <si>
    <t>'TRANSFERENCIA DE FONDOS||A SOL. DEL MIN,DE ECO Y FIN.PUBL. MEFP/VTCP/DGAFT/UOIET/TES/N¿0498/16 DE LA FECHA HRE TSO 872 CONVENIO UPRE CIF IG 085/2016 ENTRE LA UPRE Y EL G.A.M.DE COTOCA. PROY.CONSTRUC.TINGLADO Y GRADERIAS BARRIO 8 DE DICIEMBRE.DEBITO DE LA LIBRETA 00990204115 BOLIVIA CAMBIA,1ER PAGO 20% DEL MONTO A FINANCIAR, SG. UPRE</t>
  </si>
  <si>
    <t>'TRANSFERENCIA DE FONDOS||A SOL. DEL MIN,DE ECO Y FIN.PUBL. MEFP/VTCP/DGCP/UODP-144/2016 DE LA FECHA HRE TSO 892 PAGO BTS EXTRABURSATIL - VTO. 6,7,8,9 Y 10 DE FEBRERO D.S. N¿1121 DE 11.01.2012.DEBITO DE LA LIBRETA 00099021001 TGN RECURSOS ORDINARIOS - MONEDA NACIONAL.</t>
  </si>
  <si>
    <t>'TRANSFERENCIA DE FONDOS||A SOL. DEL MIN,DE ECO Y FIN.PUBL. MEFP/VTCP/DGAFT/UOIET/TES/N¿0507/16 DE LA FECHA HRE TSO 895 CONV.UPRE CIF IG 049/2016 ENTRE LA UPRE Y EL G.A.M.DE MAIRANA. PROY.CONSTRUC.TINGLADO Y GRADERIA U.E. PROF. JESUS SALDIAS OSINAGA..DEBITO DE LA LIBRETA 00990204115 BOLIVIA CAMBIA,1ER PAGO 20% DEL MONTO A FINANCIAR, SG. UPRE</t>
  </si>
  <si>
    <t>TRANSFERENCIA DE FONDOS||S/G. NOTA CITE: MEFP/VTCP/DGPOT/UPCFTGN/TR-NO.0382/2016 DE LA FECHA, DEL MIN.DE ECONOMIA Y FINANZAS PUBLICAS.(HRE-TSO-898).DEBITO DE LA LIBRETA NO. 00099021001, REPOSICION UTILES DE ESCRITORIO. (Cta. 0759)</t>
  </si>
  <si>
    <t>'TRANSFERENCIA DE FONDOS||S/G.NOTA CITE:MEFP/VTCP/DGPOT/UPCFTGN/TR-NO.0381/2016 DE LA FECHA,DEL MIN.DE ECO.Y FINAN.PUB.(HRE-TSO-897).DEBITO DE LA LIBRETA NO.00099021001, REPOSICION UTILES DE ESCRITORIO.</t>
  </si>
  <si>
    <t>||TRANSF. DE FONDOS EN ATENCION A MSJE. SWIFT 01664 DE LA FECHA (SECTOR PUBLICO)DE LA LIBRETA 01170102001 DGAC, REPOSICION UTILES DE ESCRITORIO</t>
  </si>
  <si>
    <t>||TRANSF. DE FONDOS EN ATENCION A MSJES. SWIFT 01665 Y 01666 DE LA FECHA (SECTOR PUBLICO)DE LA LIBRETA 01170102001 DGAC, REPOSICION UTILES DE ESCRITORIO</t>
  </si>
  <si>
    <t>||TRANSFERENCIA DE FONDOS POR PARTE DEL TGN PARA PAGO DE VALORES C CON F. DE VCTO.5-02-2016 S/G MEFP/VTCP/DGCP/UODP-143/2016 DE FECHA 5/2/2016 DEL MEFP LIBRETA 00099031003 TGN TITULOS VALOR DEL TESORO MN .LIBRETA 00099031003 TGN TITULOS VALOR DEL TESORO MN</t>
  </si>
  <si>
    <t>DEPOSITO EN EL EXTERIOR SEGÚN MENSAJE SWIFT 01732 DE FECHA 10/02/2016 POR ORDEN DE EMBAJADA DE BOLIVIA-LIMA-PERU.REF.: DEVOL.SALDOS GASTOS DE FUNCIONAMIENTO00099021001 TGN-RECURSOS ORDINARIOS</t>
  </si>
  <si>
    <t>DEPOSITO EN EL EXTERIOR SEGÚN MENSAJE SWIFT 1730 DE FECHA 10/02/2016 POR ORDEN DE EMBAJADA DE BOLIVIA (LIMA PERU) REF.: DEVOLUCION DE SALDO GASTOS DE FUNCIONAMIENTO00099021001 TGN-RECURSOS ORDINARIOS</t>
  </si>
  <si>
    <t>NÚMERO DE LIBRETA CUT: OPERACIÓN T01 TRANSFERENCIA DE FONDOS A LA CUT - TESORO DIRECTO DE BANCO UNION S.A. A CUENTA UNICA DEL TESORO CON NUMERO DE SOLICITUD =526119 Y NUMERO CORRELATIVO = 91320010022016248 00990301013 TGN RECURSOS ORDINARIOS A SOLICITU</t>
  </si>
  <si>
    <t>NÚMERO DE LIBRETA CUT: OPERACIÓN T01 TRANSFERENCIA DE FONDOS A LA CUT - TESORO DIRECTO DE BANCO UNION S.A. A CUENTA UNICA DEL TESORO CON NUMERO DE SOLICITUD =526118 Y NUMERO CORRELATIVO = 91320010022016249 00990301013 TGN RECURSOS ORDINARIOS A SOLICITU</t>
  </si>
  <si>
    <t>||TRANSFERENCIA DEL EXTERIOR SEGUN SWIFT NO.1379 DEL 01/02/2016 ORDENANTE CONS.DEL ESTADO PLURINAC.DE BOLIVIA (CORDOBA ARGENTINA) REF.: GASTOS DE FUNCIONAMIENTOLIB.00099021001 TGN-RECURSOS ORDINARIOS</t>
  </si>
  <si>
    <t>||TRANSFERENCIA DEL EXTERIOR SEGUN SWIFT NO.1380 DEL 1/02/2016 ORDENANTE CONS.DEL ESTADO PLURINAC.DE BOLIVIA (CORBOBA ARGENTINA) REF.: PROGRAMA DOCUMENTACIONLIB.00099021001 TGN-RECURSOS ORDINARIOS</t>
  </si>
  <si>
    <t>||PAGO PRÉSTAMO BID 939-SF-BO VCTO. 08-02-2016 'POR CUENTA DEL BDP SAM SEGÚN NOTA BDP/G.OP/CART-0453/2016 DE FECHA 10-02-2016, VALOR 10-02-2016 CAPITAL BS 3.423.057,33 INTERESES BS  1.034.773,38LIBRETA N° 00990201001 "TGN RECURSOS ORDINARIOS" (3987) ALIVIO MDRI</t>
  </si>
  <si>
    <t>||DIFERENCIAL POR PAGO PRÉSTAMO 96/003/00 VCTO. 10/02/2016 POR CUENTA DE GAD COCHABAMBA, VALOR 10/02/2016, INTERESES EUR 3.100,87LIBRETA 00990301003 RECUP.DIFERENCIALES E INTERESES-CRED.EXT.</t>
  </si>
  <si>
    <t>||DIFERENCIAL POR PAGO PRÉSTAMO 96/003/00 VCTO. 10/02/2016 POR CUENTA DE GAD COCHABAMBA, VALOR 10/02/2016, INTERESES UFV 21.058,11LIBRETA 00990301003 RECUP.DIFERENCIALES E INTERESES-CRED.EXT.</t>
  </si>
  <si>
    <t>||PAGO PRÉSTAMO BID 914-SF-BO-1 VCTO. 08-02-2016 POR CUENTA DE FNDR SEGÚN NOTA DE-GEF-LC-LIN-TMR-0460-CAR/16 DE FECHA 03-02-2016, VALOR 10-02-2016 CAPITAL USD 7.634,98 INTERESES USD 17.912,06LIBRETA N° 00990201001 "TGN RECURSOS ORDINARIOS" (3987) ALIVIO MDRI</t>
  </si>
  <si>
    <t>||TRANSFERENCIA A LA CUENTA UNICA DEL TESORO IMPORTE RETENIDO A WALTER ABRAHAM PEREZ ALANDIA  POR REMUNERACION MAXIMA CORRESPONDIENTE AL MES DE ENERO/2016 - LIBRETA N° 00990201001. SEGUN CONFIRMACION DE CORREO ELECTRONICO DE FECHA 10/02/2016  Y ROC N° 156/2016  DEL  DCR.TRANFERENCIA POR REMUNERACION MAXIMA DE WALTER PEREZ ALANDIA - ENERO/2016 LIBRETA 00990201001</t>
  </si>
  <si>
    <t>PAGO A BID PRÉSTAMO 2317/BL-BO VCTO. 10-feb-2016 POR CUENTA DE TGN , NTI. 007202 VALOR 10-feb-2016  INTERESES USD 589.862,86CTA. 3987 CUENTA UNICA DEL TESORO LIB. 00099021001 REF.: COMISIONES BANCARIAS</t>
  </si>
  <si>
    <t>PAGO A CAF PRÉSTAMO CFA008239 VCTO. 10-feb-2016 POR CUENTA DE TGN , NTI. 007220 VALOR 10-feb-2016  INTERESES USD 110.739,65 COMISIONES USD 119.606,43CTA. 3987 CUENTA UNICA DEL TESORO LIB. 00099021001 REF.: COMISIONES BANCARIAS</t>
  </si>
  <si>
    <t>PAGO A CAF PRÉSTAMO CFA008296 VCTO. 10-feb-2016 POR CUENTA DE TGN , NTI. 007231 VALOR 10-feb-2016  INTERESES USD 20.762,66 COMISIONES USD 41.193,04CTA. 3987 CUENTA UNICA DEL TESORO LIB. 00099021001 REF.: COMISIONES BANCARIAS</t>
  </si>
  <si>
    <t>PAGO A BID PRÉSTAMO 1118-SF-BO VCTO. 06-feb-2016 POR CUENTA DE TGN , NTI. 007280 VALOR 10-feb-2016 CAPITAL USD 15.288,28 INTERESES USD 8.473,13CTA. 3987 CUENTA UNICA DEL TESORO LIB. 00099021001 REF.: COMISIONES BANCARIAS</t>
  </si>
  <si>
    <t>PAGO A BID PRÉSTAMO 1075-SF-BO-8 VCTO. 06-feb-2016 POR CUENTA DE TGN , NTI. 007282 VALOR 10-feb-2016 CAPITAL USD 49.509,68 INTERESES USD 27.439,46CTA. 3987 CUENTA UNICA DEL TESORO LIB. 00099021001 REF.: COMISIONES BANCARIAS</t>
  </si>
  <si>
    <t>PAGO A BID PRÉSTAMO 2317/BL-BO VCTO. 10-feb-2016 POR CUENTA DE TGN , NTI. 007322 VALOR 10-feb-2016  INTERESES USD 11.335,73CTA. 3987 CUENTA UNICA DEL TESORO LIB. 00099021001 REF.: COMISIONES BANCARIAS</t>
  </si>
  <si>
    <t>PAGO A BEI PRESTAMO FIN 82800 VCTO. 10-feb-2016 POR CUENTA DE TGN , NTI. 007328 VALOR 10-feb-2016  COMISIONES USD 52.645,01CTA. 3987 CUENTA UNICA DEL TESORO LIB. 00099021001 REF.: COMISIONES BANCARIAS</t>
  </si>
  <si>
    <t>VENTA DE DIVISAS SEGUN NOTA MEFP/VTCP/DGPOT/UOTGN/NO.0380/2016 A SOLICITUD DE ADMINISTRADORA BOLIVIANA DE CARRETERAS REF.: CIERRE PROYECTO APOYO CORREDOR VIAL SANTA CRUZ-PUERTO SUAREZLIB. 00291012002 ABC-RECURSOS PROPIOS</t>
  </si>
  <si>
    <t>VENTA DE DIVISAS SEGUN NOTA MEFP/VTCP/DGPOT/UOTGN/NO.0380/2016 A SOLICITUD DE ADMINISTRADORA BOLIVIANA DE CARRETERAS REF.: CIERRE PROYECTO APOYO CORREDOR VIAL SANTA CRUZ-PUERTO SUAREZDIFERENCIA EN EL TIPO DE CAMBIO - LIB. 00291012002 ABC-RECURSOS PROPIOS</t>
  </si>
  <si>
    <t>COBRO COSTOS DE PAPELERIA EN COMPLEMENTO AL COMPROBANTE CONTABLE G-0184951 DE LA FECHA00513012007 YPFB - RECURSOS NACIONALIZACION (UTILES DE ESCRITORIO)</t>
  </si>
  <si>
    <t>COBRO COSTOS DE PAPELERIA EN COMPLEMENTO AL COMPROBANTE CONTABLE G-0184953 DE LA FECHA00513012007 YPFB - RECURSOS NACIONALIZACION (UTILES DE ESCRITORIO)</t>
  </si>
  <si>
    <t>COBRO COSTOS DE PAPELERIA EN COMPLEMENTO AL COMPROBANTE CONTABLE G-0184955 DE LA FECHA00513012007 YPFB - RECURSOS NACIONALIZACION (UTILES DE ESCRITORIO)</t>
  </si>
  <si>
    <t>COBRO COSTOS DE PAPELERIA EN COMPLEMENTO AL COMPROBANTE CONTABLE G-0184972 DE LA FECHA00513062001 YPFB-OPERACIONES PLANTA DE SEPARACION DE LIQUIDOS RIO GRANDE (UTILES DE ESCRITORIO)</t>
  </si>
  <si>
    <t>COBRO COSTOS DE PAPELERIA EN COMPLEMENTO AL COMPROBANTE CONTABLE G-0185057 DE LA FECHA00513062001 YPFB-OPERACIONES PLANTA DE SEPARACION DE LIQUIDOS RIO GRANDE (UTILES DE ESCRITORIO)</t>
  </si>
  <si>
    <t>COBRO COSTOS DE PAPELERIA EN COMPLEMENTO AL COMPROBANTE CONTABLE G-0185059 DE LA FECHA00513012007 YPFB - RECURSOS NACIONALIZACION (UTILES DE ESCRITORIO)</t>
  </si>
  <si>
    <t>COBRO COSTOS DE PAPELERIA EN COMPLEMENTO AL COMPROBANTE CONTABLE G-0185061 DE LA FECHA00513062001 YPFB-OPERACIONES PLANTA DE SEPARACION DE LIQUIDOS RIO GRANDE (UTILES DE ESCRITORIO)</t>
  </si>
  <si>
    <t>COBRO COSTOS DE PAPELERIA EN COMPLEMENTO AL COMPROBANTE CONTABLE G-0185081 DE LA FECHA00513012007 YPFB - RECURSOS NACIONALIZACION (UTILES DE ESCRITORIO)</t>
  </si>
  <si>
    <t>'TRANSFERENCIA DE FONDOS||A SOL. DEL MIN,DE ECO Y FIN.PUBL. MEFP/VTCP/DGCP/UODP-154/2016 DE LA FECHA HRE TSO 915 PAGO BTS EXTRABURSATIL - VTO. 11 DE FEBRERO D.S. N° 1121 DE 11.01.2012.DEBITO DE LA LIBRETA 00099021001 TGN RECURSOS ORDINARIOS.</t>
  </si>
  <si>
    <t>||REGULARIZACIÓN DE NUESTRA OPERACION N°0841090 DE F. 04/02/2016 EN ATENCIÓN A CORREO ELECTRÓNICO DE LA DIRECCIÓN GENERAL DE AERONÁUTICA CIVIL DE LA FECHA (SECTOR PUBLICO).DEBITO DE LA LIBRETA 01170102001 DGAC, REPOSICION UTILES DE ESCRITORIO.</t>
  </si>
  <si>
    <t>||TRANSFERENCIA DE FONDOS SEGUN NOTA DEL MINISTERIO DE ECONOMIA Y FINANZAS PUBLICAS, CITE: MEFP VTCP DGCP UODP-153/16, RECIBIDA EN LA FECHA REF:  PAGO VENCIMIENTO CLAVE PIZARRA TGNU1G06 (TRAM-TSO-921) EQUIV. A UFV. 2.500.000.00 T/C UFV. 2,10604DE LA LIBRETA 00099021001 TGN RECURSOS ORDINARIOS MONEDA NACIONAL</t>
  </si>
  <si>
    <t>||COBRO NOTIFICACION ENMIENDA CARTA DE CREDITO STANDBY BS220.-Y EMISION COMP.CONTABLE BS50.-REF.:M193132 (BCB:SB-R-2015-90) A/F Y.P.F.B., S/G SWIFT 1751 ADJ.DE LA FECHA.LIB.00513012007 YPFB - RECURSOS NACIONALIZACIÓN</t>
  </si>
  <si>
    <t>||TRANSF. DE FONDOS EN ATENCION A MSJE. SWIFT 01672 DE LA FECHA (SECTOR PUBLICO)DE LA LIBRETA 01170102001 DGAC, REPOSICION UTILES DE ESCRITORIO</t>
  </si>
  <si>
    <t>||TRANSF. DE FONDOS EN ATENCION A MSJES. SWIFT 01676 Y 01677 DE LA FECHA (SECTOR PUBLICO)DE LA LIBRETA 01170102001 DGAC, REPOSICION UTILES DE ESCRITORIO</t>
  </si>
  <si>
    <t>||TRANSF. DE FONDOS EN ATENCION A MSJE. SWIFT 01680 DE LA FECHA (SECTOR PUBLICO)DE LA LIBRETA 01170102001 DGAC, REPOSICION UTILES DE ESCRITORIO</t>
  </si>
  <si>
    <t>||TRANSF. DE FONDOS EN ATENCION A MSJE. SWIFT 01681 Y CORREO ELECTRONICO DE LA DGAC  DE LA FECHA (SECTOR PUBLICO)DE LA LIBRETA 01170102001 DGAC, REPOSICION UTILES DE ESCRITORIO</t>
  </si>
  <si>
    <t>||TRANSF. DE FONDOS EN ATENCION A MSJE. SWIFT 01781 DE LA FECHA (SECTOR PUBLICO)DE LA LIBRETA 01170102001 DGAC, REPOSICION UTILES DE ESCRITORIO</t>
  </si>
  <si>
    <t>DEPOSITO EN EL EXTERIOR SEG¿N MENSAJE SWIFT 01884 DE FECHA 11/02/2016 POR ORDEN DE CONSULADO DE BOLIVIA-MADRID REF.:REVERSION SALDOS GASTOS DE FUNCIONAMIENTO00010011101 MRE-MIN.RELACIONES EXTERIORES-OTROS INGRESOS</t>
  </si>
  <si>
    <t>VENTA DE DIVISAS SEGUN NOTA MEFP/VTCP/DGPOT/UOTGN/NO.0422/2016 A SOLICITUD DE MINISTERIO DE RELACIONES EXTERIORES REF.: PAGO HABERES SERVICIO EXTERIOR ENERO/2016 CENTRO EMISOR PASAPORTES EN WASHINGTONDIFERENCIA EN EL TIPO DE CAMBIO - LIB. 00010011102 MIN.RR.EE.-GESTORIA CONSULAR LEY NO.3108</t>
  </si>
  <si>
    <t>DEPOSITO EN EL EXTERIOR SEG¿N MENSAJE SWIFT 01891 - 01892 DE FECHA 11/02/2016 POR ORDEN DE EMB.REP.DA BOLIVIA - BRASILEA REF.:DEVOL.SALDOS GASTOS DE FUNCIONAMIENTO00010011101 MRE-MIN.RELACIONES EXTERIORES-OTROS INGRESOS</t>
  </si>
  <si>
    <t>||TRANSF. DE FONDOS DEL EXTERIOR SEGUN SWIFT 01765 DEL 10-02-2015. ORDENANTE: CONSULADO GERAL DA BOLIVIA-SAO PAULO. REF.: DEVOL.SALDO GASTOS DE FUNCIONAMIENTO.LIB.00099021001 TGN-RECURSOS ORDINARIOS</t>
  </si>
  <si>
    <t>||TRANSFERENCIA DE FONDOS S/G. NOTA  CITE: BUN/CF118/16 DE LA FECHA. (HRE-TSO-1120).A SOLICITUD DEL GOB.AUT.MCPAL.CHULUMANI,LIBRETA 00990201001,SALDOS DE RECURSOS PROY.FONADAL;BUN.</t>
  </si>
  <si>
    <t>'TRANSFERENCIA DE FONDOS||A SOL. DEL MIN,DE ECO Y FIN.PUBL. MEFP/VTCP/DGPOT/UPCFTGN/TR-0394/2016 DE LA FECHA HRE TSO 1124 REEMBOLSO DEL SUBSIDIO DE INCAPACIDAD TEMPORAL CORRESPONDIENTE AL MES DE AGOSTO DE 2014.ABONO A LA LIBRETA 00099021001 TGN-RECURSOS ORDINARIOS.</t>
  </si>
  <si>
    <t>'TRANSFERENCIA DE FONDOS||A SOL. DEL MIN,DE ECO Y FIN.PUBL. MEFP/VTCP/DGPOT/UPCFTGN/TR-0393/2016 DE LA FECHA HRE TSO 1125 REEMBOLSO DEL SUBSIDIO DE INCAPACIDAD TEMPORAL CORRESPONDIENTE AL PERIODO DEL 11 DE FEBRERO A DICIEMBRE/2014.ABONO A LA LIBRETA 00099021001 TGN RECURSOS ORDINARIOS.</t>
  </si>
  <si>
    <t>||TRANSFERENCIA A LA CUENTA UNICA DEL TESORO IMPORTE DE VICTOR HUGO CHAVEZ SALAZAR CORRESPONDIENTE A LOS MESES DE MAYO JUNIO Y AGOSTO / 2015, SEGUN DOCUMENTOS ADJUNTOS Y "ROC" N¿ 165/2016 DEL DCR. (LIBRETA N¿ 00990201001)TRANSFERENCIA POR REMUNERACION MAXIMA DE VICTOR HUGO CHAVEZ SALAZAR -AGOSTO/2015 LIBRETA 00990201001</t>
  </si>
  <si>
    <t>||TRANSFERENCIA A LA CUENTA UNICA DEL TESORO IMPORTE DE VICTOR HUGO CHAVEZ SALAZAR CORRESPONDIENTE A LOS MESES DE MAYO JUNIO Y AGOSTO / 2015, SEGUN DOCUMENTOS ADJUNTOS Y "ROC" N¿ 165/2016 DEL DCR. (LIBRETA N¿ 00990201001)TRANSFERENCIA POR REMUNERACION MAXIMA DE VICTOR HUGO CHAVEZ SALAZAR - MAYO/2015 LIBRETA 00990201001</t>
  </si>
  <si>
    <t>||TRANSFERENCIA A LA CUENTA UNICA DEL TESORO IMPORTE DE VICTOR HUGO CHAVEZ SALAZAR CORRESPONDIENTE A LOS MESES DE MAYO JUNIO Y AGOSTO / 2015, SEGUN DOCUMENTOS ADJUNTOS Y "ROC" N¿ 165/2016 DEL DCR. (LIBRETA N¿ 00990201001)TRANSFERENCIA POR REMUNERACION MAXIMA DE VICTOR HUGO CHAVEZ SALAZAR - JUNIO/2015 LIBRETA 00990201001</t>
  </si>
  <si>
    <t>PAGO A CAF PR¿STAMO CFA007151 VCTO. 11-feb-2016 POR CUENTA DE TGN , NTI. 007216 VALOR 11-feb-2016 CAPITAL USD 665.636,70 INTERESES USD 167.178,35 COMISIONES USD 15.175,89CTA. 3987 CUENTA UNICA DEL TESORO LIB. 00099021001 REF.: COMISIONES BANCARIAS</t>
  </si>
  <si>
    <t>PAGO A CAF PR¿STAMO CFA007142 VCTO. 11-feb-2016 POR CUENTA DE TGN , NTI. 007229 VALOR 11-feb-2016 CAPITAL USD 3.423.727,42 INTERESES USD 923.852,56 COMISIONES USD 81.794,05CTA. 3987 CUENTA UNICA DEL TESORO LIB. 00099021001 REF.: COMISIONES BANCARIAS</t>
  </si>
  <si>
    <t>VENTA DE DIVISAS SEGUN NOTA MEFP/VTCP/DGPOT/UOTGN/NO.0392/2016 A SOLICITUD DE ORGANO ELECTORAL PLURINACIONAL REF.: REFERENDO APROBATORIO GESTION 2016LIB. 00099021001 TGN-RECURSOS ORDINARIOS</t>
  </si>
  <si>
    <t>VENTA DE DIVISAS SEGUN NOTA MEFP/VTCP/DGPOT/UOTGN/NO.0392/2016 A SOLICITUD DE ORGANO ELECTORAL PLURINACIONAL REF.: PAGO PROCESO DE REFERENDO CONSTITUCIONAL APROBATORIO 2016 VOTO EN EL EXTERIORLIB. 00099021001 TGN-RECURSOS ORDINARIOS</t>
  </si>
  <si>
    <t>VENTA DE DIVISAS SEGUN NOTA MEFP/VTCP/DGPOT/UOTGN/NO.0392/2016 A SOLICITUD DE ORGANO ELECTORAL PLURINACIONAL REF.: TRANSFERENCIA POR PROCESO DE REFERENDO CONSTITUCIONAL APROBATORIO GESTION 2016LIB. 00099021001 TGN-RECURSOS ORDINARIOS</t>
  </si>
  <si>
    <t>VENTA DE DIVISAS PARA TRANSFERENCIA DE FONDOS SEGUN NOTA MEFP/VTCP/DGPOT/UOTGN/NO.0392/2016 A SOLICITUD DE ORGANO ELECTORAL PLURINACIONAL REF.: REFERENDO APROBATORIO GESTION 2016LIB. 00099021001 TGN-RECURSOS ORDINARIOS</t>
  </si>
  <si>
    <t>COBRO COSTOS DE PAPELERIA EN COMPLEMENTO AL COMPROBANTE CONTABLE G-0185225 DE LA FECHA00513012007 YPFB - RECURSOS NACIONALIZACION (UTILES DE ESCRITORIO)</t>
  </si>
  <si>
    <t>VENTA DE DIVISAS SEGUN NOTA MEFP/VTCP/DGPOT/UOTGN/NO.413/2016 A SOLICITUD DE ADMINISTRACION DE SERVICIOS PORTUARIOS BOLIVIA REF.: PAGO TERMINAL PTO.ARICA POR SERVICIOS DE FAENAS EN EL PUERTO 2DA.QUINCENA DIC/2015DIFERENCIA EN EL TIPO DE CAMBIO - LIB. 00594012001 ASP-B FONDO DE OPERACIONES</t>
  </si>
  <si>
    <t>VENTA DE DIVISAS SEGUN NOTA MEFP/VTCP/DGPOT/UOTGN/NO.0419/2016 A SOLICITUD DE MINISTERIO DE GOBIERNO REF.: PAGO HABERES AGREGADOS DE LA POLICIA BOLIVIANA EN EL EXTERIOR DICIEMBRE 2015LIB. 00099021001 TGN-RECURSOS ORDINARIOS</t>
  </si>
  <si>
    <t>VENTA DE DIVISAS PARA TRANSFERENCIA DE FONDOS SEGUN NOTA MEFP/VTCP/DGPOT/UOTGN/NO.0419/2016 A SOLICITUD DE MINISTERIO DE GOBIERNO REF.: PAGO HABERES AGREGADOS DE LA POLICIA BOLIVIANA EN EL EXTERIOR DICIEMBRE 2015LIB. 00099021001 TGN-RECURSOS ORDINARIOS</t>
  </si>
  <si>
    <t xml:space="preserve">EMPRESA BOLIVIANA DE TURISMO  </t>
  </si>
  <si>
    <t>||REGISTRO COBRO COMISION EMISION BOLETA DE GARANTIA 0.15% S/USD 284.000.- EN COMPLEMENTO A COMPROBANTE S-0841352 ADJUNTA DE LA FECHA REF.: BG-006/2016.CGO.LIB.N¿00592012001 BOLTUR-BOLETAJE Y VENTA DE PAQUETES TURISTICOS REF.: COM EMISION BG 006/2016.</t>
  </si>
  <si>
    <t>||TRANSF. DE FONDOS EN ATENCION A MSJE. SWIFT 01795 DE LA FECHA (SECTOR PUBLICO)DE LA LIBRETA 01170102001 DGAC, REPOSICION UTILES DE ESCRITORIO</t>
  </si>
  <si>
    <t>'TRANSFERENCIA DE FONDOS||A SOL. DEL MIN,DE ECO Y FIN.PUBL. MEFP/VTCP/DGCP/UODP - 155/2016 DE LA FECHA HRE TSO 1105 PAGO BTS EXTRABURSATIL - VTO. 12 DE FEBRERO D.S. N¿1121 DE 11.01.2012.DEBITO DE LA LIBRETA 00099021001 TGN RECURSOS ORDINARIOS - MONEDA NACIONAL.</t>
  </si>
  <si>
    <t>'TRANSFERENCIA DE FONDOS||S/G.NOTA CITE:MEFP/VTCP/DGAFT/UOIET/TES/NO.0780/16 DE LA FECHA, DEL MIN.DE ECO.Y FINAN.PUB.(HRE-TSO-1131),CONV.UPRE CIF-IG 518/2015 ENTRE LA UPRE Y EL GOB.AUT.MCPAL.PUNATA PROY.CONST.U.E. MCAL.ANDRES DE SANTA CRUZ PUNATA.DEBITO DE LA LIBRETA NO.00990204115 "BOLIVIA CAMBIA",1ER.DESEMBOLSO 20% MONTO A FINANC. S/G. LA UPRE</t>
  </si>
  <si>
    <t>'TRANSFERENCIA DE FONDOS||A SOL. DEL MIN,DE ECO Y FIN.PUBL. MEFP/VTCP/DGAFT/UOIET/TES/N¿0789/16 DE LA FECHA HRE TSO 1126 CONVENIO UPRE CIF IG 524/2015 ENTRE LA UPRE Y EL G.A.M.DE CABEZAS. PROY.CONSTRUC.MODULO EDUCATIVO RIO SECO.DEBITO DE LA LIBRETA 00990204115 BOLIVIA CAMBIA,1ER PAGO 20% DEL MONTO A FINANCIAR, SG. UPRE</t>
  </si>
  <si>
    <t>'TRANSFERENCIA DE FONDOS||A SOL. DEL MIN,DE ECO Y FIN.PUBL. MEFP/VTCP/DGAFT/UOIET/TES/N¿0788/16 DE LA FECHA HRE TSO 1127 CONVENIO UPRE CIF IG 192/2016 ENTRE LA UPRE Y EL G.A.M.DE GUAQUI. PROY.CONSTRUC.PALACIO CONSISTORIAL GUAQUI.DEBITO DE LA LIBRETA 00990204115 BOLIVIA CAMBIA,1ER PAGO 20% DEL MONTO A FINANCIAR, SG. UPRE</t>
  </si>
  <si>
    <t>'TRANSFERENCIA DE FONDOS||S/G. NOTA CITE:MEFP/VTCP/DGAFT/UOIET/TES/NO.0784/16 DE LA FECHA, DEL MIN.ECO.FINAN.PUB.(HRE-TSO-1135),CONV.UPRE-CIF-IG/012/16 ENTRE LA UPRE Y EL GOB.AUT.MCPAL.HUARINA, PROY.CONST.CENTRO DE SALUD CON INTERNACION COPANCARA HUARINA.DEBITO DE LA LIBRETA NO.00990204115 BOLIVIA CAMBIA, 1ER.DESEMB.EQUIV.20% MONTO A FINANC.S/G.LA UPRE.</t>
  </si>
  <si>
    <t>'TRANSFERENCIA DE FONDOS||S/G.NOTA CITE:MEFP/VTCP/DGAFT/UOIET/TES/NO.0781/16 DE LA FECHA, DEL MIN.DE ECO.Y FINAN.PUB.(HRE-TSO-1132),CONV.UPRE CIF-IG/478/2015 ENTRE LA UPRE Y EL GOB.AUT.MCPAL.TOLATA PROY.CONST.GRADERIAS COMPLEJO DEPORTIVO VILLA LOURDES-TOLATA.DEBITO DE LA LIBRETA NO.00990204115 "BOLIVIA CAMBIA",1ER.DESEMBOLSO 20% MONTO A FINANC. S/G. LA UPRE</t>
  </si>
  <si>
    <t>'TRANSFERENCIA DE FONDOS||A SOL. DEL MIN,DE ECO Y FIN.PUBL. MEFP/VTCP/DGAFT/UOIET/TES/N¿0786/16 DE LA FECHA HRE TSO 1128 CONVENIO UPRE CIF IG 008/2016 ENTRE LA UPRE Y EL G.A.M.DE ACHACACHI. PROY.CONSTRUC.AULAS U.E. ANTOFAGASTA.DEBITO DE LA LIBRETA 00990204115 BOLIVIA CAMBIA,1ER PAGO 20% DEL MONTO A FINANCIAR, SG. UPRE</t>
  </si>
  <si>
    <t>'TRANSFERENCIA DE FONDOS||S/G. NOTA CITE:MEFP/VTCP/DGAFT/UOIET/TES/NO.0785/16 DE LA FECHA, DEL MIN.ECO.FINAN.PUB.(HRE-TSO-1136),CONV.UPRE-CIF-IG/013/16 ENTRE LA UPRE Y EL GOB.AUT.MCPAL.HUARINA, PROY.CONST.AULAS U.E.MCAL. ANDRES DE STA. CRUZ HUARINA.DEBITO DE LA LIBRETA NO.00990204115 BOLIVIA CAMBIA, 1ER.DESEMB.EQUIV.20% MONTO A FINANC.S/G.LA UPRE.</t>
  </si>
  <si>
    <t>'TRANSFERENCIA DE FONDOS||S/G.NOTA CITE:MEFP/VTCP/DGAFT/UOIET/TES/NO.0782/16 DE LA FECHA, DEL MIN.DE ECO.Y FINAN.PUB.(HRE-TSO-1133),CONV.UPRE CIF-IG 376/2015 ENTRE LA UPRE Y EL GOB.AUT.MCPAL.SICAYA PROY.CONST.BLOQUE DE AULAS UNIDAD EDUCATIVA SICAYA.DEBITO DE LA LIBRETA NO.00990204115 "BOLIVIA CAMBIA",1ER.DESEMBOLSO 20% MONTO A FINANC. S/G. LA UPRE</t>
  </si>
  <si>
    <t>'TRANSFERENCIA DE FONDOS||S/G. NOTA CITE:MEFP/VTCP/DGAFT/UOIET/TES/NO.0777/16 DE LA FECHA, DEL MIN.ECO.FINAN.PUB.(HRE-TSO-1137),CONV.UPRE-CIF-IG/486/15 ENTRE LA UPRE Y EL GOB.AUT.MCPAL.ARANI, PROY.CONST.AULAS U.E. GUALBERTO VILLARROEL.DEBITO DE LA LIBRETA NO.00990204115 BOLIVIA CAMBIA, 1ER.DESEMB.EQUIV.20% MONTO A FINANC.S/G.LA UPRE.</t>
  </si>
  <si>
    <t>'TRANSFERENCIA DE FONDOS||S/G.NOTA CITE:MEFP/VTCP/DGAFT/UOIET/TES/NO.0783/16 DE LA FECHA, DEL MIN.DE ECO.Y FINAN.PUB.(HRE-TSO-1134),CONV.UPRE CIF-IG 377/2015 ENTRE LA UPRE Y EL GOB.AUT.MCPAL.SICAYA PROY.CONST.BLOQUE DE AULAS UNIDAD EDUCATIVA ORCOMA.DEBITO DE LA LIBRETA NO.00990204115 "BOLIVIA CAMBIA",1ER.DESEMBOLSO 20% MONTO A FINANC. S/G. LA UPRE</t>
  </si>
  <si>
    <t>'TRANSFERENCIA DE FONDOS||S/G. NOTA CITE:MEFP/VTCP/DGAFT/UOIET/TES/NO.0778/16 DE LA FECHA, DEL MIN.ECO.FINAN.PUB.(HRE-TSO-1138),CONV.UPRE-CIF-IG/520/15 ENTRE LA UPRE Y EL GOB.AUT.MCPAL.VILA VILA, PROY.CONST.CANCHA DE FUTBOL CESPED SINTETICO EN SIKIMIRA.DEBITO DE LA LIBRETA NO.00990204115 BOLIVIA CAMBIA, 1ER.DESEMB.EQUIV.20% MONTO A FINANC.S/G.LA UPRE.</t>
  </si>
  <si>
    <t>'TRANSFERENCIA DE FONDOS||A SOL. DEL MIN,DE ECO Y FIN.PUBL. MEFP/VTCP/DGAFT/UOIET/TES/N¿0787/16 DE LA FECHA HRE TSO 1129 CONVENIO UPRE CIF IG 009/2016 ENTRE LA UPRE Y EL G.A.M.DE ACHACACHI. PROY.CONSTRUC. BLOQUE AULAS U.E. NACIONAL TAHARI.DEBITO DE LA LIBRETA 00990204115 BOLIVIA CAMBIA,1ER PAGO 20% DEL MONTO A FINANCIAR, SG. UPRE</t>
  </si>
  <si>
    <t>'TRANSFERENCIA DE FONDOS||A SOL. DEL MIN,DE ECO Y FIN.PUBL. MEFP/VTCP/DGAFT/UOIET/TES/N¿0779/16 DE LA FECHA HRE TSO 1130 CONVENIO UPRE CIF IG 519/2015 ENTRE LA UPRE Y EL G.A.M.DE PUNATA. PROY.CONSTRUC. U.E. EVO MORALES AYMA PUNATA.DEBITO DE LA LIBRETA 00990204115 BOLIVIA CAMBIA,1ER PAGO 20% DEL MONTO A FINANCIAR, SG. UPRE</t>
  </si>
  <si>
    <t>00099021001 DEP.DE CHEQ.AJ..RET.DE CAM., CONCEP: REV. SALDOS NO EJECUTADOS GESTION 2015,DEP.: MIN DE DEFENSA, PROCEDENCIA: BANCO UNION S.A.,CHEQUE: 17212,FECHA DE EMISION:03/02/2016REGISTRO DEL COMPROBANTE DE TESORERIA NRO.1348653 DE FECHA 11/02/2016</t>
  </si>
  <si>
    <t>00099021001 DEP.DE CHEQ.AJ..RET.DE CAM., CONCEP: REV. SALDOS NO EJECUTADOS GESTION 2015 ALIMENTACION,DEP.: MIN DE DEFENSA ,PROCEDENCIA: BANCO UNION S.A.,CHEQUE: 62,FECHA DE EMISION:03/02/2016REGISTRO DEL COMPROBANTE DE TESORERIA NRO.1348654 DE FECHA 11/02/2016</t>
  </si>
  <si>
    <t>00099021001 DEP.DE CHEQ.AJ..RET.DE CAM., CONCEP: REV. SALDOS NO EJECUTADOS GESTION 2015,DEP.: MIN DE DEFENSA ,PROCEDENCIA: BANCO UNION S.A.,CHEQUE: 9503,FECHA DE EMISION:03/02/2016REGISTRO DEL COMPROBANTE DE TESORERIA NRO.1348655 DE FECHA 11/02/2016</t>
  </si>
  <si>
    <t>00099021001 DEP.DE CHEQ.AJ..RET.DE CAM., CONCEP: REV. SALDOS NO EJECUTADOS GESTION 2015,DEP.: MIN DE DEFENSA ,PROCEDENCIA: BANCO UNION S.A.,CHEQUE: 12778,FECHA DE EMISION:03/02/2016REGISTRO DEL COMPROBANTE DE TESORERIA NRO.1348656 DE FECHA 11/02/2016</t>
  </si>
  <si>
    <t>00099021001 DEP.DE CHEQ.AJ..RET.DE CAM., CONCEP: REV. SALDOS NO EJECUTADOS GESTION 2015,DEP.: MIN DE DEFENSA ,PROCEDENCIA: BANCO UNION S.A.,CHEQUE: 17213,FECHA DE EMISION:03/02/2016REGISTRO DEL COMPROBANTE DE TESORERIA NRO.1348658 DE FECHA 11/02/2016</t>
  </si>
  <si>
    <t>00099021001 DEP.DE CHEQ.AJ..RET.DE CAM., CONCEP: REV. SALDOS NO EJECUTADOS SOCORROS GESTION 2015,DEP.: MIN DE DEFENSA ,PROCEDENCIA: BANCO UNION S.A.,CHEQUE: 58,FECHA DE EMISION:03/02/2016REGISTRO DEL COMPROBANTE DE TESORERIA NRO.1348661 DE FECHA 11/02/2016</t>
  </si>
  <si>
    <t>00099021001 DEP.DE CHEQ.AJ..RET.DE CAM., CONCEP: DEV. DE CC NO COBRADO OCTUBRE 2015,DEP.: LA VITALICIA SEGUROS Y REASEGUROS DE VIDA SA, PROCEDENCIA: BANCO BISA S.A.,CHEQUE: 31436,FECHA DE EMISION:11/02/2016REGISTRO DEL COMPROBANTE DE TESORERIA NRO.1348733 DE FECHA 11/02/2016</t>
  </si>
  <si>
    <t>00526012001 DEP.DE CHEQ.AJ..RET.DE CAM., CONCEP: DEVOLUCION DE FONDOS,DEP.: BOLIVIA TV, PROCEDENCIA: BANCO UNION S.A.,CHEQUE: 14986,FECHA DE EMISION:01/02/2016REGISTRO DEL COMPROBANTE DE TESORERIA NRO.1348751 DE FECHA 11/02/2016</t>
  </si>
  <si>
    <t>VENTA DE DIVISAS SEGUN NOTA MEFP/VTCP/DGPOT/UOTGN/NO.0439/2016 A SOLICITUD DE MINISTERIO DE RELACIONES EXTERIORES REF.: PAGO INTERINATO ORLANDO ABASTOFLOR VICECONSUL VIEDMA-ARGENTINADIFERENCIA EN EL TIPO DE CAMBIO - LIB. 00099021001 TGN-RECURSOS ORDINARIOS</t>
  </si>
  <si>
    <t>VENTA DE DIVISAS SEGUN NOTA MEFP/VTCP/DGPOT/UOTGN/NO.0137/2016 A SOLICITUD DE MINISTERIO DE RELACIONES EXTERIORES REF.: PAGO HABERES SERV. EXTERIOR CONSULAR DIC/2015DIFERENCIA EN EL TIPO DE CAMBIO - LIB. 00010011102 MIN.RR.EE.-GESTORIA CONSULAR LEY NO.3108</t>
  </si>
  <si>
    <t>VENTA DE DIVISAS SEGUN NOTA MEFP/VTCP/DGPOT/UOTGN/NO.0427/2016 A SOLICITUD DE SERVICIO GENERAL DE IDENTIFICACION PERSONAL - SEGIP REF.: PAGO HABERES ENERO/2016DIFERENCIA EN EL TIPO DE CAMBIO - LIB. 00340012003 RECAUDACION EXTRANJERIA - C.I. -L.C.</t>
  </si>
  <si>
    <t>NÚMERO DE LIBRETA CUT: OPERACIÓN T01 TRANSFERENCIA DE FONDOS A LA CUT - TESORO DIRECTO DE BANCO UNION S.A. A CUENTA UNICA DEL TESORO CON NUMERO DE SOLICITUD = 529210 Y NUMERO CORRELATIVO = 91320012022016412 00990301013 TGN RECURSOS ORDINARIOS A SOLICITU</t>
  </si>
  <si>
    <t>NUMERO DE LIBRETA CUT: SENASIR OPERACIÓN E18  TRANSFERENCIA DEL SISTEMA FINANCIERO POR CUENTA DE TERCEROS  A LA CUT DEVOLUCION DE APORTES EN EXCESO TGN DESACREDITACION DEL 1RO. AL 30 SEPTIEMBRE 2015 A SOLICITUD DE BBVA PREVISION</t>
  </si>
  <si>
    <t>||TRANSF. DE FONDOS DEL EXTERIOR SEGUN SWIFT 01883 DE FECHA 11/02/2016. ORDENANTE: CONSULADO DE BOLIVIA-ARICA-CHIEL. REF.: DEVOLUCION GASTOS DE FUNCIONAMIENTOLIB.00099021001 TGN-RECURSOS ORDINARIOS</t>
  </si>
  <si>
    <t>||TRANSFERENCIA DE FONDOS S/G. NOTA CITE: BUN0134/16 DE LA FECHA. (HRE-TSO-1168).A SOLIC.GOB.AUT.MCPAL.ORURO,LIBR.00990204115 BOLIVIA CAMBIA,DEVOL.RECURS.NO EJECUT.GEST/15; BUN.</t>
  </si>
  <si>
    <t>||REGULARIZ. DEL COMPROBANTE G-0185366 DE LA FECHA POR OMISION DEL NUMERO DE LA LIBRETA PARA EL COBRO DE COMISIONES</t>
  </si>
  <si>
    <t>VENTA DE DIVISAS SEGUN NOTA YPFB-0048-2016 Y MEFP/VTCP/DGPOT/UOTGN/NO.433/2016 A SOLICITUD DE YACIMIENTOS PETROLIFEROS FISCALES BOLIVIANOS REF.: COMPRA DE DIESEL OIL CORRESPONDIENTE A ENERO 2016LIB. 00513012004 LBP-YPFB-UNICOMERCIAL</t>
  </si>
  <si>
    <t>VENTA DE DIVISAS SEGUN NOTA YPFB-0047-2016 Y MEFP/VTCP/DGPOT/UOTGN/NO.0381/2016 A SOLICITUD DE YACIMIENTOS PETROLIFEROS FISCALES BOLIVIANOS REF.: ANTICIPO DE CONTRATOLIB. 00513012004 LBP-YPFB-UNICOMERCIAL</t>
  </si>
  <si>
    <t>VENTA DE DIVISAS SEGUN NOTA MEFP/VTCP/DGPOT/UOTGN/NO.0435/2016 A SOLICITUD DE ORGANO ELECTORAL PLURINACIONAL REF.: REFERENDO APROBATORIO GESTION 2016LIB. 00099021001 TGN-RECURSOS ORDINARIOS</t>
  </si>
  <si>
    <t>VENTA DE DIVISAS SEGUN NOTA MEFP/VTCP/DGPOT/UOTGN/NO.0435/2016 A SOLICITUD DE ORGANO ELECTORAL PLURINACIONAL REF.: PROCESO DE REFERENDO CONSTITUCIONAL APROBATORIO GESTION 2016LIB. 00099021001 TGN-RECURSOS ORDINARIOS</t>
  </si>
  <si>
    <t>VENTA DE DIVISAS SEGUN NOTA MEFP/VTCP/DGPOT/UOTGN/NO.0427/2016 A SOLICITUD DE SERVICIO GENERAL DE IDENTIFICACION PERSONAL - SEGIP REF.: PAGO HABERES ENERO/2016LIB. 00340012003 RECAUDACION EXTRANJERIA - C.I. -L.C.</t>
  </si>
  <si>
    <t>VENTA DE DIVISAS SEGUN NOTA MEFP/VTCP/DGPOT/UOTGN/NO.0435/2016 A SOLICITUD DE ORGANO ELECTORAL PLURINACIONAL REF.: PAGO RECURSOS PROCESO DE REFERENDO CONSTITUCIONAL APROBATORIO 2016 VOTO EN EL EXTERIORLIB. 00099021001 TGN-RECURSOS ORDINARIOS</t>
  </si>
  <si>
    <t>VENTA DE DIVISAS SEGUN NOTA MEFP/VTCP/DGPOT/UOTGN/NO.0438/2016 A SOLICITUD DE MINISTERIO DE ECONOMIA Y FINANZAS PUBLICAS REF.: PAGO HONORARIOS POR SERV.CALIFICACION A ESCALA GLOBAL GESTION 2016</t>
  </si>
  <si>
    <t>VENTA DE DIVISAS PARA TRANSFERENCIA DE FONDOS SEGUN NOTA MEFP/VTCP/DGPOT/UOTGN/NO.0435/2016 A SOLICITUD DE ORGANO ELECTORAL PLURINACIONAL REF.: RECURSOS PARA EL PROCESO DE REFERENCO CONSTITUCIONAL GESTION 2016LIB. 00099021001 TGN-RECURSOS ORDINARIOS</t>
  </si>
  <si>
    <t>'TRANSFERENCIA DE FONDOS||A SOL.DEL MIN.DE ECO.Y FIN.PUBL. MEFP/VTCP/DGCP/UODP-165/2016 DE LA FECHA (HRE-TSO-1142).PAGO BTS EXTRABURSATIL-VENCIMIENTO 13, 14, Y 15 DE FEBRERO D.S. NO. 1121 DE 11 DE ENERO DE 2012.DEBITO DE LA LIBRETA NO. 00099021001-TGN RECURSOS ORDINARIOS-MONEDA NACIONAL.</t>
  </si>
  <si>
    <t>||TRANSFERENCIA DE FONDOS POR PARTE DEL TGN PARA PAGO DE VALORES "C" EN MN CON F.VCTO.12.02.2016, S/G CARTA  MEFP/VTCP/DGCP/UODP-164/2016 DE FECHA 12/2/2016.DEL MEFP, LIBRETA  00099031003 DEL TGN TITULOS VALOR DEL TESORO MN.LIBRETA  00099031003 DEL TGN TITULOS VALOR DEL TESORO MN.</t>
  </si>
  <si>
    <t>'TRANSFERENCIA DE FONDOS||S/G.NOTA CITE:MEFP/VTCP/DGCP/UODP-162/2016 DE LA FECHA, DEL MIN.DE ECO.Y FINAN.PUB.(HRE-TSO-1175), A FAVOR DEL GOBIERNO AUTONOMO MUNICIPAL DE LA PAZ.DEBITO DE LA LIBRETA NO.00099037012 PAR-IDA 5168-BS-PROY.INFRAESTRUCTURA URBANA-GAMLP.</t>
  </si>
  <si>
    <t>||RESPUESTA A DEBITOS DEL BANQUERO S/G SWIFT NOS.1972,1973,1974 DE LA FECHA REF.:COBRO COMISION EUR18.-P/TRANSFERENCIA EUR125.109,45(PAGO 4)FV:18/12/15;EUR62.042,96(PAGO 5)FV:23/12/15;EUR93.671,55(PAGO 6)FV:24/12/15 LC BCB-IMP-2014-039 PC CEASSLIB.00249012001 CEASS REF.:COMISIONES PAGOS 4,5,6 LC BCB-IMP-2014-039.</t>
  </si>
  <si>
    <t>||RESPUESTA A DEBITOS DEL BANQUERO S/G SWIFT NOS.1972,1973,1974 DE LA FECHA REF.:COBRO COMISION EUR18.-P/TRANSFERENCIA EUR125.109,45(PAGO 4)FV:18/12/15;EUR62.042,96(PAGO 5)FV:23/12/15;EUR93.671,55(PAGO 6)FV:24/12/15 LC BCB-IMP-2014-039 PC CEASSLIB.00249012001 CEASS REF.:EMISION COMP.CONTABLE COMIS.PAGOS 4,5,6 LC BCB-IMP-2014-039.</t>
  </si>
  <si>
    <t>'TRANSFERENCIA DE FONDOS||A SOL. DEL MIN,DE ECO Y FIN.PUBL. MEFP/VTCP/DGAFT/UOIET/TES/N°0835/16 DE LA FECHA HRE TSO 1177 A LA UMSA PROVENIENTE DEL IDH DEL MES DE ENERO DE 2016, CORRESPONDIENTE AL 25% DE FONDOS EN CUSTODIA EN LA CUENTA N°5643 TGN, RESERVA UNIVERSIDADES IDHDEBITO DE LA LIBRETA 00990201001 COBRO UTILES DE ESCRITORIO.</t>
  </si>
  <si>
    <t>'TRANSFERENCIA DE FONDOS||A SOL. DEL MIN,DE ECO Y FIN.PUBL. MEFP/VTCP/DGAFT/UOIET/TES/N°0834/16 DE LA FECHA HRE TSO 1178 A LA UPEA PROVENIENTE DEL IDH DEL MES DE ENERO DE 2016, CORRESPONDIENTE AL 25% DE FONDOS EN CUSTODIA EN LA CUENTA N°5643 TGN RESERVA UNIVERSIDADES IDH.DEBITO DE LA LIBRETA 00990201001 COBRO UTILES DE ESCRITORIO.</t>
  </si>
  <si>
    <t>'TRANSFERENCIA DE FONDOS||A SOL. DEL MIN,DE ECO Y FIN.PUBL. MEFP/VTCP/DGAFT/UOIET/TES/N°0836/16 DE LA FECHA HRE TSO 1179 A LA UMSA PROVENIENTES DEL IDH DE DICIEMBRE DE 2015, CORRESP. AL 70% DEL 50% DE FONDOS EN CUSTODIA EN LA CTA. N°5643 TGN RESERVA UNIVERSIDADES IDH.DEBITO DE LA LIBRETA 00990201001 COBRO UTILES DE ESCRITORIO.</t>
  </si>
  <si>
    <t>||RESPUESTA A DEBITO DEL BANQUERO SEGUN SWIFT 01971 DE LA FECHA. REF.: COBRO DE COMISION POR TRANSF. DE EUR 500.- VALOR 23/12/2015 A SOLICITUD DEL MEFPLIB.00099021001 TGN-RECURSOS ORDINARIOS</t>
  </si>
  <si>
    <t>||RESPUESTA A DEBITO DEL BANQUERO SEGUN SWIFT 01971 DE LA FECHA. REF.: COBRO DE COMISION POR TRANSF. DE EUR 500.- VALOR 23/12/2015 A SOLICITUD DEL MEFPLIB.00099021001 TGN-RECURSOS ORDINARIOS. REF.: UTILES DE ESCRITORIO</t>
  </si>
  <si>
    <t>||REGULARIZ. DEL COMPROBANTE G-0185366 DE LA FECHA POR OMISION DEL NUMERO DE LA LIBRETA PARA EL COBRO DE COMISIONESLIB.00099021001 TGN-RECURSOS ORDINARIOS</t>
  </si>
  <si>
    <t>NÚMERO DE LIBRETA CUT: OPERACIÓN T01 TRANSFERENCIA DE FONDOS A LA CUT - TESORO DIRECTO DE BANCO UNION S.A. A CUENTA UNICA DEL TESORO CON NUMERO DE SOLICITUD = 530699 Y NUMERO CORRELATIVO = 91320015022016483 LIBRETA 00990301013 TGN RECURSOS ORDINARIOS A</t>
  </si>
  <si>
    <t>||TRANSFERENCIA DEL EXTERIOR SEGUN SWIFT NO.1415 Y NO.1416 DEL 01/02/2016 ORDENANTE VICECONSULADO DEL EST.PLURINACIONAL DE BOLIVIA EN PILAR REF.: GASTOS DE FUNCIONAMIENTOLIB.00099021001 TGN-RECURSOS ORDINARIOS</t>
  </si>
  <si>
    <t>||TRANSFERENCIA DEL EXTERIOR SEGUN SWIFT NO.1486 Y NO.1485 DEL 02/02/2016 ORDENANTE VICECONSULADO DEL EST.PLURINACIONAL DE BOLIVIA EN PILAR REF.: PROGRAMA DE DOCUMENTACIONLIB.00010011101 MIN.RR.EE. - OTROS INGRESOS</t>
  </si>
  <si>
    <t>||TRANSFERENCIA DE FONDOS DEL EXTERIOR SEGUN SWIFT NO.1417 Y 1418 DEL 01/02/2016 ORDENANTE VICECONSULADO DEL EST.PLURINACIONAL DE BOLIVIA EN PILAR REF.: GASTOS DE FUNCIONAMIENTOLIB.00099021001 TGN - RECURSOS ORDINARIOS</t>
  </si>
  <si>
    <t>||TRANSFERENCIA DE FONDOS SG. CITE: EBC/GAF/ACT/2016-0016 DE LA EBC RECIBIDA EN LA FECHA REF: CO.02 TRANSFERENCIA DE FONDOS PARA GASTOS DE FUNCIONAMIENTO - OBRA DE CONSTRUCCIÓN TRAMO VILLA TUNARI ISINUTA (TRAM-TSO-1183)ABONO EN LA LIBRETA N° 00587012003 EBC-CONSTRUCCIÓN TRAMO VILLA TUNARI-ISINUTA</t>
  </si>
  <si>
    <t>||REGULARIZACION SEG. CONCILIACION CTA. 4088 M/N AL 5/02/2016 DEL IMPORTE PROVISIONADO EN DEMASIA SEG. NOTA MEFPVTCP/DGPOT/UOTGN/NO.0184 DE FECHA 25/01/2016 DEL ORGANO ELECTORAL PLURINACIONALLIBRETA 00099021001 TGN-RECURSOS ORDINARIOS</t>
  </si>
  <si>
    <t>||REGULARIZACION SEG. CONCILIACION CTA. 4088 M/N AL 5/02/2016 DEL IMPORTE PROVISIONADO EN DEMASIA SEG. NOTA MEFP/VTCP/DGPOT/UOTGN/NO.0175 DE FECHA 26/01/2016 DEL MIN. RR.EE.LIBRETA 00099021001 TGN-RECURSOS ORDINARIOS</t>
  </si>
  <si>
    <t>'TRANSFERENCIA DE FONDOS||A SOL. DEL MIN,DE ECO Y FIN.PUBL. MEFP/VTCP/DGAFT/USCFT/N°0156/16 DE LA FECHA HRE TSO 1262 PAGO CAPITAL E INTERESES G.A.D. DE SANTA CRUZ. CONV. SUBSIDIARIO - PRESTAMO CAF 2324 - PAVIMENTACIÓN RUTA N°4 (KM.80) SANTA ROSA DEL SARA.ABONO A LA LIBRETA 00990201001 TGN - RECURSOS ORDINARIOS.</t>
  </si>
  <si>
    <t>||COBRO REEMBOLSO GASTOS DE COMUNICACION BS220 Y EMISION DE CBTE. CONTABLE BS50 RELACIONADOS CON LA  COMUNICACION DE ACEPTACION DE ENMIENDA DE CARTA DE CREDITO STANDBY 311330010008382 (BCB:SB-R-2016-05)CGO. LIB. N°00513012007 YPFB RECURSOS DE NACIONALIZACION</t>
  </si>
  <si>
    <t>||TRANSFERENCIA SG NOTA DEL MEFPCITE:MEFP/VTCP/DGCP/UODP-175/2016 RECIBIDA EN LA FECHA REF: PAGO VCTO. CLAVE DE PIZARRA TGNV1E01 Y TGNU1D07 (TRAM-TSO-1187) EQUIV. A UFV 3.000.000 A T/C UFV 2,10660 AL 14-02-16 (BS 6.319.800) Y MVDOL 11.880.000 A T/C 6,86 (BS 81.496.800)DE LA LIBRETA N° 00099021001 TGN RECURSOS ORDINARIOS MONEDA NACIONAL</t>
  </si>
  <si>
    <t>'TRANSFERENCIA DE FONDOS||S/G.NOTA CITE:MEFP/VTCP/DGAFT/UOIET/TES/NO.0824/16 DE LA FECHA, DEL MIN.DE ECO.Y FINAN.PUB.(HRE-TSO-1198),CONV.UPRE CIF-IG/169/2016 ENTRE LA UPRE Y EL GOB.AUT.MCPAL.INQUISIVI PROY.CONST.TINGLADO UNIDAD EDUCATIVA CHIARHUTA CHIARHUTA-D SUR.DEBITO DE LA LIBRETA N°00990204115 BOLIVIA CAMBIA,1ER. PAGO 20% MONTO A FINANC.S/G. LA UPRE.</t>
  </si>
  <si>
    <t>'TRANSFERENCIA DE FONDOS||A SOL. DEL MIN,DE ECO Y FIN.PUBL. MEFP/VTCP/DGCP/UODP - 176/2016 DE LA FECHA HRE TSO 1186 PAGO BTS EXTRABURSATIL - VENCIMIENTO 16 DE FEBRERO D.S. N°1121 DE 11 DE ENERO DE 2012.DEBITO DE LA LIBRETA 00099021001 TGN RECURSOS ORDINARIOS - MONEDA NACIONAL.</t>
  </si>
  <si>
    <t>'TRANSFERENCIA DE FONDOS||S/G.NOTA CITE:MEFP/VTCP/DGAFT/UOIET/TES/NO.0825/16 DE LA FECHA, DEL MIN.DE ECO.Y FINAN.PUB.(HRE-TSO-1199),CONV.UPRE CIF-IG/172/2016 ENTRE LA UPRE Y EL GOB.AUT.MCPAL.INQUISIVI PROY.CONST.TINGLADO UNIDAD EDUCATIVA COPACABANA COPACABANA D-CENTRO.DEBITO DE LA LIBRETA N°00990204115 BOLIVIA CAMBIA,1ER. PAGO 20% MONTO A FINANC.S/G. LA UPRE.</t>
  </si>
  <si>
    <t>'TRANSFERENCIA DE FONDOS||A SOL. DEL MIN,DE ECO Y FIN.PUBL. MEFP/VTCP/DGAFT/UOIET/TES/N°0826/16 DE LA FECHA HRE TSO 1193 CONVENIO UPRE CIF IG 171/2016 ENTRE LA UPRE Y EL G.A.M.DE INQUISIVI. PROY.CONSTRUC. TINGLADO UNIDAD EDUCATIVA MCAL. SUCRE DE CHILLCANI - D CENTRO.DEBITO DE LA LIBRETA 00990204115 BOLIVIA CAMBIA,1ER PAGO 20% DEL MONTO A FINANCIAR, SG. UPRE</t>
  </si>
  <si>
    <t>'TRANSFERENCIA DE FONDOS||S/G.NOTA CITE:MEFP/VTCP/DGAFT/UOIET/TES/NO.0827/16 DE LA FECHA,MIN.DE ECO.Y FINAN.PUB.(HRE-TSO-1200),CONV.UPRE CIF-IG/170/2016 ENTRE LA UPRE Y EL GOB.AUT.MCPAL.INQUISIVI PROY.CONST.TINGLADO U.E.GIOVANNI DELGADO DE SIQUIMIRANI SIQUIMIRANI D-NORTEDEBITO DE LA LIBRETA N°00990204115 BOLIVIA CAMBIA,1ER. PAGO 20% MONTO A FINANC.S/G. LA UPRE.</t>
  </si>
  <si>
    <t>'TRANSFERENCIA DE FONDOS||A SOL. DEL MIN,DE ECO Y FIN.PUBL. MEFP/VTCP/DGAFT/UOIET/TES/N°0821/16 DE LA FECHA HRE TSO 1194 CONVENIO UPRE CIF IG 0176/2016 ENTRE LA UPRE Y EL G.A.M.DE SORATA. PROY.CONSTRUC. TINGLADO POLIFUNCIONAL U.E. GERMAN RODRIGUEZ - ILABAYA.DEBITO DE LA LIBRETA 00990204115 BOLIVIA CAMBIA,1ER PAGO 20% DEL MONTO A FINANCIAR, SG. UPRE</t>
  </si>
  <si>
    <t>'TRANSFERENCIA DE FONDOS||A SOL. DEL MIN,DE ECO Y FIN.PUBL. MEFP/VTCP/DGAFT/UOIET/TES/N°0820/16 DE LA FECHA HRE TSO 1195 CONVENIO UPRE CIF IG 0174/2016 ENTRE LA UPRE Y EL G.A.M.DE SORATA. PROY.CONSTRUC.TINGLADO POLIFUNCIONAL U.E. CHEJJE - CHEJJE.DEBITO DE LA LIBRETA 00990204115 BOLIVIA CAMBIA,1ER PAGO 20% DEL MONTO A FINANCIAR, SG. UPRE</t>
  </si>
  <si>
    <t>'TRANSFERENCIA DE FONDOS||S/G.NOTA CITE:MEFP/VTCP/DGAFT/UOIET/TES/NO.0800/16 DE LA FECHA,MIN.DE ECO.Y FINAN.PUB.(HRE-TSO-1201),CONV.UPRE CIF-IG 0143/2016 ENTRE LA UPRE Y EL GOB.AUT.MCPAL.ALTO BENI PROY.CONST.CASA DE GOBIERNO DISTRITO I-SAN ANTONIO ALTO BENI.DEBITO DE LA LIBRETA N°00990204115 BOLIVIA CAMBIA,1ER. PAGO 20% MONTO A FINANC.S/G. LA UPRE.</t>
  </si>
  <si>
    <t>'TRANSFERENCIA DE FONDOS||A SOL. DEL MIN,DE ECO Y FIN.PUBL. MEFP/VTCP/DGAFT/UOIET/TES/N°0822/16 DE LA FECHA HRE TSO 1196 CONVENIO UPRE CIF IG 0173/2016 ENTRE LA UPRE Y EL G.A.M.DE SORATA. PROY.CONSTRUC.TINGLADO POLIFUNCIONAL U.E. COCOYO - COOCO.DEBITO DE LA LIBRETA 00990204115 BOLIVIA CAMBIA,1ER PAGO 20% DEL MONTO A FINANCIAR, SG. UPRE</t>
  </si>
  <si>
    <t>'TRANSFERENCIA DE FONDOS||S/G.NOTA CITE:MEFP/VTCP/DGAFT/UOIET/TES/NO.0810/16 DE LA FECHA,MIN.DE ECO.Y FINAN.PUB.(HRE-TSO-1202),CONV.UPRE CIF-IG 0158/2016 ENTRE LA UPRE Y EL GOB.AUT.MCPAL.LA  ASUNTA PROY.CONST.8 AULAS - U.E. PUERTO RICO.DEBITO DE LA LIBRETA N°00990204115 BOLIVIA CAMBIA,1ER. PAGO 20% MONTO A FINANC.S/G. LA UPRE.</t>
  </si>
  <si>
    <t>'TRANSFERENCIA DE FONDOS||A SOL. DEL MIN,DE ECO Y FIN.PUBL. MEFP/VTCP/DGAFT/UOIET/TES/N°0823/16 DE LA FECHA HRE TSO 1197 CONVENIO UPRE CIF IG 01772016 ENTRE LA UPRE Y EL G.A.M.DE SORATA. PROY.CONSTRUC.TINGLADO POLIFUNCIONAL U.E. NACIONAL DE CARAZANI - CARAZANI.DEBITO DE LA LIBRETA 00990204115 BOLIVIA CAMBIA,1ER PAGO 20% DEL MONTO A FINANCIAR, SG. UPRE</t>
  </si>
  <si>
    <t>'TRANSFERENCIA DE FONDOS||S/G.NOTA CITE:MEFP/VTCP/DGAFT/UOIET/TES/NO.0811/16 DE LA FECHA,MIN.DE ECO.Y FINAN.PUB.(HRE-TSO-1203),CONV.UPRE CIF-IG 0157/2016 ENTRE LA UPRE Y EL GOB.AUT.MCPAL.LA  ASUNTA PROY.CONST.8 AULAS - U.E. CHAMACA.DEBITO DE LA LIBRETA N°00990204115 BOLIVIA CAMBIA,1ER. PAGO 20% MONTO A FINANC.S/G. LA UPRE.</t>
  </si>
  <si>
    <t>'TRANSFERENCIA DE FONDOS||S/G.NOTA CITE:MEFP/VTCP/DGAFT/UOIET/TES/NO.0807/16 DE LA FECHA, DEL MIN.DE ECO.Y FINAN.PUB.(HRE-TSO-1250),CONV.UPRE CIF-IG 0122/16 ENTRE LA UPRE Y EL GOB.AUT.MCPAL.COMBAYA PROY.IMPLEM.CANCHA DE CESPED SINTETICO MUNICIPIO DE COMBAYA.DEBITO DE LA LIBRETA N°00990204115 BOLIVIA CAMBIA,1ER. PAGO 20% MONTO A FINANC.S/G. LA UPRE.</t>
  </si>
  <si>
    <t>'TRANSFERENCIA DE FONDOS||S/G. NOTA CITE:MEFP/VTCP/DGAFT/UOIET/TES/NO.0812/16 DE LA FECHA, DEL MIN.ECO.FINAN.PUB.(HRE-TSO-1204),CONV.UPRE-CIF-IG/159/16 ENTRE LA UPRE Y EL GOB.AUT.MCPAL.VILLA LIBERTAD LICOMA, PROY.CONST.CASA DE GOBIERNO VILLA LIBERTAD LICOMA.DEBITO DE LA LIBRETA NO.00990204115 BOLIVIA CAMBIA, 1ER.PAGO 20% MONTO A FINANC.S/G.LA UPRE.</t>
  </si>
  <si>
    <t>'TRANSFERENCIA DE FONDOS||S/G. NOTA CITE:MEFP/VTCP/DGAFT/UOIET/TES/NO.0808/16 DE LA FECHA, DEL MIN.ECO.FINAN.PUB.(HRE-TSO-1205),CONV.UPRE-CIF-IG/145/16 ENTRE LA UPRE Y EL GOB.AUT.MCPAL.TIPUANI, PROY.CONST.CENTRO DE SALUD INTEGRAL EN TIPUANI.DEBITO DE LA LIBRETA NO.00990204115 BOLIVIA CAMBIA, 1ER.PAGO 20% MONTO A FINANC.S/G.LA UPRE.</t>
  </si>
  <si>
    <t>'TRANSFERENCIA DE FONDOS||S/G.NOTA CITE:MEFP/VTCP/DGAFT/UOIET/TES/NO.0814/16 DE LA FECHA, DEL MIN.DE ECO.Y FINAN.PUB.(HRE-TSO-1251),CONV.UPRE CIF-IG/160/16 ENTRE LA UPRE Y EL GOB.AUT.MCPAL.GUANAY PROY.CONST.TINGLADO POLIFUNCIONAL UNIDAD EDUCATIVA TANIPLAYA.DEBITO DE LA LIBRETA N°00990204115 BOLIVIA CAMBIA,1ER. PAGO 20% MONTO A FINANC.S/G. LA UPRE.</t>
  </si>
  <si>
    <t>'TRANSFERENCIA DE FONDOS||S/G.NOTA CITE:MEFP/VTCP/DGAFT/UOIET/TES/NO.0813/16 DE LA FECHA, DEL MIN.DE ECO.Y FINAN.PUB.(HRE-TSO-1252),CONV.UPRE CIF-IG/161/16 ENTRE LA UPRE Y EL GOB.AUT.MCPAL.GUANAY PROY.CONST.TINGLADO POLIFUNCIONAL UNIDAD EDUCATIVA PABLO AMAYA.DEBITO DE LA LIBRETA N°00990204115 BOLIVIA CAMBIA,1ER. PAGO 20% MONTO A FINANC.S/G. LA UPRE.</t>
  </si>
  <si>
    <t>'TRANSFERENCIA DE FONDOS||S/G. NOTA CITE:MEFP/VTCP/DGAFT/UOIET/TES/NO.0809/16 DE LA FECHA, DEL MIN.ECO.FINAN.PUB.(HRE-TSO-1206),CONV.UPRE-CIF-IG/142/16 ENTRE LA UPRE Y EL GOB.AUT.MCPAL.TEOPONTE, PROY.CONST.COLISEO DISTRITO MAYAYA.DEBITO DE LA LIBRETA NO.00990204115 BOLIVIA CAMBIA, 1ER.PAGO 20% MONTO A FINANC.S/G.LA UPRE.</t>
  </si>
  <si>
    <t>'TRANSFERENCIA DE FONDOS||S/G. NOTA CITE:MEFP/VTCP/DGAFT/UOIET/TES/NO.0817/16 DE LA FECHA, DEL MIN.ECO.FINAN.PUB.(HRE-TSO-1207),CONV.UPRE-CIF-IG/156/16 ENTRE LA UPRE Y EL GOB.AUT.MCPAL.QUIME, PROY.CONST.CESPED SINTETICO DEL ESTADIUM MUNICIPAL. QUIME.DEBITO DE LA LIBRETA NO.00990204115 BOLIVIA CAMBIA, 1ER.PAGO 20% MONTO A FINANC.S/G.LA UPRE.</t>
  </si>
  <si>
    <t>'TRANSFERENCIA DE FONDOS||S/G.NOTA CITE:MEFP/VTCP/DGAFT/UOIET/TES/NO.0802/16 DE LA FECHA, DEL MIN.DE ECO.Y FINAN.PUB.(HRE-TSO-1253),CONV.UPRE CIF-IG 125/16 ENTRE LA UPRE Y EL GOB.AUT.MCPAL.YANACACHI PROY.CONST.CANCHA CESPED SINTETICO CHAHUARA (YANACACHI).DEBITO DE LA LIBRETA N°00990204115 BOLIVIA CAMBIA,1ER. PAGO 20% MONTO A FINANC.S/G. LA UPRE.</t>
  </si>
  <si>
    <t>'TRANSFERENCIA DE FONDOS||S/G. NOTA CITE:MEFP/VTCP/DGAFT/UOIET/TES/NO.0818/16 DE LA FECHA, DEL MIN.ECO.FINAN.PUB.(HRE-TSO-1208),CONV.UPRE-CIF-IG/167/16 ENTRE LA UPRE Y EL GOB.AUT.MCPAL.TACACOMA, PROY.CONST.AULAS U.E. CHUMISA.DEBITO DE LA LIBRETA NO.00990204115 BOLIVIA CAMBIA, 1ER.PAGO 20% MONTO A FINANC.S/G.LA UPRE.</t>
  </si>
  <si>
    <t>'TRANSFERENCIA DE FONDOS||S/G.NOTA CITE:MEFP/VTCP/DGAFT/UOIET/TES/NO.0815/16 DE LA FECHA, DEL MIN.DE ECO.Y FINAN.PUB.(HRE-TSO-1254),CONV.UPRE CIF-IG/163/16 ENTRE LA UPRE Y EL GOB.AUT.MCPAL.GUANAY PROY.CONST.TINGLADO POLIFUNCIONAL U.E. AMAGUAYA.DEBITO DE LA LIBRETA N°00990204115 BOLIVIA CAMBIA,1ER. PAGO 20% MONTO A FINANC.S/G. LA UPRE.</t>
  </si>
  <si>
    <t>'TRANSFERENCIA DE FONDOS||S/G. NOTA CITE:MEFP/VTCP/DGAFT/UOIET/TES/NO.0819/16 DE LA FECHA, DEL MIN.ECO.FINAN.PUB.(HRE-TSO-1209),CONV.UPRE-CIF-IG/0175/16 ENTRE LA UPRE Y EL GOB.AUT.MCPAL.SORATA, PROY.CONST.TINGLADO POLIFUNCIONAL U.E. CHILLCANI-CHILLCANI (SORATA).DEBITO DE LA LIBRETA NO.00990204115 BOLIVIA CAMBIA, 1ER.PAGO 20% MONTO A FINANC.S/G.LA UPRE.</t>
  </si>
  <si>
    <t>'TRANSFERENCIA DE FONDOS||S/G.NOTA CITE:MEFP/VTCP/DGAFT/UOIET/TES/NO.0816/16 DE LA FECHA, DEL MIN.DE ECO.Y FINAN.PUB.(HRE-TSO-1255),CONV.UPRE CIF-IG/162/16 ENTRE LA UPRE Y EL GOB.AUT.MCPAL.GUANAY PROY.CONST.TINGLADO POLIFUNCIONAL U.E. CARURA B.DEBITO DE LA LIBRETA N°00990204115 BOLIVIA CAMBIA,1ER. PAGO 20% MONTO A FINANC.S/G. LA UPRE.</t>
  </si>
  <si>
    <t>'TRANSFERENCIA DE FONDOS||A SOL. DEL MIN,DE ECO Y FIN.PUBL. MEFP/VTCP/DGAFT/UOIET/TES/N°0799/16 DE LA FECHA HRE TSO 1241 CONVENIO UPRE CIF IG 127/2016 ENTRE LA UPRE Y EL G.A.M.DE CARANAVI. PROY.CONSTRUC.TINGLADO POLIFUNCIONAL U.E. DANIEL SANCHEZ BUSTAMANTE - CHORO.DEBITO DE LA LIBRETA 00990204115 BOLIVIA CAMBIA,1ER PAGO 20% DEL MONTO A FINANCIAR, SG. UPRE</t>
  </si>
  <si>
    <t>'TRANSFERENCIA DE FONDOS||S/G. NOTA CITE:MEFP/VTCP/DGAFT/UOIET/TES/NO.0793/16 DE LA FECHA, DEL MIN.ECO.FINAN.PUB.(HRE-TSO-1259),CONV.UPRE-CIF-IG/131/16 ENTRE LA UPRE Y EL GOB.AUT.MCPAL.CARANAVI, PROY.CONST.TINGLADO POLIFUNCIONAL U.E.SAN PABLO II-CANTON SAN PABLO.DEBITO DE LA LIBRETA NO.00990204115 BOLIVIA CAMBIA, 1ER. PAGO 20% MONTO A FINANC.S/G.LA UPRE.</t>
  </si>
  <si>
    <t>'TRANSFERENCIA DE FONDOS||S/G.NOTA CITE:MEFP/VTCP/DGAFT/UOIET/TES/NO.0843/16 DE LA FECHA,MIN.DE ECO.Y FINAN.PUB.(HRE-TSO-1256),CONV.UPRE CIF-IG/187/16 ENTRE LA UPRE Y  GOB.AUT.MCPAL.COROICO PROY.CONST.GRADERIAS CON CUBIERTA Y VESTIDORES CANCHA DE FUTBOL CRUZ LOMA COROICO.DEBITO DE LA LIBRETA N°00990204115 BOLIVIA CAMBIA,1ER. PAGO 20% MONTO A FINANC.S/G. LA UPRE.</t>
  </si>
  <si>
    <t>'TRANSFERENCIA DE FONDOS||A SOL. DEL MIN,DE ECO Y FIN.PUBL. MEFP/VTCP/DGAFT/UOIET/TES/N°0794/16 DE LA FECHA HRE TSO 1242 CONVENIO UPRE CIF IG 134/2016 ENTRE LA UPRE Y EL G.A.M.DE CARANAVI. PROY.CONSTRUC.TINGLADO POLIFUNCIONAL U.E. PEDRO DOMINGO MURILLO-CANTON TAIPIPLAYA.DEBITO DE LA LIBRETA 00990204115 BOLIVIA CAMBIA,1ER PAGO 20% DEL MONTO A FINANCIAR, SG. UPRE</t>
  </si>
  <si>
    <t>'TRANSFERENCIA DE FONDOS||S/G. NOTA CITE:MEFP/VTCP/DGAFT/UOIET/TES/NO.0796/16 DE LA FECHA, DEL MIN.ECO.FINAN.PUB.(HRE-TSO-1260),CONV.UPRE-CIF-IG/130/16 ENTRE LA UPRE Y EL GOB.AUT.MCPAL.CARANAVI, PROY.CONST.TINGLADO POLIFUNCIONAL U.E.VILLA LA PAZ-CANTON CARANAVI.DEBITO DE LA LIBRETA NO.00990204115 BOLIVIA CAMBIA, 1ER.PAGO 20% MONTO A FINANC.S/G.LA UPRE.</t>
  </si>
  <si>
    <t>'TRANSFERENCIA DE FONDOS||S/G.NOTA CITE:MEFP/VTCP/DGAFT/UOIET/TES/NO.0791/16 DE LA FECHA,MIN.DE ECO.Y FINAN.PUB.(HRE-TSO-1257),CONV.UPRE CIF-IG 141/16 ENTRE LA UPRE Y  GOB.AUT.MCPAL.MAPIRI PROY.CONST.UNIDAD MATERNO INFANTIL MAPIRI.DEBITO DE LA LIBRETA N°00990204115 BOLIVIA CAMBIA,1ER. PAGO 20% MONTO A FINANC.S/G. LA UPRE.</t>
  </si>
  <si>
    <t>'TRANSFERENCIA DE FONDOS||S/G. NOTA CITE:MEFP/VTCP/DGAFT/UOIET/TES/NO.0795/16 DE LA FECHA, DEL MIN.ECO.FINAN.PUB.(HRE-TSO-1261),CONV.UPRE-CIF-IG/129/16 ENTRE LA UPRE Y EL GOB.AUT.MCPAL.CARANAVI, PROY.CONST.TINGLADO POLIFUNCIONAL U.E.CARMELO NAY-CANTON CARANAVI.DEBITO DE LA LIBRETA NO.00990204115 BOLIVIA CAMBIA, 1ER.PAGO 20% MONTO A FINANC.S/G.LA UPRE.</t>
  </si>
  <si>
    <t>'TRANSFERENCIA DE FONDOS||S/G.NOTA CITE:MEFP/VTCP/DGAFT/UOIET/TES/NO.0792/16 DE LA FECHA,MIN.DE ECO.Y FINAN.PUB.(HRE-TSO-1258),CONV.UPRE CIF-IG 132/16 ENTRE LA UPRE Y  GOB.AUT.MCPAL.CARANAVI PROY.CONST.TINGLADO POLIFUNCIONAL U.E.SAN SILVERIO-CANTON SANTA  ANA.DEBITO DE LA LIBRETA N°00990204115 BOLIVIA CAMBIA,1ER. PAGO 20% MONTO A FINANC.S/G. LA UPRE.</t>
  </si>
  <si>
    <t>'TRANSFERENCIA DE FONDOS||A SOL. DEL MIN,DE ECO Y FIN.PUBL. MEFP/VTCP/DGAFT/UOIET/TES/N°0798/16 DE LA FECHA HRE TSO 12443 CONVENIO UPRE CIF IG 133/2016 ENTRE LA UPRE Y EL G.A.M.DE CARANAVI. PROY.CONSTRUC.TINGLADO POLIFUNCIONAL U.E. 1RO DE MAYO-CANTON VILLA ELEVACIÓN.DEBITO DE LA LIBRETA 00990204115 BOLIVIA CAMBIA,1ER PAGO 20% DEL MONTO A FINANCIAR, SG. UPRE</t>
  </si>
  <si>
    <t>'TRANSFERENCIA DE FONDOS||A SOL. DEL MIN,DE ECO Y FIN.PUBL. MEFP/VTCP/DGAFT/UOIET/TES/N°0797/16 DE LA FECHA HRE TSO 1244 CONVENIO UPRE CIF IG 128/2016 ENTRE LA UPRE Y EL G.A.M.DE  CARANAVI. PROY.CONSTRUC.TINGLADO POLIFUNCIONAL U.E. UYUNENSE-CANTON UYUNENSE.DEBITO DE LA LIBRETA 00990204115 BOLIVIA CAMBIA,1ER PAGO 20% DEL MONTO A FINANCIAR, SG. UPRE</t>
  </si>
  <si>
    <t>'TRANSFERENCIA DE FONDOS||A SOL. DEL MIN,DE ECO Y FIN.PUBL. MEFP/VTCP/DGAFT/UOIET/TES/N°0805/16 DE LA FECHA HRE TSO 1245 CONVENIO UPRE CIF IG 140/2016 ENTRE LA UPRE Y EL G.A.M.DE IRUPANA. PROY.CONSTRUC. U.E. ISQUIRCANI.DEBITO DE LA LIBRETA 00990204115 BOLIVIA CAMBIA,1ER PAGO 20% DEL MONTO A FINANCIAR, SG. UPRE</t>
  </si>
  <si>
    <t>'TRANSFERENCIA DE FONDOS||A SOL. DEL MIN,DE ECO Y FIN.PUBL. MEFP/VTCP/DGAFT/UOIET/TES/N°0804/16 DE LA FECHA HRE TSO 1246 CONVENIO UPRE CIF IG 139/2016 ENTRE LA UPRE Y EL G.A.M.DE IRUPANA. PROY.CONSTRUC. UNIDAD EDUCATIVA - UNION HUIRI.DEBITO DE LA LIBRETA 00990204115 BOLIVIA CAMBIA,1ER PAGO 20% DEL MONTO A FINANCIAR, SG. UPRE</t>
  </si>
  <si>
    <t>'TRANSFERENCIA DE FONDOS||A SOL. DEL MIN,DE ECO Y FIN.PUBL. MEFP/VTCP/DGAFT/UOIET/TES/N°0801/16 DE LA FECHA HRE TSO 1247 CONVENIO UPRE CIF IG 126/2016 ENTRE LA UPRE Y EL G.A.M.DE PALOS BLANCOS. PROY.CONSTRUC. DE 12 AULAS EN LA UNIDAD EDUCATIVA INICUA.DEBITO DE LA LIBRETA 00990204115 BOLIVIA CAMBIA,1ER PAGO 20% DEL MONTO A FINANCIAR, SG. UPRE</t>
  </si>
  <si>
    <t>'TRANSFERENCIA DE FONDOS||A SOL. DEL MIN,DE ECO Y FIN.PUBL. MEFP/VTCP/DGAFT/UOIET/TES/N°0803/16 DE LA FECHA HRE TSO 1248 CONVENIO UPRE CIF IG 137/2016 ENTRE LA UPRE Y EL G.A.M.DE CHULUMANI. PROY.CONSTRUC.TERMINAL MIXTA CHULUMANI.DEBITO DE LA LIBRETA 00990204115 BOLIVIA CAMBIA,1ER PAGO 20% DEL MONTO A FINANCIAR, SG. UPRE</t>
  </si>
  <si>
    <t>'TRANSFERENCIA DE FONDOS||A SOL. DEL MIN,DE ECO Y FIN.PUBL. MEFP/VTCP/DGAFT/UOIET/TES/N°0806/16 DE LA FECHA HRE TSO 1249 CONVENIO UPRE CIF IG 0123/2016 ENTRE LA UPRE Y EL G.A.M.DE QUIABAYA. PROY.CONSTRUC.CESPED SINTÉTICO LOS PINOS.DEBITO DE LA LIBRETA 00990204115 BOLIVIA CAMBIA,1ER PAGO 20% DEL MONTO A FINANCIAR, SG. UPRE</t>
  </si>
  <si>
    <t>VENTA DE DIVISAS SEGUN NOTA YPFB-0048-2016 Y MEFP/VTCP/DGPOT/UOTGN/NO.0473/2016 A SOLICITUD DE YACIMIENTOS PETROLIFEROS FISCALES BOLIVIANOS REF.: TRANSFERENCIA DE FONDOS GASTOS OPERATIVOS 1ER TRIMESTREDIFERENCIA EN EL TIPO DE CAMBIO - LIB. 00513012003 LBP-YPFB (2011349681373)</t>
  </si>
  <si>
    <t>DEPOSITO EN EL EXTERIOR SEG¿N MENSAJE SWIFT 2188 DE FECHA 16/02/2016 POR ORDEN DE CONSULADO DE BOLIVIA EN VALENCIA A FAVOR DEL TRIBUNAL SUPREMO ELECTORAL REF.: DEVOLUCION DE SALDOS00099021001 TGN-RECURSOS ORDINARIOS</t>
  </si>
  <si>
    <t>DEPOSITO EN EL EXTERIOR SEG¿N MENSAJE SWIFT 2190 DE FECHA 16/02/2016 POR ORDEN DE CONSULADO GENERAL DE BOLIVIA-BUENOS AIRES ARGENTINA REF:SERVICES PYMT00340012005 SEGIP - RECAUDACION EXTERIOR - CEDULAS DE IDENTIDAD</t>
  </si>
  <si>
    <t>NUMERO DE LIBRETA CUT: 00099021001 OPERACI¿N E18  TRANSFERENCIA DEL SISTEMA FINANCIERO POR CUENTA DE TERCEROS  A LA CUT TRANSFERECNIA A LA CUENTA UNICA DEL TESORO A SOLICITUD  DE AFP FUTURO DE BOLIVA</t>
  </si>
  <si>
    <t>'TRANSFERENCIA DE FONDOS DE DPTOS.DE ENCAJE LEGAL DEL SISTEMA FINANCIERO A DPTOS.CTES.DEL SECTOR PUBLICO S/G CITE' CA/FID/076/2016||DE LA FECHA (HRE-TSO-1288). 18VO. REEMBOLSO DEL BENEFICIARIO EN EL MARCO DEL FIDEICOMISO "ENATEX".A SOLIC. MIN.DESARROLLO PRODUCTIVO Y ECONOMIA PLURAL; LIB. 00990201001 TGN-RECURSOS ORDINARIOS; BUN.</t>
  </si>
  <si>
    <t>PAGO A IDA PR¿STAMO 4558-BO VCTO. 15-feb-2016 POR CUENTA DE TGN , NTI. 007205 VALOR 16-feb-2016  INTERESES USD 103.849,13CTA. 3987 CUENTA UNICA DEL TESORO LIB. 00099021001 REF.: COMISIONES BANCARIAS</t>
  </si>
  <si>
    <t>PAGO A IDA PR¿STAMO 4379-BO VCTO. 15-feb-2016 POR CUENTA DE TGN , NTI. 007206 VALOR 16-feb-2016  INTERESES USD 33.052,84CTA. 3987 CUENTA UNICA DEL TESORO LIB. 00099021001 REF.: COMISIONES BANCARIAS</t>
  </si>
  <si>
    <t>PAGO A IDA PR¿STAMO 4440-BO VCTO. 15-feb-2016 POR CUENTA DE TGN , NTI. 007207 VALOR 16-feb-2016  INTERESES USD 12.421,03CTA. 3987 CUENTA UNICA DEL TESORO LIB. 00099021001 REF.: COMISIONES BANCARIAS</t>
  </si>
  <si>
    <t>PAGO A IDA PR¿STAMO 4378-BO VCTO. 15-feb-2016 POR CUENTA DE TGN , NTI. 007208 VALOR 16-feb-2016  INTERESES USD 63.726,55CTA. 3987 CUENTA UNICA DEL TESORO LIB. 00099021001 REF.: COMISIONES BANCARIAS</t>
  </si>
  <si>
    <t>PAGO A IDA PR¿STAMO 4068-BO VCTO. 15-feb-2016 POR CUENTA DE TGN , NTI. 007210 VALOR 16-feb-2016 CAPITAL USD 329.284,88 INTERESES USD 97.317,23CTA. 3987 CUENTA UNICA DEL TESORO LIB. 00099021001 REF.: COMISIONES BANCARIAS</t>
  </si>
  <si>
    <t>PAGO A IDA PR¿STAMO 4377-BO VCTO. 15-feb-2016 POR CUENTA DE TGN , NTI. 007211 VALOR 16-feb-2016  INTERESES USD 17.486,55CTA. 3987 CUENTA UNICA DEL TESORO LIB. 00099021001 REF.: COMISIONES BANCARIAS</t>
  </si>
  <si>
    <t>PAGO A IDA PR¿STAMO 4067-0-BO VCTO. 15-feb-2016 POR CUENTA DE TGN , NTI. 007212 VALOR 16-feb-2016 CAPITAL USD 174.228,75 INTERESES USD 51.491,76CTA. 3987 CUENTA UNICA DEL TESORO LIB. 00099021001 REF.: COMISIONES BANCARIAS</t>
  </si>
  <si>
    <t>PAGO A IDA PR¿STAMO 3854-BO VCTO. 15-feb-2016 POR CUENTA DE TGN , NTI. 007213 VALOR 16-feb-2016 CAPITAL USD 453.121,58 INTERESES USD 26.924,48CTA. 3987 CUENTA UNICA DEL TESORO LIB. 00099021001 REF.: COMISIONES BANCARIAS</t>
  </si>
  <si>
    <t>PAGO A IDA PR¿STAMO 4366-BO VCTO. 15-feb-2016 POR CUENTA DE TGN , NTI. 007214 VALOR 16-feb-2016  INTERESES USD 49.924,43CTA. 3987 CUENTA UNICA DEL TESORO LIB. 00099021001 REF.: COMISIONES BANCARIAS</t>
  </si>
  <si>
    <t>PAGO A IDA PR¿STAMO 3630-BO VCTO. 15-feb-2016 POR CUENTA DE TGN , NTI. 007215 VALOR 16-feb-2016 CAPITAL USD 784.441,39 INTERESES USD 214.194,43CTA. 3987 CUENTA UNICA DEL TESORO LIB. 00099021001 REF.: COMISIONES BANCARIAS</t>
  </si>
  <si>
    <t>PAGO A IDA PR¿STAMO 3842-BO VCTO. 15-feb-2016 POR CUENTA DE TGN , NTI. 007217 VALOR 16-feb-2016 CAPITAL USD 78.271,70 INTERESES USD 4.650,94CTA. 3987 CUENTA UNICA DEL TESORO LIB. 00099021001 REF.: COMISIONES BANCARIAS</t>
  </si>
  <si>
    <t>PAGO A IDA PR¿STAMO 3942-BO VCTO. 15-feb-2016 POR CUENTA DE TGN , NTI. 007219 VALOR 16-feb-2016 CAPITAL USD 1.198.693,80 INTERESES USD 75.719,01CTA. 3987 CUENTA UNICA DEL TESORO LIB. 00099021001 REF.: COMISIONES BANCARIAS</t>
  </si>
  <si>
    <t>PAGO A IDA PR¿STAMO 3788-BO VCTO. 15-feb-2016 POR CUENTA DE TGN , NTI. 007221 VALOR 16-feb-2016 CAPITAL USD 941.590,25 INTERESES USD 52.420,20CTA. 3987 CUENTA UNICA DEL TESORO LIB. 00099021001 REF.: COMISIONES BANCARIAS</t>
  </si>
  <si>
    <t>PAGO A IDA PR¿STAMO 3245-BO VCTO. 15-feb-2016 POR CUENTA DE TGN , NTI. 007222 VALOR 16-feb-2016 CAPITAL USD 156.838,35 INTERESES USD 51.055,24CTA. 3987 CUENTA UNICA DEL TESORO LIB. 00099021001 REF.: COMISIONES BANCARIAS</t>
  </si>
  <si>
    <t>PAGO A IDA PR¿STAMO 3235-BO VCTO. 15-feb-2016 POR CUENTA DE TGN , NTI. 007224 VALOR 16-feb-2016 CAPITAL USD 340.299,90 INTERESES USD 110.776,10CTA. 3987 CUENTA UNICA DEL TESORO LIB. 00099021001 REF.: COMISIONES BANCARIAS</t>
  </si>
  <si>
    <t>PAGO A IDA PR¿STAMO 3065-BO VCTO. 15-feb-2016 POR CUENTA DE TGN , NTI. 007225 VALOR 16-feb-2016 CAPITAL USD 325.764,62 INTERESES USD 103.603,18CTA. 3987 CUENTA UNICA DEL TESORO LIB. 00099021001 REF.: COMISIONES BANCARIAS</t>
  </si>
  <si>
    <t>PAGO A IDA PR¿STAMO 3108-BO VCTO. 15-feb-2016 POR CUENTA DE TGN , NTI. 007226 VALOR 16-feb-2016 CAPITAL USD 32.847,97 INTERESES USD 10.446,69CTA. 3987 CUENTA UNICA DEL TESORO LIB. 00099021001 REF.: COMISIONES BANCARIAS</t>
  </si>
  <si>
    <t>PAGO A IDA PR¿STAMO 3096-BO VCTO. 15-feb-2016 POR CUENTA DE TGN , NTI. 007232 VALOR 16-feb-2016 CAPITAL USD 67.335,54 INTERESES USD 21.414,73CTA. 3987 CUENTA UNICA DEL TESORO LIB. 00099021001 REF.: COMISIONES BANCARIAS</t>
  </si>
  <si>
    <t>PAGO A BIRF PR¿STAMO BIRF 7214-BO VCTO. 15-feb-2016 POR CUENTA DE TGN , NTI. 007243 VALOR 16-feb-2016 CAPITAL USD 4.170,00 INTERESES USD 360,56CTA. 3987 CUENTA UNICA DEL TESORO LIB. 00099021001 REF.: COMISIONES BANCARIAS</t>
  </si>
  <si>
    <t>PAGO A OPEP PR¿STAMO 714-P VCTO. 16-feb-2016 POR CUENTA DE TGN , NTI. 007258 VALOR 16-feb-2016 CAPITAL USD 105.263,00 INTERESES USD 12.637,46CTA. 3987 CUENTA UNICA DEL TESORO LIB. 00099021001 REF.: COMISIONES BANCARIAS</t>
  </si>
  <si>
    <t>PAGO A IDA PR¿STAMO 5170-BO VCTO. 15-feb-2016 POR CUENTA DE TGN , NTI. 007293 VALOR 16-feb-2016  INTERESES USD 192.521,15CTA. 3987 CUENTA UNICA DEL TESORO LIB. 00099021001 REF.: COMISIONES BANCARIAS</t>
  </si>
  <si>
    <t>PAGO A IDA PR¿STAMO 4396-BO VCTO. 15-feb-2016 POR CUENTA DE TGN , NTI. 007294 VALOR 16-feb-2016  INTERESES USD 44.266,72CTA. 3987 CUENTA UNICA DEL TESORO LIB. 00099021001 REF.: COMISIONES BANCARIAS</t>
  </si>
  <si>
    <t>PAGO A IDA PR¿STAMO 4382-BO VCTO. 15-feb-2016 POR CUENTA DE TGN , NTI. 007295 VALOR 16-feb-2016  INTERESES USD 34.436,95CTA. 3987 CUENTA UNICA DEL TESORO LIB. 00099021001 REF.: COMISIONES BANCARIAS</t>
  </si>
  <si>
    <t>VENTA DE DIVISAS SEGUN NOTA YPFB-0048-2016 Y MEFP/VTCP/DGPOT/UOTGN/NO.0473/2016 A SOLICITUD DE YACIMIENTOS PETROLIFEROS FISCALES BOLIVIANOS REF.: TRANSFERENCIA DE FONDOS GASTOS OPERATIVOS 1ER TRIMESTRELIB. 00513012003 LBP-YPFB (2011349681373)</t>
  </si>
  <si>
    <t>VENTA DE DIVISAS SEGUN NOTA YPFB-0047-2016 Y MEFP/VTCP/DGPOT/UOTGN/NO.0474/2016  A SOLICITUD DE YACIMIENTOS PETROLIFEROS FISCALES BOLIVIANOS REF.: TRASFERENCIA DE FONDOS PARA GASTOS OPERATIVOS 1ER TRIMESTREDIFERENCIA EN EL TIPO DE CAMBIO - LIB. 00513012003 LBP-YPFB (2011349681373)</t>
  </si>
  <si>
    <t>VENTA DE DIVISAS SEGUN NOTA YPFB-0047-2016 Y MEFP/VTCP/DGPOT/UOTGN/NO.0474/2016  A SOLICITUD DE YACIMIENTOS PETROLIFEROS FISCALES BOLIVIANOS REF.: TRASFERENCIA DE FONDOS PARA GASTOS OPERATIVOS 1ER TRIMESTRELIB. 00513012003 LBP-YPFB (2011349681373)</t>
  </si>
  <si>
    <t xml:space="preserve">ADUANA NACIONAL  </t>
  </si>
  <si>
    <t>VENTA DE DIVISAS SEGUN NOTA MEFP/VTCP/DGPOT/UOTGN/NO.0426/2016 A SOLICITUD DE ADUANA NACIONAL DE BOLIVIA REF.: SERVICIO DE MANTENIMIENTO DE DOS ESCANERSLIB. 00283012002 INGRESOS PROPIOS</t>
  </si>
  <si>
    <t>VENTA DE DIVISAS SEGUN NOTA MEFP/VTCP/DGPOT/UOTGN/NO.0447/2016 A SOLICITUD DE ADUANA NACIONAL DE BOLIVIA REF.: SERVICIO DE MANTENIMIENTO DE DOS ESCANERSLIB. 00283012002 INGRESOS PROPIOS</t>
  </si>
  <si>
    <t>COBRO COSTOS DE PAPELERIA EN COMPLEMENTO AL COMPROBANTE CONTABLE G-0185488 DE LA FECHA00513062001 YPFB-OPERACIONES PLANTA DE SEPARACION DE LIQUIDOS RIO GRANDE (UTILES DE ESCRITORIO)</t>
  </si>
  <si>
    <t>COBRO COSTOS DE PAPELERIA EN COMPLEMENTO AL COMPROBANTE CONTABLE G-0185506 DE LA FECHA00099021001 TGN-RECURSOS ORDINARIOS</t>
  </si>
  <si>
    <t>COBRO COSTOS DE PAPELERIA EN COMPLEMENTO AL COMPROBANTE CONTABLE G-0185515 DE LA FECHA00340012003 RECAUDACION EXTRANJERIA - C.I. -L.C. (UTILES DE ESCRITORIO)</t>
  </si>
  <si>
    <t>COBRO COSTOS DE PAPELERIA EN COMPLEMENTO AL COMPROBANTE CONTABLE G-0185614 DE LA FECHA00513012007 YPFB - RECURSOS NACIONALIZACION (UTILES DE ESCRITORIO)</t>
  </si>
  <si>
    <t>COBRO COSTOS DE PAPELERIA EN COMPLEMENTO AL COMPROBANTE CONTABLE G-0185616 DE LA FECHA00513012007 YPFB - RECURSOS NACIONALIZACION (UTILES DE ESCRITORIO)</t>
  </si>
  <si>
    <t>||RESPUESTA  A DEBITO DEL BANQUERO POR COBRO DE COMISIONES POR TRANSF.DE 2.684,48 EL 27/11/2015 REF.: PAGO A EUROPEAN COMMISION DEVOLUCION DE SALDO NO UTILIZADOLIB.00291012002 ABC - RECURSOS PROPIOS POR COBRO UTILES DE ESCRITORIO</t>
  </si>
  <si>
    <t>||RESPUESTA  A DEBITO DEL BANQUERO POR COBRO DE COMISIONES POR TRANSF.DE 2.684,48 EL 27/11/2015 REF.: PAGO A EUROPEAN COMMISION DEVOLUCION DE SALDO NO UTILIZADOLIB.00291012002 ABC - RECURSOS PROPIOS EQUIV.A EUR 7.-</t>
  </si>
  <si>
    <t>'TRANSFERENCIA DE FONDOS||S/G. NOTA CITE:MEFP/VTCP/DGAFT/UOIET/TES/NO.0889/16 DE LA FECHA, DEL MIN.ECO.FINAN.PUB.(HRE-TSO-1269),CONV.UPRE-CIF-IG/101/16 ENTRE LA UPRE Y EL GOB.AUT.MCPAL.SAN MIGUEL DE VELASCO, PROY.CONST.TINGLADO CON GRADERIAS U.E.SAN JUAN DE LOMERIO.DEBITO DE LA LIBRETA NO.00990204115 BOLIVIA CAMBIA, 1ER.DESEMB.EQUIV.20% MONTO A FINANC.S/G.LA UPRE.</t>
  </si>
  <si>
    <t>'TRANSFERENCIA DE FONDOS||S/G. NOTA CITE:MEFP/VTCP/DGAFT/UOIET/TES/NO.0890/16 DE LA FECHA, DEL MIN.ECO.FINAN.PUB.(HRE-TSO-1270),CONV.UPRE-CIF-IG/071/16 ENTRE LA UPRE Y EL GOB.AUT.MCPAL.PORONGO, PROY.CONST.MODULO EDUCATIVO U.E. JOSE PARADA LANGUIDEY-COMUNIDAD TEREBINTO.DEBITO DE LA LIBRETA NO.00990204115 BOLIVIA CAMBIA, 1ER.DESEMB.EQUIV.20% MONTO A FINANC.S/G.LA UPRE.</t>
  </si>
  <si>
    <t>'TRANSFERENCIA DE FONDOS||S/G. NOTA CITE:MEFP/VTCP/DGAFT/UOIET/TES/NO.0888/16 DE LA FECHA, DEL MIN.ECO.FINAN.PUB.(HRE-TSO-1271),CONV.UPRE-CIF-IG/015/16 ENTRE LA UPRE Y EL GOB.AUT.MCPAL.SAN JAVIER, PROY.CONST.ADOQUINADO CALLES URBANAS EN B/VILLA FATIMA SAN JAVIER.DEBITO DE LA LIBRETA NO.00990204115 BOLIVIA CAMBIA, 1ER.DESEMB.EQUIV.20% MONTO A FINANC.S/G.LA UPRE.</t>
  </si>
  <si>
    <t>'TRANSFERENCIA DE FONDOS||A SOL. DEL MIN,DE ECO Y FIN.PUBL. MEFP/VTCP/DGCP/UODP - 181/2016 DE LA FECHA HRE TSO 1268 PAGO BTS EXTRABURSATIL - VENCIMIENTO 17 DE FEBRERO D.S. N¿ 1121 DE 11 DE ENERO DE 2012.DEBITO DE LA LIBRETA 00099021001 TGN RECURSOS ORDINARIOS - MONEDA NACIONAL.</t>
  </si>
  <si>
    <t>'TRANSFERENCIA DE FONDOS||A SOL. DEL MIN,DE ECO Y FIN.PUBL. MEFP/VTCP/DGAFT/UOIET/TES/N¿0886/16 DE LA FECHA HRE TSO 1275 CONVENIO UPRE CIF IG 077/2016 ENTRE LA UPRE Y EL G.A.M.DE CUEVO. PROY.CONSTRUC.MODULO EDUCATIVO ANGEL SANDOVAL.DEBITO DE LA LIBRETA 00990204115 BOLIVIA CAMBIA,1ER PAGO 20% DEL MONTO A FINANCIAR, SG. UPRE</t>
  </si>
  <si>
    <t>'TRANSFERENCIA DE FONDOS||A SOL. DEL MIN,DE ECO Y FIN.PUBL. MEFP/VTCP/DGAFT/UOIET/TES/N¿0885/16 DE LA FECHA HRE TSO 1276 CONVENIO UPRE CIF IG 043/2016 ENTRE LA UPRE Y EL G.A.M.DE FERNANDEZ ALONSO. PROY.CONSTRUC.PLAZA CHANE INDEPENDENCIA.DEBITO DE LA LIBRETA 00990204115 BOLIVIA CAMBIA,1ER PAGO 20% DEL MONTO A FINANCIAR, SG. UPRE</t>
  </si>
  <si>
    <t>'TRANSFERENCIA DE FONDOS||S/G.NOTA CITE:MEFP/VTCP/DGAFT/UOIET/TES/NO.0884/16 DE LA FECHA, DEL MIN.DE ECO.Y FINAN.PUB.(HRE-TSO-1272),CONV.UPRE CIF-IG/025/2016 ENTRE LA UPRE Y EL GOB.AUT.MCPAL.SAN JULIAN PROY.CONST.BIBLIOTECA Y CENTRO CULTURAL MUNICIPAL DE SAN JULIAN.DEBITO DE LA LIBRETA NO.00990204115 "BOLIVIA CAMBIA",1ER.DESEMBOLSO 20% MONTO A FINANC. S/G. LA UPRE</t>
  </si>
  <si>
    <t>'TRANSFERENCIA DE FONDOS||S/G.NOTA CITE:MEFP/VTCP/DGAFT/UOIET/TES/NO.0883/16 DE LA FECHA, DEL MIN.DE ECO.Y FINAN.PUB.(HRE-TSO-1273),CONV.UPRE CIF-IG 473/2016 ENTRE LA UPRE Y EL GOB.AUT.MCPAL.PADCAYA PROY.CONST.CENTRO DE SALUD SAN TELMO RIO BERMEJO.DEBITO DE LA LIBRETA NO.00990204115 "BOLIVIA CAMBIA",1ER.DESEMBOLSO 20% MONTO A FINANC. S/G. LA UPRE</t>
  </si>
  <si>
    <t>'TRANSFERENCIA DE FONDOS||S/G.NOTA CITE:MEFP/VTCP/DGAFT/UOIET/TES/NO.0887/16 DE LA FECHA, DEL MIN.DE ECO.Y FINAN.PUB.(HRE-TSO-1274),CONV.UPRE CIF-IG/010/2016 ENTRE LA UPRE Y EL GOB.AUT.MCPAL.MORO MORO PROY.CONST.TINGLADO U.E. PAMPA NEGRA - MUNICIPIO DE MORO MORO.DEBITO DE LA LIBRETA NO.00990204115 "BOLIVIA CAMBIA",1ER.DESEMBOLSO 20% MONTO A FINANC. S/G. LA UPRE</t>
  </si>
  <si>
    <t>||TRANSF. DE FONDOS EN ATENCION A MSJE. SWIFT 02197  DE LA FECHA Y 2171 DE 15/02/16, ADEMAS DE CORREO ELECTR¿NICO DE LA DGAC  (SECTOR PUBLICO)DE LA LIBRETA 01170102001 DGAC, REPOSICION UTILES DE ESCRITORIO</t>
  </si>
  <si>
    <t>'TRANSFERENCIA DE FONDOS||A SOL. DEL MIN,DE ECO Y FIN.PUBL. MEFP/VTCP/DGAFT/UOIET/TES/N¿0877/16 DE LA FECHA HRE TSO 1285 CONVENIO UPRE CIF 501/2015 ENTRE LA UPRE Y EL G.A.D.DE TARIJA. PROY.CONSTRUC.PUENTE VEHICULAR TOLOMOSA OESTE.DEBITO DE LA LIBRETA 00990204115 BOLIVIA CAMBIA,1ER PAGO 20% DEL MONTO A FINANCIAR, SG. UPRE</t>
  </si>
  <si>
    <t>'TRANSFERENCIA DE FONDOS||A SOL. DEL MIN,DE ECO Y FIN.PUBL. MEFP/VTCP/DGAFT/UOIET/TES/N¿0790/16 DE LA FECHA HRE TSO 1286 CONVENIO UPRE CIF IG 007/2016 ENTRE LA UPRE Y EL G.A.D.DE TARIJA. PROY.CONSTRUC.INSTITUTO TECNOLOGICO INDUSTRIAL AGROPECUARIO YACUIBA.DEBITO DE LA LIBRETA 00990204115 BOLIVIA CAMBIA,1ER PAGO 20% DEL MONTO A FINANCIAR, SG. UPRE</t>
  </si>
  <si>
    <t>'COBRO POR¿||COMISION TRANSFERENCIA DE FONDOS AL EXTERIOR 0,10% S/USD 1.592.745.- REEMBOLSO GASTOS DE COMUNICACION BS220 Y EMISION DE CBTE. CONTABLE BS50 REF. COM. PAGO N¿1 LC I-2015-009 P/C YPFB A/F /F MAGHREB MANAGEMENT INTERNATIONAL MMI EN COMPLEMENTO A CBTE. S-0841989LIB. 00513072001 LBP-YPFB - OPERACIONES GNRGD REF. COMISIONES PAGO N¿1 LC I-2015-009</t>
  </si>
  <si>
    <t>NUMERO DE LIBRETA CUT: Pago pesion por riesgos profesionales OPERACI¿N E18  TRANSFERENCIA DEL SISTEMA FINANCIERO POR CUENTA DE TERCEROS  A LA CUT A solicitud del cliente BBVA PREVISION Descuento cobro indebido R02699 RP por Bs. 322Pago Adelantado PRA</t>
  </si>
  <si>
    <t>||TRANSFERENCIA DE FONDOS DEL EXTERIOR SEGUN SWIFT NO.1290 DEL 28/01/2016 ORDENANTE CONSULADO GENERAL DE BOLIVIA (BUENOS AIRES ARGENTINA) A FAVOR DEL TRIBUNAL SUPREMO ELECTORAL (OEP)LIB. 00099021001 TGN - RECURSOS ORDINARIOS - TSE</t>
  </si>
  <si>
    <t>||TRANSF. DE FONDOS DEL EXTERIOR SEGUN SWIFT 01505 Y 01506 DE FECHA 3/02/2016. ORDENANTE: VICECONSULADO DE BOLIVIA-LA PLATA -ARGENTINA . REF.: GASTOS DE FUNCIONAMIENTOLIB.00099021001 TGN-RECURSOS ORDINARIOS</t>
  </si>
  <si>
    <t>||TRANSF. DE FONDOS DEL EXTERIOR SEGUN SWIFT 01292 DE FECHA 29/01/2016 ORDENANTE: VICECONSULADO DEL ESTADO PLURINACIONAL DE BOLIVIA -BUENOS AIRES-ARGENTINA . REF.: GASTOS DE FUNCIONAMIENTOLIB.00099021001 TGN-RECURSOS ORDINARIOS</t>
  </si>
  <si>
    <t>'TRANSFERENCIA DE FONDOS||S/G.NOTA CITE:MEFP/VTCP/DGPOT/UPCFTGN/TR-0414/2016 DE LA FECHA,DEL MIN.ECO.Y FINANC.PUB.(HRE-TSO-1291),REEMBOLSO DEL SUBSIDIO DE INCAPACIDAD TEMPORAL CORRESPONDIENTE A  ABRIL DE 2015A FAVOR DE BOLTUR.ABONO A LA LIBRETA NO. 00592012001 BOLTUR BOLETAJE Y VENTA DE PAQUETES TURISTICOS.</t>
  </si>
  <si>
    <t>||TRANSF. DE FONDOS DEL EXTERIOR SEGUN SWIFT 01454 DE FECHA 2/02/2016. ORDENANTE: REP. PERMANTE DE BOLIVIA  ANTE LA ONU-ROMA . REF.: DEVOL. SALDOS GASTOS DE FUNCIONAMIENTOLIB.00099021001 TGN-RECURSOS ORDIANRIOS</t>
  </si>
  <si>
    <t>||TRANSF. DE FONDOS DEL EXTERIOR SEGUN SWIFT 01288 DE FECHA 28/01/2016. ORDENANTE: CONSULADO GENERAL DE BOLIVIA-CAP. FEDERAL-ARGENTINA. REF.: TRIBUNAL SUPREMO ELECTORALLIB.00099021001 TGN-RECURSOS ORDINARIOS - TSE</t>
  </si>
  <si>
    <t xml:space="preserve">FONDO NACIONAL DE DESARROLLO FORESTAL  </t>
  </si>
  <si>
    <t>'TRANSFERENCIA DE FONDOS DE DPTOS.DE ENCAJE LEGAL DEL SISTEMA FINANCIERO A DPTOS.CTES.DEL SECTOR PUBLICO S/G CITE' BUN.P.CORP.033/2016||DE LA FECHA. (HRE-TSO-1297).A SOLICITUD DE BDP SAM-FIDEICOMISO N¿20 FONABOSQUE - LIBRETA NO. 02230102002; BUN.</t>
  </si>
  <si>
    <t>||TRANSFERENCIA DE FONDOS S/G. NOTA CITE: BUN0149/16 DE LA FECHA. (HRE-TSO-1300).A SOLIC.DEL MINISTERIO DE AUTONOMIAS,LIBRETA 00099021001 DEV.SALDO DE PAGO DE AGUA DIC.G/2015;BUN</t>
  </si>
  <si>
    <t>||TRANSFERENCIA DE FONDOS S/G. NOTA CITE: BUN0145/16 DE LA FECHA. (HRE-TSO-1301), PROYECTO FOMENTO A LA PRODUCCION DE PI¿A TRIPICO COCHABAMBA.A SOLIC.GOB.AUT.MCPAL.ENTRE RIOS,LIBRETA 00990201001 FONADAL SALDO DE GESTION 2015;BUN.</t>
  </si>
  <si>
    <t>||TRANSFERENCIA DE FONDOS S/G. CITE' BUN0146/16 DE LA FECHA (HRE-TSO-1302). RECURSOS NO EJECUTADOS PROY.CONST.PUENTE VEHICULAR CANELAS AL 31/12/2015.A SOLICITUD DEL GOB.AUT.MCPAL. VILLA TUNARI; LIBRETA 00990201001 RECURSOS ORDINARIOS; BUN.</t>
  </si>
  <si>
    <t>||TRANSFERENCIA DE FONDOS S/G. CITE' BUN0147/16 DE LA FECHA (HRE-TSO-1303). RECURSOS NO EJECUTADOS DE 2 PROYECTOS AL CIERRE DE LA GESTI¿N 2015.A SOLICITUD DEL GOB.AUT.MCPAL. HUACARAJE; LIBRETA 00990204115; BUN.</t>
  </si>
  <si>
    <t>||TRANSFERENCIA DE FONDOS S/G. CITE' BUN0148/16 DE LA FECHA (HRE-TSO-1304). DEVOLUCI¿N SALDO DE PAGO DE ENERGIA  ELECTRICA DICIEMBRE/2015.A SOLICITUD DEL MIN. DE AUTONOMIAS; LIBRETA 00099021001; BUN.</t>
  </si>
  <si>
    <t>||TRANSFERENCIA DE FONDOS S/G NOTA CITE: BUN/CF129/16 DE LA FECHA.(HRE-TSO-1308), CORRESPONDE AL CAPITAL POR EL MES DE ENERO/2016 COOPERATIVA SUDAMERICANA.A SOLICITUD FONDESIF, LIBRETA NO.00099021001 TGN.RECURSOS ORDINARIOS; BUN.</t>
  </si>
  <si>
    <t>||TRANSFERENCIA DE FONDOS SG. SOLICITUD DE LA EMP. EST. BOLIVIANA DE CONST. Y CONSERV. DE INF. CIVIL E.B.C. CITE EBC GAF ACT 2016-019 RECIBIDA EN LA FECHA CO 03 (TRAM TSO 1311). REF: GASTOS DE FUNCIONAMIENTOA LA  LIBRETA N¿ 00587012003 EBC CONSTRUCCION TRAMO VILLA TUNARI ISINUTA</t>
  </si>
  <si>
    <t>COBRO COSTOS DE PAPELERIA EN COMPLEMENTO AL COMPROBANTE CONTABLE G-0185677 DE LA FECHA00513062001 YPFB-OPERACIONES PLANTA DE SEPARACION DE LIQUIDOS RIO GRANDE (UTILES DE ESCRITORIO)</t>
  </si>
  <si>
    <t>COBRO COSTOS DE PAPELERIA EN COMPLEMENTO AL COMPROBANTE CONTABLE G-0185713 DE LA FECHA00513012007 YPFB - RECURSOS NACIONALIZACION (UTILES DE ESCRITORIO)</t>
  </si>
  <si>
    <t>||TRANSFERENCIA DE FONDOS DEL EXTERIOR SEGUN SWIFT NO.1290 DEL 28/01/2016 ORDENANTE CONSULADO GENERAL DE BOLIVIA (BUENOS AIRES ARGENTINA) A FAVOR DEL TRIBUNAL SUPREMO ELECTORAL (OEP)LIB. 00099021001 TGN - RECURSOS ORDINARIOS - TSE POR COBRO UTILES DE ESCRITORIO</t>
  </si>
  <si>
    <t>'TRANSFERENCIA DE FONDOS||A SOL. DEL MIN,DE ECO Y FIN.PUBL. MEFP/VTCP/DGPOT/UPCFTGN/TR-N¿0409/2016 DE LA FECHA HRE TSO 1289 REVERSION DEFINITIVA DE LA RENTA DIGNIDAD DE 8 BOLETAS DE PAGO DEL MES DE AGOSTO 2015 CORRESPONDIENTE AL SENASIR.DEBITO DE LA LIBRETA 00099021001 COBRO UTILES DE ESCRITORIO.</t>
  </si>
  <si>
    <t>||TRANSF. DE FONDOS DEL EXTERIOR SEGUN SWIFT 01454 DE FECHA 2/02/2016. ORDENANTE: REP. PERMANTE DE BOLIVIA  ANTE LA ONU-ROMA . REF.: DEVOL. SALDOS GASTOS DE FUNCIONAMIENTOLIB.00099021001 TGN-RECURSOS ORDINARIOS. REF.: UTILES DE ESCRITORIO</t>
  </si>
  <si>
    <t>||TRANSF. DE FONDOS DEL EXTERIOR SEGUN SWIFT 01288 DE FECHA 28/01/2016. ORDENANTE: CONSULADO GENERAL DE BOLIVIA-CAP. FEDERAL-ARGENTINA. REF.: TRIBUNAL SUPREMO ELECTORALLIB.00099021001 TGN-RECURSOS ORDINARIOS. REF.: UTILES DE ESCRITORIO</t>
  </si>
  <si>
    <t>'TRANSFERENCIA DE FONDOS||A SOL.DEL MIN.DE ECO.Y FIN.PUBL. MEFP/VTCP/DGCP/UODP-189/2016 DE LA FECHA (HRE-TSO-1293).PAGO BTS EXTRABURSATIL-VENCIMIENTO 18 DE FEBRERO D.S. NO. 1121 DE 11 DE ENERO DE 2012.DEBITO DE LA LIBRETA NO. 00099021001-TGN RECURSOS ORDINARIOS-MONEDA NACIONAL.</t>
  </si>
  <si>
    <t>||VENTA DE DIVISAS S/G NOTAS YPFB/GAFC-316 DFC-0524 URTE-423/2016 Y MEFP/VTCP/DGPOT/UOTGN/N¿0498/2016 REF.:EMISION CARTA DE CREDITO I-2016-003,COMISION EMISION L/C 0,15% S/USD675.100.-POR 44 DIAS,REEMB.GSTS.COMUNICACION BS220.-Y EMISION COMP.CONTABLE BS50.-LIB.00513012004 LBP-YPFB-UNICOMERCIAL REF.:COMISIONES EMISION LC I-2016-003</t>
  </si>
  <si>
    <t>||TRANSF. DE FONDOS EN ATENCION A MSJES. SWIFT 02283 Y 02284 DE LA FECHA (SECTOR PUBLICO)DE LA LIBRETA 01170102001 DGAC, REPOSICION UTILES DE ESCRITORIO</t>
  </si>
  <si>
    <t>DEPOSITO EN EL EXTERIOR SEGÚN MENSAJE SWIFT 02289 DE FECHA 18/02/2016 POR ORDEN DE CONSULATE GENERAL OF BOLIVIA-LOS ANGELES-CA. REF.: DEVOLUCION DE SALDOS00010011101 MRE-MIN.RELACIONES EXTERIORES-OTROS INGRESOS</t>
  </si>
  <si>
    <t>VENTA DE DIVISAS SEGUN NOTA MEFP/VTCP/DGPOT/UOTGN/NO.0524/2016 A SOLICITUD DE SERVICIO NACIONAL DE AEROFOTOGRAMETRIA REF.: PAGO RETENCIONES DEL 7 POR CIENTO  REALIZADOAS POR CUMPLIMIENTO DE CONTRATODIFERENCIA EN EL TIPO DE CAMBIO - LIB. 00244012001 LBP-SERVICIO NAL.DE AEROFOTOGRAMETRIA</t>
  </si>
  <si>
    <t>NÚMERO DE LIBRETA CUT: OPERACIÓN T01 TRANSFERENCIA DE FONDOS A LA CUT - TESORO DIRECTO DE BANCO UNION S.A. A CUENTA UNICA DEL TESORO CON NUMERO DE SOLICITUD = 534589 Y NUMERO CORRELATIVO = 91320018022016687 00990301013 TGN RECURSOS ORDINARIOS A SOLICITU</t>
  </si>
  <si>
    <t>NUMERO DE LIBRETA CUT: 00990204115 OPERACIÓN E18  TRANSFERENCIA DEL SISTEMA FINANCIERO POR CUENTA DE TERCEROS  A LA CUT PAGO BOLETA DE GARANTIA OP 10501401-15 CONSULTORA CONSTRUCTORA CICNOC</t>
  </si>
  <si>
    <t>||REGULARIZACION SG. CONCILIACION CTA.4088 M/N AL 12/02/2016 DEL IMPORTE PROVISIONADO EN DEMASIA SG NOTA MEFP/VTCP/DGPOT/UOTGN/NO.0418/2016 DE FECHA 11/02/2016 MIN.DE RELACIONES EXTERIORES.LIB.00099021001 TGN-RECURSOS ORDINARIOS</t>
  </si>
  <si>
    <t>||TRANSF. DE FONDOS DEL EXTERIOR SEGUN SWIFT 01784 DE FECHA 11/02/2016. ORDENANTE EMBASSY OF BOLIVIA - LONDON. REF.: GASTOS DE FUNCIONAMIENTOLIB.00099021001 TGN-RECURSOS ORDINARIOS</t>
  </si>
  <si>
    <t>||MULTA POR INCUMPLIMIENTO A LA GUIA DE PROCEDIMIENTOS OPERATIVOS DE CANCELACION DE PAGOS A FUNCIONARIOS PUBLICOS Y BENEFICIARIOS DE RENTA DE ACUERDO A NOTA MEFP/VTCP/DGPOT/UAIS/N° 0970/2016 RECIBIDA EN LA FECHA  REF: BOLETA CANCELADA POR ERROR DEL SR.ZENON MAMANI Y.DE ACUERDO AL INCISO M PUNTO 13</t>
  </si>
  <si>
    <t>||TRANSFERENCIA DE FONDOS S/G NOTA CITE:BUN/CF134/16 DE LA FECHA (HRE-TSO-1334).A SOLICITUD MINISTERIO DE LA PRESIDENCIA, LIBRETA NO.00990201001 RECURSOS ORDINARIOS; BUN.</t>
  </si>
  <si>
    <t>PAGO PRÉSTAMO BID 485-SF-BO VCTO. 18-feb-2016 POR CUENTA DE TGN , NTI. 007281 VALOR 18-feb-2016 CAPITAL USD 49.787,15 INTERESES USD 1.493,61CTA. 3987 CUENTA UNICA DEL TESORO LIB. 00099021001 REF.: COMISIONES BANCARIAS</t>
  </si>
  <si>
    <t>VENTA DE DIVISAS SEGUN NOTA MEFP/VTCP/DGPOT/UOTGN/NO.0533/2016 A SOLICITUD DE MINISTERIO DE CULTURAS REF.: PAGO POR CENCEPTO DE PUBLICIDADLIB. 00099021001 TGN-RECURSOS ORDINARIOS</t>
  </si>
  <si>
    <t>VENTA DE DIVISAS SEGUN NOTA MEFP/VTCP/DGPOT/UOTGN/NO.0537/2016 A SOLICITUD DE ADMINISTRACION DE SERVICIOS PORTUARIOS BOLIVIA REF.: PAGO GASTOS DE FUNCIONAMIENTODIFERENCIA EN EL TIPO DE CAMBIO - LIB. 00594012001 ASP-B FONDO DE OPERACIONES</t>
  </si>
  <si>
    <t>VENTA DE DIVISAS SEGUN NOTA MEFP/VTCP/DGPOT/UOTGN/NO.0534/2016 A SOLICITUD DE MINISTERIO DE CULTURAS REF.: PAGO POR SERVICIO DE PUBLICIDAD EN AEROLINEALIB. 00099021001 TGN-RECURSOS ORDINARIOS</t>
  </si>
  <si>
    <t>COBRO COSTOS DE PAPELERIA EN COMPLEMENTO AL COMPROBANTE CONTABLE G-0185820 DE LA FECHA00513062001 YPFB-OPERACIONES PLANTA DE SEPARACION DE LIQUIDOS RIO GRANDE (UTILES DE ESCRITORIO)</t>
  </si>
  <si>
    <t>||REGULARIZACION SG. CONCILIACION CTA.4088 M/N AL 12/02/2016 DEL IMPORTE PROVISIONADO DE MENOS  SG NOTA MEFP/VTCP/DGPOT/UOTGN/NO.0419/2016 DE FECHA 11/02/2016 MIN.DE GOBIERNO POL.NAL.LIB.00099021001 TGN-RECURSOS ORDINARIOS</t>
  </si>
  <si>
    <t>||COMISION TRANSFERENCIA FDOS.AL EXTERIOR 0,10% S/USD141.650.-,REEMB.GSTS.COMUNICACION BS220.-Y EMISION COMP.CONTABLE BS50.-REF.:PAGO 2 LC I-2015-024 P/C Y.P.F.B. A/F GALILEO TECHNOLOGIES S.A.,EN COMPL.A COMP.842169,18/02/16.LIB.00513012004 LBP-YPFB-UNICOMERCIAL REF.:PAGO Nº2 LC I-2015-024 P/C YPFB A/F GALILEO TECHNOLOGIES</t>
  </si>
  <si>
    <t>||TRANSFERENCIA DE FONDOS SEGUN NOTA DEL MEFP CITE: MEFP VTCP DGCP UODP-194/2016 RECIBIDA EN LA FECHA REF: PAGO VENCIMIENTO CLAVE DE PIZARRA TGNV1E02 (TRAM-TSO-1316) EQUIV.A MVDOL 920.000,- AL T/C 6,86 (BS 6.311.200,-)DE LA LIBRETA NRO. 00099021001 TGN RECURSOS ORDINARIOS MONEDA NACIONAL</t>
  </si>
  <si>
    <t>'TRANSFERENCIA DE FONDOS||A SOL. DEL MIN,DE ECO Y FIN.PUBL. MEFP/VTCP/DGCP/UODP - 195/2016 DE LA FECHA HRE TSO 1317 PAGO BTS EXTRABURSATIL - VENCIMIENTO 19 DE FEBRERO D.S. N°1121 DE 11 DE ENERO DE 2012.DEBITO DE LA LIBRETA 00099021001 TGN - RECURSOS ORDINARIOS - MONEDA NACIONAL.</t>
  </si>
  <si>
    <t>||TRANSF. DE FONDOS EN ATENCION A MSJE. SWIFT 02314 DE LA FECHA (SECTOR PUBLICO)DE LA LIBRETA 01170102001 DGAC, REPOSICION UTILES DE ESCRITORIO</t>
  </si>
  <si>
    <t>'COBRO POR´||COMISION AMPLIACION DE VALIDEZ 0,15% S/USD 58.336,09 POR 16 DIAS, COM. ENMIENDA BS220.- REEMB GASTOS DE COMUNICACIÓN BS220 Y EMISION DE CBTE. CONTABLE BS.50 S/G CEASS/DIR/OF. N°062/2016 REF. LC BCB-IMP-2014-033CGO. LIB. 00249012001 CEASS COBRO COMISION ENMIENDA Y AMP. DE VALIDEZ LC BCB-IMP-2014-033</t>
  </si>
  <si>
    <t>'TRANSFERENCIA DE FONDOS||A SOL. DEL MIN,DE ECO Y FIN.PUBL. MEFP/VTCP/DGAFT/UOIET/TES/N°0913/16 DE LA FECHA HRE TSO 1344 CONVENIO UPRE CIF IG 188/2015 ENTRE LA UPRE Y EL G.A.M.DE ARANI. PROY.CONSTRUC.MERCADO CENTRAL ARANI.DEBITO DE LA LIBRETA 00990204115 BOLIVIA CAMBIA,1ER PAGO 20% DEL MONTO A FINANCIAR, SG. UPRE</t>
  </si>
  <si>
    <t>'TRANSFERENCIA DE FONDOS||A SOL. DEL MIN,DE ECO Y FIN.PUBL. MEFP/VTCP/DGAFT/UOIET/TES/N°0916/16 DE LA FECHA HRE TSO 1345 CONVENIO UPRE CIF IG 458/2015 ENTRE LA UPRE Y EL G.A.M.DE REYES. PROY.CONSTRUC. UNIDAD EDUCATIVA MONSEÑOR ALFONZO TCHERRIG - ZONA NORTE.DEBITO DE LA LIBRETA 00990204115 BOLIVIA CAMBIA,1ER PAGO 20% DEL MONTO A FINANCIAR, SG. UPRE</t>
  </si>
  <si>
    <t>'TRANSFERENCIA DE FONDOS||S/G.NOTA CITE:MEFP/VTCP/DGAFT/UOIET/TES/NO.0921/16 DE LA FECHA,DEL MIN.DE ECO.Y FINAN.PUB.(HRE-TSO-1353),CONV.UPRE CIF-IG 449/2015 ENTRE LA UPRE Y EL GOB.AUT.DPTAL.BENI PROY.CONST.PUESTO DE SALUD COM.SAN BERNARDO (TIPNIS).DEBITO DE LA LIBRETA NO.00990204115 "BOLIVIA CAMBIA",1ER.DESEMBOLSO 20% MONTO A FINANC. S/G. LA UPRE</t>
  </si>
  <si>
    <t>'TRANSFERENCIA DE FONDOS||A SOL. DEL MIN,DE ECO Y FIN.PUBL. MEFP/VTCP/DGAFT/UOIET/TES/N°0917/16 DE LA FECHA HRE TSO 1346 CONVENIO UPRE CIF IG 459/2015 ENTRE LA UPRE Y EL G.A.M.DE REYES. PROY.CONSTRUC. HOSPITAL DE II NIVEL H.S.J.D.D. FASE II ZONA FATIMA.DEBITO DE LA LIBRETA 00990204115 BOLIVIA CAMBIA,1ER PAGO 20% DEL MONTO A FINANCIAR, SG. UPRE</t>
  </si>
  <si>
    <t>'TRANSFERENCIA DE FONDOS||S/G. NOTA CITE:MEFP/VTCP/DGAFT/UOIET/TES/NO.0919/16 DE LA FECHA, DEL MIN.ECO.FINAN.PUB.(HRE-TSO-1349),CONV.UPRE-CIF-IG/456/15 ENTRE LA UPRE Y EL GOB.AUT.MCPAL.PUERTO GUAYARAMERIN, PROY.CONST.U.E.BELEN OTB BELEN D3.DEBITO DE LA LIBRETA NO.00990204115 BOLIVIA CAMBIA, 1ER.DESEMB.EQUIV.20% MONTO A FINANC.S/G.LA UPRE.</t>
  </si>
  <si>
    <t>'TRANSFERENCIA DE FONDOS||A SOL. DEL MIN,DE ECO Y FIN.PUBL. MEFP/VTCP/DGAFT/UOIET/TES/N°0914/16 DE LA FECHA HRE TSO 1347 CONVENIO UPRE CIF IG 521/2015 ENTRE LA UPRE Y EL G.A.M.DE VILA VILA. PROY.CONSTRUC.INTERNADO PARA LA U.E. HUMBERTO NOGALES.DEBITO DE LA LIBRETA 00990204115 BOLIVIA CAMBIA,1ER PAGO 20% DEL MONTO A FINANCIAR, SG. UPRE</t>
  </si>
  <si>
    <t>'TRANSFERENCIA DE FONDOS||S/G.NOTA CITE:MEFP/VTCP/DGAFT/UOIET/TES/NO.0915/16 DE LA FECHA,DEL MIN.DE ECO.Y FINAN.PUB.(HRE-TSO-1354),CONV.UPRE CIF-IG/476/2015 ENTRE LA UPRE Y EL GOB.AUT.MCPAL.PUERTO RURRENABAQUE PROY.CONST.MERCADO PRODUCTIVO ZONA NORTE.DEBITO DE LA LIBRETA NO.00990204115 "BOLIVIA CAMBIA",1ER.DESEMBOLSO 20% MONTO A FINANC. S/G. LA UPRE</t>
  </si>
  <si>
    <t>'TRANSFERENCIA DE FONDOS||A SOL. DEL MIN,DE ECO Y FIN.PUBL. MEFP/VTCP/DGAFT/UOIET/TES/N°0920/16 DE LA FECHA HRE TSO 1348 CONVENIO UPRE CIF IG 455/2015 ENTRE LA UPRE Y EL G.A.M.DE PUERTO GUAYARAMERIN. PROY.CONSTRUC. MERCADO CENTRAL GUAYARAMERIN OTB BELEN D3.DEBITO DE LA LIBRETA 00990204115 BOLIVIA CAMBIA,1ER PAGO 20% DEL MONTO A FINANCIAR, SG. UPRE</t>
  </si>
  <si>
    <t>'TRANSFERENCIA DE FONDOS||S/G. NOTA CITE:MEFP/VTCP/DGAFT/UOIET/TES/NO.0918/16 DE LA FECHA, DEL MIN.ECO.FINAN.PUB.(HRE-TSO-1350),CONV.UPRE-CIF-IG/457/15 ENTRE LA UPRE Y EL GOB.AUT.MCPAL.PUERTO GUAYARAMERIN, PROY.CONST. U.E.MARISCAL ANDRES DE SANTA CRUZ OTB VILLA EVO D4.DEBITO DE LA LIBRETA NO.00990204115 BOLIVIA CAMBIA, 1ER.DESEMB.EQUIV.20% MONTO A FINANC.S/G.LA UPRE.</t>
  </si>
  <si>
    <t>'TRANSFERENCIA DE FONDOS||S/G.NOTA CITE:MEFP/VTCP/DGAFT/UOIET/TES/NO.0926/16 DE LA FECHA,DEL MIN.DE ECO.Y FINAN.PUB.(HRE-TSO-1355),CONV.UPRE CIF-IG 450/2015 ENTRE LA UPRE Y EL GOB.AUT.MCPAL.HUACARAJE PROY.CONST.PLAZA EL CARMEN - HUACARAJE.DEBITO DE LA LIBRETA NO.00990204115 "BOLIVIA CAMBIA",1ER.DESEMBOLSO 20% MONTO A FINANC. S/G. LA UPRE</t>
  </si>
  <si>
    <t>'TRANSFERENCIA DE FONDOS||S/G. NOTA CITE:MEFP/VTCP/DGAFT/UOIET/TES/NO.0923/16 DE LA FECHA, DEL MIN.ECO.FINAN.PUB.(HRE-TSO-1351),CONV.UPRE-CIF-IG/453/16 ENTRE LA UPRE Y EL GOB.AUT.MCPAL.HUACARAJE, PROY.CONST.TINGLADO METALICO U.E. 13 DE ABRIL DE HUACARAJE.DEBITO DE LA LIBRETA NO.00990204115 BOLIVIA CAMBIA, 1ER.DESEMB.EQUIV.20% MONTO A FINANC.S/G.LA UPRE.</t>
  </si>
  <si>
    <t>'TRANSFERENCIA DE FONDOS||S/G.NOTA CITE:MEFP/VTCP/DGAFT/UOIET/TES/NO.0925/16 DE LA FECHA,DEL MIN.DE ECO.Y FINAN.PUB.(HRE-TSO-1356),CONV.UPRE CIF-IG 451/2015 ENTRE LA UPRE Y EL GOB.AUT.MCPAL.HUACARAJE PROY.CONST.TINGLADO METALICO DE LA U.E. FABIAN MERCADO RAPU DE HUACARAJEDEBITO DE LA LIBRETA NO.00990204115 "BOLIVIA CAMBIA",1ER.DESEMBOLSO 20% MONTO A FINANC. S/G. LA UPRE</t>
  </si>
  <si>
    <t>'TRANSFERENCIA DE FONDOS||S/G.NOTA CITE:MEFP/VTCP/DGAFT/UOIET/TES/NO.0924/16 DE LA FECHA,DEL MIN.DE ECO.Y FINAN.PUB.(HRE-TSO-1357),CONV.UPRE CIF-IG 454/2015 ENTRE LA UPRE Y EL GOB.AUT.MCPAL.HUACARAJE PROY.CONST.TINGLADO METALICO DE LA U.E. JUAN ANTONIO VELARDE GUERRA-COMUNIDAD LA EMBROLLA.DEBITO DE LA LIBRETA NO.00990204115 "BOLIVIA CAMBIA",1ER.DESEMBOLSO 20% MONTO A FINANC. S/G. LA UPRE</t>
  </si>
  <si>
    <t>'TRANSFERENCIA DE FONDOS||S/G.NOTA CITE:MEFP/VTCP/DGAFT/UOIET/TES/NO.0922/16 DE LA FECHA, DEL MIN.ECO.FINAN.PUB.(HRE-TSO-1352),CONV.UPRE-CIF-IG/452/15 ENTRE LA UPRE Y EL G.A.M.HUACARAJE PROY.CONST.TING.MET.U.E.JUAN ANTONIO VELARDE JUSTINIANO COMUNIDAD EL CARMEN-HUACARAJE.DEBITO DE LA LIBRETA NO.00990204115 BOLIVIA CAMBIA, 1ER.DESEMB.EQUIV.20% MONTO A FINANC.S/G.LA UPRE.</t>
  </si>
  <si>
    <t>NÚMERO DE LIBRETA CUT: OPERACIÓN T01 TRANSFERENCIA DE FONDOS A LA CUT - TESORO DIRECTO DE BANCO UNION S.A. A CUENTA UNICA DEL TESORO CON NUMERO DE SOLICITUD = 536092 Y NUMERO CORRELATIVO = 91320019022016757 00990301013 TGN RECURSOS ORDINARIOS A SOLICITU</t>
  </si>
  <si>
    <t>||TRANSFERENCIA DE FONDOS SEGUN CITE: FSF ADM 015/16 DEL FONDESIF RECIBIDA EN LA FECHA REF: TRANSFERENCIA  AL TGN LA  AMORTIZACION DE CAPITAL DE COOP. BUEN SAMARITANO BS385,66 Y DE COOP. PAULO VI BS9.157,65 DEL PRPC TGN 9° (TRAM-TSO-1367)ABONO EN LA LIB. N° 00099021001 TGN RECURSOS ORDINARIOS</t>
  </si>
  <si>
    <t>'TRANSFERENCIA DE FONDOS||A SOL. DEL MIN,DE ECO Y FIN.PUBL. MEFP/VTCP/DGAFT/USCFT/N°0175/16 DE LA FECHA HRE TSO 1397 PAGO CAPITAL EN MORA DE DEUDA EMERGENTE DEL D.S. N°24641 (4/JUNIO/1997) - ADMINISTRACIÓN DE AEROPUERTOS Y SERVICIOS AUXILIARES A LA NAVEGACIÓN AEREA.ABONO A LA LIBRETA 00990201001 TGN - RECURSOS ORDINARIOS.</t>
  </si>
  <si>
    <t>||REGULARIZACION PARCIAL DEL COMPROBANTE S-0185955 DE LA FECHA. POR REGISTRO DEL NUMERO DE LIBRETA PARA EL COBRO DE COMISIONES.</t>
  </si>
  <si>
    <t>||REGULARIZACION PARCIAL DEL COMPROBANTE S-0185956 DE LA FECHA. POR REGISTRO DEL NUMERO DE LIBRETA PARA EL COBRO DE COMISIONES.</t>
  </si>
  <si>
    <t>||REGULARIZACION PARCIAL DEL COMPROBANTE S-0185959 DE LA FECHA. POR REGISTRO DEL NUMERO DE LIBRETA PARA EL COBRO DE COMISIONES.</t>
  </si>
  <si>
    <t>PAGO A PRIV PRÉSTAMO US29731QAB32 VCTO. 22-feb-2016 POR CUENTA DE TGN , NTI. 007279 VALOR 19-feb-2016  INTERESES USD 14.875.000,00CTA. 3987 CUENTA UNICA DEL TESORO LIB. 00099021001 REF.: COMISIONES BANCARIAS</t>
  </si>
  <si>
    <t>TRANSFERENCIA RECIBIDA DEL EXTERIOR SEGÚN MENSAJES SWIFT Nos. 02383-02384 (REM.EXT.) DE FECHA 19-02-2016 POR DESEMBOLSO DE CAF PRÉSTAMO CFA006536 REF. PROG. OBRAS VIALES Y COMPLEMENT.LIBRETA N° 02910102002 ABC-LIB.RECAUD.TASAS Y TRIBUTOS I  REF.: UTILES DE ESCRITORIO</t>
  </si>
  <si>
    <t>VENTA DE DIVISAS SEGUN NOTA YPFB-0047-2016 Y MEFP/VTCP/DGPOT/UOTGN/NO.0564/2016 A SOLICITUD DE YACIMIENTOS PETROLIFEROS FISCALES BOLIVIANOS REF.: COMPRA DE GASOLINA Y DIESEL DICIEMBRE 2015LIB. 00513012004 LBP-YPFB-UNICOMERCIAL</t>
  </si>
  <si>
    <t>VENTA DE DIVISAS SEGUN NOTA MEFP/VTCP/DGPOT/UOTGN/NO.0560/2016 - 1 A SOLICITUD DE ORGANO ELECTORAL PLURINACIONAL REF.: GASTOS ELECTORALESLIB. 00099021001 TGN-RECURSOS ORDINARIOS</t>
  </si>
  <si>
    <t>VENTA DE DIVISAS PARA TRANSFERENCIA DE FONDOS SEGUN NOTA MEFP/VTCP/DGPOT/UOTGN/NO.0560/2016 A SOLICITUD DE ORGANO ELECTORAL PLURINACIONAL REF.: GASTOS ELECTORALESLIB. 00099021001 TGN-RECURSOS ORDINARIOS</t>
  </si>
  <si>
    <t>VENTA DE DIVISAS SEGUN NOTA MEFP/VTCP/DGPOT/UOTGN/NO.0562/2015 A SOLICITUD DE MINISTERIO DE CULTURAS REF.: PAGO SERVICIO DE PUBLICIDADLIB. 00099021001 TGN-RECURSOS ORDINARIOS</t>
  </si>
  <si>
    <t>TRANSFERENCIA DE FONDOS AL EXTERIOR SEGUN SOLICITUD MEFP/VTCP/DGCP/UODO-202/2016 DE MINISTERIO DE ECONOMIA Y FINANZAS PUBLICAS REF.: PAGO MEMBRESIA DEL ESTADO PLURINACIONAL DE BOLIVIA</t>
  </si>
  <si>
    <t>TRANSFERENCIA DE FONDOS AL EXTERIOR SEGUN SOLICITUD MEFP/VTCP/DGCP/UODP-2002016 DE MINISTERIO DE ECONOMIA Y FINANZAS PUBLICAS REF.: PAGO MEMBRESIA DEL ESTADO PLURINACIONAL DE BOLIVIA</t>
  </si>
  <si>
    <t>TRANSFERENCIA DE FONDOS AL EXTERIOR SEGUN SOLICITUD MEFP/VTCP/DGCP/UODP-201/2016 DE MINISTERIO DE ECONOMIA Y FINANZAS PUBLICAS REF.: PAGO MEMBRESIA DEL ESTADO PLURINACIONAL DE BOLIVIA</t>
  </si>
  <si>
    <t>||TRANSFERENCIA DE FONDOS POR PARTE DEL TGN PARA PAGO DE VALORES "C" EN MN CON F.VCTO.19.02.2016, S/G CARTA  MEFP/VTCP/DGCP/UODP-203/2016 DE FECHA 19/2/2016.DEL MINISTERIO DE ECONOMIA Y FINANZAS PUBLICAS, LIBRETA  00099031003 DEL TGN TITULOS VALOR DEL TESORO MN.LIBRETA  00099031003 DEL TGN TITULOS VALOR DEL TESORO MN.</t>
  </si>
  <si>
    <t>'TRANSFERENCIA DE FONDOS||A SOL.DEL MIN.DE ECO.Y FIN.PUBL. MEFP/VTCP/DGCP/UODP-205/2016 DE LA FECHA (HRE-TSO-1372).PAGO BTS EXTRABURSATIL-VENCIMIENTO 20, 21 Y 22 DE FEBRERO D.S. NO. 1121 DE 11 DE ENERO DE 2012.DEBITO DE LA LIBRETA NO. 00099021001-TGN RECURSOS ORDINARIOS-MONEDA NACIONAL.</t>
  </si>
  <si>
    <t>'TRANSFERENCIA DE FONDOS||A SOL.DEL MIN.DE ECO.Y FIN.PUBL. MEFP/VTCP/DGCP/UODP-205/2016 DE LA FECHA (HRE-TSO-1372).PAGO BTS EXTRABURSATIL-VENCIMIENTO 20, 21 Y 22 DE FEBRERO D.S. NO. 1121 DE 11 DE ENERO DE 2012.DEBITO DE LA LIBRETA NO. 00099021001, REPOSICION UTILES DE ESCRITORIO.</t>
  </si>
  <si>
    <t>||TRANSF. DE FONDOS EN ATENCION A MSJE. SWIFT 02441 DE LA FECHA (SECTOR PUBLICO)DE LA LIBRETA 01170102001 DGAC, REPOSICION UTILES DE ESCRITORIO</t>
  </si>
  <si>
    <t>||TRANSF. DE FONDOS EN ATENCION A MSJES. SWIFT 02444 Y 02445 DE LA FECHA (SECTOR PUBLICO)DE LA LIBRETA 01170102001 DGAC, REPOSICION UTILES DE ESCRITORIO</t>
  </si>
  <si>
    <t>||TRANSF. DE FONDOS EN ATENCION A MSJES. SWIFT 02442 Y 02443 DE LA FECHA (SECTOR PUBLICO)DE LA LIBRETA 01170102001 DGAC, REPOSICION UTILES DE ESCRITORIO</t>
  </si>
  <si>
    <t>||REGULARIZACION PARCIAL DEL COMPROBANTE S-0185955 DE LA FECHA. POR REGISTRO DEL NUMERO DE LIBRETA PARA EL COBRO DE COMISIONES.LIBRETA 00099021001 TGN-RECURSOS ORDINARIOS (COBRO COMISIONES)</t>
  </si>
  <si>
    <t>||REGULARIZACION PARCIAL DEL COMPROBANTE S-0185956 DE LA FECHA. POR REGISTRO DEL NUMERO DE LIBRETA PARA EL COBRO DE COMISIONES.LIBRETA 00099021001 TGN-RECURSOS ORDINARIOS (COBRO COMISIONES)</t>
  </si>
  <si>
    <t>||REGULARIZACION PARCIAL DEL COMPROBANTE S-0185959 DE LA FECHA. POR REGISTRO DEL NUMERO DE LIBRETA PARA EL COBRO DE COMISIONES.LIBRETA 00099021001 TGN-RECURSOS ORDINARIOS (COBRO COMISIONES)</t>
  </si>
  <si>
    <t>DEPOSITO EN EL EXTERIOR SEG¿N MENSAJE SWIFT 2455 DE FECHA 22/02/2016 POR ORDEN DE CONSULADO DE BOLIVIA EN SEVILLA REF.: DEVOLUCION DE SALDOS 201500099021001 TGN-RECURSOS ORDINARIOS</t>
  </si>
  <si>
    <t>'TRANSFERENCIA DE FONDOS DE DPTOS.DE ENCAJE LEGAL DEL SISTEMA FINANCIERO A DPTOS.CTES.DEL SECTOR PUBLICO S/G CITE' CA/FID/084/2016||DE LA FECHA (HRE-TSO-1414). PAGO CUOTA 33¿REEMB.AMORTIZ.A CAPITAL Y COSTO DE CAPITAL."FIDEICOMISO: CONCLUSI¿N PROY.CONST.PLANTA DE FUNDICI¿N AUSMELT VINTO".A SOLICITUD DEL MINISTERIO DE MINERIA Y METALURGIA; LIBRETA 00990201001; BUN.</t>
  </si>
  <si>
    <t>PAGO A CAF PR¿STAMO CFA004990 VCTO. 22-feb-2016 POR CUENTA DE TGN , NTI. 007234 VALOR 22-feb-2016 CAPITAL USD 1.633.928,56 INTERESES USD 181.787,58CTA. 3987 CUENTA UNICA DEL TESORO LIB. 00099021001 REF.: COMISIONES BANCARIAS</t>
  </si>
  <si>
    <t>PAGO A CAF PR¿STAMO CFA004991 VCTO. 22-feb-2016 POR CUENTA DE TGN , NTI. 007236 VALOR 22-feb-2016 CAPITAL USD 1.368.750,00 INTERESES USD 183.233,31CTA. 3987 CUENTA UNICA DEL TESORO LIB. 00099021001 REF.: COMISIONES BANCARIAS</t>
  </si>
  <si>
    <t>PAGO A CAF PR¿STAMO CFA004987 VCTO. 22-feb-2016 POR CUENTA DE TGN , NTI. 007238 VALOR 22-feb-2016 CAPITAL USD 5.925.892,86 INTERESES USD 659.302,83CTA. 3987 CUENTA UNICA DEL TESORO LIB. 00099021001 REF.: COMISIONES BANCARIAS</t>
  </si>
  <si>
    <t>PAGO A CAF PR¿STAMO CFA004986 VCTO. 22-feb-2016 POR CUENTA DE TGN , NTI. 007239 VALOR 22-feb-2016 CAPITAL USD 1.852.395,24 INTERESES USD 172.732,56CTA. 3987 CUENTA UNICA DEL TESORO LIB. 00099021001 REF.: COMISIONES BANCARIAS</t>
  </si>
  <si>
    <t>PAGO A JBIC PR¿STAMO BV-P5 VCTO. 20-feb-2016 POR CUENTA DE TGN , NTI. 007406 VALOR 22-feb-2016   COMISIONES JPY 1.257.753,00CTA. 3987 CUENTA UNICA DEL TESORO LIB. 00099021001 REF.: COMISIONES BANCARIAS</t>
  </si>
  <si>
    <t>COBRO COSTOS DE PAPELERIA EN COMPLEMENTO AL COMPROBANTE CONTABLE G-0186030 DE LA FECHA00099021001 TGN-RECURSOS ORDINARIOS</t>
  </si>
  <si>
    <t>COBRO COSTOS DE PAPELERIA EN COMPLEMENTO AL COMPROBANTE CONTABLE G-0186047 DE LA FECHA00513062001 YPFB-OPERACIONES PLANTA DE SEPARACION DE LIQUIDOS RIO GRANDE (UTILES DE ESCRITORIO)</t>
  </si>
  <si>
    <t>COBRO COSTOS DE PAPELERIA EN COMPLEMENTO AL COMPROBANTE CONTABLE G-0186049 DE LA FECHA00513062001 YPFB-OPERACIONES PLANTA DE SEPARACION DE LIQUIDOS RIO GRANDE (UTILES DE ESCRITORIO)</t>
  </si>
  <si>
    <t>TRANSFERENCIA DE FONDOS AL EXTERIOR SEGUN SOLICITUD MEFP/VTCP/DGCP/UODP - 199/2016 DE MINISTERIO DE ECONOMIA Y FINANZAS PUBLICAS REF.: CONTRIBUCION A LA OTCA MEMBRESIA DEL ESTADO PLURINACIONAL DE BOLIVIALib. 00099021001 TGN-RECURSOS ORDINARIOS</t>
  </si>
  <si>
    <t>TRANSFERENCIA DE FONDOS AL EXTERIOR SEGUN SOLICITUD MEFP/VTCP/DGCP/UODP - 212/2016 DE MINISTERIO DE ECONOMIA Y FINANZAS PUBLICAS REF.: PAGO MEMBRESIA POR EL ESTADO PLURINACIONAL DE BOLIVIALib. 00099021001 TGN-RECURSOS ORDINARIOS</t>
  </si>
  <si>
    <t>TRANSFERENCIA DE FONDOS AL EXTERIOR SEGUN SOLICITUD MEFP/VTCP/DGCP/UODP-211/2016 DE MINISTERIO DE ECONOMIA Y FINANZAS PUBLICAS REF.: MEMBREISA DEL ESTADO PLURINACIONAL DE BOLIVIALib. 00099021001 TGN-RECURSOS ORDINARIOS</t>
  </si>
  <si>
    <t>||TRANSF. DE FONDOS EN ATENCION A MSJE. SWIFT 02464 DE LA FECHA (SECTOR PUBLICO)DE LA LIBRETA 01170102001 DGAC, REPOSICION UTILES DE ESCRITORIO</t>
  </si>
  <si>
    <t>'TRANSFERENCIA DE FONDOS||A SOL. DEL MIN,DE ECO Y FIN.PUBL. MEFP/VTCP/DGCP/UODP - 208/2016 DE LA FECHA HRE TSO 1405 PAGO BTS EXTRABURS¿TIL - VENCIMIENTO 23 DE FEBRERO D.S. N¿1121 DE 11 DE ENERO DE 2012.DEBITO DE LA LIBRETA 00099021001 COBRO UTILES DE ESCRITORIO.</t>
  </si>
  <si>
    <t>'TRANSFERENCIA DE FONDOS||A SOL. DEL MIN,DE ECO Y FIN.PUBL. MEFP/VTCP/DGCP/UODP - 208/2016 DE LA FECHA HRE TSO 1405 PAGO BTS EXTRABURS¿TIL - VENCIMIENTO 23 DE FEBRERO D.S. N¿1121 DE 11 DE ENERO DE 2012.DEBITO DE LA LIBRETA 00099021001 TGN RECURSOS ORDINARIOS - MONEDA NACIONAL.</t>
  </si>
  <si>
    <t>||TRANSF. DE FONDOS EN ATENCION A MSJE. SWIFT 02461 Y CORREOS ELECTRONICOS DE LA DGAC Y AASANA DE LA FECHA (SECTOR PUBLICO)DE LA LIBRETA 01170102001 DGAC, REPOSICION UTILES DE ESCRITORIO</t>
  </si>
  <si>
    <t>'TRANSFERENCIA DE FONDOS||A SOL. DEL MIN,DE ECO Y FIN.PUBL. MEFP/VTCP/DGPOT/UPCFTGN/TR-N¿0454/2016 DE LA FECHA HRE TSO 1415 REPOSICI¿N DE BOLETAS DE PAGO CORRESPODIENTES A VARIAS ENTIDADES, CONSIGNADAS EN EL COMPROBANTE DE PAGO N¿18623.DEBITO DE LA LIBRETA 00099021001 COBRO UTILES DE ESCRITORIO.</t>
  </si>
  <si>
    <t>'TRANSFERENCIA DE FONDOS||S/G.NOTA CITE:MEFP/VTCP/DGPOT/UPCFTGN/TR/NO.0455/2016 DE LA FECHA, DEL MIN.DE ECO.Y FINAN.PUB.(HRE-TSO-1417),REGULARIZACION DE FONDOS ACREDITADOS ERRONEAMENTE EN LA CTA.3987.DEBITO DE LA LIBRETA NO. 00066011102 MPD-OTROS INGRESOS.</t>
  </si>
  <si>
    <t>'TRANSFERENCIA DE FONDOS||EN ATENCION A NOTA DEL MIN. DE ECONOMIA Y FINANZAS PUBLICAS MEFP/VTCP/DGPOT/UPCFTGN/TR-N¿0453/2016 DE LA FECHA (HRE-TSO-1416)DEBITO DE LA LIBRETA  N¿ 00099021001, REPOSICI¿N ¿TILES DE ESCRITORIO</t>
  </si>
  <si>
    <t>||PAGO A EXIMBANK KOREA PR¿STAMO EDCF BOL NO. 2 VCTO. 20/02/2016 POR CUENTA DEL TGN SEG¿N NOTA MEFP/VTCP/DGCP/UODP-198/2016, VALOR 22/02/2016, INTERESES KRW 9.324.660CUT LIBRETA N¿ 00990201001 REF.: COMISIONES BANCARIAS, SWIFT Y ¿TILES DE ESCRITORIO</t>
  </si>
  <si>
    <t>||COMISIONES BANCARIAS POR TRANSFERENCIA DEL COBRO DE COMISI¿N QUE EFECT¿A EL KOREA EXCHANGE BANK. REF.: PAGO PTMO. EDCF N¿ BOL-2 VCTO. 20/02/2016LIBRETA N¿ 00990201001, REF.: REEMBOLSO GTOS DE COMUNICACI¿N Y ¿TILES DE ESCRITORIO</t>
  </si>
  <si>
    <t>VENTA DE DIVISAS SEGUN NOTA YPFB-0047-2016 Y MEFP/VTCP/DGPOT/UOTGN/NO.0603/2016 A SOLICITUD DE YACIMIENTOS PETROLIFEROS FISCALES BOLIVIANOS REF.: SERVICIO DE INSPECCION DE CALIDAD Y CANTIDADDIFERENCIA EN EL TIPO DE CAMBIO - LIB. 00513012004 LBP-YPFB-UNICOMERCIAL</t>
  </si>
  <si>
    <t>DEPOSITO EN EL EXTERIOR SEG¿N MENSAJE SWIFT 2599 DE FECHA 23/02/2016 POR ORDEN DE CONSULADO DE BOLIVIA EN VALENCIA REF.: DEVOLUCION PROGRAMA GASTOS DE FUNCIONAMIENTO00010011101 MRE-MIN.RELACIONES EXTERIORES-OTROS INGRESOS</t>
  </si>
  <si>
    <t>||TRANSFERENCIA DEL EXTERIOR SEGUN SWIFT NO.2327 DEL 19/02/2016 ORDENANTE CONSULADO GERAL DA BOLIVIA (SAO PAULO) REF.: PROGRAMALIB.00010011101 MRE-MIN.RELACIONES EXTERIORES-OTROS INGRESOS</t>
  </si>
  <si>
    <t>||TRANSFERENCIA DE FONDOS DEL EXTERIOR SEGUN SWIFT 02328 DE FECHA 19/02/2016. ORDENANTE: CONSULADO GERAL DA BOLIVIA-SAO PAULO. REF.: GASTOS DE FUNCIONAMIENTO.LIBRETA 00099021001 TGN-RECURSOS ORDINARIOS</t>
  </si>
  <si>
    <t>||TRANSFERENCIA DE FONDOS S/G. NOTA CITE: BUN/CF140/16 DE LA FECHA (HRE-TSO-1431), SALDO DE RECURSOS PROYECTOS FINANCIADOS POR FONADAL.A SOLIC.GOB.AUT.MCPAL.LA ASUNTA,LIBRETA 00990201001 TGN-RECURSOS ORDINARIOS; BUN.</t>
  </si>
  <si>
    <t>||TRANSFERENCIA DE FONDOS DEL EXTERIOR SEGUN SWIFT NO.1552 DEL 03/02/2016 ORDENANTE VICECONSULADO DEL ESTADO (SAN JUSTO ARGENTINA)  REF.: PROGRAMA DE DOCUMENTACIONLIB.00010011101 TGN-RECURSOS ORDINARIOS</t>
  </si>
  <si>
    <t>TRANSFERENCIA DE FONDOS AL EXTERIOR SEGUN SOLICITUD MEFP/VTCP/DGCP/UODP - 205/2016 DE MINISTERIO DE ECONOMIA Y FINANZAS PUBLICAS REF.: PAGO MEMBRESIA POR EL ESTADO PLURINACIONAL DE BOLIVIALib. 00099021001 TGN-RECURSOS ORDINARIOS</t>
  </si>
  <si>
    <t>VENTA DE DIVISAS SEGUN NOTA YPFB-0047-2016 Y MEFP/VTCP/DGPOT/UOTGN/NO.0603/2016 A SOLICITUD DE YACIMIENTOS PETROLIFEROS FISCALES BOLIVIANOS REF.: SERVICIO DE INSPECCION DE CALIDAD Y CANTIDADLIB. 00513012004 LBP-YPFB-UNICOMERCIAL</t>
  </si>
  <si>
    <t>'COBRO POR¿||COMISION TRANSFERENCIA FONDOS AL EXTERIOR 0.10% S/USD 17.370,68 EQUIVALENTE A EUR 15.754,34 REEMBOLSO GASTOS COMUNICACION BS220.- Y EMISION CBTE. CONTABLE BS50.- EN COMPLEMENTO A COMPROBANTE S-0842518 ADJUNTO DE LA FECHA.CGO.LIB.N¿00249012001 CEASS COMIS.TRANSF.FDOS.EXT.REEMB.GSTS.COM.EMIS.COMP.CONT.REF:BCB-IMP-2014-033</t>
  </si>
  <si>
    <t>||TRANSFERENCIA DE FONDOS SEGUN NOTA DEL MEFP CITE: MEFP VTCP DGCP UODP-214/2016 RECIBIDA EN LA FECHA REF: PAGO DE VENCIMIENTO CLAVE DE PIZARRA TGNU1I03 (TRAM-TSO-1429) EQUIVAL. A UFV 2.500.000,-AL T/C 2,10786 (BS 5.269.650,-)DE LA LIBRETA N¿ 00099021001 TGN RECURSOS ORDINARIOS MONEDA NACIONAL</t>
  </si>
  <si>
    <t>'TRANSFERENCIA DE FONDOS||A SOL.DEL MIN.DE ECO.Y FIN.PUBL. MEFP/VTCP/DGCP/UODP-215/2016 DE LA FECHA (HRE-TSO-1430).PAGO BTS EXTRABURSATIL-VENCIMIENTO 24 DE FEBRERO D.S. NO. 1121 DE 11 DE ENERO DE 2012.DEBITO DE LA LIBRETA NO. 00099021001, REPOSICION UTILES DE ESCRITORIO.</t>
  </si>
  <si>
    <t>'TRANSFERENCIA DE FONDOS||A SOL.DEL MIN.DE ECO.Y FIN.PUBL. MEFP/VTCP/DGCP/UODP-215/2016 DE LA FECHA (HRE-TSO-1430).PAGO BTS EXTRABURSATIL-VENCIMIENTO 24 DE FEBRERO D.S. NO. 1121 DE 11 DE ENERO DE 2012.DEBITO DE LA LIBRETA NO. 00099021001-TGN RECURSOS ORDINARIOS-MONEDA NACIONAL.</t>
  </si>
  <si>
    <t>COBRO DE||COSTO UTILES DE ESCRITORIO POR LA  ELABORACION DEL COMPROBANTE CONTABLE NRO. 0842581 DE LA FECHADE LA LIBRETA NRO. 00099021001 TGN RECURSOS ORDINARIOS MONEDA NACIONAL COBRO COSTO UTILES ESCRITORIO</t>
  </si>
  <si>
    <t>||REGULARIZACION PARCIAL DE COMPROBANTE G-0186110 DE LA FECHA POR ERROR EN LA  APROPIACION DE CUENTA PARA EL COBRO DE COMISIONES BANCARIAS REF:SOL.YPFB-0048-2016 DEL 23/02/2016LIB.00513062001 YPFB-OPERACIONES PLANTA DE SEPARACION DE LIQUIDOS  RIO GRANDE (UTILES DE ESCRITORIO)</t>
  </si>
  <si>
    <t>'TRANSFERENCIA DE FONDOS||A SOL. DEL MIN,DE ECO Y FIN.PUBL. MEFP/VTCP/DGPOT/UPCFTGN/TR-N¿0456/2016 DE LA FECHA HRE TSO 1443 DEVOLUCI¿N DE DEPOSITO ERRONEO.DEBITO DE LA LIBRETA 00081011101 LBP-MOPSV-VICEMIN. DE TRANSPORTES.</t>
  </si>
  <si>
    <t>DEPOSITO EN EL EXTERIOR SEG¿N MENSAJE SWIFT 2650 DE FECHA 24/02/2016 POR ORDEN DE CONSULATE GENERAL-LOS ANGELES REF:DEVOLUCION GASTOS DE FUNCIONAMIENTO00010011101 MRE-MIN.RELACIONES EXTERIORES-OTROS INGRESOS</t>
  </si>
  <si>
    <t>N¿MERO DE LIBRETA CUT: 990301013.00 OPERACI¿N T01 TRANSFERENCIA DE FONDOS A LA CUT - TESORO DIRECTO DE BANCO UNION S.A. A CUENTA UNICA DEL TESORO CON NUMERO DE SOLICITUD = 540173 Y NUMERO CORRELATIVO = 91320024022016912 00990301013 TGN RECURSOS ORDINARIOS</t>
  </si>
  <si>
    <t>||DEVOLUCION DE FONDOS DEL SALDO NO UTILIZADO EN TRANSF.DE FDOS.POR EUR 4.706.- A SOLICITUD DEL MIN.DE CULTURAS S/G COMP. S-842649 DE LA FECHA REF.: PAGO A F/ARGE LATEINAMERIKA SERVICE GMBH FACTURA 2015/167LIB.00099021001 TGN-RECURSOS ORDINARIOS MIN.CULTURAS POR DEVOLUCION DEL SALDO NO UTILIZADO</t>
  </si>
  <si>
    <t>||TRANSFERENCIA DE FONDOS S/G NOTA CITE: BUN/0165/16 DE LA FECHA, (HRE-TSO-1462), REVERSION DE FONDOS UE-REFRIGERIOS.A SOLICITUD MMAYA-SERNAP PARQUE NACIONAL Y ANMI.AGUARAGUE, LIBRETA NO. 00990201001; BUN.</t>
  </si>
  <si>
    <t>||TRANSF. DE FONDOS DEL EXTERIOR A F/TRIBUNAL SUPREMO ELECTORAL SEGUN SWIFT NO.1504 DE FECHA 03/02/2016 ORDENANTE CONSULADO DE BOLIVIA EN MENDOZA ARGENTINA .LIB.00099021001 TGN-RECURSOS ORDINARIOS</t>
  </si>
  <si>
    <t>||TRANSF. DE FONDOS DEL EXTERIOR SEGUN SWIFT  02453 DE FECHA 22/02/2016. ORDENANTE: CONSULADO DE BOLIVIA - MENDOZA - ARGENTINA. REF.: IMPORTE DEL TSE.LIBRETA 00099021001 TGN-RECURSOS ORDINARIOS</t>
  </si>
  <si>
    <t>||TRANSFERENCIA DE FONDOS S/G NOTA CITE: BUN/0166/16 DE LA FECHA, (HRE-TSO-1463), REVERSION DE FONDOS TGN-REFRIGERIOS.A SOLICITUD MMAYA-SERNAP PARQUE NACIONAL Y ANMI. AGUARAGUE, LIBRETA NO. 00990201001; BUN.</t>
  </si>
  <si>
    <t>||TRANSFERENCIA DE FONDOS S/G NOTA CITE: BUN0167/16 DE LA FECHA, (HRE-TSO-1464), DEPOSITO MULTAS POR INFRACCIONES.A SOLICITUD MMAYA-SERNAP PARQUE NACIONAL Y ANMI. AGUARAGUE, LIBRETA NO. 00860301101; BUN.</t>
  </si>
  <si>
    <t>||TRANSFERENCIA DE FONDOS S/G.NOTA CITE:BUN0168/16  DE LA FECHA  (HRE-TSO-1458).A SOLIC. MMAYA-SERNAP PARQUE NAL.Y ANMI  AGUARAGUE, LIBRETA 00860308003 REVERSION FONDOS GEF-BM; BUN</t>
  </si>
  <si>
    <t>TRANSFERENCIA RECIBIDA DEL EXTERIOR SEG¿N MENSAJES SWIFT Nos. 02617-02609 (REM.EXT.) DE FECHA 24-02-2016 POR DESEMBOLSO DE CAF PR¿STAMO CFA007142 REF. PROGRAMA SECTORIAL DE TRANSPORTELIBRETA N¿ 02910102002 ABC-LIB.RECAUD.TASAS Y TRIBUTOS I  REF.: UTILES DE ESCRITORIO</t>
  </si>
  <si>
    <t>PROVISION DE FONDOS PARA TRANSFERENCIA SEGUN SOLICITUD YPFB-0049-2016 DE YACIMIENTOS PETROLIFEROS FISCALES BOLIVIANOS REF.: PAGO DE SERVICIO INTERRUMPIBLE DE TRANSPORTE DE GAS NATURAL MERCADO INTERNO, CORRESPONDIENTE A ENERO 2016LIB. 00513012007 YPFB - RECURSOS NACIONALIZACION</t>
  </si>
  <si>
    <t>VENTA DE DIVISAS SEGUN NOTA MEFP/VTCP/DGPOT/UOTGN/NO.0629/2016 A SOLICITUD DE MINISTERIO DE RELACIONES EXTERIORES REF.: PAGO DE HABERES Y COSTO DE VIDA ENERO 2016DIFERENCIA EN EL TIPO DE CAMBIO - LIB. 00099021001 TGN-RECURSOS ORDINARIOS</t>
  </si>
  <si>
    <t>VENTA DE DIVISAS SEGUN NOTA MEFP/VTCP/DGPOT/UOTGN/NO.0626/2016 A SOLICITUD DE MINISTERIO DE ECONOMIA Y FINANZAS PUBLICAS REF.:</t>
  </si>
  <si>
    <t>COBRO COSTOS DE PAPELERIA EN COMPLEMENTO AL COMPROBANTE CONTABLE G-0186308 DE LA FECHA00513012007 YPFB - RECURSOS NACIONALIZACION (UTILES DE ESCRITORIO)</t>
  </si>
  <si>
    <t>||VENTA DE DIVISAS S/G NOTA MEFP/VTCP/DGPOT/UOTGN/NO.0541/2016A SOLIC.DEL MINISTERIO DE CULTURAS REF.: TRANSF.DE FDOS.AL EXTERIOR A F/ARGE LATEINAMERIKA SERVICE GMBH PAGO FACTURA 2015/167LIB.00099021001 TGN-RECURSOS ORDINARIOS COMIS.TRANSF.BS35,53 SWIFT BS220.-Y UTILES BS50.-</t>
  </si>
  <si>
    <t>'COBRO POR¿||COMISION TRANSFERENCIA PAGO AL EXTERIOR 0.10% S/USD 98.210.- REEMBOLSO GASTOS DE COMUNICACION BS220.- Y EMISION CBTE. CONTABLE BS50.- EN COMPLEMENTO A CBTE. S-0842710 ADJUNTO DE LA FECHA.CGO.LIB.N¿ 00222014302 INIAF-BS PROY.INNOVACION Y SERV.AGRICOLAS REF.: PAGO LC I-2015-032</t>
  </si>
  <si>
    <t>||TRANSF. DE FONDOS EN ATENCION A MSJE. SWIFT 02622 DE LA FECHA (SECTOR PUBLICO)DE LA LIBRETA 01170102001 DGAC, REPOSICION UTILES DE ESCRITORIO</t>
  </si>
  <si>
    <t>||TRANSF. DE FONDOS EN ATENCION A MSJE. SWIFT 02621 DE LA FECHA (SECTOR PUBLICO)DE LA LIBRETA 01170102001 DGAC, REPOSICION UTILES DE ESCRITORIO</t>
  </si>
  <si>
    <t>||TRANSF. DE FONDOS EN ATENCION A MSJE. SWIFT 02607 Y REPORTE DE ACTIVIDAD DE CUENTA DE LA FECHA (SECTOR PUBLICO)DE LA LIBRETA 01170102001 DGAC, REPOSICION UTILES DE ESCRITORIO</t>
  </si>
  <si>
    <t>'TRANSFERENCIA DE FONDOS||A SOL. DEL MIN,DE ECO Y FIN.PUBL. MEFP/VTCP/DGCP/UODP-218/2016 DE LA FECHA HRE TSO 1446 PAGO BTS EXTRABURSATIL - VENCIMIENTO 25 DE FEBRERO D.S. N¿1121 DE 11 DE ENERO DE 2012.DEBITO DE LA LIBRETA 00099021001 TGN RECURSOS ORDINARIOS - MONEDA NACIONAL.</t>
  </si>
  <si>
    <t>'TRANSFERENCIA DE FONDOS||A SOL. DEL MIN,DE ECO Y FIN.PUBL. MEFP/VTCP/DGCP/UODP-218/2016 DE LA FECHA HRE TSO 1446 PAGO BTS EXTRABURSATIL - VENCIMIENTO 25 DE FEBRERO D.S. N¿1121 DE 11 DE ENERO DE 2012.DEBITO DE LA LIBRETA 00099021001 COBRO UTILES DE ESCRITORIO.</t>
  </si>
  <si>
    <t>||TRANSF. DE FONDOS DEL EXTERIOR A F/TRIBUNAL SUPREMO ELECTORAL SEGUN SWIFT NO.1504 DE FECHA 03/02/2016 ORDENANTE CONSULADO DE BOLIVIA EN MENDOZA ARGENTINA .LIB.00099021001 TGN-RECURSOS ORDINARIOS UTILES DE ESCRITORIO</t>
  </si>
  <si>
    <t>||TRANSF. DE FONDOS DEL EXTERIOR SEGUN SWIFT  02453 DE FECHA 22/02/2016. ORDENANTE: CONSULADO DE BOLIVIA - MENDOZA - ARGENTINA. REF.: IMPORTE DEL TSE.LIBRETA 00099021001 TGN-RECURSOS ORDINARIOS. REF.: UTILES DE ESCRITORIO</t>
  </si>
  <si>
    <t>'TRANSFERENCIA DE FONDOS||S/G.NOTA CITE: MEFP/VTCP/DGAFT/UOIET/TES/N¿0958/16 DE LA FECHA DEL MIN.DE ECO.Y FINAN. PUB.(HRE-TSO-1469),CONV.UPRE-CIF-IG/189/16 ENTRE LA UPRE Y EL G.A.M.VILLA TUNARI .PROY."CONST.CENTRO CULTURAL SAN FRANCISCO KM 21-CENTRAL 2 DE AGOSTO A-DIST.4"DEBITO DE LIBR.N¿00990204115 BOLIVIA CAMBIA, 1ER.DESEMBOLSO 20% DEL MONTO A FINANCIAR, S/G.LA UPRE</t>
  </si>
  <si>
    <t>'TRANSFERENCIA DE FONDOS||S/G.NOTA CITE: MEFP/VTCP/DGAFT/UOIET/TES/N¿0959/16 DE LA FECHA DEL MIN.DE ECO.Y FINAN. PUB.(HRE-TSO-1470 ),CONV.UPRE-CIF-IG/190/2016 ENTRE LA UPRE Y EL G.A.M.CHARA¿A .PROY."CONST.UNIDAD EDUCATIVA LADISLAO CABRERA "DEBITO DE LIBR.N¿00990204115 BOLIVIA CAMBIA, 1ER.DESEMBOLSO 20% DEL MONTO A FINANCIAR, S/G.LA UPRE</t>
  </si>
  <si>
    <t>DEPOSITO EN EL EXTERIOR SEG¿N MENSAJE SWIFT 2665 DE FECHA 25/02/2016 POR ORDEN DE BOTSCHAFT DES PLURINATIONALEN-BERLIN REF:DEVOLUCION SALDOS GASTOS DE FUNCIONAMIENTO00010011101 MRE-MIN.RELACIONES EXTERIORES-OTROS INGRESOS</t>
  </si>
  <si>
    <t>DEPOSITO EN EL EXTERIOR SEG¿N MENSAJE SWIFT 2687 DE FECHA 25/02/2016 POR ORDEN DE PERMANENT MISSION OF BOLIVIA TO THE UN-GASTOS REF.: DEVOLUCION DE GASTOS DE FUNCIONAMIENTO00099021001 TGN-RECURSOS ORDINARIOS</t>
  </si>
  <si>
    <t>||REVERSION DE FONDOS SEGUN CONCILIACION CTA.4088 M/N AL 19/02/2016 POR CUMPLIR MAS DE 30 DIAS SIN EFECTUAR SU REGULARIZACIONLIB.00132069201 SEDEM-PROMIEL FINPRO-CHUQUISACA</t>
  </si>
  <si>
    <t>||TRANSFERENCIA DE FONDOS S/G.NOTA CITE:BUN0174/16  DE LA FECHA  (HRE-TSO-1495). CONSTRUCCION TERMINAL DE PASAJEROS ARPTO.COBIJA-FNDR ,PAGO PLANILLA N¿23A SOLICITUD DEL G.A.D. DE PANDO , LIBRETA 05120104501, AASANA , BUN</t>
  </si>
  <si>
    <t>||TRANSF. DE FONDOS DEL EXTERIOR  SEGUN SWIFT NO. 2288 DE 18/02/2016 A F/ MIN.RR.EE.  ORDENANTE CONSULDO DE BOLIVIA EN SEVILLA-ESPA¿A REF:DEVOLUCION DE SALDOS GASTOS DE FUNCIONAMIENTO GESTION 2015LIB.00099021001 TGN-RECURSOS ORDINARIOS</t>
  </si>
  <si>
    <t>||REGULARIZACION SEGUN CONCILIACION CTA.4088 M/N AL 19/02/2016 REF:IMPORTE PROVISIONADO EN DEMASIA EN FECHA 10/02/2016 (SPT)LIB.00099021001 TGN-RECURSOS ORDINARIOS</t>
  </si>
  <si>
    <t>PROVISION DE FONDOS PARA TRANSFERENCIA SEGUN SOLICITUD YPFB-0050-2016 DE YACIMIENTOS PETROLIFEROS FISCALES BOLIVIANOS REF.: PAGO IMPUESTO DIRECTO A LOS HIDROCARBUROS (IDH)CORRESPONDIENTE A LA PRODUCCI¿N DE NOVIEMBRE 2015LIB. 00513012007 YPFB - RECURSOS NACIONALIZACION</t>
  </si>
  <si>
    <t>TRANSFERENCIA DE FONDOS SEG¿N SOLICITUD YPFB-0057-2016 REF.: PAGO DE REGALIAS CORRESPONDIENTE A LA PRODUCCI¿N DE NOVIEMBRE 2015(UTILES DE ESCRITORIO)</t>
  </si>
  <si>
    <t>COBRO COSTOS DE PAPELERIA EN COMPLEMENTO AL COMPROBANTE CONTABLE G-0186361 DE LA FECHA00513062001 YPFB-OPERACIONES PLANTA DE SEPARACION DE LIQUIDOS RIO GRANDE (UTILES DE ESCRITORIO)</t>
  </si>
  <si>
    <t>VENTA DE DIVISAS SEGUN NOTA YPFB-0061-2016  Y MEFP/VTCP/DGPOT/UOTGN/NO.0627/2016 A SOLICITUD DE YACIMIENTOS PETROLIFEROS FISCALES BOLIVIANOS REF.: SERVICIO ESPECIALIZADO DE ASESORIA T¿CNICO LEGALLIB. 00513012003 LBP-YPFB (2011349681373)</t>
  </si>
  <si>
    <t>COBRO COSTOS DE PAPELERIA EN COMPLEMENTO AL COMPROBANTE CONTABLE G-0186439 DE LA FECHA00099021001 TGN-RECURSOS ORDINARIOS</t>
  </si>
  <si>
    <t>VENTA DE DIVISAS SEGUN NOTA MEFP/VTCP/DGPOT/UOTGN/NO.0655/2016 A SOLICITUD DE SERVICIO GENERAL DE IDENTIFICACION PERSONAL - SEGIP REF.: GASTOS DE FUNCIONAMIENTO Y HABERES ENERO/2016LIB. 00340012003 RECAUDACION EXTRANJERIA - C.I. -L.C.</t>
  </si>
  <si>
    <t>VENTA DE DIVISAS SEGUN NOTA MEFP/VTCP/DGPOT/UOTGN/NO.0655/2016 A SOLICITUD DE SERVICIO GENERAL DE IDENTIFICACION PERSONAL - SEGIP REF.: GASTOS DE FUNCIONAMIENTO Y HABERES ENERO/2016DIFERENCIA EN EL TIPO DE CAMBIO - LIB. 00340012003 RECAUDACION EXTRANJERIA - C.I. -L.C.</t>
  </si>
  <si>
    <t>VENTA DE DIVISAS SEGUN NOTA MEFP/VTCP/DGPOT/UOTGN/NO.0643/2016 A SOLICITUD DE MINISTERIO DE GOBIERNO REF.: PAGO HABERES ENERO/2016LIB. 00099021001 TGN-RECURSOS ORDINARIOS</t>
  </si>
  <si>
    <t>VENTA DE DIVISAS PARA TRANSFERENCIA DE FONDOS SEGUN NOTA MEFP/VTCP/DGPOT/UOTGN/NO.0643/2016 A SOLICITUD DE MINISTERIO DE GOBIERNO REF.: PAGO HABERES ENERO/2016LIB. 00099021001 TGN-RECURSOS ORDINARIOS</t>
  </si>
  <si>
    <t>COBRO COSTOS DE PAPELERIA EN COMPLEMENTO AL COMPROBANTE CONTABLE G-0186465 DE LA FECHA00513012007 YPFB - RECURSOS NACIONALIZACION (UTILES DE ESCRITORIO)</t>
  </si>
  <si>
    <t>VENTA DE DIVISAS SEGUN NOTA YPFB-0062-2016 Y MEFP/VTCP/DGPOT/UOTGN/NO.0656/2016 A SOLICITUD DE YACIMIENTOS PETROLIFEROS FISCALES BOLIVIANOS REF.: TRANSPORTE DE PRODUCTO IMPORTADO POR BARCAZASLIB. 00513012004 LBP-YPFB-UNICOMERCIAL</t>
  </si>
  <si>
    <t>||COBRO COMISION DE TRANSFERENCIA AL EXTERIOR 0.10% S/USD 7.996,32 REEMBOLSO GASTOS DE COMUNICACION BS220.- Y EMISION CBTE. CONTABLE BS50.- EN COMPLEMENTO A COMPROBANTE S-0842913 ADJUNTO DE LA FECHA REF.: CARTA DE CREDITO I-2015-028.CGO.LIB.N¿00249012001 LBP-CEASS-CENTRAL DE ABASTECIMIENTO Y SUM. REF:CGOS PAGO N¿2 LC I-2015-028</t>
  </si>
  <si>
    <t>'TRANSFERENCIA DE FONDOS||A SOL. DEL MIN,DE ECO Y FIN.PUBL. MEFP/VTCP/DGCP/UODP-217/2016 DE LA FECHA HRE TSO 1480 A FAVOR DEL GOBIERNO AUTONOMO MUNICIPAL DE EL ALTO.DEBITO DE LA LIBRETA 00099037011 IDA 5168 - BS - PROY. INFRAESTRUCTURA URBANA - GAMEA.</t>
  </si>
  <si>
    <t>'TRANSFERENCIA DE FONDOS||A SOL. DEL MIN,DE ECO Y FIN.PUBL. MEFP/VTCP/DGCP/UODP-217/2016 DE LA FECHA HRE TSO 1480 A FAVOR DEL GOBIERNO AUTONOMO MUNICIPAL DE EL ALTO.DEBITO DE LA LIBRETA 00099021001 COBRO UTILES DE ESCRITORIO.</t>
  </si>
  <si>
    <t>'TRANSFERENCIA DE FONDOS||A SOL.DEL MIN.DE ECO.Y FIN.PUBL. MEFP/VTCP/DGCP/UODP-227/2016 DE LA FECHA (HRE-TSO-1479).PAGO BTS EXTRABURSATIL-VENCIMIENTO 26 DE FEBRERO D.S. NO. 1121 DE 11 DE ENERO DE 2012.DEBITO DE LA LIBRETA NO. 00099021001-TGN RECURSOS ORDINARIOS-MONEDA NACIONAL.</t>
  </si>
  <si>
    <t>'TRANSFERENCIA DE FONDOS||A SOL.DEL MIN.DE ECO.Y FIN.PUBL. MEFP/VTCP/DGCP/UODP-227/2016 DE LA FECHA (HRE-TSO-1479).PAGO BTS EXTRABURSATIL-VENCIMIENTO 26 DE FEBRERO D.S. NO. 1121 DE 11 DE ENERO DE 2012.DEBITO DE LA LIBRETA NO. 00099021001, REPOSICION UTILES DE ESCRITORIO.</t>
  </si>
  <si>
    <t>||TRANSF. DE FONDOS EN ATENCION A MSJE. SWIFT 02671 DE LA FECHA (SECTOR PUBLICO)DE LA LIBRETA 01170102001 DGAC, REPOSICION UTILES DE ESCRITORIO</t>
  </si>
  <si>
    <t>||TRANSF. DE FONDOS EN ATENCION A MSJE. SWIFT 02658 Y REPORTE DE ACTIVIDAD DE CUENTA DE LA FECHA (SECTOR PUBLICO)DE LA LIBRETA 01170102001 DGAC, REPOSICION UTILES DE ESCRITORIO</t>
  </si>
  <si>
    <t>||REGULARIZACION SEGUN CONCILIACION CTA.4088 M/N AL 19/02/2016 REF:IMPORTE PROVISIONADO DE MENOS SEGUN NOTA MEFP/VTCP/DGPOT/UOTGN/NO.0535/2016 DEL 18/02/2016 A SOL. MIN.DE RR.EE.LIB.00099021001-TGN RECURSOS ORDINARIOS</t>
  </si>
  <si>
    <t>||REGULARIZACION A NOTA MEFP/VTCP/DGPOT/UOTGN/NO.0643/2016 DEL MEFP DEL 25/02/2016. REF: IMPORTE PROVISIONADO DE MENOSLIBRETA 00099021001 TGN-RECURSOS ORDINARIOS</t>
  </si>
  <si>
    <t>'TRANSFERENCIA DE FONDOS||S/G.NOTA CITE:MEFP/VTCP/DGAFT/UOIET/TES/NO.0966/16 DE LA FECHA, DEL MIN.DE ECO.Y FINAN.PUB.(HRE-TSO-1504),CONV.UPRE CIF-IG/503/2015 ENTRE LA UPRE Y EL GOB.AUT.MCPAL.RIBERALTA PROY.CONST. UNIDAD EDUCATIVA LITORAL-B TAMARINDO D4-RIBERALTA.DEBITO DE LA LIBRETA NO.00990204115 "BOLIVIA CAMBIA",1ER.DESEMBOLSO 20% MONTO A FINANC. S/G. LA UPRE</t>
  </si>
  <si>
    <t>'TRANSFERENCIA DE FONDOS||S/G.NOTA CITE: MEFP/VTCP/DGAFT/UOIET/TES/N¿0967/16 DE LA FECHA DEL MIN.DE ECO.Y FINAN. PUB.(HRE-TSO-1503),CONV.UPRE-CIF-IG/388/2015 ENTRE LA UPRE Y EL G.A.M.RIBERALTA .PROY."CONST.TECNICO HUMANISTICO U.E.EVO MORALES AYMA CC.LAS PALMERAS D7 "DEBITO DE LIBRETA N¿00990204115 BOLIVIA CAMBIA,1ER. DESEMBOLSO 20%  MONTO A FINANCIAR, S/G.LA UPRE</t>
  </si>
  <si>
    <t>PAGO A CAF PR¿STAMO CFA003747 VCTO. 26-feb-2016 POR CUENTA DE TGN , NTI. 007329 VALOR 26-feb-2016 CAPITAL USD 76.673,33 INTERESES USD 3.757,33CTA. 3987 CUENTA UNICA DEL TESORO LIB. 00990201001 REF.: COMISIONES BANCARIAS</t>
  </si>
  <si>
    <t>COBRO COSTOS DE PAPELERIA EN COMPLEMENTO AL COMPROBANTE CONTABLE G-0186583 DE LA FECHA00513062001 YPFB-OPERACIONES PLANTA DE SEPARACION DE LIQUIDOS RIO GRANDE (UTILES DE ESCRITORIO)</t>
  </si>
  <si>
    <t>COBRO COSTOS DE PAPELERIA EN COMPLEMENTO AL COMPROBANTE CONTABLE G-0186589 DE LA FECHA00513012007 YPFB - RECURSOS NACIONALIZACION (UTILES DE ESCRITORIO)</t>
  </si>
  <si>
    <t>||TRANSFERENCIA DE FONDOS SEGUN CITE: MEFP/VTCP/DGCP/UODP-233/2016 DEL MEFP RECIBIDA EN LA FECHA  REF: PAGO VENCIMIENTOS TTS.DE FECHA 26 DE FEBRERO DE 2016 (TRAM-TSO-1514)DE LA LIBRETA NRO. 00099021001 TGN RECURSOS ORDINARIOS MONEDA NACIONAL</t>
  </si>
  <si>
    <t>COBRO DE||COBRO COSTO UTILES DE ESCRITORIO POR LA ELABORACION DEL COMPROBANTE CONTABLE NRO. 0843167 DE LA FECHA.DE LA LIBRETA NRO. 00099021001 TGN RECURSOS ORDINARIOS MONEDA NACIONAL COSTO UTILES DE ESCRITORIO</t>
  </si>
  <si>
    <t>||TRANSFERENCIA DE FONDOS POR PARTE DEL TGN PARA PAGO DE VALORES "C" EN MN CON F.VCTO.26.02.2016, S/G CARTA  MEFP/VTCP/DGCP/UODP-232/2016 DE FECHA 26/2/2016.DEL MINISTERIO DE ECONOMIA Y FINANZAS PUBLICAS, LIBRETA  00099031003 DEL TGN TITULOS VALOR DEL TESORO MN.LIBRETA  00099031003 DEL TGN TITULOS VALOR DEL TESORO MN.</t>
  </si>
  <si>
    <t>'TRANSFERENCIA DE FONDOS||A SOL. DEL MIN,DE ECO Y FIN.PUBL. MEFP/VTCP/DGCP/UODP-234/2016 DE LA FECHA HRE TSO 1515 PAGO BTS EXTRABURSATIL - VENCIMIENTO 27, 28 Y 29 DE FEBRERO D.S. N¿1121 DE 11 DE ENERO DE 2012.DEBITO DE LA LIBRETA 00099021001 TGN RECURSOS ORDINARIOS - MONEDA NACIONAL.</t>
  </si>
  <si>
    <t>'TRANSFERENCIA DE FONDOS||A SOL. DEL MIN,DE ECO Y FIN.PUBL. MEFP/VTCP/DGCP/UODP-234/2016 DE LA FECHA HRE TSO 1515 PAGO BTS EXTRABURSATIL - VENCIMIENTO 27, 28 Y 29 DE FEBRERO D.S. N¿1121 DE 11 DE ENERO DE 2012.DEBITO DE LA LIBRETA 00099021001 COBRO UTILES DE ESCRITORIO.</t>
  </si>
  <si>
    <t>COBRO DE||COSTO ¿TILES DE ESCRITORIO POR LA ELABORACI¿N DEL COMPROBANTE CONTABLE N¿ 0843162 DE LA FECHADE LA LIBRETA N¿ 00099021001 TGN - RECURSOS ORDINARIOS MONEDA NACIONAL COSTO ¿TILES DE ESCRITORIO</t>
  </si>
  <si>
    <t>COBRO DE||COSTO ¿TILES DE ESCRITORIO POR LA ELABORACI¿N DEL COMPROBANTE CONTABLE N¿ 0843178 DE LA FECHADE LA LIBRETA N¿ 00099021001 TGN - RECURSOS ORDINARIOS MONEDA NACIONAL COSTO ¿TILES DE ESCRITORIO</t>
  </si>
  <si>
    <t>COBRO DE||COSTO ¿TILES DE ESCRITORIO POR LA ELABORACI¿N DEL COMPROBANTE CONTABLE N¿ 0843181 DE LA FECHADE LA LIBRETA N¿ 00099021001 TGN - RECURSOS ORDINARIOS MONEDA NACIONAL COSTO ¿TILES DE ESCRITORIO</t>
  </si>
  <si>
    <t>COBRO DE||UTILES DE ESCRITORIO POR LA ELABORACION DEL COMPROBANTE CONTABLE NRO. 0843186 DE LA FECHADE LA LIBRETA N¿ 00099021001 TGN RECURSOS ORDINARIOS MN POR COSTO UTILES ESCRITORIO</t>
  </si>
  <si>
    <t>COBRO DE||COSTO ¿TILES DE ESCRITORIO POR LA ELABORACI¿N DEL COMPROBANTE CONTABLE N¿ 0843188 DE LA FECHADE LA LIBRETA N¿ 00099021001 TGN - RECURSOS ORDINARIOS MONEDA NACIONAL COSTO ¿TILES DE ESCRITORIO</t>
  </si>
  <si>
    <t>COBRO DE||COSTO ¿TILES DE ESCRITORIO POR LA ELABORACI¿N DEL COMPROBANTE CONTABLE N¿ 0843191 DE LA FECHADE LA LIBRETA N¿ 00099021001 TGN - RECURSOS ORDINARIOS MONEDA NACIONAL COSTO ¿TILES DE ESCRITORIO</t>
  </si>
  <si>
    <t>COBRO DE||COSTO ¿TILES DE ESCRITORIO POR LA ELABORACI¿N DEL COMPROBANTE CONTABLE N¿ 0843196 DE LA FECHADE LA LIBRETA N¿ 00099021001 TGN - RECURSOS ORDINARIOS MONEDA NACIONAL COSTO ¿TILES DE ESCRITORIO</t>
  </si>
  <si>
    <t>COBRO DE||COSTO UTILES DE ESCRITORIO POR LA EMISION DEL COMP. CONTABLE N¿ 843190 DE LA  FECHADE LA LIBRETA N¿ 00099021001 TGN RECURSOS ORDINARIOS MN POR COSTO UTILES ESCRITORIO</t>
  </si>
  <si>
    <t>COBRO DE||COSTO UTILES ESCRITORIO POR LA EMISION DEL COMPROBANTE CONTABLE N¿ 843211 DE LA FECHADE LA LIBRETA N¿ 00099021001 TGN RECURSOS ORDINARIOS MN POR COSTO UTILES ESCRITORIO</t>
  </si>
  <si>
    <t>COBRO DE||COSTO UTILES ESCRITORIO POR LA EMISION DEL COMP. CONTABLE N¿ 843223 DE LA FECHADE LA LIBRETA N¿ 00099021001 TGN RECURSOS ORIDNARIO MN POR COSTO UTILES ESCRITORIO</t>
  </si>
  <si>
    <t>COBRO DE||COSTO UTILES ESCRITORIO POR LA EMISION DEL COMP. CONTABLE N¿ 843229 DE LA FECHA.DE LA LIBRETA N¿ 00099021001 TGN RECURSOS ORDINARIOS MN POR COSTO UTILES ESCRITORIO</t>
  </si>
  <si>
    <t>COBRO DE||COSTO UTILES ESCRITORIO EMISION COMP. CONTABLE N¿ 843233 DE LA FECHADE LA LIBRETA N¿ 00099021001 TGN RECURSOS ORDINARIOS MN POR COSTO UTILES ESCRITORIO</t>
  </si>
  <si>
    <t>||TRANSF. DE FONDOS EN ATENCION A MSJES. SWIFT 02748, 02740 Y CORREO ELECTRONICO DE LA DGAC DE LA FECHA (SECTOR PUBLICO)DE LA LIBRETA 01170102001 DGAC, REPOSICION UTILES DE ESCRITORIO</t>
  </si>
  <si>
    <t>||REGISTRO COBRO COMISION AVISO CARTA DE CREDITO STANDBY BS220.-Y EMISION COMP.CONTABLE BS50.-REF.:GC2009516000051 (BCB:SB-R-2016-09) A/F Y.P.F.B.,EN COMPL.A COMP.843257,26/02/16.LIB.00513012007 YPFB - RECURSOS NACIONALIZACI¿N</t>
  </si>
  <si>
    <t>||TRANSF. DE FONDOS EN ATENCION A MSJE. SWIFT 02770 DE LA FECHA (SECTOR PUBLICO)DE LA LIBRETA 01170102001 DGAC, REPOSICION UTILES DE ESCRITORIO</t>
  </si>
  <si>
    <t>||TRANSF. DE FONDOS EN ATENCION A MSJE. SWIFT 02769 DE LA FECHA (SECTOR PUBLICO)DE LA LIBRETA 01170102001 DGAC, REPOSICION UTILES DE ESCRITORIO</t>
  </si>
  <si>
    <t>NUMERO DE LIBRETA CUT: 00990201001 OPERACI¿N E18  TRANSFERENCIA DEL SISTEMA FINANCIERO POR CUENTA DE TERCEROS  A LA CUT DEVOLUCION DE EXCEDENTES CTA CTE  FISCAL 3987069001 CUT 00990201001 TGN A SOLICITUD SRA. JIMENES CLAROS SONIA ELIZABETH</t>
  </si>
  <si>
    <t>N¿MERO DE LIBRETA CUT: 990301013.00 OPERACI¿N T01 TRANSFERENCIA DE FONDOS A LA CUT - TESORO DIRECTO DE BANCO UNION S.A. A CUENTA UNICA DEL TESORO CON NUMERO DE SOLICITUD = 544774 Y NUMERO CORRELATIVO = 91320029022016115 00990301013 TGN RECURSOS ORDINARIOS</t>
  </si>
  <si>
    <t>NUMERO DE LIBRETA CUT: SENASIR OPERACI¿N E18  TRANSFERENCIA DEL SISTEMA FINANCIERO POR CUENTA DE TERCEROS  A LA CUT POR DEVOLUCIN DE PAGOS CC NO COBRADOS POR AFILIADOS CIVILES, CORRESPONDIENTE AL PERIODO AGOSTO 2015 A SOLICITUD DE BBVA PREVISION</t>
  </si>
  <si>
    <t>PAGO A BID PR¿STAMO 3091/BL-BO VCTO. 27-feb-2016 POR CUENTA DE TGN , NTI. 007313 VALOR 29-feb-2016  INTERESES USD 672,69CTA. 3987 CUENTA UNICA DEL TESORO LIB. 00099021001 REF.: COMISIONES BANCARIAS</t>
  </si>
  <si>
    <t>PAGO A OPEP PR¿STAMO 766-H VCTO. 28-feb-2016 POR CUENTA DE TGN , NTI. 007448 VALOR 29-feb-2016 CAPITAL USD 157.690,00 INTERESES USD 4.801,39CTA. 3987 CUENTA UNICA DEL TESORO LIB. 00099021001 REF.: COMISIONES BANCARIAS</t>
  </si>
  <si>
    <t>PAGO A BID PR¿STAMO 3091/BL-BO VCTO. 27-feb-2016 POR CUENTA DE TGN , NTI. 007450 VALOR 29-feb-2016  INTERESES USD 16.359,88 COMISIONES USD 75.448,65CTA. 3987 CUENTA UNICA DEL TESORO LIB. 00099021001 REF.: COMISIONES BANCARIAS</t>
  </si>
  <si>
    <t>COBRO COSTOS DE PAPELERIA EN COMPLEMENTO AL COMPROBANTE CONTABLE G-0186704 DE LA FECHA00513012007 YPFB - RECURSOS NACIONALIZACION (UTILES DE ESCRITORIO)</t>
  </si>
  <si>
    <t>||COMISIONES BANCARIAS POR DESEMBOLSO CORRESP. A LA INICIATIVA HIPC II DIALOGO NACIONAL 2000 SEGUN LEY 2235 DE FECHA 31-07-2001 D.S.26426 DEL 1/12/2001 Y LEY N¿211 DEL 23-12-2001 SEGUN NOTA MEFP/VTCP/UODP-231/2016 DEL 25/02/2016 DEL MEFPLIB.N¿00990201001 CUENTA UNICA DEL TESORO-3987 REF.:UTILES DE ESCRITORIO</t>
  </si>
  <si>
    <t>||TRANSFERENCIA DE FONDOS SEGUN CONTRATO SAJU 170 REF: DISTRIBUCION DE FONDOS CORRESPONDIENTES AL MES DE FEBRERO 2016DE LA LIBRETA NRO. 00099021001 TGN RECURSOS ORDINARIOS POR COSTO UTILES DE ESCRITORIO</t>
  </si>
  <si>
    <t>'TRANSFERENCIA DE FONDOS||A SOL. DEL MIN,DE ECO Y FIN.PUBL. MEFP/VTCP/DGCP/UODP - 241/2016 DE LA FECHA HRE TSO 1531 PAGO BTS EXTRABURSATIL - VENCIMIENTO 1 DE MARZO D.S. N¿ 1121 DE 11 DE ENERO DE 2012.DEBITO DE LA LIBRETA 00099021001 TGN - RECURSOS ORDINARIOS.</t>
  </si>
  <si>
    <t>'TRANSFERENCIA DE FONDOS||A SOL. DEL MIN,DE ECO Y FIN.PUBL. MEFP/VTCP/DGCP/UODP - 241/2016 DE LA FECHA HRE TSO 1531 PAGO BTS EXTRABURSATIL - VENCIMIENTO 1 DE MARZO D.S. N¿ 1121 DE 11 DE ENERO DE 2012.DEBITO DE LA LIBRETA 00099021001 TGN RECURSOS ORDINARIOS - MONEDA NACIONAL.</t>
  </si>
  <si>
    <t>'TRANSFERENCIA DE FONDOS||A SOL. DEL MIN,DE ECO Y FIN.PUBL. MEFP/VTCP/DGPOT/UPCFTGN/TR-N¿0488/2016 DE LA FECHA HRE TSO 1543 REVERSI¿N DEFINITIVA DE LA RENTA DIGNIDAD DE 48 BOLETAS DE PAGO DE ABRIL, MAYO Y JUNIO DE LA GESTI¿N 2015 CORRESPONDIENTES A COSSMIL.DEBITO DE LA LIBRETA 00099021001 COBRO UTILES DE ESCRITORIO.</t>
  </si>
  <si>
    <t>'TRANSFERENCIA DE FONDOS||A SOL. DEL MIN,DE ECO Y FIN.PUBL. MEFP/VTCP/DGPOT/UPCFTGN/TR-N¿0487/2016 DE LA FECHA HRE TSO 1544 REVERSION DEFINITIVA DE LA RENTA DIGNIDAD DE 271 BOLETAS DE PAGO DE LOS MESES DE SEPTIEMBRE Y OCTUBRE 2015 CORRESPONDIENTES AL SENASIR.DEBITO DE LA LIBRETA 00099021001 COBRO UTILES DE ESCRITORIO.</t>
  </si>
  <si>
    <t>||TRANSFERENCIA DE FONDOS SEGUN CITE: MEFP VTCP DGPOT UPCFTGN TR 0526 2016 DEL MEFP RECIBIDA EN LA FECHA  REF: TRANSFERENCIA QUE EFECTUAMOS DEL 10% DE LOS RECURSOS DE LA  CUENTA DEL DIALOGO 2000 CORRESPONDIENTES AL MES DE FEBRERO DE 2016 (TRAM-TSO-1542)DE LA LIBRETA N¿ 00099021001 TGN RECURSOS ORDINARIOS COBRO COSTO UTILES DE ESCRITORIO</t>
  </si>
  <si>
    <t>COBRO DE||COSTO UTILES DE ESCRITORIO POR LA ELABORACION DEL COMPROBANTE CONTABLE NRO. 0843395 DE LA FECHADE LA LIBRETA NRO. 00099021001 TGN RECURSOS ORDINARIOS COBRO COSTO UTILES DE ESCRITORIO</t>
  </si>
  <si>
    <t>DEPOSITO EN EL EXTERIOR SEG¿N MENSAJE SWIFT 02823 DE FECHA 01/03/2016 POR ORDEN DE EMBASSY OF THE PLURINATIONAL STATE OF BOLIVIA-WASHINGTON.REF:DEVOLUCION SALDOS00099021001 TGN-RECURSOS ORDINARIOS</t>
  </si>
  <si>
    <t>DEPOSITO EN EL EXTERIOR SEG¿N MENSAJE SWIFT 2826 DE FECHA 01/03/2016 POR ORDEN DE EMBAJADADE BOLIVIA-BRUXELLES REF:DEVOLUCION DE SALDOS GASTOS DE FUNCIONAMIENTO00010011101 MRE-MIN.RELACIONES EXTERIORES-OTROS INGRESOS</t>
  </si>
  <si>
    <t>DEPOSITO EN EL EXTERIOR SEG¿N MENSAJE SWIFT 2856 DE FECHA 01/03/2016 POR ORDEN DE CONSULADO DE BOLIVIA EN VALENCIA REF:DEVOLUCION DE SALDOS00099021001 TGN-RECURSOS ORDINARIOS</t>
  </si>
  <si>
    <t>DEPOSITO EN EL EXTERIOR SEG¿N MENSAJE SWIFT 02857 DE FECHA 01/03/2016 POR ORDEN DE CONSULADO GENERAL DE BOLIVIA EN WASHINGTON D.C. REF.: RECAUD.EXTERIOR - CEDULAS DE IDENTIDAD00340012005 SEGIP - RECAUDACION EXTERIOR - CEDULAS DE IDENTIDAD</t>
  </si>
  <si>
    <t>||DEVOLUCION DE FONDOS DE SALDO NO UTILIZADO EN TRANSF. DE FONDOS POR EUR 21.817.48  A SOL. ADM.BOL.DE CARRETERA (ABC) S/G COMPROBANTE S-843490 DE LA FECHA REF:PAGO A /F EUROPEAN COMMISSION, CIERRE DE PROYECTO PROG. APOYO VIAL BIOCEANICO STA.CRUZ PUERTO SUAREZLIB.00291012002-ABC-RECURSOS PROPIOS POR DEVOLUCION DE SALDO NO UTILIZADO.</t>
  </si>
  <si>
    <t>'TRANSFERENCIA DE FONDOS||A SOL. DEL MIN,DE ECO Y FIN.PUBL. MEFP/VTCP/DGAFT/USCFT/N¿0203/16 DE LA FECHA HRE TSO 1582 PAGO CAPITAL E INTERESES, ADEUDADOS POR EL G.A.D. DE SANTA CRUZ,CONVENIO SUBSIDIARIO - PRESTAMO CAF 2324 - SISTEMA  DE ELECTRIFICACI¿N EL CARMEN RIVERO TORREZ.ABONO A LA LIBRETA 00990201001 TGN - RECURSOS ORDINARIOS.</t>
  </si>
  <si>
    <t>'TRANSFERENCIA DE FONDOS||A SOL. DEL MEFP, CITE'MEFP/VTCP/DGAFT/UOIET/TES/N¿0963/16 DE LA FECHA HRE TSO 1583 PAGO DEL GAM DE CARACOLLO (GAM CAR) CORRESP. AL CONV.FINANC. CIF/UAP/FRA/1212/2009 ENTRE VIPFE Y GAM CAR DEL 15/12/2009. PROY. IMPLEM.SIST. DE AGUA POTABLE CARACOLLO FASE I.ABONO A LA LIBRETA 00990108040 PAR-VIPFE-RECON-SEG.CONT. DE DESENDEUDAMIENTO Y DESARROLLO</t>
  </si>
  <si>
    <t>PAGO A BID PR¿STAMO 2252/BL-BO VCTO. 01-mar-2016 POR CUENTA DE TGN , NTI. 007394 VALOR 01-mar-2016  INTERESES USD 313.886,60CTA. 3987 CUENTA UNICA DEL TESORO LIB. 00099021001 REF.: COMISIONES BANCARIAS</t>
  </si>
  <si>
    <t>PAGO A BID PR¿STAMO 2252/BL-BO VCTO. 01-mar-2016 POR CUENTA DE TGN , NTI. 007415 VALOR 01-mar-2016  INTERESES USD 7.370,79CTA. 3987 CUENTA UNICA DEL TESORO LIB. 00099021001 REF.: COMISIONES BANCARIAS</t>
  </si>
  <si>
    <t>PROVISION DE FONDOS PARA TRANSFERENCIA SEGUN SOLICITUD YPFB-0069-2016 DE YACIMIENTOS PETROLIFEROS FISCALES BOLIVIANOS REF.: PAGO DE SERVICIO INTERRUMPIBLE DE TRANSPORTE DE GAS NATURAL, CORRESPONDIENTE A ENERO 2016LIB. 00513012007 YPFB - RECURSOS NACIONALIZACION</t>
  </si>
  <si>
    <t>PROVISION DE FONDOS PARA TRANSFERENCIA SEGUN SOLICITUD YPFB-0072-2016 DE YACIMIENTOS PETROLIFEROS FISCALES BOLIVIANOS REF.: PAGO DE SERVICIO DE TRANSPORTE DE HIDROCARBUROS MERCADO INTERNO, CORRESPONDIENTE A ENERO 2016LIB. 00513012007 YPFB - RECURSOS NACIONALIZACION</t>
  </si>
  <si>
    <t>VENTA DE DIVISAS SEGUN NOTA MEFP/VTCP/DGPOT/UOTGN/NO.0647/2016 A SOLICITUD DE ADUANA NACIONAL DE BOLIVIA REF.: PAGO SERVICIO DE MANTENIMIENTO DE DOS ESCANERES MOVILES NUCTECHLIB. 00283012002 INGRESOS PROPIOS</t>
  </si>
  <si>
    <t>COBRO COSTOS DE PAPELERIA EN COMPLEMENTO AL COMPROBANTE CONTABLE G-0186801 DE LA FECHA00099021001 TGN-RECURSOS ORDINARIOS</t>
  </si>
  <si>
    <t>COBRO COSTOS DE PAPELERIA EN COMPLEMENTO AL COMPROBANTE CONTABLE G-0186803 DE LA FECHA00010011101 MRE-MIN.RELACIONES EXTERIORES-OTROS INGRESOS</t>
  </si>
  <si>
    <t>COBRO COSTOS DE PAPELERIA EN COMPLEMENTO AL COMPROBANTE CONTABLE G-0186809 DE LA FECHA00099021001 TGN-RECURSOS ORDINARIOS</t>
  </si>
  <si>
    <t>COBRO COSTOS DE PAPELERIA EN COMPLEMENTO AL COMPROBANTE CONTABLE G-0186811 DE LA FECHA00340012003 RECAUDACION EXTRANJERIA - C.I. -L.C. (UTILES DE ESCRITORIO)</t>
  </si>
  <si>
    <t>COBRO COSTOS DE PAPELERIA EN COMPLEMENTO AL COMPROBANTE CONTABLE G-0186813 DE LA FECHA00513012007 YPFB - RECURSOS NACIONALIZACION (UTILES DE ESCRITORIO)</t>
  </si>
  <si>
    <t>||VENTA DE DIVISAS SG NOTA MEFP/VTCP/DGPOT/ UOTGN /NO.0646/ 2016 SOL. ADM.BOL.DE CARRETERAS (ABC) REF.TRANSF. DE FONDOS AL EXTERIOR A F/EUROPEAN COMMISSION, PAGO PROY.PROG.DE APOYO CORREDOR VIAL BIOCEANICO STA.CRUZ-PUERTO SUAREZLIB.00291012002-ABC-RECURSOS PROPIOS, COMIS.TRANSF.DE FDOS.EXT. MJE.SWIFT BS220.-UTILES BS50.-</t>
  </si>
  <si>
    <t>||VENTA DE DIVISAS  S/G NOTA MEFP/VTCP/DGPOT/ UOTGN /NO.0605/ 2016 A SOL.CARTONBOL REF:TRANSF. DE FONDOS AL EXTERIOR A F/TECNICOS MAQUINARIA CARTON S.L.-TECMACART, PAGO REPUESTOS Y ACCESORIOS.LIB.00576012001-CARTONBOL, COMIS.TRANSF. DE FDOS.AL EXT.MJE.SWIFT BS220.-UTILES BS50.-</t>
  </si>
  <si>
    <t>||TRANSF. DE FONDOS EN ATENCION A MSJE. SWIFT 02828 DE LA FECHA (SECTOR PUBLICO)DE LA LIBRETA 01170102001 DGAC, REPOSICION UTILES DE ESCRITORIO</t>
  </si>
  <si>
    <t>'TRANSFERENCIA DE FONDOS||A SOL. DEL MIN,DE ECO Y FIN.PUBL. MEFP/VTCP/DGCP/UODP - 247/2016 DE LA FECHA HRE TSO 1560 PAGO BTS EXTRABURSATIL - VENCIMIENTO 2 DE MARZO D.S. N¿1121 DE 11 DE ENERO DE 2012.DEBITO DE LA LIBRETA 00099021001 COBRO UTILES DE ESCRITORIO.</t>
  </si>
  <si>
    <t>'TRANSFERENCIA DE FONDOS||A SOL. DEL MIN,DE ECO Y FIN.PUBL. MEFP/VTCP/DGCP/UODP - 247/2016 DE LA FECHA HRE TSO 1560 PAGO BTS EXTRABURSATIL - VENCIMIENTO 2 DE MARZO D.S. N¿1121 DE 11 DE ENERO DE 2012.DEBITO DE LA LIBRETA 00099021001 TGN - RECURSOS ORDINARIOS.</t>
  </si>
  <si>
    <t>||TRANSFERENCIA DE FONDOS SEGUN CITE: MEFP VTCP DGCP UODP-246 2016 DEL MEFP RECIBIDA EN LA FECHA REF: PAGO DE VENCIMIENTOS CLAVE DE PIZARRA TGNU1I04 (TRAM-TSO-1561) EQUIVAL. A  UFV 2.500.000.- T/C  2,10883 (BS 5.272.075.-)DE LA LIBRETA N¿ 00099021001 TGN RECURSOS ORDINARIOS MONEDA NACIONAL</t>
  </si>
  <si>
    <t>COBRO DE||COSTO UTILES DE ESCRITORIO POR LA ELABORACION DEL COMPROBANTE CONTABLE NRO. 0843526 DE LA FECHADE LA LIBRETA N¿00099021001 TGN RECURSOS,ORDINARIOS MONEDA NACIONAL COBRO COSTO UTILES DE ESCRITORIO</t>
  </si>
  <si>
    <t>||TRANSF. DE FONDOS EN ATENCION A MSJES. SWIFT 02822, 02820 Y CORREOS ELECTRONICOS DE LA DGAC Y AASANA DE LA FECHA (SECTOR PUBLICO)DE LA LIBRETA 01170102001 DGAC, REPOSICION UTILES DE ESCRITORIO</t>
  </si>
  <si>
    <t>'TRANSFERENCIA DE FONDOS||S/G.NOTA CITE:MEFP/VTCP/DGAFT/UOIET/TES/NO.1012/16 DE LA FECHA, DEL MIN.DE ECO.Y FINAN.PUB.(HRE-TSO-1588),CONV.UPRE CIF-IG 004/2016 ENTRE LA UPRE Y EL GOB.AUT.MCPAL.SAN BUENAVENTURA PROY.CONST.TINGLADO U.E. 16 DE JULIO-SAN BUENAVENTURA.DEBITO DE LA LIBRETA NO.00990204115 "BOLIVIA CAMBIA",1ER.DESEMBOLSO 20% MONTO FINANC. S/G. LA UPRE</t>
  </si>
  <si>
    <t>'TRANSFERENCIA DE FONDOS||S/G. NOTA CITE:MEFP/VTCP/DGAFT/UOIET/TES/NO.1062/16 DE LA FECHA, DEL MIN.ECO.FINAN.PUB.(HRE-TSO-1601),CONV.UPRE-CIF-IG/342/15 ENTRE LA UPRE Y EL GOB.AUT.MCPAL.TAHUA, PROY.CONST.CASA DE GOBIERNO MUNICIPAL TAHUA.DEBITO DE LA LIBRETA NO.00990204115 BOLIVIA CAMBIA, 1ER.PAGO 20% MONTO A FINANCIAR S/G.LA UPRE.</t>
  </si>
  <si>
    <t>'TRANSFERENCIA DE FONDOS||A SOL. DEL MIN,DE ECO Y FIN.PUBL. MEFP/VTCP/DGAFT/UOIET/TES/N¿1008/16 DE LA FECHA HRE TSO 1584 CONVENIO UPRE CIF IG 429/2015 ENTRE LA UPRE Y EL G.A.M.DE FERNANDEZ ALONSO. PROY.CONSTRUC.MERCADO MUNICIPAL 27 DE MAYO FERNANDEZ ALONSO D-1.DEBITO DE LA LIBRETA 00990204115 BOLIVIA CAMBIA,1ER DESEMBOLSO 20% DEL MONTO A FINANCIAR, SG. UPRE.</t>
  </si>
  <si>
    <t>'TRANSFERENCIA DE FONDOS||S/G.NOTA CITE:MEFP/VTCP/DGAFT/UOIET/TES/NO.1013/16 DE LA FECHA, DEL MIN.DE ECO.Y FINAN.PUB.(HRE-TSO-1589),CONV.UPRE CIF-IG 003/2016 ENTRE LA UPRE Y EL GOB.AUT.MCPAL.SAN BUENAVENTURA PROY.CONST.TINGLADO U.E. SAN BUENAVENTURA.DEBITO DE LA LIBRETA NO.00990204115 "BOLIVIA CAMBIA",1ER.DESEMBOLSO 20% MONTO A FINANC. S/G. LA UPRE</t>
  </si>
  <si>
    <t>'TRANSFERENCIA DE FONDOS||S/G. NOTA CITE:MEFP/VTCP/DGAFT/UOIET/TES/NO.1017/16 DE LA FECHA, DEL MIN.ECO.FINAN.PUB.(HRE-TSO-1593),CONV.UPRE-CIF-IG/180/15 ENTRE LA UPRE Y EL GOB.AUT.MCPAL.ARANI, PROY.CONST.AULAS UNIDAD EDUCATIVA  ARANI.DEBITO DE LA LIBRETA NO.00990204115 BOLIVIA CAMBIA, 1ER.DESEMB.EQUIV.20% MONTO A FINANC.S/G.LA UPRE.</t>
  </si>
  <si>
    <t>'TRANSFERENCIA DE FONDOS||S/G.NOTA CITE: MEFP/VTCP/DGAFT/UOIET/TES/N¿1020 /16 DE LA FECHA DEL MIN.DE ECO.Y FINAN. PUB.(HRE-TSO-1596),CONV.UPRE-CIF-IG/119/16 ENTRE LA UPRE Y EL G.A.M.SANTIAGO DE HUARI PROY. "CONST.U.E. GUALBERTO VILLARROEL SANTIAGO DE HUARI".DEBITO DE LIBRETA N¿00990204115 BOLIVIA CAMBIA,1ER.DESEMBOLSO 20% DEL MONTO A FINANCIAR,S/G.LA UPRE.</t>
  </si>
  <si>
    <t>'TRANSFERENCIA DE FONDOS||A SOL. DEL MEFP, CITE' MEFP/VTCP/DGAFT/UOIET/TES/N¿1009/16 DE LA FECHA HRE TSO 1585 CONV.UPRE CIF IG 448/2015 ENTRE UPRE Y GAD BENI. PROY.CONST. 4 AULAS, BATERIAS DE BA¿OS,TINGLADO,GRADERIAS Y POLIDEPORTIVO U.E. SAN BERNARDO SAN IGNACIO DE MOXOS.DEBITO DE LA LIBRETA 00990204115 BOLIVIA CAMBIA,1ER DESEMBOLSO 20% DEL MONTO A FINANCIAR, SG. UPRE</t>
  </si>
  <si>
    <t>'TRANSFERENCIA DE FONDOS||S/G.NOTA CITE:MEFP/VTCP/DGAFT/UOIET/TES/NO.1014/16 DE LA FECHA, DEL MIN.DE ECO.Y FINAN.PUB.(HRE-TSO-1590),CONV.UPRE CIF-IG 005/2016 ENTRE LA UPRE Y EL GOB.AUT.MCPAL.SAN BUENAVENTURA PROY.CONST.TINGLADO U.E. TUMUPASA "A "- SAN BUENAVENTURA.DEBITO DE LA LIBRETA NO.00990204115 "BOLIVIA CAMBIA",1ER.DESEMBOLSO 20% MONTO A FINANC. S/G. LA UPRE</t>
  </si>
  <si>
    <t>'TRANSFERENCIA DE FONDOS||A SOL. DEL MIN,DE ECO Y FIN.PUBL. MEFP/VTCP/DGAFT/UOIET/TES/N¿1010/16 DE LA FECHA HRE TSO 1586 CONVENIO UPRE CIF IG 217/2016 ENTRE LA UPRE Y EL G.A.M.DE CHULUMANI. PROY.CONSTRUC.TINGLADO POLIFUNCIONAL U.E. MONTEQUILLA.DEBITO DE LA LIBRETA 00990204115 BOLIVIA CAMBIA,1ER DESEMBOLSO 20% DEL MONTO A FINANCIAR, SG. UPRE</t>
  </si>
  <si>
    <t>'TRANSFERENCIA DE FONDOS||S/G. NOTA CITE:MEFP/VTCP/DGAFT/UOIET/TES/NO.1018/16 DE LA FECHA, DEL MIN.ECO.FINAN.PUB.(HRE-TSO-1594),CONV.UPRE-CIF-IG/121/16 ENTRE LA UPRE Y EL GOB.AUT.MCPAL.CARACOLLO, PROY.CONST. UNIDAD EDUCTIVA TECNICO HUMANISTICO EVO MORALES AYMA.DEBITO DE LA LIBRETA NO.00990204115 BOLIVIA CAMBIA, 1ER.DESEMB.EQUIV.20% MONTO A FINANC.S/G.LA UPRE.</t>
  </si>
  <si>
    <t>'TRANSFERENCIA DE FONDOS||S/G.NOTA CITE:MEFP/VTCP/DGAFT/UOIET/TES/NO.1015/16 DE LA FECHA, DEL MIN.DE ECO.Y FINAN.PUB.(HRE-TSO-1591),CONV.UPRE CIF-IG 002/2016 ENTRE LA UPRE Y EL GOB.AUT.MCPAL.SAN BUENAVENTURA PROY.CONST.TINGLADO U.E. JOSE MANUEL PANDO - SAN BUENAVENTURA.DEBITO DE LA LIBRETA NO.00990204115 "BOLIVIA CAMBIA",1ER.DESEMBOLSO 20% MONTO A FINANC. S/G. LA UPRE</t>
  </si>
  <si>
    <t>'TRANSFERENCIA DE FONDOS||A SOL. DEL MIN,DE ECO Y FIN.PUBL. MEFP/VTCP/DGAFT/UOIET/TES/N¿1011/16 DE LA FECHA HRE TSO 1587 CONVENIO UPRE CIF IG 218/2016 ENTRE LA UPRE Y EL G.A.M.DE  CHULUMANI. PROY.CONSTRUC.TINGLADO POLIFUNCIONAL U.E. YARIJA.DEBITO DE LA LIBRETA 00990204115 BOLIVIA CAMBIA,1ER DESEMBOLSO 20% DEL MONTO A FINANCIAR, SG. UPRE</t>
  </si>
  <si>
    <t>'TRANSFERENCIA DE FONDOS||S/G.NOTA CITE: MEFP/VTCP/DGAFT/UOIET/TES/N¿1021/16 DE LA FECHA DEL MIN.DE ECO.Y FINAN. PUB.(HRE-TSO-1597),CONV.UPRE-CIF-IG/356/15 ENTRE LA UPRE Y EL G.A.M.TORO TORO PROY. "CONST.EDIFICIO MUNICIPAL GAM TOROTORO".DEBITO DE LIBRETA N¿00990204115 BOLIVIA CAMBIA,1ER.DESEMBOLSO 20% DEL MONTO A FINANCIAR, S/G.LA UPRE</t>
  </si>
  <si>
    <t>'TRANSFERENCIA DE FONDOS||S/G. NOTA CITE:MEFP/VTCP/DGAFT/UOIET/TES/NO.1019/16 DE LA FECHA, DEL MIN.ECO.FINAN.PUB.(HRE-TSO-1595),CONV.UPRE-CIF-IG/120/16 ENTRE LA UPRE Y EL GOB.AUT.MCPAL.SANTIAGO DE HUARI, PROY.CONST.INTERNADO U.E. LAGUNILLAS-SANTIAGO DE HUARI.DEBITO DE LA LIBRETA NO.00990204115 BOLIVIA CAMBIA, 1ER.DESEMB.EQUIV.20% MONTO A FINANC.S/G.LA UPRE.</t>
  </si>
  <si>
    <t>'TRANSFERENCIA DE FONDOS||S/G.NOTA CITE:MEFP/VTCP/DGAFT/UOIET/TES/NO.1016/16 DE LA FECHA, DEL MIN.DE ECO.Y FINAN.PUB.(HRE-TSO-1592),CONV.UPRE CIF-IG 075/2016 ENTRE LA UPRE Y EL GOB.AUT.MCPAL.SAN BUENAVENTURA PROY.CONST.COLISEO CERRADO SAN BUENAVENTURA.DEBITO DE LA LIBRETA NO.00990204115 "BOLIVIA CAMBIA",1ER.DESEMBOLSO 20% MONTO A FINANC. S/G. LA UPRE</t>
  </si>
  <si>
    <t>'TRANSFERENCIA DE FONDOS||S/G.NOTA CITE: MEFP/VTCP/DGAFT/UOIET/TES/N¿1022/16 DE LA FECHA DEL MIN.DE ECO.Y FINAN. PUB.(HRE-TSO-1598),CONV.UPRE-CIF-IG/138/16 ENTRE LA UPRE Y EL G.A.M.CHALLAPATA PROY. "CONST.SEDE SOCIAL MUNICIPAL(ASOC.USUARIOS SIST.NAL.DE RIEGO N¿2 TACAGUA).DEBITO DE LIBRETA N¿00990204115 BOLIVIA CAMBIA,1ER.DESEMBOLSO 20% DEL MONTO A FINANCIAR, S/G.LA UPRE</t>
  </si>
  <si>
    <t>'TRANSFERENCIA DE FONDOS||S/G.NOTA CITE: MEFP/VTCP/DGAFT/UOIET/TES/N¿1023/16 DE LA FECHA DEL MIN.DE ECO.Y FINAN. PUB.(HRE-TSO-1599),CONV.UPRE-CIF-IG/135/16 ENTRE LA UPRE Y EL G.A.M.CHALLAPATA PROY. "CONST.UNIDAD EDUCATIVA TECNICO HUMANISTICO JUAN EVO MORALES AYMA-CHALLAPATA"DEBITO DE LIBRETA N¿00990204115 BOLIVIA CAMBIA,1ER.DESEMBOLSO 20% DEL MONTO A FINANCIAR, S/G.LA UPRE</t>
  </si>
  <si>
    <t>'TRANSFERENCIA DE FONDOS||S/G.NOTA CITE: MEFP/VTCP/DGAFT/UOIET/TES/N¿1024/16 DE LA FECHA DEL MIN.DE ECO.Y FINAN. PUB.(HRE-TSO-1600),CONV.UPRE-CIF-IG/216/16 ENTRE LA UPRE Y EL G.A.M.CARACOLLO PROY. "CONST.INSTITUTO TECNOLOGICO SUPERIOR CARACOLLO "ITSCA".DEBITO DE LIBRETA NO.00990204115 BOLIVIA CAMBIA,1ER.DESEMBOLSO 20% MONTO A FINANCIAR S/G. LA UPRU.</t>
  </si>
  <si>
    <t>VENTA DE DIVISAS SEGUN NOTA MEFP/VTCP/DGPOT/UOTGN/NO.0743/2016 A SOLICITUD DE SERVICIO NACIONAL DE AEROFOTOGRAMETRIA REF.: PRIMER PAGO 20 PORCIENTO PROCESAMIENTO DE DATOSDIFERENCIA EN EL TIPO DE CAMBIO - LIB. 00244012001 LBP-SERVICIO NAL.DE AEROFOTOGRAMETRIA</t>
  </si>
  <si>
    <t>VENTA DE DIVISAS SEGUN NOTA MEFP/VTCP/DGPOT/UOTGN/NO.0740/2016 A SOLICITUD DE SERVICIO GENERAL DE IDENTIFICACION PERSONAL - SEGIP REF.: PAGO DE HABERES FUNCIONARIOS DEL SEGIP OFICINA EN BUENOS AIRES-ARGENTINA FEBRERO/2016DIFERENCIA EN EL TIPO DE CAMBIO - LIB. 00340012003 RECAUDACION EXTRANJERIA - C.I. -L.C.</t>
  </si>
  <si>
    <t>NUMERO DE LIBRETA CUT: 00990204115 OPERACI¿N E18  TRANSFERENCIA DEL SISTEMA FINANCIERO POR CUENTA DE TERCEROS  A LA CUT EMPRESA GOTAS CONTRUCCIONES Y SERVICIOS EJECUCION DE LA BOLETA DE GARANTIA N¿10801909-15 ABONAR A LA CUT A SOLICITUD PIZARRO RIVEROS W</t>
  </si>
  <si>
    <t>||TRANSFERENCIA DE FONDOS S/G. NOTA CITE: BUN0199/16 DE LA FECHA. (HRE-TSO-1614).A SOLIC.GOB.AUT.MCPAL.VACAS,LIBR.00990204115-BOLIVIA CAMBIA, CUMPLIMIENTO CONV.INTERINST.UPRE; BUN.</t>
  </si>
  <si>
    <t>||REVERSION DE FONDOS SEGUN CONCILIACION CTA. 4088 M/N AL 29/02/2016 POR CUMPLIR MAS DE 30 DIAS SIN EFECTUAR SU REGULARIZACIONLIBRETA 00526012001 BOLIVIA TV - RECAUDACIONES</t>
  </si>
  <si>
    <t>VENTA DE DIVISAS SEGUN NOTA MEFP/VTCP/DGPOT/UOTGN/NO.0722/2016 A SOLICITUD DE SERVICIO GENERAL DE IDENTIFICACION PERSONAL - SEGIP REF.: PAGO DE HABERES FEBRERO 2016LIB. 00340012003 RECAUDACION EXTRANJERIA - C.I. -L.C.</t>
  </si>
  <si>
    <t>VENTA DE DIVISAS SEGUN NOTA MEFP/VTCP/DGPOT/UOTGN/NO.0722/2016 A SOLICITUD DE SERVICIO GENERAL DE IDENTIFICACION PERSONAL - SEGIP REF.: PAGO DE HABERES FEBRERO 2016DIFERENCIA EN EL TIPO DE CAMBIO - LIB. 00340012003 RECAUDACION EXTRANJERIA - C.I. -L.C.</t>
  </si>
  <si>
    <t>VENTA DE DIVISAS SEGUN NOTA MEFP/VTCP/DGPOT/UOTGN/NO.0740/2016 A SOLICITUD DE SERVICIO GENERAL DE IDENTIFICACION PERSONAL - SEGIP REF.: PAGO DE HABERES FUNCIONARIOS DEL SEGIP OFICINA EN BUENOS AIRES-ARGENTINA FEBRERO/2016LIB. 00340012003 RECAUDACION EXTRANJERIA - C.I. -L.C.</t>
  </si>
  <si>
    <t>COBRO COSTOS DE PAPELERIA EN COMPLEMENTO AL COMPROBANTE CONTABLE G-0186975 DE LA FECHA00513062001 YPFB-OPERACIONES PLANTA DE SEPARACION DE LIQUIDOS RIO GRANDE (UTILES DE ESCRITORIO)</t>
  </si>
  <si>
    <t>COBRO COSTOS DE PAPELERIA EN COMPLEMENTO AL COMPROBANTE CONTABLE G-0186977 DE LA FECHA00513012007 YPFB - RECURSOS NACIONALIZACION (UTILES DE ESCRITORIO)</t>
  </si>
  <si>
    <t>COBRO COSTOS DE PAPELERIA EN COMPLEMENTO AL COMPROBANTE CONTABLE G-0186981 DE LA FECHA00513062001 YPFB-OPERACIONES PLANTA DE SEPARACION DE LIQUIDOS RIO GRANDE (UTILES DE ESCRITORIO)</t>
  </si>
  <si>
    <t>||REGISTRO COBRO COMISION AVISO CARTA DE CREDITO STANDBY BS220.-Y EMISION COMP.CONTABLE BS50.-REF.:31133010009023 (BCB:SB-R-2016-10) A/F Y.P.F.B.,EN COMPL.A COMP.843641,02/03/16.CGO.LIB. 00513012007 YPFB RECURSOS NACIONALIZACION</t>
  </si>
  <si>
    <t>'TRANSFERENCIA DE FONDOS||A SOL.DEL MIN.DE ECO.Y FIN.PUBL. MEFP/VTCP/DGCP/UODP-250/2016 DE LA FECHA (HRE-TSO-1603).PAGO BTS EXTRABURSATIL-VENCIMIENTO 3 DE MARZO D.S. NO. 1121 DE 11 DE ENERO DE 2012.DEBITO DE LA LIBRETA NO. 00099021001-TGN RECURSOS ORDINARIOS-MONEDA NACIONAL.</t>
  </si>
  <si>
    <t>'TRANSFERENCIA DE FONDOS||A SOL.DEL MIN.DE ECO.Y FIN.PUBL. MEFP/VTCP/DGCP/UODP-250/2016 DE LA FECHA (HRE-TSO-1603).PAGO BTS EXTRABURSATIL-VENCIMIENTO 3 DE MARZO D.S. NO. 1121 DE 11 DE ENERO DE 2012.DEBITO DE LA LIBRETA NO. 00099021001, REPOSICION UTILES DE ESCRITORIO.</t>
  </si>
  <si>
    <t>||TRANSFERENCIA DE FONDOS S/G. MENSAJES SWIFT NROS. 02926 Y 02914 DE LA FECHA (SECTOR PUBLICO).DEBITO DE LA LIBRETA 01170102001 DGAC, REPOSICION UTILES DE ESCRITORIO.</t>
  </si>
  <si>
    <t>VENTA DE DIVISAS SEGUN NOTA MEFP/VTCP/DGPOT/UOTGN/NO.742/2016 A SOLICITUD DE ADMINISTRACION DE SERVICIOS PORTUARIOS BOLIVIA REF.: PAGO SERV.DE FAENAS 2DA QUINCENA DE ENERO 2016DIFERENCIA EN EL TIPO DE CAMBIO - LIB. 00594012001 ASP-B FONDO DE OPERACIONES</t>
  </si>
  <si>
    <t>NUMERO DE LIBRETA CUT: 00990201001 OPERACI¿N E18  TRANSFERENCIA DEL SISTEMA FINANCIERO POR CUENTA DE TERCEROS  A LA CUT DEVOLUCION DE EXCEDENTE CTA CTE FISCAL 3987069001 CTA CUT TGN A SOLICITUD DE JIMENEZ CLAROS SONIA ELIZABETH</t>
  </si>
  <si>
    <t>NUMERO DE LIBRETA CUT: CUENTA UNICA DEL TESORO OPERACI¿N E18  TRANSFERENCIA DEL SISTEMA FINANCIERO POR CUENTA DE TERCEROS  A LA CUT REVERSION APORTE PATRONAL PARA LA VIVIENDA TGN ABRIL 2015 A SOLICITUD DE PROVIVIENDA S A</t>
  </si>
  <si>
    <t>||TRANSF. DE FONDOS DEL EXTERIOR SEGUN SWIFT 02666 DE FECHA 25/02/2016. ORDENANTE: REPRESENT.PERM.DE  ANTE LA ORG.DE NACIONES UNIDAS EN ROMA. REF.: DEVOL. SALDO NO EJECUTADO A FV. DEL TRIBUNAL SUPREMO ELECTORAL.LIBRETA 00099021001 TGN-RECURSOS ORDINARIOS</t>
  </si>
  <si>
    <t>||TRANSF. DE FONDOS DEL EXTERIOR SEGUN SWIFT 02776 DE FECHA 29/02/2016. ORDENANTE: EMBAJADA DE BOLIVIA-CAPITAL FEDERAL-ARGENTINA. REF.: GASTOS DE FUNCIONAMIENTO.LIBRETA 00099021001 TGN-RECURSOS ORDINARIOS</t>
  </si>
  <si>
    <t>||TRANSFERENCIA DE FONDOS S/G. NOTA CITE: BUN0203/16 DE LA FECHA. (HRE-TSO-1634).A SOLICITUD DE MDRYT-SENASAG-POTOSI,LIBRETA 00470804101,PAGO MATERIAL ESCRITORIO PROG.PRONEFA; BUN.</t>
  </si>
  <si>
    <t>TRANSFERENCIA RECIBIDA DEL EXTERIOR SEG¿N MENSAJES SWIFT Nos. 02953-02947 (REM.EXT.) DE FECHA 03-03-2016 POR DESEMBOLSO DE CAF PR¿STAMO CFA008239 REF.CARR.PADILLA-EL SALTOLIBRETA N¿ 00291012002 ABC-RECURSOS PROPIOS REF.: UTILES DE ESCRITORIO</t>
  </si>
  <si>
    <t>TRANSFERENCIA RECIBIDA DEL EXTERIOR SEG¿N MENSAJES SWIFT Nos. 02952-02946 (REM.EXT.) DE FECHA 03-03-2016 POR DESEMBOLSO DE CAF PR¿STAMO CFA007860 REF. CARR.CHACAPUCO-RAVELO TRAMO II LLUCHU-CHACAPUCOLIBRETA N¿ 00291012002 ABC-RECURSOS PROPIOS REF.: UTILES DE ESCRITORIO</t>
  </si>
  <si>
    <t>TRANSFERENCIA RECIBIDA DEL EXTERIOR SEG¿N MENSAJES SWIFT Nos. 02951-02945 (REM.EXT.) DE FECHA 03-03-2016 POR DESEMBOLSO DE CAF PR¿STAMO CFA007151 REF. PROG. VIAL Y DE LA INTEGRACION FASE IILIBRETA N¿ 00291012002 ABC-RECURSOS PROPIOS REF.: UTILES DE ESCRITORIO</t>
  </si>
  <si>
    <t>||TRANSFERENCIA DE FONDOS S/G. MENSAJE SWIFT NRO. 02959 DE LA FECHA (SECTOR PUBLICO).DEBITO DE LA LIBRETA 01170102001 DGAC, REPOSICION UTILES DE ESCRITORIO.</t>
  </si>
  <si>
    <t>'TRANSFERENCIA'||RECIBIDA DEL EXTERIOR POR DESEMBOLSO DEL BID, REF.: ATN/OC-14085-BO REQ 0003 OPS 0201607990ALIBRETA. 00287102001 FPS-RECURSOS PROPIO, REF.: ¿TILES DE ESCRITORIO</t>
  </si>
  <si>
    <t>'TRANSFERENCIA DE FONDOS||A SOL.DEL MIN.DE ECO.Y FIN.PUBL. MEFP/VTCP/DGCP/UODP-257/2016 DE LA FECHA (HRE-TSO-1621).PAGO BTS EXTRABURSATIL-VENCIMIENTO 4 DE MARZO D.S. NO. 1121 DE 11 DE ENERO DE 2012.DEBITO DE LA LIBRETA NO. 00099021001 - TGN RECURSOS ORDINARIOS - MONEDA NACIONAL.</t>
  </si>
  <si>
    <t>'TRANSFERENCIA DE FONDOS||A SOL.DEL MIN.DE ECO.Y FIN.PUBL. MEFP/VTCP/DGCP/UODP-257/2016 DE LA FECHA (HRE-TSO-1621).PAGO BTS EXTRABURSATIL-VENCIMIENTO 4 DE MARZO D.S. NO. 1121 DE 11 DE ENERO DE 2012.DEBITO DE LA LIBRETA NO. 00099021001, REPOSICION UTILES DE ESCRITORIO.</t>
  </si>
  <si>
    <t>||TRANSFERENCIA DE FONDOS S/G. MENSAJE SWIFT NRO. 02982 DE LA FECHA (SECTOR PUBLICO).DEBITO DE LA LIBRETA 01170102001 DGAC, REPOSICION UTILES DE ESCRITORIO.</t>
  </si>
  <si>
    <t>||COBRO NOTIF. ACEPTACI¿N CARTA DE CREDITO STANDBY BS220.- Y EMISION DE CBTE. CONTABLE BS50.- REF. M193132 (BCB: SB-R-2015-90) A/F  Y.P.F.B S/G NOTA YPFB/GAFC-486/UAE-166/2016LIB. 00513012007 YPFB - RECURSOS NACIONALIZACION</t>
  </si>
  <si>
    <t>'TRANSFERENCIA DE FONDOS||S/G.NOTA CITE:MEFP/VTCP/DGPOT/UPCFTGN/TR-NO.0546/2016 DE LA FECHA,DEL MIN.DE ECO.Y FINAN.PUB.(HRE-TSO-1643),REVERSION DEFINITIVA DE LAS BOLETAS SOLICITADAS POR EL SENASIR, CONSIGNADAS EN LOS COMPROBANTES DE PAGO NOS.71366 Y 71365.DEBITO DE LA LIBRETA NO. 00099021001, REPOSICION UTILES DE ESCRITORIO.</t>
  </si>
  <si>
    <t>'TRANSFERENCIA DE FONDOS||EN ATENCION A NOTA DEL MIN. DE ECONOMIA Y FINANZAS PUBLICAS MEFP/VTCP/DGPOT/UPCFTGN/TR-N¿0524/2016 DE LA FECHA (HRE-TSO-1641)DEBITO DE LA LIBRETA  N¿ 00099021001, REPOSICI¿N ¿TILES DE ESCRITORIO</t>
  </si>
  <si>
    <t>'TRANSFERENCIA DE FONDOS||EN ATENCION A NOTA DEL MIN. DE ECONOMIA Y FINANZAS PUBLICAS MEFP/VTCP/DGPOT/UPCFTGN/TR-N¿0523/2016 DE LA FECHA (HRE-TSO-1642), REVERSION DEFINITIVA BOLETAS SOLICITADAS POR SENASIR CONSIGNADA EN LOS COMPROBANTES DE PAGO NROS.71352,71351 Y 71364.DEBITO DE LA LIBRETA  N¿ 00099021001, REPOSICI¿N ¿TILES DE ESCRITORIO</t>
  </si>
  <si>
    <t>VENTA DE DIVISAS SEGUN NOTA MEFP/VTCP/DGPOT/UOTGN/NO.0778/2016 A SOLICITUD DE MINISTERIO DE RELACIONES EXTERIORES REF.: GASTOS DE FUNCIONAMIENTO FEBRERO 2016DIFERENCIA EN EL TIPO DE CAMBIO - LIB. 00099021001 TGN-RECURSOS ORDINARIOS</t>
  </si>
  <si>
    <t>N¿MERO DE LIBRETA CUT: 990301013.00 OPERACI¿N T01 TRANSFERENCIA DE FONDOS A LA CUT - TESORO DIRECTO DE BANCO UNION S.A. A CUENTA UNICA DEL TESORO CON NUMERO DE SOLICITUD = 550325 Y NUMERO CORRELATIVO = 91320004032016381 LIBRETA 00990301013 TGN RECURSOS OR</t>
  </si>
  <si>
    <t xml:space="preserve">MINISTERIO DE MEDIO AMBIENTE Y AGUA - UNIDAD COORDINDORA DE PROYECTOS - CAF  </t>
  </si>
  <si>
    <t>'TRANSFERENCIA DE FONDOS||A SOL. DEL MIN,DE ECO Y FIN.PUBL. MEFP/VTCP/DGAFT/UOIET/TES/N¿1065/16 DE LA FECHA HRE TSO 1685 PAGO OBLIGACI¿N GOB.AUT.DPTAL. DE LA PAZ CONV. INTERGUBERNATIVO DE FINANC. N¿ 094 PROGRAMA DE AGUA Y RIEGO PARA BOLIVIA DE F. 12/09/2014.ABONO A LA LIBRETA 00860704101 MMAYA-BS-CONTRAPARTE PROY. PRE-INVERSION TRANSF.TGN.</t>
  </si>
  <si>
    <t>PAGO A PROEX BRASIL PR¿STAMO CONV. CRED. 04.03.09 VCTO. 04-mar-2016 POR CUENTA DE TGN , NTI. 007386 VALOR 04-mar-2016 CAPITAL USD 1.134.818,69 INTERESES USD 309.805,50CTA. 3987 CUENTA UNICA DEL TESORO LIB. 00099021001 REF.: COMISIONES BANCARIAS</t>
  </si>
  <si>
    <t>PROVISION DE FONDOS PARA TRANSFERENCIA SEGUN SOLICITUD YPFB-0090-2016 DE YACIMIENTOS PETROLIFEROS FISCALES BOLIVIANOS REF.: PAGO DE SERVICIO DE TRANSPORTE DE GAS NATURAL, CORRESPONDIENTE A ENERO 2016LIB. 00513012007 YPFB - RECURSOS NACIONALIZACION</t>
  </si>
  <si>
    <t>PROVISION DE FONDOS PARA TRANSFERENCIA SEGUN SOLICITUD YPFB-0089-2016 DE YACIMIENTOS PETROLIFEROS FISCALES BOLIVIANOS REF.: PAGO DE SERVICIO DE TRANSPORTE DE GAS NATURAL, CORRESPONDIENTE A ENERO 2016LIB. 00513012007 YPFB - RECURSOS NACIONALIZACION</t>
  </si>
  <si>
    <t>PROVISION DE FONDOS PARA TRANSFERENCIA SEGUN SOLICITUD YPFB-0092-2016 DE YACIMIENTOS PETROLIFEROS FISCALES BOLIVIANOS REF.: PAGO DE SERVICIO FIRME DE TRANSPORTE DE GAS NATURAL, CORRESPONDIENTE A ENERO  2016LIB. 00513012007 YPFB - RECURSOS NACIONALIZACION</t>
  </si>
  <si>
    <t>PROVISION DE FONDOS PARA TRANSFERENCIA SEGUN SOLICITUD YPFB-0087-2016 DE YACIMIENTOS PETROLIFEROS FISCALES BOLIVIANOS REF.: PAGO DE SERVICIO INTERRUMPIBLE DE TRANSPORTE DE GAS NATURAL, CORRESPONDIENTE A ENERO 2016LIB. 00513012007 YPFB - RECURSOS NACIONALIZACION</t>
  </si>
  <si>
    <t>VENTA DE DIVISAS SEGUN NOTA YPFB-0081-2016 Y  MEFP/VTCP/DGPOT/UOTGN/NO.0763/2016 A SOLICITUD DE YACIMIENTOS PETROLIFEROS FISCALES BOLIVIANOS REF.: PAGO DE RETRIBUCION AL TITULAR MERCADO INTERNO, CORRESPONDIENTE A OCTUBRE 2015LIB. 00513012007 YPFB - RECURSOS NACIONALIZACION</t>
  </si>
  <si>
    <t xml:space="preserve">AUTORIDAD GENERAL DE IMPUGNACIÓN TRIBUTARIA  </t>
  </si>
  <si>
    <t>VENTA DE DIVISAS SEGUN NOTA MEFP/VTCP/DGPOT/UOTGN/NO.0786/2016 A SOLICITUD DE AUTORIDAD DE IMPUGNACION TRIBUTARIA REF.: PAGO MEMBRESIA DEL ESTADO PLURINACIONAL DE BOLIVIA CORRESPONDIENTE A LA GESTION 2016.LIB. 00169014101 AUTORIDAD DE IMPUGNACION TRIBUTARIA BS - TGN(5123-04D464)</t>
  </si>
  <si>
    <t>VENTA DE DIVISAS SEGUN NOTA YPFB-0082-2016 MEFP/VTCP/DGPOT/UOTGN/NO.0773/2016 A SOLICITUD DE YACIMIENTOS PETROLIFEROS FISCALES BOLIVIANOS REF.: PAGO DE RETRIBUCION AL TITULAR MERCADO INTERNO, CORRESPONDIENTE A OCTUBRE 2015LIB. 00513012007 YPFB - RECURSOS NACIONALIZACION</t>
  </si>
  <si>
    <t>VENTA DE DIVISAS SEGUN NOTA YPFB-0094-2016 Y MEFP/VTCP/DGPOT/UOTGN/NO.0787/2016 A SOLICITUD DE YACIMIENTOS PETROLIFEROS FISCALES BOLIVIANOS REF.: PAGO POR SERVICIO DE APOYO TECNICO DE EXPLORACION SISMICA 2D EM LA CUENCA MADRE DE DIOS, ZONA NORESTE DEL RIOLIB. 00513042001 YPFB - OPERACIONES G N E E</t>
  </si>
  <si>
    <t>VENTA DE DIVISAS SEGUN NOTA YPFB-0095-2016 Y MEFP/VTCP/DGPOT/UOTGN/NO.0790/2016 A SOLICITUD DE YACIMIENTOS PETROLIFEROS FISCALES BOLIVIANOS REF.: PAGO POR SERVICIO DE APOYO TECNICO DEEXPLORACION SISMICA 2D EN LA CUENCAMADRE DE DIOS, ZONA NORESTE DEL RIOLIB. 00513042001 YPFB - OPERACIONES G N E E</t>
  </si>
  <si>
    <t>COBRO COSTOS DE PAPELERIA EN COMPLEMENTO AL COMPROBANTE CONTABLE G-0187273 DE LA FECHA00513062001 YPFB-OPERACIONES PLANTA DE SEPARACION DE LIQUIDOS RIO GRANDE (UTILES DE ESCRITORIO)</t>
  </si>
  <si>
    <t xml:space="preserve">AUTORIDAD DE REGULACIÓN Y FISCALIZACIÓN DE TELECOMUNICACIONES Y TRANSPORTES  </t>
  </si>
  <si>
    <t>||VENTA DE DIVISAS SEGUN NOTA MEFP/VTCP/DGPOT/UOTGN/NO.0724/2016 DE FECHA 1/03/2016 A SOLICITUD DE LA AUTORIDAD DE REGULACION Y FISCALIZACION DE TELECOM.Y TRANSPORTES TRANSF.DE FDOS.AL EXTERIOR EQUIV. A CHF79,500.- A F/UNION INT.DE TELECOM-UIT POR CUOTA  ANUAL 2016LIB.00099021001 TGN-REC.ORDINAR.COMI.TRANSF.BS545,92 SWIFT BS220.- UTILES BS50.- DIF.T/C BS1.879,94</t>
  </si>
  <si>
    <t>||VENTA DE DIVISAS SEG.NOTA MEFP/VTCP/DGPOT/UOTGN/NO.0713/2016 DEL 29/02/2016 A SOL.DE LA  AUTORIDAD DE REGUL.Y FISCALIZ. DE TELECOM.Y TRANSP. TRANSF. AL EXT. EQUIV. A CHF 328.462,28 A FV/UNION INTERNACIONAL DE TELECOM. - UIT. REF.:  AMORTIZ. ANUAL DEUDA.LIB.00099021001 TGN-RECURSOS ORDINARIOS REF.: COM.P/TRANSF.FDOS.EXT.,SWIFT, UTILES Y DIF.T/C</t>
  </si>
  <si>
    <t>||TRANSFERENCIA DE FONDOS POR PARTE DEL TGN PARA PAGO DE VALORES "C" EN MN CON F.VCTO.04.03.2016, S/G CARTA  MEFP/VTCP/DGCP/UODP-262/2016 DE FECHA 04/3/2016.DEL MINISTERIO DE ECONOMIA Y FINANZAS PUBLICAS, LIBRETA  00099031003 DEL TGN TITULOS VALOR DEL TESORO MN.LIBRETA  00099031003 DEL TGN TITULOS VALOR DEL TESORO MN</t>
  </si>
  <si>
    <t>'TRANSFERENCIA DE FONDOS||A SOL.DEL MIN.DE ECO.Y FIN.PUBL. MEFP/VTCP/DGCP/UODP-263/2016 DE LA FECHA (HRE-TSO-1672).PAGO BTS EXTRABURSATIL-VENCIMIENTO 5, 6 Y 7 DE MARZO D.S. NO. 1121 DE 11 DE ENERO DE 2012.DEBITO DE LA LIBRETA NO. 00099021001-TGN RECURSOS ORDINARIOS-MONEDA NACIONAL.</t>
  </si>
  <si>
    <t>'TRANSFERENCIA DE FONDOS||A SOL.DEL MIN.DE ECO.Y FIN.PUBL. MEFP/VTCP/DGCP/UODP-263/2016 DE LA FECHA (HRE-TSO-1672).PAGO BTS EXTRABURSATIL-VENCIMIENTO 5, 6 Y 7 DE MARZO D.S. NO. 1121 DE 11 DE ENERO DE 2012.DEBITO DE LA LIBRETA NO. 00099021001, REPOSICION UTILES DE ESCRITORIO.</t>
  </si>
  <si>
    <t>'TRANSFERENCIA DE FONDOS||S/G. NOTA CITE:MEFP/VTCP/DGAFT/UOIET/TES/NO.1121/16 DE LA FECHA, DEL MIN.ECO.FINAN.PUB.(HRE-TSO-1691),CONV.UPRE-CIF-IG/208/16 ENTRE LA UPRE Y EL GOB.AUT.MCPAL.CAJUATA, PROY.CONST.TINGLADO POLIFUNCIONAL U.E. PEDRO DOMINGO MURILLO (SURI-CAJUATA).DEBITO DE LA LIBRETA NO.00990204115 BOLIVIA CAMBIA, 1ER.DESEMB.EQUIV.20% MONTO A FINANC.S/G.LA UPRE.</t>
  </si>
  <si>
    <t>'TRANSFERENCIA DE FONDOS||S/G.NOTA CITE:MEFP/VTCP/DGAFT/UOIET/TES/NO.1105/16 DE LA FECHA, DEL MIN.DE ECO.Y FINAN.PUB.(HRE-TSO-1688),CONV.UPRE CIF-IG 200/2016 ENTRE LA UPRE Y EL GOB.AUT.MCPAL.YANACACHI PROY.CONST.TINGLADO U.E. HUAYRAPATA (YANACACHI).DEBITO DE LA LIBRETA NO.00990204115 "BOLIVIA CAMBIA",1ER.DESEMBOLSO 20% MONTO A FINANC. S/G. LA UPRE</t>
  </si>
  <si>
    <t>'TRANSFERENCIA DE FONDOS||S/G. NOTA CITE:MEFP/VTCP/DGAFT/UOIET/TES/NO.1124/16 DE LA FECHA, DEL MIN.ECO.FINAN.PUB.(HRE-TSO-1692),CONV.UPRE-CIF-IG/219/16 ENTRE LA UPRE Y EL GOB.AUT.MCPAL.CHULUMANI, PROY. CONST.TINGLADO POLIFUNCIONAL U.E. APA  APA-CHULUMANI.DEBITO DE LA LIBRETA NO.00990204115 BOLIVIA CAMBIA, 1ER.DESEMB.EQUIV.20% MONTO A FINANC.S/G.LA UPRE.</t>
  </si>
  <si>
    <t>'TRANSFERENCIA DE FONDOS||S/G.NOTA CITE:MEFP/VTCP/DGAFT/UOIET/TES/NO.1123/16 DE LA FECHA, DEL MIN.DE ECO.Y FINAN.PUB.(HRE-TSO-1689),CONV.UPRE CIF-IG/210/2016 ENTRE LA UPRE Y EL GOB.AUT.MCPAL.CAJUATA PROY.CONST.TINGLADO POLIFUNCIONAL U.E. AGUA RICA LUZ DE KOLLASUYO-CAJUATADEBITO DE LA LIBRETA NO.00990204115 "BOLIVIA CAMBIA",1ER.DESEMBOLSO 20% MONTO A FINANC. S/G. LA UPRE</t>
  </si>
  <si>
    <t>'TRANSFERENCIA DE FONDOS||A SOL. DEL MIN,DE ECO Y FIN.PUBL. MEFP/VTCP/DGAFT/UOIET/TES/N¿1107/16 DE LA FECHA HRE TSO 1686 CONVENIO UPRE CIF IG 193/2016 ENTRE LA UPRE Y EL G.A.M.DE VILLA LIBERTAD LICOMA. PROY.CONSTRUC. TINGLADO U.E. TIRCO - LICOMA.DEBITO DE LA LIBRETA 00990204115 BOLIVIA CAMBIA,1ER DESEMBOLSO 20% DEL MONTO A FINANCIAR, SG. UPRE</t>
  </si>
  <si>
    <t>'TRANSFERENCIA DE FONDOS||A SOL. DEL MIN,DE ECO Y FIN.PUBL. MEFP/VTCP/DGAFT/UOIET/TES/N¿1106/16 DE LA FECHA HRE TSO 1687 CONVENIO UPRE CIF IG 201/2016 ENTRE LA UPRE Y EL G.A.M.DE YANACACHI. PROY.CONSTRUC.TINGLADO U.E. JORGE ZALLES.DEBITO DE LA LIBRETA 00990204115 BOLIVIA CAMBIA,1ER DESEMBOLSO 20% DEL MONTO A FINANCIAR, SG. UPRE</t>
  </si>
  <si>
    <t>'TRANSFERENCIA DE FONDOS||S/G.NOTA CITE:MEFP/VTCP/DGAFT/UOIET/TES/NO.1122/16 DE LA FECHA, DEL MIN.DE ECO.Y FINAN.PUB.(HRE-TSO-1690),CONV.UPRE CIF-IG/209/2016 ENTRE LA UPRE Y EL GOB.AUT.MCPAL.CAJUATA PROY.CONST.TINGLADO POLIFUNCIONAL U.E. CHEKA - CAJUATA.DEBITO DE LA LIBRETA NO.00990204115 "BOLIVIA CAMBIA",1ER.DESEMBOLSO 20% MONTO A FINANC. S/G. LA UPRE</t>
  </si>
  <si>
    <t>'TRANSFERENCIA DE FONDOS||S/G. NOTA CITE:MEFP/VTCP/DGAFT/UOIET/TES/NO.1103/16 DE LA FECHA, DEL MIN.ECO.FINAN.PUB.(HRE-TSO-1698),CONV.UPRE-CIF-IG/206/16 ENTRE LA UPRE Y EL GOB.AUT.MCPAL.IRUPANA, PROY.CONST.TINGLADO POLIFUNCIONAL U.E. VICTOR CANTELLAS (LAZA)-IRUPANA.DEBITO DE LA LIBRETA NO.00990204115 BOLIVIA CAMBIA, 1ER.DESEMB.EQUIV.20% MONTO A FINANC.S/G.LA UPRE.</t>
  </si>
  <si>
    <t>'TRANSFERENCIA DE FONDOS||S/G. NOTA CITE:MEFP/VTCP/DGAFT/UOIET/TES/NO.1104/16 DE LA FECHA, DEL MIN.ECO.FINAN.PUB.(HRE-TSO-1699),CONV.UPRE-CIF-IG/207/16 ENTRE LA UPRE Y EL GOB.AUT.MCPAL.IRUPANA, PROY.CONST.TINGLADO POLIFUNCIONAL U.E. ALTO VILLA SAN ANTONIO-IRUPANA.DEBITO DE LA LIBRETA NO.00990204115 BOLIVIA CAMBIA, 1ER.DESEMB.EQUIV.20% MONTO A FINANC.S/G.LA UPRE.</t>
  </si>
  <si>
    <t>'TRANSFERENCIA DE FONDOS||S/G.NOTA CITE:MEFP/VTCP/DGAFT/UOIET/TES/NO.1118/16 DE LA FECHA, DEL MIN.DE ECO.Y FINAN.PUB.(HRE-TSO-1694),CONV.UPRE CIF-IG/204/2016 ENTRE LA UPRE Y EL GOB.AUT.MCPAL.COROICO PROY.CONST.TINGLADO POLIFUNCIONAL U.E. SAN FELIPE- COROICO.DEBITO DE LA LIBRETA NO.00990204115 "BOLIVIA CAMBIA",1ER.DESEMBOLSO 20% MONTO A FINANC. S/G. LA UPRE</t>
  </si>
  <si>
    <t>'TRANSFERENCIA DE FONDOS||S/G.NOTA CITE:MEFP/VTCP/DGAFT/UOIET/TES/NO.1119/16 DE LA FECHA, DEL MIN.DE ECO.Y FINAN.PUB.(HRE-TSO-1695),CONV.UPRE CIF-IG/203/2016 ENTRE LA UPRE Y EL GOB.AUT.MCPAL.COROICO PROY.CONST.TINGLADO POLIFUNCIONAL U.E. MIGUEL JIMENEZ PINTO-COROICO.DEBITO DE LA LIBRETA NO.00990204115 "BOLIVIA CAMBIA",1ER.DESEMBOLSO 20% MONTO A FINANC. S/G. LA UPRE</t>
  </si>
  <si>
    <t>'TRANSFERENCIA DE FONDOS||A SOL. DEL MIN,DE ECO Y FIN.PUBL. MEFP/VTCP/DGAFT/UOIET/TES/N¿1120/16 DE LA FECHA HRE TSO 1696 CONVENIO UPRE CIF IG 202/2016 ENTRE LA UPRE Y EL G.A.M.DE COROICO. PROY.CONSTRUC. DE TINGLADO POLIFUNCIONAL U.E. MIRAFLORES.DEBITO DE LA LIBRETA 00990204115 BOLIVIA CAMBIA,1ER DESEMBOLSO 20% DEL MONTO A FINANCIAR, SG. UPRE</t>
  </si>
  <si>
    <t>'TRANSFERENCIA DE FONDOS||A SOL. DEL MIN,DE ECO Y FIN.PUBL. MEFP/VTCP/DGAFT/UOIET/TES/N¿1102/16 DE LA FECHA HRE TSO 1697 CONVENIO UPRE CIF IG 205/2016 ENTRE LA UPRE Y EL G.A.M.DE IRUPANA. PROY.CONSTRUC.TINGLADO POLIFUNCIONAL U.E. HUIRI LANZA.DEBITO DE LA LIBRETA 00990204115 BOLIVIA CAMBIA,1ER DESEMBOLSO 20% DEL MONTO A FINANCIAR, SG. UPRE</t>
  </si>
  <si>
    <t>'TRANSFERENCIA DE FONDOS||S/G.NOTA CITE:MEFP/VTCP/DGAFT/UOIET/TES/NO.1315/16 DE LA FECHA, DEL MIN.DE ECO.Y FINAN.PUB.(HRE-TSO-1700),CONV.UPRE CIF-IG/045/2016 ENTRE LA UPRE Y EL GOB.AUT.MCPAL.CARIPUYO PROY.CONST.BLOQUE DE AULAS U.E. EDUARDO ABAROA - CARIPUYO.DEBITO DE LA LIBRETA NO.00990204115 "BOLIVIA CAMBIA",1ER.DESEMBOLSO 20% MONTO A FINANC. S/G. LA UPRE</t>
  </si>
  <si>
    <t>||TRANSFERENCIA DEL EXTERIOR SEGUN SWIFT NIO.3031 DEL 4/03/2016 ORDENANTE CONSULADO GERAL DA BOLIVIA (SAO P¿ULO) REF.: DEVOLUCION SALDO DEL PROGRAMA DE DOCUMENTACIONLIB.00010011101 MRE.RELACIONES EXTERIORES-OTROS INGRESOS</t>
  </si>
  <si>
    <t>||TRANSFERENCIA DE FONDOS S/G. NOTA CITE: BUN0214/16 DE LA FECHA. (HRE-TSO-1711), DEVOLUCION PRIMER AGUINALDO 2015 MARCO JEFTE VASQUES ROCHA.A SOLIC.MINISTERIO DE AUTONOMIAS-DIR.DPTAL.STA.CRUZ,LIBRETA N¿00099021001; BUN.</t>
  </si>
  <si>
    <t>PAGO PR¿STAMO BID 464-SF-BO VCTO. 06-mar-2016 POR CUENTA DE TGN , NTI. 007334 VALOR 07-mar-2016 CAPITAL USD 15.000,00 INTERESES USD 150,00CTA. 3987 CUENTA UNICA DEL TESORO LIB. 00099021001 REF.: COMISIONES BANCARIAS</t>
  </si>
  <si>
    <t>PAGO PR¿STAMO BID 445-SF-BO VCTO. 06-mar-2016 POR CUENTA DE TGN , NTI. 007335 VALOR 07-mar-2016 CAPITAL USD 166.666,56 INTERESES USD 1.666,67CTA. 3987 CUENTA UNICA DEL TESORO LIB. 00099021001 REF.: COMISIONES BANCARIAS</t>
  </si>
  <si>
    <t>PAGO A CAF PR¿STAMO CFA003565 VCTO. 07-mar-2016 POR CUENTA DE TGN , NTI. 007361 VALOR 07-mar-2016 CAPITAL USD 1.576.299,16 INTERESES USD 315.624,35CTA. 3987 CUENTA UNICA DEL TESORO LIB. 00099021001 REF.: COMISIONES BANCARIAS</t>
  </si>
  <si>
    <t>PAGO PR¿STAMO BID 126-TF-BO VCTO. 06-mar-2016 POR CUENTA DE TGN , NTI. 007362 VALOR 07-mar-2016 CAPITAL USD 66.666,66 INTERESES USD 8.333,34CTA. 3987 CUENTA UNICA DEL TESORO LIB. 00099021001 REF.: COMISIONES BANCARIAS</t>
  </si>
  <si>
    <t>COBRO COSTOS DE PAPELERIA EN COMPLEMENTO AL COMPROBANTE CONTABLE G-0187303 DE LA FECHA00513012007 YPFB - RECURSOS NACIONALIZACION (UTILES DE ESCRITORIO)</t>
  </si>
  <si>
    <t>COBRO COSTOS DE PAPELERIA EN COMPLEMENTO AL COMPROBANTE CONTABLE G-0187412 DE LA FECHA00513012007 YPFB - RECURSOS NACIONALIZACION (UTILES DE ESCRITORIO)</t>
  </si>
  <si>
    <t>'COBRO POR¿||AMPLIACION DE VALIDEZ 0,15% S/USD40.965,41.-POR 31 DIAS,COMISION ENMIENDA LC BS220.-REEMBS.GSTS.COMUNICACION BS220.-Y EMISION COMP.CONTABLE BS50.-,S/G NOTA CEASS/DIR/OF.N¿108/2016 REF.:BCB-IMP-2014-033LIB.00249012001 CEASS.REF.:COMIS.AMPL.VALIDEZ Y ENMIENDA LC BCB-IMP-2014-033</t>
  </si>
  <si>
    <t>||TRANSFERENCIA DEL EXTERIOR SEGUN SWIFT NIO.3031 DEL 4/03/2016 ORDENANTE CONSULADO GERAL DA BOLIVIA (SAO P¿ULO) REF.: DEVOLUCION SALDO DEL PROGRAMA DE DOCUMENTACIONLIB.00010011101 MRE.RELACIONES EXTERIORES-OTROS INGRESOS POR COBRO UTILES DE ESCRITORIO</t>
  </si>
  <si>
    <t>'TRANSFERENCIA DE FONDOS||A SOL. DEL MIN,DE ECO Y FIN.PUBL. MEFP/VTCP/DGCP/UODP-268/2016 DE LA FECHA HRE TSO 1707 PAGO BTS EXTRABURSATIL - VENCIMIENTO 8 DE MARZO D.S. N¿1121 DE 11 DE ENERO DE 2012.DEBITO DE LA LIBRETA 00099021001 TGN - RECURSOS ORDINARIOS - MONEDA NACIONAL.</t>
  </si>
  <si>
    <t>'TRANSFERENCIA DE FONDOS||A SOL. DEL MIN,DE ECO Y FIN.PUBL. MEFP/VTCP/DGCP/UODP-268/2016 DE LA FECHA HRE TSO 1707 PAGO BTS EXTRABURSATIL - VENCIMIENTO 8 DE MARZO D.S. N¿1121 DE 11 DE ENERO DE 2012.DEBITO DE LA LIBRETA 00099021001 COBRO UTILES DE ESCRITORIO.</t>
  </si>
  <si>
    <t>||TRANSFERENCIA DE FONDOS SEGUN CITE: MEFP/VTCP/DGCP/UODP-267/2016 DEL MEFP RECIBIDA EN LA FECHA  REF: PAGO VENCIMIENTOS CLAVE DE PIZARRA TGNU1I05 (TRAM-TSO-1708) EQUIVAL. A UFV 2.500.000.- T/C 2,10948 (BS5.273.700.-)DE LA LIBRETA N¿ 00099021001 TGN RECURSOS ORDINARIOS EN MONEDA NACIONAL</t>
  </si>
  <si>
    <t>COBRO DE||COSTO UTILES DE ESCRITORIO POR LA ELABORACION DEL COMPROBANTE CONTABLE NRO. 0843979 DE LA FECHADE LA LIBRETA N¿00099021001 TGN RECURSOS ORDINARIOS MONEDA NACIONAL COBRO COSTO UTILES DE ESCRITORIO</t>
  </si>
  <si>
    <t>'COBRO DE UTILES DE ESCRITORIO POR¿||EMISION COMP.CONTABLE BS50.-Y REEMB.GSTS.COMUNICACION BS220.-CARTA DE CREDITO STANDBY REF.:GC2009516000051 (BCB:SB-R-2016-09) A/F Y.P.F.B.CGO.LIB. 00513012007 YPFB RECURSOS NACIONALIZACION</t>
  </si>
  <si>
    <t>'TRANSFERENCIA DE FONDOS||A SOL. DEL MIN,DE ECO Y FIN.PUBL. MEFP/VTCP/DGAFT/UOIET/TES/N¿1115/16 DE LA FECHA HRE TSO 1718 CONVENIO UPRE CIF IG 213/2016 ENTRE LA UPRE Y EL G.A.M.DE CORIPATA. PROY.CONSTRUC.TINGLADO POLIFUNCIONAL U.E. AUQUISAMA¿A.DEBITO DE LA LIBRETA 00990204115 BOLIVIA CAMBIA,1ER DESEMBOLSO 20% DEL MONTO A FINANCIAR, SG. UPRE</t>
  </si>
  <si>
    <t>'TRANSFERENCIA DE FONDOS||S/G. NOTA CITE:MEFP/VTCP/DGAFT/UOIET/TES/NO.1113/16 DE LA FECHA, DEL MIN.ECO.FINAN.PUB.(HRE-TSO-1727),CONV.UPRE-CIF-IG/0198/16 ENTRE LA UPRE Y EL GOB.AUT.MCPAL.LA ASUNTA, PROY.CONST. TINGLADO POLIFUNCIONAL U.E. JAHUIRA PAMPA - LA  ASUNTA.DEBITO DE LA LIBRETA NO.00990204115 BOLIVIA CAMBIA, 1ER.DESEMB.EQUIV.20% MONTO A FINANC.S/G.LA UPRE.</t>
  </si>
  <si>
    <t>'TRANSFERENCIA DE FONDOS||A SOL. DEL MIN,DE ECO Y FIN.PUBL. MEFP/VTCP/DGAFT/UOIET/TES/N¿1116/16 DE LA FECHA HRE TSO 1719 CONVENIO UPRE CIF IG 214/2016 ENTRE LA UPRE Y EL G.A.M.DE CORIPATA. PROY.CONSTRUC.TINGLADO POLIFUNCIONAL U.E. SAN FELIX - ARAPATA.DEBITO DE LA LIBRETA 00990204115 BOLIVIA CAMBIA,1ER DESEMBOLSO 20% DEL MONTO A FINANCIAR, SG. UPRE</t>
  </si>
  <si>
    <t>'TRANSFERENCIA DE FONDOS||S/G.NOTA CITE:MEFP/VTCP/DGAFT/UOIET/TES/NO.1316/16 DE LA FECHA, DEL MIN.DE ECO.Y FINAN.PUB.(HRE-TSO-1721),CONV.UPRE CIF-IG 505/2015 ENTRE LA UPRE Y EL GOB.AUT.MCPAL.CHUA COCANI PROY.CONST.CANCHA DE CESPED SINTETICO DE CHUA VISALAYA.DEBITO DE LA LIBRETA NO.00990204115 "BOLIVIA CAMBIA",1ER.DESEMBOLSO 20% MONTO A FINANC. S/G. LA UPRE</t>
  </si>
  <si>
    <t>'TRANSFERENCIA DE FONDOS||S/G. NOTA CITE:MEFP/VTCP/DGAFT/UOIET/TES/NO.1114/16 DE LA FECHA, DEL MIN.ECO.FINAN.PUB.(HRE-TSO-1728),CONV.UPRE-CIF-IG/0211/16 ENTRE LA UPRE Y EL GOB.AUT.MCPAL.LA ASUNTA, PROY.CONST. U.E. TECNICO HUMANISTICO EVO MORALES AYMA - LA ASUNTA.DEBITO DE LA LIBRETA NO.00990204115 BOLIVIA CAMBIA, 1ER.DESEMB.EQUIV.20% MONTO A FINANC.S/G.LA UPRE.</t>
  </si>
  <si>
    <t>'TRANSFERENCIA DE FONDOS||A SOL. DEL MIN,DE ECO Y FIN.PUBL. MEFP/VTCP/DGAFT/UOIET/TES/N¿1117/16 DE LA FECHA HRE TSO 1720 CONVENIO UPRE CIF IG 215/2016 ENTRE LA UPRE Y EL G.A.M.DE CORIPATA. PROY.CONSTRUC.TINGLADO POLIFUNCIONAL U.E LOS ANGUIA.DEBITO DE LA LIBRETA 00990204115 BOLIVIA CAMBIA,1ER DESEMBOLSO 20% DEL MONTO A FINANCIAR, SG. UPRE</t>
  </si>
  <si>
    <t>'TRANSFERENCIA DE FONDOS||S/G.NOTA CITE:MEFP/VTCP/DGAFT/UOIET/TES/NO.1108/16 DE LA FECHA, DEL MIN.DE ECO.Y FINAN.PUB.(HRE-TSO-1722),CONV.UPRE CIF-IG 0195/2016 ENTRE LA UPRE Y EL GOB.AUT.MCPAL.LA ASUNTA PROY.CONST.TINGLADO U.E. SAN AGUSTIN.DEBITO DE LA LIBRETA NO.00990204115 "BOLIVIA CAMBIA",1ER.DESEMBOLSO 20% MONTO A FINANC. S/G. LA UPRE</t>
  </si>
  <si>
    <t>'TRANSFERENCIA DE FONDOS||S/G.NOTA CITE:MEFP/VTCP/DGAFT/UOIET/TES/NO.1109/16 DE LA FECHA, DEL MIN.DE ECO.Y FINAN.PUB.(HRE-TSO-1723),CONV.UPRE CIF-IG 0197/2016 ENTRE LA UPRE Y EL GOB.AUT.MCPAL.LA ASUNTA PROY.CONST.TINGLADO POLIFUNCIONAL U.E. CHAROBAMBA.DEBITO DE LA LIBRETA NO.00990204115 "BOLIVIA CAMBIA",1ER.DESEMBOLSO 20% MONTO A FINANC. S/G. LA UPRE</t>
  </si>
  <si>
    <t>'TRANSFERENCIA DE FONDOS||S/G.NOTA CITE: MEFP/VTCP/DGAFT/UOIET/TES/N¿1110 /16 DE LA FECHA DEL MIN.DE ECO.Y FINAN. PUB.(HRE-TSO-1724),CONV.UPRE-CIF-IG 0199/16 ENTRE LA UPRE Y EL G.A.M.LA  ASUNTA .PROY. "CONST.TINGLADO POLIFUNCIONAL U.E. YANAMAYO 2".DEBITO DE LIBRETA N¿00990204115 BOLIVIA CAMBIA,1ER.DESEMBOLSO 20% DEL MONTO A FINANCIAR, S/G.LA UPRE</t>
  </si>
  <si>
    <t>'TRANSFERENCIA DE FONDOS||S/G.NOTA CITE: MEFP/VTCP/DGAFT/UOIET/TES/N¿1111/16 DE LA FECHA DEL MIN.DE ECO.Y FINAN. PUB.(HRE-TSO-1725),CONV.UPRE-CIF-IG 0196/16 ENTRE LA UPRE Y EL G.A.M.LA  ASUNTA .PROY. "CONST.TINGLADO POLIFUNCIONAL  U.E. NUEVA JERUSALEN-FLOR DE MAYO-LA  ASUNTA".DEBITO DE LIBRETA N¿00990204115 BOLIVIA CAMBIA,1ER.DESEMBOLSO 20% DEL MONTO A FINANCIAR, S/G.LA UPRE</t>
  </si>
  <si>
    <t>'TRANSFERENCIA DE FONDOS||S/G.NOTA CITE: MEFP/VTCP/DGAFT/UOIET/TES/N¿1112/16 DE LA FECHA DEL MIN.DE ECO.Y FINAN. PUB.(HRE-TSO-1726),CONV.UPRE-CIF-IG 0194/16 ENTRE LA UPRE Y EL G.A.M.LA  ASUNTA .PROY."CONST.TINGLADO POLIFUNCIONAL U.E. SIGUANI GRANDE-LA ASUNTA "DEBITO DE LIBRETA N¿00990204115 BOLIVIA CAMBIA,1ER.DESEMBOLSO 20% DEL MONTO A FINANCIAR, S/G.LA UPRE</t>
  </si>
  <si>
    <t>NUMERO DE LIBRETA CUT: 00099021001 OPERACI¿N E18  TRANSFERENCIA DEL SISTEMA FINANCIERO POR CUENTA DE TERCEROS  A LA CUT DEVOLUCION RECUPERACION DE CARTERA DE FIDEICOMISO CON EL FONDESIF A SOLICITUD DE SARTAWI CITE GAF 100 2016</t>
  </si>
  <si>
    <t>NUMERO DE LIBRETA CUT: 00099021001 OPERACI¿N E18  TRANSFERENCIA DEL SISTEMA FINANCIERO POR CUENTA DE TERCEROS  A LA CUT DEVOLUCION DE RECUPERACIONES DE CARTERA DE FIDEICOMISO CON EL FONDESIF A SOLICITUD DE FUNDACION SARTAWI CITE GAF 108 2016</t>
  </si>
  <si>
    <t>N¿MERO DE LIBRETA CUT: 990301013.00 OPERACI¿N T01 TRANSFERENCIA DE FONDOS A LA CUT - TESORO DIRECTO DE BANCO UNION S.A. A CUENTA UNICA DEL TESORO CON NUMERO DE SOLICITUD = 554019 Y NUMERO CORRELATIVO = 91320008032016501 LIBRETA 00990301013 TGN RECURSOS OR</t>
  </si>
  <si>
    <t>||TRANSFERENCIA DE FONDOS DEL EXTERIOR SEGUN SWIFT 03030 DEL 4-03-2016. ORDENANTE: CONSULADO GERAL DA BOLIVIA-SAO PAULO. REF.: DEVOLUCION SALDO GASTOS DE FUNCIONAMIENTO.LIB.00099021001 TGN-RECURSOS ORDINARIOS</t>
  </si>
  <si>
    <t>VENTA DE DIVISAS SEGUN NOTA MEFP/VTCP/DGPOT/UORTGN/NO.0774/2016 (EQUIV.A EUR 33.380,67) A SOLICITUD DE PROCURADURIA GENERAL DEL ESTADO REF.: PAGO COSTOS DE ARBITRAJE CASO CPA NO.2015-05DIFERENCIA EN EL TIPO DE CAMBIO - LIB. 00099021001 TGN-RECURSOS ORDINARIOS</t>
  </si>
  <si>
    <t>COBRO COSTOS DE PAPELERIA EN COMPLEMENTO AL COMPROBANTE CONTABLE G-0187473 DE LA FECHA00513062001 YPFB-OPERACIONES PLANTA DE SEPARACION DE LIQUIDOS RIO GRANDE (UTILES DE ESCRITORIO)</t>
  </si>
  <si>
    <t>COBRO COSTOS DE PAPELERIA EN COMPLEMENTO AL COMPROBANTE CONTABLE G-0187494 DE LA FECHA00513012007 YPFB - RECURSOS NACIONALIZACION (UTILES DE ESCRITORIO)</t>
  </si>
  <si>
    <t>COBRO COSTOS DE PAPELERIA EN COMPLEMENTO AL COMPROBANTE CONTABLE G-0187496 DE LA FECHA00513012007 YPFB - RECURSOS NACIONALIZACION (UTILES DE ESCRITORIO)</t>
  </si>
  <si>
    <t>COBRO COSTOS DE PAPELERIA EN COMPLEMENTO AL COMPROBANTE CONTABLE G-0187498 DE LA FECHA00513012007 YPFB - RECURSOS NACIONALIZACION (UTILES DE ESCRITORIO)</t>
  </si>
  <si>
    <t>COBRO COSTOS DE PAPELERIA EN COMPLEMENTO AL COMPROBANTE CONTABLE G-0187505 DE LA FECHA00513012007 YPFB - RECURSOS NACIONALIZACION (UTILES DE ESCRITORIO)</t>
  </si>
  <si>
    <t>COBRO COSTOS DE PAPELERIA EN COMPLEMENTO AL COMPROBANTE CONTABLE G-0187507 DE LA FECHA00513062001 YPFB-OPERACIONES PLANTA DE SEPARACION DE LIQUIDOS RIO GRANDE (UTILES DE ESCRITORIO)</t>
  </si>
  <si>
    <t>'TRANSFERENCIA DE FONDOS||A SOL.DEL MIN.DE ECO.Y FIN.PUBL. MEFP/VTCP/DGCP/UODP-269/2016 DE LA FECHA (HRE-TSO-1735).PAGO BTS EXTRABURSATIL-VENCIMIENTO 9 DE MARZO D.S. NO. 1121 DE 11 DE ENERO DE 2012.DEBITO DE LA LIBRETA NO. 00099021001, REPOSICION UTILES DE ESCRITORIO.</t>
  </si>
  <si>
    <t>'TRANSFERENCIA DE FONDOS||A SOL.DEL MIN.DE ECO.Y FIN.PUBL. MEFP/VTCP/DGCP/UODP-269/2016 DE LA FECHA (HRE-TSO-1735).PAGO BTS EXTRABURSATIL-VENCIMIENTO 9 DE MARZO D.S. NO. 1121 DE 11 DE ENERO DE 2012.DEBITO DE LA LIBRETA NO. 00099021001-TGN RECURSOS ORDINARIOS-MONEDA NACIONAL.</t>
  </si>
  <si>
    <t>VENTA DE DIVISAS SEGUN NOTA MEFP/VTCP/DGPOT/UOTGN/NO.0832/2016 A SOLICITUD DE SERVICIO GENERAL DE IDENTIFICACION PERSONAL - SEGIP REF.: GASTOS DE FUNCIONAMIENTO CONSULADO EN BUENOS AIRES-ARGENTINA MARZO/2016DIFERENCIA EN EL TIPO DE CAMBIO - LIB. 00340012003 RECAUDACION EXTRANJERIA - C.I. -L.C.</t>
  </si>
  <si>
    <t>VENTA DE DIVISAS SEGUN NOTA MEFP/VTCP/DGPOT/UOTGN/NO.0810/2016  A SOLICITUD DE MINISTERIO DE RELACIONES EXTERIORES REF.: PAGO HABERES Y COMPENSACION COSTO VIDA CORRESPONDIENTE A FEBRERO 2016DIFERENCIA EN EL TIPO DE CAMBIO - LIB. 00010011102 MIN.RR.EE.-GESTORIA CONSULAR LEY NO.3108</t>
  </si>
  <si>
    <t>N¿MERO DE LIBRETA CUT: 990301013.00 OPERACI¿N T01 TRANSFERENCIA DE FONDOS A LA CUT - TESORO DIRECTO DE BANCO UNION S.A. A CUENTA UNICA DEL TESORO CON NUMERO DE SOLICITUD = 554906 Y NUMERO CORRELATIVO = 91320009032016557 LIBRETA 00990301013 TGN RECURSOS OR</t>
  </si>
  <si>
    <t>VENTA DE DIVISAS SEGUN NOTA MEFP/VTCP/DGPOT/UOTGN/NO.0832/2016 A SOLICITUD DE SERVICIO GENERAL DE IDENTIFICACION PERSONAL - SEGIP REF.: GASTOS DE FUNCIONAMIENTO CONSULADO EN BUENOS AIRES-ARGENTINA MARZO/2016LIB. 00340012003 RECAUDACION EXTRANJERIA - C.I. -L.C.</t>
  </si>
  <si>
    <t>VENTA DE DIVISAS SEGUN NOTA MEFP/VTCP/DGPOT/UOTGN/NO.0833/2016 A SOLICITUD DE SERVICIO GENERAL DE IDENTIFICACION PERSONAL - SEGIP REF.: GASTOS DE FUNCIONAMIENTODIFERENCIA EN EL TIPO DE CAMBIO - LIB. 00340012003 RECAUDACION EXTRANJERIA - C.I. -L.C.</t>
  </si>
  <si>
    <t>VENTA DE DIVISAS SEGUN NOTA MEFP/VTCP/DGPOT/UOTGN/NO.0833/2016 A SOLICITUD DE SERVICIO GENERAL DE IDENTIFICACION PERSONAL - SEGIP REF.: GASTOS DE FUNCIONAMIENTOLIB. 00340012003 RECAUDACION EXTRANJERIA - C.I. -L.C.</t>
  </si>
  <si>
    <t>COBRO COSTOS DE PAPELERIA EN COMPLEMENTO AL COMPROBANTE CONTABLE G-0187616 DE LA FECHA00513012007 YPFB - RECURSOS NACIONALIZACION (UTILES DE ESCRITORIO)</t>
  </si>
  <si>
    <t>COBRO COSTOS DE PAPELERIA EN COMPLEMENTO AL COMPROBANTE CONTABLE G-0187618 DE LA FECHA00513012007 YPFB - RECURSOS NACIONALIZACION (UTILES DE ESCRITORIO)</t>
  </si>
  <si>
    <t>||VENTA DE DIV.SEG.NOTA MEFP/VTCP/DGPOT/UOTGN/NO.0791/2016 DEL 4/03/2016 A SOLIC.DEL INST.NAL.DE INNOVACION AGROP. Y FORESTAL (INIAF) TRANSF.DE FDOS. AL EXT. EQUIV. A CHF 698.- A FV/ISTA SECRETARIAL. REF.: ADQUISICION DE CERTIFICADOS NARANJA.LIB.00222014302 INIAF-US.PROY.INNOVACION Y SERV.AGRICOLAS.REF.:COM.TRANS.FDOS.SWIFT,UTILES Y DIF.T/C</t>
  </si>
  <si>
    <t>||PAGO SERVICIO DE INVESTIGACION DEL BANQUERO POR INSTRUCCION DE PAGO INCORRECTO EFECTUADO POR BOLIVIA TV EL 01/02/2016 EN NOTA MEFP/VTCP/DGPOT/UOTGN/NO.0923/2016 A F/OVERON AMERICA LLC POR USD 9,581,17LIB.00526012001 BOLIVIA TV - RECAUDACIONES COMISIONES EQUIV. A USD 50.-</t>
  </si>
  <si>
    <t>||PAGO SERVICIO DE INVESTIGACION DEL BANQUERO POR INSTRUCCION DE PAGO INCORRECTO EFECTUADO POR BOLIVIA TV EL 01/02/2016 EN NOTA MEFP/VTCP/DGPOT/UOTGN/NO.0923/2016 A F/OVERON AMERICA LLC POR USD 9,581,17LIB.00526012001 BOLIVIA TV - RECAUDACIONES POR COBRO UTILES DE ESCRITORIO</t>
  </si>
  <si>
    <t>||COBRO COMISION DEL BANQUERO POR SERVICIO DE INVESTIGACION POR INSTRUCCION DE PAGO INCORRECTA EFECTUADA POR YPFB SEGUN NOTA MEFP/VTCP/DGPOT/UOTGN/NO.0330/2016 DEL 2/02/2016 A FV/BHP GLOBAL LLC. POR USD 72.980.-LIB.00513012003 LPB-YPFB. REF.: UTILES DE ESCRITORIO</t>
  </si>
  <si>
    <t>||COBRO COMISION DEL BANQUERO POR SERVICIO DE INVESTIGACION POR INSTRUCCION DE PAGO INCORRECTA EFECTUADA POR YPFB SEGUN NOTA MEFP/VTCP/DGPOT/UOTGN/NO.0330/2016 DEL 2/02/2016 A FV/BHP GLOBAL LLC. POR USD 72.980.-LIB.00513012003 LPB-YPFB COMISION POR SERVICIO DE INVESTIGACION DEL BANQUERO</t>
  </si>
  <si>
    <t>'TRANSFERENCIA DE FONDOS||EN ATENCION A NOTA DEL MIN. DE ECONOMIA Y FINANZAS PUBLICAS MEFP/VTCP/DGPOT/UPCFTGN/TR-N¿0589/2016 DE LA FECHA (HRE-TSO-1752), REGULARIZACION DE FONDO ACREDITADO ERRONEAMENTE EN LA CUENTA RECAUDADORA.DEBITO DE  LIBRETA N¿00513012004 "LBP-YPFB-UNICOMERCIAL"</t>
  </si>
  <si>
    <t>'TRANSFERENCIA DE FONDOS||S/G. NOTA CITE: MEFP/VTCP/DGPOT/UPCFTGN/TR/NO.0592/2016 DE LA FECHA,DEL MIN.DE ECONOMIA Y FINANZAS PUBLICAS.(HRE-TSO-1751),ABONO FUNCIONARIO PUBLICO.DEBITO DE LA LIBRETA NO. 00046064201 MSD-INASES-RECURSOS HUMANOS,</t>
  </si>
  <si>
    <t>'TRANSFERENCIA DE FONDOS||A SOL.DEL MIN.DE ECO.Y FIN.PUBL. MEFP/VTCP/DGCP/UODP-273/2016 DE LA FECHA (HRE-TSO-1753).PAGO BTS EXTRABURSATIL-VENCIMIENTO 10 DE MARZO D.S. NO. 1121 DE 11 DE ENERO DE 2012.DEBITO DE LA LIBRETA NO. 00099021001-TGN RECURSOS ORDINARIOS-MONEDA NACIONAL.</t>
  </si>
  <si>
    <t>'TRANSFERENCIA DE FONDOS||A SOL.DEL MIN.DE ECO.Y FIN.PUBL. MEFP/VTCP/DGCP/UODP-273/2016 DE LA FECHA (HRE-TSO-1753).PAGO BTS EXTRABURSATIL-VENCIMIENTO 10 DE MARZO D.S. NO. 1121 DE 11 DE ENERO DE 2012.DEBITO DE LA LIBRETA NO. 00099021001, REPOSICION UTILES DE ESCRITORIO.</t>
  </si>
  <si>
    <t>'TRANSFERENCIA DE FONDOS||EN ATENCION A NOTA DEL MIN. DE ECONOMIA Y FINANZAS PUBLICAS MEFP/VTCP/DGPOT/UPCFTGN/TR/N¿0597/2016 DE LA FECHA (HRE-TSO-1769). DEVOLUCION DEL DEPOSITO ERRONEO EFECTUADO POR EL SR. FREDDY ACARAPI CH.DEBITO DE LA LIBRETA N¿ 00099021001, REPOSICI¿N ¿TILES DE ESCRITORIO</t>
  </si>
  <si>
    <t>'TRANSFERENCIA DE FONDOS||EN ATENCION A NOTA DEL MIN. DE ECONOMIA Y FINANZAS PUBLICAS MEFP/VTCP/DGPOT/UPCFTGN/TR/N¿0597/2016 DE LA FECHA (HRE-TSO-1769). DEVOLUCION DEL DEPOSITO ERRONEO EFECTUADO POR EL SR. FREDDY ACARAPI CH.DEBITO DE LA LIBRETA 00046021109 MS-MIN.SALUD-RECAUDACIONES</t>
  </si>
  <si>
    <t>||TRANSFERENCIA DE FONDOS S/G. MENSAJE SWIFT NRO. 03201 Y CORREO ELECTRONICO DE LA DIRECCION GENERAL DE AERONAUTICA CIVIL DE LA FECHA (SECTOR PUBLICO).DEBITO DE LA LIBRETA 01170102001 DGAC, REPOSICION UTILES DE ESCRITORIO.</t>
  </si>
  <si>
    <t xml:space="preserve">FONDO DE FINANCIAMIENTO PARA LA MINERÍA  </t>
  </si>
  <si>
    <t>'TRANSFERENCIA  SEGUN CITE||UNTE-0039/2016 DE LA CORPORACION MINERA DE BOLIVIA RECIBIDA EN LA FECHA  REF: TRASPASO DE FONDOS (TRAM-TSO-1923)ABONO EN LA LIB. N¿ 01300102002 FONDO DE FINANCIAMIENTO PARA LA MINERIA "FOFIM"</t>
  </si>
  <si>
    <t>||TRANSFERENCIA DE FONDOS S/G. NOTA CITE: BUN0225/16 DE LA FECHA.(HRE-TSO-1960), MULTAS POR INFRACCION APERTURA DE CAMINO VECINAL EN LA COMUNIDADES LAS CASAS Y CHAUJREAL.A SOLIC. GOB.AUT.MCPAL.PADILLA, LIBRETA NO.00086031101 MMAYA-SERV.NAL.AREAS.PROTEG.; BUN.</t>
  </si>
  <si>
    <t>||TRANSFERENCIA DE FONDOS S/G. NOTA CITE: BUN/CF183/16 DE LA FECHA.(HRE-TSO-1965), TRASPASO DE CAPITAL POR EL MES DE FEBRERO/2016 COOPERATIVA SUDAMERICANA.A SOLICITUD FONDESIF, LIBRETA NO.00099021001 TG-RECURSOS ORDINARIOS; BUN</t>
  </si>
  <si>
    <t>||COMPLEMENTO A NUESTRO COMPROBANTE CONTABLE N¿ S 0841328 DE FECHA 10/02/2016 POR COBRO DE MENOS DEL DIFERENCIAL DE INTERESES, PAGO PR¿STAMO 96/003/00 POR CUENTA DE GAD COCHABAMBA, VCTO. 10/02/2016.LIBRETA 00990301003 RECUP.DIFERENCIALES E INTERESES-CRED.EXT.</t>
  </si>
  <si>
    <t>'TRANSFERENCIA DE FONDOS||S/G. NOTA CITE: MEFP/VTCP/DGAFT/USCFT/NO.0226/16 DE LA FECHA, DEL MIN.ECO.Y FINANC.PUB.(HRE-TSO-1970),PAGO DE CAPITAL EN MORA  ADEUDADO POR LA ADMINISTRACION DE AASANA,RECUPERACION POR LA DEUDA EMERGENTE DEL DECRETO SUPREMO NO.24641 (4/JUNIO/1997).ABONO A LA LIBRETA NO. 00990201001 TGN - RECURSOS ORDINARIOS.</t>
  </si>
  <si>
    <t>TRANSFERENCIA DE FONDOS||S/G. NOTA CITE: MEFP/VTCP/DGAFT/UOIET/TES/NO.1096/16 DE LA FECHA, DEL MIN.ECO.Y FINANC.PUB.(HRE-TSO-1972),PAGO OBLIGACION POR EL GOB.AUT.DPTAL.LA PAZ,CORREP.CONV.INTERGUBER.FINANC.NO.109  PROY.CONST.SIST.RIEGO PRESA PATAMANTA.ABONO A LA LIBRETA NO. 00860704101 MMAYA-BS-CONTARPARTE PROY.PRE INVERSION TRANSF.TGN.</t>
  </si>
  <si>
    <t>||TRANSFERENCIA A LA CUENTA UNICA DEL TESORO IMPORTE RETENIDO A WALTER ABRAHAM PEREZ ALANDIA POR REMUNERACION MAXIMA CORRESPONDIENTE AL MES DE FEBRERO/2016 - LIBRETA N¿ 00990201001. SEGUN COMUNICACI¿N INTERNA BCB-DIR-CI-2016-35 DE F. 09/03/2016 Y "ROC" N¿ 299/2016 DEL DCRTRANSFERENCIA POR REMUNERACI¿N M¿XIMA DE WALTER PEREZ ALANDIA - FEBRERO/2016 LIBRETA 00990201001</t>
  </si>
  <si>
    <t>PAGO A BID PR¿STAMO 1075-SF-BO-5 VCTO. 10-mar-2016 POR CUENTA DE TGN , NTI. 007337 VALOR 10-mar-2016 CAPITAL USD 109.129,53 INTERESES USD 47.835,84CTA. 3987 CUENTA UNICA DEL TESORO LIB. 00099021001 REF.: COMISIONES BANCARIAS</t>
  </si>
  <si>
    <t>PAGO A BID PR¿STAMO 995-SF-BO VCTO. 10-mar-2016 POR CUENTA DE TGN , NTI. 007345 VALOR 10-mar-2016 CAPITAL USD 20.063,30 INTERESES USD 8.794,54CTA. 3987 CUENTA UNICA DEL TESORO LIB. 00099021001 REF.: COMISIONES BANCARIAS</t>
  </si>
  <si>
    <t>PAGO A BID PR¿STAMO 993-SF-BO VCTO. 10-mar-2016 POR CUENTA DE TGN , NTI. 007349 VALOR 10-mar-2016 CAPITAL USD 4.862,68 INTERESES USD 2.131,51CTA. 3987 CUENTA UNICA DEL TESORO LIB. 00099021001 REF.: COMISIONES BANCARIAS</t>
  </si>
  <si>
    <t>PAGO A ICO ESPA¿A PR¿STAMO 01020038.0 VCTO. 10-mar-2016 POR CUENTA DE TGN , NTI. 007384 VALOR 10-mar-2016 CAPITAL EUR 195.791,12 INTERESES EUR 7.918,66CTA. 3987 CUENTA UNICA DEL TESORO LIB. 00099021001 REF.: COMISIONES BANCARIAS</t>
  </si>
  <si>
    <t>COBRO COSTOS DE PAPELERIA EN COMPLEMENTO AL COMPROBANTE CONTABLE G-0187715 DE LA FECHA00513062001 YPFB-OPERACIONES PLANTA DE SEPARACION DE LIQUIDOS RIO GRANDE (UTILES DE ESCRITORIO)</t>
  </si>
  <si>
    <t>COBRO COSTOS DE PAPELERIA EN COMPLEMENTO AL COMPROBANTE CONTABLE G-0187717 DE LA FECHA00513062001 YPFB-OPERACIONES PLANTA DE SEPARACION DE LIQUIDOS RIO GRANDE (UTILES DE ESCRITORIO)</t>
  </si>
  <si>
    <t>COBRO COSTOS DE PAPELERIA EN COMPLEMENTO AL COMPROBANTE CONTABLE G-0187721 DE LA FECHA00513062001 YPFB-OPERACIONES PLANTA DE SEPARACION DE LIQUIDOS RIO GRANDE (UTILES DE ESCRITORIO)</t>
  </si>
  <si>
    <t>PAGO AL FONDO PARA LA INTERNACIONALIZACI¿N DE LA EMPRESA (FIEM) ICO ESPA¿A POR EL PRESTAMO ICO 01020036.0 HOSPITAL SAN JUAN DE VCTO. 10-03-2016.</t>
  </si>
  <si>
    <t>COBRO COSTOS DE PAPELERIA EN COMPLEMENTO AL COMPROBANTE CONTABLE G-0187806 DE LA FECHA00513012007 YPFB - RECURSOS NACIONALIZACION (UTILES DE ESCRITORIO)</t>
  </si>
  <si>
    <t>||TRANSFERENCIA DE FONDOS SEGUN NOTA MEFP VTCP DGCP UODP 280/2016 RECIBIDA EN LA FECHA (TRAM TSO 1957). REF: PAGO VCTOS. CLAVE PIZARRA TGNBCBG2A15  F. VCTO. 10.03.16DE LA LIBRETA N¿ 00099021001 RECURSOS ORDINARIOS MN - BENEF. CUENTA N¿ 7256</t>
  </si>
  <si>
    <t>COBRO DE||COSTO UTILES ESCRITORIO POR LA EMISI¿N DEL COMPROBANTE CONTABLE N¿ 844368 DE LA FECHADE LA LIBRETA N¿ 00099021001 RECURSOS ORDINARIO MN POR COSTO UTILES ESCRITORIO</t>
  </si>
  <si>
    <t>||TRANSFERENCIA DE FONDOS SEGUN NOTA DEL MINISTERIO DE ECONOMIA Y FINANZAS PUBLICAS, CITE: MEFP VTCP DGCP UODP-278/16, RECIBIDA EN LA FECHA REF:  PAGO VENCIMIENTO CLAVE PIZARRA TGNU1I06 (TRAM-TSO-1956) EQUIV. A UFV. 2.500.000.00 T/C UFV. 2,11000DE LA LIBRETA 00099021001 TGN RECURSOS ORDINARIOS MONEDA NACIONAL</t>
  </si>
  <si>
    <t>COBRO DE||UTILES DE ESCRITORIO POR ELABORACION DE LA OPERACION CONTABLE N¿844378 DE LA FECHADE LA LIBRETA 00099021001 TGN RECURSOS ORDINARIOS MONEDA NACIONAL, COSTO UTILES DE ESCRITORIO</t>
  </si>
  <si>
    <t>COBRO DE||COSTO UTILES DE ESCRITORIO POR LA EMISION DEL COMPROBANTE CONTABLE N¿ 844461 DE LA FECHADE LA LIBRETA N¿ 00099021001 TGN RECURSOS ORDINARIOS MN POR COSTO UTILES ESCRITORIO</t>
  </si>
  <si>
    <t>'TRANSFERENCIA DE FONDOS||A SOL.DEL MIN.DE ECO.Y FIN.PUBL. MEFP/VTCP/DGCP/UODP-279/2016 DE LA FECHA (HRE-TSO-1955).PAGO BTS EXTRABURSATIL-VENCIMIENTO 11 DE MARZO D.S. NO. 1121 DE 11 DE ENERO DE 2012.DEBITO DE LA LIBRETA NO. 00099021001, REPOSICION UTILES DE ESCRITORIO.</t>
  </si>
  <si>
    <t>'TRANSFERENCIA DE FONDOS||A SOL.DEL MIN.DE ECO.Y FIN.PUBL. MEFP/VTCP/DGCP/UODP-279/2016 DE LA FECHA (HRE-TSO-1955).PAGO BTS EXTRABURSATIL-VENCIMIENTO 11 DE MARZO D.S. NO. 1121 DE 11 DE ENERO DE 2012.DEBITO DE LA LIBRETA NO. 00099021001-TGN RECURSOS ORDINARIOS-MONEDA NACIONAL.</t>
  </si>
  <si>
    <t>'TRANSFERENCIA DE FONDOS||S/G. NOTA CITE: MEFP/VTCP/DGPOT/UPCFTGN/TR-0603/16 DE LA FECHA, DEL MIN.DE ECONOMIA Y FINANZAS PUBLICAS.(HRE-TSO-1949), DEVOLUCI¿N DE RECURSOS DEPOSITADOS ERR¿NEAMENTE EN LAS CUENTAS RECAUDADORAS DE YPFB.DEBITO DE LA LIBRETA NO. 00513012004 LBP-YPFB-UNICOMERCIAL.</t>
  </si>
  <si>
    <t>'TRANSFERENCIA DE FONDOS||S/G. NOTA CITE: MEFP/VTCP/DGPOT/UPCFTGN/TR-0604/16 DE LA FECHA, DEL MIN.DE ECONOMIA Y FINANZAS PUBLICAS.(HRE-TSO-1950), DEVOLUCI¿N DE RECURSOS DEPOSITADOS EN DEMAS¿A.DEBITO DE LA LIBRETA NO. 00513012004 LBP-YPFB-UNICOMERCIAL.</t>
  </si>
  <si>
    <t>COBRO DE||COSTO UTILES ESCRITORIO POR LA EMISION DEL COMPROBANTE CONTABLE N¿ 844517 DE LA FECHADE LA LBIRETA N¿ 00099021001 TGN RECURSOS ORDINARIOS MN</t>
  </si>
  <si>
    <t>'TRANSFERENCIA DE FONDOS||EN ATENCION A NOTA DEL MIN. DE ECO.Y FINANZAS PUBLICAS MEFP/VTCP/DGAFT/UOIET/TES/N¿1330/16  DE LA FECHA(HRE-TSO-1973), A LA UMSA PROVENIENTE DEL IDH CORRESP.ONDIENTE A ENERO/2016 70% DEL 50% FONDOS EN CUSTODIA.DEBITO DE LA LIBRETA N¿ 00990201001, REPOSICI¿N ¿TILES DE ESCRITORIO</t>
  </si>
  <si>
    <t>'TRANSFERENCIA DE FONDOS||EN ATENCION A NOTA DEL MIN. DE ECO.Y FINANZAS PUBLICAS MEFP/VTCP/DGAFT/UOIET/TES/N¿1329/16  DE LA FECHA(HRE-TSO-1974), A LA UMSA PROVENIENTE DEL IDH, CORRESPONDIENTE A FEBRERO/2016 25%  FONDOS EN CUSTODIA.DEBITO DE LA LIBRETA N¿ 00990201001, REPOSICI¿N ¿TILES DE ESCRITORIO .</t>
  </si>
  <si>
    <t>'TRANSFERENCIA DE FONDOS||EN ATENCION A NOTA DEL MIN. DE ECO.Y FINANZAS PUBLICAS MEFP/VTCP/DGAFT/UOIET/TES/N¿1328/16  DE LA FECHA(HRE-TSO-1975), A LA UPEA PROVENIENTE DEL IDH, CORRESPONDIENTE A FEBRERO/2016 25% FONDOS EN CUSTODIA.DEBITO DE LA LIBRETA N¿ 00990201001, REPOSICI¿N ¿TILES DE ESCRITORIO.</t>
  </si>
  <si>
    <t>REG.POR EJECUCION DE GARANT.DE CUMP. DE CONTRATO DE ADM.DEL FIDEICOMISO DE ACTIVOS REMANENTES DE PROC. DE SOLUCION, S/G NOTAS MEFP/VCTP/DGCP/UF-995/2015 DE 31/12/15 Y MEFP/VCTP/DGCP/UF-108/2016 DE 05/02/16 Y ESTADO DE LAS RETENCIONES ADJ. IMPORTE CORREESPONDIENTE AL MEFPREG.DEL ABONO DE LA EJEC.DE GARANT.DE CUMP.DE CONTRATO DE ADM.DE FIDEICOMISO MUTUAL PAITITI</t>
  </si>
  <si>
    <t>||TRANSFERENCIA DE FONDOS DEL EXTERIOR SEGUN SWIFT NO.3233 DEL 10/03/2016 ORDENANTE CONSULADO DE BOLIVIA EN MENDOZA A F/SEGIPLIB.00340012005 SEGIP-RECAUDACION EXTERIOR-CELULAS DE IDENTIDAD</t>
  </si>
  <si>
    <t>||TRANSF. DE FONDOS DEL EXTERIOR A F/SEGIP SEGUN SWIFT NO.3232 DEL 10/03/2016 ORDENANTE CONSULADO DE BOLIVIA EN MENDOZALIB.00340012005-RECAUDACION EXTEIRO-CEDULAS DE IDENTIDAD</t>
  </si>
  <si>
    <t>||TRANSF. DE FONDOS DEL EXTERIOR SEGUN SWIFT 03234 DE FECHA 10-03-2016 A FAVOR DEL SEGIP POR ORDEN DEL CONSULADO DE MENDOZA -ARGENTINALIBRETA 00340012005 SEGIP-RECAUDACIONES EXTERIOR C.I.</t>
  </si>
  <si>
    <t>||TRANSFERENCIA DE FONDOS S/G. CITE' BUN0231/16 DE LA FECHA (HRE-TSO-1999). PAGO DE HABERES DEL PERSONAL Y GASTOS OPERATIVOS DEL PROGRAMA PRONESA CBBA. GESTION 2016.A SOLICITUD DEL MDRYT-SENASAG SUBPROG.DE ERRADICACI¿N DE LA FIEBRE AFTOSA; LIB.00047084103; BUN.</t>
  </si>
  <si>
    <t>||REGULARIZACION PARCIAL DE COMPROBANTE G-0187874 DE LA FECHA, POR REGISTRO NUMERO DE LIBRETA</t>
  </si>
  <si>
    <t>'TRANSFERENCIA DE FONDOS||A SOL. DEL MIN,DE ECO Y FIN.PUBL. MEFP/VTCP/DGPOT/UPCFTGN/TR-N¿0632/2016 DE LA FECHA HRE TSO 2025 REVERSION DEFINITIVA DE LAS BOLETAS SOLICITADAS POR EL SENASIR, CONSIGNADAS EN LOS COMPROBANTES DE PAGO N¿71363, 71368, 71369, 71370 Y 71371.ABONO A LA LIBRETA 00099021001 TGN RECURSOS ORDINARIOS.</t>
  </si>
  <si>
    <t>PROVISION DE FONDOS PARA TRANSFERENCIA SEGUN SOLICITUD YPFB-0094-2016 DE YACIMIENTOS PETROLIFEROS FISCALES BOLIVIANOS REF.: PAGO DE TRANSPORTE DE HIDROCARBUROS MERCADO INTERNO CORRSEPONDIENTE A ENERO 2016LIB. 00513012007 YPFB - RECURSOS NACIONALIZACION</t>
  </si>
  <si>
    <t>VENTA DE DIVISAS SEGUN NOTA MEFP/VTCP/DGPOT/UOTGN/NO.0845/2016 A SOLICITUD DE MINISTERIO DE RELACIONES EXTERIORES REF.: PAGO PROVISION DE COMBUSTIBLELIB. 00010011101 MRE-MIN.RELACIONES EXTERIORES-OTROS INGRESOS</t>
  </si>
  <si>
    <t>TRANSFERENCIA DE FONDOS AL EXTERIOR SEGUN SOLICITUD MEFP/VTCP/DGCP/UODP-288/2016 DE MINISTERIO DE ECONOMIA Y FINANZAS PUBLICAS REF.: MEMBRESIA DEL ESTADO PLURINACIONAL DE BOLIVIA</t>
  </si>
  <si>
    <t>COBRO COSTOS DE PAPELERIA EN COMPLEMENTO AL COMPROBANTE CONTABLE G-0187934 DE LA FECHA00513012007 YPFB - RECURSOS NACIONALIZACION (UTILES DE ESCRITORIO)</t>
  </si>
  <si>
    <t>||TRANSFERENCIA DE FONDOS DEL EXTERIOR SEGUN SWIFT NO.3233 DEL 10/03/2016 ORDENANTE CONSULADO DE BOLIVIA EN MENDOZA A F/SEGIP00340012003 RECAUDACION EXTRANJERIA - C.I. -L.C. POR COBRO UTILES DE ESCRITORIO</t>
  </si>
  <si>
    <t>||TRANSF. DE FONDOS DEL EXTERIOR A F/SEGIP SEGUN SWIFT NO.3232 DEL 10/03/2016 ORDENANTE CONSULADO DE BOLIVIA EN MENDOZACGO.LIB.00340012003-RECAUDACION  EXTRANJERIA-C.I.-LC (UTILES DE ESCRITORIO)</t>
  </si>
  <si>
    <t>||TRANSFERENCIA DE FONDOS POR PARTE DEL TGN PARA PAGO DE VALORES "C" EN MN CON F.VCTO.11.03.2016, S/G CARTA  MEFP/VTCP/DGCP/UODP-285/2016 DE FECHA 11/3/2016.DEL MINISTERIO DE ECONOMIA Y FINANZAS PUBLICAS, LIBRETA  00099031003 DEL TGN TITULOS VALOR DEL TESORO M/N.LIBRETA  00099031003 DEL TGN TITULOS VALOR DEL TESORO MN.</t>
  </si>
  <si>
    <t>||TRANSF. DE FONDOS DEL EXTERIOR SEGUN SWIFT 03234 DE FECHA 10-03-2016 A FAVOR DEL SEGIP POR ORDEN DEL CONSULADO DE MENDOZA -ARGENTINALIB.00340012003 RECAUDACION EXTRANJERIA C.I. REF.: UTILES DE ESCRITORIO</t>
  </si>
  <si>
    <t>'TRANSFERENCIA DE FONDOS||A SOL.DEL MIN.DE ECO.Y FIN.PUBL. MEFP/VTCP/DGCP/UODP-286/2016 DE LA FECHA (HRE-TSO-1993).PAGO BTS EXTRABURSATIL-VENCIMIENTO 12, 13 Y 14 DE MARZO D.S. NO. 1121 DE 11 DE ENERO DE 2012.DEBITO DE LA LIBRETA NO. 00099021001-TGN RECURSOS ORDINARIOS-MONEDA NACIONAL.</t>
  </si>
  <si>
    <t>'TRANSFERENCIA DE FONDOS||A SOL.DEL MIN.DE ECO.Y FIN.PUBL. MEFP/VTCP/DGCP/UODP-286/2016 DE LA FECHA (HRE-TSO-1993).PAGO BTS EXTRABURSATIL-VENCIMIENTO 12, 13 Y 14 DE MARZO D.S. NO. 1121 DE 11 DE ENERO DE 2012.DEBITO DE LA LIBRETA NO. 00099021001, REPOSICION UTILES DE ESCRITORIO.</t>
  </si>
  <si>
    <t>||TRANSF. DE FONDOS DEL EXTERIOR SEGUN SWIFT  03010 DE FECHA 4/03/2016. ORDENANTE: CONSULADO DE BOLIVIA-SANTIAGO. REF.: RECAUDACIONES GESTORIA CONSULAR FEBRERO 2016LIBRETA 00010011102 MIN.RR.EE.-GESTORIA CONSULAR. REF.: UTILES DE ESCRITORIO</t>
  </si>
  <si>
    <t>'TRANSFERENCIA DE FONDOS||S/G.NOTA CITE:MEFP/VTCP/DGAFT/UOIET/TES/NO.1364/16 DE LA FECHA, DEL MIN.DE ECO.Y FINAN.PUB.(HRE-TSO-2012),CONV.UPRE CIF-IG/349/2016 ENTRE LA UPRE Y EL GOB.AUT.MCPAL. COROICO PROY.CONST.UNIDAD EDUCATIVA NUEVA ESPERANZA.DEBITO DE LA LIBRETA NO.00099024113 "BOLIVIA CAMBIA",1ER.DESEMBOLSO 20% MONTO A FINANC. S/G. LA UPRE</t>
  </si>
  <si>
    <t>'TRANSFERENCIA DE FONDOS||S/G.NOTA CITE: MEFP/VTCP/DGAFT/UOIET/TES/N¿1356 /16 DE LA FECHA DEL MIN.DE ECO.Y FINAN. PUB.(HRE-TSO-2007),CONV.UPRE-CIF-IG/336 /2016 ENTRE LA UPRE Y EL G.A.M.CORIPATA .PROY."CONST.UNIDAD EDUCATIVA SAN JUAN "DEBITO DE LIBRETA N¿00099024113 BOLIVIA CAMBIA, 1ER.DESEMBOLSO 20%  MONTO A FINANCIAR, S/G.LA UPRE.</t>
  </si>
  <si>
    <t>'TRANSFERENCIA DE FONDOS||S/G. NOTA CITE:MEFP/VTCP/DGAFT/UOIET/TES/NO.1358/16 DE LA FECHA, DEL MIN.ECO.FINAN.PUB.(HRE-TSO-2017),CONV.UPRE-CIF-IG/343/16 ENTRE LA UPRE Y EL GOB.AUT.MCPAL.YANACACHI, PROY.CONST. U.E. FLORIDA (YANACACHI).DEBITO DE LA LIBRETA NO.00099024113 BOLIVIA CAMBIA, 1ER.DESEMB.EQUIV.20% MONTO A FINANC.S/G.LA UPRE.</t>
  </si>
  <si>
    <t>||TRANSFERENCIA DE FONDOS S/G.MENSAJE SWIFT NRO. 03473 DE LA FECHA (SECTOR PUBLICO).DEBITO DE LA LIBRETA 01170102001 DGAC, REPOSICION UTILES DE ESCRITORIO.</t>
  </si>
  <si>
    <t>'TRANSFERENCIA DE FONDOS||S/G. NOTA CITE:MEFP/VTCP/DGAFT/UOIET/TES/NO.1352/16 DE LA FECHA, DEL MIN.ECO.FINAN.PUB.(HRE-TSO-2018),CONV.UPRE-CIF-IG/341/16 ENTRE LA UPRE Y EL GOB.AUT.MCPAL.LA  ASUNTA, PROY.CONST.15 AULAS Y TINGLADO U.E. EL PALMAR.DEBITO DE LA LIBRETA NO.00099024113 BOLIVIA CAMBIA, 1ER.DESEMB.EQUIV.20% MONTO A FINANC.S/G.LA UPRE.</t>
  </si>
  <si>
    <t>'TRANSFERENCIA DE FONDOS||S/G.NOTA CITE: MEFP/VTCP/DGAFT/UOIET/TES/N¿1355/15 DE LA FECHA DEL MIN.DE ECO.Y FINAN. PUB.(HRE-TSO-2008),CONV.UPRE-CIF-IG/335/2016 ENTRE LA UPRE Y EL G.A.M.CORIPATA PROY. "CONST.UNIDAD EDUCATIVA SANTIAGO TOCORONI".DEBITO DE LIBRETA N¿00099024113 BOLIVIA CAMBIA, 1ER.DESEMBOLSO 20% MONTO A FINANCIAR, S/G.LA UPRE.</t>
  </si>
  <si>
    <t>'TRANSFERENCIA DE FONDOS||S/G.NOTA CITE:MEFP/VTCP/DGAFT/UOIET/TES/NO.1351/16 DE LA FECHA, DEL MIN.ECO.FINAN.PUB.(HRE-TSO-2019),CONV.UPRE-CIF-IG/340/16 ENTRE LA UPRE Y EL G.A.M. LA ASUNTA,PROY.CONST.15 AULAS Y TINGLADO U.E. TECNICO HUMANISTICO ALVARO GARCIA LINERA-COPALANIDEBITO DE LA LIBRETA NO.00099024113 BOLIVIA CAMBIA, 1ER.DESEMB.EQUIV.20% MONTO A FINANC.S/G.LA UPRE.</t>
  </si>
  <si>
    <t>'TRANSFERENCIA DE FONDOS||S/G.NOTA CITE:MEFP/VTCP/DGAFT/UOIET/TES/NO.1360/16 DE LA FECHA, DEL MIN.DE ECO.Y FINAN.PUB.(HRE-TSO-2013),CONV.UPRE CIF-IG 352/2016 ENTRE LA UPRE Y EL GOB.AUT.MCPAL. CHULUMANI PROY.CONST.UNIDAD EDUCATIVA PASTO PATA -CHULUMANI.DEBITO DE LA LIBRETA NO.00099024113 "BOLIVIA CAMBIA",1ER.DESEMBOLSO 20% MONTO A FINANC. S/G. LA UPRE</t>
  </si>
  <si>
    <t>'TRANSFERENCIA DE FONDOS||S/G. NOTA CITE:MEFP/VTCP/DGAFT/UOIET/TES/NO.1350/16 DE LA FECHA, DEL MIN.ECO.FINAN.PUB.(HRE-TSO-2020),CONV.UPRE-CIF-IG/339/16 ENTRE LA UPRE Y EL GOB.AUT.MCPAL.LA ASUNTA, PROY.CONST.15 AULAS Y TINGLADO U.E. CHARIA.DEBITO DE LA LIBRETA NO.00099024113 BOLIVIA CAMBIA, 1ER.DESEMB.EQUIV.20% MONTO A FINANC.S/G.LA UPRE.</t>
  </si>
  <si>
    <t>'TRANSFERENCIA DE FONDOS||S/G.NOTA CITE:MEFP/VTCP/DGAFT/UOIET/TES/NO.1354/16 DE LA FECHA, DEL MIN.DE ECO.Y FINAN.PUB.(HRE-TSO-2014),CONV.UPRE CIF-IG 348/2016 ENTRE LA UPRE Y EL GOB.AUT.MCPAL. CAJUATA PROY.CONST.UNIDAD EDUCATIVA JUAN EVO MORALES AYMA SIQUIMIRANI-SECUNDARIADEBITO DE LA LIBRETA NO.00099024113 "BOLIVIA CAMBIA",1ER.DESEMBOLSO 20% MONTO A FINANC. S/G. LA UPRE</t>
  </si>
  <si>
    <t>'TRANSFERENCIA DE FONDOS||S/G.NOTA CITE:MEFP/VTCP/DGAFT/UOIET/TES/NO.1359/16 DE LA FECHA, DEL MIN.DE ECO.Y FINAN.PUB.(HRE-TSO-2015),CONV.UPRE CIF-IG 347/2016 ENTRE LA UPRE Y EL GOB.AUT.MCPAL.YANACACHI PROY.CONST.U.E. FELIX ERNESTO MOSCOSO (YANACACHI).DEBITO DE LA LIBRETA NO.00099024113 "BOLIVIA CAMBIA",1ER.DESEMBOLSO 20% MONTO A FINANC. S/G. LA UPRE</t>
  </si>
  <si>
    <t>'TRANSFERENCIA DE FONDOS||S/G.NOTA CITE: MEFP/VTCP/DGAFT/UOIET/TES/N¿1361/16 DE LA FECHA DEL MIN.DE ECO.Y FINAN. PUB.(HRE-TSO-2009),CONV.UPRE-CIF-IG/354/2016 ENTRE LA UPRE Y EL G.A.M.CHULUMANI PROY. "CONST.UNIDAD EDUCATIVA CUTUSUMA-CHULUMANI".DEBITO DE LIBRETA N¿00099024113 BOLIVIA CAMBIA, 1ER.DESEMBOLSO 20% MONTO A FINANCIAR, S/G.LA UPRE</t>
  </si>
  <si>
    <t>'TRANSFERENCIA DE FONDOS||S/G.NOTA CITE:MEFP/VTCP/DGAFT/UOIET/TES/NO.1353/16 DE LA FECHA, DEL MIN.DE ECO.Y FINAN.PUB.(HRE-TSO-2016),CONV.UPRE CIF-IG/346/2016 ENTRE LA UPRE Y EL GOB.AUT.MCPAL.CAJUATA PROY.CONST.UNIDAD EDUCATIVA ASOCIADA CAJUATA - SECUNDARIA.DEBITO DE LA LIBRETA NO.00099024113 "BOLIVIA CAMBIA",1ER.DESEMBOLSO 20% MONTO A FINANC. S/G. LA UPRE</t>
  </si>
  <si>
    <t>'TRANSFERENCIA DE FONDOS||S/G.NOTA CITE:MEFP/VTCP/DGAFT/UOIET/TES/NO.1349/16 DE LA FECHA, DEL MIN.DE ECO.Y FINAN.PUB.(HRE-TSO-2021),CONV.UPRE CIF-IG/342/2016 ENTRE LA UPRE Y EL GOB.AUT.MCPAL.LA  ASUNTA PROY.CONST.15 AULAS Y TINGLADO U.E. ELIZARDO  P¿REZ.DEBITO DE LA LIBRETA NO.00099024113 "BOLIVIA CAMBIA",1ER.DESEMBOLSO 20% MONTO A FINANC. S/G. LA UPRE</t>
  </si>
  <si>
    <t>'TRANSFERENCIA DE FONDOS||A SOL. DEL MIN,DE ECO Y FIN.PUBL. MEFP/VTCP/DGAFT/UOIET/TES/N¿1357/16 DE LA FECHA HRE TSO 2006 CONVENIO UPRE CIF IG/337/2016 ENTRE LA UPRE Y EL G.A.M.DE CORIPATA. PROY.CONSTRUC. UNIDAD EDUCATIVA MCAL. ANDRES DE SANTA CRUZ.DEBITO DE LA LIBRETA 00099024113 BOLIVIA CAMBIA,1ER DESEM.EQUIV.20% DEL MONTO A FINANCIAR, SG. UPRE</t>
  </si>
  <si>
    <t>'TRANSFERENCIA DE FONDOS||S/G.NOTA CITE: MEFP/VTCP/DGAFT/UOIET/TES/N¿1362/16 DE LA FECHA DEL MIN.DE ECO.Y FINAN. PUB.(HRE-TSO-2010),CONV.UPRE-CIF-IG/353/2016 ENTRE LA UPRE Y EL G.A.M.CHULUMANI PROY. "CONST.UNIDAD EDUCATIVA CHIMASI-CHULUMANI".DEBITO DE LIBRETA N¿00099024113 BOLIVIA CAMBIA, 1ER.DESEMBOLSO 20% MONTO A FINANCIAR, S/G.LA UPRE.</t>
  </si>
  <si>
    <t>'TRANSFERENCIA DE FONDOS||S/G.NOTA CITE: MEFP/VTCP/DGAFT/UOIET/TES/N¿1363/16 DE LA FECHA DEL MIN.DE ECO.Y FINAN. PUB.(HRE-TSO-2011),CONV.UPRE-CIF-IG/344/2016 ENTRE LA UPRE Y EL G.A.M.COROICO PROY. "CONST. UNIDAD EDUCATIVA  SANTA ROSA ".DEBITO DE LIBRETA N¿00099024113 BOLIVIA CAMBIA,1ER.DESEMBOLSO 20% MONTO A FINANCIAR, S/G.LA UPRE.</t>
  </si>
  <si>
    <t>'TRANSFERENCIA DE FONDOS||S/G.NOTA CITE:MEFP/VTCP/DGAFT/UOIET/TES/NO.1348/16 DE LA FECHA, DEL MIN.DE ECO.Y FINAN.PUB.(HRE-TSO-2022),CONV.UPRE CIF-IG/338/2016 ENTRE LA UPRE Y EL GOB.AUT.MCPAL.LA  ASUNTA PROY.CONST.15 AULAS Y TINGLADO U.E.T¿CNICO HUMAN¿STICO FIDEL CASTRO.DEBITO DE LA LIBRETA NO.00099024113 "BOLIVIA CAMBIA",1ER.DESEMBOLSO 20% MONTO A FINANC. S/G. LA UPRE</t>
  </si>
  <si>
    <t>||REGULARIZACION PARCIAL DE COMPROBANTE G-0187874 DE LA FECHA, POR REGISTRO NUMERO DE LIBRETALIBRETA 00099021001 TGN-RECURSOS ORDINARIOS (COBRO COMISIONES)</t>
  </si>
  <si>
    <t>'TRANSFERENCIA DE FONDOS||A SOL. DEL MIN,DE ECO Y FIN.PUBL. MEFP/VTCP/DGPOT/UPCFTGN/TR-N¿0632/2016 DE LA FECHA HRE TSO 2025 REVERSION DEFINITIVA DE LAS BOLETAS SOLICITADAS POR EL SENASIR, CONSIGNADAS EN LOS COMPROBANTES DE PAGO N¿71363, 71368, 71369, 71370 Y 71371.DEBITO DE LA LIBRETA 00099021001 COBRO UTILES DE ESCRITORIO.</t>
  </si>
  <si>
    <t>'TRANSFERENCIA DE FONDOS||A SOL. DEL MIN,DE ECO Y FIN.PUBL. MEFP/VTCP/DGPOT/UPCFTGN/TR-N¿0633/2016 DE LA FECHA HRE TSO 2026 REVERSION DEFINITIVA DE LAS BOLETAS DE PAGO SOLICITADO POR EL SENASIR, CONSIGNADAS EN LOS COMPROBANTES DE PAGO N¿71367, 71369, 71370 Y 71371.DEBITO DE LA LIBRETA 00099021001 COBRO UTILES DE ESCRITORIO.</t>
  </si>
  <si>
    <t>VENTA DE DIVISAS SEGUN NOTA YPFB-0095-2016Y MEFP/VTCP/DGPOT/UOTGN/NO.0860/2016 A SOLICITUD DE YACIMIENTOS PETROLIFEROS FISCALES BOLIVIANOS REF.: PAGO POR SERVICIO DE APOYO TEC. DE EXPLORACION DE SISMICA 2D EN LA CUENCA MADRE DE DIOS, ZONA NORESTE RIO BENIDIFERENCIA EN EL TIPO DE CAMBIO - LIB. 00513042001 YPFB - OPERACIONES G N E E</t>
  </si>
  <si>
    <t>NUMERO DE LIBRETA CUT: 000999021001 OPERACI¿N E18  TRANSFERENCIA DEL SISTEMA FINANCIERO POR CUENTA DE TERCEROS  A LA CUT PAGO INDEBIDO - RP PERIODO FEBRERO 2016 A SOLICITUD ADE AFP FUTURO DE BOLIVIA S.A</t>
  </si>
  <si>
    <t>NUMERO DE LIBRETA CUT: 00099021001 OPERACI¿N E18  TRANSFERENCIA DEL SISTEMA FINANCIERO POR CUENTA DE TERCEROS  A LA CUT PAGO ADELANTADO P.R.A.- RP PERIODO FEBRERO 2016 A SOLICITUD ADE AFP FUTURO DE BOLIVIA S.A</t>
  </si>
  <si>
    <t>NUMERO DE LIBRETA CUT: 00099021001 OPERACI¿N E18  TRANSFERENCIA DEL SISTEMA FINANCIERO POR CUENTA DE TERCEROS  A LA CUT COBRO INDEBIDO R2016-99-RP PERIODO FEBRERO 2016 A SOLICITUD ADE AFP FUTURO DE BOLIVIA S.A</t>
  </si>
  <si>
    <t>NUMERO DE LIBRETA CUT: PAGO PENSION POR RIESGOS PROFESIONALES OPERACI¿N E18  TRANSFERENCIA DEL SISTEMA FINANCIERO POR CUENTA DE TERCEROS  A LA CUT A SOLICITUD DE PREVISION SEGUN EL SIGUIENTE DETALLE DESCUENTO COBRO INDEBIDO R026 99 BS. 322,00PAGO ADE</t>
  </si>
  <si>
    <t>'TRANSFERENCIA DE FONDOS||A SOL. DEL MIN,DE ECO Y FIN.PUBL. MEFP/VTCP/DGPOT/UPCFTGN/TR-0634/2016 DE LA FECHA HRE TSO 2027 REEMBOLSO DEL SUBSIDIO DE INCAPACIDAD TEMPORAL CORRESPONDIENTE AL PERIODO ENERO A MARZO DE 2014.ABONO A LA LIBRETA 00010011101 MRE-MIN. RELACIONES EXTERIORES OTROS INGRESOS.</t>
  </si>
  <si>
    <t>'TRANSFERENCIA DE FONDOS||A SOL. DEL MIN,DE ECO Y FIN.PUBL. MEFP/VTCP/DGPOT/UPCFTGN/TR-0634/2016 DE LA FECHA HRE TSO 2027 REEMBOLSO DEL SUBSIDIO DE INCAPACIDAD TEMPORAL CORRESPONDIENTE AL PERIODO ENERO A MARZO DE 2014.ABONO A LA LIBRETA 00099021001 TGN RECURSOS ORDINARIOS.</t>
  </si>
  <si>
    <t>||MULTA POR INCUMPLIM. A LA GUIA DE PROCEDIMIENTOS OPERATIVOS DE CANCELACION DE PAGOS A FUNCIONARIOS PUBLIC.Y BENEFICIARIOS DE RENTA DE ACUERDO A NOTA MEFP/VTCP/DGPOT/UAIS/N¿1352/2016 DE LA FECHA (HRE-TGL-3510).INCONSIST.EN FECHA DE PAGO CERTIF. BS.500.-Y ENDOSO INCOMPLETO BENEFIC.BS 2.500.-ABONO A LA LIBRETA 00099021001.</t>
  </si>
  <si>
    <t>||TRANSF. DE FONDOS DEL EXTERIOR  SEGUN SWIFT NO. 3000 DEL 3/03/2016 A F/ MIN.RR.EE.  ORDENANTE CONSULADO GERAL DA BOLIVIA REF:DEVOLUCION SALDO DE GASTOS DE FUNCIONAMIENTOLIB.00099021001 TGN-RECURSOS ORDINARIOS</t>
  </si>
  <si>
    <t>VENTA DE DIVISAS SEGUN NOTA YPFB-0097-2016 Y MEFP/VTCP/DGPOT/UOTGN/NO.0885/2016 A SOLICITUD DE YACIMIENTOS PETROLIFEROS FISCALES BOLIVIANOS REF.: SERVICIO DE SUSCRIPCION SERVICIO DE INFORMACION ESPECIALIZADALIB. 00513062001 YPFB-OPERACIONES PLANTA DE SEPARACION DE LIQUIDOS RIO GRANDE</t>
  </si>
  <si>
    <t>COBRO COSTOS DE PAPELERIA EN COMPLEMENTO AL COMPROBANTE CONTABLE G-0188023 DE LA FECHA00099021001 TGN-RECURSOS ORDINARIOS</t>
  </si>
  <si>
    <t>PAGO A PDVSA PR¿STAMO SA137065 VCTO. 13-mar-2016 POR CUENTA DE YPFB , VALOR 14-mar-2016 CAPITAL USD 16.899,71 INTERESES USD 4.393,93CTA. 00513012004 YPFB UNICOMERCIAL  REF.: COMISIONES BANCARIAS</t>
  </si>
  <si>
    <t>VENTA DE DIVISAS SEGUN NOTA YPFB-0096-2016 Y MEFP/VTCP/DGPOT/UOTGN/NO.0884/2016 A SOLICITUD DE YACIMIENTOS PETROLIFEROS FISCALES BOLIVIANOS REF.: 3ER. PAGO CONSULTORIA EN ASESORAMIENTO TECNICO ECONOMICO EN EXPLORACION.DIFERENCIA EN EL TIPO DE CAMBIO - LIB. 00513022001 YPFB - "OPERACIONES"</t>
  </si>
  <si>
    <t>VENTA DE DIVISAS SEGUN NOTA YPFB-0096-2016 Y MEFP/VTCP/DGPOT/UOTGN/NO.0884/2016 A SOLICITUD DE YACIMIENTOS PETROLIFEROS FISCALES BOLIVIANOS REF.: 3ER. PAGO CONSULTORIA EN ASESORAMIENTO TECNICO ECONOMICO EN EXPLORACION.LIB. 00513022001 YPFB - "OPERACIONES"</t>
  </si>
  <si>
    <t>VENTA DE DIVISAS SEGUN NOTA YPFB-0095-2016Y MEFP/VTCP/DGPOT/UOTGN/NO.0860/2016 A SOLICITUD DE YACIMIENTOS PETROLIFEROS FISCALES BOLIVIANOS REF.: PAGO POR SERVICIO DE APOYO TEC. DE EXPLORACION DE SISMICA 2D EN LA CUENCA MADRE DE DIOS, ZONA NORESTE RIO BENILIB. 00513042001 YPFB - OPERACIONES G N E E</t>
  </si>
  <si>
    <t>TRANSFERENCIA RECIBIDA DEL EXTERIOR SEG¿N MENSAJES SWIFT Nos. 03527-03525 (REM.EXT.) DE FECHA 14-03-2016 POR DESEMBOLSO DE BID PR¿STAMO 2828/BL-BO -2 REQ 0001 OPS0201609333ALIBRETA N¿ 00287102001 FPS-RECURSOS PROPIOS REF.: UTILES DE ESCRITORIO</t>
  </si>
  <si>
    <t>TRANSFERENCIA RECIBIDA DEL EXTERIOR SEG¿N MENSAJES SWIFT Nos. 03528-03526 (REM.EXT.) DE FECHA 14-03-2016 POR DESEMBOLSO DE BID PR¿STAMO 2828/BL-BO -2 REQ 0001 OPS0201609333ALIBRETA N¿ 00287102001 FPS-RECURSOS PROPIOS REF.: UTILES DE ESCRITORIO</t>
  </si>
  <si>
    <t>TRANSFERENCIA RECIBIDA DEL EXTERIOR SEG¿N MENSAJES SWIFT Nos. 03495-03488 (REM.EXT.) DE FECHA 14-03-2016 POR DESEMBOLSO DE FONPLATA PR¿STAMO BOL 20/2013 CONSERVACION VIAL SN.RAMON-RIOLIBRETA N¿ 00291012002 ABC-RECURSOS PROPIOS REF.: UTILES DE ESCRITORIO</t>
  </si>
  <si>
    <t>'TRANSFERENCIA DE FONDOS||A SOL. DEL MIN,DE ECO Y FIN.PUBL. MEFP/VTCP/DGPOT/UPCFTGN/TR N¿0606/2016 DE LA FECHA HRE TSO 2028 REPOSICI¿N DE BOLETAS DE PAGO AL SENASIR, CONSIGNADAS EN LOS COMPROBANTES DE PAGO NROS. 71363, 71362, 71361 Y 71360.DEBITO DE LA LIBRETA 00099021001 COBRO UTILES DE ESCRITORIO.</t>
  </si>
  <si>
    <t>'TRANSFERENCIA DE FONDOS||S/G.NOTA CITE:MEFP/VTCP/DGPOT/UPCFTGN/TR-NO.0651/2016 DE LA FECHA,DEL MIN.ECO.Y FINANC.PUB.(HRE-TSO-2031), REPOSICION DE BOLETAS DE PAGO CORRESPONDIENTES A VARIAS ENTIDADES, CONSIGNADAS EN EL COMPROBANTE DE PAGO NO. 18624.DEBITO DE LA LIBRETA NO. 00099021001, REPOSICION UTILES DE ESCRITORIO.</t>
  </si>
  <si>
    <t>'TRANSFERENCIA DE FONDOS||EN ATENCION A NOTA DEL MIN. DE ECONOMIA Y FINANZAS PUBLICAS MEFP/VTCP/DGPOT/UPCFTGN/TR-N¿0607/2016 DE LA FECHA (HRE-TSO-2029)DEBITO DE LA LIBRETA  N¿ 00099021001, REPOSICI¿N ¿TILES DE ESCRITORIO</t>
  </si>
  <si>
    <t>TRANSFERENCIA DE FONDOS||EN ATENCION A NOTA DEL MIN. DE ECONOMIA Y FINANZAS PUBLICAS MEFP/VTCP/DGPOT/UPCFTGN/TR-N¿0652/2016 DE LA FECHA (HRE-TSO-2030).DEBITO DE LA LIBRETA  N¿00099021001, REPOSICI¿N ¿TILES DE ESCRITORIO.</t>
  </si>
  <si>
    <t>'TRANSFERENCIA DE FONDOS||A SOL. DEL MIN,DE ECO Y FIN.PUBL. MEFP/VTCP/DGCP/UODP-282/2016 DE LA FECHA HRE TSO 2045 A FAVOR DEL GOBIERNO AUTONOMO MUNICIPAL DE LA PAZ.DEBITO DE LA LIBRETA 00099021001 COBRO UTILES DE ESCRITORIO.</t>
  </si>
  <si>
    <t>'TRANSFERENCIA DE FONDOS||A SOL. DEL MIN,DE ECO Y FIN.PUBL. MEFP/VTCP/DGCP/UODP-282/2016 DE LA FECHA HRE TSO 2045 A FAVOR DEL GOBIERNO AUTONOMO MUNICIPAL DE LA PAZ.DEBITO DE LA LIBRETA 00099038003 DGCP-BS-FORTAL. AL DESARROLLO DE LA PRIMERA INFANCIA (ADEPI).</t>
  </si>
  <si>
    <t>||TRANSFERENCIA DE FONDOS SEGUN NOTA DEL MINISTERIO DE ECONOMIA Y FINANZAS PUBLICAS, CITE: MEFP VTCP DGCP UODP-291/16, RECIBIDA EN LA FECHA REF:  PAGO VENCIMIENTO CLAVE PIZARRA TGNV1F01 (TRAM-TSO-2044) EQUIV. A MVDOL 12.420.000.00DE LA LIBRETA 00099021001 TGN RECURSOS ORDINARIOS MONEDA NACIONAL</t>
  </si>
  <si>
    <t>COBRO DE||UTILES DE ESCRITORIO POR ELABORACION DE LA OPERACION CONTABLE N¿844781 DE LA FECHADE LA LIBRETA 00099021001 TGN RECURSOS ORDINARIOS MONEDA NACIONAL, COSTO UTILES DE ESCRITORIO</t>
  </si>
  <si>
    <t>'TRANSFERENCIA DE FONDOS||A SOL.DEL MIN.DE ECO.Y FIN.PUBL. MEFP/VTCP/DGCP/UODP-292/2016 DE LA FECHA (HRE-TSO-2046).PAGO BTS EXTRABURSATIL-VENCIMIENTO 15 DE MARZO D.S. NO. 1121 DE 11 DE ENERO DE 2012.DEBITO DE LA LIBRETA NO. 00099021001-TGN RECURSOS ORDINARIOS-MONEDA NACIONAL.</t>
  </si>
  <si>
    <t>'TRANSFERENCIA DE FONDOS||A SOL.DEL MIN.DE ECO.Y FIN.PUBL. MEFP/VTCP/DGCP/UODP-292/2016 DE LA FECHA (HRE-TSO-2046).PAGO BTS EXTRABURSATIL-VENCIMIENTO 15 DE MARZO D.S. NO. 1121 DE 11 DE ENERO DE 2012.DEBITO DE LA LIBRETA NO. 00099021001, REPOSICION UTILES DE ESCRITORIO.</t>
  </si>
  <si>
    <t>||TRANSFERENCIA DE FONDOS S/G. MENSAJES SWIFT NROS. 03539 Y 03537 DE LA FECHA (SECTOR PUBLICO).DEBITO DE LA LIBRETA 01170102001 DGAC, REPOSICION UTILES DE ESCRITORIO.</t>
  </si>
  <si>
    <t>'TRANSFERENCIA DE FONDOS||A SOL. DEL MIN,DE ECO Y FIN.PUBL. MEFP/VTCP/DGAFT/UOIET/TES/N¿1370/16 DE LA FECHA HRE TSO 2058 CONVENIO UPRE CIF IG 298/2015 ENTRE LA UPRE Y EL G.A.M.DE SANTA ROSA. PROY.CONSTRUC.TINGLADO U.E. ISABEL RIOJA CUELLAR - ZONA CENTRAL.DEBITO DE LA LIBRETA 00099024113 BOLIVIA CAMBIA,1ER DESEM.EQUIV.20% DEL MONTO A FINANCIAR, SG. UPRE</t>
  </si>
  <si>
    <t>'TRANSFERENCIA DE FONDOS||A SOL. DEL MIN,DE ECO Y FIN.PUBL. MEFP/VTCP/DGAFT/UOIET/TES/N¿1403/16 DE LA FECHA HRE TSO 2059 CONVENIO UPRE CIF IG 351/2016 ENTRE LA UPRE Y EL G.A.M.DE IRUPANA. PROY.CONSTRUC.UNIDAD EDUCATIVA GERMAN BUSCH - IRUPANA.DEBITO DE LA LIBRETA 00099024113 BOLIVIA CAMBIA,1ER DESEM.EQUIV.20% DEL MONTO A FINANCIAR, SG. UPRE</t>
  </si>
  <si>
    <t>'TRANSFERENCIA DE FONDOS||S/G. NOTA CITE:MEFP/VTCP/DGAFT/UOIET/TES/NO.1369/16 DE LA FECHA, DEL MIN.ECO.FINAN.PUB.(HRE-TSO-2062),CONV.UPRE-CIF-IG/191/16 ENTRE LA UPRE Y EL GOB.AUT.MCPAL.POROMA, PROY.CONST.INTERNADO POROMA.DEBITO DE LA LIBRETA N¿00099024113 BOLIVIA CAMBIA, 1ER.DESEMB.EQUIV.20% MONTO A FINANC.S/G.LA UPRE.</t>
  </si>
  <si>
    <t>'TRANSFERENCIA DE FONDOS||S/G.NOTA CITE:MEFP/VTCP/DGAFT/UOIET/TES/NO.1371/16 DE LA FECHA, DEL MIN.DE ECO.Y FINAN.PUB.(HRE-TSO-2055),CONV.UPRE CIF-IG/300/2015 ENTRE LA UPRE Y EL GOB.AUT.MCPAL.SANTA ROSA PROY.CONST.TINGLADO U.E. UMBELINA CLAURE DE CUELLAR-ZONA CENTRAL.DEBITO DE LA LIBRETA NO.00099024113 "BOLIVIA CAMBIA",1ER.DESEMBOLSO 20% MONTO A FINANC. S/G. LA UPRE</t>
  </si>
  <si>
    <t>'TRANSFERENCIA DE FONDOS||S/G. NOTA CITE:MEFP/VTCP/DGAFT/UOIET/TES/NO.1368/16 DE LA FECHA, DEL MIN.ECO.FINAN.PUB.(HRE-TSO-2063),CONV.UPRE-CIF-IG/312/16 ENTRE LA UPRE Y EL GOB.AUT.MCPAL.TARATA, PROY.CONST.ESCUELA MUNICIPAL DE MUSICA TARATA.DEBITO DE LA LIBRETA N¿00099024113 BOLIVIA CAMBIA, 1ER.DESEMB.EQUIV.20% MONTO A FINANC.S/G.LA UPRE.</t>
  </si>
  <si>
    <t>'TRANSFERENCIA DE FONDOS||S/G.NOTA CITE: MEFP/VTCP/DGAFT/UOIET/TES/N¿1402/16 DE LA FECHA DEL MIN.DE ECO.Y FINAN. PUB.(HRE-TSO- 2060),CONV.UPRE-CIF-IG/350 /2016 ENTRE LA UPRE Y EL G.A.M.IRUPANA PROY. "CONST. UNIDAD EDUCATIVA AGUSTIN ASPIAZU-IRUPANA "DEBITO DE LIBRETA N¿00099024113 BOLIVIA CAMBIA, 1ER.DESEMBOLSO 20%  MONTO A FINANCIAR, S/G.LA UPRE.</t>
  </si>
  <si>
    <t>'TRANSFERENCIA DE FONDOS||S/G.NOTA CITE:MEFP/VTCP/DGAFT/UOIET/TES/NO.1373/16 DE LA FECHA, DEL MIN.DE ECO.Y FINAN.PUB.(HRE-TSO-2056),CONV.UPRE CIF-IG/299/2015 ENTRE LA UPRE Y EL GOB.AUT.MCPAL.SANTA ROSA PROY.CONST.TINGLADO U.E. TTE.CNL.GERMAN BUSCH BECERRA-ZONA CENTRAL.DEBITO DE LA LIBRETA NO.00099024113 "BOLIVIA CAMBIA",1ER.DESEMBOLSO 20% MONTO A FINANC. S/G. LA UPRE</t>
  </si>
  <si>
    <t>'TRANSFERENCIA DE FONDOS||S/G.NOTA CITE:MEFP/VTCP/DGAFT/UOIET/TES/NO.1372/16 DE LA FECHA, DEL MIN.DE ECO.Y FINAN.PUB.(HRE-TSO-2057),CONV.UPRE CIF-IG/301/2015 ENTRE LA UPRE Y EL GOB.AUT.MCPAL.SANTA ROSA PROY.CONST.TINGLADO PARQUE INFANTIL ZONA BRASIL.DEBITO DE LA LIBRETA NO.00099024113 "BOLIVIA CAMBIA",1ER.DESEMBOLSO 20% MONTO A FINANC. S/G. LA UPRE</t>
  </si>
  <si>
    <t>'TRANSFERENCIA DE FONDOS||S/G.NOTA CITE: MEFP/VTCP/DGAFT/UOIET/TES/N¿1401/16 DE LA FECHA DEL MIN.DE ECO.Y FINAN. PUB.(HRE-TSO- 2061),CONV.UPRE-CIF-IG/345 /2016 ENTRE LA UPRE Y EL G.A.M.IRUPANA PROY. "CONST. UNIDAD EDUCATIVA 5 DE MAYO-IRUPANA "DEBITO DE LIBRETA N¿00099024113 BOLIVIA CAMBIA, 1ER.DESEMBOLSO 20%  MONTO A FINANCIAR, S/G.LA UPRE.</t>
  </si>
  <si>
    <t>'TRANSFERENCIA DE FONDOS||S/G.NOTA CITE:MEFP/VTCP/DGAFT/UOIET/TES/NO.1367/16 DE LA FECHA, DEL MIN.DE ECO.Y FINAN.PUB.(HRE-TSO-2064),CONV.UPRE CIF-IG/472/2015 ENTRE LA UPRE Y EL GOB.AUT.MCPAL.CHAYANTA PROY.CONST.TINGLADO Y CANCHA POLIFUNCIONAL COMUNIDAD AMAYAPAMPADEBITO DE LA LIBRETA NO.00099024113 "BOLIVIA CAMBIA",1ER.DESEMBOLSO 20% MONTO A FINANC. S/G. LA UPRE</t>
  </si>
  <si>
    <t>N¿MERO DE LIBRETA CUT: 990301013.00 OPERACI¿N T01 TRANSFERENCIA DE FONDOS A LA CUT - TESORO DIRECTO DE BANCO UNION S.A. A CUENTA UNICA DEL TESORO CON NUMERO DE SOLICITUD = 560588 Y NUMERO CORRELATIVO = 91320015032016812 LIBRETA 00990301013 TGN RECURSOS OR</t>
  </si>
  <si>
    <t>||TRANSF. DE FONDOS DEL EXTERIOR SEGUN SWIFT 03085 DE FECHA 7/03/2016. ORDENANTE: CONSULADO GERAL DE BOLIVIA-RIO DE JANEIRO. REF.: DEVOL. SALDO GASTOS DE FUNCIONAMIENTOLIB. 00099021001 TGN-RECURSOS ORDINARIOS</t>
  </si>
  <si>
    <t>||TRANSF. DE FONDOS DEL EXTERIOR SEGUN SWIFT  03141 DE FECHA 8/03/2016 ORDENANTE: EMBASSY OF BOLIVIA - CONPENHAGUE-DENMARK. REF.:  REVERSION SALDOS GASTOS DE FUNCIONAMIENTO AL 31-12-201500099021001 TGN-RECURSOS ORDINARIOS</t>
  </si>
  <si>
    <t>||TRANSF. DE FONDOS DEL EXTERIOR SEGUN SWIFT  02744 DE FECHA 26/02/2016 ORDENANTE: CONSULADO GERAL DA BOLIVIA - SAO PAULO. REF.:  RECAUDACIONES SEGIPLIB.00340012005 RECAUDACIONES EXTERIOR-CEDULAS DE IDENTIDAD</t>
  </si>
  <si>
    <t>||PAGO PRESTAMO IDA 2013-BO VCTO. 15-03-2016 POR CUENTA DE COMIBOL SEGUN NOTA CONT-DP-0236/2016 DEL 10-03-2016, VALOR 15-03-2016 CAPITAL DEG 134.859,00 INTERES 13.654,47LIBRETA 00099021001 TGN-RECURSOS ORDINARIOS (3987), ALIVIO MDRI</t>
  </si>
  <si>
    <t>||TRANSFERENCIA DE FONDOS SEGUN CITE: DGAA/121 DEL MINISTERIO DE MEDIO AMBIENTE Y AGUA RECIBIDA EN LA FECHA  REF: PARA LA EJECUCION DEL CONTROL DE SUSTANCIAS AGOTADORAS DE LA CAPA DE OZONO (TRAM-TSO-2072) COMISIONES CANCELADAS EN FECTIVO.ABONO EN LA LIBRETA  N¿ 00086018047 MMAYA-BS PNUMA CONTROL SUSTANCIAS AGOTADORAS CAPA  OZONO</t>
  </si>
  <si>
    <t>||REGULARIZACION SEGUN CONCILIACION CUENTA 4088 M/N AL 11/03/2016 DEL IMPORTE PROVISIONADO EN DEMASIA SEGUN NOTAS MEFP/VTCP/DGPOT/UOTGN/NOS.0809-0816/2016 MIN.DE RR.EE.LIBRETA 00099021001 TGN-RECURSOS ORDINARIOS</t>
  </si>
  <si>
    <t>PAGO A OPEP PR¿STAMO 654-P VCTO. 15-mar-2016 POR CUENTA DE TGN , NTI. 007382 VALOR 15-mar-2016 CAPITAL USD 91.760,00 INTERESES USD 11.013,47CTA. 3987 CUENTA UNICA DEL TESORO LIB. 00099021001 REF.: COMISIONES BANCARIAS</t>
  </si>
  <si>
    <t>PAGO A FONPLATA PR¿STAMO BOL 23/2014 VCTO. 15-mar-2016 POR CUENTA DE TGN , NTI. 007392 VALOR 15-mar-2016  INTERESES USD 9.104,42 COMISIONES USD 61.387,48CTA. 3987 CUENTA UNICA DEL TESORO LIB. 00099021001 REF.: COMISIONES BANCARIAS</t>
  </si>
  <si>
    <t>PAGO A IDA PR¿STAMO 5454-BO VCTO. 15-mar-2016 POR CUENTA DE TGN , NTI. 007431 VALOR 15-mar-2016  INTERESES USD 1.381,34CTA. 3987 CUENTA UNICA DEL TESORO LIB. 00099021001 REF.: COMISIONES BANCARIAS</t>
  </si>
  <si>
    <t>PAGO A OPEP PR¿STAMO 1527-P VCTO. 15-mar-2016 POR CUENTA DE TGN , NTI. 007433 VALOR 15-mar-2016  INTERESES USD 182.365,11CTA. 3987 CUENTA UNICA DEL TESORO LIB. 00099021001 REF.: COMISIONES BANCARIAS</t>
  </si>
  <si>
    <t>PAGO A OPEP PR¿STAMO 1287-P VCTO. 15-mar-2016 POR CUENTA DE TGN , NTI. 007495 VALOR 15-mar-2016 CAPITAL USD 498.180,00 INTERESES USD 269.105,60CTA. 3987 CUENTA UNICA DEL TESORO LIB. 00099021001 REF.: COMISIONES BANCARIAS</t>
  </si>
  <si>
    <t>COBRO COSTOS DE PAPELERIA EN COMPLEMENTO AL COMPROBANTE CONTABLE G-0188086 DE LA FECHA00513062001 YPFB-OPERACIONES PLANTA DE SEPARACION DE LIQUIDOS RIO GRANDE (UTILES DE ESCRITORIO)</t>
  </si>
  <si>
    <t>COBRO COSTOS DE PAPELERIA EN COMPLEMENTO AL COMPROBANTE CONTABLE G-0188166 DE LA FECHA00513062001 YPFB-OPERACIONES PLANTA DE SEPARACION DE LIQUIDOS RIO GRANDE (UTILES DE ESCRITORIO)</t>
  </si>
  <si>
    <t>COBRO COSTOS DE PAPELERIA EN COMPLEMENTO AL COMPROBANTE CONTABLE G-0188168 DE LA FECHA00513062001 YPFB-OPERACIONES PLANTA DE SEPARACION DE LIQUIDOS RIO GRANDE (UTILES DE ESCRITORIO)</t>
  </si>
  <si>
    <t>VENTA DE DIVISAS SEGUN NOTA YPFB-0095-2016 Y MEFP/VTCP/DGPOT/UOTGN/NO.0887/2016 A SOLICITUD DE YACIMIENTOS PETROLIFEROS FISCALES BOLIVIANOS REF.: PAGO SUMINISTRO DE DIESEL EMBARQUE EXPRESS MARZOLIB. 00513012004 LBP-YPFB-UNICOMERCIAL</t>
  </si>
  <si>
    <t>COBRO COSTOS DE PAPELERIA EN COMPLEMENTO AL COMPROBANTE CONTABLE G-0188179 DE LA FECHA00513012007 YPFB - RECURSOS NACIONALIZACION (UTILES DE ESCRITORIO)</t>
  </si>
  <si>
    <t>COBRO DE UTILES DE ESCRITORIO POR¿||COMPLEMENTO A COMPROBANTE S-844875 DE LA FECHALIB.00099021001 TGN-RECURSOS ORDINARIO  (UTILES DE ESCRITORIO)</t>
  </si>
  <si>
    <t>||TRANSF. DE FONDOS DEL EXTERIOR SEGUN SWIFT  02744 DE FECHA 26/02/2016 ORDENANTE: CONSULADO GERAL DA BOLIVIA - SAO PAULO. REF.:  RECAUDACIONES SEGIPLIB.00340012003 RECAUDACION EXTRANJERIA. REF.: UTILES DE ESCRITORIO</t>
  </si>
  <si>
    <t>||TRANSF. DE FONDOS DEL EXTERIOR SEGUN SWIFT 03127 - 03125 DE FECHA 7/03/2016. ORDENANTE: VICECONSULADO DEL ESTADO PLURINACIONAL-ARGENTINA . REF.: RECAUDACIONES GESTORIA CONSULAR ENERO 2016LIB.00010011102 MINISTERIO RR.EE.-GESTORIA CONSULAR. REF.: UTILES DE ESCRITORIO</t>
  </si>
  <si>
    <t>||TRANSFERENCIA DE FONDOS SEGUN NOTA DEL MINISTERIO DE ECONOMIA Y FINANZAS PUBLICAS, CITE: MEFP VTCP DGCP UODP-294/16, RECIBIDA EN LA FECHA REF:  PAGO VENCIMIENTO CLAVE PIZARRA TGNU1E07 (TRAM-TSO-2067) EQUIV. A UFV. 3.200.000.00 T/C UFV. 2,11075DE LA LIBRETA 00099021001 TGN RECURSOS ORDINARIOS MONEDA NACIONAL</t>
  </si>
  <si>
    <t>COBRO DE||UTILES DE ESCRITORIO POR ELABORACION DE LA OPERACION CONTABLE N¿844895 DE LA FECHADE LA LIBRETA 00099021001 TGN RECURSOS ORDINARIOS MONEDA NACIONAL, COSTO UTILES DE ESCRITORIO</t>
  </si>
  <si>
    <t>||RESPUESTA A DEBITO DEL BANQUERO POR COBRO COMISIONES DEL BANQUERO POR EQUIV.A EUR 3.- REF.: TRANSF.DE FDOS.A SOLIC.DEL MIN.DE CULTURAS POR EUR 4,706.- EL 24/02/2016 A F/ARGE LATEINAMERIKA SERVICE GMBH INV.2015/167LIB.00099021001 TGN-RECURSOS ORDINARIOS POR COBRO UTILES DE ESCRITORIO</t>
  </si>
  <si>
    <t>||RESPUESTA A DEBITO DEL BANQUERO POR COBRO COMISIONES DEL BANQUERO POR EQUIV.A EUR 3.- REF.: TRANSF.DE FDOS.A SOLIC.DEL MIN.DE CULTURAS POR EUR 4,706.- EL 24/02/2016 A F/ARGE LATEINAMERIKA SERVICE GMBH INV.2015/167LIB.00099021001 TGN-RECURSOS ORDINARIOS</t>
  </si>
  <si>
    <t>'TRANSFERENCIA DE FONDOS||EN ATENCION A NOTA DEL MIN. DE ECONOMIA Y FINANZAS PUBLICAS. MEFP/VTCP/DGCP/UODP-295/2016 DE LA FECHA(HRE-TSO-2068 ). PAGO BTS EXTRABURSATIL -VENCIMIENTO 16 DE MARZO D.S. N¿1121 DE 11/01/2012DEBITO DE LIBRETA  N¿ 00099021001 "TGN-RECURSOS ORDINARIOS-MONEDA NACIONAL"</t>
  </si>
  <si>
    <t>'TRANSFERENCIA DE FONDOS||EN ATENCION A NOTA DEL MIN. DE ECONOMIA Y FINANZAS PUBLICAS. MEFP/VTCP/DGCP/UODP-295/2016 DE LA FECHA(HRE-TSO-2068 ). PAGO BTS EXTRABURSATIL -VENCIMIENTO 16 DE MARZO D.S. N¿1121 DE 11/01/2012DEBITO DE LA LIBRETA N¿ 00099021001, REPOSICI¿N ¿TILES DE ESCRITORIO</t>
  </si>
  <si>
    <t>||RESPUESTA A DEBITO DEL BANQUERO SEG. SWIFT 03586 DE LA FECHA . REF.: COBRO COMISION EUR 50.- POR TRANSF.DE EUR 1.035.771,24 VALOR 10/02/2016 SEG.NOTA MEFP/VTCP/DGPOT/UOTGN/NO.0380/2016 DEL 5/02/2016 POR CUENTA DE LA  ABC.LIB.00291012002 ABC-RECURSOS PROPIOS</t>
  </si>
  <si>
    <t>||RESPUESTA A DEBITO DEL BANQUERO SEG. SWIFT 03586 DE LA FECHA . REF.: COBRO COMISION EUR 50.- POR TRANSF.DE EUR 1.035.771,24 VALOR 10/02/2016 SEG.NOTA MEFP/VTCP/DGPOT/UOTGN/NO.0380/2016 DEL 5/02/2016 POR CUENTA DE LA  ABC.LIB.00291012002 ABC-RECURSOS PROPIOS. REF.: UTILES DE ESCRITORIO</t>
  </si>
  <si>
    <t>DEPOSITO EN EL EXTERIOR SEG¿N MENSAJE SWIFT 3605 DE FECHA 16/03/2016 POR ORDEN DE CONSULADO DE BOLIVIA EN CALAMA REF.: DEVOLUCION DE SALDOS DEL PROGRAMA DE DOCUMENTACION DICIEMBRE 201500010011101 MRE-MIN.RELACIONES EXTERIORES-OTROS INGRESOS</t>
  </si>
  <si>
    <t>NUMERO DE LIBRETA CUT: SENASIR OPERACI¿N E18  TRANSFERENCIA DEL SISTEMA FINANCIERO POR CUENTA DE TERCEROS  A LA CUT DEVOLUCION DE APORTES EN EXCESO TGN DESACREDITACION DEL 1RO. AL 31 AGOSTO 2015 A SOLICITUD DE BBVA PREVISION</t>
  </si>
  <si>
    <t>||TRANSF.AL TGN,POR FINANCIAMIENTO "BONO JUANA AZURDUY"-FEB./16 DE ACUERDO AL ART.8-LEY 211,DISPOSICI¿N FINAL 2DA.-LEY 769,ART.25-DS 2644 Y RD 6/16 S/G INSTRUCIONES EN HRE BCB-HRE-TGL-2016-3076,CE MEFP/VTCP/DGPOT/UPCFTGN/N¿0534/2016 E INSTRUCCIONES DEL COORDINADOR-UOC Y AP N¿2/16 DE LA GADMTRANSFERENCIA TGN EN CUMP.AL ART.8 LEY 211,DISPOSICI¿N FINAL2DA LEY 769,ART.25 DS2644,RD 6/16-FEB/16</t>
  </si>
  <si>
    <t>COBRO COSTOS DE PAPELERIA EN COMPLEMENTO AL COMPROBANTE CONTABLE G-0188260 DE LA FECHA00010011101 MRE-MIN.RELACIONES EXTERIORES-OTROS INGRESOS</t>
  </si>
  <si>
    <t>VENTA DE DIVISAS SEGUN NOTA MEFP/VTCP/DGPOT/UOTGN/NO.0927/2016 A SOLICITUD DE ORGANO ELECTORAL PLURINACIONAL REF.: PAGO PROCESO REFERENDO APROBATORIO 2016DIFERENCIA EN EL TIPO DE CAMBIO - LIB. 00099021001 TGN-RECURSOS ORDINARIOS</t>
  </si>
  <si>
    <t>VENTA DE DIVISAS SEGUN NOTA MEFP/VTCP/DGPOT/UOTGN/NO.0927/2016 A SOLICITUD DE ORGANO ELECTORAL PLURINACIONAL REF.: PAGO PROCESO REFERENDO APROBATORIO 2016LIB. 00099021001 TGN-RECURSOS ORDINARIOS</t>
  </si>
  <si>
    <t>COBRO COSTOS DE PAPELERIA EN COMPLEMENTO AL COMPROBANTE CONTABLE G-0188272 DE LA FECHA00513062001 YPFB-OPERACIONES PLANTA DE SEPARACION DE LIQUIDOS RIO GRANDE (UTILES DE ESCRITORIO)</t>
  </si>
  <si>
    <t>TRANSFERENCIA DE FONDOS AL EXTERIOR SEGUN SOLICITUD MEFP/VTCP/DGCP/UODP-305/2016 DE MINISTERIO DE ECONOMIA Y FINANZAS PUBLICAS REF.: MEMBRESIA DEL ESTADO PLURINACIONAL DE BOLIVIALIB. 00099021001 TGN - RECURSOS ORDINARIOS</t>
  </si>
  <si>
    <t>TRANSFERENCIA DE FONDOS AL EXTERIOR SEGUN SOLICITUD MEFP/VTCP/DGCP/UODP-304/2016 DE MINISTERIO DE ECONOMIA Y FINANZAS PUBLICAS REF.: MEMBRESIA DEL ESTADO PLURINAL.DE BOLIVIALIB. 00099021001 TGN - RECURSOS ORDINARIOS</t>
  </si>
  <si>
    <t>TRANSFERENCIA DE FONDOS AL EXTERIOR SEGUN SOLICITUD MEFP/VTCP/DGCP/UODP-301/2016 DE MINISTERIO DE ECONOMIA Y FINANZAS PUBLICAS REF.: MEMBRESIA DEL ESTADO PLURINACIONAL DE BOLIVIALIB. 00099021001 TGN - RECURSOS ORDINARIOS</t>
  </si>
  <si>
    <t>COBRO COSTOS DE PAPELERIA EN COMPLEMENTO AL COMPROBANTE CONTABLE G-0188281 DE LA FECHA00513012007 YPFB - RECURSOS NACIONALIZACION (UTILES DE ESCRITORIO)</t>
  </si>
  <si>
    <t>'TRANSFERENCIA DE FONDOS||S/G. NOTA CITE:MEFP/VTCP/DGAFT/UOIET/TES/NO.1422/16 DE LA FECHA, DEL MIN.ECO.FINAN.PUB.(HRE-TSO-2083),CONV.UPRE-CIF-IG/168/16 ENTRE LA UPRE Y EL GOB.AUT.MCPAL.CORIPATA, PROY.CONST.COLISEO CERRADO UMAMARCA.DEBITO DE LA LIBRETA N¿00099024113 BOLIVIA CAMBIA, 1ER.PAGO 20% DEL MONTO A FINANC.S/G.LA UPRE.</t>
  </si>
  <si>
    <t>||RESPUESTA  DEBITO DEL BANQUERO SEGUN SWIFT 03609 DE LA FECHA. REF.: COBRO COMISION EUR 32,42 POR TRANSF. DE EUR 32.422,40 VALOR 26/02/2016 SEG. NOTA  MEFP/VTCP/DGPOT/UOTGN/NO.0631/2016 DEL 24/02/2016 POR CTA. MIN. CULTURAS Y TURISMOLIB.00052027001 BS-PROG.NACIONAL DE TURISMO COMUNITARIO. REF.: UTILES DE ESCRITORIO</t>
  </si>
  <si>
    <t>||RESPUESTA  DEBITO DEL BANQUERO SEGUN SWIFT 03609 DE LA FECHA. REF.: COBRO COMISION EUR 32,42 POR TRANSF. DE EUR 32.422,40 VALOR 26/02/2016 SEG. NOTA  MEFP/VTCP/DGPOT/UOTGN/NO.0631/2016 DEL 24/02/2016 POR CTA. MIN. CULTURAS Y TURISMOLIB.00052027001 BS-PROG.NACIONAL DE TURISMO COMUNITARIO</t>
  </si>
  <si>
    <t>'TRANSFERENCIA DE FONDOS||S/G.NOTA CITE: MEFP/VTCP/DGAFT/UOIET/TES/N¿1419/16 DE LA FECHA DEL MIN.DE ECO.Y FINAN. PUB.(HRE-TSO-2082 ),CONV.UPRE-CIF-IG/166/ 2016 ENTRE LA UPRE Y EL G.A.M.ICHOCA PROY. "CONST.4 AULAS Y DIRECCION UNIDAD EDUCATIVA ZENOBIO GALLARDO VEGA  DE MATHA COMUNIDAD MATHA ".DEBITO DE LIBRETA N¿00099024113 BOLIVIA CAMBIA, 1ER.PAGO 20% DEL MONTO A FINANCIAR, S/G.LA UPRE.</t>
  </si>
  <si>
    <t>||RESPUESTA  A DEBITO DEL BANQUERO SG SWIFT NO.3633 DE LA FECHA REF: COBRO COMISION EUR 10.-  POR TRANSFERENCIA DE EUR 21.817.48 FECHA VALOR 01/03/2016 SG SOL. DEL MEFP.LIB.00291012002 ABC-RECURSOS PROPIOS</t>
  </si>
  <si>
    <t>||RESPUESTA  A DEBITO DEL BANQUERO SG SWIFT NO.3633 DE LA FECHA REF: COBRO COMISION EUR 10.-  POR TRANSFERENCIA DE EUR 21.817.48 FECHA VALOR 01/03/2016 SG SOL. DEL MEFP.CGO. LIB.00291012002 ABC-RECURSOS PROPIOS (UTILES DE ESCRITORIO)</t>
  </si>
  <si>
    <t>||RESPUESTA A DEBITO DEL BANQUERO POR COBRO COMISIONES DE TRANSF.DE FDOS.AL EXTERIOR POR EUR 33.380,67 DEL 8/03/2016 A SOLICITUD DE LA PROCURADORIA GRAL.DEL ESTADO A F/PERMANENT COURT OF ARBITRATION CASO CPA NO.2015-05LIB.00099021001 TGN-RECURSOS ORDINARIOS POR COBRO UTILES DE ESCRITORIO</t>
  </si>
  <si>
    <t>||RESPUESTA A DEBITO DEL BANQUERO POR COBRO COMISIONES DE TRANSF.DE FDOS.AL EXTERIOR POR EUR 33.380,67 DEL 8/03/2016 A SOLICITUD DE LA PROCURADORIA GRAL.DEL ESTADO A F/PERMANENT COURT OF ARBITRATION CASO CPA NO.2015-05LIB.00099021001 TGN-RECURSOS ORDINARIOS COMIS.DEL BANQUERO EQUIV.A EUR 25.-</t>
  </si>
  <si>
    <t>||VENTA DE DIVISAS SEG.NOTA MEFP/VTCP/DGPOT/UOTGN/NO.0858/2016 DEL 11/03/2016 A SOLICITUD DEL INIAF. TRANSF. DE FDOS. AL EXT.EQUIV. A CHF 13.000.- A FV/ASOC.INTER.DE ANALISIS DE SEMILLAS (ISTA). REF.: AUDITORIA DE ACREDITACIONLIB.00222014302 INIAF-BS-PROY.INNOVACION Y SERV.AGRICOLAS.REF.:COM.TRANSF.FDOS,SWIFT,UTILES DIF.T/C</t>
  </si>
  <si>
    <t>||RESPUESTA A DEBITO DEL BANQUERO SEG. SWIFT 03635 DE LA FECHA. REF.: COBRO COMISION POR EUR 15.- POR TRANSF. DE EUR17.287,42 VALOR 23/2/2016 SEG. NOTA MEFP/VTCP/DGCP/UODP-205/2016 CONTRIBUCION A LA FAO.LIB.00099021001 TGN-RECURSOS ORDINARIOS. REF. UTILES DE ESCRITORIO</t>
  </si>
  <si>
    <t>||RESPUESTA A DEBITO DEL BANQUERO SEG. SWIFT 03635 DE LA FECHA. REF.: COBRO COMISION POR EUR 15.- POR TRANSF. DE EUR17.287,42 VALOR 23/2/2016 SEG. NOTA MEFP/VTCP/DGCP/UODP-205/2016 CONTRIBUCION A LA FAO.LIB.00099021001 TGN-RECURSOS ORDINARIOS.</t>
  </si>
  <si>
    <t>||RESPUESTA A DEBITO DEL BANQUERO S/G SWIFT N¿ 03808 DE LA FECHA, REFERENCIA COBRO COMISION EUR 6.- POR TRANSFERENCIA EUR 188.992,61 FECHA VALOR 20/11/2015 CARTA DE CREDITO BCB-IMP-2014-039.CGO.LIB.N¿00249012001 CEASS REF.: COM. PAGO AL BCO EN EL EXT LC BCB-IMP-2014-039.</t>
  </si>
  <si>
    <t>||RESPUESTA A DEBITO DEL BANQUERO S/G SWIFT N¿ 03808 DE LA FECHA, REFERENCIA COBRO COMISION EUR 6.- POR TRANSFERENCIA EUR 188.992,61 FECHA VALOR 20/11/2015 CARTA DE CREDITO BCB-IMP-2014-039.CGO.LIB.N¿00249012001 CEASS REF.: PAGO COMISIONES AL BCO EN EL EXT LC BCB-IMP-2014-039.</t>
  </si>
  <si>
    <t>'TRANSFERENCIA DE FONDOS||A SOL. DEL MIN,DE ECO Y FIN.PUBL. MEFP/VTCP/DGCP/UODP-299/2016 DE LA FECHA HRE TSO 2090 PAGO BTS EXTRABURSATIL - VENCIMIENTO 17 DE MARZO D.S. N¿1121 DE 11 DE ENERO DE 2012.DEBITO DE LA LIBRETA 00099021001 TGN - RECURSOS ORDINARIOS</t>
  </si>
  <si>
    <t>'TRANSFERENCIA DE FONDOS||A SOL. DEL MIN,DE ECO Y FIN.PUBL. MEFP/VTCP/DGCP/UODP-299/2016 DE LA FECHA HRE TSO 2090 PAGO BTS EXTRABURSATIL - VENCIMIENTO 17 DE MARZO D.S. N¿1121 DE 11 DE ENERO DE 2012.DEBITO DE LA LIBRETA 00099021001 COBRO UTILES DE ESCRITORIO.</t>
  </si>
  <si>
    <t>'TRANSFERENCIA DE FONDOS||S/G. NOTA CITE:MEFP/VTCP/DGAFT/UOIET/TES/NO.1421/16 DE LA FECHA, DEL MIN.ECO.FINAN.PUB.(HRE-TSO-2080),CONV.UPRE-CIF-IG/165/2016 ENTRE LA UPRE Y EL GOB.AUT.MCPAL.ICHOCA, PROY.CONST.CUATRO AULAS Y DIRECCION U.E. ELIZARDO PEREZ COMUNIDAD YACANCACHI.DEBITO DE LA LIBRETA N¿00099024113 BOLIVIA CAMBIA, 1ER.PAGO DEL 20% MONTO A FINANC.S/G. LA UPRE.</t>
  </si>
  <si>
    <t>'TRANSFERENCIA DE FONDOS||S/G. NOTA CITE:MEFP/VTCP/DGAFT/UOIET/TES/NO.1420/16 DE LA FECHA, DEL MIN.ECO.FINAN.PUB.(HRE-TSO-2081),CONV.UPRE-CIF-IG/164/2016 ENTRE LA UPRE Y EL GOB.AUT.MCPAL.ICHOCA, PROY.CONST.PUENTE VEHICULAR CEWINQA JAWIRA COMUNIDAD ICHOCA.DEBITO DE LA LIBRETA N¿00099024113 BOLIVIA CAMBIA, 1ER.PAGO 20% MONTO A FINANC.S/G. LA UPRE.</t>
  </si>
  <si>
    <t>||TRANSFERENCIA DE FONDOS EN ATENCION A MENSAJE SWIFT 03646 DE LA FECHA (SECTOR PUBLICO)DEBITO DE LA LIBRETA 01170102001 DGAC, REPOSICION UTILES DE ESCRITORIO</t>
  </si>
  <si>
    <t>||TRANSFERENCIA DE FONDOS S/G. MENSAJE SWIFT NRO. 03645 DE LA FECHA (SECTOR PUBLICO).DEBITO DE LA LIBRETA 01170102001 DGAC, REPOSICION UTILES DE ESCRITORIO.</t>
  </si>
  <si>
    <t>DEPOSITO EN EL EXTERIOR SEG¿N MENSAJE SWIFT 3655 DE FECHA 17/03/2016 POR ORDEN DE AMBASSADE DEL ESTAT PLURINATIONAL-PARIS REF:DEVOLUCION DE SALDOS NO EJECUTADOS MARZO 201600099021001 TGN-RECURSOS ORDINARIOS</t>
  </si>
  <si>
    <t>VENTA DE DIVISAS SEGUN NOTA MEFP/VTCP/DGPOT/UOTGN/NO.0943/2016 A SOLICITUD DE SERVICIO GENERAL DE IDENTIFICACION PERSONAL - SEGIP REF.: GASTOS DE FUNCIONAMIENTO MAR/2016DIFERENCIA EN EL TIPO DE CAMBIO - LIB. 00340012003 RECAUDACION EXTRANJERIA - C.I. -L.C.</t>
  </si>
  <si>
    <t>DEPOSITO EN EL EXTERIOR SEG¿N MENSAJE SWIFT 3654 Y 3653 DE FECHA 17/03/2016 POR ORDEN DE VICECONSULADO DE BOLIVIA (LA PLATA ARGETINA) REF.: PROGRAMA DE DOCUMENTACION00010011101 MRE-MIN.RELACIONES EXTERIORES-OTROS INGRESOS</t>
  </si>
  <si>
    <t>'TRANSFERENCIA DE FONDOS DE DPTOS.DE ENCAJE LEGAL DEL SISTEMA FINANCIERO A DPTOS.CTES.DEL SECTOR PUBLICO S/G CITE' CA/FID/130/2016||DE LA FECHA (HRE-TSO-2116). 19NO. REEEMBOLSO DEL BENEFICIARIO EN EL MARCO DEL FIDEICOMISO "ENATEX".A SOLIC.MIN.DESARR. PROD. Y ECO.PLURAL, LIBRETA NO.00990201001 TGN-RECURSOS ORDINARIOS; BUN.</t>
  </si>
  <si>
    <t>PAGO A BID PR¿STAMO 1031-SF-BO VCTO. 17-mar-2016 POR CUENTA DE TGN , NTI. 007338 VALOR 17-mar-2016 CAPITAL USD 273.104,18 INTERESES USD 127.861,26CTA. 3987 CUENTA UNICA DEL TESORO LIB. 00099021001 REF.: COMISIONES BANCARIAS</t>
  </si>
  <si>
    <t>PAGO A BID PR¿STAMO 1075-SF-BO-7 VCTO. 17-mar-2016 POR CUENTA DE TGN , NTI. 007339 VALOR 17-mar-2016 CAPITAL USD 158.333,33 INTERESES USD 74.128,11CTA. 3987 CUENTA UNICA DEL TESORO LIB. 00099021001 REF.: COMISIONES BANCARIAS</t>
  </si>
  <si>
    <t>PAGO A BID PR¿STAMO 2365/BL-BO VCTO. 17-mar-2016 POR CUENTA DE TGN , NTI. 007442 VALOR 17-mar-2016  INTERESES USD 218.712,52 COMISIONES USD 12.912,63CTA. 3987 CUENTA UNICA DEL TESORO LIB. 00099021001 REF.: COMISIONES BANCARIAS</t>
  </si>
  <si>
    <t>PAGO A BID PR¿STAMO 2365/BL-BO VCTO. 17-mar-2016 POR CUENTA DE TGN , NTI. 007443 VALOR 17-mar-2016  INTERESES USD 5.256,67CTA. 3987 CUENTA UNICA DEL TESORO LIB. 00099021001 REF.: COMISIONES BANCARIAS</t>
  </si>
  <si>
    <t>COBRO COSTOS DE PAPELERIA EN COMPLEMENTO AL COMPROBANTE CONTABLE G-0188364 DE LA FECHA00099021001 TGN-RECURSOS ORDINARIOS</t>
  </si>
  <si>
    <t>VENTA DE DIVISAS SEGUN NOTA MEFP/VTCP/DGPOT/UOTGN/NO.0943/2016 A SOLICITUD DE SERVICIO GENERAL DE IDENTIFICACION PERSONAL - SEGIP REF.: GASTOS DE FUNCIONAMIENTO MAR/2016LIB. 00340012003 RECAUDACION EXTRANJERIA - C.I. -L.C.</t>
  </si>
  <si>
    <t>VENTA DE DIVISAS SEGUN NOTA MEFP/VTCP/DGPOT/UOTGN/NO.0941/2016 A SOLICITUD DE SERVICIO GENERAL DE IDENTIFICACION PERSONAL - SEGIP REF.: PAGO HABERES CORRESPONDIENTE A FEBRERO 2016LIB. 00340012003 RECAUDACION EXTRANJERIA - C.I. -L.C.</t>
  </si>
  <si>
    <t>VENTA DE DIVISAS SEGUN NOTA MEFP/VTCP/DGPOT/UOTGN/NO.0941/2016 A SOLICITUD DE SERVICIO GENERAL DE IDENTIFICACION PERSONAL - SEGIP REF.: PAGO HABERES CORRESPONDIENTE A FEBRERO 2016DIFERENCIA EN EL TIPO DE CAMBIO - LIB. 00340012003 RECAUDACION EXTRANJERIA - C.I. -L.C.</t>
  </si>
  <si>
    <t>VENTA DE DIVISAS SEGUN NOTA MEFP/VTCP/DGPOT/UOTGN/NO.0889/2016 A SOLICITUD DE MINISTERIO DE CULTURAS REF.: SERV.ARMADO DE STAND DAKAR 2016DIFERENCIA EN EL TIPO DE CAMBIO - LIB. 00099021001 TGN-RECURSOS ORDINARIOS</t>
  </si>
  <si>
    <t>VENTA DE DIVISAS SEGUN NOTA MEFP/VTCP/DGPOT/UOTGN/NO.0889/2016 A SOLICITUD DE MINISTERIO DE CULTURAS REF.: SERV.ARMADO DE STAND DAKAR 2016LIB. 00099021001 TGN-RECURSOS ORDINARIOS</t>
  </si>
  <si>
    <t>VENTA DE DIVISAS SEGUN NOTA MEFP/VTCP/DGPOT/UOTGN/NO.0942/2016 A SOLICITUD DE MINISTERIO DE ECONOMIA Y FINANZAS PUBLICAS REF.: PAGO SERV.ESPECIALIZADOS MERCADOS CAPITALES MARZO 2016LIB. 00099021001 TGN - RECURSOS ORDINARIOS</t>
  </si>
  <si>
    <t>COBRO COSTOS DE PAPELERIA EN COMPLEMENTO AL COMPROBANTE CONTABLE G-0188404 DE LA FECHA00513062001 YPFB-OPERACIONES PLANTA DE SEPARACION DE LIQUIDOS RIO GRANDE (UTILES DE ESCRITORIO)</t>
  </si>
  <si>
    <t>COBRO COSTOS DE PAPELERIA EN COMPLEMENTO AL COMPROBANTE CONTABLE G-0188406 DE LA FECHA00513012007 YPFB - RECURSOS NACIONALIZACION (UTILES DE ESCRITORIO)</t>
  </si>
  <si>
    <t>COBRO COSTOS DE PAPELERIA EN COMPLEMENTO AL COMPROBANTE CONTABLE G-0188410 DE LA FECHA00010011101 MRE-MIN.RELACIONES EXTERIORES-OTROS INGRESOS</t>
  </si>
  <si>
    <t>TRANSFERENCIA RECIBIDA DEL EXTERIOR SEG¿N MENSAJES SWIFT Nos. 3697 - 3696 (REM.EXT.) DE FECHA 17-03-2016 POR DESEMBOLSO DE FONPLATA PR¿STAMO BOL 21/2014 'REF: DOBLE VIA MONTERO CRISTAL MAYU PTE. MARIPOSASLIBRETA N¿ 00291012002 ABC-RECURSOS PROPIOS REF.: UTILES DE ESCRITORIO</t>
  </si>
  <si>
    <t>'TRANSFERENCIA DE FONDOS||EN ATENCION A NOTA DEL MIN. DE ECONOMIA Y FINANZAS PUBLICAS MEFP/VTCP/DGPOT/UPCFTGN/TR-N¿0706/2016 DE LA FECHA (HRE-TSO-2109)DEBITO DE LA LIBRETA  N¿00099021001, REPOSICI¿N ¿TILES DE ESCRITORIO</t>
  </si>
  <si>
    <t>'TRANSFERENCIA DE FONDOS||S/G.NOTA CITE:MEFP/VTCP/DGPOT/UPCFTGN/TR-NO.0705/2016 DE LA FECHA,DEL MIN.ECO.Y FINANC.PUB.(HRE-TSO-2111),REVERSION DEFINITIVA DE LA RENTA DIGNIDAD DE 50 BOLETAS DE PAGO DE JULIO,AGOSTO Y SEPTIEMBRE GESTION 2015,CORRESPONDIENTE A COSSMIL.DEBITO DE LA LIBRETA NO. 00099021001, REPOSICION UTILES DE ESCRITORIO.</t>
  </si>
  <si>
    <t>'TRANSFERENCIA DE FONDOS||EN ATENCION A NOTA DEL MIN. DE ECONOMIA Y FINANZAS PUBLICAS MEFP/VTCP/DGPOT/UPCFTGN/TR-N¿0707/2015 DE LA FECHA (HRE-TSO-2110)DEBITO DE LA LIBRETA  N¿00099021001, REPOSICI¿N ¿TILES DE ESCRITORIO</t>
  </si>
  <si>
    <t>'TRANSFERENCIA DE FONDOS||A SOL.DEL MIN.DE ECO.Y FIN.PUBL. MEFP/VTCP/DGCP/UODP-306/2016 DE LA FECHA (HRE-TSO-2117).PAGO BTS EXTRABURSATIL-VENCIMIENTO 18 DE MARZO D.S. NO. 1121 DE 11 DE ENERO DE 2012.DEBITO DE LA LIBRETA NO. 00099021001-TGN RECURSOS ORDINARIOS-MONEDA NACIONAL.</t>
  </si>
  <si>
    <t>'TRANSFERENCIA DE FONDOS||A SOL.DEL MIN.DE ECO.Y FIN.PUBL. MEFP/VTCP/DGCP/UODP-306/2016 DE LA FECHA (HRE-TSO-2117).PAGO BTS EXTRABURSATIL-VENCIMIENTO 18 DE MARZO D.S. NO. 1121 DE 11 DE ENERO DE 2012.DEBITO DE LA LIBRETA NO. 00099021001, REPOSICION UTILES DE ESCRITORIO.</t>
  </si>
  <si>
    <t>'COBRO POR¿||COMISION TRANSFERENCIA FDOS.AL EXTERIOR 0,10% S/USD1.068.606.-,REEMB.GSTS.COMUNICACION BS220.-Y EMISION COMP.CONTABLE BS50.-REF.:PAGO 2 LC I-2015-009 P/C Y.P.F.B. A/F MAGHREB MANAGEMENT INTERNATIONAL - MMI,EN COMPL.A COMP.815437,17/03/16.LIB.00513072001 YPFB-OPERACIONES GNRGD REF.:COMISIONES PAGO 2 LC I-2015-009</t>
  </si>
  <si>
    <t>'TRANSFERENCIA DE FONDOS||S/G. NOTA CITE: MEFP/VTCP/DGPOT/UPCFTGN/TR-NO.0710/2016 DE LA FECHA,DEL MIN.DE ECONOMIA Y FINANZAS PUBLICAS.(HRE-TSO-2134),DEVOLUCION DE RECURSOS A LA COMPA¿IA DE SERVICIOS DE TRANSPORTE AEREO AMASZONAS SA. Y AL BANCO PYME ECOFUTURO SA.DEBITO DE LA LIBRETA NO. 00203012007 ASFI VALORES.</t>
  </si>
  <si>
    <t>||TRANSFERENCIA DE FONDOS S/G. MENSAJE SWIFT NRO. 03661 Y CORREO ELECTRONICO DE LA DIRECCION GENERAL DE AERONAUTICA CIVIL DE LA FECHA.  (SECTOR PUBLICO).DEBITO DE LA LIBRETA 01170102001 DGAC, REPOSICION UTILES DE ESCRITORIO.</t>
  </si>
  <si>
    <t>DIFERENCIAL POR PAGO PR¿STAMO 1075-SF-BO VCTO. 18-03-2016 POR CUENTA DE FNDR SEG¿N NOTA CITE: DE-GEF-LC-LIN-TMR-0700-CAR/16 DE FECHA 07-03-2016, VALOR 18-03-2016 CAPITAL USD 42.934,60 INTERESES USD 21.811,42LIB. 00099021001TGN-RECURSOS ORDINARIOS (3987) - ALIVIO MDRI</t>
  </si>
  <si>
    <t>N¿MERO DE LIBRETA CUT: 990301013.00 OPERACI¿N T01 TRANSFERENCIA DE FONDOS A LA CUT - TESORO DIRECTO DE BANCO UNION S.A. A CUENTA UNICA DEL TESORO CON NUMERO DE SOLICITUD = 564337 Y NUMERO CORRELATIVO = 91320018032016991 00990301013 TGN RECURSOS ORDINARIOS</t>
  </si>
  <si>
    <t>'TRANSFERENCIA DE FONDOS DE DPTOS.DE ENCAJE LEGAL DEL SISTEMA FINANCIERO A DPTOS.CTES.DEL SECTOR PUBLICO S/G CITE' BUN/0248/16||DE LA FECHA (HRE-TSO-2262).A SOLICITUD DEL MEFP; REVERSION ANTICIPADA; LIBRETA 00099021001; BUN.</t>
  </si>
  <si>
    <t>||TRANSFERENCIA DE FONDOS S/G NOTA CITE: BUN0247/16 DE LA FECHA (HRE-TSO-2261).A SOLICITUD GOB. AUT.MCPAL.DE YOCALLA, LIBRETA NO.02250204102 SENASBA, CONTRAPARTE ;BUN.</t>
  </si>
  <si>
    <t>'TRANSFERENCIA DE FONDOS||A SOL. DEL MIN,DE ECO Y FIN.PUBL. MEFP/VTCP/DGAFT/UOIET/TES/N¿1470/16 DE F.17/03/2016 HRE TSO 2137 CONVENIO UPRE CIF IG 331/2016 ENTRE LA UPRE Y EL G.A.M.DE OMEREQUE. PROY.CONSTRUC.TINGLADO INTERNADO MUNICIPAL JUAN EVO MORALES AYMA.DEBITO DE LA LIBRETA 00099024113 BOLIVIA CAMBIA,1ER DESEM.EQUIV.20% DEL MONTO A FINANCIAR, SG. UPRE</t>
  </si>
  <si>
    <t>'TRANSFERENCIA DE FONDOS||A SOL. DEL MIN,DE ECO Y FIN.PUBL. MEFP/VTCP/DGAFT/UOIET/TES/N¿1465/16 DE F. 17/03/2016 HRE TSO 2138 CONVENIO UPRE CIF IG 311/2016 ENTRE LA UPRE Y EL G.A.M.DE MIZQUE. PROY.CONSTRUC.PUENTE VEHICULAR SOBRE EL RIO UCHAMA.DEBITO DE LA LIBRETA 00099024113 BOLIVIA CAMBIA,1ER DESEM.EQUIV.20% DEL MONTO A FINANCIAR, SG. UPRE</t>
  </si>
  <si>
    <t>'TRANSFERENCIA DE FONDOS||A SOL. DEL MIN,DE ECO Y FIN.PUBL. MEFP/VTCP/DGAFT/UOIET/TES/N¿1464/16 DE F. 17/03/2016 HRE TSO 2139 CONVENIO UPRE CIF IG 299/2016 ENTRE LA UPRE Y EL G.A.M.DE COLOMI. PROY.CONSTRUC.  U.E. JOSE SANCHEZ D-4.DEBITO DE LA LIBRETA 00099024113 BOLIVIA CAMBIA,1ER DESEM.EQUIV.20% DEL MONTO A FINANCIAR, SG. UPRE</t>
  </si>
  <si>
    <t>'TRANSFERENCIA DE FONDOS||S/G. NOTA CITE:MEFP/VTCP/DGAFT/UOIET/TES/NO.1437/16 DE FECHA 17/03/16, DEL MIN.ECO.FINAN.PUB.(HRE-TSO-2161),CONV.UPRE-CIF-IG/240/16 ENTRE LA UPRE Y EL GOB.AUT.MCPAL.CHIMORE, PROY.CONST.TINGLADO U.E. LA MISION.DEBITO DE LA LIBRETA N¿00099024113 BOLIVIA CAMBIA, 1ER.DESEMB.EQUIV.20% MONTO A FINANC.S/G.LA UPRE.</t>
  </si>
  <si>
    <t>'TRANSFERENCIA DE FONDOS||A SOL. DEL MIN,DE ECO Y FIN.PUBL. MEFP/VTCP/DGAFT/UOIET/TES/N¿1463/16 DE F. 17/03/2016 HRE TSO 2140 CONVENIO UPRE CIF IG 298/2016 ENTRE LA UPRE Y EL G.A.M.DE COLCAPIRHUA. PROY.CONSTRUC.BLOQUE NIVEL INICIAL Y PRIMARIO U.E. 15 DE ABRIL.DEBITO DE LA LIBRETA 00099024113 BOLIVIA CAMBIA,1ER DESEM.EQUIV.20% DEL MONTO A FINANCIAR, SG. UPRE</t>
  </si>
  <si>
    <t>'TRANSFERENCIA DE FONDOS||S/G.NOTA CITE:MEFP/VTCP/DGAFT/UOIET/TES/NO.1472/16 DE FECHA 17-03-16, DEL MIN.DE ECO.Y FINAN.PUB.(HRE-TSO-2171),CONV.UPRE CIF-IG/329/2016 ENTRE LA UPRE Y EL GOB.AUT.MCPAL.OMEREQUE PROY.CONST.TINGLADO U.E.CHAJRA CORRALDEBITO DE LA LIBRETA NO.00099024113 "BOLIVIA CAMBIA",1ER.DESEMBOLSO 20% MONTO A FINANC. S/G. LA UPRE</t>
  </si>
  <si>
    <t>'TRANSFERENCIA DE FONDOS||A SOL. DEL MIN,DE ECO Y FIN.PUBL. MEFP/VTCP/DGAFT/UOIET/TES/N¿1462/16 DE F. 17/03/2016 HRE TSO 2141 CONVENIO UPRE CIF IG 255/2016 ENTRE LA UPRE Y EL G.A.M.DE COCAPATA. PROY.CONSTRUC. AULAS U.E. CHOQUECAMATA - FALSURI.DEBITO DE LA LIBRETA 00099024113 BOLIVIA CAMBIA,1ER DESEM.EQUIV.20% DEL MONTO A FINANCIAR, SG. UPRE</t>
  </si>
  <si>
    <t>'TRANSFERENCIA DE FONDOS||A SOL. DEL MIN,DE ECO Y FIN.PUBL. MEFP/VTCP/DGAFT/UOIET/TES/N¿1461/16 DE F. 17/03/2016 HRE TSO 2142 CONVENIO UPRE CIF IG 267/2016 ENTRE LA UPRE Y EL G.A.M.DE CLIZA. PROY.CONSTRUC. U.E. 21 DE SEPTIEMBRE A.DEBITO DE LA LIBRETA 00099024113 BOLIVIA CAMBIA,1ER DESEM.EQUIV.20% DEL MONTO A FINANCIAR, SG. UPRE</t>
  </si>
  <si>
    <t>'TRANSFERENCIA DE FONDOS||S/G.NOTA CITE:MEFP/VTCP/DGAFT/UOIET/TES/NO.1433/16 DE FECHA 17/03/16,DEL MIN.DE ECO.Y FINAN.PUB.(HRE-TSO-2145),CONV.UPRE CIF-IG/256/2016 ENTRE LA UPRE Y EL GOB.AUT.MCPAL.TACACHI PROY.CONST.TINGLADO GRADERIAS Y CANCHA POLIFUNCIONAL U.E.CHARAGOSI.DEBITO DE LA LIBRETA NO.00099024113 "BOLIVIA CAMBIA",1ER.DESEMBOLSO 20% MONTO A FINANC. S/G. LA UPRE</t>
  </si>
  <si>
    <t>'TRANSFERENCIA DE FONDOS||A SOL. DEL MIN,DE ECO Y FIN.PUBL. MEFP/VTCP/DGAFT/UOIET/TES/N¿1460/16 DE F. 17/03/2016 HRE TSO 2143 CONVENIO UPRE CIF IG 234/2016 ENTRE LA UPRE Y EL G.A.M.DE CAPINOTA. PROY.CONSTRUC.CANCHA Y GRADERIAS ESTADIO IRPA IRPA.DEBITO DE LA LIBRETA 00099024113 BOLIVIA CAMBIA,1ER DESEM.EQUIV.20% DEL MONTO A FINANCIAR, SG. UPRE</t>
  </si>
  <si>
    <t>'TRANSFERENCIA DE FONDOS||A SOL. DEL MIN,DE ECO Y FIN.PUBL. MEFP/VTCP/DGAFT/UOIET/TES/N¿1436/16 DE F. 17/03/2016 HRE TSO 2144 CONVENIO UPRE CIF IG 316/2016 ENTRE LA UPRE Y EL G.A.M.DE INDEPENDENCIA. PROY.CONSTRUC.INTERNADO U.E. CHARAHUAYTO D-8.DEBITO DE LA LIBRETA 00099024113 BOLIVIA CAMBIA,1ER DESEM.EQUIV.20% DEL MONTO A FINANCIAR, SG. UPRE</t>
  </si>
  <si>
    <t>'TRANSFERENCIA DE FONDOS||S/G. NOTA CITE:MEFP/VTCP/DGAFT/UOIET/TES/NO.1441/16 DE FECHA 17/03/16, DEL MIN.ECO.FINAN.PUB.(HRE-TSO-2162),CONV.UPRE-CIF-IG/226/16 ENTRE LA UPRE Y EL G.A.M.AIQUILE, PROY.IMPLEMENTACION CANCHA DE FUTBOL CESPED SINTETICO COMUNIDAD SAN PEDRO.DEBITO DE LA LIBRETA N¿00099024113 BOLIVIA CAMBIA, 1ER.DESEMB.EQUIV.20% MONTO A FINANC.S/G.LA UPRE.</t>
  </si>
  <si>
    <t>'TRANSFERENCIA DE FONDOS||S/G.NOTA CITE:MEFP/VTCP/DGAFT/UOIET/TES/NO.1471/16 DE FECHA 17-03-16, DEL MIN.DE ECO.Y FINAN.PUB.(HRE-TSO-2172),CONV.UPRE CIF-IG/330/2016 ENTRE LA UPRE Y EL GOB.AUT.MCPAL.OMEREQUE PROY.CONST.TINGLADO U.E.PAMPA GRANDEDEBITO DE LA LIBRETA NO.00099024113 "BOLIVIA CAMBIA",1ER.DESEMBOLSO 20% MONTO A FINANC. S/G. LA UPRE</t>
  </si>
  <si>
    <t>'TRANSFERENCIA DE FONDOS||S/G.NOTA CITE: MEFP/VTCP/DGAFT/UOIET/TES/N¿1435/16 DE F.17/3/16 DEL MIN.DE ECO.Y FINAN. PUB.(HRE-TSO-2153),CONV.UPRE-CIF-IG/227/2016 ENTRE LA UPRE Y EL G.A.M.ENTRE RIOS PROY. "CONST. 8 AULAS U.E. HUGO CHAVEZ-ENTRE RIOS".DEBITO DE LIBRETA N¿00099024113 BOLIVIA CAMBIA, 1ER.DESEMBOLSO 20% MONTO A FINANCIAR, S/G.LA UPRE</t>
  </si>
  <si>
    <t>'TRANSFERENCIA DE FONDOS||S/G.NOTA CITE:MEFP/VTCP/DGAFT/UOIET/TES/NO.1432/16 DE FECHA 17/03/16,DEL MIN.DE ECO.Y FINAN.PUB.(HRE-TSO-2146),CONV.UPRE CIF-IG/258/2016 ENTRE LA UPRE Y EL GOB.AUT.MCPAL.TACACHI PROY.CONST.CANCHA MULTIPLE TACACHI.DEBITO DE LA LIBRETA NO.00099024113 "BOLIVIA CAMBIA",1ER.DESEMBOLSO 20% MONTO A FINANC. S/G. LA UPRE</t>
  </si>
  <si>
    <t>'TRANSFERENCIA DE FONDOS||S/G. NOTA CITE:MEFP/VTCP/DGAFT/UOIET/TES/NO.1479/16 DE FECHA 17/03/16, DEL MIN.ECO.FINAN.PUB.(HRE-TSO-2163),CONV.UPRE-CIF-IG/254/16 ENTRE LA UPRE Y EL GOB.AUT.MCPAL.PASORAPA, PROY.CONST.CALLES CASCO VIEJO PASORAPA.DEBITO DE LA LIBRETA N¿00099024113 BOLIVIA CAMBIA, 1ER.DESEMB.EQUIV.20% MONTO A FINANC.S/G.LA UPRE.</t>
  </si>
  <si>
    <t>'TRANSFERENCIA DE FONDOS||S/G.NOTA CITE:MEFP/VTCP/DGAFT/UOIET/TES/NO.1431/16 DE FECHA 17/03/16,DEL MIN.DE ECO.Y FINAN.PUB.(HRE-TSO-2148),CONV.UPRE CIF-IG/257/2016 ENTRE LA UPRE Y EL GOB.AUT.MCPAL.TACACHI PROY.CONST.4 AULAS U.E. CHARAGOSI.DEBITO DE LA LIBRETA NO.00099024113 "BOLIVIA CAMBIA",1ER.DESEMBOLSO 20% MONTO A FINANC. S/G. LA UPRE</t>
  </si>
  <si>
    <t>'TRANSFERENCIA DE FONDOS||S/G.NOTA CITE: MEFP/VTCP/DGAFT/UOIET/TES/N¿1454/16 DE F.17/3/16 DEL MIN.DE ECO.Y FINAN. PUB.(HRE-TSO-2154),CONV.UPRE-CIF-IG/ 270/2016 ENTRE LA UPRE Y EL G.A.M.ARBIETO PROY. "CONST. AULAS U.E. 30 DE AGOSTO SANTA ROSA DE LIMA".DEBITO DE LIBRETA N¿00099024113 BOLIVIA CAMBIA, 1ER.DESEMBOLSO 20% MONTO A FINANCIAR, S/G.LA UPRE.</t>
  </si>
  <si>
    <t>'TRANSFERENCIA DE FONDOS||S/G. NOTA CITE:MEFP/VTCP/DGAFT/UOIET/TES/NO.1478/16 DE FECHA 17/03/16, DEL MIN.ECO.FINAN.PUB.(HRE-TSO-2164),CONV.UPRE-CIF-IG/253/16 ENTRE LA UPRE Y EL GOB.AUT.MCPAL.PASORAPA, PROY.CONST.TINGLADO U.E. ESPINAL.DEBITO DE LA LIBRETA N¿00099024113 BOLIVIA CAMBIA, 1ER.DESEMB.EQUIV.20% MONTO A FINANC.S/G.LA UPRE.</t>
  </si>
  <si>
    <t>'TRANSFERENCIA DE FONDOS||S/G.NOTA CITE:MEFP/VTCP/DGAFT/UOIET/TES/NO.1457/16 DE FECHA 17/03/16,DEL MIN.DE ECO.Y FINAN.PUB.(HRE-TSO-2147),CONV.UPRE CIF-IG/310/2016 ENTRE LA UPRE Y EL GOB.AUT.MCPAL.BOLIVAR PROY.CONST.FRONTON TIPO I MUNICIPIO BOLIVAR.DEBITO DE LA LIBRETA NO.00099024113 "BOLIVIA CAMBIA",1ER.DESEMBOLSO 20% MONTO A FINANC. S/G. LA UPRE</t>
  </si>
  <si>
    <t>'TRANSFERENCIA DE FONDOS||S/G.NOTA CITE:MEFP/VTCP/DGAFT/UOIET/TES/NO.1530/16 DE FECHA17-03-16, DEL MIN.DE ECO.Y FINAN.PUB.(HRE-TSO-2173),CONV.UPRE CIF-IG/304/2016 ENTRE LA UPRE Y EL GOB.AUT.MCPAL.VACAS PROY.CONST.AULAS TALLERES P/U.E. TORIBIO CLAURE.DEBITO DE LA LIBRETA NO.00099024113 "BOLIVIA CAMBIA",1ER.DESEMBOLSO 20% MONTO A FINANC. S/G. LA UPRE</t>
  </si>
  <si>
    <t>'TRANSFERENCIA DE FONDOS||S/G.NOTA CITE: MEFP/VTCP/DGAFT/UOIET/TES/N¿1455/16 DE F.17/3/16 DEL MIN.DE ECO.Y FINAN. PUB.(HRE-TSO-2155),CONV.UPRE-CIF-IG/269/2016 ENTRE LA UPRE Y EL G.A.M.ARBIETO PROY. "CONST.TINGLADO Y GRADERIAS SOBRE CANCHA COMUNIDAD ARANJUEZ D-2".DEBITO DE LIBRETA N¿00099024113 BOLIVIA CAMBIA, 1ER.DESEMBOLSO 20% MONTO A FINANCIAR, S/G.LA UPRE.</t>
  </si>
  <si>
    <t>'TRANSFERENCIA DE FONDOS||S/G.NOTA CITE:MEFP/VTCP/DGAFT/UOIET/TES/NO.1458/16 DE FECHA 17/03/16,DEL MIN.DE ECO.Y FINAN.PUB.(HRE-TSO-2149),CONV.UPRE CIF-IG/309/2016 ENTRE LA UPRE Y EL GOB.AUT.MCPAL.BOLIVAR PROY.CONST.TINGLADO CANCHA MULTIFUNCIONAL Y GRADERIAS VILLA VERDEDEBITO DE LA LIBRETA NO.00099024113 "BOLIVIA CAMBIA",1ER.DESEMBOLSO 20% MONTO A FINANC. S/G. LA UPRE</t>
  </si>
  <si>
    <t>'TRANSFERENCIA DE FONDOS||S/G. NOTA CITE:MEFP/VTCP/DGAFT/UOIET/TES/NO.1481/16 DE FECHA 17/03/16, DEL MIN.ECO.FINAN.PUB.(HRE-TSO-2165),CONV.UPRE-CIF-IG/249/16 ENTRE LA UPRE Y EL GOB.AUT.MCPAL.POJO, PROY.CONST. 8 AULAS U.E. EMILIO GRAGEDA ZURITA (POJO).DEBITO DE LA LIBRETA N¿00099024113 BOLIVIA CAMBIA, 1ER.DESEMB.EQUIV.20% MONTO A FINANC.S/G.LA UPRE.</t>
  </si>
  <si>
    <t>'TRANSFERENCIA DE FONDOS||S/G.NOTA CITE:MEFP/VTCP/DGAFT/UOIET/TES/NO.1459/16 DE FECHA 17/03/16,DEL MIN.DE ECO.Y FINAN.PUB.(HRE-TSO-2150),CONV.UPRE CIF-IG/308/2016 ENTRE LA UPRE Y EL GOB.AUT.MCPAL.BOLIVAR PROY.CONST.TINGLADO CANCHA MULTIFUNCIONAL Y GRADERIAS LLAYTANI.DEBITO DE LA LIBRETA NO.00099024113 "BOLIVIA CAMBIA",1ER.DESEMBOLSO 20% MONTO A FINANC. S/G. LA UPRE</t>
  </si>
  <si>
    <t>'TRANSFERENCIA DE FONDOS||S/G.NOTA CITE: MEFP/VTCP/DGAFT/UOIET/TES/N¿1456/16 DE F.17/3/16 DEL MIN.DE ECO.Y FINAN. PUB.(HRE-TSO-2156),CONV.UPRE-CIF-IG/289/2016 ENTRE LA UPRE Y EL G.A.M.ARQUE PROY. "CONST.EDIFICIO MUNICIPAL ARQUE".DEBITO DE LIBRETA N¿00099024113 BOLIVIA CAMBIA, 1ER.DESEMBOLSO 20% MONTO A FINANCIAR, S/G.LA UPRE.</t>
  </si>
  <si>
    <t>'TRANSFERENCIA DE FONDOS||S/G. NOTA CITE:MEFP/VTCP/DGAFT/UOIET/TES/NO.1480/16 DE FECHA 17/03/16, DEL MIN.ECO.FINAN.PUB.(HRE-TSO-2166),CONV.UPRE-CIF-IG/250/16 ENTRE LA UPRE Y EL GOB.AUT.MCPAL.POJO, PROY.CONST. 8 AULAS U.E. TELESFORO GUEVARA (POJO).DEBITO DE LA LIBRETA N¿00099024113 BOLIVIA CAMBIA, 1ER.DESEMB.EQUIV.20% MONTO A FINANC.S/G.LA UPRE.</t>
  </si>
  <si>
    <t>'TRANSFERENCIA DE FONDOS||S/G.NOTA CITE: MEFP/VTCP/DGAFT/UOIET/TES/N¿1453/16 DE F.17/3/16 DEL MIN.DE ECO.Y FINAN. PUB.(HRE-TSO-2157),CONV.UPRE-CIF-IG/325/2016 ENTRE LA UPRE Y EL G.A.M.ARANI PROY. "CONST.CANCHA DE CESPED SINTETICO TAMBILLO LINDE".DEBITO DE LIBRETA N¿00099024113 BOLIVIA CAMBIA, 1ER.DESEMBOLSO 20%  MONTO A FINANCIAR, S/G.LA UPRE.</t>
  </si>
  <si>
    <t>'TRANSFERENCIA DE FONDOS||S/G. NOTA CITE:MEFP/VTCP/DGAFT/UOIET/TES/NO.1476/16 DE FECHA 17/03/16, DEL MIN.ECO.FINAN.PUB.(HRE-TSO-2167),CONV.UPRE-CIF-IG/326/16 ENTRE LA UPRE Y EL GOB.AUT.MCPAL.OMEREQUE, PROY.CONST. TINGLADO U.E. HUANACUNI GRANDE.DEBITO DE LA LIBRETA N¿00099024113 BOLIVIA CAMBIA, 1ER.DESEMB.EQUIV.20% MONTO A FINANC.S/G.LA UPRE.</t>
  </si>
  <si>
    <t>'TRANSFERENCIA DE FONDOS||S/G.NOTA CITE:MEFP/VTCP/DGAFT/UOIET/TES/NO.1440/16 DE FECHA 17/03/16,DEL MIN.DE ECO.Y FINAN.PUB.(HRE-TSO-2151),CONV.UPRE CIF-IG/224/2016 ENTRE LA UPRE Y EL GOB.AUT.MCPAL.VILLA RIVERO PROY.CONST.ESTADIO CON CESPED SINTETICO VILLA RIVERO.DEBITO DE LA LIBRETA NO.00099024113 "BOLIVIA CAMBIA",1ER.DESEMBOLSO 20% MONTO A FINANC. S/G. LA UPRE</t>
  </si>
  <si>
    <t>'TRANSFERENCIA DE FONDOS||S/G. NOTA CITE:MEFP/VTCP/DGAFT/UOIET/TES/NO.1475/16 DE FECHA 17/03/16, DEL MIN.ECO.FINAN.PUB.(HRE-TSO-2168),CONV.UPRE-CIF-IG/332/16 ENTRE LA UPRE Y EL GOB.AUT.MCPAL.OMEREQUE, PROY.CONST. FRONTON MUNICIPAL OMEREQUE.DEBITO DE LA LIBRETA N¿00099024113 BOLIVIA CAMBIA, 1ER.DESEMB.EQUIV.20% MONTO A FINANC.S/G.LA UPRE.</t>
  </si>
  <si>
    <t>'TRANSFERENCIA DE FONDOS||S/G.NOTA CITE: MEFP/VTCP/DGAFT/UOIET/TES/N¿1477/16 DE F.17/3/16 DEL MIN.DE ECO.Y FINAN. PUB.(HRE-TSO-2158 ),CONV.UPRE-CIF-IG/252 /2016 ENTRE LA UPRE Y EL G.A.M.PASORAPA PROY. "CONST.TINGLADO Y CANCHA MULTIPLE U.E. BA¿ADO REDONDO".DEBITO DE LIBRETA N¿00099024113 BOLIVIA CAMBIA, 1ER.DESEMBOLSO 20%  MONTO A FINANCIAR, S/G.LA UPRE.</t>
  </si>
  <si>
    <t>'TRANSFERENCIA DE FONDOS||S/G.NOTA CITE:MEFP/VTCP/DGAFT/UOIET/TES/NO.1434/16 DE FECHA 17/03/16,DEL MIN.DE ECO.Y FINAN.PUB.(HRE-TSO-2152),CONV.UPRE CIF-IG/225/2016 ENTRE LA UPRE Y EL GOB.AUT.MCPAL.ENTRE RIOS PROY. CONST.8 AULAS U.E. ALVARO GARCIA LINERA-ENTRE RIOS.DEBITO DE LA LIBRETA NO.00099024113 "BOLIVIA CAMBIA",1ER.DESEMBOLSO 20% MONTO A FINANC. S/G. LA UPRE</t>
  </si>
  <si>
    <t>'TRANSFERENCIA DE FONDOS||S/G.NOTA CITE:MEFP/VTCP/DGAFT/UOIET/TES/NO.1474/16 DE FECHA 17/03/16,DEL MIN.DE ECO.Y FINAN.PUB.(HRE-TSO-2169),CONV.UPRE CIF-IG/328/2016 ENTRE LA UPRE Y EL GOB.AUT.MCPAL.OMEREQUE PROY.CONST.TINGLADO UNIDAD EDUCATIVA PERERETA.DEBITO DE LA LIBRETA NO.00099024113 "BOLIVIA CAMBIA",1ER.DESEMBOLSO 20% MONTO A FINANC. S/G. LA UPRE</t>
  </si>
  <si>
    <t>'TRANSFERENCIA DE FONDOS||S/G.NOTA CITE: MEFP/VTCP/DGAFT/UOIET/TES/N¿1439/16 DE F.17/3/16 DEL MIN.DE ECO.Y FINAN. PUB.(HRE-TSO-2159 ),CONV.UPRE-CIF-IG/ 242/2016 ENTRE LA UPRE Y EL G.A.M.CHIMORE PROY. "CONST.TINGLADO U.E. ESTA¿O COLORADO".DEBITO DE LIBRETA .N¿00099024113 BOLIVIA CAMBIA, 1ER.DESEMBOLSO 20% MONTO A FINANCIAR, S/G.LA UPRE.</t>
  </si>
  <si>
    <t>'TRANSFERENCIA DE FONDOS||S/G.NOTA CITE:MEFP/VTCP/DGAFT/UOIET/TES/NO.1473/16 DE FECHA 17/03/16,DEL MIN.DE ECO.Y FINAN.PUB.(HRE-TSO-2170),CONV.UPRE CIF-IG/327/2016 ENTRE LA UPRE Y EL GOB.AUT.MCPAL.OMEREQUE PROY.CONST.TINGLADO UNIDAD EDUCATIVA PUCARA-OMEREQUE.DEBITO DE LA LIBRETA NO.00099024113 "BOLIVIA CAMBIA",1ER.DESEMBOLSO 20% MONTO A FINANC. S/G. LA UPRE</t>
  </si>
  <si>
    <t>'TRANSFERENCIA DE FONDOS||S/G.NOTA CITE: MEFP/VTCP/DGAFT/UOIET/TES/N¿1438/16 DE F.17/3/16 DEL MIN.DE ECO.Y FINAN. PUB.(HRE-TSO-2160),CONV.UPRE-CIF-IG/241/2016 ENTRE LA UPRE Y EL G.A.M.CHIMORE PROY. "CONST.TINGLADO U.E. SAN SALVADOR".DEBITO DE LIBRETA N¿00099024113 BOLIVIA CAMBIA, 1ER.DESEMBOLSO 20%  MONTO A FINANCIAR, S/G.LA UPRE.</t>
  </si>
  <si>
    <t>'TRANSFERENCIA DE FONDOS||A SOL. DEL MIN,DE ECO Y FIN.PUBL. MEFP/VTCP/DGAFT/UOIET/TES/N¿1527/16 DE LA FECHA HRE TSO 2181 CONV.UPRE CIF IG 237/2016 ENTRE  UPRE Y G.A.M.DE VILLA GUALBERTO VILLARROEL. PROY.CONST.TINGLADO Y GRADERIAS U.E. RENE PANOSO LARA - URA YANA RUMY.DEBITO DE LA LIBRETA 00099024113 BOLIVIA CAMBIA,1ER DESEM.EQUIV.20% DEL MONTO A FINANCIAR, SG. UPRE</t>
  </si>
  <si>
    <t>'TRANSFERENCIA DE FONDOS||S/G.NOTA CITE:MEFP/VTCP/DGAFT/UOIET/TES/NO.1491/16 DE LA FECHA, DEL MIN.DE ECO.Y FINAN.PUB.(HRE-TSO-2213),CONV.UPRE CIF-IG/251/2016 ENTRE LA UPRE Y EL GOB.AUT.MCPAL.SANTIVA¿EZ PROY.CONST.FRONTONES GEMELOS SANTIVA¿EZ.DEBITO DE LA LIBRETA NO.00099024113 "BOLIVIA CAMBIA",1ER.DESEMBOLSO 20% MONTO A FINANC. S/G. LA UPRE</t>
  </si>
  <si>
    <t>'TRANSFERENCIA DE FONDOS||A SOL. DEL MIN,DE ECO Y FIN.PUBL. MEFP/VTCP/DGAFT/UOIET/TES/N¿1528/16 DE LA FECHA HRE TSO 2182 CONVENIO UPRE CIF IG 236/2016 ENTRE LA UPRE Y EL G.A.M.DE VILLA GUALBERTO VILLARROEL. PROY.CONSTRUC.TINGLADO Y GRADER¿AS U.E. DURAZNILLO..DEBITO DE LA LIBRETA 00099024113 BOLIVIA CAMBIA,1ER DESEM.EQUIV.20% DEL MONTO A FINANCIAR, SG. UPRE</t>
  </si>
  <si>
    <t>'TRANSFERENCIA DE FONDOS||S/G.NOTA CITE:MEFP/VTCP/DGAFT/UOIET/TES/NO.1490/16 DE LA FECHA, DEL MIN.DE ECO.Y FINAN.PUB.(HRE-TSO-2212),CONV.UPRE CIF-IG/233/2016 ENTRE LA UPRE Y EL GOB.AUT.MCPAL.SANTIVA¿EZ PROY.CONST.TINGLADO CANCHA MULTIPLE TUNACERO.DEBITO DE LA LIBRETA NO.00099024113 "BOLIVIA CAMBIA",1ER.DESEMBOLSO 20% MONTO A FINANC. S/G. LA UPRE</t>
  </si>
  <si>
    <t>'TRANSFERENCIA DE FONDOS||S/G.NOTA CITE:MEFP/VTCP/DGAFT/UOIET/TES/NO.1495/16 DE LA FECHA, DEL MIN.DE ECO.Y FINAN.PUB.(HRE-TSO-2211),CONV.UPRE CIF-IG/324/2016 ENTRE LA UPRE Y EL GOB.AUT.MCPAL.SIPE SIPE PROY.CONST.UNIDAD EDUCATIVA SAUCE RANCHO.DEBITO DE LA LIBRETA NO.00099024113 "BOLIVIA CAMBIA",1ER.DESEMBOLSO 20% MONTO A FINANC. S/G. LA UPRE</t>
  </si>
  <si>
    <t>'TRANSFERENCIA DE FONDOS||A SOL. DEL MEFP, CITE'MEFP/VTCP/DGAFT/UOIET/TES/N¿1529/16 DE LA FECHA HRE TSO 2183 CONV.UPRE CIF IG 239/2016 ENTRE UPRE Y G.A.M.DE VILLA GUALBERTO VILLARROEL.PROY.CONST.DE GRADERIAS Y CANCHA DE CESPED NATURAL VILLA GUALBERTO VILLARROEL-CUCHUMUELADEBITO DE LA LIBRETA 00099024113 BOLIVIA CAMBIA,1ER DESEM.EQUIV.20% DEL MONTO A FINANCIAR, SG. UPRE</t>
  </si>
  <si>
    <t>'TRANSFERENCIA DE FONDOS||S/G.NOTA CITE:MEFP/VTCP/DGAFT/UOIET/TES/NO.1493/16 DE LA FECHA, DEL MIN.DE ECO.Y FINAN.PUB.(HRE-TSO-2209),CONV.UPRE CIF-IG/246/2016 ENTRE LA UPRE Y EL GOB.AUT.MCPAL.SICAYA PROY.CONST.CANCHA MULTIFUNCIONAL U.E. KARA KARA.DEBITO DE LA LIBRETA NO.00099024113 "BOLIVIA CAMBIA",1ER.DESEMBOLSO 20% MONTO A FINANC. S/G. LA UPRE</t>
  </si>
  <si>
    <t>'TRANSFERENCIA DE FONDOS||A SOL. DEL MIN,DE ECO Y FIN.PUBL. MEFP/VTCP/DGAFT/UOIET/TES/N¿1482/16 DE LA FECHA HRE TSO 2184 CONVENIO UPRE CIF IG 243/2016 ENTRE LA UPRE Y EL G.A.M.DE PUERTO VILLARROEL. PROY.CONSTRUC.TINGLADO GRADER¿AS U.E. BOLIVIA.DEBITO DE LA LIBRETA 00099024113 BOLIVIA CAMBIA,1ER DESEM.EQUIV.20% DEL MONTO A FINANCIAR, SG. UPRE</t>
  </si>
  <si>
    <t>'TRANSFERENCIA DE FONDOS||S/G.NOTA CITE: MEFP/VTCP/DGAFT/UOIET/TES/N¿1516/16 DE LA FECHA DEL MIN.DE ECO.Y FINAN. PUB.(HRE-TSO-2214 ),CONV.UPRE-CIF-IG 277/2016 ENTRE LA UPRE Y EL G.A.M.VILLA TUNARI .PROY."CONST.2 AULAS U.E. 13 DE FEBRERO-COMUNIDAD INDIGENA YURACARE BARRANQUILLAS DISTRITO 4"DEBITO DE LIBRETAN¿00099024113 BOLIVIA CAMBIA, 1ER.DESEMBOLSO 20%  MONTO A FINANCIAR, S/G.LA UPRE.</t>
  </si>
  <si>
    <t>'TRANSFERENCIA DE FONDOS||S/G.NOTA CITE:MEFP/VTCP/DGAFT/UOIET/TES/NO.1492/16 DE LA FECHA, DEL MIN.DE ECO.Y FINAN.PUB.(HRE-TSO-2208),CONV.UPRE CIF-IG/248/2016 ENTRE LA UPRE Y EL GOB.AUT.MCPAL.SICAYA PROY.CONST.PUESTO DE SALUD CORATA.DEBITO DE LA LIBRETA NO.00099024113 BOLIVIA CAMBIA, 1ER.DESEMBOLSO 20% MONTO A FINANCIAR.</t>
  </si>
  <si>
    <t>'TRANSFERENCIA DE FONDOS||A SOL. DEL MIN,DE ECO Y FIN.PUBL. MEFP/VTCP/DGAFT/UOIET/TES/N¿1483/16 DE LA FECHA HRE TSO 2185 CONVENIO UPRE CIF IG 245/2016 ENTRE LA UPRE Y EL G.A.M.DE PUERTO VILLARROEL. PROY.CONSTRUC.TINGLADO GRADERIAS Y BATERIA DE BA¿OS U.E. VIDAL DURAN.DEBITO DE LA LIBRETA 00099024113 BOLIVIA CAMBIA,1ER DESEM.EQUIV.20% DEL MONTO A FINANCIAR, SG. UPRE</t>
  </si>
  <si>
    <t>'TRANSFERENCIA DE FONDOS||A SOL. DEL MIN,DE ECO Y FIN.PUBL. MEFP/VTCP/DGAFT/UOIET/TES/N¿1484/16 DE LA FECHA HRE TSO 2186 CONVENIO UPRE CIF IG 244/2016 ENTRE LA UPRE Y EL G.A.M.DE PUERTO VILLARROEL. PROY.CONSTRUC.TINGLADO, GRADERIAS U.E. JOSE CARRASCO.DEBITO DE LA LIBRETA 00099024113 BOLIVIA CAMBIA,1ER DESEM.EQUIV.20% DEL MONTO A FINANCIAR, SG. UPRE</t>
  </si>
  <si>
    <t>'TRANSFERENCIA DE FONDOS||S/G. NOTA CITE:MEFP/VTCP/DGAFT/UOIET/TES/NO.1510/16 DE LA FECHA, DEL MIN.ECO.FINAN.PUB.(HRE-TSO-2227),CONV.UPRE-CIF-IG/320/16 ENTRE LA UPRE Y EL GOB.AUT.MCPAL.TARATA, PROY.CONST. 3 AULAS U.E. PUJYUNI-TARATA.DEBITO DE LA LIBRETA N¿00099024113 BOLIVIA CAMBIA, 1ER.DESEMB.EQUIV.20% MONTO A FINANC.S/G.LA UPRE.</t>
  </si>
  <si>
    <t>'TRANSFERENCIA DE FONDOS||A SOL. DEL MIN,DE ECO Y FIN.PUBL. MEFP/VTCP/DGAFT/UOIET/TES/N¿1522/16 DE LA FECHA HRE TSO 2187 CONVENIO UPRE CIF IG 314/2016 ENTRE LA UPRE Y EL G.A.M.DE VILA VILA. PROY.CONSTRUC. U.E. SIVINGANI SUD.DEBITO DE LA LIBRETA 00099024113 BOLIVIA CAMBIA,1ER DESEM.EQUIV.20% DEL MONTO A FINANCIAR, SG. UPRE</t>
  </si>
  <si>
    <t>'TRANSFERENCIA DE FONDOS||S/G.NOTA CITE:MEFP/VTCP/DGAFT/UOIET/TES/NO.1488/16 DE LA FECHA,DEL MIN.DE ECO.Y FINAN.PUB.(HRE-TSO-2206),CONV.UPRE CIF-IG/306/2016 ENTRE LA UPRE Y EL GOB.AUT.MCPAL.SACABA PROY.CONST.AULAS U.E. TUPAC KATARI - COMUNIDAD TUSCAPUJIO BAJO.DEBITO DE LA LIBRETA NO.00099024113 "BOLIVIA CAMBIA",1ER.DESEMBOLSO 20% MONTO A FINANC. S/G. LA UPRE</t>
  </si>
  <si>
    <t>'TRANSFERENCIA DE FONDOS||S/G.NOTA CITE: MEFP/VTCP/DGAFT/UOIET/TES/N¿1517/16 DE LA FECHA DEL MIN.DE ECO.Y FINAN. PUB.(HRE-TSO-2215 ),CONV.UPRE-CIF-IG/274/2016 ENTRE LA UPRE Y EL G.A.M.VILLA TUNARI PROY. "CONST.4 AULAS U.E.NUEVA VIDA-COMUNIDAD INDEGENA YURACARE NUEVA VIDA-DISTRITO 4".DEBITO DE LIBRETA N¿00099024113 BOLIVIA CAMBIA, 1ER.DESEMBOLSO 20% MONTO A FINANCIAR, S/G.LA UPRE.</t>
  </si>
  <si>
    <t>'TRANSFERENCIA DE FONDOS||A SOL. DEL MIN,DE ECO Y FIN.PUBL. MEFP/VTCP/DGAFT/UOIET/TES/N¿1523/16 DE LA FECHA HRE TSO 2188 CONVENIO UPRE CIF IG 315/2016 ENTRE LA UPRE Y EL G.A.M.DE VILA VILA. PROY.CONSTRUC. AULAS U.E. SIVINGANI.DEBITO DE LA LIBRETA 00099024113 BOLIVIA CAMBIA,1ER DESEM.EQUIV.20% DEL MONTO A FINANCIAR, SG. UPRE</t>
  </si>
  <si>
    <t>'TRANSFERENCIA DE FONDOS||S/G. NOTA CITE:MEFP/VTCP/DGAFT/UOIET/TES/NO.1485/16 DE LA FECHA, DEL MIN.ECO.FINAN.PUB.(HRE-TSO-2228),CONV.UPRE-CIF-IG/321/16 ENTRE LA UPRE Y EL GOB.AUT.MCPAL.PUNATA, PROY.CONST. COMPLEJO DEPORTIVO VILLA  ARENAL PUNATA.DEBITO DE LA LIBRETA N¿00099024113 BOLIVIA CAMBIA, 1ER.DESEMB.EQUIV.20% MONTO A FINANC.S/G.LA UPRE.</t>
  </si>
  <si>
    <t>'TRANSFERENCIA DE FONDOS||S/G.NOTA CITE:MEFP/VTCP/DGAFT/UOIET/TES/NO.1442/16 DE LA FECHA,DEL MIN.DE ECO.Y FINAN.PUB.(HRE-TSO-2205),CONV.UPRE CIF-IG/262/2016 ENTRE LA UPRE Y EL GOB.AUT.MCPAL.ALALAY PROY.CONST.3 AULAS MULTIGRADO U.E. GUAMAN WACHANA.DEBITO DE LA LIBRETA NO.00099024113 "BOLIVIA CAMBIA",1ER.DESEMBOLSO 20% MONTO A FINANC. S/G. LA UPRE</t>
  </si>
  <si>
    <t>'TRANSFERENCIA DE FONDOS||A SOL. DEL MIN,DE ECO Y FIN.PUBL. MEFP/VTCP/DGAFT/UOIET/TES/N¿1524/16 DE LA FECHA HRE TSO 2189 CONVENIO UPRE CIF IG 313/2016 ENTRE LA UPRE Y EL G.A.M.DE VILA VILA. PROY.CONSTRUC. U.E. SIKIMIRA.DEBITO DE LA LIBRETA 00099024113 BOLIVIA CAMBIA,1ER DESEM.EQUIV.20% DEL MONTO A FINANCIAR, SG. UPRE</t>
  </si>
  <si>
    <t>'TRANSFERENCIA DE FONDOS||S/G.NOTA CITE:MEFP/VTCP/DGAFT/UOIET/TES/NO.1449/16 DE LA FECHA, DEL MIN.DE ECO.Y FINAN.PUB.(HRE-TSO-2239),CONV.UPRE-CIF-IG/287/2016 ENTRE LA UPRE Y EL GOB.AUT.MCPAL.ANZALDO PROY.CONST.AULAS U.E. SOICO.DEBITO DE LA LIBRETA NO.00099024113 "BOLIVIA CAMBIA",1ER.DESEMBOLSO 20% MONTO A FINANC. S/G. LA UPRE</t>
  </si>
  <si>
    <t>'TRANSFERENCIA DE FONDOS||A SOL. DEL MIN,DE ECO Y FIN.PUBL. MEFP/VTCP/DGAFT/UOIET/TES/N¿1521/16 DE LA FECHA HRE TSO 2190 CONVENIO UPRE CIF IG 322/2016 ENTRE LA UPRE Y EL G.A.M.DE VINTO. PROY.CONSTRUC. U.E. CARMEN LOS ANDES.DEBITO DE LA LIBRETA 00099024113 BOLIVIA CAMBIA,1ER DESEM.EQUIV.20% DEL MONTO A FINANCIAR, SG. UPRE</t>
  </si>
  <si>
    <t>'TRANSFERENCIA DE FONDOS||S/G.NOTA CITE:MEFP/VTCP/DGAFT/UOIET/TES/NO.1443/16 DE LA FECHA,DEL MIN.DE ECO.Y FINAN.PUB.(HRE-TSO-2204),CONV.UPRE CIF-IG/260/2016 ENTRE LA UPRE Y EL GOB.AUT.MCPAL.ALALAY PROY.CONST.DOS AULAS Y TINGLADO CON GRADERIA U.E. LAGUNITA.DEBITO DE LA LIBRETA NO.00099024113 "BOLIVIA CAMBIA",1ER.DESEMBOLSO 20% MONTO A FINANC. S/G. LA UPRE</t>
  </si>
  <si>
    <t>'TRANSFERENCIA DE FONDOS||S/G.NOTA CITE: MEFP/VTCP/DGAFT/UOIET/TES/N¿1500/16 DE LA FECHA DEL MIN.DE ECO.Y FINAN. PUB.(HRE-TSO-2217),CONV.UPRE-CIF-IG 229/2016 ENTRE LA UPRE Y EL G.A.M.SHINAHOTA PROY. "CONST.CUBIERTA METALICA Y GRADERIAS UNIDAD EDUCATIVA MIRAFLORES D-2".DEBITO DE LIBRETA N¿00099024113 BOLIVIA CAMBIA, 1ER.DESEMBOLSO 20%  MONTO A FINANCIAR, S/G.LA UPRE.</t>
  </si>
  <si>
    <t>'TRANSFERENCIA DE FONDOS||S/G. NOTA CITE:MEFP/VTCP/DGAFT/UOIET/TES/NO.1466/16 DE LA FECHA, DEL MIN.ECO.FINAN.PUB.(HRE-TSO-2229),CONV.UPRE-CIF-IG/292/16 ENTRE LA UPRE Y EL GOB.AUT.MCPAL.MOROCHATA, PROY.CONST.CANCHA POLIFUNCIONAL TINGLADO Y GRADERIAS EN SAN ISIDRO.DEBITO DE LA LIBRETA N¿00099024113 BOLIVIA CAMBIA, 1ER.DESEMB.EQUIV.20% MONTO A FINANC.S/G.LA UPRE.</t>
  </si>
  <si>
    <t>'TRANSFERENCIA DE FONDOS||S/G.NOTA CITE:MEFP/VTCP/DGAFT/UOIET/TES/NO.1444/16 DE LA FECHA,DEL MIN.DE ECO.Y FINAN.PUB.(HRE-TSO-2203),CONV.UPRE CIF-IG/259/2016 ENTRE LA UPRE Y EL GOB.AUT.MCPAL.ALALAY PROY.CONST.TINGLADO CON GRADERIA U.E. 10 DE JUNIO - QOTURIDEBITO DE LA LIBRETA NO.00099024113 "BOLIVIA CAMBIA",1ER.DESEMBOLSO 20% MONTO A FINANC. S/G. LA UPRE</t>
  </si>
  <si>
    <t>'TRANSFERENCIA DE FONDOS||S/G. NOTA CITE:MEFP/VTCP/DGAFT/UOIET/TES/NO.1467/16 DE LA FECHA, DEL MIN.ECO.FINAN.PUB.(HRE-TSO-2230),CONV.UPRE-CIF-IG/290/16 ENTRE LA UPRE Y EL GOB.AUT.MCPAL.MOROCHATA, PROY.CONST. CANCHA POLIFUNCIONAL TINGLADO Y GRADERIAS EN PATA MOROCHATA.DEBITO DE LA LIBRETA N¿00099024113 BOLIVIA CAMBIA, 1ER.DESEMB.EQUIV.20% MONTO A FINANC.S/G.LA UPRE.</t>
  </si>
  <si>
    <t>'TRANSFERENCIA DE FONDOS||S/G.NOTA CITE: MEFP/VTCP/DGAFT/UOIET/TES/N¿1504/16 DE LA FECHA DEL MIN.DE ECO.Y FINAN. PUB.(HRE-TSO-2218),CONV.UPRE-CIF-IG/302/2016 ENTRE LA UPRE Y EL G.A.M.TAPACARI PROY. "CONST.TINGLADO UNIDAD EDUCATIVA  ELIZARDO PEREZ DE AZAHUANI"DEBITO DE LIBRETA N¿00099024113 BOLIVIA CAMBIA, 1ER.DESEMB. 20% MONTO A FINANCIAR, S/G.LA UPRE.</t>
  </si>
  <si>
    <t>'TRANSFERENCIA DE FONDOS||S/G.NOTA CITE:MEFP/VTCP/DGAFT/UOIET/TES/NO.1445/16 DE LA FECHA,DEL MIN.DE ECO.Y FINAN.PUB.(HRE-TSO-2202),CONV.UPRE CIF-IG/261/2016 ENTRE LA UPRE Y  GOB.AUT.MCPAL.ALALAY PROY.CONST.CANCHA MULTIPLE Y TINGLADO CON GRADERIA U.E.27 DE MAYO-VISCACHANI.DEBITO DE LA LIBRETA NO.00099024113 "BOLIVIA CAMBIA",1ER.DESEMBOLSO 20% MONTO A FINANC. S/G. LA UPRE</t>
  </si>
  <si>
    <t>'TRANSFERENCIA DE FONDOS||S/G.NOTA CITE:MEFP/VTCP/DGAFT/UOIET/TES/NO.1450/16 DE LA FECHA, DEL MIN.DE ECO.Y FINAN.PUB.(HRE-TSO-2240),CONV.UPRE-CIF-IG/280/2016 ENTRE LA UPRE Y EL GOB.AUT.MCPAL.ANZALDO PROY.CONST.AULAS U.E. HUERTA MAYU ALTO.DEBITO DE LA LIBRETA NO.00099024113 "BOLIVIA CAMBIA",1ER.DESEMBOLSO 20% MONTO A FINANC. S/G. LA UPRE</t>
  </si>
  <si>
    <t>'TRANSFERENCIA DE FONDOS||S/G. NOTA CITE:MEFP/VTCP/DGAFT/UOIET/TES/NO.1468/16 DE LA FECHA, DEL MIN.ECO.FINAN.PUB.(HRE-TSO-2231),CONV.UPRE-CIF-IG/293/16 ENTRE LA UPRE Y EL GOB.AUT.MCPAL.MOROCHATA, PROY.CONST. CANCHA POLIFUNCIONAL TINGLADO Y GRADERIAS U.E. PARTE LIBRE.DEBITO DE LA LIBRETA N¿00099024113 BOLIVIA CAMBIA, 1ER.DESEMB.EQUIV.20% MONTO A FINANC.S/G.LA UPRE.</t>
  </si>
  <si>
    <t>'TRANSFERENCIA DE FONDOS||S/G.NOTA CITE: MEFP/VTCP/DGAFT/UOIET/TES/N¿1505/16 DE LA FECHA DEL MIN.DE ECO.Y FINAN. PUB.(HRE-TSO-2219),CONV.UPRE-CIF-IG/300/2016 ENTRE LA UPRE Y EL G.A.M.TAPACARI PROY. "CONST.TINGLADO UNIDAD EDUCATIVA RAMADAS".DEBITO DE LIBRETA N¿00099024113 BOLIVIA CAMBIA, 1ER.DESEMBOLSO 20% MONTO A FINANCIAR, S/G.LA UPRE.</t>
  </si>
  <si>
    <t>'TRANSFERENCIA DE FONDOS||S/G.NOTA CITE:MEFP/VTCP/DGAFT/UOIET/TES/NO.1451/16 DE LA FECHA, DEL MIN.DE ECO.Y FINAN.PUB.(HRE-TSO-2241),CONV.UPRE-CIF-IG/279/2016 ENTRE LA UPRE Y EL GOB.AUT.MCPAL.ANZALDO PROY.CONST.AULAS U.E. PADRE ANDR¿S MONERO TORANCALI.DEBITO DE LA LIBRETA NO.00099024113 "BOLIVIA CAMBIA",1ER.DESEMBOLSO 20% MONTO A FINANC. S/G. LA UPRE</t>
  </si>
  <si>
    <t>'TRANSFERENCIA DE FONDOS||S/G.NOTA CITE: MEFP/VTCP/DGAFT/UOIET/TES/N¿1506/16 DE LA FECHA DEL MIN.DE ECO.Y FINAN. PUB.(HRE-TSO-2220),CONV.UPRE-CIF-IG/303/2016 ENTRE LA UPRE Y EL G.A.M.TAPACARI PROY. "CONST.TINGLADO INTERNADO TAPACARI PARA LA UNIDAD EDUCATIVA SUCRE".DEBITO DE LIBRETA N¿00099024113 BOLIVIA CAMBIA, 1ER.DESEMBOLSO 20%  MONTO A FINANCIAR, S/G.LA UPRE.</t>
  </si>
  <si>
    <t>'TRANSFERENCIA DE FONDOS||S/G.NOTA CITE: MEFP/VTCP/DGAFT/UOIET/TES/N¿1507/16 DE LA FECHA DEL MIN.DE ECO.Y FINAN. PUB.(HRE-TSO-2221),CONV.UPRE-CIF-IG/301/2016 ENTRE LA UPRE Y EL G.A.M.TAPACARI PROY. "CONST.TINGLADO UNIDAD EDUCATIVA  LACUYO".DEBITO DE LIBRETA N¿00099024113 BOLIVIA CAMBIA, 1ER.DESEMBOLSO 20%  MONTO A FINANCIAR, S/G.LA UPRE.</t>
  </si>
  <si>
    <t>'TRANSFERENCIA DE FONDOS||S/G.NOTA CITE: MEFP/VTCP/DGAFT/UOIET/TES/N¿1501/16 DE LA FECHA DEL MIN.DE ECO.Y FINAN. PUB.(HRE-TSO-2222),CONV.UPRE-CIF-IG/295/2016 ENTRE LA UPRE Y EL G.A.M.TACOPAYA PROY. "CONST.BLOQUE AULAS U.E.GUALBERTO VILLARROEL-CONA CONA"DEBITO DE LIBRETA N¿00099024113 BOLIVIA CAMBIA, 1ER.DESEMBOLSO. 20% MONTO A FINANCIAR, S/G.LA UPRE.</t>
  </si>
  <si>
    <t>'TRANSFERENCIA DE FONDOS||S/G.NOTA CITE: MEFP/VTCP/DGAFT/UOIET/TES/N¿1502/16 DE LA FECHA DEL MIN.DE ECO.Y FINAN. PUB.(HRE-TSO-2223),CONV.UPRE-CIF-IG/296/2016 ENTRE LA UPRE Y EL G.A.M.TACOPAYA PROY. "CONST.FRONTON MUNICIPAL TACOPAYA".DEBITO DE LIBRETA N¿00099024113 BOLIVIA CAMBIA, 1ER.DESEMBOLSO 20%  MONTO A FINANCIAR, S/G.LA UPRE.</t>
  </si>
  <si>
    <t>'TRANSFERENCIA DE FONDOS||S/G.NOTA CITE: MEFP/VTCP/DGAFT/UOIET/TES/N¿1503/16 DE LA FECHA DEL MIN.DE ECO.Y FINAN. PUB.(HRE-TSO-2224),CONV.UPRE-CIF-IG/297/2016 ENTRE LA UPRE Y EL G.A.M.TACOPAYA PROY. "CONST.BLOQUE AULAS U.E.ADOLFO MERCADO-TACOPAYA".DEBITO DE LIBRETA N¿00099024113 BOLIVIA CAMBIA, 1ER.DESEMBOLSO 20%  MONTO A FINANCIAR, S/G.LA UPRE.</t>
  </si>
  <si>
    <t>||TRANSFERENCIA DE FONDOS POR PARTE DEL TGN PARA PAGO DE VALORES "C" EN MN CON F.VCTO.18.03.2016, S/G CARTA  MEFP/VTCP/DGCP/UODP-315/2016 DE FECHA 18/3/2016.DEL MINISTERIO DE ECONOMIA Y FINANZAS PUBLICAS, LIBRETA  00099031003 DEL TGN TITULOS VALOR DEL TESORO MN.LIBRETA  00099031003 DEL TGN TITULOS VALOR DEL TESORO MN.</t>
  </si>
  <si>
    <t>'TRANSFERENCIA DE FONDOS||A SOL. DEL MIN,DE ECO Y FIN.PUBL. MEFP/VTCP/DGAFT/UOIET/TES/N¿1446/16 DE LA FECHA HRE TSO 2191 CONVENIO UPRE CIF IG 288/2016 ENTRE LA UPRE Y EL G.A.M.DE ANZALDO. PROY.CONSTRUC.TINGLADO EN D-1.DEBITO DE LA LIBRETA 00099024113 BOLIVIA CAMBIA,1ER DESEM.EQUIV.20% DEL MONTO A FINANCIAR, SG. UPRE</t>
  </si>
  <si>
    <t>'TRANSFERENCIA DE FONDOS||S/G.NOTA CITE:MEFP/VTCP/DGAFT/UOIET/TES/NO.1511/16 DE LA FECHA,DEL MIN.DE ECO.Y FINAN.PUB.(HRE-TSO-2201),CONV.UPRE CIF-IG/305/2016 ENTRE LA UPRE Y  GOB.AUT.MCPAL.TIQUIPAYA PROY.CONST.CANCHA SINTETICA VILLA SATELITE.DEBITO DE LA LIBRETA NO.00099024113 "BOLIVIA CAMBIA",1ER.DESEMBOLSO 20% MONTO A FINANC. S/G. LA UPRE</t>
  </si>
  <si>
    <t>'TRANSFERENCIA DE FONDOS||A SOL. DEL MIN,DE ECO Y FIN.PUBL. MEFP/VTCP/DGAFT/UOIET/TES/N¿1525/16 DE LA FECHA HRE TSO 2192 CONV.UPRE CIF IG 238/2016 ENTRE LA UPRE Y EL G.A.M.DE VILLA GUALBERTO VILLARROEL. PROY.CONST.TINGLADO Y GRADER¿AS U.E. JOSE BALLIVIAN-HERRERA CANCHA.DEBITO DE LA LIBRETA 00099024113 BOLIVIA CAMBIA,1ER DESEM.EQUIV.20% DEL MONTO A FINANCIAR, SG. UPRE</t>
  </si>
  <si>
    <t>'TRANSFERENCIA DE FONDOS||A SOL. DEL MIN,DE ECO Y FIN.PUBL. MEFP/VTCP/DGAFT/UOIET/TES/N¿1526/16 DE LA FECHA HRE TSO 2193 CONVENIO UPRE CIF IG 235/2016 ENTRE LA UPRE Y EL G.A.M.DE VILLA GUALBERTO VILLARROEL. PROY.CONSTRUC.TINGLADO Y GRADERIAS U.E. TOJRACOLLO.DEBITO DE LA LIBRETA 00099024113 BOLIVIA CAMBIA,1ER DESEM.EQUIV.20% DEL MONTO A FINANCIAR, SG. UPRE</t>
  </si>
  <si>
    <t>'TRANSFERENCIA DE FONDOS||S/G.NOTA CITE:MEFP/VTCP/DGAFT/UOIET/TES/NO.1515/16 DE LA FECHA,DEL MIN.DE ECO.Y FINAN.PUB.(HRE-TSO-2200),CONV.UPRE CIF-IG/268/2016 ENTRE LA UPRE Y  GOB.AUT.MCPAL.TOTORA PROY.CONST.U.E. EPIZANA - TOTORA.DEBITO DE LA LIBRETA NO.00099024113 "BOLIVIA CAMBIA",1ER.DESEMBOLSO 20% MONTO A FINANC. S/G. LA UPRE</t>
  </si>
  <si>
    <t>'TRANSFERENCIA DE FONDOS||S/G. NOTA CITE:MEFP/VTCP/DGAFT/UOIET/TES/NO.1469/16 DE LA FECHA, DEL MIN.ECO.FINAN.PUB.(HRE-TSO-2232),CONV.UPRE-CIF-IG/291/16 ENTRE LA UPRE Y EL G.A.M.MOROCHATA, PROY.CONST.CANCHA POLIFUNCIONAL TINGLADO Y GRADERIAS U.E.SIMON BOLIVAR (QUIRI QUIRI)DEBITO DE LA LIBRETA N¿00099024113 BOLIVIA CAMBIA, 1ER.DESEMB.EQUIV.20% MONTO A FINANC.S/G.LA UPRE.</t>
  </si>
  <si>
    <t>'TRANSFERENCIA DE FONDOS||S/G.NOTA CITE:MEFP/VTCP/DGAFT/UOIET/TES/NO.1514/16 DE LA FECHA,DEL MIN.DE ECO.Y FINAN.PUB.(HRE-TSO-2199),CONV.UPRE CIF-IG/264/2016 ENTRE LA UPRE Y  GOB.AUT.MCPAL.TOLATA PROY.CONST.U.E. PRIMARIA SAN ANTONIO (TOLATA).DEBITO DE LA LIBRETA NO.00099024113 "BOLIVIA CAMBIA",1ER.DESEMBOLSO 20% MONTO A FINANC. S/G. LA UPRE</t>
  </si>
  <si>
    <t>'TRANSFERENCIA DE FONDOS||S/G.NOTA CITE:MEFP/VTCP/DGAFT/UOIET/TES/NO.1452/16 DE LA FECHA, DEL MIN.DE ECO.Y FINAN.PUB.(HRE-TSO-2242),CONV.UPRE-CIF-IG/278/2016 ENTRE LA UPRE Y EL GOB.AUT.MCPAL.ANZALDO PROY.CONST.CANCHA M¿LTIPLE Y TINGLADO CON GRADER¿AS T¿PAJ KATARI.DEBITO DE LA LIBRETA NO.00099024113 "BOLIVIA CAMBIA",1ER.DESEMBOLSO 20% MONTO A FINANC. S/G. LA UPRE</t>
  </si>
  <si>
    <t>'TRANSFERENCIA DE FONDOS||S/G. NOTA CITE:MEFP/VTCP/DGAFT/UOIET/TES/NO.1496/16 DE LA FECHA, DEL MIN.ECO.FINAN.PUB.(HRE-TSO-2233),CONV.UPRE-CIF-IG/228/16 ENTRE LA UPRE Y EL GOB.AUT.MCPAL.SHINAHOTA, PROY.CONST.CUBIERTA METALICA Y GRADERIAS U.E. CONI ALTO D-2.DEBITO DE LA LIBRETA N¿00099024113 BOLIVIA CAMBIA, 1ER.DESEMB.EQUIV.20% MONTO A FINANC.S/G.LA UPRE.</t>
  </si>
  <si>
    <t>'TRANSFERENCIA DE FONDOS||A SOL. DEL MEFP, CITE'MEFP/VTCP/DGAFT/UOIET/TES/N¿1518/16 DE LA FECHA HRE TSO 2196 CONV.UPRE CIF IG 276/2016 ENTRE UPRE Y G.A.M.DE VILLA TUNARI. PROY.CONST. DOS AULAS U.E. SAN JOSE DE BUBUZAMA-COM.INDIGENA YURACARE SAN JOSE DE BUBUZAMA-DISTRITO 4DEBITO DE LA LIBRETA 00099024113 BOLIVIA CAMBIA,1ER DESEM.EQUIV.20% DEL MONTO A FINANCIAR, SG. UPRE</t>
  </si>
  <si>
    <t>'TRANSFERENCIA DE FONDOS||S/G.NOTA CITE:MEFP/VTCP/DGAFT/UOIET/TES/NO.1520/16 DE LA FECHA,DEL MIN.DE ECO.Y FINAN.PUB.(HRE-TSO-2198),CONV.UPRE CIF-IG 273/2016 ENTRE LA UPRE Y  GOB.AUT.MCPAL.VILLA TUNARI PROY.CONST.DOS AULAS U.E. SAN JUAN DE URIYUTA-COM.INDIGENA YURACARE.DEBITO DE LA LIBRETA NO.00099024113 "BOLIVIA CAMBIA",1ER.DESEMBOLSO 20% MONTO A FINANC. S/G. LA UPRE</t>
  </si>
  <si>
    <t>'TRANSFERENCIA DE FONDOS||A SOL. DEL MIN,DE ECO Y FIN.PUBL. MEFP/VTCP/DGAFT/UOIET/TES/N¿1519/16 DE LA FECHA HRE TSO 2197 CONVENIO UPRE CIF IG 275/2016 ENTRE LA UPRE Y EL G.A.M.DE VILLA TUNARI. PROY.CONST. DOS AULAS U.E. LAS COCAS-COM.INDIGENA YURACARE LAS COCAS-DISTRITO 4DEBITO DE LA LIBRETA 00099024113 BOLIVIA CAMBIA,1ER DESEM.EQUIV.20% DEL MONTO A FINANCIAR, SG. UPRE</t>
  </si>
  <si>
    <t>'TRANSFERENCIA DE FONDOS||S/G. NOTA CITE:MEFP/VTCP/DGAFT/UOIET/TES/NO.1497/16 DE LA FECHA, DEL MIN.ECO.FINAN.PUB.(HRE-TSO-2234),CONV.UPRE-CIF-IG/232/16 ENTRE LA UPRE Y EL GOB.AUT.MCPAL.SHINAHOTA, PROY.CONST.VIVIENDA DE MAESTROS U.E. DORADO D-6.DEBITO DE LA LIBRETA N¿00099024113 BOLIVIA CAMBIA, 1ER.DESEMB.EQUIV.20% MONTO A FINANC.S/G.LA UPRE.</t>
  </si>
  <si>
    <t>||TRANSFERENCIA DE FONDOS S/G. MENSAJES SWIFT NROS. 03720 Y 03712 DE LA FECHA (SECTOR PUBLICO).DEBITO DE LA LIBRETA 01170102001 DGAC, REPOSICION UTILES DE ESCRITORIO.</t>
  </si>
  <si>
    <t>'TRANSFERENCIA DE FONDOS||S/G. NOTA CITE:MEFP/VTCP/DGAFT/UOIET/TES/NO.1499/16 DE LA FECHA, DEL MIN.ECO.FINAN.PUB.(HRE-TSO-2235),CONV.UPRE-CIF-IG/230/16 ENTRE LA UPRE Y EL GOB.AUT.MCPAL.SHINAHOTA, PROY.CONST.CUBIERTA METALICA Y GRADERIAS U.E. VILLA IMPERIAL D-5.DEBITO DE LA LIBRETA N¿00099024113 BOLIVIA CAMBIA, 1ER.DESEMB.EQUIV.20% MONTO A FINANC.S/G.LA UPRE.</t>
  </si>
  <si>
    <t>'TRANSFERENCIA DE FONDOS||S/G. NOTA CITE:MEFP/VTCP/DGAFT/UOIET/TES/NO.1498/16 DE LA FECHA, DEL MIN.ECO.FINAN.PUB.(HRE-TSO-2236),CONV.UPRE-CIF-IG/231/16 ENTRE LA UPRE Y EL GOB.AUT.MCPAL.SHINAHOTA, PROY.CONST.CUBIERTA METALICA Y GRADERIAS U.E. IBUELO DE SANTA ROSA D-6.DEBITO DE LA LIBRETA N¿00099024113 BOLIVIA CAMBIA, 1ER.DESEMB.EQUIV.20% MONTO A FINANC.S/G.LA UPRE.</t>
  </si>
  <si>
    <t>'TRANSFERENCIA DE FONDOS||S/G.NOTA CITE:MEFP/VTCP/DGAFT/UOIET/TES/NO.1512/16 DE LA FECHA, DEL MIN.DE ECO.Y FINAN.PUB.(HRE-TSO-2243),CONV.UPRE-CIF-IG/271/2016 ENTRE LA UPRE Y EL GOB.AUT.MCPAL.TIRAQUE PROY.CONST.BLOQUE  AULAS Y BATER¿A DE BA¿OS U.E.ISABEL TORRICO ARNEZ COBIJA.DEBITO DE LA LIBRETA NO.00099024113 "BOLIVIA CAMBIA",1ER.DESEMBOLSO 20% MONTO A FINANC. S/G. LA UPRE</t>
  </si>
  <si>
    <t>'TRANSFERENCIA DE FONDOS||S/G.NOTA CITE: MEFP/VTCP/DGAFT/UOIET/TES/N¿1489/16 DE LA FECHA DEL MIN.DE ECO.Y FINAN. PUB.(HRE-TSO-2225),CONV.UPRE-CIF-IG 294/2016 ENTRE LA UPRE Y EL G.A.M.SAN BENITO PROY. "IMPLEMENTACION CANCHA DE FUTBOL CESPED SINTETICO,ENMALLADO LA MAICA".DEBITO DE LIBRETA N¿00099024113 BOLIVIA CAMBIA, 1ER.DESEMBOLSO 20% MONTO A FINANCIAR, S/G.LA UPRE.</t>
  </si>
  <si>
    <t>'TRANSFERENCIA DE FONDOS||S/G. NOTA CITE:MEFP/VTCP/DGAFT/UOIET/TES/NO.1447/16 DE LA FECHA, DEL MIN.ECO.FINAN.PUB.(HRE-TSO-2237),CONV.UPRE-CIF-IG/286/16 ENTRE LA UPRE Y EL GOB.AUT.MCPAL.ANZALDO, PROY.CONST.TINGLADO U.E. PHINQUINA.DEBITO DE LA LIBRETA N¿00099024113 BOLIVIA CAMBIA, 1ER.DESEMB.EQUIV.20% MONTO A FINANC.S/G.LA UPRE.</t>
  </si>
  <si>
    <t>'TRANSFERENCIA DE FONDOS||S/G. NOTA CITE:MEFP/VTCP/DGAFT/UOIET/TES/NO.1448/16 DE LA FECHA, DEL MIN.ECO.FINAN.PUB.(HRE-TSO-2238),CONV.UPRE-CIF-IG/285/16 ENTRE LA UPRE Y EL GOB.AUT.MCPAL.ANZALDO, PROY.CONST.TINGLADO CON GRADERIAS U.E. THAQU Q'ASA.DEBITO DE LA LIBRETA N¿00099024113 BOLIVIA CAMBIA, 1ER.DESEMB.EQUIV.20% MONTO A FINANC.S/G.LA UPRE.</t>
  </si>
  <si>
    <t>'TRANSFERENCIA DE FONDOS||S/G.NOTA CITE: MEFP/VTCP/DGAFT/UOIET/TES/N¿1487/16 DE LA FECHA DEL MIN.DE ECO.Y FINAN. PUB.(HRE-TSO-2226),CONV.UPRE-CIF-IG/307/2016 ENTRE LA UPRE Y EL G.A.M.SACABA PROY. "CONST.BLOQUE DE AULAS U.E. NUEVO AMANECER KORIHUMA II"DEBITO DE LIBRETA N¿00099024113 BOLIVIA CAMBIA, 1ER.DESEMBOLSO 20%  MONTO A FINANCIAR, S/G.LA UPRE.</t>
  </si>
  <si>
    <t>'TRANSFERENCIA DE FONDOS||S/G. NOTA CITE:MEFP/VTCP/DGAFT/UOIET/TES/NO.1494/16 DE LA FECHA, DEL MIN.ECO.FINAN.PUB.(HRE-TSO-2210),CONV.UPRE-CIF-IG/247/16 ENTRE LA UPRE Y EL GOB.AUT.MCPAL.SICAYA, PROY.CONST.CANCHA MULTIFUNCIONAL U.E. HIGUERANI.DEBITO DE LA LIBRETA N¿00099024113 BOLIVIA CAMBIA, 1ER.DESEMB.EQUIV.20% MONTO A FINANC.S/G.LA UPRE.</t>
  </si>
  <si>
    <t>'TRANSFERENCIA DE FONDOS||S/G.NOTA CITE:MEFP/VTCP/DGAFT/UOIET/TES/NO.1513/16 DE LA FECHA, DEL MIN.DE ECO.Y FINAN.PUB.(HRE-TSO-2244),CONV.UPRE-CIF-IG/323/2016 ENTRE LA UPRE Y EL GOB.AUT.MCPAL.TOCO PROY.CONST.PUENTE VEHICULAR 1 CAMINO TOCO-TOCO CHIMBADEBITO DE LA LIBRETA NO.00099024113 "BOLIVIA CAMBIA",1ER.DESEMBOLSO 20% MONTO A FINANC. S/G. LA UPRE</t>
  </si>
  <si>
    <t>'TRANSFERENCIA DE FONDOS||S/G.NOTA CITE:MEFP/VTCP/DGAFT/UOIET/TES/NO.1508/16 DE LA FECHA, DEL MIN.DE ECO.Y FINAN.PUB.(HRE-TSO-2245),CONV.UPRE-CIF-IG/318/2016 ENTRE LA UPRE Y EL GOB.AUT.MCPAL.TARATA PROY.CONST.TINGLADO U.E. EDUARDO AVAROA TARATA.DEBITO DE LA LIBRETA NO.00099024113 "BOLIVIA CAMBIA",1ER.DESEMBOLSO 20% MONTO A FINANC. S/G. LA UPRE</t>
  </si>
  <si>
    <t>'TRANSFERENCIA DE FONDOS||S/G.NOTA CITE:MEFP/VTCP/DGAFT/UOIET/TES/NO.1509/16 DE LA FECHA, DEL MIN.DE ECO.Y FINAN.PUB.(HRE-TSO-2246),CONV.UPRE-CIF-IG/319/2016 ENTRE LA UPRE Y EL GOB.AUT.MCPAL.TARATA PROY.CONST.TINGLADO U.E.TUNAS MAYU TARATA.DEBITO DE LA LIBRETA NO.00099024113 "BOLIVIA CAMBIA",1ER.DESEMBOLSO 20% MONTO A FINANC. S/G. LA UPRE</t>
  </si>
  <si>
    <t>||TRANSFERENCIA DE FONDOS S/G. MENSAJE SWIFT NRO. 03753 DE LA FECHA (SECTOR PUBLICO).DEBITO DE LA LIBRETA 01170102001 DGAC, REPOSICION UTILES DE ESCRITORIO.</t>
  </si>
  <si>
    <t>||TRANSFERENCIA DE FONDOS S/G. MENSAJE SWIFT NRO. 03745 Y REPORTE DE ACTIVIDAD DE CUENTA DEL BANK OF AMERICA DE LA FECHA. (SECTOR PUBLICO).DEBITO DE LA LIBRETA 01170102001 DGAC, REPOSICION UTILES DE ESCRITORIO.</t>
  </si>
  <si>
    <t>||TRANSFERENCIA DE FONDOS S/G. MENSAJE SWIFT NRO.03762 DE LA FECHA (SECTOR PUBLICO).DEBITO DE LA LIBRETA 01170102001 DGAC, REPOSICION UTILES DE ESCRITORIO.</t>
  </si>
  <si>
    <t>'TRANSFERENCIA DE FONDOS||EN ATENCION A NOTA DEL MIN. DE ECONOMIA Y FINANZAS PUBLICAS  MEFP/VTCP/DGCP/UODP-316/2016 DE LA FECHA (HRE-TSO-2194), PAGO BTS EXTRABURSATIL-VENCIMIENTO 19, 20 Y 21 DE MARZO, D.S.N¿1121 DE 11/01/2012.DEBITO DE LA LIBRETA N¿ 00099021001, REPOSICI¿N ¿TILES DE ESCRITORIO</t>
  </si>
  <si>
    <t>'TRANSFERENCIA DE FONDOS||EN ATENCION A NOTA DEL MIN. DE ECONOMIA Y FINANZAS PUBLICAS  MEFP/VTCP/DGCP/UODP-316/2016 DE LA FECHA (HRE-TSO-2194), PAGO BTS EXTRABURSATIL-VENCIMIENTO 19, 20 Y 21 DE MARZO, D.S.N¿1121 DE 11/01/2012.DEBITO DE LIBRETA  N¿ 00099021001 "TGN-RECURSOS ORDINARIOS-MONEDA NACIONAL"</t>
  </si>
  <si>
    <t>VENTA DE DIVISAS SEGUN NOTA MEFP/VTCP/DGPOT/UOTGN/NO.0978/2016 A SOLICITUD DE SERVICIO NACIONAL DE AEROFOTOGRAMETRIA REF.: SEGUNDO PAGO DEL 30 POR CIENTO PROCESAMIENTO DE DATOS ADQUIRIDOSDIFERENCIA EN EL TIPO DE CAMBIO - LIB. 00244012001 LBP-SERVICIO NAL.DE AEROFOTOGRAMETRIA</t>
  </si>
  <si>
    <t>N¿MERO DE LIBRETA CUT: 990301013.00 OPERACI¿N T01 TRANSFERENCIA DE FONDOS A LA CUT - TESORO DIRECTO DE BANCO UNION S.A. A CUENTA UNICA DEL TESORO CON NUMERO DE SOLICITUD = 566092 Y NUMERO CORRELATIVO = 91320021032016043 LIBRETA 00990301013 TGN RECURSOS OR</t>
  </si>
  <si>
    <t>NUMERO DE LIBRETA CUT: CUENTA UNICA DEL TESORO OPERACI¿N E18  TRANSFERENCIA DEL SISTEMA FINANCIERO POR CUENTA DE TERCEROS  A LA CUT REVERSION APORTE PATRONAL PARA LA VIVIENDA TGN SEPTIEMBRE 2015 A SOLICITUD DE PROVIVIENDA S.A.</t>
  </si>
  <si>
    <t>NUMERO DE LIBRETA CUT: CUENTA UNICA DEL TESORO OPERACI¿N E18  TRANSFERENCIA DEL SISTEMA FINANCIERO POR CUENTA DE TERCEROS  A LA CUT REVERSION APORTE PATRONAL PARA LA VIVIENDA TGN JULIO 2015A SOLICITUD DE PROVIVIENDA S.A.</t>
  </si>
  <si>
    <t>NUMERO DE LIBRETA CUT: CUENTA UNICA DEL TESORO  OPERACI¿N E18  TRANSFERENCIA DEL SISTEMA FINANCIERO POR CUENTA DE TERCEROS  A LA CUT REVERSION APORTE PATRONAL PARA LA VIVIENDA TGN AGOSTO 2015 A SOLICITUD DE PROVIVIENDA S.A.</t>
  </si>
  <si>
    <t>||REGULARIZACION DEL COMPROBANTE CONTABLE NO.0819483 DE F.17-07-2015, POR ERROR EN APROPIACION DE CUENTA.DEVOLUCION DE DEBITO DE F.17-07-2015.</t>
  </si>
  <si>
    <t>'TRANSFERENCIA DE FONDOS DE DPTOS.DE ENCAJE LEGAL DEL SISTEMA FINANCIERO A DPTOS.CTES.DEL SECTOR PUBLICO S/G CITE' CA/FID/133/2016||DE LA FECHA (HRE-TSO-2284). FIDEICOMISO: CONCLUSI¿N PROYECTO CONSTRUCCI¿N PLANTA DE FUNDICI¿N AUSMELT VINTO.A SOLIC.MIN. MINERIA Y METALURGIA; LIB.0099021001; CUOTA 34¿; REEB.AMORTIZ.Y COSTO DE CAPITAL; BUN.</t>
  </si>
  <si>
    <t>'TRANSFERENCIA DE FONDOS DE DPTOS.DE ENCAJE LEGAL DEL SISTEMA FINANCIERO A DPTOS.CTES.DEL SECTOR PUBLICO S/G CITE' BUN/CONLPZ/014/2016||DE LA FECHA (HRE-TSO-2285).A SOLICITUD DEL SEGIP. LIBRETA NO.00990201001,DEVOL.POR SERV.DE COBRANZAS DICIEMBRE 2015;BUN.</t>
  </si>
  <si>
    <t>'TRANSFERENCIA DE FONDOS||EN ATENCION A NOTA DEL MIN. DE ECONOMIA Y FINANZAS PUBLICAS. MEFP/VTCP/DGAFT/USCFT/N¿0295/16 DE LA FECHA(HRE-TSO-2287).RECUPERACIONES POR LA DEUDA EMERGENTE DEL D.S. N¿24641(4/JUNIO/1997)-ADM.AEROPUERTOS Y SERV.AUX. A LA NAVEGACION AEREAABONO A LA LIBRETA  N¿ 00990201001 TGN-RECURSOS ORDINARIOS, PAGO CAPITAL EN MORA ADEUDADO P/AASANA</t>
  </si>
  <si>
    <t>PAGO A CAF PR¿STAMO CFA004295 VCTO. 21-mar-2016 POR CUENTA DE TGN , NTI. 007332 VALOR 21-mar-2016 CAPITAL USD 2.532.249,49 INTERESES USD 412.862,18CTA. 3987 CUENTA UNICA DEL TESORO LIB. 00099021001 REF.: COMISIONES BANCARIAS</t>
  </si>
  <si>
    <t>PAGO A CAF PR¿STAMO CFA004274 VCTO. 21-mar-2016 POR CUENTA DE TGN , NTI. 007333 VALOR 21-mar-2016 CAPITAL USD 750.000,00 INTERESES USD 122.281,25CTA. 3987 CUENTA UNICA DEL TESORO LIB. 00099021001 REF.: COMISIONES BANCARIAS</t>
  </si>
  <si>
    <t>PAGO A EXIMBANK CHINA POPUL PR¿STAMO 2004 04 114A VCTO. 21-mar-2016 POR CUENTA DE TGN , NTI. 007352 VALOR 21-mar-2016 CAPITAL RMY 1.910.703,24 INTERESES RMY 367.132,03CTA. 3987 CUENTA UNICA DEL TESORO LIB. 00099021001 REF.: COMISIONES BANCARIAS</t>
  </si>
  <si>
    <t>PAGO A EXIMBANK CHINA POPUL PR¿STAMO GCL NO.(2007)13(184) VCTO. 21-mar-2016 POR CUENTA DE TGN , NTI. 007356 VALOR 21-mar-2016  INTERESES RMY 2.829.918,75CTA. 3987 CUENTA UNICA DEL TESORO LIB. 00099021001 REF.: COMISIONES BANCARIAS</t>
  </si>
  <si>
    <t>PAGO A EXIMBANK CHINA POPUL PR¿STAMO GCL (2011) 41 (391) VCTO. 21-mar-2016 POR CUENTA DE TGN , NTI. 007359 VALOR 21-mar-2016  INTERESES RMY 7.243.938,25CTA. 3987 CUENTA UNICA DEL TESORO LIB. 00099021001 REF.: COMISIONES BANCARIAS</t>
  </si>
  <si>
    <t>PAGO A EXIMBANK COREA PR¿STAMO EDCF NO. BOL-1 VCTO. 20-mar-2016 POR CUENTA DE TGN , NTI. 007364 VALOR 21-mar-2016 CAPITAL KRW 593.825.000,00 INTERESES KRW 229.476.750,00CTA. 3987 CUENTA UNICA DEL TESORO LIB. 00099021001 REF.: COMISIONES BANCARIAS</t>
  </si>
  <si>
    <t>PAGO A CAF PR¿STAMO CFA008340 VCTO. 21-mar-2016 POR CUENTA DE TGN , NTI. 007368 VALOR 21-mar-2016  INTERESES USD 120.732,25 COMISIONES USD 110.393,26CTA. 3987 CUENTA UNICA DEL TESORO LIB. 00099021001 REF.: COMISIONES BANCARIAS</t>
  </si>
  <si>
    <t>PAGO A BID PR¿STAMO 2771/BL-BO VCTO. 20-mar-2016 POR CUENTA DE TGN , NTI. 007385 VALOR 21-mar-2016  INTERESES USD 1.357.369,42CTA. 3987 CUENTA UNICA DEL TESORO LIB. 00099021001 REF.: COMISIONES BANCARIAS</t>
  </si>
  <si>
    <t>PAGO A BID PR¿STAMO 2771/BL-BO VCTO. 20-mar-2016 POR CUENTA DE TGN , NTI. 007389 VALOR 21-mar-2016  INTERESES USD 19.423,51CTA. 3987 CUENTA UNICA DEL TESORO LIB. 00099021001 REF.: COMISIONES BANCARIAS</t>
  </si>
  <si>
    <t>PAGO A EXIMBANK CHINA POPUL PR¿STAMO GCL (2009) 43 (294) VCTO. 21-mar-2016 POR CUENTA DE TGN , NTI. 007398 VALOR 21-mar-2016 CAPITAL RMY 9.043.802,00 INTERESES RMY 2.834.794,41CTA. 3987 CUENTA UNICA DEL TESORO LIB. 00099021001 REF.: COMISIONES BANCARIAS</t>
  </si>
  <si>
    <t>PAGO A BID PR¿STAMO 2719/BL-BO VCTO. 21-mar-2016 POR CUENTA DE TGN , NTI. 007429 VALOR 21-mar-2016  INTERESES USD 57.106,73 COMISIONES USD 36.392,87CTA. 3987 CUENTA UNICA DEL TESORO LIB. 00099021001 REF.: COMISIONES BANCARIAS</t>
  </si>
  <si>
    <t>PAGO A BID PR¿STAMO 2719/BL-BO VCTO. 21-mar-2016 POR CUENTA DE TGN , NTI. 007430 VALOR 21-mar-2016  INTERESES USD 1.365,81CTA. 3987 CUENTA UNICA DEL TESORO LIB. 00099021001 REF.: COMISIONES BANCARIAS</t>
  </si>
  <si>
    <t>PAGO A BID PR¿STAMO 2614/BL-BO VCTO. 21-mar-2016 POR CUENTA DE TGN , NTI. 007446 VALOR 21-mar-2016  INTERESES USD 72.479,31 COMISIONES USD 64.984,95CTA. 3987 CUENTA UNICA DEL TESORO LIB. 00099021001 REF.: COMISIONES BANCARIAS</t>
  </si>
  <si>
    <t>PAGO A BID PR¿STAMO 2614/BL-BO VCTO. 21-mar-2016 POR CUENTA DE TGN , NTI. 007447 VALOR 21-mar-2016  INTERESES USD 2.197,53CTA. 3987 CUENTA UNICA DEL TESORO LIB. 00099021001 REF.: COMISIONES BANCARIAS</t>
  </si>
  <si>
    <t>PAGO A BID PR¿STAMO 1075-SF-BO VCTO. 18-03-2016 POR CUENTA DE TGN SEG¿N NOTA 007341 DE FECHA 10-03-2016, VALOR 18-03-2016 CAPITAL USD 42.810,01 INTERESES USD 21.748,11CTA. 3987 CUENTA UNICA DEL TESORO LIB. 00099021001 REF.: COMISIONES BANCARIAS</t>
  </si>
  <si>
    <t>VENTA DE DIVISAS SEGUN NOTA YPFB-0095-2016 Y MEFP/VTCP/DGPOT/UOTGN/NO.0967/2016 A SOLICITUD DE YACIMIENTOS PETROLIFEROS FISCALES BOLIVIANOS REF.: PAGO POR EL SERVICIO FIELD SERVICE REPRESENTATIVE, SEGUIMIENTO Y CONTROL DEL MANTENIMIENTO 16000 HORAS DE TURLIB. 00513062001 YPFB-OPERACIONES PLANTA DE SEPARACION DE LIQUIDOS RIO GRANDE</t>
  </si>
  <si>
    <t xml:space="preserve">AUTORIDAD DE FISCALIZACIÓN Y CONTROL SOCIAL DE ELECTRICIDAD  </t>
  </si>
  <si>
    <t>VENTA DE DIVISAS SEGUN NOTA MEFP/VTCP/DGPOT/UOTGN/NO.0959/2016 A SOLICITUD DE AUTORIDAD DE FISCALIZACION Y CONTROL SOCIAL DE ELECTRICIDAD REF.: PAGO RENOVACION DE LICENCIASLIB. 00099021001 TGN-RECURSOS ORDINARIOS</t>
  </si>
  <si>
    <t>VENTA DE DIVISAS SEGUN NOTA MEFP/VTCP/DGPOT/UOTGN/NO.0960/2016 A SOLICITUD DE MINISTERIO DE GOBIERNO REF.: PAGO HABERES DE AGREGADOS DE LA POLICIA BOLIVIANA EN EL EXTERIOR FEBRERO 2016LIB. 00099021001 TGN-RECURSOS ORDINARIOS</t>
  </si>
  <si>
    <t>TRANSFERENCIA DE FONDOS AL EXTERIOR SEGUN SOLICITUD MEFP/VTCP/DGPOT/UOTGN/NO.0977/2016 DE EMPRESA PUBLICA PRODUCTIVA CARTONES DE BOLIVIA-CARTONBOL REF.: COMPRA DE SUMINISTROSLIB. 00576012001 CARTONBOL</t>
  </si>
  <si>
    <t>VENTA DE DIVISAS PARA TRANSFERENCIA DE FONDOS SEGUN NOTA MEFP/VTCP/DGPOT/UOTGN/NO.0960/2016 A SOLICITUD DE MINISTERIO DE GOBIERNO REF.: PAGO HABERES AGREGADOS Y ADJUNTOS DE LA POLICIA BOLIVIANA EN EL EXTERIOR FEB-2016LIB. 00099021001 TGN-RECURSOS ORDINARIOS</t>
  </si>
  <si>
    <t>COBRO COSTOS DE PAPELERIA EN COMPLEMENTO AL COMPROBANTE CONTABLE G-0188651 DE LA FECHA00513012007 YPFB - RECURSOS NACIONALIZACION (UTILES DE ESCRITORIO)</t>
  </si>
  <si>
    <t>PAGO A EXIMBANK CHINA POPUL PR¿STAMO GCL (2011) 17 (367) VCTO. 21-03-2016 POR CUENTA DE YPFB SEG¿N COD.LIQ.7358 DE FECHA 18-03-2016, VALOR 21-03-2016   INTERESES USD 508.576,56 COMISIONES USD 43.555,25LIBRETA N¿ 00513012003 LBP-YPFB (2011349681373) REF.: COMISIONES BANCARIAS</t>
  </si>
  <si>
    <t>PAGO A EXIMBANK CHINA POPUL PR¿STAMO 2004 8 118 VCTO. 21-03-2016 POR CUENTA DE YPFB SEG¿N COD.LIQ.7353 DE FECHA 18-03-2016, VALOR 21-03-2016 CAPITAL USD 1.023.110,36 INTERESES USD 206.905,65LIBRETA N¿ 00513012003 LBP-YPFB (2011349681373) REF.: COMISIONES BANCARIAS</t>
  </si>
  <si>
    <t>||TRANSFERENCIA DE FONDOS EN ATENCION A NOTAS DEL MIN. ECONOMIA Y FINANZAS PUBLICAS MEFP VTCP DGCP UF-242/2016 Y 265/2016 RECIBIDAS EN F. 11 Y 18.03.16 (TRAM TSO 2023 Y 2250). REF: DEBITO AUTOMATICO A LACTEOSBOLDE LA LIBRETA N¿ 00574019201 LACTEOSBOL PLANTA LIOFILIZADORA DE PALOS BLANCOS - LA PAZ M/N</t>
  </si>
  <si>
    <t>COBRO DE||COSTO  UTILES DE ESCRITORIO POR LA EMISION DEL COMPROBANTE 845391 DE LA FECHADE LA LIB. N¿ 00574019201 LACTEOSBOL-PTA.LIOFILIZADORA DE PALOS BLANCOS-LA PAZ COSTO UTILES ESCRIT.</t>
  </si>
  <si>
    <t>||TRANSFERENCIA S/G NOTA MEFP/VTCP/DGCP/UODP-303/2016 A SOLICITUD DEL MEFP EQUIV.A CHF78.200.- A F/ORG.MUNDIAL DEL COMERCIO POR MEMEBRESIA DEL ESTADO PLURINACIONAL DE BOLIVIALIB.00099021001 TGN-RECURSOS ORDINARIOS COMIS.TRANSF. SWIFT Y UTILES DE ESCRITORIO</t>
  </si>
  <si>
    <t>||TRANSF. DE FDOS.AL EXT.SEG.NOTA MEFP/VTCP/DGCP/UODP-302/2016 DEL 16/03/2016 DEL MEFP. REF: PAGO MEMBRESIA DEL ESTADO PLURINACIONAL DE BOLIVIA A LA UNION INTER.P/PROT.DE LAS OBTENCIONES VEGETALES (UPOV) EQUIV. A CHF 10.728.-LIB.00099021001 TGN-RECURSOS ORDINARIOS. REF.:COM.TRANSF.FDOS. AL EXT.,SWIFT Y UT.ESCRITORIO</t>
  </si>
  <si>
    <t>'TRANSFERENCIA DE FONDOS||S/G.NOTA CITE:MEFP/VTCP/DGPOT/UPCFTGN/TR-0759/2016 DE LA FECHA,DEL MIN.ECO.Y FINANC.PUB.(HRE-TSO-2265),DEVOLUCION DE RECURSOS DEPOSITADOS EN DEMASIA.DEBITO DE LA LIBRETA NO. 00203012007 ASFI - VALORES.</t>
  </si>
  <si>
    <t>'TRANSFERENCIA DE FONDOS||A SOL. DEL MIN,DE ECO Y FIN.PUBL. MEFP/VTCP/DGCP/UODP-319/2016 DE LA FECHA HRE TSO 2274 PAGO BTS EXTRABURSATIL - VENCIMIENTO 22 DE MARZO D.S. N¿1121 DE 11 DE ENERO DE 2012.DEBITO DE LA LIBRETA 00099021001 TGN - RECURSOS ORDINARIOS - MONEDA NACIONAL.</t>
  </si>
  <si>
    <t>'TRANSFERENCIA DE FONDOS||A SOL. DEL MIN,DE ECO Y FIN.PUBL. MEFP/VTCP/DGCP/UODP-319/2016 DE LA FECHA HRE TSO 2274 PAGO BTS EXTRABURSATIL - VENCIMIENTO 22 DE MARZO D.S. N¿1121 DE 11 DE ENERO DE 2012.DEBITO DE LA LIBRETA 00099021001 COBRO UTILES DE ESCRITORIO.</t>
  </si>
  <si>
    <t>||TRANSFERENCIA DE FONDOS SEG¿N NOTA DEL MINISTERIO DE ECONOM¿A Y FINANZAS P¿BLICAS CITE: MEFP/VTCP/DGCP/UODP-318/2016, RECIBIDA EN LA FECHA REF: PAGO VENCIMIENTOS CLAVE PIZARRA TGNV1F02 (TRAM-TSO-2275) EQUIV. A MVDOL 920.000,00DE LA LIBRETA 00099021001 TGN - RECURSOS ORDINARIOS - MONEDA NACIONAL</t>
  </si>
  <si>
    <t>COBRO DE||¿TILES DE ESCRITORIO POR LA ELABORACI¿N DE LA OPERACI¿N CONTABLE N¿ 0845453 DE LA FECHADE LA LIBRETA 00099021001 TGN - RECURSOS ORDINARIOS - MONEDA NACIONAL, COSTO ¿TILES DE ESCRITORIO</t>
  </si>
  <si>
    <t>||TRANSFERENCIA DE FONDOS S/G. MENSAJES SWIFT NROS. 03807 Y 03798 DE LA FECHA (SECTOR PUBLICO).DEBITO DE LA LIBRETA 01170102001 DGAC, REPOSICION UTILES DE ESCRITORIO.</t>
  </si>
  <si>
    <t>'TRANSFERENCIA DE FONDOS||S/G.NOTA CITE:MEFP/VTCP/DGPOT/UPCFTGN/TR-NO.0777/2016 DE LA FECHA,DEL MIN.ECO.Y FINANC.PUB.(HRE-TSO-2286),REVERSION DEFINITIVA DE LAS BOLETAS SOLICITADO POR EL SENASIR, CONSIGNADA EN EL COMPROBANTE DE PAGO NO.71376.DEBITO DE LA LIBRETA NO. 00099021001, REPOSICION UTILES DE ESCRITORIO.</t>
  </si>
  <si>
    <t>||TRANSFERENCIA DE FONDOS S/G. MENSAJES SWIFT NROS. 03823 Y 03817 DE LA FECHA (SECTOR PUBLICO).DEBITO DE LA LIBRETA 01170102001 DGAC, REPOSICION UTILES DE ESCRITORIO.</t>
  </si>
  <si>
    <t>N¿MERO DE LIBRETA CUT: 990301013.00 OPERACI¿N T01 TRANSFERENCIA DE FONDOS A LA CUT - TESORO DIRECTO DE BANCO UNION S.A. A CUENTA UNICA DEL TESORO CON NUMERO DE SOLICITUD = 567648 Y NUMERO CORRELATIVO = 91320022032016086 LIBRETA 00990301013 TGN RECURSOS OR</t>
  </si>
  <si>
    <t>||42¿ DESEM. CRED. EXT. A YPFB UREA  AMONIACO CARRASCO SG. NOTAS YPFB/PRS /GAFC-0597 DFC-1089 URT-0879/2016 Y MHE-2294 DESP-0305 RECIB. EN FECHAS 16 Y 18-03-16 (TRAM-TGL-3680-3808) REF: RD N¿ 165/12, CONT. SANO N¿ 257/12 E INF. LEGAL BCB GAL SANO INF DLBCI-2016-59ABONO EN LA LIBRETA N¿ 00513059202 YPFB CREDITO SANO 257/2012 PLANTA DE UREA AMONIACO</t>
  </si>
  <si>
    <t>PAGO A BID PR¿STAMO 2786/BL-BO VCTO. 22-mar-2016 POR CUENTA DE TGN , NTI. 007342 VALOR 22-mar-2016  INTERESES USD 6.362,45CTA. 3987 CUENTA UNICA DEL TESORO LIB. 00099021001 REF.: COMISIONES BANCARIAS</t>
  </si>
  <si>
    <t>PAGO A BID PR¿STAMO 2786/BL-BO VCTO. 22-mar-2016 POR CUENTA DE TGN , NTI. 007343 VALOR 22-mar-2016  INTERESES USD 168.992,86 COMISIONES USD 236.000,58CTA. 3987 CUENTA UNICA DEL TESORO LIB. 00099021001 REF.: COMISIONES BANCARIAS</t>
  </si>
  <si>
    <t>TRANSFERENCIA DE FONDOS AL EXTERIOR SEGUN SOLICITUD MEFP/VTCP/DGCP/UODP - 322/2016 DE MINISTERIO DE ECONOMIA Y FINANZAS PUBLICAS REF.: MEMBRESIA DEL ESTADO PLURINACIONAL DE BOLIVIALIB. 00099021001 TGN ¿ RECURSOS ORDINARIOS</t>
  </si>
  <si>
    <t>COBRO COSTOS DE PAPELERIA EN COMPLEMENTO AL COMPROBANTE CONTABLE G-0188747 DE LA FECHA00513062001 YPFB-OPERACIONES PLANTA DE SEPARACION DE LIQUIDOS RIO GRANDE (UTILES DE ESCRITORIO)</t>
  </si>
  <si>
    <t>COBRO COSTOS DE PAPELERIA EN COMPLEMENTO AL COMPROBANTE CONTABLE G-0188802 DE LA FECHA00513012007 YPFB - RECURSOS NACIONALIZACION (UTILES DE ESCRITORIO)</t>
  </si>
  <si>
    <t>TRANSFERENCIA RECIBIDA DEL EXTERIOR SEG¿N MENSAJES SWIFT Nos. 03872-03865 (REM.EXT.) DE FECHA 22-03-2016 POR DESEMBOLSO DE CAF PR¿STAMO CFA008604 REF..REHAB.Y RECONST.CARRETERA F-07 TRAMO EPIZANA COMARAPALIBRETA N¿ 00291012002 ABC-RECURSOS PROPIOS REF.: UTILES DE ESCRITORIO</t>
  </si>
  <si>
    <t>||COBRO NOTIF. ACEPTACION CARTA DE CREDITO STANDBY BS220.- Y EMISION DE CBTE. CONTABLE BS50.- REF. 31133010009023 (BCB:SB-R-2016-10) A/F YPFB S/G NOTA YPFB/DFC-1190 -URT/9491/2016LIB. 00513012007 YPFB - RECURSOS NACIONALIZACION</t>
  </si>
  <si>
    <t>COBRO DE||COSTO UTILES DE ESCRITORIO POR LA ELABORACION DEL COMPROBANTE CONTABLE NRO. 0845530 DE LA FECHADE LA LIBRETA N¿ 00513052001 YPFB GERENCIA NACIONAL DE PLANTAS DE SEPARACION UTILES DE ESCRITORIO</t>
  </si>
  <si>
    <t>COBRO DE||COSTO UTILES DE ESCRITORIO POR LA ELABORACION DEL COMPROBANTE CONTABLE NRO.0845535 DE LA FECHADE LA LIBRETA N¿ 00513052001 YPFB GERENCIA NACIONAL DE PLANTAS DE SEPARACION</t>
  </si>
  <si>
    <t>||REGULARIZACI¿N AL COMPROBANTE CONTABLE N¿ G 0188676 DE FECHA 21/03/2016, PAGO A EXIMBANK CHINA POPULAR, PR¿STAMO 2004 8 118, VCTO. 21/03/2016 POR CUENTA DE YPFB, SEG¿N NOTA YPFB/DFC-1182 URT-0944/2016 DE 17/03/2016 Y MEFP/VTCP/DGPOT/UOTGN/N¿0966/2016 DE 18/03/2016CTA. 3987 LIBRETA N¿ 00513012003 LPB-YPFB (2011349681373)</t>
  </si>
  <si>
    <t>||REGULARIZACI¿N DEL COMPROBANTE CONTABLE N¿ G 0188674 DE FECHA 21/03/2016, PAGO A EXIMBANK CHINA POPULAR, PR¿STAMO GCL (2011) 17 (367), VCTO. 21/03/2016 POR CUENTA DE YPFB, SEG¿N NOTA YPFB/DFC-1183 URT-0945/2016 DE 17/03/2016, Y MEFP/VTCP/DGPOT/UOTGN/N¿ 0958/2016 DE 18/03/2016CTA. 3987 LIBRETA N¿ 00513012003 LBP-YPFB (2011349681373)</t>
  </si>
  <si>
    <t>'TRANSFERENCIA DE FONDOS||EN ATENCION A NOTA DEL MIN. DE ECONOMIA Y FINANZAS PUBLICAS. MEFP/VTCP/DGCP/UODP-321/2016 DE LA FECHA(HRE-TSO-2291 ). PAGO BTS EXTRABURSATIL -VENCIMIENTO 23 DE MARZO  D.S. N¿1121 DE 11/01/2012DEBITO DE LIBRETA  N¿ 00099021001 "TGN-RECURSOS ORDINARIOS-MONEDA NACIONAL"</t>
  </si>
  <si>
    <t>'TRANSFERENCIA DE FONDOS||EN ATENCION A NOTA DEL MIN. DE ECONOMIA Y FINANZAS PUBLICAS. MEFP/VTCP/DGCP/UODP-321/2016 DE LA FECHA(HRE-TSO-2291 ). PAGO BTS EXTRABURSATIL -VENCIMIENTO 23 DE MARZO  D.S. N¿1121 DE 11/01/2012DEBITO DE LA LIBRETA N¿ 00099021001, REPOSICI¿N ¿TILES DE ESCRITORIO</t>
  </si>
  <si>
    <t>'TRANSFERENCIA DE FONDOS||A SOL. DEL MIN,DE ECO Y FIN.PUBL. MEFP/VTCP/DGAFT/UOIET/TES/N¿1573/16 DE LA FECHA HRE TSO 2302 CONVENIO UPRE CIF IG 272/2016 ENTRE LA UPRE Y EL G.A.M.DE QUILLACOLLO. PROY.CONST. CANCHA SINTETICA DE FUTBOL M¿S CAMERINOS-SIND. AGRARIO COTAPACHI D-6DEBITO DE LA LIBRETA 00099024113 BOLIVIA CAMBIA,1ER DESEM.EQUIV.20% DEL MONTO A FINANCIAR, SG. UPRE</t>
  </si>
  <si>
    <t>||TRANSFERENCIA DE FONDOS EN ATENCION A MENSAJES SWIFT  03894 Y 03891 DE LA FECHA (SECTOR PUBLICO)DEBITO DE LA LIBRETA 01170102001 DGAC, REPOSICION UTILES DE ESCRITORIO</t>
  </si>
  <si>
    <t xml:space="preserve">DEPÓSITOS ADUANEROS BOLIVIANOS  </t>
  </si>
  <si>
    <t>NUMERO DE LIBRETA CUT: 0580102002 OPERACI¿N E18  TRANSFERENCIA DEL SISTEMA FINANCIERO POR CUENTA DE TERCEROS  A LA CUT PARA ABONO EN LA CTA 3987069001 Y POSTERIOR ABONO EN LA LIBRETA TGN 0580102002 DE EBA</t>
  </si>
  <si>
    <t>||MULTA POR INCUMPLIMIENTO A LA GUIA DE PROCEDIMIENTOS OPERATIVOS DE CANCELACION DE PAGOS A FUNCIONARIOS PUBLICOS Y BENEFICIARIOS DE RENTA DE ACUERDO A NOTA MEFP/VTCP/DGPOT/UAIS/N¿1485/2016 DE F. 21/03/16 (HRE-TGL-3975). INCUMPLIMIENTO PLAZO DEVOLUCION DE RECURSOS CASO: MAMANI YAMPARA ZENON.DE CONFORMIDAD AL INCISO M PUNTO 1; LIBRETA 00099021001.</t>
  </si>
  <si>
    <t>'TRANSFERENCIA DE FONDOS||A SOL. DEL MIN,DE ECO Y FIN.PUBL. MEFP/VTCP/DGCP/UODP-334/2016 DE LA FECHA HRE TSO 2332 PAGO COMISIONES BANCARIAS PRESTAMO EXIMBANK CHINA GLC N¿(2007) 13 (184) PROYECTO COMPRA - VENTA DE 2 AVIONES MA 60" - TAM.ABONO A LA LIBRETA 00099021001 TGN RECURSOS ORDINARIOS.</t>
  </si>
  <si>
    <t>||TRANSFERENCIA DE FONDOS SG. SOLICITUD DE LA EMPRESA ESTRAT¿GICA BOLIVIANA DE CONSTRUCCI¿N Y CONSERVACI¿N DE INFRAESTRUCTURA CIVIL E.B.C. CITE: EBC/GAF/ACT/2016-0034, RECIBIDA EN LA FECHA REF: GASTOS DE FUNCIONAMIENTO (TRAM-TSO-2335)A  LA LIBRETA N¿ 00587012003 EBC CONSTRUCCI¿N TRAMO VILLA TUNARI ISINUTA</t>
  </si>
  <si>
    <t>PAGO A CAF PR¿STAMO CFA007725 VCTO. 23-mar-2016 POR CUENTA DE TGN , NTI. 007331 VALOR 23-mar-2016 CAPITAL USD 1.115.528,55 INTERESES USD 249.758,87 COMISIONES USD 1.286,94CTA. 3987 CUENTA UNICA DEL TESORO LIB. 00099021001 REF.: COMISIONES BANCARIAS</t>
  </si>
  <si>
    <t>PAGO PR¿STAMO BID 815-SF-BO VCTO. 23-mar-2016 POR CUENTA DE TGN , NTI. 007360 VALOR 23-mar-2016 CAPITAL USD 52.524,13 INTERESES USD 13.131,03CTA. 3987 CUENTA UNICA DEL TESORO LIB. 00099021001 REF.: COMISIONES BANCARIAS</t>
  </si>
  <si>
    <t>PAGO A BID PR¿STAMO 964-SF-BO VCTO. 23-mar-2016 POR CUENTA DE TGN , NTI. 007419 VALOR 23-mar-2016 CAPITAL USD 14.072,38 INTERESES USD 5.746,77CTA. 3987 CUENTA UNICA DEL TESORO LIB. 00099021001 REF.: COMISIONES BANCARIAS</t>
  </si>
  <si>
    <t>PROVISION DE FONDOS PARA TRANSFERENCIA SEGUN SOLICITUD YPFB-0095-2016 DE YACIMIENTOS PETROLIFEROS FISCALES BOLIVIANOS REF.: PAGO DE SERVICIO DE TRANSPORTE DE GAS NATURAL, CORRESPONDIENTE A FEBRERO 2016LIB. 00513012007 YPFB - RECURSOS NACIONALIZACION</t>
  </si>
  <si>
    <t>PROVISION DE FONDOS PARA TRANSFERENCIA SEGUN SOLICITUD YPFB-0096-2016 DE YACIMIENTOS PETROLIFEROS FISCALES BOLIVIANOS REF.: PAGO POR SERVICIO INTERRUMPIBLE DE TRANSPORTE DE GAS NATURAL, CORRESPONDIENTE A FEBRERO 2016.LIB. 00513012007 YPFB - RECURSOS NACIONALIZACION</t>
  </si>
  <si>
    <t>COBRO COSTOS DE PAPELERIA EN COMPLEMENTO AL COMPROBANTE CONTABLE G-0188902 DE LA FECHA00513062001 YPFB-OPERACIONES PLANTA DE SEPARACION DE LIQUIDOS RIO GRANDE (UTILES DE ESCRITORIO)</t>
  </si>
  <si>
    <t>COBRO COSTOS DE PAPELERIA EN COMPLEMENTO AL COMPROBANTE CONTABLE G-0188917 DE LA FECHA00513012007 YPFB - RECURSOS NACIONALIZACION (UTILES DE ESCRITORIO)</t>
  </si>
  <si>
    <t>'TRANSFERENCIA DE FONDOS S/G CITE N¿' MEFP/VTCP/DGPOT||UPCFTGN/TR-0791/2016 DE LA FECHA,DEL MIN,DE ECO Y FINANC.PUB. ( HRE TSO 2304), DEVOLUCI¿N DE RECURSOS DEPOSITADOS ERRONEAMENTE EN LAS CUENTAS RECAUDADORAS DE YPFB.DEBITO DE LA LIBRETA 00513012002 LBP-YPFB-VENTA GAS NAT. UNRC LP CP.</t>
  </si>
  <si>
    <t>'TRANSFERENCIA DE FONDOS||A SOL. DEL MIN,DE ECO Y FIN.PUBL. MEFP/VTCP/DGCP/UODP-326/2016 DE LA FECHA HRE TSO 2305 PAGO BTS EXTRABURSATIL - VENCIMIENTO 24 DE MARZO D.S. N¿1121 DE 11 DE ENERO DE 2012.DEBITO DE LA LIBRETA 00099021001 TGN RECURSOS ORDINARIOS - MONEDA NACIONAL.</t>
  </si>
  <si>
    <t>'TRANSFERENCIA DE FONDOS||A SOL. DEL MIN,DE ECO Y FIN.PUBL. MEFP/VTCP/DGCP/UODP-326/2016 DE LA FECHA HRE TSO 2305 PAGO BTS EXTRABURSATIL - VENCIMIENTO 24 DE MARZO D.S. N¿1121 DE 11 DE ENERO DE 2012.DEBITO DE LA LIBRETA 00099021001 COBRO UTILES DE ESCRITORIO.</t>
  </si>
  <si>
    <t>||COMISIONES BANCARIAS POR REGULARIZACION DE NUESTRO COMPROBANTE NRO.  S 0845477 DE FECHA 21/03/2016 POR TRANSFERENCIA DEL EXTERIOR PRESTAMO CFA 8422 FECHA VALOR 21/03/2016 REF: PROYECTO CARRETERA PORVENIR PUERTO RICOLIBRETA N¿00291012002 ABC-RECURSOS PROPIOS  REF.: UTILES DE ESCRITORIO</t>
  </si>
  <si>
    <t>||TRANSFERENCIA DE FONDOS EN ATENCION A MENSAJE SWIFT  03927 DE LA FECHA (SECTOR PUBLICO)DEBITO DE LA LIBRETA 01170102001 DGAC, REPOSICION UTILES DE ESCRITORIO</t>
  </si>
  <si>
    <t>'TRANSFERENCIA DE FONDOS||S/G. NOTA CITE: MEFP/VTCP/DGPOT/UPCFTGN/ TR-NO.0800/2016 DE LA FECHA, DEL MIN.DE ECONOMIA Y FINANZAS PUBLICAS.(HRE-TSO-2328).REVERSION DEFINITIVA DE LAS BOLETAS SOLICITADAS POR EL SENASIR, CONSIGNADAS EN EL COMPROBANTE DE PAGO N¿ 71377.DEBITO DE LA LIBRETA NO. 00099021001, REPOSICION UTILES DE ESCRITORIO.</t>
  </si>
  <si>
    <t>'TRANSFERENCIA DE FONDOS||S/G. NOTA CITE: MEFP/VTCP/DGPOT/UPCFTGN/ TR-NO.0797/2016 DE LA FECHA, DEL MIN.DE ECONOMIA Y FINANZAS PUBLICAS.(HRE-TSO-2329).REVERSION DE BOLETAS CORRESPONDIENTES A VARIAS ENTIDADES, CONSIGNADAS EN EL COMPROBANTE DE PAGO N¿ 18626.DEBITO DE LA LIBRETA NO.00099021001, REPOSICION UTILES DE ESCRITORIO.</t>
  </si>
  <si>
    <t>'TRANSFERENCIA DE FONDOS||S/G. NOTA CITE: MEFP/VTCP/DGPOT/UPCFTGN/ TR-NO.0798/2016 DE LA FECHA, DEL MIN.DE ECONOMIA Y FINANZAS PUBLICAS.(HRE-TSO-2330).REPOSICION DE BOLETAS DE PAGO CORRESPONDIENTES A VARIAS ENTIDADES, CONSIGNADAS EN EL COMPROBANTE DE PAGO N¿ 18626.DEBITO DE LA LIBRETA NO. 00099021001, REPOSICION UTILES DE ESCRITORIO.</t>
  </si>
  <si>
    <t>||COBRO POR REEMBOLSO DE GASTOS DE COMUNICACI¿N CORRESPONDIENTE AL PAGO PTMO. BID 964/SF-BO VCTO. 23-03-2016 POR CUENTA DEL MEFP COD. LIQ. 007419LIBRETA N¿ 00099021001 TGN-RECURSOS ORDINARIOS (3987) REF. GASTOS DE COMUNICACI¿N</t>
  </si>
  <si>
    <t>'TRANSFERENCIA DE FONDOS||S/G. NOTA CITE: MEFP/VTCP/DGPOT/UPCFTGN/ TR-NO.0793/2016 DE LA FECHA, DEL MIN.DE ECONOMIA Y FINANZAS PUBLICAS.(HRE-TSO-2331).REGULARIZACION DE FONDOS ACREDITADOS ERRONEAMENTE EN LA CTA. 4924B VICEMINISTERIO DE TRANSPORTE-RECURSOS PROPIOSDEBITO D ELA LIBRETA NO. 00081011101 LBP-MOPSV-VICEMIN.DE TRANSPORTES.</t>
  </si>
  <si>
    <t>VENTA DE DIVISAS SEGUN NOTA MEFP/VTCP/DGPOT/UOTGN/NO.1035/2016 A SOLICITUD DE SERVICIO GENERAL DE IDENTIFICACION PERSONAL - SEGIP REF.: GASTOS DE FUNCIONAMIENTO MARZO 2016DIFERENCIA EN EL TIPO DE CAMBIO - LIB. 00340012003 RECAUDACION EXTRANJERIA - C.I. -L.C.</t>
  </si>
  <si>
    <t>N¿MERO DE LIBRETA CUT: 990301013.00 OPERACI¿N T01 TRANSFERENCIA DE FONDOS A LA CUT - TESORO DIRECTO DE BANCO UNION S.A. A CUENTA UNICA DEL TESORO CON NUMERO DE SOLICITUD = 570005 Y NUMERO CORRELATIVO = 91320024032016176 00990301013 TGN RECURSOS ORDINARIOS</t>
  </si>
  <si>
    <t>PAGO PR¿STAMO BID 549-SF-BO VCTO. 24-mar-2016 POR CUENTA DE TGN , NTI. 007370 VALOR 24-mar-2016 CAPITAL USD 23.991,66 INTERESES USD 1.439,50CTA. 3987 CUENTA UNICA DEL TESORO LIB. 00099021001 REF.: COMISIONES BANCARIAS</t>
  </si>
  <si>
    <t>PAGO PR¿STAMO BID 733-SF-BO VCTO. 24-mar-2016 POR CUENTA DE TGN , NTI. 007381 VALOR 24-mar-2016 CAPITAL USD 21.666,67 INTERESES USD 3.683,33CTA. 3987 CUENTA UNICA DEL TESORO LIB. 00099021001 REF.: COMISIONES BANCARIAS</t>
  </si>
  <si>
    <t>PAGO PR¿STAMO BID 122-TF-BO VCTO. 24-mar-2016 POR CUENTA DE TGN , NTI. 007452 VALOR 24-mar-2016 CAPITAL USD 35.000,00 INTERESES USD 1.575,00CTA. 3987 CUENTA UNICA DEL TESORO LIB. 00099021001 REF.: COMISIONES BANCARIAS</t>
  </si>
  <si>
    <t>COBRO COSTOS DE PAPELERIA EN COMPLEMENTO AL COMPROBANTE CONTABLE G-0188939 DE LA FECHA00513012007 YPFB - RECURSOS NACIONALIZACION (UTILES DE ESCRITORIO)</t>
  </si>
  <si>
    <t>VENTA DE DIVISAS SEGUN NOTA MEFP/VTCP/DGPOT/UOTGN/NO.1047/2016 A SOLICITUD DE SERVICIO GENERAL DE IDENTIFICACION PERSONAL - SEGIP REF.: PAGO GASTOS DE FUNCIONAMIENTO MARZO 2016DIFERENCIA EN EL TIPO DE CAMBIO - LIB. 00340012003 RECAUDACION EXTRANJERIA - C.I. -L.C.</t>
  </si>
  <si>
    <t>VENTA DE DIVISAS SEGUN NOTA MEFP/VTCP/DGPOT/UOTGN/NO.1047/2016 A SOLICITUD DE SERVICIO GENERAL DE IDENTIFICACION PERSONAL - SEGIP REF.: PAGO GASTOS DE FUNCIONAMIENTO MARZO 2016LIB. 00340012003 RECAUDACION EXTRANJERIA - C.I. -L.C.</t>
  </si>
  <si>
    <t>VENTA DE DIVISAS SEGUN NOTA MEFP/VTCP/DGPOT/UOTGN/NO.1048/2016 A SOLICITUD DE MINISTERIO DE CULTURAS REF.: DISENO,REALIZ.TRANSP.MONTAJE Y DESMONTAJE STAND BOLIVIA TE ESPERA-FERIA INTERNACIONALLIB. 00099021001 TGN-RECURSOS ORDINARIOS</t>
  </si>
  <si>
    <t>VENTA DE DIVISAS SEGUN NOTA MEFP/VTCP/DGPOT/UOTGN/NO.1035/2016 A SOLICITUD DE SERVICIO GENERAL DE IDENTIFICACION PERSONAL - SEGIP REF.: GASTOS DE FUNCIONAMIENTO MARZO 2016LIB. 00340012003 RECAUDACION EXTRANJERIA - C.I. -L.C.</t>
  </si>
  <si>
    <t>'TRANSFERENCIA DE FONDOS||EN ATENCION A NOTA DEL MIN. DE ECONOMIA Y FINANZAS PUBLICAS. MEFP/VTCP/DGCP/UODP-339/2016 DE LA FECHA(HRE-TSO-2342). PAGO BTS EXTRABURSATIL -VENCIMIENTO 25, 26, 27 Y 28 DE MARZO,  D.S. N¿1121 DE 11/01/2012DEBITO DE LIBRETA  N¿ 00099021001 "TGN-RECURSOS ORDINARIOS-MONEDA NACIONAL"</t>
  </si>
  <si>
    <t>'TRANSFERENCIA DE FONDOS||EN ATENCION A NOTA DEL MIN. DE ECONOMIA Y FINANZAS PUBLICAS. MEFP/VTCP/DGCP/UODP-339/2016 DE LA FECHA(HRE-TSO-2342). PAGO BTS EXTRABURSATIL -VENCIMIENTO 25, 26, 27 Y 28 DE MARZO,  D.S. N¿1121 DE 11/01/2012DEBITO DE LA LIBRETA N¿ 00099021001, REPOSICI¿N ¿TILES DE ESCRITORIO</t>
  </si>
  <si>
    <t>'TRANSFERENCIA DE FONDOS||S/G.NOTA CITE:MEFP/VTCP/DGAFT/UOIET/TES/NO.1613/16 DE LA FECHA, DEL MIN.DE ECO.Y FINAN.PUB.(HRE-TSO-2348),CONV.UPRE CIF-IG 212/2016 ENTRE LA UPRE Y EL GOB.AUT.MCPAL.DESAGUADERO PROY.CONST.MERCADO CENTRAL DESAGUADERO.DEBITO DE LA LIBRETA NO.00099024113 "BOLIVIA CAMBIA",1ER.DESEMBOLSO 20% MONTO A FINANC. S/G. LA UPRE</t>
  </si>
  <si>
    <t xml:space="preserve">FONDO NACIONAL DE DESARROLLO REGIONAL  </t>
  </si>
  <si>
    <t>||TRANSFERENCIA DE FONDOS SEG¿N CITE: DE-1050/2016 DEL FNDR RECIBIDA EN LA FECHA REF: DESEMBOLSO PARA EL PROYECTO "CONSTRUCCI¿N TUNEL INCAHUASI" - GAD SANTA CRUZ (TRAM-TSO-2341)DE LA LIBRETA 00862012001 FNDR ADMINISTRACI¿N, COSTO ¿TILES DE ESCRITORIO</t>
  </si>
  <si>
    <t>'TRANSFERENCIA DE FONDOS||S/G.NOTA CITE:MEFP/VTCP/DGAFT/UOIET/TES/NO.1634/16 DE LA FECHA, DEL MIN.DE ECO.Y FINAN.PUB.(HRE-TSO-2362),CONV.UPRE CIF-IG/223/2016 ENTRE LA UPRE Y EL GOB.AUT.MCPAL.WARNES PROY.CONST.MERCADO EVO MORALES AYMA WARNES.DEBITO DE LA LIBRETA NO.00099024113 "BOLIVIA CAMBIA",1ER.DESEMBOLSO 20% MONTO A FINANC. S/G. LA UPRE</t>
  </si>
  <si>
    <t>||TRANSFERENCIA DE FONDOS S/G. MENSAJES SWIFT NROS. 04124 Y 04113 DE LA FECHA (SECTOR PUBLICO).DEBITO DE LA LIBRETA 01170102001 DGAC, REPOSICION UTILES DE ESCRITORIO.</t>
  </si>
  <si>
    <t>||TRANSFERENCIA DE FONDOS S/G. MENSAJES SWIFT NROS.04125  Y 04114  DE LA FECHA.(SECTOR PUBLICO).DEBITO LIBRETA NO.01170102001 ¿DGAC¿, COBRO EMISION COMPROBANTE CONTABLE DE LA FECHA.</t>
  </si>
  <si>
    <t>VENTA DE DIVISAS SEGUN NOTA YPFB-0098-2016 Y MEFP/VTCP/DGPOT/UOTGN/NO.1034/2016 A SOLICITUD DE YACIMIENTOS PETROLIFEROS FISCALES BOLIVIANOS REF.: CERTIFICADO 1 PLANTA PROPILENO GRAN CHACODIFERENCIA EN EL TIPO DE CAMBIO - LIB. 00513052001 YPFB - GERENCIA NACIONAL DE PLANTAS DE SEPARACION</t>
  </si>
  <si>
    <t>DEPOSITO EN EL EXTERIOR SEG¿N MENSAJE SWIFT 04195 DE FECHA 28/03/2016 POR ORDEN DE CONSULADO GERAL DA BOLIVIA SAO PAULO00340012005 SEGIP - RECAUDACION EXTERIOR - CEDULAS DE IDENTIDAD</t>
  </si>
  <si>
    <t>DIFERENCIAL POR PAGO PR¿STAMO 1116-SF-BO VCTO. 25-03-2016 POR CUENTA DE GOB.AUT.DEPT.TARIJA SEG¿N COD.LIQ.007344 DE FECHA 17-03-2016, VALOR 25-03-2016 CAPITAL USD 7.531,84 INTERESES USD 4.125,95LIBRETA N¿00099021001 TGN-RECURSOS ORDINARIOS (3987)</t>
  </si>
  <si>
    <t>NUMERO DE LIBRETA CUT: SENASIR OPERACI¿N E18  TRANSFERENCIA DEL SISTEMA FINANCIERO POR CUENTA DE TERCEROS  A LA CUT DEVOLUCION DE PAGOS CC NO COBRADOS POR AFILIADOS CIVILES, CORRESPONDIENTES AL PERIODO SEPTIEMBRE 2015</t>
  </si>
  <si>
    <t>||PAGO DE OBLIGACIONES CAJA NACIONAL DE SALUD PTMO. 01020010,0 EQUIPO HOSPITALARIO VCTO. 27/03/2016 S/G NOTA VIPFE/DGSIF/UAP-00384/2010LIB. 009900108045 "PAR VIPFE-RECON-PROG.CONV.DEUDA 2009 FDO. BOLIVIA - ESPA¿A"</t>
  </si>
  <si>
    <t>'TRANSFERENCIA DE FONDOS||EN ATENCION A NOTA DEL MIN. DE ECONOMIA Y FINANZAS PUBLICAS MEFP/VTCP/DGAFT/USCFT/N¿0305/16 DE LA FECHA(HRE-TSO-2404).CONVENIO SUBSIDIARIO-PRESTAMO CAF 2324- G.A.D.STA..CRUZ -PREINVERSION, ESTUDIO MEJORAMAMIENTO SISTEMA DE RIEGO CHORETI ITANAMBICUA.ABONO A LA LIBRETA  N¿ 00990201001 "TGN-RECURSOS ORDINARIOS",PAGO CAPITAL E INTERESES.</t>
  </si>
  <si>
    <t>PAGO A BID PR¿STAMO 1038 SF-BO VCTO. 27-mar-2016 POR CUENTA DE TGN , NTI. 007371 VALOR 28-mar-2016 CAPITAL USD 3.907,46 INTERESES USD 1.868,03CTA. 3987 CUENTA UNICA DEL TESORO LIB. 00099021001 REF.: COMISIONES BANCARIAS</t>
  </si>
  <si>
    <t>PAGO A CAF PR¿STAMO CFA003805 VCTO. 28-mar-2016 POR CUENTA DE TGN , NTI. 007372 VALOR 28-mar-2016 CAPITAL USD 2.687.382,37 INTERESES USD 506.595,84CTA. 3987 CUENTA UNICA DEL TESORO LIB. 00099021001 REF.: COMISIONES BANCARIAS</t>
  </si>
  <si>
    <t>PAGO A CAF PR¿STAMO CFA003807 VCTO. 28-mar-2016 POR CUENTA DE TGN , NTI. 007373 VALOR 28-mar-2016 CAPITAL USD 4.380.611,57 INTERESES USD 825.784,83CTA. 3987 CUENTA UNICA DEL TESORO LIB. 00099021001 REF.: COMISIONES BANCARIAS</t>
  </si>
  <si>
    <t>PAGO A BID PR¿STAMO 2498/BL-BO VCTO. 26-mar-2016 POR CUENTA DE TGN , NTI. 007376 VALOR 28-mar-2016  INTERESES USD 4.315,17CTA. 3987 CUENTA UNICA DEL TESORO LIB. 00099021001 REF.: COMISIONES BANCARIAS</t>
  </si>
  <si>
    <t>PAGO A CAF PR¿STAMO CFA004616 VCTO. 28-mar-2016 POR CUENTA DE TGN , NTI. 007412 VALOR 28-mar-2016 CAPITAL USD 971.372,93 INTERESES USD 53.758,85CTA. 3987 CUENTA UNICA DEL TESORO LIB. 00099021001 REF.: COMISIONES BANCARIAS</t>
  </si>
  <si>
    <t>PAGO A BID PR¿STAMO 2057/BL-BO VCTO. 27-mar-2016 POR CUENTA DE TGN , NTI. 007414 VALOR 28-mar-2016  INTERESES USD 12.552,36CTA. 3987 CUENTA UNICA DEL TESORO LIB. 00099021001 REF.: COMISIONES BANCARIAS</t>
  </si>
  <si>
    <t>PAGO A BID PR¿STAMO 2057/BL-BO VCTO. 27-mar-2016 POR CUENTA DE TGN , NTI. 007416 VALOR 28-mar-2016 CAPITAL USD 479.458,39 INTERESES USD 308.463,60CTA. 3987 CUENTA UNICA DEL TESORO LIB. 00099021001 REF.: COMISIONES BANCARIAS</t>
  </si>
  <si>
    <t>PAGO A BID PR¿STAMO 2082/BL - BO VCTO. 27-mar-2016 POR CUENTA DE TGN , NTI. 007440 VALOR 28-mar-2016 CAPITAL USD 233.766,57 INTERESES USD 147.212,44CTA. 3987 CUENTA UNICA DEL TESORO LIB. 00099021001 REF.: COMISIONES BANCARIAS</t>
  </si>
  <si>
    <t>PAGO A BID PR¿STAMO 2082/ BL-BO VCTO. 27-mar-2016 POR CUENTA DE TGN , NTI. 007441 VALOR 28-mar-2016  INTERESES USD 5.986,93CTA. 3987 CUENTA UNICA DEL TESORO LIB. 00099021001 REF.: COMISIONES BANCARIAS</t>
  </si>
  <si>
    <t>PAGO A BID PR¿STAMO 2061/BL-BO VCTO. 27-mar-2016 POR CUENTA DE TGN , NTI. 007444 VALOR 28-mar-2016 CAPITAL USD 145.833,33 INTERESES USD 91.837,25CTA. 3987 CUENTA UNICA DEL TESORO LIB. 00099021001 REF.: COMISIONES BANCARIAS</t>
  </si>
  <si>
    <t>PAGO A BID PR¿STAMO 2061/BL-BO VCTO. 27-mar-2016 POR CUENTA DE TGN , NTI. 007445 VALOR 28-mar-2016  INTERESES USD 3.734,90CTA. 3987 CUENTA UNICA DEL TESORO LIB. 00099021001 REF.: COMISIONES BANCARIAS</t>
  </si>
  <si>
    <t>PAGO A BID PR¿STAMO 2498/BL-BO VCTO. 26-mar-2016 POR CUENTA DE TGN , NTI. 007459 VALOR 28-mar-2016  INTERESES USD 158.228,40 COMISIONES USD 9.572,16CTA. 3987 CUENTA UNICA DEL TESORO LIB. 00099021001 REF.: COMISIONES BANCARIAS</t>
  </si>
  <si>
    <t>VENTA DE DIVISAS SEGUN NOTA YPFB-0098-2016 Y MEFP/VTCP/DGPOT/UOTGN/NO.1034/2016 A SOLICITUD DE YACIMIENTOS PETROLIFEROS FISCALES BOLIVIANOS REF.: CERTIFICADO 1 PLANTA PROPILENO GRAN CHACOLIB. 00513052001 YPFB - GERENCIA NACIONAL DE PLANTAS DE SEPARACION</t>
  </si>
  <si>
    <t>VENTA DE DIVISAS SEGUN NOTA YPFB-0100-2016 Y MEFP/VTCP/DGPOT/UOTGN/NO.1050/2016 A SOLICITUD DE YACIMIENTOS PETROLIFEROS FISCALES BOLIVIANOS REF.: PLANILLA 38 UREA AMONIACOLIB. 00513052001 YPFB - GERENCIA NACIONAL DE PLANTAS DE SEPARACION</t>
  </si>
  <si>
    <t>VENTA DE DIVISAS SEGUN NOTA MEFP/VTCP/DGPOT/UOTGN/NO.1063/2016 A SOLICITUD DE AUTORIDAD DE SUPERVISION DEL SISTEMA FINANCIERO REF.: PAGO CUOTA MEMBRESIA GESTION 2016LIB. 00099021001 TGN-RECURSOS ORDINARIOS</t>
  </si>
  <si>
    <t>VENTA DE DIVISAS SEGUN NOTA YPFB-0097-2016 Y NOTA MEFP/VTCP/DGPOT/UOTGN/NO.1015/2016 A SOLICITUD DE YACIMIENTOS PETROLIFEROS FISCALES BOLIVIANOS REF.: COMPRA DE GASOLINA Y DIESEL CORRESPONDIENTE AL PERIODO DEL 07 DE ENERO AL 17 DE FEBRERO 2016LIB. 00513012004 LBP-YPFB-UNICOMERCIAL</t>
  </si>
  <si>
    <t>COBRO COSTOS DE PAPELERIA EN COMPLEMENTO AL COMPROBANTE CONTABLE G-0189243 DE LA FECHA00340012003 RECAUDACION EXTRANJERIA - C.I. -L.C. (UTILES DE ESCRITORIO)</t>
  </si>
  <si>
    <t>COBRO COSTOS DE PAPELERIA EN COMPLEMENTO AL COMPROBANTE CONTABLE G-0189245 DE LA FECHA00513012007 YPFB - RECURSOS NACIONALIZACION (UTILES DE ESCRITORIO)</t>
  </si>
  <si>
    <t>PAGO A BID PR¿STAMO 1039-SF-BO VCTO. 27-03-2016 POR CUENTA DE TGN SEG¿N COD. LIQ. N¿007375 DE FECHA 24-03-2016, VALOR 28-03-2016 CAPITAL USD 236.332,64 INTERESES USD 112.982,81LIB. N¿00099021001 ¿TGN-Recursos Ordinarios (3987)¿ REF.: COMISIONES BANCARIAS</t>
  </si>
  <si>
    <t>'TRANSFERENCIA DE FONDOS||A SOL. DEL MIN,DE ECO Y FIN.PUBL. MEFP/VTCP/DGCP/UODP-338/2016 DE LA FECHA HRE TSO 2372 A FAVOR DEL GOBIERNO AUTONOMO MUNICIPAL DE EL ALTO.DEBITO DE LA LIBRETA 00099021001 COBRO UTILES DE ESCRITORIO.</t>
  </si>
  <si>
    <t>'TRANSFERENCIA DE FONDOS||A SOL. DEL MIN,DE ECO Y FIN.PUBL. MEFP/VTCP/DGCP/UODP-338/2016 DE LA FECHA HRE TSO 2372 A FAVOR DEL GOBIERNO AUTONOMO MUNICIPAL DE EL ALTO.DEBITO DE LA LIBRETA 00099038004 DGCP-BS-PROY.DESARROLLO Y CUIDADO DE LA INFANCIA TEMP-GAMEA.</t>
  </si>
  <si>
    <t>'TRANSFERENCIA DE FONDOS||S/G.NOTA CITE: MEFP/VTCP/DGAFT/UOIET/TES/N¿1635/16 DE LA FECHA DEL MIN.DE ECO.Y FINAN. PUB.(HRE-TSO-2364 ),CONV.UPRE-CIF-IG/333/16 ENTRE LA UPRE Y EL G.A.M.OMEREQUE PROY. "CONST.ESTADIO MUNICIPAL. DE OMEREQUE.DEBITO DE LIBRETA N¿00099024113 BOLIVIA CAMBIA, 1ER.DESEMBOLSO 20% MONTO A FINANCIAR, S/G.LA UPRE.</t>
  </si>
  <si>
    <t>'TRANSFERENCIA DE FONDOS||A SOL. DEL MIN,DE ECO Y FIN.PUBL. MEFP/VTCP/DGCP/UODP-336/2016 DE LA FECHA HRE TSO 2371 A FAVOR DEL GOBIERNO AUTONOMO MUNICIPAL DE EL ALTO.DEBITO DE LA LIBRETA 00099021001 COBRO UTILES DE ESCRITORIO.</t>
  </si>
  <si>
    <t>'TRANSFERENCIA DE FONDOS||A SOL. DEL MIN,DE ECO Y FIN.PUBL. MEFP/VTCP/DGCP/UODP-336/2016 DE LA FECHA HRE TSO 2371 A FAVOR DEL GOBIERNO AUTONOMO MUNICIPAL DE EL ALTO.DEBITO DE LA LIBRETA 00099038004 DGCP-BS-PROY. DESARROLLO Y CUIDADO DE LA INFANCIA TEMP-GAMEA.</t>
  </si>
  <si>
    <t>||TRANSFERENCIA DE FONDOS POR PARTE DEL TGN PARA PAGO DE VALORES "C" EN MN CON F.VCTO.25.03.2016, S/G CARTA  MEFP/VTCP/DGCP/UODP- 340/2016 DE FECHA 28/3/2016.DEL MINISTERIO DE ECONOMIA Y FINANZAS PUBLICAS, LIBRETA  00099031003 DEL TGN TITULOS VALOR DEL TESORO MN.LIBRETA  00099031003 DEL TGN TITULOS VALOR DEL TESORO MN.</t>
  </si>
  <si>
    <t>'TRANSFERENCIA DE FONDOS||EN ATENCION A NOTA DEL MIN. DE ECONOMIA Y FINANZAS PUBLICAS MEFP/VTCP/DGPOT/UPCFTGN/TR-N¿0810/2016 DE F.24/3/16, RECIBIDA EN LA FECHA(HRE-TSO-2380).DEBITO DE LA LIBRETA  N¿00099021001, REPOSICI¿N ¿TILES DE ESCRITORIO.</t>
  </si>
  <si>
    <t>'TRANSFERENCIA DE FONDOS||EN ATENCION A NOTA DEL MIN. DE ECONOMIA Y FINANZAS PUBLICAS MEFP/VTCP/DGPOT/UPCFTGN/TR-N¿0809/2016 DE F.24/3/16,RECIBIDA EN LA FECHA(HRE-TSO-2381).DEBITO DE LA LIBRETA  N¿00099021001, REPOSICI¿N ¿TILES DE ESCRITORIO</t>
  </si>
  <si>
    <t>||TRANSFERENCIA DE FONDOS SEGUN NOTA: MEFP/VTCP/DGCP/UODP-341/2016 DEL MEFP RECIBIDA EN LA FECHA REF: PAGO VENCIMIENTO CLAVE DE PIZARRA TGNU1K03 (TRAM-TSO-2370) EQUIV.A UFV 2.500.000.- T/C UFV 2,11225DE LA LIBRETA NRO. 00099021001 TGN RECURSOS ORDINARIOS MN.</t>
  </si>
  <si>
    <t>COBRO DE||COSTO UTILES DE ESCRITORIO POR LA ELABORACION DEL COMPROBANTE CONTABLE NRO. 0845993 DE LA FECHADE LA LIBRETA NRO. 00099021001 TGN RECURSOS ORDINARIOS MN. COBRO COSTO UTILES DE ESCRITORIO</t>
  </si>
  <si>
    <t>'TRANSFERENCIA DE FONDOS||EN ATENCION A NOTA DEL MIN. DE ECONOMIA Y FINANZAS PUBLICAS. MEFP/VTCP/DGCP/UODP-342/2016 DE LA FECHA(HRE-TSO-2368). PAGO BTS EXTRABURSATIL -VENCIMIENTO 29 DE MARZO D.S. N¿1121 DE 11/01/2012DEBITO DE LIBRETA  N¿ 00099021001 "TGN-RECURSOS ORDINARIOS-MONEDA NACIONAL"</t>
  </si>
  <si>
    <t>'TRANSFERENCIA DE FONDOS||EN ATENCION A NOTA DEL MIN. DE ECONOMIA Y FINANZAS PUBLICAS. MEFP/VTCP/DGCP/UODP-342/2016 DE LA FECHA(HRE-TSO-2368). PAGO BTS EXTRABURSATIL -VENCIMIENTO 29 DE MARZO D.S. N¿1121 DE 11/01/2012DEBITO DE LA LIBRETA N¿ 00099021001, REPOSICI¿N ¿TILES DE ESCRITORIO</t>
  </si>
  <si>
    <t>||COMISIONES BANCARIAS POR PAGO DE OBLIGACIOANES DE LA CAJA NACIONAL DE SALUD PTMO. 01020010,0 EQUIPO HOSPITALARIO VCTO. 27/03/2016LIBRETA 0099021001 RECURSOS ORDINARIOS CTA. 3987 - CUT</t>
  </si>
  <si>
    <t>||TRANSFERENCIA DE FONDOS EN ATENCION A MENSAJES SWIFT  04147 Y 04137 DE LA FECHA (SECTOR PUBLICO)DEBITO DE LA LIBRETA 01170102001 DGAC, REPOSICION UTILES DE ESCRITORIO</t>
  </si>
  <si>
    <t>||PAGO QUINTA CUOTA DE APORTE DE CAPITAL AL 9NO. AUMENTO GENERAL DE RECURSOS DEL BID RESOLUCION AG-7/10, SEGUN NOTA MEFP/VTCP/DGCP/UODP-343/2016 DE FECHA 24-03-2016.LIB. N¿00099021001 ¿TGN-RECURSOS ORDINARIOS (3987)¿ REF.: COM.S/TRANSF.FONDOS AL EXT.,SWIFT Y UT. ES</t>
  </si>
  <si>
    <t>||PAGO QUINTA CUOTA DE APORTE DE CAPITAL AL 9NO. AUMENTO GENERAL DE RECURSOS DEL BID RESOLUCION ORC AG-1/12, SEGUN NOTA MEFP/VTCP/DGCP/UODP-344/2016 DE FECHA 24-03-2016LIB. N¿00099021001 ¿TGN-RECURSOS ORDINARIOS (3987)¿ REF.: COM.S/TRANSF.FONDOS AL EXT.,SWIFT Y UT. ES</t>
  </si>
  <si>
    <t>VENTA DE DIVISAS SEGUN NOTA MEFP/VTCP/DGPOT/UOTGN/NO.1075/2016 A SOLICITUD DE SERVICIO NACIONAL DE AEROFOTOGRAMETRIA REF.: PAGO 20 POR CIENTO POR PROCESAMIENTO DE DATOS ADQUIRIDOS POR LA CAMARA RCD 30 Y LIDAR ALS70 HPDIFERENCIA EN EL TIPO DE CAMBIO - LIB. 00244012001 LBP-SERVICIO NAL.DE AEROFOTOGRAMETRIA</t>
  </si>
  <si>
    <t>DEPOSITO EN EL EXTERIOR SEG¿N MENSAJE SWIFT 4264 DE FECHA 29/03/2016 POR ORDEN DE CONSULADO GERAL DA BOLIVIA CORUMBA-BRASIL REF:RECAUDACIONES GESTORIA CONSULAR ENERO - FEBRERO00010011102 MIN.RR.EE.-GESTORIA CONSULAR LEY NO.3108</t>
  </si>
  <si>
    <t>DEPOSITO EN EL EXTERIOR SEG¿N MENSAJE SWIFT 4265 DE FECHA 29/03/2016 POR ORDEN DE CONSULADO DE BOLIVIA (MITRE 2815 CABA 1201 AR) REF.: CEDULA DE ID OP 5449600340012005 SEGIP - RECAUDACION EXTERIOR - CEDULAS DE IDENTIDAD</t>
  </si>
  <si>
    <t>N¿MERO DE LIBRETA CUT: 990301013.00 OPERACI¿N T01 TRANSFERENCIA DE FONDOS A LA CUT - TESORO DIRECTO DE BANCO UNION S.A. A CUENTA UNICA DEL TESORO CON NUMERO DE SOLICITUD = 573030 Y NUMERO CORRELATIVO = 91320029032016300 00990301013 TGN RECURSOS ORDINARIOS</t>
  </si>
  <si>
    <t>||TRANSF. DE FONDOS DEL EXTERIOR A FV/TRIBUNAL SUPREMO ELECTORAL  SEGUN SWIFT 03869 DE FECHA 22/03/2016. ORDENANTE: EMBASSY OF BOLIVIA-TOKYO-JAPAN. REF.: DEVOLUCION DE SALDOS.LIBRETA 00099021001 TGN-RECURSOS ORDINARIOS</t>
  </si>
  <si>
    <t>||TRANSF. DE FONDOS SEGUN CITE: FSFADM023/16 DEL FONDESIF, RECIB. EN LA FECHA REF:TRANSF.AL TGN LA  AMORTIZACION DE CAPITAL DE COOP. BUEN SAMARITANO Y PAULO VI DEL PRPC TGN 9¿ (TRAM-TSO-2410)ABONO EN LA LIBRETA N¿00099021001 TGN-RECURSOS ORDINARIOS</t>
  </si>
  <si>
    <t>PAGO A BID PR¿STAMO 1050-SF-BO VCTO. 29-mar-2016 POR CUENTA DE TGN , NTI. 007426 VALOR 29-mar-2016 CAPITAL USD 416.743,20 INTERESES USD 203.375,68CTA. 3987 CUENTA UNICA DEL TESORO LIB. 00099021001 REF.: COMISIONES BANCARIAS</t>
  </si>
  <si>
    <t>TRANSFERENCIA DE FONDOS SEG¿N SOLICITUD YPFB-0111-2016 REF.: PAGO DE REGALIAS CORRESPONDIENTES A DICIEMBRE 2015.(UTILES DE ESCRITORIO)</t>
  </si>
  <si>
    <t>PROVISION DE FONDOS PARA TRANSFERENCIA SEGUN SOLICITUD YPFB-0104-2016 DE YACIMIENTOS PETROLIFEROS FISCALES BOLIVIANOS REF.: PAGO IMPUESTO DIRECTO A LOS HIDROCARBUROS (IDH) CORRESPONDIENTE AL MES DE DICIEMBRE 2015.LIB. 00513012007 YPFB - RECURSOS NACIONALIZACION</t>
  </si>
  <si>
    <t>VENTA DE DIVISAS SEGUN NOTA YPFB-0102-2016 Y MEFP/VTCP/DGPOT/UOTGN/NO.1065/2016 A SOLICITUD DE YACIMIENTOS PETROLIFEROS FISCALES BOLIVIANOS REF.: SERVICIO DE INSPECCIONLIB. 00513012004 LBP-YPFB-UNICOMERCIAL</t>
  </si>
  <si>
    <t>VENTA DE DIVISAS SEGUN NOTA MEFP/VTCP/DGPOT/UOTGN/NO.1073/2016 A SOLICITUD DE BOLIVIA TV REF.: PAGO SERVICIO SATELITAL BANDA C ENE/2016LIB. 00526012001 BOLIVIA TV - RECAUDACIONES</t>
  </si>
  <si>
    <t>COBRO COSTOS DE PAPELERIA EN COMPLEMENTO AL COMPROBANTE CONTABLE G-0189363 DE LA FECHA00340012003 RECAUDACION EXTRANJERIA - C.I. -L.C. (UTILES DE ESCRITORIO)</t>
  </si>
  <si>
    <t>COBRO COSTOS DE PAPELERIA EN COMPLEMENTO AL COMPROBANTE CONTABLE G-0189372 DE LA FECHA00513012007 YPFB - RECURSOS NACIONALIZACION (UTILES DE ESCRITORIO)</t>
  </si>
  <si>
    <t>TRANSFERENCIA RECIBIDA DEL EXTERIOR SEG¿N MENSAJES SWIFT Nos. 04260-04255 (REM.EXT.) DE FECHA 29-03-2016 POR DESEMBOLSO DE BID PR¿STAMO 2597/BL-BO -1 REQ0023 OPS0201611471ALIBRETA N¿ 00287102001 FPS-RECURSOS PROPIOS REF.: UTILES DE ESCRITORIO</t>
  </si>
  <si>
    <t>TRANSFERENCIA RECIBIDA DEL EXTERIOR SEG¿N MENSAJES SWIFT Nos. 04259-04254 (REM.EXT.) DE FECHA 29-03-2016 POR DESEMBOLSO DE BID PR¿STAMO 2597/BL-BO -1 REQ0023 OPS0201611471ALIBRETA N¿ 00287102001 FPS-RECURSOS PROPIOS REF.: UTILES DE ESCRITORIO</t>
  </si>
  <si>
    <t>PAGO A BID PR¿STAMO 1039-SF-BO VCTO. 27-03-2016 POR CUENTA DE TGN SEG¿N NOTA COD. LIQ. 007375 DE FECHA 24-03-2016, VALOR 27-03-2016 CAPITAL EUR 25.184,85 INTERESES EUR 12.040,04LIB.00099021001 TGN-RECURSOS ORDINARIOS (3987) REF.: COMISIONES BANCARIAS</t>
  </si>
  <si>
    <t>||VENTA DE DIVISAS SG NOTA MEFP/VTCP/DGPOT/ UOTGN /NO.1036/ 2016 DEL 24/03/2016 A SOL. DE MINISTERIO DE CULTURAS  TRANSF. DE FONDOS AL EXTERIOR EQUIV.EUR 3.266.38  A F/FORWARD DATA SRL REF.SERV.DE DATOS RESERVAS AEREASLIB.00099021001 TGN - RECURSOS ORDINARIOS COBRO COMIS.TRANSF. DE FDOS. MJE.SWIFT Y UTILES DE ESCRIT.</t>
  </si>
  <si>
    <t>||TRANSFERENCIA DE FONDOS EN ATENCION A MENSAJE SWIFT  04232 DE LA FECHA (SECTOR PUBLICO)DEBITO DE LA LIBRETA 01170102001 DGAC, REPOSICION UTILES DE ESCRITORIO</t>
  </si>
  <si>
    <t>||TRANSF. DE FONDOS DEL EXTERIOR A FV/TRIBUNAL SUPREMO ELECTORAL  SEGUN SWIFT 03869 DE FECHA 22/03/2016. ORDENANTE: EMBASSY OF BOLIVIA-TOKYO-JAPAN. REF.: DEVOLUCION DE SALDOS.LIBRETA 00099021001 TGN-RECURSOS ORDINARIOS. REF.: UTILES DE ESCRITORIO</t>
  </si>
  <si>
    <t>||TRANSFERENCIA DE FONDOS S/G. MENSAJES SWIFT NROS. 04228 DE LA FECHA Y 04202 DE F. 28.03.2016. (SECTOR PUBLICO).DEBITO DE LA LIBRETA 01170102001 DGAC, REPOSICION UTILES DE ESCRITORIO.</t>
  </si>
  <si>
    <t>||TRANSFERENCIA DE FONDOS S/G. MENSAJES SWIFT NROS. 04231 Y 04222 DE LA FECHA (SECTOR PUBLICO).DEBITO DE LA LIBRETA 01170102001 DGAC, REPOSICION UTILES DE ESCRITORIO.</t>
  </si>
  <si>
    <t>'TRANSFERENCIA DE FONDOS||EN ATENCION A NOTA DEL MIN. DE ECONOMIA Y FINANZAS PUBLICAS. MEFP/VTCP/DGCP/UODP-347/2016 DE LA FECHA(HRE-TSO-2411). PAGO BTS EXTRABURSATIL -VENCIMIENTO 30 DE MARZO  D.S. N¿1121 DE 11/01/2012DEBITO DE LIBRETA  N¿ 00099021001 "TGN-RECURSOS ORDINARIOS-MONEDA NACIONAL"</t>
  </si>
  <si>
    <t>'TRANSFERENCIA DE FONDOS||EN ATENCION A NOTA DEL MIN. DE ECONOMIA Y FINANZAS PUBLICAS. MEFP/VTCP/DGCP/UODP-347/2016 DE LA FECHA(HRE-TSO-2411). PAGO BTS EXTRABURSATIL -VENCIMIENTO 30 DE MARZO  D.S. N¿1121 DE 11/01/2012DEBITO DE LA LIBRETA N¿ 00099021001, REPOSICI¿N ¿TILES DE ESCRITORIO</t>
  </si>
  <si>
    <t>'COBRO DE UTILES DE ESCRITORIO POR¿||COMPLEMENTO AL COMP. S-0846235 DE LA FECHA REF.:  TRASPASO DE FDOS. A SOLICITUD DEL MEFPCARGO LIBRETA NO. 00078034201 MHE -EEC-GNV FONDO DE CONVERSION DE VEHICULOS</t>
  </si>
  <si>
    <t>'COBRO DE UTILES DE ESCRITORIO POR¿||COMPLEMENTO AL COMP. S-0846242 DE LA FECHA REF.  TRASPASO DE FONDOS A  SOLICITUD DEL MEFPG/ SOLICITUD DEL MEFPCARGO LIBRETA NO. 00078034201 MHE -EEC-GNV FONDO DE CONVERSION DE VEHICULOS</t>
  </si>
  <si>
    <t>||TRANSFERENCIA DE FONDOS EN ATENCION A MENSAJES SWIFT  04282 Y 04274 DE LA FECHA (SECTOR PUBLICO).DEBITO DE LA LIBRETA 01170102001 DGAC, REPOSICION UTILES DE ESCRITORIO</t>
  </si>
  <si>
    <t>||TRANSFERENCIA DE FONDOS EN ATENCION A MENSAJE SWIFT  04281 DE LA FECHA (SECTOR PUBLICO).DEBITO DE LA LIBRETA 01170102001 DGAC, REPOSICION UTILES DE ESCRITORIO</t>
  </si>
  <si>
    <t>N¿MERO DE LIBRETA CUT: 990301013.00 OPERACI¿N T01 TRANSFERENCIA DE FONDOS A LA CUT - TESORO DIRECTO DE BANCO UNION S.A. A CUENTA UNICA DEL TESORO CON NUMERO DE SOLICITUD = 575003 Y NUMERO CORRELATIVO = 91320030032016363 LIBRETA 00990301013 TGN RECURSOS OR</t>
  </si>
  <si>
    <t>||TRANSF. DE FONDOS DEL EXT. A FV/TRIBUNAL SUPREMO ELECTORAL SEGUN SWIFT 04142 DEL 28/03/2016 ORDENANTE EMBAJADA DE BOLIVIA-SEUL-COREA. REF.:  DEVOLUCION DE SALDOS.LIB.00099021001 TGN-RECURSOS ORDINARIOS</t>
  </si>
  <si>
    <t xml:space="preserve">SERVICIO DEPARTAMENTAL DE RIEGO – POTOSÍ  </t>
  </si>
  <si>
    <t>||TRANSFERENCIA DE FONDOS S/G.NOTA CITE:BUN0277/2016  DE LA FECHA  (HRE-TSO-2450), CORRESPONDE AL PRESUPUESTO DE FUNCIONAMIENTO PARA LA EJECUCION DEL POA-2016.A SOLICITUD SEDERI POTOSI, LIBRETA N¿ 03020104201,SEDERI POTOSI; BUN.</t>
  </si>
  <si>
    <t>PROVISION DE FONDOS PARA TRANSFERENCIA SEGUN SOLICITUD YPFB-0117-2016 DE YACIMIENTOS PETROLIFEROS FISCALES BOLIVIANOS REF.: PAGO DEL SERVICIO FIRME DE TRANSPORTE DE GAS NATURAL POR EL MES DE FEBRERO 2016LIB. 00513012007 YPFB - RECURSOS NACIONALIZACION</t>
  </si>
  <si>
    <t>PROVISION DE FONDOS PARA TRANSFERENCIA SEGUN SOLICITUD YPFB-0120-2016 DE YACIMIENTOS PETROLIFEROS FISCALES BOLIVIANOS REF.: PAGO POR SERVICIO INTERRUMPIBLE DE TRANSPORTE DE GAS NATURAL POR EL MES DE FEBRERO 2016.LIB. 00513012007 YPFB - RECURSOS NACIONALIZACION</t>
  </si>
  <si>
    <t>TRANSFERENCIA RECIBIDA DEL EXTERIOR SEG¿N MENSAJES SWIFT Nos. 04337-04328 (REM.EXT.) DE FECHA 30-03-2016 POR DESEMBOLSO DE CAF PR¿STAMO CFA008604 REF.: PROY. REHAB.Y RECON CARR.F-07 TRAMO EPIZANA COMARAPALIBRETA N¿ 00291012002 ABC-RECURSOS PROPIOS REF.: UTILES DE ESCRITORIO</t>
  </si>
  <si>
    <t>TRANSFERENCIA RECIBIDA DEL EXTERIOR SEG¿N MENSAJES SWIFT Nos. 04336-04327 (REM.EXT.) DE FECHA 30-03-2016 POR DESEMBOLSO DE CAF PR¿STAMO CFA008089 REF.: PROY.CONSTR CARRETERA UYUNI TUPIZA FONDO ROTATORIOLIBRETA N¿ 00291012002 ABC-RECURSOS PROPIOS REF.: UTILES DE ESCRITORIO</t>
  </si>
  <si>
    <t>||VENTA DE DIVISAS S/G NOTAS YPFB/GAFC-0768 DFC-1292 URT-1034/2016 Y MEFP/VTCP/DGPOT/UOTGN/N¿1078/2016 REF.:EMISION CARTA DE CREDITO I-2016-004,COMISION EMISION L/C 0,15% S/USD624.400.-POR 258 DIAS,REEMB.GSTS.COMUNICACION BS220.-Y EMISION COMP.CONTABLE BS50.-LIB.00513072001 YPFB-OPERACIONES GNRGD REF.:COMISIONES EMISION LC I-2016-004</t>
  </si>
  <si>
    <t>||VENTA DE DIVISAS S/G NOTAS YPFB/GAFC-0767 DFC-1291 URT-1033/2016 Y MEFP/VTCP/DGPOT/UOTGN/N¿1077/2016 REF.:EMISION CARTA DE CREDITO I-2016-005,COMISION EMISION L/C 0,15% S/USD4.486.680.-POR 162 DIAS,REEMB.GSTS.COMUNICACION BS220.-Y EMISION COMP.CONTABLE BS50.-LIB.00513072001 YPFB-OPERACIONES GNRGD REF.:COMISIONES EMISION LC I-2016-005</t>
  </si>
  <si>
    <t>||TRANSFERENCIA DE FONDOS SG. CITE: MEFP/VTCP/DGCP/UODP-358/2016 DEL MEFP RECIBIDA EN LA FECHA  REF: PAGO DE VENCIMIENTOS CLAVE DE PIZARRA TGNU1K04 (TRAM-TSO-2446)EQUIVALENTE A UFV 2.500.000,00 T/C UFV 2,11300DE LA LIBRETA N¿ 00099021001 TGN RECURSOS ORDINARIOS MN.</t>
  </si>
  <si>
    <t>||TRANSF. DE FONDOS DEL EXT. A FV/TRIBUNAL SUPREMO ELECTORAL SEGUN SWIFT 04142 DEL 28/03/2016 ORDENANTE EMBAJADA DE BOLIVIA-SEUL-COREA. REF.:  DEVOLUCION DE SALDOS.LIB.00099021001 TGN-RECURSOS ORDINARIOS. REF.: UTILES DE ESCRITORIO</t>
  </si>
  <si>
    <t>||VENTA DE DIVISAS S/G NOTAS YPFB/GAFC-0769 DFC-1293 URT-1035/2016 Y MEFP/VTCP/DGPOT/UOTGN/N¿ 1085/2016 REF.: EMISION CARTA DE CREDITO I-2016-006,COMISION EMISION LC 0.15% S/USD 1.185.000.-POR 188 DIAS,REEMB.GTOS.COMUNICACION BS220.- Y EMISION CBTE. CONTABLE BS50.-CGO.LIB.N¿00513072001-YPFB OPERACIONES GNRGD REF.:COM.EMISION LC I-2016-006</t>
  </si>
  <si>
    <t>COBRO DE||COSTO UTILES DE ESCRITORIO POR LA ELABORACION DEL COMPROBANTE CONTABLE NRO. 0846422 DE LA FECHA.DE LA LIBRETA NRO. 00099021001 TGN RECURSOS ORDINARIOS MN.</t>
  </si>
  <si>
    <t>||TRANSFERENCIA DE FONDOS S/G. MENSAJE SWIFT NRO. 04301 DE LA FECHA (SECTOR PUBLICO).DEBITO DE LA LIBRETA 01170102001 DGAC, REPOSICION UTILES DE ESCRITORIO.</t>
  </si>
  <si>
    <t>||TRANSFERENCIA DE FONDOS EN ATENCION A MENSAJE SWIFT  04302 DE LA FECHA (SECTOR PUBLICO)DEBITO DE LA LIBRETA 01170102001 DGAC, REPOSICION UTILES DE ESCRITORIO</t>
  </si>
  <si>
    <t>||VENTA DE DIVISAS S/G NOTAS YPFB/GAFC-0766 DFC-1290 URT-1032/2016 Y MEFP/VTCP/DGPOT/UOTGN/N¿ 1066/2016 REF.: EMISION CARTA DE CREDITO I-2016-007,COMISION EMISION LC 0.15% S/USD 921.403,78 POR 190 DIAS,REEMB.GTOS.COMUNICACION BS220.- Y EMISION CBTE. CONTABLE BS50.-CGO.LIB.N¿00513072001-YPFB OPERACIONES GNRGD REF.:COM.EMISION LC I-2016-007</t>
  </si>
  <si>
    <t>'TRANSFERENCIA DE FONDOS||EN ATENCION A NOTA DEL MIN. DE ECONOMIA Y FINANZAS PUBLICAS. MEFP/VTCP/DGCP/UODP-359/2016 DE LA FECHA(HRE-TSO-2445). PAGO BTS EXTRABURSATIL -VENCIMIENTO 31 DE MARZO D.S. N¿1121 DE 11/01/2012DEBITO DE LIBRETA  N¿ 00099021001 "TGN-RECURSOS ORDINARIOS-MONEDA NACIONAL"</t>
  </si>
  <si>
    <t>'TRANSFERENCIA DE FONDOS||EN ATENCION A NOTA DEL MIN. DE ECONOMIA Y FINANZAS PUBLICAS. MEFP/VTCP/DGCP/UODP-359/2016 DE LA FECHA(HRE-TSO-2445). PAGO BTS EXTRABURSATIL -VENCIMIENTO 31 DE MARZO D.S. N¿1121 DE 11/01/2012DEBITO DE LA LIBRETA N¿ 00099021001, REPOSICI¿N ¿TILES DE ESCRITORIO</t>
  </si>
  <si>
    <t>||TRANSFERENCIA DE FONDOS EN ATENCION A MENSAJE SWIFT  04298 Y CORREO ELECTRONICO DE LA FECHA, DE LA  D.G.A.C.(SECTOR PUBLICO).DEBITO DE LA LIBRETA 01170102001 DGAC, REPOSICION UTILES DE ESCRITORIO</t>
  </si>
  <si>
    <t>||REGULARIZACION DIFERENCIA EN REGISTRO CTA.4088 M/N DEL 21/03/2016 CON EL IMPORTE PROVISIONADO EN NOTA MEFP/VTCP/DGPOT/UOTGN/NO.0960/2016 (MIN.GOBIERNO-POL. NAL.) REF.: PAGO DE HABERES FEBRERO/2016CARGO LIBRETA 00099021001 TGN-RECURSOS ORDINARIOS</t>
  </si>
  <si>
    <t>||TRANSFERENCIA DE FONDOS EN ATENCION A MENSAJE SWIFT  04352  DE LA FECHA (SECTOR PUBLICO)DEBITO DE LA LIBRETA 01170102001 DGAC, REPOSICION UTILES DE ESCRITORIO</t>
  </si>
  <si>
    <t>DIFERENCIAL POR PAGO PR¿STAMO 931-OB1 VCTO. 31-03-2016 POR CUENTA DE SEMAPA SEG¿N COD.LIQ.7396, DE FECHA 31-03-2016, VALOR 31-03-2016 INTERESES EUR 1.009,24LIBRETA 000990301002 TGN-RECUP.DIFERENCIALES CAPITAL E INTERES-CRED.EXT</t>
  </si>
  <si>
    <t>DIFERENCIAL POR PAGO PR¿STAMO 931-OA1 VCTO. 31-03-2016 POR CUENTA DE GMSCZ  VALOR 31-03-2016  INTERESES USD 2.129,53LIBRETA N¿000990301002 TGN-RECUP.DIFERENCIALES E INTERESES CRED.EXT.</t>
  </si>
  <si>
    <t>||TRANSFERENCIA DE FONDOS DEL EXTERIOR SG/ SWIFT 03833 DEL 22/03/2016 A/F TRIBUNAL SUPREMO ELECTORAL POR ORDEN DE CONSULADO GERAL DA BOLIVIA REF.: DEVOLUCION DE SALDOSLIBRETA 00099021001 TGN-RECURSOS ORDINARIOS</t>
  </si>
  <si>
    <t>||12¿ DESEMBOLSO A YPFB PROY. PTA. SEPARACION LIQUIDOS GRAN CHACO II SG NOTAS YPFB PRS GAFC 0790 DFC 1344 URT 1065/2016 Y MHE 2385 DESP 0319 RECIB.EN F.30 Y 23.03.16 (TRAM TGL 4331-4046) REF: RD N¿ 047/15, CONT. SANO N¿ 115/15 E INF. LEGAL BCB-GAL-SANO-DLBCI-INF-2016-66 RECIBID. EN LA  FECHAA LA LIBRETA CUT N¿ 00513059204 YPFB CREDITO SANO 115/2015 PLANTA DE GRAN CHACO II (12¿ DESEMBOLSO)</t>
  </si>
  <si>
    <t>||TRANSFERENCIA DE FONDOS S/G.NOTA CITE:BUN0282/2016  DE LA FECHA  (HRE-TSO-2467)A SOLICITUD MMAYA-SERNAP-ANMI EL PALMAR,SALDOS POR GASTOS DE OPERACION, LIBRETA N¿00099021001, BUN.</t>
  </si>
  <si>
    <t>'TRANSFERENCIA DE FONDOS||EN ATENCION A NOTA DEL MIN. DE ECONOMIA Y FINANZAS PUBLICAS MEFP/VTCP/DGAFT/USCFT/N¿0320 /16 DE LA FECHA(HRE-TSO-2473).CONVENIOS SUBSIDIARIOS-PRESTAMO CAF 2324- G.A.D.DE CHUQUISACA-PROYECTOS DE RIEGO CACHIMAYU Y TOMINA.ABONO A LA LIBRETA N¿00990201001"TGN-RECURSOS ORDINARIOS", PAGO CAPITAL E INTERESES CORRIENTES</t>
  </si>
  <si>
    <t>'TRANSFERENCIA DE FONDOS||S/G. NOTA CITE: MEFP/VTCP/DGAFT /UOIET/TES/ NO.1632/15 DE LA FECHA, DEL MIN.DE ECONOMIA Y FINANZAS PUBLICAS(HRE-TSO-2476),PAGO OBLIGACION GOB.AUT.DPTAL COCHAMBA, CONVENIO INTERGUBERNATIVO DEL PROGRAMA "REVOLUCION TECNOLOGICO EN EDUCACION".ABONO A LA LIBRETA N¿ 00410104101 MDPYEP-REVOLUCION TECNOLOGICA EN EDUCACION.</t>
  </si>
  <si>
    <t>PAGO A NATIXIS FRANCIA PR¿STAMO 651-OB1 VCTO. 31-mar-2016 POR CUENTA DE TGN , NTI. 007421 VALOR 31-mar-2016 CAPITAL EUR 45.151,93 INTERESES EUR 1.436,41CTA. 3987 CUENTA UNICA DEL TESORO LIB. 00099021001 REF.: COMISIONES BANCARIAS</t>
  </si>
  <si>
    <t>COBRO COSTOS DE PAPELERIA EN COMPLEMENTO AL COMPROBANTE CONTABLE G-0189603 DE LA FECHA00513062001 YPFB-OPERACIONES PLANTA DE SEPARACION DE LIQUIDOS RIO GRANDE (UTILES DE ESCRITORIO)</t>
  </si>
  <si>
    <t>VENTA DE DIVISAS SEGUN NOTA YPFB-0123-2016 Y MEFP/VTCP/DGPOT/UOTGN/NO.1096/2016 A SOLICITUD DE YACIMIENTOS PETROLIFEROS FISCALES BOLIVIANOS REF.: SERVICIO DE INSPECCION DE DESCARGA DE BUQUE FEBRERO Y MARZO 2015LIB. 00513012004 LBP-YPFB-UNICOMERCIAL</t>
  </si>
  <si>
    <t>VENTA DE DIVISAS SEGUN NOTA YPFB-0121-2016 Y MEFP/VTCP/DGPOT/UOTGN/NO.1097/2016 A SOLICITUD DE YACIMIENTOS PETROLIFEROS FISCALES BOLIVIANOS REF.: PAGO POR CONSULTA EN ASESORAMIENTO TECNICO ECONOMICO EN EXPLORACION.DIFERENCIA EN EL TIPO DE CAMBIO - LIB. 00513022001 YPFB - "OPERACIONES"</t>
  </si>
  <si>
    <t>VENTA DE DIVISAS SEGUN NOTA YPFB-0121-2016 Y MEFP/VTCP/DGPOT/UOTGN/NO.1097/2016 A SOLICITUD DE YACIMIENTOS PETROLIFEROS FISCALES BOLIVIANOS REF.: PAGO POR CONSULTA EN ASESORAMIENTO TECNICO ECONOMICO EN EXPLORACION.LIB. 00513022001 YPFB - "OPERACIONES"</t>
  </si>
  <si>
    <t>TRANSFERENCIA RECIBIDA DEL EXTERIOR SEG¿N MENSAJES SWIFT Nos. 04428-04426-04427 (REM.EXT.) DE FECHA 31-03-2016 POR DESEMBOLSO DE FONPLATA PR¿STAMO BOL 19/2011 CONST.CARR.URUGUAITO-SN.IGN.V.LIBRETA N¿ 00291012002 ABC-RECURSOS PROPIOS REF.: UTILES DE ESCRITORIO</t>
  </si>
  <si>
    <t>||COMISIONES BANCARIAS POR DESEMBOLSO CORRESPONDIENTE A LA INICIATIVA HIPC II DIALOGO NACIONAL 2000 SEG¿N LEY 2235 DE FECHA 31-07-2001, D.S.26426 DE FECHA 01-12-2001, LEY 211 DE FECHA 23-12-2011 Y NOTA MEFP/VTCP/DGCP/UODP-346/2016 DE FECHA 29-03-2016 DEL MEFPLIB. N¿00099021001 ¿TGN-RECURSOS ORDINARIOS (3987)¿ REF.: UTILES DE ESCRITORIO</t>
  </si>
  <si>
    <t>||TRANSFERENCIA DE FONDOS SEGUN NOTA DEL MINISTERIO DE ECONOM¿A Y FINANZAS P¿BLICAS MEFP VTCP DGCP UF 283/2016 RECIBIDA EN FECHA 28.03.16 (TRAM TSO 2403). REF: D¿BITO AUTOM¿TICO AL SEDEM - PROMIELDE LA LIBRETA N¿ 00132062002 SEDEM VENTAS PROMIEL</t>
  </si>
  <si>
    <t>COBRO DE||COSTO UTILES DE ESCRITORIO POR LA EMISION DEL COMPROBANTE CONTABLE N¿ 846564 DE LA FECHADE LA LIBRETA N¿ 00132062002 SEDEM VENTAS PROMIEL POR COSTO UTILES ESCRITORIO</t>
  </si>
  <si>
    <t>||TRANSFERENCIA DE FONDOS DEL EXTERIOR SG/ SWIFT 03833 DEL 22/03/2016 A/F TRIBUNAL SUPREMO ELECTORAL POR ORDEN DE CONSULADO GERAL DA BOLIVIA REF.: DEVOLUCION DE SALDOSLIBRETA 00099021001 TGN-RECURSOS ORDINARIOS, COBRO UTILES DE ESCRITORIO</t>
  </si>
  <si>
    <t>COBRO DE||UTILES DE ESCRITORIO POR LA ELABORACION DEL COMPROBANTE  CONTABLE N¿ 0846604 Y NOTA DEL MEFP CITE: MEFP/VTCP/DGPOT/UOTGN N¿ 0303/2016 DE FECHA  3 DE FEBRERO DE 2016.DE LA LIBRETA N¿ 00099021001 TGN RECURSOS ORDINARIOS (Cta. 6799)</t>
  </si>
  <si>
    <t>COBRO DE||COSTO UTILES POR LA EMISI¿N DEL COMPROBANTE CONTABLE N¿ 846622 DE LA FECHAE LA LIBRETA CUT N¿00513052001 YPFB GCIA. NAL. DE PLANTAS DE SEPARACI¿N POR COSTO UTILES ESCRITORIO</t>
  </si>
  <si>
    <t>COBRO DE||COSTO UTILES DE ESCRITORIO POR LA EMISION DEL COMPROBANTE CONTABLE N¿ 846629 DE LA FECHADE LA LIBRETA CUT N¿ 00513052001 YPFB GCIA. NAL. DE PLANTA DE SEPARACI¿N POR COSTO UTILES ESCRITORIO</t>
  </si>
  <si>
    <t>'TRANSFERENCIA DE FONDOS||EN ATENCION A NOTA DEL MIN. DE ECONOMIA Y FINANZAS PUBLICAS. MEFP/VTCP/DGCP/UODP-363/2016 DE LA FECHA(HRE-TSO-2462). PAGO BTS EXTRABURSATIL -VENCIMIENTO 1 DE ABRIL  D.S. N¿1121 DE 11/01/2012DEBITO DE LA LIBRETA N¿ 00099021001, REPOSICI¿N ¿TILES DE ESCRITORIO</t>
  </si>
  <si>
    <t>'TRANSFERENCIA DE FONDOS||EN ATENCION A NOTA DEL MIN. DE ECONOMIA Y FINANZAS PUBLICAS. MEFP/VTCP/DGCP/UODP-363/2016 DE LA FECHA(HRE-TSO-2462). PAGO BTS EXTRABURSATIL -VENCIMIENTO 1 DE ABRIL  D.S. N¿1121 DE 11/01/2012DEBITO DE LIBRETA  N¿ 00099021001 "TGN-RECURSOS ORDINARIOS-MONEDA NACIONAL"</t>
  </si>
  <si>
    <t>||TRANSFERENCIA DE FONDOS EN ATENCION A MENSAJE SWIFT  04382 Y CORREO ELECTRONICO DE LA FECHA, DE LA D.G.A.C. (SECTOR PUBLICO)DEBITO DE LA LIBRETA 01170102001 DGAC, REPOSICION UTILES DE ESCRITORIO</t>
  </si>
  <si>
    <t>||TRANSFERENCIA  DE FONDOS SEGUN CONTRATO SAJU 170 REF: DISTRIBUCION DE FONDOS CORRESPONDIENTES AL  MES DE MARZO 2016 Y NOTA DEL MEFP CITE: MEFP/VTCP/DGPOT/UOTGN N¿ 0303/2016 DE FECHA 03-02-16DE LA LIBRETA NRO. 00099021001 TGN RECURSOS ORDINARIOS  POR COSTO UTILES DE ESCRITORIO</t>
  </si>
  <si>
    <t>||TRANSFERENCIA DE FONDOS SEGUN NOTA DEL MINISTERIO DE ECONOMIA Y FINANZAS PUBLICAS, CITE: MEFP VTCP DGPOT UPCFTGN TR-0742/2016 DEL MEFP RECIBIDA EN LA FECHA REF: TRANSFERENCIA QUE EFECTUAMOS DEL 10 % RECURSOS DE LA CUENTA DIALOGO 2000 (COMSALUD) CORRESPONDIENTES A MARZO 2016 (TRAM-TSO-2471)DE LA LIB. N¿ 00099021001 TGN RECURSOS ORDINARIOS, COSTO UTILES DE ESCRITORIO</t>
  </si>
  <si>
    <t>'TRANSFERENCIA DE FONDOS||A SOL. DEL MIN,DE ECO Y FIN.PUBL. MEFP/VTCP/DGPOT/UPCFTGN/TR-N¿0834/2016 DE LA FECHA HRE TSO 2472 REVERSION DEFINITIVA DE RENTA DIGNIDAD DE 257 BOLETAS DE PAGO DEL MES DE NOVIEMBRE Y AGUINALDO 2015 CORRESPONDIENTE AL SENASIR.DEBITO DE LA LIBRETA 00099021001 COBRO UTILES DE ESCRITORIO.</t>
  </si>
  <si>
    <t>'TRANSFERENCIA DE FONDOS||S/G. NOTA CITE:MEFP/VTCP/DGAFT/UOIET/TES/N¿1572/16 DE LA FECHA, DEL MIN.ECO.FINAN.PUB.(HRE-TSO-2474),CONV.UPRE-CIF-IG/214/16 ENTRE LA UPRE Y EL GOB.AUT.MCPAL.VILLA VACA GUZMAN, PROY.CONST.PAVIMENTO RIGIDO BARRIO GERMAN BUSCH-MUYUPAMPA.DEBITO DE LA LIBRETA N¿00099024113 BOLIVIA CAMBIA, 1ER.DESEMB.EQUIV.20% MONTO A FINANC.S/G.LA UPRE.</t>
  </si>
  <si>
    <t>DEPOSITO EN EL EXTERIOR SEG¿N MENSAJE SWIFT 04443 DE FECHA 01/04/2016 POR ORDEN DE CONSULADO DE BOLIVIA-MURCIA-ESPA¿A. REF:DEVOLUCION DE RECURSOS00099021001 TGN-RECURSOS ORDINARIOS</t>
  </si>
  <si>
    <t>N¿MERO DE LIBRETA CUT: 990301013.00 OPERACI¿N T01 TRANSFERENCIA DE FONDOS A LA CUT - TESORO DIRECTO DE BANCO UNION S.A. A CUENTA UNICA DEL TESORO CON NUMERO DE SOLICITUD = 578130 Y NUMERO CORRELATIVO = 91320001042016494 LIBRETA 00990301013 TGN RECURSOS OR</t>
  </si>
  <si>
    <t>||PAGO PRESTAMO IDA 948-BO VCTO. 01-04-2016 POR CUENTA DE SAGUAPAC, VALOR 01-04-2016 CAPITAL USD 135.000.- INTERES USD 13.668,75LIB,000990201001 TGN-RECURSOS ORDINARIOS (ALIVIO MDRI)</t>
  </si>
  <si>
    <t>PAGO A IDA PR¿STAMO 2531-BO VCTO. 01-abr-2016 POR CUENTA DE TGN , NTI. 007490 VALOR 01-abr-2016 CAPITAL USD 33.334,21 INTERESES USD 4.526,92CTA. 3987 CUENTA UNICA DEL TESORO LIB. 00099021001 REF.: COMISIONES BANCARIAS</t>
  </si>
  <si>
    <t>COBRO COSTOS DE PAPELERIA EN COMPLEMENTO AL COMPROBANTE CONTABLE G-0189711 DE LA FECHA00099021001 TGN-RECURSOS ORDINARIOS</t>
  </si>
  <si>
    <t>PROVISION DE FONDOS PARA TRANSFERENCIA SEGUN SOLICITUD YPFB-0139-2016 DE YACIMIENTOS PETROLIFEROS FISCALES BOLIVIANOS REF.: PAGO DE TRANSPORTE INTERRUMPIBLE DE GAS NATURAL CORRESPONDIENTE A FEBRERO 2016LIB. 00513012007 YPFB - RECURSOS NACIONALIZACION</t>
  </si>
  <si>
    <t>VENTA DE DIVISAS SEGUN NOTA MEFP/VTCP/DGPOT/UOTGN/NO.1125/2016 A SOLICITUD DE SERVICIO GENERAL DE IDENTIFICACION PERSONAL - SEGIP REF.: ENTREGA DE FONDOS A OFICINA DE BUENOS AIRES-ARGENTINA PAGO HABERES MARZO 2016DIFERENCIA EN EL TIPO DE CAMBIO - LIB. 00340012003 RECAUDACION EXTRANJERIA - C.I. -L.C.</t>
  </si>
  <si>
    <t>VENTA DE DIVISAS SEGUN NOTA MEFP/VTCP/DGPOT/UOTGN/NO.1125/2016 A SOLICITUD DE SERVICIO GENERAL DE IDENTIFICACION PERSONAL - SEGIP REF.: ENTREGA DE FONDOS A OFICINA DE BUENOS AIRES-ARGENTINA PAGO HABERES MARZO 2016LIB. 00340012003 RECAUDACION EXTRANJERIA - C.I. -L.C.</t>
  </si>
  <si>
    <t>VENTA DE DIVISAS SEGUN NOTA MEFP/VTCP/DGPOT/UOTGN/NO.1100/2016 A SOLICITUD DE SERVICIO GENERAL DE IDENTIFICACION PERSONAL - SEGIP REF.: PAGO PLANILLA COMPENSACION CORRESPONDIENTE A MARZO/2016LIB. 00340012003 RECAUDACION EXTRANJERIA - C.I. -L.C.</t>
  </si>
  <si>
    <t>VENTA DE DIVISAS SEGUN NOTA MEFP/VTCP/DGPOT/UOTGN/NO.1100/2016 A SOLICITUD DE SERVICIO GENERAL DE IDENTIFICACION PERSONAL - SEGIP REF.: PAGO PLANILLA COMPENSACION CORRESPONDIENTE A MARZO/2016DIFERENCIA EN EL TIPO DE CAMBIO - LIB. 00340012003 RECAUDACION EXTRANJERIA - C.I. -L.C.</t>
  </si>
  <si>
    <t>COBRO COSTOS DE PAPELERIA EN COMPLEMENTO AL COMPROBANTE CONTABLE G-0189805 DE LA FECHA00513062001 YPFB-OPERACIONES PLANTA DE SEPARACION DE LIQUIDOS RIO GRANDE (UTILES DE ESCRITORIO)</t>
  </si>
  <si>
    <t>||TRANSFERENCIA DE FONDOS S/G. MENSAJE SWIFT NROS. 04445 Y 04437 DE LA FECHA (SECTOR PUBLICO).DEBITO DE LA LIBRETA 01170102001 DGAC, REPOSICION UTILES DE ESCRITORIO.</t>
  </si>
  <si>
    <t>||TRANSFERENCIA DE FONDOS POR PARTE DEL TGN PARA PAGO DE VALORES "C" EN M/N CON F.VCTO:01/04/16 SEGUN MEFP/VTCP/DGCP/UODP-368/2016 DE F.01/04/2016 DEL MINISTERIO DE ECONOMIA Y FINANZAS, LIBRETA 00099031003 TGN-TIT. VALOR DEL TESORO - M/N.LIBRETA 00099031003 DEL TGN TITULOS VALOR DEL TESORO M/N.</t>
  </si>
  <si>
    <t>||VENTA DE DIVISAS SEGUN NOTA DGCP-05-016 D.D.E. OF.NO.1091/2005 MIN.DE ECONOMIA, PAGO CUSTODIO DE VALORES REF:INVOICE 811714LIB.00099021001 TGN RECURSOS ORDINARIOS</t>
  </si>
  <si>
    <t>||VENTA DE DIVISAS SEGUN NOTA DGCP-05-016 D.D.E. OF.NO.1091/2005 MIN.DE ECONOMIA, PAGO CUSTODIO DE VALORES REF:INVOICE 811714CGO.LIB.00099021001 TGN RECURSOS ORDINARIOS,COBRO COMIS.0.10% S/USD 95.70 SWIFT BS220.-UTILES BS50.-</t>
  </si>
  <si>
    <t>'TRANSFERENCIA DE FONDOS||EN ATENCION A NOTA DEL MIN. DE ECONOMIA Y FINANZAS PUBLICAS. MEFP/VTCP/DGCP/UODP-369/2016 DE LA FECHA(HRE-TSO-2490). PAGO BTS EXTRABURSATIL -VENCIMIENTO 2 Y 3 DE ABRIL  D.S. N¿1121 DE 11/01/2012DEBITO DE LA LIBRETA N¿ 00099021001, REPOSICI¿N ¿TILES DE ESCRITORIO</t>
  </si>
  <si>
    <t>'TRANSFERENCIA DE FONDOS||EN ATENCION A NOTA DEL MIN. DE ECONOMIA Y FINANZAS PUBLICAS. MEFP/VTCP/DGCP/UODP-369/2016 DE LA FECHA(HRE-TSO-2490). PAGO BTS EXTRABURSATIL -VENCIMIENTO 2 Y 3 DE ABRIL  D.S. N¿1121 DE 11/01/2012DEBITO DE LIBRETA  N¿ 00099021001 "TGN-RECURSOS ORDINARIOS-MONEDA NACIONAL"</t>
  </si>
  <si>
    <t>'TRANSFERENCIA DE FONDOS||A SOL. DEL MIN,DE ECO Y FIN.PUBL. MEFP/VTCP/DGPOT/UPCFTGN/TR-N¿0835/2016 DE LA FECHA HRE TSO 2509 REVERSION DEFINITIVA DE LAS BOLETAS SOLICITADAS POR EL SENASIR, CONSIGNADAS EN LOS COMPROBANTES DE PAGO NROS. 71383 Y 71382.DEBITO DE LA LIBRETA 00099021001 COBRO UTILES DE ESCRITORIO.</t>
  </si>
  <si>
    <t>||REGISTRO DE LA COMISION DE AMPLIACION DE VALIDEZ 0.15% S/USD 675.100.- POR 49 DIAS, REEMBOLSO GASTOS DE COMUNICACION BS220.- EMISION CBTE. CONTABLE BS50.- SEGUN NOTA YPFB/GCIL:394/DPO:335/2016 ADJUNTO.CGO.LIB.N¿00513012004 LBP-YPFB-UNICOMERCIAL REF.:COM AMP VAL LC I-2016-003</t>
  </si>
  <si>
    <t>VENTA DE DIVISAS SEGUN NOTA MEFP/VTCP/DGPOT/UOTGN/NO.1142/2016 A SOLICITUD DE SERVICIO GENERAL DE IDENTIFICACION PERSONAL - SEGIP REF.: GASTOS SERV.BASICOSDIFERENCIA EN EL TIPO DE CAMBIO - LIB. 00340012003 RECAUDACION EXTRANJERIA - C.I. -L.C.</t>
  </si>
  <si>
    <t>DEPOSITO EN EL EXTERIOR SEG¿N MENSAJE SWIFT 4549-4522 DE FECHA 04/04/2016 POR ORDEN DE CONSULADO GENERAL DE BOLIVIA-GENEVE REF:SALDOS 201600099021001 TGN-RECURSOS ORDINARIOS</t>
  </si>
  <si>
    <t>N¿MERO DE LIBRETA CUT: 990301013.00 OPERACI¿N T01 TRANSFERENCIA DE FONDOS A LA CUT - TESORO DIRECTO DE BANCO UNION S.A. A CUENTA UNICA DEL TESORO CON NUMERO DE SOLICITUD = 579412 Y NUMERO CORRELATIVO = 91320004042016559 00990301013 TGN RECURSOS ORDINARIOS</t>
  </si>
  <si>
    <t>||TRANSFERENCIA DE FONDOS S/G. CITE' BUN030/16 DE LA FECHA (HRE-TSO-2538). CONSTRUCCI¿N TERMINAL DE PASAJEROS ARPTO.COBIJA-FNDR, PAGO PLANILLA N¿ 24.A SOLICITUD DEL G.A.D. DE PANDO; LIBRETA 05120104501 AASANA; BUN.</t>
  </si>
  <si>
    <t>'TRANSFERENCIA DE FONDOS||S/G.NOTA CITE: MEFP/VTCP/DGPOT/UPCFTGN/ NO.0806/2016 DE F.29-03-2016, DEL MIN.ECONOMIA Y FINANZAS PUBLICAS.(HRE-TGL-2016-4273), POR CIERRE DE LA CUENTA FISCAL NO.0673ABONO A LA LIBRETA NO.00099021001 TGN-RECURSOS ORDINARIOS.</t>
  </si>
  <si>
    <t>PAGO A CAF PR¿STAMO CFA007943 VCTO. 04-abr-2016 POR CUENTA DE TGN , NTI. 007507 VALOR 04-abr-2016  INTERESES USD 1.151.731,39CTA. 3987 CUENTA UNICA DEL TESORO LIB. 00099021001 REF.: COMISIONES BANCARIAS</t>
  </si>
  <si>
    <t>PAGO A PROEX BRASIL PR¿STAMO CONV.CDTO. 03-10-01 VCTO. 04-abr-2016 POR CUENTA DE TGN , NTI. 007540 VALOR 04-abr-2016 CAPITAL USD 2.244.551,83 INTERESES USD 24.371,35CTA. 3987 CUENTA UNICA DEL TESORO LIB. 00099021001 REF.: COMISIONES BANCARIAS</t>
  </si>
  <si>
    <t>PAGO A PROEX BRASIL PR¿STAMO  ADITIVO 19-5-2004 VCTO. 04-abr-2016 POR CUENTA DE TGN , NTI. 007541 VALOR 04-abr-2016 CAPITAL USD 4.090.323,34 INTERESES USD 44.412,73CTA. 3987 CUENTA UNICA DEL TESORO LIB. 00099021001 REF.: COMISIONES BANCARIAS</t>
  </si>
  <si>
    <t>VENTA DE DIVISAS SEGUN NOTA MEFP/VTCP/DGPOT/UOTGN/NO.1142/2016 A SOLICITUD DE SERVICIO GENERAL DE IDENTIFICACION PERSONAL - SEGIP REF.: GASTOS SERV.BASICOSLIB. 00340012003 RECAUDACION EXTRANJERIA - C.I. -L.C.</t>
  </si>
  <si>
    <t>VENTA DE DIVISAS SEGUN NOTA YPFB-0134-2016 Y MEFP/VTCP/DGPOT/UOTGN/NO.1140/2016 A SOLICITUD DE YACIMIENTOS PETROLIFEROS FISCALES BOLIVIANOS REF.: PAGO POR RETRIBUCION AL TITULAR MES DE NOVIEMBRE 2015.LIB. 00513012007 YPFB - RECURSOS NACIONALIZACION</t>
  </si>
  <si>
    <t>VENTA DE DIVISAS SEGUN NOTA YPFB-0138-2016 Y MEFP/VTCP/DGPOT/UOTGN/NO.1141/2016 A SOLICITUD DE YACIMIENTOS PETROLIFEROS FISCALES BOLIVIANOS REF.: PAGO POR RETRIBUCION AL TITULAR POR EL MES DE NOVIEMBRE 2015.LIB. 00513012007 YPFB - RECURSOS NACIONALIZACION</t>
  </si>
  <si>
    <t>VENTA DE DIVISAS PARA TRANSFERENCIA DE FONDOS SEGUN NOTA MEFP/VTCP/DGPOT/UOTGN/NO.1129/2016 A SOLICITUD DE MINISTERIO DE GOBIERNO REF.: PAGO DE BECAS EN EL EXERIOR DEL PAIS ENERO Y FEBRERO 2016LIB. 00099021001 TGN-RECURSOS ORDINARIOS</t>
  </si>
  <si>
    <t>COBRO COSTOS DE PAPELERIA EN COMPLEMENTO AL COMPROBANTE CONTABLE G-0189968 DE LA FECHA00099021001 TGN-RECURSOS ORDINARIOS</t>
  </si>
  <si>
    <t>||PAGO A LA CAF PRESTAMO CFG 512/CFC 2174 VCTO. 04/04/2016 POR CUENTA DEL TGN S/G NOTA MEFP/VTCP/DGCP/UODP-370/2016 DE FECHA 01/04/2016 , VALOR 04/04/2016 COMISIONES USD 68.084,74LIBRETA N¿ 00099021001 CUENTA UNICA DEL TESORO  CTA. 3987 REF.: COMISIONES BANCARIAS</t>
  </si>
  <si>
    <t>||TRANSFERENCIA DE FONDOS SEGUN CITE: MEFP/VTCP/DGCP/UODP-371/2016 DEL MEFP RECIBIDA EN LA FECHA REF: PAGO DE VENCIMIENTOS CLAVE DE PIZARRA TGNU1K05 (TRAM-TSO-2516) EQUIVALENTE A  UFV 2.500.000,00 T/C POR UFV 2,11375DE LA LIBRETA N¿ 00099021001 TGN RECURSOS ORDINARIOS MN.</t>
  </si>
  <si>
    <t>COBRO DE||COSTO UTILES DE ESCRITORIO POR LA ELABORACION DEL COMPROBANTE CONTABLE NRO. 0846952 DE LA FECHADE LA LIBRETA N¿ 00099021001 TGN RECURSOS ORDINARIOS MN.</t>
  </si>
  <si>
    <t>'TRANSFERENCIA DE FONDOS||A SOL. DEL MIN,DE ECO Y FIN.PUBL. MEFP/VTCP/DGCP/UODP - 372/2016 DE LA FECHA HRE TSO 2517 PAGO BTS EXTRABURSATIL - VENCIMIENTO 5 DE ABRIL D.S. N¿ 1121 DE 11 DE ENERO DE 2012.DEBITO DE LA LIBRETA 00099021001 TGN - RECURSOS ORDINARIOS - MONEDA NACIONAL.</t>
  </si>
  <si>
    <t>'TRANSFERENCIA DE FONDOS||A SOL. DEL MIN,DE ECO Y FIN.PUBL. MEFP/VTCP/DGCP/UODP - 372/2016 DE LA FECHA HRE TSO 2517 PAGO BTS EXTRABURSATIL - VENCIMIENTO 5 DE ABRIL D.S. N¿ 1121 DE 11 DE ENERO DE 2012.DEBITO DE LA LIBRETA 00099021001 COBRO UTILES DE ESCRITORIO.</t>
  </si>
  <si>
    <t>'TRANSFERENCIA DE FONDOS||S/G.NOTA CITE: MEFP/VTCP/DGPOT/UPCFTGN/ NO.0806/2016 DE F.29-03-2016, DEL MIN.ECONOMIA Y FINANZAS PUBLICAS.(HRE-TGL-2016-4273), POR CIERRE DE LA CUENTA FISCAL NO.0673DEBITO DE LA LIBRETA NO.00099021001, REPOSICION UTILES DE ESCRITORIO.</t>
  </si>
  <si>
    <t>DEPOSITO EN EL EXTERIOR SEG¿N MENSAJE SWIFT 4583 DE FECHA 05/04/2016 POR ORDEN DE EMBASSY OF BOLIVIA (KOBENHAVN K) REF.: DEVOLUCION DE SALDOS NO EJECUTADOS AL 31.03.2016 DEL TRIBUNAL SUPREMO ELECTORAL00099021001 TGN-RECURSOS ORDINARIOS</t>
  </si>
  <si>
    <t>DEPOSITO EN EL EXTERIOR SEG¿N MENSAJE SWIFT 4580 DE FECHA 05/04/2016 POR ORDEN DE CONSULADO DE BOLIVIA EN BILBAO REF:DEVOL.00099021001 TGN-RECURSOS ORDINARIOS</t>
  </si>
  <si>
    <t>DEPOSITO EN EL EXTERIOR SEG¿N MENSAJE SWIFT 4607 DE FECHA 05/04/2016 POR ORDEN DE CONSULADO GENERAL DE BOLIVIA EN WASHINGTON DC REF.: RECAUDACIONES EXTERIOR - CEDULAS DE IDENTIDAD00340012005 SEGIP - RECAUDACION EXTERIOR - CEDULAS DE IDENTIDAD</t>
  </si>
  <si>
    <t>DEPOSITO EN EL EXTERIOR SEG¿N MENSAJE SWIFT 4610 DE FECHA 05/04/2016 POR ORDEN DE CONSULADO GENERAL DE BOLIVIA-BUENOS AIRES ARGENTINA00340012005 SEGIP - RECAUDACION EXTERIOR - CEDULAS DE IDENTIDAD</t>
  </si>
  <si>
    <t>DEPOSITO EN EL EXTERIOR SEG¿N MENSAJE SWIFT 4606 DE FECHA 05/04/2016 POR ORDEN DE CONSULATE GENERAL-LOS ANGELES CALIFORNIA00099021001 TGN-RECURSOS ORDINARIOS</t>
  </si>
  <si>
    <t>||TRANSFERENCIA DE FONDOS DEL EXTERIOR SG/ SWIFT 04547 DEL 04/04/16 A/F TRIBUNAL SUPREMO ELECTORAL POR ORDEN DEL CONSULADO GERAL DA BOLIVIA REF.: DEVOLUCION DE SALDOSLIBRETA 00099021001 TGN-RECURSOS ORDINARIOS</t>
  </si>
  <si>
    <t>PAGO A BID PR¿STAMO 2664/BL-BO VCTO. 05-abr-2016 POR CUENTA DE TGN , NTI. 007474 VALOR 05-abr-2016  INTERESES USD 58.433,85 COMISIONES USD 37.644,33CTA. 3987 CUENTA UNICA DEL TESORO LIB. 00099021001 REF.: COMISIONES BANCARIAS</t>
  </si>
  <si>
    <t>PAGO A BID PR¿STAMO 2664/BL-BO VCTO. 05-abr-2016 POR CUENTA DE TGN , NTI. 007485 VALOR 05-abr-2016  INTERESES USD 1.735,72CTA. 3987 CUENTA UNICA DEL TESORO LIB. 00099021001 REF.: COMISIONES BANCARIAS</t>
  </si>
  <si>
    <t>COBRO COSTOS DE PAPELERIA EN COMPLEMENTO AL COMPROBANTE CONTABLE G-0190017 DE LA FECHA00099021001 TGN-RECURSOS ORDINARIOS</t>
  </si>
  <si>
    <t>COBRO COSTOS DE PAPELERIA EN COMPLEMENTO AL COMPROBANTE CONTABLE G-0190019 DE LA FECHA00099021001 TGN-RECURSOS ORDINARIOS</t>
  </si>
  <si>
    <t>TRANSFERENCIA DE FONDOS AL EXTERIOR SEGUN SOLICITUD MEFP/VTCP/DGCP/UODP-380/2016 DE MINISTERIO DE ECONOMIA Y FINANZAS PUBLICAS REF.: MEMBRESIA DEL ESTADO PLURINACIONAL DE BOLIVIALIB. 00099021001 TGN ¿ RECURSOS ORDINARIOS</t>
  </si>
  <si>
    <t>VENTA DE DIVISAS SEGUN NOTA MEFP/VTCP/DGPOT/UOTGN/NO.1166/2016 A SOLICITUD DE SERVICIO NACIONAL DE AEROFOTOGRAMETRIA REF.: PAGO SERV.DE ASESORAMIENTODIFERENCIA EN EL TIPO DE CAMBIO - LIB. 00244012001 LBP-SERVICIO NAL.DE AEROFOTOGRAMETRIA</t>
  </si>
  <si>
    <t>COBRO COSTOS DE PAPELERIA EN COMPLEMENTO AL COMPROBANTE CONTABLE G-0190103 DE LA FECHA00513062001 YPFB-OPERACIONES PLANTA DE SEPARACION DE LIQUIDOS RIO GRANDE (UTILES DE ESCRITORIO)</t>
  </si>
  <si>
    <t>COBRO COSTOS DE PAPELERIA EN COMPLEMENTO AL COMPROBANTE CONTABLE G-0190111 DE LA FECHA00340012003 RECAUDACION EXTRANJERIA - C.I. -L.C. (UTILES DE ESCRITORIO)</t>
  </si>
  <si>
    <t>COBRO COSTOS DE PAPELERIA EN COMPLEMENTO AL COMPROBANTE CONTABLE G-0190113 DE LA FECHA00340012003 RECAUDACION EXTRANJERIA - C.I. -L.C. (UTILES DE ESCRITORIO)</t>
  </si>
  <si>
    <t>COBRO COSTOS DE PAPELERIA EN COMPLEMENTO AL COMPROBANTE CONTABLE G-0190115 DE LA FECHA00099021001 TGN-RECURSOS ORDINARIOS</t>
  </si>
  <si>
    <t>'TRANSFERENCIA DE FONDOS||A SOL. DEL MIN,DE ECO Y FIN.PUBL. MEFP/VTCP/DGCP/UODP/379/2016 DE LA FECHA HRE TSO 2557 PAGO BTS EXTRABURSATIL - VENCIMIENTO 6 DE ABRIL D.S. N¿1121 DE 11 DE ENERO DE 2012.DEBITO DE LA LIBRETA 00099021001 COBRO UTILES DE ESCRITORIO.</t>
  </si>
  <si>
    <t>'TRANSFERENCIA DE FONDOS||A SOL. DEL MIN,DE ECO Y FIN.PUBL. MEFP/VTCP/DGCP/UODP/379/2016 DE LA FECHA HRE TSO 2557 PAGO BTS EXTRABURSATIL - VENCIMIENTO 6 DE ABRIL D.S. N¿1121 DE 11 DE ENERO DE 2012.DEBITO DE LA LIBRETA 00099021001 TGN - RECURSOS ORDINARIOS - MONEDA NACIONAL.</t>
  </si>
  <si>
    <t>'COBRO POR¿||AMPLIACION DE VALIDEZ 0.15% S/USD 40.965,41 POR 247 DIAS, COMISION ENMIENDA LC BS220.- REEMB.GTOS.COM.BS220.- Y EMISION CBTE. CONTABLE BS50.- S/G NOTA CEASS/DIR/OF.N¿175/2016 REF.:BCB-IMP-2014-033 CEASS.CGO.LIB.N¿00249012001 CEASS REF.:COM.AMP.VALIDEZ Y ENMIENDA LC BCB-IMP-2014-033.</t>
  </si>
  <si>
    <t>||TRANSFERENCIA DE FONDOS DEL EXTERIOR SG/ SWIFT 04547 DEL 04/04/16 A/F TRIBUNAL SUPREMO ELECTORAL POR ORDEN DEL CONSULADO GERAL DA BOLIVIA REF.: DEVOLUCION DE SALDOSLIBRETA 00099021001 TGN-RECURSOS ORDINARIOS, COBRO UTILES DE ESCRITORIO</t>
  </si>
  <si>
    <t>DEPOSITO EN EL EXTERIOR SEG¿N MENSAJE SWIFT 04526-04625 DE FECHA 06/04/2016 POR ORDEN DE CONSUALDO DE BOLIVIA CUZCO PERU REF.: SALDOS NO EJECUTADOS DEL TSE00099021001 TGN-RECURSOS ORDINARIOS</t>
  </si>
  <si>
    <t>VENTA DE DIVISAS SEGUN NOTA MEFP/VTCP/DGPOT/ UOTGN /NO.1170/ 2016 A SOLICITUD DE MINISTERIO DE SALUD REF.: ADQUISICION DE VACUNAS E INSUMOSDIFERENCIA EN EL TIPO DE CAMBIO - LIB. 00046024204 MS - 5% ENTES GESTORES PROGRAMAS PREVENC. Y PROYECTOS NALES.</t>
  </si>
  <si>
    <t>||TRANSFERENCIA DE FONDOS S/G. CITE' BUN0311/16 DE LA FECHA (HRE-TSO-2585). MULTA POR INFRACCIONES DE APROVECHAMIENTO ILEGAL DE RECURSOS FORESTALES EN EL PN ANMI I¿AO.A SOLICITUD DEL MMAYA-SERNAP-SERRANIA DEL I¿AO; LIBRETA 00099021001; BUN.</t>
  </si>
  <si>
    <t>||TRANSFERENCIA DE FONDOS S/G. CITE' BUN0312/16 DE LA FECHA (HRE-TSO-2586). VENTA DE MADERA DECOMISADA EN EL PN AMNI I¿AO.A SOLICITUD DEL MMAYA-SERNAP-SERRANIA DEL I¿AO; LIBRETA 00099021001 RECURSOS ORDINARIOS; BUN.</t>
  </si>
  <si>
    <t>||TRANSFERENCIA DE FONDOS S/G.NOTA CITE:BUN0313/16  DE LA FECHA  (HRE-TSO-2587),VENTA DE MADERA DECOMISADA EN EL PN ANMI I¿AO.A SOLICITUD DE MMAYA-SERNAP -SERRANIA DEL I¿AO, LIBRETA N¿ 00099021001 TGN RECURSOS ORDINARIOS; BUN.</t>
  </si>
  <si>
    <t>||TRANSFERENCIA DE FONDOS S/G. NOTA DE CITE:BUN0309/16 DE LA FECHA (HRE-TSO-2582),DEVOLUCI¿N DE RECURSOS NO EJECUTADOS A TRAVES DEL PROG."BOLIVIA CAMBIA" AL CIERRE DE LA GESTION 2015.A SOLICITUD GOB.AUT.MCPAL.YACUIBA,LIBRETA N¿00990204115 BOLIVIA CAMBIA; BUN</t>
  </si>
  <si>
    <t>'TRANSFERENCIA DE FONDOS||A SOL. DEL MIN,DE ECO Y FIN.PUBL. MEFP/VTCP/DGAFT/USCFT/N¿0335/16 DE LA FECHA HRE TSO 2592 CONVENIOS SUBSIDIARIOS-PRESTAMO CAF 2324-GOB.AUT.DPTAL. DE SANTA CRUZ - PROYECTOS DE ELECTRIFICACION RURAL.ABONO A LA LIBRETA 00099021001 TGN - RECURSOS ORDINARIOS, PAGO CAPITAL E INTERESES.</t>
  </si>
  <si>
    <t>VENTA DE DIVISAS SEGUN NOTA MEFP/VTCP/DGPOT/UOTGN/NO.1149/2016 A SOLICITUD DE AUTORIDAD DE SUPERVISION DEL SISTEMA FINANCIERO REF.: PAGO CUOTA MEMBRESIA GESTION 2016DIFERENCIA EN EL TIPO DE CAMBIO - LIB. 00099021001 TGN-RECURSOS ORDINARIOS</t>
  </si>
  <si>
    <t>VENTA DE DIVISAS SEGUN NOTA MEFP/VTCP/DGPOT/UOTGN/NO.1149/2016 A SOLICITUD DE AUTORIDAD DE SUPERVISION DEL SISTEMA FINANCIERO REF.: PAGO CUOTA MEMBRESIA GESTION 2016LIB. 00099021001 TGN-RECURSOS ORDINARIOS</t>
  </si>
  <si>
    <t>COBRO COSTOS DE PAPELERIA EN COMPLEMENTO AL COMPROBANTE CONTABLE G-0190203 DE LA FECHA00099021001 TGN-RECURSOS ORDINARIOS</t>
  </si>
  <si>
    <t>COBRO COSTOS DE PAPELERIA EN COMPLEMENTO AL COMPROBANTE CONTABLE G-0190235 DE LA FECHA00513062001 YPFB-OPERACIONES PLANTA DE SEPARACION DE LIQUIDOS RIO GRANDE (UTILES DE ESCRITORIO)</t>
  </si>
  <si>
    <t>VENTA DE DIVISAS SEGUN NOTA MEFP/VTCP/DGPOT/ UOTGN /NO.1170/ 2016 A SOLICITUD DE MINISTERIO DE SALUD REF.: ADQUISICION DE VACUNAS E INSUMOSLIB. 00046024204 MS - 5% ENTES GESTORES PROGRAMAS PREVENC. Y PROYECTOS NALES.</t>
  </si>
  <si>
    <t>'TRANSFERENCIA DE FONDOS||EN ATENCION A NOTA DEL MIN. DE ECONOMIA Y FINANZAS PUBLICAS. MEFP/VTCP/DGCP/UODP-384/2016 DE LA FECHA(HRE-TSO-2578). PAGO BTS EXTRABURSATIL -VENCIMIENTO 7 DE ABRIL  D.S. N¿1121 DE 11/01/2012DEBITO DE LIBRETA  N¿ 00099021001 "TGN-RECURSOS ORDINARIOS-MONEDA NACIONAL"</t>
  </si>
  <si>
    <t>'TRANSFERENCIA DE FONDOS||EN ATENCION A NOTA DEL MIN. DE ECONOMIA Y FINANZAS PUBLICAS. MEFP/VTCP/DGCP/UODP-384/2016 DE LA FECHA(HRE-TSO-2578). PAGO BTS EXTRABURSATIL -VENCIMIENTO 7 DE ABRIL  D.S. N¿1121 DE 11/01/2012DEBITO DE LA LIBRETA N¿ 00099021001, REPOSICI¿N ¿TILES DE ESCRITORIO</t>
  </si>
  <si>
    <t>'TRANSFERENCIA DE FONDOS||A SOL. DEL MIN,DE ECO Y FIN.PUBL. MEFP/VTCP/DGPOT/UPCFTGN/TR-N¿0878/2016 DE LA FECHA HRE TSO 2593 REPOSICION DE BOLETAS DE PAGO CORRESPONDIENTE A SENASIR Y VARIAS ENTIDADES, CONSIGNADAS EN LOS COMPROBANTES DE PAGO NROS. 71381, 71380, 71379, 71378 Y 18627.DEBITO DE LA LIBRETA 00099021001 COBRO UTILES DE ESCRITORIO.</t>
  </si>
  <si>
    <t>'TRANSFERENCIA DE FONDOS||EN ATENCION A NOTA DEL MIN. DE ECONOMIA Y FINANZAS PUBLICAS MEFP/VTCP/DGPOT/UPCFTGN/TR-N¿0879/2016 DE LA FECHA (HRE-TSO-2594).DEBITO DE LA LIBRETA  N¿ 00099021001, REPOSICI¿N ¿TILES DE ESCRITORIO.</t>
  </si>
  <si>
    <t>'TRANSFERENCIA DE FONDOS||S/G. NOTA CITE:MEFP/VTCP/DGAFT/UOIET/TES/N¿1838/16 DE LA FECHA, DEL MIN.ECO.FINAN.PUB.(HRE-TSO-2595),CONV.UPRE-CIF-IG/113/15 ENTRE LA UPRE Y EL GOB.AUT.MCPAL.SAPAHAQUI, PROY.CONST.TINGLADO U.E. MACAMACA-SAPAHAQUI.DEBITO DE LA LIBRETA N¿00099024113 BOLIVIA CAMBIA, PAGO PLANILLA N¿2, S/G. LA UPRE.</t>
  </si>
  <si>
    <t>||TRANSFERENCIA DE FONDOS S/G. MENSAJE SWIFT NRO. 04669 DE LA FECHA (SECTOR PUBLICO).DEBITO DE LA LIBRETA 01170102001 DGAC, REPOSICION UTILES DE ESCRITORIO.</t>
  </si>
  <si>
    <t>||TRANSFERENCIA DE FONDOS S/G. MENSAJE SWIFT NRO. 04670 DE LA FECHA (SECTOR PUBLICO).DEBITO DE LA LIBRETA 01170102001 DGAC, REPOSICION UTILES DE ESCRITORIO.</t>
  </si>
  <si>
    <t>'TRANSFERENCIA DE FONDOS||S/G. NOTA CITE:MEFP/VTCP/DGAFT/UOIET/TES/N¿1839/16 DE LA FECHA, DEL MIN.ECO.FINAN.PUB.(HRE-TSO-2596),CONV.UPRE-CIF-IG/263/16 ENTRE LA UPRE Y EL GOB.AUT.MCPAL.TOLATA, PROY.CONST.CANCHA POLIFUNCIONAL, TINGLADO Y GRADERIAS COMPLEJO CARCAJE (TOLATA).DEBITO DE LA LIBRETA N¿00099024113 BOLIVIA CAMBIA, 1ER.DESEMB.EQUIV.20% MONTO A FINANC.S/G.LA UPRE.</t>
  </si>
  <si>
    <t>'TRANSFERENCIA DE FONDOS||S/G.NOTA CITE:MEFP/VTCP/DGAFT/UOIET/TES/NO.1840/16 DE LA FECHA, DEL MIN.DE ECO.Y FINAN.PUB.(HRE-TSO-2597),CONV.UPRE-CIF-IG/266/2016 ENTRE LA UPRE Y EL GOB.AUT.MCPAL.TOLATA PROY.CONST.CANCHA POLIFUNCIONAL, TINGLADO,GRADERIAS VILLA COPACABANA(TOLATA).DEBITO DE LA LIBRETA NO.00099024113 "BOLIVIA CAMBIA",1ER.DESEMBOLSO 20% MONTO A FINANC. S/G. LA UPRE</t>
  </si>
  <si>
    <t>'TRANSFERENCIA DE FONDOS||S/G.NOTA CITE:MEFP/VTCP/DGAFT/UOIET/TES/NO.1841/16 DE LA FECHA, DEL MIN.DE ECO.Y FINAN.PUB.(HRE-TSO-2598),CONV.UPRE-CIF-IG/265/2016 ENTRE LA UPRE Y EL GOB.AUT.MCPAL.TOLATA PROY.CONST.TINGLADO Y GRADERIAS VALLE HERMOSO.(TOLATA).DEBITO DE LA LIBRETA NO.00099024113 "BOLIVIA CAMBIA",1ER.DESEMBOLSO 20% MONTO A FINANC.S/G. LA UPRE.</t>
  </si>
  <si>
    <t>DEPOSITO EN EL EXTERIOR SEG¿N MENSAJE SWIFT 4685 Y 4683 DE FECHA 07/04/2016 POR ORDEN DE EMBAIXADA DA REPUBLICA DA BOLIVIA (BRASILIA DF BRASIL) REF.: SALDOS TRIBUNAL SUPREMO ELECTORAL00099021001 TGN-RECURSOS ORDINARIOS</t>
  </si>
  <si>
    <t>VENTA DE DIVISAS SEGUN NOTA MEFP/VTCP/DGPOT/ UOTGN /NO.1187/ 2016 A SOLICITUD DE MINISTERIO DE RELACIONES EXTERIORES REF.: PAGO DE HABERES SERV.CONSULAR MARZO 2016DIFERENCIA EN EL TIPO DE CAMBIO - LIB. 00010011102 MIN.RR.EE.-GESTORIA CONSULAR LEY NO.3108</t>
  </si>
  <si>
    <t>DEPOSITO EN EL EXTERIOR SEG¿N MENSAJE SWIFT 4719 DE FECHA 07/04/2016 POR ORDEN DE EMBAJADA DEL ESTADO OTTAWA-CANADA REF:DEVOL.SALDOS00099021001 TGN-RECURSOS ORDINARIOS</t>
  </si>
  <si>
    <t>DEPOSITO EN EL EXTERIOR SEG¿N MENSAJE SWIFT 4718 DE FECHA 07/04/2016 POR ORDEN DE EMBASSY OF BOLIVIA (S-GRAVENHAGE) REF.: SALDOS TRIBUNAL SUPREMO ELECTORAL-PAISES BAJOS00099021001 TGN-RECURSOS ORDINARIOS</t>
  </si>
  <si>
    <t>||TRANSF. DE FONDOS DEL EXTERIOR A F/TRIBUNAL SUPREMO ELECTORAL SEGUN SWIFT NOS.4523 DE 4/04/2015 ORDENANTE EMBASSY OF THE PLURINATIONAL STATE OF BOLIVIA-INDIA REF:RETURN OF EXCESS FUND.LIB.00099021001 TGN-RECURSOS ORDINARIOS</t>
  </si>
  <si>
    <t xml:space="preserve">SERVICIO DEPARTAMENTAL DE RIEGO - LA PAZ  </t>
  </si>
  <si>
    <t>||TRANSFERENCIA DE FONDOS S/G NOTA CITE:BUN/CF236/16 DE LA FECHA (HRE-TSO-2619).A SOLICITUD SERV.DEPTAL.DE RIEGO LA PAZ, LIBRETA N¿02990104101;BUN.</t>
  </si>
  <si>
    <t xml:space="preserve">COMITÉ EJECUTIVO DE LA UNIVERSIDAD BOLIVIANA  </t>
  </si>
  <si>
    <t>TRANSFERENCIA'||DE FONDOS POR DESEMBOLSO DE LA OPEP PTMO. 1080-P SEGUN SWIFT N¿ 04692 - 04682 DE LA FECHA  REF: GASTOS DE ADM. UNIDAD COORDINADORA  DEL CREDITOLIBRETA N¿ 01370104301 CEUB-COORDINADORA OPEP</t>
  </si>
  <si>
    <t>COBRO COSTOS DE PAPELERIA EN COMPLEMENTO AL COMPROBANTE CONTABLE G-0190243 DE LA FECHA00513062001 YPFB-OPERACIONES PLANTA DE SEPARACION DE LIQUIDOS RIO GRANDE (UTILES DE ESCRITORIO)</t>
  </si>
  <si>
    <t>COBRO COSTOS DE PAPELERIA EN COMPLEMENTO AL COMPROBANTE CONTABLE G-0190245 DE LA FECHA00513062001 YPFB-OPERACIONES PLANTA DE SEPARACION DE LIQUIDOS RIO GRANDE (UTILES DE ESCRITORIO)</t>
  </si>
  <si>
    <t>COBRO COSTOS DE PAPELERIA EN COMPLEMENTO AL COMPROBANTE CONTABLE G-0190247 DE LA FECHA00099021001 TGN-RECURSOS ORDINARIOS</t>
  </si>
  <si>
    <t>VENTA DE DIVISAS SEGUN NOTA MEFP/VTCP/DGPOT/UOTGN/NO.1186/2016 A SOLICITUD DE MINISTERIO DE RELACIONES EXTERIORES REF.: PAGO ADICIONAL GASTOS DE FUNCIONAMIENTO MARZO 2016LIB. 00099021001 TGN-RECURSOS ORDINARIOS</t>
  </si>
  <si>
    <t>COBRO COSTOS DE PAPELERIA EN COMPLEMENTO AL COMPROBANTE CONTABLE G-0190331 DE LA FECHA00099021001 TGN-RECURSOS ORDINARIOS</t>
  </si>
  <si>
    <t>VENTA DE DIVISAS SEGUN NOTA MEFP/VTCP/DGPOT/UOTGN/NO.1185/2016 A SOLICITUD DE MINISTERIO DE SALUD REF.: PAGO ADQUISICION DE PRODUCTOS FARMACEUTICOSLIB. 00046024204 MS - 5% ENTES GESTORES PROGRAMAS PREVENC. Y PROYECTOS NALES.</t>
  </si>
  <si>
    <t>COBRO COSTOS DE PAPELERIA EN COMPLEMENTO AL COMPROBANTE CONTABLE G-0190340 DE LA FECHA00099021001 TGN-RECURSOS ORDINARIOS</t>
  </si>
  <si>
    <t>COBRO COSTOS DE PAPELERIA EN COMPLEMENTO AL COMPROBANTE CONTABLE G-0190344 DE LA FECHA00513062001 YPFB-OPERACIONES PLANTA DE SEPARACION DE LIQUIDOS RIO GRANDE (UTILES DE ESCRITORIO)</t>
  </si>
  <si>
    <t>COBRO COSTOS DE PAPELERIA EN COMPLEMENTO AL COMPROBANTE CONTABLE G-0190348 DE LA FECHA00513062001 YPFB-OPERACIONES PLANTA DE SEPARACION DE LIQUIDOS RIO GRANDE (UTILES DE ESCRITORIO)</t>
  </si>
  <si>
    <t>COBRO COSTOS DE PAPELERIA EN COMPLEMENTO AL COMPROBANTE CONTABLE G-0190350 DE LA FECHA00513062001 YPFB-OPERACIONES PLANTA DE SEPARACION DE LIQUIDOS RIO GRANDE (UTILES DE ESCRITORIO)</t>
  </si>
  <si>
    <t>TRANSFERENCIA RECIBIDA DEL EXTERIOR SEG¿N MENSAJES SWIFT Nos. 04739-04733 (REM.EXT.) DE FECHA 07-04-2016 POR DESEMBOLSO DE FONPLATA PR¿STAMO BOL 24/2014  /RFB/GAF/ BOL-034/2016 DESEMB. NRO. 7LIBRETA N¿ 00287102001 FPS-RECURSOS PROPIOS REF.: UTILES DE ESCRITORIO</t>
  </si>
  <si>
    <t>||TRANSF. DE FONDOS DEL EXTERIOR A F/TRIBUNAL SUPREMO ELECTORAL SEGUN SWIFT NOS.4523 DE 4/04/2015 ORDENANTE EMBASSY OF THE PLURINATIONAL STATE OF BOLIVIA-INDIA REF:RETURN OF EXCESS FUND.CGO. LIB.00099021001 TGN-RECURSOS ORDINARIOS (UTILES DE ESCRITORIO)</t>
  </si>
  <si>
    <t>'TRANSFERENCIA DE FONDOS||EN ATENCION A NOTA DEL MIN. DE ECONOMIA Y FINANZAS PUBLICAS. MEFP/VTCP/DGCP/UODP-388/2016 DE LA FECHA(HRE-TSO-2614). PAGO BTS EXTRABURSATIL -VENCIMIENTO 8 DE ABRIL D.S. N¿1121 DE 11/01/2012DEBITO DE LIBRETA  N¿ 00099021001 "TGN-RECURSOS ORDINARIOS-MONEDA NACIONAL"</t>
  </si>
  <si>
    <t>'TRANSFERENCIA DE FONDOS||EN ATENCION A NOTA DEL MIN. DE ECONOMIA Y FINANZAS PUBLICAS. MEFP/VTCP/DGCP/UODP-388/2016 DE LA FECHA(HRE-TSO-2614). PAGO BTS EXTRABURSATIL -VENCIMIENTO 8 DE ABRIL D.S. N¿1121 DE 11/01/2012DEBITO DE LA LIBRETA N¿ 00099021001, REPOSICI¿N ¿TILES DE ESCRITORIO</t>
  </si>
  <si>
    <t>COBRO DE||COSTO DE UTILES DE ESCRITORIO POR LA EMISION DE 57 COMPROBANTES CONTABLES EMITIDOS EN LA FECHA, POR COBRO DE LA PRIMERA  CUOTA  DE CAPITAL A YPFB POR EL CRED. EXT. SANO 202/2009. REF: NOTA YPFB GAFC 0895 DFC 1489 URT 1157/16 REC. EN F. 06.04.16 (TRAM TSO 2600)DE LA LIBRETA N¿ 00513012003 LBP YPFB (2011349681373) POR COSTO UTILES DE ESCRITORIO</t>
  </si>
  <si>
    <t>'TRANSFERENCIA'||DE FONDOS POR DESEMBOLSO DE LA OPEP PTMO. 1080-P SEGUN SWIFT N¿ 04692 - 04682 DE LA FECHA  REF: GASTOS DE ADM. UNIDAD COORDINADORA  DEL CREDITOLIBRETA N¿ 01370104301 CEUB-COORDINADORA OPEP</t>
  </si>
  <si>
    <t>'TRANSFERENCIA DE FONDOS||EN ATENCION A NOTA DEL MIN. DE ECO.Y FINANZAS PUBLICAS MEFP/VTCP/DGAFT/UOIET/TES/N¿1878/16  DE LA FECHA(HRE-TSO-2627)DEBITO DE LA LIBRETA N¿ 00099021001, REPOSICI¿N ¿TILES DE ESCRITORIO</t>
  </si>
  <si>
    <t>'TRANSFERENCIA DE FONDOS||A SOL. DEL MIN,DE ECO Y FIN.PUBL. MEFP/VTCP/DGAFT/UOIET/TES/N¿1880/16 DE LA FECHA HRE TSO 2625 IDH DEL MES DE FEBRERO DE 2016, CORRESPONDIENTE AL 70% DEL 50% DE FONDOS EN CUSTODIA EN LA CTA. N¿5643 TGN RESERVA UNIVERSIDADES IDH.DEBITO DE LA LIBRETA 00990201001 COBRO UTILES DE ESCRITORIO.</t>
  </si>
  <si>
    <t>'TRANSFERENCIA DE FONDOS||A SOL. DEL MIN,DE ECO Y FIN.PUBL. MEFP/VTCP/DGAFT/UOIET/TES/N¿1879/16 DE LA FECHA HRE TSO 2626 A LA UMSA PROVENIENTE DEL IDH DEL MES DE MARZO DE 2016, CORRESPONDIENTE AL 25% DE FONDOS EN CUSTODIA EN LA CUENTA N¿5643 TGN, RESERVA UNIVERSIDADES IDHDEBITO DE LA LIBRETA 00099021001 COBRO UTILES DE ESCRITORIO.</t>
  </si>
  <si>
    <t>COBRO DE||UTILES DE ESCRITORIO POR LA ELABORACION DE 57 COMPROBANTES CONTABLES CORRESPONDIENTES AL COBRO DE INTERESES A YPFB.(SANO 202/2009) CON VENCIMIENTO EN LA FECHA REF: YPFB/GAFC-0895 DFC-1489 URT-1157/2016DE LA LIBRETA 00513012003 LBP YPFB (2011349681373) POR COSTO UTILES DE ESCRITORIO</t>
  </si>
  <si>
    <t>||COBRO COM. BANCARIAS POR TRANSF. FONDOS POR ALIVIO OTORGADO POR LA REPUBLICA DE FRANCIA A BOLIVIA DE ACUERDO AL CONTRATO DE DESENDEUDAMIENTO Y DESARROLLO (3C2D) FIRMADO EL 23-12-2014 REF: DEVOLUCION DE PAGO EFECTUADO A NATIXIS POR DEUDA EXTERNA DE 31-3-2016 PTMO. 651-OB1CTA. 3987 CUENTA UNICA DEL TESORO LIB. 00099021001 REF.: COMISIONES BANCARIAS</t>
  </si>
  <si>
    <t>DEPOSITO EN EL EXTERIOR SEG¿N MENSAJE SWIFT 4754 DE FECHA 08/04/2016 POR ORDEN DE BOTSCHAFT DES PLURINATIONALEN STAATES BOLIVIEN (BERLIN) REF.: SALDOS DEL TRIBUNAL SUPREMO ELECTORAL00099021001 TGN-RECURSOS ORDINARIOS</t>
  </si>
  <si>
    <t>DEPOSITO EN EL EXTERIOR SEG¿N MENSAJE SWIFT 4757 DE FECHA 08/04/2016 POR ORDEN DE CONSULADO DE BOLIVIA EN SEVILLA REF.: TRANSFERENCIA SALDOS NO EJECUTADOS REFERENDO CONSTITUCIONAL APROBATORIO EN EL EXTERIOR 201600099021001 TGN-RECURSOS ORDINARIOS</t>
  </si>
  <si>
    <t>DEPOSITO EN EL EXTERIOR SEG¿N MENSAJE SWIFT 4753 DE FECHA 08/04/2016 POR ORDEN DE CONSULADO DE BOLIVIA-SANTA FE ARGENTINA REF:SALDOS00099021001 TGN-RECURSOS ORDINARIOS</t>
  </si>
  <si>
    <t>DEPOSITO EN EL EXTERIOR SEG¿N MENSAJE SWIFT 4751 DE FECHA 08/04/2016 POR ORDEN DE CONSULADO DE BOLIVIA EN ARICA REF:DEVOLUCION DE SALDOS VOTO EXTERIOR 201400099021001 TGN-RECURSOS ORDINARIOS</t>
  </si>
  <si>
    <t>DEPOSITO EN EL EXTERIOR SEG¿N MENSAJE SWIFT 4752 DE FECHA 08/04/2016 POR ORDEN DE CONS DEL ESTADO PLURINAC.DE BOLIVIA (CORBOBA ARGENTINA) REF.: DEVOLUCION DE SALDOS AL TRIBUNAL SUPREMO ELECTORAL00099021001 TGN-RECURSOS ORDINARIOS</t>
  </si>
  <si>
    <t>DEPOSITO EN EL EXTERIOR SEG¿N MENSAJE SWIFT 04760 DE FECHA 08/04/2016 POR ORDEN DE EMBASSY OF BOLIVIA UNITED KINGDOM REF.: SALDOS TSE00099021001 TGN-RECURSOS ORDINARIOS</t>
  </si>
  <si>
    <t>DEPOSITO EN EL EXTERIOR SEG¿N MENSAJE SWIFT 4802 DE FECHA 08/04/2016 POR ORDEN DE EMBASSY OF BOLIVIA-MOSCOW REF:SALDOS00099021001 TGN-RECURSOS ORDINARIOS</t>
  </si>
  <si>
    <t>N¿MERO DE LIBRETA CUT: 990301013.00 OPERACI¿N T01 TRANSFERENCIA DE FONDOS A LA CUT - TESORO DIRECTO DE BANCO UNION S.A. A CUENTA UNICA DEL TESORO CON NUMERO DE SOLICITUD = 584399 Y NUMERO CORRELATIVO = 91320008042016823 00990301013 TGN RECURSOS ORDINARIOS</t>
  </si>
  <si>
    <t>||TRANSF. DE FONDOS DEL EXTERIOR  A F/TRIBUNAL SUPREMO ELECTORAL SEGUN SWIFT NOS.4738 DEL 07/04/2016 ORDENANTE CONSULADO DE LA REP. DE BOLIVIA-ARGENTINA REF:SERVIC.LIB.00099021001 TGN-RECURSOS ORDINARIOS</t>
  </si>
  <si>
    <t>COBRO COSTOS DE PAPELERIA EN COMPLEMENTO AL COMPROBANTE CONTABLE G-0190375 DE LA FECHA00099021001 TGN-RECURSOS ORDINARIOS</t>
  </si>
  <si>
    <t>COBRO COSTOS DE PAPELERIA EN COMPLEMENTO AL COMPROBANTE CONTABLE G-0190378 DE LA FECHA00099021001 TGN-RECURSOS ORDINARIOS</t>
  </si>
  <si>
    <t>COBRO COSTOS DE PAPELERIA EN COMPLEMENTO AL COMPROBANTE CONTABLE G-0190382 DE LA FECHA00513062001 YPFB-OPERACIONES PLANTA DE SEPARACION DE LIQUIDOS RIO GRANDE (UTILES DE ESCRITORIO)</t>
  </si>
  <si>
    <t>COBRO COSTOS DE PAPELERIA EN COMPLEMENTO AL COMPROBANTE CONTABLE G-0190384 DE LA FECHA00099021001 TGN-RECURSOS ORDINARIOS</t>
  </si>
  <si>
    <t>COBRO COSTOS DE PAPELERIA EN COMPLEMENTO AL COMPROBANTE CONTABLE G-0190386 DE LA FECHA00099021001 TGN-RECURSOS ORDINARIOS</t>
  </si>
  <si>
    <t>COBRO COSTOS DE PAPELERIA EN COMPLEMENTO AL COMPROBANTE CONTABLE G-0190388 DE LA FECHA00099021001 TGN-RECURSOS ORDINARIOS</t>
  </si>
  <si>
    <t>COBRO COSTOS DE PAPELERIA EN COMPLEMENTO AL COMPROBANTE CONTABLE G-0190390 DE LA FECHA00513062001 YPFB-OPERACIONES PLANTA DE SEPARACION DE LIQUIDOS RIO GRANDE (UTILES DE ESCRITORIO)</t>
  </si>
  <si>
    <t>COBRO COSTOS DE PAPELERIA EN COMPLEMENTO AL COMPROBANTE CONTABLE G-0190402 DE LA FECHA00099021001 TGN-RECURSOS ORDINARIOS</t>
  </si>
  <si>
    <t>VENTA DE DIVISAS SEGUN NOTA YPFB-0144-2016 Y MEFP/VTCP/DGPOT/UOTGN/NO.1207/2016 A SOLICITUD DE YACIMIENTOS PETROLIFEROS FISCALES BOLIVIANOS REF.: 2DO PAGO CONSULTORIA DE MODELOS INTEGRADOSLIB. 00513022001 YPFB - "OPERACIONES"</t>
  </si>
  <si>
    <t>VENTA DE DIVISAS SEGUN NOTA MEFP/VTCP/DGPOT/UOTGN/NO.1201/2016 A SOLICITUD DE ADUANA NACIONAL DE BOLIVIA REF.: PAGO SERVICIO DE MANTENIMIENTOLIB. 00283012002 INGRESOS PROPIOS</t>
  </si>
  <si>
    <t>VENTA DE DIVISAS SEGUN NOTA MEFP/VTCP/DGPOT/UOTGN/NO.1211/2016 A SOLICITUD DE MINISTERIO DE GOBIERNO REF.: PAGO DE HABERES MARZO 2016LIB. 00099021001 TGN-RECURSOS ORDINARIOS</t>
  </si>
  <si>
    <t>VENTA DE DIVISAS SEGUN NOTA MEFP/VTCP/DGPOT/UOTGN/NO.01202/2016 A SOLICITUD DE EMPRESA PUBLICA PRODUCTIVA CARTONES DE BOLIVIA-CARTONBOL REF.: PAGO SERVICIO DE ANALISIS DE INOCUIDAD DE CAJASLIB. 00576012001 CARTONBOL</t>
  </si>
  <si>
    <t>COBRO COSTOS DE PAPELERIA EN COMPLEMENTO AL COMPROBANTE CONTABLE G-0190474 DE LA FECHA00513012007 YPFB - RECURSOS NACIONALIZACION (UTILES DE ESCRITORIO)</t>
  </si>
  <si>
    <t>COBRO COSTOS DE PAPELERIA EN COMPLEMENTO AL COMPROBANTE CONTABLE G-0190484 DE LA FECHA00513062001 YPFB-OPERACIONES PLANTA DE SEPARACION DE LIQUIDOS RIO GRANDE (UTILES DE ESCRITORIO)</t>
  </si>
  <si>
    <t>COBRO COSTOS DE PAPELERIA EN COMPLEMENTO AL COMPROBANTE CONTABLE G-0190494 DE LA FECHA00099021001 TGN-RECURSOS ORDINARIOS</t>
  </si>
  <si>
    <t>VENTA DE DIVISAS PARA TRANSFERENCIA DE FONDOS SEGUN NOTA MEFP/VTCP/DGPOT/UOTGN/NO.1211/2016 A SOLICITUD DE MINISTERIO DE GOBIERNO REF.: PAGO DE HABERES MARZO 2016LIB. 00099021001 TGN-RECURSOS ORDINARIOS</t>
  </si>
  <si>
    <t>||TRANSF. DE FONDOS DEL EXTERIOR  A F/TRIBUNAL SUPREMO ELECTORAL SEGUN SWIFT NOS.4738 DEL 07/04/2016 ORDENANTE CONSULADO DE LA REP. DE BOLIVIA-ARGENTINA REF:SERVIC.CGO. LIB.00099021001 TGN-RECURSOS ORDINARIOS UTILES DE ESCRITORIO</t>
  </si>
  <si>
    <t>||TRANSFERENCIA DE FONDOS POR PARTE DEL TGN PARA PAGO DE VALORES "C" EN MN CON F.VCTO.08.04.2016, S/G CARTA  MEFP/VTCP/DGCP/UODP-393/2016 DE FECHA 08/4/2016.DEL MINISTERIO DE ECONOMIA Y FINANZAS PUBLICAS, LIBRETA  00099031003 DEL TGN TITULOS VALOR DEL TESORO MN.LIBRETA  00099031003 DEL TGN TITULOS VALOR DEL TESORO MN.</t>
  </si>
  <si>
    <t>||TRANSFERENCIA DE FONDOS S/G. MENSAJE SWIFT NRO. 04766 DE LA FECHA (SECTOR PUBLICO).DEBITO DE LA LIBRETA 01170102001 DGAC, REPOSICION UTILES DE ESCRITORIO.</t>
  </si>
  <si>
    <t>'TRANSFERENCIA DE FONDOS||A SOL. DEL MIN,DE ECO Y FIN.PUBL. MEFP/VTCP/DGCP/UODP-394/2016 DE LA FECHA HRE TSO 2671 PAGO BTS EXTRABURSATIL - VENCIMIENTO 9, 10 Y 11 DE ABRIL D.S. N¿1121 DE 11 DE ENERO DE 2012.DEBITO DE LA LIBRETA 00099021001 COBRO UTILES DE ESCRITORIO.</t>
  </si>
  <si>
    <t>'TRANSFERENCIA DE FONDOS||A SOL. DEL MIN,DE ECO Y FIN.PUBL. MEFP/VTCP/DGCP/UODP-394/2016 DE LA FECHA HRE TSO 2671 PAGO BTS EXTRABURSATIL - VENCIMIENTO 9, 10 Y 11 DE ABRIL D.S. N¿1121 DE 11 DE ENERO DE 2012.DEBITO DE LA LIBRETA 00099021001 TGN - RECURSOS ORDINARIOS - MONEDA NACIONAL.</t>
  </si>
  <si>
    <t>'COBRO DE UTILES DE ESCRITORIO POR¿||COMPLEMENTO AL COMP. S-0847554 DE LA FECHA  REF.: SOLICITUD DE LA POL. BOLIVIANA POR CAMBIO DE CUENTA BENEF.LIBRETA 00099021001 TGN-RECURSOS ORDINARIOS, COBRO UTILES DE ESCRITORIO</t>
  </si>
  <si>
    <t>||TRANSFERENCIA AL IDA POR DEVOLUCION DE RECURSOS FINANCIEROS NO EJECUTADOS DEL PRESTAMO IDA 4366-BO SEGUN NOTAS  MDRYT/DESPACHO/CITE N¿410/2016  Y  MDRYT/DGAA/UF/CONT/N¿060/2016 DE FECHAS 31/03/2016 Y 05/04/2016LIBRETA N¿00047011104 MDRAMA-MIN.DESAR.RURAL,AGROPECUARIO Y MEDIO AMBIENTE REF.:COMIS.BANCARIAS</t>
  </si>
  <si>
    <t>'TRANSFERENCIA DE FONDOS||A SOLICITUD DEL MIN,DE ECO Y FIN.PUBL., S/G NOTA CITE: MEFP/VTCP/DGAFT/UOIET/TES/N¿1977/16 DE LA FECHA (HRE-TSO-2736), APORTES MENSUALES A LA FEDERACION DE ASOCIACIONES MUNICIPALES DE BOLIVIA - LEY NO.540 DE F.25-06-2014.DEBITO DE LA CTA. 1-18256011 COBRO UTILES DE ESCRITORIO.</t>
  </si>
  <si>
    <t>DEPOSITO EN EL EXTERIOR SEG¿N MENSAJE SWIFT 4830 Y 4828 DE FECHA 11/04/2016 POR ORDEN DE CONSULADO DE BOLIVIA EN TACNA REF.: SALDOS TRIBUNAL SUPREMO ELECTORAL00099021001 TGN-RECURSOS ORDINARIOS</t>
  </si>
  <si>
    <t>DEPOSITO EN EL EXTERIOR SEG¿N MENSAJE SWIFT 4931 DE FECHA 11/04/2016 POR ORDEN DE CONSULADO DE BOLIVIA EN VALENCIA REF:DEV00099021001 TGN-RECURSOS ORDINARIOS</t>
  </si>
  <si>
    <t>VENTA DE DIVISAS SEGUN NOTA MEFP/VTCP/DGPOT/UOTGN/NO.1225/2016 A SOLICITUD DE MINISTERIO DE RELACIONES EXTERIORES REF.: PAGO ADICIONAL PARA PASAJES Y VIATICOSDIFERENCIA EN EL TIPO DE CAMBIO - LIB. 00099021001 TGN-RECURSOS ORDINARIOS</t>
  </si>
  <si>
    <t>N¿MERO DE LIBRETA CUT: 990301013.00 OPERACI¿N T01 TRANSFERENCIA DE FONDOS A LA CUT - TESORO DIRECTO DE BANCO UNION S.A. A CUENTA UNICA DEL TESORO CON NUMERO DE SOLICITUD = 586293 Y NUMERO CORRELATIVO = 91320011042016882 00990301013 TGN RECURSOS ORDINARIOS</t>
  </si>
  <si>
    <t>||MULTA POR INCUMPLIMIENTO A LA GUIA DE PROCEDIMIENTOS OPERATIVOS DE CANCELACION DE PAGOS A FUNCIONARIOS PUBLICOS Y BENEFICIARIOS DE RENTA DE ACUERDO A NOTA MEFP/VTCP/DGPOT/UAIS/N¿ 1779/2016 RECIB.EN FECHA 08/04/16 REF: VERIF.INCORRECTA DE DATOS CONTRA LA INF.EN EL SISTEMADE ACUERDO AL INCISO M, PUNTO 13</t>
  </si>
  <si>
    <t>'TRANSFERENCIA DE FONDOS||A SOL. DEL MIN,DE ECO Y FIN.PUBL. MEFP/VTCP/DGAFT/UOIET/TES/N¿2187/16 DE LA FECHA HRE TSO 2888 PAGO CAPITAL E INTERESES G.A.D. DE ORURO, CORRESP. A CONV.SUBSIDIARIOS-PRESTAMO CAF 2324-PROYECTOS DE ELECTRIFICACION RURAL.ABONO A LA LIBRETA 00099021001 TGN-RECURSOS ORDINARIOS.</t>
  </si>
  <si>
    <t>'TRANSFERENCIA DE FONDOS||EN ATENCION A NOTA DEL MIN. DE ECONOMIA Y FINANZAS PUBLICAS MEFP/VTCP/DGAFT/UOIET/TES/N¿2189 /16 DE LA FECHA(HRE-TSO-2889), PAGO CAPITAL E INTERESES CORRIENTESCONVENIO SUBSIDIARIO-PRESTAMO CAF 2324- G.A.D.DE POTOSI - PROYECTOS DE ELECTRIFICACION RURAL Y RIEGO.ABONO A LA LIBRETA  N¿ 00099021001 TGN-RECURSOS ORDINARIOS</t>
  </si>
  <si>
    <t>'TRANSFERENCIA DE FONDOS||EN ATENCION A NOTA DEL MIN. DE ECONOMIA Y FINANZAS PUBLICAS MEFP/VTCP/DGAFT/UOIET/TES/N¿2185/16 DE LA FECHA(HRE-TSO-2890), PAGO CAPITAL E INTERESES CORRIENTES CONVENIO SUBSIDIARIO-PRESTAMO CAF 2324- G.A.D.DE CHUQUISACA - PROYECTO DE RIEGO SAN LUCAS.ABONO A LA LIBRETA  N¿ 00099021001 TGN-RECURSOS ORDINARIOS.</t>
  </si>
  <si>
    <t>||TRANSFERENCIA DE FONDOS DEL EXTERIOR SG/ SWIFT 04755 DEL 08/04/15 A/F TRIBUNAL SUPREMO ELECTORAL POR ORDEN DE CONSULADO GENERAL DE BOLIVIA LIMA-PERULIBRETA 00099021001 TGN-RECURSOS ORDINARIOS</t>
  </si>
  <si>
    <t>||TRANSFERENCIA A LA CUENTA UNICA DEL TESORO IMPORTE RETENIDO A WALTER ABRAHAM PEREZ ALANDIA POR REMUNERACION MAXIMA CORRESPONDIENTE AL MES DE MARZO/2016 - LIBRETA N¿ 00990201001. SEGUN COMUNICACION INTERNA BCB-DIR-CI-2016-52 DE F. 08/04//2016 Y "ROC" N¿ 489/2016 DEL DCR.TRANSFERENCIA POR REMUNERACI¿N M¿XIMA DE WALTER PEREZ ALANDIA - MARZO/2016 LIBRETA 00990201001</t>
  </si>
  <si>
    <t>PAGO PR¿STAMO BID 568-SF-BO VCTO. 10-abr-2016 POR CUENTA DE TGN , NTI. 007453 VALOR 11-abr-2016 CAPITAL USD 66.666,67 INTERESES USD 4.666,67CTA. 3987 CUENTA UNICA DEL TESORO LIB. 00099021001 REF.: COMISIONES BANCARIAS</t>
  </si>
  <si>
    <t>PAGO A BID PR¿STAMO 1597-SF-BO VCTO. 10-abr-2016 POR CUENTA DE TGN , NTI. 007454 VALOR 11-abr-2016 CAPITAL USD 501.496,36 INTERESES USD 296.250,52CTA. 3987 CUENTA UNICA DEL TESORO LIB. 00099021001 REF.: COMISIONES BANCARIAS</t>
  </si>
  <si>
    <t>PAGO A BID PR¿STAMO 1833-SF-BO VCTO. 11-abr-2016 POR CUENTA DE TGN , NTI. 007460 VALOR 11-abr-2016  INTERESES USD 588.109,70 COMISIONES USD 6.313,44CTA. 3987 CUENTA UNICA DEL TESORO LIB. 00099021001 REF.: COMISIONES BANCARIAS</t>
  </si>
  <si>
    <t>PAGO A BID PR¿STAMO 2637/BL-BO VCTO. 09-abr-2016 POR CUENTA DE TGN , NTI. 007462 VALOR 11-abr-2016  INTERESES USD 1.499,96CTA. 3987 CUENTA UNICA DEL TESORO LIB. 00099021001 REF.: COMISIONES BANCARIAS</t>
  </si>
  <si>
    <t>PAGO A BID PR¿STAMO 2597/BL-BO VCTO. 09-abr-2016 POR CUENTA DE TGN , NTI. 007471 VALOR 11-abr-2016  INTERESES USD 199.168,50 COMISIONES USD 16.658,69CTA. 3987 CUENTA UNICA DEL TESORO LIB. 00099021001 REF.: COMISIONES BANCARIAS</t>
  </si>
  <si>
    <t>PAGO A BID PR¿STAMO 2637/BL-BO VCTO. 09-abr-2016 POR CUENTA DE TGN , NTI. 007473 VALOR 11-abr-2016  INTERESES USD 65.929,04 COMISIONES USD 614,16CTA. 3987 CUENTA UNICA DEL TESORO LIB. 00099021001 REF.: COMISIONES BANCARIAS</t>
  </si>
  <si>
    <t>PAGO A BID PR¿STAMO 2597/BL-BO VCTO. 09-abr-2016 POR CUENTA DE TGN , NTI. 007488 VALOR 11-abr-2016  INTERESES USD 4.284,13CTA. 3987 CUENTA UNICA DEL TESORO LIB. 00099021001 REF.: COMISIONES BANCARIAS</t>
  </si>
  <si>
    <t>PAGO A BID PR¿STAMO 3151/BL-BO VCTO. 09-abr-2016 POR CUENTA DE TGN , NTI. 007531 VALOR 11-abr-2016  INTERESES USD 35.816,44 COMISIONES USD 99.605,06CTA. 3987 CUENTA UNICA DEL TESORO LIB. 00099021001 REF.: COMISIONES BANCARIAS</t>
  </si>
  <si>
    <t>PAGO A BID PR¿STAMO 3151/BL-BO VCTO. 09-abr-2016 POR CUENTA DE TGN , NTI. 007532 VALOR 11-abr-2016  INTERESES USD 1.237,54CTA. 3987 CUENTA UNICA DEL TESORO LIB. 00099021001 REF.: COMISIONES BANCARIAS</t>
  </si>
  <si>
    <t>COBRO COSTOS DE PAPELERIA EN COMPLEMENTO AL COMPROBANTE CONTABLE G-0190575 DE LA FECHA00099021001 TGN-RECURSOS ORDINARIOS</t>
  </si>
  <si>
    <t>COBRO COSTOS DE PAPELERIA EN COMPLEMENTO AL COMPROBANTE CONTABLE G-0190577 DE LA FECHA00513062001 YPFB-OPERACIONES PLANTA DE SEPARACION DE LIQUIDOS RIO GRANDE (UTILES DE ESCRITORIO)</t>
  </si>
  <si>
    <t>COBRO COSTOS DE PAPELERIA EN COMPLEMENTO AL COMPROBANTE CONTABLE G-0190580 DE LA FECHA00513062001 YPFB-OPERACIONES PLANTA DE SEPARACION DE LIQUIDOS RIO GRANDE (UTILES DE ESCRITORIO)</t>
  </si>
  <si>
    <t>COBRO COSTOS DE PAPELERIA EN COMPLEMENTO AL COMPROBANTE CONTABLE G-0190596 DE LA FECHA00099021001 TGN-RECURSOS ORDINARIOS</t>
  </si>
  <si>
    <t xml:space="preserve">CONTRALORÍA GENERAL DEL ESTADO  </t>
  </si>
  <si>
    <t>VENTA DE DIVISAS SEGUN NOTA MEFP/VTCP/DGPOT/UOTGN/NO.1234/2016 A SOLICITUD DE CONTRALORIA GENERAL DEL ESTADO REF.: PAGO CUOTA ANUAL DE MEMBRESIA GESTION 2016LIB. 00680012001 CONTRALORIA GENERAL DEL ESTADO - INGRESOS</t>
  </si>
  <si>
    <t>COBRO COSTOS DE PAPELERIA EN COMPLEMENTO AL COMPROBANTE CONTABLE G-0190611 DE LA FECHA00513012007 YPFB - RECURSOS NACIONALIZACION (UTILES DE ESCRITORIO)</t>
  </si>
  <si>
    <t>COBRO COSTOS DE PAPELERIA EN COMPLEMENTO AL COMPROBANTE CONTABLE G-0190614 DE LA FECHA00513012007 YPFB - RECURSOS NACIONALIZACION (UTILES DE ESCRITORIO)</t>
  </si>
  <si>
    <t>VENTA DE DIVISAS SEGUN NOTA YPFB-0144-2016 Y  MEFP/VTCP/DGPOT/UOTGN/NO.1205/2016 A SOLICITUD DE YACIMIENTOS PETROLIFEROS FISCALES BOLIVIANOS REF.: TRANSPORTE DE PRODUCTO POR BARCAZAS NOVIEMBRE Y DICIEMBRE 2015LIB. 00513012004 LBP-YPFB-UNICOMERCIAL</t>
  </si>
  <si>
    <t>'TRANSFERENCIA DE FONDOS||S/G. NOTA CITE:MEFP/VTCP/DGAFT/UOIET/TES/N¿2140/16 DE LA FECHA, DEL MIN.ECO.FINAN.PUB.(HRE-TSO-2860),CONV.UPRE-CIF-IG/144/16 ENTRE LA UPRE Y EL GOB.AUT.MCPAL.CHIMORE, PROY.CONST.PUESTO DE SALUD SENDA F.DEBITO DE LA LIBRETA N¿00099024113 BOLIVIA CAMBIA, 1ER.DESEMB.EQUIV.20% MONTO A FINANC.S/G.LA UPRE.</t>
  </si>
  <si>
    <t>'TRANSFERENCIA DE FONDOS||S/G. NOTA CITE:MEFP/VTCP/DGAFT/UOIET/TES/N¿2139/16 DE LA FECHA, DEL MIN.ECO.FINAN.PUB.(HRE-TSO-2861),CONV.UPRE-CIF-IG/0178/16 ENTRE LA UPRE Y EL GOB.AUT.MCPAL.CAMARGO, PROY.CONST. U.E. 25 DE MAYO-CAMARGO.DEBITO DE LA LIBRETA N¿00099024113 BOLIVIA CAMBIA, 1ER.DESEMB.EQUIV.20% MONTO A FINANC.S/G.LA UPRE.</t>
  </si>
  <si>
    <t>'TRANSFERENCIA DE FONDOS||S/G. NOTA CITE:MEFP/VTCP/DGAFT/UOIET/TES/N¿2141/16 DE LA FECHA, DEL MIN.ECO.FINAN.PUB.(HRE-TSO-2862),CONV.UPRE-CIF-IG/355/16 ENTRE LA UPRE Y EL GOB.AUT.MCPAL.SACABAMBA, PROY.CONST.TINGLADO Y CANCHA MULTIFUNCIONAL EN SAN ISIDRO-QUECOMA.DEBITO DE LA LIBRETA N¿00099024113 BOLIVIA CAMBIA, 1ER.DESEMB.EQUIV.20% MONTO A FINANC.S/G.LA UPRE.</t>
  </si>
  <si>
    <t>'TRANSFERENCIA DE FONDOS||S/G.NOTA CITE:MEFP/VTCP/DGAFT/UOIET/TES/NO.2146/16 DE LA FECHA, DEL MIN.DE ECO.Y FINAN.PUB.(HRE-TSO-2857),CONV.UPRE-CIF-153/2015 ENTRE LA UPRE Y EL GOB.AUT.MCPAL.BERMEJO PROY.CONST.COLISEO POLIFUNCIONAL URB.EL PORVENIR.DEBITO DE LA LIBRETA NO.00099024113 "BOLIVIA CAMBIA", PAGO PLANILLA NO.1 S/G. LA UPRE.</t>
  </si>
  <si>
    <t>'TRANSFERENCIA DE FONDOS||S/G.NOTA CITE:MEFP/VTCP/DGAFT/UOIET/TES/NO.2147/16 DE LA FECHA, DEL MIN.DE ECO.Y FINAN.PUB.(HRE-TSO-2858),CONV.UPRE-CIF-107/2014 ENTRE LA UPRE Y EL GOB.AUT.MCPAL.BERMEJO PROY.CONST.STADIUM BARRIO MUNICIPAL.DEBITO DE LA LIBRETA NO.00099024113 "BOLIVIA CAMBIA", PAGO PLANILLA NO.8 S/G. LA UPRE.</t>
  </si>
  <si>
    <t>'TRANSFERENCIA DE FONDOS||S/G.NOTA CITE:MEFP/VTCP/DGAFT/UOIET/TES/NO.2148/16 DE LA FECHA, DEL MIN.DE ECO.Y FINAN.PUB.(HRE-TSO-2859),CONV.UPRE-CIF-0121/2015 ENTRE LA UPRE Y EL GOB.AUT.MCPAL.YUNCHARA PROY.CONST.U.E.JOS¿ BALLIVIAN COPACABANA-MUNICIPIO DE YUNCHAR¿.DEBITO DE LA LIBRETA NO.00099024113 "BOLIVIA CAMBIA", PRIMER PAGO PLANILLA NO.2 S/G. LA UPRE.</t>
  </si>
  <si>
    <t>'TRANSFERENCIA DE FONDOS||A SOL. DEL MIN,DE ECO Y FIN.PUBL. MEFP/VTCP/DGAFT/UOIET/TES/N¿2142/16 DE LA FECHA HRE TSO 2863 CONVENIO UPRE CIF IG 356/2016 ENTRE LA UPRE Y EL G.A.M.DE SACABAMBA. PROY.CONSTRUC. COMEDOR Y BIBLIOTECA EN INTERNADO U.E. JESUS DE MARIA DE SACABAMBA.DEBITO DE LA LIBRETA 00099024113 BOLIVIA CAMBIA,1ER DESEM.EQUIV.20% DEL MONTO A FINANCIAR, SG. UPRE.</t>
  </si>
  <si>
    <t>'TRANSFERENCIA DE FONDOS||A SOL. DEL MIN,DE ECO Y FIN.PUBL. MEFP/VTCP/DGAFT/UOIET/TES/N¿2143/16 DE LA FECHA HRE TSO 2864 CONVENIO UPRE CIF IG/366/2016 ENTRE LA UPRE Y EL G.A.M.DE PAILON. PROY.CONSTRUC.MODULO EDUCATIVO SANTA TERESITA SECUNDARIO.DEBITO DE LA LIBRETA 00099024113 BOLIVIA CAMBIA,1ER DESEM.EQUIV.20% DEL MONTO A FINANCIAR, SG. UPRE</t>
  </si>
  <si>
    <t>||TRANSFERENCIA DE FONDOS SEGUN CITE: MEFP/VTCP/DGCP/UODP-395/2016 DEL MEFP RECIBIDA EN LA FECHA REF: PAGO DE VENCIMIENTOS CLAVE PIZARRA  TGNU1K06 (TRAM-TSO-2878) EQUIVALENTE A UFV 2.500.000,00 T/C 2,11450DE LA LIBRETA NRO. 00099021001 TGN RECURSOS ORDINARIOS MN.</t>
  </si>
  <si>
    <t>COBRO DE||COSTO UTILES DE ESCRITORIO POR LA ELABORACION DEL  COMPROBANTE CONTABLE NRO. 0847836 DE LA FECHA.DE LA LIBRETA NRO. 00099021001 TGN RECURSOS ORDINARIOS MN. COBRO COSTO UTILES DE ESCRITORIO</t>
  </si>
  <si>
    <t>'TRANSFERENCIA DE FONDOS||S/G.NOTA CITE: MEFP/VTCP/DGAFT/UOIET/TES/N¿2144/16 DE LA FECHA DEL MIN.DE ECO.Y FINAN. PUB.(HRE-TSO-2865),CONV.UPRE-CIF-IG/367/2016 ENTRE LA UPRE Y EL G.A.M.PAILON PROY."CONST.COLISEO CERRADO MUNICIPAL TRES CRUCES".DEBITO DE LIBRETA N¿00099024113 BOLIVIA CAMBIA, 1ER.DESEMBOLSO 20% MONTO A FINANCIAR, S/G.LA UPRE.</t>
  </si>
  <si>
    <t>'TRANSFERENCIA DE FONDOS||S/G.NOTA CITE: MEFP/VTCP/DGAFT/UOIET/TES/N¿2145/16 DE LA FECHA DEL MIN.DE ECO.Y FINAN. PUB.(HRE-TSO-2866),CONV.UPRE-CIF-IG/365/2016 ENTRE LA UPRE Y EL G.A.M.PAILON PROY. "CONST.MODULO EDUCATIVO NACIONAL 13 DE MAYO PRIMARIO".DEBITO DE LIBRETA N¿00099024113 BOLIVIA CAMBIA, 1ER.DESEMBOLSO 20%  MONTO A FINANCIAR, S/G.LA UPRE.</t>
  </si>
  <si>
    <t>'TRANSFERENCIA DE FONDOS||EN ATENCION A NOTA DEL MIN. DE ECONOMIA Y FINANZAS PUBLICAS MEFP/VTCP/DGCP/UODP-396/2016 DE LA FECHA(HRE-TSO-2879), PAGO BTS EXTRABURSATIL -VENCIMIENTO 10 DE ABRIL D.S. N¿1121 DE 11/01/2012DEBITO DE LIBRETA  N¿ 00099021001 "TGN-RECURSOS ORDINARIOS-MONEDA NACIONAL"</t>
  </si>
  <si>
    <t>'TRANSFERENCIA DE FONDOS||EN ATENCION A NOTA DEL MIN. DE ECONOMIA Y FINANZAS PUBLICAS MEFP/VTCP/DGCP/UODP-396/2016 DE LA FECHA(HRE-TSO-2879), PAGO BTS EXTRABURSATIL -VENCIMIENTO 10 DE ABRIL D.S. N¿1121 DE 11/01/2012DEBITO DE LA LIBRETA N¿ 00099021001, REPOSICI¿N ¿TILES DE ESCRITORIO</t>
  </si>
  <si>
    <t>'TRANSFERENCIA DE FONDOS||S/G. NOTA CITE:MEFP/VTCP/DGAFT/UOIET/TES/N¿2063/16 DE LA FECHA, DEL MIN.ECO.FINAN.PUB.(HRE-TSO-2892),CONV.UPRE-CIF-IG-680/14 ENTRE LA UPRE Y EL GOB.AUT.MCPAL.SOPACHUY, PROY.CONST.CANCHA CON CESPED SINTETICO Y GRADERIAS SOPACHUY.DEBITO DE LA LIBRETA N¿00099024113 BOLIVIA CAMBIA, 1ER. PAGO PLANILLA N¿2  S/G. LA UPRE.</t>
  </si>
  <si>
    <t>'TRANSFERENCIA DE FONDOS||A SOL. DEL MIN,DE ECO Y FIN.PUBL. MEFP/VTCP/DGPOT/UPCFTGN/TR-N¿0916/2016 DE LA FECHA HRE TSO 2893 REVERSI¿N DEFINITIVA DE RENTA DIGNIDAD DE 418 BOLETAS DE PAGO DEL MES DE DICIEMBRE 2015 CORRESPONDIENTE AL SENASIR.DEBITO DE LA LIBRETA 00099021001 COBRO UTILES DE ESCRITORIO.</t>
  </si>
  <si>
    <t>'TRANSFERENCIA DE FONDOS||S/G.NOTA CITE:MEFP/VTCP/DGAFT/UOIET/TES/NO.2062/16 DE LA FECHA, DEL MIN.DE ECO.Y FINAN.PUB.(HRE-TSO-2891),CONV.UPRE-CIF-387/2014 ENTRE LA UPRE Y EL GOB.AUT.MCPAL.MONTEAGUDO PROY.CONST.U.E.MARIA VARGAS DE VALDA-MONTEAGUDO.DEBITO DE LA LIBRETA NO.00099024113 "BOLIVIA CAMBIA", PAGO PLANILLA NO.4 S/G. LA UPRE.</t>
  </si>
  <si>
    <t>||TRANSFERENCIA DE FONDOS DEL EXTERIOR SG/ SWIFT 04755 DEL 08/04/15 A/F TRIBUNAL SUPREMO ELECTORAL POR ORDEN DE CONSULADO GENERAL DE BOLIVIA LIMA-PERULIBRETA 00099021001 TGN-RECURSOS ORDINARIOS, COBRO UTILES DE ESCRITORIO</t>
  </si>
  <si>
    <t>DEPOSITO EN EL EXTERIOR SEG¿N MENSAJE SWIFT 04954 DE FECHA 12/04/2016 POR ORDEN DE EMBAJADA DE BOLIVIA SAN JOSE, COSTA RICA REF.: DEVOLUCION SALDO REFERENDUM 201600099021001 TGN-RECURSOS ORDINARIOS</t>
  </si>
  <si>
    <t>DEPOSITO EN EL EXTERIOR SEG¿N MENSAJE SWIFT 4953 Y 4952 DE FECHA 12/04/2016 POR ORDEN DE EMBAJADA DE BOLIVIA (MONTEVIDEO URUGUAY) REF.: SALDOS TRIBUNAL SUPREMO ELECTORAL00099021001 TGN-RECURSOS ORDINARIOS</t>
  </si>
  <si>
    <t>DEPOSITO EN EL EXTERIOR SEG¿N MENSAJE SWIFT 4955 DE FECHA 12/04/2016 POR ORDEN DE EMBAJADA DE BOLIVIA-ASUNCION PARAGUAY REF:SALDOS00099021001 TGN-RECURSOS ORDINARIOS</t>
  </si>
  <si>
    <t>DEPOSITO EN EL EXTERIOR SEG¿N MENSAJE SWIFT 4958 DE FECHA 12/04/2016 POR ORDEN DE EMBAJADA DE BOLIVIA-BRUXELLES REF:SALDOS00099021001 TGN-RECURSOS ORDINARIOS</t>
  </si>
  <si>
    <t>'TRANSFERENCIA DE FONDOS||A SOL. DEL MIN,DE ECO Y FIN.PUBL. MEFP/VTCP/DGPOT/UPCFTGN/TR-N¿0921/2016 DE LA FECHA HRE TSO 2895 REVERSION DEFINITIVA DE LAS BOLETAS CONSIGNADAS EN EL COMPROBANTE DE PAGO N¿ 18628.ABONO A LA LIBRETA 00099021001 TGN - RECURSOS ORDINARIOS.</t>
  </si>
  <si>
    <t>||TRANSF. DE FONDOS DEL EXTERIOR A F/TRIBUNAL SUPREMO ELECTORAL SEGUN SWIFT NOS.4833 DEL 11/04/2016 ORDENANTE CONSULADO DE BOLIVIA EN IQUIQUE REF:DEVOLUCION SALDOS NO EJECUTADOS DE LOS RECURSOSLIB.00099021001 TGN-RECURSOS ORDINARIOS</t>
  </si>
  <si>
    <t>PAGO A CAF PR¿STAMO CFA006763 VCTO. 12-abr-2016 POR CUENTA DE TGN , NTI. 007493 VALOR 12-abr-2016 CAPITAL USD 712.256,25 INTERESES USD 185.053,50CTA. 3987 CUENTA UNICA DEL TESORO LIB. 00099021001 REF.: COMISIONES BANCARIAS</t>
  </si>
  <si>
    <t>COBRO COSTOS DE PAPELERIA EN COMPLEMENTO AL COMPROBANTE CONTABLE G-0190694 DE LA FECHA00099021001 TGN-RECURSOS ORDINARIOS</t>
  </si>
  <si>
    <t>COBRO COSTOS DE PAPELERIA EN COMPLEMENTO AL COMPROBANTE CONTABLE G-0190698 DE LA FECHA00099021001 TGN-RECURSOS ORDINARIOS</t>
  </si>
  <si>
    <t>COBRO COSTOS DE PAPELERIA EN COMPLEMENTO AL COMPROBANTE CONTABLE G-0190700 DE LA FECHA00513012007 YPFB - RECURSOS NACIONALIZACION (UTILES DE ESCRITORIO)</t>
  </si>
  <si>
    <t>COBRO COSTOS DE PAPELERIA EN COMPLEMENTO AL COMPROBANTE CONTABLE G-0190708 DE LA FECHA00099021001 TGN-RECURSOS ORDINARIOS</t>
  </si>
  <si>
    <t>COBRO COSTOS DE PAPELERIA EN COMPLEMENTO AL COMPROBANTE CONTABLE G-0190710 DE LA FECHA00099021001 TGN-RECURSOS ORDINARIOS</t>
  </si>
  <si>
    <t>COBRO COSTOS DE PAPELERIA EN COMPLEMENTO AL COMPROBANTE CONTABLE G-0190713 DE LA FECHA00513012007 YPFB - RECURSOS NACIONALIZACION (UTILES DE ESCRITORIO)</t>
  </si>
  <si>
    <t>COBRO COSTOS DE PAPELERIA EN COMPLEMENTO AL COMPROBANTE CONTABLE G-0190715 DE LA FECHA00513012007 YPFB - RECURSOS NACIONALIZACION (UTILES DE ESCRITORIO)</t>
  </si>
  <si>
    <t>COBRO COSTOS DE PAPELERIA EN COMPLEMENTO AL COMPROBANTE CONTABLE G-0190717 DE LA FECHA00513012007 YPFB - RECURSOS NACIONALIZACION (UTILES DE ESCRITORIO)</t>
  </si>
  <si>
    <t>COBRO COSTOS DE PAPELERIA EN COMPLEMENTO AL COMPROBANTE CONTABLE G-0190719 DE LA FECHA00513012007 YPFB - RECURSOS NACIONALIZACION (UTILES DE ESCRITORIO)</t>
  </si>
  <si>
    <t>COBRO COSTOS DE PAPELERIA EN COMPLEMENTO AL COMPROBANTE CONTABLE G-0190721 DE LA FECHA00513012007 YPFB - RECURSOS NACIONALIZACION (UTILES DE ESCRITORIO)</t>
  </si>
  <si>
    <t>VENTA DE DIVISAS SEGUN NOTA MEFP/VTCP/DGPOT/UOTGN/NO.1262/2016 A SOLICITUD DE BOLIVIA TV REF.: SERVICIO SATELITAL ENERO 2016LIB. 00526012001 BOLIVIA TV - RECAUDACIONES</t>
  </si>
  <si>
    <t>VENTA DE DIVISAS SEGUN NOTA MEFP/VTCP/DGPOT/UOTGN/NO.1256/2016 A SOLICITUD DE BOLIVIA TV REF.: SERVICIO SATELITAL ENERO 2016LIB. 00526012001 BOLIVIA TV - RECAUDACIONES</t>
  </si>
  <si>
    <t>VENTA DE DIVISAS SEGUN NOTA YPFB-0152-2016 Y MEFP/VTCP/DGPOT/UOTGN/NO.1253/2016 A SOLICITUD DE YACIMIENTOS PETROLIFEROS FISCALES BOLIVIANOS REF.: PAGO DE RETIRBUCION AL TITULAR POR EL MES DE DICIEMBRE 2016.LIB. 00513012007 YPFB - RECURSOS NACIONALIZACION</t>
  </si>
  <si>
    <t>VENTA DE DIVISAS SEGUN NOTA MEFP/VTCP/DGPOT/UOTGN/NO.1243/2016 A SOLICITUD DE BOLIVIA TV REF.: PAGO SERVICIO DE TRANSMISIONLIB. 00526012001 BOLIVIA TV - RECAUDACIONES</t>
  </si>
  <si>
    <t>VENTA DE DIVISAS SEGUN NOTA YPFB-0154-2016 Y MEFP/VTCP/DGPOT/UOTGN/NO.1258/2016 A SOLICITUD DE YACIMIENTOS PETROLIFEROS FISCALES BOLIVIANOS REF.: PAGO DE RETRIBUCION AL TITULAR POR EL MES DE DICIEMBRE 2015.LIB. 00513012003 LBP-YPFB (2011349681373)</t>
  </si>
  <si>
    <t>'TRANSFERENCIA DE FONDOS||A SOL. DEL MIN,DE ECO Y FIN.PUBL. MEFP/VTCP/DGPOT/UPCFTGN/TR-N¿0921/2016 DE LA FECHA HRE TSO 2895 REVERSION DEFINITIVA DE LAS BOLETAS CONSIGNADAS EN EL COMPROBANTE DE PAGO N¿ 18628.DEBITO DE LA LIBRETA 00099021001 COBRO UTILES DE ESCRITORIO.</t>
  </si>
  <si>
    <t>'TRANSFERENCIA DE FONDOS||EN ATENCION A NOTA DEL MIN. DE ECONOMIA Y FINANZAS PUBLICAS. MEFP/VTCP/DGCP/UODP-407/2016 DE LA FECHA(HRE-TSO-2894). PAGO BTS EXTRABURSATIL -VENCIMIENTO 13 DE ABRIL  D.S. N¿1121 DE 11/01/2012DEBITO DE LA LIBRETA N¿ 00099021001, REPOSICI¿N ¿TILES DE ESCRITORIO</t>
  </si>
  <si>
    <t>'TRANSFERENCIA DE FONDOS||EN ATENCION A NOTA DEL MIN. DE ECONOMIA Y FINANZAS PUBLICAS. MEFP/VTCP/DGCP/UODP-407/2016 DE LA FECHA(HRE-TSO-2894). PAGO BTS EXTRABURSATIL -VENCIMIENTO 13 DE ABRIL  D.S. N¿1121 DE 11/01/2012DEBITO DE LIBRETA  N¿ 00099021001 "TGN-RECURSOS ORDINARIOS-MONEDA NACIONAL"</t>
  </si>
  <si>
    <t>||VENTA DE DIVISAS SG/ NOTA MEFP/VTCP/DGPOT/UOTGN/NO.1184/2016 A SOLICITUD DEL MIN. DE SALUD, TRANSF. DE FDOS. AL EXTERIOR EQUIV. EUR 26,879,66 A/F COMERCIALIZADORA DE SERVICIOS MEDICOS CUBANOS, SA -CSMC, SA  REF.: PAGO ALOJAMIENTO Y ALIMENTACION A BECARIOSLIB.00460204207 MS-INASES BECAS DE ESPECIALIDAD PROFESIIONAL, COBRO DE COMISIONES, UTILES Y SWIFT</t>
  </si>
  <si>
    <t>||TRANSF. DE FONDOS DEL EXTERIOR A F/TRIBUNAL SUPREMO ELECTORAL SEGUN SWIFT NOS.4833 DEL 11/04/2016 ORDENANTE CONSULADO DE BOLIVIA EN IQUIQUE REF:DEVOLUCION SALDOS NO EJECUTADOS DE LOS RECURSOSCGO.LIB.00099021001 TGN-RECURSOS ORDINARIOS (UTILES DE ESCRITORIO)</t>
  </si>
  <si>
    <t>DEPOSITO EN EL EXTERIOR SEG¿N MENSAJE SWIFT 05147 DE FECHA 13/04/2016 POR ORDEN DE EMBASSY OF BOLIVIA REF:ESTOCOLMO SUECIA00099021001 TGN-RECURSOS ORDINARIOS</t>
  </si>
  <si>
    <t>DEPOSITO EN EL EXTERIOR SEG¿N MENSAJE SWIFT 5143 Y 5141 DE FECHA 13/04/2016 POR ORDEN DE EMBAJADA DE BOLIVIA (BOGOTA BOLIVIA) REF.: DEVOLUCION DE SALDOS TRIBUNAL SUPREMO ELECTORAL00099021001 TGN-RECURSOS ORDINARIOS</t>
  </si>
  <si>
    <t>DEPOSITO EN EL EXTERIOR SEG¿N MENSAJE SWIFT 5144 Y 5142 DE FECHA 13/04/2016 POR ORDEN DE CONSULADO DE BOLIVIA EN PUNO REF.: SALDOS TRIBUNAL SUPREMO ELECTORAL00099021001 TGN-RECURSOS ORDINARIOS</t>
  </si>
  <si>
    <t>||TRANSFERENCIA DE FONDOS S/G. NOTA DE CITE:BUN0335/16 DE LA FECHA (HRE-TSO-2947).A SOLICITUD GOB.AUT.DPTAL.POTOSI,LIBRETA N¿00099021001 DEVOLUCION SALDOS NO EJECUTADOS; BUN.</t>
  </si>
  <si>
    <t>||TRANSFERENCIA DE FONDOS S/G. NOTA DE CITE:BUN/CF246/16 DE LA FECHA (HRE-TSO-2948).TRANSPASO DE CAPITAL POR EL MES DE MARZO/2016  COOPERATIVA SUDAMERICANA.A SOLICITUD FONDESIF.LIBRETA N¿00099021001 TGN-RECURSOS ORDINARIOS; BUN.</t>
  </si>
  <si>
    <t>||TRANSF. DE FONDOS SG. NOTA DE LA EMPRESA ESTRATEGICA BOLIVIANA DE CONSTRUCCION Y CONSERVACION DE INFRAESTRUCTURA CIVIL, CITE:  EBC/GAF/ACT/2016-0044, RECIBIDA EN LA FECHA, REF:CO.05 PARA GASTOS DE  FUNCIONAMIENTO-OBRA DE CONST.TRAMO VILLA TUNARI ISINUTA (TRAM-TSO-2957)ABONO EN LA LIBRETA 00587012003 EBC-CONSTRUCCION TRAMO VILLA TUNARI-ISINUTA</t>
  </si>
  <si>
    <t>COBRO COSTOS DE PAPELERIA EN COMPLEMENTO AL COMPROBANTE CONTABLE G-0190831 DE LA FECHA00099021001 TGN-RECURSOS ORDINARIOS</t>
  </si>
  <si>
    <t>COBRO COSTOS DE PAPELERIA EN COMPLEMENTO AL COMPROBANTE CONTABLE G-0190833 DE LA FECHA00099021001 TGN-RECURSOS ORDINARIOS</t>
  </si>
  <si>
    <t>COBRO COSTOS DE PAPELERIA EN COMPLEMENTO AL COMPROBANTE CONTABLE G-0190835 DE LA FECHA00099021001 TGN-RECURSOS ORDINARIOS</t>
  </si>
  <si>
    <t>COBRO COSTOS DE PAPELERIA EN COMPLEMENTO AL COMPROBANTE CONTABLE G-0190850 DE LA FECHA00099021001 TGN-RECURSOS ORDINARIOS (UTILES DE ESCRITORIO)</t>
  </si>
  <si>
    <t>TRANSFERENCIA DE FONDOS SEGUN SOLICITUD MEFP/VTCP/DGCP/UODP-411/2016 REF.: PAGO MEMBRESIA DEL ESTADO PLURINACIONAL DE BOLIVIA</t>
  </si>
  <si>
    <t>TRANSFERENCIA RECIBIDA DEL EXTERIOR SEG¿N MENSAJES SWIFT Nos. 05225-05222 (REM.EXT.) DE FECHA 13-04-2016 POR DESEMBOLSO DE CAF PR¿STAMO CFA008789 PROY.MONTEAGUDO IPATI TUNEL INCAHUASI PTE FISCULCOLIBRETA N¿ 00291012002 ABC-RECURSOS PROPIOS REF.: UTILES DE ESCRITORIO</t>
  </si>
  <si>
    <t>COBRO COSTOS DE PAPELERIA EN COMPLEMENTO AL COMPROBANTE CONTABLE G-0190931 DE LA FECHA00513062001 YPFB-OPERACIONES PLANTA DE SEPARACION DE LIQUIDOS RIO GRANDE (UTILES DE ESCRITORIO)</t>
  </si>
  <si>
    <t>COBRO COSTOS DE PAPELERIA EN COMPLEMENTO AL COMPROBANTE CONTABLE G-0190933 DE LA FECHA00513012007 YPFB - RECURSOS NACIONALIZACION (UTILES DE ESCRITORIO)</t>
  </si>
  <si>
    <t>'COBRO POR¿||COMISION TRANSFERENCIA FDOS.AL EXTERIOR 0,10% S/USD405.060.-,REEMB.GSTS.COMUNICACION BS220.-Y EMISION COMP.CONTABLE BS50.-REF.:PAGO 1 LC I-2016-003 P/C Y.P.F.B. A/F DELTA COMPRESION S.R.L.,EN COMPL.A COMP.848034,13/04/16.LIB.00513012004 LBP-YPFB-UNICOMERCIAL REF.:COMISIONES PAGO 1 LC I-2016-003</t>
  </si>
  <si>
    <t>'TRANSFERENCIA DE FONDOS||A SOL. DEL MIN,DE ECO Y FIN.PUBL. MEFP/VTCP/DGCP/UODP-409/2016 DE LA FECHA HRE TSO 2937 PAGO BTS EXTRABURSATIL - VENCIMIENTO 14 DE ABRIL D.S. N¿ 1121 DE 11 DE ENERO DE 2012.DEBITO DE LA LIBRETA 00099021001 TGN - RECURSOS ORDINARIOS - MONEDA NACIONAL.</t>
  </si>
  <si>
    <t>'TRANSFERENCIA DE FONDOS||A SOL. DEL MIN,DE ECO Y FIN.PUBL. MEFP/VTCP/DGCP/UODP-409/2016 DE LA FECHA HRE TSO 2937 PAGO BTS EXTRABURSATIL - VENCIMIENTO 14 DE ABRIL D.S. N¿ 1121 DE 11 DE ENERO DE 2012.DEBITO DE LA LIBRETA 00099021001 COBRO UTILES DE ESCRITORIO.</t>
  </si>
  <si>
    <t>||TRANSFERENCIA DE FONDOS S/G. MENSAJE SWIFT NRO. 05153 Y CORREO ELECTRONICO DE LA DIRECCION GENERAL DE AERONAUTICA CIVIL DE LA FECHA (SECTOR PUBLICO).DEBITO DE LA LIBRETA 01170102001 DGAC, REPOSICION UTILES DE ESCRITORIO.</t>
  </si>
  <si>
    <t>'TRANSFERENCIA DE FONDOS||S/G.NOTA CITE: MEFP/VTCP/DGAFT/UOIET/TES/N¿2227/16 DE LA FECHA,DEL MIN.DE ECO.Y FINAN. PUB.(HRE-TSO-2956 ),CONV.UPRE-CIF-013/2015 ENTRE LA UPRE Y EL G.A.M.TURCO PROY. "CONST. AULAS DE SECUNDARIA U.E. PORVENIR CHACHACOMANI".DEBITO DE LIBRETA N¿00099024113 BOLIVIA CAMBIA, PAGO PLANILLA N¿ 2,  SEGUN LA UPRE.</t>
  </si>
  <si>
    <t>||TRANSFERENCIA DE FONDOS S/G. MENSAJE SWIFT NRO. 05243 DE LA FECHA (SECTOR PUBLICO).DEBITO DE LA LIBRETA 01170102001 DGAC, REPOSICION UTILES DE ESCRITORIO.</t>
  </si>
  <si>
    <t>||TRANSFERENCIA DE FONDOS S/G. MENSAJES SWIFT NROS. 05244 Y 05232 DE LA FECHA (SECTOR PUBLICO).DEBITO DE LA LIBRETA 01170102001 DGAC, REPOSICION UTILES DE ESCRITORIO.</t>
  </si>
  <si>
    <t>||TRANSFERENCIA DE FONDOS S/G. MENSAJES SWIFT NROS. 05245 Y 05233 DE LA FECHA (SECTOR PUBLICO).DEBITO DE LA LIBRETA 01170102001 DGAC, REPOSICION UTILES DE ESCRITORIO.</t>
  </si>
  <si>
    <t>DEPOSITO EN EL EXTERIOR SEG¿N MENSAJE SWIFT 5259 Y 5258 DE FECHA 14/04/2016 POR ORDEN DE EMBASSY OF BOLIVIA (BEIJING CHINA) REF.: SALDOS TRIBUNAL SUPREMO ELECTORAL (TSE)00099021001 TGN-RECURSOS ORDINARIOS</t>
  </si>
  <si>
    <t>DEPOSITO EN EL EXTERIOR SEG¿N MENSAJE SWIFT 05288 DE FECHA 14/04/2016 POR ORDEN DE CONSULADO DE BOLIVIA EN MADRID REF.: DEVOLUCIION SALDOS00099021001 TGN-RECURSOS ORDINARIOS</t>
  </si>
  <si>
    <t>NUMERO DE LIBRETA CUT: 00099021001 OPERACI¿N E18  TRANSFERENCIA DEL SISTEMA FINANCIERO POR CUENTA DE TERCEROS  A LA CUT DESCUENTO COBRO INDEBIDO R026-99-RP PERIODO MARZO 2016 A SOLICITUD DE AFP FUTURO DE BOLIVA SA</t>
  </si>
  <si>
    <t>NUMERO DE LIBRETA CUT: 00099021001 OPERACI¿N E18  TRANSFERENCIA DEL SISTEMA FINANCIERO POR CUENTA DE TERCEROS  A LA CUT PAGO ADELANTADO P.R.A.-RP PERIODO MARZO 2016</t>
  </si>
  <si>
    <t>NUMERO DE LIBRETA CUT: 00099021001 OPERACI¿N E18  TRANSFERENCIA DEL SISTEMA FINANCIERO POR CUENTA DE TERCEROS  A LA CUT PAGO INDEBIDO - RP PERIODO MARZO 2016</t>
  </si>
  <si>
    <t>NUMERO DE LIBRETA CUT: SENASIR OPERACI¿N E18  TRANSFERENCIA DEL SISTEMA FINANCIERO POR CUENTA DE TERCEROS  A LA CUT PAGO CORRESPONDIENTE A MARZO 2016</t>
  </si>
  <si>
    <t>'TRANSFERENCIA DE FONDOS DE DPTOS.DE ENCAJE LEGAL DEL SISTEMA FINANCIERO A DPTOS.CTES.DEL SECTOR PUBLICO S/G CITE' BUN/0340/16||DE LA FECHA(HRE-TSO-2972).A SOLICITUD DEL MEFP, REVERSI¿N ANTICIPADA PARA ABONO A LA LIBRETA N¿00660012002; BUN.</t>
  </si>
  <si>
    <t>COBRO COSTOS DE PAPELERIA EN COMPLEMENTO AL COMPROBANTE CONTABLE G-0190937 DE LA FECHA00099021001 TGN-RECURSOS ORDINARIOS</t>
  </si>
  <si>
    <t>VENTA DE DIVISAS SEGUN NOTA MEFP/VTCP/DGPOT/UOTGN/NO.1292/2016 A SOLICITUD DE ADMINISTRACION DE SERVICIOS PORTUARIOS BOLIVIA REF.: GASTOS DE FUNCIONAMIENTO BIENES Y SERVICIOSDIFERENCIA EN EL TIPO DE CAMBIO - LIB. 00594012001 ASP-B FONDO DE OPERACIONES</t>
  </si>
  <si>
    <t>VENTA DE DIVISAS SEGUN NOTA YPFB-0144-2016 Y MEFP/VTCP/DGPOT/UOTGN/NO.1291/2016 A SOLICITUD DE YACIMIENTOS PETROLIFEROS FISCALES BOLIVIANOS REF.: SERVICIO DE INSPECCION DE CALIDAD Y CANTIDAD ENERO 2016LIB. 00513012004 LBP-YPFB-UNICOMERCIAL</t>
  </si>
  <si>
    <t>VENTA DE DIVISAS SEGUN NOTA MEFP/VTCP/DGPOT/UOTGN/NO.1244/2016 A SOLICITUD DE SERVICIO GENERAL DE IDENTIFICACION PERSONAL - SEGIP REF.: PAGO DE HABERES MARZO 2016LIB. 00340012003 RECAUDACION EXTRANJERIA - C.I. -L.C.</t>
  </si>
  <si>
    <t>VENTA DE DIVISAS SEGUN NOTA MEFP/VTCP/DGPOT/UOTGN/NO.1290/2016 A SOLICITUD DE BOLIVIA TV REF.: PAGO SERVICIO DE TRANSMISION EN EL EXTERIORLIB. 00526012001 BOLIVIA TV - RECAUDACIONES</t>
  </si>
  <si>
    <t>VENTA DE DIVISAS SEGUN NOTA MEFP/VTCP/DGPOT/UOTGN/NO.1290/2016 A SOLICITUD DE BOLIVIA TV REF.: PAGO SERVICIO DE TRANSMISION EN EL EXTERIORDIFERENCIA EN EL TIPO DE CAMBIO - LIB. 00526012001 BOLIVIA TV - RECAUDACIONES</t>
  </si>
  <si>
    <t>COBRO COSTOS DE PAPELERIA EN COMPLEMENTO AL COMPROBANTE CONTABLE G-0190943 DE LA FECHA00513062001 YPFB-OPERACIONES PLANTA DE SEPARACION DE LIQUIDOS RIO GRANDE (UTILES DE ESCRITORIO)</t>
  </si>
  <si>
    <t>TRANSFERENCIA RECIBIDA DEL EXTERIOR SEG¿N MENSAJES SWIFT Nos. 05262-05255 (REM.EXT.) DE FECHA 14-04-2016 POR DESEMBOLSO DE BID PR¿STAMO 3060/BL-BO-2 REQ0025 OPS0201614400ALIBRETA N¿ 00287102001 FPS-RECURSOS PROPIOS REF.: UTILES DE ESCRITORIO</t>
  </si>
  <si>
    <t>TRANSFERENCIA RECIBIDA DEL EXTERIOR SEG¿N MENSAJES SWIFT Nos. 05263-05256 (REM.EXT.) DE FECHA 14-04-2016 POR DESEMBOLSO DE BID PR¿STAMO 3060/BL-BO -2 REQ0025 OPS0201614400ALIBRETA N¿ 00287102001 FPS-RECURSOS PROPIOS REF.: UTILES DE ESCRITORIO</t>
  </si>
  <si>
    <t>VENTA DE DIVISAS SEGUN NOTA SOLICITUD YPFB-0145-2016 Y MEFP/VTCP/DGPOT/UOTGN/NO.1245/2016 A SOLICITUD DE YACIMIENTOS PETROLIFEROS FISCALES BOLIVIANOS REF.: COMPRA DE GASOLINALIB. 00513012004 LBP-YPFB-UNICOMERCIAL</t>
  </si>
  <si>
    <t>COBRO COSTOS DE PAPELERIA EN COMPLEMENTO AL COMPROBANTE CONTABLE G-0191029 DE LA FECHA00099021001 TGN-RECURSOS ORDINARIOS</t>
  </si>
  <si>
    <t>COBRO DE||COSTO UTILES DE ESCRITORIO POR LA ELABORACION DEL COMPROBANTE CONTABLE NRO. 0848156 DE LA FECHADE LA LIBRETA N¿ 00099021001 TGN RECURSOS ORDINARIOS MN. COSTO UTILES DE ESCRITORIO</t>
  </si>
  <si>
    <t>||REGULARIZACION SEGUN CONCILIACION CTA.4088 M/N AL 08/04/2016 DEL IMPORTE PROVISIONADO DE MENOS SG NOTA  MEFP/VTCP/DGPOT/UOTGN/NO.1211/2016 DEL MIN.DE GOBIERNO POL.NAL. DE FECHA  7/04/2016, PAGO DE HABERES MARZO 2016LIBRETA 00099021001 TGN - RECURSOS ORDINARIOS</t>
  </si>
  <si>
    <t>||TRANSFERENCIA DE FONDOS SEGUN CITE: MEFP/VTCP/DGCP/UODP-414/2016 DEL MEFP RECIBIDA EN LA FECHA  REF.:PAGO DE VENCIMIENTOS CLAVE PIZARRA TGNV1G01 Y TGNU1F07 (TRAM. TSO-2967)  EQUIVALANTE A MVDOL12.960.000,00 T/C 6,86 Y UFV3.000.000,00 T/C 2,11541DE LA LIBRETA N¿ 00099021001 TGN RECURSOS ORDINARIOS MN - EQUIVALENTE A MVDOL12.960.000,00</t>
  </si>
  <si>
    <t>||TRANSFERENCIA DE FONDOS SEGUN CITE: MEFP/VTCP/DGCP/UODP-414/2016 DEL MEFP RECIBIDA EN LA FECHA  REF.:PAGO DE VENCIMIENTOS CLAVE PIZARRA TGNV1G01 Y TGNU1F07 (TRAM. TSO-2967)  EQUIVALANTE A MVDOL12.960.000,00 T/C 6,86 Y UFV3.000.000,00 T/C 2,11541DE LA LIBRETA N¿ 00099021001 TGN RECURSOS ORDINARIOS MN - EQUIVALENTE A UFV3.000.000,00 T/C 2.11541</t>
  </si>
  <si>
    <t>||COBRO DE COMISION BCB P/ADM. DE FIDEICOMISO DEL 01/01/2016 AL 31/03/2016 S/G CONT.CONST.FIDEICOMISO SANO N¿402/2014 SUSC EL 18/12/2014 Y NOTA DE YPFB LP.GAFC-983 DFC-1596 URT-1247/2016 DE FECHA 12/04/2016 EQUIV. USD 6.178,08LIBRETA 00513012007 YPFB-RECURSOS NACIONALIZACION</t>
  </si>
  <si>
    <t>PAGO PR¿STAMO IDA 2565-BO VCTO. 15-04-2016 POR CUENTA DE FNDR SEG¿N NOTA DE-GEF-LC-LIN-EC-1223-CAR/16 DE FECHA 11-04-2016, VALOR 15-04-2016 CAPITAL USD 361.044,31 INTERESES USD 48.740,98CTA. 3987 CUENTA UNICA DEL TESORO LIB. 00099021001 - ALIVIO MDRI</t>
  </si>
  <si>
    <t>DEPOSITO EN EL EXTERIOR SEG¿N MENSAJE SWIFT 05343 DE FECHA 15/04/2016 POR ORDEN DE CONSULADO DE BOLIVIA EN VALENCIA REF.: DEVOLUCION DE PROGRAMA DE DOCUMENTACION00010011101 MRE-MIN.RELACIONES EXTERIORES-OTROS INGRESOS</t>
  </si>
  <si>
    <t>'TRANSFERENCIA DE FONDOS||EN ATENCION A NOTA DEL MIN. DE ECONOMIA Y FINANZAS PUBLICAS MEFP/VTCP/DGPOT/UPCFTGN/TR-N¿0952/2016 DE LA FECHA (HRE-TSO-2979). REEMBOLSO SUBSIDIO DE INCAPACIDAD TEMPORAL POR EL PERIODO SEPTIEMBRE A DICIEMBRE DE 2014.ABONO A LA LIBRETA  N¿ 00212102003 NRA - APORTES VOLUNTARIOS POTOSI</t>
  </si>
  <si>
    <t>'TRANSFERENCIA DE FONDOS||EN ATENCION A NOTA DEL MIN. DE ECONOMIA Y FINANZAS PUBLICAS MEFP/VTCP/DGPOT/UPCFTGN/TR-N¿0952/2016 DE LA FECHA (HRE-TSO-2979). REEMBOLSO SUBSIDIO DE INCAPACIDAD TEMPORAL POR EL PERIODO SEPTIEMBRE A DICIEMBRE DE 2014.ABONO A LA LIBRETA  N¿ 00099021001 TGN-RECURSOS ORDINARIOS</t>
  </si>
  <si>
    <t>'TRANSFERENCIA DE FONDOS DE DPTOS.DE ENCAJE LEGAL DEL SISTEMA FINANCIERO A DPTOS.CTES.DEL SECTOR PUBLICO S/G CITE' CA/FID/182/2016||DE F. 14/04/2016, RECIBIDA EN LA FECHA (HRE-TSO-2987), FIDEICOMISO ENATEX, 20MO.REEMBOLSO DEL BENEFICIARIO.A SOLIC.MIN.DESARRR.PROD. Y ECO.PLURAL,LIBRETA NO.00990201001 TGN-RECURSOS ORDINARIOS; BUN.</t>
  </si>
  <si>
    <t>||TRANSFERENCIA DE FONDOS S/G. MENSAJE SWIFT NRO. 05353 Y CORREO ELECTRONICO DE LA FECHA, DEL SERVICIO NACIONAL PARA LA SOSTENIBILIDAD DE SERVICIOS EN SANEAMIENTO BASICO(SECTOR PUBLICO).P/CTA. AG. ESP. COOP. INTERN. PARA DESARROLLO; LIBRETA 00225018003 SENASBA-PROGRAMA CIMAS.</t>
  </si>
  <si>
    <t>PAGO A IDA PR¿STAMO 2650-BO VCTO. 15-abr-2016 POR CUENTA DE TGN , NTI. 007489 VALOR 15-abr-2016 CAPITAL USD 90.005,01 INTERESES USD 13.523,96CTA. 3987 CUENTA UNICA DEL TESORO LIB. 00099021001 REF.: COMISIONES BANCARIAS</t>
  </si>
  <si>
    <t>PAGO A OPEP PR¿STAMO 453-P VCTO. 15-abr-2016 POR CUENTA DE TGN , NTI. 007496 VALOR 15-abr-2016 CAPITAL USD 12.501,50 INTERESES USD 1.500,19CTA. 3987 CUENTA UNICA DEL TESORO LIB. 00099021001 REF.: COMISIONES BANCARIAS</t>
  </si>
  <si>
    <t>PAGO A IDA PR¿STAMO 5484-BO VCTO. 15-abr-2016 POR CUENTA DE TGN , NTI. 007528 VALOR 15-abr-2016  INTERESES USD 3.325,48CTA. 3987 CUENTA UNICA DEL TESORO LIB. 00099021001 REF.: COMISIONES BANCARIAS</t>
  </si>
  <si>
    <t>PAGO A IDA PR¿STAMO 5485-BO VCTO. 15-abr-2016 POR CUENTA DE TGN , NTI. 007530 VALOR 15-abr-2016  INTERESES USD 33.100,41CTA. 3987 CUENTA UNICA DEL TESORO LIB. 00099021001 REF.: COMISIONES BANCARIAS</t>
  </si>
  <si>
    <t>VENTA DE DIVISAS SEGUN NOTA MEFP/VTCP/DGPOT/UOTGN/NO.1317/2016 A SOLICITUD DE BOLIVIA TV REF.: SERVICIO DE TRANSMISION DESDE ESPANADIFERENCIA EN EL TIPO DE CAMBIO - LIB. 00526012001 BOLIVIA TV - RECAUDACIONES</t>
  </si>
  <si>
    <t>VENTA DE DIVISAS SEGUN NOTA MEFP/VTCP/DGPOT/UOTGN/NO.1317/2016 A SOLICITUD DE BOLIVIA TV REF.: SERVICIO DE TRANSMISION DESDE ESPANALIB. 00526012001 BOLIVIA TV - RECAUDACIONES</t>
  </si>
  <si>
    <t xml:space="preserve">INSUMOS BOLIVIA  </t>
  </si>
  <si>
    <t>VENTA DE DIVISAS SEGUN NOTA MEFP/VTCP/DGPOT/UOTGN/NO.1305/2016 A SOLICITUD DE INSUMOS BOLIVIA REF.: COMPRA DE ALIMENTO BALANCEADOLIB. 00224012001 INSUMOS BOLIVIA - ADMINISTRACION CENTRAL DE FUNCIONAMIENTO</t>
  </si>
  <si>
    <t>COBRO COSTOS DE PAPELERIA EN COMPLEMENTO AL COMPROBANTE CONTABLE G-0191156 DE LA FECHA00513012007 YPFB - RECURSOS NACIONALIZACION (UTILES DE ESCRITORIO)</t>
  </si>
  <si>
    <t>COBRO COSTOS DE PAPELERIA EN COMPLEMENTO AL COMPROBANTE CONTABLE G-0191167 DE LA FECHA00010011101 MRE-MIN.RELACIONES EXTERIORES-OTROS INGRESOS</t>
  </si>
  <si>
    <t>TRANSFERENCIA RECIBIDA DEL EXTERIOR SEG¿N MENSAJES SWIFT Nos. 05344-05333 (REM.EXT.) DE FECHA 15-04-2016 POR DESEMBOLSO DE BID PR¿STAMO 2719/BL-BO -2 REQ 0005  OPS0201614710ALIBRETA N¿ 00287102001 FPS-RECURSOS PROPIOS REF.: UTILES DE ESCRITORIO</t>
  </si>
  <si>
    <t>TRANSFERENCIA RECIBIDA DEL EXTERIOR SEG¿N MENSAJES SWIFT Nos. 05345-05334 (REM.EXT.) DE FECHA 15-04-2016 POR DESEMBOLSO DE BID PR¿STAMO 2719/BL-BO -2 REQ 0005  OPS0201614710ALIBRETA N¿ 00287102001 FPS-RECURSOS PROPIOS REF.: UTILES DE ESCRITORIO</t>
  </si>
  <si>
    <t>'COBRO POR¿||COMISION TRANSFERENCIA FDOS AL EXTERIOR 0.10% S/USD 5.287.449.- REEMB. GTOS. COMUNICACION BS220.- EMISION CBTE. CONTABLE BS50.- REF.: PAGO N¿3 LC I-2015-009 EN COMPLEMENTO ACBTE. S-0848183 ADJUNTO DE LA FECHA.CGO.LIB.N¿ 00513072001 YPFB-OPERACIONES GNRGD REF.: COMISIONES PAGO N¿3 LC I-2015-009</t>
  </si>
  <si>
    <t>'TRANSFERENCIA DE FONDOS||A SOL. DEL MIN,DE ECO Y FIN.PUBL. MEFP/VTCP/DGPOT/UPCFTGN/TR-N¿0945/2016 DE LA FECHA HRE TSO 2978 REVERSION DEFINITIVA DE RENTA DIGNIDAD DE 36 BOLETAS DE PAGO DE OCTUBRE, NOVIEMBRE Y DICIEMBRE 2015 CORRESP. AL SENASIR - PAGO A DOMICILIO.DEBITO DE LA LIBRETA 00099021001 COBRO UTILES DE ESCRITORIO.</t>
  </si>
  <si>
    <t>'TRANSFERENCIA DE FONDOS||A SOL. DEL MIN,DE ECO Y FIN.PUBL. MEFP/VTCP/DGCP/UF-320/2016 DE LA FECHA HRE TSO 2983 AL FIDEICOMISO "ACCESOS SEGUROS PARA VIVIR BIEN" CONSTITUIDO CON EL FNDR.DEBITO DE LA LIBRETA 00099021001 RECURSOS ORDINARIOS.</t>
  </si>
  <si>
    <t>'TRANSFERENCIA DE FONDOS||A SOL. DEL MIN,DE ECO Y FIN.PUBL. MEFP/VTCP/DGCP/UF-320/2016 DE LA FECHA HRE TSO 2983 AL FIDEICOMISO "ACCESOS SEGUROS PARA VIVIR BIEN" CONSTITUIDO CON EL FNDR.DEBITO DE LA LIBRETA 00099021001 COBRO UTILES DE ESCRITORIO.</t>
  </si>
  <si>
    <t>||TRANSFERENCIA DE FONDOS POR PARTE DEL TGN PARA PAGO DE VALORES "C" EN MN CON F.VCTO.15.04.2016, S/G CARTA  MEFP/VTCP/DGCP/UODP-415/2016 DE FECHA 15/4/2016.DEL MINISTERIO DE ECONOMIA Y FINANZAS PUBLICAS, LIBRETA  00099031003 DEL TGN TITULOS VALOR DEL TESORO MN.LIBRETA  00099031003 DEL TGN TITULOS VALOR DEL TESORO MN.</t>
  </si>
  <si>
    <t>'TRANSFERENCIA DE FONDOS||EN ATENCION A NOTA DEL MIN. DE ECONOMIA Y FINANZAS PUBLICAS. MEFP/VTCP/DGCP/UODP-424/2016 DE LA FECHA(HRE-TSO-2993). PAGO BTS EXTRABURSATIL -VENCIMIENTO 16, 17 Y 18 DE ABRIL  D.S. N¿1121 DE 11/01/2012.DEBITO DE LIBRETA  N¿ 00099021001 "TGN-RECURSOS ORDINARIOS-MONEDA NACIONAL".</t>
  </si>
  <si>
    <t>'TRANSFERENCIA DE FONDOS||EN ATENCION A NOTA DEL MIN. DE ECONOMIA Y FINANZAS PUBLICAS. MEFP/VTCP/DGCP/UODP-424/2016 DE LA FECHA(HRE-TSO-2993). PAGO BTS EXTRABURSATIL -VENCIMIENTO 16, 17 Y 18 DE ABRIL  D.S. N¿1121 DE 11/01/2012.DEBITO DE LIBRETA  N¿ 00099021001, REPOSICI¿N ¿TILES DE ESCRITORIO.</t>
  </si>
  <si>
    <t>'TRANSFERENCIA DE FONDOS||S/G. NOTA CITE: MEFP/VTCP/DGPOT/UPCFTGN/TR-N¿0967/2016 DE LA FECHA, DEL MIN.DE ECO.FINAN.PUB.(HRE-TSO-2016-3004).REPOSICION BOLETAS DE PAGO-VARIAS ENTIDADES,CONSIGNADA  S/G. COMPROBANTE DE PAGO N¿18629.DEBITO DE LA LIBRETA N¿00099021001, REPOSICION UTILES DE ESCRITORIO.</t>
  </si>
  <si>
    <t>||TRANSFERENCIA DE FONDOS S/G. MENSAJE SWIFT NRO. 05346 DE LA FECHA (SECTOR PUBLICO).DEBITO DE LA LIBRETA 01170102001 DGAC, REPOSICION UTILES DE ESCRITORIO.</t>
  </si>
  <si>
    <t>'TRANSFERENCIA DE FONDOS||S/G. NOTA CITE:MEFP/VTCP/DGAFT/UOIET/TES/N¿2291/16 DE LA FECHA, DEL MIN.ECO.FINAN.PUB.(HRE-TSO-3017),CONV.UPRE-CIF-IG/376/16 ENTRE LA UPRE Y EL GOB.AUT.MCPAL.VILLA TUNARI, PROY.CONST.COMPLEJO DEPORTIVO DE RAQUET-BALL VILLA TUNARI.DEBITO DE LA LIBRETA N¿00099024113 BOLIVIA CAMBIA, 1ER.DESEMB.EQUIV.20% MONTO A FINANC.S/G.LA UPRE.</t>
  </si>
  <si>
    <t>'TRANSFERENCIA DE FONDOS||A SOL. DEL MIN,DE ECO Y FIN.PUBL. MEFP/VTCP/DGAFT/UOIET/TES/N¿2288/16 DE LA FECHA HRE TSO 3008 CONVENIO UPRE CIF 039/13 ENTRE LA UPRE Y EL G.A.M.DE ORURO. PROY.CONSTRUC.CENTRO PROMOCIONAL ARTESANIA EN MINIATURA DEL CALVARIO.DEBITO DE LA LIBRETA 00099024113 BOLIVIA CAMBIA, PAGO PLANILLA N¿4, SEG¿N LA UPRE.</t>
  </si>
  <si>
    <t>'TRANSFERENCIA DE FONDOS||S/G. NOTA CITE:MEFP/VTCP/DGAFT/UOIET/TES/N¿2302/16 DE LA FECHA, DEL MIN.ECO.FINAN.PUB.(HRE-TSO-3018),CONV.UPRE-CIF-IG/358/16 ENTRE LA UPRE Y EL GOB.AUT.MCPAL.VILLA TUNARI, PROY.CONST. U.E. SAN FRANCISCO KM 21.DEBITO DE LA LIBRETA N¿00099024113 BOLIVIA CAMBIA, 1ER.DESEMB.EQUIV.20% MONTO A FINANC.S/G.LA UPRE.</t>
  </si>
  <si>
    <t>'TRANSFERENCIA DE FONDOS||A SOL. DEL MIN,DE ECO Y FIN.PUBL. MEFP/VTCP/DGAFT/UOIET/TES/N¿2280/15 DE LA FECHA HRE TSO 3009 CONVENIO UPRE CIF 20/13 ENTRE LA UPRE Y EL G.A.M.DE ORURO. PROY.CONSTRUC. CENTRO INTEGRAL DE DESCANSO DEL ADULTO MAYOR WASIY D-3.DEBITO DE LA LIBRETA 00099024113 BOLIVIA CAMBIA, PAGO PLANILLA N¿5, SEG¿N LA UPRE.</t>
  </si>
  <si>
    <t>'TRANSFERENCIA DE FONDOS||A SOL. DEL MIN,DE ECO Y FIN.PUBL. MEFP/VTCP/DGAFT/UOIET/TES/N¿2282/16 DE LA FECHA HRE TSO 3010 CONVENIO UPRE CIF 032/2014 ENTRE LA UPRE Y EL G.A.M.DE ORURO. PROY.CONSTRUC.COLISEO INTEGRAL DISTRITO 3.DEBITO DE LA LIBRETA 00099024113 BOLIVIA CAMBIA, PAGO PLANILLA N¿5 DE CIERRE, SEG¿N LA UPRE.</t>
  </si>
  <si>
    <t>'TRANSFERENCIA DE FONDOS||A SOL. DEL MIN,DE ECO Y FIN.PUBL. MEFP/VTCP/DGAFT/UOIET/TES/N¿2285/16 DE LA FECHA HRE TSO 3016 CONVENIO UPRE CIF 086/13 ENTRE LA UPRE Y EL G.A.M.DE VILLA TUNARI PROY. CONSTRUCC. PISCINA OLIMPICA VILLA TUNARIDEBITO DE LA LIBRETA 00099024113 BOLIVIA CAMBIA, PAGO PLANILLA NO.6 S/G. LA UPRE.</t>
  </si>
  <si>
    <t>'TRANSFERENCIA DE FONDOS||A SOL. DEL MIN,DE ECO Y FIN.PUBL. MEFP/VTCP/DGAFT/UOIET/TES/N¿2283/16 DE LA FECHA HRE TSO 3011 CONVENIO UPRE CIF 021/2014 ENTRE LA UPRE Y EL G.A.M.DE ORURO. PROY.CONSTRUC.COMPLEJO DEPORTIVO EVO MORALES AYMA SAN MIGUEL DE ORURO II.DEBITO DE LA LIBRETA 00099024113 BOLIVIA CAMBIA, PAGO PLANILLA N¿ 2, SEG¿N LA UPRE.</t>
  </si>
  <si>
    <t>'TRANSFERENCIA DE FONDOS||A SOL. DEL MIN,DE ECO Y FIN.PUBL. MEFP/VTCP/DGAFT/UOIET/TES/N¿2281/16 DE LA FECHA HRE TSO 3012 CONVENIO UPRE CIF 0857/13 ENTRE LA UPRE Y EL G.A.M.DE PAZ¿A. PROY.CONSTRUC.COLISEO CERRADO DE TOTORAL.DEBITO DE LA LIBRETA 00099024113 BOLIVIA CAMBIA, PAGO PLANILLA N¿6, SEG¿N LA UPRE.</t>
  </si>
  <si>
    <t>'TRANSFERENCIA DE FONDOS||A SOL. DEL MIN,DE ECO Y FIN.PUBL. MEFP/VTCP/DGAFT/UOIET/TES/N¿2284/16 DE LA FECHA HRE TSO 3013 CONVENIO UPRE CIF 27/2014 ENTRE LA UPRE Y EL G.A.M.DE ANTEQUERA. PROY.CONSTRUC. CASA DE GOBIERNO DEL MUNICIPIO DE ANTEQUERA.DEBITO DE LA LIBRETA 00099024113 BOLIVIA CAMBIA, PAGO PLANILLA N¿2, SEG¿N LA UPRE.</t>
  </si>
  <si>
    <t>||TRANSFERENCIA DE FONDOS EN ATENCION A MENSAJE SWIFT  05365 DE LA FECHA (SECTOR PUBLICO).DEBITO DE LA LIBRETA 01170102001 DGAC, REPOSICION UTILES DE ESCRITORIO</t>
  </si>
  <si>
    <t>'TRANSFERENCIA DE FONDOS||S/G.NOTA CITE: MEFP/VTCP/DGAFT/UOIET/TES/N¿2287/16 DE LA FECHA DEL MIN.DE ECO.Y FINAN. PUB.(HRE-TSO-3006 ),CONV.UPRE-CIF-029/2014 ENTRE LA UPRE Y EL G.A.M.ORURO .PROY."CONST.UNIDAD EDUCATIVA 9 DE JUNIO-MUNICIPIO DE ORURO".DEBITO DE LIBRETA N¿00099024113 BOLIVIA CAMBIA, PAGO PLANILLA N¿ 1 S/G.LA UPRE.</t>
  </si>
  <si>
    <t>'TRANSFERENCIA DE FONDOS||S/G.NOTA CITE: MEFP/VTCP/DGAFT/UOIET/TES/N¿2286/16 DE LA FECHA DEL MIN.DE ECO.Y FINAN. PUB.(HRE-TSO-3007),CONV.UPRE-CIF-036/2014 ENTRE LA UPRE Y EL G.A.M.ORURO PROY. "CONST.MERCADO GRACIAS A DIOS M.S. TECHO PUMAS ANDINO-MUNICIPIO DE ORURO".DEBITO DE LIBRETA N¿00099024113 BOLIVIA CAMBIA, PAGO PLANILLA N¿ 4 S/G.LA UPRE.</t>
  </si>
  <si>
    <t>DEPOSITO EN EL EXTERIOR SEG¿N MENSAJE SWIFT 05404 DE FECHA 18/04/2016 POR ORDEN DE CONSULADO GENERAL DE BOLIVIA EN WASHINGTON DC REF.: RECAUDACION EXTERIOR-CEDULAS DE IDENTIDAD00340012005 SEGIP - RECAUDACION EXTERIOR - CEDULAS DE IDENTIDAD</t>
  </si>
  <si>
    <t>DEPOSITO EN EL EXTERIOR SEG¿N MENSAJE SWIFT 5403 DE FECHA 18/04/2016 POR ORDEN DE EMBASSY OF BOLIVIA-MOSCOW00099021001 TGN-RECURSOS ORDINARIOS</t>
  </si>
  <si>
    <t>||TRANSFERENCIA DE FONDOS S/G. MENSAJES SWIFT NROS. 05396 DE LA FECHA, 04681 DE F. 07.04.2016 Y CORREO ELECTR¿NICO DEL MINISTERIO DE AUTONOMIAS. (SECTOR PUBLICO).P/CTA. SOLIDAR SUISSE; LIBRETA 00051018010 MIN. AUTONOMIA - COSUDE (MA SOLIDAR1).</t>
  </si>
  <si>
    <t>PAGO A BID PR¿STAMO 2908/BL-BO VCTO. 18-abr-2016 POR CUENTA DE TGN , NTI. 007463 VALOR 18-abr-2016   COMISIONES USD 112.948,54CTA. 3987 CUENTA UNICA DEL TESORO LIB. 00099021001 REF.: COMISIONES BANCARIAS</t>
  </si>
  <si>
    <t>COBRO COSTOS DE PAPELERIA EN COMPLEMENTO AL COMPROBANTE CONTABLE G-0191268 DE LA FECHA00340012003 RECAUDACION EXTRANJERIA - C.I. -L.C. (UTILES DE ESCRITORIO)</t>
  </si>
  <si>
    <t>COBRO COSTOS DE PAPELERIA EN COMPLEMENTO AL COMPROBANTE CONTABLE G-0191278 DE LA FECHA00099021001 TGN-RECURSOS ORDINARIOS</t>
  </si>
  <si>
    <t>VENTA DE DIVISAS SEGUN NOTA YPFB-0147-2016 Y MEFP/VTCP/DGPOT/UOTGN/NO.1325/2016 A SOLICITUD DE YACIMIENTOS PETROLIFEROS FISCALES BOLIVIANOS REF.: SERVICIO DE ADQUISICION DE LICENCIAS DE SOFTWARELIB. 00513012003 LBP-YPFB (2011349681373)</t>
  </si>
  <si>
    <t>VENTA DE DIVISAS SEGUN NOTA YPFB-0147-2016 Y MEFP/VTCP/DGPOT/UOTGN/NO.1325/2016 A SOLICITUD DE YACIMIENTOS PETROLIFEROS FISCALES BOLIVIANOS REF.: SERVICIO DE ADQUISICION DE LICENCIAS DE SOFTWAREDIFERENCIA EN EL TIPO DE CAMBIO - LIB. 00513012003 LBP-YPFB (2011349681373)</t>
  </si>
  <si>
    <t>COBRO DE COMISIONES AL MEFP, CTA. 3987 CUENTA UNICA DEL TESORO LIB. 00099021001, POR PAGO PRESTAMO ICO 0102000039.0 FORTALEC.UNIVERSIDAD J.M.SARACHO VCTO. 18/04/2016 DE LA UNIVERSIDAD AUTONOMA JUAN MISAEL SARACHO</t>
  </si>
  <si>
    <t>||COBRO COMISION DE TRANSFERENCIA AL EXTERIOR 0.10% S/USD 7.996,32 REEMBOLSO GASTOS DE COMUNICACION BS220.- Y EMISION CBTE. CONTABLE BS50.- EN COMPLEMENTO A COMPROBANTE S-0848391 ADJUNTO DE LA FECHA REF.: CARTA DE CREDITO I-2015-028.CGO.LIB.N¿00249012001 LBP-CEASS-CENTRAL DE ABASTECIMIENTO Y SUM. REF.: GCOS PAGO N¿3 LC I-2015-028</t>
  </si>
  <si>
    <t>||TRANSFERENCIA DE FONDOS S/G. MENSAJES SWIFT NROS. 05381 DE LA FECHA Y 05332 DE F. 15.04.2016. (SECTOR PUBLICO).DEBITO DE LA LIBRETA 01170102001 DGAC, REPOSICION UTILES DE ESCRITORIO.</t>
  </si>
  <si>
    <t>||TRANSFERENCIA DE FONDOS SEGUN CITE: MEFP/VTCP/DGCP/UODP-426/2016 DEL MEFP RECIBIDA EN LA FECHA REF: PAGO VENCIMIENTOS CLAVE PIZARRA TGNV1G02 (TRAM-TSO-3024) EQUIVALENTE A  MVDOL 920.000,00 T/C 6,86DE LA LIBRETA N¿ 00099021001 TGN RECURSOS ORDINARIOS MN.</t>
  </si>
  <si>
    <t>COBRO DE||COSTO UTILES DE ESCRITORIO POR LA ELABORACION DEL COMPROBANTE CONTABLE NRO. 0848399 DE LA FECHADE LA LIBRETA N¿ 00099021001 TGN RECURSOS ORDINARIOS MN. COBRO COSTO UTILES DE ESCRITORIO</t>
  </si>
  <si>
    <t>'TRANSFERENCIA DE FONDOS||EN ATENCION A NOTA DEL MIN. DE ECONOMIA Y FINANZAS PUBLICAS. MEFP/VTCP/DGCP/UODP-427/2016 DE LA FECHA(HRE-TSO-3025). PAGO BTS EXTRABURSATIL -VENCIMIENTO 19 DE ABRIL  D.S. N¿1121 DE 11/01/2012DEBITO DE LA LIBRETA N¿ 00099021001, REPOSICI¿N ¿TILES DE ESCRITORIO</t>
  </si>
  <si>
    <t>'TRANSFERENCIA DE FONDOS||EN ATENCION A NOTA DEL MIN. DE ECONOMIA Y FINANZAS PUBLICAS. MEFP/VTCP/DGCP/UODP-427/2016 DE LA FECHA(HRE-TSO-3025). PAGO BTS EXTRABURSATIL -VENCIMIENTO 19 DE ABRIL  D.S. N¿1121 DE 11/01/2012DEBITO DE LIBRETA  N¿ 00099021001 "TGN-RECURSOS ORDINARIOS-MONEDA NACIONAL"</t>
  </si>
  <si>
    <t>||VENTA DE DIVISAS S/G NOTAS YPFB/GAFC-1005 DFC-1619 URT-1265/2016 Y MEFP/VTCP/DGPOT/UOTGN/N¿1324/2016 REF.:EMISION CARTA DE CREDITO I-2016-008,COMISION EMISION L/C 0,15% S/USD430.000.-POR 73 DIAS,REEMB.GSTS.COMUNICACION BS220.-Y EMISION COMP.CONTABLE BS50.-LIB.00513012004 LBP-YPFB-UNICOMERCIAL REF.:COMISIONES EMISION LC I-2016-008</t>
  </si>
  <si>
    <t>'TRANSFERENCIA DE FONDOS||EN ATENCION A NOTA DEL MIN. DE ECONOMIA Y FINANZAS PUBLICAS MEFP/VTCP/DGPOT/UPCFTGN/TR-N¿0966/2016 DE LA FECHA.(HRE-TSO-3042).DEBITO DE LA LIBRETA  N¿00099021001, REPOSICI¿N ¿TILES DE ESCRITORIO.</t>
  </si>
  <si>
    <t>N¿MERO DE LIBRETA CUT: 990301013.00 OPERACI¿N T01 TRANSFERENCIA DE FONDOS A LA CUT - TESORO DIRECTO DE BANCO UNION S.A. A CUENTA UNICA DEL TESORO CON NUMERO DE SOLICITUD = 594567 Y NUMERO CORRELATIVO = 91320019042016249 00990301013 TGN RECURSOS ORDINARIOS</t>
  </si>
  <si>
    <t>'TRANSFERENCIA DE FONDOS DE DPTOS.DE ENCAJE LEGAL DEL SISTEMA FINANCIERO A DPTOS.CTES.DEL SECTOR PUBLICO S/G CITE' BUN/0352/16||DE LA FECHA  (HRE-TSO-3068)A SOLICITUD DEL MEFP, REVERSION ANTICIPADA;LIBRETA N¿00099021001, BUN.</t>
  </si>
  <si>
    <t>||TRANSFERENCIA DE FONDOS S/G. NOTA DE CITE:BUN0348/16 DE LA FECHA (HRE-TSO-3064).A SOLICITUD SEDERI ORURO,LIBRETA NO.03010104201 SEDERI-PARA SU FUNCIONAMEINTO GESTION/2016; BUN.</t>
  </si>
  <si>
    <t>'TRANSFERENCIA DE FONDOS||A SOL. DEL MIN,DE ECO Y FIN.PUBL. MEFP/VTCP/DGAFT/USCFT/N¿2344/16 DE LA FECHA HRE TSO 3072 PAGO CAPITAL EN MORA, DEUDA EMERGENTE DEL D.S. N¿ 24641 (04/06/1997) - ADMINISTRACI¿N DE AEROPUERTOS Y SERVICIOS AUXILIARES A LA NAVEGACI¿N AEREA.ABONO A LA LIBRETA 00099021001 TGN - RECURSOS ORDINARIOS.</t>
  </si>
  <si>
    <t>PAGO PR¿STAMO BID 527-SF-BO VCTO. 19-abr-2016 POR CUENTA DE TGN , NTI. 007533 VALOR 19-abr-2016 CAPITAL USD 69.992,39 INTERESES USD 3.499,62CTA. 3987 CUENTA UNICA DEL TESORO LIB. 00099021001 REF.: COMISIONES BANCARIAS</t>
  </si>
  <si>
    <t>COBRO COSTOS DE PAPELERIA EN COMPLEMENTO AL COMPROBANTE CONTABLE G-0191350 DE LA FECHA00340012003 RECAUDACION EXTRANJERIA - C.I. -L.C. (UTILES DE ESCRITORIO)</t>
  </si>
  <si>
    <t>VENTA DE DIVISAS SEGUN NOTA MEFP/VTCP/DGPOT/UOTGN/NO.1340/2016 A SOLICITUD DE MINISTERIO DE SALUD REF.: ADQUISICION DE MEDICAMENTOSLIB. 00046024204 MS - 5% ENTES GESTORES PROGRAMAS PREVENC. Y PROYECTOS NALES.</t>
  </si>
  <si>
    <t>'TRANSFERENCIA DE FONDOS||A SOL. DEL MIN,DE ECO Y FIN.PUBL. MEFP/VTCP/DGAFT/UOIET/TES/N¿2300/16 DE LA FECHA HRE TSO 3044 CONVENIO UPRE CIF IG 281/2016 ENTRE LA UPRE Y EL G.A.M.DE  QUIABAYA. PROY.CONSTRUC.TINGLADO U.E. CHACAMBAYA COM. CHACAMBAYA QUIABAYA.DEBITO DE LA LIBRETA 00099024113 BOLIVIA CAMBIA,1ER DESEM.EQUIV.20% DEL MONTO A FINANCIAR, SG. UPRE</t>
  </si>
  <si>
    <t>'TRANSFERENCIA DE FONDOS||A SOL. DEL MIN,DE ECO Y FIN.PUBL. MEFP/VTCP/DGAFT/UOIET/TES/N¿2299/16 DE LA FECHA HRE TSO 3045 CONVENIO UPRE CIF IG 0282/2016 ENTRE LA UPRE Y EL G.A.M.DE QUIABAYA. PROY.CONSTRUC.TINGLADO U.E. CONCHUPATA COM.CONCHUPATA QUIABAYA.DEBITO DE LA LIBRETA 00099024113 BOLIVIA CAMBIA,1ER DESEM.EQUIV.20% DEL MONTO A FINANCIAR, SG. UPRE</t>
  </si>
  <si>
    <t>'TRANSFERENCIA DE FONDOS||A SOL. DEL MIN,DE ECO Y FIN.PUBL. MEFP/VTCP/DGAFT/UOIET/TES/N¿2298/16 DE LA FECHA HRE TSO 3046 CONVENIO UPRE CIF IG 0283/2016 ENTRE LA UPRE Y EL G.A.M.DE QUIABAYA. PROY.CONSTRUC.TINGLADO U.E. MARCUPATA COM. MARCUPATA QUIABAYA.DEBITO DE LA LIBRETA 00099024113 BOLIVIA CAMBIA,1ER DESEM.EQUIV.20% DEL MONTO A FINANCIAR, SG. UPRE</t>
  </si>
  <si>
    <t>'TRANSFERENCIA DE FONDOS||S/G. NOTA CITE:MEFP/VTCP/DGAFT/UOIET/TES/N¿2295/16 DE LA FECHA, DEL MIN.ECO.FINAN.PUB.(HRE-TSO-3050),CONV.UPRE-CIF-IG/005/15 ENTRE LA UPRE Y EL GOB.AUT.MCPAL.SAN PEDRO DE BUENA VISTA, PROY.CONST.COLISEO SAN PEDRO DE BUENA VISTA.DEBITO DE LA LIBRETA N¿00099024113 BOLIVIA CAMBIA, PAGO PLANILLA N¿2  S/G. LA UPRE.</t>
  </si>
  <si>
    <t>'TRANSFERENCIA DE FONDOS||S/G. NOTA CITE:MEFP/VTCP/DGAFT/UOIET/TES/N¿2294/16 DE LA FECHA, DEL MIN.ECO.FINAN.PUB.(HRE-TSO-3051),CONV.UPRE-CIF-IG/065/15 ENTRE LA UPRE Y EL GOB.AUT.MCPAL.SAN AGUSTIN, PROY.CONST.BATERIA DE BA¿OS U.E. 1¿ DE MAYO DE MEJILLONES.DEBITO DE LA LIBRETA N¿00099024113 BOLIVIA CAMBIA, PAGO PLANILLA N¿2  S/G. LA UPRE.</t>
  </si>
  <si>
    <t>'TRANSFERENCIA DE FONDOS||S/G. NOTA CITE:MEFP/VTCP/DGAFT/UOIET/TES/N¿2292/16 DE LA FECHA, DEL MIN.ECO.FINAN.PUB.(HRE-TSO-3052),CONV.UPRE-CIF-IG/220/16 ENTRE LA UPRE Y EL GOB.AUT.MCPAL.POJO, PROY.CONST. MERCADO YUTHUPAMPA.DEBITO DE LA LIBRETA N¿00099024113 BOLIVIA CAMBIA, 1ER.DESEMB.EQUIV.20% MONTO A FINANC.S/G.LA UPRE.</t>
  </si>
  <si>
    <t>'TRANSFERENCIA DE FONDOS||S/G.NOTA CITE:MEFP/VTCP/DGAFT/UOIET/TES/NO.2297/16 DE LA FECHA, DEL MIN.DE ECO.Y FINAN.PUB.(HRE-TSO-3047),CONV.UPRE-CIF-IG 0284/2016 ENTRE LA UPRE Y EL GOB.AUT.MCPAL.QUIABAYA  PROY.CONST.TINGLADO U.E.TARATA  COM.TARATA QUIABAYA.DEBITO DE LA LIBRETA NO.00099024113 "BOLIVIA CAMBIA",1ER.DESEMBOLSO 20% MONTO A FINANC. S/G. LA UPRE</t>
  </si>
  <si>
    <t>'TRANSFERENCIA DE FONDOS||S/G.NOTA CITE:MEFP/VTCP/DGAFT/UOIET/TES/NO.2301/16 DE LA FECHA, DEL MIN.DE ECO.Y FINAN.PUB.(HRE-TSO-3048),CONV.UPRE-CIF-IG-357/2016 ENTRE LA UPRE Y EL GOB.AUT.MCPAL.POCONA PROY.CONST.PUENTE VEHICULAR YURAJ MOLINO-PILANCHO.DEBITO DE LA LIBRETA NO.00099024113 "BOLIVIA CAMBIA",1ER.DESEMBOLSO 20% MONTO A FINANC. S/G. LA UPRE</t>
  </si>
  <si>
    <t>'TRANSFERENCIA DE FONDOS||S/G.NOTA CITE:MEFP/VTCP/DGAFT/UOIET/TES/NO.2296/16 DE LA FECHA, DEL MIN.DE ECO.Y FINAN.PUB.(HRE-TSO-3049),CONV.UPRE-CIF-249/2014 ENTRE LA UPRE Y UPEA .PROY.CONST.CONCLUSI¿N EDIF.EMBLEM¿TICO Y PARANINIFO UNIV.EL ALTO-UPEA.DEBITO DE LA LIBRETA NO.00099024113 "BOLIVIA CAMBIA", PAGO PLANILLA NO.6 S/G. LA UPRE.</t>
  </si>
  <si>
    <t>'TRANSFERENCIA DE FONDOS||S/G.NOTA CITE: MEFP/VTCP/DGAFT/UOIET/TES/N¿2279/16 DE LA FECHA DEL MIN.DE ECO.Y FINAN. PUB.(HRE-TSO-3053 ),CONV.UPRE-CIF-405 /2014 ENTRE LA UPRE Y EL G.A.M.CORQUE PROY. "CONST.MERCADO CENTRAL CORQUE-ORURO "DEBITO DE LIBRETA  N¿00099024113 BOLIVIA CAMBIA, PAGO PLANILLA N¿ 3, S/G.LA UPRE.</t>
  </si>
  <si>
    <t>'TRANSFERENCIA DE FONDOS||S/G.NOTA CITE: MEFP/VTCP/DGAFT/UOIET/TES/N¿2290/16 DE LA FECHA DEL MIN.DE ECO.Y FINAN. PUB.(HRE-TSO-3054),CONV.UPRE-CIF-IG/375/2016 ENTRE LA UPRE Y EL G.A.M.SHINAHOTA PROY. "CONST.PISTA SINTETICA DE ATLETISMO ESTADIO.MCPAL.SHINAHOTA  "DEBITO DE LIBRETA N¿00099024113 BOLIVIA CAMBIA, 1ER.DESEMBOLSO 20% MONTO A FINANCIAR, S/G.LA UPRE.</t>
  </si>
  <si>
    <t>'TRANSFERENCIA DE FONDOS||A SOL. DEL MIN,DE ECO Y FIN.PUBL. MEFP/VTCP/DGCP/UODP - 432/2016 DE LA FECHA HRE TSO 3056 PAGO BTS EXTRABURSATIL - VENCIMIENTO 20 DE ABRIL D.S. N¿ 1121 DE 11 DE ENERO DE 2012.DEBITO DE LA LIBRETA 00099021001 COBRO UTILES DE ESCRITORIO.</t>
  </si>
  <si>
    <t>'TRANSFERENCIA DE FONDOS||A SOL. DEL MIN,DE ECO Y FIN.PUBL. MEFP/VTCP/DGCP/UODP - 432/2016 DE LA FECHA HRE TSO 3056 PAGO BTS EXTRABURSATIL - VENCIMIENTO 20 DE ABRIL D.S. N¿ 1121 DE 11 DE ENERO DE 2012.DEBITO DE LA LIBRETA 00099021001 TGN - RECURSOS ORDINARIOS - MONEDA NACIONAL.</t>
  </si>
  <si>
    <t>||TRANSFERENCIA DE FONDOS S/G. MENSAJES SWIFT NROS. 05485 Y 05480 DE LA FECHA (SECTOR PUBLICO).DEBITO DE LA LIBRETA 01170102001 DGAC, REPOSICION UTILES DE ESCRITORIO.</t>
  </si>
  <si>
    <t>DEPOSITO EN EL EXTERIOR SEG¿N MENSAJE SWIFT 5498 DE FECHA 20/04/2016 POR ORDEN DE CONSULADO GENERAL DE BOLIVIA-WASHINGTON REF:REVERSION SALDOS NO EJECUTADOS00099021001 TGN-RECURSOS ORDINARIOS</t>
  </si>
  <si>
    <t>N¿MERO DE LIBRETA CUT: 990301013.00 OPERACI¿N T01 TRANSFERENCIA DE FONDOS A LA CUT - TESORO DIRECTO DE BANCO UNION S.A. A CUENTA UNICA DEL TESORO CON NUMERO DE SOLICITUD = 595789 Y NUMERO CORRELATIVO = 91320020042016308 LIBRETA 00990301013 TGN RECURSOS OR</t>
  </si>
  <si>
    <t>||TRANSFERENCIA DE FONDOS SEG¿N CITE FSFADM025/16 DEL FONDESIF, RECIBIDA EN LA FECHA REF: TRANSF. AL TGN LA AMORTIZACI¿N DE CAPITAL DE COOP. BUEN SAMARITANO Y PAULO VI DEL PRPC TGN 9¿ (TRAM-TSO-3074)ABONO EN LA LIBRETA N¿ 00099021001 TGN-RECURSOS ORDINARIOS</t>
  </si>
  <si>
    <t>'TRANSFERENCIA DE FONDOS DE DPTOS.DE ENCAJE LEGAL DEL SISTEMA FINANCIERO A DPTOS.CTES.DEL SECTOR PUBLICO S/G CITE' CA/FID/188/2016||DE LA FECHA  (HRE-TSO-3095),FIDEICOMISO CONCLUSION PROYECTO CONSTRUCCION PLANTA DE FUNDICION AUSMELT VINTO, PAGO CUOTA 35.A SOLICITUD MINISTERIO DE MINERIA Y METALURGIA, LIBRETA N¿00099021001,BUN S.A.</t>
  </si>
  <si>
    <t>'TRANSFERENCIA DE FONDOS DE DPTOS.DE ENCAJE LEGAL DEL SISTEMA FINANCIERO A DPTOS.CTES.DEL SECTOR PUBLICO S/G CITE' BUN/CF 256/16||DE LA FECHA  (HRE-TSO-3096).A SOLICITUD MEFP,LIBRETA NRO.99021001(SOLIC.DE MARIO GUILLEN SUAREZ VICEMIN.PENS.Y SERV.FINANC);BUN</t>
  </si>
  <si>
    <t>PAGO A CAF PR¿STAMO CFA007357 VCTO. 20-abr-2016 POR CUENTA DE TGN , NTI. 007534 VALOR 20-abr-2016 CAPITAL USD 2.969.705,80 INTERESES USD 770.691,97 COMISIONES USD 30.004,29CTA. 3987 CUENTA UNICA DEL TESORO LIB. 00099021001 REF.: COMISIONES BANCARIAS</t>
  </si>
  <si>
    <t>PAGO A CAF PR¿STAMO CFA005702 VCTO. 20-abr-2016 POR CUENTA DE TGN , NTI. 007539 VALOR 20-abr-2016 CAPITAL USD 9.164.110,97 INTERESES USD 2.423.478,01 COMISIONES USD 1.718,07CTA. 3987 CUENTA UNICA DEL TESORO LIB. 00099021001 REF.: COMISIONES BANCARIAS</t>
  </si>
  <si>
    <t>PROVISION DE FONDOS PARA TRANSFERENCIA SEGUN SOLICITUD YPFB-0146-2016 DE YACIMIENTOS PETROLIFEROS FISCALES BOLIVIANOS REF.: PAGO POR SERVICIO DE TRANSPORTE DE GAS NATURAL PARA EL MERCADO INTERNO DEL MES DE MARZO/16.LIB. 00513012007 YPFB - RECURSOS NACIONALIZACION</t>
  </si>
  <si>
    <t>COBRO COSTOS DE PAPELERIA EN COMPLEMENTO AL COMPROBANTE CONTABLE G-0191518 DE LA FECHA00099021001 TGN-RECURSOS ORDINARIOS</t>
  </si>
  <si>
    <t>TRANSFERENCIA RECIBIDA DEL EXTERIOR SEG¿N MENSAJES SWIFT Nos. 05495-05493 (REM.EXT.) DE FECHA 20-04-2016 POR DESEMBOLSO DE CAF PR¿STAMO CFA008340 PROY.CONST.DOBLE VIA MONTERO CRISTAL MAYULIBRETA N¿ 00291012002 ABC-RECURSOS PROPIOS REF.: UTILES DE ESCRITORIO</t>
  </si>
  <si>
    <t>VENTA DE DIVISAS SEGUN NOTA MEFP/VTCP/DGPOT/UOTGN/NO.1348/2016 A SOLICITUD DE BOLIVIA TV REF.: PAGO SERVICIO DE COBERTURA EN EL EXTERIORLIB. 00526012001 BOLIVIA TV - RECAUDACIONES</t>
  </si>
  <si>
    <t>VENTA DE DIVISAS SEGUN NOTA MEFP/VTCP/DGPOT/UOTGN/NO.1348/2016 A SOLICITUD DE BOLIVIA TV REF.: PAGO SERVICIO DE COBERTURA EN EL EXTERIORDIFERENCIA EN EL TIPO DE CAMBIO - LIB. 00526012001 BOLIVIA TV - RECAUDACIONES</t>
  </si>
  <si>
    <t>VENTA DE DIVISAS SEGUN NOTA MEFP/VTCP/DGPOT/UOTGN/NO.1310/2016 A SOLICITUD DE MINISTERIO DE ECONOMIA Y FINANZAS PUBLICAS REF.: PAGO SERV.ESPECIALIZADOS ABRIL 2016LIB. Nro 00099021001 TGN - RECURSOS ORDINARIOS</t>
  </si>
  <si>
    <t>COBRO COSTOS DE PAPELERIA EN COMPLEMENTO AL COMPROBANTE CONTABLE G-0191550 DE LA FECHA00513062001 YPFB-OPERACIONES PLANTA DE SEPARACION DE LIQUIDOS RIO GRANDE (UTILES DE ESCRITORIO)</t>
  </si>
  <si>
    <t>||VENTA DE DIVISAS SG/ NOTA MEFP/VTCP/DGPOT/UOTGN/NO.1327/2016 A SOLICITUD DEL MIN. DE CULTURAS REF.:  TRANSF. DE FDOS. AL EXTERIOR EQUIV. EUR 28,502,31 A FAVOR DE AMAURY SPORT ORGANISATION, PAGO SERVICIO DE PUBLICIDAD RALLY DAKAR 2016LIB. 00099021001 TGN-RECURSOS ORDINARIOS, COMISION TRANSF. BS 222,13 SWIFT BS 220,- UTILES BS 50,-</t>
  </si>
  <si>
    <t>'TRANSFERENCIA DE FONDOS||A SOL. DEL MIN,DE ECO Y FIN.PUBL. MEFP/VTCP/DGAFT/UOIET/TES/N¿2293/16 DE LA FECHA HRE TSO 3101 CONVENIO UPRE CIF IG 221/2016 ENTRE LA UPRE Y EL G.A.M.DE CHIMORE. PROY.CONSTRUC.UNIDAD EDUCATIVA MODELO ERNESTO GUEVARA DE LA SERNA "EL CHE".DEBITO DE LA LIBRETA 00099024113 BOLIVIA CAMBIA,1ER DESEM.EQUIV.20% DEL MONTO A FINANCIAR, SG. UPRE</t>
  </si>
  <si>
    <t>'TRANSFERENCIA DE FONDOS||S/G. NOTA CITE:MEFP/VTCP/DGAFT/UOIET/TES/N¿2354/16 DE LA FECHA, DEL MIN.ECO.FINAN.PUB.(HRE-TSO-3104),CONV.UPRE-CIF-054/15 ENTRE LA UPRE Y EL GOB.AUT.MCPAL.SHINAHOTA, PROY.CONST. INFRAESTRUCTURA DEPORTIVA SAN LUIS.DEBITO DE LA LIBRETA N¿00099024113 BOLIVIA CAMBIA, PAGO PLANILLA N¿3 S/G. LA UPRE.</t>
  </si>
  <si>
    <t>'TRANSFERENCIA DE FONDOS||A SOL. DEL MIN,DE ECO Y FIN.PUBL. MEFP/VTCP/DGAFT/UOIET/TES/N¿2356/16 DE LA FECHA HRE TSO 3102 CONVENIO UPRE CIF IG 137/2015 ENTRE LA UPRE Y EL G.A.M.DE CHACARILLA. PROY.CONSTRUC. TINGLADO U.E. ANTOFAGASTA DE CHOJ¿ACOTA.DEBITO DE LA LIBRETA 00099024113 BOLIVIA CAMBIA, PAGO PLANILLA N¿2, SEG¿N LA UPRE.</t>
  </si>
  <si>
    <t>'TRANSFERENCIA DE FONDOS||S/G. NOTA CITE:MEFP/VTCP/DGAFT/UOIET/TES/N¿2353/16 DE LA FECHA, DEL MIN.ECO.FINAN.PUB.(HRE-TSO-3105),CONV.UPRE-CIF-035/15 ENTRE LA UPRE Y EL GOB.AUT.MCPAL.SHINAHOTA, PROY.CONST.PUENTE VEHICULAR VILLA BARRIENTOS D-1.DEBITO DE LA LIBRETA N¿00099024113 BOLIVIA CAMBIA, PAGO PLANILLA N¿4 S/G. LA UPRE.</t>
  </si>
  <si>
    <t>'TRANSFERENCIA DE FONDOS||S/G.NOTA CITE: MEFP/VTCP/DGAFT/UOIET/TES/N¿2330/16 DE LA FECHA DEL MIN.DE ECO.Y FINAN. PUB.(HRE-TSO-3108),CONV.UPRE-CIF-588/2014 ENTRE LA UPRE Y EL G.A.M.VIACHA PROY. "CONST.COMPLEJO EDUCATIVO 14 DE NOVIEMBRE PAZ Y UNIDAD VIACHA ".DEBITO DE LIBRETA N¿00099024113 BOLIVIA CAMBIA, PAGO DE LA PLANILLA N¿ 6, S/G.LA UPRE.</t>
  </si>
  <si>
    <t>'TRANSFERENCIA DE FONDOS||A SOL. DEL MIN,DE ECO Y FIN.PUBL. MEFP/VTCP/DGAFT/UOIET/TES/N¿2355/16 DE LA FECHA HRE TSO 3103 CONVENIO UPRE CIF IG 314/2015 ENTRE LA UPRE Y EL G.A.M.DE PUERTO RURRENABAQUE. PROY.CONSTRUC. AULAS U.E. VILLA LOURDES-D3.DEBITO DE LA LIBRETA 00099024113 BOLIVIA CAMBIA, PAGO PLANILLA N¿2, SEG¿N LA UPRE.</t>
  </si>
  <si>
    <t>'TRANSFERENCIA DE FONDOS||S/G.NOTA CITE: MEFP/VTCP/DGAFT/UOIET/TES/N¿2328/16 DE LA FECHA DEL MIN.DE ECO.Y FINAN. PUB.(HRE-TSO-3109),CONV.UPRE-CIF-IG/112 /2015 ENTRE LA UPRE Y EL G.A.M.SAPAHAQUI PROY. "CONST.TINGLADO U.E.COBIJA DE KAHATA-SAPAHAQUI".DEBITO DE LIBRETA N¿00099024113 BOLIVIA CAMBIA, PAGO PLANILLA N¿ 2, S/G.LA UPRE.</t>
  </si>
  <si>
    <t>'TRANSFERENCIA DE FONDOS||S/G. NOTA CITE:MEFP/VTCP/DGAFT/UOIET/TES/N¿2329/16 DE LA FECHA, DEL MIN.ECO.FINAN.PUB.(HRE-TSO-3106),CONV.UPRE-CIF-IG/273/15 ENTRE LA UPRE Y EL GOB.AUT.MCPAL.SANTA  ANA, PROY.CONST.GRADERIAS CANCHA BENI-SANTA  ANA DEL YACUMA.DEBITO DE LA LIBRETA N¿00099024113 BOLIVIA CAMBIA, PAGO PLANILLA N¿1 S/G. LA UPRE.</t>
  </si>
  <si>
    <t>'TRANSFERENCIA DE FONDOS||S/G.NOTA CITE:MEFP/VTCP/DGAFT/UOIET/TES/NO.2327/16 DE LA FECHA, DEL MIN.DE ECO.Y FINAN.PUB.(HRE-TSO-3107),CONV.UPRE-CIF-097/2015 ENTRE LA UPRE Y EL GOB.AUT.MCPAL.PUERTO VILLARROEL PROY.CONST.INFRAESTRUCTURA U.E.MARISCAL DE AYACUCHO.DEBITO DE LA LIBRETA NO.000990204113 "BOLIVIA CAMBIA", PAGO PLANILLA NO.4 S/G. LA UPRE.</t>
  </si>
  <si>
    <t>'TRANSFERENCIA DE FONDOS||S/G.NOTA CITE: MEFP/VTCP/DGAFT/UOIET/TES/N¿2326/16 DE LA FECHA DEL MIN.DE ECO.Y FINAN. PUB.(HRE-TSO-3110),CONV.UPRE-CIF-1198/2013 ENTRE LA UPRE Y EL G.A.M.PUERTO GUAYARAMERIN PROY. "CONST.BLOQUE DE AULAS Y BATERIA DE BA¿OS U.E.CACHUELA ESPERANZA".DEBITO DE LIBRETA N¿00099024113 BOLIVIA CAMBIA, PAGO PLANILLA N¿ 4, S/G.LA UPRE.</t>
  </si>
  <si>
    <t>'TRANSFERENCIA DE FONDOS||S/G.NOTA CITE:MEFP/VTCP/DGAFT/UOIET/TES/NO.2319/16 DE LA FECHA, DEL MIN.DE ECO.Y FINAN.PUB.(HRE-TSO-3100),CONV.UPRE-CIF-IG 522/2015 ENTRE LA UPRE Y EL GOB.AUT.MCPAL.ACHACACHI PROY.CONST.BLOQUE DE AULAS U.E.EUFRACIO IB¿¿EZ.DEBITO DE LA LIBRETA NO.00099024113 "BOLIVIA CAMBIA",1ER.DESEMBOLSO 20% MONTO A FINANC. S/G. LA UPRE</t>
  </si>
  <si>
    <t>'TRANSFERENCIA DE FONDOS||A SOL. DEL MIN,DE ECO Y FIN.PUBL. MEFP/VTCP/DGCP/UODP-435/2016 DE LA FECHA HRE TSO 3083 PAGO BTS EXTRABURSATIL - VENCIMIENTO 21 DE ABRIL D.S. N¿1121 DE 11 DE ENERO DE 2012.DEBITO DE LA LIBRETA 00099021001 TGN RECURSOS ORDINARIOS - MONEDA NACIONAL.</t>
  </si>
  <si>
    <t>'TRANSFERENCIA DE FONDOS||A SOL. DEL MIN,DE ECO Y FIN.PUBL. MEFP/VTCP/DGCP/UODP-435/2016 DE LA FECHA HRE TSO 3083 PAGO BTS EXTRABURSATIL - VENCIMIENTO 21 DE ABRIL D.S. N¿1121 DE 11 DE ENERO DE 2012.DEBITO DE LA LIBRETA 00099021001 COBRO UTILES DE ESCRITORIO.</t>
  </si>
  <si>
    <t>DEPOSITO EN EL EXTERIOR SEG¿N MENSAJE SWIFT 5541-5539 DE FECHA 21/04/2016 POR ORDEN DE EMBASSY OF BOLIVIA IN EGYPT REF:SALDOS00099021001 TGN-RECURSOS ORDINARIOS</t>
  </si>
  <si>
    <t>DEPOSITO EN EL EXTERIOR SEG¿N MENSAJE SWIFT 05565 DE FECHA 21/04/2016 POR ORDEN DE CONSULADO GENERAL DE BOLIVIA EN HOUSTON REF.: GASTOS DE FUNCIONAMIENTO SALDOS TSE00099021001 TGN-RECURSOS ORDINARIOS</t>
  </si>
  <si>
    <t>||REGULARIZACION SEGUN CONCILIACION CTA.4088 M/N AL 15/04/2016 IMPORTE PROVISIONADO EN DEMASIA  SEGUN NOTAS MEFP/VTCP/DGPOT/UOTGN/NO.1189 DEL 06/04/2016 Y NOTAS 1233-1204/2016 DEL 11/04/2016LIBRETA 00099021001 TGN RECURSOS ORDINARIOS</t>
  </si>
  <si>
    <t>||43¿ DESEM. CRED. EXT. A  YPFB UREA  AMONIACO CARRASCO CBBA. SG. NOTAS YPFB/PRS/GAFC-0809 DFC-1386 URT-1101/2016 Y MHE-2807 DESP-0411  RECIB. EN FECHAS 19 Y 07-04-16 (TRAM-TGL-5686-4920) REF: RD N¿ 165/12, CONT. SANO N¿ 257/12 E INF. LEGAL BCB GAL SANO DLBCI INF 2016-90 RECIBIDA EN LA FECHAABONO EN LA LIBRETA N¿ 00513059202 YPFB CREDITO SANO 257/2012 PLANTA UREA AMONIACO</t>
  </si>
  <si>
    <t>||TRANSFERENCIA DE FONDOS S/G NOTA CITE: BUN0363/16 DE LA FECHA (HRE-TSO-3130), DEVOLUCION SALDOS NO EJECUTADOS DEL PRESUPUESTO DEL AREA GESTION/2016.A SOLICITUD MMAYA-SERNAP-PARQUE NACIONAL NOEL KEMPFF MERCADO, LIBRETA N¿00990201001; BUN.</t>
  </si>
  <si>
    <t xml:space="preserve">MINISTERIO DE HIDROCARBUROS Y ENERGÍA  </t>
  </si>
  <si>
    <t>||REGISTRO POR LA DEVOLUCION DE SALDO NO UTILIZADO DE LA CARTA DE CREDITO I-2015-030.LIB.N¿00078034201 MHE-EEC-GNV FDO DE CONVERSION DE VEHICULOS REF.: DEV SALDO NO UTILIZADO I-2015-030</t>
  </si>
  <si>
    <t>VENTA DE DIVISAS SEGUN NOTA MEFP/VTCP/DGPOT/UOTGN/NO.1351/2016 A SOLICITUD DE CONTRALORIA GENERAL DEL ESTADO REF.: PAGO CUOTA ANUAL GESTION 2016LIB. 00680012001 CONTRALORIA GENERAL DEL ESTADO - INGRESOS</t>
  </si>
  <si>
    <t>VENTA DE DIVISAS SEGUN NOTA MEFP/VTCP/DGPOT/UOTGN/NO.1351/2016 A SOLICITUD DE CONTRALORIA GENERAL DEL ESTADO REF.: PAGO CUOTA ANUAL GESTION 2016DIFERENCIA EN EL TIPO DE CAMBIO - LIB. 00680012001 CONTRALORIA GENERAL DEL ESTADO - INGRESOS</t>
  </si>
  <si>
    <t>COBRO COSTOS DE PAPELERIA EN COMPLEMENTO AL COMPROBANTE CONTABLE G-0191570 DE LA FECHA00099021001 TGN-RECURSOS ORDINARIOS</t>
  </si>
  <si>
    <t>COBRO COSTOS DE PAPELERIA EN COMPLEMENTO AL COMPROBANTE CONTABLE G-0191655 DE LA FECHA00513062001 YPFB-OPERACIONES PLANTA DE SEPARACION DE LIQUIDOS RIO GRANDE (UTILES DE ESCRITORIO)</t>
  </si>
  <si>
    <t>COBRO COSTOS DE PAPELERIA EN COMPLEMENTO AL COMPROBANTE CONTABLE G-0191661 DE LA FECHA00099021001 TGN-RECURSOS ORDINARIOS</t>
  </si>
  <si>
    <t>COBRO DE||COSTO UTILES DE ESCRITORIO POR LA ELABORACION DEL COMPROBANTE CONTABLE NRO. 0848770 DE LA FECHA.DE LA LIB. N¿ 00513052001 YPFB GER. NACIONAL DE PLANTAS DE SEPARACION  COSTO UTILES DE ESCRITORIO</t>
  </si>
  <si>
    <t>COBRO DE||COSTO UTILES DE ESCRITORIO POR LA ELABORACION DEL COMPROBANTE CONTABLE NRO. 0848772 DE LA FECHADE LA LIBRETA N¿ 00513052001 YPFB GER.NACIONAL DE PLANTAS DE SEPARACION COSTO UTILES DE ESCRITORIO</t>
  </si>
  <si>
    <t>||TRANSFERENCIA DE FONDOS S/G. MENSAJES SWIFT NROS. 05543 Y 05537 DE LA FECHA (SECTOR PUBLICO).DEBITO DE LA LIBRETA 01170102001 DGAC, REPOSICION UTILES DE ESCRITORIO.</t>
  </si>
  <si>
    <t>'TRANSFERENCIA DE FONDOS||EN ATENCION A NOTA DEL MIN. DE ECONOMIA Y FINANZAS PUBLICAS. MEFP/VTCP/DGCP/UODP-/2016 DE LA FECHA(HRE-TSO-3113). PAGO BTS EXTRABURSATIL -VENCIMIENTO 22 DE ABRIL  D.S. N¿1121 DE 11/01/2012DEBITO DE LIBRETA  N¿ 00099021001 "TGN-RECURSOS ORDINARIOS-MONEDA NACIONAL"</t>
  </si>
  <si>
    <t>'TRANSFERENCIA DE FONDOS||EN ATENCION A NOTA DEL MIN. DE ECONOMIA Y FINANZAS PUBLICAS. MEFP/VTCP/DGCP/UODP-/2016 DE LA FECHA(HRE-TSO-3113). PAGO BTS EXTRABURSATIL -VENCIMIENTO 22 DE ABRIL  D.S. N¿1121 DE 11/01/2012DEBITO DE LA LIBRETA N¿ 00099021001, REPOSICI¿N ¿TILES DE ESCRITORIO</t>
  </si>
  <si>
    <t>||TRANSFERENCIA DE FONDOS S/G. MENSAJES SWIFT NROS. 05566 Y 05561 DE LA FECHA (SECTOR PUBLICO).DEBITO DE LA LIBRETA 01170102001 DGAC, REPOSICION UTILES DE ESCRITORIO.</t>
  </si>
  <si>
    <t>N¿MERO DE LIBRETA CUT: 990301013.00 OPERACI¿N T01 TRANSFERENCIA DE FONDOS A LA CUT - TESORO DIRECTO DE BANCO UNION S.A. A CUENTA UNICA DEL TESORO CON NUMERO DE SOLICITUD = 598527 Y NUMERO CORRELATIVO = 91320022042016423 00990301013 TGN RECURSOS ORDINARIOS</t>
  </si>
  <si>
    <t>||TRANSFERENCIA DE FONDOS S/G. CITE' BUN0367/16 DE LA FECHA (HRE-TSO-3162). DEVOLUCION DE FONDOS UNION EUROPEA.A SOLICITUD DEL MMAYA-SERNAP RESERVA NACIONAL DE FLORA Y FAUNA TARIQUIA; LIBRETA 00099021001; BUN.</t>
  </si>
  <si>
    <t>PAGO A BID PR¿STAMO 2822/BL-BO VCTO. 22-abr-2016 POR CUENTA DE TGN , NTI. 007466 VALOR 22-abr-2016  INTERESES USD 3.571,38CTA. 3987 CUENTA UNICA DEL TESORO LIB. 00099021001 REF.: COMISIONES BANCARIAS</t>
  </si>
  <si>
    <t>PAGO A BID PR¿STAMO 2822/BL-BO VCTO. 22-abr-2016 POR CUENTA DE TGN , NTI. 007487 VALOR 22-abr-2016  INTERESES USD 180.447,85 COMISIONES USD 57.204,19CTA. 3987 CUENTA UNICA DEL TESORO LIB. 00099021001 REF.: COMISIONES BANCARIAS</t>
  </si>
  <si>
    <t>VENTA DE DIVISAS SEGUN NOTA MEFP/VTCP/DGPOT/UOTGN/NO.1378/2016 A SOLICITUD DE MINISTERIO DE EDUCACION REF.: ASIGNACION MENSUAL DE MAYO-JUNIO 2016LIB. Nro 00099021001 TGN RECURSOS ORDINARIOS</t>
  </si>
  <si>
    <t>VENTA DE DIVISAS SEGUN NOTA MEFP/VTCP/DGPOT/UOTGN/NO.1378/2016 A SOLICITUD DE MINISTERIO DE EDUCACION REF.: ASIGNACION MENSUAL DE MAYO-JUNIO 2016DIFERENCIA EN EL TIPO DE CAMBIO - LIB. Nro 00099021001 TGN RECURSOS ORDINARIOS</t>
  </si>
  <si>
    <t>VENTA DE DIVISAS SEGUN NOTA MEFP/VTCP/DGPOT/UOTGN/NO.1386/2016 A SOLICITUD DE MINISTERIO DE EDUCACION REF.: PAGO ASIGNACION MENSUAL MAYO-JUNIO 2016DIFERENCIA EN EL TIPO DE CAMBIO - LIB. Nro 00099021001 TGN RECURSOS ORDINARIOS</t>
  </si>
  <si>
    <t>VENTA DE DIVISAS SEGUN NOTA MEFP/VTCP/DGPOT/UOTGN/NO.1386/2016 A SOLICITUD DE MINISTERIO DE EDUCACION REF.: PAGO ASIGNACION MENSUAL MAYO-JUNIO 2016LIB. Nro 00099021001 TGN RECURSOS ORDINARIOS</t>
  </si>
  <si>
    <t>VENTA DE DIVISAS SEGUN NOTA MEFP/VTCP/DGPOT/UOTGN/NO.1353/2016 A SOLICITUD DE MINISTERIO DE EDUCACION REF.: PAGO ASIGNACION MENSUAL MAYO A JUNIO DE 2016DIFERENCIA EN EL TIPO DE CAMBIO - LIB. Nro 00099021001 TGN RECURSOS ORDINARIOS</t>
  </si>
  <si>
    <t>VENTA DE DIVISAS SEGUN NOTA MEFP/VTCP/DGPOT/UOTGN/NO.1353/2016 A SOLICITUD DE MINISTERIO DE EDUCACION REF.: PAGO ASIGNACION MENSUAL MAYO A JUNIO DE 2016LIB. Nro 00099021001 TGN RECURSOS ORDINARIOS</t>
  </si>
  <si>
    <t>VENTA DE DIVISAS SEGUN NOTA MEFP/VTCP/DGPOT/UOTGN/NO.1387/2016 A SOLICITUD DE MINISTERIO DE EDUCACION REF.: PAGO ASIGNACION MENSUAL MAYO Y JUNIO PROY.BECAS DE ESTUDIODIFERENCIA EN EL TIPO DE CAMBIO - LIB. Nro 00099021001 TGN RECURSOS ORDINARIOS</t>
  </si>
  <si>
    <t>VENTA DE DIVISAS SEGUN NOTA MEFP/VTCP/DGPOT/UOTGN/NO.1387/2016 A SOLICITUD DE MINISTERIO DE EDUCACION REF.: PAGO ASIGNACION MENSUAL MAYO Y JUNIO PROY.BECAS DE ESTUDIOLIB. Nro 00099021001 TGN RECURSOS ORDINARIOS</t>
  </si>
  <si>
    <t>VENTA DE DIVISAS SEGUN NOTA MEFP/VTCP/DGPOT/UOTGN/NO.1394/2016 A SOLICITUD DE ADUANA NACIONAL DE BOLIVIA REF.: PAGO SERVICIO DE MANTENIMIENTOLIB. 00283012002 ADUANA NAL .- RECURSOS PROPIOS</t>
  </si>
  <si>
    <t>VENTA DE DIVISAS SEGUN NOTA YPFB-0150-2016 Y MEFP/VTCP/DGPOT/N0.1384/2016 A SOLICITUD DE YACIMIENTOS PETROLIFEROS FISCALES BOLIVIANOS REF.: COMPRA DE GASOLINA 93 97LIB. 00513012004 LBP-YPFB-UNICOMERCIAL</t>
  </si>
  <si>
    <t>VENTA DE DIVISAS SEGUN NOTA YPFB-0148-2016 Y  MEFP/VTCP/DGPOT/UOTGN/NO.1355/2016 A SOLICITUD DE YACIMIENTOS PETROLIFEROS FISCALES BOLIVIANOS REF.: GASTOS OPERATIVOS 2014LIB. 00513012004 LBP-YPFB-UNICOMERCIAL</t>
  </si>
  <si>
    <t>VENTA DE DIVISAS SEGUN NOTA YPFB-0149-2016 Y  MEFP/VTCP/DGPOT/UOTGN/NO.1389/2016 A SOLICITUD DE YACIMIENTOS PETROLIFEROS FISCALES BOLIVIANOS REF.: SUMINISTRO DE DIESEL ENERO 2016LIB. 00513012004 LBP-YPFB-UNICOMERCIAL</t>
  </si>
  <si>
    <t>VENTA DE DIVISAS SEGUN NOTA YPFB-0151-2016 Y  MEFP/VTCP/DGPOT/UOTGN/N0.1354/2016 A SOLICITUD DE YACIMIENTOS PETROLIFEROS FISCALES BOLIVIANOS REF.: COMPRA DE GASOLINA 93 97LIB. 00513012004 LBP-YPFB-UNICOMERCIAL</t>
  </si>
  <si>
    <t>COBRO COSTOS DE PAPELERIA EN COMPLEMENTO AL COMPROBANTE CONTABLE G-0191784 DE LA FECHA00513062001 YPFB-OPERACIONES PLANTA DE SEPARACION DE LIQUIDOS RIO GRANDE (UTILES DE ESCRITORIO)</t>
  </si>
  <si>
    <t>COBRO COSTOS DE PAPELERIA EN COMPLEMENTO AL COMPROBANTE CONTABLE G-0191788 DE LA FECHA00513062001 YPFB-OPERACIONES PLANTA DE SEPARACION DE LIQUIDOS RIO GRANDE (UTILES DE ESCRITORIO)</t>
  </si>
  <si>
    <t>COBRO COSTOS DE PAPELERIA EN COMPLEMENTO AL COMPROBANTE CONTABLE G-0191790 DE LA FECHA00513062001 YPFB-OPERACIONES PLANTA DE SEPARACION DE LIQUIDOS RIO GRANDE (UTILES DE ESCRITORIO)</t>
  </si>
  <si>
    <t>||VENTA DE DIVISAS SEGUN NOTA MEFP/VTCP/DGPOT/UOTGN/NO.1381/2016 A SOLICITUD DEL MIN. DE EDUCACION REF.: TRANSF. DE FONDOS AL EXTERIOR EQUIV.GBP 743,56 A/F OSCAR CONTRERAS CARRASCO, PAGO ASIGNACION MENSUAL MAYO Y JUNIO 2016LIB.00099021001 TGN-RECURSOS ORDINARIOS, COMIS. BS7,34 UTILES BS50.- SWIFT BS220.-DIF.T/C BS193.76</t>
  </si>
  <si>
    <t>||TRANSFERENCIA DE FONDOS S/G. MENSAJE SWIFT NRO. 05591 DE LA FECHA (SECTOR PUBLICO).DEBITO DE LA LIBRETA 01170102001 DGAC, REPOSICION UTILES DE ESCRITORIO.</t>
  </si>
  <si>
    <t>||TRANSFERENCIA DE FONDOS S/G. MENSAJE SWIFT NRO. 05589 DE LA FECHA (SECTOR PUBLICO).DEBITO DE LA LIBRETA 01170102001 DGAC, REPOSICION UTILES DE ESCRITORIO.</t>
  </si>
  <si>
    <t>||TRANSFERENCIA DE FONDOS POR PARTE DEL TGN PARA PAGO DE VALORES "C" EN MN CON F.VCTO. 22/04/2016, S/G. CARTA MEFP/VTCP/DGCP/UODP-441/2016 DE FECHA 22/04/2016 DEL MINISTERIO DE ECONOMIA Y FINANZAS PUBLICAS, LIBRETA 00099031003 DEL TGN TITULOS VALOR DEL TESORO MN.LIBRETA 00099031003 DEL TGN TITULOS VALOR DEL TESORO MN.</t>
  </si>
  <si>
    <t>COBRO DE||COSTO UTILES DE ESCRITORIO POR COBRO DE INTERESES DE 43 OPERACIONES DEL CREDITO EXTRAORDINARIO SANO 257/2012 DE YPFB PROYECTO UREA AMONIACO CARRASCO COCHABAMBA SEGUN NOTA  CITE: YPFB/GAFC-1074 DFC-1710 URT-1341/2016 RECIBIDA EN LA FECHA  (TRAM-TSO-3141)DE LA LIBRETA NRO. 00513012007 LBP-YPFB RECURSOS NACIONALIZACION COBRO COSTO UTILES DE ESCRITORIO</t>
  </si>
  <si>
    <t>'TRANSFERENCIA DE FONDOS||EN ATENCION A NOTA DEL MIN. DE ECONOMIA Y FINANZAS PUBLICAS. MEFP/VTCP/DGCP/UODP-442/2016 DE LA FECHA(HRE-TSO-3145). PAGO BTS EXTRABURSATIL -VENCIMIENTO  23, 24 Y 25 DE ABRIL  D.S. N¿1121 DE 11/01/2012DEBITO DE LA LIBRETA N¿ 00099021001, REPOSICI¿N ¿TILES DE ESCRITORIO</t>
  </si>
  <si>
    <t>'TRANSFERENCIA DE FONDOS||EN ATENCION A NOTA DEL MIN. DE ECONOMIA Y FINANZAS PUBLICAS. MEFP/VTCP/DGCP/UODP-442/2016 DE LA FECHA(HRE-TSO-3145). PAGO BTS EXTRABURSATIL -VENCIMIENTO  23, 24 Y 25 DE ABRIL  D.S. N¿1121 DE 11/01/2012DEBITO DE LIBRETA  N¿ 00099021001 "TGN-RECURSOS ORDINARIOS-MONEDA NACIONAL"</t>
  </si>
  <si>
    <t>||TRANSFERENCIA DE FONDOS EN ATENCION A MENSAJE SWIFT  05625 DE LA FECHA (SECTOR PUBLICO)DEBITO DE LA LIBRETA 01170102001 DGAC, REPOSICION UTILES DE ESCRITORIO</t>
  </si>
  <si>
    <t>||TRANSFERENCIA DE FONDOS EN ATENCION A MENSAJES SWIFT  05623 Y 05609 DE LA FECHA (SECTOR PUBLICO)DEBITO DE LA LIBRETA 01170102001 DGAC, REPOSICION UTILES DE ESCRITORIO</t>
  </si>
  <si>
    <t>DEPOSITO EN EL EXTERIOR SEG¿N MENSAJE SWIFT 5678 DE FECHA 25/04/2016 POR ORDEN DE CONSULADO GENERAL DEL ESTADO-FLORIDA GASTOS OPERATIVOS00099021001 TGN-RECURSOS ORDINARIOS</t>
  </si>
  <si>
    <t>DEPOSITO EN EL EXTERIOR SEG¿N MENSAJE SWIFT 05650 DE FECHA 25/04/2016 POR ORDEN DE CONSULADO DE BOLIVIA EN CALAMA REF.: RECAUDACIONES EXTERIOR-CEDULAS DE IDENTIDAD00340012005 SEGIP - RECAUDACION EXTERIOR - CEDULAS DE IDENTIDAD</t>
  </si>
  <si>
    <t>DEPOSITO EN EL EXTERIOR SEG¿N MENSAJE SWIFT 05703 DE FECHA 25/04/2016 POR ORDEN DE CONSUALDO GERAL DA BOLIVIA-SP BRASIL REF.: DEVOLUCION00099021001 TGN-RECURSOS ORDINARIOS</t>
  </si>
  <si>
    <t>'TRANSFERENCIA DE FONDOS||EN ATENCION A NOTA DEL MIN. DE ECONOMIA Y FINANZAS PUBLICAS MEFP/VTCP/DGAFT/UOIET/TES/N¿2422 /15 DE LA FECHA(HRE-TSO-3210).CONVENIO SUBSIDIARIO-PRESTAMO CAF 2324- G.A.D.DE SANTA CRUZ - PROYECTO SISTEMA DE ELECTRIFICACION RURAL LA PLANCHADA.ABONO A LA LIBRETA  N¿ 00099021001 TGN-RECURSOS ORDINARIOS., PAGO CAPITAL E INTERESES.</t>
  </si>
  <si>
    <t>PAGO A FND PR¿STAMO NDF-160 VCTO. 24-abr-2016 POR CUENTA DE TGN , NTI. 007510 VALOR 25-abr-2016 CAPITAL USD 140.335,81 INTERESES USD 22.489,18CTA. 3987 CUENTA UNICA DEL TESORO LIB. 00099021001 REF.: COMISIONES BANCARIAS</t>
  </si>
  <si>
    <t>PAGO A FND PR¿STAMO NDF 291 VCTO. 24-abr-2016 POR CUENTA DE TGN , NTI. 007512 VALOR 25-abr-2016 CAPITAL USD 36.710,29 INTERESES USD 12.744,64CTA. 3987 CUENTA UNICA DEL TESORO LIB. 00099021001 REF.: COMISIONES BANCARIAS</t>
  </si>
  <si>
    <t>PAGO A FND PR¿STAMO NDF-320 VCTO. 24-abr-2016 POR CUENTA DE TGN , NTI. 007513 VALOR 25-abr-2016 CAPITAL USD 18.667,72 INTERESES USD 6.551,93CTA. 3987 CUENTA UNICA DEL TESORO LIB. 00099021001 REF.: COMISIONES BANCARIAS</t>
  </si>
  <si>
    <t>PAGO A FND PR¿STAMO NDF-322 VCTO. 24-abr-2016 POR CUENTA DE TGN , NTI. 007514 VALOR 25-abr-2016 CAPITAL USD 68.648,53 INTERESES USD 24.094,04CTA. 3987 CUENTA UNICA DEL TESORO LIB. 00099021001 REF.: COMISIONES BANCARIAS</t>
  </si>
  <si>
    <t>PAGO A FND PR¿STAMO NDF-358 VCTO. 24-abr-2016 POR CUENTA DE TGN , NTI. 007515 VALOR 25-abr-2016 CAPITAL EUR 47.845,29 INTERESES EUR 16.865,47CTA. 3987 CUENTA UNICA DEL TESORO LIB. 00099021001 REF.: COMISIONES BANCARIAS</t>
  </si>
  <si>
    <t>PAGO A FND PR¿STAMO NDF 367 VCTO. 24-abr-2016 POR CUENTA DE TGN , NTI. 007516 VALOR 25-abr-2016 CAPITAL EUR 24.613,13 INTERESES EUR 8.583,83CTA. 3987 CUENTA UNICA DEL TESORO LIB. 00099021001 REF.: COMISIONES BANCARIAS</t>
  </si>
  <si>
    <t>PAGO A FND PR¿STAMO NDF-157 VCTO. 24-abr-2016 POR CUENTA DE TGN , NTI. 007524 VALOR 25-abr-2016 CAPITAL USD 69.679,20 INTERESES USD 22.597,94CTA. 3987 CUENTA UNICA DEL TESORO LIB. 00099021001 REF.: COMISIONES BANCARIAS</t>
  </si>
  <si>
    <t>PAGO A FND PR¿STAMO NFD - 45 VCTO. 24-abr-2016 POR CUENTA DE TGN , NTI. 007525 VALOR 25-abr-2016 CAPITAL EUR 96.216,93 INTERESES EUR 11.185,22CTA. 3987 CUENTA UNICA DEL TESORO LIB. 00099021001 REF.: COMISIONES BANCARIAS</t>
  </si>
  <si>
    <t>PROVISION DE FONDOS PARA TRANSFERENCIA SEGUN SOLICITUD YPFB-0148-2016 DE YACIMIENTOS PETROLIFEROS FISCALES BOLIVIANOS REF.: PAGO SERVICIO INTERRUMPIBLE DE TRANSPORTE DE GAS NATURAL MI MARZO/16.LIB. 00513012007 YPFB - RECURSOS NACIONALIZACION</t>
  </si>
  <si>
    <t>VENTA DE DIVISAS SEGUN NOTA MEFP/VTCP/DGPOT/UOTGN/NO.1393/2016 A SOLICITUD DE MINISTERIO DE EDUCACION REF.: PAGO ASIGNACION MENSUAL MAYO-JUNIO 2016LIB. Nro 00099021001 TGN - RECURSOS ORDINARIOS</t>
  </si>
  <si>
    <t>VENTA DE DIVISAS SEGUN NOTA MEFP/VTCP/DGPOT/UOTGN/NO.1393/2016 A SOLICITUD DE MINISTERIO DE EDUCACION REF.: PAGO ASIGNACION MENSUAL MAYO-JUNIO 2016DIFERENCIA EN EL TIPO DE CAMBIO - LIB. Nro 00099021001 TGN - RECURSOS ORDINARIOS</t>
  </si>
  <si>
    <t>COBRO COSTOS DE PAPELERIA EN COMPLEMENTO AL COMPROBANTE CONTABLE G-0191885 DE LA FECHA00099021001 TGN-RECURSOS ORDINARIOS</t>
  </si>
  <si>
    <t>COBRO COSTOS DE PAPELERIA EN COMPLEMENTO AL COMPROBANTE CONTABLE G-0191892 DE LA FECHA00340012003 RECAUDACION EXTRANJERIA - C.I. -L.C. (UTILES DE ESCRITORIO)</t>
  </si>
  <si>
    <t>COBRO COSTOS DE PAPELERIA EN COMPLEMENTO AL COMPROBANTE CONTABLE G-0191901 DE LA FECHA00099021001 TGN-RECURSOS ORDINARIOS</t>
  </si>
  <si>
    <t>||VENTA DE DIVISAS S/G NOTA MEFP/VTCP/DGPOT/UOTGN/NO.1390/ 2016 A SOL. MIN.DE EDUCACION EQUIV. GBP 799.12 REF:TRANSF. DE FDOS.AL EXTERIOR A/F PABLO CORNEJO PIEROLA, PAGO ASIGNACION MESES DE MAYO Y JUNIO 2016.CGO. LIB.00099021001 TGN-RECURSOS ORDINARIOS, COBRO COMIS. MJE.SWIFT, UTILES DE ESCRIT. Y DIF T/C</t>
  </si>
  <si>
    <t>||VENTA DE DIVISAS S/G NOTA MEFP/VTCP/DGPOT/UOTGN/NO.1379/ 2016 A SOL. MIN.DE EDUCACION  EQUIV.   D-CAD 4.625.77 REF:TRANSF. DE FDOS.AL EXTERIOR A/F JORGE DANIEL CROCK PEREIRA , PAGO ASIGNACION MESES DE MAYO Y JUNIO 2016.CGO.LIB.00099021001, COBRO COMIS.TRANSF. DE FDOS. MJE,SWIFT,UTILES DE ESCRIT. Y DIF T/C</t>
  </si>
  <si>
    <t>||TRANSF. DE FONDOS EN ATENCION A MSJES. SWIFT 05652 Y 05647 DE LA FECHA (SECTOR PUBLICO)DE LA LIBRETA 01170102001 DGAC, REPOSICION UTILES DE ESCRITORIO</t>
  </si>
  <si>
    <t>||TRANSFERENCIA DE FONDOS SEGUN CITE: MEFP/VTCP/DGCP/UODP-445/2016 DEL MEFP RECIBIDA EN LA FECHA REF: PAGO VENCIMIENTOS CLAVE PIZARRA TGNU1M03 (TRAM-TSO-3178) EQUIVALENTE A UFV 2.500.000,00 T/C 2,11712DE LA LIBRETA NRO. 00099021001 TGN RECURSOS ORDINARIOS MN.</t>
  </si>
  <si>
    <t>COBRO DE||COSTO UTILES DE ESCRITORIO POR LA ELABORACION DEL COMPROBANTE CONTABLE NRO. 0849108 DE LA FECHADE LA LIBRETA N¿ 00099021001 TGN RECURSOS ORDINARIOS MN. COBRO COSTO UTILES DE ESCRITORIO</t>
  </si>
  <si>
    <t>||VENTA DE DIVISAS SG/ NOTA MEFP/VTCP/DGPOT/UOTGN/NO.1388/2016 A SOLICITUD DEL MIN. DE EDUCACION REF.:  TRANSF. DE FDOS. AL EXTERIOR  EQUIV. D-CAD 4.620,- A/F ANA TERESA MORATO LOPEZ, PAGO ASIGNACION MENSUAL MAY-JUN/16LIB.00099021001 TGN-REC.ORDINARIOS,COMISION BS 24,90 UTILES BS 50.- SWIFT BS 220.- DIF.T/C BS 588,22</t>
  </si>
  <si>
    <t>'TRANSFERENCIA DE FONDOS||EN ATENCION A NOTA DEL MIN. DE ECONOMIA Y FINANZAS PUBLICAS. MEFP/VTCP/DGCP/UODP-446/2016 DE LA FECHA(HRE-TSO-3179). PAGO BTS EXTRABURSATIL -VENCIMIENTO 26 DE ABRIL  D.S. N¿1121 DE 11/01/2012DEBITO DE LIBRETA  N¿ 00099021001 "TGN-RECURSOS ORDINARIOS-MONEDA NACIONAL"</t>
  </si>
  <si>
    <t>'TRANSFERENCIA DE FONDOS||EN ATENCION A NOTA DEL MIN. DE ECONOMIA Y FINANZAS PUBLICAS. MEFP/VTCP/DGCP/UODP-446/2016 DE LA FECHA(HRE-TSO-3179). PAGO BTS EXTRABURSATIL -VENCIMIENTO 26 DE ABRIL  D.S. N¿1121 DE 11/01/2012DEBITO DE LA LIBRETA N¿ 00099021001, REPOSICI¿N ¿TILES DE ESCRITORIO</t>
  </si>
  <si>
    <t>||VENTA DE DIVISAS SG/ NOTA MEFP/VTCP/DGPOT/UOTGN/NO.1391/2016 A SOLICITUD DEL MIN. DE EDUCACION REF.:  TRANSF. DE FDOS. AL EXTERIOR  EQUIV. D-CAD 4.668,95 A/F PATRICIA CRISTINA QUIROGA YA¿EZ, PAGO ASIGNACION MENSUAL MAY-JUN/16LIB.00099021001 TGN-REC.ORDINARIOS,COMISION BS 25,31UTILES BS 50.- SWIFT BS 220.- DIF.T/C BS 723,66</t>
  </si>
  <si>
    <t>||COBRO DE AVISO EMISION CARTA DE CR¿DITO STANDBY BS220.- Y EMISION CBTE. CONTABLE BS50.- REF.:31133010009853 (SB-R-2016-16).CGO.LIB.N¿ 00513012007 YPFB RECURSOS DE NACIONALIZACION</t>
  </si>
  <si>
    <t>'TRANSFERENCIA DE FONDOS||S/G. NOTA CITE:MEFP/VTCP/DGAFT/UOIET/TES/N¿2407/16 DE LA FECHA, DEL MIN.ECO.FINAN.PUB.(HRE-TSO-3196),CONV.UPRE-CIF-043/15 ENTRE LA UPRE Y EL GOB.AUT.MCPAL.SHINAHOTA, PROY.CONST.INFRAESTRUCTURA EDUCATIVA U.E. AGRIGENTO A.DEBITO DE LA LIBRETA N¿00099024113 BOLIVIA CAMBIA, PAGO PLANILLA N¿3  S/G. LA UPRE.</t>
  </si>
  <si>
    <t>'TRANSFERENCIA DE FONDOS||S/G.NOTA CITE: MEFP/VTCP/DGAFT/UOIET/TES/N¿2376/16 DE LA FECHA,DEL MIN.DE ECO.Y FINAN. PUB.(HRE-TSO-3187),CONV.UPRE-CIF-136 /2015 ENTRE LA UPRE Y EL G.A.M.VILLA TUNARI PROY. "CONST. MERCADO MODELO VILLA 14 DE SEPTIEMBRE".DEBITO DE LIBRETA N¿00099024113 BOLIVIA CAMBIA, PAGO PLANILLA N¿ 3, S/G.LA UPRE.</t>
  </si>
  <si>
    <t>'TRANSFERENCIA DE FONDOS||S/G.NOTA CITE: MEFP/VTCP/DGAFT/UOIET/TES/N¿2377/16 DE LA FECHA,DEL MIN.DE ECO.Y FINAN. PUB.(HRE-TSO-3188),CONV.UPRE-CIF-049/2015 ENTRE LA UPRE Y EL G.A.M.SHINAHOTA PROY. "CONST. 6 AULAS,BATERIA DE BA¿OS U.E. DEMETRIO CANELAS PRIMARIA".DEBITO DE LIBRETA N¿00099024113 BOLIVIA CAMBIA, PAGO PLANILLA N¿ 3, S/G.LA UPRE.</t>
  </si>
  <si>
    <t>'TRANSFERENCIA DE FONDOS||S/G.NOTA CITE: MEFP/VTCP/DGAFT/UOIET/TES/N¿2378/16 DE LA FECHA DEL MIN.DE ECO.Y FINAN. PUB.(HRE-TSO-3189),CONV.UPRE-CIF-597/2014 ENTRE LA UPRE Y EL G.A.M.VACAS PROY. "CONST. DE MERCADO CAMPESINO DE VACAS".DEBITO DE LIBRETA N¿00099024113 BOLIVIA CAMBIA, PAGO PLANILLA N¿ 6 DE CIERRE, S/G.LA UPRE.</t>
  </si>
  <si>
    <t>'TRANSFERENCIA DE FONDOS||S/G. NOTA CITE:MEFP/VTCP/DGAFT/UOIET/TES/N¿2408/16 DE LA FECHA, DEL MIN.ECO.FINAN.PUB.(HRE-TSO-3197),CONV.UPRE-CIF-261/14 ENTRE LA UPRE Y EL GOB.AUT.MCPAL.SAN RAMON, PROY.CONST.TINGLADO U.E. SANTA ROSA DE LA MINA.DEBITO DE LA LIBRETA N¿00099024113 BOLIVIA CAMBIA, PAGO PLANILLA N¿2 CIERRE S/G. LA UPRE.</t>
  </si>
  <si>
    <t>'TRANSFERENCIA DE FONDOS||S/G.NOTA CITE: MEFP/VTCP/DGAFT/UOIET/TES/N¿2379/16 DE LA FECHA,DEL MIN.DE ECO.Y FINAN. PUB.(HRE-TSO-3190),CONV.UPRE-CIF-1152/ /2013 ENTRE LA UPRE Y EL G.A.M.COROICO PROY. "CONST.  POLIFUNCIONAL CHALLA -COROICO"DEBITO DE LIBRETA N¿00099024113 BOLIVIA CAMBIA, PAGO PLANILLA N¿ 3 DE CIERRE, S/G.LA UPRE.</t>
  </si>
  <si>
    <t>'TRANSFERENCIA DE FONDOS||S/G. NOTA CITE:MEFP/VTCP/DGAFT/UOIET/TES/N¿2373/16 DE LA FECHA, DEL MIN.ECO.FINAN.PUB.(HRE-TSO-3198),CONV.UPRE-CIF-IG/009/15 ENTRE LA UPRE Y EL GOB.AUT.MCPAL.FILADELFIA, PROY.CONST.AMBIENTES NIVEL SECUNDARIA U.E. ESPIRITU.DEBITO DE LA LIBRETA N¿00099024113 BOLIVIA CAMBIA, PAGO PLANILLA N¿1  S/G. LA UPRE.</t>
  </si>
  <si>
    <t>'TRANSFERENCIA DE FONDOS||S/G.NOTA CITE: MEFP/VTCP/DGAFT/UOIET/TES/N¿2380/16 DE LA FECHA DEL MIN.DE ECO.Y FINAN. PUB.(HRE-TSO-3191),CONV.UPRE-CIF-1274/2013 ENTRE LA UPRE Y EL G.A.M.WARNES PROY. "CONST.TINGLADO Y GRADERIAS CANCHA POLIFUNCIONAL MODULO EDUCATIVO SATELITE NORTE-WARNES.DEBITO DE LIBRETA N¿00099024113 BOLIVIA CAMBIA, PAGO PLANILLA N¿ 3 DE AVANCE YCIERRE, S/G.LA UPRE.</t>
  </si>
  <si>
    <t>'TRANSFERENCIA DE FONDOS||S/G. NOTA CITE:MEFP/VTCP/DGAFT/UOIET/TES/N¿2374/16 DE LA FECHA, DEL MIN.ECO.FINAN.PUB.(HRE-TSO-3199),CONV.UPRE-CIF-086/15 ENTRE LA UPRE Y EL GOB.AUT.MCPAL.VILLA TUNARI, PROY.CONST.CENTRO DE EDUCACION  ESPECIAL SONRISAS.DEBITO DE LA LIBRETA N¿00099024113 BOLIVIA CAMBIA, PAGO PLANILLA N¿2  S/G. LA UPRE.</t>
  </si>
  <si>
    <t>'TRANSFERENCIA DE FONDOS||S/G.NOTA CITE: MEFP/VTCP/DGAFT/UOIET/TES/N¿2381/16 DE LA FECHA,DEL MIN.DE ECO.Y FINAN. PUB.(HRE-TSO-3192),CONV.UPRE-CIF-098/2015 ENTRE LA UPRE Y EL G.A.M.PUERTO VILLARROEL PROY. "CONST.LABORATORIOS-ADMISTRACION U.E. MARCELO QUIROGA SANTA CRUZ".DEBITO DE LIBRETA N¿00099024113 BOLIVIA CAMBIA, PAGO PLANILLA N¿ 3, S/G.LA UPRE.</t>
  </si>
  <si>
    <t>'TRANSFERENCIA DE FONDOS||S/G. NOTA CITE:MEFP/VTCP/DGAFT/UOIET/TES/N¿2375/16 DE LA FECHA, DEL MIN.ECO.FINAN.PUB.(HRE-TSO-3200),CONV.UPRE-CIF-079/15 ENTRE LA UPRE Y EL GOB.AUT.MCPAL.VILLA TUNARI, PROY.CONST.TINGLADO, GRADERIA U.E. MARISCAL SUCRE A.DEBITO DE LA LIBRETA N¿00099024113 BOLIVIA CAMBIA, PAGO PLANILLA N¿4 CIERRE, S/G. LA UPRE.</t>
  </si>
  <si>
    <t>'TRANSFERENCIA DE FONDOS||S/G.NOTA CITE: MEFP/VTCP/DGAFT/UOIET/TES/N¿2382/16 DE LA FECHA DEL MIN.DE ECO.Y FINAN. PUB.(HRE-TSO-3193),CONV.UPRE-CIF-IG/273/2015 ENTRE LA UPRE Y EL G.A.M.SANTA  ANA PROY. "CONST.GRADERIAS CANCHA BENI-SANTA  ANA DE YACUMA".DEBITO DE LIBRETA N¿00099024113 BOLIVIA CAMBIA, PAGO PLANILLA N¿ 2, S/G.LA UPRE.</t>
  </si>
  <si>
    <t>'TRANSFERENCIA DE FONDOS||S/G. NOTA CITE:MEFP/VTCP/DGAFT/UOIET/TES/N¿2420/16 DE LA FECHA, DEL MIN.ECO.FINAN.PUB.(HRE-TSO-3201),CONV.UPRE-CIF-IG/363/16 ENTRE LA UPRE Y EL GOB.AUT.MCPAL.LA GUARDIA, PROY.CONST.MODULO EDUCATIVO MAESTRO PITAGORAS.DEBITO DE LA LIBRETA N¿00099024113 BOLIVIA CAMBIA, 1ER.DESEMB.EQUIV.20% MONTO A FINANC.S/G.LA UPRE.</t>
  </si>
  <si>
    <t>'TRANSFERENCIA DE FONDOS||S/G.NOTA CITE: MEFP/VTCP/DGAFT/UOIET/TES/N¿2383/16 DE LA FECHA,DEL MIN.DE ECO.Y FINAN. PUB.(HRE-TSO-3194),CONV.UPRE-CIF-131/2015 ENTRE LA UPRE Y EL G.A.M.CHIMORE PROY. "CONST.PUESTO DE SALUD NUEVA ESPERANZA".DEBITO DE LIBRETA N¿00099024113 BOLIVIA CAMBIA, PAGO PLANILLA N¿ 2 DE CIERRE, S/G.LA UPRE.</t>
  </si>
  <si>
    <t>'TRANSFERENCIA DE FONDOS||S/G.NOTA CITE: MEFP/VTCP/DGAFT/UOIET/TES/N¿2406/16 DE LA FECHA DEL MIN.DE ECO.Y FINAN. PUB.(HRE-TSO-3195),CONV.UPRE-CIF-317/2014 ENTRE LA UPRE Y EL G.A.M.SHINAHOTA PROY. "CONST. TERMINAL MUNICIP¿L DE SHINAHOTA".DEBITO DE LIBRETA N¿00099024113 BOLIVIA CAMBIA, PAGO PLANILLA N¿ 8 DE AVANCE Y CIERRE, S/G.LA UPRE.</t>
  </si>
  <si>
    <t>'TRANSFERENCIA DE FONDOS||S/G. NOTA CITE:MEFP/VTCP/DGAFT/UOIET/TES/N¿2384/16 DE LA FECHA, DEL MIN.ECO.FINAN.PUB.(HRE-TSO-3202),CONV.UPRE-CIF-0835/13 ENTRE LA UPRE Y EL GOB.AUT.MCPAL.PAILON, PROY.CONST.MODULO U.E. ROSAL CENTRO JUAN EVO MORALES AYMA.DEBITO DE LA LIBRETA N¿00099024113 BOLIVIA CAMBIA, PAGO PLANILLA N¿1  S/G. LA UPRE.</t>
  </si>
  <si>
    <t>'TRANSFERENCIA DE FONDOS||S/G.NOTA CITE: MEFP/VTCP/DGAFT/UOIET/TES/N¿2366/16 DE LA FECHA DEL MIN.DE ECO.Y FINAN. PUB.(HRE-TSO-3204),CONV.UPRE-CIF-IG 0155/2016 ENTRE LA UPRE Y EL G.A.M.SUCRE PROY. "CONST.TINGLADO CAMPO DEPORTIVO BARRIO JAPON".DEBITO DE LIBRETA N¿00099024113 BOLIVIA CAMBIA, 1ER.DESEMBOLSO 20% MONTO A FINANCIAR, S/G.LA UPRE.</t>
  </si>
  <si>
    <t>'TRANSFERENCIA DE FONDOS||S/G. NOTA CITE:MEFP/VTCP/DGAFT/UOIET/TES/N¿2365/16 DE LA FECHA, DEL MIN.ECO.FINAN.PUB.(HRE-TSO-3203),CONV.UPRE-CIF-IG/0153/16 ENTRE LA UPRE Y EL GOB.AUT.MCPAL.SUCRE, PROY.CONST.INTERNADO ZONA  ALTO LAJAS TAMBO D-3.DEBITO DE LA LIBRETA N¿00099024113 BOLIVIA CAMBIA, 1ER.DESEMB.EQUIV.20% MONTO A FINANC.S/G.LA UPRE.</t>
  </si>
  <si>
    <t>'TRANSFERENCIA DE FONDOS||S/G.NOTA CITE: MEFP/VTCP/DGAFT/UOIET/TES/N¿2367/16 DE LA FECHA DEL MIN.DE ECO.Y FINAN. PUB.(HRE-TSO- 3205),CONV.UPRE-CIF-IG 0152/2016 ENTRE LA UPRE Y EL G.A.M.SUCRE PROY. "IMPLEM.CESPED SINTETICO Y GRADERIAS BARRIO BELEN".DEBITO DE LIBRETA N¿00099024113 BOLIVIA CAMBIA, 1ER.DESEMBOLSO 20% MONTO A FINANCIAR, S/G.LA UPRE.</t>
  </si>
  <si>
    <t>'TRANSFERENCIA DE FONDOS||S/G.NOTA CITE: MEFP/VTCP/DGAFT/UOIET/TES/N¿2368/16 DE LA FECHA DEL MIN.DE ECO.Y FINAN. PUB.(HRE-TSO-3206),CONV.UPRE-CIF-IG 0149/2016 ENTRE LA UPRE Y EL G.A.M.SUCRE PROY. "CONST.CENTRO DE SALUD INTEGRAL ALEGRIA".DEBITO DE LIBRETA N¿00099024113 BOLIVIA CAMBIA, 1ER.DESEMBOLSO 20% MONTO A FINANCIAR, S/G.LA UPRE</t>
  </si>
  <si>
    <t>'TRANSFERENCIA DE FONDOS||S/G.NOTA CITE: MEFP/VTCP/DGAFT/UOIET/TES/N¿2369/16 DE LA FECHA DEL MIN.DE ECO.Y FINAN. PUB.(HRE-TSO- 3207),CONV.UPRE-CIF-IG 0150/2016 ENTRE LA UPRE Y EL G.A.M.SUCRE PROY. "CONST.BLOQUE AULAS Y TALLERES U.E. ALEGRIA D-6".DEBITO DE LIBRETA N¿00099024113 BOLIVIA CAMBIA, 1ER.DESEMBOLSO 20% MONTO A FINANCIAR, S/G.LA UPRE.</t>
  </si>
  <si>
    <t>'TRANSFERENCIA DE FONDOS||S/G.NOTA CITE: MEFP/VTCP/DGAFT/UOIET/TES/N¿2370/16 DE LA FECHA DEL MIN.DE ECO.Y FINAN. PUB.(HRE-TSO- 3208),CONV.UPRE-CIF-IG 0154 /2016 ENTRE LA UPRE Y EL G.A.M.SUCRE PROY. "CONST. TINGLADO CAMPO DEPORTIVO BAJO SAN ANTONIO".DEBITO DE LIBRETA N¿00099024113 BOLIVIA CAMBIA, 1ER.DESEMBOLSO 20% MONTO A FINANCIAR, S/G.LA UPRE.</t>
  </si>
  <si>
    <t>'TRANSFERENCIA DE FONDOS||S/G.NOTA CITE: MEFP/VTCP/DGAFT/UOIET/TES/N¿2385/16 DE LA FECHA DEL MIN.DE ECO.Y FINAN. PUB.(HRE-TSO-3209 ),CONV.UPRE-CIF-120/2015 ENTRE LA UPRE Y EL G.A.M.CHIMORE PROY. "CONST.CASA COMUNAL SUB-ALCALDIA D - VIII".DEBITO DE LIBRETA N¿00099024113 BOLIVIA CAMBIA, PAGO PLANILLA N¿ 2, S/G.LA UPRE.</t>
  </si>
  <si>
    <t>DEPOSITO EN EL EXTERIOR SEG¿N MENSAJE SWIFT 05716-05714 DE FECHA 26/04/2016 POR ORDEN DE CONSUALDO DEL ESTADO PLURINACIONAL DE BOLIVIA EN ILO-PERU REF.: SALDOS TRIBUNAL SUPREMO ELECTORAL00099021001 TGN-RECURSOS ORDINARIOS</t>
  </si>
  <si>
    <t>NUMERO DE LIBRETA CUT: SENASIR OPERACI¿N E18  TRANSFERENCIA DEL SISTEMA FINANCIERO POR CUENTA DE TERCEROS  A LA CUT POR CONCEPTO DE DEVOLUCION DE PAGOS CC NO COBRADOS POR AFILIADOS CIVILES, CORRESPONDIENTE  A OCTUBRE 2015 A SIKUCUTYD DE BBVA PREVISION</t>
  </si>
  <si>
    <t>||TRANSF. DE FONDOS DEL EXTERIOR A F/TRIBUNAL SUPREMO ELECTORAL SEGUN SWIFT NOS.5241 DEL 13/04/2016 ORDENANTE EMBAJADA DE BOLIVIA-QUITO ECUADOR REF.SALDOS NO EJECUTADOSLIB.00099021001 TGN-RECURSO ORDINARIOS</t>
  </si>
  <si>
    <t>||TRANSF. DE FONDOS DEL EXTERIOR A F/TRIBUNAL SUPREMO ELECTORAL SEGUN SWIFT NO.5287 DEL 14/04/2016 ORDENANTE CONSULADO GERAL DA BOLIVIA-SAO PAULO, DEVOLUCIONES DE SALDOS NO EJECUTADOS.LIB.00099021001 TGN-RECURSOS ORDINARIOS</t>
  </si>
  <si>
    <t>||TRANSF. DE FONDOS DEL EXTERIOR A F/TRIBUNAL SUPREMO ELECTORAL SEGUN SWIFT NO.5466 DEL 19/04/2016 ORDENANTE CONSULADO GERAL DA BOLIVIA-SAO PAULO, DEVOLUCIONES DE SALDOS NO EJECUTADOS.LIB.00099021001 TGN-RECURSOS ORDINARIOS</t>
  </si>
  <si>
    <t>||TRANSF. DE FONDOS DEL EXTERIOR A F/TRIBUNAL SUPREMO ELECTORAL SEGUN SWIFT NO.4836 DEL 11/04/2016 ORDENANTE CONSULADO DE BOLIVIA EN POCITOS ARGENTINA, REVERSION DE SALDOS 10LIB.00099021001 TGN-RECURSOS ORDINARIOS</t>
  </si>
  <si>
    <t>||TRANSFERENCIA DE FONDOS S/G. CITE' BUN0377/16 DE LA FECHA (HRE-TSO-3227). CONSTRUCCI¿N TERMINAL DE PASAJEROS ARPTO.COBIJA-FNDR, PAGO PLANILLA N¿25.A SOLICITUD DEL GOB.AUT.DPTAL. DE PANDO; LIBRETA 05120104501 AASANA; BUN.</t>
  </si>
  <si>
    <t>COBRO COSTOS DE PAPELERIA EN COMPLEMENTO AL COMPROBANTE CONTABLE G-0191944 DE LA FECHA00099021001 TGN-RECURSOS ORDINARIOS</t>
  </si>
  <si>
    <t>VENTA DE DIVISAS SEGUN NOTA MEFP/VTCP/DGPOT/UOTGN/NO.1432/2016 A SOLICITUD DE BOLIVIA TV REF.: PAGO SERVICIO DE BANDA C DICIEMBRE 2015LIB. 00526012001 BOLIVIA TV - RECAUDACIONES</t>
  </si>
  <si>
    <t>VENTA DE DIVISAS SEGUN NOTA YPFB-0150-2016 Y MEFP/VTCP/DGPOT/UOTGN/NO.1397/2016 A SOLICITUD DE YACIMIENTOS PETROLIFEROS FISCALES BOLIVIANOS REF.: PLANILLA 39 UREA AMONIACOLIB. 00513052001 YPFB - GERENCIA NACIONAL DE PLANTAS DE SEPARACION</t>
  </si>
  <si>
    <t>TRANSFERENCIA DE FONDOS AL EXTERIOR SEGUN SOLICITUD MEFP/VTCP/DGCP/UODP-449/2016 DE MINISTERIO DE ECONOMIA Y FINANZAS PUBLICAS REF.: PAGO MEMBRESIA DEL ESTADO PLURINACIIONAL DE BOLIVIALIB. NRO 00099021001 TGN - RECURSOS ORDINARIOS</t>
  </si>
  <si>
    <t>COBRO COSTOS DE PAPELERIA EN COMPLEMENTO AL COMPROBANTE CONTABLE G-0191978 DE LA FECHA00513062001 YPFB-OPERACIONES PLANTA DE SEPARACION DE LIQUIDOS RIO GRANDE (UTILES DE ESCRITORIO)</t>
  </si>
  <si>
    <t>COBRO COSTOS DE PAPELERIA EN COMPLEMENTO AL COMPROBANTE CONTABLE G-0192039 DE LA FECHA00513062001 YPFB-OPERACIONES PLANTA DE SEPARACION DE LIQUIDOS RIO GRANDE (UTILES DE ESCRITORIO)</t>
  </si>
  <si>
    <t>||VENTA DE DIVISAS S/G NOTA MEFP/VTCP/DGPOT/UOTGN/NO.1401/ 2016 A SOL. MIN.DE EDUCACION  EQUIV. DKK 20.060.-  REF:TRANSF. DE FDOS.AL EXTERIOR A F/HUGO IGNACIO MOBAREC SARAVIA, PAGO ASIGNACION MENSUAL MAYO A JUNIO PROYECTO 100 BECASLIB.00099021001 TGN-RECURSOS ORDINARIOS,COBRO COMIS.TRANSF. DE FDOS AL EXT.MJE.SWIF,UTILES Y DIF T/C</t>
  </si>
  <si>
    <t>||RESPUESTA A DEBITO DEL BANQUERO SG SWIFT NO.5722  DE LA FECHA REF: COBRO COMISION EUR 7,00  POR TRANSFERENCIA DE EUR 3.082.- FECHA VALOR 22/04/2016 SG SOL. DEL MIN.DE EDUCACION , PAGO ASIGNACION MENSUAL MAYO Y JUNIO PROYECTO 100 BECAS DE ESTUDIOLIB.00099021001 TGN RECURSOS ORDINARIOS</t>
  </si>
  <si>
    <t>||TRANSF. DE FONDOS DEL EXTERIOR A F/TRIBUNAL SUPREMO ELECTORAL SEGUN SWIFT NOS.5241 DEL 13/04/2016 ORDENANTE EMBAJADA DE BOLIVIA-QUITO ECUADOR REF.SALDOS NO EJECUTADOSCGO.LIB.00099021001 TGN-RECURSO ORDINARIOS (UTILES DE ESCRITORIO)</t>
  </si>
  <si>
    <t>||REGISTRO COBRO NOTIFICACION ENMIENDA GARANTIA INTERNACIONAL BS220.- Y EMISION CBTE. CONTABLE BS50.- REF.: GC2009515000432 (SB-R-2016-71).CGO.LIB.N¿ 00513012007 YPFB RECURSOS DE NACIONALIZACION</t>
  </si>
  <si>
    <t>||TRANSF. DE FONDOS DEL EXTERIOR A F/TRIBUNAL SUPREMO ELECTORAL SEGUN SWIFT NO.5287 DEL 14/04/2016 ORDENANTE CONSULADO GERAL DA BOLIVIA-SAO PAULO, DEVOLUCIONES DE SALDOS NO EJECUTADOS.CGO.LIB.00099021001 TGN-RECURSOS ORDINARIOS (UTILES DE ESCRIT.)</t>
  </si>
  <si>
    <t>||TRANSF. DE FONDOS DEL EXTERIOR A F/TRIBUNAL SUPREMO ELECTORAL SEGUN SWIFT NO.5466 DEL 19/04/2016 ORDENANTE CONSULADO GERAL DA BOLIVIA-SAO PAULO, DEVOLUCIONES DE SALDOS NO EJECUTADOS.CGO.LIB.00099021001 TGN-RECURSOS ORDINARIOS (UTILES DE ESCRIT.)</t>
  </si>
  <si>
    <t>||TRANSF. DE FONDOS DEL EXTERIOR A F/TRIBUNAL SUPREMO ELECTORAL SEGUN SWIFT NO.4836 DEL 11/04/2016 ORDENANTE CONSULADO DE BOLIVIA EN POCITOS ARGENTINA, REVERSION DE SALDOS 10CGO.LIB.00099021001 TGN-RECURSOS ORDINARIOS (UTILES DE ESCRIT.)</t>
  </si>
  <si>
    <t>'TRANSFERENCIA DE FONDOS||A SOL. DEL MIN,DE ECO Y FIN.PUBL. MEFP/VTCP/DGCP/UODP/448/2016 DE LA FECHA HRE TSO 3223 PAGO BTS EXTRABURSATIL - VENCIMIENTO 27 DE ABRIL D.S. N¿1121 DE 11 DE ENERO DE 2012.DEBITO DE LA LIBRETA 00099021001 TGN RECURSOS ORDINARIOS - MONEDA NACIONAL.</t>
  </si>
  <si>
    <t>'TRANSFERENCIA DE FONDOS||A SOL. DEL MIN,DE ECO Y FIN.PUBL. MEFP/VTCP/DGCP/UODP/448/2016 DE LA FECHA HRE TSO 3223 PAGO BTS EXTRABURSATIL - VENCIMIENTO 27 DE ABRIL D.S. N¿1121 DE 11 DE ENERO DE 2012.DEBITO DE LA LIBRETA 0099021001 COBRO UTILES DE ESCRITORIO.</t>
  </si>
  <si>
    <t>'TRANSFERENCIA DE FONDOS||S/G.NOTA CITE:MEFP/VTCP/DGPOT/UPCFTGN/TR-N¿1036/16 DE LA FECHA, DEL MIN.ECO.FINAN.PUB.(HRE-TSO-3233), DEVOLUCION RECURSOS DEPOSITADOS EN EXCESO TASA REGULACION ANUAL MERCADO DE VALORES.DEBITO DE LA LIBRETA N¿ 00203012007 ASFI VALORES.</t>
  </si>
  <si>
    <t>'TRANSFERENCIA DE FONDOS||EN ATENCION A NOTA DEL MIN. DE ECONOMIA Y FINANZAS PUBLICAS MEFP/VTCP/DGPOT/UPCFTGN/TR/N¿1035/2016 DE LA FECHA (HRE-TSO-3234),DEVOLUCION DE RECURSOS DEPOSITADOS EN EXCESO  A LAS TASAS DE REGULACION ANUAL DEL MERCADO DE VALORES.DEBITO DE LA LIBRETA  N¿ 00203012007 ASFI VALORES.</t>
  </si>
  <si>
    <t>'COBRO DE UTILES DE ESCRITORIO POR¿||BS50.- Y COBRO REEMBOLSO GASTOS DE COMUNICACION BS220.- REF.: GC2009515000432 (SB-R-2015-71).CGO.LIB.N¿00513012007 YPFB RECURSOS DE NACIONALIZACION</t>
  </si>
  <si>
    <t>||TRANSFERENCIA DE FONDOS S/G. MENSAJE SWIFT NRO. 05760 DE LA FECHA (SECTOR PUBLICO).DEBITO DE LA LIBRETA 01170102001 DGAC, REPOSICION UTILES DE ESCRITORIO.</t>
  </si>
  <si>
    <t>N¿MERO DE LIBRETA CUT: 990301013.00 OPERACI¿N T01 TRANSFERENCIA DE FONDOS A LA CUT - TESORO DIRECTO DE BANCO UNION S.A. A CUENTA UNICA DEL TESORO CON NUMERO DE SOLICITUD = 602674 Y NUMERO CORRELATIVO = 91320027042016572 LIBRETA 00990301013 TGN RECURSOS OR</t>
  </si>
  <si>
    <t>PROVISION DE FONDOS PARA TRANSFERENCIA SEGUN SOLICITUD YPFB-0156-2016 DE YACIMIENTOS PETROLIFEROS FISCALES BOLIVIANOS REF.: PAGO DEL SERVICIO FIRME DE TRANSPORTE DE GN DE MARZO/16 A YPFB TRANSIERRA.LIB. 00513012007 YPFB - RECURSOS NACIONALIZACION</t>
  </si>
  <si>
    <t>PROVISION DE FONDOS PARA TRANSFERENCIA SEGUN SOLICITUD YPFB-0153-2016 DE YACIMIENTOS PETROLIFEROS FISCALES BOLIVIANOS REF.: PAGO SERVICIO DE TRANSPORTE DE GAS LINEA 12 DE MARZO/16 A YPFB TRANSPORTE SA.LIB. 00513012007 YPFB - RECURSOS NACIONALIZACION</t>
  </si>
  <si>
    <t>PROVISION DE FONDOS PARA TRANSFERENCIA SEGUN SOLICITUD YPFB-0154-2016 DE YACIMIENTOS PETROLIFEROS FISCALES BOLIVIANOS REF.: PAGO DE SERVICIO DE TRANSPORTE DE GAS LINEA 12 POR MARZO/16 A YPFB TRANSPORTE SA.LIB. 00513012007 YPFB - RECURSOS NACIONALIZACION</t>
  </si>
  <si>
    <t>PROVISION DE FONDOS PARA TRANSFERENCIA SEGUN SOLICITUD YPFB-0151-2016 DE YACIMIENTOS PETROLIFEROS FISCALES BOLIVIANOS REF.: PAGO SERVICIO DE TRANSPORTE DE GAS POR EL MES DE MARZO/16 A YPRFB TRNASPORTE SALIB. 00513012007 YPFB - RECURSOS NACIONALIZACION</t>
  </si>
  <si>
    <t>PROVISION DE FONDOS PARA TRANSFERENCIA SEGUN SOLICITUD YPFB-0152-2016 DE YACIMIENTOS PETROLIFEROS FISCALES BOLIVIANOS REF.: PAGO POR TRANSPORTE DE GAS POR EL MES DE MARZO A YPFB TRANSPORTE SA.LIB. 00513012007 YPFB - RECURSOS NACIONALIZACION</t>
  </si>
  <si>
    <t>TRANSFERENCIA RECIBIDA DEL EXTERIOR SEG¿N MENSAJES SWIFT Nos. 05807-05802 (REM.EXT.) DE FECHA 27-04-2016 POR DESEMBOLSO DE CAF PR¿STAMO CFA007860 REF.: PROY.CONST.CHACAPUCO RAVELOLIBRETA N¿ 00291012002 ABC-RECURSOS PROPIOS REF.: UTILES DE ESCRITORIO</t>
  </si>
  <si>
    <t>TRANSFERENCIA RECIBIDA DEL EXTERIOR SEG¿N MENSAJES SWIFT Nos. 05806-05801 (REM.EXT.) DE FECHA 27-04-2016 POR DESEMBOLSO DE CAF PR¿STAMO CFA008089 REF.: PROY.CONST.CARRETERA UYUNI TUPIZA FONDO ROTATORIOLIBRETA N¿ 00291012002 ABC-RECURSOS PROPIOS REF.: UTILES DE ESCRITORIO</t>
  </si>
  <si>
    <t>TRANSFERENCIA RECIBIDA DEL EXTERIOR SEG¿N MENSAJES SWIFT Nos. 05827-05825 (REM.EXT.) DE FECHA 27-04-2016 POR DESEMBOLSO DE CAF PR¿STAMO CFA008785 PROG.MAS INVERSION PARA RIEGO/MI RIEGOLIBRETA N¿ 00287102001 FPS-RECURSOS PROPIOS REF.: UTILES DE ESCRITORIO</t>
  </si>
  <si>
    <t>||TRANSF. DE FONDOS EN ATENCION A MSJE. SWIFT 05788 DE LA FECHA (SECTOR PUBLICO)DE LA LIBRETA 01170102001 DGAC, REPOSICION UTILES DE ESCRITORIO</t>
  </si>
  <si>
    <t>||TRANSF. DE FONDOS EN ATENCION A MSJES. SWIFT 05789 Y 05773 DE LA FECHA (SECTOR PUBLICO)DE LA LIBRETA 01170102001 DGAC, REPOSICION UTILES DE ESCRITORIO</t>
  </si>
  <si>
    <t>'TRANSFERENCIA DE FONDOS||S/G NOTA CITE:MEFP/VTCP/DGPOT/UPCFTGN/TR-N¿1049/16 DE LA FECHA, DEL MIN.ECO.FINAN.PUB.(HRE-TSO-3238), REGULARIZACION DE FONDO ACREDITADO.DEBITO DE LA LIBRETA N¿00203012007 ASFI VALORES.</t>
  </si>
  <si>
    <t>'TRANSFERENCIA DE FONDOS||EN ATENCION A NOTA DEL MIN. DE ECONOMIA Y FINANZAS PUBLICAS MEFP/VTCP/DGPOT/UPCFTGN/TR/N¿1046/2016 DE LA FECHA (HRE-TSO-3237). DEVOLUCION DE RECURSOS DEPOSITADOS EN EXCESO A LAS TASAS DE REGULACION ANUAL DEL MERCADO DE VALORES.DEBITO DE LA LIBRETA N¿ 00203012007 ASFI VALORES.</t>
  </si>
  <si>
    <t>'TRANSFERENCIA DE FONDOS||A SOL. DEL MIN,DE ECO Y FIN.PUBL. MEFP/VTCP/DGCP/UODP-451/2016 DE LA FECHA HRE TSO 3241 PAGO BTS EXTRABURSATIL - VENCIMIENTO 28 DE ABRIL D.S. N¿1121 DE 11 DE ENERO DE 2012.DEBITO DE LA LIBRETA 00099021001 COBRO UTILES DE ESCRITORIO.</t>
  </si>
  <si>
    <t>'TRANSFERENCIA DE FONDOS||A SOL. DEL MIN,DE ECO Y FIN.PUBL. MEFP/VTCP/DGCP/UODP-451/2016 DE LA FECHA HRE TSO 3241 PAGO BTS EXTRABURSATIL - VENCIMIENTO 28 DE ABRIL D.S. N¿1121 DE 11 DE ENERO DE 2012.DEBITO DE LA LIBRETA 00099021001 TGN - RECURSOS ORDINARIOS - MONEDA NACIONAL.</t>
  </si>
  <si>
    <t>||TRANSFERENCIA DE FONDOS S/G. MENSAJE SWIFT NRO. 05812 DE LA FECHA (SECTOR PUBLICO).DEBITO DE LA LIBRETA 01170102001 DGAC, REPOSICION UTILES DE ESCRITORIO.</t>
  </si>
  <si>
    <t>||TRANSFERENCIA DE FONDOS S/G MENSAJES SWIFT NROS. 05811, 05800 Y CORREO ELECTR¿NICO DE LA DIRECCION GENERAL DE AERONAUTICA CIVIL DE LA FECHA. (SECTOR PUBLICO).DEBITO DE LA LIBRETA 01170102001 DGAC, REPOSICION UTILES DE ESCRITORIO.</t>
  </si>
  <si>
    <t>VENTA DE DIVISAS SEGUN NOTA MEFP/VTCP/DGPOT/UOTGN/NO.1488/2016 A SOLICITUD DE BOLIVIA TV REF.: PAGO SERV.OCACIONAL BANDA EVENTOSDIFERENCIA EN EL TIPO DE CAMBIO - LIB. 00526012001 BOLIVIA TV - RECAUDACIONES</t>
  </si>
  <si>
    <t>VENTA DE DIVISAS SEGUN NOTA MEFP/VTCP/DGPOT/UOTGN/NO.1454/2016 A SOLICITUD DE ADMINISTRACION DE SERVICIOS PORTUARIOS BOLIVIA REF.: SERVICIO DE FAENAS 2DA.QUINCENA DE MARZODIFERENCIA EN EL TIPO DE CAMBIO - LIB. 00594012001 ASP-B FONDO DE OPERACIONES</t>
  </si>
  <si>
    <t>N¿MERO DE LIBRETA CUT: 990301013.00 OPERACI¿N T01 TRANSFERENCIA DE FONDOS A LA CUT - TESORO DIRECTO DE BANCO UNION S.A. A CUENTA UNICA DEL TESORO CON NUMERO DE SOLICITUD = 604097 Y NUMERO CORRELATIVO = 91320028042016659 A SOLICITUD DE VALORES UNION</t>
  </si>
  <si>
    <t>||TRANFERENCIA  DE FONDOS S/G. CITE' BUN0388/16 DE LA FECHA (HRE-TSO-3283).  CORRESPONDE AL 20% DE LOS INGRESOS PERCIBIDOS POR LA VENTA DEL SERVICIO DE AGUA PARA RIEGO DEL PROYECTO MULTIPLE SAN JACINTO.A SOLICITUD GOB.AUT.DPTAL. TARIJA - LIBRETA 00990201001 TGN.RECURSOS ORDINARIOS; BUN.</t>
  </si>
  <si>
    <t>||TRANSFERENCIA DE FONDOS S/G. CITE' BUN0386/16 DE LA FECHA (HRE-TSO-3285). DEPOSITO DE OTROS INGRESOS - ENDE.A SOLIC. MMAYA-SERNAP PARQUE NACIONAL Y ANMI, AGUARAGUE; LIBRETA 00860301106; BUN.</t>
  </si>
  <si>
    <t>||TRANSFERENCIA DE FONDOS S/G. CITE' BUN0383/16 DE LA FECHA (HRE-TSO-3287). SALDO FONDOS G. BRETA¿A DESEMBOLSO SERNAP DA 306/CAR/16.A SOLIC. MMAYA-SERNAP RESERVA DE LA BIOSFERA DE CORDILLERA DE SAMA; LIBRETA 00086038003; BUN.</t>
  </si>
  <si>
    <t>||TRANSFERENCIA DE FONDOS S/G. CITE' BUN0384/16 DE LA FECHA (HRE-TSO-3288). DEPOSITO DE OTROS INGRESOS NO ESPECIFICADOS.A SOLICITUD DEL MMAYA-SERNAP PARQUE NACIONAL Y ANMI. AGUARENGUE; LIBRETA 00860301106; BUN.</t>
  </si>
  <si>
    <t>||TRANSFERENCIA DE FONDOS S/G. NOTA DE CITE:BUN0385/16 DE LA FECHA (HRE-TSO-3289),REVERSI¿N DE FONDOS CARAPARI.A SOLIC.MMAYA-SERNAP PARQUE NACIONAL Y ANMI.AGUARAGUE,LIBRETA N¿00860304201;BUN.</t>
  </si>
  <si>
    <t>PAGO A PRIV PR¿STAMO US29731QAA58 VCTO. 29-abr-2016 POR CUENTA DE TGN , NTI. 007486 VALOR 28-abr-2016  INTERESES USD 12.187.500,00CTA. 3987 CUENTA UNICA DEL TESORO LIB. 00099021001 REF.: COMISIONES BANCARIAS</t>
  </si>
  <si>
    <t>PROVISION DE FONDOS PARA TRANSFERENCIA SEGUN SOLICITUD YPFB-0162-2016 DE YACIMIENTOS PETROLIFEROS FISCALES BOLIVIANOS REF.: PAGO IMPUESTO DIRECTO A LOS HIDROCARBUROS (IDH)LIB. 00513012007 YPFB - RECURSOS NACIONALIZACION</t>
  </si>
  <si>
    <t>TRANSFERENCIA DE FONDOS SEG¿N SOLICITUD YPFB-0170-2016 REF.: PAGO DE REGALIAS CORRESPONDIENTES A ENERO 2016 TGN(UTILES DE ESCRITORIO)</t>
  </si>
  <si>
    <t>VENTA DE DIVISAS SEGUN NOTA MEFP/VTCP/DGPOT/UOTGN/NO.1488/2016 A SOLICITUD DE BOLIVIA TV REF.: PAGO SERV.OCACIONAL BANDA EVENTOSLIB. 00526012001 BOLIVIA TV - RECAUDACIONES</t>
  </si>
  <si>
    <t>VENTA DE DIVISAS SEGUN NOTA MEFP/VTCP/DGPOT/UOTGN/NO.1465/2016 A SOLICITUD DE EMPRESA PUBLICA PRODUCTIVA CARTONES DE BOLIVIA-CARTONBOL REF.: PAGO MEDICION DE PARAMETROS DE INOCUIDADLIB. 00576012001 CARTONBOL</t>
  </si>
  <si>
    <t>VENTA DE DIVISAS SEGUN NOTA MEFP/VTCP/DGPOT/UOTGN/NO.1455/2016 A SOLICITUD DE BOLIVIA TV REF.: PAGO SERVICIO SATELITAL BANDA KU DICIEMBE 2015LIB. 00526012001 BOLIVIA TV - RECAUDACIONES</t>
  </si>
  <si>
    <t>VENTA DE DIVISAS SEGUN NOTA MEFP/VTCP/DGPOT/UOTGN/NO.1489/2016 A SOLICITUD DE BOLIVIA TV REF.: PAGO SERVICIO BANDA IS 805 ENERO 2015LIB. 00526012001 BOLIVIA TV - RECAUDACIONES</t>
  </si>
  <si>
    <t>VENTA DE DIVISAS SEGUN NOTA MEFP/VTCP/DGPOT/UOTGN/NO.1489/2016 A SOLICITUD DE BOLIVIA TV REF.: PAGO SERVICIO BANDA IS 805 ENERO 2015DIFERENCIA EN EL TIPO DE CAMBIO - LIB. 00526012001 BOLIVIA TV - RECAUDACIONES</t>
  </si>
  <si>
    <t>VENTA DE DIVISAS SEGUN NOTA YPFB-0173-2016 Y MEFP/VTCP/DGPOT/UOTGN/NO.1457/2016 A SOLICITUD DE YACIMIENTOS PETROLIFEROS FISCALES BOLIVIANOS REF.: SERVICIO DE INSPECCION DE DESCARGA AGOSTO, OCTUBRE, NOVIEMBRE Y DICIEMBRE 2015LIB. 00513012004 LBP-YPFB-UNICOMERCIAL</t>
  </si>
  <si>
    <t>VENTA DE DIVISAS SEGUN NOTA MEFP/VTCP/DGPOT/UOTGN/NO.1490/2016 A SOLICITUD DE BOLIVIA TV REF.: SERVICIO OCASIONAL TRANSMISION EVENTO TERCERA CUMBRE GECFLIB. 00526012001 BOLIVIA TV - RECAUDACIONES</t>
  </si>
  <si>
    <t>VENTA DE DIVISAS SEGUN NOTA MEFP/VTCP/DGPOT/UOTGN/NO.1490/2016 A SOLICITUD DE BOLIVIA TV REF.: SERVICIO OCASIONAL TRANSMISION EVENTO TERCERA CUMBRE GECFDIFERENCIA EN EL TIPO DE CAMBIO - LIB. 00526012001 BOLIVIA TV - RECAUDACIONES</t>
  </si>
  <si>
    <t>VENTA DE DIVISAS SEGUN NOTA MEFP/VTCP/DGPOT/UOTGN/NO.1447/2016 A SOLICITUD DE BOLIVIA TV REF.: SERVICIO COBERTURA EN EL EXTERIORLIB. 00526012001 BOLIVIA TV - RECAUDACIONES</t>
  </si>
  <si>
    <t>VENTA DE DIVISAS SEGUN NOTA MEFP/VTCP/DGPOT/UOTGN/NO.1447/2016 A SOLICITUD DE BOLIVIA TV REF.: SERVICIO COBERTURA EN EL EXTERIORDIFERENCIA EN EL TIPO DE CAMBIO - LIB. 00526012001 BOLIVIA TV - RECAUDACIONES</t>
  </si>
  <si>
    <t>VENTA DE DIVISAS SEGUN NOTA MEFP/VTCP/DGPOT/UOTGN/NO.1463/2016 A SOLICITUD DE EMPRESA PUBLICA PRODUCTIVA CARTONES DE BOLIVIA-CARTONBOL REF.: COMPRA REPUESTOS Y ACCESORIOSLIB. 00576012001 CARTONBOL</t>
  </si>
  <si>
    <t>VENTA DE DIVISAS SEGUN NOTA MEFP/VTCP/DGPOT/UOTGN/NO.1463/2016 A SOLICITUD DE EMPRESA PUBLICA PRODUCTIVA CARTONES DE BOLIVIA-CARTONBOL REF.: COMPRA REPUESTOS Y ACCESORIOSDIFERENCIA EN EL TIPO DE CAMBIO - LIB. 00576012001 CARTONBOL</t>
  </si>
  <si>
    <t>VENTA DE DIVISAS SEGUN NOTA YPFB-0168-2016 Y MEFP/VTCP/DGPOT/UOTGN/NO.1456/2016 A SOLICITUD DE YACIMIENTOS PETROLIFEROS FISCALES BOLIVIANOS REF.: SUMINISTRO DE DIESEL TERCR EMBARQUE ABRIL 2016LIB. 00513012004 LBP-YPFB-UNICOMERCIAL</t>
  </si>
  <si>
    <t>||RESPUESTA DEBITO DEL BANQUERO SG/ SWIFT 05866 DE LA FECHA REF: COBRO COMISION EUR 10,- POR TRANSFERENCIA AL EXTERIOR EUR 2.362.- DEL 24/03/2016 SG/ SOLICITUD  DEL MIN. DE EDUCACION REF.: PAGO A/F LUIS MARCELO ARCE M.CGO. LIB. 00099021001 TGN-RECURSOS ORDINARIOS, COBRO UTILES DE ESCRITORIO</t>
  </si>
  <si>
    <t>||RESPUESTA DEBITO DEL BANQUERO SG/ SWIFT 05866 DE LA FECHA REF: COBRO COMISION EUR 10,- POR TRANSFERENCIA AL EXTERIOR EUR 2.362.- DEL 24/03/2016 SG/ SOLICITUD  DEL MIN. DE EDUCACION REF.: PAGO A/F LUIS MARCELO ARCE M.CGO. LIB. 00099021001 TGN-RECURSOS ORDINARIOS (COMISIONES DEL BANQUERO)</t>
  </si>
  <si>
    <t>||RESPUESTA DEBITO DEL BANQUERO SG/ SWIFT 05867 DE LA FECHA REF: COBRO COMISION EUR 44,26 POR TRANSFERENCIA AL EXTERIOR EUR 26.879,66 DEL 12/04/2016 SG/ SOLICITUD  DEL MIN. DE SALUD REF.: PAGO A/F CSMC S.A.CGO. LIB. 00460204207 MS-INASES BECAS DE ESPECIALIDAD PROFESIONAL (COMISION DEL BANQUERO)</t>
  </si>
  <si>
    <t>||RESPUESTA DEBITO DEL BANQUERO SG/ SWIFT 05867 DE LA FECHA REF: COBRO COMISION EUR 44,26 POR TRANSFERENCIA AL EXTERIOR EUR 26.879,66 DEL 12/04/2016 SG/ SOLICITUD  DEL MIN. DE SALUD REF.: PAGO A/F CSMC S.A.CGO. LIB. 00460204207 MS-INASES BECAS DE ESPECIALIDAD PROFESIONAL (COBRO UTILES DE ESCRITORIO)</t>
  </si>
  <si>
    <t>'TRANSFERENCIA DE FONDOS||EN ATENCION A NOTA DEL MIN. DE ECONOMIA Y FINANZAS PUBLICAS. MEFP/VTCP/DGCP/UODP-452/2016 DE LA FECHA(HRE-TSO-3269). PAGO BTS EXTRABURSATIL -VENCIMIENTO 29 DE ABRIL  D.S. N¿1121 DE 11/01/2012DEBITO DE LA LIBRETA  N¿ 00099021001 "TGN-RECURSOS ORDINARIOS-MONEDA NACIONAL".</t>
  </si>
  <si>
    <t>'TRANSFERENCIA DE FONDOS||EN ATENCION A NOTA DEL MIN. DE ECONOMIA Y FINANZAS PUBLICAS. MEFP/VTCP/DGCP/UODP-452/2016 DE LA FECHA(HRE-TSO-3269). PAGO BTS EXTRABURSATIL -VENCIMIENTO 29 DE ABRIL  D.S. N¿1121 DE 11/01/2012DEBITO DE LA LIBRETA N¿ 00099021001, REPOSICI¿N ¿TILES DE ESCRITORIO.</t>
  </si>
  <si>
    <t>||TRANSF. DE FONDOS EN ATENCION A MSJE. SWIFT 05858 DE LA FECHA (SECTOR PUBLICO)DE LA LIBRETA 01170102001 DGAC, REPOSICION UTILES DE ESCRITORIO</t>
  </si>
  <si>
    <t>||REGISTRO COBRO COMISION AVISO CARTA DE CREDITO STANDBY BS220.-Y EMISION COMP.CONTABLE BS50.-REF.:31133010009924 (BCB:SB-R-2016-17) A/F Y.P.F.B.,EN COMPL.A COMP.849745,28/04/16.LIB.00513012007 YPFB - RECURSOS NACIONALIZACI¿N</t>
  </si>
  <si>
    <t>||TRANSFERENCIA DE FONDOS S/G. MENSAJE SWIFT NRO. 05907 DE LA FECHA (SECTOR PUBLICO).DEBITO DE LA LIBRETA 01170102001 DGAC, REPOSICION UTILES DE ESCRITORIO.</t>
  </si>
  <si>
    <t>DEPOSITO EN EL EXTERIOR SEG¿N MENSAJE SWIFT 5930 DE FECHA 29/04/2016 POR ORDEN DE CONSULADO DEL ESTADO PLURINACIONAL (RIVADAVIA ARGENTINA) REF.: DEVOLUCION DE SALDOS00099021001 TGN-RECURSOS ORDINARIOS</t>
  </si>
  <si>
    <t>N¿MERO DE LIBRETA CUT: 990301013.00 OPERACI¿N T01 TRANSFERENCIA DE FONDOS A LA CUT - TESORO DIRECTO DE BANCO UNION S.A. A CUENTA UNICA DEL TESORO CON NUMERO DE SOLICITUD = 605502 Y NUMERO CORRELATIVO = 91320029042016758 A SOLICITUD DE VALORES UNION 009903</t>
  </si>
  <si>
    <t>'TRANSFERENCIA DE FONDOS||EN ATENCION A NOTA DEL MIN. DE ECONOMIA Y FINANZAS PUBLICAS  MEFP/VTCP/DGPOT/UPCFTGN/TR/N¿1053/2016 DE LA FECHA (HRE-TSO-3318), DEVOLUCION RECURSOS POR EL CIERRE DE LAS CUENTAS FISCALES I-8929199 Y 1-8925650 POR ENCONTRARSE SIN MOVIMIENTO POR MAS DE 6 MESES.ABONO A LA LIBRETA N¿ 00660018001 ORGANO JUDICIAL DAF - AECID.</t>
  </si>
  <si>
    <t>||MULTA POR INCUMPLIMIENTO A LA GUIA DE PROCEDIMIENTOS OPERATIVOS DE CANCELACION DE PAGOS A FUNCIONARIOS PUBLICOS Y BENEFICIARIOS DE RENTA DE ACUERDO A NOTA MEFP/VTCP/DGPOT/UAIS/N¿ 2192/2016 DE LA FECHA  REF: INCONSISTENCIA EN CERTIFICACION DE 7 BOLETAS DE PAGODE ACUERDO AL PUNTO H, INCISO 2</t>
  </si>
  <si>
    <t>'TRANSFERENCIA DE FONDOS DE DPTOS.DE ENCAJE LEGAL DEL SISTEMA FINANCIERO A DPTOS.CTES.DEL SECTOR PUBLICO S/G CITE' CA/BUN/P.CORP/98/16||DE LA FECHA (HRE-TSO-3341), FIDEICOMISO BONO JUANCITO PINTO GESTION 2013.A SOLICITUD BANCO DESARROLLO PRODUCTIVO BDP SAM, LIBRETA N¿00099021001 TGN-RECURSOS ORDINARIOS; BUN.</t>
  </si>
  <si>
    <t>||TRANSFERENCIA DE FONDOS DEL EXTERIOR SG/ SWIFT 05146 DEL 13/04/16 A/F DEL TRIBUNAL SUPREMO ELECTORALPOR ORDEN DE LA EMBAJADA DE BOLIVIA EN PANAMALIBRETA 00099021001 TGN-RECURSOS ORDINARIOS</t>
  </si>
  <si>
    <t>||TRANSFERENCIA DE FONDOS DEL EXTERIOR SG/ SWIFT 04834 DEL 11/04/2016 A/F DEL TRIBUNAL SUPREMO ELECTORALPOR ORDEN DE LA REPRESENTACION PERMANENTE DE BOLIVIA  ANTE LA ORG. DE NACIONES UNIDAS EN ROMALIBRETA 00099021001 TGN-RECURSOS ORDINARIOS</t>
  </si>
  <si>
    <t>VENTA DE DIVISAS SEGUN NOTA MEFP/VTCP/DGPOT/UOTGN/NO.1446/2016 A SOLICITUD DE BOLIVIA TV REF.: PAGO SERVICIO DE COBERTURA DE TRANSMISIONDIFERENCIA EN EL TIPO DE CAMBIO - LIB. 00526012001 BOLIVIA TV - RECAUDACIONES</t>
  </si>
  <si>
    <t>VENTA DE DIVISAS SEGUN NOTA MEFP/VTCP/DGPOT/UOTGN/NO.1446/2016 A SOLICITUD DE BOLIVIA TV REF.: PAGO SERVICIO DE COBERTURA DE TRANSMISIONLIB. 00526012001 BOLIVIA TV - RECAUDACIONES</t>
  </si>
  <si>
    <t>COBRO COSTOS DE PAPELERIA EN COMPLEMENTO AL COMPROBANTE CONTABLE G-0192361 DE LA FECHA00513062001 YPFB-OPERACIONES PLANTA DE SEPARACION DE LIQUIDOS RIO GRANDE (UTILES DE ESCRITORIO)</t>
  </si>
  <si>
    <t>COBRO COSTOS DE PAPELERIA EN COMPLEMENTO AL COMPROBANTE CONTABLE G-0192363 DE LA FECHA00513062001 YPFB-OPERACIONES PLANTA DE SEPARACION DE LIQUIDOS RIO GRANDE (UTILES DE ESCRITORIO)</t>
  </si>
  <si>
    <t>COBRO COSTOS DE PAPELERIA EN COMPLEMENTO AL COMPROBANTE CONTABLE G-0192370 DE LA FECHA00513062001 YPFB-OPERACIONES PLANTA DE SEPARACION DE LIQUIDOS RIO GRANDE (UTILES DE ESCRITORIO)</t>
  </si>
  <si>
    <t>COBRO COSTOS DE PAPELERIA EN COMPLEMENTO AL COMPROBANTE CONTABLE G-0192390 DE LA FECHA00099021001 TGN-RECURSOS ORDINARIOS</t>
  </si>
  <si>
    <t>VENTA DE DIVISAS SEGUN NOTA MEFP/VTCP/DGPOT/ UOTGN /NO.1431/ 2016 A SOLICITUD DE BOLIVIA TV REF.: PAGO SERV.DE BANDA C EN SATELITE ENERO 2016LIB. 00526012001 BOLIVIA TV - RECAUDACIONES</t>
  </si>
  <si>
    <t>COBRO COSTOS DE PAPELERIA EN COMPLEMENTO AL COMPROBANTE CONTABLE G-0192404 DE LA FECHA00513012007 YPFB - RECURSOS NACIONALIZACION (UTILES DE ESCRITORIO)</t>
  </si>
  <si>
    <t>TRANSFERENCIA DE FONDOS AL EXTERIOR SEGUN SOLICITUD MEFP/VTCP/DGCP/UODP-462/2016 DE MINISTERIO DE ECONOMIA Y FINANZAS PUBLICAS REF.: PAGO MEMBRESIA DEL ESTADO PLURINACIONAL DE BOLIVIA - CONTRIBUCION ONULIB. Nro 00099021001 TGN - RECURSOS ORDINARIOS</t>
  </si>
  <si>
    <t>TRANSFERENCIA RECIBIDA DEL EXTERIOR SEG¿N MENSAJES SWIFT Nos. 05978-05976 (REM.EXT.) DE FECHA 29-04-2016 POR DESEMBOLSO DE IDA PR¿STAMO 4382-BO REF.: 001 30 FPSLIBRETA N¿ 00287102001 FPS-RECURSOS PROPIOS REF.: UTILES DE ESCRITORIO</t>
  </si>
  <si>
    <t>TRANSFERENCIA RECIBIDA DEL EXTERIOR SEG¿N MENSAJES SWIFT Nos. 05979-05977 (REM.EXT.) DE FECHA 29-04-2016 POR DESEMBOLSO DE CAF PR¿STAMO CFA008832 CARR.VILLA GRANADO PTE TAPERASLIBRETA N¿ 00291012002 ABC-RECURSOS PROPIOS REF.: UTILES DE ESCRITORIO</t>
  </si>
  <si>
    <t>TRANSFERENCIA DE FONDOS SEGUN SOLICITUD MEFP/VTCP/DGCP/UODP-463/2016 REF.: CONTRIBUCION AL III-CAB, MEMBRESIA DEL ESTADO PLURINACIONAL DE BOLIVIALIB. Nro 00099021001 TGN - RECURSOS ORDINARIOS</t>
  </si>
  <si>
    <t>||COMISIONES BANCARIAS POR DESEMBOLSO CORRESPONDIENTE A LA INICIATIVA HIPC II DI¿LOGO NACIONAL 2000, SEG¿N LEY N¿ 2235 DE FECHA 31/07/2001, D.S. N¿ 26426 DE FECHA 01/12/2001, LEY 211 DE FECHA 23/12/2011 Y NOTA MEFP/VTCP/DGCP/UODP - 454/2016 DE FECHA 28/04/2016 DEL MEFPLIBRETA N¿ 00099021001 "TGN-RECURSOS ORDINARIOS (3987)", REF.: ¿TILES DE ESCRITORIO</t>
  </si>
  <si>
    <t>||TRANSFERENCIA DE FONDOS POR PARTE DEL TGN PARA PAGO DE VALORES "C" EN MN CON F.VCTO.29.04.2016, S/G CARTA  MEFP/VTCP/DGCP/UODP-457/2016 DE FECHA 29/04/2016.DEL MINISTERIO DE ECONOMIA Y FINANZAS PUBLICAS, LIBRETA  00099031003 DEL TGN TITULOS VALOR DEL TESORO MN.LIBRETA  00099031003 DEL TGN TITULOS VALOR DEL TESORO MN.</t>
  </si>
  <si>
    <t>||TRANSFER. DE FONDOS SG. NOTA DEL MEFP CITE: MEFP/VTCP/DGPOT/UPCFTGN/TR-1065/2016 RECIBIDA EN LA FECHA REF.: TRANSFERENCIA  QUE EFECTUAMOS DEL 10% DE LOS RECURSOS DE LA CUENTA ESPECIAL DEL DIALOGO 2000 (COMSALUD) CORRESPONDIENTE A  ABRIL 2016 (TRAM-TSO-3319)DE LA LIB. N¿ 00099021001 TGN RECURSOS ORDINARIOS COBRO COSTO UTILES DE ESCRITORIO</t>
  </si>
  <si>
    <t>||TRANSFERENCIA DE FDOS. AL EXTERIOR EQUIV. CHF 34.235.- SG/ NOTA MEFP/VTCP/DGCP/UODP-450/2016 DEL MEFP REF.: PAGO A/F OFICINA INTERNACIONAL DEL TRABAJO, CONTRIBUCION PRORRATEADA DEL ESTADO PLIRINAL. DE BOL.LIBRETA 00099021001 TGN-RECURSOS ORDINARIOS, COMISION BS 241,82 SWIFT BS 220,- UTILES BS 50,-</t>
  </si>
  <si>
    <t>||TRANSFERENCIA DE FONDOS SEGUN CONTRATO SAJU 170  REF: DISTRIBUCION DE FONDOS CORRESPONDIENTES AL MES DE ABRIL 2016 Y NOTA DEL MEFP CITE: MEFP/VTCP/DGPOT/UOTGN N¿ 0303/2016 DE FECHA 03/02/16DE LA LIB. N¿ 00099021001 TGN RECURSOS ORDINARIOS POR COSTO UTILES DE ESCRITORIO</t>
  </si>
  <si>
    <t>||TRANSFERENCIA DE FONDOS SEG¿N CITE: MEFP/VTCP/DGCP/UODP-458/2016 DEL MEFP RECIBIDA EN LA FECHA REF: PAGO VENCIMIENTOS CLAVE PIZARRA TGNU1M04 (TRAM-TSO-3330) EQUIVALENTE A UFV 2.500.000,00 T/C. UFV 2,11826DE LA LIBRETA N¿ 00099021001 TGN RECURSOS ORDINARIOS M/N</t>
  </si>
  <si>
    <t>'TRANSFERENCIA DE FONDOS||A SOL. DEL MIN,DE ECO Y FIN.PUBL. MEFP/VTCP/DGCP/UODP-459/2016 DE LA FECHA HRE TSO 3329 PAGO BTS EXTRABURSATIL - VENCIMIENTO 30 DE ABRIL Y 1, 2 Y 3 DE MAYO D.S. N¿1121 DE 11 DE ENERO DE 2012.DEBITO DE LA LIBRETA 00099021001 TGN - RECURSOS ORDINARIOS - MONEDA NACIONAL.</t>
  </si>
  <si>
    <t>'TRANSFERENCIA DE FONDOS||A SOL. DEL MIN,DE ECO Y FIN.PUBL. MEFP/VTCP/DGCP/UODP-459/2016 DE LA FECHA HRE TSO 3329 PAGO BTS EXTRABURSATIL - VENCIMIENTO 30 DE ABRIL Y 1, 2 Y 3 DE MAYO D.S. N¿1121 DE 11 DE ENERO DE 2012.DEBITO DE LA LIBRETA 00099021001 COBRO UTILES DE ESCRITORIO.</t>
  </si>
  <si>
    <t>COBRO DE||¿TILES DE ESCRITORIO POR LA ELABORACI¿N DE LA OPERACI¿N CONTABLE N¿ 0849880, DE LA FECHADE LA LIBRETA N¿ 00099021001 TGN RECURSOS ORDINARIOS M/N. COSTO ¿TILES DE ESCRITORIO</t>
  </si>
  <si>
    <t>COBRO DE||COSTO UTILES DE ESCRITORIO POR LA ELABORACION DEL COMPROBANTE CONTABLE NRO. 0849899 DE LA FECHA Y NOTA DEL MEFP CITE: MEFP/VTCP/DGPOT/UOTGN N¿ 0303/2016 DE FECHA 03/02/16.DE LA LIBRETA NRO. 00099021001 TGN RECURSOS ORDINARIOS</t>
  </si>
  <si>
    <t>||COBRO NOTIFICACION ENMIEDA CARTA DE CREDITO STANDBY 31133010009924 (SB-R-2016-17)CGO. LIB. N¿00513012007 YPFB - RECURSOS DE NACIONALIZACION</t>
  </si>
  <si>
    <t>||TRANSF. DE FONDOS EN ATENCION A MSJE. SWIFT 05939 DE LA FECHA (SECTOR PUBLICO)DE LA LIBRETA 01170102001 DGAC, REPOSICION UTILES DE ESCRITORIO</t>
  </si>
  <si>
    <t>||TRANSF. DE FONDOS EN ATENCION A MSJES. SWIFT 05936 Y 05925 DE LA FECHA (SECTOR PUBLICO)DE LA LIBRETA 01170102001 DGAC, REPOSICION UTILES DE ESCRITORIO</t>
  </si>
  <si>
    <t>||REGISTRO COBRO COMISION AVISO CARTA DE CREDITO STANDBY BS220.-Y EMISION COMP.CONTABLE BS50.-REF.:S507293N (BCB:SB-R-2016-18) A/F Y.P.F.B.,EN COMPL.A COMP.849979,29/04/16.CGO.LIB. 00513012007 YPFB RECURSOS NACIONALIZACION</t>
  </si>
  <si>
    <t>||TRANSFERENCIA DE FONDOS DEL EXTERIOR SG/ SWIFT 05146 DEL 13/04/16 A/F DEL TRIBUNAL SUPREMO ELECTORALPOR ORDEN DE LA EMBAJADA DE BOLIVIA EN PANAMALIBRETA 00099021001 TGN-RECURSOS ORDINARIOS, COBRO UTILES DE ESCRITORIO</t>
  </si>
  <si>
    <t>||COBRO COMISION EMISION CARTA DE CREDITO STANDBY BS220 C/U Y EMISION CBTE. CONTABLE BS50 REF. S507292N (SB-R-2016-19)CGO. LIB. N¿00513012007 YPFB RECURDOS DE NACIONALIZACION</t>
  </si>
  <si>
    <t>||TRANSFERENCIA DE FONDOS DEL EXTERIOR SG/ SWIFT 04834 DEL 11/04/2016 A/F DEL TRIBUNAL SUPREMO ELECTORALPOR ORDEN DE LA REPRESENTACION PERMANENTE DE BOLIVIA  ANTE LA ORG. DE NACIONES UNIDAS EN ROMALIBRETA 00099021001 TGN-RECURSOS ORDINARIOS, COBRO UTILES DE ESCRITORIO</t>
  </si>
  <si>
    <t>'TRANSFERENCIA DE FONDOS||A SOL. DEL MIN,DE ECO Y FIN.PUBL. MEFP/VTCP/DGAFT/UOIET/TES/N¿2479/16 DE LA FECHA HRE TSO 3344 CONVENIO UPRE CIF 121/2015 ENTRE LA UPRE Y EL G.A.M.DE CHIMORE. PROY.CONSTRUC.OCHO AULAS U.E. ELOY GONZALES TORRICO.DEBITO DE LA LIBRETA 00099024113 BOLIVIA CAMBIA, PAGO PLANILLA N¿2, SEG¿N LA UPRE.</t>
  </si>
  <si>
    <t>'TRANSFERENCIA DE FONDOS||A SOL. DEL MIN,DE ECO Y FIN.PUBL. MEFP/VTCP/DGAFT/UOIET/TES/N¿2481/16 DE LA FECHA HRE TSO 3345 CONVENIO UPRE CIF 134/2014 ENTRE LA UPRE Y EL G.A.M.DE BELLA FLOR. PROY.CONSTRUC. U.E. EVO MORALES AYMA COMUNIDAD PUERTO EVO.DEBITO DE LA LIBRETA 00099024113 BOLIVIA CAMBIA, PAGO PLANILLA N¿4, SEG¿N LA UPRE.</t>
  </si>
  <si>
    <t>'TRANSFERENCIA DE FONDOS||A SOL. DEL MIN,DE ECO Y FIN.PUBL. MEFP/VTCP/DGAFT/UOIET/TES/N¿2480/16 DE LA FECHA HRE TSO 3346 CONVENIO UPRE CIF 672/2014 ENTRE LA UPRE Y EL G.A.M.DE HUATAJATA. PROY.CONSTRUC.BLOQUE DE AULAS Y TINGLADO U.E. SANCAJAHUIRA .DEBITO DE LA LIBRETA 00099024113 BOLIVIA CAMBIA, PAGO PLANILLA N¿1, SEG¿N LA UPRE.</t>
  </si>
  <si>
    <t>'TRANSFERENCIA DE FONDOS||A SOL. DEL MIN,DE ECO Y FIN.PUBL. MEFP/VTCP/DGAFT/UOIET/TES/N¿2478/16 DE LA FECHA HRE TSO 3347 CONVENIO UPRE CIF 133/12 ENTRE LA UPRE Y EL G.A.M.DE CARANAVI. PROY.CONSTRUC.COLISEO CERRADO CARANAVI.DEBITO DE LA LIBRETA 00099024113 BOLIVIA CAMBIA, PAGO PLANILLA N¿5, SEG¿N LA UPRE.</t>
  </si>
  <si>
    <t>'TRANSFERENCIA DE FONDOS||S/G.NOTA CITE: MEFP/VTCP/DGAFT/UOIET/TES/N¿2473/16 DE LA FECHA DEL MIN.DE ECO.Y FINAN. PUB.(HRE-TSO-3352 ),CONV.UPRE-CIF-161/2014 ENTRE LA UPRE Y EL G.A.M.RIBERALTA .PROY."CONST.U.E. GUIDO GUTIERREZ B. CRISTO REY D5-MCPIO. DE RIBERALTA"DEBITO DE LIBRETA N¿00099024113 BOLIVIA CAMBIA, PAGO PLANILLA N¿ 2, S/G.LA UPRE.</t>
  </si>
  <si>
    <t>'TRANSFERENCIA DE FONDOS||S/G.NOTA CITE:MEFP/VTCP/DGAFT/UOIET/TES/NO.2477/16 DE LA FECHA, DEL MIN.DE ECO.Y FINAN.PUB.(HRE-TSO-3348),CONV.UPRE-CIF-133/12 ENTRE LA UPRE Y EL GOB.AUT.MCPAL.CARANAVI PROY.CONST.COLISEO CERRADO CARANAVI.DEBITO DE LA LIBRETA NO.00099024113 "BOLIVIA CAMBIA", PAGO PLANILLA NO.4 S/G. LA UPRE.</t>
  </si>
  <si>
    <t>'TRANSFERENCIA DE FONDOS||S/G. NOTA CITE:MEFP/VTCP/DGAFT/UOIET/TES/N¿2469/16 DE LA FECHA, DEL MIN.ECO.FINAN.PUB.(HRE-TSO-3356),CONV.UPRE-CIF-IG/289/15 ENTRE LA UPRE Y EL GOB.AUT.MCPAL.REYES, PROY.CONST.TINGLADO POLIDEPORTIVO U.E. PE¿A  AMARILLA.DEBITO DE LA LIBRETA N¿00099024113 BOLIVIA CAMBIA, PAGO PLANILLA N¿2 CIERRE S/G. LA UPRE.</t>
  </si>
  <si>
    <t>'TRANSFERENCIA DE FONDOS||S/G.NOTA CITE: MEFP/VTCP/DGAFT/UOIET/TES/N¿2472/16 DE LA FECHA DEL MIN.DE ECO.Y FINAN. PUB.(HRE-TSO-3353 ),CONV.UPRE-CIF-0949/2013 ENTRE LA UPRE Y EL G.A.M.SAN JOAQUIN PROY. "CONST.ENLOSETADO DE 15 CALLES SAN JOAQUIN"DEBITO DE LIBRETA N¿00099024113 BOLIVIA CAMBIA, PAGO PLANILLA N¿ 3, S/G.LA UPRE.</t>
  </si>
  <si>
    <t>'TRANSFERENCIA DE FONDOS||S/G. NOTA CITE:MEFP/VTCP/DGAFT/UOIET/TES/N¿2468/16 DE LA FECHA, DEL MIN.ECO.FINAN.PUB.(HRE-TSO-3357),CONV.UPRE-CIF-554/14 ENTRE LA UPRE Y EL GOB.AUT.MCPAL.CULPINA, PROY.CONST.INTERNADO SAJLINA (MUNICIPIO DE CULPINA).DEBITO DE LA LIBRETA N¿00099024113 BOLIVIA CAMBIA, PAGO PLANILLA N¿4 S/G. LA UPRE.</t>
  </si>
  <si>
    <t>'TRANSFERENCIA DE FONDOS||S/G.NOTA CITE:MEFP/VTCP/DGAFT/UOIET/TES/NO.2476/16 DE LA FECHA, DEL MIN.DE ECO.Y FINAN.PUB.(HRE-TSO-3349),CONV.UPRE-CIF-133/12 ENTRE LA UPRE Y EL GOB.AUT.MCPAL.CARANAVI PROY.CONST.COLISEO CERRADO CARANAVI.DEBITO DE LA LIBRETA NO.00099024113 "BOLIVIA CAMBIA", PAGO PLANILLA NO.3 S/G. LA UPRE.</t>
  </si>
  <si>
    <t>'TRANSFERENCIA DE FONDOS||S/G.NOTA CITE: MEFP/VTCP/DGAFT/UOIET/TES/N¿2471/16 DE LA FECHA DEL MIN.DE ECO.Y FINAN. PUB.(HRE-TSO-3354),CONV.UPRE-CIF-265/2014 ENTRE LA UPRE Y EL G.A.M.SAN RAMON PROY. "CONST.TINGLADO U.E. JOSE MIGUEL DE VELASCO".DEBITO DE LIBRETA N¿00099024113 BOLIVIA CAMBIA, PAGO PLANILLA N¿ 2 DE CIERRE, S/G.LA UPRE.</t>
  </si>
  <si>
    <t>'TRANSFERENCIA DE FONDOS||S/G. NOTA CITE:MEFP/VTCP/DGAFT/UOIET/TES/N¿2467/16 DE LA FECHA, DEL MIN.ECO.FINAN.PUB.(HRE-TSO-3358),CONV.UPRE-CIF-IG/124/16 ENTRE LA UPRE Y EL GOB.AUT.MCPAL.CAJUATA, PROY.CONST.CENTRO DE SALUD CON INTERNACION CIRCUATA.DEBITO DE LA LIBRETA N¿00099024113 BOLIVIA CAMBIA,1ER.PAGO ANTICIPO 20% MONTO A FINANC. S/G.LA UPRE.</t>
  </si>
  <si>
    <t>'TRANSFERENCIA DE FONDOS||S/G.NOTA CITE:MEFP/VTCP/DGAFT/UOIET/TES/NO.2475/16 DE LA FECHA, DEL MIN.DE ECO.Y FINAN.PUB.(HRE-TSO-3350),CONV.UPRE-CIF-131/2015 ENTRE LA UPRE Y EL GOB.AUT.MCPAL.CHIMORE PROY.CONST.PUESTO DE SALUD NUEVA ESPERANZA.DEBITO DE LA LIBRETA NO.00099024113 "BOLIVIA CAMBIA", PAGO PLANILLA NO.1 S/G. LA UPRE.</t>
  </si>
  <si>
    <t>'TRANSFERENCIA DE FONDOS||S/G.NOTA CITE: MEFP/VTCP/DGAFT/UOIET/TES/N¿2470/16 DE LA FECHA DEL MIN.DE ECO.Y FINAN. PUB.(HRE-TSO-3355 ),CONV.UPRE-CIF-682/2014 ENTRE LA UPRE Y EL G.A.M.WARNES PROY. "CONST.MODULO EDUCATIVO EMILIO FINOT-WARNES".DEBITO DE LIBRETA N¿00099024113 BOLIVIA CAMBIA, PAGO PLANILLA N¿ 2, S/G.LA UPRE.</t>
  </si>
  <si>
    <t>'TRANSFERENCIA DE FONDOS||S/G. NOTA CITE:MEFP/VTCP/DGAFT/UOIET/TES/N¿2466/16 DE LA FECHA, DEL MIN.ECO.FINAN.PUB.(HRE-TSO-3359),CONV.UPRE-CIF-IG/364/16 ENTRE LA UPRE Y EL GOB.AUT.MCPAL.MECAPACA, PROY.CONST.PUENTE VEHICULAR ANANTA SOBRE EL RIO ACHOCALLA.DEBITO DE LA LIBRETA N¿00099024113 BOLIVIA CAMBIA,1ER.PAGO ANTICIPO 20% MONTO A FINANC. S/G.LA UPRE.</t>
  </si>
  <si>
    <t>'TRANSFERENCIA DE FONDOS||S/G.NOTA CITE:MEFP/VTCP/DGAFT/UOIET/TES/NO.2474/16 DE LA FECHA, DEL MIN.DE ECO.Y FINAN.PUB.(HRE-TSO-3351),CONV.UPRE-CIF-479/2014 ENTRE LA UPRE Y EL GOB.AUT.MCPAL.CORIPATA PROY.CONST.TINGLADO PARA POLIFUNCIONAL U.E.COSCOMA-CORIPATA.DEBITO DE LA LIBRETA NO.00099024113 "BOLIVIA CAMBIA", PAGO PLANILLA NO.2 S/G. LA UPRE.</t>
  </si>
  <si>
    <t>TRANSFERENCIA DEL EXTERIOR SEGUN SWIFT 6013 DE FECHA 03/05/2016 ORDENANTE: EMBASSY OF BOLIVIA-DENMARK REF:DEVOLUCION RECURSOSLIB. 00099021001 TGN-RECURSOS ORDINARIOS</t>
  </si>
  <si>
    <t>TRANSFERENCIA DE FONDOS DE DPTOS.DE ENCAJE LEGAL DEL SISTEMA FINANCIERO A DPTOS.CTES.DEL SECTOR PUBLICO S/G CITE' BUN/CONLPZ/018/2016||DE LA FECHA (HRE-TSO-3386).A SOLIC.FERROVIARIA ORIENTAL SA; PAGO TASA DE CONTRAPRESTACI¿N G-2015; LIBRETA  N¿00099021001; BUN.</t>
  </si>
  <si>
    <t>PAGO A CAF PR¿STAMO CFA003177 VCTO. 03-may-2016 POR CUENTA DE TGN , NTI. 007606 VALOR 03-may-2016 CAPITAL USD 1.388.217,46 INTERESES USD 218.704,99CTA. 3987 CUENTA UNICA DEL TESORO LIB. 00099021001 REF.: COMISIONES BANCARIAS</t>
  </si>
  <si>
    <t>PAGO A CAF PR¿STAMO CFA003179 VCTO. 03-may-2016 POR CUENTA DE TGN , NTI. 007607 VALOR 03-may-2016 CAPITAL USD 590.524,46 INTERESES USD 93.033,44CTA. 3987 CUENTA UNICA DEL TESORO LIB. 00099021001 REF.: COMISIONES BANCARIAS</t>
  </si>
  <si>
    <t>VENTA DE DIVISAS CON TRANSFERENCIA DE FONDOS A SOLICITUD DE MINISTERIO DE RELACIONES EXTERIORES SEGUN SOLICITUD MEFP/VTCP/DGPOT/UOTGN/NO.1460/2016 REF: PAGO SERVICIO DE SEGURO DE SALUD ENERO 2016LIB. 00010011101 MRE-MIN.RELACIONES EXTERIORES-OTROS INGRESOS</t>
  </si>
  <si>
    <t>VENTA DE DIVISAS CON TRANSFERENCIA DE FONDOS A SOLICITUD DE MINISTERIO DE RELACIONES EXTERIORES SEGUN SOLICITUD MEFP/VTCP/DGPOT/UOTGN/NO.1459/2016 REF: PAGO EVENTO PASSPORT DC.LIB. 00099021001 TGN-RECURSOS ORDINARIOS</t>
  </si>
  <si>
    <t>TRANSFERENCIA RECIBIDA DEL EXTERIOR SEG¿N MENSAJES SWIFT Nos. 06024 - 05923 (REM.EXT.) DE FECHA 03-05-2016 Y 29-04-2016 POR DESEMBOLSO DE OPEP PR¿STAMO 1527-P CARR.SACABA-CHI¿ATA-QUI.SUTICOLIBRETA N¿ 00291012002 ABC-RECURSOS PROPIOS REF.: UTILES DE ESCRITORIO</t>
  </si>
  <si>
    <t>COBRO COSTOS DE PAPELERIA SEGUN TRANSFERENCIA DEL EXTERIOR POR ORDEN DE LLAMA GAS SALIB. 00513062001 YPFB-OPERACIONES PLANTA DE SEPARACION DE LIQUIDOS RIO GRANDE</t>
  </si>
  <si>
    <t>COBRO COSTOS DE PAPELERIA SEGUN TRANSFERENCIA DEL EXTERIOR POR ORDEN DE EMBASSY OF BOLIVIA-DENMARK REF:DEVOLUCION RECURSOSLIB. 00099021001 TGN-RECURSOS ORDINARIOS</t>
  </si>
  <si>
    <t>TRANSFERENCIA DE FONDOS AL EXTERIOR A SOLICITUD DE MINISTERIO DE ECONOMIA Y FINANZAS PUBLICAS SEGUN SOLICITUD MEFP/VTCP/DGCP/ UODP 464/2016 REF: CONTRIBUCION FPEG, MEMBRESIA DEL ESTADO PLURINACIIONAL DE BOLIVIALIB. 00099021001 TGN-RECURSOS ORDINARIOS</t>
  </si>
  <si>
    <t>VENTA DE DIVISAS CON TRANSFERENCIA DE FONDOS A SOLICITUD DE YACIMIENTOS PETROLIFEROS FISCALES BOLIVIANOS SEGUN SOLICITUD MEFP/VTCP/DGPOT/UOTGN/NO.1511/2016 REF: ANTICIPO 20 PORCIENTO CONSULTORIA DE ACTUALIZACION PLANES DE DESARROLLOLIB. 00513022001 YPFB - "OPERACIONES"</t>
  </si>
  <si>
    <t>||VENTA DE DIVISAS S/G NOTA  MEFP/VTCP/DGPOT/UOTGN/NO.1452/2016 EQUIV. D-CAD 4.948.50  REF:TRANSF. DE FONDOS AL EXTERIOR A F/MARISSA CASTRO MAGNANI, PAGO DE ESTIPENDIO MENSUAL DE ABRIL  A  MAYO Y REEMBOLSO CURSOS DE INGLES.LIB.00099021001 TGN RECURSOS ORDINARIO,COBRO COMIS.TRANSF, DE FDOS AL EXT.MJE.SWIFT,UTILES Y DIF T/C</t>
  </si>
  <si>
    <t>'TRANSFERENCIA DE FONDOS||EN ATENCION A NOTA DEL MIN. DE ECONOMIA Y FINANZAS PUBLICAS MEFP/VTCP/DGPOT/UPCFTGN/TR-N¿1068/2016 DE LA FECHA (HRE-TSO-3367).DEBITO DE LA LIBRETA  N¿00099021001, REPOSICI¿N ¿TILES DE ESCRITORIO.</t>
  </si>
  <si>
    <t>'TRANSFERENCIA DE FONDOS||A SOL. DEL MIN,DE ECO Y FIN.PUBL. MEFP/VTCP/DGPOT/UPCFTGN/TR-N¿1069/2016 DE LA FECHA HRE TSO 3366 REPOSICI¿N DE BOLETAS DE PAGO A VARIAS ENTIDADES CONSIGNADAS EN LOS COMPROBANTES DE PAGO NROS. 18630 Y 18631.DEBITO DE LA LIBRETA 00099021001 COBRO UTILES DE ESCRITORIO.</t>
  </si>
  <si>
    <t>'TRANSFERENCIA DE FONDOS||EN ATENCION A NOTA DEL MIN. DE ECONOMIA Y FINANZAS PUBLICAS. MEFP/VTCP/DGCP/UODP-466/2016 DE LA FECHA(HRE-TSO-3360). PAGO BTS EXTRABURSATIL -VENCIMIENTO 4 DE MAYO  D.S. N¿1121 DE 11/01/2012DEBITO DE LA LIBRETA N¿ 00099021001, REPOSICI¿N ¿TILES DE ESCRITORIO</t>
  </si>
  <si>
    <t>'TRANSFERENCIA DE FONDOS||EN ATENCION A NOTA DEL MIN. DE ECONOMIA Y FINANZAS PUBLICAS. MEFP/VTCP/DGCP/UODP-466/2016 DE LA FECHA(HRE-TSO-3360). PAGO BTS EXTRABURSATIL -VENCIMIENTO 4 DE MAYO  D.S. N¿1121 DE 11/01/2012DEBITO DE LIBRETA  N¿ 00099021001 "TGN-RECURSOS ORDINARIOS-MONEDA NACIONAL"</t>
  </si>
  <si>
    <t>||TRANSF. DE FONDOS EN ATENCION A MSJES. SWIFT 06022 Y 06003 DE LA FECHA (SECTOR PUBLICO)DE LA LIBRETA 01170102001 DGAC, REPOSICION UTILES DE ESCRITORIO</t>
  </si>
  <si>
    <t>||TRANSF. DE FONDOS EN ATENCION A MSJE. SWIFT 06017 Y CORREO ELCTRONICO DE LA DGAC DE LA FECHA (SECTOR PUBLICO)DE LA LIBRETA 01170102001 DGAC, REPOSICION UTILES DE ESCRITORIO</t>
  </si>
  <si>
    <t>||TRANSF. DE FONDOS EN ATENCION A MSJE. SWIFT 06099 DE LA FECHA (SECTOR PUBLICO)DE LA LIBRETA 01170102001 DGAC, REPOSICION UTILES DE ESCRITORIO</t>
  </si>
  <si>
    <t>'TRANSFERENCIA DE FONDOS DE DPTOS.DE ENCAJE LEGAL DEL SISTEMA FINANCIERO A DPTOS.CTES.DEL SECTOR PUBLICO S/G CITE' BUN/CONLPZ/022/2016||DE LA FECHA (HRE-TSO-3397).A SOLICITUD FERROVIARIA ORIENTAL SA, PAGO TASA DE CONTRAPRESTACI¿N G-2015- LIBRETA 00099021001; BUN.</t>
  </si>
  <si>
    <t>'TRANSFERENCIA DE FONDOS DE DPTOS.DE ENCAJE LEGAL DEL SISTEMA FINANCIERO A DPTOS.CTES.DEL SECTOR PUBLICO S/G CITE' BUN/CONLPZ/021/2016||DE LA FECHA (HRE-TSO-3398).A SOLICITUD FERROVIARIA ORIENTAL SA, PAGO TASA DE CONTRAPRESTACI¿N G-2015- LIBRETA 00099021001; BUN.</t>
  </si>
  <si>
    <t>||TRANSFERENCIA DE FONDOS S/G NOTA CITE: BUN/CF286/16 DE LA FECHA, (HRE-TSO-3414), CORRESPONDE AL CAPITAL POR EL MES DE ABRIL/2016 COOPERATIVA SUDAMERICANA.A SOLICITUD FONDESIF, LIBRETA N¿00099021001 TGN RECURSOS ORDINARIOS; BUN.</t>
  </si>
  <si>
    <t>||REGULARIZACION SEGUN CONCILIACION CTA. 4088 M/N AL 29/04/2016, IMPORTE PROVISIONADO EN DEMASIA EN EL SPT DEL 09/03/2016 CORRESPONDIENTE A BOLIVIA TVLIBRETA NO.00526012001-BOLIVIA TV-RECAUDACIONES</t>
  </si>
  <si>
    <t>PAGO A BID PR¿STAMO 3385/BL-BO VCTO. 04-may-2016 POR CUENTA DE TGN , NTI. 007558 VALOR 04-may-2016  INTERESES USD 7.228,54CTA. 3987 CUENTA UNICA DEL TESORO LIB. 00099021001 REF.: COMISIONES BANCARIAS</t>
  </si>
  <si>
    <t>PAGO A BID PR¿STAMO 3385/BL-BO VCTO. 04-may-2016 POR CUENTA DE TGN , NTI. 007559 VALOR 04-may-2016  INTERESES USD 198.417,21 COMISIONES USD 439.537,77CTA. 3987 CUENTA UNICA DEL TESORO LIB. 00099021001 REF.: COMISIONES BANCARIAS</t>
  </si>
  <si>
    <t>PAGO A AFD PR¿STAMO CBO-1006-01-F VCTO. 04-may-2016 POR CUENTA DE TGN , NTI. 007649 VALOR 04-may-2016  COMISION EUR 300.000,00CTA. 3987 CUENTA UNICA DEL TESORO LIB. 00099021001 REF.: COMISIONES BANCARIAS</t>
  </si>
  <si>
    <t>PROVISION DE FONDOS A SOLICITUD DE YACIMIENTOS PETROLIFEROS FISCALES BOLIVIANOS SEGUN SOLICITUD YPFB-0178-2016 REF: PAGO SERVICIO INTERRUMPIBLE DE TRANSPORTE DE GAS NATURAL PARA EL MI DUCTO MENOR CARRASCO BULO BULO A YPFB CHACO SA MES MARZO/16LIB. 00513012007 YPFB - RECURSOS NACIONALIZACION</t>
  </si>
  <si>
    <t>COBRO COSTOS DE PAPELERIA SEGUN TRANSFERENCIA DEL EXTERIOR POR ORDEN DE CONSULADO DE BOLIVIA EN MURCIA REF.: GESTORIA CONSULAR ABRIL/2016LIB. 00010011102 MIN.RR.EE.-GESTORIA CONSULAR LEY NO.3108</t>
  </si>
  <si>
    <t>COBRO COSTOS DE PAPELERIA SEGUN TRANSFERENCIA DEL EXTERIOR POR ORDEN DE SEZIONE CONSOLARE AMBASCIATA DI BOLIVIA REF.: GESTORIA CONSULAR ABRIL 2016LIB. 00010011101 MRE-MIN.RELACIONES EXTERIORES-OTROS INGRESOS</t>
  </si>
  <si>
    <t>VENTA DE DIVISAS CON TRANSFERENCIA DE FONDOS A SOLICITUD DE MINISTERIO DE RELACIONES EXTERIORES SEGUN SOLICITUD MEFP/VTCP/DGPOT/UOTGN/NO.1514/2016 REF: PAGO SERVICIO DE SALUDLIB. 00099021001 TGN-RECURSOS ORDINARIOS</t>
  </si>
  <si>
    <t>COBRO COSTOS DE PAPELERIA SEGUN TRANSFERENCIA DEL EXTERIOR POR ORDEN DE CONSULADO DE BOLIVIA EN VALENCIA REF.: GESTORIA CONSULARLIB. 00010011102 MIN.RR.EE.-GESTORIA CONSULAR LEY NO.3108</t>
  </si>
  <si>
    <t>COBRO COSTOS DE PAPELERIA SEGUN TRANSFERENCIA DEL EXTERIOR POR ORDEN DE GAS TOTAL S.A. REF.: DEPOSITO A CTA.DE FACTURA NO. 73 MES DE MAYOLIB. 00513062001 YPFB-OPERACIONES PLANTA DE SEPARACION DE LIQUIDOS RIO GRANDE</t>
  </si>
  <si>
    <t>COBRO COSTOS DE PAPELERIA SEGUN TRANSFERENCIA DEL EXTERIOR POR ORDEN DE CONSULADO GENERAL DE BOLIVIA (GINEBRA-SUIZA) REF.: GESTORIA CONSULAR ABRILLIB. 00010011102 MIN.RR.EE.-GESTORIA CONSULAR LEY NO.3108</t>
  </si>
  <si>
    <t>||TRANSFERENCIA DE FONDOS SEGUN NOTA DEL MEFP CITE: MEFP/VTCP/DGCP/UODP-472/2016 RECIBIDA EN LA FECHA  REF: PAGO VENCIMIENTOS CLAVE DE PIZARRA TGNU1M05 (TRAM-TSO-3402) EQUIVALENTE A UFV 2.500.000,00 T/C UFV 2,11917DE LA LIBRETA N¿ 00099021001 TGN RECURSOS ORDINARIOS MN.</t>
  </si>
  <si>
    <t>COBRO DE||COSTO UTILES DE ESCRITORIO POR LA ELABORACION DEL COMPROBANTE CONTABLE NRO. 0850234 DE LA FECHADE LA LIB. N¿ 00099021001 TGN RECURSOS ORDINARIOS MN. COBRO COSTO UTILES DE ESCRITORIO</t>
  </si>
  <si>
    <t>'TRANSFERENCIA DE FONDOS||EN ATENCION A NOTA DEL MIN. DE ECONOMIA Y FINANZAS PUBLICAS. MEFP/VTCP/DGCP/UODP-473/2016 DE LA FECHA(HRE-TSO-3403). PAGO BTS EXTRABURSATIL -VENCIMIENTO 5 DE MAYO  D.S. N¿1121 DE 11/01/2012DEBITO DE LA LIBRETA N¿ 00099021001, REPOSICI¿N ¿TILES DE ESCRITORIO</t>
  </si>
  <si>
    <t>'TRANSFERENCIA DE FONDOS||EN ATENCION A NOTA DEL MIN. DE ECONOMIA Y FINANZAS PUBLICAS. MEFP/VTCP/DGCP/UODP-473/2016 DE LA FECHA(HRE-TSO-3403). PAGO BTS EXTRABURSATIL -VENCIMIENTO 5 DE MAYO  D.S. N¿1121 DE 11/01/2012DEBITO DE LIBRETA  N¿ 00099021001 "TGN-RECURSOS ORDINARIOS-MONEDA NACIONAL"</t>
  </si>
  <si>
    <t>'TRANSFERENCIA DE FONDOS||S/G. NOTA CITE:MEFP/VTCP/DGAFT/UOIET/TES/N¿2508/16 DE LA FECHA, DEL MIN.ECO.FINAN.PUB.(HRE-TSO-3420),CONV.UPRE-CIF-0691/13 ENTRE LA UPRE Y EL GOB.AUT.MCPAL.SAN AGUSTIN, PROY.CONST. U.E. ELIZARDO PEREZ COMUNIDAD AGUA DE CASTILLA.DEBITO DE LA LIBRETA N¿00099024113 BOLIVIA CAMBIA, PAGO PLANILLA N¿4 S/G. LA UPRE.</t>
  </si>
  <si>
    <t>'TRANSFERENCIA DE FONDOS||A SOL. DEL MIN,DE ECO Y FIN.PUBL. MEFP/VTCP/DGAFT/UOIET/TES/N¿2506/16 DE LA FECHA HRE TSO 3418 CONVENIO UPRE CIF IG/048/2015 ENTRE LA UPRE Y EL G.A.M.DE  TOMAVE. PROY.CONSTRUC.PUESTO DE SALUD TOTORA K.DEBITO DE LA LIBRETA 00099024113 BOLIVIA CAMBIA, PAGO PLANILLA N¿1, SEG¿N LA UPRE.</t>
  </si>
  <si>
    <t>'TRANSFERENCIA DE FONDOS||A SOL. DEL MIN,DE ECO Y FIN.PUBL. MEFP/VTCP/DGAFT/UOIET/TES/N¿2507/16 DE LA FECHA HRE TSO 3419 CONVENIO UPRE CIF IG 133/2015 ENTRE LA UPRE Y EL G.A.M.DE TORO TORO. PROY.CONSTRUC.DIRECCION DISTRITAL DE EDUCACI¿N TOROTORO.DEBITO DE LA LIBRETA 00099024113 BOLIVIA CAMBIA, PAGO PLANILLA N¿2, SEG¿N LA UPRE.</t>
  </si>
  <si>
    <t>'TRANSFERENCIA DE FONDOS||S/G. NOTA CITE:MEFP/VTCP/DGAFT/UOIET/TES/N¿2504/16 DE LA FECHA, DEL MIN.ECO.FINAN.PUB.(HRE-TSO-3421),CONV.UPRE-CIF-0709/13 ENTRE LA UPRE Y EL GOB.AUT.MCPAL.CHUQUIHUTA, PROY.CONST.PUESTO DE SALUD TACOPALCA.DEBITO DE LA LIBRETA N¿00099024113 BOLIVIA CAMBIA, PAGO PLANILLA N¿3 S/G. LA UPRE.</t>
  </si>
  <si>
    <t>'COBRO DE UTILES DE ESCRITORIO POR¿||EN COMPLEMENTO AL COMP. S-0850280 DE LA FECHA REF. : TRANSF. DE FDOS. A/F YPFBLIB.00513062001 YPFB-OPERACIONES PLANTA DE SEPARACION DE LIQUIDOS RIO GRANDE, (UTILES DE ESCRITORIO)</t>
  </si>
  <si>
    <t>'TRANSFERENCIA DE FONDOS||S/G.NOTA CITE: MEFP/VTCP/DGAFT/UOIET/TES/N¿2502/16 DE LA FECHA DEL MIN.DE ECO.Y FINAN. PUB.(HRE-TSO-3424),CONV.UPRE-CIF-IG/360 /2016 ENTRE LA UPRE Y EL G.A.M.SALINAS DE GARCI MENDOZA PROY. "CONST.CANCHA POLIFUNCIONAL Y TINGLADO RODEO".DEBITO DE LIBRETA N¿00099024113 BOLIVIA CAMBIA, 1ER.DESEMBOLSO 20% MONTO A FINANCIAR, S/G.LA UPRE.</t>
  </si>
  <si>
    <t>'TRANSFERENCIA DE FONDOS||S/G.NOTA CITE:MEFP/VTCP/DGAFT/UOIET/TES/NO.2505/16 DE LA FECHA, DEL MIN.DE ECO.Y FINAN.PUB.(HRE-TSO-3422),CONV.UPRE-CIF-0691/13 ENTRE LA UPRE Y EL GOB.AUT.MCPAL.SAN AGUSTIN PROY.CONST.U.E.ELIZARDO P¿REZ. COMUNIDAD AGUA DE CASTILLA.DEBITO DE LA LIBRETA NO.00099024113 "BOLIVIA CAMBIA", PAGO PLANILLA NO.3 S/G. LA UPRE.</t>
  </si>
  <si>
    <t>'TRANSFERENCIA DE FONDOS||S/G.NOTA CITE:MEFP/VTCP/DGAFT/UOIET/TES/NO.2503/16 DE LA FECHA, DEL MIN.DE ECO.Y FINAN.PUB.(HRE-TSO-3423),CONV.UPRE-CIF-IG/361/2016 ENTRE LA UPRE Y EL GOB.AUT.MCPAL.SALINAS DE GARCI MENDOZA PROY. CONST.CANCHA POLIFUNCIONAL Y TINGLADO LIPIPUJIO.DEBITO DE LA LIBRETA NO.00099024113 "BOLIVIA CAMBIA",1ER.DESEMBOLSO 20% MONTO A FINANC. S/G. LA UPRE</t>
  </si>
  <si>
    <t>||TRANSF. DE FONDOS EN ATENCION A MSJE. SWIFT 06148 DE LA FECHA (SECTOR PUBLICO)DE LA LIBRETA 01170102001 DGAC, REPOSICION UTILES DE ESCRITORIO</t>
  </si>
  <si>
    <t>||TRANSFERENCIA DE FONDOS SEGUN CITE: EBC/GAF/ACT/2016-0048 Y C.O. 06 DEL EBC RECIBIDA EN LA FECHA REF: TRANSFERENCIA DE FONDOS PARA GASTOS DE FUNCIONAMIENTO OBRA DE CONSTRUCCION TRAMO VILLA TUNARI ISINUTA (TRAM-TSO-3431)ABONO EN LA LIBRETA NRO. 00587012003 EBC CONSTRUCCION TRAMO VILLA TUNARI ISINUTA</t>
  </si>
  <si>
    <t>COBRO COSTOS DE PAPELERIA SEGUN TRANSFERENCIA DEL EXTERIOR POR ORDEN DE CONSULADO GENERAL DE BOLIVIA EN MILAN REF.: RECAUDACION GESTORIA CONSULAR ABRIL 2016LIB. 00010011102 MIN.RR.EE.-GESTORIA CONSULAR LEY NO.3108</t>
  </si>
  <si>
    <t>COBRO COSTOS DE PAPELERIA SEGUN TRANSFERENCIA DEL EXTERIOR POR ORDEN DE NATIONALEN STAATES BOLIVIEN-ALEMANIA BERLIN REF:RECAUDACIONES GESTORIA CONSULAR MES DE ABRIL DE 2016LIB. 00010011102 MIN.RR.EE.-GESTORIA CONSULAR LEY NO.3108</t>
  </si>
  <si>
    <t>VENTA DE DIVISAS CON TRANSFERENCIA DE FONDOS A SOLICITUD DE SERVICIO GENERAL DE IDENTIFICACION PERSONAL - SEGIP SEGUN SOLICITUD MEFP/VTCP/DGPOT/UOTGN/NO.1542/2016 REF: PAGO DE HABERES ABRIL 2016LIB. 00340012003 RECAUDACION EXTRANJERIA - C.I. -L.C.</t>
  </si>
  <si>
    <t>VENTA DE DIVISAS CON TRANSFERENCIA DE FONDOS A SOLICITUD DE SERVICIO GENERAL DE IDENTIFICACION PERSONAL - SEGIP SEGUN SOLICITUD MEFP/VTCP/DGPOT/UOTGN/NO.1540/2016 REF: PAGO DE HABERES MES DE ABRIL 2016LIB. 00340012003 RECAUDACION EXTRANJERIA - C.I. -L.C.</t>
  </si>
  <si>
    <t>COBRO COSTOS DE PAPELERIA SEGUN TRANSFERENCIA DEL EXTERIOR POR ORDEN DE CONSULATE OF BOLIVIA NL - PAISES BAJOS-LA HAYA RECAUDACION GESTORIA CONSULAR ENERO ABRIL 2016LIB. 00010011102 MIN.RR.EE.-GESTORIA CONSULAR LEY NO.3108</t>
  </si>
  <si>
    <t>VENTA DE DIVISAS CON TRANSFERENCIA DE FONDOS A SOLICITUD DE SERVICIO GENERAL DE IDENTIFICACION PERSONAL - SEGIP SEGUN SOLICITUD MEFP/VTCP/DGPOT/UOTGN/NO.1533/2016 REF: PAGO DE HABERES ABRIL 2016LIB. 00340012003 RECAUDACION EXTRANJERIA - C.I. -L.C.</t>
  </si>
  <si>
    <t>VENTA DE DIVISAS CON TRANSFERENCIA DE FONDOS A SOLICITUD DE MINISTERIO DE ECONOMIA Y FINANZAS PUBLICAS SEGUN SOLICITUD MEFP/VTCP/DGPOT/UOTGN/NO.1532/2016 REF: PAGO SERV.ESPECIALIZADO DE CALIFICACION DE RIESGOS DEL ESTADO PLURINACIONAL DE BOLLIB. 00099021001 TGN-RECURSOS ORDINARIOS</t>
  </si>
  <si>
    <t>COBRO COSTOS DE PAPELERIA SEGUN TRANSFERENCIA DEL EXTERIOR POR ORDEN DE CONSULATE GENL OF THE PLURINATIONAL STATE OF BOLIVIA-NEW YORK,GESTORIA CONSULARLIB. 00010011102 MIN.RR.EE.-GESTORIA CONSULAR LEY NO.3108</t>
  </si>
  <si>
    <t>COBRO COSTOS DE PAPELERIA SEGUN TRANSFERENCIA DEL EXTERIOR POR ORDEN DE COPETROL SALIB. 00513062001 YPFB-OPERACIONES PLANTA DE SEPARACION DE LIQUIDOS RIO GRANDE</t>
  </si>
  <si>
    <t>COBRO COSTOS DE PAPELERIA SEGUN TRANSFERENCIA DEL EXTERIOR POR ORDEN DE PETROBRAS PARAGUAY GAS SRLLIB. 00513062001 YPFB-OPERACIONES PLANTA DE SEPARACION DE LIQUIDOS RIO GRANDE</t>
  </si>
  <si>
    <t>||TRANSFERENCIA DEL EXTERIOR SEGUN SWIFT NO.6153 DEL 04/05/2016 ORDENANTE CONSULADO GERAL DA BOLIVIA (RIO DE JANEIRO BRAZIL) REF.: RECAUDACIONES GESTORIA CONSULAR ABRIL 2016LIB. 00010011102 MIN.RELACIONES EXTERIORES - GESTORIA CONSULAR LEY N¿ 3108 UTILES DE ESCRITORIO</t>
  </si>
  <si>
    <t>||TRANSF. DE FONDOS DEL EXTERIOR  SEGUN SWIFT NO. 6103 DEL 03/05/2016  A F/ MIN.RR.EE.  EMBAJADA DE BOLIVIA-PANAMA, RECAUDACIONES GESTORIA CONSULAR POR LOS MESES DE OCTUBRE 2015 A MARZO 2016CGO.LIB.00010011102 MIN.RELACIONES EXTERIORES-GESTORIA CONSULAR LEY NO.3108 (UTILES DE ESCRIT.)</t>
  </si>
  <si>
    <t>'TRANSFERENCIA DE FONDOS||EN ATENCION A NOTA DEL MIN. DE ECONOMIA Y FINANZAS PUBLICAS. MEFP/VTCP/DGCP/UODP-477/2016 DE LA FECHA(HRE-TSO-3432). PAGO BTS EXTRABURSATIL -VENCIMIENTO 6 DE MAYO  D.S. N¿1121 DE 11/01/2012DEBITO DE LIBRETA  N¿ 00099021001 "TGN-RECURSOS ORDINARIOS-MONEDA NACIONAL"</t>
  </si>
  <si>
    <t>'TRANSFERENCIA DE FONDOS||EN ATENCION A NOTA DEL MIN. DE ECONOMIA Y FINANZAS PUBLICAS. MEFP/VTCP/DGCP/UODP-477/2016 DE LA FECHA(HRE-TSO-3432). PAGO BTS EXTRABURSATIL -VENCIMIENTO 6 DE MAYO  D.S. N¿1121 DE 11/01/2012DEBITO DE LA LIBRETA N¿ 00099021001, REPOSICI¿N ¿TILES DE ESCRITORIO</t>
  </si>
  <si>
    <t>'TRANSFERENCIA DE FONDOS||S/G. NOTA CITE:MEFP/VTCP/DGAFT/UOIET/TES/N¿2692/16 DE LA FECHA, DEL MIN.ECO.FINAN.PUB.(HRE-TSO-3451),CONV.UPRE-CIF-IG/394/15 ENTRE LA UPRE Y EL GOB.AUT.MCPAL.LA RIVERA, PROY.CONST.ENLOCETADO CALLES PRINCIPALES LA RIVERA.DEBITO DE LA LIBRETA N¿00099024113 BOLIVIA CAMBIA, 1ER.PAGO.EQUIV.20% MONTO A FINANC.S/G. LA UPRE.</t>
  </si>
  <si>
    <t>'TRANSFERENCIA DE FONDOS||A SOL. DEL MIN,DE ECO Y FIN.PUBL. MEFP/VTCP/DGAFT/UOIET/TES/N¿2682/16 DE LA FECHA HRE TSO 3442 CONVENIO UPRE CIF IG 336/2015 ENTRE LA UPRE Y EL G.A.M.DE ESCOMA. PROY.CONSTRUC.COLISEO CAP. 520 ULLACHAPI II CANTON COLLASUYO.DEBITO DE LA LIBRETA 00099024113 BOLIVIA CAMBIA, PAGO PLANILLA N¿1, SEG¿N LA UPRE.</t>
  </si>
  <si>
    <t>||TRANSFERENCIA DEL EXTERIOR SEGUN SWIFT NO.6138 DEL 04/05/2016 ORDENANTE CONSULADO GENERAL DE BOLIVIA EN SANTIAGO DE CHILE REF.: GESTORIA CONSULAR ABRIL 2016LIB.00010011102 MIN.RELACIONES EXTERIORES - GESTORIA CONSULAR LEY N¿ 3108 COBRO UTILES DE ESCRITORIO</t>
  </si>
  <si>
    <t>'TRANSFERENCIA DE FONDOS||A SOL. DEL MIN,DE ECO Y FIN.PUBL. MEFP/VTCP/DGAFT/UOIET/TES/N¿2683/16 DE LA FECHA HRE TSO 3443 CONVENIO UPRE CIF 0697/13 ENTRE LA UPRE Y EL G.A.M.DE MOJINETE. PROY.CONSTRUC.PUESTO DE SALUD COMUNIDAD BONETE PALCA.DEBITO DE LA LIBRETA 00099024113 BOLIVIA CAMBIA, DEVOLUCI¿N DE RETENCI¿N DEL 7%, SEG¿N LA UPRE.</t>
  </si>
  <si>
    <t>'TRANSFERENCIA DE FONDOS||A SOL. DEL MIN,DE ECO Y FIN.PUBL. MEFP/VTCP/DGAFT/UOIET/TES/N¿2684/16 DE LA FECHA HRE TSO 3444 CONVENIO UPRE CIF 681/2014 ENTRE LA UPRE Y EL G.A.M.DE COTAGAITA. PROY.CONSTRUC.PUENTE VEHICULAR TOCLA - RIBERALTA.DEBITO DE LA LIBRETA 00099024113 BOLIVIA CAMBIA, PAGO PLANILLA N¿2, SEG¿N LA UPRE.</t>
  </si>
  <si>
    <t>'TRANSFERENCIA DE FONDOS||S/G. NOTA CITE:MEFP/VTCP/DGAFT/UOIET/TES/N¿2681/16 DE LA FECHA, DEL MIN.ECO.FINAN.PUB.(HRE-TSO-3452),CONV.UPRE-CIF-264/14 ENTRE LA UPRE Y EL GOB.AUT.MCPAL.SAN RAMON, PROY.CONST. TINGLADO U.E. SAN RAMON.DEBITO DE LA LIBRETA N¿00099024113 BOLIVIA CAMBIA, PAGO PLANILLA N¿2 CIERRE, S/G. LA UPRE.</t>
  </si>
  <si>
    <t>'TRANSFERENCIA DE FONDOS||S/G.NOTA CITE:MEFP/VTCP/DGAFT/UOIET/TES/NO.2689/16 DE LA FECHA, DEL MIN.DE ECO.Y FINAN.PUB.(HRE-TSO-3448),CONV.UPRE-CIF-102/2015 ENTRE LA UPRE Y EL GOB.AUT.MCPAL.PUERTO VILLARROEL PROY.CONST.PUENTE VEHICULAR PLATILLO.DEBITO DE LA LIBRETA NO.00099024113 "BOLIVIA CAMBIA", PAGO PLANILLA NO.2 S/G. LA UPRE.</t>
  </si>
  <si>
    <t>'TRANSFERENCIA DE FONDOS||S/G.NOTA CITE: MEFP/VTCP/DGAFT/UOIET/TES/N¿2685/16 DE LA FECHA DEL MIN.DE ECO.Y FINAN. PUB.(HRE-TSO-3445),CONV.UPRE-CIF-IG/040/2015 ENTRE LA UPRE Y EL G.A.M.VILLA NUEVA .PROY."CONST.COLISEO CERRADO MUNICIPIO VILLA NUEVA C.C. LOMA ALTA".DEBITO DE LIBRETA N¿00099024113 BOLIVIA CAMBIA, PAGO PLANILLA N¿ 2, S/G.LA UPRE.</t>
  </si>
  <si>
    <t>'TRANSFERENCIA DE FONDOS||S/G.NOTA CITE: MEFP/VTCP/DGAFT/UOIET/TES/N¿2686/16 DE LA FECHA DEL MIN.DE ECO.Y FINAN.PUB.(HRE-TSO-3446 ),CONV.UPRE-CIF-IG/028 /2015 ENTRE LA UPRE Y EL G.A.M.SANPEDRO PROY. "CONST.VIVIENDA PARA MEDICOS C.C. FORTALEZA DEL ORTHON".DEBITO DE LIBRETA N¿00099024113 BOLIVIA CAMBIA, PAGO PLANILLA N¿ 2, S/G.LA UPRE.</t>
  </si>
  <si>
    <t>'TRANSFERENCIA DE FONDOS||S/G.NOTA CITE:MEFP/VTCP/DGAFT/UOIET/TES/NO.2690/16 DE LA FECHA, DEL MIN.DE ECO.Y FINAN.PUB.(HRE-TSO-3449),CONV.UPRE-CIF-IG/050/2015 ENTRE LA UPRE Y EL GOB.AUT.MCPAL.ARAMPAMPA  PROY.CONST.CENTRO DE SALUD CON INTERNACI¿N SANTIAGO.DEBITO DE LA LIBRETA NO.00099024113 "BOLIVIA CAMBIA", PAGO PLANILLA NO.2 S/G. LA UPRE.</t>
  </si>
  <si>
    <t>'TRANSFERENCIA DE FONDOS||S/G.NOTA CITE: MEFP/VTCP/DGAFT/UOIET/TES/N¿2687/16 DE LA FECHA DEL MIN.DE ECO.Y FINAN. PUB.(HRE-TSO-3447),CONV.UPRE-CIF-85 /2014 ENTRE LA UPRE Y EL G.A.M.PUERTO VILLARROEL PROY. "CONST.COLISEO VALLE TUNARI".DEBITO DE LIBRETA N¿00099024113 BOLIVIA CAMBIA, PAGO PLANILLA N¿ 2 DE CIERRE, S/G.LA UPRE.</t>
  </si>
  <si>
    <t>'TRANSFERENCIA DE FONDOS||S/G.NOTA CITE:MEFP/VTCP/DGAFT/UOIET/TES/NO.2691/16 DE LA FECHA, DEL MIN.DE ECO.Y FINAN.PUB.(HRE-TSO-3450),CONV.UPRE-CIF-060/2015 ENTRE LA UPRE Y EL GOB.AUT.MCPAL.VILLA TUNARI PROY.CONST.BLOQUE DE AULAS Y TINGLADO PARA COLEGIO PARACTY "A".DEBITO DE LA LIBRETA NO.00099024113 "BOLIVIA CAMBIA", PAGO PLANILLA NO.4 S/G. LA UPRE.</t>
  </si>
  <si>
    <t>N¿MERO DE LIBRETA CUT: 990301013.00 OPERACI¿N T01 TRANSFERENCIA DE FONDOS A LA CUT - TESORO DIRECTO DE BANCO UNION S.A. A CUENTA UNICA DEL TESORO CON NUMERO DE SOLICITUD = 612036 Y NUMERO CORRELATIVO = 91320006052016078 00990301013 TGN RECURSOS ORDINARIOS</t>
  </si>
  <si>
    <t>||DEVOLUCION IMPORTE POR DIFERENCIAL CAMBIARIO SG/ COMP. S-085478 DE LA FECHA Y PROVISION EN NOTA MEFP/VTCP/DGPOT/UOTGN/NO.1515/2016 MIN. DE EDUCACION, REF.: TRANSF. AL EXTERIOR A/F LUZ NATALIA MERCADO CALLAULIBRETA 00099021001 TGN-RECURSOS ORDINARIOS</t>
  </si>
  <si>
    <t>COBRO COSTOS DE PAPELERIA SEGUN TRANSFERENCIA DEL EXTERIOR POR ORDEN DE CONSULADO DE BOLIVIA EN BILBAO REF.: GASTO CONSULARLIB. 00010011102 MIN.RR.EE.-GESTORIA CONSULAR LEY NO.3108</t>
  </si>
  <si>
    <t>COBRO COSTOS DE PAPELERIA SEGUN TRANSFERENCIA DEL EXTERIOR POR ORDEN DE CONSULADO DE BOLIVIA EN SEVILLA REF.: RECAUDACION GESTORIA ABRIL 2016LIB. 00010011102 MIN.RR.EE.-GESTORIA CONSULAR LEY NO.3108</t>
  </si>
  <si>
    <t>COBRO COSTOS DE PAPELERIA SEGUN TRANSFERENCIA DEL EXTERIOR POR ORDEN DE GAS CORONA SAECALIB. 00513062001 YPFB-OPERACIONES PLANTA DE SEPARACION DE LIQUIDOS RIO GRANDE</t>
  </si>
  <si>
    <t>TRANSFERENCIA DE FONDOS A SOLICITUD DE MINISTERIO DE DEFENSA - FUERZA AEREA BOLIVIANA SEGUN SOLICITUD MEFP/VTCP/DGPOT/UOTGN/NO.1550/2016 REF: ADQUISICION DE LLANTAS Y NEUMATICOSLIB. 00099021001 TGN-RECURSOS ORDINARIOS</t>
  </si>
  <si>
    <t>VENTA DE DIVISAS CON TRANSFERENCIA DE FONDOS A SOLICITUD DE YACIMIENTOS PETROLIFEROS FISCALES BOLIVIANOS SEGUN SOLICITUD YPFB-0182-2016 Y MEFP/VTCP/DGPOT/UOTGN/NO.1534/2016 REF: COMPRA DE GASOLINA CORRESPONDIENTE AL PERIODO 01 AL 06 DE ABRILLIB. 00513012004 LBP-YPFB-UNICOMERCIAL</t>
  </si>
  <si>
    <t>COBRO COSTOS DE PAPELERIA SEGUN TRANSFERENCIA DEL EXTERIOR POR ORDEN DE CONSULADO DE BOLIVIA EN MADRID REF.: GESTORIA CONSULARLIB. 00010011102 MIN.RR.EE.-GESTORIA CONSULAR LEY NO.3108</t>
  </si>
  <si>
    <t>COBRO COSTOS DE PAPELERIA SEGUN TRANSFERENCIA DEL EXTERIOR POR ORDEN DE LLAMA GAS S.A. REF.: FACTURA 57LIB. 00513062001 YPFB-OPERACIONES PLANTA DE SEPARACION DE LIQUIDOS RIO GRANDE</t>
  </si>
  <si>
    <t>TRANSFERENCIA RECIBIDA DEL EXTERIOR SEG¿N MENSAJES SWIFT Nos. 06298-06296 (REM.EXT.) DE FECHA 06-05-2016 POR DESEMBOLSO DE CAF PR¿STAMO CFA008340 PROYECTO MONTERO TR II PTE YAPACANI PTE ICHILOLIBRETA N¿ 00291012002 ABC-RECURSOS PROPIOS REF.: UTILES DE ESCRITORIO</t>
  </si>
  <si>
    <t>||TRANSFERENCIA DE FONDOS POR PARTE DEL TGN PARA PAGO DE VALORES "C" EN MN CON F.VCTO.06.05.2016, S/G CARTA  MEFP/VTCP/DGCP/UODP-478/2016 DE FECHA 06/05/2016.DEL MINISTERIO DE ECONOMIA Y FINANZAS PUBLICAS, LIBRETA  00099031003 DEL TGN TITULOS VALOR DEL TESORO MN.LIBRETA  00099031003 DEL TGN TITULOS VALOR DEL TESORO MN.</t>
  </si>
  <si>
    <t>||VENTA DE DIVISAS SG/ NOTA MEFP/VTCP/DGPOT/UOTGN/NO.1515/2016 A SOLICITUD DEL MIN. DE EDUCACION REF.:  TRANSF. DE FDOS. AL EXTERIOR EQUIV. D-AUD 6,045,78  A/F LUZ NATALIA MERCADO CALLAU, PAGO ASIGNACION MENSUAL DE MAYO A JUNIO (PROY. 100 BECAS)LIBRETA 00099021001 TGN-RECURSOS ORDINARIOS, COMIS. TRANSF. BS 30,94 SWIFT BS 220,- UTILES BS 50,-</t>
  </si>
  <si>
    <t>'COBRO DE UTILES DE ESCRITORIO POR¿||BS50.-Y REEMB.GSTS.COMUNICACION BS220.-CARTA DE CREDITO STANDBY REF.:31133010009853 (BCB:SB-R-2016-16) A/F Y.P.F.B.,S/G NOTA YPFB/GAFC-1139/UACE-388/2016,29/04/16.LIB.00513012007 YPFB - RECURSOS NACIONALIZACI¿N</t>
  </si>
  <si>
    <t>'TRANSFERENCIA DE FONDOS||A SOL. DEL MIN,DE ECO Y FIN.PUBL. MEFP/VTCP/DGCP/UODP-479/2016 DE LA FECHA HRE TSO 3470 PAGO BTS EXTRABURSATIL - VENCIMIENTO 7, 8 Y 9 DE MAYO D.S. N¿1121 DE 11 DE ENERO DE 2012.DEBITO DE LA LIBRETA 00099021001 COBRO UTILES DE ESCRITORIO.</t>
  </si>
  <si>
    <t>'TRANSFERENCIA DE FONDOS||A SOL. DEL MIN,DE ECO Y FIN.PUBL. MEFP/VTCP/DGCP/UODP-479/2016 DE LA FECHA HRE TSO 3470 PAGO BTS EXTRABURSATIL - VENCIMIENTO 7, 8 Y 9 DE MAYO D.S. N¿1121 DE 11 DE ENERO DE 2012.DEBITO DE LA LIBRETA 00099021001 TGN - RECURSOS ORDINARIOS - MONEDA NACIONAL.</t>
  </si>
  <si>
    <t>'TRANSFERENCIA DE FONDOS||S/G. NOTA CITE:MEFP/VTCP/DGAFT/UOIET/TES/N¿2688/16 DE LA FECHA, DEL MIN.ECO.FINAN.PUB.(HRE-TSO-3480),CONV.UPRE-CIF-IG/010/15 ENTRE LA UPRE Y EL GOB.AUT.MCPAL.FILADELFIA, PROY.CONST.AMBIENTES NIVEL SECUNDARIO U.E. EL CHIVE.DEBITO DE LA LIBRETA N¿00099024113 BOLIVIA CAMBIA, PAGO PLANILLA N¿3 S/G. LA UPRE.</t>
  </si>
  <si>
    <t>TRANSFERENCIA AUTOMATICA SEGUN INSTRUCCION DEL MINISTERIO DE ECONOMIA Y FINANZAS PUBLICASLIBRETA 00990201001 TGN RECURSOS ORDINARIOS (CTA. 7233)</t>
  </si>
  <si>
    <t>TRANSFERENCIA DEL EXTERIOR SEGUN SWIFT 06318 DE FECHA 09/05/2016 ORDENANTE: CONSULADO DE BOLIVIA EN MADRID REF.: DEV. SALDOS GASTOS DE FUNCIONAMIENTOLIB. 00010011101 MRE-MIN.RELACIONES EXTERIORES-OTROS INGRESOS</t>
  </si>
  <si>
    <t>N¿MERO DE LIBRETA CUT: 990301013.00 OPERACI¿N T01 TRANSFERENCIA DE FONDOS A LA CUT - TESORO DIRECTO DE BANCO UNION S.A. A CUENTA UNICA DEL TESORO CON NUMERO DE SOLICITUD = 613656 Y NUMERO CORRELATIVO = 91320009052016140 00990301013 TGN RECURSOS ORDINARIOS</t>
  </si>
  <si>
    <t>'TRANSFERENCIA DE FONDOS||A SOL. DEL MIN,DE ECO Y FIN.PUBL. MEFP/VTCP/DGAFT/UOIET/TES/N¿2712/16 DE LA FECHA HRE TSO 3507 PAGO CAPITAL E INTERESES G.A.D. DE SANTA CRUZ. CONVENIOS SUBSIDIARIOS PRESTAMO CAF 2324 - PROYECTOS DE ELECTRIFICACI¿N RURAL.ABONO A LA LIBRETA 00099021001 TGN - RECURSOS ORDINARIOS.</t>
  </si>
  <si>
    <t>'TRANSFERENCIA DE FONDOS||EN ATENCION A NOTA DEL MIN. DE ECONOMIA  Y FINANZAS PUBUBLICAS CITE: MEFP/VTCP/DGAFT/UOIET/TES/N¿2714/16 DE LA FECHA(HRE-TSO-3506).CONVENIO SUBSIDIARIO-PRESTAMO CAF 2324-G.A.D.CHUQUISACA PROY.INTERCONEXION ELECT.SIST.AISLADOS HUACARETA,MONTEAGUDO Y MUYUPAMPA.ABONO A LA LIBRETA  N¿ 00099021001 TGN-RECURSOS ORDINARIOS, PAGO CAPITAL E INTERESES.</t>
  </si>
  <si>
    <t>PAGO A FONPLATA PR¿STAMO BOL 19/2011 VCTO. 07-may-2016 POR CUENTA DE TGN , NTI. 007588 VALOR 09-may-2016  INTERESES USD 522.414,69 COMISIONES USD 46.801,35CTA. 3987 CUENTA UNICA DEL TESORO LIB. 00099021001 REF.: COMISIONES BANCARIAS</t>
  </si>
  <si>
    <t>COBRO COSTOS DE PAPELERIA SEGUN TRANSFERENCIA DEL EXTERIOR POR ORDEN DE PETROLEO BRASILEIRO SA PETROBRAS REF.: INVOICE GC-T-181/16LIB. 00513012007 YPFB - RECURSOS NACIONALIZACION</t>
  </si>
  <si>
    <t>COBRO COSTOS DE PAPELERIA SEGUN TRANSFERENCIA DEL EXTERIOR POR ORDEN DE CONSULADO GERAL DA BOLIVIA-SAO PAULO BRASIL REF:GESTORIA CONSULAR ABRIL 2016LIB. 00010011102 MIN.RR.EE.-GESTORIA CONSULAR LEY NO.3108</t>
  </si>
  <si>
    <t>COBRO COSTOS DE PAPELERIA SEGUN TRANSFERENCIA DEL EXTERIOR POR ORDEN DE CONSULADO DE BOLIVIA EN MADRID REF.: DEV. SALDOS GASTOS DE FUNCIONAMIENTOLIB. 00010011101 MRE-MIN.RELACIONES EXTERIORES-OTROS INGRESOS</t>
  </si>
  <si>
    <t>COBRO COSTOS DE PAPELERIA SEGUN TRANSFERENCIA DEL EXTERIOR POR ORDEN DE CONSULADO DE BOLIVIA EN IQUIQUE REF.: RECAUDACION GESTORIA CONSULRA MARZO 2016LIB. 00010011102 MIN.RR.EE.-GESTORIA CONSULAR LEY NO.3108</t>
  </si>
  <si>
    <t>COBRO COSTOS DE PAPELERIA SEGUN TRANSFERENCIA DEL EXTERIOR POR ORDEN DE BOLIVIAN CONSULATE-LONDON REF:GESTORIA CONSULARLIB. 00010011102 MIN.RR.EE.-GESTORIA CONSULAR LEY NO.3108</t>
  </si>
  <si>
    <t>TRANSFERENCIA DE FONDOS A SOLICITUD DE MINISTERIO DE DEFENSA - FUERZA AEREA BOLIVIANA SEGUN SOLICITUD MEFP/VTCP/DGPOT/ UOTGN /NO.1554/ 2016 REF: ADQUISICION REPUESTOS Y ACCESORIOSLIB. 00099021001 TGN-RECURSOS ORDINARIOS</t>
  </si>
  <si>
    <t>TRANSFERENCIA DE FONDOS A SOLICITUD DE MINISTERIO DE DEFENSA - FUERZA AEREA BOLIVIANA SEGUN SOLICITUD MEFP/VTCP/DGPOT/ UOTGN /NO.1558/ 2016 REF: ADQUISICION DE COMBUSTIBLE Y DERIVADOSLIB. 00099021001 TGN-RECURSOS ORDINARIOS</t>
  </si>
  <si>
    <t>TRANSFERENCIA DE FONDOS A SOLICITUD DE MINISTERIO DE DEFENSA - FUERZA AEREA BOLIVIANA SEGUN SOLICITUD MEFP/VTCP/DGPOT/UOTGN/NO.1553/2016 REF: ADQUISICION REPUESTOS Y ACCESORIOSLIB. 00099021001 TGN-RECURSOS ORDINARIOS</t>
  </si>
  <si>
    <t>TRANSFERENCIA DE FONDOS A SOLICITUD DE MINISTERIO DE DEFENSA - FUERZA AEREA BOLIVIANA SEGUN SOLICITUD MEFP/VTCP/DGPOT/UOTGN/NO.1565/2016 REF: PAGO ADQUISICION DE MATERIAL ELECTRICOLIB. 00099021001 TGN-RECURSOS ORDINARIOS</t>
  </si>
  <si>
    <t>VENTA DE DIVISAS CON TRANSFERENCIA DE FONDOS A SOLICITUD DE MINISTERIO DE ECONOMIA Y FINANZAS PUBLICAS SEGUN SOLICITUD MEFP/VTCP/DGPOT/UOTGN/NO.1557/2016 REF: PAGO RENOVACION DE MEMBRESIA DEL CAMPO FERIAL CHUQUIAGO MARKA GESTION 2016-2017LIB. 00099021001 TGN-RECURSOS ORDINARIOS</t>
  </si>
  <si>
    <t>COBRO COSTOS DE PAPELERIA SEGUN TRANSFERENCIA DEL EXTERIOR POR ORDEN DE CONSULADO GENERAL DEL ESTADO (MIAMI) REF.: SERVICIOS RECAUDACIONES DE GESTORIA CONSULAR ABRIL 2016LIB. 00010011102 MIN.RR.EE.-GESTORIA CONSULAR LEY NO.3108</t>
  </si>
  <si>
    <t>COBRO COSTOS DE PAPELERIA SEGUN TRANSFERENCIA DEL EXTERIOR POR ORDEN DE PETROLEO BRASILEIRO SA PETROBRASLIB. 00513012007 YPFB - RECURSOS NACIONALIZACION</t>
  </si>
  <si>
    <t>COBRO COSTOS DE PAPELERIA SEGUN TRANSFERENCIA DEL EXTERIOR POR ORDEN DE CONSULADO GENL DE BOLIVIA EN HOUSTONLIB. 00010011102 MIN.RR.EE.-GESTORIA CONSULAR LEY NO.3108</t>
  </si>
  <si>
    <t>TRANSFERENCIA DE FONDOS||EN ATENCION A NOTA DEL MIN. DE ECONOMIA Y FINANZAS PUBLICAS MEFP/VTCP/DGAFT/UOIET/TES/N¿2694/16  DE LA FECHA(HRE-TSO-3482).DEBITO DE LA LIBRETA N¿ 00099021001, REPOSICI¿N ¿TILES DE ESCRITORIO.</t>
  </si>
  <si>
    <t>'TRANSFERENCIA DE FONDOS||EN ATENCION A NOTA DEL MIN. DE ECONOMIA Y FINANZAS PUBLICAS MEFP/VTCP/DGAFT/UOIET/TES/N¿2695/16 DE LA FECHA(HRE-TSO-3483).DEBITO DE LA LIBRETA N¿ 00099021001, REPOSICI¿N ¿TILES DE ESCRITORIO.</t>
  </si>
  <si>
    <t>'TRANSFERENCIA DE FONDOS||EN ATENCION A NOTA DEL MIN. DE ECONOMIA Y FINANZAS PUBLICAS MEFP/VTCP/DGAFT/UOIET/TES/N¿2696/16  DE LA FECHA(HRE-TSO-3484).DEBITO DE LA LIBRETA N¿ 00099021001, REPOSICI¿N ¿TILES DE ESCRITORIO.</t>
  </si>
  <si>
    <t>'TRANSFERENCIA DE FONDOS||A SOL. DEL MIN,DE ECO Y FIN.PUBL. MEFP/VTCP/DGCP/UODP - 480/2016 DE LA FECHA HRE TSO 3486 PAGO BTS EXTRABURSATIL - VENCIMIENTO 10 DE MAYO D.S. N¿ 1121 DE 11 DE ENERO DE 2012.DEBITO DE LA LIBRETA 00099021001 COBRO UTILES DE ESCRITORIO.</t>
  </si>
  <si>
    <t>'TRANSFERENCIA DE FONDOS||A SOL. DEL MIN,DE ECO Y FIN.PUBL. MEFP/VTCP/DGCP/UODP - 480/2016 DE LA FECHA HRE TSO 3486 PAGO BTS EXTRABURSATIL - VENCIMIENTO 10 DE MAYO D.S. N¿ 1121 DE 11 DE ENERO DE 2012.DEBITO DE LA LIBRETA 00099021001 TGN - RECURSOS ORDINARIOS - MONEDA NACIONAL.</t>
  </si>
  <si>
    <t>TRANSFERENCIA DEL EXTERIOR SEGUN MJE.SWIFT NO.6377 DE FECHA 10/05/2016 ORDENANTE: CONSULATE GENL OF THE PLURINATIONAL NEW YORK REF:SALDOSLIB. 00099021001 TGN-RECURSOS ORDINARIOS</t>
  </si>
  <si>
    <t>TRANSFERENCIA DEL EXTERIOR SEGUN SEGUN SWIFT NO.6368 DE FECHA 10/05/2016 ORDENANTE: HAISEN RIBERA LEIGUE REF.: DEVOLUCION DE RECURSOS TRIBUNAL SUPREMO ELECTORALLIB. 00099021001 TGN-RECURSOS ORDINARIOS</t>
  </si>
  <si>
    <t>N¿MERO DE LIBRETA CUT: 990301013.00 OPERACI¿N T01 TRANSFERENCIA DE FONDOS A LA CUT - TESORO DIRECTO DE BANCO UNION S.A. A CUENTA UNICA DEL TESORO CON NUMERO DE SOLICITUD = 615037 Y NUMERO CORRELATIVO = 91320010052016204 00990301013 TGN RECURSOS ORDINARIOS</t>
  </si>
  <si>
    <t>NUMERO DE LIBRETA CUT: 06600108003 OPERACI¿N E18  TRANSFERENCIA DEL SISTEMA FINANCIERO POR CUENTA DE TERCEROS  A LA CUT ABONO A LA CTA. CUT 3987069001 PARA POSTERIOR ABONO A LA LIBRETA N.06600108003 DE OJ IMPLEM STRIAS CONCILIACION Y CONCILIADORES A SOLI</t>
  </si>
  <si>
    <t>||TRANSFERENCIA DE FONDOS S/G. NOTA DE CITE:BUN0424/16 DE LA FECHA (HRE-TSO-3689).DEVOLUCI¿N DE INCAPACIDAD TEMPORAL POR ENERO 2016.A SOLIC.DE CAJA PETROLERA DE SALUD.LIBRETA N¿00990201001 TGN-RECURSOS ORDINARIOS; BUN.</t>
  </si>
  <si>
    <t>||TRANSFERENCIA A LA CUENTA UNICA DEL TESORO IMPORTE RETENIDO A WALTER ABRAHAM PEREZ ALANDIA POR REMUNERACION MAXIMA CORRESPONDIENTE AL MES DE ABRIL/2016 - LIBRETA N¿ 00990201001, SEGUN  CORREO ELECTRONICO DE F. 10/05/2016 Y "ROC" N¿ 715/2016 DEL DCR.TRANSFERENCIA POR REMUNERACI¿N M¿XIMA DE WALTER PEREZ ALANDIA - ABRIL/2016 LIBRETA 00990201001</t>
  </si>
  <si>
    <t>PAGO A CAF PR¿STAMO CFA005779 VCTO. 10-may-2016 POR CUENTA DE TGN , NTI. 007668 VALOR 10-may-2016 CAPITAL USD 2.350.000,00 INTERESES USD 373.638,72CTA. 3987 CUENTA UNICA DEL TESORO LIB. 00099021001 REF.: COMISIONES BANCARIAS</t>
  </si>
  <si>
    <t>PAGO A CAF PR¿STAMO CFA006843 VCTO. 10-may-2016 POR CUENTA DE TGN , NTI. 007670 VALOR 10-may-2016 CAPITAL USD 21.590,50 INTERESES USD 5.734,94CTA. 3987 CUENTA UNICA DEL TESORO LIB. 00099021001 REF.: COMISIONES BANCARIAS</t>
  </si>
  <si>
    <t>PAGO A BEI PR¿STAMO FIN 82800 VCTO. 10-may-2016 POR CUENTA DE TGN , NTI. 007678 VALOR 10-may-2016   COMISIONES USD 45.016,87CTA. 3987 CUENTA UNICA DEL TESORO LIB. 00099021001 REF.: COMISIONES BANCARIAS</t>
  </si>
  <si>
    <t>PAGO PR¿STAMO BID 467-SF-BO VCTO. 10-may-2016 POR CUENTA DE TGN , NTI. 007702 VALOR 10-may-2016 CAPITAL USD 43.333,33 INTERESES USD 866,67CTA. 3987 CUENTA UNICA DEL TESORO LIB. 00099021001 REF.: COMISIONES BANCARIAS</t>
  </si>
  <si>
    <t>COBRO COSTOS DE PAPELERIA SEGUN TRANSFERENCIA DEL EXTERIOR POR ORDEN DE CONSULATE GENL OF THE PLURINATIONAL NEW YORK REF:SALDOSLIB. 00099021001 TGN-RECURSOS ORDINARIOS</t>
  </si>
  <si>
    <t>COBRO COSTOS DE PAPELERIA SEGUN TRANSFERENCIA DEL EXTERIOR POR ORDEN DE LLAMA GAS S.A.LIB. 00513062001 YPFB-OPERACIONES PLANTA DE SEPARACION DE LIQUIDOS RIO GRANDE</t>
  </si>
  <si>
    <t>COBRO COSTOS DE PAPELERIA SEGUN TRANSFERENCIA DEL EXTERIOR POR ORDEN DE VICECONSULADO DEL ESTADO PLURI-MATANZA ARGENTINA REF:GESTORIA CONSULAR MARZO ABRILLIB. 00010011102 MIN.RR.EE.-GESTORIA CONSULAR LEY NO.3108</t>
  </si>
  <si>
    <t>COBRO COSTOS DE PAPELERIA SEGUN TRANSFERENCIA DEL EXTERIOR POR ORDEN DE CONSULATE GENERAL LOS ANGELES CA REF.: GESTORIA CONSULARLIB. 00010011102 MIN.RR.EE.-GESTORIA CONSULAR LEY NO.3108</t>
  </si>
  <si>
    <t>COBRO COSTOS DE PAPELERIA SEGUN TRANSFERENCIA DEL EXTERIOR POR ORDEN DE VICECONSULADO DEL ESTADO PLURI- MATANZA-ARGENTINA REF:GESTORIA CONSULAR MARZO ABRILLIB. 00010011102 MIN.RR.EE.-GESTORIA CONSULAR LEY NO.3108</t>
  </si>
  <si>
    <t>COBRO COSTOS DE PAPELERIA SEGUN TRANSFERENCIA DEL EXTERIOR POR ORDEN DE CONSULADO DE BOLIVIA-ANTOFAGASTA REF:RECAUDACION GESTORIA CONSULARLIB. 00010011102 MIN.RR.EE.-GESTORIA CONSULAR LEY NO.3108</t>
  </si>
  <si>
    <t>COBRO COSTOS DE PAPELERIA SEGUN TRANSFERENCIA DEL EXTERIOR POR ORDEN DE HAISEN RIBERA LEIGUE REF.: DEVOLUCION DE RECURSOS TRIBUNAL SUPREMO ELECTORALLIB. 00099021001 TGN-RECURSOS ORDINARIOS</t>
  </si>
  <si>
    <t>VENTA DE DIVISAS CON TRANSFERENCIA DE FONDOS A SOLICITUD DE MINISTERIO DE RELACIONES EXTERIORES SEGUN SOLICITUD MEFP/VTCP/DGPOT/UOTGN/NO.1572/2016 REF: HABERES ABRIL 2016LIB. 00010011102 MIN.RR.EE.-GESTORIA CONSULAR LEY NO.3108</t>
  </si>
  <si>
    <t>COBRO COSTOS DE PAPELERIA SEGUN TRANSFERENCIA DEL EXTERIOR POR ORDEN DE ENERGIA ARGENTINA S.A. INV. EXAGJA05816LIB. 00513012007 YPFB - RECURSOS NACIONALIZACION</t>
  </si>
  <si>
    <t>VENTA DE DIVISAS CON TRANSFERENCIA DE FONDOS A SOLICITUD DE MINISTERIO DE EDUCACION SEGUN SOLICITUD MEFP/VTCP/DGPOT/UOTGN/NO.1502/2016 REF: ASIGNACION MENSUAL MAYO, JUNIIO 2016LIB. 00099021001  TGN-RECURSOS ORDINARIOS</t>
  </si>
  <si>
    <t>VENTA DE DIVISAS CON TRANSFERENCIA DE FONDOS A SOLICITUD DE YACIMIENTOS PETROLIFEROS FISCALES BOLIVIANOS SEGUN SOLICITUD YPFB-0186-2016 Y MEFP/VTCP/DGPOT/UOTGN/NO.1559/2016 REF: ADQUISICION DE LICENCIAS DE SOFTWARE SEISEEARH PARA LA DDPLIB. 00513012003 LBP-YPFB (2011349681373)</t>
  </si>
  <si>
    <t>||TRANSF. DE FONDOS DEL EXTERIOR  SEGUN SWIFT NO. 6302 DEL 06/05/2016  A F/ MIN.RR.EE.  ORDENANTE CONS DEL ESTADO PLURINAC. DE BOLIVIA, RECAUDACIONES GESTORIA CONSULAR MESES DE ENERO 2015 A ABRIL 2016CGO. LIBRETA 00010011102 MIN.RELACIONES EXTERIORES-GESTORIA CONSULAR LEY NO.3108 (UT.ESCRITORIO)</t>
  </si>
  <si>
    <t>||TRANSF. DE FONDOS EN ATENCION A MSJE. SWIFT 06420 DE LA FECHA (SECTOR PUBLICO)DE LA LIBRETA 00117012001 DGAC, REPOSICION UTILES DE ESCRITORIO</t>
  </si>
  <si>
    <t>'TRANSFERENCIA DE FONDOS||A SOL. DEL MIN,DE ECO Y FIN.PUBL. MEFP/VTCP/DGAFT/UOIET/TES/N¿2705/16 DE LA FECHA HRE TSO 3697 CONVENIO UPRE CIF 571/2014 ENTRE LA UPRE Y EL G.A.M.DE PUERTO GONZALO MORENO. PROY.CONSTRUC.MERCADO DE ABASTO MUNICIPAL PUERTO GONZALO MORENO.DEBITO DE LA LIBRETA 00099024113 BOLIVIA CAMBIA, PAGO PLANILLA N¿2, SEG¿N LA UPRE.</t>
  </si>
  <si>
    <t>'TRANSFERENCIA DE FONDOS||EN ATENCION A NOTA DEL MIN. DE ECONOMIA Y FINANZAS PUBLICAS. MEFP/VTCP/DGCP/UODP-483/2016 DE LA FECHA(HRE-TSO-3695). PAGO BTS EXTRABURSATIL -VENCIMIENTO 11 DE MAYO  D.S. N¿1121 DE 11/01/2012DEBITO DE LIBRETA  N¿ 00099021001 "TGN-RECURSOS ORDINARIOS-MONEDA NACIONAL"</t>
  </si>
  <si>
    <t>'TRANSFERENCIA DE FONDOS||EN ATENCION A NOTA DEL MIN. DE ECONOMIA Y FINANZAS PUBLICAS. MEFP/VTCP/DGCP/UODP-483/2016 DE LA FECHA(HRE-TSO-3695). PAGO BTS EXTRABURSATIL -VENCIMIENTO 11 DE MAYO  D.S. N¿1121 DE 11/01/2012DEBITO DE LA LIBRETA N¿ 00099021001, REPOSICI¿N ¿TILES DE ESCRITORIO</t>
  </si>
  <si>
    <t>'TRANSFERENCIA DE FONDOS||S/G. NOTA CITE:MEFP/VTCP/DGAFT/UOIET/TES/N¿2709/16 DE LA FECHA, DEL MIN.ECO.FINAN.PUB.(HRE-TSO-3701),CONV.UPRE-CIF-IG/026/15 ENTRE LA UPRE Y EL GOB.AUT.MCPAL.SAN PEDRO, PROY.CONST.PUESTO DE SALUD C.C. LOMA VERDE.DEBITO DE LA LIBRETA N¿00099024113 BOLIVIA CAMBIA, PAGO PLANILLA N¿2  S/G. LA UPRE.</t>
  </si>
  <si>
    <t>'TRANSFERENCIA DE FONDOS||A SOL. DEL MIN,DE ECO Y FIN.PUBL. MEFP/VTCP/DGAFT/UOIET/TES/N¿2704/16 DE LA FECHA HRE TSO 3698 CONVENIO UPRE CIF IG 029/2015 ENTRE LA UPRE Y EL G.A.M.DE SAN PEDRO. PROY.CONSTRUC. POLIFUNCIONAL GRADERIA Y TINGLADO COMUNIDAD FORTALEZA DEL ORTHON.DEBITO DE LA LIBRETA 00099024113 BOLIVIA CAMBIA, PAGO PLANILLA N¿3, SEG¿N LA UPRE.</t>
  </si>
  <si>
    <t>'TRANSFERENCIA DE FONDOS||S/G. NOTA CITE:MEFP/VTCP/DGAFT/UOIET/TES/N¿2710/16 DE LA FECHA, DEL MIN.ECO.FINAN.PUB.(HRE-TSO-3702),CONV.UPRE-CIF-584/14 ENTRE LA UPRE Y EL GOB.AUT.MCPAL.TOMINA, PROY.CONST.COLISEO TARABUQUILLO.DEBITO DE LA LIBRETA N¿00099024113 BOLIVIA CAMBIA, PAGO PLANILLA N¿5 DE CIERRE  S/G. LA UPRE.</t>
  </si>
  <si>
    <t>'TRANSFERENCIA DE FONDOS||S/G.NOTA CITE:MEFP/VTCP/DGAFT/UOIET/TES/NO.2707/16 DE LA FECHA, DEL MIN.DE ECO.Y FINAN.PUB.(HRE-TSO-3699),CONV.UPRE-CIF-69/2014 ENTRE LA UPRE Y EL GOB.AUT.MCPAL.CUEVO PROY.CONST.INTERNADO ESTUDIANTIL MIXTO EN CUEVO.DEBITO DE LA LIBRETA NO.00099024113 "BOLIVIA CAMBIA", PAGO PLANILLA NO.2 S/G. LA UPRE.</t>
  </si>
  <si>
    <t>'TRANSFERENCIA DE FONDOS||EN ATENCION A NOTA DEL MIN. DE ECO.Y FINAN.PUB.CITE: MEFP/VTCP/DGAFT/UOIET/TES/N¿2711/16 DE LA FECHA.(HRE-TSO-3703), CONV.UPRE-CIF-249/2014 ENTRE LA UPRE Y LA UPEA PROY. CONST.CONCLUSION EDIFICIO EMBLEMATICO Y PARANINFO UNIVERSITARIO-UPEA.DEBITO DE LIBRETA N¿00099024113 BOLIVIA CAMBIA, PAGO PLANILLA NO.7 S/G. LA UPRE.</t>
  </si>
  <si>
    <t>'TRANSFERENCIA DE FONDOS||S/G.NOTA CITE:MEFP/VTCP/DGAFT/UOIET/TES/NO.2708/16 DE LA FECHA, DEL MIN.DE ECO.Y FINAN.PUB.(HRE-TSO-3700),CONV.UPRE-CIF-1236/2013 ENTRE LA UPRE Y EL GOB.AUT.MCPAL.COBIJA PROY.CONST.DE BLOQUE DE AULAS U.E.VACA DIEZ INTERMEDIO.DEBITO DE LA LIBRETA NO.00099024113 "BOLIVIA CAMBIA", PAGO PLANILLA NO.4 DE CIERRE S/G. LA UPRE.</t>
  </si>
  <si>
    <t>'TRANSFERENCIA DE FONDOS||S/G.NOTA CITE: MEFP/VTCP/DGAFT/UOIET/TES/N¿2698/16 DE LA FECHA,DEL MIN.DE ECO.Y FINAN. PUB.(HRE-TSO-3704 ),CONV.UPRE-CIF-IG 188/2016 ENTRE LA UPRE Y EL G.A.M.TAPACARI PROY. "CONST.CANCHA DE FUTBOL TIPO CESPED SINTETICO CONFITAL".DEBITO DE LIBRETA N¿00099024113 BOLIVIA CAMBIA,1ER.DESEMBOLSO 20%  MONTO A FINANCIAR, S/G.LA UPRE.</t>
  </si>
  <si>
    <t>TRANSFERENCIA DEL EXTERIOR SEGUN SEGIP 6444 DE FECHA 11/05/2016 ORDENANTE: CONSULADO DE BOLIVIA EN CALAMA REF.: RECAUDACIONES EXTERIOR CEDULAS DE IDENTIDADLIB. 00340012005 SEGIP - RECAUDACION EXTERIOR - CEDULAS DE IDENTIDAD</t>
  </si>
  <si>
    <t>TRANSFERENCIA DEL EXTERIOR SEGUN SWIFT 06565 DE FECHA 11/05/2016 ORDENANTE: CONSULADO DE BOLIVIA EN MENDOZA ARGENTINALIB. 00340012005 SEGIP - RECAUDACION EXTERIOR - CEDULAS DE IDENTIDAD</t>
  </si>
  <si>
    <t>||TRANSFERENCIA DE FONDOS SEGUN CITE: DGAA/211 DEL MINISTERIO DE MEDIO AMBIENTE Y AGUA RECIBIDA EN LA FECHA  REF: TRANSFER.DE FDOS.PARA LA FASE DE IMPLEMENTACION,OPER. Y MANTENIMIENTO SERV. DE AGUA POTABLE DEL SIST.CHUQUIAGUILLO  (TRAM-TSO-3714) COMISIONES UTILES ESCRIT. COMPTE.N¿ 0851014ABONO EN LA LIBRETA N¿ 00086014408 MMAYA-BS ORIO CHUQUIAGUILLO</t>
  </si>
  <si>
    <t>TRANSFERENCIA DE FONDOS S/G CITE N¿||JGCB/TRL/153/2016 DEL FONDO NACIONAL DE INVERSION PRODUCTIVA Y SOCIAL RECIBIDA EN LA FECHA  REF: PROGRAMACION DE PAGOS DE INVERSION Y FORTALECIMIENTO CONVENIO PLAN VIDA KFW (TRAM-TSO-3715)ABONO EN LA LIBRETA NRO. 00287104416 FPS-BS-PLAN VIDA KFW</t>
  </si>
  <si>
    <t xml:space="preserve">VICEPRESIDENCIA DEL ESTADO PLURINACIONAL  </t>
  </si>
  <si>
    <t>||TRANSF. DE FONDOS DEL EXTERIOR SEGUN SWIFT NO. 6567-6561 DE LA FECHA  ORDENANTE ROYAL FBO SERVICE S.A., A F/ VICEPRESIDENCIA REF:DEVOLUCION FAC FROO 521 327 897/15 RFB 12/152548.LIBRETA 00099021001 TGN-RECURSOS ORDINARIOS (VICEPRESIDENCIA DEL ESTADO)</t>
  </si>
  <si>
    <t>VENTA DE DIVISAS CON TRANSFERENCIA DE FONDOS A SOLICITUD DE MINISTERIO DE RELACIONES EXTERIORES SEGUN SOLICITUD MEFP/VTCP/DGPOT/UOTGN/NO.1573/2016 REF: PAGO GASTOS DE FUNCIONAMIENTO MAYO 2016LIB. 00099021001 TGN-RECURSOS ORDINARIOS</t>
  </si>
  <si>
    <t>VENTA DE DIVISAS CON TRANSFERENCIA DE FONDOS A SOLICITUD DE MINISTERIO DE RELACIONES EXTERIORES SEGUN SOLICITUD MEFP/VTCP/DGPOT/ UOTGN /NO.1573/ 2016 REF: GASTOS DE FUNCIONAMIENTO MAYO 2016LIB. 00099021001 TGN-RECURSOS ORDINARIOS</t>
  </si>
  <si>
    <t>VENTA DE DIVISAS CON TRANSFERENCIA DE FONDOS A SOLICITUD DE MINISTERIO DE RELACIONES EXTERIORES SEGUN SOLICITUD MEFP/VTCP/DGPOT/UOTGN/NO.1573/2016 REF: GASTOS DE FUNCIONAMIENTO MAYO 2016LIB. 00099021001 TGN-RECURSOS ORDINARIOS</t>
  </si>
  <si>
    <t>COBRO COSTOS DE PAPELERIA SEGUN TRANSFERENCIA DEL EXTERIOR POR ORDEN DE CORPORACION PETROLERA S.A.LIB. 00513062001 YPFB-OPERACIONES PLANTA DE SEPARACION DE LIQUIDOS RIO GRANDE</t>
  </si>
  <si>
    <t>COBRO COSTOS DE PAPELERIA SEGUN TRANSFERENCIA DEL EXTERIOR POR ORDEN DE EMBAJADA DE BOLIVIA COSTA RICA REF.: GESTORIA CONSULAR ABRIL 2016LIB. 00010011102 MIN.RR.EE.-GESTORIA CONSULAR LEY NO.3108</t>
  </si>
  <si>
    <t>TRANSFERENCIA RECIBIDA DEL EXTERIOR SEG¿N MENSAJES SWIFT Nos. 06442 - 06342 (REM.EXT.) DE FECHA 11-05-2016 POR DESEMBOLSO DE OPEP PR¿STAMO 1527-P REF.: WA N¿ 21 OFIDLIBRETA N¿ 00291012002 ABC-RECURSOS PROPIOS REF.: UTILES DE ESCRITORIO</t>
  </si>
  <si>
    <t>TRANSFERENCIA RECIBIDA DEL EXTERIOR SEG¿N MENSAJES SWIFT Nos. 06543-06541 (REM.EXT.) DE FECHA 11-05-2016 POR DESEMBOLSO DE CAF PR¿STAMO CFA008789 CARR MONTEAGUDO MUYUPAMPA IPATILIBRETA N¿ 00291012002 ABC-RECURSOS PROPIOS REF.: UTILES DE ESCRITORIO</t>
  </si>
  <si>
    <t>COBRO COSTOS DE PAPELERIA SEGUN TRANSFERENCIA DEL EXTERIOR POR ORDEN DE EMBASSY OF BOLIVIA SECCION CONSULAR-TOKYO JAPONLIB. 00010011102 MIN.RR.EE.-GESTORIA CONSULAR LEY NO.3108</t>
  </si>
  <si>
    <t>COBRO COSTOS DE PAPELERIA SEGUN TRANSFERENCIA DEL EXTERIOR POR ORDEN DE ENERGIA ARGENTINA SOCIEDAD ANONIMA REF.: EXAGJA05816LIB. 00513012007 YPFB - RECURSOS NACIONALIZACION</t>
  </si>
  <si>
    <t>VENTA DE DIVISAS CON TRANSFERENCIA DE FONDOS A SOLICITUD DE MINISTERIO DE GOBIERNO SEGUN SOLICITUD MEFP/VTCP/DGPOT/UOTGN/NO.1606/2016 REF: PAGO DE HABERES ABRIL 2016LIB. 00099021001 TGN-RECURSOS ORDINARIOS</t>
  </si>
  <si>
    <t>VENTA DE DIVISAS CON TRANSFERENCIA DE FONDOS A SOLICITUD DE MINISTERIO DE ECONOMIA Y FINANZAS PUBLICAS SEGUN SOLICITUD MEFP/VTCP/DGPOT/UOTGN/NO.1576/2016 REF: SERVICIOS ESPECIALIZADOS OPERACIONES DEUDA PUBLICA MAYO 2016LIB. 00099021001 TGN-RECURSOS ORDINARIOS</t>
  </si>
  <si>
    <t>VENTA DE DIVISAS CON TRANSFERENCIA DE FONDOS A SOLICITUD DE SERVICIO GENERAL DE IDENTIFICACION PERSONAL - SEGIP SEGUN SOLICITUD MEFP/VTCP/DGPOT/UOTGN/NO.1604/2016 REF: PAGO GASTOS DE FUNCIONAMIENTOLIB. 00340012003 RECAUDACION EXTRANJERIA - C.I. -L.C.</t>
  </si>
  <si>
    <t>VENTA DE DIVISAS A SOLICITUD DE MINISTERIO DE GOBIERNO SEGUN SOLICITUD MEFP/VTCP/DGPOT/UOTGN/NO.1606/2016 REF: PAGO DE HABERES ABRIL 2016LIB. 00099021001 TGN-RECURSOS ORDINARIOS</t>
  </si>
  <si>
    <t>||TRANSFERENCIA DE FONDOS SEGUN CITE: MEFP/VTCP/DGCP/UODP-484/2016 DEL MEFP RECIBIDA EN LA FECHA REF: PAGO VENCIMIENTOS CLAVE PIZARRA TGNU1M06 (TRAM-TSO-3713) EQUIVALENTE A UFV 2.500.000,- T/C UFV 2,12048DE LA LIBRETA N¿ 00099021001 TGN RECURSOS ORDINARIOS MN.</t>
  </si>
  <si>
    <t>COBRO DE||COSTO UTILES DE ESCRITORIO POR LA ELABORACION DEL COMPROBANTE CONTABLE NRO. 0850978 DE LA FECHADE LA LIBRETA N¿ 00099021001 TGN RECURSOS ORDINARIOS MN. COBRO COSTO UTILES DE ESCRITORIO</t>
  </si>
  <si>
    <t>TRANSFERENCIA DE FONDOS S/G CITE N¿||JGCB/TRL/153/2016 DEL FONDO NACIONAL DE INVERSION PRODUCTIVA Y SOCIAL RECIBIDA EN LA FECHA  REF: PROGRAMACION DE PAGOS DE INVERSION Y FORTALECIMIENTO CONVENIO PLAN VIDA KFW (TRAM-TSO-3715)DE LA LIBRETA N¿ 00287102001 CUT FPS RECURSOS PROPIOS COBRO COSTO UTILES DE ESCRITORIO</t>
  </si>
  <si>
    <t>COBRO DE||COSTO UTILES DE ESCRITORIO POR LA ELABORACION DEL COMPROBANTE CONTABLE NRO. 0850986 DE LA FECHA.DE LA LIBRETA NRO. 00086014408 MMAYA BS ORIO CHUQUIAGUILLO INVERSION - C/UT.ESC.</t>
  </si>
  <si>
    <t>||REGULARIZACION SEGUN CONCILIACION CTA.4088 M/N AL 06/05/2016 IMPORTE PROVISIONADO DE MENOS EN EL SPT SEGUN NOTA  MEFP/VTCP/DGPOT/UOTGN/NO.1514/2016 DEL 03/05/2016 MIN.RR.EE.LIB.00099021001 TGN RECURSOS ORDINARIOS</t>
  </si>
  <si>
    <t>'TRANSFERENCIA DE FONDOS||A SOL. DEL MIN,DE ECO Y FIN.PUBL. MEFP/VTCP/DGCP/UODP-485/2016 DE LA FECHA HRE TSO 3712 PAGO BTS EXTRABURSATIL - VENCIMIENTO 12 DE MAYO D.S. N¿1121 DE 11 DE ENERO DE 2012.DEBITO DE LA LIBRETA 00099021001 TGN - RECURSOS ORDINARIOS - MONEDA NACIONAL.</t>
  </si>
  <si>
    <t>'TRANSFERENCIA DE FONDOS||A SOL. DEL MIN,DE ECO Y FIN.PUBL. MEFP/VTCP/DGCP/UODP-485/2016 DE LA FECHA HRE TSO 3712 PAGO BTS EXTRABURSATIL - VENCIMIENTO 12 DE MAYO D.S. N¿1121 DE 11 DE ENERO DE 2012.DEBITO DE LA LIBRETA 00099021001 COBRO UTILES DE ESCRITORIO.</t>
  </si>
  <si>
    <t>'TRANSFERENCIA DE FONDOS||EN ATENCION A NOTA DEL MIN. DE ECONOMIA Y FINANZAS PUBLICAS MEFP/VTCP/DGPOT/UPCFTGN/TR-N¿1120/2016 DE LA FECHA (HRE-TSO-3710).DEBITO DE LA LIBRETA N¿ 00099021001, REPOSICI¿N ¿TILES DE ESCRITORIO.</t>
  </si>
  <si>
    <t>'TRANSFERENCIA DE FONDOS||EN ATENCION A NOTA DEL MIN. DE ECONOMIA Y FINANZAS PUBLICAS MEFP/VTCP/DGPOT/UPCFTGN/TR-N¿1121/2016 DE LA FECHA (HRE-TSO-3711).DEBITO DE LA LIBRETA N¿ 00099021001, REPOSICI¿N ¿TILES DE ESCRITORIO.</t>
  </si>
  <si>
    <t>||VENTA DIVISAS S/G NOTA MEFP/VTCP/DGPOT/UOTGN/N¿1587/2016 PAGO COBRANZA DOCUMENTARIA DS HTO715 380INT CARTONBOL  A/F AMERICAN PAPER EXPORT INC. COMISION TRANSF. FDOS. AL EXT. 0,10% S/USD93.123,22 REEMB. GASTOS DE COMUNICACION BS220 Y EMISION COMP. CTBLE. BS50.-CGO. LIB. 00576012001 CARTONBOL REF.: COMISIONES PAGO CD: DS HTO715380INT</t>
  </si>
  <si>
    <t>'TRANSFERENCIA DE FONDOS||A SOL. DEL MIN,DE ECO Y FIN.PUBL. MEFP/VTCP/DGAFT/UOIET/TES/N¿2736/16 DE LA FECHA HRE TSO 3734 CONVENIO UPRE CIF IG 029/2015 ENTRE LA UPRE Y EL G.A.M.DE SAN PEDRO. PROY.CONSTRUC.POLIFUNCINAL GRADERIA Y TINGLADO COMUNIDAD FORTALEZA DEL ORTHON.DEBITO DE LA LIBRETA 00099024113 BOLIVIA CAMBIA, PAGO PLANILLA N¿2, SEG¿N LA UPRE.</t>
  </si>
  <si>
    <t>'TRANSFERENCIA DE FONDOS||S/G. NOTA CITE:MEFP/VTCP/DGAFT/UOIET/TES/N¿2706/16 DE LA FECHA, DEL MIN.ECO.FINAN.PUB.(HRE-TSO-3738),CONV.UPRE-CIF-322/14 ENTRE LA UPRE Y EL GOB.AUT.MCPAL.SAN JOAQUIN, PROY.CONST.MERCADO MUNICIPAL DE SAN JOAQUIN.DEBITO DE LA LIBRETA N¿00099024113 BOLIVIA CAMBIA, PAGO PLANILLA N¿7, S/G. LA UPRE.</t>
  </si>
  <si>
    <t>'TRANSFERENCIA DE FONDOS||A SOL. DEL MIN,DE ECO Y FIN.PUBL. MEFP/VTCP/DGAFT/UOIET/TES/N¿2731/16 DE LA FECHA HRE TSO 3735 CONVENIO UPRE CIF 477/13 ENTRE LA UPRE Y EL G.A.M.DE ROBORE. PROY. AMPLIAC. HOSPITAL GERMAN VACA DIEZ.DEBITO DE LA LIBRETA 00099024113 BOLIVIA CAMBIA, PAGO PLANILLA N¿4 DE CIERRE, SEG¿N LA UPRE.</t>
  </si>
  <si>
    <t>'TRANSFERENCIA DE FONDOS||S/G. NOTA CITE:MEFP/VTCP/DGAFT/UOIET/TES/N¿2728/16 DE LA FECHA, DEL MIN.ECO.FINAN.PUB.(HRE-TSO-3739),CONV.UPRE-CIF-IG/387/16 ENTRE LA UPRE Y EL GOB.AUT.MCPAL.SIPE SIPE, PROY.CONST.COLISEO MARCELO QUIROGA SANTA CRUZ.DEBITO DE LA LIBRETA N¿00099024113 BOLIVIA CAMBIA, 1ER.PAGO.EQUIV.20% MONTO A FINANC.S/G. LA UPRE.</t>
  </si>
  <si>
    <t>'TRANSFERENCIA DE FONDOS||S/G.NOTA CITE:MEFP/VTCP/DGAFT/UOIET/TES/NO.2732/16 DE LA FECHA, DEL MIN.DE ECO.Y FINAN.PUB.(HRE-TSO-3736),CONV.UPRE-CIF-1166/2013 ENTRE LA UPRE Y EL GOB.AUT.MCPAL.POTOSI PROY.CONST.COMPLEJO DEPORTIVO LAS DELICIAS.DEBITO DE LA LIBRETA NO.00099024113 "BOLIVIA CAMBIA", PAGO PLANILLA NO.8 DE CIERRE S/G. LA UPRE.</t>
  </si>
  <si>
    <t>'TRANSFERENCIA DE FONDOS||S/G.NOTA CITE:MEFP/VTCP/DGAFT/UOIET/TES/NO.2737/16 DE LA FECHA, DEL MIN.DE ECO.Y FINAN.PUB.(HRE-TSO-3737),CONV.UPRE-CIF-413/2014 ENTRE LA UPRE Y EL GOB.AUT.MCPAL.SAN ANTONIO DE LOMERIO PROY.CONST.U.E.EL PUQUIO CRISTO REY.DEBITO DE LA LIBRETA NO.00099024113 "BOLIVIA CAMBIA", PAGO PLANILLA NO.2 S/G. LA UPRE.</t>
  </si>
  <si>
    <t>||TRANSFERENCIA DE FONDOS S/G. MENSAJE SWIFT NRO. 06566 DE LA FECHA (SECTOR PUBLICO).DEBITO DE LA LIBRETA 00117012001 DGAC, REPOSICION UTILES DE ESCRITORIO.</t>
  </si>
  <si>
    <t>'TRANSFERENCIA DE FONDOS||A SOL. DEL MIN,DE ECO Y FIN.PUBL. MEFP/VTCP/DGAFT/UOIET/TES/N¿2751/16 DE LA FECHA HRE TSO 3748 CONVENIO UPRE CIF IG 040/2015 ENTRE LA UPRE Y EL G.A.M.DE VILLA NUEVA. PROY.CONSTRUC.COLISEO CERRADO DEL MUNICIPIO DE VILLA NUEVA C.C. LOMA ALTA.DEBITO DE LA LIBRETA 00099024113 BOLIVIA CAMBIA, PAGO PLANILLA N¿1, SEG¿N LA UPRE.</t>
  </si>
  <si>
    <t>'TRANSFERENCIA DE FONDOS||A SOL. DEL MEFP, CITE'MEFP/VTCP/DGAFT/UOIET/TES/N¿2746/16 DE LA FECHA HRE TSO 3749 CONVENIO UPRE CIF 146/2015 ENTRE LA UPRE Y EL G.A.M.DE URIONDO. PROY. RESTAURACION IGLESIA NUESTRA SE¿ORA DE LA INMACULADA CONCEPCI¿N DEL VALLE DE LA CONCEPCION.DEBITO DE LA LIBRETA 00099024113 BOLIVIA CAMBIA, PAGO PLANILLA N¿1, SEG¿N LA UPRE.</t>
  </si>
  <si>
    <t>'TRANSFERENCIA DE FONDOS||S/G.NOTA CITE: MEFP/VTCP/DGAFT/UOIET/TES/N¿2729/16 DE LA FECHA DEL MIN.DE ECO.Y FINAN. PUB.(HRE-TSO-3751),CONV.UPRE-CIF-IG 388/ /2016 ENTRE LA UPRE Y EL G.A.M.SIPE SIPE PROY. "CONST.UNIDAD EDUCATIVA JUAN EVO MORALES AYMA ".DEBITO DE LIBRETA N¿00099024113 BOLIVIA CAMBIA, 1ER.PAGO 20% MONTO FINANCIADO, S/G.LA UPRE.</t>
  </si>
  <si>
    <t>'TRANSFERENCIA DE FONDOS||S/G. NOTA CITE:MEFP/VTCP/DGAFT/UOIET/TES/N¿2745/16 DE LA FECHA, DEL MIN.ECO.FINAN.PUB.(HRE-TSO-3743),CONV.UPRE-CIF-IG/359/16 ENTRE LA UPRE Y EL GOB.AUT.MCPAL.LA RIVERA, PROY.IMPLEM. CANCHA DE FUTBOL CON CESPED SINTETICO LA RIVERA.DEBITO DE LA LIBRETA N¿00099024113 BOLIVIA CAMBIA, 1ER.DESEMB.EQUIV.20% MONTO A FINANC.S/G.LA UPRE.</t>
  </si>
  <si>
    <t>'TRANSFERENCIA DE FONDOS||S/G.NOTA CITE: MEFP/VTCP/DGAFT/UOIET/TES/N¿2730/16 DE LA FECHA,DEL MIN.DE ECO.Y FINAN. PUB.(HRE-TSO-3750),CONV.UPRE-CIF-IG 389/ /2016 ENTRE LA UPRE Y EL G.A.M.SIPE SIPE PROY. "CONST.UNIDAD EDUCATIVA DANIEL ALBORNOZ ".DEBITO DE LIBRETA N¿00099024113 BOLIVIA CAMBIA, 1ER.PAGO 20% DEL MONTO FINANCIADO, S/G.LA UPRE.</t>
  </si>
  <si>
    <t>'TRANSFERENCIA DE FONDOS||S/G.NOTA CITE:MEFP/VTCP/DGAFT/UOIET/TES/NO.2749/16 DE LA FECHA, DEL MIN.DE ECO.Y FINAN.PUB.(HRE-TSO-3746),CONV.UPRE-CIF-363/2014 ENTRE LA UPRE Y EL GOB.AUT.MCPAL.CAJUATA PROY.CONST.6 AULAS U.E.SURI-CAJUATA.DEBITO DE LA LIBRETA NO.00099024113 "BOLIVIA CAMBIA", PAGO PLANILLA NO.1 S/G. LA UPRE.</t>
  </si>
  <si>
    <t>'TRANSFERENCIA DE FONDOS||S/G. NOTA CITE:MEFP/VTCP/DGAFT/UOIET/TES/N¿2747/16 DE LA FECHA, DEL MIN.ECO.FINAN.PUB.(HRE-TSO-3744),CONV.UPRE-CIF-146/15 ENTRE LA UPRE Y EL G.A.M.URIONDO, PROY.RESTAURACION IGLESIA NTRA.SRA. DE LA INMACULADA CONCEPCION DEL VALLE DE LA CONCEPCIONDEBITO DE LA LIBRETA N¿00099024113 BOLIVIA CAMBIA, PAGO PLANILLA N¿2  S/G. LA UPRE.</t>
  </si>
  <si>
    <t>'TRANSFERENCIA DE FONDOS||S/G.NOTA CITE:MEFP/VTCP/DGAFT/UOIET/TES/NO.2750/16 DE LA FECHA, DEL MIN.DE ECO.Y FINAN.PUB.(HRE-TSO-3747),CONV.UPRE-CIF-603/2014 ENTRE LA UPRE Y EL GOB.AUT.MCPAL.PAMPAGRANDE PROY.CONST.MERCADO MUNICIPAL DE PAMPAGRANDE.DEBITO DE LA LIBRETA NO.00099024113 "BOLIVIA CAMBIA", PAGO PLANILLA NO.5 S/G. LA UPRE.</t>
  </si>
  <si>
    <t>'TRANSFERENCIA DE FONDOS||S/G. NOTA CITE:MEFP/VTCP/DGAFT/UOIET/TES/N¿2748/16 DE LA FECHA, DEL MIN.ECO.FINAN.PUB.(HRE-TSO-3745),CONV.UPRE-CIF-146/15 ENTRE LA UPRE Y EL G.A.M.URIONDO, PROY.RESTAURACION IGLESIA NTRA.SRA. DE LA INMACULADA CONCEPCION DEL VALLE DE LA CONCEPCIONDEBITO DE LA LIBRETA N¿00099024113 BOLIVIA CAMBIA, PAGO PLANILLA N¿3  S/G. LA UPRE.</t>
  </si>
  <si>
    <t>'COBRO DE UTILES DE ESCRITORIO POR¿||COMPLEMENTO A COMPROBANTE S-851087 DE LA FECHA REF.TRANSF. DE FONDOS DEL EXTERIOR A F/VICEPRESIDENCIA.LIB.00099021001 TGN-RECURSOS ORDINARIOS (UTILES DE ESCRITORIO)</t>
  </si>
  <si>
    <t>REVERSION DEL COMPROBANTE G-0193356 DE LA FECHA POR NO EFECTUARSE LA TRANSFERENCIA DE FONDOS AL EXTERIOR REF.: SOLICITUD DEL MIN. DE EDUCACION SG/ NOTA MEFP/VTCP/DGPOT/UOTGN/NO.1605/2016&lt;LIB.00099021001 TGN-RECURSOS ORDINARIOS&gt;</t>
  </si>
  <si>
    <t>REVERSION DEL COMPROBANTE G-0193356 DE LA FECHA POR NO EFECTUARSE LA TRANSFERENCIA DE FONDOS AL EXTERIOR REF.: SOLICITUD DEL MIN. DE EDUCACION SG/ NOTA MEFP/VTCP/DGPOT/UOTGN/NO.1605/2016&lt;LIB.00099021001 TGN-RECURSOS ORDINARIOS POR DIFERENCIAL CAMBIARIO&gt;</t>
  </si>
  <si>
    <t>'TRANSFERENCIA DE FONDOS||EN ATENCION A NOTA DEL MIN. DE ECONOMIA Y FINANZAS PUBLICAS MEFP/VTCP/DGAFT/UOIET/TES/N¿2771/16 DE LA FECHA(HRE-TSO-3773),CONVENIO SUBSIDIARIO-PRESTAMO CAF 2324- GOB.AUT.MCPAL.COCHABAMBA -PROYECTO DE ELECTRIFICACION RURAL FASE III.ABONO A LA LIBRETA  N¿ 00990201001 TGN-RECURSOS ORDINARIOS,PAGO CAPITAL E INTERESES CORRIENTES.</t>
  </si>
  <si>
    <t>||TRANSFERENCIA DE FONDOS DEL EXTERIOR SEGUN SWIFT N¿ 6689 DE LA FECHA ORDENANTE MAT S/A A/F MINISTERIO DE HIDROCARBUROS Y ENERGIA ENTIDAD EJECUTORA DE CONVERSION A GAS NATURAL VEHICULAR REF.: COBRO MULTAS MAT SA S/NOTA INTERNA EEC GNV U FIN 00020.LIBRETA N¿ 00078031101 MHE-EEC-GNV FONDO CONVER. VEHICULAR FCV-GNV OTROS INGRESOS</t>
  </si>
  <si>
    <t>PAGO PR¿STAMO BID 755-SF-BO VCTO. 12-may-2016 POR CUENTA DE TGN , NTI. 007703 VALOR 12-may-2016 CAPITAL USD 63.031,08 INTERESES USD 11.345,59CTA. 3987 CUENTA UNICA DEL TESORO LIB. 00099021001 REF.: COMISIONES BANCARIAS</t>
  </si>
  <si>
    <t>VENTA DE DIVISAS CON TRANSFERENCIA DE FONDOS A SOLICITUD DE MINISTERIO DE EDUCACION SEGUN SOLICITUD MEFP/VTCP/DGPOT/UOTGN/NO.1605/2016 REF: PAGO COLEGIATURALIB. 00099021001  TGN-RECURSOS ORDINARIOS POR DIFERENCIAL CAMBIARIO</t>
  </si>
  <si>
    <t>VENTA DE DIVISAS CON TRANSFERENCIA DE FONDOS A SOLICITUD DE MINISTERIO DE EDUCACION SEGUN SOLICITUD MEFP/VTCP/DGPOT/UOTGN/NO.1605/2016 REF: PAGO COLEGIATURALIB. 00099021001  TGN-RECURSOS ORDINARIOS</t>
  </si>
  <si>
    <t>COBRO COSTOS DE PAPELERIA SEGUN TRANSFERENCIA DEL EXTERIOR POR ORDEN DE THE EMBASSY OF BOLIVIA (SUECIA) REF.: GESTORIA CONSULAR ABRIL 2016LIB. 00010011102 MIN.RR.EE.-GESTORIA CONSULAR LEY NO.3108</t>
  </si>
  <si>
    <t>COBRO COSTOS DE PAPELERIA SEGUN TRANSFERENCIA DEL EXTERIOR POR ORDEN DE HOGAS S.A.LIB. 00513062001 YPFB-OPERACIONES PLANTA DE SEPARACION DE LIQUIDOS RIO GRANDE</t>
  </si>
  <si>
    <t>COBRO COSTOS DE PAPELERIA SEGUN TRANSFERENCIA DEL EXTERIOR POR ORDEN DE CONSULADO GENERAL DE BOLIVIA BARCELONA REF.: GESTORIA CONSULAR, VI CECONSULAR DE BOLIVIA EN PALMA DE MALLORCALIB. 00010011102 MIN.RR.EE.-GESTORIA CONSULAR LEY NO.3108</t>
  </si>
  <si>
    <t>COBRO COSTOS DE PAPELERIA SEGUN TRANSFERENCIA DEL EXTERIOR POR ORDEN DE CONSULADO GENERAL DE BOLIVIA-LIMA PERU REF:RECAUDACIONES GESTORIA CONSULAR ABRILLIB. 00010011102 MIN.RR.EE.-GESTORIA CONSULAR LEY NO.3108</t>
  </si>
  <si>
    <t>COBRO COSTOS DE PAPELERIA SEGUN TRANSFERENCIA DEL EXTERIOR POR ORDEN DE EMBAJADA DE BOLIVIA (MEXICO) REF.: ABRIL 2016LIB. 00010011102 MIN.RR.EE.-GESTORIA CONSULAR LEY NO.3108</t>
  </si>
  <si>
    <t>VENTA DE DIVISAS CON TRANSFERENCIA DE FONDOS A SOLICITUD DE MINISTERIO DE RELACIONES EXTERIORES SEGUN SOLICITUD MEFP/VTCP/DGPOT/UOTGN/NO.1586/2016 REF: HABERES Y COMPENSACION COSTO DE VIDA ABRIL 2016LIB. 00099021001 TGN-RECURSOS ORDINARIOS</t>
  </si>
  <si>
    <t>VENTA DE DIVISAS CON TRANSFERENCIA DE FONDOS A SOLICITUD DE MINISTERIO DE RELACIONES EXTERIORES SEGUN SOLICITUD MEFP/VTCP/DGPOT/UOTGN/NO.1586/2016 REF: PAGO DE HABERES ABRIL 2016LIB. 00099021001 TGN-RECURSOS ORDINARIOS</t>
  </si>
  <si>
    <t>||REGISTRO COBRO COMISION AVISO ENMIENDA CARTA DE CREDITO STANDBY BS220.-Y EMISION COMP.CONTABLE BS50.-REF.:31133010009853 (BCB:SB-R-2016-16) A/F Y.P.F.B.,S/G SWIFT 6615 ADJ.DE LA FECHA.LIB.00513012007 YPFB - RECURSOS NACIONALIZACI¿N</t>
  </si>
  <si>
    <t>'COBRO DE UTILES DE ESCRITORIO POR¿||BS50.- EN COMPLEMENTO A COMPROBANTE S-0851158 DE LA FECHA REF.: TRANSF. DE FONDOS DEL EXTERIOR A/F MINISTERIO DE HIDROCARBUROS Y ENERGIA ENTIDAD EJECUTORA DE CONVERSION A GAS NATURAL VEHICULAR.LIB.N¿00078031101 MHE-EEC-GNV FONDO CONVER. VEHICULAR FCV-GNV OTROS INGRESOS REF.:EMI CBTE CONTABLE</t>
  </si>
  <si>
    <t>'TRANSFERENCIA DE FONDOS||EN ATENCION A NOTA DEL MIN. DE ECONOMIA Y FINANZAS PUBLICAS. MEFP/VTCP/DGCP/UODP-493/2016 DE LA FECHA(HRE-TSO-3777). PAGO BTS EXTRABURSATIL -VENCIMIENTO 13 DE MAYO  D.S. N¿1121 DE 11/01/2012DEBITO DE LIBRETA  N¿ 00099021001 "TGN-RECURSOS ORDINARIOS-MONEDA NACIONAL"</t>
  </si>
  <si>
    <t>'TRANSFERENCIA DE FONDOS||EN ATENCION A NOTA DEL MIN. DE ECONOMIA Y FINANZAS PUBLICAS. MEFP/VTCP/DGCP/UODP-493/2016 DE LA FECHA(HRE-TSO-3777). PAGO BTS EXTRABURSATIL -VENCIMIENTO 13 DE MAYO  D.S. N¿1121 DE 11/01/2012DEBITO DE LA LIBRETA N¿ 00099021001, REPOSICI¿N ¿TILES DE ESCRITORIO</t>
  </si>
  <si>
    <t>REVERSION DE COMPROBANTE CONTABLE G-0193402 DE LA FECHA POR FALLA EN EL SISTEMALIB.00513012007 YPFB-RECURSOS NACIONALIZACION</t>
  </si>
  <si>
    <t>REVERSION DEL COMPROBANTE G-0193403 DE LA FECHA POR FALLA EN EL SISTEMA&lt;LIB.00513012007 YPFB-RECURSOS NACIONALIZACION&gt;</t>
  </si>
  <si>
    <t>N¿MERO DE LIBRETA CUT: 990301013.00 OPERACI¿N T01 TRANSFERENCIA DE FONDOS A LA CUT - TESORO DIRECTO DE BANCO UNION S.A. A CUENTA UNICA DEL TESORO CON NUMERO DE SOLICITUD = 619264 Y NUMERO CORRELATIVO = 91320013052016430 A SOLICITUD DE VUN LIBRETA 00990301</t>
  </si>
  <si>
    <t>N¿MERO DE LIBRETA CUT: 990301013.00 OPERACI¿N T01 TRANSFERENCIA DE FONDOS A LA CUT - TESORO DIRECTO DE BANCO UNION S.A. A CUENTA UNICA DEL TESORO CON NUMERO DE SOLICITUD = 619263 Y NUMERO CORRELATIVO = 91320013052016429 A SOLICITUD DE VUN LIBRETA 00990301</t>
  </si>
  <si>
    <t>NUMERO DE LIBRETA CUT: 00099021001 OPERACI¿N E18  TRANSFERENCIA DEL SISTEMA FINANCIERO POR CUENTA DE TERCEROS  A LA CUT DESCUENTO COBRO INDEBIDO R 026-99-RP ABRIL 2016 A SOLICITUD AFP FUTURO DE BOLIVIA SA</t>
  </si>
  <si>
    <t>NUMERO DE LIBRETA CUT: 00099021001 OPERACI¿N E18  TRANSFERENCIA DEL SISTEMA FINANCIERO POR CUENTA DE TERCEROS  A LA CUT PAGO ADELANTADO PRA-RP ABRIL 2016 A SOLICITUD AFP FUTURO DE BOLIVIA SA</t>
  </si>
  <si>
    <t>NUMERO DE LIBRETA CUT: 00099021001 OPERACI¿N E18  TRANSFERENCIA DEL SISTEMA FINANCIERO POR CUENTA DE TERCEROS  A LA CUT PAGO INDEBIDO -RP ABRIL 2016 A SOLICITUD AFP FUTURO DE BOLIVIA SA</t>
  </si>
  <si>
    <t>||44¿ DESEMB.CRED. EXT. YPFB UREA AMONIACO CARRASCO CBBA SG NOTAS YPFB PRS GAFC 1172 DFC 1856 URT 1463/16 Y MHE 3580 DESP 0520 REC. EN F. 11 Y 04.05.16 (TRAM TGL 6892 Y 6398). REF:RD N¿ 165/12, CONT. SANO N¿ 257/12 E INF. LEGAL BCB GAL SANO INF 2016-106 REC. EN LA  F.ABONO EN LA LIBRETA CUT N¿ 00513059202 YPFB CREDITO SANO 257/2012 PLANTA DE UREA AMONIACO</t>
  </si>
  <si>
    <t>||TRANSFERENCIA DE FONDOS DEL EXTERIOR SG/ SWIFT 06300 DEL 06/05/2016 A/F DEL SERVICIO GENERAL DE IDENTIFICACION-SEGIP POR ORDEN DEL CONSULADO GENERAL DE BOLIVIA  REF.: RECAUDACIONES BS AS ARGENTINALIB.00340012005 RECAUDACIONES EXTERIOR-CEDULAS DE IDENTIDAD</t>
  </si>
  <si>
    <t>'TRANSFERENCIA DE FONDOS||A SOL. DEL MIN,DE ECO Y FIN.PUBL. MEFP/VTCP/DGPOT/UPCFTGN/TR-1137/2016 DE LA FECHA HRE TSO 3790 REEMBOLSO DEL SUBSIDIO DE INCAPACIDAD TEMPORAL CORRESPONDIENTE AL PERIODO ENERO A NOVIEMBRE DE 2015.ABONO A LA LIBRETA 00099021001 TGN RECURSOS ORDINARIOS.</t>
  </si>
  <si>
    <t>'TRANSFERENCIA DE FONDOS||A SOL. DEL MIN,DE ECO Y FIN.PUBL. MEFP/VTCP/DGPOT/UPCFTGN/TR-1137/2016 DE LA FECHA HRE TSO 3790 REEMBOLSO DEL SUBSIDIO DE INCAPACIDAD TEMPORAL CORRESPONDIENTE AL PERIODO ENERO A NOVIEMBRE DE 2015.ABONO A LA LIBRETA 00010011101 MRE-MIN. RELACIONES EXTERIORES OTROS INGRESOS.</t>
  </si>
  <si>
    <t>'TRANSFERENCIA DE FONDOS||EN ATENCION A NOTA DEL MIN. DE ECONOMIA Y FINANZAS PUBLICAS MEFP/VTCP/DGPOT/UPCFTGN/TR-N¿0129/2016 DE LA FECHA (HRE-TSO-3788)REVERSION DEFINITIVA DE LAS BOLETAS SOLICITADAS POR EL SENASIR, COMPROB. DE PAGO N¿ 71353, 71354</t>
  </si>
  <si>
    <t>'TRANSFERENCIA DE FONDOS||EN ATENCION A NOTA DEL MIN. DE ECONOMIA Y FINANZAS PUBLICAS MEFP/VTCP/DGAFT/USCFT/TR-1136/2016 DE LA FECHA(HRE-TSO-3789),REEMBOLSO  SUBSIDIO DE INCAPACIDAD TEMPORAL CORRESP.A LOS MESES DE ENERO, MAYO Y JULIO /2014.ABONO A LA LIBRETA N¿ 00099021001 TGN RECURSOS ORDINARIOS.</t>
  </si>
  <si>
    <t>'TRANSFERENCIA DE FONDOS||EN ATENCION A NOTA DEL MIN. DE ECONOMIA Y FINANZAS PUBLICAS MEFP/VTCP/DGAFT/USCFT/TR-1136/2016 DE LA FECHA(HRE-TSO-3789),REEMBOLSO  SUBSIDIO DE INCAPACIDAD TEMPORAL CORRESP.A LOS MESES DE ENERO, MAYO Y JULIO /2014.ABONO A LA LIBRETA N¿ 00212102001  INRA-RP POTOSI.</t>
  </si>
  <si>
    <t>||TRANSFER. FDOS.SG. CITE: MG/DESP/N¿831 MIN. GOB. PROG.INSTITUCIONALIZACION CONALTID RECIBIDA EN LA FECHA  REF: TRANSF. FDOS DE LA U.E. EN EL MARCO DE CONVENIO DE FINANCIACION - PROG. INST. DEL CONALTID (TRAM-TSO-3785) UTIL. ESC. CANCELADOS EN EFECTIVOABONO EN LA LIB. N¿ 00015068001 MIN.GOB. INSTITUCIONALIZACION CONALTID FONDOS UE</t>
  </si>
  <si>
    <t>||PAGO PR¿STAMO BID 1020-SF-BO VCTO. 13-05-2016 POR CUENTA DEL BANCO DE DESARROLLO PRODUCTIVO SEGUN COD. LIQ. 7721 DE FECHA 12-05-2016, VALOR 13-05-2016 CAPITAL BS 1.346.605,83 INTERESES BS 616.508,18CTA. 3987 CUENTA UNICA DEL TESORO LIB. 00099021001 - ALIVIO MDRI</t>
  </si>
  <si>
    <t>PAGO A CAF PR¿STAMO CFA007372 VCTO. 13-may-2016 POR CUENTA DE TGN , NTI. 007671 VALOR 13-may-2016 CAPITAL USD 2.884.615,38 INTERESES USD 600.999,58CTA. 3987 CUENTA UNICA DEL TESORO LIB. 00099021001 REF.: COMISIONES BANCARIAS</t>
  </si>
  <si>
    <t>PAGO A BID PR¿STAMO 1020-SF-BO VCTO. 13-may-2016 POR CUENTA DE TGN , NTI. 007716 VALOR 13-may-2016 CAPITAL USD 41.369,03 INTERESES USD 18.939,72CTA. 3987 CUENTA UNICA DEL TESORO LIB. 00099021001 REF.: COMISIONES BANCARIAS</t>
  </si>
  <si>
    <t>VENTA DE DIVISAS CON TRANSFERENCIA DE FONDOS A SOLICITUD DE MINISTERIO DE EDUCACION SEGUN SOLICITUD  CITE: MEFP/VTCP/DGPOT/UOTGN/NO.1605/2016 REF: PAGO COLEGIATURALIB. 00099021001  TGN-RECURSOS ORDINARIOS POR DIFERENCIAL CAMBIARIO</t>
  </si>
  <si>
    <t>VENTA DE DIVISAS CON TRANSFERENCIA DE FONDOS A SOLICITUD DE MINISTERIO DE EDUCACION SEGUN SOLICITUD  CITE: MEFP/VTCP/DGPOT/UOTGN/NO.1605/2016 REF: PAGO COLEGIATURALIB. 00099021001  TGN-RECURSOS ORDINARIOS</t>
  </si>
  <si>
    <t>VENTA DE DIVISAS A SOLICITUD DE YACIMIENTOS PETROLIFEROS FISCALES BOLIVIANOS SEGUN SOLICITUD YPFB-0200-2016 REF: PAGO RETRIBUCION AL TITULAR ENERO/2016 (BG BOLIVIA)LIB. 00513012007 YPFB - RECURSOS NACIONALIZACION</t>
  </si>
  <si>
    <t>VENTA DE DIVISAS A SOLICITUD DE YACIMIENTOS PETROLIFEROS FISCALES BOLIVIANOS SEGUN SOLICITUD YPFB-0203-2016 REF: PAGO RETRIBUCION AL TITULAR POR EL MES DE ENERO 2016 (PLUSPETROL)LIB. 00513012007 YPFB - RECURSOS NACIONALIZACION</t>
  </si>
  <si>
    <t>COBRO COSTOS DE PAPELERIA SEGUN TRANSFERENCIA DEL EXTERIOR POR ORDEN DE VICTORIA JUAN GAS S.A.C. REF:FACT.COMERCIAL NO.80LIB. 00513062001 YPFB-OPERACIONES PLANTA DE SEPARACION DE LIQUIDOS RIO GRANDE</t>
  </si>
  <si>
    <t>COBRO COSTOS DE PAPELERIA SEGUN TRANSFERENCIA DEL EXTERIOR POR ORDEN DE LIMA GAS S.A.LIB. 00513062001 YPFB-OPERACIONES PLANTA DE SEPARACION DE LIQUIDOS RIO GRANDE</t>
  </si>
  <si>
    <t>COBRO COSTOS DE PAPELERIA SEGUN TRANSFERENCIA DEL EXTERIOR POR ORDEN DE CONSULADO DE BOLIVIA EN CALAMA REF.: RECAUDACION GESTORIA CONSUALRLIB. 00010011102 MIN.RR.EE.-GESTORIA CONSULAR LEY NO.3108</t>
  </si>
  <si>
    <t>COBRO DE||COSTO ¿TILES ESCRITORIO POR LA EMISI¿N DEL COMPROBANTE CONTABLE N¿ 0851195 DE LA FECHADE LA LIBRETA N¿ 00513012007 YPFB RECURSOS NACIONALIZACI¿N POR COSTO ¿TILES DE ESCRITORIO</t>
  </si>
  <si>
    <t>||TRANSFERENCIA DE FONDOS POR PARTE DEL TGN PARA PAGO DE VALORES "C" EN MN CON F.VCTO.13.05.2016, S/G CARTA  MEFP/VTCP/DGCP/UODP-504/2016 DE FECHA 13/05/2016.DEL MINISTERIO DE ECONOMIA Y FINANZAS PUBLICAS, LIBRETA  00099031003 DEL TGN TITULOS VALOR DEL TESORO MN.LIBRETA  00099031003 DEL TGN TITULOS VALOR DEL TESORO MN.</t>
  </si>
  <si>
    <t>COBRO DE||COSTO ¿TILES ESCRITORIO POR LA EMISI¿N DEL COMPROBANTE CONTABLE N¿ 0851204 DE LA FECHADE LA LIBRETA N¿ 00513012007 YPFB RECURSOS NACIONALIZACI¿N POR COSTO ¿TILES DE ESCRITORIO</t>
  </si>
  <si>
    <t>COBRO DE||COSTO ¿TILES ESCRITORIO POR LA EMISI¿N DEL COMPROBANTE CONTABLE N¿ 0851206 DE LA FECHADE LA LIBRETA N¿ 00513012007 YPFB RECURSOS NACIONALIZACI¿N POR COSTO ¿TILES DE ESCRITORIO</t>
  </si>
  <si>
    <t>COBRO DE||COSTO ¿TILES ESCRITORIO POR LA EMISI¿N DEL COMPROBANTE CONTABLE N¿ 0851209 DE LA FECHADE LA LIBRETA N¿ 00513012007 YPFB RECURSOS NACIONALIZACI¿N POR COSTO ¿TILES DE ESCRITORIO</t>
  </si>
  <si>
    <t>COBRO DE||COSTO ¿TILES ESCRITORIO POR LA EMISI¿N DEL COMPROBANTE CONTABLE N¿ 0851213 DE LA FECHADE LA LIBRETA N¿ 00513012007 YPFB RECURSOS NACIONALIZACI¿N POR COSTO ¿TILES DE ESCRITORIO</t>
  </si>
  <si>
    <t>COBRO DE||COSTO ¿TILES ESCRITORIO POR LA EMISI¿N DEL COMPROBANTE CONTABLE N¿ 0851218 DE LA FECHADE LA LIBRETA N¿ 00513012007 YPFB RECURSOS NACIONALIZACI¿N POR COSTO ¿TILES DE ESCRITORIO</t>
  </si>
  <si>
    <t>COBRO DE||COSTO ¿TILES DE ESCRITORIO POR LA  EMISI¿N DEL COMP. CONTABLE N¿ 851211 DE LA FECHADE LA LIBRETA CUT N¿ 00513052001 YPFB GCIA. NAL. DE PLANTAS DE SEPARACI¿N</t>
  </si>
  <si>
    <t>COBRO DE||COSTO UTILES DE ESCRITORIO POR LA EMISI¿N DEL COMPROBANTE CONTABLE N¿ 851227 DE LA FECHADE LA LIBRETA CUT N¿ 00513052001 YPFB GCIA. NAL DE PLANTAS DE SEPARACI¿N POR COSTO UTILES ESCRITORIO</t>
  </si>
  <si>
    <t>COBRO DE||COSTO ¿TILES ESCRITORIO POR LA EMISI¿N DEL COMPROBANTE CONTABLE N¿ 0851228 DE LA FECHADE LA LIBRETA N¿ 00513012007 YPFB RECURSOS NACIONALIZACI¿N POR COSTO ¿TILES DE ESCRITORIO</t>
  </si>
  <si>
    <t>COBRO DE||COSTO ¿TILES ESCRITORIO POR LA EMISI¿N DEL COMPROBANTE CONTABLE N¿ 0851235 DE LA FECHADE LA LIBRETA N¿ 00513012007 YPFB RECURSOS NACIONALIZACI¿N POR COSTO ¿TILES DE ESCRITORIO</t>
  </si>
  <si>
    <t>COBRO DE||COSTO ¿TILES ESCRITORIO POR LA EMISI¿N DEL COMPROBANTE CONTABLE N¿ 0851238 DE LA FECHADE LA LIBRETA N¿ 00513012007 YPFB RECURSOS NACIONALIZACI¿N POR COSTO ¿TILES DE ESCRITORIO</t>
  </si>
  <si>
    <t>COBRO DE||COSTO ¿TILES ESCRITORIO POR LA EMISI¿N DEL COMPROBANTE CONTABLE N¿ 0851242 DE LA FECHADE LA LIBRETA N¿ 00513012007 YPFB RECURSOS NACIONALIZACI¿N POR COSTO ¿TILES DE ESCRITORIO</t>
  </si>
  <si>
    <t>COBRO DE||COSTO ¿TILES ESCRITORIO POR LA EMISI¿N DEL COMPROBANTE CONTABLE N¿ 0851246 DE LA FECHADE LA LIBRETA N¿ 00513012007 YPFB RECURSOS NACIONALIZACI¿N POR COSTO ¿TILES DE ESCRITORIO</t>
  </si>
  <si>
    <t>COBRO DE||COSTO ¿TILES ESCRITORIO POR LA EMISI¿N DEL COMPROBANTE CONTABLE N¿ 0851249 DE LA FECHADE LA LIBRETA N¿ 00513012007 YPFB RECURSOS NACIONALIZACI¿N POR COSTO ¿TILES DE ESCRITORIO</t>
  </si>
  <si>
    <t>||TRANSF. DE FONDOS DEL EXTERIOR  SEGUN SWIFT NO. 6249 DEL 06/05/2016  A F/ MIN.RR.EE.  ORDENANTE CONSULADO DE BOLIVIA-ARICA,CGO.LIBRETA 00010011102 MIN.RELACIONES EXTERIORES-GESTORIA CONSULAR LEY NO.3108 (UTILES DE ESCRIT.)</t>
  </si>
  <si>
    <t>||TRANSFERENCIA DEL EXTERIOR SEGUN SWIFT NO.6301 DEL 06/05/2016 ORDENANTE CONSULADO GENERAL DE BOLIVIA (BUENOS AIRES ARGENTINA) REF.: RECAUDACION GESTORIA CONSULAR ABRIL 2016LIB.00010011102 MRE-GESTORIA CONSULAR LEY 3108 POR COBRO UTILES DE ESCRITORIO</t>
  </si>
  <si>
    <t>||COBRO DE REEMBOLSO GASTOS DE COMUNICACION REF.: PAGO PR¿STAMO BID 1020-SF-BO VCTO. 13-05-2016 DEL BANCO DE DESARROLLO PRODUCTIVO POR CUENTA DEL TGN.CTA. 3987 CUENTA UNICA DEL TESORO LIB. 00099021001 REF.: COMISIONES BANCARIAS</t>
  </si>
  <si>
    <t>||TRANSF. DE FONDOS DEL EXTERIOR  SEGUN SWIFT NO. 6238 DEL 05-05-2016  A F/ MIN.RR.EE.  ORDENANTE  EMBAJADA DE BOLIVIA-ECUADOR, GESTORIA CONSULAR ABRILCGO.LIBRETA 00010011102 MIN.RELACIONES EXTERIORES-GESTORIA CONSULAR LEY NO.3108(UTILES DE ESCRIT.)</t>
  </si>
  <si>
    <t>'TRANSFERENCIA DE FONDOS||EN ATENCION A NOTA DEL MIN. DE ECONOMIA Y FINANZAS PUBLICAS MEFP/VTCP/DGPOT/UPCFTGN/TR-N¿0129/2016 DE LA FECHA (HRE-TSO-3788)DEBITO DE LA LIBRETA  N¿ 00099021001, REPOSICI¿N ¿TILES DE ESCRITORIO</t>
  </si>
  <si>
    <t>||TRANSFERENCIA DE FONDOS SEG¿N CITE: MEFP/VTCP/DGCP/UODP-509/2016 DEL MEFP RECIBIDA EN LA FECHA REF: PAGO VENCIMIENTOS CLAVE PIZARRA TGNBCBU0107 (TRAM-TSO-3791) EQUIVALENTE A UFV 71.783,43 T/C. UFV 2,12094DE LA LIBRETA 00099021001 TGN RECURSOS ORDINARIOS M/N.</t>
  </si>
  <si>
    <t>COBRO DE||COSTO ¿TILES DE ESCRITORIO POR LA ELABORACI¿N DEL COMPROBANTE CONTABLE N¿0851316 DE LA FECHADE LA LIBRETA N¿ 00099021001 TGN RECURSOS ORDINARIOS M/N. COBRO ¿TILES DE ESCRITORIO</t>
  </si>
  <si>
    <t>'TRANSFERENCIA DE FONDOS||A SOL. DEL MIN,DE ECO Y FIN.PUBL. MEFP/VTCP/DGCP/UODP-510/2016 DE LA FECHA HRE TSO 3792 PABO BTS EXTRABURSATIL - VENCIMIENTO 14, 15 Y 16 DE MAYO D.S. N¿ 1121 DE 11 DE ENERO DE 2012.DEBITO DE LA LIBRETA 00099021001 TGN RECURSOS ORDINARIOS - MONEDA NACIONAL.</t>
  </si>
  <si>
    <t>'TRANSFERENCIA DE FONDOS||A SOL. DEL MIN,DE ECO Y FIN.PUBL. MEFP/VTCP/DGCP/UODP-510/2016 DE LA FECHA HRE TSO 3792 PABO BTS EXTRABURSATIL - VENCIMIENTO 14, 15 Y 16 DE MAYO D.S. N¿ 1121 DE 11 DE ENERO DE 2012.DEBITO DE LA LIBRETA 00099021001 COBRO UTILES DE ESCRITORIO.</t>
  </si>
  <si>
    <t>'TRANSFERENCIA DE FONDOS||S/G. NOTA CITE:MEFP/VTCP/DGAFT/UOIET/TES/N¿2763/16 DE LA FECHA, DEL MIN.ECO.FINAN.PUB.(HRE-TSO-3808),CONV.UPRE-CIF-096/15 ENTRE LA UPRE Y EL GOB.AUT.MCPAL.PUERTO VILLARROEL, PROY.CONST.INFRAESTRUCTURA U.E. EBENEZER.DEBITO DE LA LIBRETA N¿000990204113 BOLIVIA CAMBIA, PAGO PLANILLA N¿4  S/G. LA UPRE.</t>
  </si>
  <si>
    <t>'TRANSFERENCIA DE FONDOS||A SOL. DEL MIN,DE ECO Y FIN.PUBL. MEFP/VTCP/DGAFT/UOIET/TES/N¿2762/16 DE LA FECHA HRE TSO 3802 CONVENIO UPRE CIF 040/2015 ENTRE LA UPRE Y EL G.A.M.DE SHINAHOTA. PROY.CONSTRUC. PUENTE VEHICULAR VILLA SANTA FE.DEBITO DE LA LIBRETA 00099024113 BOLIVIA CAMBIA, PAGO PLANILLA N¿2 DE CIERRE, SEG¿N LA UPRE.</t>
  </si>
  <si>
    <t>'TRANSFERENCIA DE FONDOS||S/G. NOTA CITE:MEFP/VTCP/DGAFT/UOIET/TES/N¿2764/16 DE LA FECHA, DEL MIN.ECO.FINAN.PUB.(HRE-TSO-3809),CONV.UPRE-CIF-IG/251/15 ENTRE LA UPRE Y EL G.A.M.TARABUCO, PROY.CONST.TINGLADO, GRADERIAS Y CANCHA POLIFUNCIONAL U.E. DR. MANUEL GUERRA MENDIETA.DEBITO DE LA LIBRETA N¿00099024113 BOLIVIA CAMBIA, PAGO PLANILLA N¿1  S/G. LA UPRE.</t>
  </si>
  <si>
    <t>'TRANSFERENCIA DE FONDOS||A SOL. DEL MIN,DE ECO Y FIN.PUBL. MEFP/VTCP/DGAFT/UOIET/TES/N¿2768/16 DE LA FECHA HRE TSO 3803 CONVENIO UPRE CIF 034/2014 ENTRE LA UPRE Y EL G.A.D. DE ORURO. PROY.CONSTRUC. INSTITUTO SUPERIOR DE COMERCIO INSCO-ESAE DEL MUNICIPIO DE ORURO.DEBITO DE LA LIBRETA 00099024113 BOLIVIA CAMBIA, PAGO PLANILLA N¿7, SEG¿N LA UPRE.</t>
  </si>
  <si>
    <t>'TRANSFERENCIA DE FONDOS||A SOL. DEL MIN,DE ECO Y FIN.PUBL. MEFP/VTCP/DGAFT/UOIET/TES/N¿2766/16 DE LA FECHA HRE TSO 3804 CONVENIO UPRE CIF 256/2014 ENTRE LA UPRE Y EL G.A.M.DE ROBORE. PROY.CONSTRUC.COLISEO MUNICIPAL HERNAN PARRAGA ORTIZ ROBORE.DEBITO DE LA LIBRETA 00099024113 BOLIVIA CAMBIA, PAGO PLANILLA N¿4, SEG¿N LA UPRE.</t>
  </si>
  <si>
    <t>'TRANSFERENCIA DE FONDOS||S/G. NOTA CITE:MEFP/VTCP/DGAFT/UOIET/TES/N¿2769/16 DE LA FECHA, DEL MIN.ECO.FINAN.PUB.(HRE-TSO-3810),CONV.UPRE-CIF-034/15 ENTRE LA UPRE Y EL GOB.AUT.MCPAL.SHINAHOTA, PROY.CONST.PUENTE VEHICULAR SAN JOSE DE SHINAHOTA.DEBITO DE LA LIBRETA N¿00099024113 BOLIVIA CAMBIA, PAGO PLANILLA N¿3 DE CIERRE, S/G. LA UPRE.</t>
  </si>
  <si>
    <t>'TRANSFERENCIA DE FONDOS||A SOL. DEL MIN,DE ECO Y FIN.PUBL. MEFP/VTCP/DGAFT/UOIET/TES/N¿2767/16 DE LA FECHA HRE TSO 3805 CONVENIO UPRE CIF IG 076/2015 ENTRE LA UPRE Y EL G.A.M.DE COTAGAITA. PROY.CONSTRUC.BLOQUE "B" Y TINGLADO UNIDAD EDUCATIVA NOR CHICHAS.DEBITO DE LA LIBRETA 00099024113 BOLIVIA CAMBIA, PAGO PLANILLA N¿2, SEG¿N LA UPRE.</t>
  </si>
  <si>
    <t>'TRANSFERENCIA DE FONDOS||A SOL. DEL MIN,DE ECO Y FIN.PUBL. MEFP/VTCP/DGAFT/UOIET/TES/N¿2765/16 DE LA FECHA HRE TSO 3806 CONVENIO UPRE CIF 013/2015 ENTRE LA UPRE Y EL G.A.M.DE TURCO. PROY.CONSTRUC.DE AULAS DE SECUNDARIA U.E. PORVENIR CHACHACOMANI.DEBITO DE LA LIBRETA 00099024113 BOLIVIA CAMBIA, PAGO PLANILLA N¿3, SEG¿N LA UPRE.</t>
  </si>
  <si>
    <t>'TRANSFERENCIA DE FONDOS||A SOL. DEL MIN,DE ECO Y FIN.PUBL. MEFP/VTCP/DGAFT/UOIET/TES/N¿2761/16 DE LA FECHA HRE TSO 3807 CONVENIO UPRE CIF 1261/2013 ENTRE LA UPRE Y EL G.A.M.DE LA GUARDIA. PROY.CONSTRUC.MODULO EDUCATIVO EVO MORALES AYMA DISTRITO N¿3 ZONA NORTE.DEBITO DE LA LIBRETA 00099024113 BOLIVIA CAMBIA, PAGO PLANILLA N¿4 DE CIERRE, SEG¿N LA UPRE.</t>
  </si>
  <si>
    <t>'TRANSFERENCIA DE FONDOS||S/G. NOTA CITE:MEFP/VTCP/DGAFT/UOIET/TES/N¿2770/16 DE LA FECHA, DEL MIN.ECO.FINAN.PUB.(HRE-TSO-3811),CONV.UPRE-CIF-056/15 ENTRE LA UPRE Y EL GOB.AUT.MCPAL.SHINAHOTA, PROY.CONST.CANCHA DE FUTBOL CENTRAL SAN ISIDRO.DEBITO DE LA LIBRETA N¿00099024113 BOLIVIA CAMBIA, PAGO PLANILLA N¿2 DE CIERRE, S/G. LA UPRE.</t>
  </si>
  <si>
    <t>'TRANSFERENCIA DE FONDOS||S/G.NOTA CITE:MEFP/VTCP/DGAFT/UOIET/TES/NO.2794/16 DE LA FECHA, DEL MIN.DE ECO.Y FINAN.PUB.(HRE-TSO-3814),CONV.UPRE-CIF-IG/184/2016 ENTRE LA UPRE Y EL GOB.AUT.MCPAL.COLQUIRI PROY.CONST.4 AULAS U.E.ARANJUEZ.DEBITO DE LA LIBRETA N¿00099024113 BOLIVIA CAMBIA, PAGO 20% MONTO  FINANCIADO S/G. LA UPRE.</t>
  </si>
  <si>
    <t>'TRANSFERENCIA DE FONDOS||S/G. NOTA CITE:MEFP/VTCP/DGAFT/UOIET/TES/N¿2792/16 DE LA FECHA, DEL MIN.ECO.FINAN.PUB.(HRE-TSO-3812),CONV.UPRE-CIF-IG/183/16 ENTRE LA UPRE Y EL GOB.AUT.MCPAL.COLQUIRI, PROY.CONST.4 AULAS U.E. PIPINI.DEBITO DE LA LIBRETA N¿00099024113 BOLIVIA CAMBIA, PAGO 20%  MONTO FINANCIADO, S/G. LA UPRE.</t>
  </si>
  <si>
    <t>'TRANSFERENCIA DE FONDOS||S/G.NOTA CITE:MEFP/VTCP/DGAFT/UOIET/TES/NO.2795/16 DE LA FECHA, DEL MIN.DE ECO.Y FINAN.PUB.(HRE-TSO-3815),CONV.UPRE-CIF-IG/185/2016 ENTRE LA UPRE Y EL GOB.AUT.MCPAL.COLQUIRI PROY.CONST.TINGLADO U.E.EDUARDO ABAROA  "A"-COLQUIRI.DEBITO DE LA LIBRETA N¿00099024113 BOLIVIA CAMBIA, PAGO 20% MONTO FINANCIADO S/G. LA UPRE.</t>
  </si>
  <si>
    <t>'TRANSFERENCIA DE FONDOS||S/G. NOTA CITE:MEFP/VTCP/DGAFT/UOIET/TES/N¿2793/16 DE LA FECHA, DEL MIN.ECO.FINAN.PUB.(HRE-TSO-3813),CONV.UPRE-CIF-IG/186/16 ENTRE LA UPRE Y EL GOB.AUT.MCPAL.COLQUIRI, PROY.CONST.TINGLADO U.E. MARISCAL DE ZEPITA-COLQUIRI.DEBITO DE LA LIBRETA N¿00099024113 BOLIVIA CAMBIA, PAGO 20%  MONTO FINANCIADO, S/G. LA UPRE.</t>
  </si>
  <si>
    <t>'TRANSFERENCIA DE FONDOS||S/G.NOTA CITE:MEFP/VTCP/DGAFT/UOIET/TES/NO.2796/16 DE LA FECHA, DEL MIN.DE ECO.Y FINAN.PUB.(HRE-TSO-3816),CONV.UPRE-CIF-IG/182/2016 ENTRE LA UPRE Y EL GOB.AUT.MCPAL.COLQUIRI PROY.CONST.TINGLADO U.E.CARLOS MONTENEGRO-COLQUIRI.DEBITO DE LA LIBRETA N¿00099024113 BOLIVIA CAMBIA, PAGO 20% MONTO FINANCIADO S/G. LA UPRE.</t>
  </si>
  <si>
    <t>'TRANSFERENCIA DE FONDOS||S/G.NOTA CITE:MEFP/VTCP/DGAFT/UOIET/TES/NO.2797/16 DE LA FECHA, DEL MIN.DE ECO.Y FINAN.PUB.(HRE-TSO-3817),CONV.UPRE-CIF-IG/109/2016 ENTRE LA UPRE Y EL GOB.AUT.MCPAL.OKINAWA UNO PROY.CONST.CANCHA POLIF.TINGLADO Y GRADERIAS U.E.24 DE MARZO.DEBITO DE LA LIBRETA N¿00099024113"BOLIVIA CAMBIA",1ER.DESEMBOLSO 20% MONTO A FINANCIAR S/G. LA UPRE</t>
  </si>
  <si>
    <t>'TRANSFERENCIA DE FONDOS||S/G.NOTA CITE:MEFP/VTCP/DGAFT/UOIET/TES/NO.2798/16 DE LA FECHA, DEL MIN.DE ECO.Y FINAN.PUB.(HRE-TSO-3818),CONV.UPRE-CIF-IG/103/2016 ENTRE LA UPRE Y EL GOB.AUT.MCPAL.SAN MIGUEL DE VELASCO PROY.CONST.TINGLADO CON GRADERIAS COMUNIDAD SAN PEDRO DE SAPOCO.DEBITO DE LA LIBRETA NO.00099024113 "BOLIVIA CAMBIA",1ER.DESEMB.20% MONTO A FINANC. S/G. LA UPRE.</t>
  </si>
  <si>
    <t>'TRANSFERENCIA DE FONDOS||EN ATENCION A NOTA DEL MIN. DE ECONOMIA Y FINANZAS PUBLICAS MEFP/VTCP/DGPOT/UPCFTGN/TR-N¿1161/2016 DE LA FECHA (HRE-TSO-3824).DEBITO DE LA LIBRETA  N¿ 00099021001, REPOSICI¿N ¿TILES DE ESCRITORIO.</t>
  </si>
  <si>
    <t>'TRANSFERENCIA DE FONDOS||EN ATENCION A NOTA DEL MIN. DE ECONOMIA Y FINANZAS PUBLICAS MEFP/VTCP/DGPOT/UPCFTGN/TR-N¿1145/2016 DE LA FECHA (HRE-TSO-3823).DEBITO DE LIBRETA  N¿ 00099021001,   REPOSICI¿N ¿TILES DE ESCRITORIO</t>
  </si>
  <si>
    <t>'TRANSFERENCIA DE FONDOS||EN ATENCION A NOTA DEL MIN. DE ECONOMIA Y FINANZAS PUBLICAS MEFP/VTCP/DGPOT/UPCFTGN/TR-N¿1146/2016 DE LA FECHA (HRE-TSO-3822).DEBITO DE LA LIBRETA N¿ 00099021001, REPOSICI¿N ¿TILES DE ESCRITORIO.</t>
  </si>
  <si>
    <t>N¿MERO DE LIBRETA CUT: 990301013.00 OPERACI¿N T01 TRANSFERENCIA DE FONDOS A LA CUT - TESORO DIRECTO DE BANCO UNION S.A. A CUENTA UNICA DEL TESORO CON NUMERO DE SOLICITUD = 620891 Y NUMERO CORRELATIVO = 91320016052016486 LIBRETA 00990301013 TGN RECURSOS OR</t>
  </si>
  <si>
    <t>NUMERO DE LIBRETA CUT: CUENTA UNICA DEL TESORO OPERACI¿N E18  TRANSFERENCIA DEL SISTEMA FINANCIERO POR CUENTA DE TERCEROS  A LA CUT POR CONCEPTO DE REVERSION APORTE PATRONAL PARA LA VIVIENDA TGN OCTUBRE 2016 A SOLICITUD DE PROVIVIENDA S.A.</t>
  </si>
  <si>
    <t>NUMERO DE LIBRETA CUT: CUENTA UNICA DEL TESORO OPERACI¿N E18  TRANSFERENCIA DEL SISTEMA FINANCIERO POR CUENTA DE TERCEROS  A LA CUT POR CONCEPTO DE REVERSION APORTE PATRONAL A PARA LA VIVIENDA TGN A SOLICITUD DE PROVIVIENDA SA.</t>
  </si>
  <si>
    <t>NUMERO DE LIBRETA CUT: CUENTA UNICA DEL TESORO OPERACI¿N E18  TRANSFERENCIA DEL SISTEMA FINANCIERO POR CUENTA DE TERCEROS  A LA CUT POR CONCEPTO DE REVERSION APORTE PATRONAL PARA LA VIVIENDA TGN A SOLICITUD DE PROVIVIENDA SA.</t>
  </si>
  <si>
    <t>'TRANSFERENCIA DE FONDOS||A SOL. DEL MIN,DE ECO Y FIN.PUBL. MEFP/VTCP/DGAFT/UOIET/TES/N¿2856/16 DE LA FECHA HRE TSO 3857 PAGO CAPITAL E INTERESES G.A.D. DE ORURO CONVENIO SUBSIDIARIO - PRESTAMO CAF 2324 - PROYECTO DE ELECTRIFICACION SUBESTACION CORQUE.ABONO A LA LIBRETA 00099021001 TGN - RECURSOS ORDINARIOS.</t>
  </si>
  <si>
    <t>PAGO A BID PR¿STAMO 2828/BL-BO VCTO. 15-may-2016 POR CUENTA DE TGN , NTI. 007560 VALOR 16-may-2016  INTERESES USD 624,29CTA. 3987 CUENTA UNICA DEL TESORO LIB. 00099021001 REF.: COMISIONES BANCARIAS</t>
  </si>
  <si>
    <t>PAGO A BID PR¿STAMO 1940/BL-BO VCTO. 15-may-2016 POR CUENTA DE TGN , NTI. 007563 VALOR 16-may-2016  INTERESES USD 7.821,27CTA. 3987 CUENTA UNICA DEL TESORO LIB. 00099021001 REF.: COMISIONES BANCARIAS</t>
  </si>
  <si>
    <t>PAGO A BID PR¿STAMO 2448/BL-BO VCTO. 16-may-2016 POR CUENTA DE TGN , NTI. 007568 VALOR 16-may-2016  INTERESES USD 7.464,18CTA. 3987 CUENTA UNICA DEL TESORO LIB. 00099021001 REF.: COMISIONES BANCARIAS</t>
  </si>
  <si>
    <t>PAGO A BID PR¿STAMO 2448/BL-BO VCTO. 16-may-2016 POR CUENTA DE TGN , NTI. 007575 VALOR 16-may-2016  INTERESES USD 401.827,39CTA. 3987 CUENTA UNICA DEL TESORO LIB. 00099021001 REF.: COMISIONES BANCARIAS</t>
  </si>
  <si>
    <t>PAGO A BID PR¿STAMO 1940/BL-BO VCTO. 15-may-2016 POR CUENTA DE TGN , NTI. 007655 VALOR 16-may-2016 CAPITAL USD 305.942,33 INTERESES USD 184.356,37CTA. 3987 CUENTA UNICA DEL TESORO LIB. 00099021001 REF.: COMISIONES BANCARIAS</t>
  </si>
  <si>
    <t>PAGO A OPEP PR¿STAMO 911-P VCTO. 15-may-2016 POR CUENTA DE TGN , NTI. 007680 VALOR 16-may-2016 CAPITAL USD 186.660,00 INTERESES USD 48.556,35CTA. 3987 CUENTA UNICA DEL TESORO LIB. 00099021001 REF.: COMISIONES BANCARIAS</t>
  </si>
  <si>
    <t>PAGO A FIDA PR¿STAMO 445-BO VCTO. 15-may-2016 POR CUENTA DE TGN , NTI. 007688 VALOR 16-may-2016 CAPITAL USD 130.581,52 INTERESES USD 20.566,75CTA. 3987 CUENTA UNICA DEL TESORO LIB. 00099021001 REF.: COMISIONES BANCARIAS</t>
  </si>
  <si>
    <t>PAGO A FIDA PR¿STAMO 354-BO VCTO. 15-may-2016 POR CUENTA DE TGN , NTI. 007691 VALOR 16-may-2016 CAPITAL USD 125.767,57 INTERESES USD 16.978,64CTA. 3987 CUENTA UNICA DEL TESORO LIB. 00099021001 REF.: COMISIONES BANCARIAS</t>
  </si>
  <si>
    <t>PAGO A FIDA PR¿STAMO 373-BO VCTO. 15-may-2016 POR CUENTA DE TGN , NTI. 007692 VALOR 16-may-2016 CAPITAL USD 89.186,04 INTERESES USD 12.708,08CTA. 3987 CUENTA UNICA DEL TESORO LIB. 00099021001 REF.: COMISIONES BANCARIAS</t>
  </si>
  <si>
    <t>PAGO A FIDA PR¿STAMO 714-BO VCTO. 15-may-2016 POR CUENTA DE TGN , NTI. 007693 VALOR 16-may-2016  INTERESES USD 25.426,20CTA. 3987 CUENTA UNICA DEL TESORO LIB. 00099021001 REF.: COMISIONES BANCARIAS</t>
  </si>
  <si>
    <t>PAGO A FIDA PR¿STAMO 800-BO VCTO. 15-may-2016 POR CUENTA DE TGN , NTI. 007695 VALOR 16-may-2016  INTERESES USD 17.450,49CTA. 3987 CUENTA UNICA DEL TESORO LIB. 00099021001 REF.: COMISIONES BANCARIAS</t>
  </si>
  <si>
    <t>PAGO A FIDA PR¿STAMO 540-BO VCTO. 15-may-2016 POR CUENTA DE TGN , NTI. 007698 VALOR 16-may-2016 CAPITAL USD 183.119,62 INTERESES USD 33.647,21CTA. 3987 CUENTA UNICA DEL TESORO LIB. 00099021001 REF.: COMISIONES BANCARIAS</t>
  </si>
  <si>
    <t>PAGO A BID PR¿STAMO 1839-SF-BO VCTO. 16-may-2016 POR CUENTA DE TGN , NTI. 007704 VALOR 16-may-2016  INTERESES USD 48.740,23CTA. 3987 CUENTA UNICA DEL TESORO LIB. 00099021001 REF.: COMISIONES BANCARIAS</t>
  </si>
  <si>
    <t>PAGO PR¿STAMO BID 548-SF-BO VCTO. 15-may-2016 POR CUENTA DE TGN , NTI. 007714 VALOR 16-may-2016 CAPITAL USD 66.666,67 INTERESES USD 4.000,00CTA. 3987 CUENTA UNICA DEL TESORO LIB. 00099021001 REF.: COMISIONES BANCARIAS</t>
  </si>
  <si>
    <t>PAGO A BID PR¿STAMO 2828/BL-BO VCTO. 15-may-2016 POR CUENTA DE TGN , NTI. 007718 VALOR 16-may-2016  INTERESES USD 19.357,71 COMISIONES USD 103.535,23CTA. 3987 CUENTA UNICA DEL TESORO LIB. 00099021001 REF.: COMISIONES BANCARIAS</t>
  </si>
  <si>
    <t>PAGO A FIDA PR¿STAMO I-858-BO VCTO. 15-may-2016 POR CUENTA DE TGN , NTI. 007857 VALOR 16-may-2016  INTERESES USD 17.378,83CTA. 3987 CUENTA UNICA DEL TESORO LIB. 00099021001 REF.: COMISIONES BANCARIAS</t>
  </si>
  <si>
    <t>VENTA DE DIVISAS A SOLICITUD DE MINISTERIO DE RELACIONES EXTERIORES SEGUN SOLICITUD  CITE: MEFP/VTCP/DGPOT/UOTGN/NO.1573/2016 REF: GASTOS DE FUNCIONAMIENTO MAYO 2016LIB. 00099021001 TGN-RECURSOS ORDINARIOS</t>
  </si>
  <si>
    <t>VENTA DE DIVISAS CON TRANSFERENCIA DE FONDOS A SOLICITUD DE YACIMIENTOS PETROLIFEROS FISCALES BOLIVIANOS SEGUN SOLICITUD YPFB-0208-2016 CITE: MEFP/VTCP/DGPOT/UOTGN/NO.1644/2016 REF: SERVICIO ESPECIALIZADO DE ASESORIA TECNICO LEGAL EN AL REPUBLICA DEL PERULIB. 00513012003 LBP-YPFB (2011349681373)</t>
  </si>
  <si>
    <t>COBRO COSTOS DE PAPELERIA SEGUN TRANSFERENCIA DEL EXTERIOR POR ORDEN DE LLAMA GAS S.A. REF.: FACTURA F/70 71LIB. 00513062001 YPFB-OPERACIONES PLANTA DE SEPARACION DE LIQUIDOS RIO GRANDE</t>
  </si>
  <si>
    <t>VENTA DE DIVISAS A SOLICITUD DE YACIMIENTOS PETROLIFEROS FISCALES BOLIVIANOS SEGUN SOLICITUD  CITE: MEFP/VTCP/DGPOT/UOTGN/NO.1639/2016 REF: RETRIBUCION AL TITULAR ENERO 2016LIB. 00513012007 YPFB - RECURSOS NACIONALIZACION</t>
  </si>
  <si>
    <t>COBRO COSTOS DE PAPELERIA SEGUN TRANSFERENCIA DEL EXTERIOR POR ORDEN DE ENERGIA AERGENTINA SOCIEDAD ANONIMA REF.: INV. EXAGJA05816LIB. 00513012007 YPFB - RECURSOS NACIONALIZACION</t>
  </si>
  <si>
    <t>VENTA DE DIVISAS CON TRANSFERENCIA DE FONDOS A SOLICITUD DE SERVICIO NACIONAL DE AEROFOTOGRAMETRIA SEGUN SOLICITUD  CITE: MEFP/VTCP/DGPOT/UOTGN/NO.1647/2016 REF: COMPRA DE UN SENSOR AEROTRANSPORTADO LIDARLIB. 00244012001 LBP-SERVICIO NAL.DE AEROFOTOGRAMETRIA</t>
  </si>
  <si>
    <t>VENTA DE DIVISAS A SOLICITUD DE YACIMIENTOS PETROLIFEROS FISCALES BOLIVIANOS SEGUN SOLICITUD  CITE: MEFP/VTCP/DGPOT/UOTGN/NO.1580/201 REF: PAGO RETRIBUCION AL TITULAR POR EL MES DE ENERO 2016LIB. 00513012007 YPFB - RECURSOS NACIONALIZACION</t>
  </si>
  <si>
    <t>COBRO COSTOS DE PAPELERIA SEGUN TRANSFERENCIA DEL EXTERIOR POR ORDEN DE PETROBRAS PARAGUAY GAS SRL REF.: OPE 0/285302LIB. 00513062001 YPFB-OPERACIONES PLANTA DE SEPARACION DE LIQUIDOS RIO GRANDE</t>
  </si>
  <si>
    <t>||TRANSFERENCIA DE FONDOS SEGUN CITE: MEFP/VTCP/DGCP/UODP-513/2016 DEL MEFP RECIBIDA EN LA FECHA REF: PAGO VENCIMIENTOS CLAVE PIZARRA TGNV1H01 Y TGNU1G07 (TRAM-TSO-3830) EQUIV. A MVDOL 12.420.000,- T/C 6,86 Y UFV 3.000.000,- T/C 2,12140DE LA LIBRETA N¿ 00099021001 TGN RECURSOS ORDINARIOS MN.EQUIVALENTE A UFV 3.000.000,- T/C 2,12140</t>
  </si>
  <si>
    <t>||TRANSFERENCIA DE FONDOS SEGUN CITE: MEFP/VTCP/DGCP/UODP-513/2016 DEL MEFP RECIBIDA EN LA FECHA REF: PAGO VENCIMIENTOS CLAVE PIZARRA TGNV1H01 Y TGNU1G07 (TRAM-TSO-3830) EQUIV. A MVDOL 12.420.000,- T/C 6,86 Y UFV 3.000.000,- T/C 2,12140DE LA LIBRETA N¿ 00099021001 TGN RECURSOS ORDINARIOS MN. EQUIVALENTE  A MVDOL 12.420.000,-</t>
  </si>
  <si>
    <t>COBRO DE||COSTO UTILES DE ESCRITORIO POR LA ELABORACION DEL COMPROBANTE CONTABLE NRO. 0851453 DE LA FECHA.DE LA LIBRETA N¿ 00099021001 TGN RECURSOS ORDINARIOS MN. COSTO UTILES DE ESCRITORIO</t>
  </si>
  <si>
    <t>'TRANSFERENCIA DE FONDOS||A SOL. DEL MIN,DE ECO Y FIN.PUBL. MEFP/VTCP/DGCP/UODP-514/2016 DE LA FECHA HRE TSO 3831 PAGO BTS EXTRABURSATIL - VENCIMIENTO 17 DE MAYO D.S. N¿ 1121 DE 11 DE ENERO DE 2012.DEBITO DE LA LIBRETA 0099021001 COBRO UTILES DE ESCRITORIO.</t>
  </si>
  <si>
    <t>'TRANSFERENCIA DE FONDOS||A SOL. DEL MIN,DE ECO Y FIN.PUBL. MEFP/VTCP/DGCP/UODP-514/2016 DE LA FECHA HRE TSO 3831 PAGO BTS EXTRABURSATIL - VENCIMIENTO 17 DE MAYO D.S. N¿ 1121 DE 11 DE ENERO DE 2012.DEBITO DE LA LIBRETA 00099021001 TGN - RECURSOS ORDINARIOS - MONEDA NACIONAL.</t>
  </si>
  <si>
    <t>||TRANSFERENCIA DE FONDOS S/G. MENSAJES SWIFT NROS. 06793 Y 06781 DE LA FECHADEBITO DE LA LIBRETA 00117012001 DGAC, REPOSICION UTILES DE ESCRITORIO.</t>
  </si>
  <si>
    <t>||TRANSFERENCIA DE FONDOS S/G. MENSAJES SWIFT NROS. 06796 Y 06782 DE LA FECHA (SECTOR PUBLICO).DEBITO DE LA LIBRETA 00117012001 DGAC, REPOSICION UTILES DE ESCRITORIO.</t>
  </si>
  <si>
    <t>'TRANSFERENCIA DE FONDOS||EN ATENCION A NOTA DEL MIN. DE ECONOMIA Y FINANZAS PUBLICAS. MEFP/VTCP/DGCP/UF-363/2016 DE LA FECHA(HRE-TSO-3858) RECURSOS FIDEICOMISO "ACCESOS SEGUROS PARA VIVIR BIEN".DEBITO DE LA LIBRETA 00099021001, REPOSICI¿N ¿TILES DE ESCRITORIO.</t>
  </si>
  <si>
    <t>'TRANSFERENCIA DE FONDOS||EN ATENCION A NOTA DEL MIN. DE ECONOMIA Y FINANZAS PUBLICAS. MEFP/VTCP/DGCP/UF-363/2016 DE LA FECHA(HRE-TSO-3858) RECURSOS FIDEICOMISO "ACCESOS SEGUROS PARA VIVIR BIEN".DEBITO DE LA LIBRETA N¿00099021001 RECURSOS ORDINARIOS.</t>
  </si>
  <si>
    <t>TRANSFERENCIA DEL EXTERIOR SEGUN CONSULADO DE BOLIVIA EN BILBAO REF:DEVO.SALDO FUNCION.BILBAO DE FECHA 17/05/2016 ORDENANTE:LIB. 00010011101 MRE-MIN.RELACIONES EXTERIORES-OTROS INGRESOS</t>
  </si>
  <si>
    <t>TRANSFERENCIA DEL EXTERIOR SEGUN SWIFT 06850 DE FECHA 17/05/2016 ORDENANTE: CONSULDADO DE BOLIVIA EN BILBAO REF.: DEV. SALDOS PROG.LIB. 00010011101 MRE-MIN.RELACIONES EXTERIORES-OTROS INGRESOS</t>
  </si>
  <si>
    <t>N¿MERO DE LIBRETA CUT: 990301013.00 OPERACI¿N T01 TRANSFERENCIA DE FONDOS A LA CUT - TESORO DIRECTO DE BANCO UNION S.A. A CUENTA UNICA DEL TESORO CON NUMERO DE SOLICITUD = 622377 Y NUMERO CORRELATIVO = 91320017052016554 00990301013 TGN RECURSOS ORDINARIOS</t>
  </si>
  <si>
    <t>NUMERO DE LIBRETA CUT: SENASIR OPERACI¿N E18  TRANSFERENCIA DEL SISTEMA FINANCIERO POR CUENTA DE TERCEROS  A LA CUT DEVOLUCION DE APORTES EN EXCESO TGN DESACREDITACION DEL 1RO AL 31 DE MARZO 2015 A SOLICITUD DE BBVA PREVISION</t>
  </si>
  <si>
    <t>NUMERO DE LIBRETA CUT: SENASIR OPERACI¿N E18  TRANSFERENCIA DEL SISTEMA FINANCIERO POR CUENTA DE TERCEROS  A LA CUT POR DEVOLUCION DE PAGOS CC NO COBRADOS POR AFILIADOS CIVILES, CORRESPONDIENTE A PERDIODO NOVIEMBRE 2015 A SOLICITUD DE BBVA PREVISION</t>
  </si>
  <si>
    <t>NUMERO DE LIBRETA CUT: SENASIR OPERACI¿N E18  TRANSFERENCIA DEL SISTEMA FINANCIERO POR CUENTA DE TERCEROS  A LA CUT DEVOLUCION DE PAGOS CC NO COBRADOS POR AFILIADOS CIVILES CORRESPONDIENTE AL PERIODO OCTUBRE 2015 A SOLITUD DE BBVA PREVISION</t>
  </si>
  <si>
    <t>'TRANSFERENCIA DE FONDOS DE DPTOS.DE ENCAJE LEGAL DEL SISTEMA FINANCIERO A DPTOS.CTES.DEL SECTOR PUBLICO S/G CITE' CA/FID/218/2016||DE LA FECHA (HRE-TSO-3890), FIDEICOMISO ENATEX, 21RO REEMBOLSO DEL BENEFICIARIO.A SOLIC.MIN.DE DESARR.PROD.Y ECO.PLURAL, LIBRETA 00990201001 TGN RECURSOS ORDINARIOS; BUN.</t>
  </si>
  <si>
    <t>||TRANSFERENCIA DE FONDOS S/G. NOTA DE CITE: BUN0446/16 DE LA FECHA (HRE-TSO-3894), DEVOLUCION SALDOS NO EJECUTADOS A LA CONCLUSION DEL CONVENIO .A SOLIC.GOB.AUT.DPTAL.COCHABAMBA,LIBRETA N¿00086018007 MMAA PAR-PROY.PLAN NAL.CUENCAS; BUN.</t>
  </si>
  <si>
    <t>'TRANSFERENCIA DE FONDOS||S/G.NOTA CITE:MEFP/VTCP/DGAFT/UOIET/N¿2871/16 DE LA FECHA, DEL MIN.ECO.FINANC.PUB.(HRE-TSO-3907), PAGO CAPITAL E INTERESES CORRIENTES POR EL GOB.AUT.DPTAL.SANTA CRUZ CORRESP.AL CONVENIO SUBSIDIARIO PRESTAMO CAF-2324 PROYECTOS DE ELECTRIFICACI¿N.ABONO A LA LIBRETA N¿00099021001 TGN-RECURSOS ORDINARIOS.</t>
  </si>
  <si>
    <t>PAGO A BID PR¿STAMO 17-CD-BO VCTO. 17-may-2016 POR CUENTA DE TGN , NTI. 007725 VALOR 17-may-2016 CAPITAL CAD 21.197,53 INTERESES CAD 636,22CTA. 3987 CUENTA UNICA DEL TESORO LIB. 00099021001 REF.: COMISIONES BANCARIAS</t>
  </si>
  <si>
    <t>PAGO A FIDA PR¿STAMO E-7-BO VCTO. 15-may-2016 POR CUENTA DE TGN , NTI. 007858 VALOR 17-may-2016  INTERESES EUR 6.704,36CTA. 3987 CUENTA UNICA DEL TESORO LIB. 00099021001 REF.: COMISIONES BANCARIAS</t>
  </si>
  <si>
    <t>COBRO COSTOS DE PAPELERIA SEGUN TRANSFERENCIA DEL EXTERIOR POR ORDEN DE CONSULADO GENERAL DE BOLIVIA EN BARCELONA REF.: GESTORIA CONSULARLIB. 00010011102 MIN.RR.EE.-GESTORIA CONSULAR LEY NO.3108</t>
  </si>
  <si>
    <t>COBRO COSTOS DE PAPELERIA SEGUN TRANSFERENCIA DEL EXTERIOR POR ORDEN DELIB. 00010011101 MRE-MIN.RELACIONES EXTERIORES-OTROS INGRESOS</t>
  </si>
  <si>
    <t>COBRO COSTOS DE PAPELERIA SEGUN TRANSFERENCIA DEL EXTERIOR POR ORDEN DE CONSULDADO DE BOLIVIA EN BILBAO REF.: DEV. SALDOS PROG.LIB. 00010011101 MRE-MIN.RELACIONES EXTERIORES-OTROS INGRESOS</t>
  </si>
  <si>
    <t>VENTA DE DIVISAS CON TRANSFERENCIA DE FONDOS A SOLICITUD DE MINISTERIO DE RELACIONES EXTERIORES SEGUN SOLICITUD  CITE: MEFP/VTCP/DGPOT/UOTGN/NO.1686/2016 REF: GASTOS DE REPATRIACIONLIB. 00010011102 MIN.RR.EE.-GESTORIA CONSULAR LEY NO.3108</t>
  </si>
  <si>
    <t>VENTA DE DIVISAS CON TRANSFERENCIA DE FONDOS A SOLICITUD DE SERVICIO GENERAL DE IDENTIFICACION PERSONAL - SEGIP SEGUN SOLICITUD  CITE: MEFP/VTCP/DGPOT/UOTGN/NO.1692/2016 REF: GASTOS DE FUNCIONAMIENTOLIB. 00340012003 RECAUDACION EXTRANJERIA - C.I. -L.C.</t>
  </si>
  <si>
    <t>VENTA DE DIVISAS CON TRANSFERENCIA DE FONDOS A SOLICITUD DE MINISTERIO DE RELACIONES EXTERIORES SEGUN SOLICITUD  CITE: MEFP/VTCP/DGPOT/UOTGN/NO.1682/2016 REF: REMESA ADICIONAL 2DO DESEMBOLSO-2016LIB. 00010011102 MIN.RR.EE.-GESTORIA CONSULAR LEY NO.3108</t>
  </si>
  <si>
    <t>VENTA DE DIVISAS CON TRANSFERENCIA DE FONDOS A SOLICITUD DE MINISTERIO DE RELACIONES EXTERIORES SEGUN SOLICITUD  CITE: MEFP/VTCP/DGPOT/UOTGN/NO.1685/2016 REF: GASTOS DE REPATRIACIONLIB. 00010011102 MIN.RR.EE.-GESTORIA CONSULAR LEY NO.3108</t>
  </si>
  <si>
    <t>VENTA DE DIVISAS CON TRANSFERENCIA DE FONDOS A SOLICITUD DE MINISTERIO DE RELACIONES EXTERIORES SEGUN SOLICITUD  CITE: MEFP/VTCP/DGPOT/UOTGN/NO.1680/2016 REF: PAGO DE PASAJES Y VIATICOSLIB. 00099021001 TGN-RECURSOS ORDINARIOS</t>
  </si>
  <si>
    <t>VENTA DE DIVISAS CON TRANSFERENCIA DE FONDOS A SOLICITUD DE MINISTERIO DE RELACIONES EXTERIORES SEGUN SOLICITUD  CITE: MEFP/VTCP/DGPOT/UOTGN/NO.1679/2016 REF: PAGO POR TRASLADO DE OFICINA Y REFACCIONLIB. 00099021001 TGN-RECURSOS ORDINARIOS</t>
  </si>
  <si>
    <t>COBRO COSTOS DE PAPELERIA SEGUN TRANSFERENCIA DEL EXTERIOR POR ORDEN DE GAS CORONA S A E C ALIB. 00513062001 YPFB-OPERACIONES PLANTA DE SEPARACION DE LIQUIDOS RIO GRANDE</t>
  </si>
  <si>
    <t>VENTA DE DIVISAS CON TRANSFERENCIA DE FONDOS A SOLICITUD DE EMPRESA PUB.PROD.ENVASES DE VIDRIO BOL.ENVIBOL SEGUN SOLICITUD  CITE: MEFP/VTCP/DGPOT/UOTGN/NO.1684/2016 REF: PAGO SUSCRIPCION CONTRATO DE SERVICIOS ESPECIALIZADOSLIB. 01320109202  SEDEM-PLANTA ENVASES DE VIDRIO CHUQUISACA-MUNICIPIO ZUDA¿EZ</t>
  </si>
  <si>
    <t>VENTA DE DIVISAS CON TRANSFERENCIA DE FONDOS A SOLICITUD DE MINISTERIO DE LA PRESIDENCIA SEGUN SOLICITUD  CITE: MEFP/VTCP/DGPOT/UOTGN/NO.1600/2016 REF: COMPRA DE EQUIP.PARA CENTROS DE REHABILITACION PERSONAS DISCAPACITADASLIB. 00990201001 TGN-RECURSOS ORDINARIOS POR DIFERENCIAL CAMBIARIO</t>
  </si>
  <si>
    <t>VENTA DE DIVISAS CON TRANSFERENCIA DE FONDOS A SOLICITUD DE MINISTERIO DE LA PRESIDENCIA SEGUN SOLICITUD  CITE: MEFP/VTCP/DGPOT/UOTGN/NO.1600/2016 REF: COMPRA DE EQUIP.PARA CENTROS DE REHABILITACION PERSONAS DISCAPACITADASLIB. 00990201001 TGN-RECURSOS ORDINARIOS</t>
  </si>
  <si>
    <t>||VENTA DE DIVISAS SG NOTA MEFP/VTCP/DGPOT/UOTGN/NO.1575/2016 DEL 11/05/2016 A SOL. DEL MIN.DE EDUCACION REF.TRANSF. DE FONDOS AL EXTERIOR EQUIV.D-CAD 888.30 A F/KAREN DIANNE CHOQUEHUANCA, PAGO CURSO DE FRANCES.LIB.00099021001-TGN RECURSOS ORDINARIOS, COMIS.TRANSF. BS 4.73,SWIFT BS220.-UT.BS50 DIF.T/C BS61.22</t>
  </si>
  <si>
    <t>'TRANSFERENCIA DE FONDOS||EN ATENCION A NOTA DEL MIN. DE ECONOMIA Y FINANZAS PUBLICAS. MEFP/VTCP/DGCP/UODP-515/2016 DE LA FECHA(HRE-TSO-3861). PAGO BTS EXTRABURSATIL -VENCIMIENTO 18 DE MAYO  D.S. N¿1121 DE 11/01/2012DEBITO DE LA LIBRETA N¿ 00099021001, REPOSICI¿N ¿TILES DE ESCRITORIO</t>
  </si>
  <si>
    <t>'TRANSFERENCIA DE FONDOS||EN ATENCION A NOTA DEL MIN. DE ECONOMIA Y FINANZAS PUBLICAS. MEFP/VTCP/DGCP/UODP-515/2016 DE LA FECHA(HRE-TSO-3861). PAGO BTS EXTRABURSATIL -VENCIMIENTO 18 DE MAYO  D.S. N¿1121 DE 11/01/2012DEBITO DE LIBRETA  N¿ 00099021001 "TGN-RECURSOS ORDINARIOS-MONEDA NACIONAL"</t>
  </si>
  <si>
    <t>'TRANSFERENCIA DE FONDOS||A SOL. DEL MIN,DE ECO Y FIN.PUBL. MEFP/VTCP/DGAFT/UOIET/TES/N¿2859/16 DE LA FECHA HRE TSO 3864 CONVENIO UPRE CIF IG 032/2015 ENTRE LA UPRE Y EL G.A.M.DE SANTA ROSA DEL ABUNA. PROY.CONST.TINGLADO EN LA U.E.PEDRO DOMINGO MURILLO COMUNIDAD NACEBE.DEBITO DE LA LIBRETA 00099024113 BOLIVIA CAMBIA, PAGO PLANILLA N¿1, SEG¿N LA UPRE.</t>
  </si>
  <si>
    <t>'TRANSFERENCIA DE FONDOS||A SOL. DEL MIN,DE ECO Y FIN.PUBL. MEFP/VTCP/DGAFT/UOIET/TES/N¿2858/16 DE LA FECHA HRE TSO 3865 CONVENIO UPRE CIF 413/2014 ENTRE LA UPRE Y EL G.A.M.DE SAN ANTONIO DE LOMERIO. PROY.CONSTRUC. U.E. EL PUQUIO CRISTO REY.DEBITO DE LA LIBRETA 00099024113 BOLIVIA CAMBIA, PAGO PLANILLA N¿3, SEG¿N LA UPRE.</t>
  </si>
  <si>
    <t>'TRANSFERENCIA DE FONDOS||S/G.NOTA CITE: MEFP/VTCP/DGAFT/UOIET/TES/N¿2860/16 DE LA FECHA DEL MIN.DE ECO.Y FINAN. PUB.(HRE-TSO-3863),CONV.UPRE-CIF-60/2014 ENTRE LA UPRE Y EL G.A.M.WARNES PROY. "CONST.CANCHA DE CESPED SINTETICO ESTADIO SAMUEL VACA JIMENEZ-WARNES".DEBITO DE LA LIBRETA N¿00099024113 BOLIVIA CAMBIA, PAGO PLANILLA N¿ 1, S/G.LA UPRE.</t>
  </si>
  <si>
    <t>'TRANSFERENCIA DE FONDOS||S/G. NOTA CITE:MEFP/VTCP/DGAFT/UOIET/TES/N¿2864/16 DE LA FECHA, DEL MIN.ECO.FINAN.PUB.(HRE-TSO-3906),CONV.UPRE-CIF-IG/032/16 ENTRE LA UPRE Y EL GOB.AUT.MCPAL.SANTA ROSA DEL ABUNA, PROY.CONST.TINGLADO U.E. PEDRO DOMINGO MURILLO COMUNIDAD NACEBE.DEBITO DE LA LIBRETA N¿00099024113 BOLIVIA CAMBIA, PAGO PLANILLA N¿2  S/G. LA UPRE.</t>
  </si>
  <si>
    <t>'TRANSFERENCIA DE FONDOS||S/G.NOTA CITE:MEFP/VTCP/DGAFT/UOIET/TES/NO.2869/16 DE LA FECHA, DEL MIN.DE ECO.Y FINAN.PUB.(HRE-TSO-3904),CONV.UPRE-CIF-093/2015 ENTRE LA UPRE Y EL GOB.AUT.MCPAL.PUERTO VILLARROEL PROY.CONST.PUENTE VEHICULAR ARROYO COOPERATIVA .DEBITO DE LIBRETA NO.00099024113"BOLIVIA CAMBIA",PAGO PLANILLA NO.3 DE AVANCE Y CIERRE S/G.LA UPRE.</t>
  </si>
  <si>
    <t>||TRANSFERENCIA DE FONDOS S/G. MENSAJE SWIFT NRO. 06847 Y CORREO ELECTRONICO DE LA DIRECCI¿N GENERAL DE AERONAUTICA CIVIL DE LA FECHA (SECTOR PUBLICO).DEBITO DE LA LIBRETA 00117012001 DGAC, REPOSICION UTILES DE ESCRITORIO.</t>
  </si>
  <si>
    <t>'TRANSFERENCIA DE FONDOS||S/G.NOTA CITE:MEFP/VTCP/DGAFT/UOIET/TES/NO.2863/16 DE LA FECHA, DEL MIN.DE ECO.Y FINAN.PUB.(HRE-TSO-3905),CONV.UPRE-CIF-IG/362/2016 ENTRE LA UPRE Y EL GOB.AUT.MCPAL.VILLA LIBERTAD LICOMA PROY.CONST.U.E.MODELO VILLA LIBERTAD LICOMA.DEBITO DE LA LIBRETA NO.00099024113 "BOLIVIA CAMBIA",1ER.DESEMBOLSO 20% MONTO A FINANC. S/G. LA UPRE</t>
  </si>
  <si>
    <t>TRANSFERENCIA DEL EXTERIOR SEGUN MENSAJE SWIFT NO.06910 DE FECHA 18/05/2016 ORDENANTE: CONSULADO GENERAL DE BOLIVIA EN WASHINGTON DC.LIB. 00340012005 SEGIP - RECAUDACION EXTERIOR - CEDULAS DE IDENTIDAD</t>
  </si>
  <si>
    <t>TRANSFERENCIA DEL EXTERIOR SEGUN SWIFT 06952 DE FECHA 18/05/2016 ORDENANTE: CONSULADO GENERAL DE BOLIVIA CHILELIB. 00099021001 TGN-RECURSOS ORDINARIOS</t>
  </si>
  <si>
    <t>TRANSFERENCIA DEL EXTERIOR SEGUN SWIFT 06963 DE FECHA 18/05/2016 ORDENANTE: CONSULADO DE BOLIVIA EN ORAN ARGENTINA REF.: DEVOLUCION DE RECURSOS DEL TRIBUNAL SUPREMO ELECTORALLIB. 00099021001 TGN-RECURSOS ORDINARIOS</t>
  </si>
  <si>
    <t>NUMERO DE LIBRETA CUT: 00086051101 OPERACI¿N E18  TRANSFERENCIA DEL SISTEMA FINANCIERO POR CUENTA DE TERCEROS  A LA CUT EJEC BOLETA CT 033253-0200</t>
  </si>
  <si>
    <t>NUMERO DE LIBRETA CUT: PAGO PENSION POR RIESGOS PROFESIONALES OPERACI¿N E18  TRANSFERENCIA DEL SISTEMA FINANCIERO POR CUENTA DE TERCEROS  A LA CUT A SOLICITUD DE BBVA PREVISION SEGUN DETALLE DESCUENTO COBRO INDEBIDO R026 99 BS. 322PAGO ADELANTADO PRA</t>
  </si>
  <si>
    <t>||REVERSION DE FONDOS SEGUN CONCILIACION CTA.4088 M/N AL 13/05/2016 POR CUMPLIR MAS DE 30 DIAS SIN EFECTUAR SU REGULARIZACION.LIBRETA 00132019202 SEDEM-PLANTA ENVASES DE VIDRIO CHUQUISACA-MUNICIPIO ZUDA¿EZ</t>
  </si>
  <si>
    <t>||REGULARIZACION SEGUN CONCILIACION CTA.4088 M/N AL 13/05/2016 IMPORTE PROVISIONADO EN DEMASIA, SEGUN NOTA  MEFP/VTCP/DGPOT/UOTGN/NO.1586/2016 DE FECHA 10/05/2016LIB.00099021001 TGN-RECURSOS ORDINARIOS.</t>
  </si>
  <si>
    <t>||TRANSFERENCIA DE FONDOS DEL EXTERIOR SG/ SWIFT 06014 DEL 03/05/2016 A/F SEGIP POR ORDEN DEL CONSULADO GERAL DA BOLIVIA SO PAULO-SPLIB.00340012005 RECAUDACIONES EXTERIOR-CEDULAS DE IDENTIDAD</t>
  </si>
  <si>
    <t>||TRANSFERENCIA DE FONDOS S/G NOTA CITE: BUN0452/16 DE LA FECHA (HRE-TSO-3940), SALDOS NO UTILIZADOS POR PAGO DE REFRIGERIOS DEL MES DE ENERO 2016 DE FONDOS TGN.A SOLICITUD MMAYA-SERNAP PARQUE NACIONAL TUNARI, LIBRETA N¿00099021001; BUN.</t>
  </si>
  <si>
    <t>||TRANSFERENCIA DE FONDOS S/G. NOTA DE CITE:BUN0454/16 DE LA FECHA (HRE-TSO-3938).DEVOLUCI¿N DE FONDOS NO EJECUTADOS CORRESPONDIENTE AL MES DE ABRIL/2016.A SOLIC.MMAYA-SERNAP-PARQUE NACIONAL KAA IYA DEL GRAN CHACO,LIBRETA N¿0086038003; BUN.</t>
  </si>
  <si>
    <t>||TRANSFERENCIA DE FONDOS S/G. NOTA DE CITE: BUN0453/16 DE LA FECHA (HRE-TSO-3937),DEVOLUCI¿N DE FONDOS NO EJECUTADOS CORRESPONDIENTE AL MES DE ABRIL/2016.A SOLIC.MMAYA-SERNAP-PARQUE NACIONAL KAA IYA DEL GRAN CHACO,LIBRETA 00086038003; BUN.</t>
  </si>
  <si>
    <t>'TRANSFERENCIA DE FONDOS||SOL. MEFP, CITE'MEFP/VTCP/DGAFT/TES/N¿2831/16 DE F.17/05/16 RECIBIDA EN LA FECHA HRE TSO 3945 EN EL MARCO DEL ART.116 LEY N¿031 Y CONV.UPRE CIF-327/12 DE F. 07/12/2012 CORRESP. A PROY. APOYO A LA PROD.MANEJO GANADO VACUNO LECHERO COM.MOTACUSAL.ABONO A LA LIBRETA 00099024113 BOLIVIA CAMBIA.</t>
  </si>
  <si>
    <t>'TRANSFERENCIA DE FONDOS||S/G.NOTA CITE: MEFP/VTCP/DGAFT/UOIET/TES/N¿2802/16 DE LA FECHA DEL MIN.DE ECO.Y FINAN. PUB.(HRE-TSO-3946),CONV.UPRE-CIF-342/12. PROY."IMPLEMENT.CENTRO DE ACOPIO Y TRANSP.FLUVIAL EN APOYO AL SECTOR PROD DE LAS COMUNIDADES RIBERE¿AS DEL RIO MAMORE"ABONO A LA LIBRETA N¿00099024113 BOLIVIA CAMBIA.</t>
  </si>
  <si>
    <t>||REGULARIZACION PARCIAL DEL COMP. G-193860 DE LA FECHA  POR ERROR EN NUMERO DE CUENTA PARA EL COBRO DE COMISIONES DE TRANSFERENCIA AL EXTERIOR, MSJ SWIFT Y UTILES REF.: TRANSFERENCIA AL EXTERIOR DE USD 4.300.- SG/SOLICITUD MP-0013-2016 Y MEFP/VTCP/DGPOT/UOTGN/NO.1677/2016 DE LA FECHALIB.00990201001 TGN-RECURSOS ORDINARIOS</t>
  </si>
  <si>
    <t>VENTA DE DIVISAS CON TRANSFERENCIA DE FONDOS A SOLICITUD DE MINISTERIO DE LA PRESIDENCIA SEGUN SOLICITUD MP-0013-2016 CITE: MEFP/VTCP/DGPOT/UOTGN/NO.1677/2016 REF: MANTENIMIENTO FAB 097LIB. 00990201001 TGN-RECURSOS ORDINARIOS</t>
  </si>
  <si>
    <t>VENTA DE DIVISAS CON TRANSFERENCIA DE FONDOS A SOLICITUD DE YACIMIENTOS PETROLIFEROS FISCALES BOLIVIANOS SEGUN SOLICITUD YPFB-0210-2016 CITE: MEFP/VTCP/DGPOT/UOTGN/NO.1688/2016 REF: PAGO SERVICIO DE INSPECCION DE CALIDADLIB. 00513012007 YPFB - RECURSOS NACIONALIZACION</t>
  </si>
  <si>
    <t>COBRO COSTOS DE PAPELERIA SEGUN TRANSFERENCIA DEL EXTERIOR POR ORDEN DE GAS CORONA S A E C A (ASUNCION PARAGUAY)LIB. 00513062001 YPFB-OPERACIONES PLANTA DE SEPARACION DE LIQUIDOS RIO GRANDE</t>
  </si>
  <si>
    <t>VENTA DE DIVISAS CON TRANSFERENCIA DE FONDOS A SOLICITUD DE YACIMIENTOS PETROLIFEROS FISCALES BOLIVIANOS SEGUN SOLICITUD YPFB-0211-2016 CITE: MEFP/VTCP/DGPOT/UOTGN/NO.1676/2016 REF: SERVICIO DE INSPECCION DE CALIDAD Y CANTIDAD CORRESPONDIENTE A DICIEMBRE 2015LIB. 00513012007 YPFB - RECURSOS NACIONALIZACION</t>
  </si>
  <si>
    <t>VENTA DE DIVISAS CON TRANSFERENCIA DE FONDOS A SOLICITUD DE YACIMIENTOS PETROLIFEROS FISCALES BOLIVIANOS SEGUN SOLICITUD YPFB-0213-2016 CITE: MEFP/VTCP/DGPOT/UOTGN/NO.1698/2016 REF: SERVICIO DE INSPECCION Y CERTIFICACION DEL EQUIPO DE PERFORACIONLIB. 00513032001 YPFB - ACTIVIDADES VPACF</t>
  </si>
  <si>
    <t>COBRO COSTOS DE PAPELERIA SEGUN TRANSFERENCIA DEL EXTERIOR POR ORDEN DE CONSULADO GENERAL DE BOLIVIA CHILELIB. 00099021001 TGN-RECURSOS ORDINARIOS</t>
  </si>
  <si>
    <t>VENTA DE DIVISAS CON TRANSFERENCIA DE FONDOS A SOLICITUD DE YACIMIENTOS PETROLIFEROS FISCALES BOLIVIANOS SEGUN SOLICITUD YPFB-0212-2016 CITE: MEFP/VTCP/DGPOT/UOTGN/NO.1696/2016 REF: COMPRA DE GASOLINA 93 97 CORRESPONDIENTE AL PERIODO DEL 07 AL 13 DE ABRIL 2016LIB. 00513012004 LBP-YPFB-UNICOMERCIAL</t>
  </si>
  <si>
    <t>COBRO COSTOS DE PAPELERIA SEGUN TRANSFERENCIA DEL EXTERIOR POR ORDEN DE CONSULADO DE BOLIVIA EN ORAN ARGENTINA REF.: DEVOLUCION DE RECURSOS DEL TRIBUNAL SUPREMO ELECTORALLIB. 00099021001 TGN-RECURSOS ORDINARIOS</t>
  </si>
  <si>
    <t>||REGULARIZACION SEGUN CONCILIACION CTA.4088 M/N AL 13/05/2016 IMPORTE PROVISIONADO DE MENOS  SEGUN NOTA MEFP/VTCP/DGPOT/UOTGN/NO.1606/2016 DEL 11/05/2016 MIN. DE GOBIERNO-POL.NALLIB. 00099021001 TGN RECURSOS ORDINARIOS</t>
  </si>
  <si>
    <t>'TRANSFERENCIA DE FONDOS||A SOL. DEL MIN,DE ECO Y FIN.PUBL. MEFP/VTCP/DGPOT/UPCFTGN/TR/N¿1204/2016 DE LA FECHA HRE TSO 3916 DEVOLUCION DE SALDOS DEPOSITADOS EN DEMASIA EN LA CUENTA RECAUDADORA DE YPFB.DEBITO DE LA LIBRETA 0513012004 LBP - YPFB - UNICOMERCIAL.</t>
  </si>
  <si>
    <t>'TRANSFERENCIA DE FONDOS||A SOL. DEL MIN,DE ECO Y FIN.PUBL. MEFP/VTCP/DGPOT/UPCFTGN/TR-1201/2016 DE LA FECHA HRE TSO 3917 DEVOLUCION DE RECURSOS DEPOSITADOS ERR¿NEAMENTE EN LAS CUENTAS RECAUDADORAS DEL SEGIP.DEBITO DE LA LIBRETA 00340012002 RECAUDACION NACIONAL - LICENCIAS DE CONDUCIR.</t>
  </si>
  <si>
    <t>'TRANSFERENCIA DE FONDOS||EN ATENCION A NOTA DEL MIN. DE ECONOMIA Y FINANZAS PUBLICAS  MEFP/VTCP/DGPOT/UPCFTGN/TR-1200/2016 DE LA FECHA. (HRE-TSO-3918),DEVOLUCION DE RECURSOS DEPOSITADOS ERRONEAMENTE EN LAS CUENTAS RECAUDADORAS DEL SEGIP.DEBITO DE LA LIBRETA N¿00340012002 RECAUDACION NACIONAL-LICENCIAS DE CONDUCIR.</t>
  </si>
  <si>
    <t>||TRANSFERENCIA DE FONDOS DEL EXTERIOR SG/ SWIFT 06380 DEL 10/05/2016 A/F MIN.RR.EE. POR ORDEN DEL VICECONSULADO DEL ESTADO PLURINACIONAL BUENOS AIRES-ARGENTINALIBRETA 00010011102 MIN.RELACIONES EXTERIORES-GESTORIA CONSULAR LEY NO.3108, UTILES DE ESCRITORIO</t>
  </si>
  <si>
    <t>'TRANSFERENCIA DE FONDOS||EN ATENCION A NOTA DEL MIN. DE ECONOMIA Y FINANZAS PUBLICAS  MEFP/VTCP/DGPOT/UPCFTGN/TR-1199/2016 DE LA FECHA.(HRE-TSO-3919),DEVOLUCION DE RECURSOS DEPOSITADOS ERRONEAMENTE EN LAS CUENTAS RECAUDADORAS DEL SEGIP.DEBITO DE LA LIBRETA N¿00340012002 RECAUDACION NACIONAL-LICENCIAS DE CONDUCIR</t>
  </si>
  <si>
    <t>'TRANSFERENCIA DE FONDOS||A SOL. DEL MIN,DE ECO Y FIN.PUBL. MEFP/VTCP/DGCP/UODP-519/2016 DE LA FECHA HRE TSO 3934 PAGO BTS EXTRABURSATIL - VENCIMIENTO 19 DE MAYO D.S. N¿1121 DE 11 DE ENERO DE 2012.DEBITO DE LA LIBRETA 00099021001 TGN - RECURSOS ORDINARIOS - MONEDA NACIONAL.</t>
  </si>
  <si>
    <t>'TRANSFERENCIA DE FONDOS||A SOL. DEL MIN,DE ECO Y FIN.PUBL. MEFP/VTCP/DGCP/UODP-519/2016 DE LA FECHA HRE TSO 3934 PAGO BTS EXTRABURSATIL - VENCIMIENTO 19 DE MAYO D.S. N¿1121 DE 11 DE ENERO DE 2012.DEBITO DE LA LIBRETA 00099021001 COBRO UTILES DE ESCRITORIO.</t>
  </si>
  <si>
    <t>||TRANSF. DE FONDOS EN ATENCION A MSJE. SWIFT 06951 DE LA FECHA (SECTOR PUBLICO)DE LA LIBRETA 00117012001 DGAC, REPOSICION UTILES DE ESCRITORIO</t>
  </si>
  <si>
    <t>||TRANSFERENCIA AL T.G.N. EN CUMPLIMIENTO AL ART.8  DE LA LEY 211, DISPOSICION FINAL 2DA. DE LA LEY 769 Y ART. 25 DEL D.S. 2644 P/FINANCIAMIENTO DEL BONO JUANA AZURDUY S/G BCB-HRE-TGL-2016-6632; RD 006/16;N.MEFP/VTCP/DGPOT/ UPCFTGN/N¿1081/2016 Y AP 4/2016 DE GADM.TRANSF.TGN EN CUMPL.AL ART.8VO. LEY 211, DISPOSICION FINAL 2DA.LEY 769 Y ART.25 DEL D.S.2644 RD 6/16</t>
  </si>
  <si>
    <t>||TRANSF. DE FONDOS DEL EXTERIOR SEG. SWIFT 06848 DEL 17/05/2016 A FV/OEP ORDENANTE, CONSULADO DE BOLIVIA EN MENDOZA-ARGENTINA. REF.: DEVOL.SALDOS NO EJECUTADOS DEL TRIBUNAL SUPREMO ELECTORALLIBRETA 00099021001 TGN-RECURSOS ORDINARIOS</t>
  </si>
  <si>
    <t>||TRANSFERENCIA DE FONDOS S/G. CITE' BUN0459/16 DE LA FECHA (HRE-TSO-3988). PAGO PLANILLA N¿7 SUPERVISION TECNICA PROY. CONST.TERMINAL DE PASAJEROS ARPTO.COBIJA - FNDR.A SOLICITUD DEL G.A.D. DE PANDO; LIBRETA 05120104501 AASANA, BUN.</t>
  </si>
  <si>
    <t>||TRANSFERENCIA DE FONDOS S/G. NOTA DE CITE: BUN0461/16 DE LA FECHA (HRE-TSO-3984),DEVOLUCI¿N DE FONDOS TGN APS UE PACBIO NO EJECUTADOS EN EL MES DE MARZO GESTION 2016.A SOLIC.MMAYA-SERNAP PARQUE NACIONAL AMBORO,LIBRETA N¿00099021001; BUN.</t>
  </si>
  <si>
    <t>||MULTA POR INCUMPLIMIENTO A LA GUIA DE PROCEDIMIENTOS OPERATIVOS DE CANCELACION DE PAGOS A FUNCIONARIOS PUBLICOS Y BENEFICIARIOS DE RENTA DE ACUERDO A NOTA MEFP/VTCP/DGPOT/UAIS/N¿ 2608/2016 RECIBIDA EN FECHA 18/05/16 REF: CANCEL. DE 2 BOLETAS DE PAGO SIN LA VERIF. DEBIDADE CONFORMIDAD AL INCISO M, PUNTO 13</t>
  </si>
  <si>
    <t>'TRANSFERENCIA DE FONDOS||A SOL. DEL MIN,DE ECO Y FIN.PUBL. MEFP/VTCP/DGAFT/UOIET/TES/N¿2922/16 DE LA FECHA HRE TSO 4002 PAGO CAPITAL EN MORA AASANA - RECUPERACIONES POR DEUDA EMERGENTE POR EL D.S. N¿24641 (04/06/1997).ABONO A LA LIBRETA 00099021001 TGN - RECURSOS ORDINARIOS.</t>
  </si>
  <si>
    <t>||TRANSF. DE FONDOS EN ATENCION A MSJE. SWIFT 06997 Y CORREO ELECTR¿NICO DE SENASBA DE LA FECHA (SECTOR PUBLICO)A LA LIBRETA 00255018003 SENASBA PROGRAMA CIMAS, P/CTA. AG. ESP. COOP. INTERN. PARA DESARROLLO</t>
  </si>
  <si>
    <t>COBRO COSTOS DE PAPELERIA SEGUN TRANSFERENCIA DEL EXTERIOR POR ORDEN DE CONSULADO DEL ESTADO PLURINACI-COMODORO RIVADAVIA-ARGENTINA REF:GESTORIA CONSULAR ABRIL 16LIB. 00010011102 MIN.RR.EE.-GESTORIA CONSULAR LEY NO.3108</t>
  </si>
  <si>
    <t>VENTA DE DIVISAS CON TRANSFERENCIA DE FONDOS A SOLICITUD DE YACIMIENTOS PETROLIFEROS FISCALES BOLIVIANOS SEGUN SOLICITUD YPFB-0218-2016 CITE: MEFP/VTCP/DGPOT/UOTGN/NO.1712/2016 REF: PAGO INSPECCION Y CERTIFICACION DEL EQUIPO DE PERFORACION DE 1500HP EN BOLIVIALIB. 00513032001 YPFB - ACTIVIDADES VPACF</t>
  </si>
  <si>
    <t>VENTA DE DIVISAS CON TRANSFERENCIA DE FONDOS A SOLICITUD DE YACIMIENTOS PETROLIFEROS FISCALES BOLIVIANOS SEGUN SOLICITUD YPFB-0219-2016 CITE: MEFP/VTCP/DGPOT/UOTGN/NO.1678/2016 REF: PAGO COMPRA DE GASOLINA Y DIESEL MES DE ABRIL 2016LIB. 00513012004 LBP-YPFB-UNICOMERCIAL</t>
  </si>
  <si>
    <t>VENTA DE DIVISAS CON TRANSFERENCIA DE FONDOS A SOLICITUD DE YACIMIENTOS PETROLIFEROS FISCALES BOLIVIANOS SEGUN SOLICITUD YPFB-0220-2016 CITE: MEFP/VTCP/DGPOT/UOTGN/NO.1710 REF: COMPRA DE DIESEL OIL MES DE MAYO 2016LIB. 00513012004 LBP-YPFB-UNICOMERCIAL</t>
  </si>
  <si>
    <t>VENTA DE DIVISAS CON TRANSFERENCIA DE FONDOS A SOLICITUD DE YACIMIENTOS PETROLIFEROS FISCALES BOLIVIANOS SEGUN SOLICITUD YPFB-0221-2016 CITE: MEFP/VTCP/DGPOT/UOTGN/NO.1711/2016 REF: COMPRA DE GASOLINA DEL 14 AL 20 DE ABRILLIB. 00513012004 LBP-YPFB-UNICOMERCIAL</t>
  </si>
  <si>
    <t>'COBRO DE UTILES DE ESCRITORIO POR¿||TRANSF. DE FDOS DEL EXT.  EN COMPLEMENTO AL COMPROBANTE NO. G-0851859 DE LA FECHALIB.00513062001 YPFB-OP. PLANTA DE SEPARACION DE LIQUIDOS RIO GRANDE. REF. UTILES DE ESCRITORIO</t>
  </si>
  <si>
    <t>||TRANSF. DE FONDOS DEL EXTERIOR SEG. SWIFT 06848 DEL 17/05/2016 A FV/OEP ORDENANTE, CONSULADO DE BOLIVIA EN MENDOZA-ARGENTINA. REF.: DEVOL.SALDOS NO EJECUTADOS DEL TRIBUNAL SUPREMO ELECTORALLIBRETA 00099021001 TGN-RECURSOS ORDINARIOS. REF.: UTILES DE ESCRITORIO</t>
  </si>
  <si>
    <t>'TRANSFERENCIA DE FONDOS||S/G.NOTA CITE:MEFP/VTCP/DGPOT/UPCFTGN/TR-N¿1216/16 DE LA FECHA, DEL MIN.ECO.FINAN.PUB.(HRE-TSO-3964), REVERSION DEFINITIVA DE BOLETAS DE PAGO-VARIAS ENTIDADES, CONSIGNADA S/G. COMPROBANTE DE PAGO N¿71389.DEBITO DE LA LIBRETA N¿00099021001, REPOSICION UTILES DE ESCRITORIO.</t>
  </si>
  <si>
    <t>||TRANSFERENCIA  DE FONDOS SEGUN CITE: MEFP/VTCP/DGCP/UODP-521/2016 DEL MEFP RECIBIDA EN LA FECHA  REF: PAGO VENCIMIENTOS CLAVE PIZARRA TGNV1H02 (TRAM-TSO-3977) EQUIV. A MVDOL 880.000,00 T/C 6,86DE LA LIBRETA N¿ 00099021001 TGN RECURSOS ORDINARIOS MN,</t>
  </si>
  <si>
    <t>'TRANSFERENCIA DE FONDOS||S/G. NOTA CITE:MEFP/VTCP/DGAFT/UOIET/TES/N¿2932/16 DE LA FECHA, DEL MIN.ECO.FINAN.PUB.(HRE-TSO-3980),CONV.UPRE-CIF-275/14 ENTRE LA UPRE Y EL GOB.AUT.MCPAL.SAN JOSE, PROY.CONST. U.E. SAN ANTONIO DE SAN JOSE DE CHIQUITOS.DEBITO DE LA LIBRETA N¿00099024113 BOLIVIA CAMBIA, PAGO PLANILLA N¿5 S/G. LA UPRE.</t>
  </si>
  <si>
    <t>COBRO DE||COSTO UTILES DE ESCRITORIO POR LA ELABORACION DEL COMPROBANTE CONTABLE N¿ 0851912 DE LA FECHADE LA LIB. N¿ 00099021001 TGN RECURSOS ORDINARIOS MN. COBRO COSTO UTILES DE ESCRITORIO</t>
  </si>
  <si>
    <t>'TRANSFERENCIA DE FONDOS||S/G. NOTA CITE:MEFP/VTCP/DGAFT/UOIET/TES/N¿2933/16 DE LA FECHA, DEL MIN.ECO.FINAN.PUB.(HRE-TSO-3981),CONV.UPRE-CIF-068/14 ENTRE LA UPRE Y EL GOB.AUT.MCPAL.MONTERO, PROY.CONST.CENTRO DE HABILITACION Y REHABILITACION INTEGRAL COMUNITARIA.DEBITO DE LA LIBRETA N¿00099024113 BOLIVIA CAMBIA, PAGO PLANILLA N¿5 S/G. LA UPRE.</t>
  </si>
  <si>
    <t>||TRANSF. DE FONDOS EN ATENCION A MSJES. SWIFT 06996 Y 06977 DE LA FECHA (SECTOR PUBLICO)DE LA LIBRETA 00117012001 DGAC, REPOSICION UTILES DE ESCRITORIO</t>
  </si>
  <si>
    <t>'TRANSFERENCIA DE FONDOS||EN ATENCION A NOTA DEL MIN. DE ECONOMIA Y FINANZAS PUBLICAS. MEFP/VTCP/DGCP/UODP-522/2016 DE LA FECHA(HRE-TSO-3979). PAGO BTS EXTRABURSATIL -VENCIMIENTO 20 DE MAYO  D.S. N¿1121 DE 11/01/2012DEBITO DE LA LIBRETA N¿ 00099021001, REPOSICI¿N ¿TILES DE ESCRITORIO</t>
  </si>
  <si>
    <t>'TRANSFERENCIA DE FONDOS||EN ATENCION A NOTA DEL MIN. DE ECONOMIA Y FINANZAS PUBLICAS. MEFP/VTCP/DGCP/UODP-522/2016 DE LA FECHA(HRE-TSO-3979). PAGO BTS EXTRABURSATIL -VENCIMIENTO 20 DE MAYO  D.S. N¿1121 DE 11/01/2012DEBITO DE LIBRETA  N¿ 00099021001 "TGN-RECURSOS ORDINARIOS-MONEDA NACIONAL".</t>
  </si>
  <si>
    <t>'TRANSFERENCIA DE FONDOS||A SOL. DEL MIN,DE ECO Y FIN.PUBL. MEFP/VTCP/DGAFT/UOIET/TES/N¿2895/16 DE LA FECHA HRE TSO 4001 CONVENIO UPRE CIF IG 360/2015 ENTRE LA UPRE Y EL G.A.M.DE CARABUCO. PROY.CONSTRUC.PUENTE VEHICULAR WILAJAHUIRA.DEBITO DE LA LIBRETA 00099024113 BOLIVIA CAMBIA, PAGO DEL.20% DEL MONTO FINANCIADO, SG. UPRE</t>
  </si>
  <si>
    <t>'TRANSFERENCIA DE FONDOS||S/G. NOTA CITE:MEFP/VTCP/DGAFT/UOIET/TES/N¿2897/16 DE LA FECHA, DEL MIN.ECO.FINAN.PUB.(HRE-TSO-3998),CONV.UPRE-CIF-IG/358/15 ENTRE LA UPRE Y EL GOB.AUT.MCPAL.LAJA, PROY.CONST.PUENTE VEHICULAR KATARI.DEBITO DE LA LIBRETA N¿00099024113 BOLIVIA CAMBIA, PAGO 20% MONTO FINANCIADO S/G. LA UPRE.</t>
  </si>
  <si>
    <t>'TRANSFERENCIA DE FONDOS||S/G. NOTA CITE:MEFP/VTCP/DGAFT/UOIET/TES/N¿2898/16 DE LA FECHA, DEL MIN.ECO.FINAN.PUB.(HRE-TSO-3999),CONV.UPRE-CIF-IG/345/16 ENTRE LA UPRE Y EL GOB.AUT.MCPAL.SAN PEDRO DE TIQUINA, PROY.CONST. 6 AULAS U.E. PUERTO MEJILLONES CALATA GRANDE.DEBITO DE LA LIBRETA N¿00099024113 BOLIVIA CAMBIA, PAGO 20%  MONTO FINANCIADO S/G. LA UPRE.</t>
  </si>
  <si>
    <t>||AMPLIACION DE VALIDEZ 0,15% S/USD270.040.-POR 31 DIAS,REEMB.GSTS.COMUNICACION BS220.-Y EMISION COMP.CONTABLE BS50.-,S/G NOTA YPFB/GCIL:567/DPO:472/2016,16/05/16 REF.:I-2016-003.LIB.00513012004 LBP-YPFB-UNICOMERCIAL REF.:ENMIENDA 2:COMIS.AMPL.VALIDEZ LC I-2016-003</t>
  </si>
  <si>
    <t>||AMPLIACION DE VALIDEZ 0,15% S/USD430.000.-POR 20 DIAS,REEMB.GSTS.COMUNICACION BS220.-Y EMISION COMP.CONTABLE BS50.-,S/G NOTA YPFB/GCIL:567/DPO:472/2016,16/05/16 REF.:I-2016-008.LIB.00513012004 LBP-YPFB-UNICOMERCIAL REF.:ENMIENDA 1:COMIS.AMPL.VALIDEZ LC I-2016-008</t>
  </si>
  <si>
    <t>'TRANSFERENCIA DE FONDOS||S/G. NOTA CITE:MEFP/VTCP/DGAFT/UOIET/TES/N¿2899/16 DE LA FECHA, DEL MIN.ECO.FINAN.PUB.(HRE-TSO-4000),CONV.UPRE-CIF-IG/346/15 ENTRE LA UPRE Y EL GOB.AUT.MCPAL.SAN PEDRO DE TIQUINA, PROY.CONST. 6 AULAS U.E. SAN PEDRO DE TIQUINA.DEBITO DE LA LIBRETA N¿00099024113 BOLIVIA CAMBIA, PAGO 20% MONTO FINANCIADO S/G. LA UPRE.</t>
  </si>
  <si>
    <t>'TRANSFERENCIA DE FONDOS||S/G.NOTA CITE:MEFP/VTCP/DGAFT/UOIET/TES/NO.2900/16 DE LA FECHA, DEL MIN.DE ECO.Y FINAN.PUB.(HRE-TSO-3994),CONV.UPRE-CIF-IG/344/2015 ENTRE LA UPRE Y EL GOB.AUT.MCPAL.SAN PEDRO DE TIQUINA PROY.CONST.4 AULAS U.E. VILLA  AMACARI.DEBITO DE LA LIBRETA N¿00099024113 BOLIVIA CAMBIA, PAGO 20% MONTO  FINANCIADO S/G. LA UPRE.</t>
  </si>
  <si>
    <t>'TRANSFERENCIA DE FONDOS||S/G.NOTA CITE:MEFP/VTCP/DGAFT/UOIET/TES/NO.2901/16 DE LA FECHA, DEL MIN.DE ECO.Y FINAN.PUB.(HRE-TSO-3995),CONV.UPRE-CIF-IG/279/2015 ENTRE LA UPRE Y EL GOB.AUT.MCPAL.SAN RAM¿N PROY.CONST.VILLA OL¿MPICA SAN RAM¿N.DEBITO DE LA LIBRETA N¿00099024113 BOLIVIA CAMBIA, PAGO 20% MONTO FINANCIADO S/G. LA UPRE.</t>
  </si>
  <si>
    <t>||TRANSF. DE FONDOS EN ATENCION A MSJES. SWIFT 07041 Y 07037 DE LA FECHA (SECTOR PUBLICO)DE LA LIBRETA 00117012001 DGAC, REPOSICION UTILES DE ESCRITORIO</t>
  </si>
  <si>
    <t>'TRANSFERENCIA DE FONDOS||S/G.NOTA CITE:MEFP/VTCP/DGAFT/UOIET/TES/NO.2896/16 DE LA FECHA, DEL MIN.DE ECO.Y FINAN.PUB.(HRE-TSO-3996),CONV.UPRE-CIF-IG/357/2015 ENTRE LA UPRE Y EL GOB.AUT.MCPAL.LAJA PROY.CONST.PUENTE VEHICULAR RIO PALLINA BAJA.DEBITO DE LA LIBRETA N¿00099024113 BOLIVIA CAMBIA, PAGO 20% MONTO  FINANCIADO S/G. LA UPRE.</t>
  </si>
  <si>
    <t>'TRANSFERENCIA DE FONDOS||S/G.NOTA CITE:MEFP/VTCP/DGAFT/UOIET/TES/NO.2894/16 DE LA FECHA, DEL MIN.DE ECO.Y FINAN.PUB.(HRE-TSO-3997),CONV.UPRE-CIF-IG/359/2015 ENTRE LA UPRE Y EL GOB.AUT.MCPAL.CARABUCO PROY.CONST.PUENTE VEHICULAR MOLINO JAHUIRA.DEBITO DE LA LIBRETA N¿00099024113 BOLIVIA CAMBIA, PAGO 20% MONTO  FINANCIADO S/G. LA UPRE.</t>
  </si>
  <si>
    <t>N¿MERO DE LIBRETA CUT: 990301013.00 OPERACI¿N T01 TRANSFERENCIA DE FONDOS A LA CUT - TESORO DIRECTO DE BANCO UNION S.A. A CUENTA UNICA DEL TESORO CON NUMERO DE SOLICITUD = 626402 Y NUMERO CORRELATIVO = 91320020052016722 00990301013 TGN RECURSOS ORDINARIOS</t>
  </si>
  <si>
    <t>||TRANSFERENCIA DE FONDOS SEG¿N CITE FSFADM028/16 DEL FONDESIF, RECIBIDA EN LA FECHA REF: TRANSFERENCIA AL TGN LA AMORTIZACI¿N DE CAPITAL DE COOP. BUEN SAMARITANO Y PAULO VI DEL PRPC TGN 9¿ (TRAM-TSO-4010)ABONO EN LA LIBRETA N¿ 00099021001 TGN-RECURSOS ORDINARIOS</t>
  </si>
  <si>
    <t>'TRANSFERENCIA DE FONDOS DE DPTOS.DE ENCAJE LEGAL DEL SISTEMA FINANCIERO A DPTOS.CTES.DEL SECTOR PUBLICO S/G CITE' CA/FID/224/2016||DE LA FECHA (HRE-TSO-4018). PAGO CUOTA 36¿ REEMB.AMORTIZ.A CAPITAL Y COSTO DE CAPITAL-ADENDA FIDEICOMISO:CONCLUSI¿N PROY.CONST.PLANTA DE FUNDICION AUSMELT VINTOA SOLICITUD DEL MIN. DE MINERIA Y METALURGIA; LIBRETA 00099021001; BUN.</t>
  </si>
  <si>
    <t>||TRANSFERENCIA DE FONDOS S/G NOTA CITE: BUN0467/16 DE LA FECHA (HRE-TSO-4023).A SOLICITUD DE ABT-FONDO ROTATIVO, LIBRETA N¿00312014201; BUN.</t>
  </si>
  <si>
    <t>PAGO A CAF PR¿STAMO CFA005802 VCTO. 20-may-2016 POR CUENTA DE TGN , NTI. 007614 VALOR 20-may-2016 CAPITAL USD 2.403.977,89 INTERESES USD 647.508,38 COMISIONES USD 16.009,20CTA. 3987 CUENTA UNICA DEL TESORO LIB. 00099021001 REF.: COMISIONES BANCARIAS</t>
  </si>
  <si>
    <t>PAGO PR¿STAMO BID 803-SF-BO VCTO. 20-may-2016 POR CUENTA DE TGN , NTI. 007715 VALOR 20-may-2016 CAPITAL USD 83.325,60 INTERESES USD 19.164,89CTA. 3987 CUENTA UNICA DEL TESORO LIB. 00099021001 REF.: COMISIONES BANCARIAS</t>
  </si>
  <si>
    <t>VENTA DE DIVISAS A SOLICITUD DE MINISTERIO DE DEFENSA - FUERZA AEREA BOLIVIANA SEGUN SOLICITUD  CITE: MEFP/VTCP/DGPOT/UOTGN/NO.1733/2016 REF: PAGO BECAS DE ESTUDIO ABRIL 2016LIB. 00099021001 TGN-RECURSOS ORDINARIOS</t>
  </si>
  <si>
    <t>COBRO COSTOS DE PAPELERIA SEGUN TRANSFERENCIA DEL EXTERIOR POR ORDEN DE CONSULADO GENERAL DE BOLIVIA EN WASHINGTON D.C. REF.: GESTORIA CONSULARLIB. 00010011102 MIN.RR.EE.-GESTORIA CONSULAR LEY NO.3108</t>
  </si>
  <si>
    <t>VENTA DE DIVISAS A SOLICITUD DE YACIMIENTOS PETROLIFEROS FISCALES BOLIVIANOS SEGUN SOLICITUD YPFB-0216-2016 REF: PLANILLA 40 UREA AMONIACOLIB. 00513052001 YPFB - GERENCIA NACIONAL DE PLANTAS DE SEPARACION</t>
  </si>
  <si>
    <t>||TRANSFERENCIA DE FONDOS POR PARTE DEL TGN PARA PAGO DE VALORES "C" EN MN CON F.VCTO.20.05.2016, S/G CARTA  MEFP/VTCP/DGCP/UODP-524/2016 DE FECHA 20/05/2016 DEL MINISTERIO DE ECONOMIA Y FINANZAS PUBLICAS, LIBRETA  00099031003 DEL TGN TITULOS VALOR DEL TESORO MN.LIBRETA  00099031003 DEL TGN TITULOS VALOR DEL TESORO MN.</t>
  </si>
  <si>
    <t>'TRANSFERENCIA DE FONDOS||A SOL. DEL MIN,DE ECO Y FIN.PUBL. MEFP/VTCP/DGCP/UODP-525/2016 DE LA FECHA HRE TSO 4007 PAGO BTS EXTRABURSATIL - VENCIMIENTO 22 Y 23 DE MAYO D.S. N¿1121 DE 11 DE ENERO DE 2012.DEBITO DE LA LIBRETA 00099021001 TGN - RECURSOS ORDINARIOS - MONEDA NACIONAL.</t>
  </si>
  <si>
    <t>'TRANSFERENCIA DE FONDOS||A SOL. DEL MIN,DE ECO Y FIN.PUBL. MEFP/VTCP/DGCP/UODP-525/2016 DE LA FECHA HRE TSO 4007 PAGO BTS EXTRABURSATIL - VENCIMIENTO 22 Y 23 DE MAYO D.S. N¿1121 DE 11 DE ENERO DE 2012.DEBITO DE LA LIBRETA 00099021001 COBRO UTILES DE ESCRITORIO.</t>
  </si>
  <si>
    <t>'TRANSFERENCIA DE FONDOS||A SOL. DEL MIN,DE ECO Y FIN.PUBL. MEFP/VTCP/DGAFT/UOIET/TES/N¿2936/16 DE LA FECHA HRE TSO 4034 CONVENIO UPRE CIF IG 025/2015 ENTRE LA UPRE Y EL G.A.M.DE SAN LORENZO. PROY.CONSTRUC.TINGLADO Y POLIFUNCIONAL CON GRADERIAS U.E. 6 DE JUNIO COM.LORETO.DEBITO DE LA LIBRETA 00099024113 BOLIVIA CAMBIA, PAGO PLANILLA N¿1, SEG¿N LA UPRE.</t>
  </si>
  <si>
    <t>'TRANSFERENCIA DE FONDOS||S/G. NOTA CITE:MEFP/VTCP/DGAFT/UOIET/TES/N¿2937/16 DE LA FECHA, DEL MIN.ECO.FINAN.PUB.(HRE-TSO-4029),CONV.UPRE-CIF-IG/147/15 ENTRE LA UPRE Y EL GOB.AUT.MCPAL.MECAPACA, PROY.CONST.TINGLADO DE CANCHA DEPORTIVA U.E. ILLIMANI WILACOTA.DEBITO DE LA LIBRETA N¿00099024113 BOLIVIA CAMBIA, PAGO PLANILLA N¿2 DE CIERRE S/G. LA UPRE.</t>
  </si>
  <si>
    <t>'TRANSFERENCIA DE FONDOS||S/G.NOTA CITE:MEFP/VTCP/DGAFT/UOIET/TES/NO.2920/16 DE LA FECHA, DEL MIN.DE ECO.Y FINAN.PUB.(HRE-TSO-4027),CONV.UPRE-CIF-554/2014 ENTRE LA UPRE Y EL GOB.AUT.MCPAL.CULPINA PROY.CONST.INTERNADO SAJLINA (MUNICIPIO DE CULPINA).DEBITO DE LA LIBRETA NO.00099024113 "BOLIVIA CAMBIA", PAGO PLANILLA NO.5 S/G. LA UPRE.</t>
  </si>
  <si>
    <t>'TRANSFERENCIA DE FONDOS||S/G. NOTA CITE:MEFP/VTCP/DGAFT/UOIET/TES/N¿2921/16 DE LA FECHA, DEL MIN.ECO.FINAN.PUB.(HRE-TSO-4028),CONV.UPRE-CIF-639/14 ENTRE LA UPRE Y EL GOB.AUT.MCPAL.CHULUMANI, PROY.CONST. VIVIENDAS DE PROFESORES DE HUANCANE-CHULUMANI.DEBITO DE LA LIBRETA N¿00099024113 BOLIVIA CAMBIA, PAGO 20% MONTO FINANCIADO S/G. LA UPRE.</t>
  </si>
  <si>
    <t>'TRANSFERENCIA DE FONDOS||S/G.NOTA CITE: MEFP/VTCP/DGAFT/UOIET/TES/N¿2939/16 DE LA FECHA DEL MIN.DE ECO.Y FINAN. PUB.(HRE-TSO-4030),CONV.UPRE-CIF-IG 384/2016 ENTRE LA UPRE Y EL G.A.M.SAN BENITO.PROY."CONST.GRADERIAS CANCHA DE FUTBOL COMPLEJO DEPORTIVO PARACAYA-SAN BENITO"DEBITO DE LIBR.N¿00099024113 BOLIVIA CAMBIA, 1ER.DESEMBOLSO 20% DEL MONTO A FINANCIAR, S/G.LA UPRE</t>
  </si>
  <si>
    <t>'TRANSFERENCIA DE FONDOS||A SOL. DEL MIN,DE ECO Y FIN.PUBL. MEFP/VTCP/DGAFT/UOIET/TES/N¿2934/16 DE LA FECHA HRE TSO 4033 CONVENIO UPRE CIF 086/13 ENTRE LA UPRE Y EL G.A.M.DE VILLA TUNARI. PROY.CONSTRUC.PISCINA OLIMPICA VILLA TUNARI.DEBITO DE LA LIBRETA 00099024113 BOLIVIA CAMBIA, PAGO PLANILLA N¿1, SEG¿N LA UPRE.</t>
  </si>
  <si>
    <t>'TRANSFERENCIA DE FONDOS||A SOL. DEL MIN,DE ECO Y FIN.PUBL. MEFP/VTCP/DGAFT/UOIET/TES/N¿2935/16 DE LA FECHA HRE TSO 4032 CONVENIO UPRE CIF 365/12 ENTRE LA UPRE Y EL G.A.M.DE SAN PEDRO DE BUENA VISTA. PROY.CONSTRUC.COLISEO CHIRO Q'ASA.DEBITO DE LA LIBRETA 00099024113 BOLIVIA CAMBIA, PAGO PLANILLA N¿5 DE CIERRE, SEG¿N LA UPRE.</t>
  </si>
  <si>
    <t>'TRANSFERENCIA DE FONDOS||S/G.NOTA CITE: MEFP/VTCP/DGAFT/UOIET/TES/N¿2938/16 DE LA FECHA DEL MIN.DE ECO.Y FINAN. PUB.(HRE-TSO-4031),CONV.UPRE-CIF-IG 383/2016 ENTRE LA UPRE Y EL G.A.M.SAN BENITO.PROY."CONST.UNIDAD EDUCATIVA LA BELGICA-SAN BENITO"DEBITO DE LIBR.N¿00099024113 BOLIVIA CAMBIA, 1ER.DESEMBOLSO 20% DEL MONTO A FINANCIAR, S/G.LA UPRE</t>
  </si>
  <si>
    <t>'TRANSFERENCIA DE FONDOS||S/G.NOTA CITE:MEFP/VTCP/DGAFT/UOIET/TES/NO.2941/16 DE LA FECHA, DEL MIN.DE ECO.Y FINAN.PUB.(HRE-TSO-4026),CONV.UPRE-CIF-IG/025/2015 ENTRE LA UPRE Y EL GOB.AUT.MCPAL.SAN LORENZO PROY.CONST.TINGLADO POLIFUN.CON GRADERIAS U.E.6 DE JUNIO COM.LORETO.DEBITO DE LA LIBRETA NO.00099024113 "BOLIVIA CAMBIA", PAGO PLANILLA NO.2 DE CIERRE S/G. LA UPRE.</t>
  </si>
  <si>
    <t>TRANSFERENCIA DEL EXTERIOR SEGUN MJE.SWIFT NO.7115 DE FECHA 23/05/2016 ORDENANTE: CONSULADO GENERAL DE BOLIVIA-BARCELONA REF:DEVOLUCION DE SALDOS A F/TRIBUNAL SUPREMO ELECTORALLIB. 00099021001 TGN-RECURSOS ORDINARIOS</t>
  </si>
  <si>
    <t>TRANSFERENCIA DEL EXTERIOR SEGUN SWIFT 07114 DE FECHA 23/05/2016 ORDENANTE: EMBAJADA DEL ESTADO PLURINACIONAL DE BOLIVIA AT REF.: SALDOS NO EJECUTADOS RECURSOS DEL TSE REFERENDO CONSTITUCIONAL 2016LIB. 00099021001 TGN-RECURSOS ORDINARIOS</t>
  </si>
  <si>
    <t>||TRANSF.DE FONDOS DEL EXTERIOR SEG.SWIFT 06987 DE FECHA 19-05-2016  A FV/SEGIP POR ORDEN DEL CONSULADO GENERAL DE BOLIVIA EN SAO PAULO-BRASILLIBRETA 00340012005 RECAUDACIONES EXTERIOR-CEDULAS DE IDENTIDAD</t>
  </si>
  <si>
    <t>||TRANSFERENCIA DE FONDOS S/G NOTA CITE: BUN0471/16 DE LA FECHA (HRE-TSO-4056), VENTA MADERA Y MULTA POR INFRACCIONES APROVECHAMIENTO ILEGAL RECURSOS FORESTALES EN EL PN ANMI I¿AO.A SOLICITUD MMAYA-SERNAP-PN ANMI I¿AO, LIBRETA N¿00099021001 TGN-RECURSOS ORDINARIOS; BUN.</t>
  </si>
  <si>
    <t>||TRANSFERENCIA DE FONDOS S/G. NOTA DE CITE:BUN0469/16 DE LA FECHA (HRE-TSO-4058).PARA CANCELAR LOS GASTOS OPERATIVOS.A SOLIC.MDRYT-MACA SENASAG CHUQUISACA,LIBRETA N¿00047084203 PARA SU FUNCIONAMIENTO; BUN.</t>
  </si>
  <si>
    <t>'TRANSFERENCIA DE FONDOS||A SOL. DEL MIN,DE ECO Y FIN.PUBL. MEFP/VTCP/DGAFT/UOIET/TES/N¿2976/16 DE LA FECHA HRE TSO 4079 PAGO DE CAPITAL E INTERESES CORRIENTES, ADEUDADOS POR EL G.A.D. DE POTOSI, CONV. SUBSIDIARIO - PRESTAMOS CAF 2324 - FONDO DE APORTE LOCAL.ABONO A LA LIBRETA 00099021001 TGN - RECURSOS ORDINARIOS.</t>
  </si>
  <si>
    <t>'TRANSFERENCIA DE FONDOS||A SOL. DEL MIN,DE ECO Y FIN.PUBL. MEFP/VTCP/DGAFT/UOIET/TES/N¿2974/16 DE LA FECHA HRE TSO 4078 PAGO DE CAPITAL E INTERESES CORRIENTES, ADEUDADOS POR EL G.A.D. DE PANDO, CONV. SUBSIDIARIO - PRESTAMO CAF 2324 - FONDO DE APORTE LOCAL.ABONO A LA LIBRETA 00099021001 TGN - RECURSOS ORDINARIOS.</t>
  </si>
  <si>
    <t>'TRANSFERENCIA DE FONDOS||S/G.NOTA CITE:MEFP/VTCP/DGAFT/UOIET/TES/N¿2970/16 DE LA FECHA, DEL MIN.ECO.FINANC.PUB.(HRE-TSO-4075), PAGO DE CAPITAL E INTERESES CORRIENTES POR EL GOB.AUT.DPTAL.COCHABAMBA CORRESP. AL CONVENIO SUBSIDIARIO PRESTAMO CAF-2324 FONDO DE APORTE LOCAL.ABONO A LA LIBRETA N¿00099021001 TGN-RECURSOS ORDINARIOS.</t>
  </si>
  <si>
    <t>'TRANSFERENCIA DE FONDOS||A SOL. DEL MIN,DE ECO Y FIN.PUBL. MEFP/VTCP/DGAFT/UOIET/TES/N¿2984/16 DE LA FECHA HRE TSO 4077 PAGO DE CAPITAL E INTESES CORRIENTES, ADEUDADOS POR EL G.A.D. DE LA PAZ-CONV. SUBSIDIARIO - PROGRAMA MULTISECTORIAL DE INFRAESTRUCTURA RURAL-PRESTAMO CAF 2324,ABONO A LA LIBRETA 00099021001 TGN - RECURSOS ORDINARIOS.</t>
  </si>
  <si>
    <t>'TRANSFERENCIA DE FONDOS||EN ATENCION A NOTA DEL MIN. DE ECONOMIA Y FINANZAS PUBLICAS MEFP/VTCP/DGAFT/UOIT/TES/N¿2968/16 DE LA FECHA(HRE-TSO-4074).CONVENIO SUBSIDIARIO-PRESTAMO CAF 2324- G.A.D.CHUQUISACA -  FONDO DE APORTE LOCALABONO A LA LIBRETA  N¿ 00099021001 TGN-RECURSOS ORDINARIOS, PAGO CAPITAL E INTERESES CORRIENTES</t>
  </si>
  <si>
    <t>'TRANSFERENCIA DE FONDOS||S/G.NOTA CITE:MEFP/VTCP/DGAFT/UOIET/TES/N¿2978/16 DE LA FECHA, DEL MIN.ECO.FINANC.PUB.(HRE-TSO-4072), PAGO DE CAPITAL E INTERESES ADEUDADOS POR EL GOB.AUT.DPTAL.SANTA CRUZ CORRESP. AL CONVENIO SUBSIDIARIO PRESTAMO CAF-2324 FONDO DE APORTE LOCAL.ABONO A LA LIBRETA N¿00099021001 TGN-RECURSOS ORDINARIOS.</t>
  </si>
  <si>
    <t>'TRANSFERENCIA DE FONDOS||EN ATENCION A NOTA DEL MIN. DE ECONOMIA Y FINANZAS PUBLICAS MEFP/VTCP/DGAFT/UOIT/TES/N¿2972/16 DE LA FECHA(HRE-TSO-4076).CONVENIO SUBSIDIARIO-PRESTAMO CAF 2324- G.A.D.ORURO -  FONDO DE APORTE LOCALABONO A LA LIBRETA  N¿ 00099021001 TGN-RECURSOS ORDINARIOS, PAGO CAPITAL E INTERESES CORRIENTES</t>
  </si>
  <si>
    <t>'TRANSFERENCIA DE FONDOS||S/G. NOTA CITE: MEFP/VTCP/DGAFT/UOIET/TES/NO.2966/16 DE LA FECHA, DEL MIN.ECO.Y FINANC.PUB.(HRE-TSO-4073),CONV.SUBSIDIARIOS-PR¿STAMO CAF 2324-GOB.AUT.DPTAL.DEL BENI-FONDO DE APORTE LOCAL.ABONO A LA LIBRETA NO.00099021001 TGN RECURSOS ORDINARIOS, PAGO CAPITAL E INTERESES CORRIENTES.</t>
  </si>
  <si>
    <t>PAGO A FONPLATA PR¿STAMO BOL-18/2004 VCTO. 22-may-2016 POR CUENTA DE TGN , NTI. 007667 VALOR 23-may-2016 CAPITAL USD 2.320.847,47 INTERESES USD 382.908,01CTA. 3987 CUENTA UNICA DEL TESORO LIB. 00099021001 REF.: COMISIONES BANCARIAS</t>
  </si>
  <si>
    <t>PAGO A CAF PR¿STAMO CFA002962 VCTO. 23-may-2016 POR CUENTA DE TGN , NTI. 007673 VALOR 23-may-2016 CAPITAL USD 153.126,91 INTERESES USD 15.966,66CTA. 3987 CUENTA UNICA DEL TESORO LIB. 00099021001 REF.: COMISIONES BANCARIAS</t>
  </si>
  <si>
    <t>PAGO A CAF PR¿STAMO CFA003390 VCTO. 23-may-2016 POR CUENTA DE TGN , NTI. 007677 VALOR 23-may-2016 CAPITAL USD 924.737,48 INTERESES USD 180.808,01CTA. 3987 CUENTA UNICA DEL TESORO LIB. 00099021001 REF.: COMISIONES BANCARIAS</t>
  </si>
  <si>
    <t>PAGO A BID PR¿STAMO 1057-SF-BO VCTO. 23-may-2016 POR CUENTA DE TGN , NTI. 007707 VALOR 23-may-2016 CAPITAL USD 312.441,49 INTERESES USD 152.349,13CTA. 3987 CUENTA UNICA DEL TESORO LIB. 00099021001 REF.: COMISIONES BANCARIAS</t>
  </si>
  <si>
    <t>PAGO A BID PR¿STAMO 1056-SF-BO VCTO. 23-may-2016 POR CUENTA DE TGN , NTI. 007708 VALOR 23-may-2016 CAPITAL USD 13.761,77 INTERESES USD 6.710,36CTA. 3987 CUENTA UNICA DEL TESORO LIB. 00099021001 REF.: COMISIONES BANCARIAS</t>
  </si>
  <si>
    <t>PAGO A BID PR¿STAMO 1743-SF-BO VCTO. 23-may-2016 POR CUENTA DE TGN , NTI. 007726 VALOR 23-may-2016  INTERESES USD 74.633,96CTA. 3987 CUENTA UNICA DEL TESORO LIB. 00099021001 REF.: COMISIONES BANCARIAS</t>
  </si>
  <si>
    <t>VENTA DE DIVISAS CON TRANSFERENCIA DE FONDOS A SOLICITUD DE MINISTERIO DE EDUCACION SEGUN SOLICITUD  CITE: MEFP/VTCP/DGPOT/UOTGN/NO.1724/2016 REF: ASIGNACION MENSUAL JUNIO-JULIO 2016LIB. 00099021001  TGN-RECURSOS ORDINARIOS</t>
  </si>
  <si>
    <t>VENTA DE DIVISAS CON TRANSFERENCIA DE FONDOS A SOLICITUD DE MINISTERIO DE EDUCACION SEGUN SOLICITUD  CITE: MEFP/VTCP/DGPOT/UOTGN/NO.1724/2016 REF: ASIGNACION MENSUAL JUNIO-JULIO 2016LIB. 00099021001  TGN-RECURSOS ORDINARIOS POR DIFERENCIAL CAMBIARIO</t>
  </si>
  <si>
    <t>PROVISION DE FONDOS A SOLICITUD DE YACIMIENTOS PETROLIFEROS FISCALES BOLIVIANOS SEGUN SOLICITUD YPFB-0223-2016 REF: PAGO SERVICIO DE TRANSPORTE DE GAS NATURAL MI DE ABRIL/2016 A GASORIENTE BOLIVIANOLIB. 00513012007 YPFB - RECURSOS NACIONALIZACION</t>
  </si>
  <si>
    <t>PROVISION DE FONDOS A SOLICITUD DE YACIMIENTOS PETROLIFEROS FISCALES BOLIVIANOS SEGUN SOLICITUD YPFB-0222-2016 REF: PAGO SERVICIO DE TRANSPORTE GAS NATURAL ME DE ABRIL/2016 A GASORIENTE BOLIVIANOLIB. 00513012007 YPFB - RECURSOS NACIONALIZACION</t>
  </si>
  <si>
    <t>PROVISION DE FONDOS A SOLICITUD DE YACIMIENTOS PETROLIFEROS FISCALES BOLIVIANOS SEGUN SOLICITUD YPFB-0225-2016 REF: PAGO SERVICIO INTERRUMPIBLE DE TRANSPORTE DE GAS NATURAL PARA MI DE ABRIL/2016 A GAS TRANSBOLIVIANO.LIB. 00513012007 YPFB - RECURSOS NACIONALIZACION</t>
  </si>
  <si>
    <t>PROVISION DE FONDOS A SOLICITUD DE YACIMIENTOS PETROLIFEROS FISCALES BOLIVIANOS SEGUN SOLICITUD YPFB-0224-2016 REF: PAGO SERVICIO INTERRUMPIBLE DE TRANSPORTE DE GAS NATURAL PARA ME DE ABRIL/2016 A GAS TRANSBOLIVIANO.LIB. 00513012007 YPFB - RECURSOS NACIONALIZACION</t>
  </si>
  <si>
    <t>COBRO COSTOS DE PAPELERIA SEGUN TRANSFERENCIA DEL EXTERIOR POR ORDEN DE CONSULADO GENERAL DE BOLIVIA-BARCELONA REF:DEVOLUCION DE SALDOS A F/TRIBUNAL SUPREMO ELECTORALLIB. 00099021001 TGN-RECURSOS ORDINARIOS</t>
  </si>
  <si>
    <t>COBRO COSTOS DE PAPELERIA SEGUN TRANSFERENCIA DEL EXTERIOR POR ORDEN DE EMBAJADA DEL ESTADO PLURINACIONAL DE BOLIVIA AT REF.: SALDOS NO EJECUTADOS RECURSOS DEL TSE REFERENDO CONSTITUCIONAL 2016LIB. 00099021001 TGN-RECURSOS ORDINARIOS</t>
  </si>
  <si>
    <t>TRANSFERENCIA DE FONDOS AL EXTERIOR A SOLICITUD DE MINISTERIO DE ECONOMIA Y FINANZAS PUBLICAS SEGUN SOLICITUD  CITE: MEFP/VTCP/DGCP/UODP-532/2016 REF: PAGO MEMBRESIA DEL ESTADO PLURINACIONAL DE BOLIVIALIB. 00099021001 TGN-RECURSOS ORDINARIOS</t>
  </si>
  <si>
    <t>VENTA DE DIVISAS CON TRANSFERENCIA DE FONDOS A SOLICITUD DE YACIMIENTOS PETROLIFEROS FISCALES BOLIVIANOS SEGUN SOLICITUD YPFB-0214-2016 CITE: MEFP/VTCP/DGPOT/UOTGN/NO.1738/2016 REF: CERTIFICADO 2 PLANTA PROPILENOLIB. 00513052001 YPFB - GERENCIA NACIONAL DE PLANTAS DE SEPARACION</t>
  </si>
  <si>
    <t>TRANSFERENCIA DE FONDOS AL EXTERIOR A SOLICITUD DE MINISTERIO DE ECONOMIA Y FINANZAS PUBLICAS SEGUN SOLICITUD  CITE: MEFP/VTCP/DGCP/UODP-530/2016 REF: PAGO MEMBRESIA DEL ESTADO PLURINACIONAL DE BOLIVIALIB. 00099021001 TGN-RECURSOS ORDINARIOS</t>
  </si>
  <si>
    <t>VENTA DE DIVISAS CON TRANSFERENCIA DE FONDOS A SOLICITUD DE SERVICIO DESARROLLO EMPRESAS PUBLICAS PRODUCTIVAS - PAPELBOL SEGUN SOLICITUD  CITE: MEFP/VTCP/DGPOT/UOTGN/NO.1739/2016 REF: MAQUINARIA Y EQUIPO DE PRODUCCIONLIB. 01320102003 SEDEM - ADMINISTRACION DE OPERACIONES PAPELBOL</t>
  </si>
  <si>
    <t>COBRO COSTOS DE PAPELERIA SEGUN TRANSFERENCIA DEL EXTERIOR POR ORDEN DELIB. 00099021001 TGN-RECURSOS ORDINARIOS</t>
  </si>
  <si>
    <t>||PAGO A LA CAF COMISI¿N POR AVAL CFC003073 VCTO. 23-05-2016 POR CUENTA DEL TGN SEGUN NOTA MEFP/VTCP/DGCP/UODP-523/2016 DE FECHA 19-05-2016LIBRETA N¿00099021001 CUENTA UNICA DEL TESORO - CTA.3987 REF.: COMISIONES BANCARIAS</t>
  </si>
  <si>
    <t>'TRANSFERENCIA DE FONDOS||A SOL. DEL MIN,DE ECO Y FIN.PUBL. MEFP/VTCP/DGCP/UODP-529/2016 DE LA FECHA HRE TSO 4040 PAGO BTS EXTRABURSATIL - VENCIMIENTO 24 DE MAYO D.S. N¿1121 DE 11 DE ENERO DE 2012.DEBITO DE LA LIBRETA 00099021001 TGN - RECURSOS ORDINARIOS - MONEDA NACIONAL.</t>
  </si>
  <si>
    <t>'TRANSFERENCIA DE FONDOS||A SOL. DEL MIN,DE ECO Y FIN.PUBL. MEFP/VTCP/DGCP/UODP-529/2016 DE LA FECHA HRE TSO 4040 PAGO BTS EXTRABURSATIL - VENCIMIENTO 24 DE MAYO D.S. N¿1121 DE 11 DE ENERO DE 2012.DEBITO DE LA LIBRETA 00099021001 COBRO UTILES DE ESCRITORIO.</t>
  </si>
  <si>
    <t>'TRANSFERENCIA DE FONDOS||A SOL. DEL MIN,DE ECO Y FIN.PUBL. MEFP/VTCP/DGAFT/UOIET/TES/N¿2948/16 DE LA FECHA HRE TSO 4044 CONVENIO UPRE CIF IG-139/2015 ENTRE LA UPRE Y EL G.A.M.DE TIQUIPAYA. PROY.CONSTRUC. U.E. MONTECILLO ALTO.DEBITO DE LA LIBRETA 00099024113 BOLIVIA CAMBIA, PAGO PLANILLA N¿2, SEG¿N LA UPRE.</t>
  </si>
  <si>
    <t>'TRANSFERENCIA DE FONDOS||S/G. NOTA CITE:MEFP/VTCP/DGAFT/UOIET/TES/N¿2950/16 DE LA FECHA, DEL MIN.ECO.FINAN.PUB.(HRE-TSO-4047),CONV.UPRE-CIF-377/14 ENTRE LA UPRE Y EL GOB.AUT.MCPAL. LLALLAGUA, PROY.CONST.COLEGIO 1RO. DE MAYO B.DEBITO DE LA LIBRETA N¿00099024113 BOLIVIA CAMBIA, PAGO PLANILLA N¿3 S/G. LA UPRE.</t>
  </si>
  <si>
    <t>'TRANSFERENCIA DE FONDOS||A SOL. DEL MIN,DE ECO Y FIN.PUBL. MEFP/VTCP/DGAFT/UOIET/TES/N¿2947/16 DE LA FECHA HRE TSO 4042 CONVENIO UPRE CIF 087/2015 ENTRE LA UPRE Y EL G.A.M.DE PUERTO VILLARROEL. PROY.CONSTRUC.PUENTES VEHICULARES CRISTAL 3 Y JORDAN.DEBITO DE LA LIBRETA 000990204113 BOLIVIA CAMBIA, PAGO DE LA PLANILLA N¿2 DE CIERRE, SEG¿N LA UPRE.</t>
  </si>
  <si>
    <t>'TRANSFERENCIA DE FONDOS||A SOL. DEL MIN,DE ECO Y FIN.PUBL. MEFP/VTCP/DGAFT/UOIET/TES/N¿2949/16 DE LA FECHA HRE TSO 4041 CONVENIO UPRE CIF 068/2015 ENTRE LA UPRE Y EL G.A.M.DE VILLA TUNARI. PROY.CONSTRUC.CENTRO DE SALUD JATUN PAMPA.DEBITO DE LA LIBRETA 00099024113 BOLIVIA CAMBIA, PAGO PLANILLA N¿4, SEG¿N LA UPRE.</t>
  </si>
  <si>
    <t>'TRANSFERENCIA DE FONDOS||S/G.NOTA CITE: MEFP/VTCP/DGAFT/UOIET/TES/N¿2952/16 DE LA FECHA DEL MIN.DE ECO.Y FINAN. PUB.(HRE-TSO-4043 ),CONV.UPRE-CIF-107/2014 ENTRE LA UPRE Y EL G.A.M.BERMEJO .PROY."CONST.STADIUM BARRIO MUNICIPAL"DEBITO DE LIBR.N¿00099024113 BOLIVIA CAMBIA, PAGO DE LA PLANILLA N¿ 9, S/G.LA UPRE</t>
  </si>
  <si>
    <t>'TRANSFERENCIA DE FONDOS||S/G.NOTA CITE: MEFP/VTCP/DGAFT/UOIET/TES/N¿2946/16 DE LA FECHA DEL MIN.DE ECO.Y FINAN. PUB.(HRE-TSO-4045),CONV.UPRE-CIF-126/2015 ENTRE LA UPRE Y EL G.A.M.CHIMORE.PROY."CONST.UNIDAD EDUCATIVA MODELO PRIMARIA HUGO CHAVEZ FRIAS CHIMORE"DEBITO DE LIBR.N¿00099024113 BOLIVIA CAMBIA, PAGO DE LA PLANILLA N¿ 3, S/G.LA UPRE</t>
  </si>
  <si>
    <t>'TRANSFERENCIA DE FONDOS||S/G.NOTA CITE: MEFP/VTCP/DGAFT/UOIET/TES/N¿2951/16 DE LA FECHA DEL MIN.DE ECO.Y FINAN. PUB.(HRE-TSO-4046),CONV.UPRE-CIF-100/2015 ENTRE LA UPRE Y EL G.A.M.PUERTO VILLARROEL .PROY."CONST.CENTRO DE SALUD TAMBORADA"DEBITO DE LIBR.N¿000990204113 BOLIVIA CAMBIA, PAGO DE LA PLANILLA N¿ 3 DE CIERRE, S/G.LA UPRE</t>
  </si>
  <si>
    <t>'TRANSFERENCIA DE FONDOS||A SOL. DEL MIN,DE ECO Y FIN.PUBL. MEFP/VTCP/DGPOT/UPCFTGN/TR-N¿1236/2016 DE LA FECHA HRE TSO 4071 REPOSICI¿N DE BOLETAS DE PAGO A VARIAS ENTIDADES, CONSIGNADAS EN EL COMPROBANTE DE PAGO N¿18635.DEBITO DE LA LIBRETA 00099021001 COBRO UTILES DE ESCRITORIO.</t>
  </si>
  <si>
    <t>'TRANSFERENCIA DE FONDOS||A SOL. DEL MIN,DE ECO Y FIN.PUBL. MEFP/VTCP/DGPOT/UPCFTGN/TR-N¿1238/2016 DE LA FECHA HRE TSO 4070 REPOSICION DE BOLETAS DE PAGO A VARIAS ENTIDADES, CONSIGNADAS EN EL COMPROBANTE DE PAGO N¿18635.DEBITO DE LA LIBRETA 00099021001 COBRO UTILES DE ESCRITORIO.</t>
  </si>
  <si>
    <t>'TRANSFERENCIA DE FONDOS||A SOL. DEL MIN,DE ECO Y FIN.PUBL. MEFP/VTCP/DGPOT/UPCFTGN/TR-N¿1229/2016 DE LA FECHA HRE TSO 4069 REVERSION DEFINITIVA DE RENTA DIGNIDAD DE 4  BOLETAS DE PAGO DE SEPTIEMBRE Y OCTUBRE 2015 CORRESP. A PENSIONES VITALICIAS DE PERSONAJES NOTABLES (SENASIR).DEBITO DE LA LIBRETA 00099021001 COBRO UTILES DE ESCRITORIO.</t>
  </si>
  <si>
    <t>'TRANSFERENCIA DE FONDOS||S/G. NOTA CITE: MEFP/VTCP/DGPOT/UPCFTGN/TR-1228/16 DE LA FECHA, DEL MIN.DE ECONOMIA Y FINANZAS PUBLICAS.(HRE-TSO-4064), DEVOLUCI¿N DE RECURSOS ACREDITADOS ERR¿NEAMENTE EN LA CUENTA RECAUDADORA DEL SEGIP.DEBITO DE LA LIBRETA NO. 00340012003 RECAUDACI¿N EXTRANJERIA-C.I.L.C..</t>
  </si>
  <si>
    <t>'TRANSFERENCIA DE FONDOS||S/G NOTA CITE:MEFP/VTCP/DGPOT/UPCFTGN/TR-1231/16 DE LA FECHA, DEL MIN.ECO.FINAN.PUB.(HRE-TSO-4065), DEVOLUCION RECURSOS DEPOSITADOS ERRONEMENTE EN CTAS. RECAUDADORAS YPFB.DEBITO DE LA LIBRETA N¿00513012004 LBP-YPFB-UNICOMERCIAL.</t>
  </si>
  <si>
    <t>'TRANSFERENCIA DE FONDOS||EN ATENCION A NOTA DEL MIN. DE ECONOMIA Y FINANZAS PUBLICAS  MEFP/VTCP/DGPOT/UPCFTGN/TR/N¿.1233/2016 DE LA FECHA (HRE-TSO-4068).DEVOLUCION DE RECURSOS ACREDITADOS ERRONEAMENTE EN LA CUENTA RECAUDADORA DEL SEGIPDEBITO DE LA LIBRETA N¿ 00340012002 RECAUDACION NACIONAL LICENCIAS DE CONDUCIR</t>
  </si>
  <si>
    <t>'TRANSFERENCIA DE FONDOS||EN ATENCION A NOTA DEL MIN. DE ECONOMIA Y FINANZAS PUBLICAS  MEFP/VTCP/DGPOT/UPCFTGN/TR/N¿.1230/2016 DE LA FECHA (HRE-TSO-4067).DEVOLUCION DE RECURSOS ACREDITADOS ERRONEAMENTE EN LA CUENTA RECAUDADORA DEL SEGIPDEBITO DE LA LIBRETA N¿ 00340012002 RECAUDACION NACIONAL LICENCIAS DE CONDUCIR</t>
  </si>
  <si>
    <t>||VENTA DE DIVISAS S/G NOTAS EASBA - NE GG - DF N¿212/2016 Y MEFP/VTCO/DGPOT/UOTGN/NO. 1726/2016 REF. PROVISION DE FONDOS EMISION CARTA DE CREDITO I-2016-011, COBRO EMISION 0,15% S/USD2.728.636.- POR 84 DIAS, REEMB. GASTOS DE COMUNICACION BS220.-Y EMISION DE CBTE.CONTABLECUT. LIBRETA N¿00586019203 GASTO CORRIENTE EASBA - SANO N¿400.</t>
  </si>
  <si>
    <t>PAGO PR¿STAMO BID 846-SF-BO VCTO. 24-05-2016 POR CUENTA DE FNDR SEG¿N NOTA COD. LIQ. 7727 DE FECHA 20-05-2016, VALOR 24-05-2016 CAPITAL USD 10.244,10 INTERESES USD 73.757,49LIBRETA N¿00099021001 TGN-RECURSOS ORDINARIOS (3987) - ALIVIO MDRI</t>
  </si>
  <si>
    <t>PAGO A BID PR¿STAMO 571-1-SF-BO VCTO. 24-05-2016 POR CUENTA DE SAMAPA SEG¿N NOTA LIQ.COD.007723 DE FECHA 24-05-2016, VALOR 24-05-2016 CAPITAL USD 150.852,83 INTERESES USD 25.957,79LIBRETA N¿00099021001 TGN - RECURSOS ORDINARIOS (3987) - ALIVIO MDRI</t>
  </si>
  <si>
    <t>TRANSFERENCIA DEL EXTERIOR SEGUN SWIFT 07209 DE FECHA 24/05/2016 ORDENANTE: EMBAJADA DE BOLIVIA EN MOSCU-RUSIA REF.:DEVOLUCION SALDOS TSE.LIB. 00099021001 TGN-RECURSOS ORDINARIOS</t>
  </si>
  <si>
    <t>||TRANSFERENCIA DE FONDOS S/G NOTA CITE: BUN/CF322/16 DE LA FECHA (HRE-TSO-4110), DEVOLUCION DE SALDOS NO EJECUTADOS PROYECTOS PLAN MANEJO DE CUENCAS Y SUBCUENCAS RIOS JACH'A JAWIRA.A SOLICITUD DEL GOB.AUT.MCPAL.LA PAZ, LIBRETA N¿00860108012 MMAA-PAR-BS-PROY.PLAN NAL.DE CUENCAS.</t>
  </si>
  <si>
    <t>||TRANSFERENCIA DE FONDOS S/G. CITE' BUN0474/16 DE LA FECHA (HRE-TSO-4104). EN CUMPLIMIENTO A CONV. INTERGUB. DE FINANC. CIF 067/2014 - PROY.MANEJO INTEGRAL DE LA MICRO CUENCA SULLUMA CARANGUILLA.A SOLICITUD DEL G.A.D. ORURO; LIBRETA 00990201001 RECURSOS ORDINARIOS; BUN.</t>
  </si>
  <si>
    <t>||TRANSFERENCIA DE FONDOS S/G. NOTA DE CITE:BUN/CF321/16 DE LA FECHA (HRE-TSO-4097).DEVOLUCI¿N DE RECURSOS NO EJECUTADOS.A SOLICITUD GOB.AUT.MCPAL.DE SANTIAGO DE MACHACA,LIBRETA N¿00990204115 BOLIVIA CAMBIA; BUN.</t>
  </si>
  <si>
    <t>PAGO A FONPLATA PR¿STAMO BOL 22/2014 VCTO. 24-may-2016 POR CUENTA DE TGN , NTI. 007648 VALOR 24-may-2016  INTERESES USD 15.974,74 COMISIONES USD 48.335,72CTA. 3987 CUENTA UNICA DEL TESORO LIB. 00099021001 REF.: COMISIONES BANCARIAS</t>
  </si>
  <si>
    <t>PAGO A FONPLATA PR¿STAMO BOL 21/2014 VCTO. 24-may-2016 POR CUENTA DE TGN , NTI. 007672 VALOR 24-may-2016  INTERESES USD 58.948,87 COMISIONES USD 74.357,96CTA. 3987 CUENTA UNICA DEL TESORO LIB. 00099021001 REF.: COMISIONES BANCARIAS</t>
  </si>
  <si>
    <t>PAGO PR¿STAMO BID 569-SF-BO VCTO. 24-may-2016 POR CUENTA DE TGN , NTI. 007709 VALOR 24-may-2016 CAPITAL USD 9.884,75 INTERESES USD 691,93CTA. 3987 CUENTA UNICA DEL TESORO LIB. 00099021001 REF.: COMISIONES BANCARIAS</t>
  </si>
  <si>
    <t>PAGO PR¿STAMO BID 579-SF-BO VCTO. 24-may-2016 POR CUENTA DE TGN , NTI. 007710 VALOR 24-may-2016 CAPITAL USD 16.576,10 INTERESES USD 1.160,33CTA. 3987 CUENTA UNICA DEL TESORO LIB. 00099021001 REF.: COMISIONES BANCARIAS</t>
  </si>
  <si>
    <t>PAGO PR¿STAMO BID 571-2-SF-BO VCTO. 24-may-2016 POR CUENTA DE TGN , NTI. 007722 VALOR 24-may-2016 CAPITAL USD 118.333,33 INTERESES USD 8.283,33CTA. 3987 CUENTA UNICA DEL TESORO LIB. 00099021001 REF.: COMISIONES BANCARIAS</t>
  </si>
  <si>
    <t>VENTA DE DIVISAS CON TRANSFERENCIA DE FONDOS A SOLICITUD DE MINISTERIO DE SALUD SEGUN SOLICITUD  CITE: MEFP/VTCP/DGPOT/UOTGN/NO.1741/2016 REF: PAGO DE ALOJAMIENTO Y ALIMENTACION A BECARIOS.LIB. 00046024207 MS-INASES BECAS DE ESPECIALIDAD PROFESIONAL</t>
  </si>
  <si>
    <t>VENTA DE DIVISAS CON TRANSFERENCIA DE FONDOS A SOLICITUD DE MINISTERIO DE SALUD SEGUN SOLICITUD  CITE: MEFP/VTCP/DGPOT/UOTGN/NO.1737/2016 REF: PAGO ALOJAMIENTO Y ALIMENTACION A BECARIOSLIB. 00046024207 MS-INASES BECAS DE ESPECIALIDAD PROFESIONAL</t>
  </si>
  <si>
    <t>COBRO COSTOS DE PAPELERIA SEGUN TRANSFERENCIA DEL EXTERIOR POR ORDEN DE CONSULAT GENERAL BOLIVIE-PARIS(FRANCIA)REF.: RECAUDACIONES ABRIL 2016LIB. 00010011102 MIN.RR.EE.-GESTORIA CONSULAR LEY NO.3108</t>
  </si>
  <si>
    <t>TRANSFERENCIA DE FONDOS AL EXTERIOR A SOLICITUD DE MINISTERIO DE ECONOMIA Y FINANZAS PUBLICAS SEGUN SOLICITUD  CITE: MEFP/VTCP/DGCP/UODP-531/2015 REF: PAGO MEMBRESIA DEL ESTADO PLURINACIONAL DE BOLIVIA OIEA EQUIVALENTES  51.521,19 USDLIB. 00099021001 TGN-RECURSOS ORDINARIOS</t>
  </si>
  <si>
    <t>TRANSFERENCIA RECIBIDA DEL EXTERIOR SEG¿N MENSAJES SWIFT Nos. 07191-07187 (REM.EXT.) DE FECHA 24-05-2016 POR DESEMBOLSO DE CAF PR¿STAMO CFA008785 PROG.MAS INVERSION PARA RIEGO-MI RIEGOLIBRETA N¿ 00287102001 FPS-RECURSOS PROPIOS REF.: UTILES DE ESCRITORIO</t>
  </si>
  <si>
    <t>VENTA DE DIVISAS A SOLICITUD DE MINISTERIO DE GOBIERNO SEGUN SOLICITUD  CITE: MEFP/VTCP/DGPOT/UOTGN/NO.1747/2016 REF: PAGO DE BECAS CORRESP.A LOS MESES DE MARZO-ABRIL DE 2016LIB. 00099021001 TGN-RECURSOS ORDINARIOS</t>
  </si>
  <si>
    <t>COBRO COSTOS DE PAPELERIA SEGUN TRANSFERENCIA DEL EXTERIOR POR ORDEN DE CORPORACION PETROLERA S.A. ASUNCION-PARAGUAYLIB. 00513062001 YPFB-OPERACIONES PLANTA DE SEPARACION DE LIQUIDOS RIO GRANDE</t>
  </si>
  <si>
    <t>COBRO COSTOS DE PAPELERIA SEGUN TRANSFERENCIA DEL EXTERIOR POR ORDEN DE EMBAJADA DE BOLIVIA EN MOSCU-RUSIA REF.:DEVOLUCION SALDOS TSE.LIB. 00099021001 TGN-RECURSOS ORDINARIOS</t>
  </si>
  <si>
    <t>||TRANSFERENCIA DE FONDOS S/G. MENSAJE SWIFT NRO. 07164 DE LA FECHA (SECTOR PUBLICO).DEBITO DE LA LIBRETA 00117012001 DGAC, REPOSICION UTILES DE ESCRITORIO.</t>
  </si>
  <si>
    <t>'TRANSFERENCIA DE FONDOS||S/G. NOTA CITE: MEFP/VTCP/DGAFT/UOIET/TES/ NO.2981/16 DE LA FECHA, DEL MIN.DE ECONOMIA Y FINANZAS PUBLICAS(HRE-TSO-4088) .REVERSION DE OPERACION SOLICIT. P/EL G.A.M. DE ORURO.PROY."PUENTE DISTRIBUIDOR VEHICULAR AV.CIRCUNVALACION-AV.DEL EJERCITO"DEBITO DE LA LIBRETA N¿ 00099021001,  REPOSICI¿N ¿TILES DE ESCRITORIO.</t>
  </si>
  <si>
    <t>||TRANSFERENCIA DE FONDOS SEGUN CITE: MEFP/VTCP/DGCP/UODP-533/2016 DEL MEFP RECIBIDA EN LA FECHA  REF: PAGO VENCIMIENTOS CLAVE PIZARRA TGNU1O03 (TRAM-TSO-4090) EQUIVALENTE A UFV 2.250.000,00 T/C 2,12347DE LA LIBRETA N¿ 00099021001 TGN RECURSOS ORDINARIOS MN.</t>
  </si>
  <si>
    <t>'TRANSFERENCIA DE FONDOS||A SOL. DEL MIN,DE ECO Y FIN.PUBL. MEFP/VTCP/DGCP/UODP-534/2016 DE LA FECHA HRE TSO 4089 PAGO BTS EXTRABURSATIL - VENCIMIENTO 25 DE MAYO D.S. N¿1121 DE 11 DE ENERO DE 2012.DEBITO DE LA LIBRETA 00099021001 COBRO UTILES DE ESCRITORIO.</t>
  </si>
  <si>
    <t>'TRANSFERENCIA DE FONDOS||A SOL. DEL MIN,DE ECO Y FIN.PUBL. MEFP/VTCP/DGCP/UODP-534/2016 DE LA FECHA HRE TSO 4089 PAGO BTS EXTRABURSATIL - VENCIMIENTO 25 DE MAYO D.S. N¿1121 DE 11 DE ENERO DE 2012.DEBITO DE LA LIBRETA 00099021001  TGN RECURSOS ORDINARIOS - MONEDA NACIONAL.</t>
  </si>
  <si>
    <t>COBRO DE||COSTO UTILES DE ESCRITORIO POR LA ELABORACION DEL COMPROBANTE CONTABLE N¿ 0852353 DE LA FECHA.DE LA LIBRETA N¿ 00099021001 TGN RECURSOS ORDINARIOS COBRO COSTO UTILES DE ESCRITORIO</t>
  </si>
  <si>
    <t>'TRANSFERENCIA DE FONDOS||S/G. NOTA CITE:MEFP/VTCP/DGAFT/UOIET/TES/N¿2953/16 DE LA FECHA, DEL MIN.ECO.FINAN.PUB.(HRE-TSO-4112), CONV.UPRE-CIF-673/14 ENTRE LA UPRE Y EL GOB.AUT.MCPAL.CABEZAS, PROY.CONST.CENTRO MATERNO INFANTIL FRANCISCO MORA.DEBITO DE LA LIBRETA N¿00099024113 BOLIVIA CAMBIA, PAGO PLANILLA N¿2 S/G. LA UPRE.</t>
  </si>
  <si>
    <t>||COMISION TRANSFERENCIA FDOS.AL EXTERIOR 0,10% S/USD28.522,80.-,REEMB.GSTS.COMUNICACION BS220.-Y EMISION COMP.CONTABLE BS50.-REF.:PAGO 4 LC I-2015-028 P/C CEASS A/F DONGKUK VIETNAM CO LTD.,EN COMPL.A COMP.852412,24/05/16.LIB.00249012001 LBP-CEASS-CENTRAL DE ABASTECIMIENTO Y SUMINISTROS DE SALUD REF.:I-2015-028</t>
  </si>
  <si>
    <t>'TRANSFERENCIA DE FONDOS||S/G. NOTA CITE:MEFP/VTCP/DGAFT/UOIET/TES/N¿2954/16 DE LA FECHA, DEL MIN.ECO.FINAN.PUB.(HRE-TSO-4113),CONV.UPRE-CIF-IG/195/15 ENTRE LA UPRE Y EL GOB.AUT.MCPAL.SANTIAGO DE MACHACA, PROY.CONST.TINGLADO U.E. VILLA EXALTACION.DEBITO DE LA LIBRETA N¿00099024113 BOLIVIA CAMBIA, PAGO PLANILLA N¿2 S/G. LA UPRE.</t>
  </si>
  <si>
    <t>'TRANSFERENCIA DE FONDOS||S/G.NOTA CITE:MEFP/VTCP/DGAFT/UOIET/TES/NO.2957/16 DE LA FECHA, DEL MIN.DE ECO.Y FINAN.PUB.(HRE-TSO-4116),CONV.UPRE-CIF-IG/118/2015 ENTRE LA UPRE Y EL GOB.AUT.MCPAL.COLQUENCHA PROY.CONST.4 AULAS EN LA U.E.ANTOFAGASTA-MARQUIRIVI-MACHACAMARCA.DEBITO DE LA LIBRETA NO.00099024113 "BOLIVIA CAMBIA", PAGO PLANILLA NO.1 S/G. LA UPRE.</t>
  </si>
  <si>
    <t>'TRANSFERENCIA DE FONDOS||S/G.NOTA CITE: MEFP/VTCP/DGAFT/UOIET/TES/N¿2955/16 DE LA FECHA DEL MIN.DE ECO.Y FINAN. PUB.(HRE-TSO-4114 ),CONV.UPRE-CIF-181/13 ENTRE LA UPRE Y EL G.A.D.DE ORURO PROY. "CONST.CENTRO DE ACOGIDA GOTA DE LECHE-MUNICIPIO DE ORURO".DEBITO DE LIBRETA N¿00099024113 BOLIVIA CAMBIA, PAGO PLANILLA N¿ 5 DE CIERRE, S/G.LA UPRE.</t>
  </si>
  <si>
    <t>'TRANSFERENCIA DE FONDOS||S/G.NOTA CITE: MEFP/VTCP/DGAFT/UOIET/TES/N¿2956/16 DE LA FECHA DEL MIN.DE ECO.Y FINAN. PUB.(HRE-TSO-4115),CONV.UPRE-CIF-IG/318/2015 ENTRE LA UPRE Y EL G.A.M.TRINIDAD PROY. "CONST.MERCADO 13 DE ABRIL DISTRITO 2".DEBITO DE LIBRETA N¿00099024113 BOLIVIA CAMBIA, PAGO PLANILLA N¿ 1, S/G.LA UPRE.</t>
  </si>
  <si>
    <t>||TRANSF. DE FONDOS EN ATENCION A MSJES. SWIFT 07213 Y 07204 DE LA FECHA (SECTOR PUBLICO)DE LA LIBRETA 00117012001 DGAC, REPOSICION UTILES DE ESCRITORIO</t>
  </si>
  <si>
    <t>'COBRO DE UTILES DE ESCRITORIO POR¿||REGISTRO COBRO REEMB.GSTS.COMUNICACION BS220.-Y EMISION COMP.CONTABLE BS50.-REF.:CARTA DE CREDITO STANDBY 31133010009924 (BCB:SB-R-2016-17) A/F Y.P.F.B.LIB.00513012007 YPFB - RECURSOS NACIONALIZACI¿N</t>
  </si>
  <si>
    <t>TRANSFERENCIA RECIBIDA DEL EXTERIOR SEG¿N MENSAJES SWIFT Nos. 07248-07243 (REM.EXT.) DE FECHA 25-05-2016 POR DESEMBOLSO DE IDA PR¿STAMO 5168-BO REF.: 001 02-GAMEALIBRETA N¿ 00990307018  IDA 5168 - USD - PROY. INFRAESTRCUTURA URBANA - GAMEA</t>
  </si>
  <si>
    <t>PAGO A BID PR¿STAMO 2951/BL-BO VCTO. 25-may-2016 POR CUENTA DE TGN , NTI. 007570 VALOR 25-may-2016  INTERESES USD 644,24CTA. 3987 CUENTA UNICA DEL TESORO LIB. 00099021001 REF.: COMISIONES BANCARIAS</t>
  </si>
  <si>
    <t>PAGO A BID PR¿STAMO 2951/BL-BO VCTO. 25-may-2016 POR CUENTA DE TGN , NTI. 007580 VALOR 25-may-2016  INTERESES USD 20.973,06 COMISIONES USD 198.241,10CTA. 3987 CUENTA UNICA DEL TESORO LIB. 00099021001 REF.: COMISIONES BANCARIAS</t>
  </si>
  <si>
    <t>PAGO A BID PR¿STAMO 1099-SF-BO VCTO. 25-may-2016 POR CUENTA DE TGN , NTI. 007712 VALOR 25-may-2016 CAPITAL USD 322.323,01 INTERESES USD 169.992,32CTA. 3987 CUENTA UNICA DEL TESORO LIB. 00099021001 REF.: COMISIONES BANCARIAS</t>
  </si>
  <si>
    <t>PAGO A BID PR¿STAMO 2880/BL-BO VCTO. 25-may-2016 POR CUENTA DE TGN , NTI. 007717 VALOR 25-may-2016  INTERESES USD 11.178,61 COMISIONES USD 28.319,29CTA. 3987 CUENTA UNICA DEL TESORO LIB. 00099021001 REF.: COMISIONES BANCARIAS</t>
  </si>
  <si>
    <t>PAGO A BID PR¿STAMO 2880/BL-BO VCTO. 25-may-2016 POR CUENTA DE TGN , NTI. 007920 VALOR 25-may-2016  INTERESES USD 377,27CTA. 3987 CUENTA UNICA DEL TESORO LIB. 00099021001 REF.: COMISIONES BANCARIAS</t>
  </si>
  <si>
    <t>PROVISION DE FONDOS A SOLICITUD DE YACIMIENTOS PETROLIFEROS FISCALES BOLIVIANOS SEGUN SOLICITUD YPFB-0226-2016 REF: PAGO DE IDH POR EL MES DE FEBRERO/2016LIB. 00513012007 YPFB - RECURSOS NACIONALIZACION</t>
  </si>
  <si>
    <t>PROVISION DE FONDOS A SOLICITUD DE YACIMIENTOS PETROLIFEROS FISCALES BOLIVIANOS SEGUN SOLICITUD YPFB-0239-2016 REF: PAGO REGALIAS TGN POR EL MES DE FEBRERO 2016LIB. 00513012007 YPFB - RECURSOS NACIONALIZACION</t>
  </si>
  <si>
    <t>COBRO COSTOS DE PAPELERIA SEGUN TRANSFERENCIA DEL EXTERIOR POR ORDEN DE VICTORIA JUAN GAS S.A.C.CUZCO-PERU. REF.:PAGO FACTURA COMERCIAL N.88LIB. 00513062001 YPFB-OPERACIONES PLANTA DE SEPARACION DE LIQUIDOS RIO GRANDE</t>
  </si>
  <si>
    <t>PAGO A BID PR¿STAMO 1101-SF-BO VCTO. 25-05-2016 POR CUENTA DE TGN SEG¿N NOTA COD. LIQ.007713 DE FECHA 19-05-2016, VALOR 25-05-2016 CAPITAL USD 1.168.076,01 INTERESES USD 616.040,27REF.: COMISIONES BANCARIAS</t>
  </si>
  <si>
    <t>||VENTA DE DIVISAS SG NOTA MEFP/VTCP/DGPOT/UOTGN/NO.1727/2016 DEL 20/05/2016 A SOL. DE MIN. DE EDUCACION REF.TRANSF. DE FONDOS AL EXTERIOR EQUIV. DKK 20.060.- A F/CARLA XIMENA LITLE, PAGO ASIGNACION MENSUAL JUNIO-JULIO DE 2016.LIB.00099021001-TGN RECURSOS ORDINARIOS, COMIS.TRANSF.BS20.79 SWIFT BS220.-UT.BS50.-DIF T/C BS132.46</t>
  </si>
  <si>
    <t>'TRANSFERENCIA DE FONDOS||S/G. NOTA CITE:MEFP/VTCP/DGAFT/UOIET/TES/N¿2980/16 DE FECHA 24/05/2016, DEL MIN.ECO.FINAN.PUB.(HRE-TSO-4117),CONV.UPRE-CIF-IG/148/15 ENTRE LA UPRE Y EL GOB.AUT.MCPAL.MECAPACA, PROY.CONST.TINGLADO CANCHA DEPORTIVA U.E. SAN PEDRO DE CHANCA.DEBITO DE LA LIBRETA N¿00099024113 BOLIVIA CAMBIA, PAGO PLANILLA N¿2 DE CIERRE, S/G. LA UPRE.</t>
  </si>
  <si>
    <t>'COBRO POR¿||COMISION TRANSFERENCIA FDOS.AL EXTERIOR 0,10% S/USD270.040.-,REEMB.GSTS.COMUNICACION BS220.-Y EMISION COMP.CONTABLE BS50.-REF.:PAGO 2 LC I-2016-003 P/C Y.P.F.B. A/F DELTA COMPRESION S.R.L.,EN COMPL.A COMP.852492,25/05/16.LIB.00513012004 LBP-YPFB-UNICOMERCIAL REF.:COMISIONES PAGO 2 LC I-2016-003</t>
  </si>
  <si>
    <t>'TRANSFERENCIA DE FONDOS||EN ATENCION A NOTA DEL MIN. DE ECONOMIA Y FINANZAS PUBLICAS. MEFP/VTCP/DGCP/UODP-535/2016 DE LA FECHA(HRE-TSO-4126). PAGO BTS EXTRABURSATIL -VENCIMIENTO 26 Y 27 DE MAYO  D.S. N¿1121 DE 11/01/2012DEBITO DE LIBRETA  N¿ 00099021001 "TGN-RECURSOS ORDINARIOS-MONEDA NACIONAL"</t>
  </si>
  <si>
    <t>'TRANSFERENCIA DE FONDOS||EN ATENCION A NOTA DEL MIN. DE ECONOMIA Y FINANZAS PUBLICAS. MEFP/VTCP/DGCP/UODP-535/2016 DE LA FECHA(HRE-TSO-4126). PAGO BTS EXTRABURSATIL -VENCIMIENTO 26 Y 27 DE MAYO  D.S. N¿1121 DE 11/01/2012DEBITO DE LA LIBRETA N¿ 00099021001, REPOSICI¿N ¿TILES DE ESCRITORIO</t>
  </si>
  <si>
    <t>||VENTA DE DIVISAS S/G NOTAS YPFB/PRS/GAFC-1193 DFC-1935-URT-1525/2016 Y MEFP/VTCP/DGPOT/UOTGN/N¿1627/2016 REF.:EMISION CARTA DE CREDITO I-2016-012,COMISION EMISION L/C 0,15% S/USD10.420.000.-POR 220 DIAS,REEMB.GSTS.COMUNICACION BS220.-Y EMISION COMP.CONTABLE BS50.-LIB.00513072001 YPFB - OPERACIONES GNRGD REF.:COMISIONES EMISION LC I-2016-012</t>
  </si>
  <si>
    <t>||TRANSF. DE FONDOS EN ATENCION A MSJE. SWIFT 07228 Y CORREO ELECTRONICO DE LA DGAC DE LA FECHA (SECTOR PUBLICO)DE LA LIBRETA 00117012001 DGAC, REPOSICION UTILES DE ESCRITORIO</t>
  </si>
  <si>
    <t>||TRANSFERENCIA DE FONDOS S/G. MENSAJE SWIFT NRO. 07263 DE LA FECHA (SECTOR PUBLICO).DEBITO DE LA LIBRETA 00117012001 DGAC, REPOSICION UTILES DE ESCRITORIO.</t>
  </si>
  <si>
    <t>N¿MERO DE LIBRETA CUT: 990301013.00 OPERACI¿N T01 TRANSFERENCIA DE FONDOS A LA CUT - TESORO DIRECTO DE BANCO UNION S.A. A CUENTA UNICA DEL TESORO CON NUMERO DE SOLICITUD = 631844 Y NUMERO CORRELATIVO = 91320027052016948 00990301013 TGN RECURSOS ORDINARIOS</t>
  </si>
  <si>
    <t>PAGO A BID PR¿STAMO 2971/BL-BO VCTO. 26-may-2016 POR CUENTA DE TGN , NTI. 007571 VALOR 27-may-2016  INTERESES USD 26.369,48CTA. 3987 CUENTA UNICA DEL TESORO LIB. 00099021001 REF.: COMISIONES BANCARIAS</t>
  </si>
  <si>
    <t>PAGO A BID PR¿STAMO 2233/BL-BO VCTO. 27-may-2016 POR CUENTA DE TGN , NTI. 007572 VALOR 27-may-2016  INTERESES USD 9.328,69CTA. 3987 CUENTA UNICA DEL TESORO LIB. 00099021001 REF.: COMISIONES BANCARIAS</t>
  </si>
  <si>
    <t>PAGO A BID PR¿STAMO 2233/BL-BO VCTO. 27-may-2016 POR CUENTA DE TGN , NTI. 007581 VALOR 27-may-2016 CAPITAL USD 364.583,32 INTERESES USD 401.727,33CTA. 3987 CUENTA UNICA DEL TESORO LIB. 00099021001 REF.: COMISIONES BANCARIAS</t>
  </si>
  <si>
    <t>PAGO A BID PR¿STAMO 2971/BL-BO VCTO. 26-may-2016 POR CUENTA DE TGN , NTI. 007584 VALOR 27-may-2016  INTERESES USD 2.227.056,86CTA. 3987 CUENTA UNICA DEL TESORO LIB. 00099021001 REF.: COMISIONES BANCARIAS</t>
  </si>
  <si>
    <t>PAGO A BID PR¿STAMO 2199/BL-BO VCTO. 27-may-2016 POR CUENTA DE TGN , NTI. 007629 VALOR 27-may-2016 CAPITAL USD 291.666,66 INTERESES USD 299.365,31CTA. 3987 CUENTA UNICA DEL TESORO LIB. 00099021001 REF.: COMISIONES BANCARIAS</t>
  </si>
  <si>
    <t>PAGO A BID PR¿STAMO 2199/BL-BO VCTO. 27-may-2016 POR CUENTA DE TGN , NTI. 007661 VALOR 27-may-2016  INTERESES USD 7.462,95CTA. 3987 CUENTA UNICA DEL TESORO LIB. 00099021001 REF.: COMISIONES BANCARIAS</t>
  </si>
  <si>
    <t>PAGO A BID PR¿STAMO 2223/BL-BO VCTO. 27-may-2016 POR CUENTA DE TGN , NTI. 007735 VALOR 27-may-2016 CAPITAL USD 290.775,68 INTERESES USD 290.410,23CTA. 3987 CUENTA UNICA DEL TESORO LIB. 00099021001 REF.: COMISIONES BANCARIAS</t>
  </si>
  <si>
    <t>PAGO A BID PR¿STAMO 2223/BL-BO VCTO. 27-may-2016 POR CUENTA DE TGN , NTI. 007736 VALOR 27-may-2016  INTERESES USD 7.440,15CTA. 3987 CUENTA UNICA DEL TESORO LIB. 00099021001 REF.: COMISIONES BANCARIAS</t>
  </si>
  <si>
    <t>PAGO A BID PR¿STAMO 2216/BL-BO VCTO. 27-may-2016 POR CUENTA DE TGN , NTI. 007737 VALOR 27-may-2016  INTERESES USD 1.844,58CTA. 3987 CUENTA UNICA DEL TESORO LIB. 00099021001 REF.: COMISIONES BANCARIAS</t>
  </si>
  <si>
    <t>PAGO A BID PR¿STAMO 2216/BL-BO VCTO. 27-may-2016 POR CUENTA DE TGN , NTI. 007739 VALOR 27-may-2016 CAPITAL USD 72.090,10 INTERESES USD 64.814,56 COMISIONES USD 4,35CTA. 3987 CUENTA UNICA DEL TESORO LIB. 00099021001 REF.: COMISIONES BANCARIAS</t>
  </si>
  <si>
    <t>TRANSFERENCIA RECIBIDA DEL EXTERIOR SEG¿N MENSAJES SWIFT Nos. 07296-07280 (REM.EXT.) DE FECHA 27-05-2016 POR DESEMBOLSO DE CAF PR¿STAMO CFA008832 CARR. VILLA GRANADO PTE. TAPERASLIBRETA N¿ 00291012002 ABC-RECURSOS PROPIOS REF.: UTILES DE ESCRITORIO</t>
  </si>
  <si>
    <t>TRANSFERENCIA RECIBIDA DEL EXTERIOR SEG¿N MENSAJES SWIFT Nos. 07297-07281 (REM.EXT.) DE FECHA 27-05-2016 POR DESEMBOLSO DE CAF PR¿STAMO CFA007357 CARR.UYUNI HUANCARANI CRUCE CONDOLIBRETA N¿ 00291012002 ABC-RECURSOS PROPIOS REF.: UTILES DE ESCRITORIO</t>
  </si>
  <si>
    <t>PAGO A BID PR¿STAMO 1101-SF-BO VCTO. 25-05-2016 POR CUENTA DE TGN SEG¿N COD. LIQ. 007713 DE FECHA 19-05-2016, VALOR 26-05-2016 CAPITAL EUR 50.744,03 INTERESES EUR 26.762,27CTA.3987 CUENTA UNICA DEL TESORO LIBRETA 00099021001 REF.: COMISIONES BANCARIAS</t>
  </si>
  <si>
    <t>VENTA DE DIVISAS CON TRANSFERENCIA DE FONDOS A SOLICITUD DE YACIMIENTOS PETROLIFEROS FISCALES BOLIVIANOS SEGUN SOLICITUD YPFB-0227-2016 CITE: MEFP/VTCP/DGPOT/UOTGN/NO.1776/2016 REF: COMPRA DE GASOLINA 97 Y DIESEL DEL 21 AL 27 DE ABRIL Y DEL 28 DE ABRIL AL 04 DE MAYOLIB. 00513012004 LBP-YPFB-UNICOMERCIAL</t>
  </si>
  <si>
    <t>TRANSFERENCIA DE FONDOS A SOLICITUD DE MINISTERIO DE ECONOMIA Y FINANZAS PUBLICAS  REF: PAGO MEMBRESIA DEL ESTADO PLURINACIONAL DE BOLIVIALIB. 00099021001 TGN-RECURSOS ORDINARIOS</t>
  </si>
  <si>
    <t>||VENTA DE DIVISAS SG/ NOTA MEFP/VTCP/DGPOT/UOTGN/NO.1749/2016 A SOLICITUD DEL MIN. DE EDUCACION  REF.: TRANSF. DE FDOS. AL EXTERIOR EQUIV. D- CAD 4.620,- A FAVOR DE MARISSA CASTRO MAGNANI, PAGO ESTIPENDIO MENSUAL DE JUNIO A JULIOLIB.00099021001 TGN-RECURSOS ORDINARIOS, COMIS.BS24,35 SWIFT BS220,- UTILES BS50,- DIF.TC BS147,37</t>
  </si>
  <si>
    <t>||RESP. A DEBITO DEL BANQUERO SEG. SWIFT 07308 DE LA FECHA. REF.: COBRO COMISION EUR 5.- POR TRANSF.DE EUR 675,01 VALOR 24-03-2016 SEG. SOLICITUD DEL MIN. EDUCACION SEG.NOTAMEFP/VTCP/DGPOT/UOTGN/NO.0982/2016 POR PAGO TICKET SEMESTRE, SEGURO DE SALUD Y BECA DE EST. DIANA J. VALDEZ VARGAS.LIBRETA 00099021001 TGN-RECURSOS ORDINARIOS</t>
  </si>
  <si>
    <t>||RESP. A DEBITO DEL BANQUERO SEG. SWIFT 07308 DE LA FECHA. REF.: COBRO COMISION EUR 5.- POR TRANSF.DE EUR 675,01 VALOR 24-03-2016 SEG. SOLICITUD DEL MIN. EDUCACION SEG.NOTAMEFP/VTCP/DGPOT/UOTGN/NO.0982/2016 POR PAGO TICKET SEMESTRE, SEGURO DE SALUD Y BECA DE EST. DIANA J. VALDEZ VARGAS.LIBRETA 00099021001 TGN-RECURSOS ORDINARIOS. REF.: UTILES DE ESCRITORIO</t>
  </si>
  <si>
    <t>||RESPUESTA DEBITO DEL BANQUERO SG/ SWIFT 07311 DE LA FECHA REF: COBRO COMISION POR TRANSFERENCIA EUR 28.502,31 DEL 20/04/2016 SG/ SOLICITUD  DEL MIN. DE CULTURAS REF.: PAGO A/F AMAURY SPORT ORGANISATIONLIB.00099021001TGN-RECURSOS ORDINARIOS EQUIV. EUR 15,-</t>
  </si>
  <si>
    <t>||RESPUESTA DEBITO DEL BANQUERO SG/ SWIFT 07311 DE LA FECHA REF: COBRO COMISION POR TRANSFERENCIA EUR 28.502,31 DEL 20/04/2016 SG/ SOLICITUD  DEL MIN. DE CULTURAS REF.: PAGO A/F AMAURY SPORT ORGANISATIONLIB.00099021001TGN-RECURSOS ORDINARIOS, COBRO UTILES DE ESCRITORIO</t>
  </si>
  <si>
    <t>||REGULARIZ. SEGUN CONCILIACION CTA. 4088 M/N AL 20/05/2016 IMPORTE PROVISIONADO DE MENOS SEG. NOTA MEFP/VTCP/DGPOT/UOTGN/NO.1573/2016 DE FECHA  10/05/2016 PAGO GASTOS DE FUNCIONAMIENTO MAYO/2016.LIBRETA NO.00099021001 TGN - RECURSOS ORDINARIOS</t>
  </si>
  <si>
    <t>||TRANSFERENCIA DE FONDOS S/G. MENSAJE SWIFT NRO. 07305 DE LA FECHA (SECTOR PUBLICO).DEBITO DE LA LIBRETA 00117012001 DGAC, REPOSICION UTILES DE ESCRITORIO.</t>
  </si>
  <si>
    <t>||RESPUESTA DEBITO DEL BANQUERO SG/ SWIFT 07312 DE LA FECHA REF: COBRO COMISION POR TRANSFERENCIA EUR 13.500,- DEL 13/05/2016 SG/ SOLICITUD  DEL MIN. DE EDUCACION REF.: PAGO A FAVOR DE TECHNICAL UNIVERSITY OF DENMARKLIB.00099021001TGN-RECURSOS ORDINARIOS EQUIV. EUR 6,72</t>
  </si>
  <si>
    <t>||RESPUESTA DEBITO DEL BANQUERO SG/ SWIFT 07312 DE LA FECHA REF: COBRO COMISION POR TRANSFERENCIA EUR 13.500,- DEL 13/05/2016 SG/ SOLICITUD  DEL MIN. DE EDUCACION REF.: PAGO A FAVOR DE TECHNICAL UNIVERSITY OF DENMARKLIB.00099021001TGN-RECURSOS ORDINARIOS, COBRO UTILES DE ESCRITORIO</t>
  </si>
  <si>
    <t>||TRANSFERENCIA DE FONDOS EN ATENCION A MENSAJES SWIFT  07306 Y 07278 DE LA FECHA (SECTOR PUBLICO)DEBITO DE LA LIBRETA 00117012001 DGAC, REPOSICION UTILES DE ESCRITORIO</t>
  </si>
  <si>
    <t>||RESPUESTA DEBITO DEL BANQUERO SG/ SWIFT 07309 DE LA FECHA REF: COBRO COMISION POR TRANSFERENCIA EUR 4.400,- DEL 22/04/2016 SG/ SOLICITUD  DEL MINISTERIO DE EDUCACION REF.: PAGO A FAVOR DE JUAN PABLO SARMIENTO M.LIB.00099021001TGN-RECURSOS ORDINARIOS EQUV. EUR 10,-</t>
  </si>
  <si>
    <t>||RESPUESTA DEBITO DEL BANQUERO SG/ SWIFT 07309 DE LA FECHA REF: COBRO COMISION POR TRANSFERENCIA EUR 4.400,- DEL 22/04/2016 SG/ SOLICITUD  DEL MINISTERIO DE EDUCACION REF.: PAGO A FAVOR DE JUAN PABLO SARMIENTO M.LIB.00099021001TGN-RECURSOS ORDINARIOS , COBRO UTILES DE ESCRITORIO</t>
  </si>
  <si>
    <t>||REGISTRO COBRO COMISION AVISO ENMIENDA CARTA DE CREDITO STANDBY BS220.-Y EMISION COMP.CONTABLE BS50.-REF.:31133010009853 (BCB:SB-R-2016-16) A/F Y.P.F.B.,EN COMPL.A COMP.852810,27/05/16.LIB.00513012007 YPFB - RECURSOS NACIONALIZACI¿N</t>
  </si>
  <si>
    <t>||TRANSFERENCIA DE FONDOS DE LA CUT. PARA PAGO DE VENCIMIENTOS DE VALORES "C" DEL TGN. DE LA FECHA SEGUN MEFP/VTCP/DGCP/UODP-549/2016 DE F.27/05/2016 DEL MINISTERIO DE ECONOMIA Y FIN. PUB. LIBRETA 00099031003 TGN-TITULOS VALOR DEL TESORO/M/N.LIBRETA 00099031003 TGN-TITULOS VALOR DEL TESORO-M/N.</t>
  </si>
  <si>
    <t>'TRANSFERENCIA DE FONDOS||EN ATENCION A NOTA DEL MIN. DE ECONOMIA Y FINANZAS PUBLICAS. MEFP/VTCP/DGCP/UODP-550/2016 DE LA FECHA(HRE-TSO-4143). PAGO BTS EXTRABURSATIL -VENCIMIENTO 28, 29 Y 30 DE MAYO  D.S. N¿1121 DE 11/01/2012.DEBITO DE LA LIBRETA N¿ 00099021001, REPOSICI¿N ¿TILES DE ESCRITORIO</t>
  </si>
  <si>
    <t>'TRANSFERENCIA DE FONDOS||EN ATENCION A NOTA DEL MIN. DE ECONOMIA Y FINANZAS PUBLICAS. MEFP/VTCP/DGCP/UODP-550/2016 DE LA FECHA(HRE-TSO-4143). PAGO BTS EXTRABURSATIL -VENCIMIENTO 28, 29 Y 30 DE MAYO  D.S. N¿1121 DE 11/01/2012.DEBITO DE LIBRETA  N¿ 00099021001 "TGN-RECURSOS ORDINARIOS-MONEDA NACIONAL"</t>
  </si>
  <si>
    <t>'TRANSFERENCIA DE FONDOS||S/G.NOTA CITE:MEFP/VTCP/DGAFT/UOIET/TES/NO.2987/16 DE LA FECHA, DEL MIN.DE ECO.Y FINAN.PUB.(HRE-TSO-4158),CONV.UPRE-CIF-IG/230/2015 ENTRE LA UPRE Y EL GOB.AUT.MCPAL. LAS CARRERAS PROY.CONST.TINGLADO U.E.EL MONTE DE SANDOVAL.DEBITO DE LA LIBRETA NO.00990204115 "BOLIVIA CAMBIA", PAGO PLANILLA NO.1 S/G. LA UPRE.</t>
  </si>
  <si>
    <t>||TRANSFERENCIA DE FONDOS EN ATENCION A MENSAJE SWIFT  07351 DE LA FECHA (SECTOR PUBLICO)DEBITO DE LA LIBRETA 00117012001 DGAC, REPOSICION UTILES DE ESCRITORIO</t>
  </si>
  <si>
    <t>||COBRO COMISION EMISION CARTA DE CREDITO STANDBY BS220 Y EMISION CBTE. CONTABLE BS50 REF.:USAY0006083 (SB-R-2016-20)CGO. LIB. 00513012007 YPFB RECURSOS DE NACIONALIZACION</t>
  </si>
  <si>
    <t>NUMERO DE LIBRETA CUT: 3987069001 OPERACI¿N E18  TRANSFERENCIA DEL SISTEMA FINANCIERO POR CUENTA DE TERCEROS  A LA CUT EJECUCION A PRIMER REQUERIMIENTO POLIZA DE GARANTIA DE CUMPLIMIENTO DE CONTRATO No. CCR- TJ0-301-10027-0 DE FORTALEZA SEGUROS Y REASEGU</t>
  </si>
  <si>
    <t>PROVISION DE FONDOS A SOLICITUD DE YACIMIENTOS PETROLIFEROS FISCALES BOLIVIANOS SEGUN SOLICITUD YPFB-0242-2016 REF: PAGO SERVICIO FIRME  E INTERRUMPIBLE DE TRANSPORTE DE GAS NATURAL  A YPFB TRANSIERRA POR EL MES DE ABRIL/2016.LIB. 00513012007 YPFB - RECURSOS NACIONALIZACION</t>
  </si>
  <si>
    <t>PROVISION DE FONDOS A SOLICITUD DE YACIMIENTOS PETROLIFEROS FISCALES BOLIVIANOS SEGUN SOLICITUD YPFB-0240-2016 REF: PAGO SERIVICIO TRANSPORTE DE GAS NATURAL DUCTO MENOR LINEA 12 A YPFB TRANSPORTE POR EL MES DE ABRIL/2016.LIB. 00513012007 YPFB - RECURSOS NACIONALIZACION</t>
  </si>
  <si>
    <t>PROVISION DE FONDOS A SOLICITUD DE YACIMIENTOS PETROLIFEROS FISCALES BOLIVIANOS SEGUN SOLICITUD YPFB-0241-2016 REF: PAGO SERIVICIO TRANSPORTE DE GAS NATURAL DUCTO MENOR LINEA 12 A YPFB TRANSPORTE POR EL MES DE ABRIL/2016.LIB. 00513012007 YPFB - RECURSOS NACIONALIZACION</t>
  </si>
  <si>
    <t>PROVISION DE FONDOS A SOLICITUD DE YACIMIENTOS PETROLIFEROS FISCALES BOLIVIANOS SEGUN SOLICITUD YPFB-0244-2016 REF: PAGO SERVICIO INTERRUMPIBLE DE TRASPORTE DE GAS POR EL MES DE ABRIL/16 A YPFB TRANSIERRA SA.LIB. 00513012007 YPFB - RECURSOS NACIONALIZACION</t>
  </si>
  <si>
    <t>PROVISION DE FONDOS A SOLICITUD DE YACIMIENTOS PETROLIFEROS FISCALES BOLIVIANOS SEGUN SOLICITUD YPFB-0246-2016 REF: PAGO SERVICIO FIRME DE TRASPORTE DE GAS POR EL MES DE ABRIL/16 A YPFB TRANSPORTE SA.LIB. 00513012007 YPFB - RECURSOS NACIONALIZACION</t>
  </si>
  <si>
    <t>PROVISION DE FONDOS A SOLICITUD DE YACIMIENTOS PETROLIFEROS FISCALES BOLIVIANOS SEGUN SOLICITUD YPFB-0247-2016 REF: PAGO SERVICIO FIRME DE TRANSPORTE DE GAS POR EL MES DE ABRIL/16 A YPFB TRANSPORTE SA.LIB. 00513012007 YPFB - RECURSOS NACIONALIZACION</t>
  </si>
  <si>
    <t>'TRANSFERENCIA DE FONDOS||S/G. NOTA CITE:MEFP/VTCP/DGAFT/UOIET/TES/N¿3045/16 DE LA FECHA, DEL MIN.ECO.FINAN.PUB.(HRE-TSO-4168),CONV.UPRE-CIF-IG/115/15 ENTRE LA UPRE Y EL GOB.AUT.MCPAL.ACASIO, PROY.CONST.BLOQUE DE AULAS U.E. JOSE RIVERA.DEBITO DE LA LIBRETA N¿00990204115 BOLIVIA CAMBIA, PAGO PLANILLA N¿2 S/G. LA UPRE.</t>
  </si>
  <si>
    <t>'TRANSFERENCIA DE FONDOS||S/G.NOTA CITE:MEFP/VTCP/DGAFT/UOIET/TES/NO.3048/16 DE LA FECHA, DEL MIN.DE ECO.Y FINAN.PUB.(HRE-TSO-4165),CONV.UPRE-CIF-615/2014 ENTRE LA UPRE Y EL GOB.AUT.MCPAL.COLQUECHACA PROY.CONST.COLISEO CERRADO MACHA.DEBITO DE LA LIBRETA NO.00099024113 "BOLIVIA CAMBIA", PAGO PLANILLA NO.3 S/G. LA UPRE.</t>
  </si>
  <si>
    <t>'TRANSFERENCIA DE FONDOS||S/G. NOTA CITE:MEFP/VTCP/DGAFT/UOIET/TES/N¿3044/16 DE LA FECHA, DEL MIN.ECO.FINAN.PUB.(HRE-TSO-4169),CONV.UPRE-CIF-IG/396/16 ENTRE LA UPRE Y EL GOB.AUT.MCPAL.BETANZOS, PROY.CONST. U.E. VILLA CARMEN-BETANZOS.DEBITO DE LA LIBRETA N¿00099024113 BOLIVIA CAMBIA, 1ER.DESEMB.EQUIV.20% MONTO A FINANC.S/G.LA UPRE.</t>
  </si>
  <si>
    <t>'TRANSFERENCIA DE FONDOS||S/G.NOTA CITE:MEFP/VTCP/DGAFT/UOIET/TES/NO.3047/16 DE LA FECHA, DEL MIN.DE ECO.Y FINAN.PUB.(HRE-TSO-4166),CONV.UPRE-CIF-IG/287/2015 ENTRE LA UPRE Y EL GOB.AUT.MCPAL.SAN BORJA PROY.CONST.MODULO EDUCATIVO EN LA U.E. COCHABAMBA.DEBITO DE LA LIBRETA NO.00099024113 "BOLIVIA CAMBIA", PAGO PLANILLA NO.2 S/G. LA UPRE.</t>
  </si>
  <si>
    <t>'TRANSFERENCIA DE FONDOS||S/G. NOTA CITE:MEFP/VTCP/DGAFT/UOIET/TES/N¿3019/16 DE LA FECHA, DEL MIN.ECO.FINAN.PUB.(HRE-TSO-4170),CONV.UPRE-CIF-IG/340/15 ENTRE LA UPRE Y EL GOB.AUT.MCPAL.CHALLAPATA, PROY.CONST.COLISEO CERRADO CRUCE CULTA.DEBITO DE LA LIBRETA N¿00099024113 BOLIVIA CAMBIA, 1ER.PAGO.EQUIV.20% MONTO FINANCIADO, S/G.LA UPRE.</t>
  </si>
  <si>
    <t>'TRANSFERENCIA DE FONDOS||A SOL. DEL MIN,DE ECO Y FIN.PUBL. MEFP/VTCP/DGAFT/UOIET/TES/N¿3049/16 DE LA FECHA HRE TSO 4163 CONVENIO UPRE CIF 323/0014 ENTRE LA UPRE Y EL G.A.M.DE SAN JOAQUIN. PROY.CONSTRUC. U.E. 6 DE JUNIO.DEBITO DE LA LIBRETA 00099024113 BOLIVIA CAMBIA, PAGO PLANILLA N¿7, SEG¿N LA UPRE.</t>
  </si>
  <si>
    <t>'TRANSFERENCIA DE FONDOS||A SOL. DEL MIN,DE ECO Y FIN.PUBL. MEFP/VTCP/DGAFT/UOIET/TES/N¿3016/16 DE LA FECHA HRE TSO 4164 CONVENIO UPRE CIF IG/203/2015 ENTRE LA UPRE Y EL G.A.M.DE DESAGUADERO. PROY.CONSTRUC. TINGLADO DEPORTIVO SAN PEDRO.DEBITO DE LA LIBRETA 00099024113 BOLIVIA CAMBIA,PAGO PLANILLA N¿2, SEG¿N LA UPRE.</t>
  </si>
  <si>
    <t>'TRANSFERENCIA DE FONDOS||S/G.NOTA CITE:MEFP/VTCP/DGAFT/UOIET/TES/NO.3046/16 DE LA FECHA, DEL MIN.DE ECO.Y FINAN.PUB.(HRE-TSO-4167),CONV.UPRE-CIF-IG/273/2015 ENTRE LA UPRE Y EL GOB.AUT.MCPAL.SANTA  ANA PROY.CONST.DE GRADER¿AS CANCHA BENI-SANTA  ANA DEL YACUMA.DEBITO DE LA LIBRETA NO.00099024113 "BOLIVIA CAMBIA", PAGO PLANILLA NO.3 S/G. LA UPRE.</t>
  </si>
  <si>
    <t>'TRANSFERENCIA DE FONDOS||S/G.NOTA CITE: MEFP/VTCP/DGAFT/UOIET/TES/N¿3018/16 DE LA FECHA DEL MIN.DE ECO.Y FINAN. PUB.(HRE-TSO-4171 ),CONV.UPRE-CIF-IG/380/2016 ENTRE LA UPRE Y EL G.A.M.UMALA PROY. "CONST. CANCHA DE CESPED SINTETICO HUARI BELEN".DEBITO DE LIBRETA N¿00099024113 BOLIVIA CAMBIA,1ER.DESEMBOLSO 20% MONTO FINANCIADO S/G.LA UPRE.</t>
  </si>
  <si>
    <t>'TRANSFERENCIA DE FONDOS||S/G.NOTA CITE: MEFP/VTCP/DGAFT/UOIET/TES/N¿3017/16 DE LA FECHA DEL MIN.DE ECO.Y FINAN. PUB.(HRE-TSO-4172 ),CONV.UPRE-CIF-012/2015 ENTRE LA UPRE Y EL G.A.M. EL TORNO .PROY."CONST. MODULO EDUCATIVO UNID.EDUC.SANTA RITA "DEBITO DE LIBRETA N¿00099024113 BOLIVIA CAMBIA, PAGO PLANILLA N¿ 3, S/G.LA UPRE.</t>
  </si>
  <si>
    <t>'TRANSFERENCIA DE FONDOS||EN ATENCION A NOTA DEL MIN. DE ECONOMIA Y FINANZAS PUBLICAS. MEFP/VTCP/DGCP/UODP-551/2016 DE LA FECHA(HRE-TSO-4175). PAGO BTS EXTRABURSATIL -VENCIMIENTO 31 DE MAYO  D.S. N¿1121 DE 11/01/2012DEBITO DE LIBRETA  N¿ 00099021001 "TGN-RECURSOS ORDINARIOS-MONEDA NACIONAL"</t>
  </si>
  <si>
    <t>'TRANSFERENCIA DE FONDOS||EN ATENCION A NOTA DEL MIN. DE ECONOMIA Y FINANZAS PUBLICAS. MEFP/VTCP/DGCP/UODP-551/2016 DE LA FECHA(HRE-TSO-4175). PAGO BTS EXTRABURSATIL -VENCIMIENTO 31 DE MAYO  D.S. N¿1121 DE 11/01/2012DEBITO DE LA LIBRETA N¿ 00099021001, REPOSICI¿N ¿TILES DE ESCRITORIO</t>
  </si>
  <si>
    <t>||TRANSFERENCIA DE FONDOS DEL EXTERIOR SG/ SWIFT 07210 DEL 24/05/2016 A FAVOR DEL TRIBUNAL SUPREMO ELECTORAL POR ORDEN DE CONSULADO GENERAL DE BOLIVIA  BUENOS AIRES ARGENTINA REF.: DEVOLUCION DE SALDOSLIBRETA 00099021001 TGN-RECURSOS ORDINARIOS</t>
  </si>
  <si>
    <t>||TRANSFERENCIA DE FONDOS DEL EXTERIOR SG/ SWIFT 06984-06982 DEL 19/05/2016 A/F MIN.RR.EE. POR ORDEN DEL VICECONSULADO DEL EST. PLURINACIONAL DE BOLIVIA EN PILARLIBRETA 00099021001 TGN-RECURSOS ORDINARIOS</t>
  </si>
  <si>
    <t>||TRANSFERENCIA DE FONDOS SEG¿N CITE: EBC/GAF/ACT/2016-0055 DE LA EBC RECIBIDA EN LA FECHA REF: TRANSFERENCIA DE FONDOS PARA GASTOS DE FUNCIONAMIENTO OBRA DE CONSTRUCCI¿N TRAMO VILLA TUNARI ISINUTA (TRAM-TSO-4261)ABONO EN LA LIBRETA N¿ 00587012003 EBC CONSTRUCCI¿N TRAMO VILLA TUNARI - ISINUTA</t>
  </si>
  <si>
    <t>||TRANSFERENCIA DE FONDOS S/G. CITE' BUN0494/16 DE LA FECHA (HRE-TSO-4264).A SOLICITUD DEL MDRYT-SENASAG; LIBRETA 00047084204 MDRYT-SENASAG DISTRITAL ORURO GOBERNACION; BUN.</t>
  </si>
  <si>
    <t>||TRANSFERENCIA DE FONDOS S/G. CITE' BUN0495/16 DE LA FECHA (HRE-TSO-4265). CONSTRUCCION TERMINAL DE PASAJEROS ARPTO. COBIJA -FNDR, PAGO PLANILLA N¿26.A SOLICITUD DEL G.A.D. PANDO; LIBRETA 05120104501 AASANA; BUN.</t>
  </si>
  <si>
    <t>||TRANSF. DE FONDOS DEL EXTERIOR A  F/TRIBUNAL SUPREMO ELECTORAL SEGUN SWIFT NO.7211 DEL 24/05/2016 ORDENANTE CONSULADO GENERAL DE BOLIVIA BUENOS AIRES ARGENTINA REF.SALDO NO EJECUTADO RECURSOS PARA EL VOTO EN EL EXTERIOR REFERENDO CONSTITUCIONAL.LIB.00099021001 TGN-RECURSOS ORDINARIOS</t>
  </si>
  <si>
    <t>PAGO A CAF PR¿STAMO CFA007657 VCTO. 30-may-2016 POR CUENTA DE TGN , NTI. 007619 VALOR 31-may-2016 CAPITAL USD 2.844.758,52 INTERESES USD 714.051,68 COMISIONES USD 13.964,85CTA. 3987 CUENTA UNICA DEL TESORO LIB. 00099021001 REF.: COMISIONES BANCARIAS</t>
  </si>
  <si>
    <t>PAGO A CAF PR¿STAMO CFA007649 VCTO. 31-may-2016 POR CUENTA DE TGN , NTI. 007650 VALOR 31-may-2016 CAPITAL USD 99.522,46 INTERESES USD 29.728,84CTA. 3987 CUENTA UNICA DEL TESORO LIB. 00099021001 REF.: COMISIONES BANCARIAS</t>
  </si>
  <si>
    <t>VENTA DE DIVISAS CON TRANSFERENCIA DE FONDOS A SOLICITUD DE ADUANA NACIONAL DE BOLIVIA SEGUN SOLICITUD  CITE: MEFP/VTCP/DGPOT/UOTGN/NO.1787/2016 REF: PAGO SERVICIO DE MANTENIMIENTOLIB. 00283012002 ADUANA NAL .- RECURSOS PROPIOS</t>
  </si>
  <si>
    <t>COBRO COSTOS DE PAPELERIA SEGUN TRANSFERENCIA DEL EXTERIOR POR ORDEN DE EMBASSY OF BOLIVIA BEIJING CHINA REF.: GESTORIA CONSULAR ABONO ENERO FEBRERO MARZO Y ABRIL 2016LIB. 00010011102 MIN.RR.EE.-GESTORIA CONSULAR LEY NO.3108</t>
  </si>
  <si>
    <t>TRANSFERENCIA DE FONDOS A SOLICITUD DE MINISTERIO DE DEFENSA - FUERZA AEREA BOLIVIANA SEGUN SOLICITUD  CITE: MEFP/VTCP/DGPOT/UOTGN/NO.1754/2016 REF: ADQUISICION DE REPUESTOSLIB. 00099021001 TGN-RECURSOS ORDINARIOS</t>
  </si>
  <si>
    <t>PAGO A PDVSA PR¿STAMO SA137065 VCTO. 28-05-2016 POR CUENTA DE YPFB SEG¿N NOTA MEFP/VTCP/DGPOT/UOTGN/N¿1708/2016 DE FECHA 19-05-2016, VALOR 31-05-2016 CAPITAL USD 52.817,38 INTERESES USD 13.732,51LIBRETA N¿ 00513012004 YPFB UNICOMERCIAL  REF.: COMISIONES BANCARIAS</t>
  </si>
  <si>
    <t>COBRO COSTOS DE PAPELERIA SEGUN TRANSFERENCIA DEL EXTERIOR POR ORDEN DE PETROBRAS PARAGUAY GAS SRL REF.:OPE 0/287183LIB. 00513062001 YPFB-OPERACIONES PLANTA DE SEPARACION DE LIQUIDOS RIO GRANDE</t>
  </si>
  <si>
    <t>COBRO COSTOS DE PAPELERIA SEGUN TRANSFERENCIA DEL EXTERIOR POR ORDEN DE EMPRESA NACIONAL DE ENERGIA ENEX SA REF.: OPERACIONES FINANCIERAS EXTRAORDINARIASLIB. 00513012007 YPFB - RECURSOS NACIONALIZACION</t>
  </si>
  <si>
    <t>VENTA DE DIVISAS CON TRANSFERENCIA DE FONDOS A SOLICITUD DE YACIMIENTOS PETROLIFEROS FISCALES BOLIVIANOS SEGUN SOLICITUD YPFB-0250-2016 CITE: MEFP/VTCP/DGPOT/UOTGN/NO.1753/2016 REF: SERVICIO CE INSPECCION DIESEL OIL ENERO 2015LIB. 00513012004 LBP-YPFB-UNICOMERCIAL</t>
  </si>
  <si>
    <t>VENTA DE DIVISAS CON TRANSFERENCIA DE FONDOS A SOLICITUD DE YACIMIENTOS PETROLIFEROS FISCALES BOLIVIANOS SEGUN SOLICITUD YPFB-0251-2016 CITE: MEFP/VTCP/DGPOT/UOTGN/No.1798/2016 REF: ADQUISICION LICENCIAS DE SOFTWARE HYSYSLIB. 00513012003 LBP-YPFB (2011349681373)</t>
  </si>
  <si>
    <t>VENTA DE DIVISAS CON TRANSFERENCIA DE FONDOS A SOLICITUD DE A.A.S.A.N.A. SEGUN SOLICITUD  CITE: MEFP/VTCP/DGPOT/UOTGN/NO.1801/2016 REF: ADQUISICION SISTEMA DE ILUMINACION DE PISTA PARA AEROPUERTO CHIMORELIB. 05120102001 LBP-AASANA-PACS SONET</t>
  </si>
  <si>
    <t>||COMISIONES BANCARIAS POR DESEMBOLSO CORRESPONDIENTE A LA INICIATIVA HIPC II DIALOGO NACIONAL 2000 SEG¿N LEY 2235 DE FECHA 31-07-2001, D.S.26426 DE FECHA 01-12-2001, LEY 211 DE FECHA 23-12-2011 Y NOTA MEFP/VTCP/DGCP/UODP-552/2016 DE FECHA 30-05-2016 DEL MEFPLIB. N¿00099021001 ¿TGN-RECURSOS ORDINARIOS (3987)¿ REF.: UTILES DE ESCRITORIO</t>
  </si>
  <si>
    <t>'TRANSFERENCIA DE FONDOS||S/G.NOTA CITE:MEFP/VTCP/DGAFT/UOIET/TES/NO.3094/16 DE FECHA 30-05-2016, DEL MIN.DE ECO.Y FINAN.PUB.(HRE-TSO-4207),CONV.UPRE-CIF-682/2014 ENTRE LA UPRE Y EL GOB.AUT.MCPAL.WARNES PROY.CONST.MODULO EDUCATIVO EMILIO FINOT-WARNES.DEBITO DE LA LIBRETA NO.00099024113 "BOLIVIA CAMBIA", PAGO PLANILLA NO.3 S/G. LA UPRE.</t>
  </si>
  <si>
    <t>'TRANSFERENCIA DE FONDOS||S/G. NOTA CITE:MEFP/VTCP/DGAFT/UOIET/TES/N¿3073/16 DE FECHA 30/05/2016, DEL MIN.ECO.FINAN.PUB.(HRE-TSO-4219),CONV.UPRE-CIF-IG/176/15 ENTRE LA UPRE Y EL GOB.AUT.MCPAL.JESUS DE MACHACA, PROY.CONST.CINCO AULAS Y DIRECCION U.E. CHAMA-COMUNIDAD CHAMA.DEBITO DE LA LIBRETA N¿00099024113 BOLIVIA CAMBIA, SALDOS NO EJECUTADOS GESTION/2015 S/G. LA UPRE.</t>
  </si>
  <si>
    <t>'TRANSFERENCIA DE FONDOS||S/G.NOTA CITE: MEFP/VTCP/DGAFT/UOIET/TES/N¿3064/16 DE F.30/5/16 DEL MIN.DE ECO.Y FINAN. PUB.(HRE-TSO-4215 ),CONV.UPRE-CIF-IG/032 /2015 ENTRE LA UPRE Y EL G.A.M.SANTA ROSA DEL ABUNA PROY. "CONST.TINGLADO EN LA U.E. PEDRO DOMINGO MURILLO COMUNIDAD NACEBE"DEBITO DE LIBRETA N¿00099024113 BOLIVIA CAMBIA, PAGO PLANILLA N¿ 3 DE CIERRE, S/G.LA UPRE.</t>
  </si>
  <si>
    <t>'TRANSFERENCIA DE FONDOS||A SOL. DEL MIN,DE ECO Y FIN.PUBL. MEFP/VTCP/DGAFT/UOIET/TES/N¿3090/16 DE F. 30/05/2016 HRE TSO 4211 CONVENIO UPRE CIF 130/2015 ENTRE LA UPRE Y EL G.A.M.DE CHIMORE. PROY.CONSTRUC.MURO PERIMETRAL U.E. SENDA III.DEBITO DE LA LIBRETA 00099024113 BOLIVIA CAMBIA, PAGO PLANILLA N¿3 DE CIERRE, SEG¿N LA UPRE.</t>
  </si>
  <si>
    <t>'TRANSFERENCIA DE FONDOS||S/G. NOTA CITE:MEFP/VTCP/DGAFT/UOIET/TES/N¿3074/16 DE FECHA 30/05/2016, DEL MIN.ECO.FINAN.PUB.(HRE-TSO-4220),CONV.UPRE-CIF-IG/074/15 ENTRE LA UPRE Y EL GOB.AUT.MCPAL.CKOCHAS, PROY.CONST.OCHO AULAS POLIFUNCIONAL U.E. MEDIA LUNA.DEBITO DE LA LIBRETA N¿00099024113 BOLIVIA CAMBIA, SALDOS NO EJECUTADOS GESTION/2015 S/G. LA UPRE.</t>
  </si>
  <si>
    <t>'TRANSFERENCIA DE FONDOS||A SOL. DEL MIN,DE ECO Y FIN.PUBL. MEFP/VTCP/DGAFT/UOIET/TES/N¿3083/16 DE F.30/05/16 HRE TSO 4212 CONVENIO UPRE CIF 0664/13 ENTRE LA UPRE Y EL G.A.M.DE CHAQUI. PROY.CONSTRUC.TINGLADO POLIDEPORTIVO RODERO.DEBITO DE LA LIBRETA 00099024113 BOLIVIA CAMBIA, SALDOS NO EJECUTADOS GESTION 2015, SEG¿N LA UPRE.</t>
  </si>
  <si>
    <t>'TRANSFERENCIA DE FONDOS||S/G.NOTA CITE:MEFP/VTCP/DGAFT/UOIET/TES/NO.3093/16 DE FECHA 30/05/2016, DEL MIN.DE ECO.Y FINAN.PUB.(HRE-TSO-4208),CONV.UPRE-CIF-1129/2013 ENTRE LA UPRE Y EL GOB.AUT.MCPAL.SAN MATIAS PROY.CONST.PAVIMENTO DE LA AVENIDA EDUARDO AVAROA-MUNICIPIO SAN MATIAS.DEBITO DE LA LIBRETA NO.00099024113 "BOLIVIA CAMBIA", PAGO PLANILLA NO.4 DE CIERRE S/G. LA UPRE.</t>
  </si>
  <si>
    <t>'TRANSFERENCIA DE FONDOS||S/G.NOTA CITE: MEFP/VTCP/DGAFT/UOIET/TES/N¿3063/16 DE F.30/05/16 DEL MIN.DE ECO.Y FINAN. PUB.(HRE-TSO-4216),CONV.UPRE-CIF-IG/023/2015 ENTRE LA UPRE Y EL G.A.M.SAN LORENZO PROY. "CONST.TINGLADO Y POLIFUNCIONAL CON GRADERIAS U.E. 12 DE OCT.COM.STA.ELENA".DEBITO DE LIBRETA N¿00099024113 BOLIVIA CAMBIA, PAGO PLANILLA N¿ 1, S/G.LA UPRE.</t>
  </si>
  <si>
    <t>'TRANSFERENCIA DE FONDOS||S/G. NOTA CITE:MEFP/VTCP/DGAFT/UOIET/TES/N¿3087/16 DE FECHA 30/05/2016, DEL MIN.ECO.FINAN.PUB.(HRE-TSO-4221),CONV.UPRE-CIF-138/12 ENTRE LA UPRE Y EL GOB.AUT.MCPAL.MAPIRI, PROY.CONST.ESTADIO MUNICIPAL DE MAPIRI JUAN EVO MORALES AYMA.DEBITO DE LA LIBRETA N¿00099024113 BOLIVIA CAMBIA, PAGO PLANILLA N¿3 S/G. LA UPRE.</t>
  </si>
  <si>
    <t>'TRANSFERENCIA DE FONDOS||A SOL. DEL MIN,DE ECO Y FIN.PUBL. MEFP/VTCP/DGAFT/UOIET/TES/N¿3081/16 DE F. 30/05/16 HRE TSO 4213 CONVENIO UPRE CIF IG 058/2015 ENTRE LA UPRE Y EL G.A.M.DE CHAQUI. PROY.CONSTRUC.TINGLADO Y CANCHA DEPORTIVA POLIFUNCIONAL U.E. EDUARDO AVAROA.DEBITO DE LA LIBRETA 00099024113 BOLIVIA CAMBIA, SALDOS NO EJECUTADOS GESTION 2015, SEG¿N LA UPRE.</t>
  </si>
  <si>
    <t>'TRANSFERENCIA DE FONDOS||A SOL. DEL MIN,DE ECO Y FIN.PUBL. MEFP/VTCP/DGAFT/UOIET/TES/N¿3089/16 DE F.30.05.2016 HRE TSO 4214 CONVENIO UPRE CIF IG 289/2015 ENTRE LA UPRE Y EL G.A.M.DE REYES. PROY.CONSTRUC.TINGLADO POLIDEPORTIVO U.E. PE¿A AMARILLA.DEBITO DE LA LIBRETA 00099024113 BOLIVIA CAMBIA, PAGO DEVOLUCI¿N DE RETENCI¿N DEL 7%, SEG¿N UPRE.</t>
  </si>
  <si>
    <t>'TRANSFERENCIA DE FONDOS||S/G. NOTA CITE:MEFP/VTCP/DGAFT/UOIET/TES/N¿3082/16 DE FECHA 30/05/2016, DEL MIN.ECO.FINAN.PUB.(HRE-TSO-4222),CONV.UPRE-CIF-IG/059/15 ENTRE LA UPRE Y EL GOB.AUT.MCPAL.CHAQUI, PROY.CONST.TINGLADO U.E. MARISCAL ANDRES DE SANTA CRUZ CHAQUI.DEBITO DE LA LIBRETA N¿00099024113 BOLIVIA CAMBIA, SALDOS NO EJECUTADOS GESTION/2015 S/G. LA UPRE.</t>
  </si>
  <si>
    <t>'TRANSFERENCIA DE FONDOS||S/G.NOTA CITE:MEFP/VTCP/DGAFT/UOIET/TES/NO.3092/16 DE FECHA 30-05-2016, DEL MIN.DE ECO.Y FINAN.PUB.(HRE-TSO-4209),CONV.UPRE-CIF-372/2014 ENTRE LA UPRE Y EL GOB.AUT.MCPAL.MONTERO PROY.CONST.MERCADO MUNICIPAL DE MONTERO.DEBITO DE LA LIBRETA NO.00099024113 "BOLIVIA CAMBIA", PAGO PLANILLA NO.5 S/G. LA UPRE.</t>
  </si>
  <si>
    <t>'TRANSFERENCIA DE FONDOS||S/G.NOTA CITE: MEFP/VTCP/DGAFT/UOIET/TES/N¿3071/16 DE F.30/05/16 DEL MIN.DE ECO.Y FINAN.PUB.(HRE-TSO-4217),CONV.UPRE-CIF-IG/178 /2015 ENTRE LA UPRE Y EL G.A.M.JESUS DE MACHACA PROY. "CONST.5 CINCO AULAS Y DIRECCION EN LA U.E.NEPTAL VIRIS-COMUNIDAD TITICANI TATACA".DEBITO DE LIBRETA N¿00099024113 BOLIVIA CAMBIA,SALDOS NO EJECUTADOS GESTION/2015,SEGUN LA UPRE.</t>
  </si>
  <si>
    <t>'TRANSFERENCIA DE FONDOS||S/G.NOTA CITE:MEFP/VTCP/DGAFT/UOIET/TES/NO.3091/16 DE FECHA 30-05-2016, DEL MIN.DE ECO.Y FINAN.PUB.(HRE-TSO-4210),CONV.UPRE-CIF-655/2014 ENTRE LA UPRE Y EL GOB.AUT.MCPAL.PUERTO PEREZ PROY.CONST.COLISEO PUERTO PEREZ.DEBITO DE LA LIBRETA NO.00099024113 "BOLIVIA CAMBIA", PAGO PLANILLA NO.4 S/G. LA UPRE.</t>
  </si>
  <si>
    <t>'TRANSFERENCIA DE FONDOS||S/G.NOTA CITE: MEFP/VTCP/DGAFT/UOIET/TES/N¿3072/16 DE F.30/05/16 DEL MIN.DE ECO.Y FINAN. PUB.(HRE-TSO-4218),CONV.UPRE-CIF-IG/177/2015 ENTRE LA UPRE Y EL G.A.M.JESUS DE MACHACA PROY. "CONST.CINCO  AULAS Y DIRECCION EN LA U.E.JOSE CARRASCO-COMUNIDAD KALLA BAJA".DEBITO DE LIBRETA N¿00099024113 BOLIVIA CAMBIA,SALDOS NO EJECUTADOS GESTION 2015,SEGUN LA UPRE.</t>
  </si>
  <si>
    <t>||TRANSFERENCIA DE FONDOS DEL EXTERIOR SG/ SWIFT 07210 DEL 24/05/2016 A FAVOR DEL TRIBUNAL SUPREMO ELECTORAL POR ORDEN DE CONSULADO GENERAL DE BOLIVIA  BUENOS AIRES ARGENTINA REF.: DEVOLUCION DE SALDOSLIBRETA 00099021001 TGN-RECURSOS ORDINARIOS, COBRO UTILES DE ESCRITORIO</t>
  </si>
  <si>
    <t>||TRANSFERENCIA DE FONDOS SEG¿N CONTRATO SAJU 170 REF: DISTRIBUCI¿N DE FONDOS CORRESPONDIENTES AL MES DE MAYO 2016 Y NOTA DEL MEFP CITE MEFP/VTCP/DGPOT/UOTGN N¿0303/2016 DE FECHA 03/02/2016DE LA LIBRETA N¿ 00099021001 TGN RECURSOS ORDINARIOS, COSTO ¿TILES DE ESCRITORIO</t>
  </si>
  <si>
    <t>COBRO DE||¿TILES DE ESCRITORIO POR LA ELABORACI¿N DEL COMPROBANTE CONTABLE N¿ 0853175 DE LA FECHA Y NOTA DEL MEFP CITE: MEFP/VTCP/DGPOT/UOTGN N¿0303/2016 DE FECHA 03/02/16DE LA LIBRETA N¿ 00099021001 TGN RECURSOS ORDINARIOS (CTA. 6799)</t>
  </si>
  <si>
    <t>||TRANSFERENCIA DE FONDOS DEL EXTERIOR SG/ SWIFT 06984-06982 DEL 19/05/2016 A/F MIN.RR.EE. POR ORDEN DEL VICECONSULADO DEL EST. PLURINACIONAL DE BOLIVIA EN PILARLIBRETA 00099021001 TGN-RECURSOS ORDINARIOS, COBRO UTILES DE ESCRITORIO</t>
  </si>
  <si>
    <t>'COBRO DE UTILES DE ESCRITORIO POR¿||BS50.-Y REEMB.GSTS.COMUNICACION BS220.-CARTA DE CREDITO STANDBY REF.:31133010009853 (BCB:SB-R-2016-16) A/F Y.P.F.B.,S/G NOTA YPFB/GAFC-1277/UACE-458/2016,23/05/16.LIB.00513012007 YPFB - RECURSOS NACIONALIZACI¿N</t>
  </si>
  <si>
    <t>'TRANSFERENCIA DE FONDOS||S/G. NOTA CITE:MEFP/VTCP/DGAFT/UOIET/TES/N¿3078/16 DE LA FECHA, DEL MIN.ECO.FINAN.PUB.(HRE-TSO-4244),CONV.UPRE-CIF-IG/041/15 ENTRE LA UPRE Y EL GOB.AUT.MCPAL.SACACA, PROY.CONST.TINGLADO Y CAMPO DEPORTIVO U.E. TUPAC AMARU B.DEBITO DE LA LIBRETA N¿00099024113 BOLIVIA CAMBIA, SALDOS NO EJECUTADOS GESTION/2015 S/G. LA UPRE.</t>
  </si>
  <si>
    <t>'TRANSFERENCIA DE FONDOS||S/G. NOTA CITE:MEFP/VTCP/DGAFT/UOIET/TES/N¿3076/16 DE LA FECHA, DEL MIN.ECO.FINAN.PUB.(HRE-TSO-4245),CONV.UPRE-CIF-IG/044/15 ENTRE LA UPRE Y EL GOB.AUT.MCPAL.SACACA, PROY.CONST. 2 AULAS Y ADMINISTRACION U.E. KACHUMA.DEBITO DE LA LIBRETA N¿00099024113 BOLIVIA CAMBIA, SALDOS NO EJECUTADOS GESTION/2015 S/G. LA UPRE.</t>
  </si>
  <si>
    <t>'TRANSFERENCIA DE FONDOS||S/G. NOTA CITE:MEFP/VTCP/DGAFT/UOIET/TES/N¿3075/16 DE LA FECHA, DEL MIN.ECO.FINAN.PUB.(HRE-TSO-4246),CONV.UPRE-CIF-IG/043/15 ENTRE LA UPRE Y EL GOB.AUT.MCPAL.SACACA, PROY.CONST. 2 AULAS Y ADMINISTRACION U.E. OVEJERIA.DEBITO DE LA LIBRETA N¿00099024113 BOLIVIA CAMBIA, SALDOS NO EJECUTADOS GESTION/2015 S/G. LA UPRE.</t>
  </si>
  <si>
    <t>'TRANSFERENCIA DE FONDOS||A SOL. DEL MIN,DE ECO Y FIN.PUBL. MEFP/VTCP/DGAFT/UOIET/TES/N¿3099/16 DE LA FECHA HRE TSO 4236 CONVENIO UPRE CIF 187/2015 ENTRE LA UPRE Y EL G.A.M.DE SACABA. PROY.CONSTRUC. U.E. HUGO CHAVEZ FRIAS.DEBITO DE LA LIBRETA 00099024113 BOLIVIA CAMBIA, SALDOS NO EJECUTADOS GESTION 2015, SG. UPRE.</t>
  </si>
  <si>
    <t>'TRANSFERENCIA DE FONDOS||S/G. NOTA CITE:MEFP/VTCP/DGAFT/UOIET/TES/N¿3080/16 DE LA FECHA, DEL MIN.ECO.FINAN.PUB.(HRE-TSO-4247),CONV.UPRE-CIF-IG/060/15 ENTRE LA UPRE Y EL GOB.AUT.MCPAL.CHAQUI, PROY.CONST.TINGLADO U.E. SANTIAGO MESTRIO DON DIEGO.DEBITO DE LA LIBRETA N¿00099024113 BOLIVIA CAMBIA, SALDOS NO EJECUTADOS GESTION/2015 S/G. LA UPRE.</t>
  </si>
  <si>
    <t>'TRANSFERENCIA DE FONDOS||A SOL. DEL MIN,DE ECO Y FIN.PUBL. MEFP/VTCP/DGAFT/UOIET/TES/N¿3096/16 DE LA FECHA HRE TSO 4235 CONVENIO UPRE CIF 184/12 ENTRE LA UPRE Y EL G.A.M.DE VIACHA. PROY.CONSTRUC. U.E. VILIROCO A Y B D-6.DEBITO DE LA LIBRETA 00099024113 BOLIVIA CAMBIA, SALDOS NO EJECUTADOS GESTION 2015, SEG¿N LA UPRE.</t>
  </si>
  <si>
    <t>||TRANSFERENCIA DE FONDOS SEGUN CITE:MEFP/VTCP/DGCP/UODP-560/2016 DEL MEFP RECIBIDA EN LA FECHA REF: PAGO VENCIMIENTOS CLAVE PIZARRA TGNU1O04 (TRAM-TSO-4259) EQUIVALENTE A UFV 2.500.000,- T/C 2,12508DE LA LIBRETA N¿ 00099021001 TGN RECURSOS ORDINARIOS MN.</t>
  </si>
  <si>
    <t>'TRANSFERENCIA DE FONDOS||A SOL. DEL MIN,DE ECO Y FIN.PUBL. MEFP/VTCP/DGAFT/UOIET/TES/N¿3060/16 DE LA FECHA HRE TSO 4234 CONVENIO UPRE CIF 561/2014 ENTRE LA UPRE Y EL G.A.M.DE PUCARA. PROY. IMPLEMENTACI¿N DE CESPED SINT¿TICO EN CANCHA DE FUTBOL.DEBITO DE LA LIBR.00099024113 BOLIVIA CAMBIA, DEVOL. RECURSOS NO EJECUTADOS GESTION 2014, SG UPRE.</t>
  </si>
  <si>
    <t>COBRO DE||COSTO UTILES DE ESCRITORIO POR LA ELABORACION DEL COMPROBANTE CONTABLE NRO. 0853224 DE LA FECHADE LA LIBRETA N¿ 00099021001 TGN RECURSOS ORDINARIOS MN. COBRO COSTO UTILES DE ESCRITORIO</t>
  </si>
  <si>
    <t>'TRANSFERENCIA DE FONDOS||A SOL. DEL MEFP, CITE'MEFP/VTCP/DGAFT/UOIET/TES/N¿3062/16 DE LA FECHA HRE TSO 4233 CONVENIO UPRE CIF 559/2014 ENTRE LA UPRE Y EL G.A.M.DE PUCARA. PROY. IMPLEM. TANQUES DE PVC ACUMULADORES DE AGUA PARA LAS UNID.FAMILIARES EN LAS COM. LOMA LARGA,EL TIPAL Y EL POTRERO.DEBITO DE LA LIBR.00099024113 BOLIVIA CAMBIA, DEVOLUCI¿N RECUSOS NO EJECUTADOS GESTION 2014, SG.UPRE</t>
  </si>
  <si>
    <t>'TRANSFERENCIA DE FONDOS||A SOL. DEL MIN,DE ECO Y FIN.PUBL. MEFP/VTCP/DGAFT/UOIET/TES/N¿3079/16 DE LA FECHA HRE TSO 4249 CONVENIO UPRE CIF IG 061/2015 ENTRE LA UPRE Y EL G.A.M.DE  CHAQUI. PROY.CONSTRUC. DOS TALLERES Y UN LABORATORIO U.E. VILLA IMPERIAL CHAQUI BA¿OS.DEBITO DE LA LIBRETA 00099024113 BOLIVIA CAMBIA, SALDOS NO EJECUTADOS GESTION 2015, SG. LA UPRE.</t>
  </si>
  <si>
    <t>'TRANSFERENCIA DE FONDOS||S/G.NOTA CITE:MEFP/VTCP/DGAFT/UOIET/TES/NO.3097/16 DE LA FECHA, DEL MIN.DE ECO.Y FINAN.PUB.(HRE-TSO-4232),CONV.UPRE-CIF-119/12 ENTRE LA UPRE Y EL GOB.AUT.MCPAL.SACABA PROY.CONST.UNIDAD POLIDEPORTIVO SACABA.DEBITO DE LA LIBRETA NO.00099024113 "BOLIVIA CAMBIA",SALDOS NO EJECUTADOS GESTION/2015 S/G. LA UPRE.</t>
  </si>
  <si>
    <t>'TRANSFERENCIA DE FONDOS||S/G.NOTA CITE:MEFP/VTCP/DGAFT/UOIET/TES/NO.3098/16 DE LA FECHA, DEL MIN.DE ECO.Y FINAN.PUB.(HRE-TSO-4237),CONV.UPRE-CIF-557/2014 ENTRE LA UPRE Y EL GOB.AUT.MCPAL.SACABA PROY.CONST.HOSPITAL DE SEGUNDO NIVEL SOLOMON KLEIN-DISTRITO 2.DEBITO DE LA LIBRETA NO.00099024113 "BOLIVIA CAMBIA",SALDOS NO EJECUTADOS GESTION/2015 S/G. LA UPRE.</t>
  </si>
  <si>
    <t>||TRANSFERENCIA DE FONDOS SG CITE:MEFP/VTCP/DGPOT/UPCFTGN/TR-1289/2016 DEL MEFP RECIBIDA EN LA FECHA  REF: TRANSFERENCIA QUE EFECTUAMOS DEL 10% DE LOS RECURSOS DE LA CUENTA DEL DIALOGO 2000 (COMSALUD) CORRESPONDIENTE A MAYO 2016 (TRAM-TSO-4252)DE LA LIBRETA N¿ 00099021001 TGN RECURSOS ORDINARIOS COBRO COSTO UTILES DE ESCRITORIO</t>
  </si>
  <si>
    <t>'TRANSFERENCIA DE FONDOS||S/G.NOTA CITE: MEFP/VTCP/DGAFT/UOIET/TES/N¿3059/16 DE LA FECHA DEL MIN.DE ECO.Y FINAN. PUB.(HRE-TSO-4240),CONV.UPRE-CIF-0421/13 ENTRE LA UPRE Y EL G.A.M.COCAPATA PROY. "CONST.4 AULAS DIRECCION,6 VIVIENDAS Y BATERIA BA¿OS U.E. INCACASANI".DEBITO DE LIBRETA N¿00099024113 BOLIVIA CAMBIA, DEVOL. RECURS.NO EJECUT. GEST/2014 S/G. LA UPRE.</t>
  </si>
  <si>
    <t>'TRANSFERENCIA DE FONDOS||S/G.NOTA CITE:MEFP/VTCP/DGAFT/UOIET/TES/NO.3095/16 DE LA FECHA, DEL MIN.DE ECO.Y FINAN.PUB.(HRE-TSO-4238),CONV.UPRE-CIF-IG/324/2015 ENTRE LA UPRE Y EL GOB.AUT.MCPAL.VIACHA PROY.CONST.U.E.T¿CNICO HUMAN¿STICO HUGO ORDO¿EZ SARAVIA DISTRITO-1.DEBITO DE LA LIBRETA NO.00099024113 "BOLIVIA CAMBIA",SALDOS NO EJECUTADOS GESTION/2015 S/G. LA UPRE.</t>
  </si>
  <si>
    <t>'TRANSFERENCIA DE FONDOS||S/G.NOTA CITE: MEFP/VTCP/DGAFT/UOIET/TES/N¿3061/16 DE LA FECHA DEL MIN.DE ECO.Y FINAN.PUB.(HRE-TSO-4241),CONV.UPRE-CIF-560/14 ENTRE LA UPRE Y EL G.A.M.PUCARA PROY. "CONST.MODULO EDUCATIVO OLGA RENGEL DE CABRERA-PUCARA".DEBITO DE LIBRETA N¿00099024113 BOLIVIA CAMBIA, DEVOL.RECURS.NO EJECUT. GEST/2014 S/G. LA UPRE.</t>
  </si>
  <si>
    <t>'TRANSFERENCIA DE FONDOS||S/G.NOTA CITE: MEFP/VTCP/DGAFT/UOIET/TES/N¿3065/16 DE LA FECHA DEL MIN.DE ECO.Y FINAN. PUB.(HRE-TSO-4242),CONV.UPRE-CIF-061/2015 ENTRE LA UPRE Y EL G.A.M.VILLA TUNARI PROY. "CONST.8 AULAS BAT.BA¿OS, TINGLADO Y CANCHA MULTIPLE U.E.TODOS SANTOS "DEBITO DE LIBRETA N¿00099024113 BOLIVIA CAMBIA, PAGOPLANILLA N¿ 3, S/G.LA UPRE.</t>
  </si>
  <si>
    <t>'TRANSFERENCIA DE FONDOS||S/G.NOTA CITE: MEFP/VTCP/DGAFT/UOIET/TES/N¿3077/16 DE LA FECHA DEL MIN.DE ECO.Y FINAN. PUB.(HRE-TSO-4243),CONV.UPRE-CIF-IG/042/2015 ENTRE LA UPRE Y EL G.A.M.SACACA  PROY. "CONST.TINGLADO Y CAMPO DEPORTIVPO U.E. CHALLAQASA".DEBITO DE LIBRETA N¿00099024113 BOLIVIA CAMBIA, DEVOL.RECURS. NO EJECUT. GEST/2015 S/G. LA UPRE.</t>
  </si>
  <si>
    <t>'TRANSFERENCIA DE FONDOS||EN ATENCION A NOTA DEL MIN. DE ECONOMIA Y FINANZAS PUBLICAS. MEFP/VTCP/DGCP/UODP-561/2016 DE LA FECHA(HRE-TSO-4260). PAGO BTS EXTRABURSATIL -VENCIMIENTO 1DE JUNIO  D.S. N¿1121 DE 11/01/2012DEBITO DE LA LIBRETA N¿ 00099021001, REPOSICI¿N ¿TILES DE ESCRITORIO</t>
  </si>
  <si>
    <t>'TRANSFERENCIA DE FONDOS||EN ATENCION A NOTA DEL MIN. DE ECONOMIA Y FINANZAS PUBLICAS. MEFP/VTCP/DGCP/UODP-561/2016 DE LA FECHA(HRE-TSO-4260). PAGO BTS EXTRABURSATIL -VENCIMIENTO 1DE JUNIO  D.S. N¿1121 DE 11/01/2012DEBITO DE LIBRETA  N¿ 00099021001 "TGN-RECURSOS ORDINARIOS-MONEDA NACIONAL"</t>
  </si>
  <si>
    <t>||VENTA DE DIVISAS S/G NOTAS EASBA - NE GG - GAF-DF N¿87/2016  Y MEFP/VTCP/DGPOT/UOTGN/N¿1786/2016 REF.: PROV. DE FDOS. EMISION CARTA DE CREDITO I-2016-013, COBRO EMISION 0,15% S/USD921.302.- POR 91 DIAS, REEMB. GASTOS DE COMUNICACION BS220.- Y EMISION DE CBTE. CTBLE BS50CUT. LIBRETA N¿00586019203 GASTO CORRIENTE EASBA-SANO N¿400</t>
  </si>
  <si>
    <t>'TRANSFERENCIA DE FONDOS||S/G.NOTA CITE:MEFP/VTCP/DGAFT/UOIET/TES/NO.3058/16 DE LA FECHA, DEL MIN.DE ECO.Y FINAN.PUB.(HRE-TSO-4239),CONV.UPRE-CIF-27/2014 ENTRE LA UPRE Y EL GOB.AUT.MCPAL.ANTEQUERA PROY.CONST.CASA DE GOBIERNO DEL MUNICIPIO ANTEQUERA-ORURO.DEBITO DE LA LIBRETA N¿00099024113 BOLIVIA CAMBIA,PAGO DEVOL.RECURS.NO EJECUT. GEST/14 S/G.LA UPRE.</t>
  </si>
  <si>
    <t>||TRANSF. DE FONDOS DEL EXTERIOR A  F/TRIBUNAL SUPREMO ELECTORAL SEGUN SWIFT NO.7211 DEL 24/05/2016 ORDENANTE CONSULADO GENERAL DE BOLIVIA BUENOS AIRES ARGENTINA REF.SALDO NO EJECUTADO RECURSOS PARA EL VOTO EN EL EXTERIOR REFERENDO CONSTITUCIONAL.CGO.LIB.00099021001 TGN-RECURSOS ORDINARIOS (UTILES DE ESCRITORIO)</t>
  </si>
  <si>
    <t>'TRANSFERENCIA DE FONDOS||S/G.NOTA CITE:MEFP/VTCP/DGAFT/UOIET/TES/NO.3088/16 DE LA FECHA, DEL MIN.DE ECO.Y FINAN.PUB.(HRE-TSO-4248),CONV.UPRE-CIF-030/2014 ENTRE LA UPRE Y EL GOB.AUT.MCPAL.ORURO PROY.CONST.U.E.DIOS ES AMOR-MUNICIPIO DE ORURO.DEBITO DE LA LIBRETA NO.00099024113 "BOLIVIA CAMBIA", PAGO PLANILLA NO.5 DE CIERRE S/G. LA UPRE.</t>
  </si>
  <si>
    <t>||TRANSF. DE FONDOS EN ATENCION A MSJE. SWIFT 07442 DE LA FECHA (SECTOR PUBLICO)DE LA LIBRETA 00117012001 DGAC, REPOSICION UTILES DE ESCRITORIO</t>
  </si>
  <si>
    <t>||TRANSF. DE FONDOS EN ATENCION A MSJE. SWIFT 07438 DE LA FECHA (SECTOR PUBLICO)DE LA LIBRETA 00117012001 DGAC, REPOSICION UTILES DE ESCRITORIO</t>
  </si>
  <si>
    <t>||TRANSF. DE FONDOS EN ATENCION A MSJES. SWIFT 07441, 07419 Y CORREO ELECTRONICO DE LA DGAC DE LA FECHA (SECTOR PUBLICO)DE LA LIBRETA 00117012001 DGAC, REPOSICION UTILES DE ESCRITORIO</t>
  </si>
  <si>
    <t>||TRANSF. DE FONDOS EN ATENCION A MSJE. SWIFT 07440 Y CORREO ELECTRONICO DE LA DGAC DE LA FECHA (SECTOR PUBLICO)DE LA LIBRETA 00117012001 DGAC, REPOSICION UTILES DE ESCRITORIO</t>
  </si>
  <si>
    <t>'TRANSFERENCIA DE FONDOS||A SOL. DEL MIN,DE ECO Y FIN.PUBL. MEFP/VTCP/DGCP/UODP-559/2016 DE LA FECHA HRE TSO 4278 A FAVOR DEL GOBIERNO AUTONOMO MUNICIPAL DE LA PAZ.DEBITO DE LA LIBRETA 00099037012 PAR-IDA 5168-BS-PROY. INFRAESTRUCTURA URBANA - GAMLP.</t>
  </si>
  <si>
    <t>'TRANSFERENCIA DE FONDOS||A SOL. DEL MIN,DE ECO Y FIN.PUBL. MEFP/VTCP/DGCP/UODP-559/2016 DE LA FECHA HRE TSO 4278 A FAVOR DEL GOBIERNO AUTONOMO MUNICIPAL DE LA PAZ.DEBITO DE LA LIBRETA 00099021001 COBRO UTILES DE ESCRITORIO.</t>
  </si>
  <si>
    <t>PAGO A CAF PRÉSTAMO CFA007860 VCTO. 01-jun-2016 POR CUENTA DE TGN , NTI. 007666 VALOR 01-jun-2016 INTERESES USD 385.097,48 COMISIONES USD 74.142,86 CTA. 3987 CUENTA UNICA DEL TESORO LIB. 00099021001 REF.: COMISIONES BANCARIAS</t>
  </si>
  <si>
    <t>PAGO A CAF PRÉSTAMO CFA007840 VCTO. 01-jun-2016 POR CUENTA DE TGN , NTI. 007801 VALOR 01-jun-2016 CAPITAL USD 197.409,14 INTERESES USD 52.004,81 COMISIONES USD 15.011,98 CTA. 3987 CUENTA UNICA DEL TESORO LIB. 00099021001 REF.: COMISIONES BANCARIAS</t>
  </si>
  <si>
    <t>PAGO A IDA PRÉSTAMO 4923-BO VCTO. 01-jun-2016 POR CUENTA DE TGN , NTI. 007823 VALOR 01-jun-2016 INTERESES USD 83.391,27 CTA. 3987 CUENTA UNICA DEL TESORO LIB. 00099021001 REF.: COMISIONES BANCARIAS</t>
  </si>
  <si>
    <t>||AMPLIACION DE VALIDEZ 0,15% S/USD462.300.-POR 61 DIAS,REEMB.GSTS.COMUNICACION BS220.-Y EMISION COMP.CONTABLE BS50.-,S/G NOTA MHE-04382-EEC-GNV-00437,31/05/16 REF.:I-2015-029 P/C MHE-EEC-GNV A/F MAT S/A LIB.00078034201 MHE-EEC-GNV FONDO DE CONVERSION DE VEHICULOS REF.:COMIS.AMPL.VAL.LC I-2015-029</t>
  </si>
  <si>
    <t>||AMPLIACION DE VALIDEZ 0,15% S/USD53.760.-POR 61 DIAS,REEMB.GSTS.COMUNICACION BS220.-Y EMISION COMP.CONTABLE BS50.-,S/G NOTA MHE-04381-EEC-GNV-00436,31/05/16 REF.:I-2015-027 P/C MHE-EEC-GNV A/F KIOSHI COMPRESION S.A. LIB.00078034201 MHE-EEC-GNV FONDO DE CONVERSION DE VEHICULOS REF.:COMIS.AMPL.VAL.LC I-2015-027</t>
  </si>
  <si>
    <t>VENTA DE DIVISAS CON TRANSFERENCIA DE FONDOS A SOLICITUD DE SERVICIO GENERAL DE IDENTIFICACION PERSONAL - SEGIP SEGUN SOLICITUD CITE: MEFP/VTCP/DGPOT/UOTGN/NO.1809/2016 REF: PAGO COMPENSACION MES DE MAYO 2016 LIB. 00340012003 RECAUDACION EXTRANJERIA - C.I. -L.C.</t>
  </si>
  <si>
    <t>VENTA DE DIVISAS CON TRANSFERENCIA DE FONDOS A SOLICITUD DE SERVICIO GENERAL DE IDENTIFICACION PERSONAL - SEGIP SEGUN SOLICITUD CITE: MEFP/VTCP/DGPOT/UOTGN/NO.1807/2016 REF: PAGO DE COMPENSACION MES DE MAYO 2016 LIB. 00340012003 RECAUDACION EXTRANJERIA - C.I. -L.C.</t>
  </si>
  <si>
    <t>VENTA DE DIVISAS CON TRANSFERENCIA DE FONDOS A SOLICITUD DE SERVICIO GENERAL DE IDENTIFICACION PERSONAL - SEGIP SEGUN SOLICITUD CITE: MEFP/VTCP/DGPOT/UOTGN/NO.1808/2016 REF: PAGO DE HABERES MAYO 2016 LIB. 00340012003 RECAUDACION EXTRANJERIA - C.I. -L.C.</t>
  </si>
  <si>
    <t>VENTA DE DIVISAS CON TRANSFERENCIA DE FONDOS A SOLICITUD DE MINISTERIO DE RELACIONES EXTERIORES SEGUN SOLICITUD CITE: MEFP/VTCP/DGPOT/UOTGN/NO.1814/2016 REF: PAGO CONTRATACION DE TRADUCTORES LIB. 00099021001 TGN-RECURSOS ORDINARIOS</t>
  </si>
  <si>
    <t>VENTA DE DIVISAS CON TRANSFERENCIA DE FONDOS A SOLICITUD DE MINISTERIO DE RELACIONES EXTERIORES SEGUN SOLICITUD CITE: MEFP/VTCP/DGPOT/UOTGN/NO.1813/2016 REF: PAGO REPATRIACION RESTOS MORTALES LIB. 00010011102 MIN.RR.EE.-GESTORIA CONSULAR LEY NO.3108</t>
  </si>
  <si>
    <t>VENTA DE DIVISAS CON TRANSFERENCIA DE FONDOS A SOLICITUD DE PROCURADURIA GENERAL DEL ESTADO SEGUN SOLICITUD CITE: MEFP/VTCP/DGPOT/UOTGN/NO.1810/2016 REF: PAGO COSTAS ARBITRAJE CASO CPA NO.2013-15 SOUTH AMERICAN SILVER LIMITED BERMUDAS CON EL ESTADO PLURINAL. DE BOL. LIB. 00099021001 TGN-RECURSOS ORDINARIOS</t>
  </si>
  <si>
    <t>VENTA DE DIVISAS CON TRANSFERENCIA DE FONDOS A SOLICITUD DE BOLIVIA TV SEGUN SOLICITUD CITE: MEFP/VTCP/DGPOT/UOTGN/NO.1811/2016 REF: PAGO DERECHOS DE TRANSMISION PARTIDOS DE LA COPA AMERICA LIB. 00526012001 BOLIVIA TV - RECAUDACIONES</t>
  </si>
  <si>
    <t>'TRANSFERENCIA DE FONDOS||A SOL. DEL MIN,DE ECO Y FIN.PUBL. MEFP/VTCP/DGCP/UODP-564/2016 DE LA FECHA HRE TSO 4282 PAGO BTS EXTRABURSATIL-VENCIMIENTO 2 DE JUNIO D.S. N°1121 DE 11 DE ENERO DE 2012. DEBITO DE LA LIBRETA 00099021001 TGN - RECURSOS ORDINARIOS - MONEDA NACIONAL.</t>
  </si>
  <si>
    <t>'TRANSFERENCIA DE FONDOS||A SOL. DEL MIN,DE ECO Y FIN.PUBL. MEFP/VTCP/DGCP/UODP-564/2016 DE LA FECHA HRE TSO 4282 PAGO BTS EXTRABURSATIL-VENCIMIENTO 2 DE JUNIO D.S. N°1121 DE 11 DE ENERO DE 2012. DEBITO DE LA LIBRETA 00099021001 COBRO UTILES DE ESCRITORIO.</t>
  </si>
  <si>
    <t>COBRO COSTOS DE PAPELERIA SEGUN TRANSFERENCIA DEL EXTERIOR POR ORDEN DE CONSULATE GENL OF THE PLURINATIONAL STATE OF BOLIVIA NEW YORK, N.Y. REF.: GESTORIA CONSULAR LIB. 00010011102 MIN.RR.EE.-GESTORIA CONSULAR LEY NO.3108</t>
  </si>
  <si>
    <t>||REGISTRO COBRO COMISION AVISO ENMIENDA CARTA DE CREDITO STANDBY BS220.-Y EMISION COMP.CONTABLE BS50.-REF.:31133010009853 (BCB:SB-R-2016-16) A/F Y.P.F.B.,EN COMPL.A COMP.853454,01/06/16. LIB.00513012007 YPFB - RECURSOS NACIONALIZACIÓN</t>
  </si>
  <si>
    <t>||TRANSFERENCIA DE FONDOS S/G. MENSAJES SWIFT NROS. 07471 Y 07464 DE LA FECHA (SECTOR PUBLICO). DEBITO DE LA LIBRETA 00117012001 DGAC, REPOSICION UTILES DE ESCRITORIO.</t>
  </si>
  <si>
    <t>||TRANSFERENCIA DE FONDOS S/G. MENSAJES SWIFT NROS. 07473 DE LA FECHA Y 07418 DE F. 31.05.16 (SECTOR PUBLICO). DEBITO DE LA LIBRETA 00117012001 DGAC, REPOSICION UTILES DE ESCRITORIO.</t>
  </si>
  <si>
    <t>||TRANSFERENCIA DE FONDOS S/G. MENSAJE SWIFT NRO. 07469 DE LA FECHA (SECTOR PUBLICO). DEBITO DE LA LIBRETA 00117012001 DGAC, REPOSICION UTILES DE ESCRITORIO.</t>
  </si>
  <si>
    <t>||TRANSFERENCIA DE FONDOS S/G. MENSAJES SWIFT 07520 Y 07513 DE LA FECHA (SECTOR PUBLICO). DEBITO DE LA LIBRETA 00117012001 DGAC, REPOSICION UTILES DE ESCRITORIO.</t>
  </si>
  <si>
    <t>COBRO COSTOS DE PAPELERIA SEGUN TRANSFERENCIA DEL EXTERIOR POR ORDEN DE PETROBRAS PARAGUAY GAS SRL LIB. 00513062001 YPFB-OPERACIONES PLANTA DE SEPARACION DE LIQUIDOS RIO GRANDE</t>
  </si>
  <si>
    <t>COBRO COSTOS DE PAPELERIA SEGUN TRANSFERENCIA DEL EXTERIOR POR ORDEN DE CONSULADO GENERAL DE BOLIVIA EN GINEBRA-SUIZA. REF.:GESTORIA CONSULAR MAYO LIB. 00010011102 MIN.RR.EE.-GESTORIA CONSULAR LEY NO.3108</t>
  </si>
  <si>
    <t>COBRO COSTOS DE PAPELERIA SEGUN TRANSFERENCIA DEL EXTERIOR POR ORDEN DE SEZIONE CONSOLARE AMBASCIATA DI BOLIVIA EN ITALIA REF.: GESTORIA CONSULAR MAYO 2016 LIB. 00010011102 MIN.RR.EE.-GESTORIA CONSULAR LEY NO.3108</t>
  </si>
  <si>
    <t>COBRO COSTOS DE PAPELERIA SEGUN TRANSFERENCIA DEL EXTERIOR POR ORDEN DE HOGAS S.A. LIB. 00513062001 YPFB-OPERACIONES PLANTA DE SEPARACION DE LIQUIDOS RIO GRANDE</t>
  </si>
  <si>
    <t>VENTA DE DIVISAS CON TRANSFERENCIA DE FONDOS A SOLICITUD DE YACIMIENTOS PETROLIFEROS FISCALES BOLIVIANOS SEGUN SOLICITUD YPFB-0253-2016 CITE: MEFP/VTCP/DGPOT/UOTGN/NO.1821/2016 REF: ANTICIPO 20 PORCIENTO ADQUISICION TUBERIAS DE PERFORACION DE 5 PULGADAS OD DRILL PIPE LIB. 00513032001 YPFB - ACTIVIDADES VPACF</t>
  </si>
  <si>
    <t>VENTA DE DIVISAS CON TRANSFERENCIA DE FONDOS A SOLICITUD DE YACIMIENTOS PETROLIFEROS FISCALES BOLIVIANOS SEGUN SOLICITUD YPFB-0252-2016 CITE: MEFP/VTCP/DGPOT/ UOTGN /NO.1822/ 2016 REF: TRANSFERENCIA DE FONDOS GASTOS SEGUNDO TRIMESTRE LIB. 00513012003 LBP-YPFB (2011349681373)</t>
  </si>
  <si>
    <t>COBRO COSTOS DE PAPELERIA SEGUN TRANSFERENCIA DEL EXTERIOR POR ORDEN DE CONSULADO GENERAL DE BOLIVIA-SANTIAGO CL. REF.:RECAUDACIONES GESTORIA CONSULAR MAYO 2016 LIB. 00010011102 MIN.RR.EE.-GESTORIA CONSULAR LEY NO.3108</t>
  </si>
  <si>
    <t>Pago de capital e intereses corrientes, adeudados por el Gobierno Autónomo Departamental del Beni, correspondientes al Convenio Préstamo CAF 2324 - Proyecto de Electrificación ITUBA.</t>
  </si>
  <si>
    <t>PAGO A BID PRÉSTAMO 1927/BL-BO VCTO. 02-jun-2016 POR CUENTA DE TGN , NTI. 007765 VALOR 02-jun-2016 INTERESES USD 7.790,36 CTA. 3987 CUENTA UNICA DEL TESORO LIB. 00099021001 REF.: COMISIONES BANCARIAS</t>
  </si>
  <si>
    <t>PAGO A BID PRÉSTAMO 1927/BL-BO VCTO. 02-jun-2016 POR CUENTA DE TGN , NTI. 007764 VALOR 02-jun-2016 CAPITAL USD 309.265,46 INTERESES USD 188.682,57 CTA. 3987 CUENTA UNICA DEL TESORO LIB. 00099021001 REF.: COMISIONES BANCARIAS</t>
  </si>
  <si>
    <t>PAGO A BID PRÉSTAMO 1678-SF-BO VCTO. 02-jun-2016 POR CUENTA DE TGN , NTI. 007740 VALOR 02-jun-2016 CAPITAL USD 202.033,57 INTERESES USD 121.274,59 CTA. 3987 CUENTA UNICA DEL TESORO LIB. 00099021001 REF.: COMISIONES BANCARIAS</t>
  </si>
  <si>
    <t>VENTA DE DIVISAS CON TRANSFERENCIA DE FONDOS A SOLICITUD DE MINISTERIO DE RELACIONES EXTERIORES SEGUN SOLICITUD CITE: MEFP/VTCP/DGPOT/UOTGN/NO.1816/2016 REF: PAGO GASTOS FUNERARIOS Y REPATRIACION RESTOS SRA.PETRONA CHORE LIB. 00010011102 MIN.RR.EE.-GESTORIA CONSULAR LEY NO.3108</t>
  </si>
  <si>
    <t>||TRANSFERENCIA DE FONDOS S/G. CITE' BUN0513/16 DE LA FECHA (HRE-TSO-4316). DEVOLUCION SALDOS NO EJECUTADOS PROYECTO MANEJO INTEGRADO Y APROVECHAMIENTO DE LA CUENCA HIDROGRÁFICA TACAGUA EN CUMPLIMIENTO DEL CONVENIO INTERINSTITUCIONAL. A SOLICITUD DEL G.A.M. DE CHALLAPATA; LIBRETA 00860108012 MMAA-PAR-BS-PROYS.PLAN NAL.CUENCAS; BUN.</t>
  </si>
  <si>
    <t>||TRANSFERENCIA DE FONDOS S/G. NOTA CITE: BUN/CF341/2016 DE LA FECHA.(HRE-TSO-4320), TRASPASO DE CAPITAL POR EL MES DE MAYO/2016 DE LA COOPERATIVA SUDAMERICANA AL TGN. A SOLIC.FONDESIF, LIBRETA N° 00099021001 TGN-RECURSOS ORDINARIOS; BUN.</t>
  </si>
  <si>
    <t>||TRANSFERENCIA DE FONDOS S/G. NOTA DE CITE:BUN0517/16 DE LA FECHA (HRE-TSO-4313),DEVOLUCIÓN DE CAJA PETROLERA DE SALUD,POR INCAPACIDAD TEMPORAL DE FEBRERO 2016,DE LA SRA.ELIZABETH FERNANDA REVOLLO BALLESTEROS. A SOLIC.EMPRESA BOLIVIANA DE INDUSTRIALIZACION DE HIDROCARBUROS,LIBRETA N°00990201001; BUN.</t>
  </si>
  <si>
    <t>'TRANSFERENCIA DE FONDOS||EN ATENCION A NOTA DEL MIN. DE ECONOMIA Y FINANZAS PUBLICAS. MEFP/VTCP/DGCP/UODP-570/2016 DE LA FECHA(HRE-TSO-4309). PAGO BTS EXTRABURSATIL -VENCIMIENTO 3 DE JUNIO D.S. N°1121 DE 11/01/2012 DEBITO DE LIBRETA N° 00099021001 "TGN-RECURSOS ORDINARIOS-MONEDA NACIONAL"</t>
  </si>
  <si>
    <t>'TRANSFERENCIA DE FONDOS||EN ATENCION A NOTA DEL MIN. DE ECONOMIA Y FINANZAS PUBLICAS. MEFP/VTCP/DGCP/UODP-570/2016 DE LA FECHA(HRE-TSO-4309). PAGO BTS EXTRABURSATIL -VENCIMIENTO 3 DE JUNIO D.S. N°1121 DE 11/01/2012 DEBITO DE LA LIBRETA N° 00099021001, REPOSICIÓN ÚTILES DE ESCRITORIO</t>
  </si>
  <si>
    <t>PROVISION DE FONDOS A SOLICITUD DE YACIMIENTOS PETROLIFEROS FISCALES BOLIVIANOS SEGUN SOLICITUD YPFB-0255-2016 REF: PAGO SERVICIO INTERRUMPIBLE DE TRANSPORTE DE GAS PARA EL MI YPFB TRANSPORTE POR EL MES DE ABRIL/16 LIB. 00513012007 YPFB - RECURSOS NACIONALIZACION</t>
  </si>
  <si>
    <t>PROVISION DE FONDOS A SOLICITUD DE YACIMIENTOS PETROLIFEROS FISCALES BOLIVIANOS SEGUN SOLICITUD YPFB-0254-2016 REF: PAGO SERVICIO INTERRUMPIBLE DE TRANSPORTE DE GAS PARA EL MI DUCTO MENOR CARRASCO BULO BULO A YPFB CHACO POR EL MES DE ABRIL/16 LIB. 00513012007 YPFB - RECURSOS NACIONALIZACION</t>
  </si>
  <si>
    <t>COBRO COSTOS DE PAPELERIA SEGUN TRANSFERENCIA DEL EXTERIOR POR ORDEN DE CONSULADO DE BOLIVIA EN MURCIA-ESPAÑA REF:GESTORIA CONSULAR MAYO-2016 LIB. 00010011102 MIN.RR.EE.-GESTORIA CONSULAR LEY NO.3108</t>
  </si>
  <si>
    <t>Transferencia que efectuamos para de devolución de recursos a la empresa ESMICAL S.A. por concepto del deposito en demasía efectuado el 04/01/2016 s/g notas CITE: DFC 1939 URT-1528/2016 y CITE: MEFP/VPCF/DGCF/UCCF No 431/2016</t>
  </si>
  <si>
    <t>||TRANSFERENCIA DE FONDOS POR PARTE DEL TGN PARA PAGO DE VALORES "C" EN MN CON F.VCTO.03.06.2016, S/G CARTA MEFP/VTCP/DGCP/UODP-574/2016 DE FECHA 03/06/2016.DEL MINISTERIO DE ECONOMIA Y FINANZAS PUBLICAS, LIBRETA 00099031003 DEL TGN TITULOS VALOR DEL TESORO MN. LIBRETA 00099031003 DEL TGN TITULOS VALOR DEL TESORO MN</t>
  </si>
  <si>
    <t>||RESPUESTA DEBITO DEL BANQUERO SG/ SWIFT 7635 DE LA FECHA REF: COBRO COMISION POR TRANSFERENCIA EUR 1,500.- DEL 29/04/2016 SG/ SOLICITUD DE BOLIVIA TV REF.: PAGO A/F NINOZKA TORO SIÑANIZ LIB.00526012001-BOLIVIA TV-RECAUDACIONES</t>
  </si>
  <si>
    <t>||RESPUESTA DEBITO DEL BANQUERO SG/ SWIFT 7635 DE LA FECHA REF: COBRO COMISION POR TRANSFERENCIA EUR 1,500.- DEL 29/04/2016 SG/ SOLICITUD DE BOLIVIA TV REF.: PAGO A/F NINOZKA TORO SIÑANIZ LIB.00526012001-BOLIVIA TV-RECAUDACIONES, UTILES DE ESCRITORIO</t>
  </si>
  <si>
    <t>'TRANSFERENCIA DE FONDOS||EN ATENCION A NOTA DEL MIN. DE ECONOMIA Y FINANZAS PUBLICAS. MEFP/VTCP/DGCP/UODP-575/2016 DE LA FECHA(HRE-TSO-4335), PAGO BTS EXTRABURSATIL -VENCIMIENTO 4, 5 Y 6 DE JUNIO D.S. N°1121 DE 11/01/2012 DEBITO DE LIBRETA N° 00099021001 "TGN-RECURSOS ORDINARIOS-MONEDA NACIONAL".</t>
  </si>
  <si>
    <t>VENTA DE DIVISAS CON TRANSFERENCIA DE FONDOS A SOLICITUD DE EMPRESA PUBLICA PRODUCTIVA CARTONES DE BOLIVIA-CARTONBOL SEGUN SOLICITUD CITE: MEFP/VTCP/DGPOT/ UOTGN /NO.1834/ 2016 REF: COMPRA DE EQUIPO DE RODILLO LIB. 00576012001 CARTONBOL</t>
  </si>
  <si>
    <t>COBRO COSTOS DE PAPELERIA SEGUN TRANSFERENCIA DEL EXTERIOR POR ORDEN DE LIMA GAS S.A. LIB. 00513062001 YPFB-OPERACIONES PLANTA DE SEPARACION DE LIQUIDOS RIO GRANDE</t>
  </si>
  <si>
    <t>'TRANSFERENCIA DE FONDOS||EN ATENCION A NOTA DEL MIN. DE ECONOMIA Y FINANZAS PUBLICAS. MEFP/VTCP/DGCP/UODP-575/2016 DE LA FECHA(HRE-TSO-4335), PAGO BTS EXTRABURSATIL -VENCIMIENTO 4, 5 Y 6 DE JUNIO D.S. N°1121 DE 11/01/2012 DEBITO DE LA LIBRETA N° 00099021001, REPOSICIÓN ÚTILES DE ESCRITORIO.</t>
  </si>
  <si>
    <t>||TRANSFERENCIA DE FONDOS S/G. NOTA DE CITE:BUN0519/19 DE LA FECHA (HRE-TSO-4344), TRASPASO PARCIAL DE RECURSOS DE LA GOBERNACION DE ORURO AL SEDERI-ORURO PARA SU FUNCIONAMIENTO GESTION 2016. A SOLICITUD DE SEDERI ORURO.LIBRETA N°00301014201; BUN.</t>
  </si>
  <si>
    <t>||TRANSFERENCIA DE FONDOS S/G. MENSAJE SWIFT NRO. 07627 Y CORREO ELECTRONICO DE LA DIRECCION GENERAL DE AERONAUTICA CIVIL DE LA FECHA. (SECTOR PUBLICO). DEBITO DE LA LIBRETA 00117012001 DGAC, REPOSICION UTILES DE ESCRITORIO.</t>
  </si>
  <si>
    <t>VENTA DE DIVISAS CON TRANSFERENCIA DE FONDOS A SOLICITUD DE YACIMIENTOS PETROLIFEROS FISCALES BOLIVIANOS SEGUN SOLICITUD 1_E REF: PAGO A DNP INTERNACIONAL S.A., FACT. PROFORMA 0000172 DEL 23/05/2016 PROVISION DE 250.000.- BBLS DOI JUNIO/16 4TO EMBARQUE, S/G GCHL 695 DPCA 1527/2016 INF. TEC-LEGAL DPC LIB. 00513012004 LBP-YPFB-UNICOMERCIAL (4030005415/1-2188907)</t>
  </si>
  <si>
    <t>NUMERO DE LIBRETA CUT: 00513012008 OPERACIÓN E18 TRANSFERENCIA DEL SISTEMA FINANCIERO POR CUENTA DE TERCEROS A LA CUT PARA ABONO EN LA CTA. 3987069001 PARA POSTERIOR ABONO EN LA LIBRETA CUT N.00513012008 A NOMBRE DE YPFB DIVIDENDOS A SOLICITUD DE YPFB</t>
  </si>
  <si>
    <t>||COBRO DE ÚTILES DE ESCRITORIO POR COBRO DE COMISIONES BANCARIAS POR EL BANQUERO DEL EXTERIOR POR PAGO PTMOS.: FND-45, FND-358 Y FND-367 CON VCTO. 24/04/2016 POR CUENTA DEL TGN. CTA. 3987 CUENTA UNICA DEL TESORO LIB. 00099021001 REF.: ÚTILES DE ESCRITORIO</t>
  </si>
  <si>
    <t>NUMERO DE LIBRETA CUT: 00513012008 OPERACIÓN E18 TRANSFERENCIA DEL SISTEMA FINANCIERO POR CUENTA DE TERCEROS A LA CUT A SOLICITUD DE YPFB TRANSPORTE S.A.</t>
  </si>
  <si>
    <t>NUMERO DE LIBRETA CUT: 00513012008 OPERACIÓN E18 TRANSFERENCIA DEL SISTEMA FINANCIERO POR CUENTA DE TERCEROS A LA CUT PAGO DE DIVIDENDOS PARTE UTILIDAD NO DISTRIBUIDA GESTION 2007, POR CUENTA DE YPFB TRANSPORTE SA</t>
  </si>
  <si>
    <t>NUMERO DE LIBRETA CUT: 00513012008 OPERACIÓN E18 TRANSFERENCIA DEL SISTEMA FINANCIERO POR CUENTA DE TERCEROS A LA CUT YPFB DIVIDENDOS LIBRETA PAGO DE DIVIDENDOS A YPFB CITE TS 06012 2016 B</t>
  </si>
  <si>
    <t>COBRO COSTOS DE PAPELERIA SEGUN TRANSFERENCIA DEL EXTERIOR POR ORDEN DE CORPORACION PETROLERA S.A.-ASUNCION-PARAGUAY REF.: PAGO PRE-FACTURA NRO.118/2016 LIB. 00513062001 YPFB-OPERACIONES PLANTA DE SEPARACION DE LIQUIDOS RIO GRANDE</t>
  </si>
  <si>
    <t>COBRO COSTOS DE PAPELERIA SEGUN TRANSFERENCIA DEL EXTERIOR POR ORDEN DE BOLIVIAN CONSULATE (LONDON) REF.: GESTORIA CONSULAR LIB. 00010011102 MIN.RR.EE.-GESTORIA CONSULAR LEY NO.3108</t>
  </si>
  <si>
    <t>COBRO COSTOS DE PAPELERIA SEGUN TRANSFERENCIA DEL EXTERIOR POR ORDEN DE CONSULADO DE BOLIVIA EN VALENCIA (ESAPAÑA) REF.: GESTORIA CONSULAR MAYO LIB. 00010011102 MIN.RR.EE.-GESTORIA CONSULAR LEY NO.3108</t>
  </si>
  <si>
    <t>COBRO COSTOS DE PAPELERIA SEGUN TRANSFERENCIA DEL EXTERIOR POR ORDEN DE LLAMA GAS S.A. LIB. 00513062001 YPFB-OPERACIONES PLANTA DE SEPARACION DE LIQUIDOS RIO GRANDE</t>
  </si>
  <si>
    <t>COBRO COSTOS DE PAPELERIA SEGUN TRANSFERENCIA DEL EXTERIOR POR ORDEN DE CONSULADO DE BOLIVIA EN BILBAO REF.GESTORIA CONSULAR LIB. 00010011102 MIN.RR.EE.-GESTORIA CONSULAR LEY NO.3108</t>
  </si>
  <si>
    <t>PAGO A BID PRÉSTAMO 1093-SF-BO VCTO. 05-jun-2016 POR CUENTA DE TGN , NTI. 007751 VALOR 06-jun-2016 CAPITAL USD 20.396,87 INTERESES USD 10.610,66 CTA. 3987 CUENTA UNICA DEL TESORO LIB. 00099021001 REF.: COMISIONES BANCARIAS</t>
  </si>
  <si>
    <t>COBRO COSTOS DE PAPELERIA SEGUN TRANSFERENCIA DEL EXTERIOR POR ORDEN DE EMBAJADA DE BOLIVIA EN ALEMANIA-BERLIN.REF.:RECAUDACION GESTORIA CONSULAR-MAYO 2016 LIB. 00010011102 MIN.RR.EE.-GESTORIA CONSULAR LEY NO.3108</t>
  </si>
  <si>
    <t>||COBRO COMISION EMISION CARTA DE CREDITO STANDBY BS220 Y EMISION DE CBTE. CONTABLE BS50.- REF.: 40GA-G21704-4DGN (SB-R-2016-23) CGO. LIB. 00513012007 YPFB RECURSOS DE NACIONALIZACION</t>
  </si>
  <si>
    <t>||COBRO COMISION NOTIFICACION EMISION CARTA DE CREDITO STANDBY BS220.- Y EMISION CBTE. CONTABLE BS50.- REF.: 31133010010468 (SB-R-2016-22) CGO. LIB. 00513012007 YPFB RECURSOS DE NACIONALIZACION</t>
  </si>
  <si>
    <t>||TRANSFERENCIA DE FONDOS SEGUN CITE: MEFP/VTCP/DGCP/UODP-580/2016 DEL MEFP RECIBIDA EN LA FECHA REF: PAGO VENCIMIENTOS CLAVE PIZARRA TGNU1O05 (TRAM-TSO-4355) EQUIVALENTE A UFV 2.500.000,- T/C 2,12604 DE LA LIBRETA N° 00099021001 TGN RECURSOS ORDINARIOS MN.</t>
  </si>
  <si>
    <t>COBRO DE||COSTO UTILES DE ESCRITORIO POR LA ELABORACION DEL COMPROBANTE CONTABLE N° 0853742 DE LA FECHA. DE LA LIBRETA N° 00099021001 TGN RECURSOS ORDINARIOS MN. COBRO COSTO UTILES DE ESCRITORIO</t>
  </si>
  <si>
    <t>VENTA DE DIVISAS CON TRANSFERENCIA DE FONDOS A SOLICITUD DE MINISTERIO DE RELACIONES EXTERIORES SEGUN SOLICITUD CITE: MEFP/VTCP/DGPOT/UOTGN/NO.1868/2016 REF: COMPRA DE AIRE ACONDICIONADO LIB. 00099021001 TGN-RECURSOS ORDINARIOS (3987)</t>
  </si>
  <si>
    <t>Pago de capital e intereses corrientes CAF 2324, a favor del TGN, adeudados por el GAD Tarija, correspondiente al proyecto de Preinversión Estudio y Mejoramiento de la Gestión de Riego Proyecto Múltiple San Jacinto.</t>
  </si>
  <si>
    <t>Pago de capital e intereses corrientes CAF 2324 a favor TGN, adeudados por el GAD Potosí, correspondiente al Convenio Subsidiario Electrificación Rural Aymaya, Layme, Puraca, Jucumani y Kharacha.</t>
  </si>
  <si>
    <t>COBRO COSTOS DE PAPELERIA SEGUN TRANSFERENCIA DEL EXTERIOR POR ORDEN DE CONSULADO GENERAL DE BOLIVIA BOGOTA COLOMBIA REF.: RECAUDACIONES GESTORIA CONSULAR MAYO 2016 LIB. 00010011102 MIN.RR.EE.-GESTORIA CONSULAR LEY NO.3108</t>
  </si>
  <si>
    <t>COBRO COSTOS DE PAPELERIA SEGUN TRANSFERENCIA DEL EXTERIOR POR ORDEN DE GAS TOTAL S.A. REF.: FACTURA NO.98 MES DE JUNIO LIB. 00513062001 YPFB-OPERACIONES PLANTA DE SEPARACION DE LIQUIDOS RIO GRANDE</t>
  </si>
  <si>
    <t>COBRO COSTOS DE PAPELERIA SEGUN TRANSFERENCIA DEL EXTERIOR POR ORDEN DE COPETROL S.A. (PARAGUAY) LIB. 00513062001 YPFB-OPERACIONES PLANTA DE SEPARACION DE LIQUIDOS RIO GRANDE</t>
  </si>
  <si>
    <t>COBRO COSTOS DE PAPELERIA SEGUN TRANSFERENCIA DEL EXTERIOR POR ORDEN DE CONSULADO GERAL DA BOLIVIA-SAO PAULO-BRASIL. REF.:GESTORIA CONSULAR MAYO 2016 LIB. 00010011102 MIN.RR.EE.-GESTORIA CONSULAR LEY NO.3108</t>
  </si>
  <si>
    <t>||TRANSF. DE FONDOS DEL EXTERIOR SEGUN SWIFT 07662 DEL 3/06/2016 A FV/MIN.RR.EE. POR ORDEN DEL CONSULADO GENERAL DE BOLIVIA EN BUENOS AIRES. LIB.00010011102 MIN. RELACIONES EXTERIORES-GESTORIA CONSULAR LEY 3108. REF.: UTILES DE ESCRITORIO</t>
  </si>
  <si>
    <t>Traspaso s/g Informe MEFP/VTCP/DGPOT/UPCFTGN/N°1304/2016 , gastos de funcionamiento del FDI correspondiente al mes de mayo 2016.</t>
  </si>
  <si>
    <t xml:space="preserve">UNIDAD DE LIQUIDACIÓN FONDO DE DES.PARA PUEBLOS INDÍGENAS, ORIGINARIOS Y COMUNIDADES CAMPESINAS  </t>
  </si>
  <si>
    <t>Traspaso s/g Informe MEFP/VTCP/DGPOT/UPCFTGN/N°1302/2016, transferencia de recursos para gastos de funcionamiento de la UL-FDPPIOYCC correspondiente al mes de mayo 2016.</t>
  </si>
  <si>
    <t>Traspaso s/g Informe MEFP/VTCP/DGPOT/UPCFTGN/N°1306/2016 , transferencia de recursos al FDI a favor de las UNIBOL correspondiente al mes de mayo 2016.</t>
  </si>
  <si>
    <t>||TRANSF. DE FONDOS DEL EXTERIOR SEGUN SWIFT NO. 7365 DE 30/05/2016 A F/ MIN.RR.EE. ORDENANTE CONSULADO DE BOLIVIA EN MENDOZA REF: DEVOLUCION DE SALDOS GESTION 2015 LIB. 00099021001 TGN-RECURSOS ORDINARIOS</t>
  </si>
  <si>
    <t>COBRO COSTOS DE PAPELERIA SEGUN TRANSFERENCIA DEL EXTERIOR POR ORDEN DE CONSULATE GENERAL OF BOL. LOS ANGELES CA REF.: GESTORIA CONSULAR LIB. 00010011102 MIN.RR.EE.-GESTORIA CONSULAR LEY NO.3108</t>
  </si>
  <si>
    <t>COBRO COSTOS DE PAPELERIA SEGUN TRANSFERENCIA DEL EXTERIOR POR ORDEN DE PERUANA DE COMBUSTIBLE S.A. LIB. 00513062001 YPFB-OPERACIONES PLANTA DE SEPARACION DE LIQUIDOS RIO GRANDE</t>
  </si>
  <si>
    <t>COBRO COSTOS DE PAPELERIA SEGUN TRANSFERENCIA DEL EXTERIOR POR ORDEN DE LIMA GAS S.A.-CALLAO-PERU. REF.: T029816001 LIB. 00513062001 YPFB-OPERACIONES PLANTA DE SEPARACION DE LIQUIDOS RIO GRANDE</t>
  </si>
  <si>
    <t>PAGO A BID PRÉSTAMO 1091-SF-BO VCTO. 05-jun-2016 POR CUENTA DE TGN , NTI. 007859 VALOR 06-jun-2016 CAPITAL USD 160.783,14 INTERESES USD 83.641,04 CTA. 3987 CUENTA UNICA DEL TESORO LIB. 00099021001 REF.: COMISIONES BANCARIAS</t>
  </si>
  <si>
    <t>'TRANSFERENCIA DE FONDOS||A SOL. DEL MIN,DE ECO Y FIN.PUBL. MEFP/VTCP/DGCP/UODP-581/2016 DE LA FECHA HRE TSO 4357 PAGO BTS EXTRABURSATIL - VENCIMIENTO 7 DE JUNIO D.S. N°1121 DE 11 DE ENERO DE 2012. DEBITO DE LA LIBRETA 00099021001 TGN RECURSOS ORDINARIOS MONEDA NACIONAL.</t>
  </si>
  <si>
    <t>'TRANSFERENCIA DE FONDOS||A SOL. DEL MIN,DE ECO Y FIN.PUBL. MEFP/VTCP/DGCP/UODP-581/2016 DE LA FECHA HRE TSO 4357 PAGO BTS EXTRABURSATIL - VENCIMIENTO 7 DE JUNIO D.S. N°1121 DE 11 DE ENERO DE 2012. DEBITO DE LA LIBRETA 00099021001 COBRO UTILES DE ESCRITORIO.</t>
  </si>
  <si>
    <t>||COBRO DE COMISIONES AL TGN POR ADMINISTRACIÓN DE VALORES PÚBLICOS C EN MN, POR EL MES DE MAYO DE 2016, SEGÚN CARTA MEFP/VTCP/DGCP/UODP-582/2016, LIBRETA N°00099021001 DE FECHA 06/06/2016 DEL MINISTERIO DE ECONOMÍA Y FINANZAS PÚBLICAS. LIBRETA N°00099021001</t>
  </si>
  <si>
    <t>||TRANSF. DE FONDOS DEL EXTERIOR SEGUN SWIFT NO. 7365 DE 30/05/2016 A F/ MIN.RR.EE. ORDENANTE CONSULADO DE BOLIVIA EN MENDOZA REF: DEVOLUCION DE SALDOS GESTION 2015 CGO.LIB. 00099021001 TGN-RECURSOS ORDINARIOS (UTILES DE ESCRITORIO)</t>
  </si>
  <si>
    <t>Comision de la transferencia Nro.2 y tipo de transferencia TRLF</t>
  </si>
  <si>
    <t>En atención a la nota CITE: MEFP/VPCF/DGSGIF/Nº 404/2016, mediante la cual se comunica que se produjo un error en el sistema en el envío de pagos agrupados en línea para documentos de Fondo Rotativo, ejecutándose el proceso de envío de este tipo de pagos repetidamente.</t>
  </si>
  <si>
    <t>Transferencia efectuada en atención a la nota CITE: MEFP/VPCF/DGSGIF/Nº 404/2016, mediante la cual se comunica que se produjo un error en el sistema en el envío de pagos agrupados en línea para documentos de Fondo Rotativo, ejecutándose el proceso de envío de este tipo de pagos repetidamente.</t>
  </si>
  <si>
    <t>VENTA DE DIVISAS CON TRANSFERENCIA DE FONDOS A SOLICITUD DE MINISTERIO DE RELACIONES EXTERIORES SEGUN SOLICITUD 3_E REF: REMESA ADICIONAL A FAVOR DEL CONSULADO EN ARICA - CHILE PARA REEMBOLSO DE VIATICOS DEL SEÑOR CONSUL S/G GM-DGAA-UFI-CF-IN-99/2016 LIB. 00099021001 TGN-RECURSOS ORDINARIOS (3987)</t>
  </si>
  <si>
    <t>||13° DESEMB. A YPFB PROY. PLTA. SEPAR. LIQUID. GRAN CHACO II SG.NOTAS YPFB/PRS/GAFC-1336 DFC-2151 URT-1717/2016 Y MHE-4294 DESP-0620 RECIBIDAS EN F. 03-06 Y 27-05-16 (TRAM-TGL-8109-7722) REF: RD.N°047/15, CONTRATO SANO N°115/15, INF. LEGAL BCB -GAL-SANO-DLBCI-INF-2016-130 REC. EN LA FECHA. A LA LIBRETA CUT N°00513059204 YPFB CREDITO SANO 115/2015 PLANTA DE GRAN CHACO II (13° DESEMBOLSO)</t>
  </si>
  <si>
    <t>COBRO COSTOS DE PAPELERIA SEGUN TRANSFERENCIA DEL EXTERIOR POR ORDEN DE PETROLEO BRASILEIRO SA (PETROBRAS) LIB. 00513012007 YPFB - RECURSOS NACIONALIZACION</t>
  </si>
  <si>
    <t>COBRO COSTOS DE PAPELERIA SEGUN TRANSFERENCIA DEL EXTERIOR POR ORDEN DE GAS CORONA S A E C A (ASUNCION PARAGUAY) REF.: PAGO FACTURA LIB. 00513062001 YPFB-OPERACIONES PLANTA DE SEPARACION DE LIQUIDOS RIO GRANDE</t>
  </si>
  <si>
    <t>||REGULARIZ. DEL COMPROBANTE G-0198290 DEL DEPTO. DE OPERACIONES CAMBIARIAS DE F.06/06/16 EN ATENCIÓN A MSJE. SWIFT 07729 Y CORREO ELECTRÓNICO DE LA DIRECCION GENERAL DE AERONAUTICA CIVIL RECIBIDO EN LA FECHA DE LA LIBRETA 00117012001 DGAC, REPOSICION UTILES DE ESCRITORIO</t>
  </si>
  <si>
    <t>'TRANSFERENCIA DE FONDOS||A SOL. DEL MIN,DE ECO Y FIN.PUBL. MEFP/VTCP/DGCP/UODP-586/2016 DE LA FECHA HRE TSO 4367 PAGO BTS EXTRABURSATIL - VENCIMIENTO 8 DE JUNIO D.S. N° 1121 DE 11 DE ENERO DE 2012. DEBITO DE LA LIBRETA 00099021001 COBRO UTILES DE ESCRITORIO.</t>
  </si>
  <si>
    <t>'TRANSFERENCIA DE FONDOS||A SOL. DEL MIN,DE ECO Y FIN.PUBL. MEFP/VTCP/DGCP/UODP-586/2016 DE LA FECHA HRE TSO 4367 PAGO BTS EXTRABURSATIL - VENCIMIENTO 8 DE JUNIO D.S. N° 1121 DE 11 DE ENERO DE 2012. DEBITO DE LA LIBRETA 00099021001 TGN - RECURSOS ORDINARIOS - MONEDA NACIONAL.</t>
  </si>
  <si>
    <t>COBRO DE||COSTO UTILES DE ESCRITORIO POR LA ELABORACION DEL COMPROBANTE CONTABLE NRO. 0853852 DE LA FECHA. DE LA LIBRETA CUT N° 00513052001 YPFB GERENCIA NAL PLANTAS DE SEPARACION COSTO UTILES DE ESCRITORIO</t>
  </si>
  <si>
    <t>COBRO DE||COSTO UTILES DE ESCRITORIO POR LA ELABORACION DEL COMPROBANTE CONTABLE NRO. 0853842 DE LA FECHA DE LA LIB. CUT N° 00513052001 YPFB GERENCIA NAL PLANTAS DE SEPARACION COSTO UTILES DE ESCRITORIO</t>
  </si>
  <si>
    <t>COBRO COSTOS DE PAPELERIA SEGUN TRANSFERENCIA DEL EXTERIOR POR ORDEN DE KARLO YAKUP MILOVIC-ESTAMBUL-TR.REF:RECAUDACION GESTORIA CONSULAR LIB. 00010011102 MIN.RR.EE.-GESTORIA CONSULAR LEY NO.3108</t>
  </si>
  <si>
    <t>COBRO COSTOS DE PAPELERIA SEGUN TRANSFERENCIA DEL EXTERIOR POR ORDEN DE EMBASSY OF BOLIVIA-SECCION CONSULAR LIB. 00010011102 MIN.RR.EE.-GESTORIA CONSULAR LEY NO.3108</t>
  </si>
  <si>
    <t>||MULTA POR INCUMPLIMIENTO A LA GUIA DE PROCEDIMIENTOS OPERATIVOS DE CANCELACION DE PAGOS A FUNCIONARIOS PUBLICOS Y BENEFICIARIOS DE RENTA DE ACUERDO A NOTA MEFP/VTCP/DGPOT/UAIS/N° 02920/201 RECIBIDA EN LA FECHA REF: OBSERVAC. EN CERTIFICACION DE DOS BOLETAS DE PAGO DE ACUERDO AL INCISO M, PUNTO 13</t>
  </si>
  <si>
    <t>COBRO COSTOS DE PAPELERIA SEGUN TRANSFERENCIA DEL EXTERIOR POR ORDEN DE PETROLEO BRASILEIRO SA (PETROBRAS) (RIO DE JAN EIRO) REF.: INV.GC-T-182/16 LIB. 00513012007 YPFB - RECURSOS NACIONALIZACION</t>
  </si>
  <si>
    <t>COBRO COSTOS DE PAPELERIA SEGUN TRANSFERENCIA DEL EXTERIOR POR ORDEN DE EMBAJADA DE BOLIVIA EN COSTA RICA. REF.:GESTORIA CONSULAR MAYO/2016 LIB. 00010011102 MIN.RR.EE.-GESTORIA CONSULAR LEY NO.3108</t>
  </si>
  <si>
    <t>||TRANSFERENCIA DE FONDOS DEL EXTERIOR SG/ SWIFT 07622 DEL 03/06/2016 A/F MIN.RR.EE. POR ORDEN DEL CONSULADO DE BOLIVIA EN IQUIQUE REF.: RECAUDACIO GESTORIA CONSULAR MAYO 2016 LIBRETA 00010011102 MIN.RELACIONES EXTERIORES-GESTORIA CONSULAR LEY NO.3108, UTILES DE ESCRITORIO</t>
  </si>
  <si>
    <t>||TRANSF. DE FONDOS DEL EXTERIOR SEGUN SWIFT 07693 DE FECHA 6/06/2016. REF.: RECAUD.GESTORIA CONSULAR MAY/2016 CONSULADO DE BOLIVIA EN ARICA-CHILE CTA.0001001102 MINISTERIO DE REL.EXTERIORES-GESTORIA CONSULAR. REF.: UTILES DE ESCRITORIO</t>
  </si>
  <si>
    <t>NUMERO DE LIBRETA CUT: 00291012009 OPERACIÓN E18 TRANSFERENCIA DEL SISTEMA FINANCIERO POR CUENTA DE TERCEROS A LA CUT POR EJECUCION BG-013020-0500</t>
  </si>
  <si>
    <t>PAGO A BID PRÉSTAMO 987/SF-BO VCTO. 07-jun-2016 POR CUENTA DE TGN , NTI. 007754 VALOR 07-jun-2016 CAPITAL USD 82.367,27 INTERESES USD 34.607,20 CTA. 3987 CUENTA UNICA DEL TESORO LIB. 00099021001 REF.: COMISIONES BANCARIAS</t>
  </si>
  <si>
    <t>NUMERO DE LIBRETA CUT: 3987069001 OPERACIÓN E18 TRANSFERENCIA DEL SISTEMA FINANCIERO POR CUENTA DE TERCEROS A LA CUT ASOCIACION ACCIDENTAL SIGMA BOLETA DE GARANTIA DE CUMPLIMIENTO DE CONTRATO FIANZA BANCARIA 63428 No 800220 PARA CAUCIONAR EL CONTRATO</t>
  </si>
  <si>
    <t>NUMERO DE LIBRETA CUT: 00291012009 OPERACIÓN E18 TRANSFERENCIA DEL SISTEMA FINANCIERO POR CUENTA DE TERCEROS A LA CUT PAGO ABC POR EJECUCION BG-013019-0500</t>
  </si>
  <si>
    <t>PAGO A BID PRÉSTAMO 1701-SF-BO VCTO. 07-jun-2016 POR CUENTA DE TGN , NTI. 007741 VALOR 07-jun-2016 CAPITAL USD 250.000,00 INTERESES USD 150.056,15 CTA. 3987 CUENTA UNICA DEL TESORO LIB. 00099021001 REF.: COMISIONES BANCARIAS</t>
  </si>
  <si>
    <t>PAGO A BID PRÉSTAMO 987-SF-BO VCTO. 07-06-2016 POR CUENTA DE FNDR SEGÚN NOTA COD. LIQ. 007942 DE FECHA 06-06-2016, VALOR 07-06-2016 CAPITAL BS 1.231.402,52 INTERESES BS 2.439.904, LIB.00099021001 RECURSOS ORDINARIOS CTA. 3987 CUT - (MDRI)</t>
  </si>
  <si>
    <t>Pago de capital e intereses corrientes CAF 2324, a favor del TGN, adeudados por el GAD Potosí, correspondiente al PROYECTO MEJORAMIENTO Y CONSTRUCCION DEL SISTEMA DE RIEGO ARIPALCA.</t>
  </si>
  <si>
    <t>TRANSFERENCIA DEL EXTERIOR SEGUN SWIFT 07781 DE FECHA 07/06/2016 ORDENANTE: KARLO YAKUP MILOVIC-ESTAMBUL-TR.REF:RECAUDACION GESTORIA CONSULAR LIB. 00010011102 MIN.RR.EE.-GESTORIA CONSULAR LEY NO.3108</t>
  </si>
  <si>
    <t>PAGO A GOB.CHINA PRÉSTAMO CDB 23/12/2010 VCTO. 12-jun-2016 POR CUENTA DE TGN , NTI. 007936 VALOR 07-jun-2016 CAPITAL USD 10.397.500,00 INTERESES USD 3.972.378,61 CTA. 3987 CUENTA UNICA DEL TESORO LIB. 00099021001 REF.: COMISIONES BANCARIAS</t>
  </si>
  <si>
    <t>Comision de la transferencia Nro.5 y tipo de transferencia TRLF</t>
  </si>
  <si>
    <t>COBRO COSTOS DE PAPELERIA SEGUN TRANSFERENCIA DEL EXTERIOR POR ORDEN DE VICTORIA JUAN GAS S.A.C.-CUZCO-PERU.REF.:PAGO PRE-FACTURA NO.126 LIB. 00513062001 YPFB-OPERACIONES PLANTA DE SEPARACION DE LIQUIDOS RIO GRANDE</t>
  </si>
  <si>
    <t>TRANSFERENCIA RECIBIDA DEL EXTERIOR SEGÚN MENSAJES SWIFT Nos. 07841-07828 (REM.EXT.) DE FECHA 08-06-2016 POR DESEMBOLSO DE CAF PRÉSTAMO CFA007142 PROGRAMA SECTORIAL TRANSPORTE LIBRETA N° 00291012002 ABC-RECURSOS PROPIOS REF.: UTILES DE ESCRITORIO</t>
  </si>
  <si>
    <t>TRANSFERENCIA RECIBIDA DEL EXTERIOR SEGÚN MENSAJES SWIFT Nos. 7842-7829 (REM.EXT.) DE FECHA 08-06-2016 POR DESEMBOLSO DE CAF PRÉSTAMO CFA007840 CONSTRUCCION TUNEL INCAHUASI LIBRETA N° 00291012002 ABC-RECURSOS PROPIOS REF.: UTILES DE ESCRITORIO</t>
  </si>
  <si>
    <t xml:space="preserve">MINISTERIO DE SALUD - INLASA  </t>
  </si>
  <si>
    <t>'TRANSFERENCIA DE FONDOS||EN ATENCION A NOTA DEL MIN. DE ECONOMIA Y FINANZAS PUBLICAS MEFP/VTCP/DGPOT/UPCFTGN/TR/N°1347/2016 DE LA FECHA (HRE-TSO-4377), DEVOLUCION DE RECURSOS DEBIDO AL CIERRE DE LA CUENTA FISCAL DE INLASA PROY.LUCHA CONTRA LAS GRANDES ENDEMIAS-FONDO ROTATIVO INVERSION. DEBITO DE LA LIBRETA N° 00046031102 , REPOSICIÓN ÚTILES DE ESCRITORIO.</t>
  </si>
  <si>
    <t>'TRANSFERENCIA DE FONDOS||A SOL. DEL MIN,DE ECO Y FIN.PUBL. MEFP/VTCP/DGCP/UODP-588/2016 DE LA FECHA HRE TSO 4378 PAGO BTS EXTRABURSATIL - VENCIMIENTO 9 DE JUNIO D.S. N° 1121 DE 11 DE ENERO DE 2012. DEBITO DE LA LIBRETA 00099021001 COBRO UTILES DE ESCRITORIO.</t>
  </si>
  <si>
    <t>'TRANSFERENCIA DE FONDOS||A SOL. DEL MIN,DE ECO Y FIN.PUBL. MEFP/VTCP/DGCP/UODP-588/2016 DE LA FECHA HRE TSO 4378 PAGO BTS EXTRABURSATIL - VENCIMIENTO 9 DE JUNIO D.S. N° 1121 DE 11 DE ENERO DE 2012. DEBITO DE LA LIBRETA 00099021001 TGN - RECURSOS ORDINARIOS - MONEDA NACIONAL.</t>
  </si>
  <si>
    <t>COBRO COSTOS DE PAPELERIA SEGUN TRANSFERENCIA DEL EXTERIOR POR ORDEN DE VICTORIA JUAN GAS S.A.C. (CUZCO PERU) REF.: PAGO NORTA DE DEBITO DCPI-ND-5/2016 LIB. 00513062001 YPFB-OPERACIONES PLANTA DE SEPARACION DE LIQUIDOS RIO GRANDE</t>
  </si>
  <si>
    <t>COBRO COSTOS DE PAPELERIA SEGUN TRANSFERENCIA DEL EXTERIOR POR ORDEN DE CONSULADO DE BOLIVIA EN MADRID REF:GESTORIA CONSULAR LIB. 00010011102 MIN.RR.EE.-GESTORIA CONSULAR LEY NO.3108</t>
  </si>
  <si>
    <t>COBRO COSTOS DE PAPELERIA SEGUN TRANSFERENCIA DEL EXTERIOR POR ORDEN DE CONSULADO GENERAL DEL ESTADO MIAMI REF.: RECAUDACION GESTORIA CONSULAR MAYO 2016 LIB. 00010011102 MIN.RR.EE.-GESTORIA CONSULAR LEY NO.3108</t>
  </si>
  <si>
    <t>||TRANSFERENCIA DE FONDOS DEL EXTERIOR SG/ SWIFT 07786 DEL 07/06/2016 A/F MIN.RR.EE. POR ORDEN DEL CONSULADO DE BOLIVIA EN SALTA-ARGENTINA REF.: RECAUDACION TRAMITES POR GESTORIA CONSULAR ABRIL Y MAYO 2016 LIBRETA 00010011102 MIN.RELACIONES EXTERIORES-GESTORIA CONSULAR LEY NO.3108, UTILES DE ESCRITORIO</t>
  </si>
  <si>
    <t>COBRO COSTOS DE PAPELERIA SEGUN TRANSFERENCIA DEL EXTERIOR POR ORDEN DE CONSULADO DE LA REP.DE BOLIVIA (BUENOS AIRES ARGENTINA) REF.: GESTORIA CONSULAR LIB. 00010011102 MIN.RR.EE.-GESTORIA CONSULAR LEY NO.3108</t>
  </si>
  <si>
    <t>NUMERO DE LIBRETA CUT: 00291012009 OPERACIÓN E18 TRANSFERENCIA DEL SISTEMA FINANCIERO POR CUENTA DE TERCEROS A LA CUT PAGO ABC POR EJECUCION BG-013022-0500</t>
  </si>
  <si>
    <t>NUMERO DE LIBRETA CUT: 00291012009 OPERACIÓN E18 TRANSFERENCIA DEL SISTEMA FINANCIERO POR CUENTA DE TERCEROS A LA CUT POR EJECUCION BG-013056-0500</t>
  </si>
  <si>
    <t>PAGO A BID PRÉSTAMO 1075-SF-BO-4 VCTO. 09-jun-2016 POR CUENTA DE TGN , NTI. 007752 VALOR 09-jun-2016 CAPITAL USD 64.710,00 INTERESES USD 24.598,27 CTA. 3987 CUENTA UNICA DEL TESORO LIB. 00099021001 REF.: COMISIONES BANCARIAS</t>
  </si>
  <si>
    <t>Comision de la transferencia Nro.3 y tipo de transferencia TRDE</t>
  </si>
  <si>
    <t>A requerimiento del Servicio General de Identificación de Personal con nota CITE: SEGIP/DGE/511/2016 y en virtud a la nota CITE: MEFP/VPCF/DGCF/UCCF no.447/2016 de la Dirección General de Contabilidad Fiscal, se realiza la transferencia de recursos por concepto de devolución de recursos depositados</t>
  </si>
  <si>
    <t xml:space="preserve">AGENCIA BOLIVIANA ESPACIAL  </t>
  </si>
  <si>
    <t>A requerimiento de la Agencia Boliviana Espacial (ABE) con nota CITE: ABE-DAF 93/2016 y en virtud a la nota interna CITE: MEFP/VPCF/DGCF/UCCF No.382 y 402/2016 de la Dirección General de Contabilidad Fiscal del Ministerio de Economía y Finanzas Públicas</t>
  </si>
  <si>
    <t>PAGO A CAF PRÉSTAMO CFA002845 VCTO. 09-jun-2016 POR CUENTA DE TGN , NTI. 007811 VALOR 09-jun-2016 CAPITAL USD 2.291.666,67 INTERESES USD 227.161,46 CTA. 3987 CUENTA UNICA DEL TESORO LIB. 00099021001 REF.: COMISIONES BANCARIAS</t>
  </si>
  <si>
    <t>||TRANSFERENCIA DE FONDOS SEGUN CITE: MEFP/VTCP/DGCP/UODP-593/2016 DEL MEFP RECIBIDA EN LA FECHA REF: PAGO VENCIMIENTOS CLAVE PIZARRA TGNU1O06 (TRAM-TSO-4400) EQUIVALENTE A UFV 2.500.000,- T/C 2,12724 DE LA LIBRETA N° 00099021001 TGN RECURSOS ORDINARIOS MN.</t>
  </si>
  <si>
    <t>COBRO DE||COSTO UTILES DE ESCRITORIO POR LA ELABORACION DEL COMPROBANTE CONTABLE NRO. 0854047 DE LA FECHA. DE LA LIBRETA N° 00099021001 TGN RECURSOS ORDINARIOS MN. COBRO COSTO UTILES DE ESCRITORIO</t>
  </si>
  <si>
    <t>'TRANSFERENCIA DE FONDOS||EN ATENCION A NOTA DEL MIN. DE ECONOMIA Y FINANZAS PUBLICAS. MEFP/VTCP/DGCP/UODP-594/2016 DE LA FECHA(HRE-TSO-4399). PAGO BTS EXTRABURSATIL -VENCIMIENTO 10 DE JUNIO D.S. N°1121 DE 11/01/2012 DEBITO DE LIBRETA N° 00099021001 "TGN-RECURSOS ORDINARIOS-MONEDA NACIONAL"</t>
  </si>
  <si>
    <t>'TRANSFERENCIA DE FONDOS||EN ATENCION A NOTA DEL MIN. DE ECONOMIA Y FINANZAS PUBLICAS. MEFP/VTCP/DGCP/UODP-594/2016 DE LA FECHA(HRE-TSO-4399). PAGO BTS EXTRABURSATIL -VENCIMIENTO 10 DE JUNIO D.S. N°1121 DE 11/01/2012 DEBITO DE LA LIBRETA N° 00099021001, REPOSICIÓN ÚTILES DE ESCRITORIO</t>
  </si>
  <si>
    <t>||TRANSFERENCIA DE FONDOS DEL EXTERIOR SEGUN SWIFT 07838 DEL 8/06/2016 A FV/MIN.RR.EE. POR ORDEN DEL CONSULADO GERAL DA BOLIVIA-SAO PAULO-BRASIL LIB.00010011102 MIN.RELACIONES EXTERIORES-GESTORIA CONSULAR LEY 3108. REF.: UTILES DE ESCRITORIO</t>
  </si>
  <si>
    <t>||REGISTRO COBRO NOTIFICACION ENMIENDA CARTA DE CREDITO STANDBY BS220.- Y EMISION COMP. CONTABLE BS50.- REF.:40GA-G04879-4DGN (BCB: SB-R-2016-01) CGO. LIB 05130102010 YPFB RECURSOS DE NACIONALIZACION</t>
  </si>
  <si>
    <t>VENTA DE DIVISAS CON TRANSFERENCIA DE FONDOS A SOLICITUD DE YACIMIENTOS PETROLIFEROS FISCALES BOLIVIANOS SEGUN SOLICITUD 9 REF: PAGO A COMPAÑIA DE PETROLEOS DE CHILE S.A.-COPEC, FACT. FINALES DE EXPORTACION N° 0013806-13807-13808-13809, PROVISION DE DOI CARGAS DEL 05 AL 18/05/2016 S/G GCHL 697 DPCA LIB. 00513012004 LBP-YPFB-UNICOMERCIAL (4030005415/1-2188907)</t>
  </si>
  <si>
    <t xml:space="preserve">GOBIERNO AUTÓNOMO MUNICIPAL DE TARATA  </t>
  </si>
  <si>
    <t>||PAGO SERVICIO DE INVESTIGACION DEL BANQUERO POR INSTRUCCIONES DE PAGO INCORRECTAS REF.: TRANSF. DE FDOS. AL EXTERIOR A/F ASOCIACION 21 DE ABRIL ENVIDRIO, SEGUN SOLICITUD DE ENVIBOL DE FECHA 17/05/2016 Y 23/05/2016 LIB.01320109202 EPP ENVIBOL (COMISION BANQUERO DEL EXTERIOR)</t>
  </si>
  <si>
    <t>||PAGO SERVICIO DE INVESTIGACION DEL BANQUERO POR INSTRUCCIONES DE PAGO INCORRECTAS REF.: TRANSF. DE FDOS. AL EXTERIOR A/F ASOCIACION 21 DE ABRIL ENVIDRIO, SEGUN SOLICITUD DE ENVIBOL DE FECHA 17/05/2016 Y 23/05/2016 LIB.01320109202 EPP ENVIBOL (COBRO UTILES DE ESCRITORIO)</t>
  </si>
  <si>
    <t>||TRANSFERENCIA A LA CUENTA UNICA DEL TESORO IMPORTE RETENIDO A WALTER ABRAHAM PEREZ ALANDIA POR REMUNERACION MAXIMA CORRESPONDIENTE AL MES DE MAYO/2016 - LIBRETA N° 00990201001, SEGUN COMUNICACION INTERNA BCB-DIR-CI-2016-96 DE 09/06/2016 Y "ROC" N° 962/2016 DEL DCR. TRANSFERENCIA POR REMUNERACIÓN MÁXIMA DE WALTER PEREZ ALANDIA - MAYO/2016 LIBRETA 00990201001</t>
  </si>
  <si>
    <t>PAGO A BID PRÉSTAMO 931-SF-BO VCTO. 09-jun-2016 POR CUENTA DE TGN , NTI. 007870 VALOR 09-jun-2016 CAPITAL USD 59.136,79 INTERESES USD 22.479,70 CTA. 3987 CUENTA UNICA DEL TESORO LIB. 00099021001 REF.: COMISIONES BANCARIAS</t>
  </si>
  <si>
    <t>PAGO PRÉSTAMO BID 929-SF-BO VCTO. 09-jun-2016 POR CUENTA DE TGN , NTI. 007835 VALOR 09-jun-2016 CAPITAL USD 118.168,14 INTERESES USD 44.919,36 CTA. 3987 CUENTA UNICA DEL TESORO LIB. 00099021001 REF.: COMISIONES BANCARIAS</t>
  </si>
  <si>
    <t>||TRANSF. DE FONDOS EN ATENCION A MSJES. SWIFT 07893 DE LA FECHA Y 07462 DE 01/06/16 (SECTOR PUBLICO) DE LA LIBRETA 00117012001 DGAC, REPOSICION UTILES DE ESCRITORIO</t>
  </si>
  <si>
    <t>||TRANSF. DE FONDOS EN ATENCION A MSJE. SWIFT 07856 Y CORREO ELECTRONICO DE LA DGAC DE LA FECHA (SECTOR PUBLICO) DE LA LIBRETA 00117012001 DGAC, REPOSICION UTILES DE ESCRITORIO</t>
  </si>
  <si>
    <t>NÚMERO DE LIBRETA CUT: 990301013.00 OPERACIÓN T01 TRANSFERENCIA DE FONDOS A LA CUT - TESORO DIRECTO DE BANCO UNION S.A. A CUENTA UNICA DEL TESORO CON NUMERO DE SOLICITUD = 689579 Y NUMERO CORRELATIVO = 91320009062016598 00990301013 TGN RECURSOS ORDINARIOS</t>
  </si>
  <si>
    <t>NUMERO DE LIBRETA CUT: 00291012009 OPERACIÓN E18 TRANSFERENCIA DEL SISTEMA FINANCIERO POR CUENTA DE TERCEROS A LA CUT PAGO POR SINIESTRO ABC A SOLICITUD DE NACIONAL SEGUROS PATRIMONIALES Y FINANZAS SA</t>
  </si>
  <si>
    <t xml:space="preserve">DEFENSORÍA DEL PUEBLO  </t>
  </si>
  <si>
    <t>TRANSFERENCIA DE FONDOS S/G CITE N°||258/2016 DE LA DEFENSORIA DEL PUEBLO RECIBIDA EN LA FECHA REF: TRANSFERENCIA DE FONDOS PARA GASTOS CORRIENTES DE LA DEFENSORIA DEL PUEBLO (TRAM-TSO-4594) ABONO EN LA LIBRETA N° 00682018001 DEFENSORIA DEL PUEBLO DERECHOS HUMANOS</t>
  </si>
  <si>
    <t>'TRANSFERENCIA DE FONDOS DE DPTOS.DE ENCAJE LEGAL DEL SISTEMA FINANCIERO A DPTOS.CTES.DEL SECTOR PUBLICO S/G CITE' BUN0534/16||DE F. 09/06/2016 (HRE-TSO-4588). DEVOLUCIÓN DE ABONO INCORRECTO VIA SPT DE F. 01/06/2016; LIBRETA 00513012004; BUN.</t>
  </si>
  <si>
    <t>'TRANSFERENCIA DE FONDOS DE DPTOS.DE ENCAJE LEGAL DEL SISTEMA FINANCIERO A DPTOS.CTES.DEL SECTOR PUBLICO S/G CITE' BUN0534/16||DE F. 09/06/2016 (HRE-TSO-4588). DEVOLUCIÓN DE ABONO INCORRECTO VIA SPT DE F. 01/06/2016; LIBRETA 00046021109; BUN.</t>
  </si>
  <si>
    <t>VENTA DE DIVISAS CON TRANSFERENCIA DE FONDOS A SOLICITUD DE YACIMIENTOS PETROLIFEROS FISCALES BOLIVIANOS SEGUN SOLICITUD 20 REF: PAGO A LA EMPRESA PARADIGM GEOPHYSICAL, SEGÚN INVOICE Nº5102129, NOTA LP-GTIC-USTI-321/2016, INFORME DE RECEPCIÓN GTIC-USTI-159/2016, HOJA DE RUTA YPFB-LPZ-PRS-GCC-9633/20 LIB. 00513012003 LBP-YPFB (2011349681373) POR DIFERENCIAL CAMBIARIO</t>
  </si>
  <si>
    <t>VENTA DE DIVISAS CON TRANSFERENCIA DE FONDOS A SOLICITUD DE DIRECCION GENERAL DE AERONAUTICA CIVIL SEGUN SOLICITUD 10 REF: TRANSFERENCIA DE RECURSOS AL BCB COMPRA DE DIVISAS POR PAGO 50% SERV. DE MANT. AERONAVE CP-2600 BEECHCRAFT B300 EMPRESA WAS INC. DE ACUERDO A INF. UNA-0219/DGAC-16079/2016 ADJUN LIB. 00117012001 LBP-DGAC-DIRECCION GRAL.DE AERONAUTICA CIVIL (4010430031)</t>
  </si>
  <si>
    <t>COBRO COSTOS DE PAPELERIA SEGUN TRANSFERENCIA DEL EXTERIOR POR ORDEN DE CONSULADO DE BOLIVIA EN SEVILLA.REF.:RECAUDACION GESTORIA MAYO 2016 LIB. 00010011102 MIN.RR.EE.-GESTORIA CONSULAR LEY NO.3108</t>
  </si>
  <si>
    <t>COBRO COSTOS DE PAPELERIA SEGUN TRANSFERENCIA DEL EXTERIOR POR ORDEN DE EMBAJADA DE BOLIVIA CONSULADO-DISTRITO FEDERAL MEXICO LIB. 00010011102 MIN.RR.EE.-GESTORIA CONSULAR LEY NO.3108</t>
  </si>
  <si>
    <t>COBRO COSTOS DE PAPELERIA SEGUN TRANSFERENCIA DEL EXTERIOR POR ORDEN DE CONSULADO GENERAL DE BOLIVIA BARCELONA REF.: GESTORIA CONSULAR, VICECONSULADO DE BOLIVIA EN PALMA DE MALLORCA LIB. 00010011102 MIN.RR.EE.-GESTORIA CONSULAR LEY NO.3108</t>
  </si>
  <si>
    <t>VENTA DE DIVISAS CON TRANSFERENCIA DE FONDOS A SOLICITUD DE YACIMIENTOS PETROLIFEROS FISCALES BOLIVIANOS SEGUN SOLICITUD 22 REF: PAGO A EMPRESA TRAFIGURA PTE.LTD., FACT. 122283-122284 PROVISION DE GEI-DOI 18.000. M3 ,MAYO/2016, S/G GCHL 696 DPCA 1528/2016 INF. TEC-LEGAL PDCA 598 ULGD 492/2016 HR GCH LIB. 00513012004 LBP-YPFB-UNICOMERCIAL (4030005415/1-2188907)</t>
  </si>
  <si>
    <t>VENTA DE DIVISAS CON TRANSFERENCIA DE FONDOS A SOLICITUD DE MINISTERIO DE RELACIONES EXTERIORES SEGUN SOLICITUD 21 REF: REMESA ADICIONAL A FAVOR DE LA EMBAJADA DE BOLIVIA EN EL REINO UNIDO, PARA CUBRIR LOS GASTS PARA REAIZAR EL FORO DE COMERCIO E INVERSIONES S/G GM-DGAA-UFI-CF-IN-137/2016 LIB. 00099021001 TGN-RECURSOS ORDINARIOS (3987)</t>
  </si>
  <si>
    <t>VENTA DE DIVISAS CON TRANSFERENCIA DE FONDOS A SOLICITUD DE YACIMIENTOS PETROLIFEROS FISCALES BOLIVIANOS SEGUN SOLICITUD 20 REF: PAGO A LA EMPRESA PARADIGM GEOPHYSICAL, SEGÚN INVOICE Nº5102129, NOTA LP-GTIC-USTI-321/2016, INFORME DE RECEPCIÓN GTIC-USTI-159/2016, HOJA DE RUTA YPFB-LPZ-PRS-GCC-9633/20 LIB. 00513012003 LBP-YPFB (2011349681373)</t>
  </si>
  <si>
    <t>VENTA DE DIVISAS CON TRANSFERENCIA DE FONDOS A SOLICITUD DE MINISTERIO DE RELACIONES EXTERIORES SEGUN SOLICITUD 23 REF: REMESA ADICIONAL A FAVOR DE LAS EMBAJADAS DE BOLIVIA EN URUGUAY, BELGICA Y COMSULADOS DE BOLIVIA EN RIO DE JANEIRO. LIMA, ARICA Y BRASILEIA, PARA EL REVALUO TECNICO DE LOS INMUEBLE LIB. 00099021001 TGN-RECURSOS ORDINARIOS (3987)</t>
  </si>
  <si>
    <t>COBRO COSTOS DE PAPELERIA SEGUN TRANSFERENCIA DEL EXTERIOR POR ORDEN DE COMPANHIA MATOGROSSENSE DE GAS-CUIABA - MT LIB. 00513012007 YPFB - RECURSOS NACIONALIZACION</t>
  </si>
  <si>
    <t>A requerimiento del Ministerio de Educscion con nota CITE: ME/DGAA/UF/T/N°008/2016 y en virtud a nota CITE: MEFP/VPCF/DGCF/UCCF No.450/2016 de la Dirección General de Contabilidad Fiscal, se realiza la transferencia de recursos por concepto de depositos erroneos.</t>
  </si>
  <si>
    <t>A requerimiento del SEGIP con nota CITE: SEGIP/DGE/520/2016 y en virtud a la nota interna MEFP/VPCF/DGCF/UCCF N°433/2016 de la Dirección General de Contabilidad Fiscal.</t>
  </si>
  <si>
    <t>A requerimiento de Yacimientos Petrolíferos Fiscales Bolivianos, según nota CITE: DFC-1852 URT-1457/2016 y en virtud a la nota interna CITE: MEFP/VPCF/DGCF/UCCF No. 432/2016, se solicita la transferencia de recursos por devolución de depósitos realizados erróneamente en la cuenta Recaudadora No. 100</t>
  </si>
  <si>
    <t>Comision de la transferencia Nro.5 y tipo de transferencia TRDE</t>
  </si>
  <si>
    <t>Comision de la transferencia Nro.2 y tipo de transferencia TRDE</t>
  </si>
  <si>
    <t>||DE LA TRANSFERENCIA DE FONDOS DEL EXTERIOR SEGUN SWIFT NO.7890 DEL 09/06/2016 ORDENANTE CONSULADO DEL ESTADO PLURINACIONAL (COMODORO RIVADAVIA ARGENTINA) REF.: RECAUDACION GESTORIA CONSULAR MAYO/2016 LIB. 00010011102 MIN.RR.EE. - GESTORIA CONSULAR LEY NO.3108 COBRO UTILES DE ESCRITORIO</t>
  </si>
  <si>
    <t>||TRANSFERENCIA DE FONDOS POR PARTE DEL TGN PARA PAGO DE VALORES "C" EN MN CON F.VCTO.10.06.2016, S/G CARTA MEFP/VTCP/DGCP/UODP-598/2016 DE FECHA 10/06/2016.DEL MINISTERIO DE ECONOMIA Y FINANZAS PUBLICAS, LIBRETA 00099031003 DEL TGN TITULOS VALOR DEL TESORO MN. LIBRETA 00099031003 DEL TGN TITULOS VALOR DEL TESORO MN.</t>
  </si>
  <si>
    <t>TRANSFERENCIA DE FONDOS S/G CITE N°||258/2016 DE LA DEFENSORIA DEL PUEBLO RECIBIDA EN LA FECHA REF: TRANSFERENCIA DE FONDOS PARA GASTOS CORRIENTES DE LA DEFENSORIA DEL PUEBLO (TRAM-TSO-4594) DE LA LIBRETA N° 00682018001 DEFENSORIA DEL PUEBLO DERECHOS HUMANOS</t>
  </si>
  <si>
    <t>'TRANSFERENCIA DE FONDOS||EN ATENCION A NOTA DEL MIN. DE ECONOMIA Y FINANZAS PUBLICAS. MEFP/VTCP/DGCP/UODP-599/2016 DE LA FECHA(HRE-TSO-4597). PAGO BTS EXTRABURSATIL -VENCIMIENTO 11, 12 Y 13 DE JUNIO D.S. N°1121 DE 11/01/2012 DEBITO DE LIBRETA N° 00099021001 "TGN-RECURSOS ORDINARIOS-MONEDA NACIONAL"</t>
  </si>
  <si>
    <t>'TRANSFERENCIA DE FONDOS||EN ATENCION A NOTA DEL MIN. DE ECONOMIA Y FINANZAS PUBLICAS. MEFP/VTCP/DGCP/UODP-599/2016 DE LA FECHA(HRE-TSO-4597). PAGO BTS EXTRABURSATIL -VENCIMIENTO 11, 12 Y 13 DE JUNIO D.S. N°1121 DE 11/01/2012 DEBITO DE LA LIBRETA N° 00099021001, REPOSICIÓN ÚTILES DE ESCRITORIO</t>
  </si>
  <si>
    <t xml:space="preserve">EMPRESA PÚBLICA QUIPUS  </t>
  </si>
  <si>
    <t>||TRANSFERENCIA DE FONDOS AL EXTERIOR SG. CITE: 00558 DE LA EMPRESA QUIPUS RECIBIDA EN LA FECHA REF: PAGO DE 7% CORRESP. A LA DEV. ACORDE AL CONTRATO ADM N° 001 2013 RETENCIONES SG. CONT.CLAUSULA 6TA.Y TRIGESIMA 1RA. (TRAM-TSO-4598) LIB.N°00590012001 EMPRESA PUBLICA QUIPUS-REC.ESPECIFICOS COBRO ITF 0,20% S/$US.3.265.986,54</t>
  </si>
  <si>
    <t>||TRANSFERENCIA DE FONDOS AL EXTERIOR SG. CITE: 00558 DE LA EMPRESA QUIPUS RECIBIDA EN LA FECHA REF: PAGO DE 7% CORRESP. A LA DEV. ACORDE AL CONTRATO ADM N° 001 2013 RETENCIONES SG. CONT.CLAUSULA 6TA.Y TRIGESIMA 1RA. (TRAM-TSO-4598) LIB.N°00590012001 EMPRESA PUBLICA QUIPUS-REC.ESPECIFICOS COBRO COMIS,GASTOS DE COMUNIC.Y UT. ESC.</t>
  </si>
  <si>
    <t>NÚMERO DE LIBRETA CUT: 990301013.00 OPERACIÓN T01 TRANSFERENCIA DE FONDOS A LA CUT - TESORO DIRECTO DE BANCO UNION S.A. A CUENTA UNICA DEL TESORO CON NUMERO DE SOLICITUD = 707024 Y NUMERO CORRELATIVO = 91320013062016735 00990301013 TGN RECURSOS ORDINARIOS</t>
  </si>
  <si>
    <t>TRANSFERENCIA DE FONDOS AL EXTERIOR A SOLICITUD DE ADMINISTRADORA BOLIVIANA DE CARRETERAS SEGUN SOLICITUD 24 REF: DEVOLUCION DE FONDOS SUS 10,000,000.- CREDITO BID 2786/BL-BO DOBLE VIA MONTERO - YAPACANI RUTA SANTA CRUZ - COCHABAMBA DE ACEURDOA NOTA BID CAN/CBO/CA422/2016 LIB. 00291012002 ABC-RECURSOS PROPIOS</t>
  </si>
  <si>
    <t>VENTA DE DIVISAS CON TRANSFERENCIA DE FONDOS A SOLICITUD DE YACIMIENTOS PETROLIFEROS FISCALES BOLIVIANOS SEGUN SOLICITUD 16 REF: ASPEN TECHNOLOGY INC.-PAGO SEGÚN INVOICE N° 7095429 DE 215.517,19 SUS CORRESPONDIENTE A LA GNF, POR ADQUISICIÓN DE LICENCIAS DE USO SOFTWARE HYSYS, CON RETENCIÓN DEL 12.5% LIB. 00513032001 YPFB - ACTIVIDADES VPACF</t>
  </si>
  <si>
    <t>COBRO COSTOS DE PAPELERIA SEGUN TRANSFERENCIA DEL EXTERIOR POR ORDEN DE CONSULADO GENERAL DE BOLIVIA EN MILAN REF:RECAUDACION GESTORIA CONSULAR 2016 LIB. 00010011102 MIN.RR.EE.-GESTORIA CONSULAR LEY NO.3108</t>
  </si>
  <si>
    <t>COBRO COSTOS DE PAPELERIA SEGUN TRANSFERENCIA DEL EXTERIOR POR ORDEN DE EMBAJADA DEL ESTADO PLURINACIONAL-VIENA AUSTRIA REF:RECAUDACION GESTORIA CONSULAR MARZO,ABRIL Y MAYO 2016 LIB. 00010011102 MIN.RR.EE.-GESTORIA CONSULAR LEY NO.3108</t>
  </si>
  <si>
    <t>COBRO COSTOS DE PAPELERIA SEGUN TRANSFERENCIA DEL EXTERIOR POR ORDEN DE CONSULADO DE BOLIVIA (ANTOFAGASTA) REF.: GESTORIA CONSULAR LIB. 00010011102 MIN.RR.EE.-GESTORIA CONSULAR LEY NO.3108</t>
  </si>
  <si>
    <t>COBRO COSTOS DE PAPELERIA SEGUN TRANSFERENCIA DEL EXTERIOR POR ORDEN DE THE EMBASSY OF BOLIVIA-CONSULAR-SUECIA. REF.:GESTORIA CONSULAR MAYO 2016 LIB. 00010011102 MIN.RR.EE.-GESTORIA CONSULAR LEY NO.3108</t>
  </si>
  <si>
    <t>COBRO COSTOS DE PAPELERIA SEGUN TRANSFERENCIA DEL EXTERIOR POR ORDEN DE CONULADO GENERAL DE BOLIVIA EN MILAN-IT. REF.:RECAUDACION GESTORIA CONSULAR LIB. 00010011102 MIN.RR.EE.-GESTORIA CONSULAR LEY NO.3108</t>
  </si>
  <si>
    <t>COBRO COSTOS DE PAPELERIA SEGUN TRANSFERENCIA DEL EXTERIOR POR ORDEN DE CONSULADO DE BOLIVIA EN CALAMA REF.: RECAUDACIONES GESTORIA CONSUALR LIB. 00010011102 MIN.RR.EE.-GESTORIA CONSULAR LEY NO.3108</t>
  </si>
  <si>
    <t>COBRO COSTOS DE PAPELERIA SEGUN TRANSFERENCIA DEL EXTERIOR POR ORDEN DE ENERGIA ARGENTINA SOCIEDAD ANONIMA REF.: EXAGJA05916 LIB. 00513012007 YPFB - RECURSOS NACIONALIZACION</t>
  </si>
  <si>
    <t>COBRO COSTOS DE PAPELERIA SEGUN TRANSFERENCIA DEL EXTERIOR POR ORDEN DE COPETROL S.A.REF.: EXPORTACION DE GLP Y OTROS LIB. 00513062001 YPFB-OPERACIONES PLANTA DE SEPARACION DE LIQUIDOS RIO GRANDE</t>
  </si>
  <si>
    <t>||TRANSF. DE FONDOS DEL EXTERIOR SEGUN SWIFT NO. 7728 DEL 06/06/2016 A F/ MIN.RR.EE. ORDENANTE CONSULADO GENERAL DE BOLIVIA-PERU REF:GESTORIA CONSULAR POR EL MES DE MAYO CGO.LIBRETA 00010011102 MIN.RELACIONES EXTERIORES-GESTORIA CONSULAR LEY NO.3108(UT. ESCRIT.)</t>
  </si>
  <si>
    <t>||TRANSF. DE FONDOS DEL EXTERIOR SEGUN SWIFT NO. 7850 DEL 08/06/2016 A F/ MIN.RR.EE. ORDENANTE EMBAJADA DE BOLIVIA-QUITO ECUADOR REF:GESTORIA CONSULAR POR EL MES DE MAYO CGO.LIBRETA 00010011102 MIN.RELACIONES EXTERIORES-GESTORIA CONSULAR LEY NO.3108 (UT.ESCRIT.)</t>
  </si>
  <si>
    <t>'TRANSFERENCIA DE FONDOS||EN ATENCION A NOTA DEL MIN. DE ECONOMIA Y FINANZAS PUBLICAS. MEFP/VTCP/DGCP/UODP-601/2016 DE LA FECHA(HRE-TSO-4611). PAGO BTS EXTRABURSATIL -VENCIMIENTO 14 DE JUNIO D.S. N°1121 DE 11/01/2012 DEBITO DE LIBRETA N° 00099021001 "TGN-RECURSOS ORDINARIOS-MONEDA NACIONAL"</t>
  </si>
  <si>
    <t>'TRANSFERENCIA DE FONDOS||EN ATENCION A NOTA DEL MIN. DE ECONOMIA Y FINANZAS PUBLICAS. MEFP/VTCP/DGCP/UODP-601/2016 DE LA FECHA(HRE-TSO-4611). PAGO BTS EXTRABURSATIL -VENCIMIENTO 14 DE JUNIO D.S. N°1121 DE 11/01/2012 DEBITO DE LA LIBRETA N° 00099021001, REPOSICIÓN ÚTILES DE ESCRITORIO</t>
  </si>
  <si>
    <t>NUMERO DE LIBRETA CUT: 00099021001 OPERACIÓN E18 TRANSFERENCIA DEL SISTEMA FINANCIERO POR CUENTA DE TERCEROS A LA CUT DESCUENTO COBRO INDEBIDO R026-99-RP PERIODO MAYO 2016 A SOLICTUD DE AFP FUTURO DE BOLIVIA SA</t>
  </si>
  <si>
    <t>NUMERO DE LIBRETA CUT: 00099021001 OPERACIÓN E18 TRANSFERENCIA DEL SISTEMA FINANCIERO POR CUENTA DE TERCEROS A LA CUT TRANSFERENCIA EFECTUDA POR PAGO INDEBIDO RP MAYO 2016 A SOLICTUD DE AFP FUTURO DE BOLIVIA SA</t>
  </si>
  <si>
    <t>NUMERO DE LIBRETA CUT: 00099021001 OPERACIÓN E18 TRANSFERENCIA DEL SISTEMA FINANCIERO POR CUENTA DE TERCEROS A LA CUT TRANSFERENCIA EFECTUDA POR PAGO ADELANTADO PRA-RP MAYO 2016 A SOLICTUD DE AFP FUTURO DE BOLIVIA SA</t>
  </si>
  <si>
    <t>NUMERO DE LIBRETA CUT: PAGO PENSION POR RIESGOS PROFESIONALES OPERACIÓN E18 TRANSFERENCIA DEL SISTEMA FINANCIERO POR CUENTA DE TERCEROS A LA CUT PAGO CORRESPONDIENTE A MAYO DE 2016 A SOLICITUD DE BBVA PREVISION SEGUN EL SIGUIENTE DETALLE: DESCUENTO CO</t>
  </si>
  <si>
    <t>||TRANSFERENCIA DE FONDOS DEL EXTERIOR SEGUN SWIFT NO.7862 DEL 09/06/2016 ORDENANTE CONSULADO DE BOLIVIA (BARCELONA) REF.: DEVOLUCION DE SALDOS NO EJECUTADOS DEL PROGRAMA LIB.00010011101 MRE-MIN.RELACIONES EXTERIORES - OTROS INGRESOS</t>
  </si>
  <si>
    <t>Pago de capital e intereses corrientes CAF 2324 a favor del TGN, adeudados por el GAD Santa Cruz, correspondiente al Convenio Subsidiario Proyecto Sistema de Electrificación San Andrés - Villa Victoria (117/2007).</t>
  </si>
  <si>
    <t>PAGO A CAF PRÉSTAMO CFA006993 VCTO. 14-jun-2016 POR CUENTA DE TGN , NTI. 007915 VALOR 14-jun-2016 CAPITAL USD 2.976.373,48 INTERESES USD 820.137,67 COMISIONES USD 61.952,72 CTA. 3987 CUENTA UNICA DEL TESORO LIB. 00099021001 REF.: COMISIONES BANCARIAS</t>
  </si>
  <si>
    <t>PAGO A CAF PRÉSTAMO CFA006995 VCTO. 14-jun-2016 POR CUENTA DE TGN , NTI. 007846 VALOR 14-jun-2016 CAPITAL USD 1.034.802,94 INTERESES USD 168.341,62 CTA. 3987 CUENTA UNICA DEL TESORO LIB. 00099021001 REF.: COMISIONES BANCARIAS</t>
  </si>
  <si>
    <t>PAGO A BID PRÉSTAMO 2593/BL-BO VCTO. 14-jun-2016 POR CUENTA DE TGN , NTI. 007768 VALOR 14-jun-2016 INTERESES USD 1.033.230,11 CTA. 3987 CUENTA UNICA DEL TESORO LIB. 00099021001 REF.: COMISIONES BANCARIAS</t>
  </si>
  <si>
    <t>PAGO A BID PRÉSTAMO 2593/BL-BO VCTO. 14-jun-2016 POR CUENTA DE TGN , NTI. 007767 VALOR 14-jun-2016 INTERESES USD 19.380,22 CTA. 3987 CUENTA UNICA DEL TESORO LIB. 00099021001 REF.: COMISIONES BANCARIAS</t>
  </si>
  <si>
    <t>COBRO COSTOS DE PAPELERIA SEGUN TRANSFERENCIA DEL EXTERIOR POR ORDEN DE EMBAJADA DE BOLIVIA-VENEZUELA REF:RENTAS CONSULARES TIPO DE CAMBIO (DICOM LIB. 00010011102 MIN.RR.EE.-GESTORIA CONSULAR LEY NO.3108</t>
  </si>
  <si>
    <t>COBRO COSTOS DE PAPELERIA SEGUN TRANSFERENCIA DEL EXTERIOR POR ORDEN DE COMPANHIA MATOGROSSENSE DE GAS LIB. 00513012007 YPFB - RECURSOS NACIONALIZACION</t>
  </si>
  <si>
    <t>VENTA DE DIVISAS CON TRANSFERENCIA DE FONDOS A SOLICITUD DE MINISTERIO DE RELACIONES EXTERIORES SEGUN SOLICITUD 33 REF: ENVIÓ DE REMESA ADICIONAL A LA EMBAJADA DE BOLIVIA EN GINEBRA/SUIZA, PARA LA ACTIVIDAD CULTURAL EN CONMEMORACIÓN DEL "DÍA INTERNACIONAL DE LA MADRE TIERRA", S/G GM-DGAA-UFI-CF-IN-5 LIB. 00099021001 TGN-RECURSOS ORDINARIOS (3987)</t>
  </si>
  <si>
    <t>COBRO COSTOS DE PAPELERIA SEGUN TRANSFERENCIA DEL EXTERIOR POR ORDEN DE CORPORACION PETROLERA S.A. LIB. 00513062001 YPFB-OPERACIONES PLANTA DE SEPARACION DE LIQUIDOS RIO GRANDE</t>
  </si>
  <si>
    <t>COBRO COSTOS DE PAPELERIA SEGUN TRANSFERENCIA DEL EXTERIOR POR ORDEN DE ENERGIA ARGENTINA SOCIEDAD ANONIMA REF.: INV.EXAGJA05916 LIB. 00513012007 YPFB - RECURSOS NACIONALIZACION</t>
  </si>
  <si>
    <t>COBRO COSTOS DE PAPELERIA SEGUN TRANSFERENCIA DEL EXTERIOR POR ORDEN DE CONSULADO DE BOLIVIA EN HOUSTON-TX LIB. 00010011102 MIN.RR.EE.-GESTORIA CONSULAR LEY NO.3108</t>
  </si>
  <si>
    <t>Comision de la transferencia Nro.2 y tipo de transferencia TRLE</t>
  </si>
  <si>
    <t>Transferencia en cumplimiento al DS N0913 de 15/06/2011 y el Convenio Interinstitucional de Financiamiento UPRE-CIF-336/2014, suscrito entre la UPRE y el GAM de Puerto Guayaramerin Proyecto Construccion Coliseo Municipal Guayaramerin, correspondiente al pago por devolucion de recursos no ejecutados</t>
  </si>
  <si>
    <t>Transferencia en cumplimiento al DS N0913 de 15/06/2011 y el Convenio Interinstitucional de Financiamiento UPRE-CIF-IG/174/2015, suscrito entre la UPRE y el GAM de Patacamaya Construccion Tinglado U.E. German Busch Zona Central Patacamaya, correspondiente al pago por devolucion de recursos no ejecu</t>
  </si>
  <si>
    <t>Transferencia en cumplimiento al DS N0913 de 15/06/2011 y el Convenio Intergubernativo de Financiamiento UPRE-CIF-IG/336/2015, suscrito entre la UPRE y el GAM de Escoma Proyecto Construccion Coliseo Cap. 520 Ullachapi II Canton Collasuyo, correspondiente al pago por devolucion de recursos no ejecuta</t>
  </si>
  <si>
    <t>Transferencia en cumplimiento al DS N0913 de 15/06/2011 y el Convenio Interinstitucional de Financiamiento UPRE-CIF-638/2014, suscrito entre la UPRE y el GAM de Chulumani Construccion Viviendas de Profesores de Tajma - Chulumani, correspondiente al pago por devolucion de recursos no ejecutados de la</t>
  </si>
  <si>
    <t>Transferencia en cumplimiento al DS N0913 de 15/06/2011 y el Convenio Interinstitucional de Financiamiento UPRE-CIF-575/2014, suscrito entre la UPRE y el GAD de Pando Construccion y Equipamiento Hospital de Tercer Nivel Municipio de Cobija, correspondiente al pago por devolucion de recursos no ejec</t>
  </si>
  <si>
    <t>Transferencia en cumplimiento al DS N0913 de 15/06/2011 y el Convenio Interinstitucional de Financiamiento UPRE-CIF-094/12, suscrito entre la UPRE y el GAD de Pando Construccion Estadio Departamental Municipio de Cobija, correspondiente al pago por devolucion de recursos no ejecutados de la gestion</t>
  </si>
  <si>
    <t>Transferencia en cumplimiento al DS N0913 de 15/06/2011 y el Convenio Intergubernativo de Financiamiento UPRE-CIF-IG-332/2015, suscrito entre la UPRE y el GAD de Pando Construccion de Puentes en los Barrios: Evo Morales, La Amistad, Perla del Acre, 1ro. De Mayo y Paraiso del Municipio de Cobija, cor</t>
  </si>
  <si>
    <t>Transferencia en cumplimiento al DS N0913 de 15/06/2011 y el Convenio Intergubernativo de Financiamiento UPRE-CIF-IG/049/15, suscrito entre la UPRE y el GAM de Porco Proyecto Construccion Coliseo Cerrado Agua de Castilla (Porco), correspondiente al pago por devolucion de recursos no ejecutados de la</t>
  </si>
  <si>
    <t>Transferencia en cumplimiento al DS N0913 de 15/06/2011 y el Convenio Intergubernativo de Financiamiento UPRE-CIF-IG/171/2015, suscrito entre la UPRE y el GAM de Achocalla Proyecto Construccion Coliseo Cerrado Achocalla, correspondiente al pago por devolucion de recursos no ejecutados de la gestion</t>
  </si>
  <si>
    <t>Transferencia en cumplimiento al DS N0913 de 15/06/2011 y el Convenio Intergubernativo de Financiamiento UPRE-CIF-IG/187/2015, suscrito entre la UPRE y el GAM de Tiahuanacu Proyecto Construccion Cancha de Futbol Cesped Sintetico Zona Oeste Pillapi - Tiahuanacu, correspondiente al pago por devolucion</t>
  </si>
  <si>
    <t>Transferencia en cumplimiento al DS N0913 de 15/06/2011 y el Convenio Interinstitucional de Financiamiento UPRE-CIF-06/2014, suscrito entre la UPRE y el GAM de Tiahuanacu Proyecto Construccion del Coliseo Cerrado Puma Punku - Tiahuanacu, correspondiente al pago por devolucion de recursos no ejecutad</t>
  </si>
  <si>
    <t>Transferencia en cumplimiento al DS N0913 de 15/06/2011 y el Convenio Interinstitucional de Financiamiento UPRE-CIF-130/2015, suscrito entre la UPRE y el GAM de Chimore Proyecto Construccion Muro Perimetral Unidad Educativa Senda III, correspondiente al pago por devolucion de recursos no ejecutados</t>
  </si>
  <si>
    <t>Transferencia en cumplimiento al DS N0913 de 15/06/2011 y el Convenio Interinstitucional de Financiamiento UPRE-CIF-124/2015, suscrito entre la UPRE y el GAM de Chimore Proyecto Const. Dos Aulas y Una Vivienda Escuela Pocoata, correspondiente al pago por devolucion de recursos no ejecutados de la ge</t>
  </si>
  <si>
    <t>Transferencia en cumplimiento al DS N0913 de 15/06/2011 y el Convenio Interinstitucional de Financiamiento UPRE-CIF-133/2015, suscrito entre la UPRE y el GAM de Chimore Proyecto Construccion Tres Aulas y Bateria de Banos U.E. Avelino Sinani, correspondiente al pago por devolucion de recursos no ejec</t>
  </si>
  <si>
    <t>Transferencia en cumplimiento al DS N0913 de 15/06/2011 y el Convenio Interinstitucional de Financiamiento UPRE-CIF-104/2015, suscrito entre la UPRE y el GAM de Chimore Proyecto Const. Tinglado con Graderias Unidad Educativa Senda E, correspondiente al pago por devolucion de recursos no ejecutados d</t>
  </si>
  <si>
    <t>Transferencia en cumplimiento al DS N0913 de 15/06/2011 y el Convenio Interinstitucional de Financiamiento UPRE-CIF-109/2015, suscrito entre la UPRE y el GAM de Chimore Proyecto Const. Tinglado con Graderias U.E. Cesarsama, correspondiente al pago por devolucion de recursos no ejecutados de la gesti</t>
  </si>
  <si>
    <t>Transferencia en cumplimiento al DS N0913 de 15/06/2011 y el Convenio Interinstitucional de Financiamiento UPRE-CIF-106/2015, suscrito entre la UPRE y el GAM de Chimore Proyecto Const. Tinglado con Graderias U.E. California Central Progreso, correspondiente al pago por devolucion de recursos no eje</t>
  </si>
  <si>
    <t>Transferencia en cumplimiento al DS N0913 de 15/06/2011 y el Convenio Interinstitucional de Financiamiento UPRE-CIF-105/2015, suscrito entre la UPRE y el GAM de Chimore Proyecto Const. Edificio Municipal Chimore, correspondiente al pago por devolucion de recursos no ejecutados de la gestion 2015, se</t>
  </si>
  <si>
    <t>Transferencia en cumplimiento al DS N0913 de 15/06/2011 y el Convenio Interinstitucional de Financiamiento UPRE-CIF-103/2015, suscrito entre la UPRE y el GAM de Puerto Villarroel Proyecto Const. Puente Tupiza Villa Montes Central Paraiso, correspondiente al pago por devolucion de recursos no ejecut</t>
  </si>
  <si>
    <t>Transferencia en cumplimiento al DS N0913 de 15/06/2011 y el Convenio Interinstitucional de Financiamiento UPRE-CIF-089/2015, suscrito entre la UPRE y el GAM de Puerto Villarroel Proyecto Construccion Puente Vehicular Condor, correspondiente al pago por devolucion de recursos no ejecutados de la ges</t>
  </si>
  <si>
    <t>Transferencia en cumplimiento al DS N0913 de 15/06/2011 y el Convenio Interinstitucional de Financiamiento UPRE-CIF-102/2015, suscrito entre la UPRE y el GAM de Puerto Villarroel Proyecto Construccion Puente Vehicular Platillo, correspondiente al pago por devolucion de recursos no ejecutados de la g</t>
  </si>
  <si>
    <t>Transferencia en cumplimiento al DS N0913 de 15/06/2011 y el Convenio Interinstitucional de Financiamiento UPRE-CIF-088/2015, suscrito entre la UPRE y el GAM de Puerto Villarroel Proyecto Construccion Puente Vehicular Veronica, correspondiente al pago por devolucion de recursos no ejecutados de la g</t>
  </si>
  <si>
    <t>Transferencia en cumplimiento al DS N0913 de 15/06/2011 y el Convenio Interinstitucional de Financiamiento UPRE-CIF-101/2015, suscrito entre la UPRE y el GAM de Puerto Villarroel Proyecto Construccion Puente Vehicular Segunda Saavedra, correspondiente al pago por devolucion de recursos no ejecutados</t>
  </si>
  <si>
    <t>Transferencia en cumplimiento al DS N0913 de 15/06/2011 y el Convenio Interinstitucional de Financiamiento UPRE-CIF-108/2015, suscrito entre la UPRE y el GAM de Puerto Villarroel Proyecto Const. Centro de Salud Puerto Villarroel, correspondiente al pago por devolucion de recursos no ejecutados de la</t>
  </si>
  <si>
    <t>Transferencia en cumplimiento al DS N0913 de 15/06/2011 y el Convenio Interinstitucional de Financiamiento UPRE-CIF-099/2015, suscrito entre la UPRE y el GAM de Puerto Villarroel Proyecto Construccion Aulas U.E. Trinitario, correspondiente al pago por devolucion de recursos no ejecutados de la gesti</t>
  </si>
  <si>
    <t>Transferencia en cumplimiento al DS N0913 de 15/06/2011 y el Convenio Interinstitucional de Financiamiento UPRE-CIF-009/2015, suscrito entre la UPRE y el GAM de Oruro Proyecto Construccion Mercado Camacho - Oruro, correspondiente al pago por devolucion de recursos no ejecutados de la gestion 2015, s</t>
  </si>
  <si>
    <t>Transferencia en cumplimiento al DS N0913 de 15/06/2011 y el Convenio Interinstitucional de Financiamiento UPRE-CIF-008/2015, suscrito entre la UPRE y el GAM de Oruro Proyecto Construccion Unidad Educativa Guido Villagomez, correspondiente al pago por devolucion de recursos no ejecutados de la gesti</t>
  </si>
  <si>
    <t>Transferencia en cumplimiento al DS N0913 de 15/06/2011 y el Convenio Intergubernativo de Financiamiento UPRE-CIF-IG 248/2015, suscrito entre la UPRE y el GAM de Presto Proyecto Construccion Tinglado Unidad Educativa Rodeo El Palmar, correspondiente al pago por devolucion de recursos no ejecutados d</t>
  </si>
  <si>
    <t>Transferencia en cumplimiento al DS N0913 de 15/06/2011 y el Convenio Intergubernativo de Financiamiento UPRE-CIF-IG/308/2015, suscrito entre la UPRE y el GAM de Padcaya Proyecto Construccion Cancha Deportiva con Cesped Sintetico Padcaya, correspondiente al pago por devolucion de recursos no ejecuta</t>
  </si>
  <si>
    <t>Transferencia en cumplimiento al DS N0913 de 15/06/2011 y el Convenio Intergubernativo de Financiamiento UPRE-CIF-IG/307/2015, suscrito entre la UPRE y el GAM de Padcaya Proyecto Construccion Coliseo Polideportivo Canas, correspondiente al pago por devolucion de recursos no ejecutados de la gestion</t>
  </si>
  <si>
    <t>Transferencia en cumplimiento al DS N0913 de 15/06/2011 y el Convenio Interinstitucional de Financiamiento UPRE-CIF-147/2015, suscrito entre la UPRE y el GAM de Padcaya Proyecto Construccion Albergue Adulto Mayor Padcaya, correspondiente al pago por devolucion de recursos no ejecutados de la gestion</t>
  </si>
  <si>
    <t>Transferencia en cumplimiento al DS N0913 de 15/06/2011 y el Convenio Intergubernativo de Financiamiento UPRE-CIF-IG 265/2015, suscrito entre la UPRE y el GAM de Tomina Proyecto Construccion Puesto de Salud Comunidad Villa Flores, correspondiente al pago por devolucion de recursos no ejecutados de l</t>
  </si>
  <si>
    <t>Transferencia en cumplimiento al DS N0913 de 15/06/2011 y el Convenio Interinstitucional de Financiamiento UPRE-CIF-022/11, suscrito entre la UPRE y el GAM de Montero Proyecto Construccion Complejo Racquetbol - Montero, correspondiente al pago por devolucion de recursos no ejecutados de la gestion 2</t>
  </si>
  <si>
    <t>Transferencia en cumplimiento al DS N0913 de 15/06/2011 y el Convenio Intergubernativo de Financiamiento UPRE-CIF-IG 254/2015, suscrito entre la UPRE y el GAM de Yamparaez Proyecto Construccion Centro de Salud con Internacion Sotomayor-Yamparaez, correspondiente al pago por devolucion de recursos no</t>
  </si>
  <si>
    <t>Transferencia en cumplimiento al DS N0913 de 15/06/2011 y el Convenio Intergubernativo de Financiamiento UPRE-CIF-IG/102/15, suscrito entre la UPRE y el GAM de Belen de Urmiri Proyecto Construccion Tinglado con Cancha Polifuncional U.E. Cahuayo, correspondiente al pago por devolucion de recursos no</t>
  </si>
  <si>
    <t>Transferencia en cumplimiento al DS N0913 de 15/06/2011 y el Convenio Intergubernativo de Financiamiento UPRE-CIF-IG/101/2015, suscrito entre la UPRE y el GAM de Belen de Urmiri Proyecto Construccion Internado U.E. Vacuyo, correspondiente al pago por devolucion de recursos no ejecutados de la gestio</t>
  </si>
  <si>
    <t>Transferencia en cumplimiento al DS N0913 de 15/06/2011 y el Convenio Intergubernativo de Financiamiento UPRE-CIF-IG/076/2015, suscrito entre la UPRE y el GAM de Cotagaita Proyecto Construccion Bloque B y Tinglado Unidad Educativa Nor Chichas (Cotagaita), correspondiente al pago por devolucion de re</t>
  </si>
  <si>
    <t>Transferencia en cumplimiento al DS N0913 de 15/06/2011 y el Convenio Intergubernativo de Financiamiento UPRE-CIF-IG/351/2015, suscrito entre la UPRE y el GAM Copacabana Proyecto Construccion 6 Aulas y Direccion U.E. Yumani - Isla del Sol, correspondiente al pago por devolucion de recursos no ejecut</t>
  </si>
  <si>
    <t>Transferencia en cumplimiento al DS N0913 de 15/06/2011 y el Convenio Intergubernativo de Financiamiento UPRE-CIF-IG/352/2015, suscrito entre la UPRE y el GAM de Copacabana Proyecto Construccion 5 Aulas y Direccion U.E. Rosario de Chissi, correspondiente al pago por devolucion de recursos no ejecuta</t>
  </si>
  <si>
    <t>Transferencia en cumplimiento al DS N0913 de 15/06/2011 y Convenio Intergubernativo de Financiamiento UPRE-CIF-IG/350/2015, suscrito entre la UPRE y el GAM Copacabana Proyecto Construccion 6 Aulas y Direccion U.E. 16 de Julio - Locka, correspondiente al pago por devolucion de recursos no ejecutados</t>
  </si>
  <si>
    <t>||TRANSFERENCIA DE FONDOS DEL EXTERIOR SEGUN SWIFT NO.7862 DEL 09/06/2016 ORDENANTE CONSULADO DE BOLIVIA (BARCELONA) REF.: DEVOLUCION DE SALDOS NO EJECUTADOS DEL PROGRAMA LIB.00010011101 MRE-MIN.RELACIONES EXTERIORES - OTROS INGRESOS POR COBRO UTILES DE ESCRITORIO</t>
  </si>
  <si>
    <t>||TRANSFERENCIA DE FONDOS SEGUN CITE:MEFP/VTCP/DGCP/UODP-610/2016 DEL MEFP RECIBIDA EN LA FECHA REF: PAGO VENCIMIENTOS CLAVE DE PIZARRA TGNU1H07 (TRAM-TSO-4622) EQUIVALENTE A UFV 3.200.000,- T/C 2,12864 DE LA LIBRETA N° 00099021001 TGN RECURSOS ORDINARIOS MN.</t>
  </si>
  <si>
    <t>COBRO DE||COSTO UTILES DE ESCRITORIO POR LA ELABORACION DEL COMPROBANTE CONTABLE NRO. 0854645 DE LA FECHA. DE LA LIBRETA NRO. 00099021001 TGN RECURSOS ORDINARIOS MN. COBRO COSTO UTILES DE ESCRITORIO</t>
  </si>
  <si>
    <t>'TRANSFERENCIA DE FONDOS||EN ATENCION A NOTA DEL MIN. DE ECONOMIA Y FINANZAS PUBLICAS. MEFP/VTCP/DGCP/UODP-611/2016 DE LA FECHA(HRE-TSO-4623). PAGO BTS EXTRABURSATIL -VENCIMIENTO 15 DE JUNIO D.S. N°1121 DE 11/01/2012 DEBITO DE LIBRETA N° 00099021001 "TGN-RECURSOS ORDINARIOS-MONEDA NACIONAL"</t>
  </si>
  <si>
    <t>'TRANSFERENCIA DE FONDOS||EN ATENCION A NOTA DEL MIN. DE ECONOMIA Y FINANZAS PUBLICAS. MEFP/VTCP/DGCP/UODP-611/2016 DE LA FECHA(HRE-TSO-4623). PAGO BTS EXTRABURSATIL -VENCIMIENTO 15 DE JUNIO D.S. N°1121 DE 11/01/2012 DEBITO DE LA LIBRETA N° 00099021001, REPOSICIÓN ÚTILES DE ESCRITORIO</t>
  </si>
  <si>
    <t>NÚMERO DE LIBRETA CUT: 990301013.00 OPERACIÓN T01 TRANSFERENCIA DE FONDOS A LA CUT - TESORO DIRECTO DE BANCO UNION S.A. A CUENTA UNICA DEL TESORO CON NUMERO DE SOLICITUD = 725301 Y NUMERO CORRELATIVO = 91320015062016854 00990301013 TGN RECURSOS ORDINARIOS</t>
  </si>
  <si>
    <t>||TRANSF. DE FONDOS DEL EXTERIOR SEGUN SWIFT 07891 DE LA FECHA A FAVOR DE SEGIP POR ORDEN DEL CONSULADO GENERAL DE BOLIVIA-BUENOS AIRES-ARGENTINA LIBRETA 00340012005 RECAUDACIONES EXTERIOR-CEDULAS DE IDENTIDAD</t>
  </si>
  <si>
    <t>Pago de capital e intereses corrientes a favor del TGN, adeudados por el GAD Santa Cruz, correspondiente al Convenio Subsidiario CAF 2324 Proyecto Sistema de Electrificacion Santa Rosa Total.</t>
  </si>
  <si>
    <t>PAGO A ICO ESPAÑA PRÉSTAMO 01020037.0 VCTO. 15-jun-2016 POR CUENTA DE TGN , NTI. 007889 VALOR 15-jun-2016 CAPITAL USD 195.121,94 CTA. 3987 CUENTA UNICA DEL TESORO LIB. 00099021001 REF.: COMISIONES BANCARIAS</t>
  </si>
  <si>
    <t>PAGO A IDA PRÉSTAMO 4845-BO VCTO. 15-jun-2016 POR CUENTA DE TGN , NTI. 007836 VALOR 15-jun-2016 INTERESES USD 162.914,14 CTA. 3987 CUENTA UNICA DEL TESORO LIB. 00099021001 REF.: COMISIONES BANCARIAS</t>
  </si>
  <si>
    <t>PAGO A IDA PRÉSTAMO 5461-BO VCTO. 15-jun-2016 POR CUENTA DE TGN , NTI. 007837 VALOR 15-jun-2016 INTERESES USD 4.242,73 CTA. 3987 CUENTA UNICA DEL TESORO LIB. 00099021001 REF.: COMISIONES BANCARIAS</t>
  </si>
  <si>
    <t>PAGO A IDA PRÉSTAMO 3378-BO VCTO. 15-jun-2016 POR CUENTA DE TGN , NTI. 007825 VALOR 15-jun-2016 CAPITAL USD 7.752,93 INTERESES USD 2.377,41 CTA. 3987 CUENTA UNICA DEL TESORO LIB. 00099021001 REF.: COMISIONES BANCARIAS</t>
  </si>
  <si>
    <t>PAGO A IDA PRÉSTAMO 3471-BO VCTO. 15-jun-2016 POR CUENTA DE TGN , NTI. 007826 VALOR 15-jun-2016 CAPITAL USD 14.653,79 INTERESES USD 4.601,92 CTA. 3987 CUENTA UNICA DEL TESORO LIB. 00099021001 REF.: COMISIONES BANCARIAS</t>
  </si>
  <si>
    <t>PAGO A IDA PRÉSTAMO 2742-1-BO VCTO. 15-jun-2016 POR CUENTA DE TGN , NTI. 007830 VALOR 15-jun-2016 CAPITAL USD 23.749,28 INTERESES USD 5.794,70 CTA. 3987 CUENTA UNICA DEL TESORO LIB. 00099021001 REF.: COMISIONES BANCARIAS</t>
  </si>
  <si>
    <t>PAGO A IDA PRÉSTAMO 3541-BO VCTO. 15-jun-2016 POR CUENTA DE TGN , NTI. 007829 VALOR 15-jun-2016 CAPITAL USD 317.347,90 INTERESES USD 100.813,58 CTA. 3987 CUENTA UNICA DEL TESORO LIB. 00099021001 REF.: COMISIONES BANCARIAS</t>
  </si>
  <si>
    <t>PAGO A FONPLATA PRÉSTAMO BOL 20/2013 VCTO. 15-jun-2016 POR CUENTA DE TGN , NTI. 007816 VALOR 15-jun-2016 INTERESES USD 226.672,05 COMISIONES USD 43.206,90 CTA. 3987 CUENTA UNICA DEL TESORO LIB. 00099021001 REF.: COMISIONES BANCARIAS</t>
  </si>
  <si>
    <t>PAGO A OPEP PRÉSTAMO 604-P VCTO. 15-jun-2016 POR CUENTA DE TGN , NTI. 007828 VALOR 15-jun-2016 CAPITAL USD 84.450,00 INTERESES USD 10.137,14 CTA. 3987 CUENTA UNICA DEL TESORO LIB. 00099021001 REF.: COMISIONES BANCARIAS</t>
  </si>
  <si>
    <t>PAGO A OPEP PRÉSTAMO 1332-P VCTO. 15-jun-2016 POR CUENTA DE TGN , NTI. 007943 VALOR 15-jun-2016 CAPITAL USD 333.300,00 INTERESES USD 138.063,53 CTA. 3987 CUENTA UNICA DEL TESORO LIB. 00099021001 REF.: COMISIONES BANCARIAS</t>
  </si>
  <si>
    <t>COBRO COSTOS DE PAPELERIA SEGUN TRANSFERENCIA DEL EXTERIOR POR ORDEN DE COMPANHIA MATOGROSSENSE DE GAS-MT-BRASIL. LIB. 00513012007 YPFB - RECURSOS NACIONALIZACION</t>
  </si>
  <si>
    <t>PAGO A BID PRÉSTAMO 1075-SF-BO-6 VCTO. 15-jun-2016 POR CUENTA DE TGN , NTI. 007753 VALOR 15-jun-2016 CAPITAL USD 237.894,16 INTERESES USD 107.079,62 CTA. 3987 CUENTA UNICA DEL TESORO LIB. 00099021001 REF.: COMISIONES BANCARIAS</t>
  </si>
  <si>
    <t>PAGO A BID PRÉSTAMO 1075-SF-BO-9 VCTO. 15-jun-2016 POR CUENTA DE TGN , NTI. 007742 VALOR 15-jun-2016 CAPITAL USD 133.333,33 INTERESES USD 73.351,99 CTA. 3987 CUENTA UNICA DEL TESORO LIB. 00099021001 REF.: COMISIONES BANCARIAS</t>
  </si>
  <si>
    <t>PAGO A BID PRÉSTAMO 1075-SF-BO-10 VCTO. 15-jun-2016 POR CUENTA DE TGN , NTI. 007743 VALOR 15-jun-2016 CAPITAL USD 331.952,63 INTERESES USD 182.620,42 CTA. 3987 CUENTA UNICA DEL TESORO LIB. 00099021001 REF.: COMISIONES BANCARIAS</t>
  </si>
  <si>
    <t>PAGO A BID PRÉSTAMO 1121-SF-BO VCTO. 15-jun-2016 POR CUENTA DE TGN , NTI. 007744 VALOR 15-jun-2016 CAPITAL USD 1.645,62 INTERESES USD 938,25 CTA. 3987 CUENTA UNICA DEL TESORO LIB. 00099021001 REF.: COMISIONES BANCARIAS</t>
  </si>
  <si>
    <t>PAGO A BID PRÉSTAMO 1126-SF-BO VCTO. 15-jun-2016 POR CUENTA DE TGN , NTI. 007745 VALOR 15-jun-2016 CAPITAL USD 50.276,55 INTERESES USD 27.659,14 CTA. 3987 CUENTA UNICA DEL TESORO LIB. 00099021001 REF.: COMISIONES BANCARIAS</t>
  </si>
  <si>
    <t>PAGO A BID PRÉSTAMO 1127-SF-BO VCTO. 15-jun-2016 POR CUENTA DE TGN , NTI. 007747 VALOR 15-jun-2016 CAPITAL USD 3.150,00 INTERESES USD 1.732,94 CTA. 3987 CUENTA UNICA DEL TESORO LIB. 00099021001 REF.: COMISIONES BANCARIAS</t>
  </si>
  <si>
    <t>PAGO A BID PRÉSTAMO 1128-SF-BO VCTO. 15-jun-2016 POR CUENTA DE TGN , NTI. 007748 VALOR 15-jun-2016 CAPITAL USD 31.712,59 INTERESES USD 17.446,37 CTA. 3987 CUENTA UNICA DEL TESORO LIB. 00099021001 REF.: COMISIONES BANCARIAS</t>
  </si>
  <si>
    <t>PAGO A BID PRÉSTAMO 1512-SF-BO VCTO. 15-jun-2016 POR CUENTA DE TGN , NTI. 007749 VALOR 15-jun-2016 CAPITAL USD 272.277,62 INTERESES USD 152.514,27 CTA. 3987 CUENTA UNICA DEL TESORO LIB. 00099021001 REF.: COMISIONES BANCARIAS</t>
  </si>
  <si>
    <t>PAGO A BID PRÉSTAMO 1519-SF-BO VCTO. 15-jun-2016 POR CUENTA DE TGN , NTI. 007750 VALOR 15-jun-2016 CAPITAL USD 157.616,67 INTERESES USD 88.287,80 CTA. 3987 CUENTA UNICA DEL TESORO LIB. 00099021001 REF.: COMISIONES BANCARIAS</t>
  </si>
  <si>
    <t>VENTA DE DIVISAS CON TRANSFERENCIA DE FONDOS A SOLICITUD DE YACIMIENTOS PETROLIFEROS FISCALES BOLIVIANOS SEGUN SOLICITUD 38 REF: PAGO A ICIS, POR SUSCRIPCION A SERVICIOS DE INFORMACION ESPECIALIZADA DE PRECIOS DE POLIPROPILENO ASIA PACIFICO. LIB. 00513022001 YPFB - "OPERACIONES"</t>
  </si>
  <si>
    <t>PAGO A BID PRÉSTAMO 1515-SF-BO VCTO. 15-jun-2016 POR CUENTA DE TGN , NTI. 007861 VALOR 15-jun-2016 CAPITAL USD 18.915,66 INTERESES USD 10.595,47 CTA. 3987 CUENTA UNICA DEL TESORO LIB. 00099021001 REF.: COMISIONES BANCARIAS</t>
  </si>
  <si>
    <t>PAGO A BID PRÉSTAMO 2981/BL-BO VCTO. 15-jun-2016 POR CUENTA DE TGN , NTI. 007771 VALOR 15-jun-2016 INTERESES USD 42.131,61 COMISIONES USD 87.467,33 CTA. 3987 CUENTA UNICA DEL TESORO LIB. 00099021001 REF.: COMISIONES BANCARIAS</t>
  </si>
  <si>
    <t>PAGO A BID PRÉSTAMO 2981/BL-BO VCTO. 15-jun-2016 POR CUENTA DE TGN , NTI. 007770 VALOR 15-jun-2016 INTERESES USD 1.250,32 CTA. 3987 CUENTA UNICA DEL TESORO LIB. 00099021001 REF.: COMISIONES BANCARIAS</t>
  </si>
  <si>
    <t>COBRO COSTOS DE PAPELERIA SEGUN TRANSFERENCIA DEL EXTERIOR POR ORDEN DE TRAFIGURA PTE LIMITED REF:CANCELACION SBLC 31133010009924 LIB. 00513012007 YPFB - RECURSOS NACIONALIZACION</t>
  </si>
  <si>
    <t>PAGO A BID PRÉSTAMO 3534/BL-BO VCTO. 15-jun-2016 POR CUENTA DE TGN , NTI. 007769 VALOR 15-jun-2016 COMISIONES USD 55.741,30 CTA. 3987 CUENTA UNICA DEL TESORO LIB. 00099021001 REF.: COMISIONES BANCARIAS</t>
  </si>
  <si>
    <t>PAGO A BID PRÉSTAMO 1006-SF-BO VCTO. 15-jun-2016 POR CUENTA DE TGN , NTI. 007860 VALOR 15-jun-2016 CAPITAL USD 192.620,44 INTERESES USD 86.701,25 CTA. 3987 CUENTA UNICA DEL TESORO LIB. 00099021001 REF.: COMISIONES BANCARIAS</t>
  </si>
  <si>
    <t>TRANSFERENCIA RECIBIDA DEL EXTERIOR SEGÚN MENSAJES SWIFT Nos. 08171 - 08170 (REM.EXT.) DE FECHA 15-06-2016 POR DESEMBOLSO DE FONPLATA PRÉSTAMO BOL 24/2014 GAF/BOL-048/2016 DESEMB. N° 8 LIBRETA N° 00287102001 FPS-RECURSOS PROPIOS REF.: UTILES DE ESCRITORIO</t>
  </si>
  <si>
    <t>Transferencia que efectuamos para la devolucion de recursos erroneos realizados el 26 de abril en la cuenta No. 10000007258565 SEGELIC RECAUDACION NACIONAL s/g notas CITE: SEGIP/DGE/542/2016 y MEFP/VPCF/DGCF/UCCF No 463/2016</t>
  </si>
  <si>
    <t>A requerimiento de Yacimientos Petroliferos Fiscales Bolivianos con nota CITE: DFC-2067 URT-1640/2016 y en virtud a la nota CITE: MEFP/VTCP/DGCF/UCCF No.468/2016, se solicita la devolucion de recursos por deposito realizado en demasia.</t>
  </si>
  <si>
    <t>Transferencia en cumplimiento al DS N0913 de 15/06/2011 y el Convenio Interinstitucional de Financiamiento UPRE-CIF-127/2015, suscrito entre la UPRE y el GAM de Chimore Construccion Aulas y Vivienda Maestros U.E. 10 de mayo, correspondiente al pago de la planilla N 4, segun la UPRE.</t>
  </si>
  <si>
    <t>Transferencia en cumplimiento al DS N0913 de 15/06/2011 y el Convenio Intergubernativo de Financiamiento UPRE-CIF-IG/054/2015, suscrito entre la UPRE y el GAM de Colquechaca Proyecto Construccion Bloque de Aulas y Laboratorio Unidad Educativa Roberto Hinojosa Colquechaca, correspondiente al pago por</t>
  </si>
  <si>
    <t>Transferencia en cumplimiento al DS N0913 de 15/06/2011 y el Convenio Interinstitucional de Financiamiento UPRE-CIF-021/2014, suscrito entre la UPRE y el GAM de Oruro Proyecto Construccion Complejo Deportivo Evo Morales Ayma San Miguel de Oruro II - Oruro, correspondiente al pago por devolucion de</t>
  </si>
  <si>
    <t>Transferencia en cumplimiento al DS N0913 de 15/06/2011 y el Convenio Intergubernativo de Financiamiento UPRE-CIF-IG/172/2015, suscrito entre la UPRE y el GAM de Patacamaya Construccion Tinglado U.E. Elizardo Perez Cauchititiri Patacamaya, correspondiente al pago por devolucion de recursos no ejecu</t>
  </si>
  <si>
    <t>Transferencia en cumplimiento al DS N0913 de 15/06/2011 y el Convenio Intergubernativo de Financiamiento UPRE-CIF-IG/175/2015, suscrito entre la UPRE y el GAM de Patacamaya Construccion Tinglado U.E. Pedro Domingo Murillo Central Norte Patacamaya, correspondiente al pago por devolucion de recursos</t>
  </si>
  <si>
    <t>Transferencia en cumplimiento al DS N0913 de 15/06/2011 y el Convenio Intergubernativo de Financiamiento UPRE-CIF-IG/173/2015, suscrito entre la UPRE y el GAM de Patacamaya Construccion Tinglado U.E. Taipillanga - Patacamaya, correspondiente al pago por devolucion de recursos no ejecutados de la ges</t>
  </si>
  <si>
    <t>Transferencia en cumplimiento al DS N0913 de 15/06/2011 y el Convenio Intergubernativo de Financiamiento UPRE-CIF-IG/103/2015, suscrito entre la UPRE y el GAM de Warnes Construccion de Coliseo en Pentaguazu Warnes, correspondiente al pago por devolucion de recursos no ejecutados de la gestion 2015,</t>
  </si>
  <si>
    <t>Transferencia en cumplimiento al DS N0913 de 15/06/2011 y el Convenio Intergubernativo de Financiamiento UPRE-CIF-IG/158/2015, suscrito entre la UPRE y el GAM de Papel Pampa Proyecto Const. de Dos Aulas y Una Direccion en la U.E. Colque Amaya Alta Colque Amaya, correspondiente al pago por devolucio</t>
  </si>
  <si>
    <t>Transferencia en cumplimiento al DS N0913 de 15/06/2011 y el Convenio Intergubernativo de Financiamiento UPRE-CIF-IG 155/2015, suscrito entre la UPRE y el GAM de Papel Pampa Proyecto Construccion de Dos Aulas en la Unidad Educativa San Jose Bajo San Jose, correspondiente al pago por devolucion de r</t>
  </si>
  <si>
    <t>Transferencia en cumplimiento al DS N0913 de 15/06/2011 y el Convenio Interinstitucional de Financiamiento UPRE-CIF-559/2014, suscrito entre la UPRE y el GAM de Pucara Implementacion de Tanques de PVC Acumuladores de Agua para las Unidades Familiares en las Comunidades de Loma Larga, El Tipal y El P</t>
  </si>
  <si>
    <t>Transferencia en cumplimiento al DS N0913 de 15/06/2011 y el Convenio Intergubernativo de Financiamiento UPRE-CIF-IG 154/2015, suscrito entre la UPRE y el GAM de Papel Pampa Proyecto Construccion de Dos Aulas en la Unidad Educativa Julian Apaza - Rivera, correspondiente al pago por devolucion de rec</t>
  </si>
  <si>
    <t>Transferencia en cumplimiento al DS N0913 de 15/06/2011 y el Convenio Intergubernativo de Financiamiento UPRE-CIF-IG/160/2015, suscrito entre la UPRE y el GAM de Papel Pampa Proyecto Construccion de Dos Aulas en la U.E. Villa Esperanza-Colqueamaya, correspondiente al pago por devolucion de recursos</t>
  </si>
  <si>
    <t>Transferencia en cumplimiento al DS N0913 de 15/06/2011 y el Convenio Intergubernativo de Financiamiento UPRE-CIF-IG/159/2015, suscrito entre la UPRE y el GAM de Papel Pampa Proyecto Const. de Dos Aulas y Una Direccion en la U.E. Pacifico- Papel Pampa, correspondiente al pago por devolucion de recur</t>
  </si>
  <si>
    <t>Transferencia en cumplimiento al DS N0913 de 15/06/2011 y el Convenio Intergubernativo de Financiamiento UPRE-CIF-IG/280/2015, suscrito entre la UPRE y el GAM de Puerto Guayaramerin Proyecto Const. Plaza de la Tradicion Zona Ex Aeropuerto Mun. Guarayamerin, correspondiente al pago por devolucion de</t>
  </si>
  <si>
    <t>Transferencia en cumplimiento al DS N0913 de 15/06/2011 y el Convenio Intergubernativo de Financiamiento UPRE-CIF-IG/161/2015, suscrito entre la UPRE y el GAM de Papel Pampa Proyecto Construccion de Dos Aulas en la U.E. Pacollo-Pacollo, correspondiente al pago por devolucion de recursos no ejecutado</t>
  </si>
  <si>
    <t>Transferencia en cumplimiento al DS N0913 de 15/06/2011 y el Convenio Intergubernativo de Financiamiento UPRE-CIF-IG 156/2015, suscrito entre la UPRE y el GAM de Papel Pampa Proyecto Construccion de Dos Aulas y Una Direccion en la Unidad Educativa Santos Marca Thola - Mollebamba, correspondiente al</t>
  </si>
  <si>
    <t>Transferencia en cumplimiento al DS N0913 de 15/06/2011 y el Convenio Interinstitucional de Financiamiento UPRE-CIF-353/12, suscrito entre la UPRE y el GAM de Chacarilla Proyecto Construccion Coliseo Chacarilla Corazon de Cobre Municipio Chacarilla, correspondiente al pago por devolucion de recurso</t>
  </si>
  <si>
    <t>Transferencia en cumplimiento al DS N0913 de 15/06/2011 y el Convenio Intergubernativo de Financiamiento UPRE-CIF-IG/157/2015, suscrito entre la UPRE y el GAM de Papel Pampa Proyecto Const. de Dos Aulas y Una Direccion en la U.E. Waldo Ballivian- Escalona, correspondiente al pago por devolucion de r</t>
  </si>
  <si>
    <t>Transferencia en cumplimiento al DS N0913 de 15/06/2011 y el Convenio Intergubernativo de Financiamiento UPRE-CIF-IG/304/2015, suscrito entre la UPRE y el GAM de San Andres Ampliacion de Dos Aulas con Bateria de Bano U.E. Union y Fe, correspondiente al pago por devolucion de recursos no ejecutados d</t>
  </si>
  <si>
    <t>Transferencia en cumplimiento al DS N0913 de 15/06/2011 y el Convenio Intergubernativo de Financiamiento UPRE-CIF-IG/306/2015, suscrito entre la UPRE y el GAM de San Andres Ampliacion de Dos Aula con Bateria de Bano U.E. Nueva Alianza, correspondiente al pago por devolucion de recursos no ejecutados</t>
  </si>
  <si>
    <t>Transferencia en cumplimiento al DS N0913 de 15/06/2011 y el Convenio Interinstitucional de Financiamiento UPRE-CIF 0270/13, suscrito entre la UPRE y el GAM de El Alto Proyecto Construccion Parque Vial Infantil Distrito 1 El Alto, correspondiente al pago por devolucion de recursos no ejecutados de</t>
  </si>
  <si>
    <t>Transferencia en cumplimiento al DS N0913 de 15/06/2011 y el Convenio Intergubernativo de Financiamiento UPRE-CIF-IG/305/2015, suscrito entre la UPRE y el GAM de San Andres Ampliacion de Dos Aula con Bateria de Bano U.E. Villa Alba, correspondiente al pago por devolucion de recursos no ejecutados de</t>
  </si>
  <si>
    <t>Transferencia en cumplimiento al DS N0913 de 15/06/2011 y el Convenio Interinstitucional de Financiamiento UPRE-CIF-0915/2013, suscrito entre la UPRE y el GAM de El Alto Proyecto Construccion de Bateria de Banos Unidad Educativa Jose Antonio Paredes Candia, correspondiente al pago por devolucion de</t>
  </si>
  <si>
    <t>Transferencia en cumplimiento al DS N0913 de 15/06/2011 y el Convenio Intergubernativo de Financiamiento UPRE-CIF-IG/070/15, suscrito entre la UPRE y el GAM de Puna Proyecto Construccion Aulas Unidad Educativa G. Maldini de Chacabuco (Municipio Puna), correspondiente al pago por devolucion de recurs</t>
  </si>
  <si>
    <t>Transferencia en cumplimiento al DS N0913 de 15/06/2011 y el Convenio Intergubernativo de Financiamiento UPRE-CIF-IG/069/15, suscrito entre la UPRE y el GAM de Puna Proyecto Construccion Aulas Unidad Educativa Yascapi (Municipio Puna), correspondiente al pago por devolucion de recursos no ejecutados</t>
  </si>
  <si>
    <t>Transferencia en cumplimiento al DS N0913 de 15/06/2011 y el Convenio Intergubernativo de Financiamiento UPRE-CIF-IG/024/2015, suscrito entre la UPRE y el GAM de San Lorenzo Proyecto Construccion Tinglado y Polifuncional con Graderias Com. Trinidacito, correspondiente al pago por devolucion de recur</t>
  </si>
  <si>
    <t>Transferencia en cumplimiento al DS N0913 de 15/06/2011 y el Convenio Intergubernativo de Financiamiento UPRE-CIF-IG/025/2015, suscrito entre la UPRE y el GAM de San Lorenzo Proyecto Construccion Tinglado y Polifuncional con Graderias U.E. 6 de Junio Com. Loreto, correspondiente al pago por devoluci</t>
  </si>
  <si>
    <t>Transferencia en cumplimiento al DS N0913 de 15/06/2011 y el Convenio Intergubernativo de Financiamiento UPRE-CIF-IG/233/2015, suscrito entre la UPRE y el GAM de Loreto Proyecto Construccion Centro Turistico Localidad Sachojere, correspondiente al pago por devolucion de recursos no ejecutados de la</t>
  </si>
  <si>
    <t>Transferencia en cumplimiento al DS N0913 de 15/06/2011 y el Convenio Intergubernativo de Financiamiento UPRE-CIF-IG/236/2015, suscrito entre la UPRE y el GAM de Loreto Proyecto Construccion Edificio Municipal Localidad Loreto, correspondiente al pago por devolucion de recursos no ejecutados de la</t>
  </si>
  <si>
    <t>Transferencia en cumplimiento al DS N0913 de 15/06/2011 y el Convenio Intergubernativo de Financiamiento UPRE-CIF-IG/235/2015, suscrito entre la UPRE y el GAM de Loreto Proyecto Construccion Puesto de Salud Comunidad Villa El Carmen del Remanzo, correspondiente al pago por devolucion de recursos no</t>
  </si>
  <si>
    <t>Transferencia en cumplimiento al DS N0913 de 15/06/2011 y el Convenio Interinstitucional de Financiamiento UPRE-CIF-0562/13, suscrito entre la UPRE y el GAM de Loreto Proyecto Construccion Modulo U.E. Santa Rosa de la Boca, correspondiente al pago por devolucion de recursos no ejecutados de la gesti</t>
  </si>
  <si>
    <t>Transferencia en cumplimiento al DS N0913 de 15/06/2011 y el Convenio Interinstitucional de Financiamiento UPRE-CIF-123/2015, suscrito entre la UPRE y el GAM de Chimore Proyecto Construccion Centro Ecoturistico Puerto Aurora, correspondiente al pago por devolucion de recursos no ejecutados de la ges</t>
  </si>
  <si>
    <t>Comision de la transferencia Nro.6 y tipo de transferencia TRDE</t>
  </si>
  <si>
    <t>Transferencia en cumplimiento al DS N0913 de 15/06/2011 y el Convenio Interinstitucional de Financiamiento UPRE-CIF-121/2015, suscrito entre la UPRE y el GAM de Chimore Proyecto Const. Ocho Aulas U.E. Eloy Gonzales Torrico, correspondiente al pago por devolucion de recursos no ejecutados de la gesti</t>
  </si>
  <si>
    <t>'TRANSFERENCIA DE FONDOS||EN ATENCION A NOTA DEL MIN. DE ECONOMIA Y FINANZAS PUBLICAS. MEFP/VTCP/DGCP/UODP-625/2016 DE LA FECHA(HRE-TSO-4633). PAGO BTS EXTRABURSATIL -VENCIMIENTO 16 DE JUNIO D.S. N°1121 DE 11/01/2012 DEBITO DE LIBRETA N° 00099021001 "TGN-RECURSOS ORDINARIOS-MONEDA NACIONAL"</t>
  </si>
  <si>
    <t>'TRANSFERENCIA DE FONDOS||EN ATENCION A NOTA DEL MIN. DE ECONOMIA Y FINANZAS PUBLICAS. MEFP/VTCP/DGCP/UODP-625/2016 DE LA FECHA(HRE-TSO-4633). PAGO BTS EXTRABURSATIL -VENCIMIENTO 16 DE JUNIO D.S. N°1121 DE 11/01/2012 DEBITO DE LA LIBRETA N° 00099021001, REPOSICIÓN ÚTILES DE ESCRITORIO</t>
  </si>
  <si>
    <t>||COMISIONES BANCARIAS POR PAGO COMISION DEL BANQUERO REF.: PAGO PTMO. 1020/SF-BO VCTO. 13-05-2016 POR CUENTA DEL TGN, 15-06-2016. CTA. 3987 CUENTA UNICA DEL TESORO LIB. 00099021001 REF.: COMISIONES BANCARIAS</t>
  </si>
  <si>
    <t>||TRANSF. DE FONDOS EN ATENCION A MSJE. SWIFT 08146 DE LA FECHA (SECTOR PUBLICO) DE LA LIBRETA 00117012001 DGAC, REPOSICION UTILES DE ESCRITORIO</t>
  </si>
  <si>
    <t>||TRANSF. DE FONDOS EN ATENCION A MSJES. SWIFT 08147 Y 08136 DE LA FECHA (SECTOR PUBLICO) DE LA LIBRETA 00117012001 DGAC, REPOSICION UTILES DE ESCRITORIO</t>
  </si>
  <si>
    <t>VENTA DE DIVISAS CON TRANSFERENCIA DE FONDOS A SOLICITUD DE MINISTERIO DE RELACIONES EXTERIORES SEGUN SOLICITUD 56 REF: PAGO DE COMPENSACIÓN DE COSTO DE VIDA DEL SERVICIO DIPLOMÁTICO, CONSULAR Y AGREGADOS COMERCIALES CORRESPONDIENTE AL MES DE MAYO/2016, S/G PLANILLAS DE RECURSOS HUMANOS Nº 051601. LIB. 00099021001 TGN-RECURSOS ORDINARIOS (3987) POR DIFERENCIAL CAMBIARIO</t>
  </si>
  <si>
    <t>||TRANSFERENCIA DE FONDOS DEL EXTERIOR SG/ SWIFT 07859 DEL 09/06/2016 A/F SEGIP POR ORDEN DEL CONSULADO DE BOLIVIA EN CALAMA LIB.00340012005 SEGIP-RECAUDACION EXTERIOR-CEDULAS DE IDENTIDAD</t>
  </si>
  <si>
    <t>||TRANSF. DE FONDOS DEL EXTERIOR SEGUN SWIFT NO. 7861 DEL 09/06/2016 A F/ MIN.RR.EE. ORDENANTE CONSULADO GENERAL DE BOLIVIA-BARCELONA, DEVOL. SALDOS NO EJECUTADOS GTOS. DE FUNCI. 00099021001 TGN-RECUIRSOS ORDINARIOS</t>
  </si>
  <si>
    <t>'TRANSFERENCIA DE FONDOS||EN ATENCION A NOTA DEL MIN. DE ECONOMIA Y FINANZAS PUBLICAS MEFP/VTCP/DGAFT/UOIET/TES/N°3410/16 DE LA FECHA(HRE-TSO-4674). PAGO CAPITAL E INTERESES DEL CONVENIO SUBSIDIARIO-PRESTAMO CAF 2324- GOB.AUT.DPTAL.RURO PROYECTO ELECTRIFICACION RURAL POCOROCO. ABONO A LA LIBRETA N° 00099021001 TGN-RECURSOS ORDINARIOS.</t>
  </si>
  <si>
    <t>PAGO A CAF PRÉSTAMO CFA008422 VCTO. 16-jun-2016 POR CUENTA DE TGN , NTI. 007819 VALOR 16-jun-2016 INTERESES USD 28.699,06 COMISIONES USD 242.770,31 CTA. 3987 CUENTA UNICA DEL TESORO LIB. 00099021001 REF.: COMISIONES BANCARIAS</t>
  </si>
  <si>
    <t>VENTA DE DIVISAS CON TRANSFERENCIA DE FONDOS A SOLICITUD DE MINISTERIO DE RELACIONES EXTERIORES SEGUN SOLICITUD 49 REF: PAGO DE HABERES DEL PERSONAL DEL SERVICIO EXTERIOR CORRESPONDIENTE AL MES DE MAYO/2016, S/G DETALLE DE ELABORACIÓN DE C-31 Y PLANILLA ADICIONAL DE HABERES Nº 51605 LIB. 00099021001 TGN-RECURSOS ORDINARIOS (3987)</t>
  </si>
  <si>
    <t>VENTA DE DIVISAS CON TRANSFERENCIA DE FONDOS A SOLICITUD DE MINISTERIO DE RELACIONES EXTERIORES SEGUN SOLICITUD 53 REF: PAGO DE COMPENSACIÓN DE COSTO DE VIDA DEL PERSONAL DEL SERVICIO EXTERIOR - AUXILIARES II, CORRESPONDIENTE AL MES DE MAYO/2016, S/G DETALLE DE ELABORACIÓN DE C-31 Y PLANILLA DE HABE LIB. 00010011102 MIN.RELACIONES EXTERIORES - GESTORIA CONSULAR LEY Nº 3108</t>
  </si>
  <si>
    <t>VENTA DE DIVISAS CON TRANSFERENCIA DE FONDOS A SOLICITUD DE MINISTERIO DE RELACIONES EXTERIORES SEGUN SOLICITUD 52 REF: PAGO DE HABERES DEL PERSONAL DE EMIPAS - WASHINGTON, CORRESPONDIENTE AL MES DE MAYO/2016, S/G DETALLE DE ELABORACIÓN DE C-31 Y PLANILLA DE HABERES Nº 51603 LIB. 00010011102 MIN.RELACIONES EXTERIORES - GESTORIA CONSULAR LEY Nº 3108</t>
  </si>
  <si>
    <t>VENTA DE DIVISAS CON TRANSFERENCIA DE FONDOS A SOLICITUD DE MINISTERIO DE RELACIONES EXTERIORES SEGUN SOLICITUD 51 REF: PAGO DE COMPENSACIÓN DE COSTO DE VIDA DEL PERSONAL DE EMIPAS - MADRID, CORRESPONDIENTE AL MES DE MAYO/2016, S/G DETALLE DE ELABORACIÓN DE C-31 Y PLANILLA DE HABERES Nº 51604 LIB. 00099021001 TGN-RECURSOS ORDINARIOS (3987)</t>
  </si>
  <si>
    <t>VENTA DE DIVISAS CON TRANSFERENCIA DE FONDOS A SOLICITUD DE MINISTERIO DE RELACIONES EXTERIORES SEGUN SOLICITUD 50 REF: PAGO DE HABERES DEL PERSONAL DEL SERVICIO EXTERIOR CORRESPONDIENTE AL MES DE MAYO/2016, S/G DETALLE DE ELABORACIÓN DE C-31 Y PLANILLA ADICIONAL DE HABERES Nº 51605 LIB. 00099021001 TGN-RECURSOS ORDINARIOS (3987)</t>
  </si>
  <si>
    <t>VENTA DE DIVISAS CON TRANSFERENCIA DE FONDOS A SOLICITUD DE MINISTERIO DE RELACIONES EXTERIORES SEGUN SOLICITUD 55 REF: PAGO DE COMPENSACIÓN DE COSTO DE VIDA DEL PERSONAL DE EMIPAS - WASHINGTON CORRESPONDIENTE AL MES DE MAYO/2016, S/G DETALLE DE ELABORACIÓN DE C-31 Y PLANILLA DE HABERES Nº 51603 LIB. 00010011102 MIN.RELACIONES EXTERIORES - GESTORIA CONSULAR LEY Nº 3108</t>
  </si>
  <si>
    <t>VENTA DE DIVISAS CON TRANSFERENCIA DE FONDOS A SOLICITUD DE MINISTERIO DE RELACIONES EXTERIORES SEGUN SOLICITUD 54 REF: REMISION DE RECURSOS PARA EL PAGO DE GASTOS DE FUNCIONAMIENTO A FAVOR SERVICIO EXTERIOR DIPLOMATICO Y CONSULAR CORRESPONDIENTE AL MES DE JUNIO/2016, S/G GM-DGAA-UFI-PRP-IN-26/2016 LIB. 00099021001 TGN-RECURSOS ORDINARIOS (3987)</t>
  </si>
  <si>
    <t>VENTA DE DIVISAS CON TRANSFERENCIA DE FONDOS A SOLICITUD DE MINISTERIO DE RELACIONES EXTERIORES SEGUN SOLICITUD 56 REF: PAGO DE COMPENSACIÓN DE COSTO DE VIDA DEL SERVICIO DIPLOMÁTICO, CONSULAR Y AGREGADOS COMERCIALES CORRESPONDIENTE AL MES DE MAYO/2016, S/G PLANILLAS DE RECURSOS HUMANOS Nº 051601. LIB. 00099021001 TGN-RECURSOS ORDINARIOS (3987)</t>
  </si>
  <si>
    <t>COBRO COSTOS DE PAPELERIA SEGUN TRANSFERENCIA DEL EXTERIOR POR ORDEN DE ENERGIA ARGENTINA SOCIEDAD ANONIMA REF.: INV/EXAGJA05916 LIB. 00513012007 YPFB - RECURSOS NACIONALIZACION</t>
  </si>
  <si>
    <t>Transferencia en cumplimiento al DS N0913 de 15/06/2011 y el Convenio Interinstitucional de Financiamiento UPRE-CIF-0721/2013, suscrito entre la UPRE y el GAM de Patacamaya Proyecto Construccion Coliseo Cerrado Patacamaya (Conclusion), correspondiente al pago por devolucion de recursos no ejecutados</t>
  </si>
  <si>
    <t>Transferencia en cumplimiento al DS N0913 de 15/06/2011 y el Convenio Interinstitucional de Financiamiento UPRE-CIF-0722/13, suscrito entre la UPRE y el GAM de Uriondo Proyecto Construccion Centro de Salud SAFCI con Camas Calamuchita, correspondiente al pago por devolucion de recursos no ejecutados</t>
  </si>
  <si>
    <t>Transferencia en cumplimiento al DS N0913 de 15/06/2011 y el Convenio Interinstitucional de Financiamiento UPRE-CIF-664/2014, suscrito entre la UPRE y el GAM de Pucarani Proyecto Construccion Coliseo Cerrado Pucarani, correspondiente al pago por devolucion de recursos no ejecutados de la gestion 201</t>
  </si>
  <si>
    <t>Transferencia en cumplimiento al DS N0913 de 15/06/2011 y el Convenio Intergubernativo de Financiamiento UPRE-CIF-IG/347/2015, suscrito entre la UPRE y el GAM de Pucarani Proyecto Const. Aulas U.E. Antofagasta (Vilaque) (Pucarani), correspondiente al pago por devolucion de recursos no ejecutados de</t>
  </si>
  <si>
    <t>Transferencia en cumplimiento al DS N0913 de 15/06/2011 y el Convenio Intergubernativo de Financiamiento UPRE-CIF-IG/349/2015, suscrito entre la UPRE y el GAM de Pucarani Proyecto Const. Aulas U.E. Huarisuyo (Huarisuyo) (Pucarani), correspondiente al pago por devolucion de recursos no ejecutados de</t>
  </si>
  <si>
    <t>Transferencia en cumplimiento al DS N0913 de 15/06/2011 y el Convenio Intergubernativo de Financiamiento UPRE-CIF-IG/348/2015, suscrito entre la UPRE y el GAM de Pucarani Proyecto Const. Aulas U.E. Calama (Palcoco) (Pucarani), correspondiente al pago por devolucion de recursos no ejecutados de la ge</t>
  </si>
  <si>
    <t>Transferencia en cumplimiento al DS N0913 de 15/06/2011 y el Convenio Interinstitucional de Financiamiento UPRE-CIF-352/12, suscrito entre la UPRE y el GAM de San Pedro de Curahuara Proyecto Construccion Coliseo Cerrado Evo Morales, correspondiente al pago por devolucion de recursos no ejecutados de</t>
  </si>
  <si>
    <t>Transferencia en cumplimiento al DS N0913 de 15/06/2011 y el Convenio Interinstitucional de Financiamiento UPRE-CIF-002/2015, suscrito entre la UPRE y el GAM de Culpina Proyecto Construccion Tinglado Unidad Educativa La Cueva (Municipio de Culpina), correspondiente al pago por devolucion de recursos</t>
  </si>
  <si>
    <t>Transferencia en cumplimiento al DS N0913 de 15/06/2011 y el Convenio Intergubernativo de Financiamiento UPRE-CIF-IG 269/2015, suscrito entre la UPRE y el GAM de Culpina Proyecto Construccion Campo Ferial Culpina, correspondiente al pago por devolucion de recursos no ejecutados de la gestion 2015, s</t>
  </si>
  <si>
    <t>Transferencia en cumplimiento al DS N0913 de 15/06/2011 y el Convenio Intergubernativo de Financiamiento UPRE-CIF-IG 251/2015, suscrito entre la UPRE y el GAM de Tarabuco Proyecto Construccion Tinglado, Graderias y Cancha Polifuncional Unidad Educativa Dr. Manuel Guerra Mendieta, correspondiente al</t>
  </si>
  <si>
    <t>Transferencia en cumplimiento al DS N0913 de 15/06/2011 y el Convenio Intergubernativo de Financiamiento UPRE-CIF-IG 249/2015, suscrito entre la UPRE y el GAM de Tarabuco Proyecto Construccion Tinglado Unidad Educativa Pampa Lupiara, correspondiente al pago por devolucion de recursos no ejecutados d</t>
  </si>
  <si>
    <t>Transferencia en cumplimiento al DS N0913 de 15/06/2011 y el Convenio Interinstitucional de Financiamiento UPRE-CIF-1239/2013, suscrito entre la UPRE y el GAM de Cobija Proyecto Construccion Centro Multisectorial Cobija B, correspondiente al pago por devolucion de recursos no ejecutados de la gestio</t>
  </si>
  <si>
    <t>Transferencia en cumplimiento al DS N0913 de 15/06/2011 y el Convenio Interinstitucional de Financiamiento UPRE-CIF-1243/2013, suscrito entre la UPRE y el GAM de Cobija Proyecto Construccion Unidad Educativa Mariano Baptista, correspondiente al pago por devolucion de recursos no ejecutados de la ges</t>
  </si>
  <si>
    <t>Transferencia en cumplimiento al DS N0913 de 15/06/2011 y el Convenio Interinstitucional de Financiamiento UPRE-CIF-1240/2013, suscrito entre la UPRE y el GAM de Cobija Proyecto Construccion Unidad Educativa Victor Leon Arrueta, correspondiente al pago por devolucion de recursos no ejecutados de la</t>
  </si>
  <si>
    <t>Transferencia en cumplimiento al DS N0913 de 15/06/2011 y el Convenio Interinstitucional de Financiamiento UPRE-CIF-594/2014, suscrito entre la UPRE y el GAM de Santivanez Proyecto Construccion Mercado Central de Ferias Santivanez, correspondiente al pago por devolucion de recursos no ejecutados de</t>
  </si>
  <si>
    <t>Transferencia en cumplimiento al DS N0913 de 15/06/2011 y el Convenio Interinstitucional de Financiamiento UPRE-CIF-0502/13, suscrito entre la UPRE y el GAM de Arani Proyecto Construccion 12 Aulas U.E. German Prado, correspondiente al pago por devolucion de recursos no ejecutados de la gestion 2015,</t>
  </si>
  <si>
    <t>Transferencia en cumplimiento al DS N0913 de 15/06/2011 y el Convenio Interinstitucional de Financiamiento UPRE-CIF-073/2015, suscrito entre la UPRE y el GAM de Villa Tunari Proyecto Construccion Posta de Salud Agraria La Union, correspondiente al pago por devolucion de recursos no ejecutados de la</t>
  </si>
  <si>
    <t>Transferencia en cumplimiento al DS N0913 de 15/06/2011 y el Convenio Interinstitucional de Financiamiento UPRE-CIF-064/2015, suscrito entre la UPRE y el GAM de Villa Tunari Proyecto Construccion 5 Aulas y Banos U.E. 22 De Octubre, correspondiente al pago por devolucion de recursos no ejecutados de</t>
  </si>
  <si>
    <t>Transferencia en cumplimiento al DS N0913 de 15/06/2011 y el Convenio Interinstitucional de Financiamiento UPRE-CIF-085/2015, suscrito entre la UPRE y el GAM de Villa Tunari Proyecto Construccion Tinglado y Graderia U.E. Tisum Pampa, correspondiente al pago por devolucion de recursos no ejecutados d</t>
  </si>
  <si>
    <t>Transferencia en cumplimiento al DS N0913 de 15/06/2011 y el Convenio Interinstitucional de Financiamiento UPRE-CIF-158/2015, suscrito entre la UPRE y el GAM de Villa Tunari Proyecto Construccion Coliseo Paractito N9, correspondiente al pago por devolucion de recursos no ejecutados de la gestion 201</t>
  </si>
  <si>
    <t>Transferencia en cumplimiento al DS N0913 de 15/06/2011 y el Convenio Interinstitucional de Financiamiento UPRE-CIF-144/2015, suscrito entre la UPRE y el GAM de El Puente Proyecto Construccion Centro de Salud San Lorencito, correspondiente al pago por devolucion de recursos no ejecutados de la gesti</t>
  </si>
  <si>
    <t>Transferencia en cumplimiento al DS N0913 de 15/06/2011 y el Convenio Interinstitucional de Financiamiento UPRE-CIF-145/2015, suscrito entre la UPRE y el GAM de El Puente Proyecto Ampliacion y Construccion Unidad Educativa Pueblo Nuevo Fase III, correspondiente al pago por devolucion de recursos no</t>
  </si>
  <si>
    <t>Transferencia en cumplimiento al DS N0913 de 15/06/2011 y el Convenio Intergubernativo de Financiamiento UPRE-CIF-IG/216/2015, suscrito entre la UPRE y el GAM de El Villar Proyecto Construccion Tinglado Unidad Educativa Manuel Ascencio Padilla, correspondiente al pago por devolucion de recursos no e</t>
  </si>
  <si>
    <t>Transferencia en cumplimiento al DS N0913 de 15/06/2011 y el Convenio Intergubernativo de Financiamiento UPRE-CIF-IG 268/2015, suscrito entre la UPRE y el GAM de San Lucas Proyecto Construccion Tinglado Cancha Polifuncional U.E. Eduardo Abaroa San Lucas, correspondiente al pago por devolucion de rec</t>
  </si>
  <si>
    <t>Transferencia en cumplimiento al DS N0913 de 15/06/2011 y el Convenio Interinstitucional de Financiamiento UPRE-CIF-164/2015, suscrito entre la UPRE y el GAM de Quillacollo Proyecto Construccion Centro de Acogida para el Adulto Mayor de Quillacollo D-4, correspondiente al pago por devolucion de recu</t>
  </si>
  <si>
    <t>Transferencia en cumplimiento al DS N0913 de 15/06/2011 y el Convenio Interinstitucional de Financiamiento UPRE-CIF-163/2015, suscrito entre la UPRE y el GAM de Quillacollo Proyecto Construccion Complejo Deportivo Canchas de Raquetbol Evo Morales Ayma D-3 Quillacollo, correspondiente al pago por dev</t>
  </si>
  <si>
    <t>Transferencia en cumplimiento al DS N0913 de 15/06/2011 y el Convenio Intergubernativo de Financiamiento UPRE-CIF-IG 272/2015, suscrito entre la UPRE y el GAM de Yotala Proyecto Ampliacion Unidad Educativa Victor Sandy Mosoj Llajta (Modulo C y Modulo Inicial), correspondiente al pago por devolucion</t>
  </si>
  <si>
    <t>Transferencia en cumplimiento al DS N0913 de 15/06/2011 y el Convenio Intergubernativo de Financiamiento UPRE-CIF-IG 271/2015, suscrito entre la UPRE y el GAM de Yotala Proyecto Construccion Edificio Direccion Distrital de Educacion Villa Yotala, correspondiente al pago por devolucion de recursos no</t>
  </si>
  <si>
    <t>Transferencia en cumplimiento al DS N0913 de 15/06/2011 y el Convenio Intergubernativo de Financiamiento UPRE-CIF-IG/382/2016, suscrito entre la UPRE y el GAM de El Choro Const. Coliseo Cerrado San Pedro de Challacollo, correspondiente al primer desembolso equivalente al 20%, segun la UPRE.</t>
  </si>
  <si>
    <t>Transferencia en cumplimiento al DS N0913 de 15/06/2011 y el Convenio Intergubernativo de Financiamiento UPRE-CIF-IG/393/2016, suscrito entre la UPRE y el GAM de Puerto Villarroel Construccion Complejo Educativo Bello Horizonte, correspondiente al primer desembolso equivalente al 20%, segun la UPRE.</t>
  </si>
  <si>
    <t>Transferencia en cumplimiento al DS N0913 de 15/06/2011 y el Convenio Intergubernativo de Financiamiento UPRE-CIF-IG/392/2016, suscrito entre la UPRE y el GAM de Puerto Villarroel Construccion Infraestructura U.E. 2 de Marzo, correspondiente al primer desembolso equivalente al 20%, segun la UPRE.</t>
  </si>
  <si>
    <t>Transferencia en cumplimiento al DS N0913 de 15/06/2011 y el Convenio Intergubernativo de Financiamiento UPRE-CIF-IG 368/2016, suscrito entre la UPRE y el GAM de Carapari Construccion Reorganizacion Mercado Municipal Carapari, correspondiente al primer desembolso equivalente al 20%, segun la UPRE.</t>
  </si>
  <si>
    <t>||REGULARIZACION DE NUESTRO COMPROBANTE NRO. G0194556 DE FECHA 25-05-2016 POR MALA APROPIACION DE CUENTAS LIBRETA N° 00990307018 IDA 5168-USD-PROY.INFRAESTRUCTURA URBANA-GAMEA</t>
  </si>
  <si>
    <t>'TRANSFERENCIA DE FONDOS||EN ATENCION A NOTA DEL MIN. DE ECONOMIA Y FINANZAS PUBLICAS. MEFP/VTCP/DGCP/UODP-628/2016 DE LA FECHA(HRE-TSO-4655),PAGO BTS EXTRABURSATIL -VENCIMIENTO 17 DE JUNIO D.S. N°1121 DE 11/01/2012. DEBITO DE LA LIBRETA N° 00099021001, REPOSICIÓN ÚTILES DE ESCRITORIO</t>
  </si>
  <si>
    <t>||TRANSFERENCIA DE FONDOS SG. NOTA DEL MINISTERIO DE ECONOMIA Y FINANZAS PUBLICAS CITE: MEFP/VTCP/DGCP/UODP-627/2016 RECIBIDA EN LA FECHA REF: PAGO VENCIMIENTOS CLAVE PIZARRA TGNV1I01 (TRAM-TSO-4654) EQUIVALENTE A MVDOL 12.960.000,- T/C BS 6.86 DE LA LIBRETA N° 00099021001 TGN RECURSOS ORDINARIOS MN.</t>
  </si>
  <si>
    <t>COBRO DE||COSTO UTILES DE ESCRITORIO POR LA ELABORACION DEL COMPROBANTE CONTABLE N° 0854843 DE LA FECHA. DE LA LIBRETA N° 00099021001 TGN RECURSOS ORDINARIOS MN. COBRO COSTO UTILES DE ESCRITORIO</t>
  </si>
  <si>
    <t>||TRANSF. DE FONDOS DEL EXTERIOR SEGUN SWIFT NO. 7861 DEL 09/06/2016 A F/ MIN.RR.EE. ORDENANTE CONSULADO GENERAL DE BOLIVIA-BARCELONA, DEVOL. SALDOS NO EJECUTADOS GTOS. DE FUNCI. CGO.00099021001 TGN-RECUIRSOS ORDINARIOS (UTILES DE ESCRITORIO)</t>
  </si>
  <si>
    <t>'TRANSFERENCIA DE FONDOS||EN ATENCION A NOTA DEL MIN. DE ECONOMIA Y FINANZAS PUBLICAS. MEFP/VTCP/DGCP/UODP-628/2016 DE LA FECHA(HRE-TSO-4655),PAGO BTS EXTRABURSATIL -VENCIMIENTO 17 DE JUNIO D.S. N°1121 DE 11/01/2012. DEBITO DE LIBRETA N° 00099021001 "TGN-RECURSOS ORDINARIOS-MONEDA NACIONAL".</t>
  </si>
  <si>
    <t>NÃMERO DE LIBRETA CUT: 990301013.00 OPERACIÃN T01 TRANSFERENCIA DE FONDOS A LA CUT - TESORO DIRECTO DE BANCO UNION S.A. A CUENTA UNICA DEL TESORO CON NUMERO DE SOLICITUD = 745523 Y NUMERO CORRELATIVO = 91320017062016007 00990301013 TGN RECURSOS ORDINARIOS</t>
  </si>
  <si>
    <t xml:space="preserve">MINISTERIO DE COMUNICACIÓN  </t>
  </si>
  <si>
    <t>'TRANSFERENCIA DE FONDOS DE DPTOS.DE ENCAJE LEGAL DEL SISTEMA FINANCIERO A DPTOS.CTES.DEL SECTOR PUBLICO S/G CITE' BUN/CONLPZ/029/2016||DE LA FECHA (HRE-TSO-4683) A FAVOR DEL MINISTERIO DE COMUNICACIÃN. A SOLIC.FORTALEZA SEGUROS Y REASEGUROS, LIBRETA NÂ°00099021001 TGN-RECURSOS ORDINARIOS;BUN.</t>
  </si>
  <si>
    <t>||TRANSFERENCIA DE FONDOS DEL EXTERIOR SEGUN SWIFT 07860 DEL 9/06/2016 A FV/MIN.RR.EE. POR ORDEN DEL CONSULADO GENERAL DE BOLIVIA - BARCELONA -ESPAÃA LIBRETA 00099021001 TGN-RECURSOS ORDINARIOS</t>
  </si>
  <si>
    <t>VENTA DE DIVISAS CON TRANSFERENCIA DE FONDOS A SOLICITUD DE MINISTERIO DE EDUCACION SEGUN SOLICITUD 36 REF: TRANSFERENCIA A WAGENINGEN UNIVERSITY COLEGIATURA - SILVANA INES QUITON TAPIA EQUIVALENTES 22.336,16 USD LIB. 00099021001 TGN-RECURSOS ORDINARIOS (3987) POR DIFERENCIAL CAMBIARIO</t>
  </si>
  <si>
    <t>VENTA DE DIVISAS CON TRANSFERENCIA DE FONDOS A SOLICITUD DE MINISTERIO DE EDUCACION SEGUN SOLICITUD 36 REF: TRANSFERENCIA A WAGENINGEN UNIVERSITY COLEGIATURA - SILVANA INES QUITON TAPIA EQUIVALENTES 22.336,16 USD LIB. 00099021001 TGN-RECURSOS ORDINARIOS (3987)</t>
  </si>
  <si>
    <t>PAGO A CAF PRÃSTAMO CFA008785 VCTO. 17-jun-2016 POR CUENTA DE TGN , NTI. 007844 VALOR 17-jun-2016 INTERESES USD 91.488,36 COMISIONES USD 119.964,05 CTA. 3987 CUENTA UNICA DEL TESORO LIB. 00099021001 REF.: COMISIONES BANCARIAS</t>
  </si>
  <si>
    <t>PAGO A CAF PRÃSTAMO CFA008789 VCTO. 17-jun-2016 POR CUENTA DE TGN , NTI. 007897 VALOR 17-jun-2016 INTERESES USD 14.710,05 COMISIONES USD 139.562,00 CTA. 3987 CUENTA UNICA DEL TESORO LIB. 00099021001 REF.: COMISIONES BANCARIAS</t>
  </si>
  <si>
    <t>VENTA DE DIVISAS CON TRANSFERENCIA DE FONDOS A SOLICITUD DE MINISTERIO DE RELACIONES EXTERIORES SEGUN SOLICITUD 57 REF: PAGO DE HABERES DEL SERVICIO DIPLOMÃTICO, CONSULAR Y AGREGADOS COMERCIALES CORRESPONDIENTE AL MES DE MAYO/2016, S/G PLANILLAS DE RECURSOS HUMANOS NÂº 051601 LIB. 00099021001 TGN-RECURSOS ORDINARIOS (3987)</t>
  </si>
  <si>
    <t>COBRO COSTOS DE PAPELERIA SEGUN TRANSFERENCIA DEL EXTERIOR POR ORDEN DE COPETROL S.A. LIB. 00513062001 YPFB-OPERACIONES PLANTA DE SEPARACION DE LIQUIDOS RIO GRANDE</t>
  </si>
  <si>
    <t>VENTA DE DIVISAS CON TRANSFERENCIA DE FONDOS A SOLICITUD DE SERVICIO GENERAL DE IDENTIFICACION PERSONAL - SEGIP SEGUN SOLICITUD 60 REF: ENTREGA DE FONDOS A LA OFICINA DE BUENOS AIRES - ARGENTINA PARA GASTOS EN BIENES Y SERVICIOS, SEGUN NOTA 045/2016, SOLICITUD 7, CERT.1316. LIB. 00340012003 RECAUDACION EXTRANJERIA - C.I. -L.C.</t>
  </si>
  <si>
    <t>VENTA DE DIVISAS CON TRANSFERENCIA DE FONDOS A SOLICITUD DE MINISTERIO DE RELACIONES EXTERIORES SEGUN SOLICITUD 59 REF: PAGO DE HABERES DEL PERSONAL DE EMIPAS - MADRID CORRESPONDIENTE AL MES DE MAYO/2016, S/G DETALLE DE ELABORACIÃN DE C-31 Y PLANILLA DE HABERES NÂº 51604. LIB. 00099021001 TGN-RECURSOS ORDINARIOS (3987)</t>
  </si>
  <si>
    <t>VENTA DE DIVISAS CON TRANSFERENCIA DE FONDOS A SOLICITUD DE SERVICIO GENERAL DE IDENTIFICACION PERSONAL - SEGIP SEGUN SOLICITUD 62 REF: ENVIO DE FONDOS A LA OFICINA DE WASHINGTON DC - EEUU, PARA GASTOS EN SERVICIOS BASICOS, SEGUN NOTA 018/2016,CERT.1279. LIB. 00340012003 RECAUDACION EXTRANJERIA - C.I. -L.C.</t>
  </si>
  <si>
    <t>VENTA DE DIVISAS CON TRANSFERENCIA DE FONDOS A SOLICITUD DE SERVICIO GENERAL DE IDENTIFICACION PERSONAL - SEGIP SEGUN SOLICITUD 61 REF: ENTREGA DE FONDOS A LA OFICINA DE BUENOS AIRES - ARGENTINA PARA GASTO EN SERVICIOS BASICOS Y BIENES Y SERVICIOS, SEGUN NOTA 045/2016, SOLICITUD 7, CERT.1316. LIB. 00340012003 RECAUDACION EXTRANJERIA - C.I. -L.C.</t>
  </si>
  <si>
    <t>COBRO COSTOS DE PAPELERIA SEGUN TRANSFERENCIA DEL EXTERIOR POR ORDEN DE PERUANA DE COMBUSTIBLE S.A. REF.: FACT 90 LIB. 00513062001 YPFB-OPERACIONES PLANTA DE SEPARACION DE LIQUIDOS RIO GRANDE</t>
  </si>
  <si>
    <t>TRANSFERENCIA RECIBIDA DEL EXTERIOR SEGÃN MENSAJES SWIFT Nos. 08512-08503 (REM.EXT.) DE FECHA 17-06-2016 POR DESEMBOLSO DE CAF PRÃSTAMO CFA009272 PROY.CARR.DOBLE VÃA SC-WARNES LIBRETA NÂ° 00291012002 ABC-RECURSOS PROPIOS REF.: UTILES DE ESCRITORIO</t>
  </si>
  <si>
    <t>TRANSFERENCIA RECIBIDA DEL EXTERIOR SEGÃN MENSAJES SWIFT Nos. 08511 - 08502 (REM.EXT.) DE FECHA 17-06-2016 POR DESEMBOLSO DE FONPLATA PRÃSTAMO BOL 20/2013 CONSERVACION VIAL SN.RAMON-RIO LIBRETA NÂ° 00291012002 ABC-RECURSOS PROPIOS REF.: UTILES DE ESCRITORIO</t>
  </si>
  <si>
    <t>Transferencia en cumplimiento al DS N0913 de 15/06/2011 y el Convenio Intergobernativo de Financiamiento UPRE-CIF-IG 377/2016, suscrito entre la UPRE y el GAD de Tarija Construccion Cancha de Cesped Sintetico en Sella Cercado de la Ciudad de Tarija, correspondiente al primer desembolso equivalente a</t>
  </si>
  <si>
    <t>Transferencia en cumplimiento al DS N0913 de 15/06/2011 y el Convenio Intergobernativo de Financiamiento UPRE-CIF-IG 379/2016, suscrito entre la UPRE y el GAD de Tarija Construccion Campo Deportivo con Cesped Sintetico en Tomatitas, correspondiente al primer desembolso equivalente al 20%, segun la U</t>
  </si>
  <si>
    <t>Transferencia en cumplimiento al DS N0913 de 15/06/2011 y el Convenio Intergobernativo de Financiamiento UPRE-CIF-IG 378/2016, suscrito entre la UPRE y el GAD de Tarija Ampliacion Infraestructura Hospital Virgen de Chaguaya 3er Nivel Bermejo, correspondiente al primer desembolso equivalente al 20%,</t>
  </si>
  <si>
    <t>Transferencia en cumplimiento al DS N0913 de 15/06/2011 y el Convenio Intergobernativo de Financiamiento UPRE-CIF-IG 386/2016, suscrito entre la UPRE y el GAD de Tarija Construccion Cancha de Futbol de Cesped Sintetico Distrito V Huayllajara, correspondiente al primer desembolso equivalente al 20%,</t>
  </si>
  <si>
    <t>Transferencia en cumplimiento al DS N0913 de 15/06/2011 y el Convenio Intergobernativo de Financiamiento UPRE-CIF-IG 385/2016, suscrito entre la UPRE y el GAD de Tarija Construccion Instituto Tecnologico 2 de Agosto Iscayachi, correspondiente al primer desembolso equivalente al 20%, segun la UPRE.</t>
  </si>
  <si>
    <t>Transferencia en cumplimiento al DS N0913 de 15/06/2011 y el Convenio Intergobernativo de Financiamiento UPRE-CIF-IG 394/2016, suscrito entre la UPRE y el GAD de Tarija Construccion Laboratorio Instituto Tecnologico Uriondo, correspondiente al primer desembolso equivalente al 20%, segun la UPRE.</t>
  </si>
  <si>
    <t>Transferencia en cumplimiento al DS N0913 de 15/06/2011 y el Convenio Interinstitucional de Financiamiento UPRE-CIF-074/2015, suscrito entre la UPRE y el GAM de Villa Tunari Construccion Posta de Salud Capihuara, correspondiente al pago de planilla N 4 de cierre, segun la UPRE.</t>
  </si>
  <si>
    <t>Transferencia en cumplimiento al DS N0913 de 15/06/2011 y el Convenio Interinstitucional de Financiamiento UPRE-CIF-110/2015, suscrito entre la UPRE y el GAM de Villa Tunari Construccion 4 Aulas Banos U. E. San Julian, correspondiente al pago de planilla N 4 de cierre, segun la UPRE.</t>
  </si>
  <si>
    <t>Transferencia en cumplimiento al DS N0913 de 15/06/2011 y el Convenio Interinstitucional de Financiamiento UPRE-CIF-080/2015, suscrito entre la UPRE y el GAM de Villa Tunari Construccion Tinglado y Graderia U.E. Naranjitos, correspondiente al pago de planilla N 3 de cierre, segun la UPRE.</t>
  </si>
  <si>
    <t>Transferencia en cumplimiento al DS N0913 de 15/06/2011 y el Convenio Interinstitucional de Financiamiento UPRE-CIF-070/2015, suscrito entre la UPRE y el GAM de Villa Tunari Construccion Centro de Salud Todos Santos, correspondiente al pago de planilla N 4, segun la UPRE.</t>
  </si>
  <si>
    <t>Transferencia en cumplimiento al DS N0913 de 15/06/2011 y el Convenio Interinstitucional de Financiamiento UPRE-CIF-138/2015, suscrito entre la UPRE y el GAM de Huachacalla Proyecto Construccion Plaza de Armas 25 de Julio Huachacalla (Conclusion), correspondiente al pago del 20% de anticipo del mont</t>
  </si>
  <si>
    <t>Transferencia en cumplimiento al DS N0913 de 15/06/2011 y el Convenio Intergubernativo de Financiamiento UPRE-CIF-IG 152/2015, suscrito entre la UPRE y el GAM de Tinguipaya Construccion Centro de Salud con Internacion Jahuacaya, correspondiente al pago de planilla N 2, segun la UPRE.</t>
  </si>
  <si>
    <t>Transferencia en cumplimiento al DS N0913 de 15/06/2011 y el Convenio Interinstitucional de Financiamiento UPRE-CIF-019/2015, suscrito entre la UPRE y el GAM de Entre Rios Const. Coliseo Cerrado Rio Blanco Entre Rios, correspondiente al pago de planilla N 3, segun la UPRE.</t>
  </si>
  <si>
    <t>Transferencia en cumplimiento al DS N0913 de 15/06/2011 y el Convenio Interinstitucional de Financiamiento UPRE-CIF-135/2015, suscrito entre la UPRE y el GAM de Villa Tunari Construccion Bloque de Aulas U.E. Prof. Elizardo Perez Tarde, correspondiente al pago de planilla N 3, segun la UPRE.</t>
  </si>
  <si>
    <t>Transferencia en cumplimiento al DS N0913 de 15/06/2011 y el Convenio Intergubernativo de Financiamiento UPRE-CIF-IG/162/2015, suscrito entre la UPRE y el GAM de Uyuni Construccion de Dos Canchas de Raquet y Dos Canchas Fronton Municipal Uyuni, correspondiente al pago de planilla N 1, segun la UPRE.</t>
  </si>
  <si>
    <t>||TRANSFERENCIA DE FONDOS S/G. MENSAJES SWIFT NROS. 08518 Y 08500 DE LA FECHA (SECTOR PUBLICO). DEBITO DE LA LIBRETA 00117012001 DGAC, REPOSICION UTILES DE ESCRITORIO.</t>
  </si>
  <si>
    <t>Transferencia en cumplimiento al DS N0913 de 15/06/2011 y el Convenio Intergubernativo de Financiamiento UPRE-CIF-IG/181/2016, suscrito entre la UPRE y el GAM de Porvenir Construccion Mercado Modelo del Municipio de Porvenir, correspondiente al primer desembolso equivalente al 20%, segun la UPRE.</t>
  </si>
  <si>
    <t>Transferencia en cumplimiento al DS N0913 de 15/06/2011 y el Convenio Intergubernativo de Financiamiento UPRE-CIF-IG/180/2016, suscrito entre la UPRE y el GAM de Filadelfia Construccion Coliseo Municipal de Filadelfia Juan Evo Morales Ayma Municipio Filadelfia, correspondiente al primer desembolso</t>
  </si>
  <si>
    <t>Transferencia en cumplimiento al DS N0913 de 15/06/2011 y el Convenio Interinstitucional de Financiamiento UPRE-CIF-005/2015, suscrito entre la UPRE y el GAM de Buena Vista Construccion Coliseo San Pedro de Buena Vista, correspondiente al pago de planilla N 3, segun la UPRE.</t>
  </si>
  <si>
    <t>Transferencia en cumplimiento al DS N0913 de 15/06/2011 y el Convenio Intergubernativo de Financiamiento UPRE-CIF-IG/381/2016, suscrito entre la UPRE y el GAM de Sacabamba Proyecto Const. Aulas U.E. Matarani Emilio Grageda, correspondiente al pago del 20% de anticipo del monto financiado, segun la</t>
  </si>
  <si>
    <t>Transferencia en cumplimiento al DS N0913 de 15/06/2011 y el Convenio Intergubernativo de Financiamiento UPRE-CIF-IG 401/2016, suscrito entre la UPRE y el GAM de Villa Zudanez Proyecto Construccion Escuela Nacional de Salud Subsede Zudanez, correspondiente al pago del 20% de anticipo del monto finan</t>
  </si>
  <si>
    <t>Transferencia en cumplimiento al DS N0913 de 15/06/2011 y el Convenio Interinstitucional de Financiamiento UPRE-CIF-204/12, suscrito entre la UPRE y el GAM de Tarija Construccion Cine Teatro Municipal de la Ciudad de Tarija, correspondiente al pago de planilla N 11 de cierre, segun la UPRE.</t>
  </si>
  <si>
    <t>Transferencia en cumplimiento al DS N0913 de 15/06/2011 y el Convenio Intergubernativo de Financiamiento UPRE-CIF-IG 402/2016, suscrito entre la UPRE y el GAM de San Lucas Proyecto Construccion Mercado Central San Lucas, correspondiente al pago del 20% de anticipo del monto financiado, segun la UPRE</t>
  </si>
  <si>
    <t>Transferencia en cumplimiento al DS N0913 de 15/06/2011 y el Convenio Intergubernativo de Financiamiento UPRE-CIF-IG/385/2015, suscrito entre la UPRE y el GAM de Toledo Construccion Tinglado U.E. Marcelo Quiroga Santa Cruz - Jauso, correspondiente al pago de planilla N 2, segun la UPRE.</t>
  </si>
  <si>
    <t>Transferencia en cumplimiento al DS N0913 de 15/06/2011 y el Convenio Intergubernativo de Financiamiento UPRE-CIF-IG/386/2015, suscrito entre la UPRE y el GAM de Toledo Construccion Tinglado U.E. Leoncio Mier Avila Thijlla Cahua, correspondiente al pago de planilla N 2, segun la UPRE.</t>
  </si>
  <si>
    <t>Transferencia en cumplimiento al DS N0913 de 15/06/2011 y el Convenio Interinstitucional de Financiamiento UPRE-CIF-0868/2013, suscrito entre la UPRE y el GAM de Ixiamas Construccion Bloque de Aulas e Infraestructura Deportiva U.E. 15 de Agosto-Ixiamas, correspondiente al pago de la planilla N 1, se</t>
  </si>
  <si>
    <t>||TRANSFERENCIA DE FONDOS POR PARTE DEL TGN PARA PAGO DE VALORES "C" EN MN CON F.VCTO.17.06.2016, S/G CARTA MEFP/VTCP/DGCP/UODP-631/2016 DE FECHA 17/06/2016.DEL MINISTERIO DE ECONOMIA Y FINANZAS PUBLICAS, LIBRETA 00099031003 DEL TGN TITULOS VALOR DEL TESORO MN. LIBRETA 00099031003 DEL TGN TITULOS VALOR DEL TESORO MN.</t>
  </si>
  <si>
    <t>'TRANSFERENCIA DE FONDOS||EN ATENCION A NOTA DEL MIN. DE ECONOMIA Y FINANZAS PUBLICAS MEFP/VTCP/DGPOT/UPCFTGN/TR-NÂ°1407/2016 DE LA FECHA (HRE-TSO-4675). DEBITO DE LA LIBRETA NÂ°00099021001, REPOSICIÃN ÃTILES DE ESCRITORIO.</t>
  </si>
  <si>
    <t>'TRANSFERENCIA DE FONDOS||EN ATENCION A NOTA DEL MIN. DE ECONOMIA Y FINANZAS PUBLICAS MEFP/VTCP/DGPOT/UPCFTGN/TR-NÂ°1408/2016 DE LA FECHA (HRE-TSO-4676). DEBITO DE LA LIBRETA NÂ°00099021001, REPOSICIÃN ÃTILES DE ESCRITORIO</t>
  </si>
  <si>
    <t>'TRANSFERENCIA DE FONDOS||A SOL. DEL MIN,DE ECO Y FIN.PUBL. MEFP/VTCP/DGCP/UODP-608/2016 DE LA FECHA HRE TSO 4680 A FAVOR DEL GOBIERNO AUTONOMO MUNICIPAL DE EL ALTO. DEBITO DE LA LIBRETA 00099038004 DGCP-BS-PROY.DESARROLLO Y CUIDADO DE LA INFANCIA TEMP-GAMEA.</t>
  </si>
  <si>
    <t>'TRANSFERENCIA DE FONDOS||A SOL. DEL MIN,DE ECO Y FIN.PUBL. MEFP/VTCP/DGCP/UODP-608/2016 DE LA FECHA HRE TSO 4680 A FAVOR DEL GOBIERNO AUTONOMO MUNICIPAL DE EL ALTO. DEBITO DE LA LIBRETA 00099021001 COBRO UTILES DE ESCRITORIO.</t>
  </si>
  <si>
    <t>'TRANSFERENCIA DE FONDOS||A SOL. DEL MIN,DE ECO Y FIN.PUBL. MEFP/VTCP/DGCP/UODP-632/2016 DE LA FECHA HRE TSO 4681 PAGO BTS EXTRABURSATIL - VENCIMIENTO 18, 19 Y 20 DEJUNIO D.S. NÂ°1121 DE 11 DE ENERO DE 2012. DEBITO DE LA LIBRETA 00099021001 TGN - RECURSOS ORDINARIOS - MONEDA NACIONAL.</t>
  </si>
  <si>
    <t>'TRANSFERENCIA DE FONDOS||A SOL. DEL MIN,DE ECO Y FIN.PUBL. MEFP/VTCP/DGCP/UODP-632/2016 DE LA FECHA HRE TSO 4681 PAGO BTS EXTRABURSATIL - VENCIMIENTO 18, 19 Y 20 DEJUNIO D.S. NÂ°1121 DE 11 DE ENERO DE 2012. DEBITO DE LA LIBRETA 00099021001 COBRO UTILES DE ESCRITORIO.</t>
  </si>
  <si>
    <t>||TRANSFERENCIA DE FONDOS S/G. MENSAJE SWIFT NRO. 08308 DE LA FECHA (SECTOR PUBLICO). DEBITO DE LA LIBRETA 00117012001 DGAC, REPOSICION UTILES DE ESCRITORIO.</t>
  </si>
  <si>
    <t>||TRANSFERENCIA DE FONDOS DEL EXTERIOR SEGUN SWIFT 07860 DEL 9/06/2016 A FV/MIN.RR.EE. POR ORDEN DEL CONSULADO GENERAL DE BOLIVIA - BARCELONA -ESPAÃA LIBRETA 00099021001 TGN-RECURSOS ORDINARIOS. REF.: UTILES DE ESCRITORIO</t>
  </si>
  <si>
    <t>TRANSFERENCIA DEL EXTERIOR SEGUN SWIFT 08536 DE FECHA 20/06/2016 ORDENANTE: CONSULADO DE BOLIVIA EN MILAN REF.: DEVOLUCION DE SALDOS TSE 2015 LIB. 00099021001 TGN-RECURSOS ORDINARIOS</t>
  </si>
  <si>
    <t>TRANSFERENCIA DEL EXTERIOR SEGUN MJE.SWIFT NO.8611 DE FECHA 20/06/2016 ORDENANTE: CONSULADO GENERAL DE BOLIVIA-WASHINGTON DC REF:RECAUDACIONES LIB. 00340012005 SEGIP - RECAUDACION EXTERIOR - CEDULAS DE IDENTIDAD</t>
  </si>
  <si>
    <t>Debito Automatico por incumplimiento del GAM La Guardia, correspondiente al Convenio de Interinstitucional de Financiamiento UPRE-CIF-1262/2013 de fecha 12 de diciembre de 2013 suscrito entre la Unidad de Proyectos Especiales y el GAM la Guardia proyecto Construccion Modulo Educativo Maria Ayma Dist</t>
  </si>
  <si>
    <t>NUMERO DE LIBRETA CUT: 291012009 OPERACIÃN E18 TRANSFERENCIA DEL SISTEMA FINANCIERO POR CUENTA DE TERCEROS A LA CUT PAGO POR SINIESTRO POLIZA NÂ°65050322 CUMPLIMINETO DE CONTRATO DE OBRA CON ADM BOLIVIANA DE CARRETERAS A SOLICITUD ALIANZA COMPAÃIA DE SE</t>
  </si>
  <si>
    <t>NÃMERO DE LIBRETA CUT: 990301013.00 OPERACIÃN T01 TRANSFERENCIA DE FONDOS A LA CUT - TESORO DIRECTO DE BANCO UNION S.A. A CUENTA UNICA DEL TESORO CON NUMERO DE SOLICITUD = 755325 Y NUMERO CORRELATIVO = 91320020062016067 00990301013 TGN RECURSOS ORDINARIOS</t>
  </si>
  <si>
    <t>||TRANSFERENCIA DE FONDOS SEGUN CITE: FSF ADM 032/16 DEL FONDESIF RECIBIDA EN LA FECHA REF: TRANSFER. AL TGN LA AMORTIZACION DE CAPITAL DE COOP. BUEN SAMARITANO BS 747,27 Y DE COOP. PAULO VI BS 30.840,77 DEL PRPC TGN 9Â° (TRAM-TSO-4699) ABONO EN LA LIBRETA NÂ° 00099021001 TGN RECURSOS ORDINARIOS</t>
  </si>
  <si>
    <t>'TRANSFERENCIA DE FONDOS DE DPTOS.DE ENCAJE LEGAL DEL SISTEMA FINANCIERO A DPTOS.CTES.DEL SECTOR PUBLICO S/G CITE' CA/FID/259/2016||DE F. 17.06.2016 RECIBIDA EN LA FECHA (HRE-TSO-4705). FIDEICOMISO: CONCLUSIÃN PROYECTO CONSTRUCCIÃN PLANTA DE FUNDICIÃN AUSMELT VINTO. SOLIC. MIN.MINERIA Y METALURGIA, LIBR.00099021001 PAGO CUOTA 37 REEMB.AMORTIZ.CAP. Y COSTO CAP.; BUN</t>
  </si>
  <si>
    <t>'TRANSFERENCIA DE FONDOS||A SOL. DEL MIN,DE ECO Y FIN.PUBL. MEFP/VTCP/DGAFT/UOIET/TES/NÂ°3415/16 DE LA FECHA HRE TSO 4714, RECUPERACIONES POR LA DEUDA EMERGENTE DEL D.S. NÂ°24641 (4/JUNIO/1997) - AASANA. ABONO A LA LIBRETA 00099021001 TGN - RECURSOS ORDINARIOS, PAGO CAPITAL EN MORA.</t>
  </si>
  <si>
    <t>COBRO COSTOS DE PAPELERIA SEGUN TRANSFERENCIA DEL EXTERIOR POR ORDEN DE CONSULADO DE BOLIVIA EN MILAN REF.: DEVOLUCION DE SALDOS TSE 2015 LIB. 00099021001 TGN-RECURSOS ORDINARIOS</t>
  </si>
  <si>
    <t>PAGO A CAF PRÃSTAMO CFA003300 VCTO. 20-jun-2016 POR CUENTA DE TGN , NTI. 007820 VALOR 20-jun-2016 CAPITAL USD 8.181.818,18 INTERESES USD 1.080.625,00 CTA. 3987 CUENTA UNICA DEL TESORO LIB. 00099021001 REF.: COMISIONES BANCARIAS</t>
  </si>
  <si>
    <t>PAGO A CAF PRÃSTAMO CFA008041 VCTO. 20-jun-2016 POR CUENTA DE TGN , NTI. 007817 VALOR 20-jun-2016 CAPITAL USD 566.670,83 INTERESES USD 164.670,77 CTA. 3987 CUENTA UNICA DEL TESORO LIB. 00099021001 REF.: COMISIONES BANCARIAS</t>
  </si>
  <si>
    <t>PAGO A CAF PRÃSTAMO CFA008089 VCTO. 20-jun-2016 POR CUENTA DE TGN , NTI. 007906 VALOR 20-jun-2016 INTERESES USD 420.835,92 COMISIONES USD 10.065,11 CTA. 3987 CUENTA UNICA DEL TESORO LIB. 00099021001 REF.: COMISIONES BANCARIAS</t>
  </si>
  <si>
    <t>PAGO A CAF PRÃSTAMO CFA003299 VCTO. 20-jun-2016 POR CUENTA DE TGN , NTI. 007845 VALOR 20-jun-2016 CAPITAL USD 3.627.889,46 INTERESES USD 479.158,54 CTA. 3987 CUENTA UNICA DEL TESORO LIB. 00099021001 REF.: COMISIONES BANCARIAS</t>
  </si>
  <si>
    <t>PAGO A CAF PRÃSTAMO CFA004808 VCTO. 20-jun-2016 POR CUENTA DE TGN , NTI. 007890 VALOR 20-jun-2016 CAPITAL USD 527.768,68 INTERESES USD 44.544,99 CTA. 3987 CUENTA UNICA DEL TESORO LIB. 00099021001 REF.: COMISIONES BANCARIAS</t>
  </si>
  <si>
    <t>VENTA DE DIVISAS CON TRANSFERENCIA DE FONDOS A SOLICITUD DE MINISTERIO DE EDUCACION SEGUN SOLICITUD 35 REF: TRANSFERENCIAS MATRICULA KAREM DIANNE CHOQUEHUANCA QUISPE ,BANQUE NATIONALE DU CANADA, UNIVERSITE LAVAL, 0391823 EQUIVALENTES 3.478,67 USD LIB. 00099021001 TGN-RECURSOS ORDINARIOS (3987) POR DIFERENCIAL CAMBIARIO</t>
  </si>
  <si>
    <t>VENTA DE DIVISAS CON TRANSFERENCIA DE FONDOS A SOLICITUD DE MINISTERIO DE EDUCACION SEGUN SOLICITUD 35 REF: TRANSFERENCIAS MATRICULA KAREM DIANNE CHOQUEHUANCA QUISPE ,BANQUE NATIONALE DU CANADA, UNIVERSITE LAVAL, 0391823 EQUIVALENTES 3.478,67 USD LIB. 00099021001 TGN-RECURSOS ORDINARIOS (3987)</t>
  </si>
  <si>
    <t>TRANSFERENCIA RECIBIDA DEL EXTERIOR SEGÃN MENSAJES SWIFT Nos. 08594-08583 (REM.EXT.) DE FECHA 20-06-2016 POR DESEMBOLSO DE CAF PRÃSTAMO CFA007840 TUNEL INCAHUASI LIBRETA NÂ° 00291012002 ABC-RECURSOS PROPIOS REF.: UTILES DE ESCRITORIO</t>
  </si>
  <si>
    <t>TRANSFERENCIA RECIBIDA DEL EXTERIOR SEGÃN MENSAJES SWIFT Nos. 08595-08584 (REM.EXT.) DE FECHA 20-06-2016 POR DESEMBOLSO DE CAF PRÃSTAMO CFA007142 PROGRAMA SECTORIAL TRANSPORTE LIBRETA NÂ° 00291012002 ABC-RECURSOS PROPIOS REF.: UTILES DE ESCRITORIO</t>
  </si>
  <si>
    <t>COMISIONES BANCARIAS POR PAGO PRÃSTAMO JBIC BV-C1 VCTO. 20-06-2016 POR CUENTA DE TGN SEGÃN NOTA MEFP/VTCP/DGCP/UODP-634/2016 DE FECHA 17-06-2016, VALOR 20-06-2016 CAPITAL UFV 8.665.177,65 INTERESES UFV 1.088.904,44 LIBRETA 00099021001 RECURSOS ORDINARIOS (3987) REF.: COMISIONES BANCARIAS</t>
  </si>
  <si>
    <t>PAGO PRÃSTAMO JBIC BV-C1 VCTO. 20-06-2016 POR CUENTA DE TGN SEGÃN NOTA MEFP/VTCP/DGCP/UODP-634/2016 DE FECHA 17-06-2016, VALOR 20-06-2016 CAPITAL UFV 8.665.177,65 INTERESES UFV 1.088.904,44 LIBRETA 00099021001 RECURSOS ORDINARIOS (3987)</t>
  </si>
  <si>
    <t>COBRO DE COMISIONES AL MEFP LIBRETA 00099021001 RECURSOS ORDINARIOS MN-CUT (3987) POR PAGO PRESTAMO JBIC BV-C1 CRE.IMPOR.REAC. VCTO. 20-06-2016 YPFB TRANSPORTE</t>
  </si>
  <si>
    <t>Transferencia en cumplimiento al DS N0913 de 15/06/2011 y el Convenio Intergubernativo de Financiamiento UPRE-CIF-IG/343/2015, suscrito entre la UPRE y el GAM de Humanata Proyecto Construccion Casa de Gobierno G.A.M. Humanata, correspondiente al pago por devolucion de recursos no ejecutados de la g</t>
  </si>
  <si>
    <t>Transferencia en cumplimiento al DS N0913 de 15/06/2011 y el Convenio Intergubernativo de Financiamiento UPRE-CIF-IG/179/2015, suscrito entre la UPRE y el GAM de Santiago de Callapa Proyecto Construccion Plaza Principal Callapa, correspondiente al pago por devolucion de recursos no ejecutados de la</t>
  </si>
  <si>
    <t>Transferencia en cumplimiento al DS N0913 de 15/06/2011 y el Convenio Intergubernativo de Financiamiento UPRE-CIF-IG/093/2015, suscrito entre la UPRE y el GAM de Atocha Construccion Tinglado Unidad Educativa Mariscal Sucre - Animas, correspondiente al pago de la planilla N 1, segun la UPRE.</t>
  </si>
  <si>
    <t>Transferencia en cumplimiento al DS N0913 de 15/06/2011 y el Convenio Intergubernativo de Financiamiento UPRE-CIF-IG/092/2015, suscrito entre la UPRE y el GAM de Atocha Construccuon Tinglado Unidad Educativa Bolivia - Telamayu, correspondiente al pago de la planilla N 1, segun la UPRE.</t>
  </si>
  <si>
    <t>Transferencia en cumplimiento al DS N0913 de 15/06/2011 y el Convenio Intergubernativo de Financiamiento UPRE-CIF-IG/233/2015, suscrito entre la UPRE y el GAM de Loreto Construccion Centro Turistico Localidad Sachojere, correspondiente al pago de la planilla N 1, segun la UPRE.</t>
  </si>
  <si>
    <t>Transferencia en cumplimiento al DS N0913 de 15/06/2011 y el Convenio Intergubernativo de Financiamiento UPRE-CIF-IG 246/2015, suscrito entre la UPRE y el GAM de Presto Construccion Tinglado Unidad Educativa Ricardo Mujia de Presto, correspondiente al pago de la planilla N 1, segun la UPRE.</t>
  </si>
  <si>
    <t>Transferencia en cumplimiento al DS N0913 de 15/06/2011 y el Convenio Intergubernativo de Financiamiento UPRE-CIF-IG/047/2015, suscrito entre la UPRE y el GAM de Tomave Construccion Puesto de Salud Pajcha, correspondiente al pago de la planilla N 1, segun la UPRE.</t>
  </si>
  <si>
    <t>Transferencia en cumplimiento al DS N0913 de 15/06/2011 y el Convenio Interinstitucional de Financiamiento UPRE-CIF-146/2015, suscrito entre la UPRE y el GAM de Uriondo Restauracion Iglesia Nuestra Senora de la Inmaculada Concepcion del Valle de la Concepcion, correspondiente al pago de la planilla</t>
  </si>
  <si>
    <t>Transferencia en cumplimiento al DS N0913 de 15/06/2011 y el Convenio Interinstitucional de Financiamiento UPRE-CIF-153/2015, suscrito entre la UPRE y el GAM de Bermejo Const. Coliseo Polifuncional Urb. El Porvenir, correspondiente al pago de la planilla N 2, segun la UPRE.</t>
  </si>
  <si>
    <t>Transferencia en cumplimiento al DS N0913 de 15/06/2011 y el Convenio Interinstitucional de Financiamiento UPRE-CIF-057/2015, suscrito entre la UPRE y el GAM de Shinahota Const. Mercado Municipal Ibuelo, correspondiente al pago de la planilla N 3, segun la UPRE.</t>
  </si>
  <si>
    <t>Transferencia en cumplimiento al DS N0913 de 15/06/2011 y el Convenio Interinstitucional de Financiamiento UPRE-CIF-684/2014, suscrito entre la UPRE y el GAM de Warnes Construccion Modulo Educativo Colinas del Norte - Warnes, correspondiente al pago de la planilla N 1, segun la UPRE.</t>
  </si>
  <si>
    <t>Transferencia en cumplimiento al DS N0913 de 15/06/2011 y el Convenio Interinstitucional de Financiamiento UPRE-CIF-107/2014, suscrito entre la UPRE y el GAM de Bermejo Construccion Stadium Barrio Municipal, correspondiente al pago de la planilla N 10, segun la UPRE.</t>
  </si>
  <si>
    <t>Transferencia en cumplimiento al DS N0913 de 15/06/2011 y el Convenio Interinstitucional de Financiamiento UPRE-CIF-155/2015, suscrito entre la UPRE y el GAM de Entre Rios Construccion Tinglado Unidad Educativa Tentapiau, correspondiente al pago de la planilla N 1, segun la UPRE.</t>
  </si>
  <si>
    <t>Transferencia en cumplimiento al DS N0913 de 15/06/2011 y el Convenio Intergubernativo de Financiamiento UPRE-CIF-IG/071/2015, suscrito entre la UPRE y el GAM de Caiz D Const. Cancha Fronton Municipal Caiza D, correspondiente al pago de la planilla N 1, segun la UPRE.</t>
  </si>
  <si>
    <t>Transferencia en cumplimiento al DS N0913 de 15/06/2011 y el Convenio Intergubernativo de Financiamiento UPRE-CIF-IG 524/2015, suscrito entre la UPRE y el GAM de Cabezas Const. Modulo Educativo Rio Seco, correspondiente al pago de la planilla N 1, segun la UPRE.</t>
  </si>
  <si>
    <t>Transferencia en cumplimiento al DS N0913 de 15/06/2011 y el Convenio Interinstitucional de Financiamiento UPRE-CIF-022/2015, suscrito entre la UPRE y el GAM de Entre Rios Const. 16 Aulas U.E. Litorial Entre Rios, correspondiente al pago de la planilla N 4 cierre, segun la UPRE.</t>
  </si>
  <si>
    <t>Transferencia en cumplimiento al DS N0913 de 15/06/2011 y el Convenio Interinstitucional de Financiamiento UPRE-CIF-103/2015, suscrito entre la UPRE y el GAM Puerto Villarroel Proyecto Const. Puente Tupiza Villa Montes Central Paraiso, correspondiente al pago de la planilla N1, segun la UPRE.</t>
  </si>
  <si>
    <t>Transferencia en cumplimiento al DS N0913 de 15/06/2011 y el Convenio Intergubernativo de Financiamiento UPRE-CIF-272/12, suscrito entre la UPRE y el GAD Potosi Proyecto Construccion Centro Ferial y Eventos Culturales Potosi, correspondiente al pago de la planilla N12, segun la UPRE.</t>
  </si>
  <si>
    <t>Transferencia en cumplimiento al DS N0913 de 15/06/2011 y el Convenio Intergubernativo de Financiamiento UPRE-CIF-IG/073/2015, suscrito entre la UPRE y el GAM de Caiza D Proyecto Construccion Tinglado Unidad Educativa Chajnacaya, correspondiente al pago de la planilla N1, segun la UPRE.</t>
  </si>
  <si>
    <t>Transferencia en cumplimiento al DS N0913 de 15/06/2011 y el Convenio Interinstitucional de Financiamiento UPRE-CIF-036/2015, suscrito entre la UPRE y el GAM de Shinahota Proyecto Const. Puente Vehicular Chispitas 2, correspondiente al pago de la planilla N4 de cierre, segun la UPRE.</t>
  </si>
  <si>
    <t>Transferencia en cumplimiento al DS N0913 de 15/06/2011 y el Convenio Interinstitucional de Financiamiento UPRE-CIF-186/2014, suscrito entre la UPRE y el GAM de Villa Tunari Proyecto Construccion Coliseo Mayca Monte Distrito 11, correspondiente al pago de la planilla N8 de cierre, segun la UPRE.</t>
  </si>
  <si>
    <t>Transferencia en cumplimiento al DS N0913 de 15/06/2011 y el Convenio Interinstitucional de Financiamiento UPRE-CIF-076/2015, suscrito entre la UPRE y el GAM Villa Tunari Proyecto Construccion Tinglado y Cancha U. E. Buena Vista, correspondiente al pago de la planilla N5, segun la UPRE.</t>
  </si>
  <si>
    <t>Transferencia en cumplimiento al DS N0913 de 15/06/2011 y el Convenio Intergubernativo de Financiamiento UPRE-CIF-IG/066/2015, suscrito entre la UPRE y el GAM San Agustin Proyecto Construccion Bateria de Banos Unidad Educativa Elizardo Perez de Todos Santos, correspondiente al pago de la planilla N2</t>
  </si>
  <si>
    <t>Transferencia en cumplimiento al DS N0913 de 15/06/2011 y el Convenio Interinstitucional de Financiamiento UPRE-CIF-296/2014, suscrito entre la UPRE y el GAM de Villa Tunari Construccion Colegio Tecnico Isinuta C. Isinuta D/07, correspondiente al pago de la planilla N 9, segun la UPRE.</t>
  </si>
  <si>
    <t>||TRANSFERENCIA DE FONDOS DEL EXTERIOR SEGUN SWIFT 08306 DE FECHA 17/06/2016 A FV/MIN.RR.EE. POR ORDEN DEL CONSULADO DE BOLIVIA EN BARCELONA-ESPAÃA LIB.00010011102 MIN.DE RELACIONES EXTERIORES - GESTORIA CONSULAR. REF.: UTILES DE ESCRITORIO</t>
  </si>
  <si>
    <t>COBRO DE||ÃTILES DE ESCRITORIO POR LA EMISIÃN DEL COMPROBANTE CONTABLE NÂ° 0855103 DE LA FECHA DE LA LIBRETA NÂ° 00513012003 LBP-YPFB (2011349681373), COSTO ÃTILES DE ESRITORIO</t>
  </si>
  <si>
    <t>COBRO DE||ÃTILES DE ESCRITORIO POR LA EMISIÃN DEL COMPROBANTE CONTABLE NÂ° 0855107 DE LA FECHA DE LA LIBRETA NÂ° 00513012003 LBP-YPFB (2011349681373), COSTO ÃTILES DE ESRITORIO</t>
  </si>
  <si>
    <t>||TRANSFERENCIA DE FONDOS SEGUN NOTA DEL MINISTERIO DE ECONOMIA Y FINANZAS PUBLICAS, CITE: MEFP VTCP DGCP UODP-635/16, RECIBIDA EN LA FECHA REF: PAGO VENCIMIENTO CLAVE PIZARRA TGNV1I02 (TRAM-TSO-4700) EQUIV. A MVDOL. 960.000.00 DE LA LIBRETA 00099021001 TGN RECURSOS ORDINARIOS MONEDA NACIONAL</t>
  </si>
  <si>
    <t>COBRO DE||UTILES DE ESCRITORIO POR ELABORACION DE LA OPERACION CONTABLE NÂ°855118 DE LA FECHA DE LA LIBRETA 00099021001 TGN RECURSOS ORDINARIOS MONEDA NACIONAL, COSTO UTILES DE ESCRITORIO</t>
  </si>
  <si>
    <t>'TRANSFERENCIA DE FONDOS||EN ATENCION A NOTA DEL MIN. DE ECONOMIA Y FINANZAS PUBLICAS. MEFP/VTCP/DGCP/UODP-636/2016 DE LA FECHA(HRE-TSO-4701),PAGO BTS EXTRABURSATIL -VENCIMIENTO 21 Y 22 DE JUNIO D.S. NÂ°1121 DE 11/01/2012. DEBITO DE LIBRETA NÂ° 00099021001 "TGN-RECURSOS ORDINARIOS-MONEDA NACIONAL".</t>
  </si>
  <si>
    <t>'TRANSFERENCIA DE FONDOS||EN ATENCION A NOTA DEL MIN. DE ECONOMIA Y FINANZAS PUBLICAS. MEFP/VTCP/DGCP/UODP-636/2016 DE LA FECHA(HRE-TSO-4701),PAGO BTS EXTRABURSATIL -VENCIMIENTO 21 Y 22 DE JUNIO D.S. NÂ°1121 DE 11/01/2012. DEBITO DE LA LIBRETA NÂ° 00099021001, REPOSICIÃN ÃTILES DE ESCRITORIO</t>
  </si>
  <si>
    <t>||TRANSFERENCIA DE FONDOS S/G. MENSAJE SWIFT NRO. 08596 DE LA FECHA (SECTOR PUBLICO). DEBITO DE LA LIBRETA 00117012001 DGAC, REPOSICION UTILES DE ESCRITORIO.</t>
  </si>
  <si>
    <t>||TRANSFERENCIA DE FONDOS S/G. MENSAJES SWIFT NROS. 08598 Y 08582 DE LA FECHA (SECTOR PUBLICO). DEBITO DE LA LIBRETA 00117012001 DGAC, REPOSICION UTILES DE ESCRITORIO.</t>
  </si>
  <si>
    <t>'COBRO DE UTILES DE ESCRITORIO PORÂ´||REGISTRO COBRO REEMB. GASTOS DE COMUNICACION BS220.- Y EMISION CBTE. CONTABLE BS50.- REF.: CARTA DE CREDITO STANDBY USAY0006083 LIB. 00513012007 YPFB RECURSOS DE NACIONALIZACION</t>
  </si>
  <si>
    <t>||VENTA DE DIVISAS SEGUN NOTA DGCP-05-016D.D.E.OF.NO.1091/2005 MIN. DE ECONOMIA, PAGO CUSTODIO DE VALORES REF:INVOICE 826551 LIBRETA 00099021001 TGN RECURSOS ORDINARIOS</t>
  </si>
  <si>
    <t>||VENTA DE DIVISAS SEGUN NOTA DGCP-05-016D.D.E.OF.NO.1091/2005 MIN. DE ECONOMIA, PAGO CUSTODIO DE VALORES REF:INVOICE 826551 CGO.LIBRETA 00099021001 TGN RECURSOS ORDINARIOS,COBRO COMIS. 0.10% S/USD 99.70 MJE.220.-UT.BS50.-</t>
  </si>
  <si>
    <t>'COBRO DE UTILES DE ESCRITORIO PORÂ´||BS50.- Y GASTOS DE COMUNICACION BS220 POR ACEPTACION DE ENMIENDA CARTA DE CREDITO 40GA-G04879-4DGN (BCB: SB-2016-01) LIB. 00513012007 YPFB - RECURSOS DE NACIONALIZACION</t>
  </si>
  <si>
    <t>'COBRO DE UTILES DE ESCRITORIO PORÂ´||EMISION DE CBTE. CONTABLE BS50, Y REEMB. GASTOS DE COMUNICACION BS220.- CARTA DE CREDITO STANDBY REF. 31133010010468/GCHL (BCB: SB-R-2016-22) CGO. LIB. 00513012007 YPFB RECURSOS DE NACIONALIZACION</t>
  </si>
  <si>
    <t>Pago de capital e intereses corrientes a favor del TGN, adeudados por el GAD Santa Cruz, correspondiente al Convenio Subsidiario CAF 2324 Proyecto Sistema de Electrificacion San Matias 125/2008.</t>
  </si>
  <si>
    <t>VENTA DE DIVISAS CON TRANSFERENCIA DE FONDOS A SOLICITUD DE YACIMIENTOS PETROLIFEROS FISCALES BOLIVIANOS SEGUN SOLICITUD 66 REF: PAGO A LA COMPAÑIA DE PETROLEOS DE CHILE -COPEC-, FACT.FINAL DE EXP. N° 0013810 ,PROVISION DE 659,984 M3 DE DOI DEL 19 AL 25 DE MAYO/2016 S/G GCHL 762 DPCA 1647/2016 IN LIB. 00513012004 LBP-YPFB-UNICOMERCIAL (4030005415/1-2188907)</t>
  </si>
  <si>
    <t>VENTA DE DIVISAS CON TRANSFERENCIA DE FONDOS A SOLICITUD DE YACIMIENTOS PETROLIFEROS FISCALES BOLIVIANOS SEGUN SOLICITUD 69 REF: 5TO PAGO A BEICIP FRANLAB POR SERVICIO DE ?CONSULTORÍA EN ASESORAMIENTO TÉCNICO ECONÓMICO EN EXPLORACIÓN? CONTRATO ALG-VPACF-SCZ-054/2014. LIB. 00513022001 YPFB - "OPERACIONES"</t>
  </si>
  <si>
    <t>VENTA DE DIVISAS CON TRANSFERENCIA DE FONDOS A SOLICITUD DE YACIMIENTOS PETROLIFEROS FISCALES BOLIVIANOS SEGUN SOLICITUD 65 REF: PAGO A PETROLEOS DEL PERU PETROPERU S.A., FACTURA PROFORMA DE FECHA 31/05/2016 PROVISION DE 5.000.000 LTS DOI JUNIO/2016 S/G GCHL 766 DPCA 1651/2016 INF.TEC-LEGAL DPCA 670 LIB. 00513012004 LBP-YPFB-UNICOMERCIAL (4030005415/1-2188907)</t>
  </si>
  <si>
    <t>VENTA DE DIVISAS CON TRANSFERENCIA DE FONDOS A SOLICITUD DE MINISTERIO DE CULTURAS SEGUN SOLICITUD 68 REF: TRANSFERENCIA A "LA NUEVA TELEVISION DEL SUR, C.A. (TELESUR)" POR PAGO DE SERVICIO DE PUBLICIDAD EN MEDIOS INTERNACIONALES "BOLIVIA TE ESPERA - FUE COMO UN SUEÑO" S/G CONFORMIDAD DE FECHA 17/06 LIB. 00099021001 TGN-RECURSOS ORDINARIOS (3987)</t>
  </si>
  <si>
    <t>VENTA DE DIVISAS CON TRANSFERENCIA DE FONDOS A SOLICITUD DE YACIMIENTOS PETROLIFEROS FISCALES BOLIVIANOS SEGUN SOLICITUD 67 REF: PAGO A LA EMPRESA TRAFIGURA PTE LTD., FACT. 122285-122286 ,PROVISION DE 36.000 M3 DE DOI-GEI JUNIO/2016 S/G GCHL 763 DPCA 1648/2016 INF. TEC-LEGAL DPCA 663 ULGD 555/2016 H LIB. 00513012004 LBP-YPFB-UNICOMERCIAL (4030005415/1-2188907)</t>
  </si>
  <si>
    <t>PROVISION DE FONDOS A SOLICITUD DE YACIMIENTOS PETROLIFEROS FISCALES BOLIVIANOS SEGUN SOLICITUD YPFB-0258-2016 REF: PAGO SERVICIO DE TRANSPORTE DE GAS NATURAL PARA EL MERCADO INTERNO A GASORIENTE BOLIVIANO LTDA POR EL MES DE MAYO/16. LIB. 00513012007 YPFB - RECURSOS NACIONALIZACION</t>
  </si>
  <si>
    <t>PROVISION DE FONDOS A SOLICITUD DE YACIMIENTOS PETROLIFEROS FISCALES BOLIVIANOS SEGUN SOLICITUD YPFB-0259-2016 REF: PAGO DEL SERVICIO INTERRUMPIBLE DE TRANSPORTE DE GAS NATURAL PARA EL MERCADO INTERNO A LA EMPRESA GAS TRANSBOLIVIANO SA POR EL MES DE MAYO/16. LIB. 00513012007 YPFB - RECURSOS NACIONALIZACION</t>
  </si>
  <si>
    <t>COBRO COSTOS DE PAPELERIA SEGUN TRANSFERENCIA DEL EXTERIOR POR ORDEN DE ENERGIA ARGENTINA SOCIEDAD ANONIMA REF.: REF.: EXAGJA05916 LIB. 00513012007 YPFB - RECURSOS NACIONALIZACION</t>
  </si>
  <si>
    <t>COBRO COSTOS DE PAPELERIA SEGUN TRANSFERENCIA DEL EXTERIOR POR ORDEN DE LLAMA GAS S.A.LIMA-PERU.REF.:T041219001 LIB. 00513062001 YPFB-OPERACIONES PLANTA DE SEPARACION DE LIQUIDOS RIO GRANDE</t>
  </si>
  <si>
    <t>COBRO COSTOS DE PAPELERIA SEGUN TRANSFERENCIA DEL EXTERIOR POR ORDEN DE GAS CORONA SAECA, ASUNCION-PARAGUAY. REF.:PAGO DE FACTURA NRO.8102 LIB. 00513062001 YPFB-OPERACIONES PLANTA DE SEPARACION DE LIQUIDOS RIO GRANDE</t>
  </si>
  <si>
    <t>COBRO COSTOS DE PAPELERIA SEGUN TRANSFERENCIA DEL EXTERIOR POR ORDEN DE CONSULADO GENERAL DE BOLIVIA EN WASHINGTON, DC REF.: GESTORIA CONSULAR MAYO 2016 LIB. 00100108012 MIN. DE RELACIONES EXTERIORES - DONACION</t>
  </si>
  <si>
    <t>PAGO A BEI PRÉSTAMO FIN 82800 VCTO. 21-jun-2016 POR CUENTA DE TGN , NTI. 007922 VALOR 22-jun-2016 INTERESES USD 133.797,25 CTA. 3987 CUENTA UNICA DEL TESORO LIB. 00099021001 REF.: COMISIONES BANCARIAS</t>
  </si>
  <si>
    <t>TRANSFERENCIA RECIBIDA DEL EXTERIOR SEGÚN MENSAJES SWIFT Nos. 08624-08614 (REM.EXT.) DE FECHA 22-06-2016 POR DESEMBOLSO DE CAF PRÉSTAMO CFA008604 CARR.EPIZANA-COMARAPA-EL TORNO LIBRETA N° 00291012002 ABC-RECURSOS PROPIOS REF.: UTILES DE ESCRITORIO</t>
  </si>
  <si>
    <t>'TRANSFERENCIA DE FONDOS||EN ATENCION A NOTA DEL MIN. DE ECONOMIA Y FINANZAS PUBLICAS. MEFP/VTCP/DGCP/UODP-643/2016 DE LA FECHA(HRE-TSO-4716), A FAVOR DEL GOBIERNO AUTONOMO MUNICIPAL EL ALTO. DEBITO DE LIBRETA N°00099037011 "IDA 5168 - BS- PROY.INFRAESTRUCTURA URBANA - GAMEA.</t>
  </si>
  <si>
    <t>'TRANSFERENCIA DE FONDOS||EN ATENCION A NOTA DEL MIN. DE ECONOMIA Y FINANZAS PUBLICAS. MEFP/VTCP/DGCP/UODP-643/2016 DE LA FECHA(HRE-TSO-4716), A FAVOR DEL GOBIERNO AUTONOMO MUNICIPAL EL ALTO. DEBITO DE LIBRETA N° 00099021001, REPOSICIÓN ÚTILES DE ESCRITORIO.</t>
  </si>
  <si>
    <t>||RESPUESTA DEBITO DEL BANQUERO SG/ SWIFT 08640 DE LA FECHA REF: COBRO COMISION POR TRANSFERENCIA EUR 25,566,81 DEL 24/05/2016 SG/ SOLICITUD DEL MINISTERIIO DE SALUD, PAGO A/F COMERCIALIZADORA DE SERVICIOS MEDICOS CUBANOS SA-CSMC SA LIB.00046024207-MS-INASES BECAS DE ESPECIALIDAD PROFESIONAL</t>
  </si>
  <si>
    <t>||RESPUESTA DEBITO DEL BANQUERO SG/ SWIFT 08640 DE LA FECHA REF: COBRO COMISION POR TRANSFERENCIA EUR 25,566,81 DEL 24/05/2016 SG/ SOLICITUD DEL MINISTERIIO DE SALUD, PAGO A/F COMERCIALIZADORA DE SERVICIOS MEDICOS CUBANOS SA-CSMC SA LIB.00046024207-MS-INASES BECAS DE ESPECIALIDAD PROFESIONAL, COBRO UTILES DE ESCRITORIO</t>
  </si>
  <si>
    <t>||RESPUESTA A DEBITO DEL BANQUERO SG SWIFT NO.8641 DE LA FECHA REF: COBRO COMISION EUR 45.27 POR TRANSFERENCIA DE EUR 26.448.42.- FECHA VALOR 24/05/2016 SG SOL. DEL MIN.DE SALUD, PAGO DE ALOJAMIENTO Y ALIMENTACION A BECARIOS. LIB.00046024207 MS-INASES BECAS DE ESPECIALIDAD PROFESIONAL</t>
  </si>
  <si>
    <t>||RESPUESTA A DEBITO DEL BANQUERO SG SWIFT NO.8641 DE LA FECHA REF: COBRO COMISION EUR 45.27 POR TRANSFERENCIA DE EUR 26.448.42.- FECHA VALOR 24/05/2016 SG SOL. DEL MIN.DE SALUD, PAGO DE ALOJAMIENTO Y ALIMENTACION A BECARIOS. CGO.LIB.00046024207 MS-INASES BECAS DE ESPECIALIDAD PROFESIONAL (UTILES DE ESCRITORIO)</t>
  </si>
  <si>
    <t>'TRANSFERENCIA DE FONDOS||A SOL. DEL MIN,DE ECO Y FIN.PUBL. MEFP/VTCP/DGCP/UODP-645/2016 DE LA FECHA HRE TSO 4715 PAGO BTS EXTRABURSATIL - VENCIMIENTO 23 DE JUNIO D.S. N° 1121 DE 11 DE ENERO DE 2012. DEBITO DE LA LIBRETA 00099021001 TGN - RECURSOS ORDINARIOS - MONEDA NACIONAL.</t>
  </si>
  <si>
    <t>'TRANSFERENCIA DE FONDOS||A SOL. DEL MIN,DE ECO Y FIN.PUBL. MEFP/VTCP/DGCP/UODP-645/2016 DE LA FECHA HRE TSO 4715 PAGO BTS EXTRABURSATIL - VENCIMIENTO 23 DE JUNIO D.S. N° 1121 DE 11 DE ENERO DE 2012. DEBITO DE LA LIBRETA 00099021001 COBRO UTILES DE ESCRITORIO.</t>
  </si>
  <si>
    <t>||COBRO DE ÚTILES DE ESCRITORIO POR COMISIONES COBRADAS AL TGN POR EL BANCO DE ESPAÑA, REF.: PAGO PTMO. FIDA E-7-BO, VCTO. 15/05/2016 LIBRETA N° 00099021001 RECURSOS ORDINARIOS</t>
  </si>
  <si>
    <t>'TRANSFERENCIA DE FONDOS||EN ATENCION A NOTA DEL MIN. DE ECONOMIA Y FINANZAS PUBLICAS MEFP/VTCP/DGCP/UF-464/2016 DE LA FECHA(HRE-TSO-4717), FIDEICOMISO "ACCESOS SEGUROS PARA VIVIR BIEN". DEBITO DE LIBRETA RECURSOS ORDINARIOS N° 00099021001 "CUENTA UNICA DEL TESORO-MONEDA NACIONAL".</t>
  </si>
  <si>
    <t>'TRANSFERENCIA DE FONDOS||EN ATENCION A NOTA DEL MIN. DE ECONOMIA Y FINANZAS PUBLICAS MEFP/VTCP/DGCP/UF-464/2016 DE LA FECHA(HRE-TSO-4717), FIDEICOMISO "ACCESOS SEGUROS PARA VIVIR BIEN". DEBITO DE LA LIBRETA N° 00099021001, REPOSICIÓN ÚTILES DE ESCRITORIO.</t>
  </si>
  <si>
    <t>||TRANSFERENCIA DE FONDOS S/G. MENSAJES SWIFT NROS. 08627 Y CORREO ELECTRONICO DE LA DIRECCIÓN GENERAL DE AERONAUTICA CIVIL DE LA FECHA (SECTOR PUBLICO). DEBITO DE LA LIBRETA 00117012001 DGAC, REPOSICION UTILES DE ESCRITORIO.</t>
  </si>
  <si>
    <t>||TRANSFERENCIA DE FONDOS S/G. MENSAJE SWIFT NRO. 08631 Y CORREO ELECTRONICO DE LA DIRECCION GENERAL DE AERONAUTICA CIVIL DE LA FECHA (SECTOR PUBLICO). DEBITO DE LA LIBRETA 00117012001 DGAC, REPOSICION UTILES DE ESCRITORIO.</t>
  </si>
  <si>
    <t>COBRO COSTOS DE PAPELERIA SEGUN TRANSFERENCIA DEL EXTERIOR POR ORDEN DE VICTORIA JUAN GAS S.A.C. REF.FACTURA NO.119 LIB. 00513062001 YPFB-OPERACIONES PLANTA DE SEPARACION DE LIQUIDOS RIO GRANDE</t>
  </si>
  <si>
    <t>COBRO COSTOS DE PAPELERIA SEGUN TRANSFERENCIA DEL EXTERIOR POR ORDEN DE HOGAS S.A.LIMA-PERU.RFF.:EXPORTACION DE GAS Y OTROS LIB. 00513062001 YPFB-OPERACIONES PLANTA DE SEPARACION DE LIQUIDOS RIO GRANDE</t>
  </si>
  <si>
    <t>VENTA DE DIVISAS CON TRANSFERENCIA DE FONDOS A SOLICITUD DE PROCURADURIA GENERAL DEL ESTADO SEGUN SOLICITUD 86 REF: HR I-2129 PAGO A DECHERT LLP (PARIS) POR EL MES DE MARZO-2016, CASO CPA Nº2013-05 SOUTH AMERICAN SILVER CONTRA EL ESTADO PLURINACIONAL DE BOLIVIA, S/G NOTA INTERNA PGE-SPDRLE-NI Nº114/ LIB. 00099021001 TGN-RECURSOS ORDINARIOS (3987)</t>
  </si>
  <si>
    <t>VENTA DE DIVISAS CON TRANSFERENCIA DE FONDOS A SOLICITUD DE MINISTERIO DE LA PRESIDENCIA SEGUN SOLICITUD 82 REF: DIVISAS $US.80.450.- FLIGHT SAFETY -9101017102- CURSO PILOTOS MPR LIB. 00099021001 TGN-RECURSOS ORDINARIOS (3987)</t>
  </si>
  <si>
    <t>VENTA DE DIVISAS CON TRANSFERENCIA DE FONDOS A SOLICITUD DE MINISTERIO DE RELACIONES EXTERIORES SEGUN SOLICITUD 81 REF: REMESA ADICIONAL A FAVR DEL CONSULADO DE BOLIVIA EN MADRI- ESPAÑA, PARA LA CONTRATACION DE ABOGADO CASO JUDICIAL EMPRESA GALDOS; S/G GM-DGAA-UFI-CF-IN-146/2016 LIB. 00099021001 TGN-RECURSOS ORDINARIOS (3987)</t>
  </si>
  <si>
    <t>VENTA DE DIVISAS CON TRANSFERENCIA DE FONDOS A SOLICITUD DE ADMINISTRACION DE SERVICIOS PORTUARIOS BOLIVIA SEGUN SOLICITUD 85 REF: H.R. 2369-2374-2368-2377-2378-2379-2380 / PAGO DE FACTURAS AL TPA POR SERVICIO DE FAENEAS EN EL PUERTO DE ARICA SEGÚN NOTAS INTERNAS ASP-B/DOP/UAP/85-87-86-84-88-89-90- LIB. 00594012001 ASP-B FONDO DE OPERACIONES</t>
  </si>
  <si>
    <t>VENTA DE DIVISAS CON TRANSFERENCIA DE FONDOS A SOLICITUD DE MINISTERIO DE RELACIONES EXTERIORES SEGUN SOLICITUD 80 REF: REMESA ADICIONAL A FAVOR DE LOS CONSULADOS DE BOLIVIA EN MILAN Y CALAMA, PARA CUBRIR GASTOS DE ASILO PARA LA SEÑORA LUCIA LAU, GASTOS DE REPATRIACION DE RESTOS MORTALES DEL SEÑOR L LIB. 00099021001 TGN-RECURSOS ORDINARIOS (3987)</t>
  </si>
  <si>
    <t>VENTA DE DIVISAS CON TRANSFERENCIA DE FONDOS A SOLICITUD DE PROCURADURIA GENERAL DEL ESTADO SEGUN SOLICITUD 87 REF: HR I-2128 PAGO A DECHERT LLP (PARIS) POR EL MES DE FEBERO-2016, CASO CPA Nº2013-05 SOUTH AMRICAN SILVER CONTRA EL ESTADO PLURINACIONAL DE BOLIVIA, S/G NOTA INTERNA PGE-SPDRLE-NI Nº113 LIB. 00099021001 TGN-RECURSOS ORDINARIOS (3987)</t>
  </si>
  <si>
    <t>VENTA DE DIVISAS CON TRANSFERENCIA DE FONDOS A SOLICITUD DE ADMINISTRACION DE SERVICIOS PORTUARIOS BOLIVIA SEGUN SOLICITUD 83 REF: H.R. 2609 - PAGO DE FACTURAS AL TPA POR SERVICIO DE FAENAS EN EL PUERTO DE ARICA CORRESPONDIENTE A LA PRIMERA QUINCENA DE MAYO/2016, SEGÚN NOTA INTERNA ASP-B/DOP/UAP/NI/ LIB. 00594012001 ASP-B FONDO DE OPERACIONES</t>
  </si>
  <si>
    <t>A requerimiento de Yacimientos Petroliferos Fiscales Bolivianos con nota CITE: DFC-2067 URT-1641/2016 y en virtud a la nota CITE: MEFP/VTCP/DGCF/UCCF No.467/2016, se solicita la devolucion de recursos por deposito realizado en demasia.</t>
  </si>
  <si>
    <t>A requerimiento de Direccion Nacional de Fiscalizacion y Recaudaciones de la Policia Boliviana, segun nota CITE: Oficio No. 01/2016 y en virtud a la nota interna CITE: MEFP/VPCF/DGCF/UCCF No. 470/2016, se solicita la transferencia de recursos por devolucion de depositos realizados erroneamente en la</t>
  </si>
  <si>
    <t>Transferencia en cumplimiento al DS N0913 de 15/06/2011 y el Convenio Intergubernativo de Financiamiento UPRE-CIF-IG/093/2016, suscrito entre la UPRE y el GAM de Gutierrez Proyecto Const. Cancha, Graderia y Tinglado Comunidad San Miguel de Positos, correspondiente al pago de la planilla N1, segun la</t>
  </si>
  <si>
    <t>'TRANSFERENCIA DE FONDOS||A SOL. DEL MIN,DE ECO Y FIN.PUBL. MEFP/VTCP/DGCP/UODP - 646/2016 DE LA FECHA HRE TSO 4725 PAGO BTS EXTRABURSATIL - VENCIMIENTO 24 DE JUNIO D.S. N° 1121 DE 11 DE ENERO DE 2012. DEBITO DE LA LIBRETA 00099021001 TGN RECURSOS ORDINARIOS - MONEDA NACIONAL.</t>
  </si>
  <si>
    <t>'TRANSFERENCIA DE FONDOS||A SOL. DEL MIN,DE ECO Y FIN.PUBL. MEFP/VTCP/DGCP/UODP - 646/2016 DE LA FECHA HRE TSO 4725 PAGO BTS EXTRABURSATIL - VENCIMIENTO 24 DE JUNIO D.S. N° 1121 DE 11 DE ENERO DE 2012. DEBITO DE LA LIBRETA 00099021001 COBRO UTILES DE ESCRITORIO.</t>
  </si>
  <si>
    <t>||TRANSF.DE FONDOS DEL EXTERIOR SEG.SWIFT 08683 - 08679 DEL 22/06/2016 A FAVOR DEL MIN.RR.EE. POR ORDEN DEL VICECONSULADO DEL ESTADO PLURINACIONAL DE BOLIVIA-BS.AS.-ARGENTINA LIB.00010011102 MIN.DE RELACIONES EXTERIORES-GESTORIA CONSULAR LEY 3108. REF.: UTILES DE ESCRITORIO</t>
  </si>
  <si>
    <t>||TRANSF. DE FONDOS EN ATENCION A MSJES. SWIFT 08723 Y 08714 DE LA FECHA (SECTOR PUBLICO) DE LA LIBRETA 00117012001 DGAC, REPOSICION UTILES DE ESCRITORIO</t>
  </si>
  <si>
    <t>||TRANSF. DE FONDOS EN ATENCION A MSJE. SWIFT 08727 DE LA FECHA (SECTOR PUBLICO) DE LA LIBRETA 00117012001 DGAC, REPOSICION UTILES DE ESCRITORIO</t>
  </si>
  <si>
    <t>||TRANSF. DE FONDOS EN ATENCION A MSJE. SWIFT 08759 DE LA FECHA (SECTOR PUBLICO) DE LA LIBRETA 00117012001 DGAC, REPOSICION UTILES DE ESCRITORIO</t>
  </si>
  <si>
    <t>||TRANSF. DE FONDOS EN ATENCION A MSJES. SWIFT 08760 Y 08744 DE LA FECHA (SECTOR PUBLICO) DE LA LIBRETA 00117012001 DGAC, REPOSICION UTILES DE ESCRITORIO</t>
  </si>
  <si>
    <t>'TRANSFERENCIA DE FONDOS||A SOL. DEL MIN,DE ECO Y FIN.PUBL. CITE: MEFP/VTCP/DGPOT/UPCFTGN/TR-N°1422/2016 DE LA FECHA (HRE TSO 4741),REPOSICIÓN BOLETAS DE PAGO DE SENASIR Y OTRAS ENTIDADES, CONSIGNADAS EN LOS COMPROBANTES DE PAGO NROS. 18637, 71401, 71400, 71399 Y 71398. DEBITO DE LA LIBRETA 00099021001 COBRO UTILES DE ESCRITORIO.</t>
  </si>
  <si>
    <t>'TRANSFERENCIA DE FONDOS||A SOL. DEL MEFP, CITE' MEFP/VTCP/DGPOT/UPCFTGN/TR-N°1423/2016 DE LA FECHA (HRE TSO 4742), REPOSICIÓN BOLETAS DE PAGO A DOMICILIO CORRESP. A SENASIR Y VARIAS ENTIDADES CONSIGNADAS EN LOS COMPROB.PAGO NROS. 18637, 71402, 71401, 71400, 71399 Y 71398. DEBITO DE LA LIBRETA 00099021001 COBRO UTILES DE ESCRITORIO.</t>
  </si>
  <si>
    <t>TRANSFERENCIA DE FONDOS||EN ATENCION A NOTA DEL MIN. DE ECONOMIA Y FINANZAS PUBLICAS MEFP/VTCP/DGPOT/UPCFTGN/TR-N°1421/2016 DE LA FECHA (HRE-TSO-4745). DEBITO DE LA LIBRETA N° 00099021001, REPOSICIÓN ÚTILES DE ESCRITORIO.</t>
  </si>
  <si>
    <t>'TRANSFERENCIA DE FONDOS||EN ATENCION A NOTA DEL MIN. DE ECONOMIA Y FINANZAS PUBLICAS MEFP/VTCP/DGPOT/UPCFTGN/TR-N°1425/2016 DE LA FECHA (HRE-TSO-4746). DEBITO DE LA LIBRETA N° 00099021001, REPOSICIÓN ÚTILES DE ESCRITORIO.</t>
  </si>
  <si>
    <t>'TRANSFERENCIA DE FONDOS||EN ATENCION A NOTA DEL MIN. DE ECONOMIA Y FINANZAS PUBLICAS MEFP/VTCP/DGPOT/UPCFTGN/TR-N°1420/2016 DE LA FECHA (HRE-TSO-4747). DEBITO DE LA LIBRETA N°00099021001, REPOSICIÓN ÚTILES DE ESCRITORIO.</t>
  </si>
  <si>
    <t>'TRANSFERENCIA DE FONDOS||S/G. NOTA CITE: MEFP/VTCP/DGPOT/UPCFTGN/TR-N°1414/16 DE LA FECHA, DEL MIN.DE ECONOMIA Y FINANZAS PUBLICAS.(HRE-TSO-4743). DEBITO DE LA LIBRETA NO.00099021001, REPOSICION UTILES DE ESCRITORIO.</t>
  </si>
  <si>
    <t>'TRANSFERENCIA DE FONDOS||S/G. NOTA CITE: MEFP/VTCP/DGPOT/UPCFTGN/TR N°1413/16 DE LA FECHA, DEL MIN.DE ECONOMIA Y FINANZAS PUBLICAS.(HRE-TSO-4744). DEBITO DE LA LIBRETA NO.00099021001, REPOSICION UTILES DE ESCRITORIO.</t>
  </si>
  <si>
    <t>Traspaso de recursos de la cuenta especial 6883 a la libreta 00588012002 por Usd 400.000,00.- a Bs 2.744.000,00 para pago de sueldos del mes de junio de 2006, asignaciones familiares y pago a proveedores por bienes y servicios.</t>
  </si>
  <si>
    <t>NUMERO DE LIBRETA CUT: 00099021001- TGN RECURSOS ORDINARIOS OPERACIÓN E18 TRANSFERENCIA DEL SISTEMA FINANCIERO POR CUENTA DE TERCEROS A LA CUT PAGO POR DEVOLUCION PAGOS EN EXCESO TGN A SOLICITUD DE BBVA PREVISION</t>
  </si>
  <si>
    <t>VENTA DE DIVISAS CON TRANSFERENCIA DE FONDOS A SOLICITUD DE MINISTERIO DE LA PRESIDENCIA SEGUN SOLICITUD 90 REF: DIVISAS $US. 4.300.- CAMP SYSTEM -944803750 MANTENIMIENTO AERONAVE LIB. 00099021001 TGN-RECURSOS ORDINARIOS (3987)</t>
  </si>
  <si>
    <t>VENTA DE DIVISAS CON TRANSFERENCIA DE FONDOS A SOLICITUD DE MINISTERIO DE EDUCACION SEGUN SOLICITUD 98 REF: TRANSFERENCIAS PARA TATIANA MIJAELA BLANCO QUIROGA LIB. 00099021001 TGN-RECURSOS ORDINARIOS (3987)</t>
  </si>
  <si>
    <t>VENTA DE DIVISAS CON TRANSFERENCIA DE FONDOS A SOLICITUD DE MINISTERIO DE LA PRESIDENCIA SEGUN SOLICITUD 88 REF: DIVISAS $US 10.863,96 A DASSAULT FALCON-381023401350 LIB. 00099021001 TGN-RECURSOS ORDINARIOS (3987)</t>
  </si>
  <si>
    <t>VENTA DE DIVISAS CON TRANSFERENCIA DE FONDOS A SOLICITUD DE MINISTERIO DE LA PRESIDENCIA SEGUN SOLICITUD 89 REF: DIVISAS $US.45.178.60 -ROYAL FBO - 102351465 - VIAJE EE.UU. LIB. 00099021001 TGN-RECURSOS ORDINARIOS (3987)</t>
  </si>
  <si>
    <t>VENTA DE DIVISAS CON TRANSFERENCIA DE FONDOS A SOLICITUD DE MINISTERIO DE LA PRESIDENCIA SEGUN SOLICITUD 93 REF: DIVISAS $US.39076.55 HONEYWELL-9102597771 -SERVICIO MPS LIB. 00099021001 TGN-RECURSOS ORDINARIOS (3987)</t>
  </si>
  <si>
    <t>VENTA DE DIVISAS CON TRANSFERENCIA DE FONDOS A SOLICITUD DE MINISTERIO DE LA PRESIDENCIA SEGUN SOLICITUD 95 REF: DIVISAS $US. 249.713.66 -ROYAL FBO - 0102351465 - VIAJES A EUROPA E IRAN LIB. 00099021001 TGN-RECURSOS ORDINARIOS (3987)</t>
  </si>
  <si>
    <t>VENTA DE DIVISAS CON TRANSFERENCIA DE FONDOS A SOLICITUD DE MINISTERIO DE LA PRESIDENCIA SEGUN SOLICITUD 94 REF: DIVISAS $US. 2.815.41 AIRBUS HELICOPTER -999011819 -REPUESTOS AERONAVE. LIB. 00099021001 TGN-RECURSOS ORDINARIOS (3987)</t>
  </si>
  <si>
    <t>VENTA DE DIVISAS CON TRANSFERENCIA DE FONDOS A SOLICITUD DE MINISTERIO DE LA PRESIDENCIA SEGUN SOLICITUD 91 REF: DIVISAS $US. 15732.41 AIRBUS HELICOPTER -999011819- REPUESTOS AERONAVE LIB. 00099021001 TGN-RECURSOS ORDINARIOS (3987)</t>
  </si>
  <si>
    <t>VENTA DE DIVISAS CON TRANSFERENCIA DE FONDOS A SOLICITUD DE MINISTERIO DE LA PRESIDENCIA SEGUN SOLICITUD 92 REF: DIVISAS $US 716,31 SATCOM DIRECT - 2000055025245 - TELEFONO SATELITAL LIB. 00099021001 TGN-RECURSOS ORDINARIOS (3987)</t>
  </si>
  <si>
    <t>VENTA DE DIVISAS CON TRANSFERENCIA DE FONDOS A SOLICITUD DE MINISTERIO DE LA PRESIDENCIA SEGUN SOLICITUD 96 REF: DIVISAS $US.12871.82 -AVIASERVICE -08600975006-REPUESTOS AERONAVE LIB. 00099021001 TGN-RECURSOS ORDINARIOS (3987)</t>
  </si>
  <si>
    <t>COBRO COSTOS DE PAPELERIA SEGUN TRANSFERENCIA DEL EXTERIOR POR ORDEN DE PERUANA DE COMBUSTIBLE S.A.LIMA-PERU. REF.:FACTURA 103 LIB. 00513062001 YPFB-OPERACIONES PLANTA DE SEPARACION DE LIQUIDOS RIO GRANDE</t>
  </si>
  <si>
    <t>Transferencia en cumplimiento al DS N0913 de 15/06/2011 y el Convenio Interinstitucional de Financiamiento UPRE-CIF-004/2015, suscrito entre la UPRE y el GAM San Pedro de Buena Vista Proyecto Construccion Centro Artesanal Qhayana, correspondiente al pago de la planilla N1, segun la UPRE.</t>
  </si>
  <si>
    <t>Transferencia en cumplimiento al DS N0913 de 15/06/2011 y el Convenio Interinstitucional de Financiamiento UPRE-CIF-089/2015, suscrito entre la UPRE y el GAM Puerto Villarroel Proyecto Construccion Puente Vehicular Condor, correspondiente al pago de la planilla N1, segun la UPRE.</t>
  </si>
  <si>
    <t>Transferencia en cumplimiento al DS N0913 de 15/06/2011 y el Convenio Intergubernativo de Financiamiento UPRE-CIF-IG 395/2016, suscrito entre la UPRE y el GAM de Colcapirhua Proyecto Construccion Campo Deportivo Graderias San Jose Kami, correspondiente al pago del 20% de anticipo del monto financiad</t>
  </si>
  <si>
    <t>Transferencia en cumplimiento al DS N0913 de 15/06/2011 y el Convenio Interinstitucional de Financiamiento UPRE-CIF-122/2015, suscrito entre la UPRE y el GAM Yunchara Proyecto Construccion Internado de Tojo Municipio de Yunchara, correspondiente al pago de la planilla N3, segun la UPRE.</t>
  </si>
  <si>
    <t>Transferencia en cumplimiento al DS N0913 de 15/06/2011 y el Convenio Interinstitucional de Financiamiento UPRE-CIF-027/2015, suscrito entre la UPRE y el GAM Entre Rios Proyecto Const. 8 Aulas Unidad Educativa San Jose Cruce Chancadora Entre Rios, correspondiente al pago de la planilla N3 de cierre</t>
  </si>
  <si>
    <t>Transferencia en cumplimiento al DS N0913 de 15/06/2011 y el Convenio Interinstitucional de Financiamiento UPRE-CIF-107/2014, suscrito entre la UPRE y el GAM Bermejo Proyecto Construccion Stadium Barrio Municipal, correspondiente al pago de la planilla N11, segun la UPRE.</t>
  </si>
  <si>
    <t>Transferencia en cumplimiento al DS N0913 de 15/06/2011 y el Convenio Interinstitucional de Financiamiento UPRE-CIF-105/2015, suscrito entre la UPRE y el GAM Chimore Proyecto Const. Edificio Municipal Chimore, correspondiente al pago de la planilla N1, segun la UPRE.</t>
  </si>
  <si>
    <t>Transferencia en cumplimiento al DS N0913 de 15/06/2011 y el Convenio Interinstitucional de Financiamiento UPRE-CIF-086/13, suscrito entre la UPRE y el GAM Villa Tunari Proyecto Construccion Piscina Olimpica Villa Tunari, correspondiente al pago de la planilla N2, segun la UPRE.</t>
  </si>
  <si>
    <t>Transferencia en cumplimiento al DS N0913 de 15/06/2011 y el Convenio Intergubernativo de Financiamiento UPRE-CIF-IG/483/2015, suscrito entre la UPRE y el GAM Corque Proyecto Construccion Internado Unidad Educativa Huayllapacha, correspondiente al pago de la planilla N2, segun la UPRE.</t>
  </si>
  <si>
    <t>Transferencia en cumplimiento al DS N0913 de 15/06/2011 y el Convenio Interinstitucional de Financiamiento UPRE-CIF-683/2014, suscrito entre la UPRE y el GAM Warnes Proyecto Construccion Cancha de Cesped Sintetico Terracor - Warnes, correspondiente al pago la planilla N3, segun la UPRE.</t>
  </si>
  <si>
    <t>Transferencia en cumplimiento al DS N0913 de 15/06/2011 y el Convenio Intergubernativo de Financiamiento UPRE-CIF-IG 250/2015, suscrito entre la UPRE y el GAM Tarabuco Proyecto Construccion Tinglado Unidad Educativa Jorge Anibarro Zapata (Cororo), correspondiente al pago la planilla N1, segun la UPR</t>
  </si>
  <si>
    <t>Transferencia en cumplimiento al DS N0913 de 15/06/2011 y el Convenio Intergubernativo de Financiamiento UPRE-CIF-IG/094/2016, suscrito entre la UPRE y el GAM De Gutierrez Proyecto Const. Tinglado y Graderia Cancha Comunidad Kaipependi, correspondiente al pago la planilla N1, segun la UPRE.</t>
  </si>
  <si>
    <t>Transferencia en cumplimiento al DS N0913 de 15/06/2011 y el Convenio Interinstitucional de Financiamiento UPRE-CIF-165/2015, suscrito entre la UPRE y el GAM Entre Rios Proyecto Const. Albergue y Comedor Unidad Educativa Naurenda, correspondiente al pago la planilla N2, segun la UPRE.</t>
  </si>
  <si>
    <t>Transferencia en cumplimiento al DS N0913 de 15/06/2011 y el Convenio Intergubernativo de Financiamiento UPRE-CIF-IG/009/2015, suscrito entre la UPRE y el GAM de Filadelfia proyecto Construccion Ambientes Nivel Secundario Unidad Educativa Espiritu, correspondiente al pago de la planilla N 2, segun l</t>
  </si>
  <si>
    <t>Transferencia en cumplimiento al DS N0913 de 15/06/2011 y el Convenio Intergubernativo de Financiamiento UPRE-CIF-IG/229/2015, suscrito entre la UPRE y el GAM de Las Carreras proyecto Construccion Tinglado Las Carreras, correspondiente al pago de la planilla N 1, segun la UPRE.</t>
  </si>
  <si>
    <t>Transferencia en cumplimiento al DS N0913 de 15/06/2011 y el Convenio Interinstitucional de Financiamiento UPRE-CIF-125/2015, suscrito entre la UPRE y el GAM de Chimore proyecto Const. Muro Perimetral U.E. Valle Hermoso, correspondiente al pago de la planilla N 3, segun la UPRE.</t>
  </si>
  <si>
    <t>Transferencia en cumplimiento al DS N0913 de 15/06/2011 y el Convenio Interinstitucional de Financiamiento UPRE-CIF-038/2015, suscrito entre la UPRE y el GAM de Shinahota proyecto Const. Puente Vehicular Churo Grande 26 de Noviembre, correspondiente al pago de la planilla N 2, segun la UPRE.</t>
  </si>
  <si>
    <t>Transferencia en cumplimiento al DS N0913 de 15/06/2011 y el Convenio Interinstitucional de Financiamiento UPRE-CIF-165/2015, suscrito entre la UPRE y el GAM de Entre Rios proyecto Const. Albergue y Comedor Unidad Educativa Naurenda, correspondiente al pago de la planilla N 3, segun la UPRE.</t>
  </si>
  <si>
    <t>Transferencia en cumplimiento al DS N0913 de 15/06/2011 y el Convenio Interinstitucional de Financiamiento UPRE-CIF-042/2015, suscrito entre la UPRE y el GAM de Shinahota Ampl. de Infraestructura Educativa U.E. EFE Tropical, correspondiente al pago de la planilla N 4, segun la UPRE.</t>
  </si>
  <si>
    <t>Transferencia en cumplimiento al DS N0913 de 15/06/2011 y el Convenio Intergubernativo de Financiamiento UPRE-CIF-IG/400/2016, suscrito entre la UPRE y el GAM de Alto Beni Proyecto Construccion Modulo Educativo Caserios Nueve, en el Municipio de El Alto Beni, del Departamento de La Paz, correspondie</t>
  </si>
  <si>
    <t>Transferencia en cumplimiento al DS N0913 de 15/06/2011 y el Convenio Intergubernativo de Financiamiento UPRE-CIF-IG/053/2015, suscrito entre la UPRE y el GAM de San Pedro de Buena Vista Proyecto Construccion Internado Unidad Educativa Sacana, correspondiente al pago de la planilla N1, segun la UPRE</t>
  </si>
  <si>
    <t>Transferencia en cumplimiento al DS N0913 de 15/06/2011 y el Convenio Intergubernativo de Financiamiento UPRE-CIF-IG/371/2016, suscrito entre la UPRE y el GAM de Tarata Proyecto Const. Tinglado U.E. La Maica, correspondiente al pago del 20% de anticipo del monto financiado, segun la UPRE.</t>
  </si>
  <si>
    <t>Transferencia en cumplimiento al DS N0913 de 15/06/2011 y el Convenio Intergubernativo de Financiamiento UPRE-CIF-IG/372/2016, suscrito entre la UPRE y el GAM de Tarata Proyecto Const. Tinglado U.E. Viscachani, correspondiente al pago del 20% de anticipo del monto financiado, segun la UPRE.</t>
  </si>
  <si>
    <t>Transferencia en cumplimiento al DS N0913 de 15/06/2011 y el Convenio Intergubernativo de Financiamiento UPRE-CIF-IG/369/2016, suscrito entre la UPRE y el GAM de Tarata Proyecto Const. Tinglado U.E. Lokhosga, correspondiente al pago del 20% de anticipo del monto financiado, segun la UPRE.</t>
  </si>
  <si>
    <t>Transferencia en cumplimiento al DS N0913 de 15/06/2011 y el Convenio Intergubernativo de Financiamiento UPRE-CIF-IG/370/2016, suscrito entre la UPRE y el GAM de Tarata Proyecto Const. 4 Aulas U.E. Huerta Mayu - Tarata, correspondiente al pago del 20% de anticipo del monto financiado, segun la UPRE.</t>
  </si>
  <si>
    <t>Transferencia en cumplimiento al DS N0913 de 15/06/2011 y el Convenio Interinstitucional de Financiamiento UPRE-CIF-1112/2013, suscrito entre la UPRE y el GAM Urubicha Proyecto Fomento a la Produccion y Procesamiento de Arroz en el Municipio de Urubicha, correspondiente al pago de devolucion de rete</t>
  </si>
  <si>
    <t>Transferencia en cumplimiento al DS N0913 de 15/06/2011 y el Convenio Interinstitucional de Financiamiento UPRE-CIF-070/2014, suscrito entre la UPRE y el GAM San Joaquin Proyecto Construccion Coliseo Cerrado San Joaquin, correspondiente al pago de la planilla N6 de cierre, segun la UPRE.</t>
  </si>
  <si>
    <t>Transferencia en cumplimiento al DS N0913 de 15/06/2011 y el Convenio Interinstitucional de Financiamiento UPRE-CIF-128/2015, suscrito entre la UPRE y el GAM Chimore Proyecto Construccion Muro Perimetral U.E. Entre Rios Tacuaral, correspondiente al pago de la planilla N4 de cierre, segun la UPRE.</t>
  </si>
  <si>
    <t>Transferencia en cumplimiento al DS N0913 de 15/06/2011 y el Convenio Interinstitucional de Financiamiento UPRE-CIF-066/2015, suscrito entre la UPRE y el GAM Villa Tunari Proyecto Construccion Bloque de Aulas, Laboratorio y Cancha Polifuncional con Tinglado Colegio Bolivia Venezuela Eterazama D-5,</t>
  </si>
  <si>
    <t>Transferencia en cumplimiento al DS N0913 de 15/06/2011 y el Convenio Intergubernativo de Financiamiento UPRE-CIF-IG/302/2015, suscrito entre la UPRE y el GAM San Ignacio Proyecto Construccion de Graderia Recta Preferencia Estadio Orlando Castro, correspondiente al pago de la planilla N1, segun la U</t>
  </si>
  <si>
    <t>Comision de la transferencia Nro.8 y tipo de transferencia TRDE</t>
  </si>
  <si>
    <t>Transferencia en cumplimiento al DS N0913 de 15/06/2011 y el Convenio Interinstitucional de Financiamiento UPRE-CIF-165/2015, suscrito entre la UPRE y el GAM Entre Rios Proyecto Const. Albergue y Comedor Unidad Educativa Naurenda, correspondiente al pago de la planilla N1, segun la UPRE.</t>
  </si>
  <si>
    <t>||TRANSFERENCIA DE FONDOS SEGUN CITE: MEFP/VTCP/DGCP/UODP-650/2016 DEL MEFP RECIBIDA EN LA FECHA REF: PAGO VENCIMIENTOS CLAVE PIZARRA TGNUQ03 (TRAM-TSO-4759) EQUIVAL. A UFV 2.500.000,- AL T/C 2,13154 DE LA LIBRETA N° 00099021001 TGN RECURSOS ORDINARIOS MN.</t>
  </si>
  <si>
    <t>COBRO DE||COSTO UTILES DE ESCRITORIO POR LA ELABORACION DEL COMPROBANTE CONTABLE NRO. 0855490 DE LA FECHA DE LA LIBRETA N° 00099021001 TGN RECURSOS ORDINARIOS MN. COBRO COSTO UTILES DE ESCRITORIO</t>
  </si>
  <si>
    <t>||TRANSFERENCIA DE FONDOS POR PARTE DEL TGN PARA PAGO DE VALORES "C" EN MN CON F.VCTO.24.06.2016, S/G CARTA MEFP/VTCP/DGCP/UODP-649/2016 DE FECHA 24/06/2016.DEL MINISTERIO DE ECONOMIA Y FINANZAS PUBLICAS, LIBRETA 00099031003 DEL TGN TITULOS VALOR DEL TESORO MN. LIBRETA 00099031003 DEL TGN TITULOS VALOR DEL TESORO MN.</t>
  </si>
  <si>
    <t>'TRANSFERENCIA DE FONDOS||EN ATENCION A NOTA DEL MIN. DE ECONOMIA Y FINANZAS PUBLICAS. MEFP/VTCP/DGCP/UODP-651/2016 DE LA FECHA(HRE-TSO-4757). PAGO BTS EXTRABURSATIL -VENCIMIENTO 25, 26 Y 27 DE JUNIO D.S. N°1121 DE 11/01/2012 DEBITO DE LIBRETA N° 00099021001 "TGN-RECURSOS ORDINARIOS-MONEDA NACIONAL"</t>
  </si>
  <si>
    <t>'TRANSFERENCIA DE FONDOS||EN ATENCION A NOTA DEL MIN. DE ECONOMIA Y FINANZAS PUBLICAS. MEFP/VTCP/DGCP/UODP-651/2016 DE LA FECHA(HRE-TSO-4757). PAGO BTS EXTRABURSATIL -VENCIMIENTO 25, 26 Y 27 DE JUNIO D.S. N°1121 DE 11/01/2012 DEBITO DE LA LIBRETA N° 00099021001, REPOSICIÓN ÚTILES DE ESCRITORIO</t>
  </si>
  <si>
    <t>NUMERO DE LIBRETA CUT: 00291012009 OPERACIÓN E18 TRANSFERENCIA DEL SISTEMA FINANCIERO POR CUENTA DE TERCEROS A LA CUT TITULAR DE LA CUENTA ADMINISTRADORA BOLIVIANA DE CARRETERAS ABC PAGO DE SINIESTROS POLIZAS CMC 65011320 65011321 65011322 65011323 65</t>
  </si>
  <si>
    <t>NUMERO DE LIBRETA CUT: 00291012009 OPERACIÓN E18 TRANSFERENCIA DEL SISTEMA FINANCIERO POR CUENTA DE TERCEROS A LA CUT PAGO DE SINIESTROS POLIZAS ACCIDENTAL TAPERAS 65011320 65011321 65011322 65011323 65011324 65012601 Y 65012384 A SOLICITUD DE ALIANZA</t>
  </si>
  <si>
    <t>||MULTA POR INCUMPLIMIENTO A LA GUIA DE PROCEDIMIENTOS OPERATIVOS DE CANCELACION DE PAGOS A FUNCIONARIOS PUBLICOS Y BENEFICIARIOS DE RENTA DE ACUERDO A NOTA MEFP/VTCP/DGPOT/UAIS/N°3267/2016 RECIBIDA EN FECHA 24/6/16 REF: INCONSISTENCIA EN CERTIFICACION DE 2 BOLETAS DE PAGO DE ACUERDO AL INCISO M, PUNTO 13 Y 9. A LA LIBRETA N° 00099021001</t>
  </si>
  <si>
    <t>TRANSFERENCIA RECIBIDA DEL EXTERIOR SEGÚN MENSAJES SWIFT Nos. 08889-08874 (REM.EXT.) DE FECHA 27-06-2016 POR DESEMBOLSO DE BID PRÉSTAMO 3667/BL-BO 0001 OPS0201627652A LIBRETA N°00099021001 RECURSOS ORDINARIOS (3987) REF.: UTILES DE ESCRITORIO</t>
  </si>
  <si>
    <t>TRANSFERENCIA RECIBIDA DEL EXTERIOR SEGÚN MENSAJES SWIFT Nos. 08888-08873 (REM.EXT.) DE FECHA 27-06-2016 POR DESEMBOLSO DE BID PRÉSTAMO 3667/BL-BO 0001 OPS0201627652A LIBRETA N° 00099021001 RECURSOS ORDINARIOS (3987) REF. UTILES DE ESCRITORIO</t>
  </si>
  <si>
    <t>Transferencia en cumplimiento al DS N0913 de 15/06/2011 y el Convenio Intergubernativo de Financiamiento UPRE-CIF-IG/347/2015, suscrito entre la UPRE y el GAM de Pucarani proyecto Const. Aulas U.E. Antofagasta (Vilaque) (Pucarani), correspondiente al pago de la planilla N 2, segun la UPRE.</t>
  </si>
  <si>
    <t>Transferencia en cumplimiento al DS N0913 de 15/06/2011 y el Convenio Intergubernativo de Financiamiento UPRE-CIF-IG/348/2015, suscrito entre la UPRE y el GAM Pucarani Proyecto Const. Aulas U.E. Calama (Palcoco) (Pucarani), correspondiente al pago de la planilla N2, segun la UPRE.</t>
  </si>
  <si>
    <t>COBRO DE||ÚTILES DE ESCRITORIO POR LA EMISIÓN DEL COMPROBANTE CONTABLE N° 0855625 DE LA FECHA DE LA LIBRETA N° 00513012003 LBP-YPFB (2011349681373) COSTO ÚTILES DE ESCRITORIO</t>
  </si>
  <si>
    <t>COBRO DE||ÚTILES DE ESCRITORIO POR LA EMISIÓN DEL COMPROBANTE CONTABLE N° 0855632 DE LA FECHA DE LA LIBRETA N° 00513012003 LBP-YPFB (2011349681373) COSTO ÚTILES DE ESCRITORIO</t>
  </si>
  <si>
    <t>COBRO DE||ÚTILES DE ESCRITORIO POR LA EMISIÓN DEL COMPROBANTE CONTABLE N° 0855636 DE LA FECHA DE LA LIBRETA N° 00513012003 LBP-YPFB (2011349681373) COSTO ÚTILES DE ESCRITORIO</t>
  </si>
  <si>
    <t>COBRO DE||ÚTILES DE ESCRITORIO POR LA EMISIÓN DEL COMPROBANTE CONTABLE N° 0855642 DE LA FECHA DE LA LIBRETA N° 00513012003 LBP-YPFB (2011349681373) COSTO ÚTILES DE ESCRITORIO</t>
  </si>
  <si>
    <t>COBRO DE||ÚTILES DE ESCRITORIO POR LA EMISIÓN DEL COMPROBANTE CONTABLE N° 0855648 DE LA FECHA DE LA LIBRETA N° 00513012003 LBP-YPFB (2011349681373) COSTO ÚTILES DE ESCRITORIO</t>
  </si>
  <si>
    <t>COBRO DE||ÚTILES DE ESCRITORIO POR LA EMISIÓN DEL COMPROBANTE CONTABLE N° 0855654 DE LA FECHA DE LA LIBRETA N° 00513012003 LBP-YPFB (2011349681373) COSTO ÚTILES DE ESCRITORIO</t>
  </si>
  <si>
    <t>COBRO DE||ÚTILES DE ESCRITORIO POR LA EMISIÓN DEL COMPROBANTE CONTABLE N° 0855660 DE LA FECHA DE LA LIBRETA N° 00513012003 LBP-YPFB (2011349681373) COSTO ÚTILES DE ESCRITORIO</t>
  </si>
  <si>
    <t>COBRO DE||ÚTILES DE ESCRITORIO POR LA EMISIÓN DEL COMPROBANTE CONTABLE N° 0855666 DE LA FECHA DE LA LIBRETA N° 00513012003 LBP-YPFB (2011349681373) COSTO ÚTILES DE ESCRITORIO</t>
  </si>
  <si>
    <t>COBRO DE||ÚTILES DE ESCRITORIO POR LA EMISIÓN DEL COMPROBANTE CONTABLE N° 0855674 DE LA FECHA DE LA LIBRETA N° 00513012003 LBP-YPFB (2011349681373) COSTO ÚTILES DE ESCRITORIO</t>
  </si>
  <si>
    <t>COBRO DE||ÚTILES DE ESCRITORIO POR LA EMISIÓN DEL COMPROBANTE CONTABLE N° 0855683 DE LA FECHA DE LA LIBRETA N° 00513012003 LBP-YPFB (2011349681373) COSTO ÚTILES DE ESCRITORIO</t>
  </si>
  <si>
    <t>||TRANSFERENCIA DE FONDOS S/G. MENSAJE SWIFT NRO. 08842 DE LA FECHA (SECTOR PUBLICO). DEBITO DE LA LIBRETA 00117012001 DGAC, REPOSICION UTILES DE ESCRITORIO.</t>
  </si>
  <si>
    <t>COBRO DE||ÚTILES DE ESCRITORIO POR LA EMISIÓN DEL COMPROBANTE CONTABLE N° 0855694 DE LA FECHA DE LA LIBRETA N° 00513012003 LBP-YPFB (2011349681373) COSTO ÚTILES DE ESCRITORIO</t>
  </si>
  <si>
    <t>COBRO DE||ÚTILES DE ESCRITORIO POR LA EMISIÓN DEL COMPROBANTE CONTABLE N° 0855700 DE LA FECHA DE LA LIBRETA N° 00513012003 LBP-YPFB (2011349681373) COSTO ÚTILES DE ESCRITORIO</t>
  </si>
  <si>
    <t>COBRO DE||ÚTILES DE ESCRITORIO POR LA EMISIÓN DEL COMPROBANTE CONTABLE N° 0855705 DE LA FECHA DE LA LIBRETA N° 00513012003 LBP-YPFB (2011349681373) COSTO ÚTILES DE ESCRITORIO</t>
  </si>
  <si>
    <t>COBRO DE||ÚTILES DE ESCRITORIO POR LA EMISIÓN DEL COMPROBANTE CONTABLE N° 0855709 DE LA FECHA DE LA LIBRETA N° 00513012003 LBP-YPFB (2011349681373) COSTO ÚTILES DE ESCRITORIO</t>
  </si>
  <si>
    <t>COBRO DE||ÚTILES DE ESCRITORIO POR LA EMISIÓN DEL COMPROBANTE CONTABLE N° 0855716 DE LA FECHA DE LA LIBRETA N° 00513012003 LBP-YPFB (2011349681373) COSTO ÚTILES DE ESCRITORIO</t>
  </si>
  <si>
    <t>COBRO DE||ÚTILES DE ESCRITORIO POR LA EMISIÓN DEL COMPROBANTE CONTABLE N° 0855721 DE LA FECHA DE LA LIBRETA N° 00513012003 LBP-YPFB (2011349681373) COSTO ÚTILES DE ESCRITORIO</t>
  </si>
  <si>
    <t>COBRO DE||ÚTILES DE ESCRITORIO POR LA EMISIÓN DEL COMPROBANTE CONTABLE N° 0855723 DE LA FECHA DE LA LIBRETA N° 00513012003 LBP-YPFB (2011349681373) COSTO ÚTILES DE ESCRITORIO</t>
  </si>
  <si>
    <t>COBRO DE||ÚTILES DE ESCRITORIO POR LA EMISIÓN DEL COMPROBANTE CONTABLE N° 0855728 DE LA FECHA DE LA LIBRETA N° 00513012003 LBP-YPFB (2011349681373) COSTO ÚTILES DE ESCRITORIO</t>
  </si>
  <si>
    <t>COBRO DE||ÚTILES DE ESCRITORIO POR LA EMISIÓN DEL COMPROBANTE CONTABLE N° 0855731 DE LA FECHA DE LA LIBRETA N° 00513012003 LBP-YPFB (2011349681373) COSTO ÚTILES DE ESCRITORIO</t>
  </si>
  <si>
    <t>COBRO DE||ÚTILES DE ESCRITORIO POR LA EMISIÓN DEL COMPROBANTE CONTABLE N° 0855734 DE LA FECHA DE LA LIBRETA N° 00513012003 LBP-YPFB (2011349681373) COSTO ÚTILES DE ESCRITORIO</t>
  </si>
  <si>
    <t>COBRO DE||ÚTILES DE ESCRITORIO POR LA EMISIÓN DEL COMPROBANTE CONTABLE N° 0855738 DE LA FECHA DE LA LIBRETA N° 00513012003 LBP-YPFB (2011349681373) COSTO ÚTILES DE ESCRITORIO</t>
  </si>
  <si>
    <t>COBRO DE||ÚTILES DE ESCRITORIO POR LA EMISIÓN DEL COMPROBANTE CONTABLE N° 0855746 DE LA FECHA DE LA LIBRETA N° 00513012003 LBP-YPFB (2011349681373) COSTO ÚTILES DE ESCRITORIO</t>
  </si>
  <si>
    <t>COBRO DE||ÚTILES DE ESCRITORIO POR LA EMISIÓN DEL COMPROBANTE CONTABLE N° 0855750 DE LA FECHA DE LA LIBRETA N° 00513012003 LBP-YPFB (2011349681373) COSTO ÚTILES DE ESCRITORIO</t>
  </si>
  <si>
    <t>COBRO DE||ÚTILES DE ESCRITORIO POR LA EMISIÓN DEL COMPROBANTE CONTABLE N° 0855754 DE LA FECHA DE LA LIBRETA N° 00513012003 LBP-YPFB (2011349681373) COSTO ÚTILES DE ESCRITORIO</t>
  </si>
  <si>
    <t>COBRO DE||ÚTILES DE ESCRITORIO POR LA EMISIÓN DEL COMPROBANTE CONTABLE N° 0855757 DE LA FECHA DE LA LIBRETA N° 00513012003 LBP-YPFB (2011349681373) COSTO ÚTILES DE ESCRITORIO</t>
  </si>
  <si>
    <t>COBRO DE||ÚTILES DE ESCRITORIO POR LA EMISIÓN DEL COMPROBANTE CONTABLE N° 0855760 DE LA FECHA DE LA LIBRETA N° 00513012003 LBP-YPFB (2011349681373) COSTO ÚTILES DE ESCRITORIO</t>
  </si>
  <si>
    <t>COBRO DE||ÚTILES DE ESCRITORIO POR LA EMISIÓN DEL COMPROBANTE CONTABLE N° 0855765 DE LA FECHA DE LA LIBRETA N° 00513012003 LBP-YPFB (2011349681373) COSTO ÚTILES DE ESCRITORIO</t>
  </si>
  <si>
    <t>COBRO DE||ÚTILES DE ESCRITORIO POR LA EMISIÓN DEL COMPROBANTE CONTABLE N° 0855767 DE LA FECHA DE LA LIBRETA N° 00513012003 LBP-YPFB (2011349681373) COSTO ÚTILES DE ESCRITORIO</t>
  </si>
  <si>
    <t>COBRO DE||ÚTILES DE ESCRITORIO POR LA EMISIÓN DEL COMPROBANTE CONTABLE N° 0855769 DE LA FECHA DE LA LIBRETA N° 00513012003 LBP-YPFB (2011349681373) COSTO ÚTILES DE ESCRITORIO</t>
  </si>
  <si>
    <t>COBRO DE||ÚTILES DE ESCRITORIO POR LA EMISIÓN DEL COMPROBANTE CONTABLE N° 0855775 DE LA FECHA DE LA LIBRETA N° 00513012003 LBP-YPFB (2011349681373) COSTO ÚTILES DE ESCRITORIO</t>
  </si>
  <si>
    <t>COBRO DE||ÚTILES DE ESCRITORIO POR LA EMISIÓN DEL COMPROBANTE CONTABLE N° 0855777 DE LA FECHA DE LA LIBRETA N° 00513012003 LBP-YPFB (2011349681373) COSTO ÚTILES DE ESCRITORIO</t>
  </si>
  <si>
    <t>COBRO DE||ÚTILES DE ESCRITORIO POR LA EMISIÓN DEL COMPROBANTE CONTABLE N° 0855779 DE LA FECHA DE LA LIBRETA N° 00513012003 LBP-YPFB (2011349681373) COSTO ÚTILES DE ESCRITORIO</t>
  </si>
  <si>
    <t>COBRO DE||ÚTILES DE ESCRITORIO POR LA EMISIÓN DEL COMPROBANTE CONTABLE N° 0855783 DE LA FECHA DE LA LIBRETA N° 00513012003 LBP-YPFB (2011349681373) COSTO ÚTILES DE ESCRITORIO</t>
  </si>
  <si>
    <t>COBRO DE||ÚTILES DE ESCRITORIO POR LA EMISIÓN DEL COMPROBANTE CONTABLE N° 0855786 DE LA FECHA DE LA LIBRETA N° 00513012003 LBP-YPFB (2011349681373) COSTO ÚTILES DE ESCRITORIO</t>
  </si>
  <si>
    <t>'TRANSFERENCIA DE FONDOS||EN ATENCION A NOTA DEL MIN. DE ECONOMIA Y FINANZAS PUBLICAS. MEFP/VTCP/DGCP/UODP-655/2016 DE LA FECHA(HRE-TSO-4784). PAGO BTS EXTRABURSATIL -VENCIMIENTO 28 DE JUNIO D.S. N°1121 DE 11/01/2012 DEBITO DE LIBRETA N° 00099021001 "TGN-RECURSOS ORDINARIOS-MONEDA NACIONAL"</t>
  </si>
  <si>
    <t>'TRANSFERENCIA DE FONDOS||EN ATENCION A NOTA DEL MIN. DE ECONOMIA Y FINANZAS PUBLICAS. MEFP/VTCP/DGCP/UODP-655/2016 DE LA FECHA(HRE-TSO-4784). PAGO BTS EXTRABURSATIL -VENCIMIENTO 28 DE JUNIO D.S. N°1121 DE 11/01/2012 DEBITO DE LA LIBRETA N° 00099021001, REPOSICIÓN ÚTILES DE ESCRITORIO</t>
  </si>
  <si>
    <t>||TRANSFERENCIA DE FONDOS EN ATENCION A MENSAJE SWIFT 08891 DE LA FECHA (SECTOR PUBLICO) DEBITO DE LA LIBRETA 00117012001 DGAC, REPOSICION UTILES DE ESCRITORIO</t>
  </si>
  <si>
    <t>NUMERO DE LIBRETA CUT: 00513012008 YPFB DIVIDENDOS OPERACIÓN E18 TRANSFERENCIA DEL SISTEMA FINANCIERO POR CUENTA DE TERCEROS A LA CUT PAGO DE DIVIDENDOS A YACIMIENTOS PETROLIFEROS FISCALES BOLIVIANOS A SOLICITUD DE YPFB FLAMAGAS, CTA A ABONOAR 39870690</t>
  </si>
  <si>
    <t>||TRANSFERENCIA DE FONDOS S/G NOTA CITE: BUN0574/16 DE LA FECHA, (HRE-TSO-4807), FONDO DE COMPENSACION SEGUN CONVENIO INTERINSTITUCIONAL ENTRE EL MIN.ECO.FINAN.PUB. Y EL GOB.AUT.DPTAL. POTOSI. A SOLICITUD GOB.AUT.DPTAL.POTOSI, LIBRETA N°00990201001 TGN. RECURSOS ORDINARIOS; BUN.</t>
  </si>
  <si>
    <t>Pago de capital e intereses corrientes a favor del TGN, adeudados por el GAD Oruro, correspondiente al Convenio Subsidiario CAF 2324 Proyectos de Sistema de Electrificacion Rural.</t>
  </si>
  <si>
    <t>VENTA DE DIVISAS CON TRANSFERENCIA DE FONDOS A SOLICITUD DE INSTITUTO NACIONAL DE INNOVACION AGROPECUARIA Y FORESTAL (INIAF) SEGUN SOLICITUD 84 REF: TRANSFERENCIA DE CHS SWISS FRANCS 689,00 A LA ASOCIACION INTERNACIONAL DE CERTIFICACION DE SEMILLAS POR ADQUISICION DE 200 CERTIFICADOS DE ANALISIS DE LIB. 00222014302 INIAF - BS. PROYECTO INNOVACION Y SERVICIOS AGRICOLAS POR DIFERENCIAL CAMBIARIO</t>
  </si>
  <si>
    <t>VENTA DE DIVISAS CON TRANSFERENCIA DE FONDOS A SOLICITUD DE INSTITUTO NACIONAL DE INNOVACION AGROPECUARIA Y FORESTAL (INIAF) SEGUN SOLICITUD 84 REF: TRANSFERENCIA DE CHS SWISS FRANCS 689,00 A LA ASOCIACION INTERNACIONAL DE CERTIFICACION DE SEMILLAS POR ADQUISICION DE 200 CERTIFICADOS DE ANALISIS DE LIB. 00222014302 INIAF - BS. PROYECTO INNOVACION Y SERVICIOS AGRICOLAS</t>
  </si>
  <si>
    <t>PROVISION DE FONDOS A SOLICITUD DE YACIMIENTOS PETROLIFEROS FISCALES BOLIVIANOS SEGUN SOLICITUD YPFB-0262-2016 REF: PAGO IDH MARZO/2016 LIB. 00513012007 YPFB - RECURSOS NACIONALIZACION</t>
  </si>
  <si>
    <t>PROVISION DE FONDOS A SOLICITUD DE YACIMIENTOS PETROLIFEROS FISCALES BOLIVIANOS SEGUN SOLICITUD YPFB-0274-2016 REF: PAGO REGALIAS MARZO/2016 A TGN LIB. 00099021001 TGN YPFB PARTICIPACION 6% PRODUCCIÓN BRUTA DE HIDROCARBUROS BOCA DE POZO</t>
  </si>
  <si>
    <t>VENTA DE DIVISAS CON TRANSFERENCIA DE FONDOS A SOLICITUD DE MINISTERIO DE LA PRESIDENCIA SEGUN SOLICITUD 101 REF: DIVISAS USD. 7.574.28 -TURBOMECA - 30879802 - REPUESTOS AVION LIB. 00099021001 TGN-RECURSOS ORDINARIOS (3987)</t>
  </si>
  <si>
    <t>VENTA DE DIVISAS CON TRANSFERENCIA DE FONDOS A SOLICITUD DE MINISTERIO DE LA PRESIDENCIA SEGUN SOLICITUD 102 REF: DOLARES 15.067.64 -DASSAULT FALCON - 30442598 - MANTENIMIENTO AEREONAVE FAB-001 LIB. 00099021001 TGN-RECURSOS ORDINARIOS (3987)</t>
  </si>
  <si>
    <t>VENTA DE DIVISAS CON TRANSFERENCIA DE FONDOS A SOLICITUD DE SERVICIO GENERAL DE IDENTIFICACION PERSONAL - SEGIP SEGUN SOLICITUD 106 REF: ENTREGA DE FONDOS A LA OFICINA DE CALAMA - CHILE PARA PAGO DE PLANILLA DE COMPENSACION CORRESPONDIENTE AL MES DE JUNIO. LIB. 00340012003 RECAUDACION EXTRANJERIA - C.I. -L.C.</t>
  </si>
  <si>
    <t>VENTA DE DIVISAS CON TRANSFERENCIA DE FONDOS A SOLICITUD DE SERVICIO GENERAL DE IDENTIFICACION PERSONAL - SEGIP SEGUN SOLICITUD 105 REF: ENTREGA DE FONDOS A LA OFICINA DE BUENOS AIRES - ARGENTINA PARA PAGO DE HABERES CORRESPONDIENTE AL MES DE JUNIO. LIB. 00340012003 RECAUDACION EXTRANJERIA - C.I. -L.C.</t>
  </si>
  <si>
    <t>VENTA DE DIVISAS CON TRANSFERENCIA DE FONDOS A SOLICITUD DE SERVICIO GENERAL DE IDENTIFICACION PERSONAL - SEGIP SEGUN SOLICITUD 104 REF: ENVIO DE FONDOS A LA OFICINA DE BUENOS AIRES - ARGENTINA PARA PAGO DE HABERES CORRESPONDIENTE AL MES DE JUNIO. LIB. 00340012003 RECAUDACION EXTRANJERIA - C.I. -L.C.</t>
  </si>
  <si>
    <t>VENTA DE DIVISAS CON TRANSFERENCIA DE FONDOS A SOLICITUD DE SERVICIO GENERAL DE IDENTIFICACION PERSONAL - SEGIP SEGUN SOLICITUD 103 REF: ENTREGA DE FONDOS A LA OFICINA DE WASHINGTON - EEUU PARA PAGO DE PLANILLA DE COMPENSACION CORRESPONDIENTE AL MES DE JUNIO. LIB. 00340012003 RECAUDACION EXTRANJERIA - C.I. -L.C.</t>
  </si>
  <si>
    <t>VENTA DE DIVISAS CON TRANSFERENCIA DE FONDOS A SOLICITUD DE YACIMIENTOS PETROLIFEROS FISCALES BOLIVIANOS SEGUN SOLICITUD 108 REF: PROVISION DE 10.000 M3 DE DIESEL OIL Y 4.700.- M3 DE GASOLINA ESPECIAL POR JUNIO 2016 LIB. 00513012004 LBP-YPFB-UNICOMERCIAL (4030005415/1-2188907)</t>
  </si>
  <si>
    <t>Comision de la transferencia Nro.7 y tipo de transferencia TRLF</t>
  </si>
  <si>
    <t>A requerimiento del Ministerio de Obras Publicas, Servicios y Vivienda, segun nota CITE: MOPSV/DGAA N289/2016 y en virtud a la nota interna CITE: MEFP/VPCF/DGCF/UCCF No. 490/2016, se solicita la transferencia de recursos por devolucion de depositos realizados erroneamente en la libreta No. 000810111</t>
  </si>
  <si>
    <t>Transferencia en cumplimiento al DS N0913 de 15/06/2011 y el Convenio Interinstitucional de Financiamiento UPRE-CIF-0503/13, suscrito entre la UPRE y el GAM de Arani proyecto Construccion Tinglado Unidad Educativa Linde, correspondiente a saldos no ejecutados gestion 2014, segun la UPRE.</t>
  </si>
  <si>
    <t>Transferencia en cumplimiento al DS N0913 de 15/06/2011 y el Convenio Interinstitucional de Financiamiento UPRE-CIF-0502/13, suscrito entre la UPRE y el GAM de Arani proyecto Construccion 12 Aulas U. E. German Prado, correspondiente a saldos no ejecutados gestion 2014, segun la UPRE.</t>
  </si>
  <si>
    <t>Transferencia en cumplimiento al DS N0913 de 15/06/2011 y el Convenio Interinstitucional de Financiamiento UPRE-CIF-076/2015, suscrito entre la UPRE y el GAM de Villa Tunari proyecto Construccion Tinglado y Cancha U. E. Buena Vista, correspondiente al pago de la devolucion de retencion del 7%, segun</t>
  </si>
  <si>
    <t>Transferencia en cumplimiento al DS N0913 de 15/06/2011 y el Convenio Interinstitucional de Financiamiento UPRE-CIF-006/2015, suscrito entre la UPRE y el GAM de San Pedro de Buena Vista proyecto Construccion Bloque de Aulas y Cancha Multifuncional con Tinglado U.E. Toracari, correspondiente a saldos</t>
  </si>
  <si>
    <t>Transferencia en cumplimiento al DS N0913 de 15/06/2011 y el Convenio Interinstitucional de Financiamiento UPRE-CIF-005/2015, suscrito entre la UPRE y el GAM de San Pedro de Buena Vista proyecto Construccion Coliseo San Pedro de Buena Vista, correspondiente a saldos no ejecutados gestion 2015, segun</t>
  </si>
  <si>
    <t>Transferencia en cumplimiento al DS N0913 de 15/06/2011 y el Convenio Interinstitucional de Financiamiento UPRE-CIF-004/2015, suscrito entre la UPRE y el GAM de San Pedro de Buena Vista proyecto Construccion Centro Artesanal Qhayana, correspondiente a saldos no ejecutados gestion 2015, segun la UPRE</t>
  </si>
  <si>
    <t>Transferencia en cumplimiento al DS N0913 de 15/06/2011 y el Convenio Intergubernativo de Financiamiento UPRE-CIF-IG/053/2015, suscrito entre la UPRE y el GAM de San Pedro de Buena Vista proyecto Construccion Internado Unidad Educativa Sacana, correspondiente a saldos no ejecutados gestion 2015, seg</t>
  </si>
  <si>
    <t>Transferencia en cumplimiento al DS N0913 de 15/06/2011 y el Convenio Interinstitucional de Financiamiento UPRE-CIF-0866/2013, suscrito entre la UPRE y el GAM de San Buenaventura proyecto Construccion Bloque de Aula e Infraestructura Deportiva U.E. Tumopasa San Buenaventura, correspondiente a saldo</t>
  </si>
  <si>
    <t>Transferencia en cumplimiento al DS N0913 de 15/06/2011 y el Convenio Intergubernativo de Financiamiento UPRE-CIF-IG/011/2015, suscrito entre la UPRE y el GAM de Ingavi proyecto Construccion Tinglado Polifuncional con Graderia U.E. Humaitha Comunidad Humaitha, correspondiente a saldos no ejecutados</t>
  </si>
  <si>
    <t>Transferencia en cumplimiento al DS N0913 de 15/06/2011 y el Convenio Intergubernativo de Financiamiento UPRE-CIF-IG/012/2015, suscrito entre la UPRE y el GAM de Ingavi proyecto Construccion Tinglado Polifuncional con Graderia U.E. Ingavi, correspondiente a saldos no ejecutados gestion 2015, segun l</t>
  </si>
  <si>
    <t>Transferencia en cumplimiento al DS N0913 de 15/06/2011 y el Convenio Intergubernativo de Financiamiento UPRE-CIF-IG/013/2015, suscrito entre la UPRE y el GAM de Ingavi proyecto Construccion Vivienda para Medicos Comunidad Humaytha, correspondiente a saldos no ejecutados gestion 2015, segun la UPRE.</t>
  </si>
  <si>
    <t>Transferencia en cumplimiento al DS N0913 de 15/06/2011 y el Convenio Intergubernativo de Financiamiento UPRE-CIF-IG/014/2015, suscrito entre la UPRE y el GAM de Ingavi proyecto Construccion Vivienda para Medicos Comunidad Ingavi, correspondiente a saldos no ejecutados gestion 2015, segun la UPRE.</t>
  </si>
  <si>
    <t>Transferencia en cumplimiento al DS N0913 de 15/06/2011 y el Convenio Interigubernativo de Financiamiento UPRE-CIF-IG/212/2015, suscrito entre la UPRE y el GAM de Quirusillas proyecto Construccion Modulo U.E. Nestor Paz Zamora - Quirusillas, correspondiente a saldos no ejecutados gestion 2015, segun</t>
  </si>
  <si>
    <t>Transferencia en cumplimiento al DS N0913 de 15/06/2011 y el Convenio Interinstitucional de Financiamiento UPRE-CIF-1172/2013, suscrito entre la UPRE y la Universidad Nacional de Siglo XX proyecto Construccion Edificio Academico, Extension de la Universidad Nacional Siglo XX en el Municipio de Colqu</t>
  </si>
  <si>
    <t>Transferencia en cumplimiento al DS N0913 de 15/06/2011 y el Convenio Interinstitucional de Financiamiento UPRE-CIF-161/2014, suscrito entre la UPRE y el GAM de Riberalta proyecto Construccion U.E. Guido Gutierrez B. Cristo Rey D5 Municipio de Riberalta, correspondiente a saldos no ejecutados gesti</t>
  </si>
  <si>
    <t>Transferencia en cumplimiento al DS N0913 de 15/06/2011 y el Convenio Interinstitucional de Financiamiento UPRE-CIF-055/2015, suscrito entre la UPRE y el GAM Shinahota Proyecto Construccion Infraestructura Deportiva Central 4 de Abril, correspondiente al pago de la planilla N4 de cierre, segun la UP</t>
  </si>
  <si>
    <t>Transferencia en cumplimiento al DS N0913 de 15/06/2011 y el Convenio Interinstitucional de Financiamiento UPRE-CIF-129/2015, suscrito entre la UPRE y el GAM Chimore, Proyecto Construccion Muro Perimetral U.E. San Andres, correspondiente al pago de la planilla N4 de cierre, segun la UPRE.</t>
  </si>
  <si>
    <t>Transferencia en cumplimiento al DS N0913 de 15/06/2011 y el Convenio Interinstitucional de Financiamiento UPRE-CIF-039/2015, suscrito entre la UPRE y el GAM Shinahota Proyecto Const. Puente Vehicular Rio Zapata Sindicato Florida, correspondiente al pago de la planilla N4 de cierre, segun la UPRE.</t>
  </si>
  <si>
    <t>Transferencia en cumplimiento al DS N0913 de 15/06/2011 y el Convenio Interinstitucional de Financiamiento UPRE-CIF-018/2015, suscrito entre la UPRE y el GAM Entre Rios Proyecto Const. Centro de Salud Integral Bulo Bulo Entre Rios, correspondiente al pago de la planilla N2, segun la UPRE.</t>
  </si>
  <si>
    <t>Transferencia en cumplimiento al DS N0913 de 15/06/2011 y el Convenio Interinstitucional de Financiamiento UPRE-CIF-132/2015, suscrito entre la UPRE y el GAM Chimore Proyecto Construccion Puesto de Salud San Andres, correspondiente al pago de la planilla N3 de cierre, segun la UPRE.</t>
  </si>
  <si>
    <t>Transferencia en cumplimiento al DS N0913 de 15/06/2011 y el Convenio Interinstitucional de Financiamiento UPRE-CIF-161/2014, suscrito entre la UPRE y el GAM Riberalta Proyecto Construccion U.E. Guido Gutierrez B. Cristo Rey D5 Municipio de Riberalta, correspondiente al pago de la planilla N3, segu</t>
  </si>
  <si>
    <t>Transferencia en cumplimiento al DS N0913 de 15/06/2011 y el Convenio Intergubernativo de Financiamiento UPRE-CIF-1204/2013, suscrito entre la UPRE y el GAM de Caranavi proyecto Construccion Piscina Semi Olimpica Caranavi, correspondiente a saldos no ejecutados gestion 2015, segun la UPRE.</t>
  </si>
  <si>
    <t>Transferencia en cumplimiento al DS N0913 de 15/06/2011 y el Convenio Intergubernativo de Financiamiento UPRE-CIF-IG/079/15, suscrito entre la UPRE y el GAM de San Pedro de Quemes proyecto Construccion Centro de Salud San Pedro de Quemes, correspondiente a saldos no ejecutados gestion 2015, segun la</t>
  </si>
  <si>
    <t>Transferencia en cumplimiento al DS N0913 de 15/06/2011 y el Convenio Interinstitucional de Financiamiento UPRE-CIF-0656/13, suscrito entre la UPRE y el GAM de San Pedro de Quemes proyecto Construccion Coliseo Cerrado San Pedro de Quemes, correspondiente a saldos no ejecutados gestion 2015, segun l</t>
  </si>
  <si>
    <t>Transferencia en cumplimiento al DS N0913 de 15/06/2011 y el Convenio Intergubernativo de Financiamiento UPRE-CIF-IG 140/2015, suscrito entre la UPRE y el GAM de Pocoata proyecto Construccion Puesto de Salud Suki, correspondiente a saldos no ejecutados gestion 2015, segun la UPRE.</t>
  </si>
  <si>
    <t>Transferencia en cumplimiento al DS N0913 de 15/06/2011 y el Convenio Intergubernativo de Financiamiento UPRE-CIF-IG 141/2015, suscrito entre la UPRE y el GAM de Pocoata proyecto Construccion Puesto de Salud Vinaya, correspondiente a saldos no ejecutados gestion 2015, segun la UPRE.</t>
  </si>
  <si>
    <t>Transferencia en cumplimiento al DS N0913 de 15/06/2011 y el Convenio Intergubernativo de Financiamiento UPRE-CIF-IG/083/2015, suscrito entre la UPRE y el GAM de Chayanta proyecto Construccion Puesto de Salud Irupata, correspondiente a saldos no ejecutados gestion 2015, segun la UPRE.</t>
  </si>
  <si>
    <t>Transferencia en cumplimiento al DS N0913 de 15/06/2011 y el Convenio Intergubernativo de Financiamiento UPRE-CIF-IG/084/2015, suscrito entre la UPRE y el GAM de Chayanta proyecto Construccion Tinglado U.E. Tomas Katari de Cocafaya, correspondiente a saldos no ejecutados gestion 2015, segun la UPRE.</t>
  </si>
  <si>
    <t>Transferencia en cumplimiento al DS N0913 de 15/06/2011 y el Convenio Intergubernativo de Financiamiento UPRE-CIF-IG/082/2015, suscrito entre la UPRE y el GAM de Chayanta proyecto Construccion Tinglado U.E. Mariscal Andres de Santa Cruz B, correspondiente a saldos no ejecutados gestion 2015, segun l</t>
  </si>
  <si>
    <t>Transferencia en cumplimiento al DS N0913 de 15/06/2011 y el Convenio Interinstitucional de Financiamiento UPRE-CIF-151/2015, suscrito entre la UPRE y el GAM de Carapari proyecto Const. Tinglado Graderias y Escenario U.E. Jesus de Nazareno, correspondiente al pago de la planilla N 1, segun la UPRE.</t>
  </si>
  <si>
    <t>Transferencia en cumplimiento al DS N0913 de 15/06/2011 y el Convenio Interinstitucional de Financiamiento UPRE-CIF-075/2015, suscrito entre la UPRE y el GAM de Villa Tunari proyecto Construccion Tinglado y Graderias U. E. 2 de Junio, correspondiente al pago de la planilla N 4 de cierre, segun la UP</t>
  </si>
  <si>
    <t>Transferencia en cumplimiento al DS N0913 de 15/06/2011 y el Convenio Interinstitucional de Financiamiento UPRE-CIF-095/2015, suscrito entre la UPRE y el GAM de Puerto Villarroel proyecto Const. Puente Nuevo Amanecer, correspondiente al pago de la planilla N 1, segun la UPRE.</t>
  </si>
  <si>
    <t>Transferencia en cumplimiento al DS N0913 de 15/06/2011 y el Convenio Interinstitucional de Financiamiento UPRE-CIF-363/2014, suscrito entre la UPRE y el GAM de Cajuata proyecto Construccion 6 Aulas U.E. Suri - Cajuata, correspondiente al pago de la planilla N 2, segun la UPRE.</t>
  </si>
  <si>
    <t>Transferencia en cumplimiento al DS N0913 de 15/06/2011 y el Convenio Interinstitucional de Financiamiento UPRE-CIF-013/12, suscrito entre la UPRE y el GAM de Potosi proyecto Construccion Mercado Las Lecherias, correspondiente a saldos no ejecutados en la gestion 2015, segun la UPRE.</t>
  </si>
  <si>
    <t>Transferencia en cumplimiento al DS N0913 de 15/06/2011 y el Convenio Intergubernativo de Financiamiento UPRE-CIF-273/12, suscrito entre la UPRE y el GAM de Potosi proyecto Construccion Parque Recreacional Cultural Potosi, correspondiente a saldos no ejecutados en la gestion 2015, segun la UPRE.</t>
  </si>
  <si>
    <t>Transferencia en cumplimiento al DS N0913 de 15/06/2011 y el Convenio Intergubernativo de Financiamiento UPRE-CIF-274/12, suscrito entre la UPRE y el GAM de Potosi proyecto Construccion Puente Vehicular y Accesos Villa Nazaret Ciudad Satelite, correspondiente a saldos no ejecutados en la gestion 20</t>
  </si>
  <si>
    <t>Transferencia en cumplimiento al DS N0913 de 15/06/2011 y el Convenio Interinstitucional de Financiamiento UPRE-CIF-1175/2013, suscrito entre la UPRE y el GAM de Potosi proyecto Construccion Internado Unidad Educativa Martin Cruz Sub Alcaldia Tarapaya D - 13, correspondiente a saldos no ejecutados</t>
  </si>
  <si>
    <t>Transferencia en cumplimiento al DS N0913 de 15/06/2011 y el Convenio Interinstitucional de Financiamiento UPRE-CIF-643/2014, suscrito entre la UPRE y el GAM de Potosi proyecto Construccion Unidad Educativa Elizardo Perez Villa Victoria, correspondiente a saldos no ejecutados en la gestion 2015, seg</t>
  </si>
  <si>
    <t>Transferencia en cumplimiento al DS N0913 de 15/06/2011 y el Convenio Interinstitucional de Financiamiento UPRE-CIF-642/2014, suscrito entre la UPRE y el GAM de Potosi proyecto Construccion Colegio Tecnico Humanistico Siglo XXI, correspondiente a saldos no ejecutados en la gestion 2015, segun la UPR</t>
  </si>
  <si>
    <t>Transferencia en cumplimiento al DS N0913 de 15/06/2011 y el Convenio Interinstitucional de Financiamiento UPRE-CIF-644/2014, suscrito entre la UPRE y el GAM de Potosi proyecto Construccion Escuela Mina Robertito, correspondiente a saldos no ejecutados en la gestion 2015, segun la UPRE.</t>
  </si>
  <si>
    <t>Transferencia en cumplimiento al DS N0913 de 15/06/2011 y el Convenio Intergubernativo de Financiamiento UPRE-CIF-IG/322/2015, suscrito entre la UPRE y el GAM de Potosi proyecto Construccion Graderias, Tinglado, Cancha Polifuncional y Banos J.V. Paraiso Distrito 12, correspondiente a saldos no ejecu</t>
  </si>
  <si>
    <t>Transferencia en cumplimiento al DS N0913 de 15/06/2011 y el Convenio Intergubernativo de Financiamiento UPRE-CIF-IG/321/2015, suscrito entre la UPRE y el GAM de Potosi proyecto Construccion Bloque Aulas, Direcciones, Salon Multifuncional U.E. San Clemente A y B, correspondiente a saldos no ejecutad</t>
  </si>
  <si>
    <t>Transferencia en cumplimiento al DS N0913 de 15/06/2011 y el Convenio Intergubernativo de Financiamiento UPRE-CIF-IG/320/2015, suscrito entre la UPRE y el GAM de Potosi proyecto Construccion Bloque Aulas, Direcciones, Biblioteca y Cancha U.E. Don Bosco B, correspondiente a saldos no ejecutados en la</t>
  </si>
  <si>
    <t>Transferencia en cumplimiento al DS N0913 de 15/06/2011 y el Convenio Intergubernativo de Financiamiento UPRE-CIF-IG/319/2015, suscrito entre la UPRE y el GAM de Potosi proyecto Construccion Coliseo Zonal Villa Costanera Distrito 5, correspondiente a saldos no ejecutados en la gestion 2015, segun la</t>
  </si>
  <si>
    <t>'TRANSFERENCIA DE FONDOS||EN ATENCION A NOTA DEL MIN. DE ECONOMIA Y FINANZAS PUBLICAS MEFP/VTCP/DGPOT/UPCFTGN/TR-N°1447/2016 DE F.27/06/2016 (HRE-TSO-4792). DEBITO DE LA LIBRETA N°00099021001, REPOSICIÓN ÚTILES DE ESCRITORIO.</t>
  </si>
  <si>
    <t>'TRANSFERENCIA DE FONDOS||A SOL. DEL MIN,DE ECO Y FIN.PUBL. MEFP/VTCP/DGPOT/UPCFTGN/TR-N°1453/2016 DE LA FECHA HRE TSO 4791 REPOSICION DE BOLETAS DE PAGO A VARIAS ENTIDADES, CONSIGNADAS EN EL COMPROBANTE DE PAGO N° 18638. DEBITO DE LA LIBRETA 00099021001 COBRO UTILES DE ESCRITORIO.</t>
  </si>
  <si>
    <t>'TRANSFERENCIA DE FONDOS||A SOL. DEL MIN,DE ECO Y FIN.PUBL. MEFP/VTCP/DGPOT/UPCFTGN/TR-N°1452/2016 DE LA FECHA HRE TSO 4793 REPOSICIÓN DE BOLETAS DE PAGO A VARIAS ENTIDADES, CONSIGNADAS EN EL COMPROBANTE DE PAGO N°18638. DEBITO DE LA LIBRETA 00099021001 COBRO UTILES DE ESCRITORIO.</t>
  </si>
  <si>
    <t>'COBRO DE'||COMISIONESBANCARIAS,EN ATENCION A NOTA DEL MIN. DE ECONOMIA Y FINANZAS PUBLICAS MEFP/VTCP/DGPOT/UPCFTGN/TR-N°1445/2016 DE FECHA 27/06/2016 (HRE-TSO-4794). DEBITO DE LA LIBRETA N° 00099021001 RECURSOS ORDINARIOS, CTAS.CTES.FISC.IMPUT.LIBRETAS-MAYO/16.</t>
  </si>
  <si>
    <t>'TRANSFERENCIA DE FONDOS||EN ATENCION A NOTA DEL MIN. DE ECONOMIA Y FINANZAS PUBLICAS. MEFP/VTCP/DGCP/UODP-657/2016 DE LA FECHA(HRE-TSO-4795),PAGO BTS EXTRABURSATIL -VENCIMIENTO 29 DE JUNIO D.S. N°1121 DE 11/01/2012. DEBITO DE LA LIBRETA N°00099021001 "TGN-RECURSOS ORDINARIOS-MONEDA NACIONAL".</t>
  </si>
  <si>
    <t>'TRANSFERENCIA DE FONDOS||EN ATENCION A NOTA DEL MIN. DE ECONOMIA Y FINANZAS PUBLICAS. MEFP/VTCP/DGCP/UODP-657/2016 DE LA FECHA(HRE-TSO-4795),PAGO BTS EXTRABURSATIL -VENCIMIENTO 29 DE JUNIO D.S. N°1121 DE 11/01/2012. DEBITO DE LA LIBRETA N° 00099021001, REPOSICIÓN ÚTILES DE ESCRITORIO.</t>
  </si>
  <si>
    <t>||REGISTRO COBRO COMISION AVISO ENMIENDA CARTA DE CREDITO STANDBY BD220.- EMISION COMP. CONTABLE BS50.- REF.: 31133010009853 (BCB:SB-R-2016-16) A/F YPFB LIB. 00513012007 YPFB - RECURSOS NACIONALIZACION</t>
  </si>
  <si>
    <t>||TRANSFERENCIA DE FONDOS S/G. MENSAJE SWIFT NRO. 08961 DE LA FECHA (SECTOR PUBLICO). DEBITO DE LA LIBRETA 00117012001 DGAC, REPOSICION UTILES DE ESCRITORIO.</t>
  </si>
  <si>
    <t>NUMERO DE LIBRETA CUT: 00051028004 OPERACIÓN E18 TRANSFERENCIA DEL SISTEMA FINANCIERO POR CUENTA DE TERCEROS A LA CUT MINISTERIO DE AUTONOMIAS A SOLICITUD DE PROGRAMA DE LAS NACIONES UNIDAS PARA EL DESARROLLO REF 6530048357</t>
  </si>
  <si>
    <t>NÚMERO DE LIBRETA CUT: 990301013.00 OPERACIÓN T01 TRANSFERENCIA DE FONDOS A LA CUT - TESORO DIRECTO DE BANCO UNION S.A. A CUENTA UNICA DEL TESORO CON NUMERO DE SOLICITUD = 809818 Y NUMERO CORRELATIVO = 91320029062016426 00990301013 TGN RECURSOS ORDINARIOS</t>
  </si>
  <si>
    <t>NUMERO DE LIBRETA CUT: 00291012009 OPERACIÓN E18 TRANSFERENCIA DEL SISTEMA FINANCIERO POR CUENTA DE TERCEROS A LA CUT PAGO POR INDEMINIZACION POR EJECUCION DE POLIZA DE FIANZA-GTIA DE CORRECTA INVERSION DE ANTICIPOS PARA ENTIDADES PUBLICAS N° CIR 10432</t>
  </si>
  <si>
    <t>NUMERO DE LIBRETA CUT: 00291012009 OPERACIÓN E18 TRANSFERENCIA DEL SISTEMA FINANCIERO POR CUENTA DE TERCEROS A LA CUT PAGO POR INDEMINIZACION POR EJECUCION DE POLIZA DE FIANZA-GTIA DE CORRECTA INVERSION DE ANTICIPOS PARA ENTIDADES PUBLICAS N° CIR 10433</t>
  </si>
  <si>
    <t>NUMERO DE LIBRETA CUT: 00291012009 OPERACIÓN E18 TRANSFERENCIA DEL SISTEMA FINANCIERO POR CUENTA DE TERCEROS A LA CUT PAGO POR INDEMINIZACION POR EJECUCION DE POLIZA DE FIANZA-GTIA DE CORRECTA INVERSION DE ANTICIPOS PARA ENTIDADES PUBLICAS N° CIR 10431</t>
  </si>
  <si>
    <t>||TRANSFERENCIA DE FONDOS S/G. NOTA DE CITE:BUN0576/16 DE LA FECHA (HRE-TSO-4834), CONCILIACION DE CIERRE FINANCIERO SUMI. A SOLIC.GOB.AUT.MCPAL.MONTERO,LIBRETA N°00460204402 DEVOL.RECURS.AL FDO.SOLIDARIO NAL.; BUN.</t>
  </si>
  <si>
    <t>TRANSFERENCIA DEL EXTERIOR SEGUN SWIFT 09006 DE FECHA 29/06/2016 ORDENANTE: CONSULADO GERAL DA BOLIVIA SAO PAULO REF.: OPTSP2-148917-16 LIB. 00340012005 SEGIP - RECAUDACION EXTERIOR - CEDULAS DE IDENTIDAD</t>
  </si>
  <si>
    <t>VENTA DE DIVISAS CON TRANSFERENCIA DE FONDOS A SOLICITUD DE MINISTERIO DE EDUCACION SEGUN SOLICITUD 107 REF: TRANSFERENCIAS PARA. JORGE GROCK PEREIRA, ANA MORATO LOPEZ, PATRICIA QUIROGA YAÑEZ, MARISSA CASTRO MAGNANI EQUIVALENTES 13.692,71 USD LIB. 00099021001 TGN-RECURSOS ORDINARIOS (3987) POR DIFERENCIAL CAMBIARIO</t>
  </si>
  <si>
    <t>VENTA DE DIVISAS CON TRANSFERENCIA DE FONDOS A SOLICITUD DE MINISTERIO DE EDUCACION SEGUN SOLICITUD 107 REF: TRANSFERENCIAS PARA. JORGE GROCK PEREIRA, ANA MORATO LOPEZ, PATRICIA QUIROGA YAÑEZ, MARISSA CASTRO MAGNANI EQUIVALENTES 13.692,71 USD LIB. 00099021001 TGN-RECURSOS ORDINARIOS (3987)</t>
  </si>
  <si>
    <t>VENTA DE DIVISAS CON TRANSFERENCIA DE FONDOS A SOLICITUD DE ADMINISTRACION DE SERVICIOS PORTUARIOS BOLIVIA SEGUN SOLICITUD 114 REF: H.R. 2364 - ENVIO DE RECURSOS PARA GASTOS DE FUNCIONAMIENTO EN EL PUERTO DE ARICA POR CONCEPTO DE SERVICIOS BASICOS CORRESPONDIENTE A LOS DESCARGOS DE DEL MES DE MAYO/2 LIB. 00594012001 ASP-B FONDO DE OPERACIONES</t>
  </si>
  <si>
    <t>VENTA DE DIVISAS CON TRANSFERENCIA DE FONDOS A SOLICITUD DE MINISTERIO DE GOBIERNO SEGUN SOLICITUD 122 REF: HABERES DE AGREGADOS Y ADJUNTOS DE LA POLICIA BOLIVIANA DEL MES DE MAYO 2016. LIB. 00099021001 TGN-RECURSOS ORDINARIOS (3987)</t>
  </si>
  <si>
    <t>VENTA DE DIVISAS CON TRANSFERENCIA DE FONDOS A SOLICITUD DE ADMINISTRACION DE SERVICIOS PORTUARIOS BOLIVIA SEGUN SOLICITUD 109 REF: H.R. 2367 - ENVIO DE RECURSOS AL PUERTO DE ARICA POR CONCEPTO DE GATE OUT CORRESPONDIENTE A LOS DESCARGOS DE MAYO/2016, SEGÚN SOLICITUD NOTA INTERNA ASP-B/DOP/UAP/NI/83 LIB. 00594012001 ASP-B FONDO DE OPERACIONES</t>
  </si>
  <si>
    <t>VENTA DE DIVISAS CON TRANSFERENCIA DE FONDOS A SOLICITUD DE ADMINISTRACION DE SERVICIOS PORTUARIOS BOLIVIA SEGUN SOLICITUD 112 REF: H.R. 2364 - ENVIO DE RECURSOS PARA GASTOS DE FUNCIONAMIENTO EN EL PUERTO DE ARICA POR CONCEPTO DE SERVICIOS BASICOS CORRESPONDIENTE A LOS DESCARGOS DE DEL MES DE MAYO/2 LIB. 00594012001 ASP-B FONDO DE OPERACIONES</t>
  </si>
  <si>
    <t>VENTA DE DIVISAS CON TRANSFERENCIA DE FONDOS A SOLICITUD DE YACIMIENTOS PETROLIFEROS FISCALES BOLIVIANOS SEGUN SOLICITUD 126 REF: PAGO A SGS CHILESERVICIO DE CALIDAD EN PUERTO ARICA FACTURA 658 LIB. 00513012007 YPFB - RECURSOS NACIONALIZACIÓN</t>
  </si>
  <si>
    <t>COBRO COSTOS DE PAPELERIA SEGUN TRANSFERENCIA DEL EXTERIOR POR ORDEN DE CONSULADO GERAL DA BOLIVIA SAO PAULO REF.: OPTSP2-148917-16 LIB. 00340012003 RECAUDACION EXTRANJERIA - C.I. -L.C.</t>
  </si>
  <si>
    <t>COBRO COSTOS DE PAPELERIA SEGUN TRANSFERENCIA DEL EXTERIOR POR ORDEN DE CONSULADO GERAL DA BOLIVIA LIB. 00010011102 MIN.RELACIONES EXTERIORES - GESTORIA CONSULAR LEY Nº 3108</t>
  </si>
  <si>
    <t>Transferencia en cumplimiento al DS N0913 de 15/06/2011 y el Convenio Intergubernativo de Financiamiento UPRE-CIF-IG/232/2015, suscrito entre la UPRE y el GAM San Javier Proyecto Construccion Plaza Principal Comunidad San Pedro Nuevo, correspondiente al pago de la planilla N1, segun la UPRE.</t>
  </si>
  <si>
    <t>Transferencia en cumplimiento al DS N0913 de 15/06/2011 y el Convenio Interinstitucional de Financiamiento UPRE-CIF-329/12, suscrito entre la UPRE y el GAM Villa Nueva Proyecto Construccion 6 Aulas U.E. Andres Idagua, correspondiente al pago de la devolucion de retencion del 7%, segun la UPRE.</t>
  </si>
  <si>
    <t>Transferencia en cumplimiento al DS N0913 de 15/06/2011 y el Convenio Intergubernativo de Financiamiento UPRE-CIF-IG/209/2015, suscrito entre la UPRE y el GAM Charana Proyecto Construccion Casa Gobierno Municipal de Charana, correspondiente al pago de la planilla N2, segun la UPRE.</t>
  </si>
  <si>
    <t>Transferencia en cumplimiento al DS N0913 de 15/06/2011 y el Convenio Interinstitucional de Financiamiento UPRE-CIF-316/12, suscrito entre la UPRE y el GAM Santos Mercado Proyecto Construccion Unidad Educativa Comunidad Buena Vista, correspondiente al pago de la devolucion de retencion del 7%, segun</t>
  </si>
  <si>
    <t>Transferencia en cumplimiento al DS N0913 de 15/06/2011 y el Convenio Interinstitucional de Financiamiento UPRE-CIF-0523/13, suscrito entre la UPRE y el GAM Sacaba Proyecto Construccion Tinglado y Graderias para Cancha Multiple U.E. Inca Rancho, correspondiente al pago de la devolucion de retencion</t>
  </si>
  <si>
    <t>Transferencia en cumplimiento al DS N0913 de 15/06/2011 y el Convenio Interinstitucional de Financiamiento UPRE-CIF-394/2014, suscrito entre la UPRE y el GAM Pelechuco Proyecto Construccion Bloque de 6 Aulas U.E. Hilo Hilo - Pelechuco, correspondiente al pago de la planilla N2, segun la UPRE.</t>
  </si>
  <si>
    <t>Transferencia en cumplimiento al DS N0913 de 15/06/2011 y el Convenio Interinstitucional de Financiamiento UPRE-CIF-0686/13, suscrito entre la UPRE y el GAM Betanzos Proyecto Construccion Campo Deportivo y Tinglado Unidad Educativa 10 de Noviembre Vila Vila, correspondiente al pago de la planilla N1</t>
  </si>
  <si>
    <t>Transferencia en cumplimiento al DS N0913 de 15/06/2011 y el Convenio Interinstitucional de Financiamiento UPRE-CIF-77/2014, suscrito entre la UPRE y el GAM Villa Alcala Proyecto Construccion Mercado Pueblo de Alcala, correspondiente al pago de la planilla N6 de cierre, segun la UPRE.</t>
  </si>
  <si>
    <t>Transferencia en cumplimiento al DS N0913 de 15/06/2011 y el Convenio Interinstitucional de Financiamiento UPRE-CIF-266/2014, suscrito entre la UPRE y el GAM San Miguel de Velasco Proyecto Construccion Plaza Misional 29 de Septiembre San Miguel de Velasco, correspondiente al pago de la planilla N2</t>
  </si>
  <si>
    <t>Transferencia en cumplimiento al DS N0913 de 15/06/2011 y el Convenio Interinstitucional de Financiamiento UPRE-CIF-565/2014, suscrito entre la UPRE y el GAM Puerto Villarroel Proyecto Construccion Terminal de Buses Regional Ivirgarzama, correspondiente al pago de la planilla N5 de cierre, segun la</t>
  </si>
  <si>
    <t>Transferencia en cumplimiento al DS N0913 de 15/06/2011 y el Convenio Interinstitucional de Financiamiento UPRE-CIF-974/2013, suscrito entre la UPRE y el GAM Puerto Suarez Proyecto Construccion Hospital San Juan de Dios Municipio Puerto Suarez, correspondiente al pago de la planilla N3, segun la UP</t>
  </si>
  <si>
    <t>Transferencia en cumplimiento al DS N0913 de 15/06/2011 y el Convenio Interinstitucional de Financiamiento UPRE-CIF-0656/13, suscrito entre la UPRE y el GAM San Pedro de Quemes Proyecto Construccion Coliseo Cerrado San Pedro de Quemes, correspondiente al pago de la planilla N2, segun la UPRE.</t>
  </si>
  <si>
    <t>Transferencia en cumplimiento al DS N0913 de 15/06/2011 y el Convenio Intergubernativo de Financiamiento UPRE-CIF-IG/184/2015, suscrito entre la UPRE y el GAM de San Andres de Machaca Proyecto Construccion de Tinglado U.E. San Andres de Machaca, correspondiente al pago por devolucion de recursos no</t>
  </si>
  <si>
    <t>Transferencia en cumplimiento al DS N0913 de 15/06/2011 y el Convenio Intergubernativo de Financiamiento UPRE-CIF-IG/186/2015, suscrito entre la UPRE y el GAM de San Andres de Machaca Proyecto Construccion de Tinglado U.E. Laquinamaya, correspondiente al pago por devolucion de recursos no ejecutados</t>
  </si>
  <si>
    <t>Transferencia en cumplimiento al DS N0913 de 15/06/2011 y el Convenio Intergubernativo de Financiamiento UPRE-CIF-IG/182/2015, suscrito entre la UPRE y el GAM de San Andres de Machaca Proyecto Construccion de Tinglado de U.E. Conchacollo, correspondiente al pago por devolucion de recursos no ejecuta</t>
  </si>
  <si>
    <t>Transferencia en cumplimiento al DS N0913 de 15/06/2011 y el Convenio Intergubernativo de Financiamiento UPRE-CIF-IG/183/2015, suscrito entre la UPRE y el GAM de San Andres de Machaca Proyecto Construccion Banos y Duchas U.E. Nazacara, correspondiente al pago por devolucion de recursos no ejecutados</t>
  </si>
  <si>
    <t>Transferencia en cumplimiento al DS N0913 de 15/06/2011 y el Convenio Intergubernativo de Financiamiento UPRE-CIF-IG/208/2015, suscrito entre la UPRE y el GAM de Nazacara de Pacajes Proyecto Construccion Cancha de Cesped Sintetico Simon Bolivar de Nazacara, correspondiente al pago por devolucion de</t>
  </si>
  <si>
    <t>Transferencia en cumplimiento al DS N0913 de 15/06/2011 y el Convenio Intergubernativo de Financiamiento UPRE-CIF-IG/114/2015, suscrito entre la UPRE y el GAM de Sapahaqui Proyecto Construccion Bloques de Aulas U.E. San Marcos - Sapahaqui, correspondiente al pago por devolucion de recursos no ejecut</t>
  </si>
  <si>
    <t>Transferencia en cumplimiento al DS N0913 de 15/06/2011 y el Convenio Intergubernativo de Financiamiento UPRE-CIF-IG/337/2015, suscrito entre la UPRE y el GAM de Tito Yupanqui Proyecto Construccion Centro de Salud Huatapampa, correspondiente al pago por devolucion de recursos no ejecutados de la ges</t>
  </si>
  <si>
    <t>Transferencia en cumplimiento al DS N0913 de 15/06/2011 y el Convenio Intergubernativo de Financiamiento UPRE-CIF-IG/338/2015, suscrito entre la UPRE y el GAM de Tito Yupanqui Proyecto Construccion 6 Aulas U.E. Nacional Tito Yupanqui, correspondiente al pago por devolucion de recursos no ejecutados</t>
  </si>
  <si>
    <t>Transferencia en cumplimiento al DS N0913 de 15/06/2011 y el Convenio Intergubernativo de Financiamiento UPRE-CIF-IG/339/2015, suscrito entre la UPRE y el GAM de Tito Yupanqui Proyecto Construccion 4 Aulas y Bateria de Banos U.E. Chichilaya, correspondiente al pago por devolucion de recursos no ejec</t>
  </si>
  <si>
    <t>Transferencia en cumplimiento al DS N0913 de 15/06/2011 y el Convenio Intergubernativo de Financiamiento UPRE-CIF-IG/391/2016, suscrito entre la UPRE y el GAM Colquiri Proyecto Const. Modulo U.E. Mariscal de Ayacucho Colquiri, correspondiente al pago del 20% de anticipo del monto financiado, segun l</t>
  </si>
  <si>
    <t>Transferencia en cumplimiento al DS N0913 de 15/06/2011 y el Convenio Intergubernativo de Financiamiento UPRE-CIF-IG/403/2016, suscrito entre la UPRE y el GAM Samaipata Proyecto Construccion Unidad Educativa Florida Municipio de Samaipata, correspondiente al pago del 20% de anticipo del monto finan</t>
  </si>
  <si>
    <t>Transferencia en cumplimiento al DS N0913 de 15/06/2011 y el Convenio Intergubernativo de Financiamiento UPRE-CIF-IG/318/2015, suscrito entre la UPRE y el GAM Trinidad Proyecto Construccion Mercado 13 de Abril Distrito 2, correspondiente al pago de la planilla N2, segun la UPRE.</t>
  </si>
  <si>
    <t>Transferencia en cumplimiento al DS N0913 de 15/06/2011 y el Convenio Intergubernativo de Financiamiento UPRE-CIF-IG/150/2015, suscrito entre la UPRE y el GAM de Yaco Proyecto Const. Diez Aulas Unidad Educativa German Busch de Tablachaca - Yaco, correspondiente al pago por devolucion de recursos no</t>
  </si>
  <si>
    <t>Transferencia en cumplimiento al DS N0913 de 15/06/2011 y el Convenio Intergubernativo de Financiamiento UPRE-CIF-IG/341/2015, suscrito entre la UPRE y el GAM de Mocomoco Proyecto Construccion Cancha Cesped Sintetico Mocomoco, correspondiente al pago por devolucion de recursos no ejecutados de la ge</t>
  </si>
  <si>
    <t>Transferencia en cumplimiento al DS N0913 de 15/06/2011 y el Convenio Interinstitucional de Financiamiento UPRE-CIF-137/2015, suscrito entre la UPRE y el GAM de Potosi proyecto Construccion Coliseo Liceo Sucre, correspondiente a saldos no ejecutados en la gestion 2015, segun la UPRE.</t>
  </si>
  <si>
    <t>'COBRO POR´||COMISION TRANSFERENCIA FDOS.AL EXTERIOR 0,10% S/USD1.119.086,20.-,REEMB.GSTS.COMUNICACION BS220.-Y EMISION COMP.CONTABLE BS50.-REF.:PAGO 1 LC I-2016-011 P/C EASBA A/F BRN INTERNACIONAL INDUSTRIA E COMERCIO,EN COMPL.A COMP.856115,29/06/16. LIB.00586019203 GASTO CORRIENTE EASBA - SANO Nº 400 REF.:COMISIONES PAGO 1 LC I-2016-011</t>
  </si>
  <si>
    <t>'TRANSFERENCIA DE FONDOS||EN ATENCION A NOTA DEL MIN. DE ECONOMIA Y FINANZAS PUBLICAS. MEFP/VTCP/DGCP/UODP-663/2016 DE LA FECHA(HRE-TSO-4816),PAGO BTS EXTRABURSATIL -VENCIMIENTO 30 DE JUNIO D.S. N°1121 DE 11/01/2012. DEBITO DE LIBRETA N° 00099021001 "TGN-RECURSOS ORDINARIOS-MONEDA NACIONAL".</t>
  </si>
  <si>
    <t>'TRANSFERENCIA DE FONDOS||EN ATENCION A NOTA DEL MIN. DE ECONOMIA Y FINANZAS PUBLICAS. MEFP/VTCP/DGCP/UODP-663/2016 DE LA FECHA(HRE-TSO-4816),PAGO BTS EXTRABURSATIL -VENCIMIENTO 30 DE JUNIO D.S. N°1121 DE 11/01/2012. DEBITO DE LA LIBRETA N° 00099021001, REPOSICIÓN ÚTILES DE ESCRITORIO.</t>
  </si>
  <si>
    <t>||TRANSFERENCIA DE FONDOS S/G. MENSAJES SWIFT NROS. 08973 Y 08966 DE LA FECHA (SECTOR PUBLICO). DEBITO DE LA LIBRETA 00117012001 DGAC, REPOSICION UTILES DE ESCRITORIO.</t>
  </si>
  <si>
    <t>||TRANSFERENCIA DE FONDOS S/G. MENSAJES SWIFT NROS. 09014 Y 08992 DE LA FECHA (SECTOR PUBLICO). DEBITO DE LA LIBRETA 00117012001 DGAC, REPOSICION UTILES DE ESCRITORIO.</t>
  </si>
  <si>
    <t>||TRANSFERENCIA DE FONDOS S/G. MENSAJE SWIFT NRO. 09010 DE LA FECHA (SECTOR PUBLICO). DEBITO DE LA LIBRETA 00117012001 DGAC, REPOSICION UTILES DE ESCRITORIO.</t>
  </si>
  <si>
    <t>||TRANSFERENCIA DE FONDOS S/G. MENSAJE SWIFT NRO. 09036 DE LA FECHA (SECTOR PUBLICO). DEBITO DE LA LIBRETA 00117012001 DGAC, REPOSICION UTILES DE ESCRITORIO.</t>
  </si>
  <si>
    <t>||TRANSFERENCIA DE FONDOS S/G. NOTA CITE: MEFP/VTCP/DGPOT/UOTGN/N°1946/2016 DE LA FECHA, DEL MIN.ECONOMIA Y FINANZAS PUBLICAS.(HRE-TGL-9490), RECTIFICACION DE DEPOSIT0 POR YACIMIENTOS PETROLIFEROS FISCALES BOLIVIANOS DE F.14-04-2016. DEBITO DE LA LIBRETA NO.00513022001, REPOSICION UTILES DE ESCRITORIO.</t>
  </si>
  <si>
    <t>||TRANSFERENCIA DE FONDOS S/G NOTA CITE: BUN/0584/16 DE LA FECHA (HRE-TSO-4861), PROY. CONTRUCCION TERMINAL DE PASAJEROS ARPTO.COBIJA-FNDR. A SOLIC. GOB.AUT.DPTAL.PANDO, LIBRETA N°05120104501 AASANA-PAGO PLANILLA NO.09 SUPERV.TECNICA; BUN.</t>
  </si>
  <si>
    <t>||TRANSFERENCIA DE FONDOS S/G. NOTA DE CITE: BUN0585/16 DE LA FECHA (HRE-TSO-4857).PROY. CONSTRUCCION TERMINAL DE PASAJEROS ARPTO.COBIJA-FNDR. A SOLIC.GOB.AUT.DPTAL.DE PANDO, LIBRETA 05120104501 AASANA, PAGO PLANILLA NO.08 SUPERV.TECNICA; BUN.</t>
  </si>
  <si>
    <t>DIFERENCIAL POR PAGO PRÉSTAMO KFW ALEMANIA 8765166 VCTO. 30-06-2016 POR CUENTA DE EMP. GUARACACHI S.A. COD.LIQ.007924, VALOR 30-06-2016 CAPITAL EUR 133.148,93 E INTERESES EUR 5.714,66 LIBRETA N°00099031002 RECUP.DIFERENCIALES CAPITAL E INTERESES - CRED. EXT.</t>
  </si>
  <si>
    <t>Pago de capital e intereses corrientes a favor del TGN, adeudados por el GAD Potosi, correspondiente al Convenio Subsidiario CAF 2324 Proyectos de Sistema de Electrificacion Rural.</t>
  </si>
  <si>
    <t>DIFERENCIAL POR PAGO PRÉSTAMO KFW ALEMANIA 9065947 VCTO. 30-06-2016 POR CUENTA DE EMPRESA CORANI SA COD. LIQ. 007896 DE FECHA 24-06-2016, VALOR 30-06-2016 CAPITAL EUR 42.528,08 INTERESES EUR 49.223,00 00099031002 TGN-RECUP.DIFERENCIALES CAPITAL E INTERESES - CRED. EXT.</t>
  </si>
  <si>
    <t>DIFERENCIAL POR PAGO PRÉSTAMO KFW ALEMANIA 9365263 VCTO. 30-06-2016 POR CUENTA DE EMPRESA CORANI SA COD. LIQ. 007910, VALOR 30-06-2016 CAPITAL EUR 21.514,46 INTERESES EUR 37.757,89 00099031002 TGN-RECUP.DIFERENCIALES CAPITAL E INTERESES - CRED. EXT.</t>
  </si>
  <si>
    <t>DIFERENCIAL POR PAGO PRÉSTAMO KFW ALEMANIA 9265711 VCTO. 30-06-2016 POR CUENTA DE EMP. GUARACACHI S.A. COD. LIQ 007894, VALOR 30-06-2016 CAPITAL EUR 20.805,65 INTERESES EUR 32.148,41 00099031002 TGN-RECUP.DIFERENCIALES CAPITAL E INTERESES - CRED. EXT.</t>
  </si>
  <si>
    <t>PAGO PRÉSTAMO KFW ALEMANIA 8766453 VCTO. 30-jun-2016 POR CUENTA DE GOB.AUT.DEPT.CHUQUIS , VALOR 30-jun-2016 CAPITAL UFV 397.407,31 INTERESES UFV 159.956,44 LIB. 00099031002 RECUP.DIFERENCIALES CAPITAL E INTERES-CRED.EXT.</t>
  </si>
  <si>
    <t>PAGO PRÉSTAMO KFW ALEMANIA 9865734 VCTO. 30-jun-2016 POR CUENTA DE GOB.AUT.DEPT.CHUQUIS , VALOR 30-jun-2016 CAPITAL UFV 941.855,36 INTERESES UFV 413.556,95 LIB. 00099031002 RECUP.DIFERENCIALES CAPITAL E INTERES-CRED.EXT.</t>
  </si>
  <si>
    <t>PAGO PRÉSTAMO KFW ALEMANIA 9665928 VCTO. 30-jun-2016 POR CUENTA DE GOB.AUT.DEPT.CBBA , VALOR 30-jun-2016 CAPITAL UFV 1.494.264,18 INTERESES UFV 537.971,95 LIB. 00099031002 RECUP.DIFERENCIALES CAPITAL E INTERES-CRED.EXT.</t>
  </si>
  <si>
    <t>PAGO PRÉSTAMO KFW ALEMANIA 9565359 VCTO. 30-jun-2016 POR CUENTA DE GOB.AUT.DEPT.STCRUZ , VALOR 30-jun-2016 CAPITAL UFV 2.086.388,39 INTERESES UFV 1.005.986,94 LIB. 00099031002 RECUP.DIFERENCIALES CAPITAL E INTERES-CRED.EXT.</t>
  </si>
  <si>
    <t>PAGO A KFW ALEMANIA PRÉSTAMO KFW 9565359 VCTO. 30-jun-2016 POR CUENTA DE GOB.AUT.DEPT.STCRUZ , VALOR 30-jun-2016 CAPITAL EUR 42.000,00 INTERESES EUR 31.191,32 LIB. 00099031002 RECUP.DIFERENCIALES CAPITAL E INTERES-CRED.EXT.</t>
  </si>
  <si>
    <t>PAGO A NATIXIS FRANCIA PRÉSTAMO 931-OB1 VCTO. 30-jun-2016 POR CUENTA DE SEMAPA , VALOR 30-jun-2016 CAPITAL EUR 43.698,00 INTERESES EUR 6.390,07 LIB. 00099031002 RECUP.DIFERENCIALES CAPITAL E INTERES-CRED.EXT.</t>
  </si>
  <si>
    <t>PAGO A NATIXIS FRANCIA PRÉSTAMO 931-OA1 VCTO. 30-jun-2016 POR CUENTA DE GMSCZ , VALOR 30-jun-2016 CAPITAL EUR 126.097,53 INTERESES EUR 26.680,17 LIB. 00099031002 RECUP.DIFERENCIALES CAPITAL E INTERES-CRED.EXT.</t>
  </si>
  <si>
    <t>VENTA DE DIVISAS CON TRANSFERENCIA DE FONDOS A SOLICITUD DE MINISTERIO DE HIDROCARBUROS Y ENERGIA SEGUN SOLICITUD 113 REF: PAGO A LA OIEA POR CONVENIO DE CURSOS SOBRE ENERGIA NUCLEAR, SEGUN DOCUMENTOS ADJUNTOS. EQUIVALENTES 15.402,19 USD LIB. 00099021001 TGN-RECURSOS ORDINARIOS (3987) POR DIFERENCIAL CAMBIARIO</t>
  </si>
  <si>
    <t>VENTA DE DIVISAS CON TRANSFERENCIA DE FONDOS A SOLICITUD DE YACIMIENTOS PETROLIFEROS FISCALES BOLIVIANOS SEGUN SOLICITUD 79 REF: PAGO DE MEMBRESIA ANUAL DE YPFB EN LA UNION INTERNACIONAL DEL GAS DE ACUERDO A NOTA YPFB/DRI-136/2016, INFORME DRI-016/2016, INVOICE N° 16030, HOJA DE RUTA YPFB-LPZ-GAFC-D LIB. 00513012003 LBP-YPFB (2011349681373) POR DIFERENCIAL CAMBIARIO</t>
  </si>
  <si>
    <t>VENTA DE DIVISAS CON TRANSFERENCIA DE FONDOS A SOLICITUD DE MINISTERIO DE HIDROCARBUROS Y ENERGIA SEGUN SOLICITUD 113 REF: PAGO A LA OIEA POR CONVENIO DE CURSOS SOBRE ENERGIA NUCLEAR, SEGUN DOCUMENTOS ADJUNTOS. EQUIVALENTES 15.402,19 USD LIB. 00099021001 TGN-RECURSOS ORDINARIOS (3987)</t>
  </si>
  <si>
    <t>VENTA DE DIVISAS CON TRANSFERENCIA DE FONDOS A SOLICITUD DE YACIMIENTOS PETROLIFEROS FISCALES BOLIVIANOS SEGUN SOLICITUD 79 REF: PAGO DE MEMBRESIA ANUAL DE YPFB EN LA UNION INTERNACIONAL DEL GAS DE ACUERDO A NOTA YPFB/DRI-136/2016, INFORME DRI-016/2016, INVOICE N° 16030, HOJA DE RUTA YPFB-LPZ-GAFC-D LIB. 00513012003 LBP-YPFB (2011349681373)</t>
  </si>
  <si>
    <t>PROVISION DE FONDOS A SOLICITUD DE YACIMIENTOS PETROLIFEROS FISCALES BOLIVIANOS SEGUN SOLICITUD YPFB-0282-2016 REF: PAGO SERVICIO INTERRUMPIBLE ACUERDO TEMPORAL DE TRANSPORTE DE GAS NATURAL A LA EMPRESA YPFB TRANSIERRA POR EL MES DE MAYO/2016. LIB. 00513012007 YPFB - RECURSOS NACIONALIZACIÓN</t>
  </si>
  <si>
    <t>PROVISION DE FONDOS A SOLICITUD DE YACIMIENTOS PETROLIFEROS FISCALES BOLIVIANOS SEGUN SOLICITUD YPFB-0280-2016 REF: PAGO SERVICIO INTERRUMPIBLE Y FIRME DE TRANSPORTE DE GAS NATURAL A LA EMPRESA YPFB TRANSIERRA POR EL MES DE MAYO/2016. LIB. 00513012007 YPFB - RECURSOS NACIONALIZACIÓN</t>
  </si>
  <si>
    <t>PROVISION DE FONDOS A SOLICITUD DE YACIMIENTOS PETROLIFEROS FISCALES BOLIVIANOS SEGUN SOLICITUD YPFB-0277-2016 REF: PAGO SERVICIO DE TRANSPORTE DE GAS NATURAL A LA EMPRESA YPFB TRANSPORTE POR EL MES DE MAYO/2016. LIB. 00513012007 YPFB - RECURSOS NACIONALIZACIÓN</t>
  </si>
  <si>
    <t>PROVISION DE FONDOS A SOLICITUD DE YACIMIENTOS PETROLIFEROS FISCALES BOLIVIANOS SEGUN SOLICITUD YPFB-0278-2016 REF: PAGO SERVICIO DE TRANSPORTE DE GAS NATURAL DUCTO MENOR LINEA 12 A LA EMPRESA YPFB TRANSPORTE POR EL MES DE MAYO/2016. LIB. 00513012007 YPFB - RECURSOS NACIONALIZACIÓN</t>
  </si>
  <si>
    <t>PAGO A KFW ALEMANIA PRÉSTAMO KFW 200565168 VCTO. 30-jun-2016 POR CUENTA DE TGN , NTI. 007875 VALOR 30-jun-2016 CAPITAL EUR 98.000,00 INTERESES EUR 22.500,00 CTA. 3987 CUENTA UNICA DEL TESORO LIB. 00099021001 REF.: COMISIONES BANCARIAS</t>
  </si>
  <si>
    <t>PAGO A KFW ALEMANIA PRÉSTAMO KFW 200365650 VCTO. 30-jun-2016 POR CUENTA DE TGN , NTI. 007873 VALOR 30-jun-2016 CAPITAL EUR 338.000,00 INTERESES EUR 73.590,00 CTA. 3987 CUENTA UNICA DEL TESORO LIB. 00099021001 REF.: COMISIONES BANCARIAS</t>
  </si>
  <si>
    <t>VENTA DE DIVISAS CON TRANSFERENCIA DE FONDOS A SOLICITUD DE ADUANA NACIONAL DE BOLIVIA SEGUN SOLICITUD 127 REF: NUCTECH COMPANY LIMITED/ PAGO POR MANTENIMIENTO DE DOS ESCANERES MOVILES DE INSPECCION NO INTRUSIVA CORRESPONDIENTE AL SEPTIMO PAGO (MAYO-2016) SEGUN INFORME AN-GNFGC-DIAFC N° 104/2016 Y C LIB. 00283012002 ADUANA NAL.-RECURSOS PROPIOS (4169-03D353)</t>
  </si>
  <si>
    <t>PAGO A KFW ALEMANIA PRÉSTAMO KFW 9565037 VCTO. 30-jun-2016 POR CUENTA DE TGN , NTI. 007782 VALOR 30-jun-2016 CAPITAL EUR 10.000,00 INTERESES EUR 3.576,22 CTA. 3987 CUENTA UNICA DEL TESORO LIB. 00099021001 REF.: COMISIONES BANCARIAS</t>
  </si>
  <si>
    <t>PAGO A NATIXIS FRANCIA PRÉSTAMO 651-OB1 VCTO. 30-jun-2016 POR CUENTA DE TGN , NTI. 007918 VALOR 30-jun-2016 CAPITAL EUR 47.727,55 INTERESES EUR 1.322,11 CTA. 3987 CUENTA UNICA DEL TESORO LIB. 00099021001 REF.: COMISIONES BANCARIAS</t>
  </si>
  <si>
    <t>COBRO COSTOS DE PAPELERIA SEGUN TRANSFERENCIA DEL EXTERIOR POR ORDEN DE CONSULADO FRANKFURT, ALEMANIA GESTORIA CONSULAR LIB. 00010011102 MIN.RELACIONES EXTERIORES - GESTORIA CONSULAR LEY Nº 3108</t>
  </si>
  <si>
    <t>COMISIONES BANCARIAS POR PAGO PRÉSTAMO KFW ALEMANIA I-H-033 VCTO. 30-06-2016 POR CUENTA DE TGN SEGÚN NOTA MEFP/VTCP/DGCP/UODP-658/2016 DE FECHA 28-06-2016, VALOR 30-06-2016 LIBRETA N° 00099021001 RECURSOS ORDINARIOS (3987 REF.: COMISIONES BANCARIAS</t>
  </si>
  <si>
    <t>PAGO PRÉSTAMO KFW ALEMANIA I-H-033 VCTO. 30-06-2016 POR CUENTA DE TGN SEGÚN NOTA MEFP/VTCP/DGCP/UODP-658/2016 DE FECHA 28-06-2016, VALOR 30-06-2016 CAPITAL UFV 1.683.058,33 INTERESES UFV 33.661,17 LIBRETA N°00099021001 RECURSOS ORDINARIOS (3987)</t>
  </si>
  <si>
    <t>COMISIONES BANCARIAS POR PAGO PRÉSTAMO KFW ALEMANIA I-H-047 VCTO. 30-06-2016 POR CUENTA DE TGN SEGÚN NOTA MEFP/VTCP/DGPOT/UODP-658/2016 DE FECHA 28-06-2016, VALOR 30-06-2016 LIBRETA N° 00099021001 RECURSOS ORDINARIOS (3987) REF.: COMISIONES BANCARIAS</t>
  </si>
  <si>
    <t>PAGO PRÉSTAMO KFW ALEMANIA I-H-047 VCTO. 30-06-2016 POR CUENTA DE TGN SEGÚN NOTA MEFP/VTCP/DGPOT/UODP-658/2016 DE FECHA 28-06-2016, VALOR 30-06-2016 CAPITAL UFV 943.562,09 INTERESES UFV 117.063,86 LIBRETA N° 00099021001 RECURSOS ORDINARIOS (3987)</t>
  </si>
  <si>
    <t>COMISIONES BANCARIAS POR PAGO PRÉSTAMO KFW ALEMANIA I-H-051 VCTO. 30-06-2016 POR CUENTA DE TGN SEGÚN NOTA MEFP/VTCP/DGPOT/UODP-658/2016 DE FECHA 28-06-2016, VALOR 30-06-2016 LIBRETA N° 00099021001 RECURSOS ORDINARIOS (3987) REF.: COMISIONES BANCARIAS</t>
  </si>
  <si>
    <t>PAGO PRÉSTAMO KFW ALEMANIA I-H-051 VCTO. 30-06-2016 POR CUENTA DE TGN SEGÚN NOTA MEFP/VTCP/DGPOT/UODP-658/2016 DE FECHA 28-06-2016, VALOR 30-06-2016 CAPITAL UFV 663.953,72 INTERESES UFV 89.633,76 LIBRETA N° 00099021001 RECURSOS ORDINARIOS (3987)</t>
  </si>
  <si>
    <t>TRANSFERENCIA RECIBIDA DEL EXTERIOR SEGÚN MENSAJES SWIFT Nos. 09099-09088 (REM.EXT.) DE FECHA 30-06-2016 POR DESEMBOLSO DE CAF PRÉSTAMO CFA008239 CARRETERA PADILLA-EL SALTO LIBRETA N° 00291012002 ABC-RECURSOS PROPIOS REF.: UTILES DE ESCRITORIO</t>
  </si>
  <si>
    <t>TRANSFERENCIA RECIBIDA DEL EXTERIOR SEGÚN MENSAJES SWIFT Nos. 09098-09087 (REM.EXT.) DE FECHA 30-06-2016 POR DESEMBOLSO DE CAF PRÉSTAMO CFA008604 CARR.EPIZANA-COMARAPA-EL TORNO LIBRETA N° 00291012002 ABC-RECURSOS PROPIOS REF.: UTILES DE ESCRITORIO</t>
  </si>
  <si>
    <t>COMISIONES BANCARIAS POR PAGO OBLIGACIONES PRESTAMO KFW 9165986 IMPORTACION BIENES Y SERVICIOS VCTO 30-06-2016 LIBRETA 00099021001 RECURSOS ORDINARIOS MN CUT-3987</t>
  </si>
  <si>
    <t>COMISIONES BANCARIAS POR PAGO OBLIGACIONES DEL BANCO CENTRAL DE BOLIVIA PTMO.KFW 8665440 AYUDA MERCANCIAS II VCTO. 30-06-2016 LIBRETA 00099021001 RECURSOS ORDINARIOS MN - CUT 3987</t>
  </si>
  <si>
    <t>COBRO DE COMISIONES AL MEFP LIBRETA 00099021001 RECURSOS ORDINARIOS MN-CUT (3987) POR PAGO PRESTAMO KFW 9165986 IMPORTACION BIENES Y SERVICIO. VCTO. 30-06-2016 EMPRESA METALURGICA VINTO</t>
  </si>
  <si>
    <t>PAGO PRÉSTAMO KFW ALEMANIA 9365263 VCTO. 30-06-2016 POR CUENTA DE TGN COD. LIQ 007884, VALOR 30-06-2016 LIBRETA N° 00099021001 RECURSOS ORDINARIOS (3987) REF: COMISIONES BANCARIAS</t>
  </si>
  <si>
    <t>PAGO PRÉSTAMO KFW ALEMANIA 9365263 VCTO. 30-06-2016 POR CUENTA DE TGN SEGÚN NOTA COD. LIQ 007884 DE FECHA 22-06-2016, VALOR 30-06-2016 CAPITAL EUR 60.857,12 INTERESES EUR 8.215,71 LIBRETA N° 00099021001 RECURSOS ORDINARIOS (3987)</t>
  </si>
  <si>
    <t>COMISIONES BANCARIAS POR PAGO PRÉSTAMO KFW ALEMANIA I-H-035 VCTO. 30-06-2016 POR CUENTA DE TGN SEGÚN NOTA MEFP/VTCP/DGCP/UODP-658/2016 DE FECHA 28-06-2016, VALOR 30-06-2016 LIBRETA N° 00099021001 RECURSOS ORDINARIOS (3987) REF.: COMISIONES BANCARIAS</t>
  </si>
  <si>
    <t>PAGO PRÉSTAMO KFW ALEMANIA I-H-035 VCTO. 30-06-2016 POR CUENTA DE TGN SEGÚN NOTA MEFP/VTCP/DGCP/UODP-658/2016 DE FECHA 28-06-2016, VALOR 30-06-2016 CAPITAL UFV 1.239.910,76 INTERESES UFV 22.683,89 LIBRETA N° 00099021001 RECURSOS ORDINARIOS (3987)</t>
  </si>
  <si>
    <t>Transferencia en cumplimiento al DS N0913 de 15/06/2011 y el Convenio Interinstitucional de Financiamiento UPRE-CIF-1012/2013, suscrito entre la UPRE y el GAM Mineros Proyecto Construccion Mercado Municipal el Progreso Bartolina Sisa, correspondiente al pago de la planilla N1, segun la UPRE.</t>
  </si>
  <si>
    <t>Transferencia en cumplimiento al DS N0913 de 15/06/2011 y el Convenio Interinstitucional de Financiamiento UPRE-CIF-078/2014, suscrito entre la UPRE y el GAM Villa Alcala Proyecto Construccion Complejo Educativo Integral Municipio Alcala, correspondiente al pago de la planilla N6 de cierre, segun la</t>
  </si>
  <si>
    <t>Transferencia en cumplimiento al DS N0913 de 15/06/2011 y el Convenio Interinstitucional de Financiamiento UPRE-CIF-023/13, suscrito entre la UPRE y el GAM Santiago de Huata Proyecto Construccion Coliseo Cerrado Santiago de Huata, correspondiente al pago de la planilla N2, segun la UPRE.</t>
  </si>
  <si>
    <t>Transferencia en cumplimiento al DS N0913 de 15/06/2011 y el Convenio Interinstitucional de Financiamiento UPRE-CIF-652/2014, suscrito entre la UPRE y el GAM Carapari Proyecto Construccion de Cancha de Futbol San Alberto, correspondiente al pago de la planilla N3, segun la UPRE.</t>
  </si>
  <si>
    <t>Transferencia en cumplimiento al DS N0913 de 15/06/2011 y el Convenio Intergubernativo de Financiamiento UPRE-CIF-IG/090/2015, suscrito entre la UPRE y el GAM Tupiza Proyecto Construccion Aulas Unidad Educativa 26 de Agosto, correspondiente al pago de la planilla N2, segun la UPRE.</t>
  </si>
  <si>
    <t>Transferencia en cumplimiento al DS N0913 de 15/06/2011 y el Convenio Interinstitucional de Financiamiento UPRE-CIF-161/2015, suscrito entre la UPRE y el GAM Quillacollo Proyecto Construccion Unidad Educativa Modelo Marquina D-7 Quillacollo, correspondiente al pago de la planilla N2, segun la UPRE.</t>
  </si>
  <si>
    <t>Transferencia en cumplimiento al DS N0913 de 15/06/2011 y el Convenio Interinstitucional de Financiamiento UPRE-CIF-025/2015, suscrito entre la UPRE y el GAM Entre Rios Proyecto Const. 8 Aulas Unidad Educativa Max Fernandez Entre Rios, correspondiente al pago de la planilla N3 de cierre, segun la U</t>
  </si>
  <si>
    <t>AJUSTE DE COBRO AL TGN PRESTAMO DE LA KFW ALEMANIA I-H-035 DEL TGN SEGÚN NOTA MEFP/VTCP/DGCP/UODP-658/2016 DE FECHA 28-06-2016 DEL MEFP. LIBRETA N° 00099021001 RECURSOS ORDINARIOS MN</t>
  </si>
  <si>
    <t>||COMISIONES BANCARIAS POR DESEMBOLSO CORRESPONDIENTE A LA INICIATIVA HIPC II DIALOGO NACIONAL 2000 SEGÚN LEY 2235 DE FECHA 31-07-2001, D.S.26426 DE FECHA 01-12-2001, LEY 211 DE FECHA 23-12-2011 Y NOTA MEFP/VTCP/DGCP/UODP-668/2016 DE FECHA 29-06-2016 DEL MEFP LIB. N°00099021001 TGN-RECURSOS ORDINARIOS (3987) REF.: UTILES DE ESCRITORIO</t>
  </si>
  <si>
    <t>||REGULARIZACIÓN DE NUESTRA OPERACIÓN N°0856231 DE F. 29/06/2016 EN ATENCIÓN A CORREO ELECTRÓNICO DE LA DIRECCIÓN GENERAL DE AERONAUTICA CIVIL DE LA FECHA (SECTOR PUBLICO). DEBITO DE LA LIBRETA 00117012001 DGAC, REPOSICION UTILES DE ESCRITORIO.</t>
  </si>
  <si>
    <t>'TRANSFERENCIA DE FONDOS||S/G. NOTA CITE: MH/VTCP/DGT/UO/OB NO.1844/2008 DE F.21-10-2008 DEL MIN.DE HACIENDA S/G. DETALLE ADJUNTO. DEBITO DE LA LIBRETA NO.00990201001, REPOSICION UTILES DE ESCRITORIO.</t>
  </si>
  <si>
    <t>||COMPLEMENTO AL PAGO PTMO. BI-H-043 POR CUENTA DEL TGN CAPITAL BS 102,104,27 INTERESES BS 113.959,22 S/G NOTA MEFP/VTCP/DGCP/UODP-658/2016 DE FECHA 28-06-2016 DEL MEFP LIBRETA N° 000990201001 "TGN RECURSOS ORDINARIOS (3987)"</t>
  </si>
  <si>
    <t>||COMPLEMENTO AL PAGO PTMO. BI-H-043 POR CUENTA DEL TGN S/G NOTA DEL MEFP- VTCP-DGCP-UODP-658/2016 DE FECHA 30-06-2016 LIB 000990201001 TGN-RECURSOS ORDINARIOS (3987)</t>
  </si>
  <si>
    <t>||TRANSFERENCIA DE FONDOS SEGUN CITE: MEFP/VTCP/DGCP/UODP-671/2016 DEL MEFP RECIBIDA EN LA FECHA REF: PAGO VENCIMIENTOS CLAVE PIZARRA TGNUQ04 (TRAM-TSO-4852) EQUIVALENTE A UFV 2.500.000,- AL T/C 2,13328 DE LA LIBRETA N° 00099021001 TGN RECURSOS ORDINARIOS MN</t>
  </si>
  <si>
    <t>COBRO DE||COBRO COSTO UTILES DE ESCRITORIO POR LA ELABORACION DEL COMPROBANTE CONTABLE N° 0856424 DE LA FECHA . DE LA LIBRETA N° 00099021001 TGN RECURSOS ORDINARIOS MN. COBRO COSTO UTILES DE ESCRITORIO</t>
  </si>
  <si>
    <t>||TRANSFERENCIA DE FONDOS SEGUN CONTRATO SAJU 170 REF: DISTRIBUCION DE FONDOS CORRESPONDIENTES AL MES DE JUNIO 2016 Y NOTA DEL MEFP CITE: MEFP/VTCP/DGPOT/UOTGN N° 0303/2016 DE FECHA 03-02-16 DE LA LIBRETA N° 00099021001 TGN RECURSOS ORDINARIOS COBRO COSTO UTILES DE ESCRITORIO</t>
  </si>
  <si>
    <t>'TRANSFERENCIA DE FONDOS||A SOL. DEL MIN,DE ECO Y FIN.PUBL. MEFP/VTCP/DGCP/UODP-670/2016 DE LA FECHA HRE TSO 4853 PAGO BTS EXTRABURSATIL - VENCIMIENTO 1 DE JULIO D.S. N°1121 DE 11 DE ENERO DE 2012. DEBITO DE LA LIBRETA 00099021001 TGN - RECURSOS ORDINARIOS - MONEDA NACIONAL.</t>
  </si>
  <si>
    <t>'TRANSFERENCIA DE FONDOS||A SOL. DEL MIN,DE ECO Y FIN.PUBL. MEFP/VTCP/DGCP/UODP-670/2016 DE LA FECHA HRE TSO 4853 PAGO BTS EXTRABURSATIL - VENCIMIENTO 1 DE JULIO D.S. N°1121 DE 11 DE ENERO DE 2012. DEBITO DE LIBRETA 00099021001 COBRO UTILES DE ESCRITORIO.</t>
  </si>
  <si>
    <t>||COBRO COMISION AVISO ACEPTACIÓN DE TERMINOS DE LA CARTA DE CRÉDITO STANDBY N°40GA-G21704-4DGN (BCB: SB-R-2016-23 ) CGO. LIB. 00513012007 YPFB RECURSOS DE NACIONALIZACION</t>
  </si>
  <si>
    <t>COBRO DE||COSTO UTILES DE ESCRITORIO POR LA ELABORACION DEL COMPROBANTE CONTABLE N° 0856489 DE LA FECHA Y NOTA DEL MEFP CITE: MEFP/VTCP/DGPOT/UOTGN N° 0303/2016 RECIBIDA EN FECHA 03 DE FEBRERO DE 2016. DE LA LIBRETA N° 00099021001 TGN RECURSOS ORDINARIOS</t>
  </si>
  <si>
    <t>||REGULARIZACION DE NUESTRO COMPROBANTE G-0214870 DE LA FECHA REF: PAGO PRESTAMO KFW ALEMANIA 9565359 VCTO. 30-06-2016 POR CUENTA DE GOBIERNO AUTONOMO DEPARTAMENTAL DE SANTA CRUZ POR GENERACIÓN ERRONÉA EN LA DISTRIBUCIÓN DE IMPORTES. LIB. 00099031002 RECUP.DIFERENCIALES CAPITAL E INTESES CRED.EXT.</t>
  </si>
  <si>
    <t>||MULTA POR INCUMPLIMIENTO A LA GUIA DE PROCEDIMIENTOS OPERATIVOS DE CANCELACION DE PAGOS A FUNCIONARIOS PUBLICOS Y BENEFICIARIOS DE RENTA DE ACUERDO A NOTA MEFP/VTCP/DGPOT/UAIS/N° 03373/201 RECIBIDA EN 30/06/16 REF: INCUMPLIMIENTO A FECHA MAXIMA DE DEVOLUCION DE RECURSOS A LA LIBRETA N° 00099021001, DE CONFORMIDAD AL INCISO M, NUMERAL 1</t>
  </si>
  <si>
    <t>||TRANSFERENCIA DE FONDOS S/G.NOTA CITE: BUN0592/2016 DE LA FECHA (HRE-TSO-4900 ).CORRESPONDIENTE AL 0,4% DE LA MASA SALARIAL. A SOLIC. GOB.AUT.DPTAL.PANDO, LIBRETA NO.00070014201 AASANA-MTEPS-DIR.GRAL.DEL SERV.CIVIL; BUN</t>
  </si>
  <si>
    <t>Pago de capital a favor del TGN, adeudados por el GAD Santa Cruz, correspondiente al Convenio Subsidiario CAF 2324 Proyecto de Sistema de Electrificacion Rural Naciones Unidas Nuevo Palmar Villanueva.</t>
  </si>
  <si>
    <t>VENTA DE DIVISAS CON TRANSFERENCIA DE FONDOS A SOLICITUD DE MINISTERIO DE EDUCACION SEGUN SOLICITUD 128 REF: TRANSFERENCIA PARA MIGUEL ALEJANDRO VELARDE ROCHA EQUIVALENTES 2.427,87 USD LIB. 00099021001 TGN-RECURSOS ORDINARIOS (3987) POR DIFERENCIAL CAMBIARIO</t>
  </si>
  <si>
    <t>VENTA DE DIVISAS CON TRANSFERENCIA DE FONDOS A SOLICITUD DE MINISTERIO DE EDUCACION SEGUN SOLICITUD 128 REF: TRANSFERENCIA PARA MIGUEL ALEJANDRO VELARDE ROCHA EQUIVALENTES 2.427,87 USD LIB. 00099021001 TGN-RECURSOS ORDINARIOS (3987)</t>
  </si>
  <si>
    <t>COBRO COSTOS DE PAPELERIA SEGUN TRANSFERENCIA DEL EXTERIOR POR ORDEN DE EMBAJADA DE BOLIVIA EN FRANCIA REF.: GESTORIA CONSULAR RECAUDACIONES MAYO 2016 LIB. 00010011102 MIN.RELACIONES EXTERIORES - GESTORIA CONSULAR LEY Nº 3108</t>
  </si>
  <si>
    <t>VENTA DE DIVISAS CON TRANSFERENCIA DE FONDOS A SOLICITUD DE MINISTERIO DE ECONOMIA Y FINANZAS PUBLICAS SEGUN SOLICITUD 131 REF: TRANSFERENCIA AL B.C.B. CTA.4088069001 PARA PAGO A BLOOMBERG FINANCE L.P., POR SERV. ESP. OPER. DEUDA PUBLICA MERCADOS CAPITAL EXTERNOS, MES JUNIO/2016., SEGUN MEFP/VTCP/DG LIB. 00099021001 TGN-RECURSOS ORDINARIOS (3987)</t>
  </si>
  <si>
    <t>VENTA DE DIVISAS CON TRANSFERENCIA DE FONDOS A SOLICITUD DE YACIMIENTOS PETROLIFEROS FISCALES BOLIVIANOS SEGUN SOLICITUD 129 REF: 3ER PAGO SERVICIO DE CONSULTORÍA ?MODELOS INTEGRADOS CAMPOS AQUIO-INCAHUASI, MARGARITA-HUACAYA, SAN ALBERTO Y SAN ANTONIO" SEGÚN CONTRATO YPFB-315/2015, PRIMER CONTRATO M LIB. 00513022001 YPFB - "OPERACIONES"</t>
  </si>
  <si>
    <t>VENTA DE DIVISAS CON TRANSFERENCIA DE FONDOS A SOLICITUD DE DIRECCION GENERAL DE AERONAUTICA CIVIL SEGUN SOLICITUD 130 REF: MANTENIMIENTO AERONAVE CP-2600 BEECHCRAFT B300 EMPRESA WAS INC. DE ACUERDO A INF. UNA-0219/DGAC-16079/2016 PAGO USD 71.613,00 T/C 6.96 ADJUNTOS LIB. 00117012001 LBP-DGAC-DIRECCION GRAL.DE AERONAUTICA CIVIL (4010430031)</t>
  </si>
  <si>
    <t>TRANSFERENCIA RECIBIDA DEL EXTERIOR SEGÚN MENSAJES SWIFT Nos. 09192-09188 (REM.EXT.) DE FECHA 01-07-2016 POR DESEMBOLSO DE CAF PRÉSTAMO CFA007657 PUESTA A PTO. CARRETERAS LIBRETA N° 00291012002 ABC-RECURSOS PROPIOS REF.: UTILES DE ESCRITORIO</t>
  </si>
  <si>
    <t>Comision de la transferencia Nro.8 y tipo de transferencia TRLF</t>
  </si>
  <si>
    <t>Comision de la transferencia Nro.9 y tipo de transferencia TRLF</t>
  </si>
  <si>
    <t>Transferencia en cumplimiento al DS N0913 de 15/06/2011 y el Convenio Intergubernativo de Financiamiento UPRE-CIF-IG/024/2015, suscrito entre la UPRE y el GAM San Lorenzo Proyecto Construccion Tinglado y Polifuncional con Graderias Com. Trinidacito, correspondiente al pago de la planilla N1, segun l</t>
  </si>
  <si>
    <t>Transferencia en cumplimiento al DS N0913 de 15/06/2011 y el Convenio Intergubernativo de Financiamiento UPRE-CIF-IG/091/2015, suscrito entre la UPRE y el GAM Tupiza Proyecto Construccion Aulas Unidad Educativa 7 de Noviembre, correspondiente al pago de la planilla N1, segun la UPRE.</t>
  </si>
  <si>
    <t>||TRANSFERENCIA DE FONDOS POR PARTE DEL TGN PARA PAGO DE VALORES "C" EN MN CON F.VCTO.01.07.2016, S/G CARTA MEFP/VTCP/DGCP/UODP-672/2016 DE FECHA 01/07/2016.DEL MINISTERIO DE ECONOMIA Y FINANZAS PUBLICAS, LIBRETA 00099031003 DEL TGN TITULOS VALOR DEL TESORO MN. LIBRETA 00099031003 DEL TGN TITULOS VALOR DEL TESORO MN.</t>
  </si>
  <si>
    <t>'TRANSFERENCIA DE FONDOS||EN ATENCION A NOTA DEL MIN. DE ECONOMIA Y FINANZAS PUBLICAS MEFP/VTCP/DGCP/UODP-673/2016 DE LA FECHA(HRE-TSO-4879), PAGO BTS EXTRABURSATIL -VENCIMIENTO 2, 3 Y 4 DE JULIO D.S. N°1121 DE 11/01/2012 DEBITO DE LIBRETA N° 00099021001 "TGN-RECURSOS ORDINARIOS-MONEDA NACIONAL".</t>
  </si>
  <si>
    <t>'TRANSFERENCIA DE FONDOS||EN ATENCION A NOTA DEL MIN. DE ECONOMIA Y FINANZAS PUBLICAS MEFP/VTCP/DGCP/UODP-673/2016 DE LA FECHA(HRE-TSO-4879), PAGO BTS EXTRABURSATIL -VENCIMIENTO 2, 3 Y 4 DE JULIO D.S. N°1121 DE 11/01/2012 DEBITO DE LA LIBRETA N° 00099021001, REPOSICIÓN ÚTILES DE ESCRITORIO.</t>
  </si>
  <si>
    <t>||TRANSFERENCIA DE FONDOS S/G. MENSAJE SWIFT NROS. 09180 Y 09173 DE LA FECHA (SECTOR PUBLICO). DEBITO DE LA LIBRETA 00117012001 DGAC, REPOSICION UTILES DE ESCRITORIO.</t>
  </si>
  <si>
    <t>'TRANSFERENCIA DE FONDOS||EN ATENCION A NOTA DEL MIN. DE ECONOMIA Y FINANZAS PUBLICAS MEFP/VTCP/DGPOT/UPCFTGN/TR-N°1484/2016 DE F.01/07/2016 (HRE-TSO-4903). ANONO A LA LIBRETA N°00099021001 TGN-RECURSOS ORDINARIOS, REVERS. DEF. DE BOLETAS DE PAGO-SENASIR.</t>
  </si>
  <si>
    <t>||TRANSFERENCIA DE FONDOS S/G NOTA CITE:BUN/CF376/16 DE LA FECHA (HRE-TSO-4913). DEVOLUCION SALDOS NO EJECUTADOS PROYECTO, MANEJO INTEGRAL SUBCUENCA RIO JARUMA. A SOLIC.GOB.AUT.DPTAL.LA PAZ, LIBRETA N°00990201101 TGN. RECURSOS ORDINARIOS-MMAYA; BUN.</t>
  </si>
  <si>
    <t>||TRANSFERENCIA DE FONDOS S/G NOTA CITE:BUN/CF377/16 DE LA FECHA (HRE-TSO-4914),DEVOLUCION SALDOS NO EJECUTADOS PROYECTO, MANEJO INTEGRAL SUBCUENCA RIO TAJANI. A SOLIC. GOB.AUT.DPTAL.LA PAZ, LIBRETA N°00990201101 TGN. RECURSOS ORDINARIOS-MMAYA; BUN.</t>
  </si>
  <si>
    <t>PAGO PRÉSTAMO VAR.ACRE.EXT. CLUB PARIS-BID-IDA VCTO. 04-jul-2016 POR CUENTA DE TGN , NTI. 008038 VALOR 04-jul-2016 CAPITAL BS 199.363.257,47 INTERESES BS 49.611.554,84 CTA. 3987 CUENTA UNICA DEL TESORO LIB. 00099021001</t>
  </si>
  <si>
    <t>PAGO PRÉSTAMO VAR.ACRE.EXT. CLUB PARIS-BID-IDA VCTO. 04-jul-2016 POR CUENTA DE TGN , NTI. 008038 VALOR 04-jul-2016 CAPITAL BS 199.363.257,47 INTERESES BS 49.611.554,84 CTA. 3987 CUENTA UNICA DEL TESORO LIB. 00099021001 REF.: COMISIONES BANCARIAS</t>
  </si>
  <si>
    <t>COBRO COSTOS DE PAPELERIA SEGUN TRANSFERENCIA DEL EXTERIOR POR ORDEN DE BOLIVIA NA REP FED DO BR RECAUDACIONE DE PASSAPORTES REF:GESTORIA CONSULAR LIB. 00010011102 MIN.RELACIONES EXTERIORES - GESTORIA CONSULAR LEY Nº 3108</t>
  </si>
  <si>
    <t>COBRO COSTOS DE PAPELERIA SEGUN TRANSFERENCIA DEL EXTERIOR POR ORDEN DE CORPORACION PERTROLERA S.A. LIB. 00513062001 YPFB-OPERACIONES PLANTA DE SEPARACION DE LIQUIDOS RIO GRANDE</t>
  </si>
  <si>
    <t>PAGO PRÉSTAMO VAR.ACRE.BILAT. VARIOS CLUB DE PARIS VCTO. 04-jul-2016 POR CUENTA DE TGN , NTI. 008026 VALOR 04-jul-2016 CAPITAL UFV 46.500.009,68 INTERESES UFV 6.976.910,47 CTA. 3987 CUENTA UNICA DEL TESORO LIB. 00099021001</t>
  </si>
  <si>
    <t>PAGO PRÉSTAMO VAR.ACRE.BILAT. VARIOS CLUB DE PARIS VCTO. 04-jul-2016 POR CUENTA DE TGN , NTI. 008026 VALOR 04-jul-2016 CAPITAL UFV 46.500.009,68 INTERESES UFV 6.976.910,47 CTA. 3987 CUENTA UNICA DEL TESORO LIB. 00099021001 REF.: COMISIONES BANCARIAS</t>
  </si>
  <si>
    <t>Transferencia en cumplimiento al DS N0913 de 15/06/2011 y el Convenio Intergubernativo de Financiamiento UPRE-CIF-IG 140/2015, suscrito entre la UPRE y el GAM Pocoata Proyecto Construccion Puesto de Salud Suki, correspondiente al pago de la planilla N1, segun la UPRE.</t>
  </si>
  <si>
    <t>Transferencia en cumplimiento al DS N0913 de 15/06/2011 y el Convenio Interinstitucional de Financiamiento UPRE-CIF-026/2014, suscrito entre la UPRE y la Universidad Tecnica de Oruro Proyecto Construccion Edificio Laboratorio de Medio Ambiente Spectrolab - UTO, correspondiente al pago de la planilla</t>
  </si>
  <si>
    <t>Transferencia en cumplimiento al DS N0913 de 15/06/2011 y el Convenio Intergubernativo de Financiamiento UPRE-CIF-IG/349/2015, suscrito entre la UPRE y el GAM Pucarani Proyecto Const. Aulas U.E. Huarisuyo (Huarisuyo) (Pucarani), correspondiente al pago de la planilla N2, segun la UPRE.</t>
  </si>
  <si>
    <t>Transferencia en cumplimiento al DS N0913 de 15/06/2011 y el Convenio Intergubernativo de Financiamiento UPRE-CIF-IG/101/15, suscrito entre la UPRE y el GAM Belen de Urmiri Proyecto Construccion Internado U.E. Vacuyo, correspondiente al pago de la planilla N1, segun la UPRE.</t>
  </si>
  <si>
    <t>Transferencia en cumplimiento al DS N0913 de 15/06/2011 y el Convenio Interinstitucional de Financiamiento UPRE-CIF-1012/2013, suscrito entre la UPRE y el GAM Mineros Proyecto Construccion Mercado Municipal El Progreso Bartolina Sisa, correspondiente al pago de la planilla N2, segun la UPRE.</t>
  </si>
  <si>
    <t>Transferencia en cumplimiento al DS N0913 de 15/06/2011 y el Convenio Intergubernativo de Financiamiento UPRE-CIF-IG/129/2015, suscrito entre la UPRE y el GAM San Pedro de Curahuara Proyecto Construccion Dos Aulas y Direccion U.E. Luis Espinal - Llocohuta, correspondiente al pago de la planilla N2 d</t>
  </si>
  <si>
    <t>Transferencia en cumplimiento al DS N0913 de 15/06/2011 y el Convenio Intergubernativo de Financiamiento UPRE-CIF-IG/034/2015, suscrito entre la UPRE y el GAM Sena Proyecto Construccion Guarderia Infantil Evito en la Localidad de Sena, correspondiente al pago de la planilla N2, segun la UPRE.</t>
  </si>
  <si>
    <t>Transferencia en cumplimiento al DS N0913 de 15/06/2011 y el Convenio Interinstitucional de Financiamiento UPRE-CIF-578/2014, suscrito entre la UPRE y el GAM San Pablo de Huacareta Proyecto Construccion Colegio Nivel Secundario Rosario del Ingre, correspondiente al pago de la planilla N4 segun la UP</t>
  </si>
  <si>
    <t>Transferencia en cumplimiento al DS N0913 de 15/06/2011 y el Convenio Intergubernativo de Financiamiento UPRE-CIF-IG/064/2015, suscrito entre la UPRE y el GAM San Agustin Proyecto Construccion Bateria de Banos Unidad Educativa Simon Bolivar de San Agustin, correspondiente al pago de la planilla N2,</t>
  </si>
  <si>
    <t>Transferencia en cumplimiento al DS N0913 de 15/06/2011 y el Convenio Intergubernativo de Financiamiento UPRE-CIF-IG/354/2015, suscrito entre la UPRE y el GAM Puerto Perez Proyecto Construccion 6 Aulas Unidad Educativa Cumana, correspondiente al pago de la planilla N2, segun la UPRE.</t>
  </si>
  <si>
    <t>||TRANSF. DE FONDOS DEL EXTERIOR SEGUN SWIFT 09146 DE FECHA 01/07/2016 A FAVOR DEL MIN. DE RR.EE. POR ORDEN DEL VICECONSULADO DE BOLIVIA EN LA PLATA - ARGENTINA LIB.00010011102 MIN.DE REL. EXTERIORES-GESTORIA CONSULAR LEY NO.3107. REF.: UTILES DE ESCRITORIO</t>
  </si>
  <si>
    <t>'TRANSFERENCIA DE FONDOS||EN ATENCION A NOTA DEL MIN. DE ECONOMIA Y FINANZAS PUBLICAS MEFP/VTCP/DGPOT/UPCFTGN/TR-N°1485/2016 DE F.01/07/2016 (HRE-TSO-4902). DEBITO DE LA LIBRETA N°00099021001, REPOSICIÓN ÚTILES DE ESCRITORIO.</t>
  </si>
  <si>
    <t>'TRANSFERENCIA DE FONDOS||EN ATENCION A NOTA DEL MIN. DE ECONOMIA Y FINANZAS PUBLICAS MEFP/VTCP/DGPOT/UPCFTGN/TR-N°1484/2016 DE F.01/07/2016 (HRE-TSO-4903). DEBITO DE LA LIBRETA N°00099021001, REPOSICIÓN ÚTILES DE ESCRITORIO.</t>
  </si>
  <si>
    <t>'TRANSFERENCIA DE FONDOS||S/G. NOTA CITE: MEFP/VTCP/DGPOT/UPCFTGN/TR-N° 1487/2016 DE F.01-07-2016, DEL MIN.DE ECONOMIA Y FINANZAS PUBLICAS(HRE.TSO-4904), REPOSICION BOLETAS DE PAGO VARIAS ENTIDADES CONSIGNADA EN EL COMPROBANTE DE PAGO N°18639. DEBITO DE LA LIBRETA NO.00099021001, REPOSICION UTILES DE ESCRITORIO.</t>
  </si>
  <si>
    <t>'TRANSFERENCIA DE FONDOS||S/G. NOTA CITE: MEFP/VTCP/DGPOT/UPCFTGN/TR-N° 1486/2016 DE F.01-07-2016, DEL MIN.DE ECONOMIA Y FINANZAS PUBLICAS(HRE.TSO-4905). DEBITO DE LA LIBRETA NO.00099021001, REPOSICION UTILES DE ESCRITORIO.</t>
  </si>
  <si>
    <t>'TRANSFERENCIA DE FONDOS||EN ATENCION A NOTA DEL MIN. DE ECONOMIA Y FINANZAS PUBLICAS. MEFP/VTCP/DGCP/UODP-678/2016 DE LA FECHA(HRE-TSO-4906),PAGO BTS EXTRABURSATIL-VENCIMIENTO 5 DE JULIO D.S. N°1121 DE 11/01/2012. DEBITO DE LIBRETA N° 00099021001 "TGN-RECURSOS ORDINARIOS-MONEDA NACIONAL".</t>
  </si>
  <si>
    <t>'TRANSFERENCIA DE FONDOS||EN ATENCION A NOTA DEL MIN. DE ECONOMIA Y FINANZAS PUBLICAS. MEFP/VTCP/DGCP/UODP-678/2016 DE LA FECHA(HRE-TSO-4906),PAGO BTS EXTRABURSATIL-VENCIMIENTO 5 DE JULIO D.S. N°1121 DE 11/01/2012. DEBITO DE LA LIBRETA N° 00099021001, REPOSICIÓN ÚTILES DE ESCRITORIO.</t>
  </si>
  <si>
    <t>||REGISTRO COBRO COMISION AVISO ENMIENDA CARTA DE CREDITO STANDBY BS220.-Y EMISION COMP.CONTABLE BS50.-REF.:40GA-G21704-4DGN (BCB:SB-R-2016-23) A/F Y.P.F.B.,EN COMPL.A COMP.856797,04/07/16. LIB.00513012007 YPFB - RECURSOS NACIONALIZACIÓN</t>
  </si>
  <si>
    <t>NÚMERO DE LIBRETA CUT: 990301013.00 OPERACIÓN T01 TRANSFERENCIA DE FONDOS A LA CUT - TESORO DIRECTO DE BANCO UNION S.A. A CUENTA UNICA DEL TESORO CON NUMERO DE SOLICITUD = 848158 Y NUMERO CORRELATIVO = 91320005072016706 00990301013 TGN RECURSOS ORDINARIOS</t>
  </si>
  <si>
    <t>||TRANSF. DE FONDOS SG. NOTA DE LA EMPRESA ESTRATEGICA BOLIVIANA DE CONSTRUCCION Y CONSERVACION DE INFRAESTRUCTURA CIVIL, CITE: EBC/GAF/ACT/2016-0061, RECIBIDA EN LA FECHA, REF:CO.08 PARA GASTOS DE FUNCIONAMIENTO-OBRA DE CONST.TRAMO VILLA TUNARI ISINUTA (TRAM-TSO-4934) ABONO EN LA LIBRETA 00587012003 EBC-CONSTRUCCION TRAMO VILLA TUNARI-ISINUTA</t>
  </si>
  <si>
    <t>VENTA DE DIVISAS CON TRANSFERENCIA DE FONDOS A SOLICITUD DE DIRECCION GENERAL DE AERONAUTICA CIVIL SEGUN SOLICITUD 134 REF: TRANSFERENCIA DE RECURSOS CONTRIBUCIONES ANUALES A LA ORGANIZACIÓN DE AVIACIÓN CIVIL INTERNACIONAL COMO ESTADO MIEMBRO; USD 19.925,00 T/C 6.96 RESOLUCIÓN A38-24 DE LA ASAMBLEA LIB. 00117012001 LBP-DGAC-DIRECCION GRAL.DE AERONAUTICA CIVIL (4010430031)</t>
  </si>
  <si>
    <t>VENTA DE DIVISAS CON TRANSFERENCIA DE FONDOS A SOLICITUD DE MINISTERIO DE EDUCACION SEGUN SOLICITUD 135 REF: TRASPASO PARA MISAEL ALI MITA LIB. 00099021001 TGN-RECURSOS ORDINARIOS (3987)</t>
  </si>
  <si>
    <t>VENTA DE DIVISAS CON TRANSFERENCIA DE FONDOS A SOLICITUD DE YACIMIENTOS PETROLIFEROS FISCALES BOLIVIANOS SEGUN SOLICITUD 132 REF: PAGO A LA EMPRESA INSPECTORATE SERVICES PERU S.A.C., FACT. N° B001-00000426 ,SERVICIO DE INSPECCION DE CANTIDAD DESPACHO DE DOI , MARZO/16 DE DOI TERMINAL ILO,S/G GCHL 6 LIB. 00513012004 LBP-YPFB-UNICOMERCIAL (4030005415/1-2188907)</t>
  </si>
  <si>
    <t>COBRO COSTOS DE PAPELERIA SEGUN TRANSFERENCIA DEL EXTERIOR POR ORDEN DE SEZIONE CONSOLARE AMBASCIATA DI BOLIVIA - ITALIA REF:JUNIO 2016 LIB. 00010011102 MIN.RELACIONES EXTERIORES - GESTORIA CONSULAR LEY Nº 3108</t>
  </si>
  <si>
    <t>COBRO COSTOS DE PAPELERIA SEGUN TRANSFERENCIA DEL EXTERIOR POR ORDEN DE GAS CORONA S A E C A LIB. 00513062001 YPFB-OPERACIONES PLANTA DE SEPARACION DE LIQUIDOS RIO GRANDE</t>
  </si>
  <si>
    <t>COBRO COSTOS DE PAPELERIA SEGUN TRANSFERENCIA DEL EXTERIOR POR ORDEN DE CONSULADO GENERAL DE BOLIVIA-GENEVE-SUIZA. REF.:GESTORIA CONSULAR JUNIO LIB. 00010011102 MIN.RELACIONES EXTERIORES - GESTORIA CONSULAR LEY Nº 3108</t>
  </si>
  <si>
    <t>COBRO COSTOS DE PAPELERIA SEGUN TRANSFERENCIA DEL EXTERIOR POR ORDEN DE PETROBRAS PARAGUAY GAS SRL.- ASUNCION-PARAGUAY. LIB. 00513062001 YPFB-OPERACIONES PLANTA DE SEPARACION DE LIQUIDOS RIO GRANDE</t>
  </si>
  <si>
    <t>COBRO COSTOS DE PAPELERIA SEGUN TRANSFERENCIA DEL EXTERIOR POR ORDEN DE LIMA GAS S.A.-CALLAO-PERU LIB. 00513062001 YPFB-OPERACIONES PLANTA DE SEPARACION DE LIQUIDOS RIO GRANDE</t>
  </si>
  <si>
    <t>TRANSFERENCIA DE FONDOS AL EXTERIOR A SOLICITUD DE TESORO GENERAL DE LA NACION SEGUN SOLICITUD 150 REF: PAGO AL GRUPO DE ACCIÓN FINANCIERA DE LATINOAMÉRICA (GAFILAT), POR CONCEPTO DE MEMBRESÍA POR USD32.500,00 SEGÚN SOLICITUD VRE-DGRM-CS-39/2016. LIB. 00099021001 TGN-RECURSOS ORDINARIOS (3987)</t>
  </si>
  <si>
    <t>TRANSFERENCIA DE FONDOS AL EXTERIOR A SOLICITUD DE TESORO GENERAL DE LA NACION SEGUN SOLICITUD 149 REF: PAGO A LA ORGANIZACIÓN DE ESTADOS IBEROAMERICANOS (OEI), POR CONCEPTO DE MEMBRESÍA POR USD33.743,00 SEGÚN SOLICITUD VRE-DGRM-CS-144/2016. LIB. 00099021001 TGN-RECURSOS ORDINARIOS (3987)</t>
  </si>
  <si>
    <t>TRANSFERENCIA DE FONDOS AL EXTERIOR A SOLICITUD DE TESORO GENERAL DE LA NACION SEGUN SOLICITUD 148 REF: PAGO A LA CONVENCIÓN SOBRE EL COMERCIO INTERNACIONAL DE ESPECIES AMENAZADAS DE FAUNA Y FLORA SILVESTRES (CITES), POR CONCEPTO DE MEMBRESÍA POR USD940.00 SEGÚN SOLICITUD VRE-DGRM-CS-61/2016. LIB. 00099021001 TGN-RECURSOS ORDINARIOS (3987)</t>
  </si>
  <si>
    <t>TRANSFERENCIA DE FONDOS AL EXTERIOR A SOLICITUD DE TESORO GENERAL DE LA NACION SEGUN SOLICITUD 147 REF: PAGO AL ORGANISMO INTERNACIONAL PARA LA IGUALDAD DE GÉNERO Y EL EMPODERAMIENTO DE LAS MUJERES DE LAS NACIONES UNIDAS (ONU MUJERES), POR CONCEPTO DE MEMBRESÍA POR USD6.000,00 SEGÚN SOLICITUD VRE-DG LIB. 00099021001 TGN-RECURSOS ORDINARIOS (3987)</t>
  </si>
  <si>
    <t>TRANSFERENCIA DE FONDOS AL EXTERIOR A SOLICITUD DE TESORO GENERAL DE LA NACION SEGUN SOLICITUD 146 REF: PAGO AL SISTEMA ECONÓMICO LATINOAMERICANO Y DEL CARIBE (SELA), POR CONCEPTO DE MEMBRESÍA POR USD22.068,07 SEGÚN SOLICITUD VRE-DGRM-CS-34/2016. LIB. 00099021001 TGN-RECURSOS ORDINARIOS (3987)</t>
  </si>
  <si>
    <t>TRANSFERENCIA DE FONDOS AL EXTERIOR A SOLICITUD DE TESORO GENERAL DE LA NACION SEGUN SOLICITUD 143 REF: PAGO AL FONDO PARA LA SALVAGUARDIA DEL PATRIMONIO CULTURAL INMATERIAL (FSPCI), POR CONCEPTO DE MEMBRESÍA POR USD392,00 SEGÚN SOLICITUD VRE-DGRM-CS-53/2016. LIB. 00099021001 TGN-RECURSOS ORDINARIOS (3987)</t>
  </si>
  <si>
    <t>TRANSFERENCIA DE FONDOS AL EXTERIOR A SOLICITUD DE TESORO GENERAL DE LA NACION SEGUN SOLICITUD 144 REF: PAGO AL FONDO DEL PATRIMONIO MUNDIAL (FPM), POR CONCEPTO DE MEMBRESÍA POR USD392,00 SEGÚN SOLICITUD VRE-DGRM-CS-52/2016. LIB. 00099021001 TGN-RECURSOS ORDINARIOS (3987)</t>
  </si>
  <si>
    <t>TRANSFERENCIA DE FONDOS AL EXTERIOR A SOLICITUD DE TESORO GENERAL DE LA NACION SEGUN SOLICITUD 142 REF: PAGO A ORGANIZACIÓN IBEROAMERICANA DE LA JUVENTUD (OIJ), POR CONCEPTO DE MEMBRESÍA POR USD4.000,00, SEGÚN SOLICITUD VRE-DGRM-CS-101/2016. LIB. 00099021001 TGN-RECURSOS ORDINARIOS (3987)</t>
  </si>
  <si>
    <t>TRANSFERENCIA DE FONDOS AL EXTERIOR A SOLICITUD DE TESORO GENERAL DE LA NACION SEGUN SOLICITUD 141 REF: PAGO AL INSTITUTO INTERAMERICANO DE COOPERACIÓN PARA LA AGRICULTURA (IICA), POR CONCEPTO DE MEMBRESÍA POR USD13.500,00 SEGÚN SOLICITUD VRE-DGRM-CS-17/2016. LIB. 00099021001 TGN-RECURSOS ORDINARIOS (3987)</t>
  </si>
  <si>
    <t>TRANSFERENCIA DE FONDOS AL EXTERIOR A SOLICITUD DE TESORO GENERAL DE LA NACION SEGUN SOLICITUD 145 REF: PAGO A LA ORGANIZACIÓN MUNDIAL DE LA SALUD (OMS), POR CONCEPTO DE MEMBRESÍA POR USD41.810,00 SEGÚN SOLICITUD VRE-DGRM-CS-83/2016. LIB. 00099021001 TGN-RECURSOS ORDINARIOS (3987)</t>
  </si>
  <si>
    <t>VENTA DE DIVISAS CON TRANSFERENCIA DE FONDOS A SOLICITUD DE MINISTERIO DE RELACIONES EXTERIORES SEGUN SOLICITUD 152 REF: REMESA ADICIONAL A FAVOR DE MISION PERMANENTE ANTE LA ORGANZACION DE LAS NACIONES UNIDAS ONU, PARA LA CANDIDATURA AL CONSEJO DE SEGURIDAD DE LAS NACIONES UNIDAS COMO MIEMBRO NO PE LIB. 00099021001 TGN-RECURSOS ORDINARIOS (3987)</t>
  </si>
  <si>
    <t>COBRO COSTOS DE PAPELERIA SEGUN TRANSFERENCIA DEL EXTERIOR POR ORDEN DE CONSULADO GENERAL DE BOLIVIA-BUENOS AIRES-ARGENTINA REF:RECAUDACION GESTORIA CONSULAR MES DE JUNIO 2016 LIB. 00010011102 MIN.RELACIONES EXTERIORES - GESTORIA CONSULAR LEY Nº 3108</t>
  </si>
  <si>
    <t>COBRO COSTOS DE PAPELERIA SEGUN TRANSFERENCIA DEL EXTERIOR POR ORDEN DE CONSULATE GENERAL OF BOLIVIA LOS ANGELES CA REF.: GESTORIA CONSULAR LIB. 00010011102 MIN.RELACIONES EXTERIORES - GESTORIA CONSULAR LEY Nº 3108</t>
  </si>
  <si>
    <t>COBRO COSTOS DE PAPELERIA SEGUN TRANSFERENCIA DEL EXTERIOR POR ORDEN DE EMBASSY OF BOLIVIA SECCION CONSULAR LIB. 00010011102 MIN.RELACIONES EXTERIORES - GESTORIA CONSULAR LEY Nº 3108</t>
  </si>
  <si>
    <t>COBRO COSTOS DE PAPELERIA SEGUN TRANSFERENCIA DEL EXTERIOR POR ORDEN DE CONSULADO DE BOLIVIA EN VALENCIA-ESPAÑA REF:RECAUDACION CONSULAR JUNI LIB. 00010011102 MIN.RELACIONES EXTERIORES - GESTORIA CONSULAR LEY Nº 3108</t>
  </si>
  <si>
    <t>COBRO COSTOS DE PAPELERIA SEGUN TRANSFERENCIA DEL EXTERIOR POR ORDEN DE CONSULATE GENERAL OF BOLIVIA-LOS ANGELES-USA LIB. 00010011102 MIN.RELACIONES EXTERIORES - GESTORIA CONSULAR LEY Nº 3108</t>
  </si>
  <si>
    <t>Transferencia en cumplimiento al DS N0913 de 15/06/2011 y el Convenio Intergubernativo de Financiamiento UPRE-CIF-IG/262/2016, suscrito entre la UPRE y el GAM Alalay Proyecto Const. 3 Aulas Multigrado Unidad Educativa Guaman Wachana, correspondiente al pago de la planilla N2, segun la UPRE.</t>
  </si>
  <si>
    <t>Transferencia en cumplimiento al DS N0913 de 15/06/2011 y el Convenio Interinstitucional de Financiamiento UPRE-CIF-037/2015, suscrito entre la UPRE y el GAM Shinahota Proyecto Const. Puente Vehicular Rio Ibuelo Sindicato Tres Arroyos, correspondiente al pago de la planilla N4 de cierre segun la UP</t>
  </si>
  <si>
    <t>Transferencia en cumplimiento al DS N0913 de 15/06/2011 y el Convenio Intergubernativo de Financiamiento UPRE-CIF-IG/149/2015, suscrito entre la UPRE y el GAM Luribay Proyecto Const. de 6 Aulas U.E. Rvdo. Leoncio Victor Arauzo, correspondiente al pago de la planilla N2, segun la UPRE.</t>
  </si>
  <si>
    <t>Transferencia en cumplimiento al DS N0913 de 15/06/2011 y el Convenio Intergubernativo de Financiamiento UPRE-CIF-IG/046/2015, suscrito entre la UPRE y el GAM Tomave Proyecto Construccion Puesto de Salud Pelca, correspondiente al pago de la planilla N1, segun la UPRE.</t>
  </si>
  <si>
    <t>Transferencia en cumplimiento al DS N0913 de 15/06/2011 y el Convenio Interinstitucional de Financiamiento UPRE-CIF-146/2015, suscrito entre la UPRE y el GAM Uriondo Proyecto Restauracion Iglesia Nuestra Senora de la Inmaculada Concepcion del Valle de la Concepcion, correspondiente al pago de la pla</t>
  </si>
  <si>
    <t>Transferencia en cumplimiento al DS N0913 de 15/06/2011 y el Convenio Intergubernativo de Financiamiento UPRE-CIF-IG 189/2015, suscrito entre la UPRE y el GAM Caquiaviri Proyecto Construccion Cancha de Cesped Sintetico Caquiaviri , correspondiente al pago de la planilla N3 de avance y cierre, segun</t>
  </si>
  <si>
    <t>Transferencia en cumplimiento al DS N0913 de 15/06/2011 y el Convenio Intergubernativo de Financiamiento UPRE-CIF-IG/260/2016, suscrito entre la UPRE y el GAM Alalay Proyecto Const. Dos Aulas y Tinglado con Graderia en la Unidad Educativa Lagunita, correspondiente al pago de la planilla N2, segun la</t>
  </si>
  <si>
    <t>Transferencia en cumplimiento al DS N0913 de 15/06/2011 y el Convenio Interinstitucional de Financiamiento UPRE-CIF-029/2015, suscrito entre la UPRE y el GAM Entre Rios Proyecto Const. 5 Aulas U.E. Gualberto Villarroel Entre Rios, correspondiente al pago de la planilla N2 de cierre, segun la UPRE.</t>
  </si>
  <si>
    <t>Transferencia en cumplimiento al DS N0913 de 15/06/2011 y el Convenio Interinstitucional de Financiamiento UPRE-CIF-097/2015, suscrito entre la UPRE y el GAM Puerto Villarroel Proyecto Construccion Infraestructura U.E. Mariscal de Ayacucho, correspondiente al pago de la planilla N5, segun la UPRE.</t>
  </si>
  <si>
    <t>Transferencia en cumplimiento al DS N0913 de 15/06/2011 y el Convenio Interinstitucional de Financiamiento UPRE-CIF-086/2015, suscrito entre la UPRE y el GAM Villa Tunari Proyecto Construccion Centro de Educacion Especial Sonrisas, correspondiente al pago de la planilla N3, segun la UPRE.</t>
  </si>
  <si>
    <t>Transferencia en cumplimiento al DS N0913 de 15/06/2011 y el Convenio Intergubernativo de Financiamiento UPRE-CIF-IG/259/2016, suscrito entre la UPRE y el GAM Alalay Proyecto Const. Tinglado con Graderia en la Unidad Educativa 10 de Junio - Qoturi, correspondiente al pago de la planilla N2, segun la</t>
  </si>
  <si>
    <t>Transferencia en cumplimiento al DS N0913 de 15/06/2011 y el Convenio Interinstitucional de Financiamiento UPRE-CIF-0598/13, suscrito entre la UPRE y el GAM Comarapa Proyecto Construccion Unidad Educativa Pulquina Abajo, correspondiente al pago de la planilla N5 e avance y cierre, segun la UPRE.</t>
  </si>
  <si>
    <t>Transferencia en cumplimiento al DS N0913 de 15/06/2011 y el Convenio Interinstitucional de Financiamiento UPRE-CIF-387/2014, suscrito entre la UPRE y el GAM Monteagudo Proyecto Construccion Unidad Educativa Maria Vargas de Valda - Monteagudo, correspondiente al pago de la planilla N6 cierre, segun</t>
  </si>
  <si>
    <t>Transferencia en cumplimiento al DS N0913 de 15/06/2011 y el Convenio Interinstitucional de Financiamiento UPRE-CIF-560/2014, suscrito entre la UPRE y el GAM Pucara Proyecto Construccion Modulo Educativo Olga Rengel de Cabrera - Pucara, correspondiente al pago de la planilla N3 de avance y cierre, s</t>
  </si>
  <si>
    <t>Transferencia en cumplimiento al DS N0913 de 15/06/2011 y el Convenio Interinstitucional de Financiamiento UPRE-CIF-046/2015, suscrito entre la UPRE y el GAM Shinahota Proyecto Const. Cubierta Metalica y Amurallado U.E. Churo Grande, correspondiente al pago de la planilla N3 de cierre, segun la UPRE</t>
  </si>
  <si>
    <t>||TRANSFERENCIA DE FONDOS SEGUN NOTA DEL MINISTERIO DE ECONOMIA Y FINANZAS PUBLICAS, CITE: MEFP VTCP DGCP UODP-681/16, RECIBIDA EN LA FECHA REF: PAGO VENCIMIENTO CLAVE PIZARRA TGNU1Q05 (TRAM-TSO-4919) EQUIV. A UFV. 2.500.000.00 T/C UFV. 2,13468 DE LA LIBRETA 00099021001 TGN RECURSOS ORDINARIOS MONEDA NACIONAL</t>
  </si>
  <si>
    <t>COBRO DE||UTILES DE ESCRITORIO POR ELABORACION DE LA OPERACION CONTABLE N°856827 DE LA FECHA DE LA LIBRETA 00099021001 TGN RECURSOS ORDINARIOS MONEDA NACIONAL, COSTO UTILES DE ESCRITORIO</t>
  </si>
  <si>
    <t>'TRANSFERENCIA DE FONDOS||EN ATENCION A NOTA DEL MIN. DE ECONOMIA Y FINANZAS PUBLICAS. MEFP/VTCP/DGCP/UODP-682/2016 DE LA FECHA(HRE-TSO-4920),PAGO BTS EXTRABURSATIL -VENCIMIENTO 6 DE JULIO, D.S. N°1121 DE 11/01/2012. DEBITO DE LIBRETA N° 00099021001 "TGN-RECURSOS ORDINARIOS-MONEDA NACIONAL".</t>
  </si>
  <si>
    <t>'TRANSFERENCIA DE FONDOS||EN ATENCION A NOTA DEL MIN. DE ECONOMIA Y FINANZAS PUBLICAS. MEFP/VTCP/DGCP/UODP-682/2016 DE LA FECHA(HRE-TSO-4920),PAGO BTS EXTRABURSATIL -VENCIMIENTO 6 DE JULIO, D.S. N°1121 DE 11/01/2012. DEBITO DE LA LIBRETA N° 00099021001, REPOSICIÓN ÚTILES DE ESCRITORIO.</t>
  </si>
  <si>
    <t>COBRO POR´||COMISION TRANSFERENCIA FDOS.AL EXTERIOR 0.10% S/USD939.707,30 REEM.GTOS.COM.BS220.- Y EMISION CBTE. CONTABLE BS50.- REF.:PAGO 2 LC I-2016-011 P/C EASBA A/F BRN INTERNACIONAL INDUSTRIA E COMERCIO, EN COMPLEMENTO A CBTE S-0856846 ADJ DE LA FECHA. LIB. 00586019203 GASTO CORRIENTE EASBA - SANO N° 400 REF.: COMISIONES PAGO 2 LC I-2016-011</t>
  </si>
  <si>
    <t>||TRANSFERENCIA DE FONDOS S/G.NOTA CITE: MEFP/VTCP/DGPOT/UPCFTGN/TR-NO.1432/2016 DE F.01-07-2016, DEL MIN.DE ECONOMIA Y FINANZAS PUBLICAS(HRE-TSO-4901).REGULARIZACION ERROR DE DEPOSITO EN EFCTIVO. DEBITO DE LA LIBRETA N°.00099021001 RECURSOS ORDINARIOS TGN, VENTA DE DIVISAS.</t>
  </si>
  <si>
    <t>||TRANSF. DE FONDOS SEGUN CITE: FSFADM045/16 DEL FONDO DE DESARROLLO DEL SISTEMA FINANCIERO Y DE APOYO AL SECTOR PRODUCTIVO FONDESIF, RECIB. EN LA FECHA REF:TRANSF.AL TGN LA AMORTIZACIÓN DE CAPITAL DE COOP. BUEN SAMARITANO DEL PRPC TGN 9° (TRAM-TSO-4935) ABONO EN LA LIBRETA N°00099021001 TGN-RECURSOS ORDINARIOS</t>
  </si>
  <si>
    <t>||45° DESEM.CRED.EXT. YPFB UREA AMONIACO CARRASCO CBBA SG. NOTAS YPFB/PRS/ GAFC-1627 DFC-2489 URT-1909/2016, MHE-4484 DESP-0664 RECIB. EN F. 04-07 Y 02-06-16 (TRAM-TGL-9688 Y 8023) REF: RD N°165/12, CONT. SANO N°257/12 E INF.LEGAL BCB GAL SANO DLBCI INF 2016-160 REC.EN LA F. ABONO EN LA LIBRETA CUT N° 00513059202 YPFB-CRED.SANO 257/2012 PLANTA DE UREA AMONIACO</t>
  </si>
  <si>
    <t>||TRANSFERENCIA DE FONDOS DEL EXTERIOR SG/ SWIFT 09274 DEL 05/07/2016 A/F SEGIP POR ORDEN DEL CONSULADO GENERAL DE BOLIVIA EN BUENOS AIRES ARGENTINA LIB.00340012005 SEGIP-RECAUDACION EXTERIOR-CEDULAS DE IDENTIDAD</t>
  </si>
  <si>
    <t>||TRANSFERENCIA DE FONDOS S/G.NOTA CITE: BUN0609/16 DE LA FECHA.(HRE-TSO-4943),CONSTRUCCION TERMINAL DE PASAJEROS ARPTO.COBIJA-FNDR. A SOLICITUD GOB.AUT.DPTAL.DE PANDO , LIBRETA 05120104501,AASANA PAGO PLANILLA NO.27; BUN.</t>
  </si>
  <si>
    <t>VENTA DE DIVISAS CON TRANSFERENCIA DE FONDOS A SOLICITUD DE MINISTERIO DE EDUCACION SEGUN SOLICITUD 156 REF: TRASPASO PARA PABLO CORNEJO PIEROLA EQUIVALENTES 1.109,11 USD LIB. 00099021001 TGN-RECURSOS ORDINARIOS (3987) POR DIFERENCIAL CAMBIARIO</t>
  </si>
  <si>
    <t>VENTA DE DIVISAS CON TRANSFERENCIA DE FONDOS A SOLICITUD DE MINISTERIO DE EDUCACION SEGUN SOLICITUD 154 REF: TRASPASO PARA OSCAR CONTRERAS CARRASCO EQUIVALENTES 1.109,11 USD LIB. 00099021001 TGN-RECURSOS ORDINARIOS (3987) POR DIFERENCIAL CAMBIARIO</t>
  </si>
  <si>
    <t>TRANSFERENCIA DEL EXTERIOR SEGUN SWIFT 09315 DE FECHA 06/07/2016 ORDENANTE: CONSULADO DE BOLIVIA EN CALAMA CHILE LIB. 00340012005 SEGIP - RECAUDACION EXTERIOR - CEDULAS DE IDENTIDAD</t>
  </si>
  <si>
    <t>VENTA DE DIVISAS CON TRANSFERENCIA DE FONDOS A SOLICITUD DE MINISTERIO DE EDUCACION SEGUN SOLICITUD 157 REF: TRASPASO PARA DIANA VALDEZ VARGAS EQUIVALENTES 3.720,67 USD LIB. 00099021001 TGN-RECURSOS ORDINARIOS (3987) POR DIFERENCIAL CAMBIARIO</t>
  </si>
  <si>
    <t>VENTA DE DIVISAS CON TRANSFERENCIA DE FONDOS A SOLICITUD DE MINISTERIO DE EDUCACION SEGUN SOLICITUD 157 REF: TRASPASO PARA DIANA VALDEZ VARGAS EQUIVALENTES 3.720,67 USD LIB. 00099021001 TGN-RECURSOS ORDINARIOS (3987)</t>
  </si>
  <si>
    <t>VENTA DE DIVISAS CON TRANSFERENCIA DE FONDOS A SOLICITUD DE MINISTERIO DE EDUCACION SEGUN SOLICITUD 156 REF: TRASPASO PARA PABLO CORNEJO PIEROLA EQUIVALENTES 1.109,11 USD LIB. 00099021001 TGN-RECURSOS ORDINARIOS (3987)</t>
  </si>
  <si>
    <t>VENTA DE DIVISAS CON TRANSFERENCIA DE FONDOS A SOLICITUD DE MINISTERIO DE EDUCACION SEGUN SOLICITUD 154 REF: TRASPASO PARA OSCAR CONTRERAS CARRASCO EQUIVALENTES 1.109,11 USD LIB. 00099021001 TGN-RECURSOS ORDINARIOS (3987)</t>
  </si>
  <si>
    <t>VENTA DE DIVISAS CON TRANSFERENCIA DE FONDOS A SOLICITUD DE MINISTERIO DE EDUCACION SEGUN SOLICITUD 136 REF: TRASPASO PARA KAREN DIANNE CHOQUEHUANCA QUISPE EQUIVALENTES 3.714,14 USD LIB. 00099021001 TGN-RECURSOS ORDINARIOS (3987) POR DIFERENCIAL CAMBIARIO</t>
  </si>
  <si>
    <t>VENTA DE DIVISAS CON TRANSFERENCIA DE FONDOS A SOLICITUD DE MINISTERIO DE EDUCACION SEGUN SOLICITUD 136 REF: TRASPASO PARA KAREN DIANNE CHOQUEHUANCA QUISPE EQUIVALENTES 3.714,14 USD LIB. 00099021001 TGN-RECURSOS ORDINARIOS (3987)</t>
  </si>
  <si>
    <t>VENTA DE DIVISAS CON TRANSFERENCIA DE FONDOS A SOLICITUD DE DIRECCION GENERAL DE AERONAUTICA CIVIL SEGUN SOLICITUD 133 REF: TRANSFERENCIA DE RECURSOS CONTRIBUCIONES ANUALES A LA ORGANIZACIÓN DE AVIACIÓN CIVIL INTERNACIONAL COMO ESTADO MIEMBRO; DOLAR CANADIENSE 35.737,00 T/C 5.26114 RESOLUCIÓN A38-24 LIB. 00117012001 LBP-DGAC-DIRECCION GRAL.DE AERONAUTICA CIVIL (4010430031) POR DIFERENCIAL CAMBIARIO</t>
  </si>
  <si>
    <t>VENTA DE DIVISAS CON TRANSFERENCIA DE FONDOS A SOLICITUD DE DIRECCION GENERAL DE AERONAUTICA CIVIL SEGUN SOLICITUD 133 REF: TRANSFERENCIA DE RECURSOS CONTRIBUCIONES ANUALES A LA ORGANIZACIÓN DE AVIACIÓN CIVIL INTERNACIONAL COMO ESTADO MIEMBRO; DOLAR CANADIENSE 35.737,00 T/C 5.26114 RESOLUCIÓN A38-24 LIB. 00117012001 LBP-DGAC-DIRECCION GRAL.DE AERONAUTICA CIVIL (4010430031)</t>
  </si>
  <si>
    <t>PAGO PRÉSTAMO BID 741-SF-BO VCTO. 06-jul-2016 POR CUENTA DE TGN , NTI. 008036 VALOR 06-jul-2016 CAPITAL BS 2.462.573,02 CTA. 3987 CUENTA UNICA DEL TESORO LIB. 00099021001</t>
  </si>
  <si>
    <t>PAGO PRÉSTAMO BID 741-SF-BO VCTO. 06-jul-2016 POR CUENTA DE TGN , NTI. 008036 VALOR 06-jul-2016 CAPITAL BS 2.462.573,02 CTA. 3987 CUENTA UNICA DEL TESORO LIB. 00099021001 REF.: COMISIONES BANCARIAS</t>
  </si>
  <si>
    <t>PROVISION DE FONDOS A SOLICITUD DE YACIMIENTOS PETROLIFEROS FISCALES BOLIVIANOS SEGUN SOLICITUD YPFB-0283-2016 REF: PAGO TRANSPORTE A YPFB CHACO SA POR EL MES DE MAYO/2016 LIB. 00513012007 YPFB - RECURSOS NACIONALIZACIÓN</t>
  </si>
  <si>
    <t>PAGO A CAF PRÉSTAMO CFA007894 VCTO. 06-jul-2016 POR CUENTA DE TGN , NTI. 007999 VALOR 06-jul-2016 CAPITAL USD 641.703,15 INTERESES USD 188.130,26 CTA. 3987 CUENTA UNICA DEL TESORO LIB. 00099021001 REF.: COMISIONES BANCARIAS</t>
  </si>
  <si>
    <t>PAGO A BID PRÉSTAMO 3487/BL-BO VCTO. 06-jul-2016 POR CUENTA DE TGN , NTI. 007967 VALOR 06-jul-2016 INTERESES USD 2.312.811,72 CTA. 3987 CUENTA UNICA DEL TESORO LIB. 00099021001 REF.: COMISIONES BANCARIAS</t>
  </si>
  <si>
    <t>PAGO A BID PRÉSTAMO 3487/BL-BO VCTO. 06-jul-2016 POR CUENTA DE TGN , NTI. 007960 VALOR 06-jul-2016 INTERESES USD 35.437,79 CTA. 3987 CUENTA UNICA DEL TESORO LIB. 00099021001 REF.: COMISIONES BANCARIAS</t>
  </si>
  <si>
    <t>COBRO COSTOS DE PAPELERIA SEGUN TRANSFERENCIA DEL EXTERIOR POR ORDEN DE VICTORIA JUAN GAS S.A.C.REF.:PAGO PRE-FACTURA N.152 LIB. 00513062001 YPFB-OPERACIONES PLANTA DE SEPARACION DE LIQUIDOS RIO GRANDE</t>
  </si>
  <si>
    <t>COBRO COSTOS DE PAPELERIA SEGUN TRANSFERENCIA DEL EXTERIOR POR ORDEN DE CONSULADO DE BOLIVIA EN CALAMA CHILE LIB. 00340012003 RECAUDACION EXTRANJERIA - C.I. -L.C.</t>
  </si>
  <si>
    <t>COBRO COSTOS DE PAPELERIA SEGUN TRANSFERENCIA DEL EXTERIOR POR ORDEN DE GAS TOTAL S.A.REF.: FACTURA NO.129 LIB. 00513062001 YPFB-OPERACIONES PLANTA DE SEPARACION DE LIQUIDOS RIO GRANDE</t>
  </si>
  <si>
    <t>COBRO COSTOS DE PAPELERIA SEGUN TRANSFERENCIA DEL EXTERIOR POR ORDEN DE BOTSCHAFT DES PLURINATIONALEM STAATES BOLIVIEN-ALEMANIA REF:GESTORIA CONSULAR JUNIO 2016 LIB. 00010011102 MIN.RELACIONES EXTERIORES - GESTORIA CONSULAR LEY Nº 3108</t>
  </si>
  <si>
    <t>VENTA DE DIVISAS CON TRANSFERENCIA DE FONDOS A SOLICITUD DE MINISTERIO DE SALUD SEGUN SOLICITUD 162 REF: PAGO A LA OFICINA SANITARIA PANAMERICANA, POR LA COMPRA VACUNAS E INSUMOS PARA EL PROGRAMA AMPLIADO DE INMUNIZACIONES PAI, CITIBANK, 111 WALL STREET, NEW YORK, NY 10043, CUENTA#3615-9769 SWIFT#C LIB. 00046024204 MS - 5% ENTES GESTORES PROGRAMAS PREVENC. Y PROYECTOS NALES.</t>
  </si>
  <si>
    <t>VENTA DE DIVISAS CON TRANSFERENCIA DE FONDOS A SOLICITUD DE MINISTERIO DE SALUD SEGUN SOLICITUD 163 REF: PAGO A LA OFICINA SANITARIA PANAMERICANA, PARA LA ADQUISICION DE MEDICAMENTOS (OSELTAMIVIR), PARA EL PROGRAMA NACIONAL DE ENFERMEDADES TRANSMITIDAS POR ROEDORES, CITIBANK, 111 WALL STREET, NEW LIB. 00046024204 MS - 5% ENTES GESTORES PROGRAMAS PREVENC. Y PROYECTOS NALES.</t>
  </si>
  <si>
    <t>VENTA DE DIVISAS CON TRANSFERENCIA DE FONDOS A SOLICITUD DE ADMINISTRACION DE SERVICIOS PORTUARIOS BOLIVIA SEGUN SOLICITUD 165 REF: H.R. 2784-2646-2399-2231/ PAGO DE FACTURAS A TISUR Y TRAMARSA POR FAENAS EN EL PUERTO DE MOLLENDO MATARANI, SEGÚN NOTA INTERNA ASP-B/DOP/UAP/NI/76/2016 Y DEMÁS DOCUMENT LIB. 00594012001 ASP-B FONDO DE OPERACIONES</t>
  </si>
  <si>
    <t>TRANSFERENCIA DE FONDOS AL EXTERIOR A SOLICITUD DE MINISTERIO DE SALUD SEGUN SOLICITUD 164 REF: DEVOLUCION DE RECURSOS AL ORGANISMO FINANCIADOR (SALDOS DE LA CUENTA ESPECIAL, CREDITO 4382-BO), SEGUN DOCUMENTOS ADJUNTOS. LIB. 00046054201 MSD-EXPANSI ACCESO SERV.Y REDUC.INEQUIDADES EN SALUD APL-III</t>
  </si>
  <si>
    <t>VENTA DE DIVISAS CON TRANSFERENCIA DE FONDOS A SOLICITUD DE MINISTERIO DE SALUD SEGUN SOLICITUD 160 REF: DEVOLUCION DE RECURSOS AL BANCO MUNDIAL (CREDITO 4382-BO), SEGUN DOCUMENTOS ADJUNTOS. LIB. 00046054201 MSD-EXPANSI ACCESO SERV.Y REDUC.INEQUIDADES EN SALUD APL-III</t>
  </si>
  <si>
    <t>VENTA DE DIVISAS CON TRANSFERENCIA DE FONDOS A SOLICITUD DE MINISTERIO DE SALUD SEGUN SOLICITUD 159 REF: PAGO A LA OFICINA SANITARIA PANAMERICANA, POR LA ADQUISICION DE REACTIVOS PARA DIAGNOSTICO DE CHAGAS, CITIBANK, 111 WALL STREET, NEW YORK, NY 10043, CUENTA#3615-9769 SWIFT#CITIUS33 ABA#021000089 LIB. 00046024204 MS - 5% ENTES GESTORES PROGRAMAS PREVENC. Y PROYECTOS NALES.</t>
  </si>
  <si>
    <t>VENTA DE DIVISAS CON TRANSFERENCIA DE FONDOS A SOLICITUD DE ADMINISTRACION DE SERVICIOS PORTUARIOS BOLIVIA SEGUN SOLICITUD 158 REF: H.R. 2695 - 2699 - 2704 / PAGO DE FACTURAS AL TPA POR SERVICIO DE FAENAS EN EL PUERTO DE ARICA, CORRESPONDIENTE A LA SEGÚNDA QUINCENA DE MAYO/2016,EXPORTACIONES COMUNES LIB. 00594012001 ASP-B FONDO DE OPERACIONES</t>
  </si>
  <si>
    <t>COBRO COSTOS DE PAPELERIA SEGUN TRANSFERENCIA DEL EXTERIOR POR ORDEN DE CONSULADO DE BOLIVIA EN MURCIA. REF.: GESTORIA CONSULAR JUNIO/2016 LIB. 00010011102 MIN.RELACIONES EXTERIORES - GESTORIA CONSULAR LEY Nº 3108</t>
  </si>
  <si>
    <t>COBRO COSTOS DE PAPELERIA SEGUN TRANSFERENCIA DEL EXTERIOR POR ORDEN DE CONSULADO GENL DE BOLIVIA EN HOUSTON REF:GESTORIA CONSULAR LIB. 00010011102 MIN.RELACIONES EXTERIORES - GESTORIA CONSULAR LEY Nº 3108</t>
  </si>
  <si>
    <t>COBRO COSTOS DE PAPELERIA SEGUN TRANSFERENCIA DEL EXTERIOR POR ORDEN DE EMBAJADA DEL ESTADO-OTTAWA-CANADA REF:RECAUD.DE ABRIL,MAYO Y JUNIO 2016 LIB. 00010011102 MIN.RELACIONES EXTERIORES - GESTORIA CONSULAR LEY Nº 3108</t>
  </si>
  <si>
    <t>Transferencia en cumplimiento al DS N0913 de 15/06/2011 y el Convenio Intergubernativo de Financiamiento UPRE-CIF-IG/148/2016, suscrito entre la UPRE y el GAM Carangas Proyecto Implementacion Cancha de Cesped Sintetico Municipio de Carangas, correspondiente al pago del 20% de anticipo del monto fina</t>
  </si>
  <si>
    <t>Transferencia en cumplimiento al DS N0913 de 15/06/2011 y el Convenio Intergubernativo de Financiamiento UPRE-CIF-IG/146/2016, suscrito entre la UPRE y el GAM Carangas Proyecto Construccion Tinglado, Graderias y Ampliacion de Cancha Unidad Educativa Eliodoro Villazon, correspondiente al pago del 20%</t>
  </si>
  <si>
    <t>Transferencia en cumplimiento al DS N0913 de 15/06/2011 y el Convenio Intergubernativo de Financiamiento UPRE-CIF-IG/147/2016, suscrito entre la UPRE y el GAM Carangas Proyecto Construccion Tinglado, Graderias y Ampliacion de Cancha Unidad Educativa Mantos (Carangas), correspondiente al pago del 20%</t>
  </si>
  <si>
    <t>'COBRO POR´||COMISION TRANSFERENCIA FDOS.AL EXTERIOR 0,10% S/USD260.547,10.-,REEMB.GSTS.COMUNICACION BS220.-Y EMISION COMP.CONTABLE BS50.-REF.:PAGO 3 LC I-2016-011 P/C EASBA A/F BRN INTERNACIONAL INDUSTRIA E COMERCIO,EN COMPL.A COMP.856923,06/07/16. LIB.00586019203 GASTO CORRIENTE EASBA - SANO Nº 400 REF.:COMISIONES PAGO 3 LC I-2016-011</t>
  </si>
  <si>
    <t>COBRO DE||COSTO UTILES DE ESCRITORIO POR LA ELABORACION DEL COMPROBANTE CONTABLE NRO. 0856934 DE LA FECHA DE LA LIBRETA N° 00513052001 YPFB GER. NAL. DE PLANTAS DE SEPARACION POR COSTO UTILES DE ESCRITORIO</t>
  </si>
  <si>
    <t>COBRO DE||COSTO UTILES DE ESCRITORIO POR LA ELABORACION DEL COMPROBANTE CONTABLE NRO. 0856940 DE LA FECHA. DE LA LIBRETA N° 00513052001 YPFB GER. NAL. DE PLANTAS DE SEPARACION COSTO UTILES DE ESCRITORIO</t>
  </si>
  <si>
    <t>||TRANSF. DE FONDOS DEL EXTERIOR SEGUN SWIFT NO. 9230 DEL 05/07/2016 A F/ MIN.RR.EE. ORDENANTE CONSULADO GERAL DA BOLIVIA-RIO DE JANEIRO-BRASIL, GESTORIA CONSULAR MAYO Y JUNIO 2016 CGO.LIBRETA 00010011102 MIN.RELACIONES EXTERIORES-GESTORIA CONSULAR LEY NO.3108 (UT.ESCRITORIO)</t>
  </si>
  <si>
    <t>||TRANSF. DEL EXTERIOR SEGUN SWIFT 09268 DE FECHA 5/07/2016 A FAVOR DEL MIN. DE RR.EE. POR ORDEN DEL CONSULADO GENERAL DE BOLIVIA EN PROVIDENCIA-SANTIAGO-CHILE LIBRETA 00010011102 MIN.REL.EXTERIORES-GESTORIA CONSULAR LEY 3108. REF.: UTILES DE ESCRITORIO</t>
  </si>
  <si>
    <t>||TRANSFERENCIA DE FONDOS DEL EXTERIOR SG/ SWIFT 09231 DEL 05/07/2016 A/F MIN.RR.EE. POR ORDEN DEL CONSULADO DE BOLIVIA EN ARICA CHILE CGO LIB.00010011102 MIN.RELACIONES EXTERIORES-GESTORIA CONSULAR LEY NO.3108, UTILES DE ESCRITORIO</t>
  </si>
  <si>
    <t>'TRANSFERENCIA DE FONDOS||EN ATENCION A NOTA DEL MIN. DE ECONOMIA Y FINANZAS PUBLICAS. MEFP/VTCP/DGCP/UODP-685 /2016 DE LA FECHA(HRE-TSO-4937),PAGO BTS EXTRABURSATIL-VENCIMIENTO 7 DE JULIO D.S. N°1121 DE 11/01/2012. DEBITO DE LIBRETA N° 00099021001 "TGN-RECURSOS ORDINARIOS-MONEDA NACIONAL".</t>
  </si>
  <si>
    <t>'TRANSFERENCIA DE FONDOS||EN ATENCION A NOTA DEL MIN. DE ECONOMIA Y FINANZAS PUBLICAS. MEFP/VTCP/DGCP/UODP-685 /2016 DE LA FECHA(HRE-TSO-4937),PAGO BTS EXTRABURSATIL-VENCIMIENTO 7 DE JULIO D.S. N°1121 DE 11/01/2012. DEBITO DE LA LIBRETA N° 00099021001, REPOSICIÓN ÚTILES DE ESCRITORIO.</t>
  </si>
  <si>
    <t>||TRANSFERENCIA DE FONDOS DEL EXTERIOR SG/ SWIFT 09267 DEL 05/07/2016 A/F MIN. RR.EE. POR ORDEN DEL VICECONSULADO DE BOLIVIA LA PLATA BS AS - ARGENTINA CGO LIB.00010011102 MIN.RELACIONES EXTERIORES-GESTORIA CONSULAR LEY NO.3108, UTILES DE ESCRITORIO</t>
  </si>
  <si>
    <t>||TRANSFERENCIA DE FONDOS DEL EXTERIOR SG/ SWIFT 09274 DEL 05/07/2016 A/F SEGIP POR ORDEN DEL CONSULADO GENERAL DE BOLIVIA EN BUENOS AIRES ARGENTINA LIB.00340012003 RECAUDACION EXTRANJERIA CI-LC. COBRO UTILES DE ESCRITORIO</t>
  </si>
  <si>
    <t>||COBRO DE COMISIONES AL TGN,POR ADMINISTRACIÓN DE VALORES PUBLICOS C EN MN, POR EL MES DE JUNIO DE 2016, SEGÚN CARTA MEFP/VTCP/DGCP/UODP-686/2016 LIBRETA N°.00099021001, DE FECHA 06/07/2016 DEL MINISTERIO DE ECONOMIA Y FINANZAS PUBLICAS LIBRETA N°.00099021001</t>
  </si>
  <si>
    <t>||TRANSF. DE FONDOS DEL EXTERIOR SEGUN SWIFT 09229 DE FECHA 5/07/2016 POR ORDEN DE AMBASSADE DE BOLIVIE-PARIS-FRANCIA LIB.00099021001 TGN-RECURSOS ORDINARIOS</t>
  </si>
  <si>
    <t>||TRANSFERENCIA DE FONDOS S/G. NOTA DE CITE: BUN0612/15 DE LA FECHA (HRE-TSO-4959),PAGO VIÁTICO VACUNACIÓN Y RECONOCIMIENTO AÑOS DE SERVICIO A TRABAJADORES EN SALUD SEDES CHUQUISACA Y PAGO BECAS INTERNOS DE MEDICINA. A SOLIC. GOB.AUT.DPTAL.CHUQUISACA.LIBRETA N°00046024102 MS-TRANSF.GOBERNACIONES-SEDES; BUN.</t>
  </si>
  <si>
    <t>Traspaso s/g nota CITE: FDI/DGE/EXT/N 023/2016 e informe CITE: MEFP/VTCP/DGPOT/UPCFTGN/INF N1511/2016 por transferencia de recursos al FDI a favor de las UNIBOL, correspondiente al mes de junio de 2016.</t>
  </si>
  <si>
    <t>TRANSFERENCIA DE FONDOS AL EXTERIOR A SOLICITUD DE TESORO GENERAL DE LA NACION SEGUN SOLICITUD 169 REF: PAGO AL FONDO FIDUCIARIO PARA LA LUCHA CONTRA LA DESERTIFICACIÓN Y LA SEQUIA (UNCCD), POR CONCEPTO DE MEMBRESÍA POR EUROS672,00, SEGÚN SOLICITUD VRE-DGRM-CS-55/2016. EQUIVALENTES 745,99 USD LIB. 00099021001 TGN-RECURSOS ORDINARIOS (3987) POR DIFERENCIAL CAMBIARIO</t>
  </si>
  <si>
    <t>TRANSFERENCIA DE FONDOS AL EXTERIOR A SOLICITUD DE TESORO GENERAL DE LA NACION SEGUN SOLICITUD 171 REF: PAGO LA CORTE PERMANENTE DE ARBITRAJE (CPA), POR CONCEPTO DE MEMBRESÍA POR EUROS1.071,00, SEGÚN SOLICITUD VRE-DGRM-CS-8/2016. EQUIVALENTES 1.188,92 USD LIB. 00099021001 TGN-RECURSOS ORDINARIOS (3987) POR DIFERENCIAL CAMBIARIO</t>
  </si>
  <si>
    <t>TRANSFERENCIA DE FONDOS AL EXTERIOR A SOLICITUD DE TESORO GENERAL DE LA NACION SEGUN SOLICITUD 170 REF: PAGO A LA SECRETARÍA GENERAL IBEROAMERICANA (SEGIB), POR CONCEPTO DE MEMBRESÍA POR EUROS3.640,47 SEGÚN SOLICITUD VRE-DGRM-CS-60/2016. EQUIVALENTES 4.041,28 USD LIB. 00099021001 TGN-RECURSOS ORDINARIOS (3987) POR DIFERENCIAL CAMBIARIO</t>
  </si>
  <si>
    <t>TRANSFERENCIA DE FONDOS AL EXTERIOR A SOLICITUD DE TESORO GENERAL DE LA NACION SEGUN SOLICITUD 168 REF: PAGO AL CENTRO INTERNACIONAL DE ESTUDIOS PARA LA CONSERVACIÓN Y RESTAURACIÓN DE BIENES CULTURALES (ICCROM), POR CONCEPTO DE MEMBRESÍA POR EUROS369,00, SEGÚN SOLICITUD VRE-DGRM-CS-51/2016. EQUIVALE LIB. 00099021001 TGN-RECURSOS ORDINARIOS (3987) POR DIFERENCIAL CAMBIARIO</t>
  </si>
  <si>
    <t>TRANSFERENCIA DE FONDOS AL EXTERIOR A SOLICITUD DE TESORO GENERAL DE LA NACION SEGUN SOLICITUD 169 REF: PAGO AL FONDO FIDUCIARIO PARA LA LUCHA CONTRA LA DESERTIFICACIÓN Y LA SEQUIA (UNCCD), POR CONCEPTO DE MEMBRESÍA POR EUROS672,00, SEGÚN SOLICITUD VRE-DGRM-CS-55/2016. EQUIVALENTES 745,99 USD LIB. 00099021001 TGN-RECURSOS ORDINARIOS (3987)</t>
  </si>
  <si>
    <t>TRANSFERENCIA DE FONDOS AL EXTERIOR A SOLICITUD DE TESORO GENERAL DE LA NACION SEGUN SOLICITUD 171 REF: PAGO LA CORTE PERMANENTE DE ARBITRAJE (CPA), POR CONCEPTO DE MEMBRESÍA POR EUROS1.071,00, SEGÚN SOLICITUD VRE-DGRM-CS-8/2016. EQUIVALENTES 1.188,92 USD LIB. 00099021001 TGN-RECURSOS ORDINARIOS (3987)</t>
  </si>
  <si>
    <t>TRANSFERENCIA DE FONDOS AL EXTERIOR A SOLICITUD DE TESORO GENERAL DE LA NACION SEGUN SOLICITUD 170 REF: PAGO A LA SECRETARÍA GENERAL IBEROAMERICANA (SEGIB), POR CONCEPTO DE MEMBRESÍA POR EUROS3.640,47 SEGÚN SOLICITUD VRE-DGRM-CS-60/2016. EQUIVALENTES 4.041,28 USD LIB. 00099021001 TGN-RECURSOS ORDINARIOS (3987)</t>
  </si>
  <si>
    <t>TRANSFERENCIA DE FONDOS AL EXTERIOR A SOLICITUD DE TESORO GENERAL DE LA NACION SEGUN SOLICITUD 168 REF: PAGO AL CENTRO INTERNACIONAL DE ESTUDIOS PARA LA CONSERVACIÓN Y RESTAURACIÓN DE BIENES CULTURALES (ICCROM), POR CONCEPTO DE MEMBRESÍA POR EUROS369,00, SEGÚN SOLICITUD VRE-DGRM-CS-51/2016. EQUIVALE LIB. 00099021001 TGN-RECURSOS ORDINARIOS (3987)</t>
  </si>
  <si>
    <t>COBRO COSTOS DE PAPELERIA SEGUN TRANSFERENCIA DEL EXTERIOR POR ORDEN DE THE EMBASSY OF BOLIVIA-SUECIA. REF.:GESTORIA CONSULAR JUNIO 2016 LIB. 00010011102 MIN.RELACIONES EXTERIORES - GESTORIA CONSULAR LEY Nº 3108</t>
  </si>
  <si>
    <t>COBRO COSTOS DE PAPELERIA SEGUN TRANSFERENCIA DEL EXTERIOR POR ORDEN DE BOLIVIAN CONSULATE-LONDON (GB). REF.:GESTORIA CONSULAR JUNIO 2016 LIB. 00010011102 MIN.RELACIONES EXTERIORES - GESTORIA CONSULAR LEY Nº 3108</t>
  </si>
  <si>
    <t>VENTA DE DIVISAS CON TRANSFERENCIA DE FONDOS A SOLICITUD DE MINISTERIO DE EDUCACION SEGUN SOLICITUD 151 REF: TRASPASO PARA LUZ NATALIA MERCADO CALLAU EQUIVALENTES 4.695,85 USD LIB. 00099021001 TGN-RECURSOS ORDINARIOS (3987) POR DIFERENCIAL CAMBIARIO</t>
  </si>
  <si>
    <t>VENTA DE DIVISAS CON TRANSFERENCIA DE FONDOS A SOLICITUD DE MINISTERIO DE EDUCACION SEGUN SOLICITUD 151 REF: TRASPASO PARA LUZ NATALIA MERCADO CALLAU EQUIVALENTES 4.695,85 USD LIB. 00099021001 TGN-RECURSOS ORDINARIOS (3987)</t>
  </si>
  <si>
    <t>PAGO A CAF PRÉSTAMO CFA008606 VCTO. 07-jul-2016 POR CUENTA DE TGN , NTI. 008001 VALOR 07-jul-2016 INTERESES USD 46.340,33 COMISIONES USD 120.243,14 CTA. 3987 CUENTA UNICA DEL TESORO LIB. 00099021001 REF.: COMISIONES BANCARIAS</t>
  </si>
  <si>
    <t>PAGO A CAF PRÉSTAMO CFA008604 VCTO. 07-jul-2016 POR CUENTA DE TGN , NTI. 007998 VALOR 07-jul-2016 INTERESES USD 433.420,63 COMISIONES USD 179.738,57 CTA. 3987 CUENTA UNICA DEL TESORO LIB. 00099021001 REF.: COMISIONES BANCARIAS</t>
  </si>
  <si>
    <t>VENTA DE DIVISAS CON TRANSFERENCIA DE FONDOS A SOLICITUD DE YACIMIENTOS PETROLIFEROS FISCALES BOLIVIANOS SEGUN SOLICITUD 186 REF: PAGO A COPEC S.A. PROVISION DE DIESEL OIL CARGAS JUNIO 2016 LIB. 00513012004 LBP-YPFB-UNICOMERCIAL (4030005415/1-2188907)</t>
  </si>
  <si>
    <t>VENTA DE DIVISAS CON TRANSFERENCIA DE FONDOS A SOLICITUD DE YACIMIENTOS PETROLIFEROS FISCALES BOLIVIANOS SEGUN SOLICITUD 182 REF: PAGO A COPEC S.A.PROVISION DE DIESEL OIL LIB. 00513012004 LBP-YPFB-UNICOMERCIAL (4030005415/1-2188907)</t>
  </si>
  <si>
    <t>COBRO COSTOS DE PAPELERIA SEGUN TRANSFERENCIA DEL EXTERIOR POR ORDEN DE CONSULDADO DE BOLIVIA EN SEVILLA REF.: RECAUDACION GESTORIA JUNIO 2016 LIB. 00010011102 MIN.RELACIONES EXTERIORES - GESTORIA CONSULAR LEY Nº 3108</t>
  </si>
  <si>
    <t>COBRO COSTOS DE PAPELERIA SEGUN TRANSFERENCIA DEL EXTERIOR POR ORDEN DE CONSULADO DE BOLIVIA EN IQUIQUE REF.: RECAUDACION GESTORIA CONSULAR JUNIO 2016 LIB. 00010011102 MIN.RELACIONES EXTERIORES - GESTORIA CONSULAR LEY Nº 3108</t>
  </si>
  <si>
    <t>COBRO COSTOS DE PAPELERIA SEGUN TRANSFERENCIA DEL EXTERIOR POR ORDEN DE LLAMA GAS S.A.- PERU LIB. 00513062001 YPFB-OPERACIONES PLANTA DE SEPARACION DE LIQUIDOS RIO GRANDE</t>
  </si>
  <si>
    <t>COBRO COSTOS DE PAPELERIA SEGUN TRANSFERENCIA DEL EXTERIOR POR ORDEN DE COPETROL SA LIB. 00513062001 YPFB-OPERACIONES PLANTA DE SEPARACION DE LIQUIDOS RIO GRANDE</t>
  </si>
  <si>
    <t>Reposicion por Gasto Operativo de la operacion tipo TRLF y Nro.13</t>
  </si>
  <si>
    <t>||TRANSF. DE FONDOS DEL EXTERIOR SEGUN SWIFT 09229 DE FECHA 5/07/2016 POR ORDEN DE AMBASSADE DE BOLIVIE-PARIS-FRANCIA LIB.00099021001 TGN-RECURSOS ORDINARIOS. REF.: UTILES DE ESCRITORIO</t>
  </si>
  <si>
    <t>'TRANSFERENCIA DE FONDOS||EN ATENCION A NOTA DEL MIN. DE ECONOMIA Y FINANZAS PUBLICAS. MEFP/VTCP/DGCP/UODP-690 /2016 DE LA FECHA(HRE-TSO-4950), PAGO BTS EXTRABURSATIL-VENCIMIENTO 8 DE JULIO D.S. N°1121 DE 11/01/2012. DEBITO DE LA LIBRETA N° 00099021001 TGN-RECURSOS ORDINARIOS.</t>
  </si>
  <si>
    <t>'TRANSFERENCIA DE FONDOS||EN ATENCION A NOTA DEL MIN. DE ECONOMIA Y FINANZAS PUBLICAS. MEFP/VTCP/DGCP/UODP-690 /2016 DE LA FECHA(HRE-TSO-4950), PAGO BTS EXTRABURSATIL-VENCIMIENTO 8 DE JULIO D.S. N°1121 DE 11/01/2012. DEBITO DE LA LIBRETA N° 00099021001, REPOSICIÓN ÚTILES DE ESCRITORIO.</t>
  </si>
  <si>
    <t>||TRANSFERENCIA DE FONDOS EN ATENCION A MENSAJE SWIFT 09402 DE LA FECHA (SECTOR PUBLICO) DEBITO DE LA LIBRETA 00117012001 DGAC, REPOSICION UTILES DE ESCRITORIO.</t>
  </si>
  <si>
    <t>||TRANSFERENCIA DE FONDOS EN ATENCION A MENSAJES SWIFT 09406 Y 09394 DE LA FECHA (SECTOR PUBLICO). DEBITO DE LA LIBRETA 00117012001 DGAC, REPOSICION UTILES DE ESCRITORIO.</t>
  </si>
  <si>
    <t>'TRANSFERENCIA DE FONDOS||EN ATENCION A NOTA DEL MIN. DE ECONOMIA Y FINANZAS PUBLICAS MEFP/VTCP/DGPOT/UPCFTGN/TR-1518/2016 DE F.06/07/2016 RECIBIDA EN LA FECHA (HRE-TSO-4954). DEBITO DE LA LIBRETA N°00099021001, REPOSICIÓN ÚTILES DE ESCRITORIO.</t>
  </si>
  <si>
    <t>NÚMERO DE LIBRETA CUT: 990301013.00 OPERACIÓN T01 TRANSFERENCIA DE FONDOS A LA CUT - TESORO DIRECTO DE BANCO UNION S.A. A CUENTA UNICA DEL TESORO CON NUMERO DE SOLICITUD = 867911 Y NUMERO CORRELATIVO = 91320008072016916 00990301013 TGN RECURSOS ORDINARIOS</t>
  </si>
  <si>
    <t>||TRANSFERENCIA DE FONDOS S/G. NOTA DE CITE:BUN0616/16 DE LA FECHA (HRE-TSO-5017),DEVOLUCIÓN DE RECURSOS OTORGADOS A TRAVÉS DEL MMYA NO EJECUTADOS. A SOLIC.GOB.AUT.MCPAL.PRESTO,LIBRETA N°00086018007 MMAA-PAR-BS-PROYECTOS PLAN NAL. DE CUENCAS; BUN.</t>
  </si>
  <si>
    <t>||TRANSFERENCIA DE FONDOS S/G NOTA CITE: BUN/CF386/16 DE LA FECHA (HRE-TSO-5019),DEVOLUCION SALDOS NO EJECUTADOS PROYECTO PLANTA DE INDUSTRIALIZACION Y COMERCIALIZACION DE MATE DE COCA INFUSIONES COMBINADAS Y PRODUCTOS DERIVADOS-INALMAMA. A SOLIC.GOB.AUT.DPTAL.LA PAZ, LIBRETA N°00990201101 TGN. FONADAL; BUN.</t>
  </si>
  <si>
    <t>||TRANSFERENCIA DE FONDOS S/G NOTA CITE: BUN/CF387/16 DE LA FECHA (HRE-TSO-5020), PAGO ANUAL DE VIATICO VACUNACION DE CONFORMIDAD AL D.S.2041. A SOLIC.GOB.AUT.DPTAL.LA PAZ, LIBRETA N°00046024102 MIN.SALUD; BUN.</t>
  </si>
  <si>
    <t>||TRANSFERENCIA A LA CUENTA UNICA DEL TESORO IMPORTE RETENIDO A WALTER ABRAHAM PEREZ ALANDIA POR REMUNERACION MAXIMA CORRESPONDIENTE AL MES DE JUNIO/2016 - LIBRETA N° 00990201001, SEGUN COMUNICACION INTERNA BCB-DIR-CI-2016-113 DE 07/07/2016 Y "ROC" N° 1217/2016 DEL DCR. TRANSFERENCIA POR REMUNERACIÓN MÁXIMA DE WALTER PEREZ ALANDIA - JUNIO/2016 LIBRETA N° 00990201001</t>
  </si>
  <si>
    <t>Pago de capital e intereses corrientes a favor del TGN, adeudados por el GAD Santa Cruz, correspondiente al Convenio Subsidiario CAF 2324 Proyecto de Sistema de Electrificacion Rural San Antonio del Lomerio Fases I y II (Sistema).</t>
  </si>
  <si>
    <t>COBRO COSTOS DE PAPELERIA SEGUN TRANSFERENCIA DEL EXTERIOR POR ORDEN DE CONSULADO GENERAL DE BOLIVIA-MILAN-IT. REF.:RECAUDACION GESTORIA CONSULAR JUNIO 2016 LIB. 00010011102 MIN.RELACIONES EXTERIORES - GESTORIA CONSULAR LEY Nº 3108</t>
  </si>
  <si>
    <t>COBRO COSTOS DE PAPELERIA SEGUN TRANSFERENCIA DEL EXTERIOR POR ORDEN DE CONSULADO DE BOLIVIA EN NEW YORK REF.: GESTORIA CONSULAR LIB. 00010011102 MIN.RELACIONES EXTERIORES - GESTORIA CONSULAR LEY Nº 3108</t>
  </si>
  <si>
    <t>COBRO COSTOS DE PAPELERIA SEGUN TRANSFERENCIA DEL EXTERIOR POR ORDEN DE CONSULADO DE BOLIVIA EN MADRID REF.: GESTORIA CONSULAR LIB. 00010011102 MIN.RELACIONES EXTERIORES - GESTORIA CONSULAR LEY Nº 3108</t>
  </si>
  <si>
    <t>COBRO COSTOS DE PAPELERIA SEGUN TRANSFERENCIA DEL EXTERIOR POR ORDEN DE EMBAJADA DE BOLIVIA (QUITO ECUADOR) REF.: RECAUDACIONES GESTORIA CONSULAR JUNIO LIB. 00010011102 MIN.RELACIONES EXTERIORES - GESTORIA CONSULAR LEY Nº 3108</t>
  </si>
  <si>
    <t>COBRO COSTOS DE PAPELERIA SEGUN TRANSFERENCIA DEL EXTERIOR POR ORDEN DE AMB. BOLIVIE/SEC.CONSULAIRE BRUXELLES REF.: GESTORIA CONSULAR JUNIO 2016 LIB. 00010011102 MIN.RELACIONES EXTERIORES - GESTORIA CONSULAR LEY Nº 3108</t>
  </si>
  <si>
    <t>Transferencia en cumplimiento al DS N0913 de 15/06/2011 y el Convenio Interinstitucional de Financiamiento UPRE-CIF-075/2015, suscrito entre la UPRE y el GAM Villa Tunari Proyecto Construccion Tinglado y Graderias U.E. 2 de Junio, correspondiente al pago de la devolucion de retencion, segun la UPRE.</t>
  </si>
  <si>
    <t>Transferencia en cumplimiento al DS N0913 de 15/06/2011 y el Convenio Interinstitucional de Financiamiento UPRE-CIF-162/2015, suscrito entre la UPRE y el GAM Quillacollo Proyecto Construccion Casa de Apoyo Educativo Integral para Nino, Nina y Adolescente D-7 Quillacollo, correspondiente al pago de l</t>
  </si>
  <si>
    <t>Transferencia en cumplimiento al DS N0913 de 15/06/2011 y el Convenio Interinstitucional de Financiamiento UPRE-CIF-124/2015, suscrito entre la UPRE y el GAM Chimore Proyecto Const. Dos Aulas y Una Vivienda Escuela Pocoata, correspondiente al pago de la planilla N2, segun la UPRE.</t>
  </si>
  <si>
    <t>Transferencia en cumplimiento al DS N0913 de 15/06/2011 y el Convenio Interinstitucional de Financiamiento UPRE-CIF-0740/13, suscrito entre la UPRE y el GAM San Ignacio de Velasco Proyecto Construccion Terminal de Buses 2da. Fase Barrio Guapazal, correspondiente al pago de la devolucion de retencion</t>
  </si>
  <si>
    <t>Transferencia en cumplimiento al DS N0913 de 15/06/2011 y el Convenio Interinstitucional de Financiamiento UPRE-CIF-091/2015, suscrito entre la UPRE y el GAM Puerto Villarroel Proyecto Construccion Puente Vehicular Santa Ana D, correspondiente al pago de la planilla N2 de avance y cierre, segun la U</t>
  </si>
  <si>
    <t>Transferencia en cumplimiento al DS N0913 de 15/06/2011 y el Convenio Intergubernativo de Financiamiento UPRE-CIF-IG/011/2015, suscrito entre la UPRE y el GAM Ingavi Proyecto Construccion Tinglado Polifuncional con Graderia U.E. Humaitha Comunidad Humaitha, correspondiente al pago de la planilla N1,</t>
  </si>
  <si>
    <t>Transferencia en cumplimiento al DS N0913 de 15/06/2011 y el Convenio Interinstitucional de Financiamiento UPRE-CIF-107/2014, suscrito entre la UPRE y el GAM Bermejo Proyecto Construccion Stadium Barrio Municipal, correspondiente al pago de la planilla N12, segun la UPRE.</t>
  </si>
  <si>
    <t>Transferencia en cumplimiento al DS N0913 de 15/06/2011 y el Convenio Interinstitucional de Financiamiento UPRE-CIF-673/2014, suscrito entre la UPRE y el GAM Cabezas Proyecto Construccion Centro Materno Infantil Francisco Mora, correspondiente al pago de la planilla N3, segun la UPRE.</t>
  </si>
  <si>
    <t>Transferencia en cumplimiento al DS N0913 de 15/06/2011 y el Convenio Interinstitucional de Financiamiento UPRE-CIF-0959/2013, suscrito entre la UPRE y el GAM Cabezas Proyecto Construccion Modulo Educativo Francisco Mora, correspondiente al pago de la planilla N5 de avance y cierre, segun la UPRE.</t>
  </si>
  <si>
    <t>Transferencia en cumplimiento al DS N0913 de 15/06/2011 y el Convenio Intergubernativo de Financiamiento UPRE-CIF-IG/496/2015, suscrito entre la UPRE y el GAM Chuma Proyecto Const. de Aulas Unidad Educativa Maximiliano Ortiz A, correspondiente al pago de la planilla N2, segun</t>
  </si>
  <si>
    <t>||TRANSFERENCIA DE FONDOS POR PARTE DEL TGN PARA PAGO DE VALORES "C" EN MN CON F.VCTO.08.07.2016, S/G CARTA MEFP/VTCP/DGCP/UODP-698/2016 DE FECHA 08/07/2016.DEL MINISTERIO DE ECONOMIA Y FINANZAS PUBLICAS, LIBRETA 00099031003 DEL TGN TITULOS VALOR DEL TESORO MN. LIBRETA 00099031003 DEL TGN TITULOS VALOR DEL TESORO MN.</t>
  </si>
  <si>
    <t>||TRANSFERENCIA DEL EXTERIOR SEGUN SWIFT NO.9439 DEL 7/07/2016 POR ORDEN DE CONSULADO GERAL DA BOLIVIA (SAO PAULO-SP) REF.: RECAUDACION GESTORIA CONSULAR JUNIO/2016 LIB.00010011102 MIN.RR.EE. - GESTORIA CONSULAR LEY 3108 POR COBRO UTILES DE ESCRITORIO</t>
  </si>
  <si>
    <t>||RESP. A DEBITO DEL BANQUERO SEGUN SWIFT 09478 DE LA FECHA. REF.: COBRO COMISION POR TRANSF. DE EUR 3.362,26 VALOR 6/07/2016 SEG. SOL.DEL MIN.EDUCACION PARA DIANA VALDEZ VARGAS LIB.00099021001 TGN-RECURSOS ORDINARIOS</t>
  </si>
  <si>
    <t>||RESP. A DEBITO DEL BANQUERO SEGUN SWIFT 09478 DE LA FECHA. REF.: COBRO COMISION POR TRANSF. DE EUR 3.362,26 VALOR 6/07/2016 SEG. SOL.DEL MIN.EDUCACION PARA DIANA VALDEZ VARGAS LIB.00099021001 TGN-RECURSOS ORDINARIOS. REF. UTILES DE ESCRITORIO</t>
  </si>
  <si>
    <t>'TRANSFERENCIA DE FONDOS||EN ATENCION A NOTA DEL MIN. DE ECONOMIA Y FINANZAS PUBLICAS. MEFP/VTCP/DGCP/UODP-699/2016 DE LA FECHA(HRE-TSO-501),PAGO BTS EXTRABURSATIL -VENCIMIENTO 9, 10 Y 11 DE JULIO D.S. N°1121 DE 11/01/2012. DEBITO DE LA LIBRETA N°00099021001 "TGN-RECURSOS ORDINARIOS-MONEDA NACIONAL".</t>
  </si>
  <si>
    <t>'TRANSFERENCIA DE FONDOS||EN ATENCION A NOTA DEL MIN. DE ECONOMIA Y FINANZAS PUBLICAS. MEFP/VTCP/DGCP/UODP-699/2016 DE LA FECHA(HRE-TSO-501),PAGO BTS EXTRABURSATIL -VENCIMIENTO 9, 10 Y 11 DE JULIO D.S. N°1121 DE 11/01/2012. DEBITO DE LA LIBRETA N° 00099021001, REPOSICIÓN ÚTILES DE ESCRITORIO.</t>
  </si>
  <si>
    <t>||TRANSFERENCIA DE FONDOS DEL EXTERIOR SG/ SWIFT 09360 DEL 06/07/2016 A/F MIN.RR.EE. POR ORDEN DEL CONSULADO GERAL DA BOLIVIA LIB.00010011102 MIN.RELACIONES EXTERIORES-GESTORIA CONSULAR LEY NO.3108, UTILES DE ESCRITORIO</t>
  </si>
  <si>
    <t>'TRANSFERENCIA DE FONDOS||S/G. NOTA CITE: MEFP/VTCP/DGCP/UODP-695/2016 DE LA FECHA, DEL MIN.DE ECONOMIA Y FINANZAS PUBLICAS(HRE-TSO-5102), A FAVOR DEL GOBIERNO AUTONOMO MUNICIPAL DE LA PAZ. DEBITO DE LA LIBRETA NO.00099037010 DGCP BS PROGRAMA DE DRENAJE PLUVIAL 2440/BL-BO.BID.</t>
  </si>
  <si>
    <t>'TRANSFERENCIA DE FONDOS||S/G. NOTA CITE: MEFP/VTCP/DGCP/UODP-695/2016 DE LA FECHA, DEL MIN.DE ECONOMIA Y FINANZAS PUBLICAS(HRE-TSO-5102), A FAVOR DEL GOBIERNO AUTONOMO MUNICIPAL DE LA PAZ. DEBITO DE LA LIBRETA NO.00099021001, REPOSICION UTILES DE ESCRITORIO.</t>
  </si>
  <si>
    <t>'TRANSFERENCIA DE FONDOS||S/G. NOTA CITE: MEFP/VTCP/DGCP/UODP-697/2016 DE LA FECHA, DEL MIN.DE ECONOMIA Y FINANZAS PUBLICAS(HRE-TSO-5103), A FAVOR DEL GOBIERNO AUTONOMO MUNICIPAL DE LA PAZ. DEBITO DE LA LIBRETA NO.00099037010 DGCP BS PROGRAMA DE DRENAJE PLUVIAL 2440/BL-BO.BID.</t>
  </si>
  <si>
    <t>'TRANSFERENCIA DE FONDOS||S/G. NOTA CITE: MEFP/VTCP/DGCP/UODP-697/2016 DE LA FECHA, DEL MIN.DE ECONOMIA Y FINANZAS PUBLICAS(HRE-TSO-5103), A FAVOR DEL GOBIERNO AUTONOMO MUNICIPAL DE LA PAZ. DEBITO DE LA LIBRETA NO.00099021001,REPOSICION UTILES DE ESCRITORIO.</t>
  </si>
  <si>
    <t>Transferencia que efectuamos en reversion a solicitud N79 enviada a traves del Sistema de Gestion Publica, por monto erroneo.</t>
  </si>
  <si>
    <t>Pago de capital e interese corriente a favor del TGN, adeudados por el GAD Santa Cruz, correspondientes a los Convenios Subsidiarios CAF 2324 de Proyectos de Sistema de Electrificacion Rural.</t>
  </si>
  <si>
    <t>NÚMERO DE LIBRETA CUT: 990301013.00 OPERACIÓN T01 TRANSFERENCIA DE FONDOS A LA CUT - TESORO DIRECTO DE BANCO UNION S.A. A CUENTA UNICA DEL TESORO CON NUMERO DE SOLICITUD = 875482 Y NUMERO CORRELATIVO = 91320011072016976 00990301013 TGN RECURSOS ORDINARIOS</t>
  </si>
  <si>
    <t>Transferencia en cumplimiento al DS N0913 de 15/06/2011 y el Convenio de Financiamiento y Ejecucion UPRE-CIF-0141/13, suscrito entre la UPRE y el GAM de Santiago de Huata proyecto Construccion Salon de Auditorio y Oficinas Administrativas Escuela Superior de Formacion de Maestras y Maestros Santiago</t>
  </si>
  <si>
    <t>||COBRO DE COMISION BCB P/ADM. DE FIDEICOMISO DEL 01/04/2016 AL 30/06/2016 S/G CONT.CONST.FIDEICOMISO SANO N°402/2014 SUSC EL 18/12/2014 Y NOTA DE YPFB LP.GAFC-1692 DFC-2595 URT-1985/2016 DE FECHA 06-07-2016 EQUIV. USD 5.743,17. LIBRETA 00513012007 YPFB-RECURSOS NACIONALIZACION</t>
  </si>
  <si>
    <t>||TRANSFERENCIA DE FONDOS EN ATENCION A MENSAJE SWIFT 9542 Y 9537 DE LA FECHA (SECTOR PUBLICO) DE LA LIBRETA 00117012001 DGAC, REPOSICION UTILES DE ESCRITORIO</t>
  </si>
  <si>
    <t>||TRANSFERENCIA DE FONDOS SEGÚN CITE: MEFP/VTCP/DGCP/UODP-706/2016 DEL MEFP RECIBIDA EN LA FECHA REF: PAGO VENCIMIENTOS CLAVE PIZARRA TGNU1Q06 (TRAM-TSO-5162) EQUIVALENTE A UFV 2.500.000,00 T/C. UFV 2,13608 DE LA LIBRETA N° 00099021001 TGN RECURSOS ORDINARIOS MONEDA NACIONAL</t>
  </si>
  <si>
    <t>COBRO DE||COBRO ÚTILES DE ESCRITORIO POR LA ELABORACIÓN DE LA OPERACIÓN CONTABLE N° 0857525 DE LA FECHA DE LA LIBRETA N° 00099021001 TGN RECURSOS ORDINARIOS MONEDA NACIONAL, COSTO ÚTILES DE ESCRITORIO</t>
  </si>
  <si>
    <t>'TRANSFERENCIA DE FONDOS||EN ATENCION A NOTA DEL MIN. DE ECONOMIA Y FINANZAS PUBLICAS. MEFP/VTCP/DGCP/UODP-707/2016 DE LA FECHA(HRE-TSO-5163), PAGO BTS EXTRABURSATIL-VENCIMIENTO 12 DE JULIO DE 2016 D.S. N°1121 DE 11/01/2012. DEBITO DE LIBRETA N° 00099021001 "TGN-RECURSOS ORDINARIOS-MONEDA NACIONAL".</t>
  </si>
  <si>
    <t>'TRANSFERENCIA DE FONDOS||EN ATENCION A NOTA DEL MIN. DE ECONOMIA Y FINANZAS PUBLICAS. MEFP/VTCP/DGCP/UODP-707/2016 DE LA FECHA(HRE-TSO-5163), PAGO BTS EXTRABURSATIL-VENCIMIENTO 12 DE JULIO DE 2016 D.S. N°1121 DE 11/01/2012. DEBITO DE LA LIBRETA N° 00099021001, REPOSICIÓN ÚTILES DE ESCRITORIO.</t>
  </si>
  <si>
    <t>||TRANSFERENCIA DE FONDOS EN ATENCION A MENSAJE SWIFT 9546 Y CORREO ELECTRONICO DE LA FECHA, DE LA DGAC.(SECTOR PUBLICO). DE LA LIBRETA 00117012001 DGAC, REPOSICION UTILES DE ESCRITORIO.</t>
  </si>
  <si>
    <t>'TRANSFERENCIA DE FONDOS||EN ATENCION A NOTA DEL MIN. DE ECONOMIA Y FINANZAS PUBLICAS MEFP/VTCP/DGPOT/UPCFTGN/TR- 1557/2016 DE LA FECHA(HRE-TSO-5184). DEBITO DE LA LIBRETA N°00099021001, REPOSICIÓN ÚTILES DE ESCRITORIO.</t>
  </si>
  <si>
    <t>PAGO A FONPLATA PRÉSTAMO BOL 24/2014 VCTO. 11-jul-2016 POR CUENTA DE TGN , NTI. 008037 VALOR 11-jul-2016 INTERESES USD 162.018,66 COMISIONES USD 6.470,66 CTA. 3987 CUENTA UNICA DEL TESORO LIB. 00099021001 REF.: COMISIONES BANCARIAS</t>
  </si>
  <si>
    <t>VENTA DE DIVISAS CON TRANSFERENCIA DE FONDOS A SOLICITUD DE MINISTERIO DE RELACIONES EXTERIORES SEGUN SOLICITUD 227 REF: REMESA ADICIONAL A FAVOR DEL CONSULADO DE BOLIVIA EN MILAN - ITALIA, PARA EL PAGO A LA EMPRESA ANSAPOR LA DIFUSION DE LAS ACTIVIDADES DESARROLADAS EN LA EXPO MILN/2015 (CON RR DE LIB. 00099021001 TGN-RECURSOS ORDINARIOS (3987)</t>
  </si>
  <si>
    <t>VENTA DE DIVISAS CON TRANSFERENCIA DE FONDOS A SOLICITUD DE MINISTERIO DE RELACIONES EXTERIORES SEGUN SOLICITUD 223 REF: REMESA ADICIONAL A FAVOR DE LAS EMBAJADAS DE BOLIVIA E PARAGUAY Y RUSIA Y LOS CONSULADOS DE BOLIVIA EN VALENCIA Y CUZO, PARA LA COMPRA DE ACTIVOS FIJOS; S/G GM-DGAA-UFI-CF-IN-115- LIB. 00099021001 TGN-RECURSOS ORDINARIOS (3987)</t>
  </si>
  <si>
    <t>VENTA DE DIVISAS CON TRANSFERENCIA DE FONDOS A SOLICITUD DE VICEPRESIDENCIA DEL ESTADO SEGUN SOLICITUD 225 REF: PAGO A ROYAL FBO, POR EL SERVICIO DE SUMINISTRO DE COMBUSTIBLE, SERVICIOS DE APOYO Y MANIPULACION EN EL VIAJE OFICIAL DEL SR. VICEPRESIDENTE EN LA CIUDAD DE BUENOS AIRES ARGENTINA DE FECHA LIB. 00099021001 TGN-RECURSOS ORDINARIOS (3987)</t>
  </si>
  <si>
    <t>VENTA DE DIVISAS CON TRANSFERENCIA DE FONDOS A SOLICITUD DE MINISTERIO DE RELACIONES EXTERIORES SEGUN SOLICITUD 224 REF: REMESA ADICIONAL A FAVOR DEL CONSUADO DE BLIVIA EN ARICA - CHILE, PARA LA CONTRATACION DE SEGURO DE BIENE; S/G GM-DGAA-UFI- CF-IN-163/2016 LIB. 00099021001 TGN-RECURSOS ORDINARIOS (3987)</t>
  </si>
  <si>
    <t>COBRO COSTOS DE PAPELERIA SEGUN TRANSFERENCIA DEL EXTERIOR POR ORDEN DE DANMARK TEKNISKE UNIVERSITET (LYNGBY) REF.: REFUND TUITITION FEE HUGO SARAVIA LIB. 00099021001 TGN-RECURSOS ORDINARIOS (3987)</t>
  </si>
  <si>
    <t>COBRO COSTOS DE PAPELERIA SEGUN TRANSFERENCIA DEL EXTERIOR POR ORDEN DE VICECONSULADO DEL ESTADO PLURINACIONAL DE BOLIVIA EN PILAR-ARGENTINA LIB. 00010011102 MIN.RELACIONES EXTERIORES - GESTORIA CONSULAR LEY Nº 3108</t>
  </si>
  <si>
    <t>COBRO COSTOS DE PAPELERIA SEGUN TRANSFERENCIA DEL EXTERIOR POR ORDEN DE CONSULADO GENERAL DEL ESTADO (MIAMI) REF.: SERVICES RECAUDACIONES DE GESTORIA CONSULAR JUNIO 2016 LIB. 00010011102 MIN.RELACIONES EXTERIORES - GESTORIA CONSULAR LEY Nº 3108</t>
  </si>
  <si>
    <t>VENTA DE DIVISAS A SOLICITUD DE YACIMIENTOS PETROLIFEROS FISCALES BOLIVIANOS SEGUN SOLICITUD 197 REF: PAGO PLANILLA N° 41 (MARZO 2016), EMPRESA SAMSUNG ENGINEERING CO.LTD. POR REALIZACIÓN DE INGENIERÍA DE DETALLE, PROCURA, CONSTRUCCIÓN, PUESTA EN MARCHA DE LA PLANTA DE AMONIACO Y UREA EN LA LOCALI LIB. 00513052001 YPFB_GERENCIA NACIONAL DE PLANTAS DE SEPARACIÓN</t>
  </si>
  <si>
    <t>VENTA DE DIVISAS A SOLICITUD DE YACIMIENTOS PETROLIFEROS FISCALES BOLIVIANOS SEGUN SOLICITUD 222 REF: PAGO PLANILLA N° 32 (MARZO 2016) EMPRESA BUREAU VERITAS ARGENTINA S.A. POR SERVICIO DE FISCALIZACIÓN TÉCNICA DEL PAQUETE DE PDP, FEED, INGENIERÍA DE DETALLE, PROCURA, CONSTRUCCIÓN Y PUESTA EN MARC LIB. 00513052001 YPFB_GERENCIA NACIONAL DE PLANTAS DE SEPARACIÓN</t>
  </si>
  <si>
    <t>TRANSFERENCIA RECIBIDA DEL EXTERIOR SEGÚN MENSAJES SWIFT Nos. 09585-09573 (REM.EXT.) DE FECHA 11-07-2016 POR DESEMBOLSO DE FONPLATA PRÉSTAMO BOL 23/2014 GAF/BOL-059/2016 DESEMB. NRO. 3 LIBRETA N° 00291012002 ABC-RECURSOS PROPIOS REF.: UTILES DE ESCRITORIO</t>
  </si>
  <si>
    <t>COBRO COSTOS DE PAPELERIA SEGUN TRANSFERENCIA DEL EXTERIOR POR ORDEN DE PETROLEO BRASILEIRO S.A. PETROBRAS-RIO DE JANEIRO-BRASIL LIB. 00513012007 YPFB - RECURSOS NACIONALIZACIÓN</t>
  </si>
  <si>
    <t>COBRO COSTOS DE PAPELERIA SEGUN TRANSFERENCIA DEL EXTERIOR POR ORDEN DE ENERGIA ARGENTINA SOCIEDAD ANONIMA REF:INV.EXAGJA06016 LIB. 00513012007 YPFB - RECURSOS NACIONALIZACIÓN</t>
  </si>
  <si>
    <t>TRANSFERENCIA DEL EXTERIOR SEGUN SWIFT 09616 DE FECHA 12/07/2016 ORDENANTE: CONSULADO GENERAL DE BOLIVIA-BARCELONA. REF.:GESTORIA CONSULAR,CONSULADO DE BOLIVIA EN PALMA DE MALLORCA LIB. 00010011102 MIN.RELACIONES EXTERIORES - GESTORIA CONSULAR LEY Nº 3108</t>
  </si>
  <si>
    <t>TRANSFERENCIA DEL EXTERIOR SEGUN SWIFT 09615 DE FECHA 12/07/2016 ORDENANTE: CONSULADO DE BOLIVIA EN BILBAO LIB. 00010011102 MIN.RELACIONES EXTERIORES - GESTORIA CONSULAR LEY Nº 3108</t>
  </si>
  <si>
    <t>VENTA DE DIVISAS CON TRANSFERENCIA DE FONDOS A SOLICITUD DE MINISTERIO DE EDUCACION SEGUN SOLICITUD 210 REF: TRASPASO PARA GABRIELA TRUJILLO INFANTES EQUIVALENTES 2.241,10 USD LIB. 00099021001 TGN-RECURSOS ORDINARIOS (3987) POR DIFERENCIAL CAMBIARIO</t>
  </si>
  <si>
    <t>VENTA DE DIVISAS CON TRANSFERENCIA DE FONDOS A SOLICITUD DE MINISTERIO DE EDUCACION SEGUN SOLICITUD 210 REF: TRASPASO PARA GABRIELA TRUJILLO INFANTES EQUIVALENTES 2.241,10 USD LIB. 00099021001 TGN-RECURSOS ORDINARIOS (3987)</t>
  </si>
  <si>
    <t>VENTA DE DIVISAS A SOLICITUD DE YACIMIENTOS PETROLIFEROS FISCALES BOLIVIANOS SEGUN SOLICITUD 194 REF: RETRIBUCIÓN AL TITULAR, MERCADO INTERNO, PLUSPETROL BOLIVIA, CORRESPONDIENTE AL MES DE FEBRERO/2016. LIB. 00513012007 YPFB - RECURSOS NACIONALIZACIÓN</t>
  </si>
  <si>
    <t>VENTA DE DIVISAS A SOLICITUD DE YACIMIENTOS PETROLIFEROS FISCALES BOLIVIANOS SEGUN SOLICITUD 193 REF: RETRIBUCIÓN AL TITULAR, MERCADO INTERNO, BG BOLIVIA CORPORATION , CORRESPONDIENTE AL MES DE FEBRERO/2016. LIB. 00513012007 YPFB - RECURSOS NACIONALIZACIÓN</t>
  </si>
  <si>
    <t>COBRO COSTOS DE PAPELERIA SEGUN TRANSFERENCIA DEL EXTERIOR POR ORDEN DE PETROLEO BRASILEIRO S.A. PETROB REF:INV.GC-T-183/16 LIB. 00513012007 YPFB - RECURSOS NACIONALIZACIÓN</t>
  </si>
  <si>
    <t>COBRO COSTOS DE PAPELERIA SEGUN TRANSFERENCIA DEL EXTERIOR POR ORDEN DE CONSULADO GENERAL DE BOLIVIA-BARCELONA. REF.:GESTORIA CONSULAR,CONSULADO DE BOLIVIA EN PALMA DE MALLORCA LIB. 00010011102 MIN.RELACIONES EXTERIORES - GESTORIA CONSULAR LEY Nº 3108</t>
  </si>
  <si>
    <t>COBRO COSTOS DE PAPELERIA SEGUN TRANSFERENCIA DEL EXTERIOR POR ORDEN DE CONSULADO DE BOLIVIA EN BILBAO LIB. 00010011102 MIN.RELACIONES EXTERIORES - GESTORIA CONSULAR LEY Nº 3108</t>
  </si>
  <si>
    <t>TRANSFERENCIA DE FONDOS A SOLICITUD DE MINISTERIO DE DEFENSA SEGUN SOLICITUD 172 REF: TRANSFERENCIA VIA BCB A LA EMPRESA "MIL COM SUPPORT, INC" PARA LA ADQUISICIÓN DE MATERIAL ELÉCTRICO PARA LA AERONAVE T-25 UNIVERSAL MATRICULA FAB-502 DEL GRUPO AEREO "21" REQUERIDO POR EL DPTO. IV -EMGFAB. SEGUN I LIB. 00099021001 TGN-RECURSOS ORDINARIOS (3987)</t>
  </si>
  <si>
    <t>TRANSFERENCIA DE FONDOS A SOLICITUD DE MINISTERIO DE DEFENSA SEGUN SOLICITUD 173 REF: TRANSFERENCIA VIA BCB A LA EMPRESA "MIL COM SUPPORT, INC" PARA LA AQUISICION DE REPUESTOS PARA LA AERONAVE SUPER KING AIR 200 MATRICULA FAB-011 DE LA FTA "DIABLOS NEGROS" REQUERIDO POR EL DPTO. IV -EMGFAB. SEGUN LIB. 00099021001 TGN-RECURSOS ORDINARIOS (3987)</t>
  </si>
  <si>
    <t>TRANSFERENCIA DE FONDOS A SOLICITUD DE MINISTERIO DE DEFENSA SEGUN SOLICITUD 175 REF: TRANSFERENCIA VIA BCB A LA EMPRESA "MIL COM SUPPORT, INC" PARA LA AQUISICION DE REPUESTOS Y MATERIAL ELECTRICO PARA LAS AERONAVES CESSNA DE LA FAB REQUERIDO POR EL DPTO. IV -EMGFAB. SEGUN INFORME Nº 84/16 SECCION C LIB. 00099021001 TGN-RECURSOS ORDINARIOS (3987)</t>
  </si>
  <si>
    <t>TRANSFERENCIA DE FONDOS A SOLICITUD DE MINISTERIO DE DEFENSA SEGUN SOLICITUD 174 REF: TRANSFERENCIA VIA BCB A LA EMPRESA "MIL COM SUPPORT, INC" PARA LA AQUISICION DE LLANTAS Y NEUMATICOS PARA LAS AERONAVES CESSNA DE LA FAB REQUERIDO POR EL DPTO. IV -EMGFAB. SEGUN INFORME Nº 83/16 SECCION CONTRATACI LIB. 00099021001 TGN-RECURSOS ORDINARIOS (3987)</t>
  </si>
  <si>
    <t>VENTA DE DIVISAS CON TRANSFERENCIA DE FONDOS A SOLICITUD DE MINISTERIO DE SALUD SEGUN SOLICITUD 233 REF: PAGO A LA OFICINA SANITARIA PANAMERICANA, POR LA COMPRA DE MEDICAMENTOS ANTITUBRCULOSOS PARA EL PROGRAMA TUBERCULOSIS, CITIBANK, 111 WALL STREET, NEW YORK, NY 10043, CUENTA#3615-9769 SWIFT#CIT LIB. 00046024204 MS - 5% ENTES GESTORES PROGRAMAS PREVENC. Y PROYECTOS NALES.</t>
  </si>
  <si>
    <t>VENTA DE DIVISAS CON TRANSFERENCIA DE FONDOS A SOLICITUD DE MINISTERIO DE DEFENSA SEGUN SOLICITUD 229 REF: TRANSFERENCIA VIA BCB A LA EMPRESA "MIL COM SUPPORT, INC" PARA LA COMPRA DE MATERIAL (BATERY) PARA LA AERONAVE JET STREAM 32 FAB-046 REQUERIDO POR EL SERVICIO DE MANTENIMIENTO AEREO "2". SEGUN LIB. 00099021001 TGN-RECURSOS ORDINARIOS (3987)</t>
  </si>
  <si>
    <t>VENTA DE DIVISAS CON TRANSFERENCIA DE FONDOS A SOLICITUD DE MINISTERIO DE RELACIONES EXTERIORES SEGUN SOLICITUD 231 REF: REMESA ADICIONAL A FAVOR DEL CONSULADO DE BOLIVIA EN MILAN - ITALIA, PARA EL PAGO A LA EMPRESA ANSAPOR LA DIFUSION DE LAS ACTIVIDADES DESARROLADAS EN LA EXPO MILN/2015 (CON RR DE LIB. 00099021001 TGN-RECURSOS ORDINARIOS (3987)</t>
  </si>
  <si>
    <t>VENTA DE DIVISAS CON TRANSFERENCIA DE FONDOS A SOLICITUD DE MINISTERIO DE RELACIONES EXTERIORES SEGUN SOLICITUD 230 REF: GASTOS DE FUNCIONAMIENTO PARA EL SERVICIO EXTERIOR DIPLOMATICO Y CONSULAR, CORRESPONDIENTE AL MES DE JULIO/2016; S/G GM-DGAA-UFI-PRP-IN-28/2016 LIB. 00099021001 TGN-RECURSOS ORDINARIOS (3987)</t>
  </si>
  <si>
    <t>COBRO COSTOS DE PAPELERIA SEGUN TRANSFERENCIA DEL EXTERIOR POR ORDEN DE PERUANA DE COMBUSTIBLE S.A. REF.: FACTURAS 120 118 LIB. 00513062001 YPFB-OPERACIONES PLANTA DE SEPARACION DE LIQUIDOS RIO GRANDE</t>
  </si>
  <si>
    <t>Transferencia en cumplimiento al DS N0913 de 15/06/2011 y el Convenio Intergubernativo de Financiamiento UPRE-CIF-IG/010/2015, suscrito entre la UPRE y el GAM Filadelfia Proyecto Construccion Ambientes Nivel Secundario Unidad Educativa El Chive, correspondiente al pago de la planilla N4 de cierre, s</t>
  </si>
  <si>
    <t>Transferencia en cumplimiento al DS N0913 de 15/06/2011 y el Convenio Intergubernativo de Financiamiento UPRE-CIF-IG/064/2016, suscrito entre la UPRE y el GAM Ascension de Guarayos Proyecto Construccion Tinglado para la Comunidad Villa Fatima Guarayos, correspondiente al pago de la planilla N1, segu</t>
  </si>
  <si>
    <t>Transferencia en cumplimiento al DS N0913 de 15/06/2011 y el Convenio Interinstitucional de Financiamiento UPRE-CIF-294/2014, suscrito entre la UPRE y el GAM Challapata Proyecto Construccion Unidad Educativa Nemecio Barrientos Marka Qaqachaka del Municipio de Challapata - Oruro, correspondiente al p</t>
  </si>
  <si>
    <t>Transferencia en cumplimiento al DS N0913 de 15/06/2011 y el Convenio Intergubernativo de Financiamiento UPRE-CIF-IG/069/2016, suscrito entre la UPRE y el GAM Ascension de Guarayos Proyecto Construccion Tinglado para la Comunidad Santa Maria Guarayos, correspondiente al pago de la planilla N1, segun</t>
  </si>
  <si>
    <t>'TRANSFERENCIA DE FONDOS||EN ATENCION A NOTA DEL MIN. DE ECONOMIA Y FINANZAS PUBLICAS. MEFP/VTCP/DGCP/UODP-709/2016 DE LA FECHA(HRE-TSO-5186),PAGO BTS EXTRABURSATIL -VENCIMIENTO 13 DE JULIO DE 2016 D.S. N°1121 DE 11/01/2012. DEBITO DE LIBRETA N° 00099021001 "TGN-RECURSOS ORDINARIOS-MONEDA NACIONAL".</t>
  </si>
  <si>
    <t>'TRANSFERENCIA DE FONDOS||EN ATENCION A NOTA DEL MIN. DE ECONOMIA Y FINANZAS PUBLICAS. MEFP/VTCP/DGCP/UODP-709/2016 DE LA FECHA(HRE-TSO-5186),PAGO BTS EXTRABURSATIL -VENCIMIENTO 13 DE JULIO DE 2016 D.S. N°1121 DE 11/01/2012. DEBITO DE LA LIBRETA N° 00099021001, REPOSICIÓN ÚTILES DE ESCRITORIO.</t>
  </si>
  <si>
    <t>||PAGO SERV.DE INVESTIGACION DEL BANQUERO POR INSTRUCCIONES DE PAGO EFECTUADO POR CARTONBOL SG NOTA MEFP/VTCP/DGPOT/UOTGN/NO.1834/2016 DEL 03/06/2016 REF:PAGO A F/PICOTTI JULIO OMAR, COMPRA DE EQUIPO DE RODILLO CORRUGADOR. LIB.00576012001 CARTONBOL</t>
  </si>
  <si>
    <t>||PAGO SERV.DE INVESTIGACION DEL BANQUERO POR INSTRUCCIONES DE PAGO EFECTUADO POR CARTONBOL SG NOTA MEFP/VTCP/DGPOT/UOTGN/NO.1834/2016 DEL 03/06/2016 REF:PAGO A F/PICOTTI JULIO OMAR, COMPRA DE EQUIPO DE RODILLO CORRUGADOR. CGO.LIB.00576012001 CARTONBOL UTILES DE ESCRITORIO</t>
  </si>
  <si>
    <t>||PAGO SERVICIO DE INVESTIGACION DEL BANQUERO POR DEVOL.DE FDOS. REF.: TRANSF. AL EXT. SEG.NOTA MEFP/VTCP/DGPOT/UOTGN/NO.1814/2016 POR CUENTA DEL MIN.RELACIONES EXTERIORES DEL 1/06/2016 Y NOTA COMPLEMENTARIA GM-DGAA-UFI-PRP-CS-91/2016 DE 23/06/2016 P/REENVIO DE RECURSOS LIB.00010011102 GESTORIA CONSULAR REF.: PAGO POR SERVICIO DE INVESTIGACION DEL BANQUERO</t>
  </si>
  <si>
    <t>||PAGO SERVICIO DE INVESTIGACION DEL BANQUERO POR DEVOL.DE FDOS. REF.: TRANSF. AL EXT. SEG.NOTA MEFP/VTCP/DGPOT/UOTGN/NO.1814/2016 POR CUENTA DEL MIN.RELACIONES EXTERIORES DEL 1/06/2016 Y NOTA COMPLEMENTARIA GM-DGAA-UFI-PRP-CS-91/2016 DE 23/06/2016 P/REENVIO DE RECURSOS LIB.00010011102 GESTORIA CONSULAR. REF.: UTILES DE ESCRITORIO</t>
  </si>
  <si>
    <t>NUMERO DE LIBRETA CUT: 00099021001 OPERACIÓN E18 TRANSFERENCIA DEL SISTEMA FINANCIERO POR CUENTA DE TERCEROS A LA CUT TRANSFERENCIA DE FONDOS POR DECUENTO COBRO INDEBIDO R 026 99-RP PERIODO JUNIO 2016</t>
  </si>
  <si>
    <t>NUMERO DE LIBRETA CUT: 00099021001 OPERACIÓN E18 TRANSFERENCIA DEL SISTEMA FINANCIERO POR CUENTA DE TERCEROS A LA CUT TRANSFERENCIA DE FONDOS POR PAGO INDEBIDO -RP JUNIO 2016</t>
  </si>
  <si>
    <t>NUMERO DE LIBRETA CUT: 00099021001 OPERACIÓN E18 TRANSFERENCIA DEL SISTEMA FINANCIERO POR CUENTA DE TERCEROS A LA CUT TRANSFERENCIA DE FONDOS POR PAGO ADELANTADO PRA-RP JUNIO 2016</t>
  </si>
  <si>
    <t>NUMERO DE LIBRETA CUT: SENASIR OPERACIÓN E18 TRANSFERENCIA DEL SISTEMA FINANCIERO POR CUENTA DE TERCEROS A LA CUT POR DEVOLUCION DE APORTES EN EXCESO TGN DESACREDITACION DE APORTES A SOLICITUD DE BBVA PREVISION</t>
  </si>
  <si>
    <t>||TRANSFERENCIA DE FONDOS SEGUN CITE: FSF ADM 047/16 DEL FONDESIF RECIBIDA EN LA FECHA REF: TRANSFERENCIA AL TGN LA AMORTIZACION DE CAPITAL DE COOP. PAULO VI DEL PRPC TGN 9° (TRAM-TSO-5197) ABONO EN LA LIBRETA N° 00099021001 TGN RECURSOS ORDINARIOS</t>
  </si>
  <si>
    <t>||TRANSFERENCIA DE FONDOS DEL EXTERIOR SG/ SWIFT 09540 DEL 11/07/16 A/F MIN.RR.EE. POR ORDEN DEL CONSULADO GENERAL DE BOLIVIA LIMA-PERU LIBRETA 00010011102 MIN.RELACIONES EXTERIORES-GESTORIA CONSULAR LEY NO.3108</t>
  </si>
  <si>
    <t>||TRANSFERENCIA DE FONDOS DEL EXTERIOR SG/ SWIFT 09583 DEL 11/07/2016 A/F MIN.RR.EE. POR ORDEN DE LA EMBAJADA DE BOLIVIA / PANAMA LIBRETA 00010011102 MIN.RELACIONES EXTERIORES-GESTORIA CONSULAR LEY NO.3108</t>
  </si>
  <si>
    <t>'TRANSFERENCIA DE FONDOS DE DPTOS.DE ENCAJE LEGAL DEL SISTEMA FINANCIERO A DPTOS.CTES.DEL SECTOR PUBLICO S/G CITE' BUN.CA/P.CORP/140/16||DE LA FECHA (HRE-TSO-5205), PROGRAMA NACIONAL DE TELECOMUNICACIONES DE INCLUSION SOCIAL A SOLICITUD ENTEL S.A. , LIBRETA 00810104202 MIN.OBRAS PUBLICAS,SERVICIOSY VIVIENDA, BUN</t>
  </si>
  <si>
    <t>Traspaso s/g Informe MEFP/VTCP/DGPOT/UPCFTGN/ INF N 1574/2016. Transferencia de recursos para gastos de funcionamiento de la UL-FDPPIOYCC correspondiente al mes de junio de 2016.</t>
  </si>
  <si>
    <t>Traspaso s/g Informe MEFP/VTCP/DGPOT/UPCFTGN INF N 1575/2016. Transferencia de recursos al FDI correspondiente a gasto de funcionamiento para el mes de junio.</t>
  </si>
  <si>
    <t>TRANSFERENCIA DEL EXTERIOR SEGUN SWIFT 09661 DE FECHA 13/07/2016 ORDENANTE: CONSULADO DE BOLIVIA EN SALTA - ARGENTINA REF.: RECAUDACIONES CONSULARES LIB. 00010011102 MIN.RELACIONES EXTERIORES - GESTORIA CONSULAR LEY Nº 3108</t>
  </si>
  <si>
    <t>TRANSFERENCIA DEL EXTERIOR SEGUN MJE.SWIFT NO.9662 DE FECHA 13/07/2016 ORDENANTE: CONSULAT GENERAL BOLIVIE REF:RECAUDACIONES JUNIO 2016 LIB. 00010011102 MIN.RELACIONES EXTERIORES - GESTORIA CONSULAR LEY Nº 3108</t>
  </si>
  <si>
    <t>VENTA DE DIVISAS CON TRANSFERENCIA DE FONDOS A SOLICITUD DE DIRECCION GENERAL DE AERONAUTICA CIVIL SEGUN SOLICITUD 238 REF: TRANSFERENCIA USD 31.821,61 T/C 6.96 OACI, PAGO TOTAL DE MEMBRECIA TRAIN AIR PLUS ANUAL DE ACUERDO A INFORME INAC-CBB-ADM-FIN N 042/2016. LIB. 00117012001 LBP-DGAC-DIRECCION GRAL.DE AERONAUTICA CIVIL (4010430031)</t>
  </si>
  <si>
    <t>VENTA DE DIVISAS CON TRANSFERENCIA DE FONDOS A SOLICITUD DE MINISTERIO DE RELACIONES EXTERIORES SEGUN SOLICITUD 239 REF: PAGO DE HABERES Y COMPENSACIÓN DE COSTO DE VIDA PARA AUXILIARES II, CORRESPONDIENTE AL MES DE JUNIO, S/G PLANILLAS DE RECURSOS HUMANOS Nº061602. LIB. 00010011102 MIN.RELACIONES EXTERIORES - GESTORIA CONSULAR LEY Nº 3108</t>
  </si>
  <si>
    <t>COBRO COSTOS DE PAPELERIA SEGUN TRANSFERENCIA DEL EXTERIOR POR ORDEN DE CONSULADO DE BOLIVIA EN SALTA - ARGENTINA REF.: RECAUDACIONES CONSULARES LIB. 00010011102 MIN.RELACIONES EXTERIORES - GESTORIA CONSULAR LEY Nº 3108</t>
  </si>
  <si>
    <t>COBRO COSTOS DE PAPELERIA SEGUN TRANSFERENCIA DEL EXTERIOR POR ORDEN DE CONSULAT GENERAL BOLIVIE REF:RECAUDACIONES JUNIO 2016 LIB. 00010011102 MIN.RELACIONES EXTERIORES - GESTORIA CONSULAR LEY Nº 3108</t>
  </si>
  <si>
    <t>VENTA DE DIVISAS CON TRANSFERENCIA DE FONDOS A SOLICITUD DE ADMINISTRACION DE SERVICIOS PORTUARIOS BOLIVIA SEGUN SOLICITUD 234 REF: H.R. 2769 - 2771 - PAGO DE GASTOS DE FUNCIONAMIENTO Y GATE OUT PARA EL PUERTO DE ARICA, CORRESPONDIENTE A LA REPOSICION DE MAYO/2016, SEGÚN SOLICITUDES: ASP-B/DOP/NI/12 LIB. 00594012001 ASP-B FONDO DE OPERACIONES</t>
  </si>
  <si>
    <t>TRANSFERENCIA RECIBIDA DEL EXTERIOR SEGÚN MENSAJES SWIFT Nos. 09774-09766 (REM.EXT.) DE FECHA 13-07-2016 POR DESEMBOLSO DE BID PRÉSTAMO 3666/BL-BO REQ 0001 OPS0201630296A LIBRETA N° 00099021001 (3987) RECURSOS ORDINARIOS REF.: UTILES DE ESCRITORIO</t>
  </si>
  <si>
    <t>TRANSFERENCIA RECIBIDA DEL EXTERIOR SEGÚN MENSAJES SWIFT Nos. 09775-09767 (REM.EXT.) DE FECHA 13-07-2016 POR DESEMBOLSO DE BID PRÉSTAMO 3666/BL-BO REQ 0001 OPS0201630296A LIBRETA N° 00099021001 (3987) RECURSOS ORDINARIOS REF.: UTILES DE ESCRITORIO</t>
  </si>
  <si>
    <t>Transferencia en cumplimiento al DS N0913 de 15/06/2011 y el Convenio Intergubernativo de Financiamiento UPRE-CIF-IG/068/2016, suscrito entre la UPRE y el GAM de Ascencion de Guarayos proyecto Construccion Tinglado Unidad Educativa 17 de Febrero - Guarayos, correspondiente al pago de la planilla N 1</t>
  </si>
  <si>
    <t>Transferencia en cumplimiento al DS N0913 de 15/06/2011 y el Convenio Interinstitucional de Financiamiento UPRE-CIF-604/2014, suscrito entre la UPRE y el GAM de Santiago de Huari proyecto Construccion Coliseo Cerrado Santiago de Huari - Conclusion, correspondiente al pago de la planilla N 3, segun l</t>
  </si>
  <si>
    <t>Transferencia en cumplimiento al DS N0913 de 15/06/2011 y el Convenio Interinstitucional de Financiamiento UPRE-CIF-074/2015, suscrito entre la UPRE y el GAM de Villa Tunari proyecto Construccion Posta de Salud Capihuara, correspondiente al pago de la devolucion de retencion, segun la UPRE.</t>
  </si>
  <si>
    <t>Transferencia en cumplimiento al DS N0913 de 15/06/2011 y el Convenio Interinstitucional de Financiamiento UPRE-CIF-1136/2013, suscrito entre la UPRE y el GAM de Padcaya proyecto Construccion Centro Integral Multisectorial para Atencion a Personas con Discapacidad Prov. Arce, correspondiente al pago</t>
  </si>
  <si>
    <t>Transferencia en cumplimiento al DS N0913 de 15/06/2011 y el Convenio Intergubernativo de Financiamiento UPRE-CIF-IG/204/2015, suscrito entre la UPRE y el GAM de Comanche proyecto Construccion Tinglado Unidad Educativa Comanche, correspondiente al pago de la planilla N 3, segun la UPRE.</t>
  </si>
  <si>
    <t>Transferencia en cumplimiento al DS N0913 de 15/06/2011 y el Convenio Intergubernativo de Financiamiento UPRE-CIF-IG 251/2015, suscrito entre la UPRE y el GAM de Tarabuco proyecto Construccion Tinglado, Graderias y Cancha Polifuncional Unidad Educativa Dr. Manuel Guerra Mendieta, correspondiente al</t>
  </si>
  <si>
    <t>Transferencia en cumplimiento al DS N0913 de 15/06/2011 y el Convenio Intergubernativo de Financiamiento UPRE-CIF-IG 248/2015, suscrito entre la UPRE y el GAM de Presto proyecto Construccion Tinglado Unidad Educativa Rodeo El Palmar, correspondiente al pago de la planilla N 1, segun la UPRE.</t>
  </si>
  <si>
    <t>Transferencia en cumplimiento al DS N0913 de 15/06/2011 y el Convenio Interinstitucional de Financiamiento UPRE-CIF-050/2015, suscrito entre la UPRE y el GAM de Shinahota proyecto Const. Bateria de Banos Viviendas de Maestros y Amurallado U.E. Villa Fernandez, correspondiente al pago de la planilla</t>
  </si>
  <si>
    <t>Transferencia en cumplimiento al DS N0913 de 15/06/2011 y el Convenio Interinstitucional de Financiamiento UPRE-CIF-005/2015, suscrito entre la UPRE y el GAM San Pedro de Buena Vista Proyecto Construccion Coliseo San Pedro de Buena Vista, correspondiente al pago de la planilla N4, segun la UPRE.</t>
  </si>
  <si>
    <t>Transferencia en cumplimiento al DS N0913 de 15/06/2011 y el Convenio Interinstitucional de Financiamiento UPRE-CIF-653/2014, suscrito entre la UPRE y el GAM Carapari Proyecto Construccion de Cancha de Futbol Las Sidras, correspondiente al pago de la planilla N2, segun la UPRE.</t>
  </si>
  <si>
    <t>Transferencia en cumplimiento al DS N0913 de 15/06/2011 y el Convenio Intergubernativo de Financiamiento UPRE-CIF-IG 255/2015, suscrito entre la UPRE y el GAM Villa Serrano Proyecto Construccion Unidad Educativa Franz Tamayo Villa Serrano, correspondiente al pago de la planilla N1, segun la UPRE.</t>
  </si>
  <si>
    <t>||TRANSFERENCIA DE FONDOS DEL EXTERIOR SG/ SWIFT 09540 DEL 11/07/16 A/F MIN.RR.EE. POR ORDEN DEL CONSULADO GENERAL DE BOLIVIA LIMA-PERU LIBRETA 00010011102 MIN.RELACIONES EXTERIORES-GESTORIA CONSULAR LEY NO.3108, UTILES DE ESCRITORIO</t>
  </si>
  <si>
    <t>||TRANSFERENCIA DE FONDOS DEL EXTERIOR SG/ SWIFT 09583 DEL 11/07/2016 A/F MIN.RR.EE. POR ORDEN DE LA EMBAJADA DE BOLIVIA / PANAMA LIBRETA 00010011102 MIN.RELACIONES EXTERIORES-GESTORIA CONSULAR LEY NO.3108, UTILES DE ESCRITORIO</t>
  </si>
  <si>
    <t>'TRANSFERENCIA DE FONDOS||EN ATENCION A NOTA DEL MIN. DE ECONOMIA Y FINANZAS PUBLICAS. MEFP/VTCP/DGCP/UODP-712/2016 DE LA FECHA(HRE-TSO-5198), PAGO BTS EXTRABURSATIL -VENCIMIENTO 14 DE JULIO DE 2016 D.S. N°1121 DE 11/01/2012 DEBITO DE LIBRETA N° 00099021001 "TGN-RECURSOS ORDINARIOS-MONEDA NACIONAL".</t>
  </si>
  <si>
    <t>'TRANSFERENCIA DE FONDOS||EN ATENCION A NOTA DEL MIN. DE ECONOMIA Y FINANZAS PUBLICAS. MEFP/VTCP/DGCP/UODP-712/2016 DE LA FECHA(HRE-TSO-5198), PAGO BTS EXTRABURSATIL -VENCIMIENTO 14 DE JULIO DE 2016 D.S. N°1121 DE 11/01/2012 DEBITO DE LA LIBRETA N° 00099021001, REPOSICIÓN ÚTILES DE ESCRITORIO.</t>
  </si>
  <si>
    <t>||RESPUESTA A DEBITO DEL BANQUERO SG SWIFT NO.9787 DE LA FECHA REF: COBRO COMISION EUR 19.87 POR TRANSFERENCIA DE EUR 19.873.83 - FECHA VALOR 17/06/2016 SG SOL. DEL MIN. DE EDUCACION , PAGO COLEGIATURA -SILVANA INES QUITON TAPIA. CGO.LIB.00099021001 TGN-RECURSOS ORDINARIOS</t>
  </si>
  <si>
    <t>||RESPUESTA A DEBITO DEL BANQUERO SG SWIFT NO.9787 DE LA FECHA REF: COBRO COMISION EUR 19.87 POR TRANSFERENCIA DE EUR 19.873.83 - FECHA VALOR 17/06/2016 SG SOL. DEL MIN. DE EDUCACION , PAGO COLEGIATURA -SILVANA INES QUITON TAPIA. CGO.LIB.00099021001 TGN-RECURSOS ORDINARIOS (UTILES DE ESCRIT.)</t>
  </si>
  <si>
    <t>||RESPUESTA A DEBITO DEL BANQUERO SEGUN SWIFT 09786 DE LA FECHA . REF.: COBRO COMISION POR TRANSF. EUR 1.071.- CON FECHA VALOR 7/07/2016 A SOLICITUD DEL TESORO GENERAL DE LA NACION LIBRETA 00990201001 TGN-RECURSOS ORDINARIOS</t>
  </si>
  <si>
    <t>||RESPUESTA A DEBITO DEL BANQUERO SEGUN SWIFT 09786 DE LA FECHA . REF.: COBRO COMISION POR TRANSF. EUR 1.071.- CON FECHA VALOR 7/07/2016 A SOLICITUD DEL TESORO GENERAL DE LA NACION LIBRETA 00990201001 TGN-RECURSOS ORDINARIOS. REF.: UTILES DE ESCRITORIO</t>
  </si>
  <si>
    <t>||TRANSFERENCIA DE FONDOS EN ATENCION A MENSAJE SWIFT 09776 DE LA FECHA (SECTOR PUBLICO). DEBITO DE LA LIBRETA 00117012001 DGAC, REPOSICION UTILES DE ESCRITORIO.</t>
  </si>
  <si>
    <t>||TRANSFERENCIA DE FONDOS EN ATENCIÓN A MENSAJE SWIFT 09806 DE LA FECHA (SECTOR PUBLICO) DE LA LIBRETA 00117012001 DGAC, REPOSICION UTILES DE ESCRITORIO</t>
  </si>
  <si>
    <t>NUMERO DE LIBRETA CUT: SENASIR OPERACIÓN E18 TRANSFERENCIA DEL SISTEMA FINANCIERO POR CUENTA DE TERCEROS A LA CUT POR CONCEPTO DE DEVOLUCION DE PAGOS CC NO COBRADOS POR AFILIADOS CIVILES CORRESPONDIENTE AL PERIODO DE DICIEMBRE 2015 A SOLICITUD DE BBVA</t>
  </si>
  <si>
    <t>NUMERO DE LIBRETA CUT: PAGO PENSION POR RIESGOS PROFESIONALES OPERACIÓN E18 TRANSFERENCIA DEL SISTEMA FINANCIERO POR CUENTA DE TERCEROS A LA CUT SEGUN EL SIGUIENTE DETALLE A SOLICITUD DEL CLIENTE BBVA PREVISION DESCUENTOS COBRO INDEBIDO R 026 99 RP B</t>
  </si>
  <si>
    <t>||TRANSFERENCIA AL TGN,POR FINANCIAMIENTO"BONO JUANA AZURDUY"-JUNIO/16 DE ACUERDO AL ART.8-LEY 211,DISPOSICIÓN FINAL 2DA.-LEY 769,ART.25-DS 2644 Y RD 6/16 E INSTRUCIONES EN HRE BCB-HRE-TGL-2016-9853,CE MEFP/VTCP/DGPOT/UPCFTGN/N°1502/2016 E INSTRUCCIÓN DEL COORDINADOR UOC Y AP 6/16 DE LA GADM TRANSFERENCIA A LA LIBRETA 00099021001 TGN -RECURSOS ORDINARIOS (3987)</t>
  </si>
  <si>
    <t>TRANSFERENCIA DEL EXTERIOR SEGUN SWIFT 09815 DE FECHA 14/07/2016 ORDENANTE: CONSULADO DE BOLIVIA EN CALAMA REF.: RECAUDACIONES CONSULARES GESTORIA LIB. 00010011102 MIN.RELACIONES EXTERIORES - GESTORIA CONSULAR LEY Nº 3108</t>
  </si>
  <si>
    <t>TRANSFERENCIA DEL EXTERIOR SEGUN SWIFT 09855 DE FECHA 14/07/2016 ORDENANTE: CONSULADO DE BOLIVIA ANTOFAGASTA CHILE REF.: RECAUDACION GESTORIA CONSULAR LIB. 00010011102 MIN.RELACIONES EXTERIORES - GESTORIA CONSULAR LEY Nº 3108</t>
  </si>
  <si>
    <t>VENTA DE DIVISAS CON TRANSFERENCIA DE FONDOS A SOLICITUD DE MINISTERIO DE EDUCACION SEGUN SOLICITUD 209 REF: TRASPASO PARA PATRICIA CRISTINA QUIROGA YAÑEZ EQUIVALENTES 3.539,26 USD LIB. 00099021001 TGN-RECURSOS ORDINARIOS (3987) POR DIFERENCIAL CAMBIARIO</t>
  </si>
  <si>
    <t>VENTA DE DIVISAS CON TRANSFERENCIA DE FONDOS A SOLICITUD DE MINISTERIO DE EDUCACION SEGUN SOLICITUD 209 REF: TRASPASO PARA PATRICIA CRISTINA QUIROGA YAÑEZ EQUIVALENTES 3.539,26 USD LIB. 00099021001 TGN-RECURSOS ORDINARIOS (3987)</t>
  </si>
  <si>
    <t>VENTA DE DIVISAS CON TRANSFERENCIA DE FONDOS A SOLICITUD DE MINISTERIO DE EDUCACION SEGUN SOLICITUD 208 REF: TRASPASO PARA ANA TERESA MORATO LOPEZ EQUIVALENTES 3.539,40 USD LIB. 00099021001 TGN-RECURSOS ORDINARIOS (3987) POR DIFERENCIAL CAMBIARIO</t>
  </si>
  <si>
    <t>VENTA DE DIVISAS CON TRANSFERENCIA DE FONDOS A SOLICITUD DE MINISTERIO DE EDUCACION SEGUN SOLICITUD 208 REF: TRASPASO PARA ANA TERESA MORATO LOPEZ EQUIVALENTES 3.539,40 USD LIB. 00099021001 TGN-RECURSOS ORDINARIOS (3987)</t>
  </si>
  <si>
    <t>VENTA DE DIVISAS CON TRANSFERENCIA DE FONDOS A SOLICITUD DE MINISTERIO DE EDUCACION SEGUN SOLICITUD 207 REF: TRASPASO PARA JORGE DANIEL GROCK PEREIRA EQUIVALENTES 3.504,97 USD LIB. 00099021001 TGN-RECURSOS ORDINARIOS (3987) POR DIFERENCIAL CAMBIARIO</t>
  </si>
  <si>
    <t>VENTA DE DIVISAS CON TRANSFERENCIA DE FONDOS A SOLICITUD DE MINISTERIO DE EDUCACION SEGUN SOLICITUD 207 REF: TRASPASO PARA JORGE DANIEL GROCK PEREIRA EQUIVALENTES 3.504,97 USD LIB. 00099021001 TGN-RECURSOS ORDINARIOS (3987)</t>
  </si>
  <si>
    <t>VENTA DE DIVISAS CON TRANSFERENCIA DE FONDOS A SOLICITUD DE MINISTERIO DE LA PRESIDENCIA SEGUN SOLICITUD 242 REF: DOLARES 26,324.46 - ROYAL FBO - 0102351465 - VIAJE PRESIDENCIAL AL EXTERIOR LIB. 00099021001 TGN-RECURSOS ORDINARIOS (3987)</t>
  </si>
  <si>
    <t>VENTA DE DIVISAS CON TRANSFERENCIA DE FONDOS A SOLICITUD DE MINISTERIO DE LA PRESIDENCIA SEGUN SOLICITUD 241 REF: DIVISAS $US. 12.580.- ROCKWELL COLLINS - 0912704 - DATOS NAVEGACION FAB-47 Y 48 LIB. 00099021001 TGN-RECURSOS ORDINARIOS (3987)</t>
  </si>
  <si>
    <t>VENTA DE DIVISAS CON TRANSFERENCIA DE FONDOS A SOLICITUD DE MINISTERIO DE LA PRESIDENCIA SEGUN SOLICITUD 245 REF: DIVISAS USD 500.68 SATCOM DIRECT 2000055025245 TELEFONO SATELITAL LIB. 00099021001 TGN-RECURSOS ORDINARIOS (3987)</t>
  </si>
  <si>
    <t>VENTA DE DIVISAS CON TRANSFERENCIA DE FONDOS A SOLICITUD DE MINISTERIO DE LA PRESIDENCIA SEGUN SOLICITUD 244 REF: DIVISAS USD 3,065.03 DASSAULT FALCON 381023401350 REPUESTOS FAB-001 LIB. 00099021001 TGN-RECURSOS ORDINARIOS (3987)</t>
  </si>
  <si>
    <t>VENTA DE DIVISAS CON TRANSFERENCIA DE FONDOS A SOLICITUD DE MINISTERIO DE LA PRESIDENCIA SEGUN SOLICITUD 243 REF: DIVISAS $US. 22.404.- DASSAULT FALCON - 381023401350 - MANUEAL OPERACIONES VUELOS AERONAVE. LIB. 00099021001 TGN-RECURSOS ORDINARIOS (3987)</t>
  </si>
  <si>
    <t>VENTA DE DIVISAS CON TRANSFERENCIA DE FONDOS A SOLICITUD DE YACIMIENTOS PETROLIFEROS FISCALES BOLIVIANOS SEGUN SOLICITUD 240 REF: PAGO A DNP INTERNACIONAL PROVISION DE DIESEL OIL 3ER EMBARQUE LIB. 00513012004 LBP-YPFB-UNICOMERCIAL (4030005415/1-2188907)</t>
  </si>
  <si>
    <t>VENTA DE DIVISAS CON TRANSFERENCIA DE FONDOS A SOLICITUD DE MINISTERIO DE LA PRESIDENCIA SEGUN SOLICITUD 246 REF: DIVISAS USD 43.624.66 ROYAL FBO 102351465 SERVICIO VIAJE EE.UU. LIB. 00099021001 TGN-RECURSOS ORDINARIOS (3987)</t>
  </si>
  <si>
    <t>COBRO COSTOS DE PAPELERIA SEGUN TRANSFERENCIA DEL EXTERIOR POR ORDEN DE ENERGIA ARGENTINA SOCIEDAD ANONIMA REF.: INV.EXAGJA06016 LIB. 00513012007 YPFB - RECURSOS NACIONALIZACIÓN</t>
  </si>
  <si>
    <t>COBRO COSTOS DE PAPELERIA SEGUN TRANSFERENCIA DEL EXTERIOR POR ORDEN DE CONSULADO DE BOLIVIA EN CALAMA REF.: RECAUDACIONES CONSULARES GESTORIA LIB. 00010011102 MIN.RELACIONES EXTERIORES - GESTORIA CONSULAR LEY Nº 3108</t>
  </si>
  <si>
    <t>COBRO COSTOS DE PAPELERIA SEGUN TRANSFERENCIA DEL EXTERIOR POR ORDEN DE LIMA GAS S.A. (PERU) LIB. 00513062001 YPFB-OPERACIONES PLANTA DE SEPARACION DE LIQUIDOS RIO GRANDE</t>
  </si>
  <si>
    <t>COBRO COSTOS DE PAPELERIA SEGUN TRANSFERENCIA DEL EXTERIOR POR ORDEN DE CONSULADO DE BOLIVIA ANTOFAGASTA CHILE REF.: RECAUDACION GESTORIA CONSULAR LIB. 00010011102 MIN.RELACIONES EXTERIORES - GESTORIA CONSULAR LEY Nº 3108</t>
  </si>
  <si>
    <t>Transferencia en cumplimiento al DS N0913 de 15/06/2011 y el Convenio Intergubernativo de Financiamiento UPRE-CIF-IG/050/2016, suscrito entre la UPRE y el GAM Ascension de Guarayos Proyecto Construccion Tinglado para el Barrio Residencial Guarayos, correspondiente al pago de la planilla N1, segun la</t>
  </si>
  <si>
    <t>Transferencia en cumplimiento al DS N0913 de 15/06/2011 y el Convenio Intergubernativo de Financiamiento UPRE-CIF-IG/164/2015, suscrito entre la UPRE y el GAM de Umala proyecto Construccion Tinglado U.E. Santiago de Ventilla, correspondiente al pago de la planilla N 2, segun la UPRE.</t>
  </si>
  <si>
    <t>Transferencia en cumplimiento al DS N0913 de 15/06/2011 y el Convenio Intergobernativo de Financiamiento UPRE-CIF-272/12, suscrito entre la UPRE y el GAD de Potosi proyecto Construccion Centro Ferial y Eventos Culturales Potosi, correspondiente al pago de la planilla N 13, segun la UPRE.</t>
  </si>
  <si>
    <t>Transferencia en cumplimiento al DS N0913 de 15/06/2011 y el Convenio Intergubernativo de Financiamiento UPRE-CIF-IG/075/2015, suscrito entre la UPRE y el GAM de Villazon proyecto Construccion Centro de Salud San Judas Tadeo, correspondiente al pago de la planilla N 3, segun la UPRE.</t>
  </si>
  <si>
    <t>Transferencia en cumplimiento al DS N0913 de 15/06/2011 y el Convenio Interinstitucional de Financiamiento UPRE-CIF-144/2015, suscrito entre la UPRE y el GAM de El Puente proyecto Construccion Centro de Salud San Lorencito, correspondiente al pago de la planilla N 1, segun la UPRE.</t>
  </si>
  <si>
    <t>Transferencia en cumplimiento al DS N0913 de 15/06/2011 y el Convenio Intergubernativo de Financiamiento UPRE-CIF-IG/043/2015, suscrito entre la UPRE y el GAM de Sacaca proyecto Construccion 2 Aulas y Administracion U.E. Ovejeria, correspondiente al pago de la planilla N 1 de cierre, segun la UPRE.</t>
  </si>
  <si>
    <t>Transferencia en cumplimiento al DS N0913 de 15/06/2011 y el Convenio Intergubernativo de Financiamiento UPRE-CIF-IG/126/2015, suscrito entre la UPRE y el GAM de San Pedro de Curahuara proyecto Construccion de Puente Vehicular Llocohuta, correspondiente al pago de la planilla N 2 de cierre, segun la</t>
  </si>
  <si>
    <t>Transferencia en cumplimiento al DS N0913 de 15/06/2011 y el Convenio Interinstitucional de Financiamiento UPRE-CIF-059/2015, suscrito entre la UPRE y el GAM de Villa Tunari proyecto Construccion 8 Aulas U. E. Litoral, correspondiente al pago de la planilla N 4 de cierre, segun la UPRE.</t>
  </si>
  <si>
    <t>Transferencia en cumplimiento al DS N0913 de 15/06/2011 y el Convenio Intergubernativo de Financiamiento UPRE-CIF-IG 271/2015, suscrito entre la UPRE y el GAM de Yotala proyecto Construccion Edificio Direccion Distrital de Educacion Villa Yotala, correspondiente al pago de la planilla N 1, segun la</t>
  </si>
  <si>
    <t>Transferencia en cumplimiento al DS N0913 de 15/06/2011 y el Convenio Intergubernativo de Financiamiento UPRE-CIF-IG/013/2015, suscrito entre la UPRE y el GAM de Ingavi proyecto Construccion Vivienda para Medicos Comunidad Humaytha, correspondiente al pago de la planilla N 1, segun la UPRE.</t>
  </si>
  <si>
    <t>Transferencia en cumplimiento al DS N0913 de 15/06/2011 y el Convenio Intergubernativo de Financiamiento UPRE-CIF-IG/014/2015, suscrito entre la UPRE y el GAM de Ingavi proyecto Construccion Vivienda para Medicos Comunidad Ingavi, correspondiente al pago de la planilla N 1, segun la UPRE.</t>
  </si>
  <si>
    <t>Transferencia en cumplimiento al DS N0913 de 15/06/2011 y el Convenio Interinstitucional de Financiamiento UPRE-CIF-134/2014, suscrito entre la UPRE y el GAM de Bella Flor proyecto Construccion Unidad Educativa Evo Morales Ayma Comunidad Puerto Evo, correspondiente al pago de la planilla N 5, segun</t>
  </si>
  <si>
    <t>Transferencia en cumplimiento al DS N0913 de 15/06/2011 y el Convenio Intergubernativo de Financiamiento UPRE-CIF-IG/047/2015, suscrito entre la UPRE y el GAM de Tomave proyecto Construccion Puesto de Salud Pajcha, correspondiente al pago de la planilla N 1, segun la UPRE.</t>
  </si>
  <si>
    <t>Transferencia en cumplimiento al DS N0913 de 15/06/2011 y el Convenio Interintitucional de Financiamiento UPRE-CIF-093/2015, suscrito entre la UPRE y el GAM de Puerto Villarroel proyecto Construccion Puente Vehicular Arroyo Cooperativa, correspondiente al pago de la devolucion de retencion, segun la</t>
  </si>
  <si>
    <t>Transferencia en cumplimiento al DS N0913 de 15/06/2011 y el Convenio Interintitucional de Financiamiento UPRE-CIF-145/2015, suscrito entre la UPRE y el GAM de El Puente proyecto Ampliacion y Construccion Unidad Educativa Pueblo Nuevo Fase III, correspondiente al pago de la planilla N 1, segun la U</t>
  </si>
  <si>
    <t>Transferencia en cumplimiento al DS N0913 de 15/06/2011 y el Convenio Interintitucional de Financiamiento UPRE-CIF-117/2015, suscrito entre la UPRE y el GAM de Chimore proyecto Const. Centro Cultural Chimore, correspondiente al pago de la planilla N 3, segun la UPRE.</t>
  </si>
  <si>
    <t>Transferencia en cumplimiento al DS N0913 de 15/06/2011 y el Convenio Intergubernativo de Financiamiento UPRE-CIF-IG/012/2015, suscrito entre la UPRE y el GAM de Ingavi proyecto Construccion Tinglado Polifuncional con Graderia U.E. Ingavi, correspondiente al pago de la planilla N 1, segun la UPRE.</t>
  </si>
  <si>
    <t>Transferencia en cumplimiento al DS N0913 de 15/06/2011 y el Convenio Intergubernativo de Financiamiento UPRE-CIF-IG/049/2016, suscrito entre la UPRE y el GAM de Mairana proyecto Construccion Tinglado y Graderia U.E. Prof. Jesus Saldias Osinaga - Mairana, correspondiente al pago de la planilla N 1,</t>
  </si>
  <si>
    <t>||TRANSFERENCIA DE FONDOS SEGUN NOTA DEL MINISTERIO DE ECONOMIA Y FINANZAS PUBLICAS, CITE: MEFP VTCP DGCP UODP-715/16, RECIBIDA EN LA FECHA REF: PAGO VENCIMIENTO CLAVE PIZARRA TGNV1J01 (TRAM-TSO-5213) EQUIV. A MVDOL.12.960.000.00 DE LA LIBRETA 00099021001 TGN RECURSOS ORDINARIOS MONEDA NACIONAL</t>
  </si>
  <si>
    <t>COBRO DE||UTILES DE ESCRITORIO POR ELABORACION DE LA OPERACION CONTABLE N°857868 DE LA FECHA DE LA LIBRETA 00099021001 TGN RECURSOS ORDINARIOS MONEDA NACIONAL, COSTO UTILES DE ESCRITORIO</t>
  </si>
  <si>
    <t>'TRANSFERENCIA DE FONDOS||EN ATENCION A NOTA DEL MIN. DE ECONOMIA Y FINANZAS PUBLICAS. MEFP/VTCP/DGCP/UODP-714/2016 DE LA FECHA(HRE-TSO-5214). PAGO BTS EXTRABURSATIL -VENCIMIENTO 15 DE JULIO DE 2016 D.S. N°1121 DE 11/01/2012. DEBITO DE LA LIBRETA N° 00099021001 "TGN-RECURSOS ORDINARIOS-MONEDA NACIONAL".</t>
  </si>
  <si>
    <t>'TRANSFERENCIA DE FONDOS||EN ATENCION A NOTA DEL MIN. DE ECONOMIA Y FINANZAS PUBLICAS. MEFP/VTCP/DGCP/UODP-714/2016 DE LA FECHA(HRE-TSO-5214). PAGO BTS EXTRABURSATIL -VENCIMIENTO 15 DE JULIO DE 2016 D.S. N°1121 DE 11/01/2012. DEBITO DE LA LIBRETA N° 00099021001, REPOSICIÓN ÚTILES DE ESCRITORIO.</t>
  </si>
  <si>
    <t>||TRANSFERENCIA DE FONDOS EN ATENCION A MENSAJES SWIFT 09841 Y 09830 DE LA FECHA (SECTOR PUBLICO). DEBITO DE LA LIBRETA 00117012001 DGAC, REPOSICION UTILES DE ESCRITORIO.</t>
  </si>
  <si>
    <t>||COBRO NOTIF. ACEPTACION ENMIENDA A CARTA DE CREDITO STANDBY BS220.- Y EMISION DE CBTE. CONTABLE BS50.- REF. 40GA-G21704-4DGN LIB. 00513012007 YPFB RECURSOS NACIONALIZACION</t>
  </si>
  <si>
    <t>||TRASPASO DE FONDOS A SOLICITUD DEL VICEMINISTERIO DE PRESUPUESTO Y CONTAB. FISCAL SEGUN NOTA MEFP/VTCP/DGPOT/UOTGN/NO.2090/2016 DE LA FECHA REF.: ERROR EN EL PROCESAMIENTO DE LA SOLICITUD DE PAGO 232 REALIZADA POR EL MIN.RR.EE. EN EL SIGEP LIB.00099021001 TGN-RECURSOS ORDINARIOS</t>
  </si>
  <si>
    <t>||TRANSF. SEGUN SOLICITUD DEL VICEMINISTERIO DE PRESUPUESTOS Y CONTABILIDAD FISCAL EN NOTA MEFP/VTCP/DGPOT/UOTGN/NO.2090/2016 DE LA FECHA REF.: ERROR EN PROCESAMIENTO DE SOLICITUD 228 LIB.00010011101 MIN.RR.EE.- OTROS INGRESOS</t>
  </si>
  <si>
    <t>TRANSFERENCIA DEL EXTERIOR SEGUN SWIFT NO.9889 DE FECHA 15/07/2016 ORDENANTE: CONSULADO GENERAL DE BOLIVIA (BARCELONA) REF.: GESTORIA CONSULAR LIB. 00010011102 MIN.RELACIONES EXTERIORES - GESTORIA CONSULAR LEY Nº 3108</t>
  </si>
  <si>
    <t>TRANSFERENCIA DEL EXTERIOR SEGUN SWIFT 09867 DE FECHA 15/07/2016 ORDENANTE: EMBAJADA DEL ESTADO PLURINACIONAL DE BOLIVIA-MEXICO. REF: SALDOS LIB. 00099021001 TGN-RECURSOS ORDINARIOS</t>
  </si>
  <si>
    <t>PAGO A OPEP PRÉSTAMO 519-P VCTO. 15-jul-2016 POR CUENTA DE TGN , NTI. 008009 VALOR 15-jul-2016 CAPITAL USD 35.255,00 INTERESES USD 3.819,85 CTA. 3987 CUENTA UNICA DEL TESORO LIB. 00099021001 REF.: COMISIONES BANCARIAS</t>
  </si>
  <si>
    <t>PAGO A OPEP PRÉSTAMO 463-P VCTO. 15-jul-2016 POR CUENTA DE TGN , NTI. 008008 VALOR 15-jul-2016 CAPITAL USD 22.209,00 INTERESES USD 2.406,04 CTA. 3987 CUENTA UNICA DEL TESORO LIB. 00099021001 REF.: COMISIONES BANCARIAS</t>
  </si>
  <si>
    <t>PAGO A OPEP PRÉSTAMO 749-P VCTO. 15-jul-2016 POR CUENTA DE TGN , NTI. 008011 VALOR 15-jul-2016 CAPITAL USD 138.880,00 INTERESES USD 35.880,53 CTA. 3987 CUENTA UNICA DEL TESORO LIB. 00099021001 REF.: COMISIONES BANCARIAS</t>
  </si>
  <si>
    <t>PAGO A OPEP PRÉSTAMO 529-P VCTO. 15-jul-2016 POR CUENTA DE TGN , NTI. 008010 VALOR 15-jul-2016 CAPITAL USD 30.156,00 INTERESES USD 3.266,81 CTA. 3987 CUENTA UNICA DEL TESORO LIB. 00099021001 REF.: COMISIONES BANCARIAS</t>
  </si>
  <si>
    <t>PAGO A BIRF PRÉSTAMO BIRF 8469 VCTO. 15-jul-2016 POR CUENTA DE TGN , NTI. 007969 VALOR 15-jul-2016 INTERESES USD 1.117.277,78 CTA. 3987 CUENTA UNICA DEL TESORO LIB. 00099021001 REF.: COMISIONES BANCARIAS</t>
  </si>
  <si>
    <t>PAGO A IDA PRÉSTAMO 5591-BO VCTO. 15-jul-2016 POR CUENTA DE TGN , NTI. 007953 VALOR 15-jul-2016 INTERESES USD 58.220,42 CTA. 3987 CUENTA UNICA DEL TESORO LIB. 00099021001 REF.: COMISIONES BANCARIAS</t>
  </si>
  <si>
    <t>PAGO A IDA PRÉSTAMO 5592-BO VCTO. 15-jul-2016 POR CUENTA DE TGN , NTI. 007955 VALOR 15-jul-2016 INTERESES USD 929.439,20 CTA. 3987 CUENTA UNICA DEL TESORO LIB. 00099021001 REF.: COMISIONES BANCARIAS</t>
  </si>
  <si>
    <t>PAGO A IDA PRÉSTAMO 5004-BO VCTO. 15-jul-2016 POR CUENTA DE TGN , NTI. 007950 VALOR 15-jul-2016 INTERESES USD 306.674,12 CTA. 3987 CUENTA UNICA DEL TESORO LIB. 00099021001 REF.: COMISIONES BANCARIAS</t>
  </si>
  <si>
    <t>PAGO A IDA PRÉSTAMO 5003-BO VCTO. 15-jul-2016 POR CUENTA DE TGN , NTI. 007962 VALOR 15-jul-2016 INTERESES USD 289.525,72 CTA. 3987 CUENTA UNICA DEL TESORO LIB. 00099021001 REF.: COMISIONES BANCARIAS</t>
  </si>
  <si>
    <t>VENTA DE DIVISAS CON TRANSFERENCIA DE FONDOS A SOLICITUD DE MINISTERIO DE EDUCACION SEGUN SOLICITUD 217 REF: TRASPASO PARA HUGO MOVAREC SARAVIA EQUIVALENTES 2.811,64 USD LIB. 00099021001 TGN-RECURSOS ORDINARIOS (3987) POR DIFERENCIAL CAMBIARIO</t>
  </si>
  <si>
    <t>VENTA DE DIVISAS CON TRANSFERENCIA DE FONDOS A SOLICITUD DE MINISTERIO DE EDUCACION SEGUN SOLICITUD 217 REF: TRASPASO PARA HUGO MOVAREC SARAVIA EQUIVALENTES 2.811,64 USD LIB. 00099021001 TGN-RECURSOS ORDINARIOS (3987)</t>
  </si>
  <si>
    <t>VENTA DE DIVISAS CON TRANSFERENCIA DE FONDOS A SOLICITUD DE MINISTERIO DE RELACIONES EXTERIORES SEGUN SOLICITUD 252 REF: REMESA ADICIONAL PARA EL FUNCIONAMIENTO DEL CENTRO EMISOR DE PASAPORTES MADRID - ESPAÑA, CORRESPONDIENTE AL TERCER TRIMESTRE/2016, S/G CB.ES.MAD.-NSC-199-2016 LIB. 00099021001 TGN-RECURSOS ORDINARIOS (3987)</t>
  </si>
  <si>
    <t>VENTA DE DIVISAS CON TRANSFERENCIA DE FONDOS A SOLICITUD DE MINISTERIO DE RELACIONES EXTERIORES SEGUN SOLICITUD 256 REF: REMESA ADICIONAL A FAVOR DE LA EMBAJADA DE BOLIVIA EN CARACAS - VENEZUELA, PARA LA CONTRATACION DE SEGURO PARA INMUEBLE DE PROPIEDAD; S/G GM-DGAA-UFI-CF-IN-196/2016 LIB. 00099021001 TGN-RECURSOS ORDINARIOS (3987)</t>
  </si>
  <si>
    <t>VENTA DE DIVISAS CON TRANSFERENCIA DE FONDOS A SOLICITUD DE MINISTERIO DE RELACIONES EXTERIORES SEGUN SOLICITUD 253 REF: REMESA ADICIONAL A FAVOR DE LOS CONSULADOS EN CACERES Y VALENCIA, PARA EL PAGO DE REPATRIACIÓN DE ESTEFANÍA SUMBRE, NEONATO DE LA SEÑORA MARÍA CHUVE, WALTER VALDIVIA, JUANA POÑE Y LIB. 00010011102 MIN.RELACIONES EXTERIORES - GESTORIA CONSULAR LEY Nº 3108</t>
  </si>
  <si>
    <t>VENTA DE DIVISAS CON TRANSFERENCIA DE FONDOS A SOLICITUD DE MINISTERIO DE RELACIONES EXTERIORES SEGUN SOLICITUD 251 REF: REMESA ADICIONAL A FAVOR DEL CONSULADO DE BOLIVIA EN SANTIAGO, PARA EL PAGO DE LAS ACTIVIDADES EN CONMEMORACION AL 6 DE AGOSTO/2016, S/G GM-DGAA-UFI-CF-IN-199/2016 LIB. 00099021001 TGN-RECURSOS ORDINARIOS (3987)</t>
  </si>
  <si>
    <t>VENTA DE DIVISAS CON TRANSFERENCIA DE FONDOS A SOLICITUD DE MINISTERIO DE RELACIONES EXTERIORES SEGUN SOLICITUD 250 REF: REMESA ADICIONAL A FAVOR DE LA EMBAJADA EN ECUADOR Y EL CONSULADO EN SANTIAGO, PARA EL PAGO AISTENCIA FAMILAR DE LA SEÑORA KARINA ROMERO PORTAL Y REPATRIACION DE RESTOS MORTALES D LIB. 00010011102 MIN.RELACIONES EXTERIORES - GESTORIA CONSULAR LEY Nº 3108</t>
  </si>
  <si>
    <t>COBRO COSTOS DE PAPELERIA SEGUN TRANSFERENCIA DEL EXTERIOR POR ORDEN DE EMBAJADA DEL ESTADO PLURINACIONAL DE BOLIVIA-MEXICO. REF: SALDOS LIB. 00099021001 TGN-RECURSOS ORDINARIOS</t>
  </si>
  <si>
    <t>COBRO COSTOS DE PAPELERIA SEGUN TRANSFERENCIA DEL EXTERIOR POR ORDEN DE CONSULADO GENERAL DE BOLIVIA (BARCELONA) REF.: GESTORIA CONSULAR LIB. 00010011102 MIN.RELACIONES EXTERIORES - GESTORIA CONSULAR LEY Nº 3108</t>
  </si>
  <si>
    <t>COBRO COSTOS DE PAPELERIA SEGUN TRANSFERENCIA DEL EXTERIOR POR ORDEN DE PERUANA DE COMBUSTIBLE S.A.REF.:FACTURA 123 LIB. 00513062001 YPFB-OPERACIONES PLANTA DE SEPARACION DE LIQUIDOS RIO GRANDE</t>
  </si>
  <si>
    <t>Transferencia en cumplimiento al DS N0913 de 15/06/2011 y el Convenio Interinstitucional de Financiamiento UPRE-CIF-101/2015, suscrito entre la UPRE y el GAM de Puerto Villarroel proyecto Construccion Puente Vehicular Segunda Saavedra, correspondiente al pago de la planilla N 2, segun la UPRE.</t>
  </si>
  <si>
    <t>Transferencia en cumplimiento al DS N0913 de 15/06/2011 y el Convenio Intergubernativo de Financiamiento UPRE-CIF-IG/387/2015, suscrito entre la UPRE y el GAM de Toledo proyecto Construccion Aulas Multigrado U.E. Elizardo Perez I Cari Cari (Toledo), correspondiente al pago de la planilla N 2, segun</t>
  </si>
  <si>
    <t>Transferencia en cumplimiento al DS N0913 de 15/06/2011 y el Convenio Interinstitucional de Financiamiento UPRE-CIF-024/2015, suscrito entre la UPRE y el GAM de Entre Rios proyecto Const. 5 Aulas U.E. Mariscal Sucre Entre Rios, correspondiente al pago de la planilla N 3 de cierre, segun la UPRE.</t>
  </si>
  <si>
    <t>Transferencia en cumplimiento al DS N0913 de 15/06/2011 y el Convenio Interinstitucional de Financiamiento UPRE-CIF-110/2015, suscrito entre la UPRE y el GAM de Villa Tunari proyecto Construccion 4 Aulas Banos U. E. San Julian, correspondiente al pago de la devolucion de retencion, segun la UPRE.</t>
  </si>
  <si>
    <t>Transferencia en cumplimiento al DS N0913 de 15/06/2011 y el Convenio Interinstitucional de Financiamiento UPRE-CIF-079/2015, suscrito entre la UPRE y el GAM de Villa Tunari proyecto Construccion Tinglado y Graderia U. E. Mariscal Sucre A, correspondiente al pago de la devolucion de retencion, segun</t>
  </si>
  <si>
    <t>Transferencia en cumplimiento al DS N0913 de 15/06/2011 y el Convenio Intergubernativo de Financiamiento UPRE-CIF-IG/311/2015, suscrito entre la UPRE y el GAM de Machareti proyecto Construccion Centro de Salud de Internacion Carandayti, correspondiente al pago de la planilla N 2, segun la UPRE.</t>
  </si>
  <si>
    <t>Transferencia en cumplimiento al DS N0913 de 15/06/2011 y el Convenio Intergubernativo de Financiamiento UPRE-CIF-IG/311/2015, suscrito entre la UPRE y el GAM de Machareti proyecto Construccion Centro de Salud de Internacion Carandayti, correspondiente al pago de la planilla N 1, segun la UPRE.</t>
  </si>
  <si>
    <t>Transferencia en cumplimiento al DS N0913 de 15/06/2011 y el Convenio Intergubernativo de Financiamiento UPRE-CIF-IG/047/2016, suscrito entre la UPRE y el GAM de Mairana proyecto Construccion Tinglado y Graderia U.E. Fanny Velasco Nunez - Mairana, correspondiente al pago de la planilla N 1, segun la</t>
  </si>
  <si>
    <t>Transferencia en cumplimiento al DS N0913 de 15/06/2011 y el Convenio Interinstitucional de Financiamiento UPRE-CIF-314/2014, suscrito entre la UPRE y el GAM de Sacaba proyecto Construccion Nivel Secundario Unidad Educativa Simon Bolivar Distrito 4, correspondiente al pago de la planilla N 6, segun</t>
  </si>
  <si>
    <t>Transferencia en cumplimiento al DS N0913 de 15/06/2011 y el Convenio Interinstitucional de Financiamiento UPRE-CIF-022/11, suscrito entre la UPRE y el GAM de Montero proyecto Construccion Complejo de Racquetbol - Montero, correspondiente al pago de la planilla N 7 de avance y cierre, segun la UPRE.</t>
  </si>
  <si>
    <t>Transferencia en cumplimiento al DS N0913 de 15/06/2011 y el Convenio Intergubernativo de Financiamiento UPRE-CIF-IG/115/2015, suscrito entre la UPRE y el GAM de Acasio proyecto Construccion Bloque de Aulas Unidad Educativa Jose Rivera, correspondiente al pago de la planilla N 3, segun la UPRE.</t>
  </si>
  <si>
    <t>Transferencia en cumplimiento al DS N0913 de 15/06/2011 y el Convenio Intergubernativo de Financiamiento UPRE-CIF-IG/205/2015, suscrito entre la UPRE y el GAM de Comanche proyecto Construccion Tinglado Unidad Educativa Tocopilla Cantuyo B, correspondiente al pago de la planilla N 3, segun la UPRE.</t>
  </si>
  <si>
    <t>Transferencia en cumplimiento al DS N0913 de 15/06/2011 y el Convenio Interinstitucional de Financiamiento UPRE-CIF-581/2014, suscrito entre la UPRE y el GAM de San Pablo de Huacareta proyecto Construccion Colegio San Jorge Ipati, correspondiente al pago de la planilla N 6, segun la UPRE.</t>
  </si>
  <si>
    <t>Transferencia en cumplimiento al DS N0913 de 15/06/2011 y el Convenio Interinstitucional de Financiamiento UPRE-CIF-0960/2013, suscrito entre la UPRE y el GAM de Padcaya proyecto Construccion Modulo Coliseo Polideportivo Camacho, correspondiente al pago de la planilla N 9 de avance y cierre, segun l</t>
  </si>
  <si>
    <t>Transferencia en cumplimiento al DS N0913 de 15/06/2011 y el Convenio Interinstitucional de Financiamiento UPRE-CIF-045/2015, suscrito entre la UPRE y el GAM de Shinahota proyecto Const. Cubierta Metalica y Amurallado U.E. Majo Pampa B, correspondiente al pago de la planilla N 4 de cierre, segun la</t>
  </si>
  <si>
    <t>||TRANSFERENCIA DE FONDOS POR PARTE DEL TGN PARA PAGO DE VALORES "C" EN MN CON F.VCTO.15.07.2016, S/G CARTA MEFP/VTCP/DGCP/UODP-722/2016 DE FECHA 15/07/2016.DEL MINISTERIO DE ECONOMIA Y FINANZAS PUBLICAS, LIBRETA 00099031003 DEL TGN TITULOS VALOR DEL TESORO MN. LIBRETA 00099031003 DEL TGN TITULOS VALOR DEL TESORO MN.</t>
  </si>
  <si>
    <t>'TRANSFERENCIA DE FONDOS||EN ATENCION A NOTA DEL MIN. DE ECONOMIA Y FINANZAS PUBLICAS. MEFP/VTCP/DGCP/UODP-723/2016 DE LA FECHA(HRE-TSO-5228). PAGO BTS EXTRABURSATIL-VENCIMIENTO 16, 17 Y 18 DE JULIO DE 2016 D.S. N°1121 DE 11/01/2012. DEBITO DE LIBRETA N° 00099021001 "TGN-RECURSOS ORDINARIOS-MONEDA NACIONAL".</t>
  </si>
  <si>
    <t>'TRANSFERENCIA DE FONDOS||EN ATENCION A NOTA DEL MIN. DE ECONOMIA Y FINANZAS PUBLICAS. MEFP/VTCP/DGCP/UODP-723/2016 DE LA FECHA(HRE-TSO-5228). PAGO BTS EXTRABURSATIL-VENCIMIENTO 16, 17 Y 18 DE JULIO DE 2016 D.S. N°1121 DE 11/01/2012. DEBITO DE LA LIBRETA N° 00099021001, REPOSICIÓN ÚTILES DE ESCRITORIO.</t>
  </si>
  <si>
    <t>||UTILES DE ESCRITORIO POR PAGO DE COMISION QUE COBRA EL NORDEA BANK AB-STOCKHOLM POR PAGO PTMO. BID 931/SF-BO POR CUENTA DEL TGN. LIB.00099021001 TGN-RECURSOS ORDINARIOS (3987)</t>
  </si>
  <si>
    <t>'TRANSFERENCIA DE FONDOS||S/G. NOTA CITE: MEFP/VTCP/DGPOT/UPCFTGN/TR-1587/2016 DE LA FECHA,DEL MIN.DE ECONOMIA Y FINANZAS PUBLICAS(HRE-TSO-5253). DEBITO DE LA LIBRETA NO.00099021001, REPOSICION UTILES DE ESCRITORIO.</t>
  </si>
  <si>
    <t>NÚMERO DE LIBRETA CUT: 990301013.00 OPERACIÓN T01 TRANSFERENCIA DE FONDOS A LA CUT - TESORO DIRECTO DE BANCO UNION S.A. A CUENTA UNICA DEL TESORO CON NUMERO DE SOLICITUD = 925778 Y NUMERO CORRELATIVO = 91320018072016297 00990301013 TGN RECURSOS ORDINARIOS</t>
  </si>
  <si>
    <t>NÚMERO DE LIBRETA CUT: 990301013.00 OPERACIÓN T01 TRANSFERENCIA DE FONDOS A LA CUT - TESORO DIRECTO DE BANCO UNION S.A. A CUENTA UNICA DEL TESORO CON NUMERO DE SOLICITUD = 927215 Y NUMERO CORRELATIVO = 91320018072016306 00990301013 TGN RECURSOS ORDINARIOS</t>
  </si>
  <si>
    <t>TRANSFERENCIA AUTOMATICA SEGUN INSTRUCCION DEL MINISTERIO DE ECONOMIA Y FINANZAS PUBLICAS LIBRETA 00990201001 TGN RECURSOS ORDINARIOS</t>
  </si>
  <si>
    <t>Pago de capital e interes corriente a favor del TGN, adeudados por el GAD La Paz, correspondiente al Credito CAF 2760.</t>
  </si>
  <si>
    <t>Pago de capital e interes corriente a favor del TGN, adeudados por el GAD Potosi, correspondientes a los Convenios Subsidiarios CAF 2324 de Proyectos de Sistema de Electrificacion Rural.</t>
  </si>
  <si>
    <t>COBRO COSTOS DE PAPELERIA SEGUN TRANSFERENCIA DEL EXTERIOR POR ORDEN DE CORPORACION PETROLERA S.A.-ASUNCION-PARAGUAY LIB. 00513062001 YPFB-OPERACIONES PLANTA DE SEPARACION DE LIQUIDOS RIO GRANDE</t>
  </si>
  <si>
    <t>COBRO COSTOS DE PAPELERIA SEGUN TRANSFERENCIA DEL EXTERIOR POR ORDEN DE ENERGIA ARGENTINA SOCIEDAD ANONIMA REF.: INV. EXAGJA06016 LIB. 00513012007 YPFB - RECURSOS NACIONALIZACIÓN</t>
  </si>
  <si>
    <t>PAGO A CAF PRÉSTAMO CFA002762 VCTO. 18-jul-2016 POR CUENTA DE TGN , NTI. 007995 VALOR 18-jul-2016 CAPITAL USD 12.220,53 INTERESES USD 1.420,86 CTA. 3987 CUENTA UNICA DEL TESORO LIB. 00099021001 REF.: COMISIONES BANCARIAS</t>
  </si>
  <si>
    <t>VENTA DE DIVISAS CON TRANSFERENCIA DE FONDOS A SOLICITUD DE ADMINISTRACION DE SERVICIOS PORTUARIOS BOLIVIA SEGUN SOLICITUD 267 REF: H.R. 744 - PAGO DE FACTURAS AL TPA POR SERVICIO DE FAENAS EN EL PUERTO DE DE ARICA, CORRESPONDIENTE A LA PRIMERA QUINCENA DE JUNIO/2016, SEGÚN NOTA INTERNA ASP-B/DOP/U LIB. 00594012001 ASP-B FONDO DE OPERACIONES</t>
  </si>
  <si>
    <t>Transferencia en cumplimiento al DS N0913 de 15/06/2011 y el Convenio Intergubernativo de Financiamiento UPRE-CIF-IG/044/2016, suscrito entre la UPRE y el GAM de El Carmen Rivero Torrez proyecto Construccion Tinglado y Cancha Polifuncional U.E. Palmera, correspondiente al pago de la planilla N 2, se</t>
  </si>
  <si>
    <t>Transferencia en cumplimiento al DS N0913 de 15/06/2011 y el Convenio Interinstitucional de Financiamiento UPRE-CIF-1272/2013, suscrito entre la UPRE y el GAM de San Julian proyecto Construccion Mercado San Julian, correspondiente al pago de la planilla N 7 de avance y cierre, segun la UPRE.</t>
  </si>
  <si>
    <t>Transferencia en cumplimiento al DS N0913 de 15/06/2011 y el Convenio Interinstitucional de Financiamiento UPRE-CIF-0597/13, suscrito entre la UPRE y el GAM de Comarapa proyecto Construccion Unidad Educativa Prof. Lidia Quintana de Aranibar, correspondiente al pago de la planilla N 6 de cierre, segu</t>
  </si>
  <si>
    <t>Transferencia en cumplimiento al DS N0913 de 15/06/2011 y el Convenio Interinstitucional de Financiamiento UPRE-CIF-053/2015, suscrito entre la UPRE y el GAM de Shinahota proyecto Const. Infraestructura U.E. San Jose de Shinahota, correspondiente al pago de la planilla N 3, segun la UPRE.</t>
  </si>
  <si>
    <t>Transferencia en cumplimiento al DS N0913 de 15/06/2011 y el Convenio Interinstitucional de Financiamiento UPRE-CIF-109/2015, suscrito entre la UPRE y el GAM de Chimore proyecto Const. Tinglado con Graderias U.E. Cesarsama, correspondiente al pago de la planilla N 2 de cierre, segun la UPRE.</t>
  </si>
  <si>
    <t>Transferencia en cumplimiento al DS N0913 de 15/06/2011 y el Convenio Interinstitucional de Financiamiento UPRE-CIF-0361/13, suscrito entre la UPRE y el GAM de Villa Tunari proyecto Construccion Tinglado, Graderias y Cancha Multiple Mayca Monte, correspondiente al pago de la planilla N 3, segun la U</t>
  </si>
  <si>
    <t>Transferencia en cumplimiento al DS N0913 de 15/06/2011 y el Convenio Intergubernativo de Financiamiento UPRE-CIF-IG/478/2015, suscrito entre la UPRE y el GAM de Tolata proyecto Construccion Graderias Complejo Deportivo Villa Lourdes - Tolata, correspondiente al pago de la planilla N 2, segun la UPR</t>
  </si>
  <si>
    <t>Transferencia en cumplimiento al DS N0913 de 15/06/2011 y el Convenio Intergubernativo de Financiamiento UPRE-CIF-IG/348/2015, suscrito entre la UPRE y el GAM de Pucarani proyecto Const. Aulas U.E. Calama (Palcoco) (Pucarani), correspondiente al pago de la planilla N 3, segun la UPRE.</t>
  </si>
  <si>
    <t>Transferencia en cumplimiento al DS N0913 de 15/06/2011 y el Convenio Intergubernativo de Financiamiento UPRE-CIF-IG/347/2015, suscrito entre la UPRE y el GAM de Pucarani proyecto Const. Aulas U.E. Antofagasta (Vilaque) (Pucarani), correspondiente al pago de la planilla N 3, segun la UPRE.</t>
  </si>
  <si>
    <t>Transferencia en cumplimiento al DS N0913 de 15/06/2011 y el Convenio Interinstitucional de Financiamiento UPRE-CIF-153/2015, suscrito entre la UPRE y el GAM de Bermejo proyecto Const. Coliseo Polifuncional Urb. El Porvenir, correspondiente al pago de la planilla N 3, segun la UPRE.</t>
  </si>
  <si>
    <t>Transferencia en cumplimiento al DS N0913 de 15/06/2011 y el Convenio Interinstitucional de Financiamiento UPRE-CIF-316/2014, suscrito entre la UPRE y el GAM de Shinahota proyecto Ampliacion Edificio Municipal de Shinahota, correspondiente al pago de la planilla N 6 de cierre, segun la UPRE.</t>
  </si>
  <si>
    <t>Transferencia en cumplimiento al DS N0913 de 15/06/2011 y el Convenio Interinstitucional de Financiamiento UPRE-CIF-159/12, suscrito entre la UPRE y el GAM de Yacuiba proyecto Construccion Coliseo Deportivo Municipio de Yacuiba, correspondiente al pago de la planilla N 14, segun la UPRE.</t>
  </si>
  <si>
    <t>'TRANSFERENCIA DE FONDOS||EN ATENCION A NOTA DEL MIN. DE ECONOMIA Y FINANZAS PUBLICAS. MEFP/VTCP/DGCP/UODP-724 /2016 DE LA FECHA(HRE-TSO-5254). PAGO BTS EXTRABURSATIL-VENCIMIENTO 19 DE JULIO DE 2016 D.S. N°1121 DE 11/01/2012. DEBITO DE LIBRETA N° 00099021001 "TGN-RECURSOS ORDINARIOS-MONEDA NACIONAL".</t>
  </si>
  <si>
    <t>'TRANSFERENCIA DE FONDOS||EN ATENCION A NOTA DEL MIN. DE ECONOMIA Y FINANZAS PUBLICAS. MEFP/VTCP/DGCP/UODP-724 /2016 DE LA FECHA(HRE-TSO-5254). PAGO BTS EXTRABURSATIL-VENCIMIENTO 19 DE JULIO DE 2016 D.S. N°1121 DE 11/01/2012. DEBITO DE LA LIBRETA N° 00099021001, REPOSICIÓN ÚTILES DE ESCRITORIO.</t>
  </si>
  <si>
    <t>||TRANSFERENCIA DE FONDOS EN ATENCIÓN A MENSAJES SWIFT 09964 Y 09956 DE LA FECHA (SECTOR PUBLICO). DE LA LIBRETA 00117012001 DGAC, REPOSICION UTILES DE ESCRITORIO</t>
  </si>
  <si>
    <t>||COBRO DE COMISIONES BANCARIAS POR TRANSF. FONDOS POR ALIVIO OTORGADO POR LA REPUBLICA DE FRANCIA A BOLIVIA DE ACUERDO AL CONTRATO DE DESENDEUDAMIENTO Y DESARROLLO (3C2D) FIRMADO EL 23 -12-2014 REF: DEVOLUCION PAGO EFECTUADO A NATIXIS POR DEUDA EXT DE 30-6-2016 651-OB1 LIB.00099021001 RECURSOS ORDINARIOS -3987 REF: COMISIONES BANCARIAS</t>
  </si>
  <si>
    <t>NÚMERO DE LIBRETA CUT: 990301013.00 OPERACIÓN T01 TRANSFERENCIA DE FONDOS A LA CUT - TESORO DIRECTO DE BANCO UNION S.A. A CUENTA UNICA DEL TESORO CON NUMERO DE SOLICITUD = 939405 Y NUMERO CORRELATIVO = 91320019072016371 00990301013 TGN RECURSOS ORDINARIOS</t>
  </si>
  <si>
    <t>||TRANSFERENCIA DE FONDOS DEL EXTERIOR SEGUN SWIFT 09911 DE FECHA 18/07/2016 POR ORDEN DEL CONSULADO DE BOLIVIA EN MENDOZA-ARGENTINA LIBRETA 00010011102 MINISTERIO DE RELACIONES EXTERIORES-GESTORIA CONSULAR LEY 3108</t>
  </si>
  <si>
    <t>||TRANSFERENCIA DE FONDOS A LA EMPRESA SEDEM-PARA LACTEOSBOL " (1ER DESEMBOLSO) SEGUN NOTA DEL BDP CITE: BDP/GOP/CART/28062016 DEL 18/07/2016 Y ABONO EN CUENTA CUT LIBRETA N° 0574019202 DE EMPRESA SEDEM-PARA LACTEOSBOL . CUENTA CUT LIBRETA N° 0574019202 DE EMP. SEDEM-PARA LACTEOSBOL EN EL DEPTO DEL BENI</t>
  </si>
  <si>
    <t>'TRANSFERENCIA DE FONDOS DE DPTOS.DE ENCAJE LEGAL DEL SISTEMA FINANCIERO A DPTOS.CTES.DEL SECTOR PUBLICO S/G CITE' CA/FID/293/2016||DE LA FECHA (HRE-TSO-5277), FIDEICOMISO CONCLUSION PROYECTO CONSTRUCCION PLANTA DE FUNDICION AUSMELT VINTO. A SOLIC.MIN.MINERIA Y METALURGIA,LIBR.NO.00099021001 PAGO CUOTA 38 REEMB.AMORT.Y COSTO CAPITAL; BUN.</t>
  </si>
  <si>
    <t>'TRANSFERENCIA DE FONDOS||S/G.NOTA CITE: MEFP/VTCP/DGAFT/UOIET/TES/N°3822/16 DE LA FECHA, DEL MIN.DE ECO.Y FINAN.PUB.(HRE-TSO-5278), RECUPERACIONES POR LA DEUDA EMERGENTE DEL D.S. N° 24641(4/JUNIO/1997)-ADMINISTRACION DE AEROPUERTOS Y SERVICOS AUXILIARES A LA NAVEGACION AEREA. ABONO A LA LIBRETA N°00099021001 TGN-RECURSOS ORDINARIOS, PAGO CAPITAL EN MORA</t>
  </si>
  <si>
    <t>TRANSFERENCIA DEL EXTERIOR SEGUN SWIFT NO.10036 DE FECHA 19/07/2016 ORDENANTE: CONSULADO GENERAL DE BOLIVIA EN WASHINGTON D.C. REF.: RECAUDACIONES CORRESPONDIENTE A JUNIO LIB. 00010011102 MIN.RELACIONES EXTERIORES - GESTORIA CONSULAR LEY Nº 3108</t>
  </si>
  <si>
    <t>TRANSFERENCIA DEL EXTERIOR SEGUN MJE.SWIFT NO.10129 DE FECHA 19/07/2016 ORDENANTE: CONSULADO GENERAL DE BOLIVIA EN WASHINGTON REF:RECAUDACIONES EXTERIOR LIB. 00340012005 SEGIP - RECAUDACION EXTERIOR - CEDULAS DE IDENTIDAD</t>
  </si>
  <si>
    <t>VENTA DE DIVISAS CON TRANSFERENCIA DE FONDOS A SOLICITUD DE ADMINISTRACION DE SERVICIOS PORTUARIOS BOLIVIA SEGUN SOLICITUD 275 REF: H.R. 2648 - PAGO AL SEÑOR JOSE LUIS PEDRO FERNANDEZ CASTILLO POR ALQUILERES DE OFICINAS DEL PUERTO DE ILO PERÚ CORRESPONDIENTE AL MES DE JUNIO/2016, SEGÚN ORDEN DE PAGO LIB. 00594012001 ASP-B FONDO DE OPERACIONES</t>
  </si>
  <si>
    <t>VENTA DE DIVISAS CON TRANSFERENCIA DE FONDOS A SOLICITUD DE MINISTERIO DE SALUD SEGUN SOLICITUD 248 REF: PAGO A CSMC SA NRO. CTA. 0300000004292620 BANCO FINANCIERO INTERNACIONAL S.A. LA HABANA, DIRECCION 5TA. AVENIDA 9009 ESQUINA. 92 MIRAMAR-PLAYA-LA HABANA ?CUBA, CODIGO SWIFT: BFICCUHH PAGO EN EUR LIB. 00046024204 MS - 5% ENTES GESTORES PROGRAMAS PREVENC. Y PROYECTOS NALES. POR DIFERENCIAL CAMBIARIO</t>
  </si>
  <si>
    <t>VENTA DE DIVISAS CON TRANSFERENCIA DE FONDOS A SOLICITUD DE MINISTERIO DE SALUD SEGUN SOLICITUD 248 REF: PAGO A CSMC SA NRO. CTA. 0300000004292620 BANCO FINANCIERO INTERNACIONAL S.A. LA HABANA, DIRECCION 5TA. AVENIDA 9009 ESQUINA. 92 MIRAMAR-PLAYA-LA HABANA ?CUBA, CODIGO SWIFT: BFICCUHH PAGO EN EUR LIB. 00046024204 MS - 5% ENTES GESTORES PROGRAMAS PREVENC. Y PROYECTOS NALES.</t>
  </si>
  <si>
    <t>TRANSFERENCIA DE FONDOS AL EXTERIOR A SOLICITUD DE MINISTERIO DE ECONOMIA Y FINANZAS PUBLICAS SEGUN SOLICITUD CITE: MEFP/VTCP/DGCP/UODP-717/2016 REF: PAGO MEMBRESIA DEL ESTADO PLURINACIONAL DE BOLIVIA EQUIVALENTES 31.543,58 USD LIB. 00099021001 TGN-RECURSOS ORDINARIOS (3987)</t>
  </si>
  <si>
    <t>PAGO A BID PRÉSTAMO 2460/BL-BO VCTO. 19-jul-2016 POR CUENTA DE TGN , NTI. 008073 VALOR 19-jul-2016 INTERESES USD 68.946,94 COMISIONES USD 1.664,50 CTA. 3987 CUENTA UNICA DEL TESORO LIB. 00099021001 REF.: COMISIONES BANCARIAS</t>
  </si>
  <si>
    <t>PAGO A BID PRÉSTAMO 2460/BL-BO VCTO. 19-jul-2016 POR CUENTA DE TGN , NTI. 008074 VALOR 19-jul-2016 INTERESES USD 1.748,79 CTA. 3987 CUENTA UNICA DEL TESORO LIB. 00099021001 REF.: COMISIONES BANCARIAS</t>
  </si>
  <si>
    <t>TRANSFERENCIA RECIBIDA DEL EXTERIOR SEGÚN MENSAJES SWIFT Nos. 09998-09993 (REM.EXT.) DE FECHA 19-07-2016 POR DESEMBOLSO DE CAF PRÉSTAMO CFA008604 CARR.EPIZANA-COMARAPA-EL TORNO LIBRETA N° 00291012002 ABC-RECURSOS PROPIOS REF.: UTILES DE ESCRITORIO</t>
  </si>
  <si>
    <t>TRANSFERENCIA RECIBIDA DEL EXTERIOR SEGÚN MENSAJES SWIFT Nos. 09994-09989 (REM.EXT.) DE FECHA 19-07-2016 POR DESEMBOLSO DE CAF PRÉSTAMO CFA007860 CARRETERA CHACAPUCO RAVELO LIBRETA N° 00291012002 ABC-RECURSOS PROPIOS REF.: UTILES DE ESCRITORIO</t>
  </si>
  <si>
    <t>TRANSFERENCIA RECIBIDA DEL EXTERIOR SEGÚN MENSAJES SWIFT Nos. 09995-09990 (REM.EXT.) DE FECHA 19-07-2016 POR DESEMBOLSO DE CAF PRÉSTAMO CFA008789 CARR.MONTEAGUDO-MUYU-IPA LIBRETA N° 00291012002 ABC-RECURSOS PROPIOS REF.: UTILES DE ESCRITORIO</t>
  </si>
  <si>
    <t>VENTA DE DIVISAS CON TRANSFERENCIA DE FONDOS A SOLICITUD DE INSUMOS BOLIVIA SEGUN SOLICITUD 283 REF: PAGO A LA EMPRESA PERUANA GANVET E.I.R.L. POR LA SEGUNDA ENTREGA DE ALIMENTO BALANCEADO PARA PECES, 80 BOLSAS EN PRESENTACIÓN DE 25 KG. SEGÚN INFORME DE CONFORMIDAD INBOL GCEYC N°62/2016, FACTURA N°6 LIB. 00224012001 INSUMOS BOLIVIA - ADMINISTRACION CENTRAL DE FUNCIONAMIENTO</t>
  </si>
  <si>
    <t>COBRO COSTOS DE PAPELERIA SEGUN TRANSFERENCIA DEL EXTERIOR POR ORDEN DE GAS CORONA SAECA LIB. 00513062001 YPFB-OPERACIONES PLANTA DE SEPARACION DE LIQUIDOS RIO GRANDE</t>
  </si>
  <si>
    <t>COBRO COSTOS DE PAPELERIA SEGUN TRANSFERENCIA DEL EXTERIOR POR ORDEN DE VICTORIA JUAN GAS S.A.C.-CUZCO-PERU.REF.:PAGO FACTURA COMERCIAL N 13. LIB. 00513062001 YPFB-OPERACIONES PLANTA DE SEPARACION DE LIQUIDOS RIO GRANDE</t>
  </si>
  <si>
    <t>COBRO COSTOS DE PAPELERIA SEGUN TRANSFERENCIA DEL EXTERIOR POR ORDEN DE CONSULADO GENERAL DE BOLIVIA EN WASHINGTON REF:RECAUDACIONES EXTERIOR LIB. 00340012003 RECAUDACION EXTRANJERIA - C.I. -L.C.</t>
  </si>
  <si>
    <t>COBRO COSTOS DE PAPELERIA SEGUN TRANSFERENCIA DEL EXTERIOR POR ORDEN DE CONSULADO GENERAL DE BOLIVIA EN WASHINGTON D.C. REF.: RECAUDACIONES CORRESPONDIENTE A JUNIO LIB. 00010011102 MIN.RELACIONES EXTERIORES - GESTORIA CONSULAR LEY Nº 3108</t>
  </si>
  <si>
    <t>Transferencia en cumplimiento al DS N0913 de 15/06/2011 y el Convenio Intergubernativo de Financiamiento UPRE-CIF-IG/011/2016, suscrito entre la UPRE y el GAM de Moro Moro proyecto Construccion Tinglado y Cancha Polifuncional U.E. El Palmar Moro Moro, correspondiente al pago de la planilla N 1, seg</t>
  </si>
  <si>
    <t>Transferencia en cumplimiento al DS N0913 de 15/06/2011 y el Convenio Interinstitucional de Financiamiento UPRE-CIF-142/2015, suscrito entre la UPRE y el GAM de Yunchara proyecto Ampliacion Puestos de Salud Belen y Huayllajara Municipio de Yunchara, correspondiente al pago de la planilla N 2 de ava</t>
  </si>
  <si>
    <t>Transferencia en cumplimiento al DS N0913 de 15/06/2011 y el Convenio Interinstitucional de Financiamiento UPRE-CIF-680/2014, suscrito entre la UPRE y el GAM de Sopachuy proyecto Construccion Cancha con Cesped Sintetico y Graderias Sopachuy, correspondiente al pago de la planilla N 3, segun la UPRE.</t>
  </si>
  <si>
    <t>Transferencia en cumplimiento al DS N0913 de 15/06/2011 y el Convenio Intergubernativo de Financiamiento UPRE-CIF-IG/306/2016, suscrito entre la UPRE y el GAM de Sacaba proyecto Const. Aulas U.E. Tupac Katari Comunidad Tuscapujio Bajo, correspondiente al pago de la planilla N 2, segun la UPRE.</t>
  </si>
  <si>
    <t>Transferencia en cumplimiento al DS N0913 de 15/06/2011 y el Convenio Intergubernativo de Financiamiento UPRE-CIF-IG/294/2015, suscrito entre la UPRE y el GAM de Monteagudo proyecto Construccion Tinglado Unidad Educativa Zapallar - Monteagudo, correspondiente al pago de la planilla N 3, segun la UPR</t>
  </si>
  <si>
    <t>Transferencia en cumplimiento al DS N0913 de 15/06/2011 y el Convenio Intergubernativo de Financiamiento UPRE-CIF-IG 260/2015, suscrito entre la UPRE y el GAM de Villa Azurduy proyecto Construccion Campo Deportivo Polifuncional Unidad Educativa Rodeo Grande, correspondiente al pago de la planilla N</t>
  </si>
  <si>
    <t>Transferencia en cumplimiento al DS N0913 de 15/06/2011 y el Convenio Interinstitucional de Financiamiento UPRE-CIF-636/2014, suscrito entre la UPRE y el GAM de Humanata proyecto Construccion Coliseo Cerrado Humanata, correspondiente al pago de la planilla N 4 de cierre, segun la UPRE.</t>
  </si>
  <si>
    <t>Transferencia en cumplimiento al DS N0913 de 15/06/2011 y el Convenio Intergubernativo de Financiamiento UPRE-CIF-IG/145/2015, suscrito entre la UPRE y el GAM Mecapaca Proyecto Construccion de Aulas en la U.E. Huayhuasi, correspondiente al pago de la planilla N2 de cierre, segun la UPRE.</t>
  </si>
  <si>
    <t>||TRANSFERENCIA DE FONDOS SEGUN NOTA DEL MINISTERIO DE ECONOMIA Y FINANZAS PUBLICAS CITE: MEFP/VTCP/DGCP/UODP-729/2016 RECIBIDA EN LA FECHA REF: PAGO VENCIMIENTOS 19 DE JULIO DE 2016, CLAVE PIZARRA TGNV1J02 (TRAM-TSO-5268) EQUIVALENTE A MVDOL 880.000,- DE LA LIBRETA N° 00099021001 TGN RECURSOS ORDINARIOS MONEDA NACIONAL</t>
  </si>
  <si>
    <t>COBRO DE||COSTO UTILES DE ESCRITORIO POR LA ELABORACION DEL COMPROBANTE CONTABLE NRO. 0858143 DE LA FECHA DE LA LIBRETA N° 00099021001 TGN RECURSOS ORDINARIOS MONEDA NACIONAL COSTO UTILES DE ESCRITORIO</t>
  </si>
  <si>
    <t>||TRANSFERENCIA DE FONDOS DEL EXTERIOR SEGUN SWIFT 09911 DE FECHA 18/07/2016 POR ORDEN DEL CONSULADO DE BOLIVIA EN MENDOZA-ARGENTINA LIB.00010011102 MIN.RELACIONES EXTERIORES-GESTORIA CONSULAR LEY 3108. REF.: UTILES DE ESCRITORIO</t>
  </si>
  <si>
    <t>'TRANSFERENCIA DE FONDOS||EN ATENCION A NOTA DEL MIN. DE ECONOMIA Y FINANZAS PUBLICAS. MEFP/VTCP/DGCP/UODP-730 /2016 DE LA FECHA(HRE-TSO-5267). PAGO BTS EXTRABURSATIL-VENCIMIENTO 20 DE JULIO DE 2016 D.S. N°1121 DE 11/01/2012. DEBITO DE LIBRETA N° 00099021001 "TGN-RECURSOS ORDINARIOS-MONEDA NACIONAL".</t>
  </si>
  <si>
    <t>'TRANSFERENCIA DE FONDOS||EN ATENCION A NOTA DEL MIN. DE ECONOMIA Y FINANZAS PUBLICAS. MEFP/VTCP/DGCP/UODP-730 /2016 DE LA FECHA(HRE-TSO-5267). PAGO BTS EXTRABURSATIL-VENCIMIENTO 20 DE JULIO DE 2016 D.S. N°1121 DE 11/01/2012. DEBITO DE LA LIBRETA N° 00099021001, REPOSICIÓN ÚTILES DE ESCRITORIO.</t>
  </si>
  <si>
    <t>||TRANSFERENCIA DE FONDOS EN ATENCIÓN A MENSAJES SWIFT 10003 Y 09987 DE LA FECHA (SECTOR PUBLICO). DE LA LIBRETA 00117012001 DGAC, REPOSICION UTILES DE ESCRITORIO.</t>
  </si>
  <si>
    <t>NUMERO DE LIBRETA CUT: 00513012008 OPERACIÓN E18 TRANSFERENCIA DEL SISTEMA FINANCIERO POR CUENTA DE TERCEROS A LA CUT PARA ABONO A LA CUENTA 3987069001 PARA POSTERIOR ABONO EN LA LIBRETA CUT 00513012008 PARA PAGO DE DIVIDENDOS YPFB GESTION 2015-2016 A</t>
  </si>
  <si>
    <t>NUMERO DE LIBRETA CUT: 00291012009 OPERACIÓN E18 TRANSFERENCIA DEL SISTEMA FINANCIERO POR CUENTA DE TERCEROS A LA CUT A SOL ESCRITA DE LA ABC</t>
  </si>
  <si>
    <t>||TRANSF. DE FONDOS DEL EXTERIOR SEGUN SWIFT 10031 DE FECHA 19/07/2016 A FAVOR DEL MIN.DE RR.EE. POR ORDEN DEL CONSULADO DEL ESTADO PLURINACIONAL DE BOLIVIA-COMODORO RIVADAVIA-ARGENTINA LIBRETA 00010011102 MIN.RELACIONES EXTERIORES-GESTORIA CONSULAR LEY 3108</t>
  </si>
  <si>
    <t>TRANSFERENCIA DEL EXTERIOR SEGUN MJE.SWIFT NO.10145 DE FECHA 20/07/2016 ORDENANTE: CONSULADO DE BOLIVIA JUJUY-ARGENTINA REF:GESTORIA CONSULAR ABRIL A JUNIO/16 LIB. 00010011102 MIN.RELACIONES EXTERIORES - GESTORIA CONSULAR LEY Nº 3108</t>
  </si>
  <si>
    <t>VENTA DE DIVISAS CON TRANSFERENCIA DE FONDOS A SOLICITUD DE MINISTERIO DE EDUCACION SEGUN SOLICITUD 277 REF: TRASPASO PARA MIGUEL ALEJANDRO VELARDE ROCHA EQUIVALENTES 128,79 USD LIB. 00099021001 TGN-RECURSOS ORDINARIOS (3987) POR DIFERENCIAL CAMBIARIO</t>
  </si>
  <si>
    <t>VENTA DE DIVISAS CON TRANSFERENCIA DE FONDOS A SOLICITUD DE MINISTERIO DE EDUCACION SEGUN SOLICITUD 277 REF: TRASPASO PARA MIGUEL ALEJANDRO VELARDE ROCHA EQUIVALENTES 128,79 USD LIB. 00099021001 TGN-RECURSOS ORDINARIOS (3987)</t>
  </si>
  <si>
    <t>VENTA DE DIVISAS CON TRANSFERENCIA DE FONDOS A SOLICITUD DE MINISTERIO DE LA PRESIDENCIA SEGUN SOLICITUD 285 REF: DIVISAS USD 8.722.- ROYAL FBO - CTA.102351465- SERVICIO VIAJE A VENEZUELA LIB. 00099021001 TGN-RECURSOS ORDINARIOS (3987)</t>
  </si>
  <si>
    <t>VENTA DE DIVISAS CON TRANSFERENCIA DE FONDOS A SOLICITUD DE YACIMIENTOS PETROLIFEROS FISCALES BOLIVIANOS SEGUN SOLICITUD 284 REF: PAGO A VITOL S.A. PROVISION DE DIESEL OIL Y GASOLINA ESPECIAL JULIO 2016 LIB. 00513012004 LBP-YPFB-UNICOMERCIAL (4030005415/1-2188907)</t>
  </si>
  <si>
    <t>PAGO PRÉSTAMO BID 518-SF-BO VCTO. 20-jul-2016 POR CUENTA DE TGN , NTI. 007956 VALOR 20-jul-2016 CAPITAL USD 41.040,37 INTERESES USD 1.641,61 CTA. 3987 CUENTA UNICA DEL TESORO LIB. 00099021001 REF.: COMISIONES BANCARIAS</t>
  </si>
  <si>
    <t>COBRO COSTOS DE PAPELERIA SEGUN TRANSFERENCIA DEL EXTERIOR POR ORDEN DE CONSULADO DE BOLIVIA JUJUY-ARGENTINA REF:GESTORIA CONSULAR ABRIL A JUNIO/16 LIB. 00010011102 MIN.RELACIONES EXTERIORES - GESTORIA CONSULAR LEY Nº 3108</t>
  </si>
  <si>
    <t>COBRO COSTOS DE PAPELERIA SEGUN TRANSFERENCIA DEL EXTERIOR POR ORDEN DE CORPORACION ANDINA DEL GAS PERU REF.: BPI PAGO DE FACTURAS SEGUN CONTRATO 000399 LIB. 00513062001 YPFB-OPERACIONES PLANTA DE SEPARACION DE LIQUIDOS RIO GRANDE</t>
  </si>
  <si>
    <t>TRANSFERENCIA RECIBIDA DEL EXTERIOR SEGÚN MENSAJES SWIFT Nos. 10198-10196 (REM.EXT.) DE FECHA 20-07-2016 POR DESEMBOLSO DE FONPLATA PRÉSTAMO BOL 20/2013 GAF/BOL-066/2016 DESEMB N° 10 LIBRETA N° 00291012002 ABC-RECURSOS PROPIOS REF.: UTILES DE ESCRITORIO</t>
  </si>
  <si>
    <t>||TRANSF. DE FONDOS DEL EXTERIOR SEGUN SWIFT 10031 DE FECHA 19/07/2016 A FAVOR DEL MIN.DE RR.EE. POR ORDEN DEL CONSULADO DEL ESTADO PLURINACIONAL DE BOLIVIA-COMODORO RIVADAVIA-ARGENTINA LIB.00010011102 MIN.RELACIONES EXTERIORES-GESTORIA CONSULAR LEY 3108. REF.: UTILES DE ESCRITORIO</t>
  </si>
  <si>
    <t>'TRANSFERENCIA DE FONDOS||EN ATENCION A NOTA DEL MIN. DE ECONOMIA Y FINANZAS PUBLICAS. MEFP/VTCP/DGCP/UODP-734/2016 DE LA FECHA(HRE-TSO-5279), PAGO BTS EXTRABURSATIL-VENCIMIENTO 21 DE JULIO DE 2016 D.S. N°1121 DE 11/01/2012. DEBITO DE LIBRETA N° 00099021001 "TGN-RECURSOS ORDINARIOS-MONEDA NACIONAL".</t>
  </si>
  <si>
    <t>'TRANSFERENCIA DE FONDOS||EN ATENCION A NOTA DEL MIN. DE ECONOMIA Y FINANZAS PUBLICAS. MEFP/VTCP/DGCP/UODP-734/2016 DE LA FECHA(HRE-TSO-5279), PAGO BTS EXTRABURSATIL-VENCIMIENTO 21 DE JULIO DE 2016 D.S. N°1121 DE 11/01/2012. DEBITO DE LA LIBRETA N° 00099021001, REPOSICIÓN ÚTILES DE ESCRITORIO.</t>
  </si>
  <si>
    <t>||VENTA DE DIVISAS S/G NOTA EASBA-NE-GG-N° 446/2016 Y ASIGNACION DE DIVISAS DEL MEFP REF.:PROV. DE FDOS. EMISION CARTA DE CREDITO I-2016-020, COBRO EMISION 0.15% S/USD 1.714.632,76 POR 118 DIAS, REEM. GASTOS DE COMUNICACION BS 220.- Y EMISION DE CBTE. CONTABLE BS 50.-. CGO.LIB.N° 00586019203 GASTO CORRIENTE EASBA-SANO N° 400</t>
  </si>
  <si>
    <t>||AMPLIACION DE VALIDEZ 0,15% S/USD 430.000 POR 51 DIAS, REEMB. GASTOS DE COMUNICACION BS220 Y EMISION CBTE. CONTABLE BS50.- S/G NOTA YPFB/GCIL: 797/DPO:635/2016, REF.: I-2016-008 LIB.00513012004 LPB - YPFB UNICOMERCIAL REF. I-2016-008</t>
  </si>
  <si>
    <t>NÚMERO DE LIBRETA CUT: 990301013.00 OPERACIÓN T01 TRANSFERENCIA DE FONDOS A LA CUT - TESORO DIRECTO DE BANCO UNION S.A. A CUENTA UNICA DEL TESORO CON NUMERO DE SOLICITUD = 953481 Y NUMERO CORRELATIVO = 91320021072016496 00990301013 TGN RECURSOS ORDINARIOS</t>
  </si>
  <si>
    <t>VENTA DE DIVISAS CON TRANSFERENCIA DE FONDOS A SOLICITUD DE MINISTERIO DE RELACIONES EXTERIORES SEGUN SOLICITUD 288 REF: REMESA ADICIONAL A FAVOR DEL CONSULADO EN POCITOS, PARA EL PAGO DE SERVICIOS DE LOS MESES DE MAYO Y JUNIO/2016, S/G GM-DGAA-UFI-CF-IN-202/2016 LIB. 00099021001 TGN-RECURSOS ORDINARIOS (3987)</t>
  </si>
  <si>
    <t>VENTA DE DIVISAS CON TRANSFERENCIA DE FONDOS A SOLICITUD DE YACIMIENTOS PETROLIFEROS FISCALES BOLIVIANOS SEGUN SOLICITUD 290 REF: PAGO A LA COMPAÑÍA DE PETRÓLEOS DE CHILE - COPEC S.A. POR SUMINISTRO DE DIESEL OIL LIB. 00513012004 LBP-YPFB-UNICOMERCIAL (4030005415/1-2188907)</t>
  </si>
  <si>
    <t>PAGO A EXIMBANK CHINA POPUL PRÉSTAMO PCB(2015)8 TOT(350) VCTO. 21-jul-2016 POR CUENTA DE TGN , NTI. 007949 VALOR 21-jul-2016 INTERESES USD 763.668,17 COMISIONES USD 558.699,88 CTA. 3987 CUENTA UNICA DEL TESORO LIB. 00099021001 REF.: COMISIONES BANCARIAS</t>
  </si>
  <si>
    <t>VENTA DE DIVISAS CON TRANSFERENCIA DE FONDOS A SOLICITUD DE ADMINISTRACION DE SERVICIOS PORTUARIOS BOLIVIA SEGUN SOLICITUD 266 REF: H.R. 721, 876, 880 Y 881 - PAGO DE FACTURAS AL TPA POR SERVICIOS DE FAENAS EN EL PUERTO DE ARICA, SEGÚN INFORME ASP-B/DOP/CI/635/636/637/638/2016 Y DEMÁS DOCUMENTACIÓN LIB. 00594012001 ASP-B FONDO DE OPERACIONES</t>
  </si>
  <si>
    <t>VENTA DE DIVISAS CON TRANSFERENCIA DE FONDOS A SOLICITUD DE ADMINISTRACION DE SERVICIOS PORTUARIOS BOLIVIA SEGUN SOLICITUD 289 REF: H.R. 2611, 2612, 2614, 2616, 619, 620, 621 PAGO FACTURAS AL TPA POR SERVICIO DE FAENAS EN EL PUERTO DE ARICA, SEGÚN NOTAS INTERNAS: ASP-B/DOP/UAP/NI/106, 107, 108, 109, LIB. 00594012001 ASP-B FONDO DE OPERACIONES</t>
  </si>
  <si>
    <t>COBRO COSTOS DE PAPELERIA SEGUN TRANSFERENCIA DEL EXTERIOR POR ORDEN DE HOGAS S.A. (LIMA PERU) REF.: REF.: EXPORTACION GLP Y OTROS LIB. 00513062001 YPFB-OPERACIONES PLANTA DE SEPARACION DE LIQUIDOS RIO GRANDE</t>
  </si>
  <si>
    <t>Transferencia en cumplimiento al DS N0913 de 15/06/2011 y el Convenio Interinstitucional de Financiamiento UPRE-CIF-159/2015, suscrito entre la UPRE y el GAM de Quillacollo proyecto Construccion Terminal Interprovincial D-3 Quillacollo, correspondiente al pago de la planilla N 3, segun la UPRE.</t>
  </si>
  <si>
    <t>Transferencia en cumplimiento al DS N0913 de 15/06/2011 y el Convenio Intergubernativo de Financiamiento UPRE-CIF-IG/237/2015, suscrito entre la UPRE y el GAM de San Joaquin proyecto Construccion Tinglado U.E. Arturo Cuellar Rea - San Joaquin, correspondiente al pago de la planilla N 2 de avance y c</t>
  </si>
  <si>
    <t>Transferencia en cumplimiento al DS N0913 de 15/06/2011 y el Convenio Intergubernativo de Financiamiento UPRE-CIF-IG/275/2015, suscrito entre la UPRE y el GAM de San Joaquin proyecto Construccion Tinglado U.E. Cap. Horacio Vasquez Sanchez San Joaquin, correspondiente al pago de la planilla N 2 de a</t>
  </si>
  <si>
    <t>Transferencia en cumplimiento al DS N0913 de 15/06/2011 y el Convenio Intergubernativo de Financiamiento UPRE-CIF-IG/446/2015, suscrito entre la UPRE y el GAM de Saipina proyecto Construccion Modulo Unidad Educativa San Rafael, correspondiente al pago de la planilla N 1, segun la UPRE.</t>
  </si>
  <si>
    <t>Transferencia en cumplimiento al DS N0913 de 15/06/2011 y el Convenio Interinstitucional de Financiamiento UPRE-CIF-590/2014, suscrito entre la UPRE y el GAM de Viacha proyecto Construccion Unidad Educativa Hacia El Mar Viacha, correspondiente al pago de la planilla N 5 de cierre, segun la UPRE.</t>
  </si>
  <si>
    <t>Transferencia en cumplimiento al DS N0913 de 15/06/2011 y el Convenio Intergubernativo de Financiamiento UPRE-CIF-IG/083/2016, suscrito entre la UPRE y el GAM de Robore proyecto Const. Adoquinado de Calles con Pavic Estacion de Ferrocarriles, correspondiente al pago de la planilla N 1, segun la UPRE</t>
  </si>
  <si>
    <t>||REGULARIZACION DEL COMPROBANTE CONTABLE NO.858323 DE F.20/07/2016 S/G. CORREO ELECTRONICO DE DIRECCION GENERAL DE AERONAUTICA CIVIL, DE LA FECHA. DE LA LIBRETA 00117012001 DGAC, REPOSICION UTILES DE ESCRITORIO</t>
  </si>
  <si>
    <t>||COBRO COMISION EMISION CARTA DE CREDITO STANDBY BS220 Y EMISION DE CBTE. CONTABLE BS50.- REF.: 31133010011225 (SB-R-2016-28) CGO. LIB. 00513012007 YPFB RECURSOS DE NACIONALIZACION</t>
  </si>
  <si>
    <t>'TRANSFERENCIA DE FONDOS||S/G. NOTA CITE: MEFP/VTCP/DGCP/UODP-737/2016 DE LA FECHA, DEL MIN.DE ECONOMIA Y FINANZAS PUBLICAS/HRE-TSO-5289), PAGO BTS EXTRABURSATIL-VENCIMIENTO 22 DE JULIO DE 2016, D.S.N°1121 DE 11- DE ENERO DE 2012. DEBITRO DE LA LIBRETA N° 00099021001 TGN-RECURSOS ORDINARIOS - MONEDA NACIONAL.</t>
  </si>
  <si>
    <t>'TRANSFERENCIA DE FONDOS||S/G. NOTA CITE: MEFP/VTCP/DGCP/UODP-737/2016 DE LA FECHA, DEL MIN.DE ECONOMIA Y FINANZAS PUBLICAS/HRE-TSO-5289), PAGO BTS EXTRABURSATIL-VENCIMIENTO 22 DE JULIO DE 2016, D.S.N°1121 DE 11- DE ENERO DE 2012. DEBITO DE LA LIBRETA NO.00099021001, REPOSICION UTILES DE ESCRITORIO.</t>
  </si>
  <si>
    <t>||RESPUESTA DEBITO DEL BANQUERO SG/ SWIFT 10224 DE LA FECHA REF: COBRO COMISION POR TRANSFERENCIA EUR 28,023,31 DEL 19/07/16 SG/ SOLICITUD DEL MINISTERIO DE SALUD REF.: PAGO A/F COMERCIALIZADORA DE SERV. MEDICOS CUBANOS SA-CSMC SA LIB.00046024204 MS-5% ENTES GESTORES PROGRAMAS PREVENC. Y PROYECTOS NALES.</t>
  </si>
  <si>
    <t>||RESPUESTA A DEBITO DEL BANQUERO SG SWIFT NO.10223 DE LA FECHA REF: COBRO COMISION EUR 25,00 POR TRANSFERENCIA DE EUR 28.487.- FECHA VALOR 19/07/2016 SG SOL. DEL MEFP CONTRIBUCION CPI MEMBRESIA DEL ESTADO PLURINACIONAL DE BOLIVIA LIB.00099021001 TGN-RECURSOS ORDINARIOS</t>
  </si>
  <si>
    <t>||RESPUESTA A DEBITO DEL BANQUERO SG SWIFT NO.10223 DE LA FECHA REF: COBRO COMISION EUR 25,00 POR TRANSFERENCIA DE EUR 28.487.- FECHA VALOR 19/07/2016 SG SOL. DEL MEFP CONTRIBUCION CPI MEMBRESIA DEL ESTADO PLURINACIONAL DE BOLIVIA CGO.LIB.00099021001 TGN-RECURSOS ORDINARIOS (UTILES DE ESCRITORIO)</t>
  </si>
  <si>
    <t>'TRANSFERENCIA DE FONDOS||EN ATENCION A NOTA DEL MIN. DE ECONOMIA Y FINANZAS PUBLICAS MEFP/VTCP/DGPOT/UPCFTGN/TR-1611/2016 DE LA FECHA (HRE-TSO-5299). DEBITO DE LA LIBRETA N°00099021001, REPOSICIÓN ÚTILES DE ESCRITORIO</t>
  </si>
  <si>
    <t>NUMERO DE LIBRETA CUT: 00291012009 ABC-BS OPERACIÓN E18 TRANSFERENCIA DEL SISTEMA FINANCIERO POR CUENTA DE TERCEROS A LA CUT EJECUCION BOLETA DE GARANTIA No 641614 CUMPLIMIENTO DE CONTRATO DE OBRA, RENOVABLE, IRREVOCABLE Y DE EJECUCION INMEDIATA DE LA</t>
  </si>
  <si>
    <t>||TRANSFERENCIA DE FONDOS S/G NOTA CITE: BUN0643/16 DE LA FECHA (HRE-TSO-5319), , DEVOLUCION SALDO NO EJECUTADO PROY.ESTABL.LINEA BASE DEL ESTADO DEL PROCESO DE DEGRADACION DE TIERRAS SECAS DE BOLIVIA. A SOLICITUD DE U.M.S.S., LIBRETA N°00086018007, MMAA-PAR-BS-PROY.PLAN NAL. DE CUENCAS; BUN.</t>
  </si>
  <si>
    <t>||MULTA POR INCUMPLIMIENTO A LA GUIA DE PROCEDIMIENTOS OPERATIVOS DE CANCELACION DE PAGOS A FUNCIONARIOS PUBLICOS Y BENEFICIARIOS DE RENTA DE ACUERDO A NOTA MEFP/VTCP/DGPOT/UAIS/N°4172/2016 RECIBIDA EN LA FECHA REF: INCONSISTENCIA EN CERTIFICACION DE TRES BOLETAS DE PAGO. A LA LIBRETA 00099021001, DE CONFORMIDAD AL INCISO M, NUMERAL 13.</t>
  </si>
  <si>
    <t>COBRO COSTOS DE PAPELERIA SEGUN TRANSFERENCIA DEL EXTERIOR POR ORDEN DE COPETROL SA (PARAGUAY) REF.: EXPORTACION GLP Y OTROS LIB. 00513062001 YPFB-OPERACIONES PLANTA DE SEPARACION DE LIQUIDOS RIO GRANDE</t>
  </si>
  <si>
    <t>COBRO COSTOS DE PAPELERIA SEGUN TRANSFERENCIA DEL EXTERIOR POR ORDEN DE PERUANA DE COMBUSTIBLE S.A.REF.: FACT 131 LIB. 00513062001 YPFB-OPERACIONES PLANTA DE SEPARACION DE LIQUIDOS RIO GRANDE</t>
  </si>
  <si>
    <t>Transferencia en cumplimiento al DS N0913 de 15/06/2011 y el Convenio Intergubernativo de Financiamiento UPRE-CIF-IG/024/2016, suscrito entre la UPRE y el GAM de Boyuibe proyecto Construccion Pavimento Rigido Calle Comercio Municipio de Boyuibe, correspondiente al pago de la planilla N 2, segun la U</t>
  </si>
  <si>
    <t>Transferencia en cumplimiento al DS N0913 de 15/06/2011 y el Convenio Interinstitucional de Financiamiento UPRE-CIF-315/2014, suscrito entre la UPRE y el GAM de Sacaba proyecto Construccion Matadero Municipal Sacaba, correspondiente al pago de la planilla N 4, segun la UPRE.</t>
  </si>
  <si>
    <t>Transferencia en cumplimiento al DS N0913 de 15/06/2011 y el Convenio Intergubernativo de Financiamiento UPRE-CIF-IG/010/2016, suscrito entre la UPRE y el GAM de Moro Moro proyecto Construccion Tinglado U.E. Pampa Negra Municipio de Moro Moro, correspondiente al pago de la planilla N 1, segun la UP</t>
  </si>
  <si>
    <t>Transferencia en cumplimiento al DS N0913 de 15/06/2011 y el Convenio Interinstitucional de Financiamiento UPRE-CIF-086/13, suscrito entre la UPRE y el GAM de Villa Tunari proyecto Construccion Piscina Olimpica Villa Tunari, correspondiente al pago de la planilla N 3, segun la UPRE.</t>
  </si>
  <si>
    <t>Transferencia en cumplimiento al DS N0913 de 15/06/2011 y el Convenio Intergubernativo de Financiamiento UPRE-CIF-IG/005/2015, suscrito entre la UPRE y el GAM de Bolpebra proyecto Construccion Polifuncional Comunidad Bioceanica, correspondiente al pago de la planilla N 2, segun la UPRE.</t>
  </si>
  <si>
    <t>Transferencia en cumplimiento al DS N0913 de 15/06/2011 y el Convenio Interinstitucional de Financiamiento UPRE-CIF-679/2014, suscrito entre la UPRE y el GAM de Pelechuco proyecto Construccion Colegio Cerrado Ulla Ulla - Pelechuco, correspondiente al pago de la planilla N 2, segun la UPRE.</t>
  </si>
  <si>
    <t>Transferencia en cumplimiento al DS N0913 de 15/06/2011 y el Convenio Intergubernativo de Financiamiento UPRE-CIF-IG 404/2016, suscrito entre la UPRE y el GAM de Icla proyecto Construccion Coliseo Cerrado Icla, correspondiente al primer desembolso equivalente al 20% del monto a financiar, segun la U</t>
  </si>
  <si>
    <t>Transferencia en cumplimiento al DS N0913 de 15/06/2011 y el Convenio Intergubernativo de Financiamiento UPRE-CIF-IG/102/15, suscrito entre la UPRE y el GAM de Belen de Urmiri proyecto Construccion Tinglado con Cancha Polifuncional U. E. Cahuayo, correspondiente al pago de la planilla N 1 de cierre,</t>
  </si>
  <si>
    <t>Transferencia en cumplimiento al DS N0913 de 15/06/2011 y el Convenio Intergubernativo de Financiamiento UPRE-CIF-IG/016/2015, suscrito entre la UPRE y el GAM de Nueva Esperanza proyecto Construccion Unidad Educativa Bruno Racua Comunidad Tres Hermanos, correspondiente al pago de la planilla N 2, se</t>
  </si>
  <si>
    <t>Transferencia en cumplimiento al DS N0913 de 15/06/2011 y el Convenio Interinstitucional de Financiamiento UPRE-CIF-098/2015, suscrito entre la UPRE y el GAM de Puerto Villarroel proyecto Construccion Laboratorios Administracion U.E. Marcelo Quiroga Santa Cruz, correspondiente al pago de la planill</t>
  </si>
  <si>
    <t>Transferencia en cumplimiento al DS N0913 de 15/06/2011 y el Convenio Interinstitucional de Financiamiento UPRE-CIF-041/2015, suscrito entre la UPRE y el GAM de Shinahota proyecto Const. Puente Vehicular Rio Shinahota, correspondiente al pago de la planilla N 4 cierre, segun la UPRE.</t>
  </si>
  <si>
    <t>Transferencia en cumplimiento al DS N0913 de 15/06/2011 y el Convenio Intergubernativo de Financiamiento UPRE-CIF-IG/150/2015, suscrito entre la UPRE y el GAM de Yaco proyecto Const. Diez Aulas Unidad Educativa German Busch de Tablachaca - Yaco, correspondiente al pago de la planilla N 2, segun la U</t>
  </si>
  <si>
    <t>Transferencia en cumplimiento al DS N0913 de 15/06/2011 y el Convenio Interinstitucional de Financiamiento UPRE-CIF-281/2014, suscrito entre la UPRE y el GAM de Ascension de Guarayos proyecto Construccion Modulo Educativo Jose Barrero Valverde, correspondiente al pago de la planilla N 6, segun la UP</t>
  </si>
  <si>
    <t>Transferencia en cumplimiento al DS N0913 de 15/06/2011 y el Convenio Intergubernativo de Financiamiento UPRE-CIF-IG/002/2015, suscrito entre la UPRE y el GAM de Bella Flor proyecto Construccion Puesto de Salud Comunidad Mapajo, correspondiente al pago de la planilla N 2 de cierre, segun la UPRE.</t>
  </si>
  <si>
    <t>||TRANSFERENCIA DE FONDOS POR PARTE DEL TGN PARA PAGO DE VALORES "C" EN MN CON F.VCTO.22.07.2016, S/G CARTA MEFP/VTCP/DGCP/UODP-743/2016 DE FECHA 22/07/2016.DEL MINISTERIO DE ECONOMIA Y FINANZAS PUBLICAS, LIBRETA 00099031003 DEL TGN TITULOS VALOR DEL TESORO MN. LIBRETA 00099031003 DEL TGN TITULOS VALOR DEL TESORO MN.</t>
  </si>
  <si>
    <t>'TRANSFERENCIA DE FONDOS||A SOL. DEL MIN,DE ECO Y FIN.PUBL. MEFP/VTCP/DCP/UODP - 742/2016 DE LA FECHA HRE TSO 5312 PAGO BTS EXTRABURSATIL - VENCIMIENTO 23, 24 Y 25 DE JULIO DE 2016 D.S. N°1121 DE 11 DE ENERO DE 2012. DEBITO DE LA LIBRETA 00099021001 TGN - RECURSOS ORDINARIOS - MN.</t>
  </si>
  <si>
    <t>'TRANSFERENCIA DE FONDOS||A SOL. DEL MIN,DE ECO Y FIN.PUBL. MEFP/VTCP/DCP/UODP - 742/2016 DE LA FECHA HRE TSO 5312 PAGO BTS EXTRABURSATIL - VENCIMIENTO 23, 24 Y 25 DE JULIO DE 2016 D.S. N°1121 DE 11 DE ENERO DE 2012. DEBITO DE LA LIBRETA 00099021001 COBRO UTILES DE ESCRITORIO.</t>
  </si>
  <si>
    <t>||TRANSFERENCIA DE FONDOS S/G. MENSAJES SWIFT NROS. 10296 Y 10287 DE LA FECHA (SECTOR PUBLICO). DEBITO DE LA LIBRETA 00117012001 DGAC, REPOSICION UTILES DE ESCRITORIO.</t>
  </si>
  <si>
    <t>PAGO A BID PRÉSTAMO 1098-SF-BO VCTO. 25-jul-2016 POR CUENTA DE TGN , NTI. 007957 VALOR 25-jul-2016 CAPITAL USD 123.951,36 INTERESES USD 64.102,50 CTA. 3987 CUENTA UNICA DEL TESORO LIB. 00099021001 REF.: COMISIONES BANCARIAS</t>
  </si>
  <si>
    <t>PAGO A BID PRÉSTAMO 3181/BL-BO VCTO. 23-jul-2016 POR CUENTA DE TGN , NTI. 007979 VALOR 25-jul-2016 INTERESES USD 1.830.104,48 CTA. 3987 CUENTA UNICA DEL TESORO LIB. 00099021001 REF.: COMISIONES BANCARIAS</t>
  </si>
  <si>
    <t>PAGO A BID PRÉSTAMO 3181/BL-BO VCTO. 23-jul-2016 POR CUENTA DE TGN , NTI. 007959 VALOR 25-jul-2016 INTERESES USD 26.355,19 CTA. 3987 CUENTA UNICA DEL TESORO LIB. 00099021001 REF.: COMISIONES BANCARIAS</t>
  </si>
  <si>
    <t>PROVISION DE FONDOS A SOLICITUD DE YACIMIENTOS PETROLIFEROS FISCALES BOLIVIANOS SEGUN SOLICITUD YPFB-0288-2016 REF: PAGO SERVICIO INTERRUMPIBLE DE TRASNPORTE DE GAS NATURAL PARA EL MI A GTB POR EL MES DE JUNI/2016 LIB. 00513012007 YPFB - RECURSOS NACIONALIZACIÓN</t>
  </si>
  <si>
    <t>PROVISION DE FONDOS A SOLICITUD DE YACIMIENTOS PETROLIFEROS FISCALES BOLIVIANOS SEGUN SOLICITUD YPFB-0289-2016 REF: PAGO SERVICIO DE TRANSPORTE DE GAS NATURAL PARA EL MI A GOB POR EL MES DE JUNIO/2016 LIB. 00513012007 YPFB - RECURSOS NACIONALIZACIÓN</t>
  </si>
  <si>
    <t>VENTA DE DIVISAS CON TRANSFERENCIA DE FONDOS A SOLICITUD DE ADMINISTRACION DE SERVICIOS PORTUARIOS BOLIVIA SEGUN SOLICITUD 295 REF: H.R. 718, 1153, 1154 Y 1151 - PAGO DE FACTURAS AL TPA POR SERVICIO DE FAENAS EN EL PUERTO DE ARICA, SEGÚN COMUNICACIÓN INTERNA ASP-B/DOP/CI-671, 672, 673 Y 674/2016 Y D LIB. 00594012001 ASP-B FONDO DE OPERACIONES</t>
  </si>
  <si>
    <t>||TRANSFERENCIA DE FONDOS SG. MENSAJE SWIFT NRO. 10318 DE LA FECHA (SECTOR PUBLICO). DEBITO DE LA LIBRETA 00117012001 DGAC, REPOSICION UTILES DE ESCRITORIO.</t>
  </si>
  <si>
    <t>||TRANSFERENCIA DE FONDOS SEGUN NOTA DEL MINISTERIO DE ECONOMIA Y FINANZAS PUBLICAS, CITE: MEFP VTCP DGCP UODP-750/16, RECIBIDA EN LA FECHA REF: PAGO VENCIMIENTO CLAVE PIZARRA TGNU1S03 (TRAM-TSO-5326) EQUIV. A UFV. 2.250.000.00 T/C UFV. 2,13930 DE LA LIBRETA 00099021001 TGN RECURSOS ORDINARIOS MONEDA NACIONAL</t>
  </si>
  <si>
    <t>COBRO DE||UTILES DE ESCRITORIO POR ELABORACION DE LA OPERACION CONTABLE N°858560 DE LA FECHA DE LA LIBRETA 00099021001 TGN RECURSOS ORDINARIOS MONEDA NACIONAL, COSTO UTILES DE ESCRITORIO</t>
  </si>
  <si>
    <t>'TRANSFERENCIA DE FONDOS||A SOL. DEL MIN,DE ECO Y FIN.PUBL. MEFP/VTCP/DGCP/UF-532/2016 DE LA FECHA HRE TSO 5325 FIDEICOMISO "ACCESOS SEGUROS PARA VIVIR BIEN". DEBITO DE LA LIBRETA 00099021001 RECURSOS ORDINARIOS.</t>
  </si>
  <si>
    <t>'TRANSFERENCIA DE FONDOS||A SOL. DEL MIN,DE ECO Y FIN.PUBL. MEFP/VTCP/DGCP/UF-532/2016 DE LA FECHA HRE TSO 5325 FIDEICOMISO "ACCESOS SEGUROS PARA VIVIR BIEN". DEBITO DE LA LIBRETA 00099021001 COBRO UTILES DE ESCRITORIO.</t>
  </si>
  <si>
    <t>||TRANSFERENCIA DE FONDOS S/G. MENSAJES SWIFT NROS. 10319 Y 10311 DE LA FECHA (SECTOR PUBLICO). DEBITO DE LA LIBRETA 00117012001 DGAC, REPOSICION UTILES DE ESCRITORIO.</t>
  </si>
  <si>
    <t>'TRANSFERENCIA DE FONDOS||EN ATENCION A NOTA DEL MIN. DE ECONOMIA Y FINANZAS PUBLICAS. MEFP/VTCP/DGCP/UODP-751/2016 DE LA FECHA(HRE-TSO-5327), PAGO BTS EXTRABURSATIL -VENCIMIENTO 26 DE JULIIO DE 2016 D.S. N°1121 DE 11/01/2012. DEBITO DE LA LIBRETA N° 00099021001 "TGN-RECURSOS ORDINARIOS-MONEDA NACIONAL".</t>
  </si>
  <si>
    <t>'TRANSFERENCIA DE FONDOS||EN ATENCION A NOTA DEL MIN. DE ECONOMIA Y FINANZAS PUBLICAS. MEFP/VTCP/DGCP/UODP-751/2016 DE LA FECHA(HRE-TSO-5327), PAGO BTS EXTRABURSATIL -VENCIMIENTO 26 DE JULIIO DE 2016 D.S. N°1121 DE 11/01/2012. DEBITO DE LA LIBRETA N° 00099021001, REPOSICION UTILES DE ESCRITORIO.</t>
  </si>
  <si>
    <t>||TRANSFERENCIA DE FONDOS S/G. MENSAJE SWIFT NRO. 10344 DE LA FECHA (SECTOR PUBLICO). DEBITO DE LA LIBRETA 00117012001 DGAC, REPOSICION UTILES DE ESCRITORIO.</t>
  </si>
  <si>
    <t>||TRANSFERENCIA DE FONDOS S/G. MENSAJE SWIFT NRO. 10360 DE LA FECHA (SECTOR PUBLICO). DEBITO DE LA LIBRETA 00117012001 DGAC, REPOSICION UTILES DE ESCRITORIO.</t>
  </si>
  <si>
    <t>'TRANSFERENCIA DE FONDOS||EN ATENCION A NOTA DEL MIN. DE ECONOMIA Y FINANZAS PUBLICAS. MEFP/VTCP/DGCP/UODP-739/2016 DE LA FECHA(HRE-TSO-5334), A FAVOR DEL GOBIERNO AUTONOMO MUNICIPAL DE LA PAZ. DEBITO DE LA LIBRETA N° 00099037012 "PAR-IDA 5168 - BS -PROY.INFRAESTRUCTURA URBANA - GAMLP".</t>
  </si>
  <si>
    <t>'TRANSFERENCIA DE FONDOS||EN ATENCION A NOTA DEL MIN. DE ECONOMIA Y FINANZAS PUBLICAS. MEFP/VTCP/DGCP/UODP-739/2016 DE LA FECHA(HRE-TSO-5334), A FAVOR DEL GOBIERNO AUTONOMO MUNICIPAL DE LA PAZ. DEBITO DE LA LIBRETA N° 00099021001, REPOSICIÓN ÚTILES DE ESCRITORIO.</t>
  </si>
  <si>
    <t>NÚMERO DE LIBRETA CUT: 990301013.00 OPERACIÓN T01 TRANSFERENCIA DE FONDOS A LA CUT - TESORO DIRECTO DE BANCO UNION S.A. A CUENTA UNICA DEL TESORO CON NUMERO DE SOLICITUD = 978353 Y NUMERO CORRELATIVO = 91320026072016672 00990301013 TGN RECURSOS ORDINARIOS</t>
  </si>
  <si>
    <t>NUMERO DE LIBRETA CUT: Reversion aporte patronal para la vivienda TGN DIC 2014 OPERACIÓN E18 TRANSFERENCIA DEL SISTEMA FINANCIERO POR CUENTA DE TERCEROS A LA CUT Transferencia electronica SITE de cuenta corriente BCB</t>
  </si>
  <si>
    <t>NUMERO DE LIBRETA CUT: Reversion aporte patronal para la vivienda TGN Nov 2015 OPERACIÓN E18 TRANSFERENCIA DEL SISTEMA FINANCIERO POR CUENTA DE TERCEROS A LA CUT Traspaso mediante sistema de transferencia electronica</t>
  </si>
  <si>
    <t>NUMERO DE LIBRETA CUT: Reversion aporte patronal para la vivienda TGN feb16 OPERACIÓN E18 TRANSFERENCIA DEL SISTEMA FINANCIERO POR CUENTA DE TERCEROS A LA CUT Traspaso mediante sistema de transferencia electronica</t>
  </si>
  <si>
    <t>||TRANSFERENCIA DE FONDOS S/G.NOTA CITE: BUN0647/16 DE LA FECHA(HRE-TSO-5342),POR LA NO EJECUCION DE RECURSOS DEL 20% DEL PROYECTO "CONSTRUCCION CENTRO DE SALUD SAN JUDAS TADEO". A SOLICITUD GOB.AUT.MCPAL.VILLAZON, LIBRETA N° 00990204115 BOLIVIA CAMBIA; BUN.</t>
  </si>
  <si>
    <t>A requerimiento del Fondo de Desarrollo Regional (FNDR) con nota CITE: DE-GEF-FI-TES-JLS-2876-CAR/2016, solicita la transferencia de recursos que corresponden al pago de interes en el marco del Contrato de Fideicomiso suscrito entre el Ministerio de Economia y Finanzas Publicas y el FNDR.</t>
  </si>
  <si>
    <t>COBRO COSTOS DE PAPELERIA SEGUN TRANSFERENCIA DEL EXTERIOR POR ORDEN DE LLAMA GAS S.A. LIMA-PERU LIB. 00513062001 YPFB-OPERACIONES PLANTA DE SEPARACION DE LIQUIDOS RIO GRANDE</t>
  </si>
  <si>
    <t>PAGO A CAF PRÉSTAMO CFA006536 VCTO. 26-jul-2016 POR CUENTA DE TGN , NTI. 007966 VALOR 26-jul-2016 CAPITAL USD 2.033.448,43 INTERESES USD 645.533,48 COMISIONES USD 11.962,77 CTA. 3987 CUENTA UNICA DEL TESORO LIB. 00099021001 REF.: COMISIONES BANCARIAS</t>
  </si>
  <si>
    <t>PAGO A CAF PRÉSTAMO CFA006534 VCTO. 26-jul-2016 POR CUENTA DE TGN , NTI. 007989 VALOR 26-jul-2016 CAPITAL USD 791.607,14 INTERESES USD 231.616,55 CTA. 3987 CUENTA UNICA DEL TESORO LIB. 00099021001 REF.: COMISIONES BANCARIAS</t>
  </si>
  <si>
    <t>PAGO A CAF PRÉSTAMO CFA006532 VCTO. 26-jul-2016 POR CUENTA DE TGN , NTI. 007990 VALOR 26-jul-2016 CAPITAL USD 1.053.595,08 INTERESES USD 308.271,67 CTA. 3987 CUENTA UNICA DEL TESORO LIB. 00099021001 REF.: COMISIONES BANCARIAS</t>
  </si>
  <si>
    <t>VENTA DE DIVISAS CON TRANSFERENCIA DE FONDOS A SOLICITUD DE YACIMIENTOS PETROLIFEROS FISCALES BOLIVIANOS SEGUN SOLICITUD 308 REF: GLJ PETROLEUM CONSULTANTS.- 1ER PAGO SERVICIO DE CONSULTORÍA ?ESTUDIO TÉCNICO DE LOS CAMPOS DE INCAHUASI Y AQUÍO PARA DETERMINAR LA EXISTENCIA O NO DE RESERVORIOS COMPART LIB. 00513022001 YPFB - "OPERACIONES"</t>
  </si>
  <si>
    <t>VENTA DE DIVISAS CON TRANSFERENCIA DE FONDOS A SOLICITUD DE SERVICIO GENERAL DE IDENTIFICACION PERSONAL - SEGIP SEGUN SOLICITUD 297 REF: ENTREGA DE FONDOS A LA OFICINA DE BUENOS AIRES - ARGENTINA PARA GASTOS EN BIENES Y SERVICIOS. LIB. 00340012003 RECAUDACION EXTRANJERIA - C.I. -L.C.</t>
  </si>
  <si>
    <t>VENTA DE DIVISAS CON TRANSFERENCIA DE FONDOS A SOLICITUD DE YACIMIENTOS PETROLIFEROS FISCALES BOLIVIANOS SEGUN SOLICITUD 300 REF: PAGO A TRAFIGURA PTE LTD PROVISION DE DIESEL OIL Y GASOLINA ESPECIAL JULIO 2016 LIB. 00513012004 LBP-YPFB-UNICOMERCIAL (4030005415/1-2188907)</t>
  </si>
  <si>
    <t>VENTA DE DIVISAS CON TRANSFERENCIA DE FONDOS A SOLICITUD DE MINISTERIO DE RELACIONES EXTERIORES SEGUN SOLICITUD 298 REF: REMESA ADICIONAL A FAVOR DE LOS CONSULADOS EN ARICA Y ANTOFAGASTA - CHILE, PARA EL PAGO DE LA VISITA OFICIAL DEL SEÑOR MINISTRO DAVID CHOQUEHUANCA CESPEDES, S/G GM-DGAA-UAD-NI-639 LIB. 00099021001 TGN-RECURSOS ORDINARIOS (3987)</t>
  </si>
  <si>
    <t>VENTA DE DIVISAS CON TRANSFERENCIA DE FONDOS A SOLICITUD DE ADUANA NACIONAL DE BOLIVIA SEGUN SOLICITUD 302 REF: NUCTECH COMPANY LIMITED/ PAGO POR MANTENIMIENTO DE DOS ESCANERES MOVILES DE INSPECCION NO INTRUSIVA CORRESPONDIENTE AL OCTAVO PAGO (JUNIO-2016) SEGUN INFORME AN-GNFGC-DIAFC N° 114/2016 Y C LIB. 00283012002 ADUANA NAL.-RECURSOS PROPIOS (4169-03D353)</t>
  </si>
  <si>
    <t>VENTA DE DIVISAS CON TRANSFERENCIA DE FONDOS A SOLICITUD DE MINISTERIO DE GOBIERNO SEGUN SOLICITUD 301 REF: HABERES DE AGREGADOS Y ADJUNTOS POLICIALES EN EL EXTERIOR, CORRESPONDIENTE AL MES DE JUNIO 2016, SEGUN PLANILLA ADJUNTA. LIB. 00099021001 TGN-RECURSOS ORDINARIOS (3987)</t>
  </si>
  <si>
    <t>VENTA DE DIVISAS CON TRANSFERENCIA DE FONDOS A SOLICITUD DE SERVICIO GENERAL DE IDENTIFICACION PERSONAL - SEGIP SEGUN SOLICITUD 307 REF: ENTREGA DE FONDOS A LA OFICINA DE BUENOS AIRES - ARGENTINA PARA GASTOS EN BIENES Y SERVICIOS Y SERVICIOS BASICOS. LIB. 00340012003 RECAUDACION EXTRANJERIA - C.I. -L.C.</t>
  </si>
  <si>
    <t>VENTA DE DIVISAS CON TRANSFERENCIA DE FONDOS A SOLICITUD DE MINISTERIO DE RELACIONES EXTERIORES SEGUN SOLICITUD 303 REF: ADQUISICIÓN DE LIBRETAS DE PASAPORTES EN BLANCO PARA EL CENTRO EMISOR DE PASAPORTES EN MADRID/ESPAÑA, S/G NOTA INTERNA GM-DGAA-UAD-AL-NI-028/2016 LIB. 00010011102 MIN.RELACIONES EXTERIORES - GESTORIA CONSULAR LEY Nº 3108</t>
  </si>
  <si>
    <t>Transferencia en cumplimiento al DS N0913 de 15/06/2011 y el Convenio Intergubernativo de Financiamiento UPRE-CIF-IG 018/2015, suscrito entre la UPRE y el GAM de Porvenir proyecto Construccion Centro de Mantenimiento de Vehiculos Livianos 13 de Octubre Municipio de Porvenir, correspondiente al pago</t>
  </si>
  <si>
    <t>Transferencia en cumplimiento al DS N0913 de 15/06/2011 y el Convenio Intergubernativo de Financiamiento UPRE-CIF-IG/033/2015, suscrito entre la UPRE y el GAM de Sena proyecto Construccion de la Unidad Educativa Las Mercedes en la Comunidad Las Mercedes, correspondiente al pago de la planilla N 2 de</t>
  </si>
  <si>
    <t>Reposicion por Gasto Operativo de la operacion tipo TRLF y Nro.20</t>
  </si>
  <si>
    <t>'COBRO POR´||COMISION TRANSFERENCIA PAGO AL EXTERIOR 0.10% S/USD 13.178,40 REEMBOLSO GASTOS DE COMUNICACION BS 220.- Y EMISION CBTE. CONTABLE BS 50.- EN COMPLEMENTO A CBTE. S-0858658 ADJUNTO DE LA FECHA. CGO LIBRETA N° 00586019203 GASTO CORRIENTE EASBA-SANO N° 400</t>
  </si>
  <si>
    <t>||REGULARIZACIÓN DE NUESTRA OPERACION NRO.0858318 DE F. 20/07/2016 EN ATENCIÓN A CORREO ELECTRÓNICO DE LA DIRECCIÓN GENERAL DE AERONAUTICA CIVIL DE LA FECHA (SECTOR PUBLICO). DEBITO DE LA LIBRETA 00117012001 DGAC, REPOSICION UTILES DE ESCRITORIO.</t>
  </si>
  <si>
    <t>'TRANSFERENCIA DE FONDOS||EN ATENCION A NOTA DEL MIN. DE ECONOMIA Y FINANZAS PUBLICAS. MEFP/VTCP/DGCP/UODP-752/2016 DE LA FECHA(HRE-TSO-5344), PAGO BTS EXTRABURSATIL-VENCIMIENTO 27 DE JULIO DE 2016 D.S. N°1121 DE 11/01/2012. DEBITO DE LIBRETA N° 00099021001 "TGN-RECURSOS ORDINARIOS-MONEDA NACIONAL".</t>
  </si>
  <si>
    <t>'TRANSFERENCIA DE FONDOS||EN ATENCION A NOTA DEL MIN. DE ECONOMIA Y FINANZAS PUBLICAS. MEFP/VTCP/DGCP/UODP-752/2016 DE LA FECHA(HRE-TSO-5344), PAGO BTS EXTRABURSATIL-VENCIMIENTO 27 DE JULIO DE 2016 D.S. N°1121 DE 11/01/2012. DEBITO DE LA LIBRETA N° 00099021001, REPOSICIÓN ÚTILES DE ESCRITORIO.</t>
  </si>
  <si>
    <t>||TRANSFERENCIA DE FONDOS S/G. MENSAJE SWFIT NRO. 10372 Y CORREO ELECTRÓNICO DE LA DIRECCIÓN GENERAL DE AERONAUTICA CIVIL DE LA FECHA (SECTOR PUBLICO). DEBITO DE LA LIBRETA 00117012001 DGAC, REPOSICION UTILES DE ESCRITORIO.</t>
  </si>
  <si>
    <t>||TRANSFERENCIA DE FONDOS EN ATENCION A MENSAJE SWIFT 10414 DE LA FECHA (SECTOR PUBLICO). DEBITO DE LA LIBRETA 00117012001 DGAC, REPOSICION UTILES DE ESCRITORIO.</t>
  </si>
  <si>
    <t>NÚMERO DE LIBRETA CUT: 990301013.00 OPERACIÓN T01 TRANSFERENCIA DE FONDOS A LA CUT - TESORO DIRECTO DE BANCO UNION S.A. A CUENTA UNICA DEL TESORO CON NUMERO DE SOLICITUD = 984984 Y NUMERO CORRELATIVO = 91320027072016737 00990301013 TGN RECURSOS ORDINARIOS</t>
  </si>
  <si>
    <t>||46° DES.CRED.EXT. YPFB UREA AMONIACO CARRASCO CBBA. SG.NOTAS YPFB PRS GAFC 1818 DFC-2830 URT-2126/2016 Y MHE 5600 DESP 0827 RECIB. EN F. 22 Y 12 -07-16 (TRAM TGL 10718 Y 10220) REF:RD N°165/12,CONT.SANO N°257/12 E INF.LEGAL BCB GAL SANO DLBCI INF 2016-184 REC.EN LA FECHA ABONO EN LA LIB. N° 00513059202 YPFB CRÉDITO SANO 257/2012 PLANTA DE UREA AMONIACO 46°DESEMBOLSO</t>
  </si>
  <si>
    <t>||14° DESEMB. A YPFB PROY. PLTA. SEPAR. LIQUID. GRAN CHACO II SG. NOTAS YPFB/PRS/GAFC-1817 DFC-2829 URT-2125/2016 Y MHE-5481 DESP-0803 RECIBIDAS EN F. 22 Y 06/07/16 (TRAM-TGL-10716 Y 9879) REF: RD N°47/15, CONTRATO SANO N° 115/15, INF. LEGAL BCB-GAL-SANO-DLBCI-INF-2016-186 REC. EN LA FECHA ABONO A LA LIBRETA N°00513059204 YPFB CRÉDITO SANO 115/2015 PLANTA DE GRAN CHACO II</t>
  </si>
  <si>
    <t>TRANSFERENCIA DEL EXTERIOR SEGUN MJE.SWIFT NO.10490 DE FECHA 27/07/2016 ORDENANTE: CONSULADO GERAL DA BOLIVIA-SAO PAULO LIB. 00340012005 SEGIP - RECAUDACION EXTERIOR - CEDULAS DE IDENTIDAD</t>
  </si>
  <si>
    <t>PAGO A CAF PRÉSTAMO CFA005544 VCTO. 27-jul-2016 POR CUENTA DE TGN , NTI. 007983 VALOR 27-jul-2016 CAPITAL USD 9.318,46 INTERESES USD 1.967,37 CTA. 3987 CUENTA UNICA DEL TESORO LIB. 00099021001 REF.: COMISIONES BANCARIAS</t>
  </si>
  <si>
    <t>VENTA DE DIVISAS CON TRANSFERENCIA DE FONDOS A SOLICITUD DE SERVICIO GENERAL DE IDENTIFICACION PERSONAL - SEGIP SEGUN SOLICITUD 315 REF: ENVIO DE FONDOS A LA OFICINA DE WASHINGTON - EEUU, PARA GASTOS EN BIENES Y SERVICIOS, SEGUN NOTA 027/2016, SOLICITUD 2, CERT.1781. LIB. 00340012003 RECAUDACION EXTRANJERIA - C.I. -L.C.</t>
  </si>
  <si>
    <t>VENTA DE DIVISAS CON TRANSFERENCIA DE FONDOS A SOLICITUD DE SERVICIO GENERAL DE IDENTIFICACION PERSONAL - SEGIP SEGUN SOLICITUD 314 REF: ENVIO DE FONDOS A LA OFICINA DE WASHINGTON - EEUU, PARA GASTOS EN ACTIVOS FIJOS, SEGUN NOTA 027/2016, SOLICITUD 2, CERT.1781. LIB. 00340012003 RECAUDACION EXTRANJERIA - C.I. -L.C.</t>
  </si>
  <si>
    <t>VENTA DE DIVISAS CON TRANSFERENCIA DE FONDOS A SOLICITUD DE MINISTERIO DE RELACIONES EXTERIORES SEGUN SOLICITUD 313 REF: REMES ADICIONAL A FAVOR DEL CETRO EMISOR DE PASAPORTES EN WASHITON EMIPAS, PARA LA PROVISION DE STICKER VISAS CON FONDO DE COLORES, S/G VGIC-DGAC-UPC-NI-99/2016 Y NOTA SC CGWDC-4 LIB. 00010011102 MIN.RELACIONES EXTERIORES - GESTORIA CONSULAR LEY Nº 3108</t>
  </si>
  <si>
    <t>VENTA DE DIVISAS CON TRANSFERENCIA DE FONDOS A SOLICITUD DE YACIMIENTOS PETROLIFEROS FISCALES BOLIVIANOS SEGUN SOLICITUD 312 REF: PAGO A CAMIN CARGO CONTROL ARGENTINA S.A. SERVICIO DE INSPECCION DE CARGA DOI-GEI OCTUBRE/2015 LIB. 00513012004 LBP-YPFB-UNICOMERCIAL (4030005415/1-2188907)</t>
  </si>
  <si>
    <t>VENTA DE DIVISAS CON TRANSFERENCIA DE FONDOS A SOLICITUD DE MINISTERIO DE ECONOMIA Y FINANZAS PUBLICAS SEGUN SOLICITUD 310 REF: TRANSFERENCIA AL B.C.B. CTA.4088069001 PARA PAGO A BLOOMBERG FINANCE L.P., POR SERV. ESP. OPER. DEUDA PUBLICA MERCADOS CAPITAL EXTERNOS, MES JULIO/2016., SEGUN MEFP/VTCP/DG LIB. 00099021001 TGN-RECURSOS ORDINARIOS (3987)</t>
  </si>
  <si>
    <t>VENTA DE DIVISAS CON TRANSFERENCIA DE FONDOS A SOLICITUD DE YACIMIENTOS PETROLIFEROS FISCALES BOLIVIANOS SEGUN SOLICITUD 311 REF: PAGO CERTIFICADO 1, EMPRESA BASELL POLIOLEFINE ITALIA S.R.L. POR SERVICIO DE ?LICENCIAMIENTO Y PAQUETE DE DISEÑO DE PROCESOS (PDP) PARA EL PROCESO POLIMERIZACIÓN DE PROPI LIB. 00513052001 YPFB_GERENCIA NACIONAL DE PLANTAS DE SEPARACIÓN</t>
  </si>
  <si>
    <t>VENTA DE DIVISAS CON TRANSFERENCIA DE FONDOS A SOLICITUD DE YACIMIENTOS PETROLIFEROS FISCALES BOLIVIANOS SEGUN SOLICITUD 321 REF: PAGO A PETROLEOS DEL PERU PROVISION DE 15.000.000 LTS DIESEL OIL JULIO LIB. 00513012004 LBP-YPFB-UNICOMERCIAL (4030005415/1-2188907)</t>
  </si>
  <si>
    <t>COBRO COSTOS DE PAPELERIA SEGUN TRANSFERENCIA DEL EXTERIOR POR ORDEN DE CONSULADO GERAL DA BOLIVIA-SAO PAULO LIB. 00340012003 RECAUDACION EXTRANJERIA - C.I. -L.C.</t>
  </si>
  <si>
    <t>COBRO COSTOS DE PAPELERIA SEGUN TRANSFERENCIA DEL EXTERIOR POR ORDEN DE LLAMA GAS S.A.- LIMA-PERU. LIB. 00513062001 YPFB-OPERACIONES PLANTA DE SEPARACION DE LIQUIDOS RIO GRANDE</t>
  </si>
  <si>
    <t>COBRO COSTOS DE PAPELERIA SEGUN TRANSFERENCIA DEL EXTERIOR POR ORDEN DE VICTORIA JUAN GAS S.A.C. REF.: FACT COMERCIAL NO. 20 LIB. 00513062001 YPFB-OPERACIONES PLANTA DE SEPARACION DE LIQUIDOS RIO GRANDE</t>
  </si>
  <si>
    <t>Transferencia en cumplimiento al DS N0913 de 15/06/2011 y el Convenio Intergubernativo de Financiamiento UPRE-CIF-IG/424/2016, suscrito entre la UPRE y el GAM de Potosi proyecto Construccion Unidad Educativa Tecnico Humanistico La Chaca D-8, correspondiente al primer desembolso equivalente al 20% de</t>
  </si>
  <si>
    <t>Transferencia en cumplimiento al DS N0913 de 15/06/2011 y el Convenio Intergubernativo de Financiamiento UPRE-CIF-IG/423/2016, suscrito entre la UPRE y el GAM de Potosi proyecto Construccion Mercado Calvario D-4, correspondiente al primer desembolso equivalente al 20% del monto a financiar, segun la</t>
  </si>
  <si>
    <t>Transferencia en cumplimiento al DS N0913 de 15/06/2011 y el Convenio Intergubernativo de Financiamiento UPRE-CIF-IG/426/2016, suscrito entre la UPRE y el GAM de Potosi proyecto Construccion Centro de Educacion Virtual Pary Orcko D-8, correspondiente al primer desembolso equivalente al 20% del monto</t>
  </si>
  <si>
    <t>Transferencia en cumplimiento al DS N0913 de 15/06/2011 y el Convenio Intergubernativo de Financiamiento UPRE-CIF-IG/425/2016, suscrito entre la UPRE y el GAM de Potosi proyecto Construccion Unidad Educativa Tecnico Humanistico Warisata D-12, correspondiente al primer desembolso equivalente al 20% d</t>
  </si>
  <si>
    <t>Transferencia en cumplimiento al DS N0913 de 15/06/2011 y el Convenio Intergubernativo de Financiamiento UPRE-CIF-IG/418/2016, suscrito entre la UPRE y el GAM de Potosi proyecto Construccion Centro de Educacion Tecnico Alternativa Potosi D-7, correspondiente al primer desembolso equivalente al 20% d</t>
  </si>
  <si>
    <t>Transferencia en cumplimiento al DS N0913 de 15/06/2011 y el Convenio Intergubernativo de Financiamiento UPRE-CIF-IG/420/2016, suscrito entre la UPRE y el GAM de Potosi proyecto Construccion Centro de Educacion Tecnico Alternativa Huayna Capac D-20, correspondiente al primer desembolso equivalente a</t>
  </si>
  <si>
    <t>Transferencia en cumplimiento al DS N0913 de 15/06/2011 y el Convenio Intergubernativo de Financiamiento UPRE-CIF-IG/419/2016, suscrito entre la UPRE y el GAM de Potosi proyecto Construccion Unidad Educativa Tecnico Humanistico 3 de Mayo D-17, correspondiente al primer desembolso equivalente al 20%</t>
  </si>
  <si>
    <t>Transferencia en cumplimiento al DS N0913 de 15/06/2011 y el Convenio Intergubernativo de Financiamiento UPRE-CIF-IG/422/2016, suscrito entre la UPRE y el GAM de Potosi proyecto Construccion Bloque Aulas, Comedor y Tinglado U.E. 1ro de Mayo de San Idelfonso D-16, correspondiente al primer desembolso</t>
  </si>
  <si>
    <t>Transferencia en cumplimiento al DS N0913 de 15/06/2011 y el Convenio Intergubernativo de Financiamiento UPRE-CIF-IG/421/2016, suscrito entre la UPRE y el GAM de Potosi proyecto Construccion Mercado Villa Banzer D-10, correspondiente al primer desembolso equivalente al 20% del monto a financiar, seg</t>
  </si>
  <si>
    <t>Reposicion por Gasto Operativo de la operacion tipo TRLF y Nro.24</t>
  </si>
  <si>
    <t>Reposicion por Gasto Operativo de la operacion tipo TRLF y Nro.21</t>
  </si>
  <si>
    <t>'COBRO POR´||COMISION TRANSFERENCIA PAGO AL EXTERIOR 0.10% S/USD 209.553,90 REEMBOLSO GASTOS DE COMUNICACION BS 220.- Y EMISION CBTE. CONTABLE BS 50.- EN COMPLEMENTO A CBTE. S-0858838 ADJUNTO DE LA FECHA. CGO. LIBRETA N° 00586019203 GASTO CORRIENTE EASBA-SANO N° 400 REF.: PAGO LC I-2016-013</t>
  </si>
  <si>
    <t>COBRO DE||COBRO ÚTILES DE ESCRITORIO POR ELABORACIÓN DE LA OPERACIÓN CONTABLE N° 858961 DE LA FECHA DE LA LIBRETA N° 00513052001 YPFB GCIA.NAL DE PLANTAS DE SEPARACIÓN, COSTO ÚTILES DE ESCRITORIO</t>
  </si>
  <si>
    <t>COBRO DE||ÚTILES DE ESCRITORIO POR ELABORACIÓN DE LA OPERACIÓN CONTABLE N° 858966 DE LA FECHA DE LA LIBRETA N° 00513052001 YPFB GCIA.NAL DE PLANTAS DE SEPARACIÓN, COSTO ÚTILES DE ESCRITORIO</t>
  </si>
  <si>
    <t>COBRO DE||ÚTILES DE ESCRITORIO POR LA ELABORACIÓN DEL COMPROBANTE CONTABLE N° 0858974 DE LA FECHA DE LA LIBRETA N°00513052001 YPFB GERENCIA NACIONAL DE PLANTAS DE SEPARACIÓN, COSTO ÚTILES DE ESC.</t>
  </si>
  <si>
    <t>COBRO DE||ÚTILES DE ESCRITORIO POR LA ELABORACIÓN DEL COMPROBANTE CONTABLE N° 0859986 DE LA FECHA DE LA LIBRETA N°00513052001 YPFB GERENCIA NACIONAL DE PLANTAS DE SEPARACIÓN, COSTO ÚTILES DE ESC.</t>
  </si>
  <si>
    <t>||TRANSFERENCIA DE FONDOS S/G. MENSAJES SWIFT NROS. 10454 Y 10433 DE LA FECHA (SECTOR PUBLICO). DEBITO DE LA LIBRETA 00117012001 DGAC, REPOSICION UTILES DE ESCRITORIO.</t>
  </si>
  <si>
    <t>'TRANSFERENCIA DE FONDOS||A SOL. DEL MIN,DE ECO Y FIN.PUBL. MEFP/VTCP/DGCP/UODP-761/2016 DE LA FECHA HRE TSO 5347 PAGO BTS EXTRABURSATIL-VENCIMIENTO 28/07/2016 D.S. N°1121 DE 11 DE ENERO DE 2012. DEBITO DE LA LIBRETA 00099021001 RECURSOS ORDINARIOS - MONEDA NACIONAL.</t>
  </si>
  <si>
    <t>'TRANSFERENCIA DE FONDOS||A SOL. DEL MIN,DE ECO Y FIN.PUBL. MEFP/VTCP/DGCP/UODP-761/2016 DE LA FECHA HRE TSO 5347 PAGO BTS EXTRABURSATIL-VENCIMIENTO 28/07/2016 D.S. N°1121 DE 11 DE ENERO DE 2012. DEBITO DE LA LIBRETA 00099021001 COBRO UTILES DE ESCRITORIO.</t>
  </si>
  <si>
    <t>||TRANSFERENCIA DE FONDOS S/G. MENSAJE SWIFT NRO. 10495 DE LA FECHA (SECTOR PUBLICO). DEBITO DE LA LIBRETA 00117012001 DGAC, REPOSICION UTILES DE ESCRITORIO.</t>
  </si>
  <si>
    <t>||TRANSFERENCIA DE FONDOS S/G. MENSAJES SWIFT NROS. 10492 Y 10479 DE LA FECHA (SECTOR PUBLICO). DEBITO DE LA LIBRETA 00117012001 DGAC, REPOSICION UTILES DE ESCRITORIO.</t>
  </si>
  <si>
    <t>||TRANSFERENCIA DE FONDOS S/G. MENSAJES SWIFT NROS. 10494 Y 10481 DE LA FECHA (SECTOR PUBLICO). DEBITO DE LA LIBRETA 00117012001 DGAC, REPOSICION UTILES DE ESCRITORIO.</t>
  </si>
  <si>
    <t>TRANSFERENCIA DE FONDOS S/G CITE N°||TRANSF.DEE FDOS.SG.NOTA DEL MIN. DE ECO.Y FINANZAS PUBLICAS, CITE: MEFP VTCP DGAFT UOIET TES N°3855/16 DE LA FECHA REF:TRANSF. A LOS G.A.M.BENEF.POR CONCEPTO DE PATENTES PETROLERAS CORRESP.GEST.2016,SG DETALLE ADJUNTO (TRAM-TSO- 5357) DE LA LIB. N° 00990201001 TGN. RECURSOS ORDINARIOS, COSTO UTILES DE ESCRITORIO</t>
  </si>
  <si>
    <t>A solicitud del Servicio Departamental de Riego La Paz, con nota CITE: SEDERI-LP/217/2016 se solicita la transferencia de recursos en virtud a la Ley de Riego No. 2878 de fecha 08 de octubre del 2004.</t>
  </si>
  <si>
    <t>PROVISION DE FONDOS A SOLICITUD DE YACIMIENTOS PETROLIFEROS FISCALES BOLIVIANOS SEGUN SOLICITUD YPFB-0297-2016 REF: PAGO REGALIAS MES DE ABRIL /2016 - TGN LIB. 00099021001 TGN YPFB PARTICIPACION 6% PRODUCCIÓN BRUTA DE HIDROCARBUROS BOCA DE POZO</t>
  </si>
  <si>
    <t>PROVISION DE FONDOS A SOLICITUD DE YACIMIENTOS PETROLIFEROS FISCALES BOLIVIANOS SEGUN SOLICITUD YPFB-0290-2016 REF: PAGO IDH DEL MES DE ABRIL/2016 LIB. 00513012007 YPFB - RECURSOS NACIONALIZACIÓN</t>
  </si>
  <si>
    <t>PROVISION DE FONDOS A SOLICITUD DE YACIMIENTOS PETROLIFEROS FISCALES BOLIVIANOS SEGUN SOLICITUD YPFB-0302-2016 REF: PAGO SERVICIO INTERUMPIBLE DE TRANSPORTE DE GAS NATURAL A YPFB TRANSIERRA SA POR EL MES DE JUNI/2016 LIB. 00513012007 YPFB - RECURSOS NACIONALIZACIÓN</t>
  </si>
  <si>
    <t>PROVISION DE FONDOS A SOLICITUD DE YACIMIENTOS PETROLIFEROS FISCALES BOLIVIANOS SEGUN SOLICITUD YPFB-0309-2016 REF: PAGO SERVICIO FIRME DE TRANSPORTE DE GAS NATURAL A YPFB TRANSIERRA POR EL MES DE JUNIO/2016 LIB. 00513012007 YPFB - RECURSOS NACIONALIZACIÓN</t>
  </si>
  <si>
    <t>PROVISION DE FONDOS A SOLICITUD DE YACIMIENTOS PETROLIFEROS FISCALES BOLIVIANOS SEGUN SOLICITUD YPFB-0305-2016 REF: PAGO SERVICIO DE TRNASPORTE DE GAS NATURAL A YPFB TRANSPORTE POR EL MES DE JUNIO/2016 LIB. 00513012007 YPFB - RECURSOS NACIONALIZACIÓN</t>
  </si>
  <si>
    <t>PAGO A BID PRÉSTAMO 2450/BL-BO VCTO. 28-jul-2016 POR CUENTA DE TGN , NTI. 008019 VALOR 28-jul-2016 INTERESES USD 203.571,76 COMISIONES USD 9.261,01 CTA. 3987 CUENTA UNICA DEL TESORO LIB. 00099021001 REF.: COMISIONES BANCARIAS</t>
  </si>
  <si>
    <t>PAGO A BID PRÉSTAMO 2450/BL-BO VCTO. 28-jul-2016 POR CUENTA DE TGN , NTI. 008020 VALOR 28-jul-2016 INTERESES USD 5.474,52 CTA. 3987 CUENTA UNICA DEL TESORO LIB. 00099021001 REF.: COMISIONES BANCARIAS</t>
  </si>
  <si>
    <t>PAGO A BID PRÉSTAMO 3060/BL-BO VCTO. 28-jul-2016 POR CUENTA DE TGN , NTI. 008002 VALOR 28-jul-2016 INTERESES USD 10.104,09 CTA. 3987 CUENTA UNICA DEL TESORO LIB. 00099021001 REF.: COMISIONES BANCARIAS</t>
  </si>
  <si>
    <t>PAGO A BID PRÉSTAMO 3060/BL-BO VCTO. 28-jul-2016 POR CUENTA DE TGN , NTI. 007930 VALOR 28-jul-2016 INTERESES USD 488.227,10 COMISIONES USD 32.544,33 CTA. 3987 CUENTA UNICA DEL TESORO LIB. 00099021001 REF.: COMISIONES BANCARIAS</t>
  </si>
  <si>
    <t>VENTA DE DIVISAS A SOLICITUD DE YACIMIENTOS PETROLIFEROS FISCALES BOLIVIANOS SEGUN SOLICITUD 325 REF: PAGO PLANILLA N° 42 (ABRIL 2016), EMPRESA SAMSUNG ENGINEERING BOLIVIA S.A. POR REALIZACIÓN DE ?PDP, FEED, INGENIERÍA DE DETALLE, PROCURA, CONSTRUCCIÓN, PUESTA EN MARCHA DE LA PLANTA DE AMONIACO Y LIB. 00513052001 YPFB_GERENCIA NACIONAL DE PLANTAS DE SEPARACIÓN</t>
  </si>
  <si>
    <t>VENTA DE DIVISAS A SOLICITUD DE YACIMIENTOS PETROLIFEROS FISCALES BOLIVIANOS SEGUN SOLICITUD 328 REF: PAGO PLANILLA N° 33 (ABRIL 2016) EMPRESA BUREAU VERITAS ARGENTINA S.A. POR SERVICIO DE FISCALIZACIÓN TÉCNICA DEL PAQUETE DE PDP, FEED, INGENIERÍA DE DETALLE, PROCURA, CONSTRUCCIÓN Y PUESTA EN MARC LIB. 00513052001 YPFB_GERENCIA NACIONAL DE PLANTAS DE SEPARACIÓN</t>
  </si>
  <si>
    <t>TRANSFERENCIA RECIBIDA DEL EXTERIOR SEGÚN MENSAJES SWIFT Nos. 10532 - 10529 (REM.EXT.) DE FECHA 28-07-2016 POR DESEMBOLSO DE BID PRÉSTAMO 3385/BL-BO REQ 0004 OPS0201632735A LIBRETA N° 02910102002 ABC-LIB.RECAUD.TASAS Y TRIBUTOS I REF.: UTILES DE ESCRITORIO</t>
  </si>
  <si>
    <t>TRANSFERENCIA RECIBIDA DEL EXTERIOR SEGÚN MENSAJES SWIFT Nos. 10533 - 10530 (REM.EXT.) DE FECHA 28-07-2016 POR DESEMBOLSO DE BID PRÉSTAMO 3385/BL-BO REQ 0004 OPS0201632735A LIBRETA N° 02910102002 ABC-LIB.RECAUD.TASAS Y TRIBUTOS I REF.: UTILES DE ESCRITORIO</t>
  </si>
  <si>
    <t>VENTA DE DIVISAS CON TRANSFERENCIA DE FONDOS A SOLICITUD DE AUTORIDAD DE REG.Y FISCALIZ.DE TELECOMUNICACIONES Y TRANSP. SEGUN SOLICITUD 332 REF: PAGO A LA UNION INTERNACIONAL DE TELECOMUNICACIONES POR CURSO DE CAPACITACION A DISTANCIA E-LEARNING ON "BROADBAND INTERNET AND FUTURE NETWORKS" PARA DOS S LIB. 00099021001 TGN-RECURSOS ORDINARIOS (3987)</t>
  </si>
  <si>
    <t>VENTA DE DIVISAS CON TRANSFERENCIA DE FONDOS A SOLICITUD DE MINISTERIO DE RELACIONES EXTERIORES SEGUN SOLICITUD 331 REF: ENVIÓ DE RECURSOS A FAVOR LA REPRESENTACION PERMANENTE ANTE LA UNESCO Y LOS CONSULADOS DE BOLIVIA EN CORUMBA-BRASIL Y LIMA-PERU, PARA EL PAGO DEL SERVICIO DE SEGURO DE SALUD DEL M LIB. 00099021001 TGN-RECURSOS ORDINARIOS (3987)</t>
  </si>
  <si>
    <t>VENTA DE DIVISAS CON TRANSFERENCIA DE FONDOS A SOLICITUD DE MINISTERIO DE LA PRESIDENCIA SEGUN SOLICITUD 335 REF: DIVISAS USD 307.55 GOGO BUSINESS - CTA,103690172665- TELEFONO SATELITAL AERONAVES MPR. LIB. 00099021001 TGN-RECURSOS ORDINARIOS (3987)</t>
  </si>
  <si>
    <t>VENTA DE DIVISAS CON TRANSFERENCIA DE FONDOS A SOLICITUD DE MINISTERIO DE LA PRESIDENCIA SEGUN SOLICITUD 334 REF: DIVISAS USD 41.110.- JEPPESEN ANDERSON -CTA.1233062600-SUSCRIPCION ANUAL SERVICIO ISDN PARA AERONAVE MPR LIB. 00099021001 TGN-RECURSOS ORDINARIOS (3987)</t>
  </si>
  <si>
    <t>VENTA DE DIVISAS CON TRANSFERENCIA DE FONDOS A SOLICITUD DE MINISTERIO DE LA PRESIDENCIA SEGUN SOLICITUD 333 REF: DIVISAS USD 32.393.99 HOEYWELL -CTA.9102597771 - SERVICIO MPS AERONAVES MPR. LIB. 00099021001 TGN-RECURSOS ORDINARIOS (3987)</t>
  </si>
  <si>
    <t>TRANSFERENCIA RECIBIDA DEL EXTERIOR SEGÚN MENSAJES SWIFT Nos. 10569-10556 (REM.EXT.) DE FECHA 28-07-2016 POR DESEMBOLSO DE CAF PRÉSTAMO CFA008604 CARR.EPIZANA-COMARAPA-EL TORNO LIBRETA N° 00291012002 ABC-RECURSOS PROPIOS REF.: UTILES DE ESCRITORIO</t>
  </si>
  <si>
    <t>COBRO COSTOS DE PAPELERIA SEGUN TRANSFERENCIA DEL EXTERIOR POR ORDEN DE TRAFIGURA PTE LIMITED-SINGAPORE. REF.:FULL CANCELLATION OF SBLC 31133010010468 LIB. 00513012007 YPFB - RECURSOS NACIONALIZACIÓN</t>
  </si>
  <si>
    <t>TRANSFERENCIA RECIBIDA DEL EXTERIOR SEGÚN MENSAJES SWIFT Nos. 10567-10554 (REM.EXT.) DE FECHA 28-07-2016 POR DESEMBOLSO DE BID PRÉSTAMO 2498/BL-BO REQ 0029 OPS0201632973A LIBRETA N° 02910102002 ABC-LIB.RECAUD.TASAS Y TRIBUTOS I REF.: UTILES DE ESCRITORIO</t>
  </si>
  <si>
    <t>TRANSFERENCIA RECIBIDA DEL EXTERIOR SEGÚN MENSAJES SWIFT Nos. 10568-10555 (REM.EXT.) DE FECHA 28-07-2016 POR DESEMBOLSO DE BID PRÉSTAMO 2498/BL-BO REQ 0029 OPS0201632973A LIBRETA N° 02910102002 ABC-LIB.RECAUD.TASAS Y TRIBUTOS I REF.: UTILES DE ESCRITORIO</t>
  </si>
  <si>
    <t>Transferencia en cumplimiento al DS N0913 de 15/06/2011 y el Convenio Interinstitucional de Financiamiento UPRE-CIF-651/2014, suscrito entre la UPRE y el GAM Tiraque Proyecto Construccion Comedor Educativo U.E. Simon Bolivar Koari - Tiraque, correspondiente al pago de la planilla N2 de cierre, segun</t>
  </si>
  <si>
    <t>Transferencia en cumplimiento al DS N0913 de 15/06/2011 y el Convenio Interinstitucional de Financiamiento UPRE-CIF-083/2015, suscrito entre la UPRE y el GAM Villa Tunari Proyecto Construccion Tinglado y Graderia U.E. Cristal Mayu, correspondiente al pago de la planilla N4 de cierre, segun la UPRE.</t>
  </si>
  <si>
    <t>Transferencia en cumplimiento al DS N0913 de 15/06/2011 y el Convenio Interinstitucional de Financiamiento UPRE-CIF-135/2015, suscrito entre la UPRE y el GAM Villa Tunari Proyecto Construccion Bloque de Aulas U.E. Prof. Elizardo Perez Tarde, correspondiente al pago de la planilla N4, segun la UPRE.</t>
  </si>
  <si>
    <t>Transferencia en cumplimiento al DS N0913 de 15/06/2011 y el Convenio Interinstitucional de Financiamiento UPRE-CIF-121/2015, suscrito entre la UPRE y el GAM Chimore Proyecto Const. Ocho Aulas U.E. Eloy Gonzales Torrico, correspondiente al pago de la planilla N3, segun la UPRE.</t>
  </si>
  <si>
    <t>Transferencia en cumplimiento al DS N0913 de 15/06/2011 y el Convenio Intergubernativo de Financiamiento UPRE-CIF-IG/261/2016, suscrito entre la UPRE y el GAM Alalay Proyecto Const. Cancha Multiple y Tinglado con Graderia en la Unidad Educativa 27 de Mayo - Viscachani, correspondiente al pago de la</t>
  </si>
  <si>
    <t>Transferencia en cumplimiento al DS N0913 de 15/06/2011 y el Convenio Intergubernativo de Financiamiento UPRE-CIF-IG 258/2015, suscrito entre la UPRE y el GAM Tarvita Proyecto Construccion Sede Sub Alcaldia Cruz Kasa, correspondiente al pago de la planilla N1, segun la UPRE.</t>
  </si>
  <si>
    <t>Transferencia en cumplimiento al DS N0913 de 15/06/2011 y el Convenio Intergubernativo de Financiamiento UPRE-CIF-IG/193/2015, suscrito entre la UPRE y el GAM Waldo Ballivian Proyecto Construccion Tinglado Unidad Educativa Antofagasta Tumarapi, correspondiente al pago de la planilla N2, segun la UP</t>
  </si>
  <si>
    <t>Transferencia en cumplimiento al DS N0913 de 15/06/2011 y el Convenio Intergubernativo de Financiamiento UPRE-CIF-IG/085/2015, suscrito entre la UPRE y el GAM Llallagua Proyecto Construccion Bloque de Aulas U.E. Capunita Ayllu Sikuya, correspondiente al pago de la planilla N1, segun la UPRE.</t>
  </si>
  <si>
    <t>Transferencia en cumplimiento al DS N0913 de 15/06/2011 y el Convenio Intergubernativo de Financiamiento UPRE-CIF-IG/099/2016, suscrito entre la UPRE y el GAM de San Antonio de Lomerio Proyecto Const. Tinglado y Graderias en la Unidad Educativa 13 de Junio - Comunidad San Antonio de Lomerio, corresp</t>
  </si>
  <si>
    <t>Transferencia en cumplimiento al DS N0913 de 15/06/2011 y el Convenio Interinstitucional de Financiamiento UPRE-CIF-1012/2013, suscrito entre la UPRE y el GAM Mineros Proyecto Construccion Mercado Municipal El Progreso - Bartolina Sisa, correspondiente al pago de la planilla N3, segun la UPRE.</t>
  </si>
  <si>
    <t>Transferencia en cumplimiento al DS N0913 de 15/06/2011 y el Convenio Intergubernativo de Financiamiento UPRE-CIF-IG/0100/2016, suscrito entre la UPRE y el GAM de San Antonio de Lomerio Proyecto Const. Tinglado y Graderias en la Unidad Educativa Villa Chavez - Comunidad Salinas, correspondiente al p</t>
  </si>
  <si>
    <t>A solicitud del Ministerio de Trabajo, Empleo y Prevision Social con nota CITE: MTEPS/DGAA No.0251/2016 y en virtud a la nota interna CITE: MEFP/VPCF/DGCF/UCCF No.568/2016 de la Direccion General de Contabilidad Fiscal dependiente del Viceministerio de Presupuestos y Contabilidad Fiscal, se solicita</t>
  </si>
  <si>
    <t>A solicitud del Ministerio de Trabajo, Empleo y Prevision Social con nota CITE: MTEPS/DGAA No.0243/2016 y en virtud a la nota interna CITE: MEFP/VPCF/DGCF/UCCF No.568/2016 de la Direccion General de Contabilidad Fiscal dependiente del Viceministerio de Presupuestos y Contabilidad Fiscal, se solicita</t>
  </si>
  <si>
    <t>||TRANSFERENCIA DE FONDOS S/G. MENSAJE SWIFT NRO. 10536 DE LA FECHA (SECTOR PUBLICO). DEBITO DE LA LIBRETA 00117012001 DGAC, REPOSICION UTILES DE ESCRITORIO.</t>
  </si>
  <si>
    <t>||VENTA DE DIVISAS PARA EMISION DE CARTA DE CREDITO PARA LA COMPRA DE DISPENSERS Y ALMACENAMIENTOS DE GNC DE AUCERDO A CONTRATO YPFB/GLC: 117/2016 SEGUN NOTA YPFB/PRS/GAFC-1635 DFC-2520 URT-1936/2016 LIB.00513012004 LBP-YPFB-UNICOMERCIAL RE.: COMISIONES EMISION LC I-2016-022</t>
  </si>
  <si>
    <t>||REGULARIZACIÓN DE NUESTRA OPERACIÓN NRO. 0858830 DE F. 26.07.2016 EN ATENCIÓN CORREO ELECTRÓNICO DE LA DIRECCIÓN GENERAL DE AERONAUTICA CIVIL DE LA FECHA. (SECTOR PUBLICO). DEBITO DE LA LIBRETA 00117012001 DGAC, REPOSICION UTILES DE ESCRITORIO.</t>
  </si>
  <si>
    <t>'TRANSFERENCIA DE FONDOS||A SOL. DEL MIN,DE ECO Y FIN.PUBL. MEFP/VTCP/DGCP/UODP-764/2016 DE LA FECHA HRE TSO 5366 PAGO BTS EXTRABURSATIL - VENCIMIENTO 29 DE JULIO DE 2016 D.S. N°1121 DE 11 DE ENERO DE 2012. DEBITO DE LA LIBRETA 00099021001 RECURSOS ORDINARIOS - MONEDA NACIONAL.</t>
  </si>
  <si>
    <t>'TRANSFERENCIA DE FONDOS||A SOL. DEL MIN,DE ECO Y FIN.PUBL. MEFP/VTCP/DGCP/UODP-764/2016 DE LA FECHA HRE TSO 5366 PAGO BTS EXTRABURSATIL - VENCIMIENTO 29 DE JULIO DE 2016 D.S. N°1121 DE 11 DE ENERO DE 2012. DEBITO DE LA LIBRETA 00099021001 COBRO UTILES DE ESCRITORIO.</t>
  </si>
  <si>
    <t>||TRANSFERENCIA DE FONDOS S/G. MENSAJES SWIFT NROS. 10571 Y 10553 DE LA FECHA (SECTOR PUBLICO). DEBITO DE LA LIBRETA 00117012001 DGAC, REPOSICION UTILES DE ESCRITORIO.</t>
  </si>
  <si>
    <t>||TRANSFERENCIA DE FONDOS S/G. MENSAJE SWIFT NRO. 10585 DE LA FECHA (SECTOR PUBLICO). DEBITO DE LA LIBRETA 00117012001 DGAC, REPOSICION UTILES DE ESCRITORIO.</t>
  </si>
  <si>
    <t>TRANSFERENCIA DE FONDOS DE DPTOS.DE ENCAJE LEGAL DEL SISTEMA FINANCIERO A DPTOS.CTES.DEL SECTOR PUBLICO S/G CITE' BUN.SUBGCIA/NAL/||OE/842/07/2016 DEL BUSA DE 28/7/16. REGULARIZ.6 PAGOS OBSERV. POR EL BUSA DE DISTINTAS FECHAS REALIZ. A TRAVÉS DEL SPT, DE ACUERDO A REUNION DE 27/7/16 DE F.06/06/16 COMPROBANTE 0158895</t>
  </si>
  <si>
    <t>TRANSFERENCIA DE FONDOS DE DPTOS.DE ENCAJE LEGAL DEL SISTEMA FINANCIERO A DPTOS.CTES.DEL SECTOR PUBLICO S/G CITE' BUN.SUBGCIA/NAL/||OE/842/07/2016 DEL BUSA DE 28/7/16. REGULARIZ.6 PAGOS OBSERV. POR EL BUSA DE DISTINTAS FECHAS REALIZ. A TRAVÉS DEL SPT, DE ACUERDO A REUNION DE 27/7/16 DE F.13/06/16 COMPROBANTE 0173107</t>
  </si>
  <si>
    <t>'TRANSFERENCIA DE FONDOS DE DPTOS.DE ENCAJE LEGAL DEL SISTEMA FINANCIERO A DPTOS.CTES.DEL SECTOR PUBLICO S/G CITE' BUN.SUBGCIA/NAL/||OE/842/07/2016 DEL BUSA DE 28/7/16. REGULARIZ.6 PAGOS OBSERV. POR EL BUSA DE DISTINTAS FECHAS REALIZ. A TRAVÉS DEL SPT, DE ACUERDO A REUNION DE 27/7/16 DE F.15/06/16 COMPROBANTE 0178908</t>
  </si>
  <si>
    <t>'TRANSFERENCIA DE FONDOS DE DPTOS.DE ENCAJE LEGAL DEL SISTEMA FINANCIERO A DPTOS.CTES.DEL SECTOR PUBLICO S/G CITE' BUN.SUBGCIA/NAL/||OE/842/07/2016 DEL BUSA DE 28/7/16. REGULARIZ.6 PAGOS OBSERV. POR EL BUSA DE DISTINTAS FECHAS REALIZ. A TRAVÉS DEL SPT, DE ACUERDO A REUNION DE 27/7/16 DE F.15/06/16 COMPROBANTE 0178925</t>
  </si>
  <si>
    <t>'TRANSFERENCIA DE FONDOS DE DPTOS.DE ENCAJE LEGAL DEL SISTEMA FINANCIERO A DPTOS.CTES.DEL SECTOR PUBLICO S/G CITE' BUN.SUBGCIA/NAL/||OE/842/07/2016 DEL BUSA DE 28/7/16. REGULARIZ.6 PAGOS OBSERV. POR EL BUSA DE DISTINTAS FECHAS REALIZ. A TRAVÉS DEL SPT, DE ACUERDO A REUNION DE 27/7/16 DE F.05/07/16 COMPROBANTE 0220097</t>
  </si>
  <si>
    <t>'TRANSFERENCIA DE FONDOS DE DPTOS.DE ENCAJE LEGAL DEL SISTEMA FINANCIERO A DPTOS.CTES.DEL SECTOR PUBLICO S/G CITE' BUN.SUBGCIA/NAL/||OE/842/07/2016 DEL BUSA DE 28/7/16. REGULARIZ.6 PAGOS OBSERV. POR EL BUSA DE DISTINTAS FECHAS REALIZ. A TRAVÉS DEL SPT, DE ACUERDO A REUNION DE 27/7/16 DE F.29/06/16 COMPROBANTE 0205084</t>
  </si>
  <si>
    <t>||MULTA POR INCUMPLIMIENTO A LA GUIA DE PROCEDIMIENTOS OPERATIVOS DE CANCELACION DE PAGOS A FUNCIONARIOS PUBLICOS Y BENEFICIARIOS DE RENTA DE ACUERDO A NOTA MEFP/VTCP/DGPOT/UAIS/N° 4358/2016 RECIBIDA EN LA FECHA REF: PAGO DE BOLETA SIN LA VERIFICACION CORRESP.EN SISTEMA A LA LIBRETA 00099021001, DE CONFORMIDAD AL INCISO M PUNTO 13</t>
  </si>
  <si>
    <t>Transferencia que efectuamos, a requerimiento del Fondo de Desarrollo Regional del Sistema Financiero y de Apoyo al Sector Productivo segun nota CITE: FSF-DAA-NE-1259/2016, por concepto de capital por el mes de junio /2016 de la Cooperativa Sudamerica al TGN, misma que debera ser transferida a la cu</t>
  </si>
  <si>
    <t>Transferencia que efectuamos a solicitud del Fondo Nacional de Desarrollo Regional (FNDR) con nota CITE: DE-GEF-FI-TES-JLS-2914-CAR/2016, por concepto de pago de capital e interes en el marco del Contrato de Fideicomiso suscrito entre el Ministerio de Economia y Finanzas Publicas y el FNDR, mismos q</t>
  </si>
  <si>
    <t>Transferencia que efectuamos a solicitud del Fondo Nacional de Desarrollo Regional (FNDR) con nota CITE: DE-GEF-FI-TES-JLS-2913-CAR/2016, por concepto de pago de capital e interes en el marco del Contrato de Fideicomiso suscrito entre el Ministerio de Economia y Finanzas Publicas y el FNDR, mismos q</t>
  </si>
  <si>
    <t>Transferencia que efectuamos a solicitud del Fondo Nacional de Desarrollo Regional (FNDR) con nota CITE: DE-GEF-FI-TES-JLS-2912-CAR/2016, por concepto de pago de interes en el marco del Contrato de Fideicomiso suscrito entre el Ministerio de Economia y Finanzas Publicas y el FNDR, mismos que seran t</t>
  </si>
  <si>
    <t>PAGO A FONPLATA PRÉSTAMO BOL 25/2015 VCTO. 29-jul-2016 POR CUENTA DE TGN , NTI. 008041 VALOR 29-jul-2016 COMISIONES USD 12.328,77 CTA. 3987 CUENTA UNICA DEL TESORO LIB. 00099021001 REF.: COMISIONES BANCARIAS</t>
  </si>
  <si>
    <t>PROVISION DE FONDOS A SOLICITUD DE YACIMIENTOS PETROLIFEROS FISCALES BOLIVIANOS SEGUN SOLICITUD YPFB-0306-2016 REF: PAGO SERVICIO DE TRNASPORTE DE GAS NATURAL DUCTO MENOR LINEA 12 A YPFB TRANSPORTE POR EL MES DE JUNIO/2016 LIB. 00513012007 YPFB - RECURSOS NACIONALIZACIÓN</t>
  </si>
  <si>
    <t>PROVISION DE FONDOS A SOLICITUD DE YACIMIENTOS PETROLIFEROS FISCALES BOLIVIANOS SEGUN SOLICITUD YPFB-0307-2016 REF: PAGO SERVICIO DE TRNASPORTE DE GAS NATURAL DUCTO MENOR LINEA 12 A YPFB TRANSPORTE POR EL MES DE JUNIO/2016 LIB. 00513012007 YPFB - RECURSOS NACIONALIZACIÓN</t>
  </si>
  <si>
    <t>VENTA DE DIVISAS CON TRANSFERENCIA DE FONDOS A SOLICITUD DE MINISTERIO DE DEPORTES SEGUN SOLICITUD 342 REF: PRIMER PAGO FRANQUICIA A LA ASO DAKAR 2017 APORTE DEL ESTADO PLURINACIONAL DE BOLIVIA SEGUN CONVENIO Y D.S. 2768 DEL 18/05/16, CERTIFICACION POA 739. LIB. 00099021001 TGN-RECURSOS ORDINARIOS (3987)</t>
  </si>
  <si>
    <t>VENTA DE DIVISAS CON TRANSFERENCIA DE FONDOS A SOLICITUD DE MINISTERIO DE RELACIONES EXTERIORES SEGUN SOLICITUD 341 REF: REMESA ADICIONAL A FAVOR DEL CONSULADO DE BOLIVIA EN NUEVA YORK - EEUU PARA EL PAGO GENERADO EN LAS GESTIONES 2014 Y 2015, POR LA CLAUSULA 40º DEL CONTRATO DE ARRENDAMIENTO DE DIC LIB. 00099021001 TGN-RECURSOS ORDINARIOS (3987)</t>
  </si>
  <si>
    <t>VENTA DE DIVISAS CON TRANSFERENCIA DE FONDOS A SOLICITUD DE MINISTERIO DE MINERIA Y METALURGIA SEGUN SOLICITUD 338 REF: SOLICITUD DE PAGO (3°) AL EXTERIOR DEL PAÍS, POR SUSCRIPCIÓN A LA REVISTA ?ASIAN METAL? ESPECIALIZADA EN PRECIOS DE MINERALES, PARA LAS GESTIONES 2016-2017. (CHASE BANK 1 WALL ST LIB. 00076014201 MIN.MINERIA Y METALURIGIA - TRANSFERENCIAS COMIBOL</t>
  </si>
  <si>
    <t>VENTA DE DIVISAS CON TRANSFERENCIA DE FONDOS A SOLICITUD DE MINISTERIO DE LA PRESIDENCIA SEGUN SOLICITUD 340 REF: DIVISAS USD 51.450.- FLIGHT SAFETY CTA.9101017102- CURSO PILOTOS FAB-002 LIB. 00099021001 TGN-RECURSOS ORDINARIOS (3987)</t>
  </si>
  <si>
    <t>TRANSFERENCIA RECIBIDA DEL EXTERIOR SEGÚN MENSAJES SWIFT Nos. 10604-10600 (REM.EXT.) DE FECHA 29-07-2016 POR DESEMBOLSO DE CAF PRÉSTAMO CFA008785 PROGRAMA MI RIEGO LIBRETA N° 00287102001 FPS-RECURSOS PROPIOS REF.: UTILES DE ESCRITORIO</t>
  </si>
  <si>
    <t>VENTA DE DIVISAS CON TRANSFERENCIA DE FONDOS A SOLICITUD DE MINISTERIO DE MINERIA Y METALURGIA SEGUN SOLICITUD 337 REF: SOLICITUD DE PAGO (1°) AL EXTERIOR DEL PAÍS, POR SUSCRIPCIÓN A LA REVISTA ?ASIAN METAL? ESPECIALIZADA EN PRECIOS DE MINERALES, PARA LAS GESTIONES 2016-2017. (CHASE BANK 1 WALL ST LIB. 00076014201 MIN.MINERIA Y METALURIGIA - TRANSFERENCIAS COMIBOL</t>
  </si>
  <si>
    <t>VENTA DE DIVISAS CON TRANSFERENCIA DE FONDOS A SOLICITUD DE MINISTERIO DE MINERIA Y METALURGIA SEGUN SOLICITUD 336 REF: SOLICITUD DE PAGO (2°) AL EXTERIOR DEL PAÍS, POR SUSCRIPCIÓN A LA REVISTA ?ASIAN METAL? ESPECIALIZADA EN PRECIOS DE MINERALES, PARA LAS GESTIONES 2016-2017. (CHASE BANK 1 WALL ST LIB. 00076014201 MIN.MINERIA Y METALURIGIA - TRANSFERENCIAS COMIBOL</t>
  </si>
  <si>
    <t>Transferencia en cumplimiento al DS N0913 de 15/06/2011 y el Convenio Intergubernativo de Financiamiento UPRE-CIF-IG/483/2015, suscrito entre la UPRE y el GAM de Corque proyecto Construccion Internado Unidad Educativa Huayllapacha, correspondiente al pago de la planilla N 3, segun la UPRE.</t>
  </si>
  <si>
    <t>Transferencia en cumplimiento al DS N0913 de 15/06/2011 y el Convenio Intergobernativo de Financiamiento UPRE-CIF-IG-332/2015, suscrito entre la UPRE y el GAD de Pando proyecto Construccion de Puentes en los Barrios: Evo Morales, La Amistad, Perla del Acre, 1ro. De Mayo y Paraiso del Municipio de Co</t>
  </si>
  <si>
    <t>Transferencia en cumplimiento al DS N0913 de 15/06/2011 y el Convenio Interinstitucional de Financiamiento UPRE-CIF-643/2014, suscrito entre la UPRE y el GAM de Potosi proyecto Construccion Unidad Educativa Elizardo Perez Villa Victoria, correspondiente al pago de la planilla N 3, segun la UPRE.</t>
  </si>
  <si>
    <t>Transferencia en cumplimiento al DS N0913 de 15/06/2011 y el Convenio Intergubernativo de Financiamiento UPRE-CIF-IG/398/2016, suscrito entre la UPRE y el GAM de Sica Sica proyecto Const. Casa Integral Central Agraria Sica Sica, correspondiente al primer desembolso equivalente al 20% del Monto a fin</t>
  </si>
  <si>
    <t>Transferencia en cumplimiento al DS N0913 de 15/06/2011 y el Convenio Intergubernativo de Financiamiento UPRE-CIF-IG/397/2016, suscrito entre la UPRE y el GAM de Sica Sica proyecto Const. Mercado Agropecuario Lahuachaca, correspondiente al primer desembolso equivalente al 20% del Monto a financiar,</t>
  </si>
  <si>
    <t>Transferencia en cumplimiento al DS N0913 de 15/06/2011 y el Convenio Intergubernativo de Financiamiento UPRE-CIF-IG/399/2016, suscrito entre la UPRE y el GAM de Achocalla proyecto Const. U.E. Uypaca - Achocalla, correspondiente al primer desembolso equivalente al 20% del Monto a financiar, segun la</t>
  </si>
  <si>
    <t>Transferencia en cumplimiento al DS N0913 de 15/06/2011 y el Convenio Interinstitucional de Financiamiento UPRE-CIF-109/2015, suscrito entre la UPRE y el GAM de Chimore proyecto Const. Tinglado con Graderias U.E. Cesarsama, correspondiente al pago de la devolucion de retencion, segun la UPRE.</t>
  </si>
  <si>
    <t>Transferencia en cumplimiento al DS N0913 de 15/06/2011 y el Convenio Interinstitucional de Financiamiento UPRE-CIF-002/2015, suscrito entre la UPRE y el GAM de Culpina proyecto Construccion Tinglado Unidad Educativa La Cueva (Municipio de Culpina), correspondiente al pago de la planilla N 2 de cier</t>
  </si>
  <si>
    <t>Transferencia en cumplimiento al DS N0913 de 15/06/2011 y el Convenio Intergubernativo de Financiamiento UPRE-CIF-IG 524/2015, suscrito entre la UPRE y el GAM de Cabezas proyecto Const. Modulo Educativo Rio Seco, correspondiente al pago de la planilla N 2, segun la UPRE.</t>
  </si>
  <si>
    <t>Transferencia en cumplimiento al DS N0913 de 15/06/2011 y el Convenio Interinstitucional de Financiamiento UPRE-CIF-374/2014, suscrito entre la UPRE y el GAM de Tinguipaya proyecto Construccion Colegio Jahuacaya, correspondiente al pago de la planilla N 4, segun la UPRE.</t>
  </si>
  <si>
    <t>Transferencia en cumplimiento al DS N0913 de 15/06/2011 y el Convenio Intergubernativo de Financiamiento UPRE-CIF-IG/238/2016, suscrito entre la UPRE y el GAM de Villa Gualberto Villarroel proyecto Const. Tinglado y Graderias Unidad Educativa Jose Ballivian Herrera Cancha, correspondiente al pago d</t>
  </si>
  <si>
    <t>Transferencia en cumplimiento al DS N0913 de 15/06/2011 y el Convenio Intergubernativo de Financiamiento UPRE-CIF-IG/229/2016, suscrito entre la UPRE y el GAM de Shinahota proyecto Const. Cubierta Metalica y Graderias U.E. Miraflores D-2, correspondiente al pago de la planilla N 1, segun la UPRE.</t>
  </si>
  <si>
    <t>Transferencia en cumplimiento al DS N0913 de 15/06/2011 y el Convenio Interinstitucional de Financiamiento UPRE-CIF-048/2015, suscrito entre la UPRE y el GAM de Shinahota proyecto Const. Dos Aulas Cancha Multiple y Cubierta Metalica U.E. Ivirizu Bajo, correspondiente al pago de la planilla N 4, segu</t>
  </si>
  <si>
    <t>Transferencia en cumplimiento al DS N0913 de 15/06/2011 y el Convenio Interinstitucional de Financiamiento UPRE-CIF-081/2015, suscrito entre la UPRE y el GAM de Villa Tunari proyecto Construccion Tinglado y Graderia U.E. Chocolatal, correspondiente al pago de la devolucion de retencion del 7%, segun</t>
  </si>
  <si>
    <t>Transferencia en cumplimiento al DS N0913 de 15/06/2011 y el Convenio Interinstitucional de Financiamiento UPRE-CIF-081/2015, suscrito entre la UPRE y el GAM de Villa Tunari proyecto Construccion Tinglado y Graderia U.E. Chocolatal, correspondiente al pago de la planilla N 5, segun la UPRE.</t>
  </si>
  <si>
    <t>Transferencia en cumplimiento al DS N0913 de 15/06/2011 y el Convenio Interinstitucional de Financiamiento UPRE-CIF-081/2015, suscrito entre la UPRE y el GAM de Villa Tunari proyecto Construccion Tinglado y Graderia U.E. Chocolatal, correspondiente al pago de la planilla N 4, segun la UPRE.</t>
  </si>
  <si>
    <t>Transferencia en cumplimiento al DS N0913 de 15/06/2011 y el Convenio Interinstitucional de Financiamiento UPRE-CIF-682/2014, suscrito entre la UPRE y el GAM de Warnes proyecto Construccion Modulo Educativo Emilio Finot - Warnes, correspondiente al pago de la planilla N 4, segun la UPRE.</t>
  </si>
  <si>
    <t>Reposicion por Gasto Operativo de la operacion tipo TRDE y Nro.11</t>
  </si>
  <si>
    <t>Reposicion por Gasto Operativo de la operacion tipo TRDE y Nro.10</t>
  </si>
  <si>
    <t>Reposicion por Gasto Operativo de la operacion tipo TRLF y Nro.27</t>
  </si>
  <si>
    <t>Transferencia en cumplimiento al DS N0913 de 15/06/2011 y el Convenio Interinstitucional de Financiamiento UPRE-CIF-064/2015, suscrito entre la UPRE y el GAM Villa Tunari Proyecto Construccion 5 Aulas y Banos U.E. 22 de Octubre, correspondiente al pago de la planilla N3 de cierre, segun la UPRE.</t>
  </si>
  <si>
    <t>Transferencia en cumplimiento al DS N0913 de 15/06/2011 y el Convenio Interinstitucional de Financiamiento UPRE-CIF-0579/2013, suscrito entre la UPRE y la Universidad Nacional Siglo XX Proyecto Construccion Internado Universidad Nacional Siglo XX - Llallagua - Potosi, correspondiente al pago de la p</t>
  </si>
  <si>
    <t>Transferencia en cumplimiento al DS N0913 de 15/06/2011 y el Convenio Intergubernativo de Financiamiento UPRE-CIF-IG/117/2015, suscrito entre la UPRE y el GAM Colquencha Proyecto Construccion 4 Aulas en la Unidad Educativa Eduardo Abaroa - Machacamarca, correspondiente al pago de la planilla N1, seg</t>
  </si>
  <si>
    <t>Transferencia en cumplimiento al DS N0913 de 15/06/2011 y el Convenio Interinstitucional de Financiamiento UPRE-CIF-0155/13, suscrito entre la UPRE y el GAM Camargo Proyecto Ampliacion Infraestructura Colegio Muyuquiri, correspondiente al pago de la planilla N4 de cierre, segun la UPRE.</t>
  </si>
  <si>
    <t>Transferencia en cumplimiento al DS N0913 de 15/06/2011 y el Convenio Intergubernativo de Financiamiento UPRE-CIF-IG/419/2015, suscrito entre la UPRE y el GAM Turco Proyecto Construccion Tinglado U.E. - Eduardo Avaroa Asuncion de Laca Laca, correspondiente al pago de la planilla N2, segun la UPRE.</t>
  </si>
  <si>
    <t>||COMISIONES BANCARIAS POR DESEMBOLSO CORRESPONDIENTE A LA INICIATIVA HIPC II DIALOGO NACIONAL 2000 SEGUN LEY 2235 DE FECHA 31-07-2001, D.S. 26426 DE FECHA 01-12-2001 Y LEY 211 DE FECHA 23-12-2011 Y NOTA MEFP/VTCP/DGCP/UODP-766/2016 DE FECHA 28-07-2016 DEL MEFP. LIB N° 00099021001 "TGN- RECURSOS ORDINARIOS (3987)" REF.: UTILES DE ESCRITORIO</t>
  </si>
  <si>
    <t>||TRANSFERENCIA DE FONDOS POR PARTE DEL TGN PARA PAGO DE VALORES "C" EN MN CON F.VCTO.29.07.2016, S/G CARTA MEFP/VTCP/DGCP/UODP-767/2016 DE FECHA 29/07/2016.DEL MINISTERIO DE ECONOMIA Y FINANZAS PUBLICAS, LIBRETA 00099031003 DEL TGN TITULOS VALOR DEL TESORO MN LIBRETA 00099031003 DEL TGN TITULOS VALOR DEL TESORO MN.</t>
  </si>
  <si>
    <t>'TRANSFERENCIA DE FONDOS||EN ATENCION A NOTA DEL MIN. DE ECONOMIA Y FINANZAS PUBLICAS MEFP/VTCP/DGPOT/UPCFTGN/TR/N°1651/2016 DE LA FECHA (HRE-TSO-5369) DEBITO DE LA LIBRETA N°00099021001, REPOSICIÓN ÚTILES DE ESCRITORIO</t>
  </si>
  <si>
    <t>||TRANSF.DE FONDOS SG. CONTRATO DE SERVICIOS SAJU 170 REF: DISTRIBUCION DE FONDOS CORRESPONDIENTES AL MES DE JULIO 2016 Y NOTA DEL MEFP CITE : MEFP VTCP DGPOT UOTGN N° 0303/16 DE FECHA 03-02-16 DE LA LIB. N°00099021001 TGN RECURSOS ORDINARIOS,COSTO UTILES DE ESCRITORIO,</t>
  </si>
  <si>
    <t>'TRANSFERENCIA DE FONDOS||EN ATENCION A NOTA DEL MIN. DE ECONOMIA Y FINANZAS PUBLICAS MEFP/VTCP/DGPOT/UPCFTGN/TR/N°1662/2016 DE LA FECHA (HRE-TSO-5372) DEBITO DE LA LIBRETA N°00099021001, REPOSICIÓN ÚTILES DE ESCRITORIO</t>
  </si>
  <si>
    <t>'TRANSFERENCIA DE FONDOS||A SOL. DEL MIN,DE ECO Y FIN.PUBL. MEFP/VTCP/DGCP/UODP-768/2016 DE LA FECHA HRE TSO 5376 PAGO BTS EXTRABURSATIL - VENCIMIENTOS 30 Y 31 DE JULIO DE 2016 D.S.N°1121 DE 11 DE ENERO DE 2012. DEBITO DE LA LIBRETA 00099021001 RECURSOS ORDINARIOS - MONEDA NACIONAL.</t>
  </si>
  <si>
    <t>'TRANSFERENCIA DE FONDOS||A SOL. DEL MIN,DE ECO Y FIN.PUBL. MEFP/VTCP/DGCP/UODP-768/2016 DE LA FECHA HRE TSO 5376 PAGO BTS EXTRABURSATIL - VENCIMIENTOS 30 Y 31 DE JULIO DE 2016 D.S.N°1121 DE 11 DE ENERO DE 2012. DEBITO DE LA LIBRETA 00099021001 COBRO UTILES DE ESCRITORIO.</t>
  </si>
  <si>
    <t>'TRANSFERENCIA DE FONDOS||A SOL. DEL MIN,DE ECO Y FIN.PUBL. MEFP/VTCP/DGCP/UODP-770/2016 DE LA FECHA HRE TSO 5377 PAGO BTS EXTRABURSATIL - VENCIMIENTO 1 DE AGOSTO DE 2016 D.S. N° 1121 DE 11 DE ENERO DE 2012. DEBITO DE LA LIBRETA 00099021001 RECURSOS ORDINARIOS - MONEDA NACIONAL.</t>
  </si>
  <si>
    <t>'TRANSFERENCIA DE FONDOS||A SOL. DEL MIN,DE ECO Y FIN.PUBL. MEFP/VTCP/DGCP/UODP-770/2016 DE LA FECHA HRE TSO 5377 PAGO BTS EXTRABURSATIL - VENCIMIENTO 1 DE AGOSTO DE 2016 D.S. N° 1121 DE 11 DE ENERO DE 2012. DEBITO DE LA LIBRETA 00099021001 COBRO UTILES DE ESCRITORIO.</t>
  </si>
  <si>
    <t>||TRANSFERENCIA DE FONDOS S/G. MENSAJES SWIFT NROS. 10606 Y 10598 DE LA FECHA (SECTOR PUBLICO). DEBITO DE LA LIBRETA 00117012001 DGAC, REPOSICION UTILES DE ESCRITORIO.</t>
  </si>
  <si>
    <t>COBRO DE||COSTO UTILES DE ESCRITORIO POR LA ELABORACION DEL COMPROBANTE CONTABLE NRO. 0859409 DE LA FECHA Y NOTA DEL MINISTERIO DE ECONOMIA Y FINANZAS PUBLICAS CITE: MEFP/VTCP/DGPOT/UOTGN N° 0303/2016 RECIBIDA EN FECHA 03 DE FEBRERO DE 2016 DE LA LIBRETA N° 00099021001 TGN RECURSOS ORDINARIOS COBRO COSTO UTILES DE ESCRITORIO</t>
  </si>
  <si>
    <t>||VENTA DE DIVISAS TRANSFERENCIA AL EXTRIOR USD 3.601.76 EQUIV.CAD-4.660.68 SEGUN SOL. MINISTERIO DE EDUCACION A F/MARISSA CASTRO MAGNANI SEGUN FORMULARIO DE SOLICITUD 001099 - 317. LIB.00099021001 TGN-REC.ORDINARIOS COBRO COMIS.BS 24.70 MJE.SWIFT BS220.-UT.BS50. DIF T/C 802.72</t>
  </si>
  <si>
    <t>'COBRO DE UTILES DE ESCRITORIO POR´||BS.50 Y REEMBOLSO GASTOS DE COMUNICACION ACEPTACION DE ENMIENDAS BS220 CARTAS DE CREDITO STANDBY REF: S507292N Y S507293N (BCB: SB-R-2016-018 Y 019) A/F YPFB S/G NOTA YPFB/GAFC-1870/UACE-633/2016 LIB.00513012007 YPFB - RECURSOS DE NACIONALIZACION</t>
  </si>
  <si>
    <t>'TRANSFERENCIA DE FONDOS||A SOL. DEL MIN,DE ECO Y FIN.PUBL. MEFP/VTCP/DGPOT/UPCFTGN/TR/N°1658/2016 DE LA FECHA HRE TSO 5389 REPOSICIÓN DE BOLETAS DE PAGO CORRESPONDIENTE AL SENASIR, CONSIGNADAS EN LOS COMPROBANTES DE PAGO NROS. 71419, 71418, 71417 Y 71416. DEBITO DE LA LIBRETA 00099021001 RECURSOS ORDINARIOS.</t>
  </si>
  <si>
    <t>||TRANSFERENCIA DE FONDOS S/G. MENSAJE SWIFT NRO. 10609 Y CORREO ELECTRONICO DE LA DIRECCION GENERAL DE AERONAUTICA CIVIL DE LA FECHA (SECTOR PUBLICO). DEBITO DE LA LIBRETA 00117012001 DGAC, REPOSICION UTILES DE ESCRITORIO.</t>
  </si>
  <si>
    <t>||TRANSFERENCIA DE FONDOS S/G. MENSAJE SWIFT NRO. 10656 DE LA FECHA (SECTOR PUBLICO). DEBITO DE LA LIBRETA 00117012001 DGAC, REPOSICION UTILES DE ESCRITORIO.</t>
  </si>
  <si>
    <t>||TRANSFERENCIA DE FONDOS S/G. MENSAJE SWIFT NRO. 10654 DE LA FECHA (SECTOR PUBLICO). DEBITO DE LA LIBRETA 00117012001 DGAC, REPOSICION UTILES DE ESCRITORIO.</t>
  </si>
  <si>
    <t>||TRANSFERENCIA DE FONDOS S/G. MENSAJE SWIFT NRO. 10653 DE LA FECHA (SECTOR PUBLICO). DEBITO DE LA LIBRETA 00117012001 DGAC, REPOSICION UTILES DE ESCRITORIO.</t>
  </si>
  <si>
    <t>Pago de capital e interes corriente a favor del TGN, adeudados por el GAD Oruro, correspondientes al Convenio Subsidiario CAF 2324 del Proyecto de Electrificacion Poopo Paneles Solares.</t>
  </si>
  <si>
    <t>A: 00099021001.Transferencia que efectuamos, a requerimiento del Fondo del Fondo Nacional de Desarrollo Regional (FNDR) segun nota CITE: DE-GEF-FI-TES-JLS-2930-CAR/16, por concepto de pago de interes en el marco del Contrato de Fideicomiso suscrito entre el Ministerio de Economia y Finanzas Publicas</t>
  </si>
  <si>
    <t>A: 00099021001.Transferencia que efectuamos, a requerimiento del Fondo del Fondo Nacional de Desarrollo Regional (FNDR) segun nota CITE: DE-GEF-FI-TES-JLS-2924-CAR/16, por concepto de pago de capital e interes en el marco del Contrato de Fideicomiso suscrito entre el Ministerio de Economia y Finanz</t>
  </si>
  <si>
    <t>PAGO PRÉSTAMO IDA 2134-BO VCTO. 01-ago-2016 POR CUENTA DE BANCO DE DESARROLLO , VALOR 01-ago-2016 CAPITAL BS 524.823,23 INTERESES BS 146.950,52 LIBRETA 00099021001 RECURSOS ORDINARIOS (3987) - MDRI</t>
  </si>
  <si>
    <t>PROVISION DE FONDOS A SOLICITUD DE YACIMIENTOS PETROLIFEROS FISCALES BOLIVIANOS SEGUN SOLICITUD YPFB-0311-2016 REF: PAGO SERVICIO DE TRANSPORTE DE GAS NATURAL MI INTERRUMPIBLE Y MERCADO EXPORTACION FIRME A LA EMPRESA YPFB TRNASPORTE SA POR EL MES DE JUNIO/2016. LIB. 00513012007 YPFB - RECURSOS NACIONALIZACIÓN</t>
  </si>
  <si>
    <t>PROVISION DE FONDOS A SOLICITUD DE YACIMIENTOS PETROLIFEROS FISCALES BOLIVIANOS SEGUN SOLICITUD YPFB-0312-2016 REF: PAGO SERVICIO DE TRANSPORTE DE GAS NATURAL MI INTERRUMPIBLE Y MERCADO EXPORTACION FIRME A LA EMPRESA YPFB TRNASPORTE SA POR EL MES DE JUNIO/2016. LIB. 00513012007 YPFB - RECURSOS NACIONALIZACIÓN</t>
  </si>
  <si>
    <t>COBRO COSTOS DE PAPELERIA SEGUN TRANSFERENCIA DEL EXTERIOR POR ORDEN DE CONSULADO GENERAL DE BOLIVIA EN HOUSTON TX. REF.:GESTORIA CONSULAR LIB. 00010011102 MIN.RELACIONES EXTERIORES - GESTORIA CONSULAR LEY Nº 3108</t>
  </si>
  <si>
    <t>PAGO A CAF PRÉSTAMO CFA003145 VCTO. 01-ago-2016 POR CUENTA DE TGN , NTI. 008029 VALOR 01-ago-2016 CAPITAL USD 841.465,71 INTERESES USD 128.473,11 CTA. 3987 CUENTA UNICA DEL TESORO LIB. 00099021001 REF.: COMISIONES BANCARIAS</t>
  </si>
  <si>
    <t>COBRO COSTOS DE PAPELERIA SEGUN TRANSFERENCIA DEL EXTERIOR POR ORDEN DE CONSULATE GENL. OF THE PLURINATIONAL STATE OF BOLIVIA NEW YORK REF.: GESTORIA CONSULAR LIB. 00010011102 MIN.RELACIONES EXTERIORES - GESTORIA CONSULAR LEY Nº 3108</t>
  </si>
  <si>
    <t>Transferencia en cumplimiento al DS N0913 de 15/06/2011 y el Convenio Interinstitucional de Financiamiento UPRE-CIF-375/2014, suscrito entre la UPRE y el GAM de Tinguipaya proyecto Construccion Internado, Aulas y Tinglado Unidad Educativa Challamayu, correspondiente al pago de la planilla N 4, segun</t>
  </si>
  <si>
    <t>Transferencia en cumplimiento al DS N0913 de 15/06/2011 y el Convenio Interinstitucional de Financiamiento UPRE-CIF-0655/13, suscrito entre la UPRE y el GAM de Urmiri proyecto Construccion Puente Vehicular y Accesos Belen Pampa - Puitucu, correspondiente al pago de la planilla N 3 de cierre, segun l</t>
  </si>
  <si>
    <t>Transferencia en cumplimiento al DS N0913 de 15/06/2011 y el Convenio Intergubernativo de Financiamiento UPRE-CIF-IG/274/2015, suscrito entre la UPRE y el GAM de San Joaquin proyecto Construccion Pabellon de Pediatria Hospital Henry KBeye San Joaquin, correspondiente al pago de la planilla N 2, seg</t>
  </si>
  <si>
    <t>Transferencia en cumplimiento al DS N0913 de 15/06/2011 y el Convenio Interinstitucional de Financiamiento UPRE-CIF-144/2015, suscrito entre la UPRE y el GAM de El Puente proyecto Construccion Centro de Salud San Lorencito, correspondiente al pago de la planilla N 2, segun la UPRE.</t>
  </si>
  <si>
    <t>Transferencia en cumplimiento al DS N0913 de 15/06/2011 y el Convenio Intergubernativo de Financiamiento UPRE-CIF-IG/067/2016, suscrito entre la UPRE y el GAM de Urubicha proyecto Const. Tinglado Grad. Ilumi. en Cancha Polifu. U.E. Maria De Los Angeles Tarde, correspondiente al pago de la planilla</t>
  </si>
  <si>
    <t>Transferencia en cumplimiento al DS N0913 de 15/06/2011 y el Convenio Interinstitucional de Financiamiento UPRE-CIF-129/2015, suscrito entre la UPRE y el GAM de Chimore proyecto Construccion Muro Perimetral U.E. San Andres, correspondiente al pago de la devolucion de retencion del 7%, segun la UPRE.</t>
  </si>
  <si>
    <t>Transferencia en cumplimiento al DS N0913 de 15/06/2011 y el Convenio Interinstitucional de Financiamiento UPRE-CIF-106/2014, suscrito entre la UPRE y el GAM de Bermejo proyecto Construccion Mercado Colonia Linares, correspondiente al pago de la planilla N 7, segun la UPRE.</t>
  </si>
  <si>
    <t>Transferencia en cumplimiento al DS N0913 de 15/06/2011 y el Convenio Interinstitucional de Financiamiento UPRE-CIF-106/2014, suscrito entre la UPRE y el GAM de Bermejo proyecto Construccion Mercado Colonia Linares, correspondiente al pago de la planilla N 6, segun la UPRE.</t>
  </si>
  <si>
    <t>||TRANSFERENCIA DE FONDOS SEGUN NOTA DEL MINISTERIO DE ECONOMIA Y FINANZAS PUBLICAS CITE: MEFP/VTCP/DGCP/UODP-774/2016 RECIBIDA EN LA FECHA REF: PAGO VENCIMIENTOS CLAVE PIZARRA TGNU1S04 (TRAM-TSO-5396) EQUIV. A 2,500,000,00 UFV T/C 2,14068 DE LA LIBRETA N° 00099021001 TGN RECURSOS ORDINARIOS MONEDA NACIONAL</t>
  </si>
  <si>
    <t>COBRO DE||COSTO UTILES DE ESCRITORIO POR LA ELABORACION DEL COMPROBANTE CONTABLE NRO. 0859583 DE LA FECHA DE LA LIBRETA N° 00099021001 TGN RECURSOS ORDINARIOS MONEDA NACIONAL COSTO UTILES DE ESCRITORIO</t>
  </si>
  <si>
    <t>||VENTA DE DIVISAS TRANSFERENCIA AL EXTERIOR SEGUN SOLICITUD COD.001089 318 MIN. DE EDUCACION REF.: TRASPASO PARA CARLA XIMENA LITTLE EQUIV. DKK 2,261,83 LIB.00099021001 TGN-RECURSOS ORDINARIOS, COMIS.POR TRANSF. EXT. BS2,33 SWIFT BS220,- UTILES BS50,-</t>
  </si>
  <si>
    <t>'TRANSFERENCIA DE FONDOS||EN ATENCION A NOTA DEL MIN. DE ECONOMIA Y FINANZAS PUBLICAS. MEFP/VTCP/DGCP/UODP-775/2016 DE LA FECHA(HRE-TSO-5395). PAGO BTS EXTRABURSATIL -VENCIMIENTO 2 DE AGOSTO DE 2016 D.S. N°1121 DE 11/01/2012 DEBITO DE LIBRETA N° 00099021001 "TGN-RECURSOS ORDINARIOS-MONEDA NACIONAL"</t>
  </si>
  <si>
    <t>'TRANSFERENCIA DE FONDOS||EN ATENCION A NOTA DEL MIN. DE ECONOMIA Y FINANZAS PUBLICAS. MEFP/VTCP/DGCP/UODP-775/2016 DE LA FECHA(HRE-TSO-5395). PAGO BTS EXTRABURSATIL -VENCIMIENTO 2 DE AGOSTO DE 2016 D.S. N°1121 DE 11/01/2012 DEBITO DE LA LIBRETA N° 00099021001, REPOSICIÓN ÚTILES DE ESCRITORIO</t>
  </si>
  <si>
    <t>||COBRO COMISION AMPLIACION DE VALIDEZ 0,15% S/USD 462.300.- REEMBOLSO GASTOS DE COMUNICACION BS220.- EMISION CBTE. CONTABLE BS50.- SEGÚN NOTA MHE/EEC-GNV-000104/2016 ADJUNTA REF.: CARTA DE CREDITO I-2015-029 A/F MAT S/A. CGO. LIB. 00078034201 MHE-EEC-GNV FDO. DE CONVERSION DE VEHICULOS REF.: AMP. DE VALIDEZ LC I-2015-02</t>
  </si>
  <si>
    <t>'COBRO DE UTILES DE ESCRITORIO POR´||BS 50.- Y REEMBOLSO GASTOS DE COMUNICACION BS 220.- CARTA DE CREDITO STANDBY 31133010011225 (BCB. SB-R-2016-028). CGO. LIB. N° 00513012007 YPFB RECURSOS DE NACIONALIZACION REF.: CGOS SB-R-2016-028.</t>
  </si>
  <si>
    <t>||TRANSFERENCIA DE FONDOS S/G. MENSAJES SWIFT NROS. 10732 Y 10719 DE LA FECHA (SECTOR PUBLICO). DEBITO DE LA LIBRETA 00117012001 DGAC, REPOSICION UTILES DE ESCRITORIO.</t>
  </si>
  <si>
    <t xml:space="preserve">AGENCIA PARA EL DESARROLLO DE LA SOCIEDAD DE LA INFORMACIÓN EN BOLIVIA  </t>
  </si>
  <si>
    <t>||TRANSFERENCIA DE FONDOS S/G. MENSAJES SWIFT NROS. 10729 Y 10720 DE LA FECHA (SECTOR PUBLICO). DEBITO DE LA LIBRETA 00119012001 ADSIB, REPOSICION UTILES DE ESCRITORIO.</t>
  </si>
  <si>
    <t>||TRANSFERENCIA DE FONDOS S/G. MENSAJES SWIFT NROS. 10730 Y 10721 DE LA FECHA (SECTOR PUBLICO). DEBITO DE LA LIBRETA 00119012001 ADSIB, REPOSICION UTILES DE ESCRITORIO.</t>
  </si>
  <si>
    <t>NUMERO DE LIBRETA CUT: 00046028011 OPERACIÓN E18 TRANSFERENCIA DEL SISTEMA FINANCIERO POR CUENTA DE TERCEROS A LA CUT MIN SALUD Y DEP BS UNICEF FINANCIAMIENTO DE ASISTENCIA TECNICA A SOLICITUD DE UNICEF PAYMENT NUMBER 3160188132 REF 2016 08 01 GSS01</t>
  </si>
  <si>
    <t>VENTA DE DIVISAS A SOLICITUD DE YACIMIENTOS PETROLIFEROS FISCALES BOLIVIANOS SEGUN SOLICITUD 359 REF: PAGO A PLUSPETROL BOLIVIA POR RETRIBUCIÓN AL TITULAR, MERCADO INTERNO, CORRESPONDIENTE AL MES DE MARZO/2016. LIB. 00513012007 YPFB - RECURSOS NACIONALIZACIÓN</t>
  </si>
  <si>
    <t>TRANSFERENCIA RECIBIDA DEL EXTERIOR SEGÚN MENSAJES SWIFT Nos. 10751 - 10757 (REM.EXT.) DE FECHA 02-08-2016 POR DESEMBOLSO DE BID PRÉSTAMO 3060/BL-BO REQ0029 OPS0201631799A LIBRETA N° 00287102001 FPS-RECURSOS PROPIOS REF.: UTILES DE ESCRITORIO</t>
  </si>
  <si>
    <t>TRANSFERENCIA RECIBIDA DEL EXTERIOR SEGÚN MENSAJES SWIFT Nos. 10756 - 10750 (REM.EXT.) DE FECHA 02-08-2016 POR DESEMBOLSO DE BID PRÉSTAMO 3060/BL-BO REQ0029 OPS0201631799A LIBRETA N° 00287102001 FPS-RECURSOS PROPIOS REF.: UTILES DE ESCRITORIO</t>
  </si>
  <si>
    <t>VENTA DE DIVISAS CON TRANSFERENCIA DE FONDOS A SOLICITUD DE PROCURADURIA GENERAL DEL ESTADO SEGUN SOLICITUD 363 REF: HR I-2247 PAGO A DECHERT LLP (PARIS), CORRESPONDIENTE AL MES DE FEBRERO-2016, CASO CPA Nº 2011-14 ABERTIS INFRAESTRUCTURAS S.A. (ESPAÑA) C. EL ESTADO PLURINACIONAL DE BOLIVIA, S7G NOT LIB. 00099021001 TGN-RECURSOS ORDINARIOS (3987)</t>
  </si>
  <si>
    <t>VENTA DE DIVISAS CON TRANSFERENCIA DE FONDOS A SOLICITUD DE YACIMIENTOS PETROLIFEROS FISCALES BOLIVIANOS SEGUN SOLICITUD 353 REF: PAGO A NOBLE AMERICAS CORP GASTOS OPERATIVOS - SHIFTING OPERACION YUKON STAR, LIB. 00513012004 LBP-YPFB-UNICOMERCIAL (4030005415/1-2188907)</t>
  </si>
  <si>
    <t>VENTA DE DIVISAS CON TRANSFERENCIA DE FONDOS A SOLICITUD DE YACIMIENTOS PETROLIFEROS FISCALES BOLIVIANOS SEGUN SOLICITUD 356 REF: PAGO A NOBLE AMERICAS CORP GASTOS OPERATIVOS - SHIFTING LIB. 00513012004 LBP-YPFB-UNICOMERCIAL (4030005415/1-2188907)</t>
  </si>
  <si>
    <t>VENTA DE DIVISAS CON TRANSFERENCIA DE FONDOS A SOLICITUD DE PROCURADURIA GENERAL DEL ESTADO SEGUN SOLICITUD 365 REF: HR I-2252 PAGO A DECHERT LLP (PARIS), CORRESPONDIENTE AL MES DE MARZO-2016, CASO CPA Nº 2011-14 ABERTIS INFRAESTRUCTURAS S.A. (ESPAÑA) C. EL ESTADO PLURINACIONAL DE BOLIVIA, S/G NOTA LIB. 00099021001 TGN-RECURSOS ORDINARIOS (3987)</t>
  </si>
  <si>
    <t>VENTA DE DIVISAS CON TRANSFERENCIA DE FONDOS A SOLICITUD DE SERVICIO GENERAL DE IDENTIFICACION PERSONAL - SEGIP SEGUN SOLICITUD 361 REF: ENTREGA DE FONDOS A LA OFICINA DE CALAMA - CHILE PARA PAGO DE PLANILLA DE COMPENSACION CORRESPONDIENTE AL MES DE JULIO, SEGUN NOTA 0768/2016, CERT.1810. LIB. 00340012003 RECAUDACION EXTRANJERIA - C.I. -L.C.</t>
  </si>
  <si>
    <t>VENTA DE DIVISAS CON TRANSFERENCIA DE FONDOS A SOLICITUD DE SERVICIO GENERAL DE IDENTIFICACION PERSONAL - SEGIP SEGUN SOLICITUD 362 REF: ENTREGA DE FONDOS A LA OFICINA DE WASHIGTON - EEUU PARA PAGO DE PLANILLA DE COMPENSACION CORRESPONDIENTE AL MES DE JULIO, SEGUN NOTA 0768/2016, CERT.1809. LIB. 00340012003 RECAUDACION EXTRANJERIA - C.I. -L.C.</t>
  </si>
  <si>
    <t>VENTA DE DIVISAS CON TRANSFERENCIA DE FONDOS A SOLICITUD DE PROCURADURIA GENERAL DEL ESTADO SEGUN SOLICITUD 364 REF: HR I-2253 PAGO A DECHERT LLP (PARIS), CORRESPONDIENTE AL MES DE ABRIL-2016, CASO CPA Nº 2011-14 ABERTIS INFRAESTRUCTURAS S.A. (ESPAÑA) C. EL ESTADO PLURINACIONAL DE BOLIVIA, S/G NOTA LIB. 00099021001 TGN-RECURSOS ORDINARIOS (3987)</t>
  </si>
  <si>
    <t>VENTA DE DIVISAS CON TRANSFERENCIA DE FONDOS A SOLICITUD DE YACIMIENTOS PETROLIFEROS FISCALES BOLIVIANOS SEGUN SOLICITUD 373 REF: PAGO A EMPRESA INSPECTORATE SERVICES PERU S.A.C. SERVICIO DE INSPECCIÓN TERMINAL DE ILO FEBRERO 2016 LIB. 00513012004 LBP-YPFB-UNICOMERCIAL (4030005415/1-2188907)</t>
  </si>
  <si>
    <t>VENTA DE DIVISAS CON TRANSFERENCIA DE FONDOS A SOLICITUD DE MINISTERIO DE LA PRESIDENCIA SEGUN SOLICITUD 371 REF: DIVISAS USD 39.930.69 -AIRBUS HELICOPTER -CTA.999011819- REPUESTOS AERONAVES MPR. LIB. 00099021001 TGN-RECURSOS ORDINARIOS (3987)</t>
  </si>
  <si>
    <t>VENTA DE DIVISAS CON TRANSFERENCIA DE FONDOS A SOLICITUD DE MINISTERIO DE LA PRESIDENCIA SEGUN SOLICITUD 372 REF: DIVISAS USD 550.81 - SATCOM DIRECT -CTA.2000055025245- TELEFONO SATELITAL AERONAVE MPR. LIB. 00099021001 TGN-RECURSOS ORDINARIOS (3987)</t>
  </si>
  <si>
    <t>VENTA DE DIVISAS CON TRANSFERENCIA DE FONDOS A SOLICITUD DE YACIMIENTOS PETROLIFEROS FISCALES BOLIVIANOS SEGUN SOLICITUD 369 REF: CONTRATACION DE LA CONSULTORIA CAPACITACION ESPECIALIZADA EN EL SISTEMA DE GESTION DE RESPONSABILIDAD SOCIAL CORPORATIVA LIB. 00513012003 LBP-YPFB (2011349681373)</t>
  </si>
  <si>
    <t>VENTA DE DIVISAS CON TRANSFERENCIA DE FONDOS A SOLICITUD DE SERVICIO GENERAL DE IDENTIFICACION PERSONAL - SEGIP SEGUN SOLICITUD 360 REF: ENTREGA DE FONDOS A LA OFICINA DE BUENOS AIRES - ARGENTINA PARA PAGO DE HABERES CORRESPONDIENTE AL MES DE JULIO DE 2016, SEGUN NOTA 0767/2016, CERT.1808. LIB. 00340012003 RECAUDACION EXTRANJERIA - C.I. -L.C.</t>
  </si>
  <si>
    <t>COBRO COSTOS DE PAPELERIA SEGUN TRANSFERENCIA DEL EXTERIOR POR ORDEN DE PETROBRAS PARAGUAY GAS SRL. (ASUNCION PARAGUAY) REF.: OPE 0/295682 LIB. 00513062001 YPFB-OPERACIONES PLANTA DE SEPARACION DE LIQUIDOS RIO GRANDE</t>
  </si>
  <si>
    <t>COBRO COSTOS DE PAPELERIA SEGUN TRANSFERENCIA DEL EXTERIOR POR ORDEN DE LLAMA GAS S.A.- LIMA-PERU LIB. 00513062001 YPFB-OPERACIONES PLANTA DE SEPARACION DE LIQUIDOS RIO GRANDE</t>
  </si>
  <si>
    <t>COBRO COSTOS DE PAPELERIA SEGUN TRANSFERENCIA DEL EXTERIOR POR ORDEN DE GAS TOTAL S.A. REF.: ANTICIPO GLP CUENTA S/CONTRATO NO.62 DE FECHA 26/02/16 LIB. 00513062001 YPFB-OPERACIONES PLANTA DE SEPARACION DE LIQUIDOS RIO GRANDE</t>
  </si>
  <si>
    <t>VENTA DE DIVISAS A SOLICITUD DE YACIMIENTOS PETROLIFEROS FISCALES BOLIVIANOS SEGUN SOLICITUD 354 REF: PAGO A BG BOLIVIA CORPORATION POR RETRIBUCIÓN TITULAR MERCADO INTERNO, CORRESPONDIENTE AL MES DE MARZO/2016. LIB. 00513012007 YPFB - RECURSOS NACIONALIZACIÓN</t>
  </si>
  <si>
    <t>VENTA DE DIVISAS A SOLICITUD DE YACIMIENTOS PETROLIFEROS FISCALES BOLIVIANOS SEGUN SOLICITUD 355 REF: PAGO A PLUSPETROL BOLIVIA POR RETRIBUCIÓN AL TITULAR, MERCADO INTERNO, CORRESPONDIENTE AL MES DE MARZO/2016. LIB. 00513012007 YPFB - RECURSOS NACIONALIZACIÓN</t>
  </si>
  <si>
    <t>Transferencia que efectuamos a requerimiento de Yacimientos Petroliferos Fiscales Bolivianos, segun nota CITE: DFC-2444 URT-1884/2016 y en virtud a la nota interna CITE: MEFP/VPCF/DGCF/UCCF No.573/16 de la Direccion General de Contabilidad Fiscal, por concepto de deposito erroneo efectuado en la cue</t>
  </si>
  <si>
    <t>||TRANSFERENCIA DE FONDOS S/G. MENSAJE SWIFT NRO. 10759 DE LA FECHA (SECTOR PUBLICO). DEBITO DE LA LIBRETA 00117012001 DGAC, REPOSICION UTILES DE ESCRITORIO.</t>
  </si>
  <si>
    <t>||COBRO NOTIF. ACEPTACION ENMIENDA CARTA DE CREDITO STANDBY BS220.- Y EMISION CBTE. CONTABLE BS50.- REF.:M193132 (BCB:SB-R-2015-90) LIB. 00513012007 YPFB - RECURSOS DE NACIONALIZACION</t>
  </si>
  <si>
    <t>'TRANSFERENCIA DE FONDOS||EN ATENCION A NOTA DEL MIN. DE ECONOMIA Y FINANZAS PUBLICAS. MEFP/VTCP/DGCP/UODP-777/2016 /2016 DE LA FECHA(HRE-TSO-5420). PAGO BTS EXTRABURSATIL -VENCIMIENTO 3 DE AGOSTO DE 2016 D.S. N°1121 DE 11/01/2012 DEBITO DE LIBRETA N° 00099021001 "TGN-RECURSOS ORDINARIOS-MONEDA NACIONAL"</t>
  </si>
  <si>
    <t>'TRANSFERENCIA DE FONDOS||EN ATENCION A NOTA DEL MIN. DE ECONOMIA Y FINANZAS PUBLICAS. MEFP/VTCP/DGCP/UODP-777/2016 /2016 DE LA FECHA(HRE-TSO-5420). PAGO BTS EXTRABURSATIL -VENCIMIENTO 3 DE AGOSTO DE 2016 D.S. N°1121 DE 11/01/2012 DEBITO DE LA LIBRETA N° 00099021001, REPOSICIÓN ÚTILES DE ESCRITORIO</t>
  </si>
  <si>
    <t>||COBRO COMISION EMISION (NOTIFICACION ENMIENDA) CARTA DE CREDITO STANDBY BS 220.- Y EMISION CBTE. CONTABLE BS 50.- REF.: 31133010011225 SB-R-2016-028. CGO.LIB.N°00513012007 YPFB RECURSOS DE NACIONALIZACION</t>
  </si>
  <si>
    <t>NUMERO DE LIBRETA CUT: 002220108011 OPERACIÓN E18 TRANSFERENCIA DEL SISTEMA FINANCIERO POR CUENTA DE TERCEROS A LA CUT PARA ABONO EN LA CTA. N.3987069001 PARA POSTERIOR ABONO EN LA LIBRETA CUT N.002220108011 A NOMBRE DE INSTITUTO NACIONAL DE INNOVACION</t>
  </si>
  <si>
    <t>'TRANSFERENCIA DE FONDOS DE DPTOS.DE ENCAJE LEGAL DEL SISTEMA FINANCIERO A DPTOS.CTES.DEL SECTOR PUBLICO S/G CITE' BUN0679/16||DE LA FECHA (HRE-TSO-5435), REGULARIZACION ABONO SIN REGISTRO CONTABLE DE FECHA 12/07/2016 SIN CTA.BENEFICIARO FINAL VIA SPT. A SOLICITUD BUN S.A., LIBRETA N°00099021001; BUN.</t>
  </si>
  <si>
    <t>'TRANSFERENCIA DE FONDOS DE DPTOS.DE ENCAJE LEGAL DEL SISTEMA FINANCIERO A DPTOS.CTES.DEL SECTOR PUBLICO S/G CITE' BUN0679/16||DE LA FECHA (HRE-TSO-5435), REGULARIZACION ABONO SIN REGISTRO CONTABLE DE FECHA 12/07/2016 SIN CTA.BENEFICIARO FINAL VIA SPT. A SOLICTUD BUN S.A., LIBRETA N°00010011102; BUN.</t>
  </si>
  <si>
    <t>||TRANSFERENCIA DE FONDOS S/G. CITE' BUN0677/16 DE LA FECHA (HRE-TSO-5439). DEVOLUCIÓN DE RECURSOS NO EJECUTADOS POR EL G.A.M. TOMMAVE PROY.CONST.PUESTO DE SALUD PELCA, PAJCHA, TOTORA K. A SOLICITUD DEL GOB.AUT.MCPAL.TOMAVE; LIBRETA 00990204115 BOLIVIA CAMBIA; BUN.</t>
  </si>
  <si>
    <t>TRANSFERENCIA DE FONDOS DE DPTOS.DE ENCAJE LEGAL DEL SISTEMA FINANCIERO A DPTOS.CTES.DEL SECTOR PUBLICO S/G CITE' BUN0678/16||DE LA FECHA (HRE-TSO-5436), REGULARIZACION DE REGISTRO CONTABLE EFECTUADO EL 5/7/2016 SIN NUMERO DE CTA. DE BENEFICIARIO VIA SPT. A SOLICITUD DEL BANCO UNION S.A., LIBRETA N° 00512012001, BUN</t>
  </si>
  <si>
    <t>Traspaso s/g Informe MEFP/VTCP/DGPOT/UPCFTGN INF N 1690/2016. Transferencia de recursos al FDI a favor de las UNIBOL, correspondiente a gasto de funcionamiento para el mes de julio.</t>
  </si>
  <si>
    <t>Traspaso s/g Informe MEFP/VTCP/DGPOT/UPCFTGN INF N 1692/2016. Transferencia de recursos para gastos de funcionamiento al FDI , correspondiente a gasto de funcionamiento para el mes de julio.</t>
  </si>
  <si>
    <t>Traspaso s/g Nota MEFP/VTCP/DGPOT/UAIS INF N 4286/2016. Transferencia de recursos por la reversion definitiva de boletas consignadas en el comprobante de pago N18645.</t>
  </si>
  <si>
    <t>PAGO A CAF PRÉSTAMO CFA008814 VCTO. 03-ago-2016 POR CUENTA DE TGN , NTI. 008065 VALOR 03-ago-2016 COMISIONES USD 111.218,94 CTA. 3987 CUENTA UNICA DEL TESORO LIB. 00099021001 REF.: COMISIONES BANCARIAS</t>
  </si>
  <si>
    <t>PAGO A CAF PRÉSTAMO CFA008832 VCTO. 03-ago-2016 POR CUENTA DE TGN , NTI. 008066 VALOR 03-ago-2016 INTERESES USD 270.960,10 COMISIONES USD 96.070,35 CTA. 3987 CUENTA UNICA DEL TESORO LIB. 00099021001 REF.: COMISIONES BANCARIAS</t>
  </si>
  <si>
    <t>PAGO A CAF PRÉSTAMO CFA008839 VCTO. 03-ago-2016 POR CUENTA DE TGN , NTI. 008067 VALOR 03-ago-2016 INTERESES USD 10.800,61 COMISIONES USD 36.171,88 CTA. 3987 CUENTA UNICA DEL TESORO LIB. 00099021001 REF.: COMISIONES BANCARIAS</t>
  </si>
  <si>
    <t>VENTA DE DIVISAS CON TRANSFERENCIA DE FONDOS A SOLICITUD DE VICEPRESIDENCIA DEL ESTADO SEGUN SOLICITUD 376 REF: PAGO A ROYAL FBO, POR EL SERVICIO DE SUMINISTRO DE COMBUSTIBLE Y SERVICIOS DE APOYO Y MANIPULACION EN EL VIAJE OFICIAL REALIZADO POR EL SR. VICEPRESIDENTE DEL ESTADO A LA CIUDAD DE TUCUMAN LIB. 00099021001 TGN-RECURSOS ORDINARIOS (3987)</t>
  </si>
  <si>
    <t>COBRO COSTOS DE PAPELERIA SEGUN TRANSFERENCIA DEL EXTERIOR POR ORDEN DE BOTSCHAFT DES PLURINATIONALEN STAATES BOLIVIEN - BERLIN ALEMANIA REF:RECAUDACIONES GESTORIA CONSULAR JULIO 2016 LIB. 00010011102 MIN.RELACIONES EXTERIORES - GESTORIA CONSULAR LEY Nº 3108</t>
  </si>
  <si>
    <t>COBRO COSTOS DE PAPELERIA SEGUN TRANSFERENCIA DEL EXTERIOR POR ORDEN DE EMBAJADA DE BOLIVIA EN ITALIA REF.: GESTORIA CONSULAR JULIO 2016 LIB. 00010011102 MIN.RELACIONES EXTERIORES - GESTORIA CONSULAR LEY Nº 3108</t>
  </si>
  <si>
    <t>COBRO COSTOS DE PAPELERIA SEGUN TRANSFERENCIA DEL EXTERIOR POR ORDEN DE CONSULADO DE BOLIVIA EN MURCIA REF.: GESTORIA CONSULAR JULIO 2016 LIB. 00010011102 MIN.RELACIONES EXTERIORES - GESTORIA CONSULAR LEY Nº 3108</t>
  </si>
  <si>
    <t>COBRO COSTOS DE PAPELERIA SEGUN TRANSFERENCIA DEL EXTERIOR POR ORDEN DE SECCION CONSULAR DE LA EMBAJADA DE BOLIVIA EN PARAGUAY LIB. 00010011102 MIN.RELACIONES EXTERIORES - GESTORIA CONSULAR LEY Nº 3108</t>
  </si>
  <si>
    <t>COBRO COSTOS DE PAPELERIA SEGUN TRANSFERENCIA DEL EXTERIOR POR ORDEN DE PERUANA DE CONBUSTIBLE S.A. REF.: FACTURA 9 LIB. 00513062001 YPFB-OPERACIONES PLANTA DE SEPARACION DE LIQUIDOS RIO GRANDE</t>
  </si>
  <si>
    <t>COBRO COSTOS DE PAPELERIA SEGUN TRANSFERENCIA DEL EXTERIOR POR ORDEN DE CORPORACION PETROLERA S.A. (ASUNCION PARAGUAY) REF.: EXPORTACION GLP Y OTROS FACTURA NO.27 LIB. 00513062001 YPFB-OPERACIONES PLANTA DE SEPARACION DE LIQUIDOS RIO GRANDE</t>
  </si>
  <si>
    <t>Transferencia en cumplimiento al DS N0913 de 15/06/2011 y el Convenio Intergubernativo de Financiamiento UPRE-CIF-IG/065/2016, suscrito entre la UPRE y el GAM Urubicha Proyecto Const. Cancha Poli. Tingl. Grad. U.E. Nuestra Senora de la Paz 1, correspondiente al pago de la planilla N1, segun la UPRE.</t>
  </si>
  <si>
    <t>Transferencia en cumplimiento al DS N0913 de 15/06/2011 y el Convenio Intergubernativo de Financiamiento UPRE-CIF-IG/045/2016, suscrito entre la UPRE y el GAM El Carmen Rivero Torrez Proyecto Construccion Tinglado y Cancha Polifuncional U.E. Santa Rosa - Bocaina, correspondiente al pago de la planil</t>
  </si>
  <si>
    <t>Transferencia en cumplimiento al DS N0913 de 15/06/2011 y el Convenio Interinstitucional de Financiamiento UPRE-CIF-52/2014, suscrito entre la UPRE y el GAM Robore Proyecto Construccion Unidad Educativa Antonio Frias Oviedo, correspondiente al pago de la planilla N3, segun la UPRE.</t>
  </si>
  <si>
    <t>Transferencia en cumplimiento al DS N0913 de 15/06/2011 y el Convenio Interinstitucional de Financiamiento UPRE-CIF-011/2015, suscrito entre la UPRE y el GAM Escoma Proyecto Construccion de Nuevas Aulas Unidad Educativa San Jose Primaria Secundaria, correspondiente al pago de la planilla N3, segun l</t>
  </si>
  <si>
    <t>Transferencia en cumplimiento al DS N0913 de 15/06/2011 y el Convenio Intergubernativo de Financiamiento UPRE-CIF-IG/059/2015, suscrito entre la UPRE y el GAM El Chaqui Proyecto Construccion Tinglado Unidad Educativa Mariscal Andres de Santa Cruz Chaqui, correspondiente al pago de la planilla N2 de</t>
  </si>
  <si>
    <t>Transferencia que efectuamos a requerimiento de Yacimientos Petroliferos Fiscales Bolivianos, segun nota CITE: DFC-2445 URT-1885/2016 y en virtud a la nota interna CITE: MEFP/VPCF/DGCF/UCCF No.573/16 de la Direccion General de Contabilidad Fiscal, por concepto de deposito erroneo efectuado en la cue</t>
  </si>
  <si>
    <t>Transferencia que efectuamos a requerimiento de Yacimientos Petroliferos Fiscales Bolivianos, segun nota CITE: DFC-2443 URT-1883/2016 y en virtud a la nota interna CITE: MEFP/VPCF/DGCF/UCCF No.573/16 de la Direccion General de Contabilidad Fiscal, por concepto de deposito erroneo efectuado en la cue</t>
  </si>
  <si>
    <t>Transferencia que efectuamos a requerimiento de Yacimientos Petroliferos Fiscales Bolivianos, segun nota CITE: DFC-2446 URT-1886/2016 y en virtud a la nota interna CITE: MEFP/VPCF/DGCF/UCCF No.573/16 de la Direccion General de Contabilidad Fiscal, por concepto de deposito en demasia efectuado en la</t>
  </si>
  <si>
    <t>Transferencia que efectuamos a requerimiento del Ministerio de Trabajo, Empleo y Prevision Social, segun nota CITE: MTEPS/DGAA No.0229/2016 y en virtud a la nota interna CITE: MEFP/VPCF/DGCF/UCCF No.569/16 de la Direccion General de Contabilidad Fiscal, por concepto de deposito erroneo efectuado en</t>
  </si>
  <si>
    <t>De: 00513012004.Transferencia que efectuamos a requerimiento de Yacimientos Petroliferos Fiscales Bolivianos, segun nota CITE: DFC-2280 URT-1780/2016 y en virtud a la nota interna CITE: MEFP/VPCF/DGCF/UCCF No.572/16 de la Direccion General de Contabilidad Fiscal, por concepto de depositoerroneo efec</t>
  </si>
  <si>
    <t>De: 00513012004.Transferencia que efectuamos a requerimiento de Yacimientos Petroliferos Fiscales Bolivianos, segun nota CITE: DFC-2281 URT-1781/2016 y en virtud a la nota interna CITE: MEFP/VPCF/DGCF/UCCF No.572/16 de la Direccion General de Contabilidad Fiscal, por concepto de depositoerroneo efec</t>
  </si>
  <si>
    <t>De: 00513012004. A solicitud de YPFB con nota CITE: DFC-2283 URT-1783/2016 y en virtud a la nota interna CITE: MEFP/VPCF/DGCF/UCCF No.572/2016 de la Direccion General de Contabilidad Fiscal, se solicita la transferencia de recursos por depositos erroneos depositados en la cuenta corriente fiscal No.</t>
  </si>
  <si>
    <t>De: 00513012004.Transferencia que efectuamos a requerimiento de Yacimientos Petroliferos Fiscales Bolivianos, segun nota CITE: DFC-2282 URT-1783/2016 y en virtud a la nota interna CITE: MEFP/VPCF/DGCF/UCCF No.572/16 de la Direccion General de Contabilidad Fiscal, por concepto de depositoerroneo efec</t>
  </si>
  <si>
    <t>De: 00340012003. A solicitud del Servicio General de Identificacion Personal (SEGIP) con nota CITE: SEGIP/DGE/692/2016 y en virtud a la nota interna CITE: MEFP/VPCF/DGCF/UCCF No.574/2016 de la Direccion General de Contabilidad Fiscal, se solicita la transferencia de recursos por depositos erroneos d</t>
  </si>
  <si>
    <t>Reposicion por Gasto Operativo de la operacion tipo TRDE y Nro.13</t>
  </si>
  <si>
    <t>Reposicion por Gasto Operativo de la operacion tipo TRDE y Nro.16</t>
  </si>
  <si>
    <t>Reposicion por Gasto Operativo de la operacion tipo TRDE y Nro.15</t>
  </si>
  <si>
    <t>Reposicion por Gasto Operativo de la operacion tipo TRDE y Nro.12</t>
  </si>
  <si>
    <t>||VENTA DE DIVISAS TRANSFERENCIA AL EXTERIOR SEGUN SOLICITUD COD.001089 318 MIN. DE EDUCACION REF.: TRASPASO PARA CARLA XIMENA LITTLE EQUIV. DKK13,319,89 (COMPLEMENTO AL COMPROBANTE S-0859591 DEL 01/08/2016) LIB.00099021001 TGN-REC.ORDINARIOS, COMIS.TRANSFBS13,99 UTILES BS50,- SWIFT BS220,- DIF.T/C BS806,17</t>
  </si>
  <si>
    <t>'TRANSFERENCIA DE FONDOS||EN ATENCION A NOTA DEL MIN. DE ECONOMIA Y FINANZAS PUBLICAS. MEFP/VTCP/DGCP/UODP-786/2016 DE LA FECHA(HRE-TSO-5428), PAGO BTS EXTRABURSATIL-VENCIMIENTO 4 DE AGOSTO DE 2016 D.S. N°1121 DE 11/01/2012. DEBITO DE LA LIBRETA N° 00099021001 "TGN-RECURSOS ORDINARIOS-MONEDA NACIONAL".</t>
  </si>
  <si>
    <t>'TRANSFERENCIA DE FONDOS||EN ATENCION A NOTA DEL MIN. DE ECONOMIA Y FINANZAS PUBLICAS. MEFP/VTCP/DGCP/UODP-786/2016 DE LA FECHA(HRE-TSO-5428), PAGO BTS EXTRABURSATIL-VENCIMIENTO 4 DE AGOSTO DE 2016 D.S. N°1121 DE 11/01/2012. DEBITO DE LA LIBRETA N° 00099021001, REPOSICIÓN ÚTILES DE ESCRITORIO.</t>
  </si>
  <si>
    <t>||TRANSFERENCIA DE FONDOS S/G. MENSAJE SWIFT NRO. 10806 DE LA FECHA (SECTOR PUBLICO). DEBITO DE LA LIBRETA 00117012001 DGAC, REPOSICION UTILES DE ESCRITORIO.</t>
  </si>
  <si>
    <t>||REGULARIZACION DE LA OPERACION NRO. 0859642 DE F. 01/08/2016 EN ATENCIÓN A CORREO ELECTRÓNICO DE LA DIRECCIÓN GENERAL DE AERONAUTICA CIVIL DE LA FECHA .(SECTOR PUBLICO). DEBITO DE LA LIBRETA 00117012001 DGAC, REPOSICION UTILES DE ESCRITORIO.</t>
  </si>
  <si>
    <t>NÚMERO DE LIBRETA CUT: 990301013.00 OPERACIÓN T01 TRANSFERENCIA DE FONDOS A LA CUT - TESORO DIRECTO DE BANCO UNION S.A. A CUENTA UNICA DEL TESORO CON NUMERO DE SOLICITUD = 1039954 Y NUMERO CORRELATIVO = 91320004082016111 LIBRETA 00990301013 TGN RECURSOS O</t>
  </si>
  <si>
    <t>||TRANSFERENCIA DE FONDOS S/G NOTA CITE:BUN0684/16 DE LA FECHA (HRE-TSO-5452), CONSTRUCCION CASA DE JUSTICIA MIZQUE-CBBA-CONTRAPARTE 2. A SOLIC.GOB.AUT.MCPAL.MIZQUE, LIBRETA N°00660014104 ORGANO JUDICIAL; BUN.</t>
  </si>
  <si>
    <t>Traspaso s/g Informe MEFP/VTCP/DGPOT/UPCFTGN INF N 1691/2016. Transferencia de recursos para gastos de funcionamiento de la UL-FDPPIOYCC, correspondiente al mes de julio de 2016.</t>
  </si>
  <si>
    <t>TRANSFERENCIA DEL EXTERIOR SEGUN SWIFT 10909 DE FECHA 04/08/2016 ORDENANTE: CONSULADO DE BOLIVIA EN CALAMA REF.: DEVOLUCION DE SALDOS NO EJECUTADOS DEL TRIBUNAL SUPREMO ELECTORAL LIB. 00099021001 TGN-RECURSOS ORDINARIOS</t>
  </si>
  <si>
    <t>COBRO COSTOS DE PAPELERIA SEGUN TRANSFERENCIA DEL EXTERIOR POR ORDEN DE CONSULADO DE BOLIVIA EN CALAMA REF.: DEVOLUCION DE SALDOS NO EJECUTADOS DEL TRIBUNAL SUPREMO ELECTORAL LIB. 00099021001 TGN-RECURSOS ORDINARIOS</t>
  </si>
  <si>
    <t>COBRO COSTOS DE PAPELERIA SEGUN TRANSFERENCIA DEL EXTERIOR POR ORDEN DE CONSULADO GENERAL DE BOLIVIA EN BOGOTA-COLOMBIA.REF.:RECAUDACIONES GESTORIA CONSULAR JULIO DE 2016 LIB. 00010011102 MIN.RELACIONES EXTERIORES - GESTORIA CONSULAR LEY Nº 3108</t>
  </si>
  <si>
    <t>COBRO COSTOS DE PAPELERIA SEGUN TRANSFERENCIA DEL EXTERIOR POR ORDEN DE CONSULATE OF BOLIVIA-EMB.DE BOLIVIA EN LOS PAISES BAJOS REF:GESTORIA CONSULAR MAYO-JULIO 2016 LIB. 00010011102 MIN.RELACIONES EXTERIORES - GESTORIA CONSULAR LEY Nº 3108</t>
  </si>
  <si>
    <t>VENTA DE DIVISAS CON TRANSFERENCIA DE FONDOS A SOLICITUD DE YACIMIENTOS PETROLIFEROS FISCALES BOLIVIANOS SEGUN SOLICITUD 384 REF: PAGO EMPRESA BASELL POLIOLEFINE ITALIA S.R.L. CERTIFICADO 3 POR SERVICIO DE ?LICENCIAMIENTO Y PAQUETE DE DISEÑO DE PROCESOS (PDP) PARA EL PROCESO POLIMERIZACIÓN DE PROPIL LIB. 00513052001 YPFB_GERENCIA NACIONAL DE PLANTAS DE SEPARACIÓN</t>
  </si>
  <si>
    <t>VENTA DE DIVISAS CON TRANSFERENCIA DE FONDOS A SOLICITUD DE YACIMIENTOS PETROLIFEROS FISCALES BOLIVIANOS SEGUN SOLICITUD 386 REF: PAGO A COMPAÑIA DE PETROLEOS DE CHILE S.A. PROVISION DE DIESEL OIL LIB. 00513012004 LBP-YPFB-UNICOMERCIAL (4030005415/1-2188907)</t>
  </si>
  <si>
    <t>VENTA DE DIVISAS CON TRANSFERENCIA DE FONDOS A SOLICITUD DE YACIMIENTOS PETROLIFEROS FISCALES BOLIVIANOS SEGUN SOLICITUD 381 REF: PAGO EMPRESA BASELL POLIOLEFINE ITALIA S.R.L. CERTIFICADO 2 POR SERVICIO DE ?LICENCIAMIENTO Y PAQUETE DE DISEÑO DE PROCESOS (PDP) PARA EL PROCESO POLIMERIZACIÓN DE PROPI LIB. 00513052001 YPFB_GERENCIA NACIONAL DE PLANTAS DE SEPARACIÓN</t>
  </si>
  <si>
    <t>VENTA DE DIVISAS CON TRANSFERENCIA DE FONDOS A SOLICITUD DE YACIMIENTOS PETROLIFEROS FISCALES BOLIVIANOS SEGUN SOLICITUD 385 REF: PAGO A COMPAÑIA DE PETROLEOS DE CHILE S.A. PROVISION DE DIESEL OIL LIB. 00513012004 LBP-YPFB-UNICOMERCIAL (4030005415/1-2188907)</t>
  </si>
  <si>
    <t>VENTA DE DIVISAS CON TRANSFERENCIA DE FONDOS A SOLICITUD DE YACIMIENTOS PETROLIFEROS FISCALES BOLIVIANOS SEGUN SOLICITUD 383 REF: PAGO A INSPECTORATE SERVICES PERU POR SERVICIOS DE INSPECCION PRODUCTOS PUERTO DE ILO ABRIL 2016 LIB. 00513012004 LBP-YPFB-UNICOMERCIAL (4030005415/1-2188907)</t>
  </si>
  <si>
    <t>VENTA DE DIVISAS CON TRANSFERENCIA DE FONDOS A SOLICITUD DE MINISTERIO DE EDUCACION SEGUN SOLICITUD 378 REF: TRASPASO PARA TATIANA MIJAELA BLANCO QUIROGA LIB. 00099021001 TGN-RECURSOS ORDINARIOS (3987)</t>
  </si>
  <si>
    <t>COBRO COSTOS DE PAPELERIA SEGUN TRANSFERENCIA DEL EXTERIOR POR ORDEN DE BOLIVIAN CONSULATE - GRAN BRETAÑA-LONDRES REF:GESTORIA CONSULAR JULIO 106 LIB. 00010011102 MIN.RELACIONES EXTERIORES - GESTORIA CONSULAR LEY Nº 3108</t>
  </si>
  <si>
    <t>COBRO COSTOS DE PAPELERIA SEGUN TRANSFERENCIA DEL EXTERIOR POR ORDEN DE GAS CORONA S.A.E.C.A. REF.: PAGO FACTURA N 15, N 22 Y N 25 LIB. 00513062001 YPFB-OPERACIONES PLANTA DE SEPARACION DE LIQUIDOS RIO GRANDE</t>
  </si>
  <si>
    <t>Transferencia en cumplimiento al DS N0913 de 15/06/2011 y el Convenio Intergubernativo de Financiamiento UPRE-CIF-IG/470/2016, suscrito entre la UPRE y el GAM de Cobija proyecto Const. U.E. Tecnico Humanistico Alberto Ovando Candia Barrio 27 de Junio, correspondiente al primer desembolso equivalent</t>
  </si>
  <si>
    <t>Transferencia en cumplimiento al DS N0913 de 15/06/2011 y el Convenio Intergubernativo de Financiamiento UPRE-CIF-IG/471/2016, suscrito entre la UPRE y el GAM de Cobija proyecto Const. Graderia y Campo Deportivo Stadio Municipal Hugo Zabala Barrio Villa Busch, correspondiente al primer desembolso e</t>
  </si>
  <si>
    <t>Transferencia en cumplimiento al DS N0913 de 15/06/2011 y el Convenio Intergubernativo de Financiamiento UPRE-CIF-IG/467/2016, suscrito entre la UPRE y el GAM de Cobija proyecto Const. Centro de Salud Barrio 27 de Junio, correspondiente al primer desembolso equivalente al 20% del monto a financiar,</t>
  </si>
  <si>
    <t>Transferencia en cumplimiento al DS N0913 de 15/06/2011 y el Convenio Intergubernativo de Financiamiento UPRE-CIF-IG/468/2016, suscrito entre la UPRE y el GAM de Cobija proyecto Const. Mercado Municipal Evo Morales Ayma - Cobija, correspondiente al primer desembolso equivalente al 20% del monto a fi</t>
  </si>
  <si>
    <t>Transferencia en cumplimiento al DS N0913 de 15/06/2011 y el Convenio Intergubernativo de Financiamiento UPRE-CIF-IG/469/2016, suscrito entre la UPRE y el GAM de Cobija proyecto Const. Unidad Educativa Cobija A Barrio Conavi, correspondiente al primer desembolso equivalente al 20% del monto a financ</t>
  </si>
  <si>
    <t>Reposicion por Gasto Operativo de la operacion tipo TRDE y Nro.14</t>
  </si>
  <si>
    <t>||TRANSFERENCIA DE FONDOS S/G. MENSAJES SWIFT NROS. 10914 Y 10901 DE LA FECHA (SECTOR PUBLICO). DEBITO DE LA LIBRETA 00119012001 ADSIB, REPOSICION UTILES DE ESCRITORIO.</t>
  </si>
  <si>
    <t>||TRANSFERENCIA DE FONDOS S/G. MENSAJES SWIFT NROS. 10917 Y 10903 DE LA FECHA (SECTOR PUBLICO). DEBITO DE LA LIBRETA 00119012001 ADSIB, REPOSICION UTILES DE ESCRITORIO.</t>
  </si>
  <si>
    <t>||TRANSFERENCIA DE FONDOS S/G. MENSAJES SWIFT NROS. 10916 Y10902 DE LA FECHA (SECTOR PUBLICO). DEBITO DE LA LIBRETA 00119012001 ADSIB, REPOSICION UTILES DE ESCRITORIO.</t>
  </si>
  <si>
    <t>||TRANSFERENCIA DE FONDOS S/G.MENSAJES SWIFT NROS. 10918 Y 10904 DE LA FECHA (SECTOR PUBLICO). DEBITO DE LA LIBRETA 00119012001 ADSIB, REPOSICION UTILES DE ESCRITORIO.</t>
  </si>
  <si>
    <t>'TRANSFERENCIA DE FONDOS||EN ATENCION A NOTA DEL MIN. DE ECONOMIA Y FINANZAS PUBLICAS. MEFP/VTCP/DGCP/UODP-790/2016 DE LA FECHA(HRE-TSO-5443), PAGO BTS EXTRABURSATIL-VENCIMIENTO 5 DE AGOSTO DE 2016 D.S. N°1121 DE 11/01/2012. DEBITO DE LIBRETA N° 00099021001 "TGN-RECURSOS ORDINARIOS-MONEDA NACIONAL".</t>
  </si>
  <si>
    <t>'TRANSFERENCIA DE FONDOS||EN ATENCION A NOTA DEL MIN. DE ECONOMIA Y FINANZAS PUBLICAS. MEFP/VTCP/DGCP/UODP-790/2016 DE LA FECHA(HRE-TSO-5443), PAGO BTS EXTRABURSATIL-VENCIMIENTO 5 DE AGOSTO DE 2016 D.S. N°1121 DE 11/01/2012. DEBITO DE LA LIBRETA N° 00099021001, REPOSICIÓN ÚTILES DE ESCRITORIO.</t>
  </si>
  <si>
    <t>||COBRO DE COMISIONES AL TGN, POR ADMINISTRACIÓN DE VALORES PÚBLICOS C EN MN, POR EL MES DE JULIO DE 2016, SEGÚN CARTA MEFP/VTCP/DGCP/UODP-791/2016 LIBRETA N0.00099021001, DE FECHA 04/08/2016, DEL MINISTERIO DE ECONOMÍA Y FINANZAS PÚBLICAS. LIBRETA N0.00099021001</t>
  </si>
  <si>
    <t>||TRANSF.DE FONDOS DEL EXTERIOR SEG. SWIFT 10892 -10891 DEL 03/08/2016 A FAVOR DEL MIN.RR.EE. POR ORDEN DEL CONSULADO GENERAL DE BOLIVIA EN BUENOS AIRES-ARGENITNA LIB.00010011102 MIN.RELACIONES EXT.-GESTORIA CONSULAR LEY NO.3108. REF.: UTILES DE ESCRITORIO</t>
  </si>
  <si>
    <t>||TRANSFERENCIA DE FONDOS S/G MENSAJES SWIFT NROS. 10944 Y 10934 DE LA FECHA (SECTOR PUBLICO). DEBITO DE LA LIBRETA 00119012001 ADSIB, REPOSICION UTILES DE ESCRITORIO.</t>
  </si>
  <si>
    <t>||TRANSFERENCIA DE FONDOS S/G. MENSAJES SWIFT NROS. 10945 Y 10935 DE LA FECHA (SECTOR PUBLICO). DEBITO DE LA LIBRETA 00117012001 DGAC, REPOSICION UTILES DE ESCRITORIO.</t>
  </si>
  <si>
    <t>||TRANSFERENCIA DE FONDOS S/G NOTA CITE: BUN0688/16 DE LA FECHA (HRE-TSO-5470), DEVOLUCION DE RECURSOS NO EJECUTADOS AL CIERRE GESTION/2015. A SOLICITUD GOB.AUT.MCPAL.SAN PABLO HUACARETA, LIBRETA N°00099024113 BOLIVIA CAMBIA; BUN.</t>
  </si>
  <si>
    <t>'TRANSFERENCIA DE FONDOS DE DPTOS.DE ENCAJE LEGAL DEL SISTEMA FINANCIERO A DPTOS.CTES.DEL SECTOR PUBLICO S/G CITE' BUN/SUBGCIA/NAL/OE||878/08/2016 DEL BUSA DE F. 04/08/2016 (HRE-TGL-11365). REGULARIZACIÓN PAGOS OBSERVADOS DEL SPT - CASO N°6 DE ACUERDO A ACTA DE FECHA 27.07.16. DE F. 05/07/2016.</t>
  </si>
  <si>
    <t>VENTA DE DIVISAS CON TRANSFERENCIA DE FONDOS A SOLICITUD DE MINISTERIO DE EDUCACION SEGUN SOLICITUD 292 REF: TRANSFERENCIA A UNIVERSITY OF ABERDEEN - YURI MIJAEL GUACHALLA GUTIERREZ EQUIVALENTES 22.156,34 USD LIB. 00099021001 TGN-RECURSOS ORDINARIOS (3987) POR DIFERENCIAL CAMBIARIO</t>
  </si>
  <si>
    <t>VENTA DE DIVISAS CON TRANSFERENCIA DE FONDOS A SOLICITUD DE MINISTERIO DE EDUCACION SEGUN SOLICITUD 292 REF: TRANSFERENCIA A UNIVERSITY OF ABERDEEN - YURI MIJAEL GUACHALLA GUTIERREZ EQUIVALENTES 22.156,34 USD LIB. 00099021001 TGN-RECURSOS ORDINARIOS (3987)</t>
  </si>
  <si>
    <t>VENTA DE DIVISAS CON TRANSFERENCIA DE FONDOS A SOLICITUD DE MINISTERIO DE EDUCACION SEGUN SOLICITUD 368 REF: TRASPASO PARA RUBEN ALDRIN ALBIS VASQUEZ EQUIVALENTES 2.639,71 USD LIB. 00099021001 TGN-RECURSOS ORDINARIOS (3987) POR DIFERENCIAL CAMBIARIO</t>
  </si>
  <si>
    <t>VENTA DE DIVISAS CON TRANSFERENCIA DE FONDOS A SOLICITUD DE MINISTERIO DE EDUCACION SEGUN SOLICITUD 368 REF: TRASPASO PARA RUBEN ALDRIN ALBIS VASQUEZ EQUIVALENTES 2.639,71 USD LIB. 00099021001 TGN-RECURSOS ORDINARIOS (3987)</t>
  </si>
  <si>
    <t>VENTA DE DIVISAS CON TRANSFERENCIA DE FONDOS A SOLICITUD DE MINISTERIO DE EDUCACION SEGUN SOLICITUD 293 REF: TRASPASO A LA UNIVERSITY OF ABERDEEN - YURI MIJALE GUACHALLA GUTIERREZ EQUIVALENTES 1.610,20 USD LIB. 00099021001 TGN-RECURSOS ORDINARIOS (3987) POR DIFERENCIAL CAMBIARIO</t>
  </si>
  <si>
    <t>VENTA DE DIVISAS CON TRANSFERENCIA DE FONDOS A SOLICITUD DE MINISTERIO DE EDUCACION SEGUN SOLICITUD 293 REF: TRASPASO A LA UNIVERSITY OF ABERDEEN - YURI MIJALE GUACHALLA GUTIERREZ EQUIVALENTES 1.610,20 USD LIB. 00099021001 TGN-RECURSOS ORDINARIOS (3987)</t>
  </si>
  <si>
    <t>VENTA DE DIVISAS CON TRANSFERENCIA DE FONDOS A SOLICITUD DE MINISTERIO DE EDUCACION SEGUN SOLICITUD 366 REF: TRASPASO A LA UNIVERSIDAD POLITÉCNICA DE MADRID - GABRIELA TRUJILLO INFANTES EQUIVALENTES 981,11 USD LIB. 00099021001 TGN-RECURSOS ORDINARIOS (3987) POR DIFERENCIAL CAMBIARIO</t>
  </si>
  <si>
    <t>VENTA DE DIVISAS CON TRANSFERENCIA DE FONDOS A SOLICITUD DE MINISTERIO DE EDUCACION SEGUN SOLICITUD 366 REF: TRASPASO A LA UNIVERSIDAD POLITÉCNICA DE MADRID - GABRIELA TRUJILLO INFANTES EQUIVALENTES 981,11 USD LIB. 00099021001 TGN-RECURSOS ORDINARIOS (3987)</t>
  </si>
  <si>
    <t>VENTA DE DIVISAS CON TRANSFERENCIA DE FONDOS A SOLICITUD DE MINISTERIO DE GOBIERNO SEGUN SOLICITUD 390 REF: HABERES DE AGREGADOS Y ADJUNTOS DE LA POLICIA BOLIVIANA, CORRESPONDIENTE AL MES DE JULIO 2016. (CUENTAS EN EL EXTRANJERO) LIB. 00099021001 TGN-RECURSOS ORDINARIOS (3987)</t>
  </si>
  <si>
    <t>VENTA DE DIVISAS CON TRANSFERENCIA DE FONDOS A SOLICITUD DE MINISTERIO DE EDUCACION SEGUN SOLICITUD 367 REF: TRASPASO PARA CAMPUS FRANCE EPIC AGENCE COMPTABLE SEGUNDO AÑO BECARIOS EQUIVALENTES 365.437,40 USD LIB. 00099021001 TGN-RECURSOS ORDINARIOS (3987) POR DIFERENCIAL CAMBIARIO</t>
  </si>
  <si>
    <t>VENTA DE DIVISAS CON TRANSFERENCIA DE FONDOS A SOLICITUD DE MINISTERIO DE EDUCACION SEGUN SOLICITUD 367 REF: TRASPASO PARA CAMPUS FRANCE EPIC AGENCE COMPTABLE SEGUNDO AÑO BECARIOS EQUIVALENTES 365.437,40 USD LIB. 00099021001 TGN-RECURSOS ORDINARIOS (3987)</t>
  </si>
  <si>
    <t>VENTA DE DIVISAS CON TRANSFERENCIA DE FONDOS A SOLICITUD DE INSTITUTO NACIONAL DE ESTADISTICA SEGUN SOLICITUD 391 REF: DEVOLUCION DE FONDOS AL BANCO MUNDIAL POR MONTOS NO EJECUTADOS SEGUN INFORME INE-DCE-ADM.PFCEBIPBE/TES/008/2016 Y BOLETA DE DEPOSITO 88203125 REALIZADO EL 22/07/2016 A LA CUENTA 1-4 LIB. 00206012001 INE-INSTITUTO NAL.DE ESTADISTICAS (0794-03E307)</t>
  </si>
  <si>
    <t>COBRO COSTOS DE PAPELERIA SEGUN TRANSFERENCIA DEL EXTERIOR POR ORDEN DE CONSULADO DE BOLIVIA-ARICA CHILE REF:GESTORIA CONSULAR JULIO 2016 LIB. 00010011102 MIN.RELACIONES EXTERIORES - GESTORIA CONSULAR LEY Nº 3108</t>
  </si>
  <si>
    <t>COBRO COSTOS DE PAPELERIA SEGUN TRANSFERENCIA DEL EXTERIOR POR ORDEN DE CONSULADO DE BOLIVIA EN SEVILLA REF:RECAUDACION GESTORIA JULIO 2016 LIB. 00010011102 MIN.RELACIONES EXTERIORES - GESTORIA CONSULAR LEY Nº 3108</t>
  </si>
  <si>
    <t>COBRO COSTOS DE PAPELERIA SEGUN TRANSFERENCIA DEL EXTERIOR POR ORDEN DE CONSULADO GENERAL DE BOLIVIA - SUIZA REF.GESTORIA CONSULAR JULIO LIB. 00010011102 MIN.RELACIONES EXTERIORES - GESTORIA CONSULAR LEY Nº 3108</t>
  </si>
  <si>
    <t>COBRO COSTOS DE PAPELERIA SEGUN TRANSFERENCIA DEL EXTERIOR POR ORDEN DE LIB. 00010011102 MIN.RELACIONES EXTERIORES - GESTORIA CONSULAR LEY Nº 3108</t>
  </si>
  <si>
    <t>TRANSFERENCIA RECIBIDA DEL EXTERIOR SEGÚN MENSAJES SWIFT Nos. 11021-11012 (REM.EXT.) DE FECHA 05-08-2016 POR DESEMBOLSO DE CAF PRÉSTAMO CFA008832 CARRET.V.GRANADO-LA PALIZADA LIBRETA N° 00291012002 ABC-RECURSOS PROPIOS REF.: UTILES DE ESCRITORIO</t>
  </si>
  <si>
    <t>Transferencia en cumplimiento al DS N0913 de 15/06/2011 y el Convenio Intergubernativo de Financiamiento UPRE-CIF-IG/209/2015, suscrito entre la UPRE y el GAM de Charana Proyecto Construccion Casa Gobierno Municipal de Charana, correspondiente al pago por devolucion de recursos no ejecutados de la g</t>
  </si>
  <si>
    <t>Transferencia en cumplimiento al DS N0913 de 15/06/2011 y el Convenio Interinstitucional de Financiamiento UPRE-CIF-684/2014, suscrito entre la UPRE y el GAM de Warnes proyecto Construccion Modulo Educativo Colinas del Norte - Warnes, correspondiente al pago de la planilla N 2, segun la UPRE.</t>
  </si>
  <si>
    <t>Transferencia en cumplimiento al DS N0913 de 15/06/2011 y el Convenio Interinstitucional de Financiamiento UPRE-CIF-671/2014, suscrito entre la UPRE y el GAM de Camargo proyecto Construccion Terminal de Buses Camargo, correspondiente al pago de la planilla N 4, segun la UPRE.</t>
  </si>
  <si>
    <t>Transferencia en cumplimiento al DS N0913 de 15/06/2011 y el Convenio Intergubernativo de Financiamiento UPRE-CIF-IG/081/2016, suscrito entre la UPRE y el GAM de San Juan proyecto Construccion Tinglado, Graderias y Cancha Polifuncional Barrio Bella Union (San Juan), correspondiente al pago de la pla</t>
  </si>
  <si>
    <t>Transferencia en cumplimiento al DS N0913 de 15/06/2011 y el Convenio Intergubernativo de Financiamiento UPRE-CIF-IG/273/2015, suscrito entre la UPRE y el GAM de Santa Ana proyecto Construccion de Graderias Cancha Beni Santa Ana del Yacuma, correspondiente al pago de la planilla N 4, segun la UPRE.</t>
  </si>
  <si>
    <t>Transferencia en cumplimiento al DS N0913 de 15/06/2011 y el Convenio Intergubernativo de Financiamiento UPRE-CIF-IG/446/2015, suscrito entre la UPRE y el GAM de Saipina proyecto Construccion Modulo Unidad Educativa San Rafael, correspondiente al pago de la planilla N 2, segun la UPRE.</t>
  </si>
  <si>
    <t>Transferencia en cumplimiento al DS N0913 de 15/06/2011 y el Convenio Intergubernativo de Financiamiento UPRE-CIF-IG/447/2015, suscrito entre la UPRE y el GAM de Ascension de Guarayos proyecto Construccion Polifuncional Deportivo 16 de Julio - Guarayos, correspondiente al pago de la planilla N 1, se</t>
  </si>
  <si>
    <t>Transferencia en cumplimiento al DS N0913 de 15/06/2011 y el Convenio Intergubernativo de Financiamiento UPRE-CIF-IG 246/2015, suscrito entre la UPRE y el GAM de Presto proyecto Construccion Tinglado Unidad Educativa Ricardo Mujia de Presto, correspondiente al pago de la planilla N 2 de cierre, segu</t>
  </si>
  <si>
    <t>Transferencia en cumplimiento al DS N0913 de 15/06/2011 y el Convenio Intergubernativo de Financiamiento UPRE-CIF-IG/405/2015, suscrito entre la UPRE y el GAM de Yunguyo de Litoral proyecto Construccion Unidad Educativa General Jose Ballivian, correspondiente al pago de la planilla N 2, segun la UPR</t>
  </si>
  <si>
    <t>Transferencia en cumplimiento al DS N0913 de 15/06/2011 y el Convenio Intergubernativo de Financiamiento UPRE-CIF-IG/384/2015, suscrito entre la UPRE y el GAM de Toledo proyecto Construccion Seis Aulas U.E. German Busch Challa Cruz (Toledo), correspondiente al pago de la planilla N 2, segun la UPRE</t>
  </si>
  <si>
    <t>Transferencia en cumplimiento al DS N0913 de 15/06/2011 y el Convenio Intergubernativo de Financiamiento UPRE-CIF-IG/083/2016, suscrito entre la UPRE y el GAM de Robore proyecto Const. Adoquinado de Calles con Pavic Estacion de Ferrocarriles, correspondiente al pago de la planilla N 2, segun la UPRE</t>
  </si>
  <si>
    <t>||TRANSFERENCIA DE FONDOS POR PARTE DEL TGN PARA PAGO DE VALORES "C" EN MN CON F.VCTO.05.08.2016, S/G CARTA MEFP/VTCP/DGCP/UODP-794/2016 DE FECHA 05/08/2016.DEL MINISTERIO DE ECONOMIA Y FINANZAS PUBLICAS, LIBRETA 00099031003 DEL TGN TITULOS VALOR DEL TESORO MN. LIBRETA 00099031003 DEL TGN TITULOS VALOR DEL TESORO MN.</t>
  </si>
  <si>
    <t>||COMISION AVISO ENMIENDA BS. 220.- Y COBRO EMISION CBTE. CONTABLE BS 50.- DE LA CARTA DE CREDITO STANDBY REF.: 31133010011225 SB-R-2016-028. CGO.LIB.N°00513012007 YPFB RECURSOS DE NACIONALIZACION</t>
  </si>
  <si>
    <t>'TRANSFERENCIA DE FONDOS||EN ATENCION A NOTA DEL MIN. DE ECONOMIA Y FINANZAS PUBLICAS MEFP/VTCP/DGPOT/UPCFTGN/TR/N°1715/2016 DE LA FECHA (HRE-TSO-5462). DEBITO DE LA LIBRETA N°00099021001, REPOSICIÓN ÚTILES DE ESCRITORIO.</t>
  </si>
  <si>
    <t>'TRANSFERENCIA DE FONDOS||A SOL. DEL MIN,DE ECO Y FIN.PUBL. MEFP/VTCP/DGCP/UODP-793/2016 DE LA FECHA HRE TSO 5459 PAGO BTS EXTRABURSATIL - VENCIMIENTO 6, 7 Y 8 DE AGOSTO DE 2016 D.S. N°1121 DE 11 DE ENERO DE 2012. DEBITO DE LA LIBRETA 00099021001 TGN - RECURSOS ORDINARIOS - MONEDA NACIONAL.</t>
  </si>
  <si>
    <t>'TRANSFERENCIA DE FONDOS||A SOL. DEL MIN,DE ECO Y FIN.PUBL. MEFP/VTCP/DGCP/UODP-793/2016 DE LA FECHA HRE TSO 5459 PAGO BTS EXTRABURSATIL - VENCIMIENTO 6, 7 Y 8 DE AGOSTO DE 2016 D.S. N°1121 DE 11 DE ENERO DE 2012. DEBITO DE LA LIBRETA 00099021001 COBRO UTILES DE ESCRITORIO.</t>
  </si>
  <si>
    <t>||TRANSFERENCIA DE FONDOS S/G. MENSAJE SWIFT NRO. 10981 DE LA FECHA (SECTOR PUBLICO). DEBITO DE LA LIBRETA 00117012001 DGAC, REPOSICION UTILES DE ESCRITORIO.</t>
  </si>
  <si>
    <t>'TRANSFERENCIA DE FONDOS||EN ATENCION A NOTA DEL MIN. DE ECONOMIA Y FINANZAS PUBLICAS CITE: MEFP/VTCP/DGCP/UODP-789/2016 DE LA FECHA(HRE-TSO-5465), A FAVOR DEL GOB IERNO AUTONOMO MUNICIPAL EL ALTO. DEBITO DE LA LIBRETA N° 00099037011 "IDA 5168 - BS-PROY.INFRAESTRUCTURA URBANA - GAMEA".</t>
  </si>
  <si>
    <t>'TRANSFERENCIA DE FONDOS||EN ATENCION A NOTA DEL MIN. DE ECONOMIA Y FINANZAS PUBLICAS CITE: MEFP/VTCP/DGCP/UODP-789/2016 DE LA FECHA(HRE-TSO-5465), A FAVOR DEL GOB IERNO AUTONOMO MUNICIPAL EL ALTO. DEBITO DE LA LIBRETA N° 00099021001, REPOSICIÓN ÚTILES DE ESCRITORIO.</t>
  </si>
  <si>
    <t>||REVERSIÓN PARCIAL DEL COMPROBANTE NRO. 0859360 DE F. 29/07/2016 EN ATENCIÓN A NOTA DEL BANCO UNION S.A. CITE' BUN/SUBGCIA/NAL/OE/878/08/2016 DE F. 04/08/2016. ERROR EN IMPORTE SOLICITADO P/DEBITO (PAGOS OBSERVADOS DEL SPT - CASO N°6). (HRE-TGL-11365).</t>
  </si>
  <si>
    <t>||TRANSFERENCIA DE FONDOS S/G. MENSAJES SWIFT NROS. 11022 Y 11010 DE LA FECHA (SECTOR PUBLICO). DEBITO DE LA LIBRETA 00119012001 ADSIB, REPOSICION UTILES DE ESCRITORIO.</t>
  </si>
  <si>
    <t>||TRANSFERENCIA DE FONDOS S/G. CITE' BUN0691/16 DE LA FECHA (HRE-TSO-5481). A SOLICITUD DEL G.A.M. HUANUNI; LIBRETA 00099024113 BOLIVIA CAMBIA; BUN.</t>
  </si>
  <si>
    <t>||TRANSFERENCIA DE FONDOS S/G NOTA CITE: BUN0692/16 DE LA FECHA (HRE-TSO-5484), DEVOLUCION DE RECURSOS NO EJECUTADOS AL CIERRE GESTION 2014 DE LOS PROYECTOS FINANCIADOS POR LA UPRE. A SOLICITUD GOB. AUT.MCPAL.TOMAVE, LIBRETA N°00990204115 BOLIVIA CAMBIA; BUN.</t>
  </si>
  <si>
    <t>||TRANSFERENCIA DE FONDOS DEL EXTERIOR SG/ SWIFT 10975 DEL 05/08/2016 POR ORDEN DEL CONSULADO DE BOLIVIA EN CALAMA - CHILE REF.: RECAUDACION DE CARNET MES DE JULIO ABONO LIB.00340012005 SEGIP-RECAUDACION EXTERIOR-CEDULAS DE IDENTIDAD</t>
  </si>
  <si>
    <t>PAGO PRÉSTAMO BID 914-SF-BO-1 VCTO. 08-08-2016 POR CUENTA DE FNDR SEGÚN NOTA . DE FECHA 05-08-2016, VALOR 08-08-2016 CAPITAL USD 8.245,46 INTERESES USD 17.419,70 LIBRETA N°00099021001 TGN-RECURSOS ORDINARIOS (3987)-ALIVIO MDRI</t>
  </si>
  <si>
    <t>PAGO PRÉSTAMO BID 939-SF-BO VCTO. 08-ago-2016 POR CUENTA DE BANCO DE DESARROLLO , VALOR 08-ago-2016 CAPITAL BS 3.423.057,33 INTERESES BS 987.262,10 LIBRETA 00099021001 RECURSOS ORDINARIOS (3987) - ALIVIO MDRI</t>
  </si>
  <si>
    <t>COBRO COSTOS DE PAPELERIA SEGUN TRANSFERENCIA DEL EXTERIOR POR ORDEN DE CONSULADO GENERAL DE BOLIVIA EN MILAN-IT.REF.:RECAUDACION GESTORIA CONSULAR JULIO 2016 LIB. 00010011102 MIN.RELACIONES EXTERIORES - GESTORIA CONSULAR LEY Nº 3108</t>
  </si>
  <si>
    <t>COBRO COSTOS DE PAPELERIA SEGUN TRANSFERENCIA DEL EXTERIOR POR ORDEN DE THE EMBASSY OF BOLIVIA REF.: GESTORIA SUECIA LIB. 00010011102 MIN.RELACIONES EXTERIORES - GESTORIA CONSULAR LEY Nº 3108</t>
  </si>
  <si>
    <t>COBRO COSTOS DE PAPELERIA SEGUN TRANSFERENCIA DEL EXTERIOR POR ORDEN DE CONSULADO DE BOLIVIA-IQUIQUE REF:RECAUDACION GESTORIA CONSULAR JULIO 2016 LIB. 00010011102 MIN.RELACIONES EXTERIORES - GESTORIA CONSULAR LEY Nº 3108</t>
  </si>
  <si>
    <t>COBRO COSTOS DE PAPELERIA SEGUN TRANSFERENCIA DEL EXTERIOR POR ORDEN DE CONSULADO GENERAL DE BOLIVIA LIMA PERU LIB. 00010011102 MIN.RELACIONES EXTERIORES - GESTORIA CONSULAR LEY Nº 3108</t>
  </si>
  <si>
    <t>VENTA DE DIVISAS CON TRANSFERENCIA DE FONDOS A SOLICITUD DE MINISTERIO DE EDUCACION SEGUN SOLICITUD 392 REF: TRASPASO PARA MARLIZ ARTEAGA GOMEZ GARCÍA LIB. 00099021001 TGN-RECURSOS ORDINARIOS (3987)</t>
  </si>
  <si>
    <t>PAGO A CAF PRÉSTAMO CFA008296 VCTO. 08-ago-2016 POR CUENTA DE TGN , NTI. 008070 VALOR 08-ago-2016 INTERESES USD 26.381,16 COMISIONES USD 39.946,17 CTA. 3987 CUENTA UNICA DEL TESORO LIB. 00099021001 REF.: COMISIONES BANCARIAS</t>
  </si>
  <si>
    <t>PAGO A BID PRÉSTAMO 1075-SF-BO-8 VCTO. 06-ago-2016 POR CUENTA DE TGN , NTI. 008121 VALOR 08-ago-2016 CAPITAL USD 49.509,68 INTERESES USD 26.589,13 CTA. 3987 CUENTA UNICA DEL TESORO LIB. 00099021001 REF.: COMISIONES BANCARIAS</t>
  </si>
  <si>
    <t>PAGO A BID PRÉSTAMO 1118-SF-BO VCTO. 06-ago-2016 POR CUENTA DE TGN , NTI. 008119 VALOR 08-ago-2016 CAPITAL USD 15.267,97 INTERESES USD 8.199,65 CTA. 3987 CUENTA UNICA DEL TESORO LIB. 00099021001 REF.: COMISIONES BANCARIAS</t>
  </si>
  <si>
    <t>PAGO A CAF PRÉSTAMO CFA008239 VCTO. 08-ago-2016 POR CUENTA DE TGN , NTI. 008195 VALOR 08-ago-2016 INTERESES USD 255.535,73 COMISIONES USD 98.043,00 CTA. 3987 CUENTA UNICA DEL TESORO LIB. 00099021001 REF.: COMISIONES BANCARIAS</t>
  </si>
  <si>
    <t>COBRO COSTOS DE PAPELERIA SEGUN TRANSFERENCIA DEL EXTERIOR POR ORDEN DE CONSULADO GERAL DA BOLIVIA-SAO PAULO-BRASIL.REF.:RECAUDACIONES GESTORIA CONSULAR JULIO 2016. LIB. 00010011102 MIN.RELACIONES EXTERIORES - GESTORIA CONSULAR LEY Nº 3108</t>
  </si>
  <si>
    <t>COBRO COSTOS DE PAPELERIA SEGUN TRANSFERENCIA DEL EXTERIOR POR ORDEN DE CONSULADO DE BOLIVIA EN VALENCIA-ESPAÑA. REF.:RECAUDACION CONSULAR JULIO 2016 LIB. 00010011102 MIN.RELACIONES EXTERIORES - GESTORIA CONSULAR LEY Nº 3108</t>
  </si>
  <si>
    <t>TRANSFERENCIA RECIBIDA DEL EXTERIOR SEGÚN MENSAJES SWIFT Nos. 11095-11082 (REM.EXT.) DE FECHA 08-08-2016 POR DESEMBOLSO DE CAF PRÉSTAMO CFA007860 CARRETERA CHACAPUCO RAVELO LIBRETA N° 00291012002 ABC-RECURSOS PROPIOS REF.: UTILES DE ESCRITORIO</t>
  </si>
  <si>
    <t>TRANSFERENCIA RECIBIDA DEL EXTERIOR SEGÚN MENSAJES SWIFT Nos. 11096-11083 (REM.EXT.) DE FECHA 08-08-2016 POR DESEMBOLSO DE CAF PRÉSTAMO CFA008340 CONST.DOBLEVIA MONTERO-CRISTAL LIBRETA N° 00291012002 ABC-RECURSOS PROPIOS REF.: UTILES DE ESCRITORIO</t>
  </si>
  <si>
    <t>Transferencia en cumplimiento al DS N0913 de 15/06/2011 y el Convenio Intergubernativo de Financiamiento UPRE-CIF-IG 465/2016, suscrito entre la UPRE y el GAM Huanuni Proyecto Construccion Unidad Educativa Bolivia - Huanuni, correspondiente al pago del 20% de anticipo del monto financiado, segun la</t>
  </si>
  <si>
    <t>Transferencia en cumplimiento al DS N0913 de 15/06/2011 y el Convenio Intergubernativo de Financiamiento UPRE-CIF-IG 466/2016, suscrito entre la UPRE y el GAM Huanuni Proyecto Construccion Terminal de Buses - Huanuni, correspondiente al pago del 20% de anticipo del monto financiado, segun la UPRE.</t>
  </si>
  <si>
    <t>Transferencia en cumplimiento al DS N0913 de 15/06/2011 y el Convenio Intergubernativo de Financiamiento UPRE-CIF-IG/437/2016, suscrito entre la UPRE y el GAM San Pedro Proyecto Construccion Modulo Educativo U.E. San Pedro, correspondiente al pago del 20% de anticipo del monto financiado, segun la U</t>
  </si>
  <si>
    <t>Transferencia en cumplimiento al DS N0913 de 15/06/2011 y el Convenio Intergubernativo de Financiamiento UPRE-CIF-IG/436/2016, suscrito entre la UPRE y el GAM San Pedro Proyecto Construccion Modulo Educativo U.E. Sagrado Corazon, correspondiente al pago del 20% de anticipo del monto financiado, segu</t>
  </si>
  <si>
    <t>Transferencia en cumplimiento al DS N0913 de 15/06/2011 y el Convenio Intergubernativo de Financiamiento UPRE-CIF-IG 001/2016, suscrito entre la UPRE y el GAM Ayata Proyecto Construccion Palacio Consistorial del G.A.M. Ayata, correspondiente al pago del 20% de anticipo del monto financiado, segun la</t>
  </si>
  <si>
    <t>Transferencia en cumplimiento al DS N0913 de 15/06/2011 y el Convenio Intergubernativo de Financiamiento UPRE-CIF-IG/462/2016, suscrito entre la UPRE y el GAM de Huanuni proyecto Construccion Cancha de Futbol de Cesped Sintetico Huanuni, correspondiente al primer desembolso equivalente al 20% del mo</t>
  </si>
  <si>
    <t>Transferencia en cumplimiento al DS N0913 de 15/06/2011 y el Convenio Intergubernativo de Financiamiento UPRE-CIF-IG/463/2016, suscrito entre la UPRE y el GAM de Huanuni proyecto Construccion Tinglado Mas Graderias Unidad Educativa Venezuela, correspondiente al primer desembolso equivalente al 20% d</t>
  </si>
  <si>
    <t>Transferencia en cumplimiento al DS N0913 de 15/06/2011 y el Convenio Intergubernativo de Financiamiento UPRE-CIF-IG 430/2016, suscrito entre la UPRE y el GAM de Huanuni proyecto Construccion Unidad Educativa 12 de Abril Huanuni, correspondiente al primer desembolso equivalente al 20% del monto a fi</t>
  </si>
  <si>
    <t>Transferencia en cumplimiento al DS N0913 de 15/06/2011 y el Convenio Interinstitucional de Financiamiento UPRE-CIF-405/2014, suscrito entre la UPRE y el GAM de Corque proyecto Construccion Mercado Central Corque - Oruro, correspondiente al pago de la planilla N 4, segun la UPRE.</t>
  </si>
  <si>
    <t>Transferencia en cumplimiento al DS N0913 de 15/06/2011 y el Convenio Interinstitucional de Financiamiento UPRE-CIF-120/2015, suscrito entre la UPRE y el GAM de Chimore proyecto Const. Casa Comunal Sub Alcaldia D - VIII, correspondiente al pago de la planilla N 3, segun la UPRE.</t>
  </si>
  <si>
    <t>Transferencia en cumplimiento al DS N0913 de 15/06/2011 y el Convenio Intergubernativo de Financiamiento UPRE-CIF-IG 434/2016, suscrito entre la UPRE y el GAM Padcaya Proyecto Construccion Unidad Educativa San Antonio de Mecoya, correspondiente al pago del 20% de anticipo del monto financiado, segun</t>
  </si>
  <si>
    <t>||TRANSFERENCIA DE FONDOS SEGÚN CITE: MEFP/VTCP/DGCP/UODP-796/2016 DEL MEFP RECIBIDA EN LA FECHA REF: PAGO VENCIMIENTOS CLAVE PIZARRA TGNU1S05 (TRAM-TSO-5473) EQUIVALENTE A UFV 2.500.000,00 T/C. UFV 2,14229 DE LA LIBRETA N° 00099021001TGN RECURSOS ORDINARIOS - MONEDA NACIONAL</t>
  </si>
  <si>
    <t>COBRO DE||ÚTILES DE ESCRITORIO POR LA ELABORACIÓN DEL COMPROBANTE CONTABLE N° 0860067 DE LA FECHA DE LA LIBRETA N° 00099021001 TGN RECURSOS ORDINARIOS - MONEDA NACIONAL, COSTO ÚTILES DE ESCRITORIO</t>
  </si>
  <si>
    <t>||TRANSF. DE FONDOS DEL EXTERIOR SEGUN SWIFT NO. 11019 DEL 05/08/2016 A F/ MIN.RR.EE. ORDENANTE CONSULADO DE BOLIVIA EN SALTA-ARGENTINA REF:GESTORIA CONSULAR JULIO 2016 CGO.ABONO LIBRETA 00010011102 MIN.RELACIONES EXTERIORES-GESTORIA CONSULAR LEY NO.3108 UT.ESCRIT.</t>
  </si>
  <si>
    <t>'TRANSFERENCIA DE FONDOS||EN ATENCION A NOTA DEL MIN. DE ECONOMIA Y FINANZAS PUBLICAS. MEFP/VTCP/DGCP/UODP-797/2016 DE LA FECHA(HRE-TSO-5474). PAGO BTS EXTRABURSATIL -VENCIMIENTO 9 DE AGOSTO DE 2016 D.S. N°1121 DE 11/01/2012. DEBITO DE LA LIBRETA N°00099021001 "TGN-RECURSOS ORDINARIOS-MONEDA NACIONAL".</t>
  </si>
  <si>
    <t>'TRANSFERENCIA DE FONDOS||EN ATENCION A NOTA DEL MIN. DE ECONOMIA Y FINANZAS PUBLICAS. MEFP/VTCP/DGCP/UODP-797/2016 DE LA FECHA(HRE-TSO-5474). PAGO BTS EXTRABURSATIL -VENCIMIENTO 9 DE AGOSTO DE 2016 D.S. N°1121 DE 11/01/2012. DEBITO DE LA LIBRETA N° 00099021001, REPOSICIÓN ÚTILES DE ESCRITORIO.</t>
  </si>
  <si>
    <t>||TRANSFERENCIA DE FONDOS S/G. MENSAJES SWIFT NROS. 11050 Y 11041 DE LA FECHA (SECTOR PUBLICO). DEBITO DE LA LIBRETA 00117012001 DGAC, REPOSICION UTILES DE ESCRITORIO.</t>
  </si>
  <si>
    <t>||TRANSFERENCIA DE FONDOS S/G. MENSAJES SWIFT NROS. 11049 Y 11038 DE LA FECHA (SECTOR PUBLICO). DEBITO DE LA LIBRETA 00119012001 ADSIB, REPOSICION UTILES DE ESCRITORIO.</t>
  </si>
  <si>
    <t>||TRANSFERENCIA DE FONDOS S/G. MENSAJES SWIFT NROS. 11048 Y 11039 DE LA FECHA (SECTOR PUBLICO). DEBITO DE LA LIBRETA 00119012001 ADSIB, REPOSICION UTILES DE ESCRITORIO.</t>
  </si>
  <si>
    <t>||TRANSFERENCIA DE FONDOS S/G. MENSAJE SWIFT NRO. 11044 Y CORREO ELECTRONICO DE LA DIRECCIÓN GENERAL DE AERONAUTICA CIVIL DE LA FECHA (SECTOR PUBLICO). DEBITO DE LA LIBRETA 00117012001 DGAC, REPOSICION UTILES DE ESCRITORIO.</t>
  </si>
  <si>
    <t>||TRANSFERENCIA DE FONDOS S/G. MENSAJE SWIFT NRO. 11047 Y CORREO ELECTRONICO DE LA DIRECCIÓN GENERAL DE AERONAUTICA CIVIL DE LA FECHA (SECTOR PUBLICO). DEBITO DE LA LIBRETA 00117012001 DGAC, REPOSICION UTILES DE ESCRITORIO.</t>
  </si>
  <si>
    <t>||TRANSFERENCIA DE FONDOS S/G. MENSAJE SWIFT NRO. 11046 Y CORREO ELECTRONICO DE LA DIRECCION GENERAL DE AERONAUTICA CIVIL DE LA FECHA (SECTOR PUBLICO). DEBITO DE LA LIBRETA 00117012001 DGAC, REPOSICION UTILES DE ESCRITORIO.</t>
  </si>
  <si>
    <t>||TRANSFERENCIA DE FONDOS DEL EXTERIOR SG/ SWIFT 10975 DEL 05/08/2016 POR ORDEN DEL CONSULADO DE BOLIVIA EN CALAMA - CHILE REF.: RECAUDACION DE CARNET MES DE JULIO LIB.00340012003 RECAUDACION EXTRANJERIA CI-LC., COBRO UTILES DE ESCRITORIO</t>
  </si>
  <si>
    <t>NÚMERO DE LIBRETA CUT: 990301013.00 OPERACIÓN T01 TRANSFERENCIA DE FONDOS A LA CUT - TESORO DIRECTO DE BANCO UNION S.A. A CUENTA UNICA DEL TESORO CON NUMERO DE SOLICITUD = 1056192 Y NUMERO CORRELATIVO = 91320008082016227 00990301013 TGN RECURSOS ORDINARIO</t>
  </si>
  <si>
    <t>NÚMERO DE LIBRETA CUT: 990301013.00 OPERACIÓN T01 TRANSFERENCIA DE FONDOS A LA CUT - TESORO DIRECTO DE BANCO UNION S.A. A CUENTA UNICA DEL TESORO CON NUMERO DE SOLICITUD = 1054592 Y NUMERO CORRELATIVO = 91320008082016221 00990301013 TGN RECURSOS ORDINARIO</t>
  </si>
  <si>
    <t>||TRANSFERENCIA A LA CUENTA UNICA DEL TESORO IMPORTE RETENIDO A WALTER ABRAHAM PEREZ ALANDIA POR REMUNERACION MAXIMA CORRESPONDIENTE AL MES DE JULIO/2016 - LIBRETA N° 00990201001, SEGUN COMUNICACIÓN INTERNA BCB-DIR-CI-2016-127 DE 08/08/2016 Y "ROC" N° 1373/2016 DEL DCR. TRANSFERENCIA POR REMUNERACIÓN MÁXIMA DE WALTER PEREZ ALANDIA - JULIO/2016 LIBRETA N° 00990201001</t>
  </si>
  <si>
    <t>||TRANSFERENCIA DE FONDOS, SEGÚN NOTA DEL BANCO UNIÓN CITE: BUN0696/16 DE LA FECHA (HRE-TSO-5601). A SOLICITUD DEL G.A.M. DE PUERTO RICO; LIBRETA 00099024113 BOLIIVIA CAMBIA; BUN</t>
  </si>
  <si>
    <t>||MULTA POR INCUMPLIMIENTO A LA GUIA DE PROCEDIMIENTOS OPERATIVOS DE CANCELACION DE BOLETAS DE PAGOS A FUNCIONARIOS PUBLICOS Y BENEFICIARIOS DE RENTA DE ACUERDO A NOTA MEFP/VTCP/DGPOT/UAIS/N° 4599/2016 DE FECHA 08/08/2016. DE CONFORMIDAD AL INCISO M PUNTOS 9 Y 13; LIBRETA 00099021001.</t>
  </si>
  <si>
    <t>PAGO A FONPLATA PRÉSTAMO BOL 19/2011 VCTO. 09-ago-2016 POR CUENTA DE TGN , NTI. 008152 VALOR 09-ago-2016 CAPITAL USD 1.659.160,88 INTERESES USD 358.335,09 COMISIONES USD 12.938,43 CTA. 3987 CUENTA UNICA DEL TESORO LIB. 00099021001 REF.: COMISIONES BANCARIAS</t>
  </si>
  <si>
    <t>VENTA DE DIVISAS CON TRANSFERENCIA DE FONDOS A SOLICITUD DE SERVICIO GENERAL DE IDENTIFICACION PERSONAL - SEGIP SEGUN SOLICITUD 403 REF: ENVIO DE FONDOS A BUENOS AIRES - ARGENTINA PARA PAGO DE PLANILLA DE COMPENSACION CORRESPONDIENTE A LOS MESES DE JUNIO Y JULIO/2016, SEGUN NOTA 858 Y 860, CERT.1930 LIB. 00340012003 RECAUDACION EXTRANJERIA - C.I. -L.C.</t>
  </si>
  <si>
    <t>VENTA DE DIVISAS CON TRANSFERENCIA DE FONDOS A SOLICITUD DE YACIMIENTOS PETROLIFEROS FISCALES BOLIVIANOS SEGUN SOLICITUD 400 REF: PAGO A INSPECTORATE SERVICES PERU SAC SERVICIO DE INSPECCION DESPACHO TERMINAL ILO MAYO 2016 LIB. 00513012004 LBP-YPFB-UNICOMERCIAL (4030005415/1-2188907)</t>
  </si>
  <si>
    <t>VENTA DE DIVISAS CON TRANSFERENCIA DE FONDOS A SOLICITUD DE YACIMIENTOS PETROLIFEROS FISCALES BOLIVIANOS SEGUN SOLICITUD 399 REF: PAGO A EMPRESA NOBLE AMERICAS CORP PROVISION DE DIESEL OIL JULIO 2016 BUQUE CAPE BIRD LOTE 2 LIB. 00513012004 LBP-YPFB-UNICOMERCIAL (4030005415/1-2188907)</t>
  </si>
  <si>
    <t>COBRO COSTOS DE PAPELERIA SEGUN TRANSFERENCIA DEL EXTERIOR POR ORDEN DE PETROLEO BRASILEIRO S.A. PETROBRAS LIB. 00513012007 YPFB - RECURSOS NACIONALIZACIÓN</t>
  </si>
  <si>
    <t>COBRO COSTOS DE PAPELERIA SEGUN TRANSFERENCIA DEL EXTERIOR POR ORDEN DE CONSULADO GENERAL DE BOLIVIA-BUENOS AIRES ARGENTINA LIB. 00340012003 RECAUDACION EXTRANJERIA - C.I. -L.C.</t>
  </si>
  <si>
    <t>Transferencia en cumplimiento al DS N0913 de 15/06/2011 y el Convenio Intergubernativo de Financiamiento UPRE-CIF-IG 427/2016, suscrito entre la UPRE y el GAM de Colcapirhua proyecto Construccion Unidad Educativa Modelo San Miguel, correspondiente al primer desembolso equivalente al 20% del monto a</t>
  </si>
  <si>
    <t>Transferencia en cumplimiento al DS N0913 de 15/06/2011 y el Convenio Intergubernativo de Financiamiento UPRE-CIF-IG 428/2016, suscrito entre la UPRE y el GAM de Colcapirhua proyecto Construccion Unidad Educativa Modelo Carlos Villegas, correspondiente al primer desembolso equivalente al 20% del mon</t>
  </si>
  <si>
    <t>||TRANSFERENCIA DE FONDOS S/G. MENSAJE SWIFT NRO. 11122 DE LA FECHA (SECTOR PUBLICO). DEBITO DE LA LIBRETA 00117012001 DGAC, REPOSICION UTILES DE ESCRITORIO.</t>
  </si>
  <si>
    <t>||TRANSFERENCIA DE FONDOS S/G. MENSAJES SWIFT NROS. 11120 Y 11117 DE LA FECHA (SECTOR PUBLICO). DEBITO DE LA LIBRETA 00119012001 ADSIB, REPOSICION UTILES DE ESCRITORIO.</t>
  </si>
  <si>
    <t>||REGULARIZACIÓN DE NUESTRA OPERACION NRO. 0860172 DE F. 08/08/2016 EN ATENCIÓN A CORREO ELECTRÓNICO DE LA DIRECCIÓN GENERAL DE AERONAUTICA CIVIL DE LA FECHA (SECTOR PUBLICO). DEBITO DE LA LIBRETA 00117012001 DGAC, REPOSICION UTILES DE ESCRITORIO.</t>
  </si>
  <si>
    <t>'TRANSFERENCIA DE FONDOS||EN ATENCION A NOTA DEL MIN. DE ECONOMIA Y FINANZAS PUBLICAS. MEFP/VTCP/DGCP/UODP-806/2016 DE LA FECHA(HRE-TSO-5507). PAGO BTS EXTRABURSATIL -VENCIMIENTO 10 DE AGOSTO DE 2016 D.S. N°1121 DE 11/01/2012 DEBITO DE LIBRETA N° 00099021001 "TGN-RECURSOS ORDINARIOS-MONEDA NACIONAL"</t>
  </si>
  <si>
    <t>'TRANSFERENCIA DE FONDOS||EN ATENCION A NOTA DEL MIN. DE ECONOMIA Y FINANZAS PUBLICAS. MEFP/VTCP/DGCP/UODP-806/2016 DE LA FECHA(HRE-TSO-5507). PAGO BTS EXTRABURSATIL -VENCIMIENTO 10 DE AGOSTO DE 2016 D.S. N°1121 DE 11/01/2012 DEBITO DE LA LIBRETA N° 00099021001, REPOSICIÓN ÚTILES DE ESCRITORIO</t>
  </si>
  <si>
    <t>'COBRO POR´||COMISION DE TRANSFERENCIA FDOS. AL EXTERIOR 0,10% S/USD258.000.- REEMB. GASTOS DE COMUNICACION BS220.- Y EMISION COMP. CONTABLE BS.50.- REF. PAGO 1 LC I-2016-008 P/C YPFB A/F DELTA COMPRESION SRL EN COMPLEMENTO A CBTE. S-0860301 DE LA FECHA ADJUNTO LIB. 00513012004 LBP-YPFB-UNICOMERCIAL REF. COMISIONES PAGO 1 LC-I-2016-008</t>
  </si>
  <si>
    <t>||TRANSFERENCIA DE FONDOS S/G. MENSAJE SWIFT NRO. 11187 DE LA FECHA (SECTOR PUBLICO). DEBITO DE LA LIBRETA 00117012001 DGAC, REPOSICION UTILES DE ESCRITORIO.</t>
  </si>
  <si>
    <t>TRANSFERENCIA DEL EXTERIOR SEGUN MJE.SWIFT NOS.11152-11150 DE FECHA 09/08/2016 ORDENANTE: CONSULADO GENERAL DE BOLIVIA-BUENOS AIRES ARGENTINA LIB. 00340012005 SEGIP - RECAUDACION EXTERIOR - CEDULAS DE IDENTIDAD</t>
  </si>
  <si>
    <t>'TRANSFERENCIA DE FONDOS DE DPTOS.DE ENCAJE LEGAL DEL SISTEMA FINANCIERO A DPTOS.CTES.DEL SECTOR PUBLICO S/G CITE' BUN0701/16||DE LA FECHA (HRE-TSO-5701). PAGO DUPLICADO AL BENEFICIARIO FERNANDEZ QUISPE JHONNY. A SOLICITUD DEL B.C.B. LIBRETA N° 00099021001 MINISTERIO DE DEFENSA; BUN.</t>
  </si>
  <si>
    <t>||DIFERENCIAL POR PAGO PRÉSTAMO 96/003/00 VCTO. 10/08/2016 POR CUENTA DE GAD COCHABAMBA, VALOR 10/08/2016, INTERESES UFV 14.038,74 LIBRETA 00099031002 RECUP.DIFERENCIALES CAPITAL E INTERES-CRED.EXT.</t>
  </si>
  <si>
    <t>PAGO A CDP s.p.a. PRÉSTAMO 96/003/00 VCTO. 10-ago-2016 POR CUENTA DE GOB.AUT.DEPT.CBBA , VALOR 10-ago-2016 CAPITAL EUR 413.449,12 INTERESES EUR 8.268,99 LIB. 00099031002 RECUP.DIFERENCIALES CAPITAL E INTERES-CRED.EXT.</t>
  </si>
  <si>
    <t>VENTA DE DIVISAS CON TRANSFERENCIA DE FONDOS A SOLICITUD DE BOLIVIA TV SEGUN SOLICITUD 406 REF: PAGO DE SERVICIO DE TRANSMISION TELEVISIVA ASAMBLEA GENERAL DE LAS NACIONES UNIDAS NUEVA YORK LIB. 00526012001 BOLIVIA TV - RECAUDACIONES</t>
  </si>
  <si>
    <t>VENTA DE DIVISAS CON TRANSFERENCIA DE FONDOS A SOLICITUD DE SERVICIO GENERAL DE IDENTIFICACION PERSONAL - SEGIP SEGUN SOLICITUD 413 REF: ENTREGA DE FONDOS A LA OFICINA DE SAO PAULO - BRASIL PARA GASTOS EN SERVICIOS BASICOS Y BIENES Y SERVICIOS, SEGUN NOTA 008/2016, SOLICITUD 3, CERT.1944. LIB. 00340012003 RECAUDACION EXTRANJERIA - C.I. -L.C.</t>
  </si>
  <si>
    <t>VENTA DE DIVISAS CON TRANSFERENCIA DE FONDOS A SOLICITUD DE PROCURADURIA GENERAL DEL ESTADO SEGUN SOLICITUD 411 REF: HR I-2526 SEGUNDO PAGO DE HONORARIOS (50%) - JUANA INES ACOSTA LOPEZ, POR EL SERVICIO ESPECIALIZADO EN DERECHO INTERNACIONAL DE LOS DERECHOS HUMANOS, S/G NOTA INTERNA PGE-SPDRLE-DDDHM LIB. 00099021001 TGN-RECURSOS ORDINARIOS (3987)</t>
  </si>
  <si>
    <t>VENTA DE DIVISAS CON TRANSFERENCIA DE FONDOS A SOLICITUD DE PROCURADURIA GENERAL DEL ESTADO SEGUN SOLICITUD 412 REF: HR I-2527 PRIMER PAGO DE HONORARIOS - JUANA INES ACOSTA LOPEZ, POR EL SERVICIO ESPECIALIZADO EN DERECHO INTERNACIONAL DE LOS DERECHOS HUMANOS, S/G NOTA INTERNA PGE-SPDRLE-DDDHMA Nº53- LIB. 00099021001 TGN-RECURSOS ORDINARIOS (3987)</t>
  </si>
  <si>
    <t>VENTA DE DIVISAS CON TRANSFERENCIA DE FONDOS A SOLICITUD DE MINISTERIO DE RELACIONES EXTERIORES SEGUN SOLICITUD 414 REF: PAGO DE HABERES A FAVOR DEL SERVICIO EXTERIOR DIPLOMATICO Y CONSULAR, CORRESPONDIENTE AL MES DE JULIO/2016; S/G 71601 Y 71604 LIB. 00099021001 TGN-RECURSOS ORDINARIOS (3987)</t>
  </si>
  <si>
    <t>VENTA DE DIVISAS CON TRANSFERENCIA DE FONDOS A SOLICITUD DE MINISTERIO DE RELACIONES EXTERIORES SEGUN SOLICITUD 415 REF: REMISION DE RECURSOSO A FAVOR DEL SERVICIO EXTERIOR DIPLOMATICO Y CONSULAR, PARA GASTOS DE FUNCIONAMIENTO DEL MES DE AGOSTO/2016, S/G GM-DGAA-UFI-PRP-IN-33/2016 LIB. 00099021001 TGN-RECURSOS ORDINARIOS (3987)</t>
  </si>
  <si>
    <t>PAGO A BID PRÉSTAMO 2317/BL-BO VCTO. 10-ago-2016 POR CUENTA DE TGN , NTI. 008091 VALOR 10-ago-2016 INTERESES USD 575.388,52 CTA. 3987 CUENTA UNICA DEL TESORO LIB. 00099021001 REF.: COMISIONES BANCARIAS</t>
  </si>
  <si>
    <t>PAGO A BID PRÉSTAMO 2317/BL-BO VCTO. 10-ago-2016 POR CUENTA DE TGN , NTI. 008089 VALOR 10-ago-2016 INTERESES USD 11.188,52 CTA. 3987 CUENTA UNICA DEL TESORO LIB. 00099021001 REF.: COMISIONES BANCARIAS</t>
  </si>
  <si>
    <t>PAGO A AFD PRÉSTAMO CBO-1006-01-F VCTO. 10-ago-2016 POR CUENTA DE TGN , NTI. 008150 VALOR 10-ago-2016 COMISIONES EUR 151.666,67 CTA. 3987 CUENTA UNICA DEL TESORO LIB. 00099021001 REF.: COMISIONES BANCARIAS</t>
  </si>
  <si>
    <t>COBRO COSTOS DE PAPELERIA SEGUN TRANSFERENCIA DEL EXTERIOR POR ORDEN DE EMBASSY OF BOLIVIA-MOSCOW REF:GESTORIA CONSULAR FEBRERO - JULIO 2016 LIB. 00010011102 MIN.RELACIONES EXTERIORES - GESTORIA CONSULAR LEY Nº 3108</t>
  </si>
  <si>
    <t>COBRO COSTOS DE PAPELERIA SEGUN TRANSFERENCIA DEL EXTERIOR POR ORDEN DE CONSULADO GENERAL DEL ESTADO (DORAL FL) REF.: SERVICES RECAUDACIONES DE GESTORIA CONSULAR JULIO 2016 LIB. 00010011102 MIN.RELACIONES EXTERIORES - GESTORIA CONSULAR LEY Nº 3108</t>
  </si>
  <si>
    <t>TRANSFERENCIA RECIBIDA DEL EXTERIOR SEGÚN MENSAJES SWIFT Nos. 11195 - 11192 (REM.EXT.) DE FECHA 10-08-2016 POR DESEMBOLSO DE BID PRÉSTAMO 2614/BL-BO REQ0017 OPS0201634738A LIBRETA N° 00287102001 FPS-RECURSOS PROPIOS REF.: UTILES DE ESCRITORIO</t>
  </si>
  <si>
    <t>TRANSFERENCIA RECIBIDA DEL EXTERIOR SEGÚN MENSAJES SWIFT Nos. 11196 -11193 (REM.EXT.) DE FECHA 10-08-2016 POR DESEMBOLSO DE BID PRÉSTAMO 2614/BL-BO REQ0017 OPS0201634738A LIBRETA N° 00287102001 FPS-RECURSOS PROPIOS REF.: UTILES DE ESCRITORIO</t>
  </si>
  <si>
    <t>PAGO A BEI PRÉSTAMO FIN 82800 VCTO. 10-ago-2016 POR CUENTA DE TGN , NTI. 008057 VALOR 10-ago-2016 COMISIONES USD 38.572,60 CTA. 3987 CUENTA UNICA DEL TESORO LIB. 00099021001 REF.: COMISIONES BANCARIAS</t>
  </si>
  <si>
    <t>A solicitud de YPFB con nota CITE: DFC-2496 URT-1912/2016 y en virtud a la nota interna CITE:MEFP/VPCF/DGCF/UCCF No.614/2016 de la Direccion General de Contabilidad Fiscal, se solicita la transferencia de recursos por depositos erroneos depositados en la cuenta corriente fiscal No.10000006024800 YP</t>
  </si>
  <si>
    <t>Transferencia en cumplimiento al DS N0913 de 15/06/2011 y el Convenio Intergubernativo de Financiamiento UPRE-CIF-IG/116/2015, suscrito entre la UPRE y el GAM de Colquechaca proyecto Construccion 8 Aulas en la Unidad Educativa Colquencha - Colquencha, correspondiente al pago de la planilla N 1, segu</t>
  </si>
  <si>
    <t>Transferencia en cumplimiento al DS N0913 de 15/06/2011 y el Convenio Interinstitucional de Financiamiento UPRE-CIF-150/2015, suscrito entre la UPRE y el GAM de Entre Rios proyecto Construccion Centro Cultural y Museo Entre Rios, correspondiente al pago de la planilla N 6, segun la UPRE.</t>
  </si>
  <si>
    <t>Transferencia en cumplimiento al DS N0913 de 15/06/2011 y el Convenio Intergubernativo de Financiamiento UPRE-CIF-IG/323/2015, suscrito entre la UPRE y el GAM de Viacha proyecto Construccion Unidad Educativa Tecnico Humanistico 6 de Junio Distrito - 7, correspondiente al pago de la planilla N 2, seg</t>
  </si>
  <si>
    <t>Transferencia en cumplimiento al DS N0913 de 15/06/2011 y el Convenio Intergubernativo de Financiamiento UPRE-CIF-IG 253/2015, suscrito entre la UPRE y el GAM de Padilla proyecto Construccion Plaza Manuel Ascencio Padilla, correspondiente al pago de la planilla N 1, segun la UPRE.</t>
  </si>
  <si>
    <t>Transferencia en cumplimiento al DS N0913 de 15/06/2011 y el Convenio Intergubernativo de Financiamiento UPRE-CIF-IG/100/2015, suscrito entre la UPRE y el GAM de Yocalla proyecto Construccion Unidad Educativa Fray Jose Antonio Zampa, correspondiente al pago de la planilla N 2, segun la UPRE.</t>
  </si>
  <si>
    <t>Transferencia en cumplimiento al DS N0913 de 15/06/2011 y el Convenio Interinstitucional de Financiamiento UPRE-CIF 0220/13, suscrito entre la UPRE y el GAM de El Choro proyecto Construccion Colegio Cerrado El Choro, correspondiente al pago de la planilla N 4, segun la UPRE.</t>
  </si>
  <si>
    <t>Transferencia en cumplimiento al DS N0913 de 15/06/2011 y el Convenio Intergubernativo de Financiamiento UPRE-CIF-IG/098/2015, suscrito entre la UPRE y el GAM de San Antonino de Esmoruco proyecto Construccion Internado Unidad Educativa Francia de Guadalupe, correspondiente al pago de la planilla N 2</t>
  </si>
  <si>
    <t>Transferencia en cumplimiento al DS N0913 de 15/06/2011 y el Convenio Intergubernativo de Financiamiento UPRE-CIF-IG/231/2015, suscrito entre la UPRE y el GAM de Las Carreras proyecto Construccion Tinglado Comunidad San Juan del Oro, correspondiente al pago de la planilla N1, segun la UPRE.</t>
  </si>
  <si>
    <t>Transferencia en cumplimiento al DS N0913 de 15/06/2011 y el Convenio Interinstitucional de Financiamiento UPRE-CIF-672/2014, suscrito entre la UPRE y el GAM de Huatajata proyecto Construccion Bloque de Aulas y Tinglado U.E. Sancajahuira - Huatajata, correspondiente al pago de la planilla N 2, segun</t>
  </si>
  <si>
    <t>Transferencia en cumplimiento al DS N0913 de 15/06/2011 y el Convenio Intergubernativo de Financiamiento UPRE-CIF-IG 250/2015, suscrito entre la UPRE y el GAM de Tarabuco proyecto Construccion Tinglado Unidad Educativa Jorge Anibarro Zapata (Cororo), correspondiente al pago de la planilla N2, segun</t>
  </si>
  <si>
    <t>Transferencia en cumplimiento al DS N0913 de 15/06/2011 y el Convenio Interinstitucional de Financiamiento UPRE-CIF-553/2014, suscrito entre la UPRE y el GAM de San Lucas proyecto Construccion Internado Colegio Mixto Maria Ayma de Morales - Ocuri, correspondiente al pago de la planilla N 3, segun la</t>
  </si>
  <si>
    <t>Transferencia en cumplimiento al DS N0913 de 15/06/2011 y el Convenio Interinstitucional de Financiamiento UPRE-CIF-0723/13, suscrito entre la UPRE y el GAM La Guardia Proyecto Construccion Modulo Educativo Cambao Km 9 Distrito N3, correspondiente al pago de la planilla N4 de avance y cierre, segun</t>
  </si>
  <si>
    <t>Transferencia en cumplimiento al DS N0913 de 15/06/2011 y el Convenio Intergubernativo de Financiamiento UPRE-CIF-IG/079/2016, suscrito entre la UPRE y el GAM San Juan Proyecto Construccion Tinglado, Graderias y Cancha Polifuncional U.E. Raul Menacho, correspondiente al pago de la planilla N1, segun</t>
  </si>
  <si>
    <t>Transferencia en cumplimiento al DS N0913 de 15/06/2011 y el Convenio Intergubernativo de Financiamiento UPRE-CIF-IG/076/2015, suscrito entre la UPRE y el GAM Cotagaita Proyecto Construccion Bloque B y Tinglado Unidad Educativa Nor Chichas (Cotagaita), correspondiente al pago de la planilla N3, segu</t>
  </si>
  <si>
    <t>Transferencia en cumplimiento al DS N0913 de 15/06/2011 y el Convenio Intergubernativo de Financiamiento UPRE-CIF-IG/097/2015, suscrito entre la UPRE y el GAM San Pablo de Lipez Proyecto Construccion Dos Aulas, Direccion y Banos Unidad Educativa Nuevos Horizontes de Viluyo, correspondiente al pago d</t>
  </si>
  <si>
    <t>Transferencia en cumplimiento al DS N0913 de 15/06/2011 y el Convenio Intergubernativo de Financiamiento UPRE-CIF-IG/066/2016, suscrito entre la UPRE y el GAM Urubicha Proyecto Const. Direccion Distrital de Educacion Urubicha, correspondiente al pago de la planilla N1, segun la UPRE.</t>
  </si>
  <si>
    <t>Transferencia en cumplimiento al DS N0913 de 15/06/2011 y el Convenio Intergobernativo de Financiamiento UPRE-CIF-272/12, suscrito entre la UPRE y el GAD de Potosi proyecto Construccion Centro Ferial y Eventos Culturales Potosi, correspondiente al pago de la planilla N 14, segun la UPRE.</t>
  </si>
  <si>
    <t>Transferencia en cumplimiento al DS N0913 de 15/06/2011 y el Convenio Intergubernativo de Financiamiento UPRE-CIF-IG 433/2016, suscrito entre la UPRE y el GAM Padcaya Proyecto Construccion Unidad Educativa Simon Bolivar de Rejara, correspondiente al primer pago del 20% del monto financiado, segun la</t>
  </si>
  <si>
    <t>Transferencia en cumplimiento al DS N0913 de 15/06/2011 y el Convenio Intergubernativo de Financiamiento UPRE-CIF-IG 416/2016, suscrito entre la UPRE y el GAM de Sacaba proyecto Construccion Graderias y Camerinos Campo Deportivo Chullpamogo D-4, correspondiente al primer desembolso equivalente al 20</t>
  </si>
  <si>
    <t>Transferencia en cumplimiento al DS N0913 de 15/06/2011 y el Convenio Intergubernativo de Financiamiento UPRE-CIF-IG 417/2016, suscrito entre la UPRE y el GAM de Sacaba proyecto Construccion Unidad Educativa Gral. Juan Jose Torrez Gonzales Nivel Secundario D-6, correspondiente al primer desembolso</t>
  </si>
  <si>
    <t>Transferencia en cumplimiento al DS N0913 de 15/06/2011 y el Convenio Intergubernativo de Financiamiento UPRE-CIF-IG 413/2016, suscrito entre la UPRE y el GAM de Sacaba proyecto Construccion Infraestructura Deportiva Racket Distrito 4, correspondiente al primer desembolso equivalente al 20% del mont</t>
  </si>
  <si>
    <t>Transferencia en cumplimiento al DS N0913 de 15/06/2011 y el Convenio Intergubernativo de Financiamiento UPRE-CIF-IG 410/2016, suscrito entre la UPRE y el GAM de Sacaba proyecto Construccion Mercado Zonal Curubamba, correspondiente al primer desembolso equivalente al 20% del monto a financiar, segun</t>
  </si>
  <si>
    <t>Transferencia en cumplimiento al DS N0913 de 15/06/2011 y el Convenio Intergubernativo de Financiamiento UPRE-CIF-IG 407/2016, suscrito entre la UPRE y el GAM de Sacaba proyecto Construccion Unidad Educativa Paulo Freire D-2, correspondiente al primer desembolso equivalente al 20% del monto a financ</t>
  </si>
  <si>
    <t>Transferencia en cumplimiento al DS N0913 de 15/06/2011 y el Convenio Intergubernativo de Financiamiento UPRE-CIF-IG 406/2016, suscrito entre la UPRE y el GAM de Sacaba proyecto Construccion Unidad Educativa Villa Obrajes B D-7, correspondiente al primer desembolso equivalente al 20% del monto a fin</t>
  </si>
  <si>
    <t>Transferencia en cumplimiento al DS N0913 de 15/06/2011 y el Convenio Intergubernativo de Financiamiento UPRE-CIF-IG 405/2016, suscrito entre la UPRE y el GAM de Sacaba proyecto Construccion Unidad Educativa Lava Lava, correspondiente al primer desembolso equivalente al 20% del monto a financiar, se</t>
  </si>
  <si>
    <t>Transferencia en cumplimiento al DS N0913 de 15/06/2011 y el Convenio Intergubernativo de Financiamiento UPRE-CIF-IG 415/2016, suscrito entre la UPRE y el GAM de Sacaba proyecto Construccion Unidad Educativa Fiscal 22 de Enero D-Aguirre, correspondiente al primer desembolso equivalente al 20% del mo</t>
  </si>
  <si>
    <t>Transferencia en cumplimiento al DS N0913 de 15/06/2011 y el Convenio Intergubernativo de Financiamiento UPRE-CIF-IG 412/2016, suscrito entre la UPRE y el GAM de Sacaba proyecto Construccion Centro de Acogida Temporal a la Ninez y la Mujer Sacaba, correspondiente al primer desembolso equivalente al</t>
  </si>
  <si>
    <t>Transferencia en cumplimiento al DS N0913 de 15/06/2011 y el Convenio Intergubernativo de Financiamiento UPRE-CIF-IG 409/2016, suscrito entre la UPRE y el GAM de Sacaba proyecto Construccion Infraestructura Deportiva Pelota Vasca Distrito 3, correspondiente al primer desembolso equivalente al 20% de</t>
  </si>
  <si>
    <t>Transferencia en cumplimiento al DS N0913 de 15/06/2011 y el Convenio Intergubernativo de Financiamiento UPRE-CIF-IG 408/2016, suscrito entre la UPRE y el GAM de Sacaba proyecto Construccion Coliseo Municipal Distrito 2, correspondiente al primer desembolso equivalente al 20% del monto a financiar,</t>
  </si>
  <si>
    <t xml:space="preserve">SERVICIO NACIONAL DE TEXTILES   </t>
  </si>
  <si>
    <t>De: 00378012002 Reposicion por Gasto Operativo de la operacion tipo TRLF y Nro.30</t>
  </si>
  <si>
    <t>||TRANSFERENCIA DE FONDOS S/G. MENSAJES SWIFT NROS. 11200 Y 11190 DE LA FECHA (SECTOR PUBLICO). DEBITO DE LA LIBRETA 00119012001 ADSIB, REPOSICION UTILES DE ESCRITORIO.</t>
  </si>
  <si>
    <t>||TRANSFERENCIA DE FONDOS S/G. MENSAJES SWIFT NROS. 11201 Y 11191 DE LA FECHA (SECTOR PUBLICO). DEBITO DE LA LIBRETA 00119012001 ADSIB, REPOSICION UTILES DE ESCRITORIO.</t>
  </si>
  <si>
    <t>||TRANSFERENCIA DE FONDOS S/G. MENSAJES SWIFT NROS. 11203 DE LA FECHA Y 11040 DE F. 08/08/2016 (SECTOR PUBLICO). DEBITO DE LA LIBRETA 00119012001 ADSIB, REPOSICION UTILES DE ESCRITORIO.</t>
  </si>
  <si>
    <t>||TRANSFERENCIA DE FONDOS SG. NOTA DEL MEFP CITE: MEFP/VTCP/DGCP/UODP-808/2016 RECIBIDA EN LA FECHA REF: PAGO VENCIMIENTOS CLAVE PIZARRA TGNU1S06 (TRAM-TSO-5694) EQUIVALENTE A UFV 2,500,000.- T/C 2,14321 DE LA LIBRETA N° 00099021001 TGN RECURSOS ORDINARIOS MONEDA NACIONAL</t>
  </si>
  <si>
    <t>COBRO DE||COSTO UTILES DE ESCRITORIO POR LA ELABORACION DEL COMPROBANTE CONTABLE N° 0860527 DE LA FECHA DE LA LIB. N° 00099021001 TGN RECURSOS ORDINARIOS MONEDA NACIONAL COSTO UTILES DE ESCRITORIO</t>
  </si>
  <si>
    <t>'TRANSFERENCIA DE FONDOS||EN ATENCION A NOTA DEL MIN. DE ECONOMIA Y FINANZAS PUBLICAS. MEFP/VTCP/DGCP/UODP-809/2016 DE LA FECHA(HRE-TSO-5695). PAGO BTS EXTRABURSATIL -VENCIMIENTO 11 DE AGOSTO DE 2016 D.S. N°1121 DE 11/01/2012 DEBITO DE LA LIBRETA N° 00099021001 "TGN-RECURSOS ORDINARIOS-MONEDA NACIONAL".</t>
  </si>
  <si>
    <t>'TRANSFERENCIA DE FONDOS||EN ATENCION A NOTA DEL MIN. DE ECONOMIA Y FINANZAS PUBLICAS. MEFP/VTCP/DGCP/UODP-809/2016 DE LA FECHA(HRE-TSO-5695). PAGO BTS EXTRABURSATIL -VENCIMIENTO 11 DE AGOSTO DE 2016 D.S. N°1121 DE 11/01/2012 DEBITO DE LA LIBRETA N° 00099021001, REPOSICIÓN ÚTILES DE ESCRITORIO</t>
  </si>
  <si>
    <t>||TRANSFERENCIA DE FONDOS S/G. MENSAJES SWIFT NROS. 11260 Y 11259 DE LA FECHA (SECTOR PUBLICO). DEBITO DE LA LIBRETA 00119012001 ADSIB, REPOSICION UTILES DE ESCRITORIO.</t>
  </si>
  <si>
    <t>NÚMERO DE LIBRETA CUT: 990301013.00 OPERACIÓN T01 TRANSFERENCIA DE FONDOS A LA CUT - TESORO DIRECTO DE BANCO UNION S.A. A CUENTA UNICA DEL TESORO CON NUMERO DE SOLICITUD = 1074342 Y NUMERO CORRELATIVO = 91320010082016346 00990301013 TGN RECURSOS ORDINARIO</t>
  </si>
  <si>
    <t>NUMERO DE LIBRETA CUT: 00046028011 OPERACIÓN E18 TRANSFERENCIA DEL SISTEMA FINANCIERO POR CUENTA DE TERCEROS A LA CUT MIN SALUD Y DEP BS UNICEF FINANCIAMIENTO DE ASISTENCIA TECNICA UNICEF PAYMENT NUMBER 3160196634 A SOLICITUD DE UNICEF REF 2016 08 09 G</t>
  </si>
  <si>
    <t>'TRANSFERENCIA DE FONDOS DE DPTOS.DE ENCAJE LEGAL DEL SISTEMA FINANCIERO A DPTOS.CTES.DEL SECTOR PUBLICO S/G CITE' BUN0706/16||DE LA FECHA (HRE-TSO-5718). DEVOLUCIÓN DEL PAGO DUPLICADO EFECTUADO A TRAVÉS DEL SPT AL BENEFICIARIO VALENZUELA LOBO JAIRO EN FECHA 07/06/16 A SOLIC.DEL BCB, LIBR.N°00117012001 D.G.A.C.;BUN</t>
  </si>
  <si>
    <t>PAGO A CAF PRÉSTAMO CFA007151 VCTO. 11-ago-2016 POR CUENTA DE TGN , NTI. 008078 VALOR 11-ago-2016 CAPITAL USD 776.112,62 INTERESES USD 245.492,98 COMISIONES USD 8.778,64 CTA. 3987 CUENTA UNICA DEL TESORO LIB. 00099021001 REF.: COMISIONES BANCARIAS</t>
  </si>
  <si>
    <t>PAGO A CAF PRÉSTAMO CFA007142 VCTO. 11-ago-2016 POR CUENTA DE TGN , NTI. 008071 VALOR 11-ago-2016 CAPITAL USD 4.061.272,04 INTERESES USD 1.260.304,45 COMISIONES USD 56.786,33 CTA. 3987 CUENTA UNICA DEL TESORO LIB. 00099021001 REF.: COMISIONES BANCARIAS</t>
  </si>
  <si>
    <t>COBRO COSTOS DE PAPELERIA SEGUN TRANSFERENCIA DEL EXTERIOR POR ORDEN DE PETROLEO BRASILEIRO SA PETROBRAS REF.: INV.GC-T-184/16 LIB. 00513012007 YPFB - RECURSOS NACIONALIZACIÓN</t>
  </si>
  <si>
    <t>COBRO COSTOS DE PAPELERIA SEGUN TRANSFERENCIA DEL EXTERIOR POR ORDEN DE CONSULAT GENERAL BOLIVIE-FRANCIA REF.RECAUDACIONES JULIO 2016 LIB. 00010011102 MIN.RELACIONES EXTERIORES - GESTORIA CONSULAR LEY Nº 3108</t>
  </si>
  <si>
    <t>COBRO COSTOS DE PAPELERIA SEGUN TRANSFERENCIA DEL EXTERIOR POR ORDEN DE CORPORACION ANDINA DEL GAS PERU SAC LIB. 00513062001 YPFB-OPERACIONES PLANTA DE SEPARACION DE LIQUIDOS RIO GRANDE</t>
  </si>
  <si>
    <t>Transferencia en cumplimiento al DS N0913 de 15/06/2011 y el Convenio Interinstitucional de Financiamiento UPRE-CIF-014/2015, suscrito entre la UPRE y el GAM El Torno Proyecto Construccion Modulo Educativo Marcelo Quiroga Santa Cruz, correspondiente al pago de la planilla N4, segun la UPRE.</t>
  </si>
  <si>
    <t>Transferencia en cumplimiento al DS N0913 de 15/06/2011 y el Convenio Interinstitucional de Financiamiento UPRE-CIF-031/2014, suscrito entre la UPRE y el GAM Oruro Proyecto Construccion Coliseo Integral Distrito 4 Municipio de Oruro, correspondiente al pago de la planilla N5 de cierre, segun la UPR</t>
  </si>
  <si>
    <t>Transferencia en cumplimiento al DS N0913 de 15/06/2011 y el Convenio Intergubernativo de Financiamiento UPRE-CIF-IG/024/2015, suscrito entre la UPRE y el GAM San Lorenzo Proyecto Construccion Tinglado y Polifuncional con Graderias Com. Trinidacito, correspondiente al pago de la planilla N2 de cierr</t>
  </si>
  <si>
    <t>Transferencia en cumplimiento al DS N0913 de 15/06/2011 y el Convenio Intergubernativo de Financiamiento UPRE-CIF-IG/024/2015, suscrito entre la UPRE y el GAM San Lorenzo Proyecto Construccion Tinglado y Polifuncional con Graderias Com. Trinidacito, correspondiente al pago de la devolucion de retenc</t>
  </si>
  <si>
    <t>Transferencia en cumplimiento al DS N0913 de 15/06/2011 y el Convenio Intergubernativo de Financiamiento UPRE-CIF-IG/0110/2016, suscrito entre la UPRE y el GAM Cabezas Proyecto Construccion Centro de Salud con Camas Pampa del Coscal, correspondiente al pago de la planilla N1, segun la UPRE.</t>
  </si>
  <si>
    <t>Transferencia en cumplimiento al DS N0913 de 15/06/2011 y el Convenio Intergubernativo de Financiamiento UPRE-CIF-IG/025/2015, suscrito entre la UPRE y el GAM de San Lorenzo proyecto Construccion Tinglado y Polifuncional con Graderias U. E. 6 de Junio Com. Loreto, correspondiente al pago por devoluc</t>
  </si>
  <si>
    <t>Transferencia en cumplimiento al DS N0913 de 15/06/2011 y el Convenio Interinstitucional de Financiamiento UPRE-CIF-121/2015, suscrito entre la UPRE y el GAM de Chimore proyecto Const. Ocho Aulas U.E. Eloy Gonzales Torrico, correspondiente al pago de la planilla N 4 de cierre, segun la UPRE.</t>
  </si>
  <si>
    <t>Transferencia en cumplimiento al DS N0913 de 15/06/2011 y el Convenio Intergubernativo de Financiamiento UPRE-CIF-IG/241/2016, suscrito entre la UPRE y el GAM de Chimore proyecto Const. Tinglado Unidad Educativa San Salvador, correspondiente al pago de la planilla N 2, segun la UPRE.</t>
  </si>
  <si>
    <t>Transferencia en cumplimiento al DS N0913 de 15/06/2011 y el Convenio Intergubernativo de Financiamiento UPRE-CIF-IG 411/2016, suscrito entre la UPRE y el GAM de Sacaba proyecto Construccion Puente Vehicular Rio Maylanco Distrito 2, correspondiente al primer desembolso equivalente al 20% del monto a</t>
  </si>
  <si>
    <t>||TRANSF. DE FONDOS DEL EXTERIOR SEGUN SWIFT NO. 11235 DEL 10/8/2016 A F/ MIN.RR.EE. ORDENANTE CONSULADO GENERAL DE BOLIVIA-SANTIAGO CHILE REF:GESTORIA CONSULAR MES DE JULIO 2016 CGO.LIBRETA 00010011102 MIN.RELACIONES EXTERIORES-GESTORIA CONSULAR LEY NO.3108 (UT.ESCRIT.)</t>
  </si>
  <si>
    <t>'TRANSFERENCIA DE FONDOS||EN ATENCION A NOTA DEL MIN. DE ECONOMIA Y FINANZAS PUBLICAS. MEFP/VTCP/DGCP/UODP-814/2016 DE LA FECHA(HRE-TSO-5707), PAGO BTS EXTRABURSATIL-VENCIMIENTO 12 DE AGOSTO DE 2016 D.S. N°1121 DE 11/01/2012. DEBITO DE LIBRETA N° 00099021001 "TGN-RECURSOS ORDINARIOS-MONEDA NACIONAL".</t>
  </si>
  <si>
    <t>'TRANSFERENCIA DE FONDOS||EN ATENCION A NOTA DEL MIN. DE ECONOMIA Y FINANZAS PUBLICAS. MEFP/VTCP/DGCP/UODP-814/2016 DE LA FECHA(HRE-TSO-5707), PAGO BTS EXTRABURSATIL-VENCIMIENTO 12 DE AGOSTO DE 2016 D.S. N°1121 DE 11/01/2012. DEBITO DE LA LIBRETA N° 00099021001, REPOSICIÓN ÚTILES DE ESCRITORIO.</t>
  </si>
  <si>
    <t>||TRANSFERENCIA DE FONDOS DEL EXTERIOR SG/ SWIFT 11237 DEL 10/08/2016 A/F MIN.RR.EE. POR ORDEN DEL CONSULADO GERAL DA BOLIVIA REF.: GESTORIA CONSULAR LIB. 00010011102 MIN.RELACIONES EXTERIORES-GESTORIA CONSULAR LEY NO.3108, COBRO UTILES DE ESCRITORIO</t>
  </si>
  <si>
    <t>||TRANSFERENCIA DE FONDOS S/G. MENSAJE SWIFT NRO. 11452 DE LA FECHA (SECTOR PUBLICO). DEBITO DE LA LIBRETA 00117012001 DGAC, REPOSICION UTILES DE ESCRITORIO.</t>
  </si>
  <si>
    <t>||TRANSFERENCIA DE FONDOS DEL EXTERIOR SG/ SWIFT 11236 DEL 10/08/2016 A/F MIN.RR.EE. POR ORDEN DEL CONSULADO GERAL DA BOLIVIA REF.: GESTORIA CONSULAR LIB.00010011102 MIN.RELACIONES EXTERIORES-GESTORIA CONSULAR LEY NO.3108, UTILES DE ESCRITORIO</t>
  </si>
  <si>
    <t>NÚMERO DE LIBRETA CUT: 990301013.00 OPERACIÓN T01 TRANSFERENCIA DE FONDOS A LA CUT - TESORO DIRECTO DE BANCO UNION S.A. A CUENTA UNICA DEL TESORO CON NUMERO DE SOLICITUD = 1081138 Y NUMERO CORRELATIVO = 91320011082016405 00990301013 TGN RECURSOS ORDINARIO</t>
  </si>
  <si>
    <t>NUMERO DE LIBRETA CUT: Senasir OPERACIÓN E18 TRANSFERENCIA DEL SISTEMA FINANCIERO POR CUENTA DE TERCEROS A LA CUT Descuento Cobro Indebido R.026 99 RP BS. 322.00Pago Adelantado PRA RP BS. 15,991.00Pago Indebido RP BS. 1,022.17De parte de BBVA PRE</t>
  </si>
  <si>
    <t>NÚMERO DE LIBRETA CUT: 990301013.00 OPERACIÓN T01 TRANSFERENCIA DE FONDOS A LA CUT - TESORO DIRECTO DE BANCO UNION S.A. A CUENTA UNICA DEL TESORO CON NUMERO DE SOLICITUD = 1091144 Y NUMERO CORRELATIVO = 91320012082016471 00990301013 RECURSOS ORDINARIOS A</t>
  </si>
  <si>
    <t>||TRANSF. DE FONDOS SEGUN CITE: FSFADM051/16 DEL FONDO DE DESARROLLO DEL SISTEMA FINANCIERO Y DE APOYO AL SECTOR PRODUCTIVO FONDESIF, RECIB. EN LA FECHA REF:TRANSF.AL TGN LA AMORTIZACION DE CAPITAL DE COOP. PAULO VI DEL PRPC TGN N°9 (TRAM-TSO-5737) ABONO EN LA LIBRETA N°00099021001 TGN-RECURSOS ORDINARIOS</t>
  </si>
  <si>
    <t>||TRANSFERENCIA DE FONDOS S/G.NOTA CITE: BUN0715/16 DE LA FECHA (HRE-TSO-5747), REFERENDO DE APROBACION CARTA ORGANICA MUNICIPIO EL PUENTE. A SOLIC. GOB.AUT.MCPAL.EL PUENTE, LIBRETA N°00670012002 O.E.P.TRIB.SUPR.ELECT.REGISTRO CIVIL; BUN.</t>
  </si>
  <si>
    <t>'TRANSFERENCIA DE FONDOS DE DPTOS.DE ENCAJE LEGAL DEL SISTEMA FINANCIERO A DPTOS.CTES.DEL SECTOR PUBLICO S/G CITE' BUN0716/16||DE LA FECHA. DEVOLUCION DEL PAGO DUPLICADO EFECTUADO A TRAVEZ DEL SPT AL BENEFICIARIO ROMULO CHOQUE MAMANI EN FECHA 07/6/16 (RADIODIFUSORAS EMPERADOR) A SOLICITUD DEL BCB, LIBRETA N° 0099021001 VICEPRESIDENCIA DEL ESTADO PLURINACIONAL</t>
  </si>
  <si>
    <t>||TRANSFERENCIA DE FONDOS S/G. NOTA CITE:BUN0713/16 DE LA FECHA (HRE-TSO-5741). PARA LLEVAR A CABO EL REFERENDO DE APROBACIÓN DE LA CARTA ORGANICA DEL MUNICIPIO DE BUENA VISTA. A SOLIC.GOB.AUT.MCPAL.DE BUENA VISTA, LIBR.N°00670012002 O.E.P-TRIB.SUPR.ELECT.REG.CIVIL;BUN.</t>
  </si>
  <si>
    <t>||TRANSFERENCIA DE FONDOS S/G. NOTA CITE:BUN0711/16 DE LA FECHA (HRE-TSO-5742). PARA REALIZAR EL REFERENDUM DE CONSULTA DE CONVERSION A AUTONOMIA INDIGENA ORIGINARIA CAMPESINA A.I.O.C. A SOLIC.GOB.AUT.MCPAL.DE GUTIERREZ, LIBR.N°00670012002 O.E.P-TRIB.SUPR.ELECT.REG.CIVIL;BUN.</t>
  </si>
  <si>
    <t>||TRANSFERENCIA DE FONDOS S/G.NOTA CITE:BUN/CF439/16 DE LA FECHA (HRE-TSO-5745), DEVOLUCION SALDOS DEL PROYECTO DE ESTUDIO TESA "MANEJO INTEGRAL DE SUBCUENCA DEL RIO CHARAZANI". A SOLIC.GOB.AUT.MCPAL.LA PAZ, LIBRETA 00860108012 MINISTERIO MEDIO AMBIENTE Y AGUA; BUN</t>
  </si>
  <si>
    <t>||TRANSFERENCIA DE FONDOS S/G.NOTA CITE: BUN0433/16 DE LA FECHA (HRE-TSO-5746), PARA LLEVAR A CABO EL REFERENDO DE APROBACION DE LA CARTA ORGANICA MUNICPIO EL TORNO. A SOLIC.GOB.AUT.MCPAL. EL TORNO, LIBRETA N°00670012002 O.E.P.-TRIB.SUPR.ELECT. REGISTRO CIVIL,BUN</t>
  </si>
  <si>
    <t xml:space="preserve">SERVICIO GEOLÓGICO MINERO  </t>
  </si>
  <si>
    <t>'TRANSFERENCIA DE FONDOS DE DPTOS.DE ENCAJE LEGAL DEL SISTEMA FINANCIERO A DPTOS.CTES.DEL SECTOR PUBLICO S/G CITE' BUN0719/16||DE LA FECHA. DEVOLUCION DEL PAGO DUPLICADO EFECTUADO A TRAVÉS DEL SPT AL BENEFICIARIO SANCHEZ ARIAS MARCELO EN FECHA 03/06/16 A SOLICITUD DEL BCB, LIBRETA 00234014202 SERVICIO GEOLOGICO MINERO</t>
  </si>
  <si>
    <t>||TRANSFERENCIA DE FONDOS S/G.NOTA CITE: BUN0717/16 DE LA FECHA (HRE-TSO-5752).,REFERENDO DE CARTAS ORGANICAS MUNICIPIO DE YAPACANI. A SOLIC.GOB.AUT.MCPAL.YAPACANI, LIBRETA 00670012002 O.E.P.-TRIB.SUPR.ELECT.REGISTRO CIVIL,BUN.</t>
  </si>
  <si>
    <t>||TRANSFERENCIA DE FONDOS S/G. NOTA CITE:BUN718/16 DE LA FECHA (HRE-TSO-5750). PARA LLEVAR A CABO EL REFERENDUM DE APROBACIÓN DE LA CARTA ORGANICA DEL MUNICIPIO CUATRO CAÑADAS. A SOLIC.GOB.AUT.MCPAL.CUATRO CAÑADAS, LIBR.N°00670012002 O.E.P-TRIB.SUPR.ELECT.REG.CIVIL;BUN.</t>
  </si>
  <si>
    <t>Debito Automatico por incumplimiento del GAM Puerto Guayaramerin (GAM PGU), correspondiente al Convenio Intergubernativo de Financiamiento UPRE-CIF-IG 455/2015 de fecha 18 de diciembre de 2015, suscrito entre la Unidad de Proyectos Especiales y el GAM PGU proyecto Construccion Mercado Central Guayar</t>
  </si>
  <si>
    <t>Debito Automatico por incumplimiento del GAM Villamontes (GAM MON), correspondiente al Convenio Interinstitucional de Financiamiento UPRE-CIF 0302/13 de fecha 10 de abril de 2013, suscrito entre la Unidad de Proyectos Especiales y el GAM MON proyecto Construccion Mercado de Abasto Villa Montes.</t>
  </si>
  <si>
    <t>Debito Automatico por incumplimiento del GAM Puerto Guayaramerin (GAM PGU), correspondiente al Convenio Interinstitucional de Financiamiento UPRE-CIFIG 457/2015 de fecha 18 de diciembre de 2015, suscrito entre la Unidad de Proyectos Especiales y el GAM PGU proyecto Construccion U.E. Mariscal Andres</t>
  </si>
  <si>
    <t>TRANSFERENCIA DEL EXTERIOR SEGUN SWIFT NO.11507 DE FECHA 12/08/2016 ORDENANTE: EMBASSY OF BOLIVIA (SECCION CONSULAR TOKYO JAPAN) LIB. 00010011102 MIN.RELACIONES EXTERIORES - GESTORIA CONSULAR LEY Nº 3108</t>
  </si>
  <si>
    <t>VENTA DE DIVISAS CON TRANSFERENCIA DE FONDOS A SOLICITUD DE EMPRESA PUBLICA PRODUCTIVA CARTONES DE BOLIVIA-CARTONBOL SEGUN SOLICITUD 419 REF: TRANSFERENCIA DE RECURSOS AL BCB A FAVOR DE LA EMPRESA HARPER/LOVE ADHESIVES CORPORATION POR COMPRA DE ADITIVO REALZADOR DE DESEMPEÑO MULTIBOND ADQUISICION DE LIB. 00576012001 CARTONBOL</t>
  </si>
  <si>
    <t>VENTA DE DIVISAS CON TRANSFERENCIA DE FONDOS A SOLICITUD DE EMPRESA PUBLICA PRODUCTIVA CARTONES DE BOLIVIA-CARTONBOL SEGUN SOLICITUD 417 REF: TRANSFERENCIA DE RECURSOS AL BCB A FAVOR DE LA EMPRESA INDUSTRIAL Y COMERCIAL GEFINK CHILE LIMITADA/CHIMIGRAF POR COMPRA DE TINTAS FLEXOGRAFICA 1200 KG, SEGUN LIB. 00576012001 CARTONBOL</t>
  </si>
  <si>
    <t>COBRO COSTOS DE PAPELERIA SEGUN TRANSFERENCIA DEL EXTERIOR POR ORDEN DE CONSULADO DE BOLIVIA EN CALAMA-CHILE.REF.:RECAUDACIONES CONSULARES GESTORIA CORRESPONDIENTE A JULIO 2016 LIB. 00010011102 MIN.RELACIONES EXTERIORES - GESTORIA CONSULAR LEY Nº 3108</t>
  </si>
  <si>
    <t>COBRO COSTOS DE PAPELERIA SEGUN TRANSFERENCIA DEL EXTERIOR POR ORDEN DE VICTORIA JUAN GAS S.A.C. REF.: FACT. N 39 LIB. 00513062001 YPFB-OPERACIONES PLANTA DE SEPARACION DE LIQUIDOS RIO GRANDE</t>
  </si>
  <si>
    <t>VENTA DE DIVISAS CON TRANSFERENCIA DE FONDOS A SOLICITUD DE YACIMIENTOS PETROLIFEROS FISCALES BOLIVIANOS SEGUN SOLICITUD 420 REF: PAGO A COMPAÑIA DE PETROLEOS DE CHILE COPEC PROVISION DIESEL OIL JULIO 2016 LIB. 00513012004 LBP-YPFB-UNICOMERCIAL (4030005415/1-2188907)</t>
  </si>
  <si>
    <t>VENTA DE DIVISAS CON TRANSFERENCIA DE FONDOS A SOLICITUD DE ADMINISTRACION DE SERVICIOS PORTUARIOS BOLIVIA SEGUN SOLICITUD 421 REF: H.R. 1238 - PAGO DE FACTURAS AL TPA PARA PAGO DE FAENAS EN CONDICIÓNES F.I.O.S. EN EL PUERTO DE ARICA, SEGÚN COMUNICACIÓN INTERNA ASP-B/DOP/CI-686/2016 Y DEMÁS DOCUMENT LIB. 00594012001 ASP-B FONDO DE OPERACIONES</t>
  </si>
  <si>
    <t>VENTA DE DIVISAS CON TRANSFERENCIA DE FONDOS A SOLICITUD DE YACIMIENTOS PETROLIFEROS FISCALES BOLIVIANOS SEGUN SOLICITUD 423 REF: PAGO A TRAFIGURA PTE LTD POR SUMINISTRO DE INSUMOS DE DIESEL OÍL Y GASOLINA LIB. 00513012004 LBP-YPFB-UNICOMERCIAL (4030005415/1-2188907)</t>
  </si>
  <si>
    <t>VENTA DE DIVISAS CON TRANSFERENCIA DE FONDOS A SOLICITUD DE MINISTERIO DE LA PRESIDENCIA SEGUN SOLICITUD 424 REF: DIVISAS USD 27.851.58 -HONEYWELL INT.- CTA# 9102597771-SERVICIO MSP AERONAVE MPR LIB. 00099021001 TGN-RECURSOS ORDINARIOS (3987)</t>
  </si>
  <si>
    <t>VENTA DE DIVISAS CON TRANSFERENCIA DE FONDOS A SOLICITUD DE YACIMIENTOS PETROLIFEROS FISCALES BOLIVIANOS SEGUN SOLICITUD 425 REF: PAGO A LA EMPRESA VITOL POR SUMINISTRO DE INSUMOS Y ADITIVOS Y DIESEL OIL AGOSTO 2016 LIB. 00513012004 LBP-YPFB-UNICOMERCIAL (4030005415/1-2188907)</t>
  </si>
  <si>
    <t>COBRO COSTOS DE PAPELERIA SEGUN TRANSFERENCIA DEL EXTERIOR POR ORDEN DE EMBASSY OF BOLIVIA (SECCION CONSULAR TOKYO JAPAN) LIB. 00010011102 MIN.RELACIONES EXTERIORES - GESTORIA CONSULAR LEY Nº 3108</t>
  </si>
  <si>
    <t>COBRO COSTOS DE PAPELERIA SEGUN TRANSFERENCIA DEL EXTERIOR POR ORDEN DE ENERGIA ARGENTINA SA REF:INV EXAGJA06116 LIB. 00513012007 YPFB - RECURSOS NACIONALIZACIÓN</t>
  </si>
  <si>
    <t>COBRO COSTOS DE PAPELERIA SEGUN TRANSFERENCIA DEL EXTERIOR POR ORDEN DE ENERGIA ARGENTINA SA REF.: INV. EXA GJA 06116 LIB. 00513012007 YPFB - RECURSOS NACIONALIZACIÓN</t>
  </si>
  <si>
    <t>TRANSFERENCIA RECIBIDA DEL EXTERIOR SEGÚN MENSAJES SWIFT Nos. 11509-11501 (REM.EXT.) DE FECHA 12-08-2016 POR DESEMBOLSO DE CAF PRÉSTAMO CFA007142 PROGRAMA SECTORIAL TRANSPORTE LIBRETA N° 00291012002 ABC-RECURSOS PROPIOS REF.: UTILES DE ESCRITORIO</t>
  </si>
  <si>
    <t>||TRANSFERENCIA DE FONDOS POR PARTE DEL TGN PARA PAGO DE VALORES "C" EN MN CON F.VCTO.12.08.2016, S/G CARTA MEFP/VTCP/DGCP/UODP-816/2016 DE FECHA 12/08/2016.DEL MINISTERIO DE ECONOMIA Y FINANZAS PUBLICAS, LIBRETA 00099031003 DEL TGN TITULOS VALOR DEL TESORO MN. LIBRETA 00099031003 DEL TGN TITULOS VALOR DEL TESORO MN.</t>
  </si>
  <si>
    <t>'TRANSFERENCIA DE FONDOS||A SOL. DEL MIN,DE ECO Y FIN.PUBL. MEFP/VTCP/DGCP/UODP-817/2016 DE LA FECHA HRE TSO 5734 PAGO BTS EXTRABURSATIL - VENCIMIENTO 13, 14 Y 15 DE AGOSTO DE 2016 D.S. N°1121 DE 11 DE ENERO DE 2012. DEBITO DE LA LIBRETA 00099021001 TGN - RECURSOS ORDINARIOS.</t>
  </si>
  <si>
    <t>'TRANSFERENCIA DE FONDOS||A SOL. DEL MIN,DE ECO Y FIN.PUBL. MEFP/VTCP/DGCP/UODP-817/2016 DE LA FECHA HRE TSO 5734 PAGO BTS EXTRABURSATIL - VENCIMIENTO 13, 14 Y 15 DE AGOSTO DE 2016 D.S. N°1121 DE 11 DE ENERO DE 2012. DEBITO DE LA LIBRETA 00099021001 COBRO UTILES DE ESCRITORIO.</t>
  </si>
  <si>
    <t>||TRANSFERENCIA DE FONDOS S/G. MENSAJE SWIFT NRO. 11510 DE LA FECHA (SECTOR PUBLICO). DEBITO DE LA LIBRETA 00117012001 DGAC, REPOSICION UTILES DE ESCRITORIO.</t>
  </si>
  <si>
    <t>||TRANSFERENCIA DE FONDOS S/G. MENSAJE SWIFT NRO. 11513 DE LA FECHA (SECTOR PUBLICO). DEBITO DE LA LIBRETA 00117012001 DGAC, REPOSICION UTILES DE ESCRITORIO.</t>
  </si>
  <si>
    <t>||REGULARIZACIÓN DE LA OPERACIÓN NRO.G-0235955 DE F. 29/07/2016 EN ATENCIÓN A NOTA DE AGENCIA PARA EL DESARROLLO DE LA SOCIEDAD DE LA INFORMACIÓN EN BOLIVIA CITE' ADSIB-DE N°212 DE F. 11/08/2016 RECIBIDA EN LA FECHA (HRE-TSO-5753). DEBITO DE LA LIBRETA 00119012001 ADSIB, REPOSICION UTILES DE ESCRITORIO.</t>
  </si>
  <si>
    <t>NÚMERO DE LIBRETA CUT: 990301013.00 OPERACIÓN T01 TRANSFERENCIA DE FONDOS A LA CUT - TESORO DIRECTO DE BANCO UNION S.A. A CUENTA UNICA DEL TESORO CON NUMERO DE SOLICITUD = 1102558 Y NUMERO CORRELATIVO = 91320015082016527 00990301013 TGN RECURSOS ORDINARIO</t>
  </si>
  <si>
    <t>Pago de capital e interes corriente a favor del TGN, adeudados por el GAD Santa Cruz, correspondientes al Convenio Subsidiario Prestamo CAF 2324 Pavimentacion Ruta No.4 (KM.80) Santa Rosa del Sara.</t>
  </si>
  <si>
    <t>Debito Automatico por incumplimiento del GAM Puerto Guayaramerin (GAM PGU), correspondiente al Convenio Intergubernativo de Financiamiento UPRE-CIF-IG 456/2015 de fecha 18 de diciembre de 2015, suscrito entre la Unidad de Proyectos Especiales y el GAM PGU proyecto Construccion U.E. Belen OTB Belen D</t>
  </si>
  <si>
    <t>PAGO A IDA PRÉSTAMO 3096-BO VCTO. 15-ago-2016 POR CUENTA DE TGN , NTI. 008109 VALOR 15-ago-2016 CAPITAL USD 67.933,61 INTERESES USD 22.163,25 CTA. 3987 CUENTA UNICA DEL TESORO LIB. 00099021001 REF.: COMISIONES BANCARIAS</t>
  </si>
  <si>
    <t>COBRO COSTOS DE PAPELERIA SEGUN TRANSFERENCIA DEL EXTERIOR POR ORDEN DE HOGAS S.A. LIMA-PERU LIB. 00513062001 YPFB-OPERACIONES PLANTA DE SEPARACION DE LIQUIDOS RIO GRANDE</t>
  </si>
  <si>
    <t>PAGO A IDA PRÉSTAMO 3108-BO VCTO. 15-ago-2016 POR CUENTA DE TGN , NTI. 008117 VALOR 15-ago-2016 CAPITAL USD 33.139,73 INTERESES USD 10.811,83 CTA. 3987 CUENTA UNICA DEL TESORO LIB. 00099021001 REF.: COMISIONES BANCARIAS</t>
  </si>
  <si>
    <t>PAGO A BID PRÉSTAMO 3599/BL-BO VCTO. 15-ago-2016 POR CUENTA DE TGN , NTI. 008179 VALOR 15-ago-2016 COMISIONES USD 94.185,79 CTA. 3987 CUENTA UNICA DEL TESORO LIB. 00099021001 REF.: COMISIONES BANCARIAS</t>
  </si>
  <si>
    <t>PAGO A IDA PRÉSTAMO 3065-BO VCTO. 15-ago-2016 POR CUENTA DE TGN , NTI. 008108 VALOR 15-ago-2016 CAPITAL USD 328.658,05 INTERESES USD 107.224,44 CTA. 3987 CUENTA UNICA DEL TESORO LIB. 00099021001 REF.: COMISIONES BANCARIAS</t>
  </si>
  <si>
    <t>PAGO A IDA PRÉSTAMO 3235-BO VCTO. 15-ago-2016 POR CUENTA DE TGN , NTI. 008115 VALOR 15-ago-2016 CAPITAL USD 343.322,44 INTERESES USD 114.605,02 CTA. 3987 CUENTA UNICA DEL TESORO LIB. 00099021001 REF.: COMISIONES BANCARIAS</t>
  </si>
  <si>
    <t>PAGO A IDA PRÉSTAMO 3245-BO VCTO. 15-ago-2016 POR CUENTA DE TGN , NTI. 008116 VALOR 15-ago-2016 CAPITAL USD 158.231,39 INTERESES USD 52.819,92 CTA. 3987 CUENTA UNICA DEL TESORO LIB. 00099021001 REF.: COMISIONES BANCARIAS</t>
  </si>
  <si>
    <t>PAGO A IDA PRÉSTAMO 3630-BO VCTO. 15-ago-2016 POR CUENTA DE TGN , NTI. 008112 VALOR 15-ago-2016 CAPITAL USD 791.408,80 INTERESES USD 222.277,90 CTA. 3987 CUENTA UNICA DEL TESORO LIB. 00099021001 REF.: COMISIONES BANCARIAS</t>
  </si>
  <si>
    <t>PAGO A IDA PRÉSTAMO 3788-BO VCTO. 15-ago-2016 POR CUENTA DE TGN , NTI. 008131 VALOR 15-ago-2016 CAPITAL USD 949.953,45 INTERESES USD 58.430,29 CTA. 3987 CUENTA UNICA DEL TESORO LIB. 00099021001 REF.: COMISIONES BANCARIAS</t>
  </si>
  <si>
    <t>PAGO A IDA PRÉSTAMO 3842-BO VCTO. 15-ago-2016 POR CUENTA DE TGN , NTI. 008132 VALOR 15-ago-2016 CAPITAL USD 78.966,92 INTERESES USD 5.155,77 CTA. 3987 CUENTA UNICA DEL TESORO LIB. 00099021001 REF.: COMISIONES BANCARIAS</t>
  </si>
  <si>
    <t>PAGO A IDA PRÉSTAMO 3854-BO VCTO. 15-ago-2016 POR CUENTA DE TGN , NTI. 008133 VALOR 15-ago-2016 CAPITAL USD 457.146,21 INTERESES USD 29.847,36 CTA. 3987 CUENTA UNICA DEL TESORO LIB. 00099021001 REF.: COMISIONES BANCARIAS</t>
  </si>
  <si>
    <t>PAGO A IDA PRÉSTAMO 3942-BO VCTO. 15-ago-2016 POR CUENTA DE TGN , NTI. 008134 VALOR 15-ago-2016 CAPITAL USD 1.209.340,60 INTERESES USD 83.532,23 CTA. 3987 CUENTA UNICA DEL TESORO LIB. 00099021001 REF.: COMISIONES BANCARIAS</t>
  </si>
  <si>
    <t>PAGO A IDA PRÉSTAMO 4067-0-BO VCTO. 15-ago-2016 POR CUENTA DE TGN , NTI. 008136 VALOR 15-ago-2016 CAPITAL USD 175.776,25 INTERESES USD 53.357,85 CTA. 3987 CUENTA UNICA DEL TESORO LIB. 00099021001 REF.: COMISIONES BANCARIAS</t>
  </si>
  <si>
    <t>PAGO A IDA PRÉSTAMO 4068-BO VCTO. 15-ago-2016 POR CUENTA DE TGN , NTI. 008138 VALOR 15-ago-2016 CAPITAL USD 332.209,59 INTERESES USD 100.844,07 CTA. 3987 CUENTA UNICA DEL TESORO LIB. 00099021001 REF.: COMISIONES BANCARIAS</t>
  </si>
  <si>
    <t>VENTA DE DIVISAS CON TRANSFERENCIA DE FONDOS A SOLICITUD DE MINISTERIO DE LA PRESIDENCIA SEGUN SOLICITUD 435 REF: DIVISAS USD 177.95 -GOGO BUSINESS - CTA# 103690172665- TELEFONO SATELITAL AERONAVERS MPR. LIB. 00099021001 TGN-RECURSOS ORDINARIOS (3987)</t>
  </si>
  <si>
    <t>PAGO A IDA PRÉSTAMO 4366-BO VCTO. 15-ago-2016 POR CUENTA DE TGN , NTI. 008141 VALOR 15-ago-2016 INTERESES USD 50.485,46 CTA. 3987 CUENTA UNICA DEL TESORO LIB. 00099021001 REF.: COMISIONES BANCARIAS</t>
  </si>
  <si>
    <t>PAGO A IDA PRÉSTAMO 4377-BO VCTO. 15-ago-2016 POR CUENTA DE TGN , NTI. 008142 VALOR 15-ago-2016 INTERESES USD 17.801,59 CTA. 3987 CUENTA UNICA DEL TESORO LIB. 00099021001 REF.: COMISIONES BANCARIAS</t>
  </si>
  <si>
    <t>PAGO A IDA PRÉSTAMO 4378-BO VCTO. 15-ago-2016 POR CUENTA DE TGN , NTI. 008143 VALOR 15-ago-2016 INTERESES USD 64.876,27 CTA. 3987 CUENTA UNICA DEL TESORO LIB. 00099021001 REF.: COMISIONES BANCARIAS</t>
  </si>
  <si>
    <t>PAGO A IDA PRÉSTAMO 4379-BO VCTO. 15-ago-2016 POR CUENTA DE TGN , NTI. 008144 VALOR 15-ago-2016 INTERESES USD 33.650,27 CTA. 3987 CUENTA UNICA DEL TESORO LIB. 00099021001 REF.: COMISIONES BANCARIAS</t>
  </si>
  <si>
    <t>PAGO A IDA PRÉSTAMO 4396-BO VCTO. 15-ago-2016 POR CUENTA DE TGN , NTI. 008170 VALOR 15-ago-2016 INTERESES USD 42.058,83 CTA. 3987 CUENTA UNICA DEL TESORO LIB. 00099021001 REF.: COMISIONES BANCARIAS</t>
  </si>
  <si>
    <t>PAGO A IDA PRÉSTAMO 4382-BO VCTO. 15-ago-2016 POR CUENTA DE TGN , NTI. 008146 VALOR 15-ago-2016 INTERESES USD 36.445,26 CTA. 3987 CUENTA UNICA DEL TESORO LIB. 00099021001 REF.: COMISIONES BANCARIAS</t>
  </si>
  <si>
    <t>PAGO A IDA PRÉSTAMO 4440-BO VCTO. 15-ago-2016 POR CUENTA DE TGN , NTI. 008147 VALOR 15-ago-2016 INTERESES USD 12.645,13 CTA. 3987 CUENTA UNICA DEL TESORO LIB. 00099021001 REF.: COMISIONES BANCARIAS</t>
  </si>
  <si>
    <t>PAGO A IDA PRÉSTAMO 4558-BO VCTO. 15-ago-2016 POR CUENTA DE TGN , NTI. 008148 VALOR 15-ago-2016 INTERESES USD 105.722,75 CTA. 3987 CUENTA UNICA DEL TESORO LIB. 00099021001 REF.: COMISIONES BANCARIAS</t>
  </si>
  <si>
    <t>PAGO A IDA PRÉSTAMO 5170-BO VCTO. 15-ago-2016 POR CUENTA DE TGN , NTI. 008167 VALOR 15-ago-2016 INTERESES USD 266.391,30 CTA. 3987 CUENTA UNICA DEL TESORO LIB. 00099021001 REF.: COMISIONES BANCARIAS</t>
  </si>
  <si>
    <t>PAGO A BIRF PRÉSTAMO BIRF 7214-BO VCTO. 15-ago-2016 POR CUENTA DE TGN , NTI. 008156 VALOR 15-ago-2016 CAPITAL USD 4.170,00 INTERESES USD 490,72 CTA. 3987 CUENTA UNICA DEL TESORO LIB. 00099021001 REF.: COMISIONES BANCARIAS</t>
  </si>
  <si>
    <t>Transferencia en cumplimiento al DS N0913 de 15/06/2011 y el Convenio Intergubernativo de Financiamiento UPRE-CIF-IG/105/2015, suscrito entre la UPRE y el GAM de Tacobamba proyecto Construccion Internado Unidad Educativa Chalviri, correspondiente al pago de la planilla N 1, segun la UPRE.</t>
  </si>
  <si>
    <t>Transferencia en cumplimiento al DS N0913 de 15/06/2011 y el Convenio Intergobernativo de Financiamiento UPRE-CIF-IG-332/2015, suscrito entre la UPRE y el GAD de Pando proyecto Construccion de Puentes en los Barrios: Evo Morales, La Amistad, Perla del Acre, 1ro. de Mayo y Paraiso del Municipio de Co</t>
  </si>
  <si>
    <t>Transferencia en cumplimiento al DS N0913 de 15/06/2011 y el Convenio Interinstitucional de Financiamiento UPRE-CIF-579/2014, suscrito entre la UPRE y el GAM de San Pablo de Huacareta proyecto Construccion Campo Ferial Huacareta, correspondiente al pago de la planilla N 7, segun la UPRE.</t>
  </si>
  <si>
    <t>Transferencia en cumplimiento al DS N0913 de 15/06/2011 y el Convenio Interinstitucional de Financiamiento UPRE-CIF-165/2015, suscrito entre la UPRE y el GAM de Entre Rios proyecto Const. Albergue y Comedor Unidad Educativa Naurenda, correspondiente al pago de la planilla N 5, segun la UPRE.</t>
  </si>
  <si>
    <t>Transferencia en cumplimiento al DS N0913 de 15/06/2011 y el Convenio Interinstitucional de Financiamiento UPRE-CIF-165/2015, suscrito entre la UPRE y el GAM de Entre Rios proyecto Const. Albergue y Comedor Unidad Educativa Naurenda, correspondiente al pago de la planilla N 4, segun la UPRE.</t>
  </si>
  <si>
    <t>Transferencia en cumplimiento al DS N0913 de 15/06/2011 y el Convenio Interinstitucional de Financiamiento UPRE-CIF-150/2015, suscrito entre la UPRE y el GAM de Entre Rios proyecto Construccion Centro Cultural y Museo Entre Rios, correspondiente al pago de la planilla N 5, segun la UPRE.</t>
  </si>
  <si>
    <t>||TRANSFERENCIA DE FONDOS SEGÚN CITE: MEFP/VTCP/DGCP/UODP-824/2016 DEL MEFP RECIBIDA EN LA FECHA REF: PAGO VENCIMIENTOS CLAVE PIZARRA TGNV1K01 (TRAM-TSO-5754) EQUIVALENTE A MVDOL 12.420.000,00 DE LA LIBRETA N° 00099021001TGN RECURSOS ORDINARIOS - MONEDA NACIONAL</t>
  </si>
  <si>
    <t>COBRO DE||ÚTILES DE ESCRITORIO POR LA ELABORACIÓN DEL COMPROBANTE CONTABLE N° 0860799 DE LA FECHA DE LA LIBRETA N° 00099021001 TGN RECURSOS ORDINARIOS - MONEDA NACIONAL, COSTO ÚTILES DE ESCRITORIO</t>
  </si>
  <si>
    <t>'TRANSFERENCIA DE FONDOS||A SOL. DEL MIN,DE ECO Y FIN.PUBL. MEFP/VTCP/DGCP/UODP-825/2016 DE LA FECHA HRE TSO 5755 PAGO BTS EXTRABURSATIL - VENCIMIENTO 16 DE AGOSTO DE 2016 D.S. N° 1121 DE 11 DE ENERO DE 2012. DEBITO DE LA LIBRETA 00099021001 TGN - RECURSOS ORDINARIOS.</t>
  </si>
  <si>
    <t>'TRANSFERENCIA DE FONDOS||A SOL. DEL MIN,DE ECO Y FIN.PUBL. MEFP/VTCP/DGCP/UODP-825/2016 DE LA FECHA HRE TSO 5755 PAGO BTS EXTRABURSATIL - VENCIMIENTO 16 DE AGOSTO DE 2016 D.S. N° 1121 DE 11 DE ENERO DE 2012. DEBITO DE LA LIBRETA 00099021001 COBRO UTILES DE ESCRITORIO.</t>
  </si>
  <si>
    <t>'COBRO POR´||AMPLIACION DE VALIDEZ 0,15% S/USD409.295,40.-POR107 DIAS,REEMBS.GSTS.COMUNICACION BS220.-Y EMISION COMP.CONTABLE BS50.-,S/G NOTA EASBA-NE-GG-Nº511/2016,12/08/16 REF.:I-2016-011 P/C EASBA A/F BRN INTERNACIONAL INDUSTRIA E COMERCIO LTDA. CTA.00586019203 GASTO CORRIENTE EASBA-SANO Nº 400 REF.:COMIS.AMPL.VALIDEZ LC I-2016-011</t>
  </si>
  <si>
    <t>||TRANSFERENCIA DE FONDOS S/G. MENSAJES SWIFT NROS. 11570 Y 11568 DE LA FECHA (SECTOR PUBLICO). DEBITO DE LA LIBRETA 00119012001 ADSIB, REPOSICION UTILES DE ESCRITORIO.</t>
  </si>
  <si>
    <t>||TRANSFERENCIA DE FONDOS S/G. MENSAJES SWIFT NROS. 11571 Y 11569 DE LA FECHA (SECTOR PUBLICO). DEBITO DE LA LIBRETA 00117012001 DGAC, REPOSICION UTILES DE ESCRITORIO.</t>
  </si>
  <si>
    <t>NUMERO DE LIBRETA CUT: 00099021001 OPERACIÓN E18 TRANSFERENCIA DEL SISTEMA FINANCIERO POR CUENTA DE TERCEROS A LA CUT TRANSFERENCIA DE FONDOS POR COBRO INDEBIDO R026-99-RP JULIO 2016</t>
  </si>
  <si>
    <t>NUMERO DE LIBRETA CUT: 00099021001 OPERACIÓN E18 TRANSFERENCIA DEL SISTEMA FINANCIERO POR CUENTA DE TERCEROS A LA CUT TRANSFERENCIA DE FONDOS PORPAGO INDEBIDO - RP JULIO 2016</t>
  </si>
  <si>
    <t>NUMERO DE LIBRETA CUT: 00099021001 OPERACIÓN E18 TRANSFERENCIA DEL SISTEMA FINANCIERO POR CUENTA DE TERCEROS A LA CUT TRANSFERENCIA DE FONDOS POR PAGO ADELANTADO P.R.A. -RP JULIO 2016</t>
  </si>
  <si>
    <t>NÚMERO DE LIBRETA CUT: 990301013.00 OPERACIÓN T01 TRANSFERENCIA DE FONDOS A LA CUT - TESORO DIRECTO DE BANCO UNION S.A. A CUENTA UNICA DEL TESORO CON NUMERO DE SOLICITUD = 1108457 Y NUMERO CORRELATIVO = 91320016082016571 A SOLICITUD DE VALORES UNION</t>
  </si>
  <si>
    <t>'TRANSFERENCIA DE FONDOS DE DPTOS.DE ENCAJE LEGAL DEL SISTEMA FINANCIERO A DPTOS.CTES.DEL SECTOR PUBLICO S/G CITE' BUN0725/16||DEVOLUCION DEL PAGO DUPLICADO EFECTUADO A TRAVÉS DEL SPT AL BENEFICIARIO ENTEL S.A. EN FECHA 07/06/16 A SOLICITUD DEL BCB, LIBRETA 0099021001 MINISTERIO DE ECONOMIA Y FINANZAS PUBLICAS</t>
  </si>
  <si>
    <t>'TRANSFERENCIA DE FONDOS DE DPTOS.DE ENCAJE LEGAL DEL SISTEMA FINANCIERO A DPTOS.CTES.DEL SECTOR PUBLICO S/G CITE' BUN0722/16||DEVOLUCION DEL PAGO DUPLICADO EFECTUADO A TRAVÉS DEL SPT AL BENEFICIARIO CHOQUE CALLIZAYA APOLINAR EN FECHA 07/06/16 P/CTA. DEL BCB, LIBRETA 00066101101 MINISTERIO DE PLANIFICACION DEL DESARROLLO</t>
  </si>
  <si>
    <t>'TRANSFERENCIA DE FONDOS DE DPTOS.DE ENCAJE LEGAL DEL SISTEMA FINANCIERO A DPTOS.CTES.DEL SECTOR PUBLICO S/G CITE' BUN0721/16||DEVOLUCION DEL PAGO DUPLICADO EFECTUADO A TRAVÉS DEL SPT AL BENEFICIARIO ALVAREZ CANO JUAN EN FECHA 07/06/16 P/CTA. DEL BCB, LIBRETA 00340012003 SERVICIO GENERAL DE IDENTIFICACION PERSONAL</t>
  </si>
  <si>
    <t>PAGO A OPEP PRÉSTAMO 714-P VCTO. 16-ago-2016 POR CUENTA DE TGN , NTI. 008053 VALOR 16-ago-2016 CAPITAL USD 105.263,00 INTERESES USD 11.579,00 CTA. 3987 CUENTA UNICA DEL TESORO LIB. 00099021001 REF.: COMISIONES BANCARIAS</t>
  </si>
  <si>
    <t>VENTA DE DIVISAS A SOLICITUD DE YACIMIENTOS PETROLIFEROS FISCALES BOLIVIANOS SEGUN SOLICITUD 447 REF: PAGO A BG BOLIVIA CORPORATION POR RETRIBUCIÓN DEL TITULAR, MERCADO INTERNO, CORRESPONDIENTE AL MES DE ABRIL/2016, (SUS. 69.612.47). LIB. 00513012007 YPFB - RECURSOS NACIONALIZACIÓN</t>
  </si>
  <si>
    <t>VENTA DE DIVISAS A SOLICITUD DE YACIMIENTOS PETROLIFEROS FISCALES BOLIVIANOS SEGUN SOLICITUD 448 REF: PAGO A PLUSPETROL POR RETRIBUCIÓN DEL TITULAR, MERCADO INTERNO, CORRESPONDIENTE AL MES DE ABRIL/2016, (SUS. 209.562.73). LIB. 00513012007 YPFB - RECURSOS NACIONALIZACIÓN</t>
  </si>
  <si>
    <t>VENTA DE DIVISAS A SOLICITUD DE YACIMIENTOS PETROLIFEROS FISCALES BOLIVIANOS SEGUN SOLICITUD 449 REF: PAGO A PLUSPETROL POR RETRIBUCIÓN DEL TITULAR, MERCADO INTERNO, CORRESPONDIENTE AL MES DE ABRIL/2016, (SUS. 28.851.99). LIB. 00513012007 YPFB - RECURSOS NACIONALIZACIÓN</t>
  </si>
  <si>
    <t>VENTA DE DIVISAS CON TRANSFERENCIA DE FONDOS A SOLICITUD DE MINISTERIO DE LA PRESIDENCIA SEGUN SOLICITUD 466 REF: DIVISAS USD 31.782.- DASSAULT FALCON - CTA. # 381023401350- REPUESTOS AERONAVES MPR. LIB. 00099021001 TGN-RECURSOS ORDINARIOS (3987)</t>
  </si>
  <si>
    <t>VENTA DE DIVISAS CON TRANSFERENCIA DE FONDOS A SOLICITUD DE MINISTERIO DE RELACIONES EXTERIORES SEGUN SOLICITUD 467 REF: REMISION DE RECURSOS A FAVOR DEL SERVICIO EXTERIOR (AUXILIARES II - WASHINGTON EMIPAS) PARA EL PAGO DE HABERES CORRESPONDIENTE AL MES DE JULIO/2016, S/G PLANILLAS 71602 Y 71603 LIB. 00099021001 TGN-RECURSOS ORDINARIOS (3987)</t>
  </si>
  <si>
    <t>VENTA DE DIVISAS CON TRANSFERENCIA DE FONDOS A SOLICITUD DE MINISTERIO DE RELACIONES EXTERIORES SEGUN SOLICITUD 468 REF: REMESA ADICIONAL A FAVOR DE LA EMBAJADA DE BOLIVIA EN LIMA-PERU, PARA LA CONTRATACION DE SEGURO DE BIENES INMUEBLES; GM-DGAA-UFI-CF-IN-232/2016 LIB. 00099021001 TGN-RECURSOS ORDINARIOS (3987)</t>
  </si>
  <si>
    <t>VENTA DE DIVISAS CON TRANSFERENCIA DE FONDOS A SOLICITUD DE MINISTERIO DE RELACIONES EXTERIORES SEGUN SOLICITUD 469 REF: REMESA ADICIONAL A FAVOR DE LA EMBAJADA DE BOLVIA EN LIMA-PERU, PARA GASTOS DE ACTO PROTOCOLAR DEL 6 DE AGOSTO; S/G INFORME TECNICO GM/DGAA/UFI/CF-211/2016 LIB. 00099021001 TGN-RECURSOS ORDINARIOS (3987)</t>
  </si>
  <si>
    <t>VENTA DE DIVISAS CON TRANSFERENCIA DE FONDOS A SOLICITUD DE MINISTERIO DE RELACIONES EXTERIORES SEGUN SOLICITUD 472 REF: REMESA ADICIONAL A FAVOR DE LA EMBAJADA DE BOLIVIA EN URUGUAY, PARA GASTOS DEL ANIVERSARIO DEL 6 DE AGOSTO; GM-DGAA-UFI-CF-IN-216/2016 LIB. 00099021001 TGN-RECURSOS ORDINARIOS (3987)</t>
  </si>
  <si>
    <t>VENTA DE DIVISAS CON TRANSFERENCIA DE FONDOS A SOLICITUD DE MINISTERIO DE RELACIONES EXTERIORES SEGUN SOLICITUD 470 REF: REMISION DE RECURSOS PARA EL PAG DE HABERES DELMES DE JULIO DE LOS CONSULADOS DE BOLIVIA EN MURCIA Y VALENCIA; S/G PLANILLA 71605 LIB. 00099021001 TGN-RECURSOS ORDINARIOS (3987)</t>
  </si>
  <si>
    <t>VENTA DE DIVISAS CON TRANSFERENCIA DE FONDOS A SOLICITUD DE SERVICIO NACIONAL DE AEROFOTOGRAMETRIA SEGUN SOLICITUD 451 REF: TRANSFERENCIAS VÍA BCB, PARA EL PAGO A LA EMPRESA AIRPARTS CONPANY INC., POR EL ENVÍO DE REPUESTOS Y ACCESORIOS PARA REALIZAR LA SEGUNDA FASE DEL MANTENIMIENTO DE LA AERONAVE B LIB. 00244012001 LBP-SERVICIO NAL.DE AEROFOTOGRAMETRIA (4030001235)</t>
  </si>
  <si>
    <t>VENTA DE DIVISAS CON TRANSFERENCIA DE FONDOS A SOLICITUD DE MINISTERIO DE ECONOMIA Y FINANZAS PUBLICAS SEGUN SOLICITUD 460 REF: TRANSFERENCIA AL B.C.B. CTA.4088069001 PARA PAGO A FITCH RATINGS, INC. (JP MORGAN CHASE - NEW YORK, NY - ABA # 021-0000-21 - ACCOUNT # 530-5011-63 USA), POR CALIFICACION DE LIB. 00099021001 TGN-RECURSOS ORDINARIOS (3987)</t>
  </si>
  <si>
    <t>VENTA DE DIVISAS CON TRANSFERENCIA DE FONDOS A SOLICITUD DE MINISTERIO DE RELACIONES EXTERIORES SEGUN SOLICITUD 471 REF: REMESA ADICIONAL A FAVOR DEL CONSULADO DE BOLIVIA EN NUEVA YORK-EEUU PARA LA TRADUCCION DEL CONTRATO DE ARRENDAMIENTO PRINCIPAL 2010-2015; GM-DGAA-UFI-CF-IN-233/2016 LIB. 00099021001 TGN-RECURSOS ORDINARIOS (3987)</t>
  </si>
  <si>
    <t>TRANSFERENCIA RECIBIDA DEL EXTERIOR SEGÚN MENSAJES SWIFT Nos. 11610-11607 (REM.EXT.) DE FECHA 16-08-2016 POR DESEMBOLSO DE CAF PRÉSTAMO CFA008789 CARR.MONTEAGUDO-MUYU-IPA LIBRETA N° 00291012002 ABC-RECURSOS PROPIOS REF.: UTILES DE ESCRITORIO</t>
  </si>
  <si>
    <t>COBRO COSTOS DE PAPELERIA SEGUN TRANSFERENCIA DEL EXTERIOR POR ORDEN DE ENERGIA ARGENTINA SA REF.: INVOICE EXA-GJA-061/16 LIB. 00513012007 YPFB - RECURSOS NACIONALIZACIÓN</t>
  </si>
  <si>
    <t>De: 00016011101 Reposicion por Gasto Operativo de la operacion tipo TRDE y Nro.26</t>
  </si>
  <si>
    <t>De: 00016011101 Reposicion por Gasto Operativo de la operacion tipo TRDE y Nro.20</t>
  </si>
  <si>
    <t>De: 00016011101 Reposicion por Gasto Operativo de la operacion tipo TRDE y Nro.25</t>
  </si>
  <si>
    <t>De: 00016011101 Reposicion por Gasto Operativo de la operacion tipo TRDE y Nro.24</t>
  </si>
  <si>
    <t>De: 00016011101 Reposicion por Gasto Operativo de la operacion tipo TRDE y Nro.23</t>
  </si>
  <si>
    <t>De: 00016011101 Reposicion por Gasto Operativo de la operacion tipo TRDE y Nro.19</t>
  </si>
  <si>
    <t>De: 00016011101 Reposicion por Gasto Operativo de la operacion tipo TRDE y Nro.22</t>
  </si>
  <si>
    <t>De: 00016011101 Reposicion por Gasto Operativo de la operacion tipo TRDE y Nro.21</t>
  </si>
  <si>
    <t>||REGULARIZACIÓN DE LA OPERACIÓN G-0244495 DE F. 10.08.2016 SEGÚN INFORMACIÓN COMPLEMENTARIA DEL MENSAJE SWIFT NRO. 11186 DE 09/0816. (SECTOR PUBLICO). DEBITO DE LA LIBRETA 00119012001 ADSIB, REPOSICION UTILES DE ESCRITORIO.</t>
  </si>
  <si>
    <t>||TRANSFERENCIA DE FONDOS DEL EXTERIOR SEGUN SWIFT NO.11561 DEL 15/08/2016 ORDENANTE EMBAJADA DE BOLIVIA (ECUADOR) A FAVOR DEL MIN.RR.EE. REF.: RECAUDACIONES GESTORIA CONSULAR MES DE JULIO QUITO ECUADOR LIB. 00010011102 MIN.RR.EE. - GESTORIA CONSULAR LEY NO.3108 POR COBRO UTILES DE ESCRITORIO</t>
  </si>
  <si>
    <t>||REGISTRO DE LA COMISION DE AMPLIACION DE VALIDEZ 0,15% S/USD 318.554.- POR 46 DIAS, REEMBOLSO GASTOS DE COMUNICACION BS220.- COMISION ENMIENDA BS220.-, EMISION DE CBTE. CTBLE BS50.- SEGUN NOTA YPFB/GCIL:936/DPO:739/2016 ADJUNTA. CGO. LIB. N°00513012004 LBP-YPFB UNICOMERCIAL REF.:COM. AMP. VAL. LC I-2016-022</t>
  </si>
  <si>
    <t>'TRANSFERENCIA DE FONDOS||A SOL. DEL MIN,DE ECO Y FIN.PUBL. MEFP/VTCP/DGCP/UODP-829/2016 DE LA FECHA HRE TSO 5787 PAGO BTS EXTRABURSATIL - VENCIMIENTO 17 DE AGOSTO DE 2016 D.S. N° 1121 DE 11 DE ENERO DE 2012. DEBITO DE LA LIBRETA 00099021001 TGN - RECURSOS ORDINARIOS.</t>
  </si>
  <si>
    <t>'TRANSFERENCIA DE FONDOS||A SOL. DEL MIN,DE ECO Y FIN.PUBL. MEFP/VTCP/DGCP/UODP-829/2016 DE LA FECHA HRE TSO 5787 PAGO BTS EXTRABURSATIL - VENCIMIENTO 17 DE AGOSTO DE 2016 D.S. N° 1121 DE 11 DE ENERO DE 2012. DEBITO DE LA LIBRETA 00099021001 COBRO UTILES DE ESCRITORIO.</t>
  </si>
  <si>
    <t>'TRANSFERENCIA DE FONDOS||EN ATENCION A NOTA DEL MIN. DE ECONOMIA Y FINANZAS PUBLICAS. MEFP/VTCP/DGCP/UODP-822/2016 DE LA FECHA(HRE-TSO-5785), A FAVOR DEL GOBIERNO AUTONOMO MUNICIPAL EL ALTO. DEBITO DE LIBRETA N° 00099037009 "BID 2440/BL-BO-GAMEA-PROG.DRENAJE MUNICIPIOS LA PAZ Y EL ALTO"</t>
  </si>
  <si>
    <t>'TRANSFERENCIA DE FONDOS||EN ATENCION A NOTA DEL MIN. DE ECONOMIA Y FINANZAS PUBLICAS. MEFP/VTCP/DGCP/UODP-822/2016 DE LA FECHA(HRE-TSO-5785), A FAVOR DEL GOBIERNO AUTONOMO MUNICIPAL EL ALTO. DEBITO DE LA LIBRETA N° 00099021001, REPOSICIÓN ÚTILES DE ESCRITORIO.</t>
  </si>
  <si>
    <t>'TRANSFERENCIA DE FONDOS||EN ATENCION A NOTA DEL MIN. DE ECONOMIA Y FINANZAS PUBLICAS. MEFP/VTCP/DGCP/UODP-827/2016 DE LA FECHA(HRE-TSO-5786), A FAVOR DEL GOBIERNO AUTONOMO MUNICIPAL EL ALTO. DEBITO DE LIBRETA N° 00099037009 "BID 2440/BL-BO-GAMEA-PROG.DRENAJE MUNICIPIOS LA PAZ Y EL ALTO".</t>
  </si>
  <si>
    <t>'TRANSFERENCIA DE FONDOS||EN ATENCION A NOTA DEL MIN. DE ECONOMIA Y FINANZAS PUBLICAS. MEFP/VTCP/DGCP/UODP-827/2016 DE LA FECHA(HRE-TSO-5786), A FAVOR DEL GOBIERNO AUTONOMO MUNICIPAL EL ALTO. DEBITO DE LA LIBRETA N° 00099021001, REPOSICIÓN ÚTILES DE ESCRITORIO.</t>
  </si>
  <si>
    <t>||TRANSFERENCIA DE FONDOS S/G. MENSAJES SWIFT NROS. 11640 Y 11634 DE LA FECHA (SECTOR PUBLICO). DEBITO DE LA LIBRETA 00119012001 ADSIB, REPOSICION UTILES DE ESCRITORIO.</t>
  </si>
  <si>
    <t>||TRANSFERENCIA DE FONDOS S/G NOTA CITE: BUN0727/16 DE LA FECHA (HRE-TSO-5810), DEVOLUCION DE SALDOS NO EJECUTADOS, PROYECTO CONSTRUCCION PUESTO DE SALUD TOTORA K. A SOLIC.GOB.AUT.MCPAL.TOMAVE, LIBRETA N°00990204115 PROYECTOS UPRE; BUN.</t>
  </si>
  <si>
    <t>Debito Automatico por incumplimiento del GAM Tacobamba (GAM TCB), correspondiente al Convenio Interinstitucional de Financiamiento UPRE-CIF-0649/13 de fecha 20 de junio de 2013, suscrito entre la Unidad de Proyectos Especiales y el GAM TCB proyecto Construccion Coliseo Cerrado Tacobamba.</t>
  </si>
  <si>
    <t>COBRO COSTOS DE PAPELERIA SEGUN TRANSFERENCIA DEL EXTERIOR POR ORDEN DE HOGAS S.A. (LIMA PERU) LIB. 00513062001 YPFB-OPERACIONES PLANTA DE SEPARACION DE LIQUIDOS RIO GRANDE</t>
  </si>
  <si>
    <t>COBRO COSTOS DE PAPELERIA SEGUN TRANSFERENCIA DEL EXTERIOR POR ORDEN DE ENERGIA ARGENTINA S.A.REF.:FULL PAY 157-PAGO DEUDA IMPO.C REG.AD.EXA-GJA-061/16 NEW YORK LIB. 00513012007 YPFB - RECURSOS NACIONALIZACIÓN</t>
  </si>
  <si>
    <t>||COBRO COMISION DE AVISO BS 220.- (C/U) POR LAS CARTAS DE CREDITO G451649 Y GG451650 EMITIDAS POR EL BANCO BILBAO VISCAYA ARGENTARIA S.A. POR CUENTA DE MESSRS BDDF INDUSTRIES S.P.A. A FAVOR DE ENVIBOL Y COBRO EMISION COMPROBANTE CONTABLE BS 50.- CGO.LIB.N°00132019202 SEDEM-PLANTA ENVASES DE VIDRIO CHUQUISACA-MUN ZUDAÑEZ REF.:CGOS GTIA INT</t>
  </si>
  <si>
    <t>||TRANSFERENCIA DE FONDOS DEL EXTERIOR SG/ SWIFT 11638 DEL 16/08/2016 A/F MIN.RR.EE. POR ORDEN DEL CONSULADO DEL ESTADO PLURINACIONAL COMODORO RIVADAVIA-ARGENTINA LIB. 00010011102 MIN.RELACIONES EXTERIORES-GESTORIA CONSULAR LEY NO.3108, COBRO UTILES DE ESCRITORIO</t>
  </si>
  <si>
    <t>'TRANSFERENCIA DE FONDOS||A SOL. DEL MIN,DE ECO Y FIN.PUBL. MEFP/VTCP/DGCP/UODP-835/2016 DE LA FECHA HRE TSO 5799 PAGO BTS EXTRABURSATIL - VENCIMIENTO 18 DE AGOSTO DE 2016 D.S. N°1121 DE 11 DE ENERO DE 2012. DEBITO DE LA LIBRETA 00099021001 TGN - RECURSOS ORDINARIOS.</t>
  </si>
  <si>
    <t>'TRANSFERENCIA DE FONDOS||A SOL. DEL MIN,DE ECO Y FIN.PUBL. MEFP/VTCP/DGCP/UODP-835/2016 DE LA FECHA HRE TSO 5799 PAGO BTS EXTRABURSATIL - VENCIMIENTO 18 DE AGOSTO DE 2016 D.S. N°1121 DE 11 DE ENERO DE 2012. DEBITO DE LA LIBRETA 00099021001 COBRO UTILES DE ESCRITORIO.</t>
  </si>
  <si>
    <t>||TRANSFERENCIA DE FONDOS S/G. MENSAJE SWIFT NRO. 11696 DE LA FECHA (SECTOR PUBLICO). DEBITO DE LA LIBRETA 00117012001 DGAC, REPOSICION UTILES DE ESCRITORIO.</t>
  </si>
  <si>
    <t>||TRANSFERENCIA DE FONDOS S/G. MENSAJES SWIFT NROS. 11702 Y 11701 DE LA FECHA (SECTOR PUBLICO). DEBITO DE LA LIBRETA 00119012001 ADSIB, REPOSICION UTILES DE ESCRITORIO.</t>
  </si>
  <si>
    <t>||TRANSFERENCIA DE FONDOS S/G. MENSAJE SWIFT NRO. 11703 DE LA FECHA (SECTOR PUBLICO). DEBITO DE LA LIBRETA 00117012001 DGAC, REPOSICION UTILES DE ESCRITORIO.</t>
  </si>
  <si>
    <t>NÚMERO DE LIBRETA CUT: 990301013.00 OPERACIÓN T01 TRANSFERENCIA DE FONDOS A LA CUT - TESORO DIRECTO DE BANCO UNION S.A. A CUENTA UNICA DEL TESORO CON NUMERO DE SOLICITUD = 1127465 Y NUMERO CORRELATIVO = 91320018082016683 A SOLICITUD DE VALORES UNION</t>
  </si>
  <si>
    <t xml:space="preserve">MINISTERIO DE MINERÍA Y METALURGIA  </t>
  </si>
  <si>
    <t>NUMERO DE LIBRETA CUT: 00760108001 OPERACIÓN E18 TRANSFERENCIA DEL SISTEMA FINANCIERO POR CUENTA DE TERCEROS A LA CUT A SOL ESCRITA DE LA EMBAJADA DE SUIZA</t>
  </si>
  <si>
    <t>||MULTA POR INCUMPLIMIENTO A LA GUIA DE PROCEDIMIENTOS OPERATIVOS DE CANCELACION DE BOLETAS DE PAGOS A FUNCIONARIOS PUBLICOS Y BENEFICIARIOS DE RENTA DE ACUERDO A NOTA MEFP/VTCP/DGPOT/UAIS/N° 4803/2016 RECIBIDA EN F. 17/08/16 REF:BOLETAS DE PAGO OBSERV. JUNIO,JULIO,AGOSTO, SEPT. Y OCT. 2015. EN CUMPLIMIENTO A INCISO M PUNTOS 9 Y13; LIBRETA 00099021001.</t>
  </si>
  <si>
    <t>||TRANSFERENCIA AL T.G.N. EN CUMPLIMIENTO AL ART.8 DE LA LEY 211, DISPOSICION FINAL 2DA. DE LA LEY 769 Y ART. 25 DEL D.S. 2644 P/FINANCIAMIENTO DEL BONO JUANA AZURDUY S/G BCB-HRE-TGL-2016-11222; RD 006/16; N.MEFP/VTCP/DGPOT/ UPCFTGN/N°1701/2016 Y AP 8/2016 DE GADM. TRANSFERENCIA A LA LIBRETA 00099021001 TGN-RECURSOS ORDINARIOS (3987)</t>
  </si>
  <si>
    <t>'TRANSFERENCIA SEGUN CITE||PRB/2016-03163 DEL MINISTERIO DE DESARROLLO PRODUCTIVO Y ECONOMIA PLURAL, RECIBIDA EN LA FECHA (TRAM-TSO-5825) REF: POR CIERRE DE LA CUENTA ESPECIAL COIN N° 6748 MDPYEP PROG. AP. PLAN SEC. PROD. CON EMPLEO DIGNO. ABONO EN LA LIBRETA N° 00041041102 MDPEYEP-PRO BOLIVIA-RECURSOS PROPIOS</t>
  </si>
  <si>
    <t>'TRANSFERENCIA DE FONDOS DE DPTOS.DE ENCAJE LEGAL DEL SISTEMA FINANCIERO A DPTOS.CTES.DEL SECTOR PUBLICO S/G CITE' CA/FID/324/2016||DE LA FECHA (HRE-TSO-5834).FIDEICOMISO: CONCLUSION PROYECTO CONSTRUCCION PLANTA DE FUNDICION AUSMELT VINTO. A SOLIC.MIN.MINERIA Y METALURGIA,LIBRETA N°00099021001,PAGO CUOTA 39 AMORT.Y COSTO CAPITAL;BUN.</t>
  </si>
  <si>
    <t>'TRANSFERENCIA DE FONDOS DE DPTOS.DE ENCAJE LEGAL DEL SISTEMA FINANCIERO A DPTOS.CTES.DEL SECTOR PUBLICO S/G CITE' BUN0731/16||DEVOLUCION DEL PAGO DUPLICADO EFECTUADO A TRAVÉS DEL SPT AL BENEFICIARIO TRIGO GARCIA DANIELA EN FECHA 07/06/16 P/CTA. DEL BCB, LIBRETA 00099021001 MINISTERIO DE DEFENSA</t>
  </si>
  <si>
    <t>'TRANSFERENCIA DE FONDOS DE DPTOS.DE ENCAJE LEGAL DEL SISTEMA FINANCIERO A DPTOS.CTES.DEL SECTOR PUBLICO S/G CITE' BUN0728/16||DEVOLUCION DEL PAGO DUPLICADO EFECTUADO A TRAVÉS DEL SPT AL BENEFICIARIO RODAS DORADO JOAQUIN EN FECHA 07/06/16 P/CTA. DEL BCB, LIBRETA 00099021001 MINISTERIO DE CULTURAS Y TURISMO</t>
  </si>
  <si>
    <t>Transferencia que efectuamos a EMAPA por concepto de reembolso de subsidios por incapacidad temporal correspondiente a los meses de enero a diciembre de 2014 de acuerdo a las notas CITE: EMAPA/GEGDC/2016-153, MEFP/VTCP/DGPOT/UAIS/No 4583/2016 y MEFP/DGAJ/UAJ No 720/2016</t>
  </si>
  <si>
    <t>Transferencia que efectuamos a DIREMAR por concepto de reembolso de subsidios por incapacidad temporal correspondiente a los meses de enero a julio de 2013, enero, febrero, mayo, junio, agosto y septiembre de 2014 de acuerdo a las notas CITE: DIREMAR-SG-No. 128/2016, MEFP/VTCP/DGPOT/UAIS/No 4573/2</t>
  </si>
  <si>
    <t>COBRO COSTOS DE PAPELERIA SEGUN TRANSFERENCIA DEL EXTERIOR POR ORDEN DE EMBAJADA DE BOLIVIA CONSULADO DEL ESTADO PLURINACIONAL DE BOLIVIA,MEXICO-DISTRITO FEDERAL,JULIO 2016 LIB. 00010011102 MIN.RELACIONES EXTERIORES - GESTORIA CONSULAR LEY Nº 3108</t>
  </si>
  <si>
    <t>COBRO COSTOS DE PAPELERIA SEGUN TRANSFERENCIA DEL EXTERIOR POR ORDEN DE GAS TOTAL S.A. REF: CONTRATO NO.62 LIB. 00513062001 YPFB-OPERACIONES PLANTA DE SEPARACION DE LIQUIDOS RIO GRANDE</t>
  </si>
  <si>
    <t>PAGO A CAF PRÉSTAMO CFA009272 VCTO. 18-ago-2016 POR CUENTA DE TGN , NTI. 008155 VALOR 18-ago-2016 INTERESES USD 81.344,40 CTA. 3987 CUENTA UNICA DEL TESORO LIB. 00099021001 REF.: COMISIONES BANCARIAS</t>
  </si>
  <si>
    <t>PAGO PRÉSTAMO BID 485-SF-BO VCTO. 18-ago-2016 POR CUENTA DE TGN , NTI. 008063 VALOR 18-ago-2016 CAPITAL USD 49.787,15 INTERESES USD 995,74 CTA. 3987 CUENTA UNICA DEL TESORO LIB. 00099021001 REF.: COMISIONES BANCARIAS</t>
  </si>
  <si>
    <t>VENTA DE DIVISAS CON TRANSFERENCIA DE FONDOS A SOLICITUD DE DIRECCION GENERAL DE AERONAUTICA CIVIL SEGUN SOLICITUD 478 REF: TRANSF. COOPERACION TECNICA RLA/06/901 USD 35.721,00, ASISTENCIA PARA LA IMPLANTACIÓN DE UN SISTEMA REGIONAL DE ATM, Y EL SOPORTE DE TECNOLOGIA CNS, CONTRIBUCIÓN GESTIÓN 2016, LIB. 00117012001 LBP-DGAC-DIRECCION GRAL.DE AERONAUTICA CIVIL (4010430031)</t>
  </si>
  <si>
    <t>VENTA DE DIVISAS CON TRANSFERENCIA DE FONDOS A SOLICITUD DE DIRECCION GENERAL DE AERONAUTICA CIVIL SEGUN SOLICITUD 479 REF: TRANSF. USD 311.202,50 T/C 6.96; 50% S/G CONTRATO ADHESIÓN SERVICIO DE MANTENIMIENTO EN EL EXTER. AERONAVE BEECHCRAFT B300 CP2600, EMPRESA WORL AVIATION SUPPLIER INC. LIB. 00117012001 LBP-DGAC-DIRECCION GRAL.DE AERONAUTICA CIVIL (4010430031)</t>
  </si>
  <si>
    <t>COBRO COSTOS DE PAPELERIA SEGUN TRANSFERENCIA DEL EXTERIOR POR ORDEN DE ENERGIA ARGENTINA S.A. REF.: COMIS.BCARIAS Y O SERV.FIN INV.EXA-GJA-061-16 LIB. 00513012007 YPFB - RECURSOS NACIONALIZACIÓN</t>
  </si>
  <si>
    <t>COBRO COSTOS DE PAPELERIA SEGUN TRANSFERENCIA DEL EXTERIOR POR ORDEN DE CONSULADO GENERAL DE BOLIVIA EN WASHINGTON D.C. REF.: GESTORIA CONSULAR JULIO 2016 LIB. 00010011102 MIN.RELACIONES EXTERIORES - GESTORIA CONSULAR LEY Nº 3108</t>
  </si>
  <si>
    <t>TRANSFERENCIA RECIBIDA DEL EXTERIOR SEGÚN MENSAJES SWIFT Nos. 11740-11738 (REM.EXT.) DE FECHA 18-08-2016 POR DESEMBOLSO DE CAF PRÉSTAMO CFA009344 PROG.MAS INV.P/ RIEGO FASE IV LIBRETA N° 00287102001 FPS-RECURSOS PROPIOS REF.: UTILES DE ESCRITORIO</t>
  </si>
  <si>
    <t>A solicitud de YPFB con nota CITE: DFC-2927 URT-2180/2016 y en virtud a la nota interna CITE:MEFP/VPCF/DGCF/UCCF No.649/2016 de la Direccion General de Contabilidad Fiscal, se solicita la transferencia de recursos por depositos erroneos depositados en la cuenta corriente fiscal No.1000006024818 YPFB</t>
  </si>
  <si>
    <t>Transferencia que efectuamos a requerimiento de Yacimientos Petroliferos Fiscales Bolivianos, segun nota CITE: DFC-2926 URT-2179/2016 y en virtud a la nota interna CITE: MEFP/VPCF/DGCF/UCCF No.648/16 de la Direccion General de Contabilidad Fiscal, por concepto de deposito en demasia efectuado en la</t>
  </si>
  <si>
    <t>De: 00340012003. A solicitud del Servicio General de Identificacion Personal (SEGIP) con nota CITE: SEGIP/DGE/778/2016 y en virtud a la nota interna CITE: MEFP/VPCF/DGCF/UCCF No.647/2016 de la Direccion General de Contabilidad Fiscal, se solicita la transferencia de recursos por depositos erroneos d</t>
  </si>
  <si>
    <t>De: 00340012003 Reposicion por Gasto Operativo de la operacion tipo TRDE y Nro.28</t>
  </si>
  <si>
    <t>Transferencia en cumplimiento al DS N0913 de 15/06/2011 y el Convenio Intergubernativo de Financiamiento UPRE-CIF-IG 517/2015, suscrito entre la UPRE y el GAM de Santiago de Huata proyecto Construccion Unidad Educativa Nacional Watari, correspondiente al pago de la planilla N 3, segun la UPRE.</t>
  </si>
  <si>
    <t>Transferencia en cumplimiento al DS N0913 de 15/06/2011 y el Convenio Interinstitucional de Financiamiento UPRE-CIF-649/2014, suscrito entre la UPRE y el GAM de Curva proyecto Construccion Bloque de Aulas e Infraestructura Deportiva U.E. San Pedro de Curva, correspondiente al pago de la planilla N 5</t>
  </si>
  <si>
    <t>Transferencia en cumplimiento al DS N0913 de 15/06/2011 y el Convenio Interinstitucional de Financiamiento UPRE-CIF-141/2015, suscrito entre la UPRE y el GAM de San Lorenzo proyecto Construccion Asfaltado Canasmoro, correspondiente al pago de la planilla N 3, segun la UPRE.</t>
  </si>
  <si>
    <t>Transferencia en cumplimiento al DS N0913 de 15/06/2011 y el Convenio Interinstitucional de Financiamiento UPRE-CIF-141/2015, suscrito entre la UPRE y el GAM de San Lorenzo proyecto Construccion Asfaltado Canasmoro, correspondiente al pago de la planilla N 2, segun la UPRE.</t>
  </si>
  <si>
    <t>Transferencia en cumplimiento al DS N0913 de 15/06/2011 y el Convenio Interinstitucional de Financiamiento UPRE-CIF-141/2015, suscrito entre la UPRE y el GAM de San Lorenzo proyecto Construccion Asfaltado Canasmoro, correspondiente al pago de la planilla N 1, segun la UPRE.</t>
  </si>
  <si>
    <t>Transferencia en cumplimiento al DS N0913 de 15/06/2011 y el Convenio Interinstitucional de Financiamiento UPRE-CIF-162/2015, suscrito entre la UPRE y el GAM de Quillacollo proyecto Construccion Casa de Apoyo Educativo Integral para Nino, Nina y Adolescente D-7 Quillacollo, correspondiente al pago d</t>
  </si>
  <si>
    <t>Transferencia en cumplimiento al DS N0913 de 15/06/2011 y el Convenio Interinstitucional de Financiamiento UPRE-CIF-1180/2013, suscrito entre la UPRE y el GAM de Potosi proyecto Ampliacion Unidad Educativa 21 de Enero, correspondiente al pago de la planilla N 3, segun la UPRE.</t>
  </si>
  <si>
    <t>Transferencia en cumplimiento al DS N0913 de 15/06/2011 y el Convenio Intergubernativo de Financiamiento UPRE-CIF-IG/305/2016, suscrito entre la UPRE y el GAM de Tiquipaya proyecto Const. Cancha Sintetica Villa Satelite, correspondiente al pago de la planilla N 1, segun la UPRE.</t>
  </si>
  <si>
    <t>Transferencia en cumplimiento al DS N0913 de 15/06/2011 y el Convenio Intergubernativo de Financiamiento UPRE-CIF-IG/099/2015, suscrito entre la UPRE y el GAM de Mojinete proyecto Construccion Centro de Salud Casa Grande, correspondiente al pago de la planilla N 2, segun la UPRE.</t>
  </si>
  <si>
    <t>Transferencia en cumplimiento al DS N0913 de 15/06/2011 y el Convenio Intergubernativo de Financiamiento UPRE-CIF-IG 255/2016, suscrito entre la UPRE y el GAM de Cocapata proyecto Const. Aulas U.E. Choquecamata Falsuri (Cocapata), correspondiente al pago de la planilla N 1, segun la UPRE.</t>
  </si>
  <si>
    <t>Transferencia en cumplimiento al DS N0913 de 15/06/2011 y el Convenio Intergubernativo de Financiamiento UPRE-CIF-IG/170/2015, suscrito entre la UPRE y el GAM de Malla proyecto Construccion Dos Aulas Unidad Educativa Janumarca, correspondiente al pago de la planilla N 2 de cierre, segun la UPRE.</t>
  </si>
  <si>
    <t>Transferencia en cumplimiento al DS N0913 de 15/06/2011 y el Convenio Interinstitucional de Financiamiento UPRE-CIF-015/2015, suscrito entre la UPRE y el GAM de Monteagudo proyecto Construccion Kinder Dolly Borja de Mendoza - Monteagudo, correspondiente al pago de la planilla N 2, segun la UPRE.</t>
  </si>
  <si>
    <t>Transferencia en cumplimiento al DS N0913 de 15/06/2011 y el Convenio Intergubernativo de Financiamiento UPRE-CIF-IG/232/2015, suscrito entre la UPRE y el GAM de San Javier proyecto Construccion Plaza Principal Comunidad San Pedro Nuevo, correspondiente al pago de la planilla N 2, segun la UPRE.</t>
  </si>
  <si>
    <t>Transferencia en cumplimiento al DS N0913 de 15/06/2011 y el Convenio Intergubernativo de Financiamiento UPRE-CIF-IG/017/2015, suscrito entre la UPRE y el GAM de Nueva Esperanza proyecto Construccion Puesto de Salud Nueva Esperanza, correspondiente al pago de la planilla N 2, segun la UPRE.</t>
  </si>
  <si>
    <t>Transferencia en cumplimiento al DS N0913 de 15/06/2011 y el Convenio Intergubernativo de Financiamiento UPRE-CIF-IG/274/2015, suscrito entre la UPRE y el GAM de San Joaquin proyecto Construccion Pabellon de Pediatria Hospital Henry KBeye San Joaquin, correspondiente al pago de la planilla N 3, seg</t>
  </si>
  <si>
    <t>||TRANSFERENCIA DE FONDOS S/G. MENSAJES SWIFT NROS. 11723 Y 11713 DE LA FECHA (SECTOR PUBLICO). DEBITO DE LA LIBRETA 00119012001 ADSIB, REPOSICION UTILES DE ESCRITORIO.</t>
  </si>
  <si>
    <t>||TRANSFERENCIA DE FONDOS S/G. MENSAJES SWIFT NROS. 11721 Y 11714 DE LA FECHA (SECTOR PUBLICO). DEBITO DE LA LIBRETA 00117012001 DGAC, REPOSICION UTILES DE ESCRITORIO.</t>
  </si>
  <si>
    <t>||COMISION TRANSFERENCIA FDOS.AL EXTERIOR 0,10% S/USD53.760.-,REEMB.GSTS.COMUNICACION BS220.-Y EMISION COMP.CONTABLE BS50.-REF.:PAGO 3 LC I-2015-027 P/C MHE-EEC-GNV A/F KIOSHI COMPRESION S.A.,EN COMPL.A COMP.861155,18/08/16. LIB.00078034201 MHE-EEC-GNV FONDO DE CONVERSION DE VEHICULOS REF.:COMISIONES PAGO 3 LC I-2015-027</t>
  </si>
  <si>
    <t>'TRANSFERENCIA DE FONDOS||EN ATENCION A NOTA DEL MIN. DE ECONOMIA Y FINANZAS PUBLICAS. MEFP/VTCP/DGCP/UODP-840/2016 DE LA FECHA(HRE-TSO-5819), PAGO BTS EXTRABURSATIL-VENCIMIENTO 19 DE AGOSTO DE 2016 D.S. N°1121 DE 11/01/2012. DEBITO DE LA LIBRETA N° 00099021001 "TGN-RECURSOS ORDINARIOS-MONEDA NACIONAL".</t>
  </si>
  <si>
    <t>'TRANSFERENCIA DE FONDOS||EN ATENCION A NOTA DEL MIN. DE ECONOMIA Y FINANZAS PUBLICAS. MEFP/VTCP/DGCP/UODP-840/2016 DE LA FECHA(HRE-TSO-5819), PAGO BTS EXTRABURSATIL-VENCIMIENTO 19 DE AGOSTO DE 2016 D.S. N°1121 DE 11/01/2012. DEBITO DE LA LIBRETA N° 00099021001, REPOSICIÓN ÚTILES DE ESCRITORIO.</t>
  </si>
  <si>
    <t>||TRANSF. DE FONDOS DEL EXTERIOR SEGUN SWIFT NO.11639/2016 A F/ MIN.RR.EE. ORDENANTE CONSULADO DEL ESTADO PLURINACIONAL-COMODORO ARGENTINA CGO.LIBRETA 00010011102 MIN.RELACIONES EXTERIORES-GESTORIA CONSULAR LEY NO.3108 (UT.DE ESCRITORIO)</t>
  </si>
  <si>
    <t>||TRANSFERENCIA DE FONDOS S/G. MENSAJE SWIFT NRO. 11752 DE LA FECHA (SECTOR PUBLICO). DEBITO DE LA LIBRETA 00117012001 DGAC, REPOSICION UTILES DE ESCRITORIO.</t>
  </si>
  <si>
    <t>||TRANSFERENCIA DE FONDOS S/G. MENSAJE SWIFT NRO. 11751 DE LA FECHA (SECTOR PUBLICO). DEBITO DE LA LIBRETA 00117012001 DGAC, REPOSICION UTILES DE ESCRITORIO.</t>
  </si>
  <si>
    <t>||TRANSFERENCIA DE FONDOS S/G. MENSAJE SWIFT NRO. 11750 DE LA FECHA (SECTOR PUBLICO). DEBITO DE LA LIBRETA 00117012001 DGAC, REPOSICION UTILES DE ESCRITORIO.</t>
  </si>
  <si>
    <t>'TRANSFERENCIA DE FONDOS||A SOL. DEL MIN,DE ECO Y FIN.PUBL. MEFP/VTCP/DGAFT/UOIET/TES/N°4254/16 DE LA FECHA HRE TSO 5867 RECUPERACIONES POR LA DEUDA EMERGENTE DEL D.S. N°24641 (04/06/1997) - ADMINISTRACIÓN DE AEROPUERTOS Y SERVICIOS AUXILIARES A LA NAVEGACIÓN AÉREA. ABONO A LA LIBRETA 00099021001 TGN - RECURSOS ORDINARIOS.</t>
  </si>
  <si>
    <t>'TRANSFERENCIA DE FONDOS DE DPTOS.DE ENCAJE LEGAL DEL SISTEMA FINANCIERO A DPTOS.CTES.DEL SECTOR PUBLICO S/G CITE' BUN/CF 450/16||DE LA FECHA (HRE-TSO-5854 ) A SOLIC.DEL MEFP, LIBRETA N° 00099021001 REPOS.DE FONDOS COMIS.BANC.BOL. FUNC.PUB.; BUN.</t>
  </si>
  <si>
    <t>NÚMERO DE LIBRETA CUT: 990301013.00 OPERACIÓN T01 TRANSFERENCIA DE FONDOS A LA CUT - TESORO DIRECTO DE BANCO UNION S.A. A CUENTA UNICA DEL TESORO CON NUMERO DE SOLICITUD = 1135615 Y NUMERO CORRELATIVO = 91320019082016749 A SOLICITUD DE VALORES UNION</t>
  </si>
  <si>
    <t>'TRANSFERENCIA DE FONDOS DE DPTOS.DE ENCAJE LEGAL DEL SISTEMA FINANCIERO A DPTOS.CTES.DEL SECTOR PUBLICO S/G CITE' CA/FID.VIV 0350/2016||DE LA FECHA (HRE-TSO-5840). ABONO A LA LIBRETA N°03420102001 GASTOS DE FUNCIONAMIENTO DE LA AGENCIA ESTATAL DE VIVIENDA; BUN.</t>
  </si>
  <si>
    <t>||TRANSFERENCIA DE FONDOS SEGÚN CITE: FSFADM072/16 DEL FONDESIF, RECIBIDA EN LA FECHA REF: TRANSFERENCIA AL TGN LA AMORTIZACIÓN DE CAPITAL DE COOP. BUEN SAMARITANO DEL PRPC TGN 9° (TRAM-TSO-5851) ABONO EN LA LIBRETA N° 00099021001 TGN-RECURSOS ORDINARIOS</t>
  </si>
  <si>
    <t>COBRO COSTOS DE PAPELERIA SEGUN TRANSFERENCIA DEL EXTERIOR POR ORDEN DE LIB. 00513062001 YPFB-OPERACIONES PLANTA DE SEPARACION DE LIQUIDOS RIO GRANDE</t>
  </si>
  <si>
    <t>VENTA DE DIVISAS CON TRANSFERENCIA DE FONDOS A SOLICITUD DE YACIMIENTOS PETROLIFEROS FISCALES BOLIVIANOS SEGUN SOLICITUD 480 REF: 1ER PAGO JAGUAR EXPLORATION LNC POR CONSULTORÍA EXPLORACIÓN SÍSMICA 2D CUENCA MADRE DE DIOS NE LIB. 00513042001 YPFB - OPERACIONES G N E E</t>
  </si>
  <si>
    <t>VENTA DE DIVISAS CON TRANSFERENCIA DE FONDOS A SOLICITUD DE ADMINISTRACION DE SERVICIOS PORTUARIOS BOLIVIA SEGUN SOLICITUD 481 REF: H.R. 1187, 1188, 1234 Y 1237 - ENVIO DE RECURSOS AL PUERTO DE ARICA POR GATOS DE FUNCIONAMIENTO Y GATE OUT POR REPOCISIÓN AL MES DE JULIO/2015 SEGÚN ASP-B/DOP/UAP/CI/62 LIB. 00594012001 ASP-B FONDO DE OPERACIONES</t>
  </si>
  <si>
    <t>PAGO A PRIV PRÉSTAMO US29731QAB32 VCTO. 22-ago-2016 POR CUENTA DE TGN , NTI. 008153 VALOR 19-ago-2016 INTERESES USD 14.875.000,00 CTA. 3987 CUENTA UNICA DEL TESORO LIB. 00099021001 REF.: COMISIONES BANCARIAS</t>
  </si>
  <si>
    <t>Transferencia en cumplimiento al DS N0913 de 15/06/2011 y el Convenio Interinstitucional de Financiamiento UPRE-CIF-1276/2013, suscrito entre la UPRE y el GAM Warnes Proyecto Construccion del Estadio de la Asociacion Crucena de Futbol - Warnes, correspondiente al pago de la planilla N11 avance y cie</t>
  </si>
  <si>
    <t>||TRANSFERENCIA DE FONDOS SEGUN NOTA DEL MINISTERIO DE ECONOMIA Y FINANZAS PUBLICAS CITE: MEFP/VTCP/DGCP/UODP-846/2016 RECIBIDA EN LA FECHA REF: PAGO VENCIMIENTOS CLAVE PIZARRA TGNV1K02 (TRAM-TSO-5848) EQUIVALENTE A MVDOL 920.000,00 DE LA LIBRETA N° 00099021001 TGN RECURSOS ORDINARIOS MONEDA NACIONAL</t>
  </si>
  <si>
    <t>COBRO DE||COSTO UTILES DE ESCRITORIO POR LA ELABORACION DEL COMPROBANTE CONTABLE N° 0861273 DE LA FECHA. DE LA LIBRETA N° 00099021001 RECURSOS ORDINARIOS MONEDA NACIONAL COSTO UTILES DE ESCRITORIO</t>
  </si>
  <si>
    <t>'TRANSFERENCIA DE FONDOS||A SOL. DEL MIN,DE ECO Y FIN.PUBL. MEFP/VTCP/DGCP/UODP-847/2016 DE LA FECHA HRE TSO 5849 PAGO BTS EXTRABURSATIL - VENCIMIENTO 20, 21 Y 22 DE AGOSTO DE 2016 D.S. N° 1121 DE 11 DE ENERO DE 2012. DEBITO DE LA LIBRETA 00099021001 TGN - RECURSOS ORDINARIOS.</t>
  </si>
  <si>
    <t>'TRANSFERENCIA DE FONDOS||A SOL. DEL MIN,DE ECO Y FIN.PUBL. MEFP/VTCP/DGCP/UODP-847/2016 DE LA FECHA HRE TSO 5849 PAGO BTS EXTRABURSATIL - VENCIMIENTO 20, 21 Y 22 DE AGOSTO DE 2016 D.S. N° 1121 DE 11 DE ENERO DE 2012. DEBITO DE LA LIBRETA 00099021001 COBRO UTILES DE ESCRITORIO.</t>
  </si>
  <si>
    <t>||TRANSFERENCIA DE FONDOS POR PARTE DEL TGN PARA PAGO DE VALORES "C" EN MN CON F.VCTO.19.08.2016, S/G CARTA MEFP/VTCP/DGCP/UODP-845/2016 DE FECHA 19/08/2016.DEL MINISTERIO DE ECONOMIA Y FINANZAS PUBLICAS, LIBRETA 00099031003 DEL TGN TITULOS VALOR DEL TESORO MN. LIBRETA 00099031003 DEL TGN TITULOS VALOR DEL TESORO MN.</t>
  </si>
  <si>
    <t>||TRANSFERENCIA DE FONDOS S/G. MENSAJE SWIFT NRO. 11769 Y 11762 DE LA FECHA (SECTOR PUBLICO). DEBITO DE LA LIBRETA 00117012001 DGAC, REPOSICION UTILES DE ESCRITORIO.</t>
  </si>
  <si>
    <t>||TRANSFERENCIA DE FONDOS S/G. MENSAJE SWIFT NRO. 11809 DE LA FECHA (SECTOR PUBLICO). DEBITO DE LA LIBRETA 00117012001 DGAC, REPOSICION UTILES DE ESCRITORIO.</t>
  </si>
  <si>
    <t>TRANSFERENCIA DEL EXTERIOR SEGUN MJE.SWIFT NO.11819 DE FECHA 22/08/2016 ORDENANTE: CONSULADO GENERAL DE BOLIVIA-BARCELONA LIB. 00010011102 MIN.RELACIONES EXTERIORES - GESTORIA CONSULAR LEY Nº 3108</t>
  </si>
  <si>
    <t>Devolucion retencion de descuentos efectuados por convenios de Compensacion de Cotizaciones con Seguros PROVIDA S.A., correspondiente al mes de Junio 2016 y aguinaldo 2011 al 2015. S/G nota SENASIR UAF TTES-0118/2016, de fecha 17/08/2016</t>
  </si>
  <si>
    <t>Devolucion retencion de descuentos efectuados por convenios de Compensacion de Cotizaciones con LA VITALICIA SEGUROS Y REASEGUROS DE VIDA S.A., correspondiente al mes de Junio 2016 y aguinaldo 2012 al 2015. S/G nota SENASIR UAF TTES-0119/2016, de fecha 17/08/2016</t>
  </si>
  <si>
    <t>Devolucion retencion de descuentos efectuados por convenios de Compensacion de Cotizaciones con FUTURO DE BOLIVIA AFP S.A., correspondiente al mes de Junio 2016 y aguinaldo 2012 al 2015. S/G nota SENASIR UAF TTES-0120/2016, de fecha 17/08/2016</t>
  </si>
  <si>
    <t>Devolucion retencion de descuentos efectuados por convenios de Compensacion de Cotizaciones con BBVA PREVISION AFP, correspondiente al mes de Junio 2016 y aguinaldo 2009 al 2015. S/G nota SENASIR UAF TTES-0121/2016, de fecha 17/08/2016</t>
  </si>
  <si>
    <t>Devolucion retencion de COBROS Y PAGOS INDEBIDOS, correspondiente al mes de Julio 2016. S/G nota SENASIR UAF TTES-0122/2016, de fecha 17/08/2016</t>
  </si>
  <si>
    <t>Devolucion retencion de descuentos recuperacion del PRA, correspondiente al mes de Julio 2016, S/G Nota SENASIR UAF TTES-0123/2016, de fecha 17/08/2016</t>
  </si>
  <si>
    <t>Devolucion Saldo Cuenta de Acreedores, correspondiente a la Gestion 2015. S/G Nota SENASIR UAF TTES-0124/2016, de fecha 19/08/2016</t>
  </si>
  <si>
    <t>Reversion de importes depositados en la Gestion 2013, por el Sr. Erack Mosqueira Vasquez - Ex Agente Regional de Riveralta, en cumpliento a Convenio de Pago por Cobros Indebidos, S/G Nota SENASIR UAF TTES-0125/2016, de fecha 19/08/2016</t>
  </si>
  <si>
    <t>Reversion de Saldos no identificados, correspondiente a Gestiones Pasadas. S/G Informes INF.CONT.ACT N 0046/2016 y SENASIR UAF ITES N 0050/2016, S/G Nota SENASIR UAF TTES-0126/2016, de fecha 22/08/2016</t>
  </si>
  <si>
    <t>NÚMERO DE LIBRETA CUT: 99301013.00 OPERACIÓN T01 TRANSFERENCIA DE FONDOS A LA CUT - TESORO DIRECTO DE BANCO UNION S.A. A CUENTA UNICA DEL TESORO CON NUMERO DE SOLICITUD = 1144033 Y NUMERO CORRELATIVO = 91320022082016799 A SOLICITUD DE VALORES UNION</t>
  </si>
  <si>
    <t>NUMERO DE LIBRETA CUT: Devolucion pago en demasia OPERACIÓN E18 TRANSFERENCIA DEL SISTEMA FINANCIERO POR CUENTA DE TERCEROS A LA CUT Devolucion de pago en demasia dando cumplimiento Cite APS DESP DPC 7131 2013</t>
  </si>
  <si>
    <t>'TRANSFERENCIA DE FONDOS DE DPTOS.DE ENCAJE LEGAL DEL SISTEMA FINANCIERO A DPTOS.CTES.DEL SECTOR PUBLICO S/G CITE' BUN0736/16||DEVOLUCION DEL PAGO DUPLICADO EFECTUADO A TRAVÉS DEL SPT AL BENEFICIARIO VALDIVIA PANIAGUA WILFREDO EN FECHA 03/06/16 P/CTA. DEL BCB, LIBRETA N° 00224012002 INSUMOS BOLIVIA</t>
  </si>
  <si>
    <t>'COBRO POR´||COMISION TRANSFERENCIA PAGO AL EXTERIOR 0.10% S/USD 560.374,40 REEMBOLSO GASTOS DE COMUNICACION BS 220.- Y EMISION CBTE. CONTABLE BS 50.- EN COMPLEMENTO A CBTE. S-0861358 ADJUNTO DE LA FECHA. CGO.LIB.N° 00586019203 GASTO CORRIENTE EASBA-SANO N°400 REF.: PAGO N°3 LC I-2016-013</t>
  </si>
  <si>
    <t>'TRANSFERENCIA DE FONDOS||A SOL. DEL MIN,DE ECO Y FIN.PUBL. MEFP/VTCP/DGCP/UODP-850/2016 DE LA FECHA HRE TSO 5869 PAGO BTS EXTRABURSATIL - VENCIMIENTO 23 DE AGOSTO DE 2016 D.S. N° 1121 DE 11 DE ENERO DE 2012. DEBITO DE LA LIBRETA 00099021001 TGN - RECURSOS ORDINARIOS.</t>
  </si>
  <si>
    <t>'TRANSFERENCIA DE FONDOS||A SOL. DEL MIN,DE ECO Y FIN.PUBL. MEFP/VTCP/DGCP/UODP-850/2016 DE LA FECHA HRE TSO 5869 PAGO BTS EXTRABURSATIL - VENCIMIENTO 23 DE AGOSTO DE 2016 D.S. N° 1121 DE 11 DE ENERO DE 2012. DEBITO DE LA LIBRETA 00099021001 COBRO UTILES DE ESCRITORIO.</t>
  </si>
  <si>
    <t>||TRANSFERENCIA DE FONDOS S/G. MENSAJE SWIFT NRO. 11853 DE LA FECHA (SECTOR PUBLICO). DEBITO DE LA LIBRETA 00119012001 ADSIB, REPOSICION UTILES DE ESCRITORIO.</t>
  </si>
  <si>
    <t>||TRANSFERENCIA DE FONDOS S/G. MENSAJES SWIFT NROS. 11854 Y 11844 DE LA FECHA (SECTOR PUBLICO). DEBITO DE LA LIBRETA 00119012001 ADSIB, REPOSICION UTILES DE ESCRITORIO.</t>
  </si>
  <si>
    <t>||TRANSFERENCIA DE FONDOS S/G. MENSAJE SWIFT NRO. 11870 DE LA FECHA (SECTOR PUBLICO). DEBITO DE LA LIBRETA 00117012001 DGAC, REPOSICION UTILES DE ESCRITORIO.</t>
  </si>
  <si>
    <t>||VENTA DE DIVISAS SEGUN NOTA DGCP-05-016D.D.E. OF. NO. 1091/2005 MIN. DE ECONOMIA , PAGO CUSTODIIO DE VALORES REF.: FACTURA 837978 LIBRETA 00099021001 TGN RECURSOS ORDINARIOS</t>
  </si>
  <si>
    <t>||VENTA DE DIVISAS SEGUN NOTA DGCP-05-016D.D.E. OF. NO. 1091/2005 MIN. DE ECONOMIA , PAGO CUSTODIIO DE VALORES REF.: FACTURA 837978 CGO.LIB.00099021001 TGN RECURSOS ORDINARIOS, COMISION 0,10% S/USD 94,34 SWIFT BS220,- UTILES BS50,-</t>
  </si>
  <si>
    <t>COBRO COSTOS DE PAPELERIA SEGUN TRANSFERENCIA DEL EXTERIOR POR ORDEN DE CONSULADO GENERAL DE BOLIVIA-BARCELONA LIB. 00010011102 MIN.RELACIONES EXTERIORES - GESTORIA CONSULAR LEY Nº 3108</t>
  </si>
  <si>
    <t>PAGO A JBIC PRÉSTAMO BV-P5 VCTO. 20-ago-2016 POR CUENTA DE TGN , NTI. 008194 VALOR 22-ago-2016 COMISIONES JPY 1.244.082,00 CTA. 3987 CUENTA UNICA DEL TESORO LIB. 00099021001 REF.: COMISIONES BANCARIAS</t>
  </si>
  <si>
    <t>PAGO A CAF PRÉSTAMO CFA004990 VCTO. 22-ago-2016 POR CUENTA DE TGN , NTI. 008094 VALOR 22-ago-2016 CAPITAL USD 1.633.928,56 INTERESES USD 229.048,14 CTA. 3987 CUENTA UNICA DEL TESORO LIB. 00099021001 REF.: COMISIONES BANCARIAS</t>
  </si>
  <si>
    <t>PAGO A CAF PRÉSTAMO CFA004986 VCTO. 22-ago-2016 POR CUENTA DE TGN , NTI. 008092 VALOR 22-ago-2016 CAPITAL USD 1.852.395,24 INTERESES USD 206.551,95 CTA. 3987 CUENTA UNICA DEL TESORO LIB. 00099021001 REF.: COMISIONES BANCARIAS</t>
  </si>
  <si>
    <t>PAGO A CAF PRÉSTAMO CFA004987 VCTO. 22-ago-2016 POR CUENTA DE TGN , NTI. 008093 VALOR 22-ago-2016 CAPITAL USD 5.925.892,86 INTERESES USD 830.706,28 CTA. 3987 CUENTA UNICA DEL TESORO LIB. 00099021001 REF.: COMISIONES BANCARIAS</t>
  </si>
  <si>
    <t>COBRO COSTOS DE PAPELERIA SEGUN TRANSFERENCIA DEL EXTERIOR POR ORDEN DE EMBAJADA DE BOLIVIA CARACAS VENEZUELA REF.: RENTAS CONSULARES TIPO DE CAMBIO (DICOM) LIB. 00010011102 MIN.RELACIONES EXTERIORES - GESTORIA CONSULAR LEY Nº 3108</t>
  </si>
  <si>
    <t>PAGO A CAF PRÉSTAMO CFA004991 VCTO. 22-ago-2016 POR CUENTA DE TGN , NTI. 008095 VALOR 22-ago-2016 CAPITAL USD 1.368.750,00 INTERESES USD 220.937,88 CTA. 3987 CUENTA UNICA DEL TESORO LIB. 00099021001 REF.: COMISIONES BANCARIAS</t>
  </si>
  <si>
    <t xml:space="preserve">AGENCIA NACIONAL DE HIDROCARBUROS  </t>
  </si>
  <si>
    <t>VENTA DE DIVISAS CON TRANSFERENCIA DE FONDOS A SOLICITUD DE AGENCIA NACIONAL DE HIDROCARBUROS SEGUN SOLICITUD 493 REF: TRF. PLATTS. PAGO A PLATTS GLOBAL ALERT POR SUSCRIPCION PARA LA OBTENCION DIARIA DE PRECIOS INTERNACIONALES DE PRODUCTOS DERIVADOS DEL PETROLETO S/G INFORME DE RECEPCION DRE 0311820 LIB. 00099021001 TGN-RECURSOS ORDINARIOS (3987)</t>
  </si>
  <si>
    <t>VENTA DE DIVISAS CON TRANSFERENCIA DE FONDOS A SOLICITUD DE AUTORIDAD DE SUPERVISION DEL SISTEMA FINANCIERO SEGUN SOLICITUD 488 REF: TRANSFERENCIA DE FONDOS PARA PAGO POR PARTICIPACIÓN DE UN SERVIDOR PÚBLICO DE ASFI EN EL CURSO A DISTANCIA "RECUPERACIÓN DE CARTERA DE CRÉDITOS EN BANCOS E INSTITUCION LIB. 00099021001 TGN-RECURSOS ORDINARIOS (3987)</t>
  </si>
  <si>
    <t>VENTA DE DIVISAS CON TRANSFERENCIA DE FONDOS A SOLICITUD DE MINISTERIO DE RELACIONES EXTERIORES SEGUN SOLICITUD 491 REF: REMESA ADICIONAL A FAVOR DE LOS CONSULADOS DE BOLIVIA EN ARICA Y ANTOFAGASTA - CHILE; PARA CUBRIR LOS GASTOS DEL ANIVERSARIO DEL 6 DE AGOSTO; S/G GM/DGAA/UFI/CF/IN-229 Y 240/2016 LIB. 00099021001 TGN-RECURSOS ORDINARIOS (3987)</t>
  </si>
  <si>
    <t>VENTA DE DIVISAS CON TRANSFERENCIA DE FONDOS A SOLICITUD DE MINISTERIO DE RELACIONES EXTERIORES SEGUN SOLICITUD 492 REF: REMISION DE RECURSOS PARA LA CONTRATACION DE CERTIFICADOS DE SEGURIDAD SSL PARA EL PORTAL EXTERIOR DEL MINISTERIO; S/G GM-DGAA-USI-NI-0702016 LIB. 00099021001 TGN-RECURSOS ORDINARIOS (3987)</t>
  </si>
  <si>
    <t>VENTA DE DIVISAS CON TRANSFERENCIA DE FONDOS A SOLICITUD DE MINISTERIO DE RELACIONES EXTERIORES SEGUN SOLICITUD 490 REF: REMESA AICIONAL A FAVOR DE LOS CONSULADOS DE BOLIVIA EN: ANTOFAGASTA, BUENOS AIRES (3) Y IQUIQUE, PARA EL PAGO DE GASTOS FUNERARIOS, REPATRIACIONES Y GASTOS AEROPORTUARIOS DE: EST LIB. 00099021001 TGN-RECURSOS ORDINARIOS (3987)</t>
  </si>
  <si>
    <t>TRANSFERENCIA RECIBIDA DEL EXTERIOR SEGÚN MENSAJES SWIFT Nos. 11852-11845 (REM.EXT.) DE FECHA 22-08-2016 POR DESEMBOLSO DE CAF PRÉSTAMO CFA007860 CARRETERA CHACAPUCO RAVELO LIBRETA N° 00291012002 ABC-RECURSOS PROPIOS REF.: UTILES DE ESCRITORIO</t>
  </si>
  <si>
    <t>Transferencia en cumplimiento al DS N0913 de 15/06/2011 y el Convenio Interinstitucional de Financiamiento UPRE-CIF-043/2015, suscrito entre la UPRE y el GAM Shinahota Proyecto Const. Infraestructura Educativa U.E. Agrigento A, correspondiente al pago de la planilla N4 de cierre, segun la UPRE.</t>
  </si>
  <si>
    <t>Transferencia en cumplimiento al DS N0913 de 15/06/2011 y el Convenio Intergubernativo de Financiamiento UPRE-CIF-IG 045/2015, suscrito entre la UPRE y el GAM Caripuyo Proyecto Construccion Bloque de Aulas Unidad Educativa Eduardo Abaroa - Caripuyo, correspondiente al pago de la planilla N4, segun l</t>
  </si>
  <si>
    <t>Transferencia en cumplimiento al DS N0913 de 15/06/2011 y el Convenio Intergubernativo de Financiamiento UPRE-CIF-IG/007/2015, suscrito entre la UPRE y el GAM Bolpebra Proyecto Construccion Vivienda para Medicos Comunidad Mukdem, correspondiente al pago de la planilla N2 de cierre, segun la UPRE.</t>
  </si>
  <si>
    <t>Transferencia en cumplimiento al DS N0913 de 15/06/2011 y el Convenio Intergubernativo de Financiamiento UPRE-CIF-IG/006/2015, suscrito entre la UPRE y el GAM Bolpebra Proyecto Construccion Vivienda para Medicos Comunidad Nareuda, correspondiente al pago de la planilla N2 de cierre, segun la UPRE.</t>
  </si>
  <si>
    <t>Transferencia en cumplimiento al DS N0913 de 15/06/2011 y el Convenio Intergubernativo de Financiamiento UPRE-CIF-IG/276/2015, suscrito entre la UPRE y el GAM Baures Proyecto Construccion Bloque Materno Infantil Hospital Hugo Banzer Suarez-Baures, correspondiente al pago de la planilla N1, segun la</t>
  </si>
  <si>
    <t>Transferencia en cumplimiento al DS N0913 de 15/06/2011 y el Convenio Interinstitucional de Financiamiento UPRE-CIF-0969/2013, suscrito entre la UPRE y el GAM Comarapa Proyecto Construccion Mini Complejo Deportivo Unidad Educativa Mariano Eliodoro Saucedo Sevilla, correspondiente al pago de la plani</t>
  </si>
  <si>
    <t>Transferencia en cumplimiento al DS N0913 de 15/06/2011 y el Convenio Intergubernativo de Financiamiento UPRE-CIF-IG/069/15, suscrito entre la UPRE y el GAM Puna Proyecto Construccion Aulas Unidad Educativa Yascapi (Municipio Puna), correspondiente al pago de la planilla N1, segun la UPRE.</t>
  </si>
  <si>
    <t>Transferencia en cumplimiento al DS N0913 de 15/06/2011 y el Convenio Intergubernativo de Financiamiento UPRE-CIF-IG/ 247/2015, suscrito entre la UPRE y el GAM Presto Proyecto Construccion Tinglado Unidad Educativa Tomoroco, correspondiente al pago de la planilla N1, segun la UPRE.</t>
  </si>
  <si>
    <t>Transferencia en cumplimiento al DS N0913 de 15/06/2011 y el Convenio Intergubernativo de Financiamiento UPRE-CIF-IG-/475/2015, suscrito entre la UPRE y el GAM de Monteagudo proyecto Construccion Casa de la Cultura Monteagudo, correspondiente al pago de la planilla N 2, segun la UPRE.</t>
  </si>
  <si>
    <t>Devolucion retencion de descuentos efectuados por convenios de Compensacion de Cotizaciones, con SEGUROS PROVIDA S.A. correspondiente al mes de abril 2016. S/G CITE SENASIR UAF TTES-0101/2016</t>
  </si>
  <si>
    <t>Devolucion retencion de descuentos efecturados por convenios de Compensacion de Cotizaciones con LA VITALICIA SEGUROS Y REASEGUROS DE BOLIVIA S.A., correspondiente al mes de abril 2016. S/G Nota SENASIR UAF-TTES-0102/2016</t>
  </si>
  <si>
    <t>Devolucion retencion de descuentos efectuados por convenios de Compensacion de Cotizaciones con FUTURO DE BOLIVIA AFP S.A., correspondiente al mes de ABRIL/2016 y AGUINALDO 2010 al 2015. S/G Nota SENASIR UAF-TTES-0103/2016</t>
  </si>
  <si>
    <t>Devolucion retencion de descuentos efectuados por convenios de Compensacion de Cotizaciones con BBVA PREVISION AFP S.A., correspondiente al mes de ABRIL/2016 y AGUINALDO 2012 al 2015. S/G Nota SENASIR UAF-TTES-0104/2016</t>
  </si>
  <si>
    <t>Devolucion retencion de descuentos por COBROS y PAGOS INDEBIDOS, correspondiente al mes de MAYO/2016. S/G Nota SENASIR UAF-TTES-0107/2016</t>
  </si>
  <si>
    <t>Devolucion retencion de descuentos por RECUPERACION DEL PRA, correspondiente al mes de MAYO/2016. S/G Nota SENASIR UAF-TTES-0108/2016</t>
  </si>
  <si>
    <t>Devolucion retencion de descuentos por COBROS y PAGOS INDEBIDOS, correspondiente al mes de JUNIO/2016. S/G Nota SENASIR UAF-TTES-0110/2016</t>
  </si>
  <si>
    <t>Devolucion retencion de descuentos por RECUPERACION DEL PRA, correspondiente al mes de JUNIO/2016. S/G Nota SENASIR UAF-TTES-0111/2016</t>
  </si>
  <si>
    <t>Devolucion retencion de descuentos efectuados por Convenios de Compensacion de Cotizaciones con SEGUROS PROVIDA S.A., correspondiente al mes de MAYO/2016. S/G Nota SENASIR UAF-TTES-0112/2016</t>
  </si>
  <si>
    <t>Devolucion retencion de descuentos efectuados por Convenios de Compensacion de Cotizaciones con LA VITALICIA SEGUROS Y REASEGUROS DE VIDA S.A., correspondiente al mes de MAYO/2016 y AGUINALDO 2012, 2013 Y 2015. S/G Nota SENASIR UAF-TTES-0113/2016</t>
  </si>
  <si>
    <t>Devolucion retencion de descuentos efectuados por Convenios de Compensacion de Cotizaciones con FUTURO DE BOLIVIA AFP S.A., correspondiente al mes de MAYO/2016 y AGUINALDO 2010 al 2015. S/G Nota SENASIR UAF-TTES-0114/2016</t>
  </si>
  <si>
    <t>Devolucion retencion de descuentos efectuados por Convenios de Compensacion de Cotizaciones con BBVA PREVISION AFP S.A., correspondiente al mes de MAYO/2016 y AGUINALDO 2013 al 2015. S/G Nota SENASIR UAF-TTES-0115/2016</t>
  </si>
  <si>
    <t>NÚMERO DE LIBRETA CUT: 990301013.00 OPERACIÓN T01 TRANSFERENCIA DE FONDOS A LA CUT - TESORO DIRECTO DE BANCO UNION S.A. A CUENTA UNICA DEL TESORO CON NUMERO DE SOLICITUD = 1147631 Y NUMERO CORRELATIVO = 91320023082016856 VENTA DE BONOS POR CUENTA DE VALOR</t>
  </si>
  <si>
    <t>||TRANSFERENCIA DE FONDOS S/G. CITE' BUN0741/16 DE LA FECHA (HRE-TSO-5889). DEVOLUCIÓN DE RECURSOS DEL PROGRAMA BOLIVIA CAMBIA NO EJECUTADOS AL CIERRE DE LA GESTION 2015, PARA SU REPROGRAMACION EN EL PRESUPUESTO DE LA GESTION 2016 A SOLICITUD DEL G.A.M. SACABAMBA; LIBRETA 00990204115 "BOLIVIA CAMBIA"</t>
  </si>
  <si>
    <t>'TRANSFERENCIA DE FONDOS DE DPTOS.DE ENCAJE LEGAL DEL SISTEMA FINANCIERO A DPTOS.CTES.DEL SECTOR PUBLICO S/G CITE' CA/FID.VIV 0353/2016||DE LA FECHA (HRE-TSO-5882). PARA GASTOS DE FUNCIONAMIENTO DE LA AGENCIA ESTATAL DE VIVIENDA, LIBRETA N°03420102001; BUN.</t>
  </si>
  <si>
    <t>PROVISION DE FONDOS A SOLICITUD DE YACIMIENTOS PETROLIFEROS FISCALES BOLIVIANOS SEGUN SOLICITUD YPFB-0315-2016 REF: PAGO SERVICIO INTERRUMPIBLE DE TRANSPORTE DE GAS NATURAL PARA EL MI A LA EMPRESA GAS TRANS BOLIVIANO S.A. POR EL MES DE JULIO/2016. LIB. 00513012007 YPFB - RECURSOS NACIONALIZACIÓN</t>
  </si>
  <si>
    <t>||TRANSFERENCIA DE FONDOS S/G. MENSAJES SWIFT NROS. 11932 Y 11923 DE LA FECHA. (SECTOR PUBLICO). DEBITO DE LA LIBRETA 00119012001 ADSIB, REPOSICION DE UTILES DE ESCRITORIO.</t>
  </si>
  <si>
    <t>VENTA DE DIVISAS CON TRANSFERENCIA DE FONDOS A SOLICITUD DE PROCURADURIA GENERAL DEL ESTADO SEGUN SOLICITUD 500 REF: HR I-2738 PAGO AL CONSORCIO JURIDICO DECHERT (PARIS) LLP, POR EL SERVICIO EN EL CASO CIADI NºARB/06/2 QUIBORAX S.A. Y NON METALLIC MINERALS S.A. C. EL ESTADO PLURINACIONAL DE BOLIVIA, LIB. 00099021001 TGN-RECURSOS ORDINARIOS (3987)</t>
  </si>
  <si>
    <t>TRANSFERENCIA DE FONDOS AL EXTERIOR A SOLICITUD DE TESORO GENERAL DE LA NACION SEGUN SOLICITUD 506 REF: PAGO AL TRIBUNAL DE JUSTICIA DE LA COMUNIDAD ANDINA (TJCAN), POR CONCEPTO DE MEMBRESÍA POR USD64.386,68, SEGÚN SOLICITUD VRE-DGRM-CS-196/2016. LIB. 00099021001 TGN-RECURSOS ORDINARIOS (3987)</t>
  </si>
  <si>
    <t>VENTA DE DIVISAS CON TRANSFERENCIA DE FONDOS A SOLICITUD DE PROCURADURIA GENERAL DEL ESTADO SEGUN SOLICITUD 505 REF: HR I-2727 PAGO AL CONSORCIO JURIDICO DECHERT (PARIS) LLP, POR EL SERVICIO EN EL CASO CIADI NºARB/06/2 QUIBORAX S.A. Y NON METALLIC MINERALS S.A. C. EL ESTADO PLURINACIONAL DE BOLIVIA, LIB. 00099021001 TGN-RECURSOS ORDINARIOS (3987)</t>
  </si>
  <si>
    <t>TRANSFERENCIA DE FONDOS AL EXTERIOR A SOLICITUD DE TESORO GENERAL DE LA NACION SEGUN SOLICITUD 507 REF: PAGO A LA ORGANIZACIÓN LATINOAMERICANA DE ENERGÍA (OLADE), POR CONCEPTO DE MEMBRESÍA POR USD26.695,81 SEGÚN SOLICITUD VRE-DGRM-CS-82/2016. LIB. 00099021001 TGN-RECURSOS ORDINARIOS (3987)</t>
  </si>
  <si>
    <t>VENTA DE DIVISAS CON TRANSFERENCIA DE FONDOS A SOLICITUD DE MINISTERIO DE LA PRESIDENCIA SEGUN SOLICITUD 503 REF: DIVISAS USD 6,585.00.- HONEYWEEL CTA.658554399-SERVICIO GDS PARA AERONAVE MPR (A CUENTA S/ USD 12,185.00) LIB. 00099021001 TGN-RECURSOS ORDINARIOS (3987)</t>
  </si>
  <si>
    <t>VENTA DE DIVISAS CON TRANSFERENCIA DE FONDOS A SOLICITUD DE PROCURADURIA GENERAL DEL ESTADO SEGUN SOLICITUD 504 REF: HR I-2725 PAGO AL CONSORCIO JURIDICO DECHERT (PARIS) LLP, POR EL SERVICIO EN EL CASO CIADI NºARB/06/2 QUIBORAX S.A. Y NON METALLIC MINERALS S.A. C. EL ESTADO PLURINACIONAL DE BOLIVIA, LIB. 00099021001 TGN-RECURSOS ORDINARIOS (3987)</t>
  </si>
  <si>
    <t>PAGO A EXIMBANK COREA PRÉSTAMO EDCF BOL NO. 2 VCTO. 20-ago-2016 POR CUENTA DE TGN , NTI. 008211 VALOR 23-ago-2016 INTERESES KRW 11.865.240,00 CTA. 3987 CUENTA UNICA DEL TESORO LIB. 00099021001 REF.: COMISIONES BANCARIAS</t>
  </si>
  <si>
    <t>COBRO COSTOS DE PAPELERIA SEGUN TRANSFERENCIA DEL EXTERIOR POR ORDEN DE PERUANA DE COMBUSTIBLE S.A.LIMA-PERU. REF.:FACT.32 LIB. 00513062001 YPFB-OPERACIONES PLANTA DE SEPARACION DE LIQUIDOS RIO GRANDE</t>
  </si>
  <si>
    <t>COBRO COSTOS DE PAPELERIA SEGUN TRANSFERENCIA DEL EXTERIOR POR ORDEN DE FULLPAY 632-COMIS.BCRIAS Y O SERV.FIN INV EXAGJA06116 LIB. 00513012007 YPFB - RECURSOS NACIONALIZACIÓN</t>
  </si>
  <si>
    <t>Transferencia que efectuamos a requerimiento de la Empresa Estatal de Transporte por Cable Mi Teleferico, segun nota CITE:GAF-DF-EGM-0128-CAR/2016 y en virtud a la nota interna CITE: MEFP/VPCF/DGCF/UCCF/No.660/16 de la Direccion General de Contabilidad Fiscal de esta Cartera de Estado, por concepto</t>
  </si>
  <si>
    <t xml:space="preserve">ZONA FRANCA COMERCIAL E INDUSTRIAL DE COBIJA  </t>
  </si>
  <si>
    <t>A requerimiento de ZOFRA COBIJA segun NOTAS CITE: ZFC/DGE/OF. N 016 y 470/2016 y virtud a las notas internas CITE: MEFP/VTCP/DGPOT/UAIS/N 4389/2016 y MEFP/VPCF/DGCF/UCCF N 642/2015, de la Unidad de Administracion e Informacion Salarial y de la Direccion General de Contabilidad Fiscal, se solicita l</t>
  </si>
  <si>
    <t>||TRANSFERENCIA DE FONDOS S/G. MENSAJE SWIFT NRO. 11876 DE LA FECHA (SECTOR PUBLICO). DEBITO DE LA LIBRETA 00117012001 DGAC, REPOSICION UTILES DE ESCRITORIO.</t>
  </si>
  <si>
    <t>'TRANSFERENCIA DE FONDOS||A SOL. DEL MIN,DE ECO Y FIN.PUBL. MEFP/VTCP/DGCP/UODP-851/2016 DE LA FECHA HRE TSO 5881 PAGO BTS EXTRABURSATIL - VENCIMIENTO 24 DE AGOSTO DE 2016 D.S. N°1121 DE 11 DE ENERO DE 2012. DEBITO DE LA LIBRETA 00099021001 TGN - RECURSOS ORDINARIOS.</t>
  </si>
  <si>
    <t>'TRANSFERENCIA DE FONDOS||A SOL. DEL MIN,DE ECO Y FIN.PUBL. MEFP/VTCP/DGCP/UODP-851/2016 DE LA FECHA HRE TSO 5881 PAGO BTS EXTRABURSATIL - VENCIMIENTO 24 DE AGOSTO DE 2016 D.S. N°1121 DE 11 DE ENERO DE 2012. DEBITO DE LA LIBRETA 00099021001 COBRO UTILES DE ESCRITORIO.</t>
  </si>
  <si>
    <t>||TRANSFERENCIA DE FONDOS S/G. MENSAJES SWIFT NROS. 11907 Y 11897 DE LA FECHA (SECTOR PUBLICO). DEBITO DE LA LIBRETA 00119012001 ADSIB, REPOSICION UTILES DE ESCRITORIO.</t>
  </si>
  <si>
    <t>||TRANSFERENCIA DE FONDOS S/G. MENSAJES SWIFT NROS. 11912 Y 11898 DE LA FECHA (SECTOR PUBLICO). DEBITO DE LA LIBRETA 00117012001 DGAC, REPOSICION UTILES DE ESCRITORIO.</t>
  </si>
  <si>
    <t>||COMISION AVISO EMISION Y DOS ENMIENDAS C/U BS 220.- Y COBRO EMISION CBTE. CONTABLE BS 50.- DE LA CARTA DE CREDITO STANDBY REF.: 06/05475/6010316 (BCB REF.: SB-R-2016-29). CGO.LIB.N°00078034201 MHE-EEC-GNV FDO. DE CONVERSION DE VEHICULOS REF.:CGOS SB-R-2016-29</t>
  </si>
  <si>
    <t>PROVISION DE FONDOS A SOLICITUD DE YACIMIENTOS PETROLIFEROS FISCALES BOLIVIANOS SEGUN SOLICITUD YPFB-0316-2016 REF: PAGO SERVICIO DE TRANSPORTE DE GAS NATURAL PARA EL MI A LA EMPRESA GASORIENTE LTDA POR EL MES DE JULIO/2016. LIB. 00513012007 YPFB - RECURSOS NACIONALIZACIÓN</t>
  </si>
  <si>
    <t>Transferencia que efectuamos a requerimiento de la Unidad de Administracion e Informacion Salarial segun nota MEFP/VTCP/DGPOT/UAIS/4752/16 y en virtud a informe Tecnico MEFP/DGAA/UF/No.01/16 de la Dir. Gral. de Asuntos Administrativos e Informe Legal MEFP/DGAJ/UAJ/No.12/16 de la Dir. Gral. de Asunto</t>
  </si>
  <si>
    <t>NÚMERO DE LIBRETA CUT: 990301013.00 OPERACIÓN T01 TRANSFERENCIA DE FONDOS A LA CUT - TESORO DIRECTO DE BANCO UNION S.A. A CUENTA UNICA DEL TESORO CON NUMERO DE SOLICITUD = 1151156 Y NUMERO CORRELATIVO = 91320024082016907 TRANSFERENCIA POR VENTA DE BONOS P</t>
  </si>
  <si>
    <t>'TRANSFERENCIA DE FONDOS DE DPTOS.DE ENCAJE LEGAL DEL SISTEMA FINANCIERO A DPTOS.CTES.DEL SECTOR PUBLICO S/G CITE' BUN0745/16||DEVOLUCION DEL PAGO DUPLICADO EFECTUADO A TRAVÉS DEL SPT AL BENEFICIARIO BARAHONA PARRADO NELSON EN FECHA 07/06/16 P/CTA. DEL BCB, LIBRETA 00081094101 MINISTERIO DE OBRAS PUBLICAS, SERVICIOS Y VIVIENDA</t>
  </si>
  <si>
    <t>||TRANSFERENCIA DE FONDOS S/G. CITE' BUN/746/2016 DE LA FECHA (HRE-TSO-5901). PAGO PLANILLA N°10 SUPERVISION TECNICA PROY.CONST. EDIFICIO TERMINAL DE PASAJEROS ARPTO. CAP.ANIBAL ARAB FADUL DE LA CIUDAD DE COBIJA. A SOLICITUD DEL G.A.D. DE PANDO; LIBRETA 05120104501 FNDR.</t>
  </si>
  <si>
    <t>De: 00340012003 Reposicion por Gasto Operativo de la operacion tipo TRDE y Nro.33</t>
  </si>
  <si>
    <t>De: 00016011101 Reposicion por Gasto Operativo de la operacion tipo TRDE y Nro.36</t>
  </si>
  <si>
    <t>'TRANSFERENCIA DE FONDOS||EN ATENCION A NOTA DEL MIN. DE ECONOMIA Y FINANZAS PUBLICAS. MEFP/VTCP/DGCP/UODP-853 /2016 DE LA FECHA(HRE-TSO-5894), PAGO BTS EXTRABURSATIL-VENCIMIENTO 25 DE AGOSTO DE 2016 D.S. N°1121 DE 11/01/2012. DEBITO DE LA LIBRETA N° 00099021001 "TGN-RECURSOS ORDINARIOS-MONEDA NACIONAL".</t>
  </si>
  <si>
    <t>'TRANSFERENCIA DE FONDOS||EN ATENCION A NOTA DEL MIN. DE ECONOMIA Y FINANZAS PUBLICAS. MEFP/VTCP/DGCP/UODP-853 /2016 DE LA FECHA(HRE-TSO-5894), PAGO BTS EXTRABURSATIL-VENCIMIENTO 25 DE AGOSTO DE 2016 D.S. N°1121 DE 11/01/2012. DEBITO DE LA LIBRETA N° 00099021001, REPOSICIÓN ÚTILES DE ESCRITORIO.</t>
  </si>
  <si>
    <t>'TRANSFERENCIA DE FONDOS||A SOL. DEL MIN,DE ECO Y FIN.PUBL. MEFP/VTCP/DGPOT/UPCFTGN/TR-N°1846/2016 DE LA FECHA HRE TSO 5911 REPOSICIÓN DE BOLETAS DE PAGO A VARIAS ENTIDADES CONSIGNADAS EN LOS COMPROBANTES DE PAGO NROS. 18947 Y 18649. DEBITO DE LA LIBRETA 00099021001 COBRO UTILES DE ESCRITORIO.</t>
  </si>
  <si>
    <t>'TRANSFERENCIA DE FONDOS||S/G. NOTA CITE: MEFP/VTCP/DGPOT/UPCFTGN TR-N°1855/2016 DE LA FECHA, DEL MIN.DE ECONOMIA Y FINANZAS PUBLICAS.(HRE-TSO-5910). DEBITO DE LA LIBRETA N°00099021001, REPOSICION UTILES DE ESCRITORIO.</t>
  </si>
  <si>
    <t>TRANSFERENCIA DE FONDOS AL EXTERIOR A SOLICITUD DE TESORO GENERAL DE LA NACION SEGUN SOLICITUD 508 REF: PAGO A LA ORGANIZACIÓN INTERNACIONAL DE POLICÍA CRIMINAL (OIPC-INTERPOL), POR CONCEPTO DE MEMBRESÍA POR EUROS38.175,00 SEGÚN SOLICITUD VRE-DGRM-CS-11/2016. EQUIVALENTES 43.157,06 USD LIB. 00099021001 TGN-RECURSOS ORDINARIOS (3987)</t>
  </si>
  <si>
    <t>VENTA DE DIVISAS CON TRANSFERENCIA DE FONDOS A SOLICITUD DE ADUANA NACIONAL DE BOLIVIA SEGUN SOLICITUD 523 REF: NUCTECH COMPANY LIMITED/ PAGO POR MANTENIMIENTO DE DOS ESCANERES MOVILES DE INSPECCION NO INTRUSIVA CORRESPONDIENTE AL NOVENO PAGO (JULIO-2016) SEGUN INFORME AN-GNFGC-DIAFC N° 129/2016 Y C LIB. 00283012002 ADUANA NAL.-RECURSOS PROPIOS (4169-03D353)</t>
  </si>
  <si>
    <t>VENTA DE DIVISAS CON TRANSFERENCIA DE FONDOS A SOLICITUD DE ADMINISTRACION DE SERVICIOS PORTUARIOS BOLIVIA SEGUN SOLICITUD 516 REF: H.R. 1450 - PAGO DE FACTURAS AL TPA POR SERVICIO DE EXPORTACIONES VINTO EN EL PUERTO DE ARICA, SEGÚN COMUNICACIÓN INTERNA ASP-B/DOP/CI-710/2016 Y DEMÁS DOCUMENTACIÓN AD LIB. 00594012001 ASP-B FONDO DE OPERACIONES</t>
  </si>
  <si>
    <t>VENTA DE DIVISAS CON TRANSFERENCIA DE FONDOS A SOLICITUD DE YACIMIENTOS PETROLIFEROS FISCALES BOLIVIANOS SEGUN SOLICITUD 524 REF: PAGO A SOLAR TURBINES POR SERVICIO DE ASESORAMIENTO Y ASISTENCIA TECNICA DE UN TECNICO ESPECIALISTA EN TURBINAS SOLAR MARS90, RET. IUE-BE BS. 16.375.89.- RET. 7% BS. 9170 LIB. 00513062001 YPFB-OPERACIONES PLANTA DE SEPARACION DE LIQUIDOS RIO GRANDE</t>
  </si>
  <si>
    <t>VENTA DE DIVISAS CON TRANSFERENCIA DE FONDOS A SOLICITUD DE MINISTERIO DE RELACIONES EXTERIORES SEGUN SOLICITUD 525 REF: REMISION DE RECURSOS A FAVOR DEL CENTRO EMISOR DE PASAPORTES EN WASHINGTON - EEUU, PARA LA ADQUISICION DE 4.500 PASAPORTES EN BLANCO; S/G GM-DGAA-UAD-AL-NI-031/2016 LIB. 00099021001 TGN-RECURSOS ORDINARIOS (3987)</t>
  </si>
  <si>
    <t>VENTA DE DIVISAS CON TRANSFERENCIA DE FONDOS A SOLICITUD DE MINISTERIO DE EDUCACION SEGUN SOLICITUD 511 REF: TRASPASO PARA MISAEL ALI MITA LIB. 00099021001 TGN-RECURSOS ORDINARIOS (3987)</t>
  </si>
  <si>
    <t>Transferencia en cumplimiento al DS N0913 de 15/06/2011 y el Convenio Intergubernativo de Financiamiento UPRE-CIF-IG/213/2015, suscrito entre la UPRE y el GAM de Mizque proyecto Construccion Coliseo Multifuncional de Mizque, correspondiente a saldos no ejecutados gestion 2015, segun la UPRE.</t>
  </si>
  <si>
    <t>Transferencia en cumplimiento al DS N0913 de 15/06/2011 y el Convenio Intergubernativo de Financiamiento UPRE-CIF-IG-/235/2016, suscrito entre la UPRE y el GAM de Villa Gualberto Villarroel proyecto Const. Tinglado y Graderias Unidad Educativa Tojracollo, correspondiente al pago de la planilla N 2 d</t>
  </si>
  <si>
    <t>Transferencia en cumplimiento al DS N0913 de 15/06/2011 y el Convenio Interinstitucional de Financiamiento UPRE-CIF0600/13, suscrito entre la UPRE y el GAM de Villamontes proyecto Construccion Mini Coliseo Comunidad Ibibobo Villa Montes, correspondiente a saldos no ejecutados Gestion 2015, segun la</t>
  </si>
  <si>
    <t>Transferencia en cumplimiento al DS N0913 de 15/06/2011 y el Convenio Interinstitucional de Financiamiento UPRE-CIF-140/2015, suscrito entre la UPRE y el GAM de Villamontes proyecto Construccion Centro de Salud Barrio Bolivar, correspondiente a saldos no ejecutados Gestion 2015, segun la UPRE.</t>
  </si>
  <si>
    <t>Transferencia en cumplimiento al DS N0913 de 15/06/2011 y el Convenio Intergubernativo de Financiamiento UPRE-CIF-IG/057/2015, suscrito entre la UPRE y el GAM de Betanzos proyecto Construccion Bloque de Aulas U.E. Santa Ana de Potobamba, correspondiente a saldos no ejecutados gestion 2015, segun la</t>
  </si>
  <si>
    <t>Transferencia en cumplimiento al DS N0913 de 15/06/2011 y el Convenio Intergubernativo de Financiamiento UPRE-CIF-IG/086/2015, suscrito entre la UPRE y el GAM de Llallagua proyecto Construccion Centro de Salud Catavi, correspondiente a saldos no ejecutados gestion 2015, segun la UPRE.</t>
  </si>
  <si>
    <t>Transferencia en cumplimiento al DS N0913 de 15/06/2011 y el Convenio Intergubernativo de Financiamiento UPRE-CIF-IG/087/2015, suscrito entre la UPRE y el GAM de Llallagua proyecto Construccion Unidad Educativa Bartolina Sisa Golf Ayllu Chullpa, correspondiente a saldos no ejecutados gestion 2015,</t>
  </si>
  <si>
    <t>Transferencia en cumplimiento al DS N0913 de 15/06/2011 y el Convenio Intergubernativo de Financiamiento UPRE-CIF-IG/085/2015, suscrito entre la UPRE y el GAM de Llallagua proyecto Construccion Bloque de Aulas U.E. Capunita Ayllu Sikuya, correspondiente a saldos no ejecutados gestion 2015, segun la</t>
  </si>
  <si>
    <t>Transferencia en cumplimiento al DS N0913 de 15/06/2011 y el Convenio Intergubernativo de Financiamiento UPRE-CIF-IG 252/2015, suscrito entre la UPRE y el GAM de Villa Alcala proyecto Construccion Puente Vehicular Ingreso Poblacion de Alcala, correspondiente a saldos no ejecutados gestion 2015, segu</t>
  </si>
  <si>
    <t>Transferencia en cumplimiento al DS N0913 de 15/06/2011 y el Convenio Intergubernativo de Financiamiento UPRE-CIF-IG/333/2015, suscrito entre la UPRE y el GAM de Puerto Acosta proyecto Construccion de 4 Aulas Unidad Educativa Chacahuara, correspondiente a saldos no ejecutados gestion 2015, segun la</t>
  </si>
  <si>
    <t>Transferencia en cumplimiento al DS N0913 de 15/06/2011 y el Convenio Intergubernativo de Financiamiento UPRE-CIF-IG/334/2015, suscrito entre la UPRE y el GAM de Puerto Acosta proyecto Construccion de 6 Aulas Unidad Educativa Mcal. Sucre, correspondiente a saldos no ejecutados gestion 2015, segun la</t>
  </si>
  <si>
    <t>Transferencia en cumplimiento al DS N0913 de 15/06/2011 y el Convenio Intergubernativo de Financiamiento UPRE-CIF-IG/335/2015, suscrito entre la UPRE y el GAM de Puerto Acosta proyecto Construccion de 6 Aulas Unidad Educativa Taypi Chinaya B, correspondiente a saldos no ejecutados gestion 2015, segu</t>
  </si>
  <si>
    <t>Transferencia en cumplimiento al DS N0913 de 15/06/2011 y el Convenio Intergubernativo de Financiamiento UPRE-CIF-IG 264/2015, suscrito entre la UPRE y el GAM de Poroma proyecto Construccion Tinglado y Graderias Unidad Educativa San Andres de Poroma, correspondiente a saldos no ejecutados gestion 20</t>
  </si>
  <si>
    <t>Transferencia en cumplimiento al DS N0913 de 15/06/2011 y el Convenio Intergubernativo de Financiamiento UPRE-CIF-IG 263/2015, suscrito entre la UPRE y el GAM de Poroma proyecto Construccion Tinglado y Graderias Unidad Educativa Zanabria, correspondiente a saldos no ejecutados gestion 2015, segun la</t>
  </si>
  <si>
    <t>Transferencia en cumplimiento al DS N0913 de 15/06/2011 y el Convenio Intergubernativo de Financiamiento UPRE-CIF-IG 262/2015, suscrito entre la UPRE y el GAM de Poroma proyecto Construccion de Tinglado y Graderias Unidad Educativa San Juan de Horcas, correspondiente a saldos no ejecutados gestion 2</t>
  </si>
  <si>
    <t>Transferencia en cumplimiento al DS N0913 de 15/06/2011 y el Convenio Intergubernativo de Financiamiento UPRE-CIF-IG-/071/2015, suscrito entre la UPRE y el GAM de Caiza D proyecto Const. Cancha Fronton Municipal Caiza D, correspondiente a saldos no ejecutados gestion 2015, segun la UPRE.</t>
  </si>
  <si>
    <t>Transferencia en cumplimiento al DS N0913 de 15/06/2011 y el Convenio Intergubernativo de Financiamiento UPRE-CIF-IG-/323/2015, suscrito entre la UPRE y el GAM de Viacha proyecto Construccion Unidad Educativa Tecnico Humanistico 6 de Junio Distrito - 7, correspondiente a saldos no ejecutados gestion</t>
  </si>
  <si>
    <t>Transferencia en cumplimiento al DS N0913 de 15/06/2011 y el Convenio Interinstitucional de Financiamiento UPRE-CIF-46/2014, suscrito entre la UPRE y el GAM de Uyuni proyecto Construccion Aulas, Campo Deportivo y Tinglado U.E. Jorge Patino Aramayo, correspondiente a saldos no ejecutados Gestion 2015</t>
  </si>
  <si>
    <t>Transferencia en cumplimiento al DS N0913 de 15/06/2011 y el Convenio Intergubernativo de Financiamiento UPRE-CIF-IG-/288/2015, suscrito entre la UPRE y el GAM de Reyes proyecto Remodelacion Plaza Principal de Reyes Zona Central, correspondiente a saldos no ejecutados gestion 2015, segun la UPRE.</t>
  </si>
  <si>
    <t>Transferencia en cumplimiento al DS N0913 de 15/06/2011 y el Convenio Intergubernativo de Financiamiento UPRE-CIF-IG-/289/2015, suscrito entre la UPRE y el GAM de Reyes proyecto Construccion Tinglado Polifuncional Unidad Educativa Pena Amarilla, correspondiente a saldos no ejecutados gestion 2015, s</t>
  </si>
  <si>
    <t>Transferencia que efectuamos a requerimiento del Servicio General de Identificacion de Personal segun nota CITE: SEGIP/DGE/758/2016 y en virtud a la nota interna CITE: MEFP/VPCF/DGCF/UCCF No. 669/16 de la Direccion General de Contabilidad Fiscal de esta Cartera de Estado y de acuerdo al Comprobante</t>
  </si>
  <si>
    <t>Transferencia que efectuamos a requerimiento del Ministerio de Educacion segun nota CITE: ME/DGAA/UF/T/No.009/2016 y en virtud a la nota interna CITE: MEFP/VPCF/DGCF/UCCF No. 631/16 de la Direccion General de Contabilidad Fiscal de esta Cartera de Estado y de acuerdo al Comprobante de Ejecucion de R</t>
  </si>
  <si>
    <t>NUMERO DE LIBRETA CUT: 00010011102 OPERACIÓN E18 TRANSFERENCIA DEL SISTEMA FINANCIERO POR CUENTA DE TERCEROS A LA CUT A SOLICITUD DE DHL</t>
  </si>
  <si>
    <t>NÚMERO DE LIBRETA CUT: 990301013.00 OPERACIÓN T01 TRANSFERENCIA DE FONDOS A LA CUT - TESORO DIRECTO DE BANCO UNION S.A. A CUENTA UNICA DEL TESORO CON NUMERO DE SOLICITUD = 1154216 Y NUMERO CORRELATIVO = 91320025082016957 OPERACIONES DE VENTA DE BONOS BTX</t>
  </si>
  <si>
    <t>||TRANSF.DE FONDOS SEGUN NOTA DE LA EMPRESA ESTRATEGICA BOLIVIANA DE CONSTRUCCION Y CONSERVACION DE INFRAESTRUCTURA CIVIL,CITE: EBC/GAF/ACT/2016-0068,RECIB. EN LA FECHA REF:CO.09 PARA GASTOS DE FUNCIONAMIENTO,OBRA DE CONSTRUCCION TRAMO VILLA TUNARI-ISINUTA (TRAM-TSO-5912) ABONO EN LA LIBRETA N°00587012003 EBC-CONSTRUCCION TRAMO VILLA TUNARI ISINUTA</t>
  </si>
  <si>
    <t>A requerimiento de Yacimiewnto Petroliferos Fiscales Bolivianos (YFPB), en la cual solicita la devolucion de depositos erroneos con nota CITE: DFC-3033 URT-2208/2016</t>
  </si>
  <si>
    <t>A requerimiento de Yacimiento Petroliferos Fiscales Bolivianos (YPFB), con nota CITE: DFC-3031 URT-2206/2016 en la cual solicita la devolucion de depositos en demasia.</t>
  </si>
  <si>
    <t>A requerimiento de Yacimientos Petroliferos Fiscales Bolivianos (YFPB) con nota CITE: DFC-3030 URT-2205/2016 solicita la devolucion de deposito erroneo.</t>
  </si>
  <si>
    <t>Transferencia que efectuamos a requerimiento del Servicio General de Identificacion de Personal segun nota CITE: SEGIP/DGE/793/2016 y en virtud a la nota interna CITE: MEFP/VPCF/DGCF/UCCF No. 667/16 de la Direccion General de Contabilidad Fiscal de esta Cartera de Estado y de acuerdo al Comprobante</t>
  </si>
  <si>
    <t>De: 00340012003 Reposicion por Gasto Operativo de la operacion tipo TRDE y Nro.37</t>
  </si>
  <si>
    <t>Transferencia en cumplimiento al DS N0913 de 15/06/2011 y el Convenio Interinstitucional de Financiamiento UPRE-CIF-575/2014, suscrito entre la UPRE y el GAD de Pando proyecto Construccion y Equipamiento Hospital de Tercer Nivel - Municipio de Cobija, correspondiente al pago de la planilla N 3, segu</t>
  </si>
  <si>
    <t>Transferencia en cumplimiento al DS N0913 de 15/06/2011 y el Convenio Interinstitucional de Financiamiento UPRE-CIF-092/2015, suscrito entre la UPRE y el GAM de Puerto Villarroel proyecto Construccion Puente Cajon Agua Rica, correspondiente al pago de la devolucion de retencion del 7%, segun la UPRE</t>
  </si>
  <si>
    <t>Transferencia en cumplimiento al DS N0913 de 15/06/2011 y el Convenio Intergubernativo de Financiamiento UPRE-CIF-IG/440/2015, suscrito entre la UPRE y el GAM de San Rafael proyecto Construccion Modulo Educativo U.E. Nacional Godofredo Trenker San Rafael de Velasco, correspondiente al pago de la pl</t>
  </si>
  <si>
    <t>'TRANSFERENCIA DE FONDOS||A SOL. DEL MIN,DE ECO Y FIN.PUBL. MEFP/VTCP/DGCP/UODP-855/2016 DE LA FECHA HRE TSO 5913 PAGO BTS EXTRABURSATIL - VENCIMIENTO 26 DE AGOSTO DE 2016 D.S. N°1121 DE 11 DE ENERO DE 2012. DEBITO DE LA LIBRETA 00099021001 TGN - RECURSOS ORDINARIOS.</t>
  </si>
  <si>
    <t>'TRANSFERENCIA DE FONDOS||A SOL. DEL MIN,DE ECO Y FIN.PUBL. MEFP/VTCP/DGCP/UODP-855/2016 DE LA FECHA HRE TSO 5913 PAGO BTS EXTRABURSATIL - VENCIMIENTO 26 DE AGOSTO DE 2016 D.S. N°1121 DE 11 DE ENERO DE 2012. DEBITO DE LA LIBRETA 00099021001 COBRO UTILES DE ESCRITORIO.</t>
  </si>
  <si>
    <t>||TRANSFERENCIA DE FONDOS EN ATENCION A MENSAJE SWIFT 12016 DE LA FECHA (SECTOR PUBLICO) DEBITO DE LA LIBRETA 00117012001 DGAC, REPOSICION UTILES DE ESCRITORIO</t>
  </si>
  <si>
    <t>||TRANSFERENCIA DE FONDOS EN ATENCIÓN A MENSAJES SWIFT 12014 Y 12008 DE LA FECHA (SECTOR PUBLICO) DE LA LIBRETA 00119012001 ADSIB, REPOSICION UTILES DE ESCRITORIO.</t>
  </si>
  <si>
    <t>'TRANSFERENCIA DE FONDOS||A SOL. DEL MIN,DE ECO Y FIN.PUBL. MEFP/VTCP/DGCP/UODP-856/2016 DE LA FECHA HRE TSO 5914 APORTE DE CAPITAL A FAVOR DEL BANCO UNION S.A. - ART.13 DE LA LEY N°769 DE 17 DE DICIEMBRE DE 2015. DEBITO DE LA LIBRETA 00099021001 TGN - RECURSOS ORDINARIOS.</t>
  </si>
  <si>
    <t>'TRANSFERENCIA DE FONDOS||A SOL. DEL MIN,DE ECO Y FIN.PUBL. MEFP/VTCP/DGCP/UODP-856/2016 DE LA FECHA HRE TSO 5914 APORTE DE CAPITAL A FAVOR DEL BANCO UNION S.A. - ART.13 DE LA LEY N°769 DE 17 DE DICIEMBRE DE 2015. DEBITO DE LA LIBRETA 00099021001 COBRO UTILES DE ESCRITORIO.</t>
  </si>
  <si>
    <t>||TRANSFERENCIA DE FONDOS S/G. MENSAJES SWIFT NROS. 12019 Y 12009 DE LA FECHA. (SECTOR PUBLICO). DEBITO DE LA LIBRETA NO.00119012001 ADSIB, REPOSICION UTILES DE ESCRITORIO.</t>
  </si>
  <si>
    <t>||TRANSFERENCIA DE FONDOS EN ATENCION A MENSAJE SWIFT 12017 Y CORREO ELECTRONICO DE LA FECHA, DE LA D.G.A.C. (SECTOR PUBLICO) DEBITO DE LA LIBRETA 00117012001 DGAC, REPOSICION UTILES DE ESCRITORIO</t>
  </si>
  <si>
    <t>||TRANSFERENCIA DE FONDOS EN ATENCION A MENSAJES SWIFT 12052 Y 12035 DE LA FECHA (SECTOR PUBLICO) DEBITO DE LA LIBRETA 00117012001 DGAC, REPOSICION UTILES DE ESCRITORIO</t>
  </si>
  <si>
    <t>||TRANSFERENCIA DE FONDOS S/G. MENSAJES SWIFT NROS. 12051 Y 12034 DE LA FECHA. (SECTOR PUBLICO). DEBITO DE LA LIBRETA NO.00119012001 ADSIB, REPOSICION UTILES DE ESCRITORIO.</t>
  </si>
  <si>
    <t>||COMISION AVISO ACEPTACION BS. 220 .- Y COBRO EMISION DE CBTE. CONTABLE BS,50 DE LA CARTA DE CREDITO STANDBY 31133010011225 SB-R-2016-028 CGO. LIB. N°00513012007 YPFB RECURSOS DE NACIONALIZACION</t>
  </si>
  <si>
    <t>VENTA DE DIVISAS CON TRANSFERENCIA DE FONDOS A SOLICITUD DE MINISTERIO DE EDUCACION SEGUN SOLICITUD 522 REF: TRASPASO PARA FABIANA ISABEL BELMONTE RADA EQUIVALENTES 1.633,58 USD LIB. 00099021001 TGN-RECURSOS ORDINARIOS (3987) POR DIFERENCIAL CAMBIARIO</t>
  </si>
  <si>
    <t>VENTA DE DIVISAS CON TRANSFERENCIA DE FONDOS A SOLICITUD DE MINISTERIO DE EDUCACION SEGUN SOLICITUD 522 REF: TRASPASO PARA FABIANA ISABEL BELMONTE RADA EQUIVALENTES 1.633,58 USD LIB. 00099021001 TGN-RECURSOS ORDINARIOS (3987)</t>
  </si>
  <si>
    <t>VENTA DE DIVISAS CON TRANSFERENCIA DE FONDOS A SOLICITUD DE MINISTERIO DE EDUCACION SEGUN SOLICITUD 520 REF: TRASPASO PARA FANY BEATRIZ RAMOS QUISPE EQUIVALENTES 1.550,90 USD LIB. 00099021001 TGN-RECURSOS ORDINARIOS (3987) POR DIFERENCIAL CAMBIARIO</t>
  </si>
  <si>
    <t>VENTA DE DIVISAS CON TRANSFERENCIA DE FONDOS A SOLICITUD DE MINISTERIO DE EDUCACION SEGUN SOLICITUD 520 REF: TRASPASO PARA FANY BEATRIZ RAMOS QUISPE EQUIVALENTES 1.550,90 USD LIB. 00099021001 TGN-RECURSOS ORDINARIOS (3987)</t>
  </si>
  <si>
    <t>VENTA DE DIVISAS CON TRANSFERENCIA DE FONDOS A SOLICITUD DE MINISTERIO DE EDUCACION SEGUN SOLICITUD 517 REF: TRASPASO PARA UNIVERSITY OF ABERDEEN EQUIVALENTES 1.637,43 USD LIB. 00099021001 TGN-RECURSOS ORDINARIOS (3987) POR DIFERENCIAL CAMBIARIO</t>
  </si>
  <si>
    <t>VENTA DE DIVISAS CON TRANSFERENCIA DE FONDOS A SOLICITUD DE MINISTERIO DE EDUCACION SEGUN SOLICITUD 517 REF: TRASPASO PARA UNIVERSITY OF ABERDEEN EQUIVALENTES 1.637,43 USD LIB. 00099021001 TGN-RECURSOS ORDINARIOS (3987)</t>
  </si>
  <si>
    <t>VENTA DE DIVISAS CON TRANSFERENCIA DE FONDOS A SOLICITUD DE SERVICIO NACIONAL DE AEROFOTOGRAMETRIA SEGUN SOLICITUD 531 REF: TRANSFERENCIA VÍA BCB, PARA EL PAGO A LA EMPRESA ROBLES PEREZ &amp; ASOCIADOS EIRL, POR EL PROCESAMIENTO DE DATOS ADQUIRIDOS POR EL SENSOR RCD30 80MPIX Y ALS 80HP, PARA EL PROYECTO LIB. 00244012001 LBP-SERVICIO NAL.DE AEROFOTOGRAMETRIA (4030001235)</t>
  </si>
  <si>
    <t>VENTA DE DIVISAS CON TRANSFERENCIA DE FONDOS A SOLICITUD DE YACIMIENTOS PETROLIFEROS FISCALES BOLIVIANOS SEGUN SOLICITUD 532 REF: PAGO BEICIP FRANLAB 6TO PAGO (25% SEGUNDO TRIMESTRE 2016) FACTURA IN-16-0345-BF OFFSHORE POR SERVICIO DE ?CONSULTORÍA EN ASESORAMIENTO TÉCNICO ECONÓMICO EN EXPLORACIÓN? C LIB. 00513022001 YPFB - "OPERACIONES"</t>
  </si>
  <si>
    <t>VENTA DE DIVISAS CON TRANSFERENCIA DE FONDOS A SOLICITUD DE YACIMIENTOS PETROLIFEROS FISCALES BOLIVIANOS SEGUN SOLICITUD 533 REF: PAGO A COPEC PROVISION DE DIESEL OIL CARGAS EFECTUADAS DE JULIO A AGOSTO 2016 LIB. 00513012004 LBP-YPFB-UNICOMERCIAL (4030005415/1-2188907)</t>
  </si>
  <si>
    <t>VENTA DE DIVISAS CON TRANSFERENCIA DE FONDOS A SOLICITUD DE YACIMIENTOS PETROLIFEROS FISCALES BOLIVIANOS SEGUN SOLICITUD 542 REF: PAGO A PETROPERU SA PROVISION DE DIESEL OIL AGOSTO 2016 LIB. 00513012004 LBP-YPFB-UNICOMERCIAL (4030005415/1-2188907)</t>
  </si>
  <si>
    <t>VENTA DE DIVISAS CON TRANSFERENCIA DE FONDOS A SOLICITUD DE YACIMIENTOS PETROLIFEROS FISCALES BOLIVIANOS SEGUN SOLICITUD 534 REF: PAGO A INTERTEK CALEB POR SERVICIO DE INSPECCIÓN Y ANÁLISIS DE MUESTRAS DE CRUDO RECONSTITUIDO MAYO 2016 LIB. 00513012007 YPFB - RECURSOS NACIONALIZACIÓN</t>
  </si>
  <si>
    <t>VENTA DE DIVISAS CON TRANSFERENCIA DE FONDOS A SOLICITUD DE ADMINISTRACION DE SERVICIOS PORTUARIOS BOLIVIA SEGUN SOLICITUD 540 REF: H.R. 897 Y 1562 PAGO AL SEÑOR JOSE LUIS PEDRO FERNÁNDEZ CASTILLO POR ALQUILERES DE OFICINA EN EL PUERTO DE ILO EN EL PERÚ, CORRESPONDIENTE A LOS MESES DE JULIO Y AGOSTO LIB. 00594012001 ASP-B FONDO DE OPERACIONES</t>
  </si>
  <si>
    <t>COBRO COSTOS DE PAPELERIA SEGUN TRANSFERENCIA DEL EXTERIOR POR ORDEN DE VICTORIA JUAN GAS S.A.C. REF:PAGO FACTURA COMERCIAL NO.52 LIB. 00513062001 YPFB-OPERACIONES PLANTA DE SEPARACION DE LIQUIDOS RIO GRANDE</t>
  </si>
  <si>
    <t>Transferencia en cumplimiento al DS N0913 de 15/06/2011 y el Convenio Interinstitucional de Financiamiento UPRE-CIF-099/2015, suscrito entre la UPRE y el GAM Puerto Villarroel Proyecto Construccion Aulas U.E. Trinitario, correspondiente al pago de la planilla N3 de cierre, segun la UPRE.</t>
  </si>
  <si>
    <t>Transferencia en cumplimiento al DS N0913 de 15/06/2011 y el Convenio Interinstitucional de Financiamiento UPRE-CIF-158/2015, suscrito entre la UPRE y el GAM Villa Tunari Proyecto Construccion Coliseo Paractito Distrito N9, correspondiente al pago de la planilla N2, segun la UPRE.</t>
  </si>
  <si>
    <t>Transferencia en cumplimiento al DS N0913 de 15/06/2011 y el Convenio Intergubernativo de Financiamiento UPRE-CIF-IG/20/2015, suscrito entre la UPRE y el GAM Porvenir Proyecto Construccion Centro Productivo y Social para Pescadores Porvenir, correspondiente al pago de la planilla N2 de cierre, segun</t>
  </si>
  <si>
    <t>Transferencia en cumplimiento al DS N0913 de 15/06/2011 y el Convenio Intergubernativo de Financiamiento UPRE-CIF-IG/285/2015, suscrito entre la UPRE y el GAM Puerto Siles Proyecto Construccion Bloque de Aulas U.E. Altura El Carmen, correspondiente al pago de la planilla N1, segun la UPRE.</t>
  </si>
  <si>
    <t>Transferencia en cumplimiento al DS N0913 de 15/06/2011 y el Convenio Intergubernativo de Financiamiento UPRE-CIF-IG/19/2015, suscrito entre la UPRE y el GAM Porvenir Proyecto Const. Centro Desarrollo de Formacion y Capacitacion Marcial Ventura, correspondiente al pago de la planilla N2 de cierre, s</t>
  </si>
  <si>
    <t>Transferencia en cumplimiento al DS N0913 de 15/06/2011 y el Convenio Intergubernativo de Financiamiento UPRE-CIF-IG/228/2016, suscrito entre la UPRE y el GAM Shinahota Proyecto Const. Cubierta Metalica y Graderias U.E. Coni Alto D-2, correspondiente al pago de la planilla N1, segun la UPRE.</t>
  </si>
  <si>
    <t>Transferencia en cumplimiento al DS N0913 de 15/06/2011 y el Convenio Intergubernativo de Financiamiento UPRE-CIF-IG/048/2016, suscrito entre la UPRE y el GAM Mairana Proyecto Construccion Tinglado y Graderia U.E. Adrian Melgar - Mairana, correspondiente al pago de la planilla N2, segun la UPRE.</t>
  </si>
  <si>
    <t>Transferencia en cumplimiento al DS N0913 de 15/06/2011 y el Convenio Intergubernativo de Financiamiento UPRE-CIF-IG/285/2015, suscrito entre la UPRE y el GAM Puerto Siles Proyecto Construccion Bloque de Aulas U.E. Altura El Carmen, correspondiente al pago de la planilla N2, segun la UPRE.</t>
  </si>
  <si>
    <t>Transferencia en cumplimiento al DS N0913 de 15/06/2011 y el Convenio Intergubernativo de Financiamiento UPRE-CIF-IG/072/2016, suscrito entre la UPRE y el GAM Charagua Proyecto Const. Graderias para Estadio Municipal Charagua Centro Urbano Charagua, correspondiente al pago de la planilla N2, segun</t>
  </si>
  <si>
    <t>Transferencia en cumplimiento al DS N0913 de 15/06/2011 y el Convenio Interinstitucional de Financiamiento UPRE-CIF-139/2015, suscrito entre la UPRE y el GAM Tiquipaya Proyecto Construccion Unidad Educativa Montecillo Alto, correspondiente al pago de la planilla N3, segun la UPRE.</t>
  </si>
  <si>
    <t>Transferencia en cumplimiento al DS N0913 de 15/06/2011 y el Convenio Interinstitucional de Financiamiento UPRE-CIF-152/2015, suscrito entre la UPRE y el GAM Carapari Proyecto Mej. e Identificacion de Areas Verdes Localidad Carapari (Const. Parque Infantil Area Verde Triangular), correspondiente al</t>
  </si>
  <si>
    <t>Transferencia en cumplimiento al DS N0913 de 15/06/2011 y el Convenio Intergubernativo de Financiamiento UPRE-CIF-IG/111/2015, suscrito entre la UPRE y el GAM de Ayo Ayo proyecto Const. Tinglado U.E. Quillcoma Yanamuyo Comunidad Quillcoma, correspondiente al pago de la planilla N 2 de cierre, segun</t>
  </si>
  <si>
    <t>Transferencia en cumplimiento al DS N0913 de 15/06/2011 y el Convenio Intergubernativo de Financiamiento UPRE-CIF-IG/162/2015, suscrito entre la UPRE y el GAM de Uyuni proyecto Construccion de Dos Canchas de Raquet y Dos Canchas Fronton Municipal Uyuni, correspondiente al pago de la planilla N 2, se</t>
  </si>
  <si>
    <t>Transferencia en cumplimiento al DS N0913 de 15/06/2011 y el Convenio Intergubernativo de Financiamiento UPRE-CIF-IG/443/2015, suscrito entre la UPRE y el GAM de Charagua proyecto Construccion Coliseo en la Comunidad San Isidro del Espino, correspondiente al pago de la planilla N 1, segun la UPRE.</t>
  </si>
  <si>
    <t>Transferencia en cumplimiento al DS N0913 de 15/06/2011 y el Convenio Intergubernativo de Financiamiento UPRE-CIF-IG/442/2015, suscrito entre la UPRE y el GAM de Ascension de Guarayos proyecto Construccion Coliseo Cerrado Municipal Juan Evo Morales - Guarayos, correspondiente al pago de la planilla</t>
  </si>
  <si>
    <t>Transferencia en cumplimiento al DS N0913 de 15/06/2011 y el Convenio Intergubernativo de Financiamiento UPRE-CIF-IG/216/2015, suscrito entre la UPRE y el GAM de El Villar proyecto Construccion Tinglado Unidad Educativa Manuel Ascencio Padilla, correspondiente al pago de la planilla N 1, segun la UP</t>
  </si>
  <si>
    <t>Transferencia en cumplimiento al DS N0913 de 15/06/2011 y el Convenio Interinstitucional de Financiamiento UPRE-CIF-372/2014, suscrito entre la UPRE y el GAM de Montero proyecto Construccion Mercado de Montero, correspondiente al pago de la planilla N 6, segun la UPRE.</t>
  </si>
  <si>
    <t>Transferencia en cumplimiento al DS N0913 de 15/06/2011 y el Convenio Interinstitucional de Financiamiento UPRE-CIF-068/2015, suscrito entre la UPRE y el GAM de Villa Tunari proyecto Construccion Centro de Salud Jatun Pampa, correspondiente al pago de la planilla N 5, segun la UPRE.</t>
  </si>
  <si>
    <t>Transferencia en cumplimiento al DS N0913 de 15/06/2011 y el Convenio Intergubernativo de Financiamiento UPRE-CIF-IG/009/2015, suscrito entre la UPRE y el GAM de Filadelfia proyecto Construccion Ambientes Nivel Secundario Unidad Educativa Espiritu, correspondiente al pago de la planilla N 3, segun l</t>
  </si>
  <si>
    <t>Transferencia en cumplimiento al DS N0913 de 15/06/2011 y el Convenio Interinstitucional de Financiamiento UPRE-CIF-063/2015, suscrito entre la UPRE y el GAM de Villa Tunari proyecto Construccion 8 Aulas U. E. Paracty B, correspondiente al pago de la planilla N 4 de cierre, segun la UPRE.</t>
  </si>
  <si>
    <t>Transferencia en cumplimiento al DS N0913 de 15/06/2011 y el Convenio Intergubernativo de Financiamiento UPRE-CIF-IG/375/2016, suscrito entre la UPRE y el GAM de Shinahota proyecto Construccion Pista Sintetica de Atletismo Estadio Municipal Shinahota, correspondiente al pago de la planilla N 1, segu</t>
  </si>
  <si>
    <t>Transferencia en cumplimiento al DS N0913 de 15/06/2011 y el Convenio Intergubernativo de Financiamiento UPRE-CIF-IG/246/2016, suscrito entre la UPRE y el GAM de Sicaya proyecto Const. Cancha Multifuncional Unidad Educativa Kara Kara, correspondiente al pago de la planilla N 2, segun la UPRE.</t>
  </si>
  <si>
    <t>Transferencia en cumplimiento al DS N0913 de 15/06/2011 y el Convenio Intergubernativo de Financiamiento UPRE-CIF-IG/389/2015, suscrito entre la UPRE y el GAM de Pampa Aullagas proyecto Construccion Adoquinado Calles Principales Pampa Aullagas C/Mejillones, Los Angeles, Litoral, L. Cabrera, Calama,</t>
  </si>
  <si>
    <t>TRANSFERENCIA DEL EXTERIOR SEGUN MJE.SWIFT NO.12079 DE FECHA 26/08/2016 ORDENANTE: CONSULADO GENERAL DE BOLIVIA-PALMA DE MALLORCA LIB. 00010011102 MIN.RELACIONES EXTERIORES - GESTORIA CONSULAR LEY Nº 3108</t>
  </si>
  <si>
    <t>TRANSFERENCIA DEL EXTERIOR SEGUN MJE.SWIFT NO.12116 DE FECHA 26/08/2016 ORDENANTE: CONSULADO DE BOLIVIA-ANTOFAGASTA REF:RECAUDACIONES LIB. 00010011102 MIN.RELACIONES EXTERIORES - GESTORIA CONSULAR LEY Nº 3108</t>
  </si>
  <si>
    <t>NUMERO DE LIBRETA CUT: TGN OPERACIÓN E18 TRANSFERENCIA DEL SISTEMA FINANCIERO POR CUENTA DE TERCEROS A LA CUT Traspaso de BBVA PREVISION AFP</t>
  </si>
  <si>
    <t>NUMERO DE LIBRETA CUT: Senasir OPERACIÓN E18 TRANSFERENCIA DEL SISTEMA FINANCIERO POR CUENTA DE TERCEROS A LA CUT Traspaso de BBVA PREVISION AFP</t>
  </si>
  <si>
    <t>NÚMERO DE LIBRETA CUT: 990301013.00 OPERACIÓN T01 TRANSFERENCIA DE FONDOS A LA CUT - TESORO DIRECTO DE BANCO UNION S.A. A CUENTA UNICA DEL TESORO CON NUMERO DE SOLICITUD = 1158512 Y NUMERO CORRELATIVO = 91320026082016026 VENTA DE BONOS BTX</t>
  </si>
  <si>
    <t xml:space="preserve">AUTORIDAD DE FISCALIZACIÓN Y CONTROL SOCIAL DE EMPRESAS  </t>
  </si>
  <si>
    <t>'TRANSFERENCIA DE FONDOS DE DPTOS.DE ENCAJE LEGAL DEL SISTEMA FINANCIERO A DPTOS.CTES.DEL SECTOR PUBLICO S/G CITE' BUN0752/16||DEVOLUCION DEL PAGO DUPLICADO EFECTUADO A TRAVÉS DEL SPT AL BENEFICIARIO ALIAGA RODRIGUEZ MAURA EN FECHA 07/06/16 POR CTA. BCB, LIBRETA 00099021001 AUTORIDAD DE FISCALIZACION DE EMPRESAS</t>
  </si>
  <si>
    <t>||TRANSFERENCIA DE FONDOS S/G. MENSAJES SWIFT NRO. 12084 DE LA FECHA. (SECTOR PUBLICO). DEBITO DE LA LIBRETA 00117012001, REPOSICION UTILES DE ESCRITORIO.</t>
  </si>
  <si>
    <t>||TRANSFERENCIA DE FONDOS POR PARTE DEL TGN PARA PAGO DE VALORES "C" EN MN CON F.VCTO.26.08.2016, S/G CARTA MEFP/VTCP/DGCP/UODP-858/2016 DE FECHA 26/08/2016.DEL MINISTERIO DE ECONOMIA Y FINANZAS PUBLICAS, LIBRETA 00099031003 DEL TGN TITULOS VALOR DEL TESORO MN LIBRETA 00099031003 DEL TGN TITULOS VALOR DEL TESORO MN</t>
  </si>
  <si>
    <t>'TRANSFERENCIA DE FONDOS||A SOL. DEL MIN,DE ECO Y FIN.PUBL. MEFP/VTCP/DGCP/UODP-859/2016 DE LA FECHA HRE TSO 5929 PAGO BTS EXTRABURSATIL - VENCIMIENTO 27, 28 Y 29 DE AGOSTO DE 2016 D.S. N°1121 DE 11 DE ENERO DE 2012. DEBITO DE LA LIBRETA 00099021001 TGN - RECURSOS ORDINARIOS.</t>
  </si>
  <si>
    <t>'TRANSFERENCIA DE FONDOS||A SOL. DEL MIN,DE ECO Y FIN.PUBL. MEFP/VTCP/DGCP/UODP-859/2016 DE LA FECHA HRE TSO 5929 PAGO BTS EXTRABURSATIL - VENCIMIENTO 27, 28 Y 29 DE AGOSTO DE 2016 D.S. N°1121 DE 11 DE ENERO DE 2012. DEBITO DE LA LIBRETA 00099021001 COBRO UTILES DE ESCRITORIO.</t>
  </si>
  <si>
    <t>||TRANSFERENCIA DE FONDOS S/G. MENSAJE SWIFT NRO. 12130 DE LA FECHA (SECTOR PUBLICO). DEBITO DE LA LIBRETA 00117012001 DGAC, REPOSICION UTILES DE ESCRITORIO.</t>
  </si>
  <si>
    <t>VENTA DE DIVISAS CON TRANSFERENCIA DE FONDOS A SOLICITUD DE MINISTERIO DE EDUCACION SEGUN SOLICITUD 535 REF: TRASPASO PARA OSCAR CONTRERAS CARRASCO EQUIVALENTES 374,95 USD LIB. 00099021001 TGN-RECURSOS ORDINARIOS (3987) POR DIFERENCIAL CAMBIARIO</t>
  </si>
  <si>
    <t>VENTA DE DIVISAS CON TRANSFERENCIA DE FONDOS A SOLICITUD DE MINISTERIO DE EDUCACION SEGUN SOLICITUD 535 REF: TRASPASO PARA OSCAR CONTRERAS CARRASCO EQUIVALENTES 374,95 USD LIB. 00099021001 TGN-RECURSOS ORDINARIOS (3987)</t>
  </si>
  <si>
    <t>VENTA DE DIVISAS CON TRANSFERENCIA DE FONDOS A SOLICITUD DE MINISTERIO DE EDUCACION SEGUN SOLICITUD 515 REF: TRASPASO GABRIELA TRUJILLO INFANTES EQUIVALENTES 1.047,76 USD LIB. 00099021001 TGN-RECURSOS ORDINARIOS (3987) POR DIFERENCIAL CAMBIARIO</t>
  </si>
  <si>
    <t>VENTA DE DIVISAS CON TRANSFERENCIA DE FONDOS A SOLICITUD DE MINISTERIO DE EDUCACION SEGUN SOLICITUD 515 REF: TRASPASO GABRIELA TRUJILLO INFANTES EQUIVALENTES 1.047,76 USD LIB. 00099021001 TGN-RECURSOS ORDINARIOS (3987)</t>
  </si>
  <si>
    <t>VENTA DE DIVISAS CON TRANSFERENCIA DE FONDOS A SOLICITUD DE MINISTERIO DE EDUCACION SEGUN SOLICITUD 509 REF: TRASPASO PARA DIANA JACKLYNE VALDEZ VARGAS EQUIVALENTES 1.400,01 USD LIB. 00099021001 TGN-RECURSOS ORDINARIOS (3987) POR DIFERENCIAL CAMBIARIO</t>
  </si>
  <si>
    <t>VENTA DE DIVISAS CON TRANSFERENCIA DE FONDOS A SOLICITUD DE MINISTERIO DE EDUCACION SEGUN SOLICITUD 509 REF: TRASPASO PARA DIANA JACKLYNE VALDEZ VARGAS EQUIVALENTES 1.400,01 USD LIB. 00099021001 TGN-RECURSOS ORDINARIOS (3987)</t>
  </si>
  <si>
    <t>VENTA DE DIVISAS CON TRANSFERENCIA DE FONDOS A SOLICITUD DE MINISTERIO DE EDUCACION SEGUN SOLICITUD 518 REF: RASPASO PARA LA UNIVERSIDAD POLITECNICA DE MADRID EQUIVALENTES 9.980,65 USD LIB. 00099021001 TGN-RECURSOS ORDINARIOS (3987) POR DIFERENCIAL CAMBIARIO</t>
  </si>
  <si>
    <t>VENTA DE DIVISAS CON TRANSFERENCIA DE FONDOS A SOLICITUD DE MINISTERIO DE EDUCACION SEGUN SOLICITUD 518 REF: RASPASO PARA LA UNIVERSIDAD POLITECNICA DE MADRID EQUIVALENTES 9.980,65 USD LIB. 00099021001 TGN-RECURSOS ORDINARIOS (3987)</t>
  </si>
  <si>
    <t>VENTA DE DIVISAS CON TRANSFERENCIA DE FONDOS A SOLICITUD DE MINISTERIO DE EDUCACION SEGUN SOLICITUD 537 REF: TRASPASO PABLO CORNEJO PIEROLA EQUIVALENTES 570,71 USD LIB. 00099021001 TGN-RECURSOS ORDINARIOS (3987) POR DIFERENCIAL CAMBIARIO</t>
  </si>
  <si>
    <t>VENTA DE DIVISAS CON TRANSFERENCIA DE FONDOS A SOLICITUD DE MINISTERIO DE EDUCACION SEGUN SOLICITUD 537 REF: TRASPASO PABLO CORNEJO PIEROLA EQUIVALENTES 570,71 USD LIB. 00099021001 TGN-RECURSOS ORDINARIOS (3987)</t>
  </si>
  <si>
    <t>COBRO COSTOS DE PAPELERIA SEGUN TRANSFERENCIA DEL EXTERIOR POR ORDEN DE CONSULADO GENERAL DE BOLIVIA-PALMA DE MALLORCA LIB. 00010011102 MIN.RELACIONES EXTERIORES - GESTORIA CONSULAR LEY Nº 3108</t>
  </si>
  <si>
    <t>VENTA DE DIVISAS CON TRANSFERENCIA DE FONDOS A SOLICITUD DE MINISTERIO DE EDUCACION SEGUN SOLICITUD 521 REF: TRASPASO PARA CAMPUS FRANCE AGENCE COMPTABLE EQUIVALENTES 326.387,18 USD LIB. 00099021001 TGN-RECURSOS ORDINARIOS (3987) POR DIFERENCIAL CAMBIARIO</t>
  </si>
  <si>
    <t>VENTA DE DIVISAS CON TRANSFERENCIA DE FONDOS A SOLICITUD DE MINISTERIO DE EDUCACION SEGUN SOLICITUD 521 REF: TRASPASO PARA CAMPUS FRANCE AGENCE COMPTABLE EQUIVALENTES 326.387,18 USD LIB. 00099021001 TGN-RECURSOS ORDINARIOS (3987)</t>
  </si>
  <si>
    <t>PROVISION DE FONDOS A SOLICITUD DE YACIMIENTOS PETROLIFEROS FISCALES BOLIVIANOS SEGUN SOLICITUD YPFB-0318-2016 REF: PAGO IDH DEL MES DE MAYO/2016 LIB. 00513012007 YPFB - RECURSOS NACIONALIZACIÓN</t>
  </si>
  <si>
    <t>VENTA DE DIVISAS CON TRANSFERENCIA DE FONDOS A SOLICITUD DE MINISTERIO DE EDUCACION SEGUN SOLICITUD 514 REF: TRASPASO PARA HUGO MOBAREC SARAVIA EQUIVALENTES 1.543,19 USD LIB. 00099021001 TGN-RECURSOS ORDINARIOS (3987) POR DIFERENCIAL CAMBIARIO</t>
  </si>
  <si>
    <t>VENTA DE DIVISAS CON TRANSFERENCIA DE FONDOS A SOLICITUD DE MINISTERIO DE EDUCACION SEGUN SOLICITUD 514 REF: TRASPASO PARA HUGO MOBAREC SARAVIA EQUIVALENTES 1.543,19 USD LIB. 00099021001 TGN-RECURSOS ORDINARIOS (3987)</t>
  </si>
  <si>
    <t>PROVISION DE FONDOS A SOLICITUD DE YACIMIENTOS PETROLIFEROS FISCALES BOLIVIANOS SEGUN SOLICITUD YPFB-0325-2016 REF: PAGO REGALIAS AL DEPARTAMENTO DE TGN MAYO/16 LIB. 00099021001 TGN YPFB PARTICIPACION 6% PRODUCCIÓN BRUTA DE HIDROCARBUROS BOCA DE POZO</t>
  </si>
  <si>
    <t>PAGO A CAF PRÉSTAMO CFA003747 VCTO. 26-ago-2016 POR CUENTA DE TGN , NTI. 008096 VALOR 26-ago-2016 CAPITAL USD 91.089,62 INTERESES USD 16.345,77 CTA. 3987 CUENTA UNICA DEL TESORO LIB. 00099021001 REF.: COMISIONES BANCARIAS</t>
  </si>
  <si>
    <t>VENTA DE DIVISAS CON TRANSFERENCIA DE FONDOS A SOLICITUD DE MINISTERIO DE EDUCACION SEGUN SOLICITUD 536 REF: TRASPASO ANA TERESA MORATO LOPEZ EQUIVALENTES 1.828,55 USD LIB. 00099021001 TGN-RECURSOS ORDINARIOS (3987) POR DIFERENCIAL CAMBIARIO</t>
  </si>
  <si>
    <t>VENTA DE DIVISAS CON TRANSFERENCIA DE FONDOS A SOLICITUD DE MINISTERIO DE EDUCACION SEGUN SOLICITUD 536 REF: TRASPASO ANA TERESA MORATO LOPEZ EQUIVALENTES 1.828,55 USD LIB. 00099021001 TGN-RECURSOS ORDINARIOS (3987)</t>
  </si>
  <si>
    <t>VENTA DE DIVISAS CON TRANSFERENCIA DE FONDOS A SOLICITUD DE VICEPRESIDENCIA DEL ESTADO SEGUN SOLICITUD 547 REF: PAGO A ROYAL FBO SERVICE S.A. POR EL SERVICIO DE PROVISION DE COMBUSTIBLE Y MANIPULACION DE AVIONES PARA LA FAB 002 QUE TRASLADO AL SR. VICEPRESIDENTE DEL ESTADO A LA CIUDAD DE LIMA - PERU LIB. 00099021001 TGN-RECURSOS ORDINARIOS (3987)</t>
  </si>
  <si>
    <t>VENTA DE DIVISAS CON TRANSFERENCIA DE FONDOS A SOLICITUD DE VICEPRESIDENCIA DEL ESTADO SEGUN SOLICITUD 546 REF: PAGO AL SR. BRUNO BOSTEELS, POR EL SERVICIO DE TRADUCCIÓN DEL ESPAÑOL AL INGLES SOBRE LOS DISCURSOS, PONENCIAS DEL SR. VICEPRESIDENTE DEL ESTADO, SEGÚN CONTRATO ADMINISTRATIVO VPEP PALP NO LIB. 00099021001 TGN-RECURSOS ORDINARIOS (3987)</t>
  </si>
  <si>
    <t>COBRO COSTOS DE PAPELERIA SEGUN TRANSFERENCIA DEL EXTERIOR POR ORDEN DE CONSULADO DE BOLIVIA-ANTOFAGASTA REF:RECAUDACIONES LIB. 00010011102 MIN.RELACIONES EXTERIORES - GESTORIA CONSULAR LEY Nº 3108</t>
  </si>
  <si>
    <t>COBRO COSTOS DE PAPELERIA SEGUN TRANSFERENCIA DEL EXTERIOR POR ORDEN DE DNP INTERNACIONAL SA REF:DEVOLUCION PAGO EN EXCEDENTE LIB. 00513012004 LBP-YPFB-UNICOMERCIAL (4030005415/1-2188907)</t>
  </si>
  <si>
    <t>Transferencia en cumplimiento al DS N0913 de 15/06/2011 y el Convenio Intergubernativo de Financiamiento UPRE-CIF-IG/287/2015, suscrito entre la UPRE y el GAM de San Borja proyecto Construccion Modulo Educativo en la Unidad Educativa Cochabamba, correspondiente al pago de la planilla N 3, segun la U</t>
  </si>
  <si>
    <t>||AMPLIACION DE VALIDEZ 0,15% S/USD138.195,30.-POR 16 DIAS,COMISION REEMBS.GSTS.COMUNICACION BS220.-Y EMISION COMP.CONTABLE BS50.-,S/G NOTA EASBA-NE-GG Nº578/2016 REF.:I-2016-013 P/C EASBA A/F MAGHREB MANAGEMENT INTERNATIONAL-MMI. LIB.00586019203 GASTO CORRIENTE EASBA-SANO Nº 400 REF.:COMISIONES AMPL.VAL.LC I-2016-013</t>
  </si>
  <si>
    <t>||TRANSFERENCIA DE FONDOS S/G. MENSAJES SWIFT NROS. 12085 Y 12076 DE LA FECHA. (SECTOR PUBLICO). DEBITO DE LA LIBRETA 00117012001, REPOSICION UTILES DE ESCRITORIO.</t>
  </si>
  <si>
    <t>Transferencia que efectuamos, a requerimiento del Fondo de Desarrollo Regional del Sistema Financiero y de Apoyo al Sector Productivo (FONDESIF),segun nota CITE: FSF-DAA-NE-1497/2016, por concepto de capital por el mes de julio de 2016 del Fideicomiso Programa Programa de Reconversion Productiva y</t>
  </si>
  <si>
    <t>Pago de capital e interes corriente a favor del TGN, adeudados por el GAD Santa Cruz, correspondiente al Convenio Subsidiario CAF 2324 del Proyecto de Electrificacion El Carmen Rivero Torrez.</t>
  </si>
  <si>
    <t>||MULTA POR INCUMPLIMIENTO A LA GUIA DE PROCEDIMIENTOS OPERATIVOS DE CANCELACION DE BOLETAS DE PAGOS A FUNCIONARIOS PUBLICOS Y BENEFICIARIOS DE RENTA DE ACUERDO A NOTA MEFP/VTCP/DGPOT/UAIS/N° 4902/2016 RECIBIDA EN F.26/08/16 REF: INCONSIST.CERTIF. SR. APULACA VALERIANO GUMERCINDO. EN CUMPLIMIENTO AL INCISO M PUNTO 13; LIBRETA 00099021001.</t>
  </si>
  <si>
    <t>||TRANSF. DE FONDOS DEL EXTERIOR A F/TRIBUNAL SUPREMO ELECTORAL SEGUN SWIFT NO.12046 DEL 25/08/2016 ORDENANTE CONSULADO GERAL DA BOLIVIA-SAO PAULO BRASIL REF:DEVOLUCION DE SALDOS NO EJECUTADOS LIB.00099021001 TGN RECURSOS ORDINARIOS</t>
  </si>
  <si>
    <t>||47° DES. CRED. EXT. YPFB UREA AMONIACO CARRASCO CBBA SG. NOTAS YPFB/PRS/GAFC-2195 DFC-3303 URT-2437/2016 Y MHE-6892 DESP-0988 REC. EN FECHA 25 Y 24/08/16 (TRAM-TGL-12665 Y 12622) REF: RD N°165/12 CONT.SANO N°257/12 E INFORMES BCB-GOM Y GAL N° 29 Y 221 DE FECHA 26/08/16 ABONO EN LA LIBRETA N°00513059202 YPFB CRÉDITO SANO 257/2012 PLANTA DE UREA AMONIACO 47° DESEMBOLSO</t>
  </si>
  <si>
    <t>'TRANSFERENCIA DE FONDOS S/G CITE Nº' MEFP/VTCP/DGPOT/||/UPCFTGN/TR N°1897/16 DE LA FECHA, DEL MIN.DE ECONOMIA Y FINANZAS PUBLICAS (HRE-TSO-5955). DEBITO DE LA LIBRETA N°00513012004 LBP-YPFB-UNICOMERCIAL, REGUL-DE FONDO ACREDITADO.</t>
  </si>
  <si>
    <t>VENTA DE DIVISAS CON TRANSFERENCIA DE FONDOS A SOLICITUD DE ADUANA NACIONAL DE BOLIVIA SEGUN SOLICITUD 543 REF: CONTRIBUCION OBLIGATORIA ANUAL A LA ORGANIZACION MUNDICAL DE ADUANAS "OMA" POR EL PERIODO 01/07/2016 AL 30/06/2017 EQUIVALENTE AL 0.161% DEL TOTAL DE CONTRIBUCIONES QUE REALIZAN TODOS LOS LIB. 00283012002 ADUANA NAL.-RECURSOS PROPIOS (4169-03D353) POR DIFERENCIAL CAMBIARIO</t>
  </si>
  <si>
    <t>VENTA DE DIVISAS CON TRANSFERENCIA DE FONDOS A SOLICITUD DE ADUANA NACIONAL DE BOLIVIA SEGUN SOLICITUD 543 REF: CONTRIBUCION OBLIGATORIA ANUAL A LA ORGANIZACION MUNDICAL DE ADUANAS "OMA" POR EL PERIODO 01/07/2016 AL 30/06/2017 EQUIVALENTE AL 0.161% DEL TOTAL DE CONTRIBUCIONES QUE REALIZAN TODOS LOS LIB. 00283012002 ADUANA NAL.-RECURSOS PROPIOS (4169-03D353)</t>
  </si>
  <si>
    <t>VENTA DE DIVISAS CON TRANSFERENCIA DE FONDOS A SOLICITUD DE MINISTERIO DE EDUCACION SEGUN SOLICITUD 541 REF: TRASPASO PARA JORGE DANIEL GROCK PEREIRA EQUIVALENTES 1.829,13 USD LIB. 00099021001 TGN-RECURSOS ORDINARIOS (3987) POR DIFERENCIAL CAMBIARIO</t>
  </si>
  <si>
    <t>VENTA DE DIVISAS CON TRANSFERENCIA DE FONDOS A SOLICITUD DE MINISTERIO DE EDUCACION SEGUN SOLICITUD 541 REF: TRASPASO PARA JORGE DANIEL GROCK PEREIRA EQUIVALENTES 1.829,13 USD LIB. 00099021001 TGN-RECURSOS ORDINARIOS (3987)</t>
  </si>
  <si>
    <t>VENTA DE DIVISAS CON TRANSFERENCIA DE FONDOS A SOLICITUD DE MINISTERIO DE EDUCACION SEGUN SOLICITUD 512 REF: TRASPASO PARA LUZ NATALIA MERCADO CALLAU EQUIVALENTES 2.333,54 USD LIB. 00099021001 TGN-RECURSOS ORDINARIOS (3987) POR DIFERENCIAL CAMBIARIO</t>
  </si>
  <si>
    <t>VENTA DE DIVISAS CON TRANSFERENCIA DE FONDOS A SOLICITUD DE MINISTERIO DE EDUCACION SEGUN SOLICITUD 512 REF: TRASPASO PARA LUZ NATALIA MERCADO CALLAU EQUIVALENTES 2.333,54 USD LIB. 00099021001 TGN-RECURSOS ORDINARIOS (3987)</t>
  </si>
  <si>
    <t>VENTA DE DIVISAS CON TRANSFERENCIA DE FONDOS A SOLICITUD DE ADMINISTRACION DE SERVICIOS PORTUARIOS BOLIVIA SEGUN SOLICITUD 548 REF: H.R. 1375 PAGO A MERCOSOFT CONSULTORES S.R.L. POR PUBLICACIÓN EN LA GUIA LOGÍSTICA Y DE COMERCIO EXTERIOR 2016, SEGÚN ORDEN DE PAGO ASP-B/DAF/UAD/OP-686/2016 Y DEMÁS DO LIB. 00594012001 ASP-B FONDO DE OPERACIONES</t>
  </si>
  <si>
    <t>VENTA DE DIVISAS CON TRANSFERENCIA DE FONDOS A SOLICITUD DE VICEPRESIDENCIA DEL ESTADO SEGUN SOLICITUD 549 REF: PAGO A ROYAL FBO SERVICE S.A. POR EL SERVICIO DE PROVISION DE COMBUSTIBLE Y OTROS EN EL VIAJE REALIZADO POR EL SR. VICEPRESIDENTE DEL ESTADO A MONTREAL CANADA, SEGÚN FACTURAS BSL0700170525 LIB. 00099021001 TGN-RECURSOS ORDINARIOS (3987)</t>
  </si>
  <si>
    <t>PAGO A BID PRÉSTAMO 3091/BL-BO VCTO. 27-ago-2016 POR CUENTA DE TGN , NTI. 008237 VALOR 29-ago-2016 INTERESES USD 1.491,80 CTA. 3987 CUENTA UNICA DEL TESORO LIB. 00099021001 REF.: COMISIONES BANCARIAS</t>
  </si>
  <si>
    <t>PAGO A BID PRÉSTAMO 3091/BL-BO VCTO. 27-ago-2016 POR CUENTA DE TGN , NTI. 008122 VALOR 29-ago-2016 INTERESES USD 46.624,27 COMISIONES USD 56.362,43 CTA. 3987 CUENTA UNICA DEL TESORO LIB. 00099021001 REF.: COMISIONES BANCARIAS</t>
  </si>
  <si>
    <t>TRANSFERENCIA RECIBIDA DEL EXTERIOR SEGÚN MENSAJES SWIFT Nos. 12188-12179 (REM.EXT.) DE FECHA 29-08-2016 POR DESEMBOLSO DE CAF PRÉSTAMO CFA008089 PROY CARRET. UYUNI-TUPIZA LIBRETA N° 00291012002 ABC-RECURSOS PROPIOS REF.: UTILES DE ESCRITORIO</t>
  </si>
  <si>
    <t>TRANSFERENCIA RECIBIDA DEL EXTERIOR SEGÚN MENSAJES SWIFT Nos. 12189-12180 (REM.EXT.) DE FECHA 29-08-2016 POR DESEMBOLSO DE CAF PRÉSTAMO CFA008839 CARRETERA CARACOLLO-COLQUIRI LIBRETA N° 02910102002 ABC-LIB.RECAUD.TASAS Y TRIBUTOS I REF.: UTILES DE ESCRITORIO</t>
  </si>
  <si>
    <t>Transferencia en cumplimiento al DS N0913 de 15/06/2011 y el Convenio Intergubernativo de Financiamiento UPRE-CIF-IG/213/2015, suscrito entre la UPRE y el GAM de Mizque proyecto Construccion Coliseo Multifuncional de Mizque, correspondiente al pago de la planilla N 2, segun la UPRE.</t>
  </si>
  <si>
    <t>Transferencia en cumplimiento al DS N0913 de 15/06/2011 y el Convenio Intergubernativo de Financiamiento UPRE-CIF-IG/069/2016, suscrito entre la UPRE y el GAM de Ascension de Guarayos proyecto Construccion Tinglado para la Comunidad Santa Maria Guarayos, correspondiente al pago de la planilla N 2, s</t>
  </si>
  <si>
    <t>Transferencia en cumplimiento al DS N0913 de 15/06/2011 y el Convenio Interinstitucional de Financiamiento UPRE-CIF-019/2015, suscrito entre la UPRE y el GAM de Entre Rios proyecto Const. Coliseo Cerrado Rio Blanco Entre Rios, correspondiente al pago de la planilla N 4, segun la UPRE.</t>
  </si>
  <si>
    <t>Transferencia en cumplimiento al DS N0913 de 15/06/2011 y el Convenio Intergubernativo de Financiamiento UPRE-CIF-IG/225/2016, suscrito entre la UPRE y el GAM de Entre Rios proyecto Const. 8 Aulas U.E. Alvaro Garcia Linera Entre Rios, correspondiente al pago de la planilla N 2, segun la UPRE.</t>
  </si>
  <si>
    <t>Transferencia en cumplimiento al DS N0913 de 15/06/2011 y el Convenio Intergubernativo de Financiamiento UPRE-CIF-IG/247/2016, suscrito entre la UPRE y el GAM de Sicaya proyecto Const. Cancha Multifuncional Unidad Educativa Higuerani, correspondiente al pago de la planilla N 2, segun la UPRE.</t>
  </si>
  <si>
    <t>Transferencia en cumplimiento al DS N0913 de 15/06/2011 y el Convenio Interinstitucional de Financiamiento UPRE-CIF-1098/2013, suscrito entre la UPRE y el GAM de Ascension de Guarayos proyecto Construccion Villa Olimpica Ascension de Guarayos, correspondiente al pago de la planilla N 4, segun la UPR</t>
  </si>
  <si>
    <t>Transferencia en cumplimiento al DS N0913 de 15/06/2011 y el Convenio Interinstitucional de Financiamiento UPRE-CIF-096/2015, suscrito entre la UPRE y el GAM de Puerto Villarroel proyecto Construccion Infraestructura U.E. Ebenezer, correspondiente al pago de la planilla N 5 de cierre, segun la UPRE.</t>
  </si>
  <si>
    <t>Transferencia en cumplimiento al DS N0913 de 15/06/2011 y el Convenio Interinstitucional de Financiamiento UPRE-CIF-080/2015, suscrito entre la UPRE y el GAM de Villa Tunari proyecto Construccion Tinglado y Graderia U. E. Naranjitos, correspondiente al pago de la devolucion de retencion, segun la UP</t>
  </si>
  <si>
    <t>Transferencia que efectuamos a requerimiento del Ministerio de Obras Publicas, Servicios y Vivienda segun nota CITE: MOPSV/DGAA No.446/2016 y en virtud a la nota interna CITE: MEFP/VPCF/DGCF/UCCF No. 679/16 de la Direccion General de Contabilidad Fiscal de esta Cartera de Estado y de acuerdo al Comp</t>
  </si>
  <si>
    <t>||TRANSFERENCIA DE FONDOS SEGUN NOTA DEL MINISTERIO DE ECONOMIA Y FINANZAS PUBLICAS, CITE: MEFP VTCP DGCP UODP-862/16, RECIBIDA EN LA FECHA REF: PAGO VENCIMIENTO CLAVE PIZARRA TGNU1U03 (TRAM-TSO-5947) EQUIV. A UFV. 2.250.000.00 T/C UFV. 2,14661 DE LA LIBRETA 00099021001 TGN RECURSOS ORDINARIOS MONEDA NACIONAL</t>
  </si>
  <si>
    <t>COBRO DE||UTILES DE ESCRITORIO POR ELABORACION DE LA OPERACION CONTABLE N°862020 DE LA FECHA DE LA LIBRETA 00099021001 TGN RECURSOS ORDINARIOS MONEDA NACIONAL, COSTO UTILES DE ESCRITORIO</t>
  </si>
  <si>
    <t>'COBRO POR´||COMISION DE TRANSFERENCIA FDOS. AL EXTERIOR 0.10% S/USD 172.000.- REEM. GTOS. DE COMUNICACION BS 220.- Y EMISION CBTE. CONTABLE BS 50.- REF.: PAGO N° 2 LC I-2016-008 EN COMPLEMENTO A CBTE. S-0862030 ADJUNTO DE LA FECHA. CGO.LIB.N° 00513012004 LBP-YPFB-UNICOMERCIAL REF.: COMISIONES PAGO N°2 LC I-2016-008.</t>
  </si>
  <si>
    <t>'TRANSFERENCIA DE FONDOS||EN ATENCION A NOTA DEL MIN. DE ECONOMIA Y FINANZAS PUBLICAS. MEFP/VTCP/DGCP/UODP-863/2016 DE LA FECHA(HRE-TSO-5945). PAGO BTS EXTRABURSATIL -VENCIMIENTO 30 DE AGOSTO DE 2016 D.S. N°1121 DE 11/01/2012 DEBITO DE LIBRETA N° 00099021001 "TGN-RECURSOS ORDINARIOS-MONEDA NACIONAL".</t>
  </si>
  <si>
    <t>'TRANSFERENCIA DE FONDOS||EN ATENCION A NOTA DEL MIN. DE ECONOMIA Y FINANZAS PUBLICAS. MEFP/VTCP/DGCP/UODP-863/2016 DE LA FECHA(HRE-TSO-5945). PAGO BTS EXTRABURSATIL -VENCIMIENTO 30 DE AGOSTO DE 2016 D.S. N°1121 DE 11/01/2012 DEBITO DE LA LIBRETA N° 00099021001, REPOSICIÓN ÚTILES DE ESCRITORIO.</t>
  </si>
  <si>
    <t>||TRANSF. DE FONDOS DEL EXTERIOR A F/TRIBUNAL SUPREMO ELECTORAL SEGUN SWIFT NO.12046 DEL 25/08/2016 ORDENANTE CONSULADO GERAL DA BOLIVIA-SAO PAULO BRASIL REF:DEVOLUCION DE SALDOS NO EJECUTADOS CGO.LIB.00099021001 TGN RECURSOS ORDINARIOS UTILES DE ESCRITORIO</t>
  </si>
  <si>
    <t>||TRANSFERENCIA DE FONDOS S/G. MENSAJES SWIFT NROS. 12152 DE LA FECHA Y 12127 DE F. 26/08/2016. (SECTOR PUBLICO). DEBITO DE LA LIBRETA 00117012001 DGAC,REPOSICION UTILES DE ESCRITORIO.</t>
  </si>
  <si>
    <t>COBRO DE||ÚTILES DE ESCRITORIO POR LA ELABORACIÓN DEL COMPROBANTE CONTABLE N° 0862065 DE LA FECHA DE LA LIBRETA N°00513052001 YPFB GERENCIA NACIONAL DE PLANTAS DE SEPARACIÓN, COSTO ÚTILES DE ESC.</t>
  </si>
  <si>
    <t>COBRO DE||ÚTILES DE ESCRITORIO POR LA ELABORACIÓN DEL COMPROBANTE CONTABLE N° 0862068 DE LA FECHA DE LA LIBRETA N°00513052001 YPFB GERENCIA NACIONAL DE PLANTAS DE SEPARACIÓN, COSTO ÚTILES DE ESC.</t>
  </si>
  <si>
    <t>||TRANSFERENCIA DE FONDOS S/G. MENSAJES SWIFT NROS. 12191 - 12175 Y CORREO ELECTRÓNICO DE LA DIRECCIÓN GENERAL DE AERONAUTICA CIVIL DE LA FECHA (SECTOR PUBLICO). DEBITO DE LA LIBRETA 00117012001 DGAC, REPOSICION UTILES DE ESCRITORIO.</t>
  </si>
  <si>
    <t>TRANSFERENCIA DEL EXTERIOR SEGUN SWIFT 12254-12253 DE FECHA 30/08/2016 ORDENANTE: CONSULADO GENERAL DE BOLIVIA BUENOS AIRES REF.: 969-CPRA. CANJE/ARB.DIPL/CONSU LIB. 00340012005 SEGIP - RECAUDACION EXTERIOR - CEDULAS DE IDENTIDAD</t>
  </si>
  <si>
    <t>REGISTRO DE LA TRANSFERENCIA EFECTUADA POR EL MUNICIPIO DE MOJOCOYA EN LA GESTION 2015, PARA EL PROCESO DE REFERENDO DE AIOC - MOJOCOYA - 2016.</t>
  </si>
  <si>
    <t>REGISTRO DE LA TRANSFERENCIA EFECTUADA POR EL MUNICIPIO DE MOJOCOYA EN LA GESTION 2015, PARA EL PROCESO DE REFERENDUM DE AIOC - MOJOCOYA DEL DEPARTAMENTO DE CHUQUISACA - 2016.</t>
  </si>
  <si>
    <t>NUMERO DE LIBRETA CUT: 00513012008 OPERACIÓN E18 TRANSFERENCIA DEL SISTEMA FINANCIERO POR CUENTA DE TERCEROS A LA CUT A SOLICITUD DE YPFB TRANSIERRA S.A.</t>
  </si>
  <si>
    <t>'TRANSFERENCIA DE FONDOS DE DPTOS.DE ENCAJE LEGAL DEL SISTEMA FINANCIERO A DPTOS.CTES.DEL SECTOR PUBLICO S/G CITE' CA/FID.VIV 0356/2016||DE LA FECHA (HRE-TSO-5971). PARA GASTOS DE FUNCIONAMIENTO DE LA AGENCIA ESTATAL DE VIVIENDA; LIBR.03420102001; BUN.</t>
  </si>
  <si>
    <t>||TRANSFERENCIA DE FONDOS S/G. NOTA CITE:BUN0759/16 DE LA FECHA (HRE-TSO-5975). CORRESP.AL 44.37%, CONV. N°109 PARA LA EJEC.DEL PROY.AGUA POTABLE Y SANEAMIENTO EN PEQ.LOCALIDADES Y COMUNID.RURALES DEL DPTO. DE CHUQUISACA. A SOLIC.GOB.AUT.DPTAL.DE CHUQUISACA, LIBR.N°00086054201 MMAYA-BS PROG.PEQ.COMUNID APORTE LOCAL;BUN.</t>
  </si>
  <si>
    <t>||MULTA POR INCUMPLIMIENTO A LA GUIA DE PROCEDIMIENTOS OPERATIVOS DE CANCELACION DE BOLETAS DE PAGOS A FUNCIONARIOS PUBLICOS Y BENEFICIARIOS DE RENTA DE ACUERDO A NOTA MEFP/VTCP/DGPOT/UAIS/N° 5099/2016 RECIBIDA EN LA FECHA (HRE-TGL-13087). EN CUMPLIMIENTO AL INCISO M PUNTOS 13 Y 9; LIBRETA 00099021001.</t>
  </si>
  <si>
    <t>PROVISION DE FONDOS A SOLICITUD DE YACIMIENTOS PETROLIFEROS FISCALES BOLIVIANOS SEGUN SOLICITUD YPFB-0336-2016 REF: PAGO SERVICIO INTERUMPIBLE DE TRANSPORTE DE GAS NATURAL EN EL MARCO DE ACUERDO TEMPORAL A TRANSIERRA SA MES JULIO/2016 LIB. 00513012007 YPFB - RECURSOS NACIONALIZACIÓN</t>
  </si>
  <si>
    <t>||TRANSFERENCIA DE FONDOS S/G. MENSAJE SWIFT NRO. 12255 DE LA FECHA (SECTOR PUBLICO). DEBITO DE LA LIBRETA 00117012001 DGAC, REPOSICION UTILES DE ESCRITORIO.</t>
  </si>
  <si>
    <t>PROVISION DE FONDOS A SOLICITUD DE YACIMIENTOS PETROLIFEROS FISCALES BOLIVIANOS SEGUN SOLICITUD YPFB-0333-2016 REF: PAGO SERVICIO INTERRUMPIBLE DE TRANSPORTE GN MI/ TRANSPORTE MI-ME FIRME A YPFB TRANSPORTE SA DE JULIO/16. LIB. 00513012007 YPFB - RECURSOS NACIONALIZACIÓN</t>
  </si>
  <si>
    <t>PROVISION DE FONDOS A SOLICITUD DE YACIMIENTOS PETROLIFEROS FISCALES BOLIVIANOS SEGUN SOLICITUD YPFB-0334-2016 REF: PAGO SERVICIO INTERRUMPIBLE DE TRANSPORTE GN MI/ TRANSPORTE MI-ME FIRME A YPFB TRANSPORTE SA DE JULIO/16. LIB. 00513012007 YPFB - RECURSOS NACIONALIZACIÓN</t>
  </si>
  <si>
    <t>VENTA DE DIVISAS CON TRANSFERENCIA DE FONDOS A SOLICITUD DE MINISTERIO DE RELACIONES EXTERIORES SEGUN SOLICITUD 556 REF: REMESA ADICIONAL A FAVOR DEL CONSULADO DE BOLIVIA EN ANTOFAGASTA - CHILE, PARA LA REFACCION DE LA EX OFICINA DEL CONSULADO; S/G GM-DGAA-UFI-CF-IN-160/2016 LIB. 00099021001 TGN-RECURSOS ORDINARIOS (3987)</t>
  </si>
  <si>
    <t>VENTA DE DIVISAS CON TRANSFERENCIA DE FONDOS A SOLICITUD DE YACIMIENTOS PETROLIFEROS FISCALES BOLIVIANOS SEGUN SOLICITUD 553 REF: PAGO A EMPRESA NOBLE AMERICAS CORP PROVISION DE DIESEL OIL AGOSTO 2016 LIB. 00513012004 LBP-YPFB-UNICOMERCIAL (4030005415/1-2188907)</t>
  </si>
  <si>
    <t>TRANSFERENCIA DE FONDOS AL EXTERIOR A SOLICITUD DE TESORO GENERAL DE LA NACION SEGUN SOLICITUD 551 REF: PAGO A LA COMUNIDAD ANDINA DE NACIONES (CAN), POR CONCEPTO DE MEMBRESÍA POR USD314,400.00, SEGÚN SOLICITUD VRE-DGRM-CS-197/2016. LIB. 00099021001 TGN-RECURSOS ORDINARIOS (3987)</t>
  </si>
  <si>
    <t>TRANSFERENCIA RECIBIDA DEL EXTERIOR SEGÚN MENSAJES SWIFT Nos. 12242-12240 (REM.EXT.) DE FECHA 30-08-2016 POR DESEMBOLSO DE CAF PRÉSTAMO CFA007142 PROGRAMA SECTORIAL TRANSPORTE LIBRETA N° 00291012002 ABC-RECURSOS PROPIOS REF.: UTILES DE ESCRITORIO</t>
  </si>
  <si>
    <t>TRANSFERENCIA RECIBIDA DEL EXTERIOR SEGÚN MENSAJES SWIFT Nos. 12241-12239 (REM.EXT.) DE FECHA 30-08-2016 POR DESEMBOLSO DE CAF PRÉSTAMO CFA008239 CARRETERA PADILLA-EL SALTO LIBRETA N° 00291012002 ABC-RECURSOS PROPIOS REF.: UTILES DE ESCRITORIO</t>
  </si>
  <si>
    <t>COBRO COSTOS DE PAPELERIA SEGUN TRANSFERENCIA DEL EXTERIOR POR ORDEN DE CONSULADO GENERAL DE BOLIVIA BUENOS AIRES REF.: 969-CPRA. CANJE/ARB.DIPL/CONSU LIB. 00340012003 RECAUDACION EXTRANJERIA - C.I. -L.C.</t>
  </si>
  <si>
    <t>||TRANSFERENCIA DE FONDOS SEGUN NOTA DEL MINISTERIO DE ECONOMIA Y FINANZAS PUBLICAS, CITE: MEFP VTCP DGCP UODP-866/16, RECIBIDA EN LA FECHA REF: PAGO VENCIMIENTO CLAVE PIZARRA TGNU1U04 (TRAM-TSO-5970) EQUIV. A UFV. 2.500.000.00 T/C UFV. 2,14721 DE LA LIBRETA 00099021001 TGN RECURSOS ORDINARIOS MONEDA NACIONAL</t>
  </si>
  <si>
    <t>COBRO DE||UTILES DE ESCRITORIO POR ELABORACION DE LA OPERACION CONTABLE N°862225 DE LA FECHA DE LA LIBRETA 00099021001 TGN RECURSOS ORDINARIOS MONEDA NACIONAL, COSTO UTILES DE ESCRITORIO</t>
  </si>
  <si>
    <t>'TRANSFERENCIA DE FONDOS||EN ATENCION A NOTA DEL MIN. DE ECONOMIA Y FINANZAS PUBLICAS. MEFP/VTCP/DGCP/UODP-867/2016 DE LA FECHA(HRE-TSO-5969). PAGO BTS EXTRABURSATIL -VENCIMIENTO 31 DE AGOSTO DE 2016 D.S. N°1121 DE 11/01/2012 DEBITO DE LA LIBRETA N°00099021001 "TGN-RECURSOS ORDINARIOS-MONEDA NACIONAL".</t>
  </si>
  <si>
    <t>'TRANSFERENCIA DE FONDOS||EN ATENCION A NOTA DEL MIN. DE ECONOMIA Y FINANZAS PUBLICAS. MEFP/VTCP/DGCP/UODP-867/2016 DE LA FECHA(HRE-TSO-5969). PAGO BTS EXTRABURSATIL -VENCIMIENTO 31 DE AGOSTO DE 2016 D.S. N°1121 DE 11/01/2012 DEBITO DE LA LIBRETA N° 00099021001, REPOSICIÓN ÚTILES DE ESCRITORIO.</t>
  </si>
  <si>
    <t>||RESPUESTA DEBITO DEL BANQUERO SG/ SWIFT 12222 DE LA FECHA REF: COBRO COMISION POR TRANSFERENCIA EUR 1,241,04 DEL 26/08/2016 SG/ SOLICITUD DEL MIN. DE EDUCACION, PAGO A/F DIANA JACKELYNE VALDEZ VARGAS CARGO LIBRETA NO. 00099021001TGN-RECURSOS ORDINARIOS COMIS. DEL BANQUERO EQUIV. EUR</t>
  </si>
  <si>
    <t>||RESPUESTA DEBITO DEL BANQUERO SG/ SWIFT 12222 DE LA FECHA REF: COBRO COMISION POR TRANSFERENCIA EUR 1,241,04 DEL 26/08/2016 SG/ SOLICITUD DEL MIN. DE EDUCACION, PAGO A/F DIANA JACKELYNE VALDEZ VARGAS CARGO LIBRETA NO. 00099021001TGN-RECURSOS ORDINARIOS, COBRO UTILES DE ESCRITORIO</t>
  </si>
  <si>
    <t>PROVISION DE FONDOS A SOLICITUD DE YACIMIENTOS PETROLIFEROS FISCALES BOLIVIANOS SEGUN SOLICITUD YPFB-0331-2016 REF: PAGO SERVICIO FIRME DE TRNASPORTE DE GAS NATURAL A LA EMPRESA YPFB TRANSIERRA SA DEL MES DE JULIO/2016. LIB. 00513012007 YPFB - RECURSOS NACIONALIZACIÓN</t>
  </si>
  <si>
    <t>Debito Automatico por incumplimiento del GAM Puerto Rico (GAM PRI), correspondiente al Convenio Interinstitucional de Financiamiento UPRE-CIF-325/12 de fecha 07 de diciembre de 2015, suscrito entre la Unidad de Proyectos Especiales y el GAM PRI proyecto Apoyo a la Produccion Manejo Ganado Vacuno Lec</t>
  </si>
  <si>
    <t xml:space="preserve">INSTITUTO PLURINACIONAL DE ESTUDIO DE LENGUAS Y CULTURAS  </t>
  </si>
  <si>
    <t>NUMERO DE LIBRETA CUT: 3440108001 OPERACIÓN E18 TRANSFERENCIA DEL SISTEMA FINANCIERO POR CUENTA DE TERCEROS A LA CUT PAYMENT NUMBER 3160216320</t>
  </si>
  <si>
    <t>NÚMERO DE LIBRETA CUT: 990301013.00 OPERACIÓN T01 TRANSFERENCIA DE FONDOS A LA CUT - TESORO DIRECTO DE BANCO UNION S.A. A CUENTA UNICA DEL TESORO CON NUMERO DE SOLICITUD = 1168087 Y NUMERO CORRELATIVO = 91320031082016256 OPERACIONES VENTA DE BONOS BTX</t>
  </si>
  <si>
    <t>||TRANSF. DE FONDOS DEL EXTERIOR SEGUN SWIFT NO.12208-12207 DEL 29/08/2016 A F/ MIN.RR.EE. ORDENANTE VICECONSULADO DEL ESTADO PLURI MATANZA-ARGENTINA REF:RECAUDACION GESTORIA CONSULAR MES DE JUNIO/16 ABONO LIBRETA 00010011102 MIN.RELACIONES EXTERIORES-GESTORIA CONSULAR LEY NO.3108</t>
  </si>
  <si>
    <t>||COMISIONES BANCARIAS POR DESEMBOLSO CORRESPONDIENTE A LA INICIATIVA HIPC II DIALOGO NACIONAL 2000, SEGÚN LEY 2235 DE FECHA 31/07/2001, D.S. 26426 DE FECHA 01/12/2001, LEY 211 DE FECHA 23/12/2011 Y NOTA MEFP/VTCP/DGCP/UODP - 864/2016 DEL MEFP LIBRETA N°00099021001 "TGN-RECURSOS ORDINARIOS (3987)", REF.: ÚTILES DE ESCRITORIO</t>
  </si>
  <si>
    <t>||TRANSF. DE FONDOS DEL EXTERIOR SEGUN SWIFT NO.12208-12207 DEL 29/08/2016 A F/ MIN.RR.EE. ORDENANTE VICECONSULADO DEL ESTADO PLURI MATANZA-ARGENTINA REF:RECAUDACION GESTORIA CONSULAR MES DE JUNIO/16 CGO.LIBRETA 00010011102 MIN.RELACIONES EXTERIORES-GESTORIA CONSULAR LEY NO.3108 (UTILES ESCRIT.)</t>
  </si>
  <si>
    <t>||TRANSFERENCIA DE FONDOS SG. CONTRATO DE SERVICIOS SAJU 170 REF: DISTRIBUCION DE FONDOS CORRESPONDIENTES AL MES DE AGOSTO 2016 Y NOTA DEL MINISTERIO DE ECONOMIA Y FINANZAS PUBLICAS CITE: MEFP/VTCP/DGPOT/UOTGN N° 0303/2016 DE FECHA 03/02/16 DE LA LIBRETA N° 00099021001 TGN RECURSOS ORDINARIOS COSTO UTILES DE ESCRITORIO</t>
  </si>
  <si>
    <t>COBRO DE||COSTO UTILES DE ESCRITORIO POR LA ELABORACION DEL COMPROBANTE CONTABLE N° 0862413 DE LA FECHA Y NOTA DEL MINISTERIO DE ECONOMIA Y FINANZAS PUBLICAS CITE: MEFP/VTCP/DGPOT/UOTGN N° 0303/2016 RECIBIDA EN FECHA 03-02-16. DE LA LIBRETA N° 00099021001 TGN RECURSOS ORDINARIOS COBRO COSTO UTILES DE ESCRITORIO</t>
  </si>
  <si>
    <t>'TRANSFERENCIA DE FONDOS||A SOL. DEL MIN,DE ECO Y FIN.PUBL. MEFP/VTCP/DGCP/UODP-870/2016 DE LA FECHA HRE TSO 5985 PAGO BTS EXTRABURSATIL - VENCIMIENTO 1 DE SEPTIEMBRE DE 2016 D.S. N° 1121 DE ENERO DE 2012. DEBITO DE LA LIBRETA 00099021001 TGN - RECURSOS ORDINARIOS.</t>
  </si>
  <si>
    <t>'TRANSFERENCIA DE FONDOS||A SOL. DEL MIN,DE ECO Y FIN.PUBL. MEFP/VTCP/DGCP/UODP-870/2016 DE LA FECHA HRE TSO 5985 PAGO BTS EXTRABURSATIL - VENCIMIENTO 1 DE SEPTIEMBRE DE 2016 D.S. N° 1121 DE ENERO DE 2012. DEBITO DE LA LIBRETA 00099021001 COBRO UTILES DE ESCRITORIO.</t>
  </si>
  <si>
    <t>||TRANSFERENCIA DE FONDOS S/G. MENSAJE SWIFT NRO. 12280 Y CORREO ELECTRÓNICO DE LA DIRECCIÓN GENERAL DE AERONAUTICA CIVIL DE LA FECHA (SECTOR PUBLICO). DEBITO DE LA LIBRETA 00117012001 DGAC, REPOSICION UTILES DE ESCRITORIO.</t>
  </si>
  <si>
    <t>||RESPUESTA DEBITO DEL BANQUERO SG/ SWIFT 12286 DE LA FECHA REF: COBRO COMISION POR TRANSFERENCIA EUR 23,887,16 DEL 31/08/2016 SG/ SOLICITUD DE LA ADUANA NACIONAL, PAGO A/F ORGANIZACION MUNDIAL DE ADUANAS-CONSEJO DE COOPERACION ADUANERA LIB.00283012002 ADUANA NAL.-RECURSOS PROPIOS</t>
  </si>
  <si>
    <t>||RESPUESTA DEBITO DEL BANQUERO SG/ SWIFT 12286 DE LA FECHA REF: COBRO COMISION POR TRANSFERENCIA EUR 23,887,16 DEL 31/08/2016 SG/ SOLICITUD DE LA ADUANA NACIONAL, PAGO A/F ORGANIZACION MUNDIAL DE ADUANAS-CONSEJO DE COOPERACION ADUANERA LIB.00283012002 ADUANA NAL.-RECURSOS PROPIOS, COBRO UTILES DE ESCRITORIO</t>
  </si>
  <si>
    <t>||TRANSFERENCIA DE FONDOS S/G. MENSAJE SWIFT NRO. 12343 DE LA FECHA (SECTOR PUBLICO). DEBITO DE LA LIBRETA 00117012001 DGAC, REPOSICION UTILES DE ESCRITORIO.</t>
  </si>
  <si>
    <t>||TRANSFERENCIA DE FONDOS S/G. MENSAJES SWIFT NROS. 12342 Y 12341 DE LA FECHA (SECTOR PUBLICO). DEBITO DE LA LIBRETA 00117012001 DGAC, REPOSICION UTILES DE ESCRITORIO.</t>
  </si>
  <si>
    <t>'COBRO DE UTILES DE ESCRITORIO POR´||BS 50.- Y REEMBOLSO GTOS. DE COMUNICACION BS 440- (DOS MENSAJES) REF.: GARANTIAS G451649 Y G451650 EMITIDAS POR EL BANCO BILBAO VIZCAYA ARGENTARIA S.A. A/F DE ENVIBOL. DE ACUERDO A NOTA SEDEM/GAF/UF/2016-0158 ADJUNTA. CGO.LIB.N° 00132019202 SEDEM PLANTA ENVASES DE VIDRIO CHUQUISACA MUN ZUDAÑEZ REF.:GARANTIAS</t>
  </si>
  <si>
    <t>PAGO A OPEP PRÉSTAMO 766-H VCTO. 28-ago-2016 POR CUENTA DE TGN , NTI. 008054 VALOR 31-ago-2016 CAPITAL USD 157.690,00 INTERESES USD 3.154,41 CTA. 3987 CUENTA UNICA DEL TESORO LIB. 00099021001 REF.: COMISIONES BANCARIAS</t>
  </si>
  <si>
    <t>VENTA DE DIVISAS A SOLICITUD DE YACIMIENTOS PETROLIFEROS FISCALES BOLIVIANOS SEGUN SOLICITUD 567 REF: PAGO PLANILLA N° 34 (MAYO 2016) EMPRESA BUREAU VERITAS ARGENTINA S.A. POR SERVICIO DE FISCALIZACIÓN TÉCNICA DEL PAQUETE DE PDP, FEED, INGENIERÍA DE DETALLE, PROCURA, CONSTRUCCIÓN Y PUESTA EN MARCH LIB. 00513052001 YPFB_GERENCIA NACIONAL DE PLANTAS DE SEPARACIÓN</t>
  </si>
  <si>
    <t>PROVISION DE FONDOS A SOLICITUD DE YACIMIENTOS PETROLIFEROS FISCALES BOLIVIANOS SEGUN SOLICITUD YPFB-0338-2016 REF: PAGO SERVICIO DE TRANSPORTE DE GAS NATURAL DUCTO MENOR LINEA 12 A YPFB TRNASPORTE SA JULIO/16. LIB. 00513012007 YPFB - RECURSOS NACIONALIZACIÓN</t>
  </si>
  <si>
    <t>PROVISION DE FONDOS A SOLICITUD DE YACIMIENTOS PETROLIFEROS FISCALES BOLIVIANOS SEGUN SOLICITUD YPFB-0337-2016 REF: PAGO SERVICIO INTERUMPIBLE DE TRANSPORTE DE GAS NATURAL PARA EL MI DUCTO MENOR CARASCO BULO BULO A YPFB CHACO S.A. JULIO/16. LIB. 00513012007 YPFB - RECURSOS NACIONALIZACIÓN</t>
  </si>
  <si>
    <t>VENTA DE DIVISAS CON TRANSFERENCIA DE FONDOS A SOLICITUD DE MINISTERIO DE RELACIONES EXTERIORES SEGUN SOLICITUD 575 REF: REMESA ADICIONAL A FAVOR DE LOS CONSULADOS DE BOLIVIA EN IQUIQUE, CACERES, ANTOFAGASTA, MILAN Y MADRID; PARA EL PAGO DE GASTOS FUNERARIOS Y DE REPATRIACION DE RESTOS MORTALES DE: LIB. 00010011102 MIN.RELACIONES EXTERIORES - GESTORIA CONSULAR LEY Nº 3108</t>
  </si>
  <si>
    <t>VENTA DE DIVISAS CON TRANSFERENCIA DE FONDOS A SOLICITUD DE EMPRESA PUBLICA PRODUCTIVA CARTONES DE BOLIVIA-CARTONBOL SEGUN SOLICITUD 576 REF: TRANSFERENCIA DE RECURSOS AL BCB A FAVOR DE LA EMPRESA TRUPAL S.A. POR COMPRA DE PAPEL SEMIQUIMICO PARA PRODUCCION DE CARTON CORRUGADO, SEGUN HOJA DE SEGUIMIE LIB. 00576012001 CARTONBOL</t>
  </si>
  <si>
    <t>VENTA DE DIVISAS CON TRANSFERENCIA DE FONDOS A SOLICITUD DE PROCURADURIA GENERAL DEL ESTADO SEGUN SOLICITUD 572 REF: HR I-3000 SEGUNDO PAGO 50% CONSULTORA JUANA ACOSTA LOPEZ - ESPECIALISTA EN DERECHO INTERANCIONAL DE LOS DERECHOS HUMANOS, CASO Nº 12693 MARIA NINA LUPE DEL ROSARIO, S/G NOTA INTERNA P LIB. 00099021001 TGN-RECURSOS ORDINARIOS (3987)</t>
  </si>
  <si>
    <t>TRANSFERENCIA DE FONDOS AL EXTERIOR A SOLICITUD DE TESORO GENERAL DE LA NACION SEGUN SOLICITUD 565 REF: PAGO 3RA CUOTA DE APORTE DE CAPITAL EN EFECTIVO USD7.777.800,00.- A FAVOR DE FONPLATA, SEGÚN D.S. Nº1926 DE 12/03/2014 E INSTRUMENTO DE SUSCRIPCIÓN DE 24/03/2014. LIB. 00099021001 TGN-RECURSOS ORDINARIOS (3987)</t>
  </si>
  <si>
    <t>VENTA DE DIVISAS CON TRANSFERENCIA DE FONDOS A SOLICITUD DE MINISTERIO DE ECONOMIA Y FINANZAS PUBLICAS SEGUN SOLICITUD 573 REF: TRANSFERENCIA AL B.C.B. CTA.4088069001 PARA PAGO A BLOOMBERG FINANCE L.P., POR SERVICIOS ESPECIALES OPERACIONES DEUDA PUBLICA MERCADOS CAPITAL EXTERNOS (DOS TERMINALES BLOO LIB. 00099021001 TGN-RECURSOS ORDINARIOS (3987)</t>
  </si>
  <si>
    <t>VENTA DE DIVISAS CON TRANSFERENCIA DE FONDOS A SOLICITUD DE MINISTERIO DE EDUCACION SEGUN SOLICITUD 569 REF: TRASPASO PARA JORGE IGNACIO CISNEROS SALDAÑA LIB. 00099021001 TGN-RECURSOS ORDINARIOS (3987)</t>
  </si>
  <si>
    <t>VENTA DE DIVISAS CON TRANSFERENCIA DE FONDOS A SOLICITUD DE SERVICIO DESARROLLO EMPRESAS PUBLICAS PRODUCTIVAS SEGUN SOLICITUD 574 REF: I/2016-18058 TRANSFERENCIA DE FONDOS AL EXTERIOR POR EL ANTICIPO DEL 30%, DE CONTRATO Nº 002-2016 CON LA EMPRESA ITALIANA BDF INDUSTRIES S.P.A. "PROVISION DE UN HORN LIB. 00132019202 SEDEM-PLANTA ENVASES DE VIDRIO CHUQUISACA-MUNICIPIO ZUDAÑEZ</t>
  </si>
  <si>
    <t>TRANSFERENCIA DE FONDOS A SOLICITUD DE MINISTERIO DE DEFENSA SEGUN SOLICITUD 564 REF: TRANSFERENCIA VIA BCB A LA EMPRESA "AIRPARTS COMPANY INC" PARA LA ADQUISICIÓN DE LLANTAS DE TREN PRINCIPAL (TIRE MLG) PARA LAS AERONAVES DEL SERVICIO DE ABASTECIMIENTO AÉREO "11" SOLICITADAS POR EL DEPARTAMENTO IV- LIB. 00099021001 TGN-RECURSOS ORDINARIOS (3987)</t>
  </si>
  <si>
    <t>TRANSFERENCIA RECIBIDA DEL EXTERIOR SEGÚN MENSAJES SWIFT Nos. 12329-12316 (REM.EXT.) DE FECHA 31-08-2016 POR DESEMBOLSO DE BID PRÉSTAMO 2828/BL-BO REQ 0003 OPS0201638507A LIBRETA N° 00287102001 FPS-RECURSOS PROPIOS REF.: UTILES DE ESCRITORIO</t>
  </si>
  <si>
    <t>TRANSFERENCIA RECIBIDA DEL EXTERIOR SEGÚN MENSAJES SWIFT Nos. 12331-12318 (REM.EXT.) DE FECHA 31-08-2016 POR DESEMBOLSO DE CAF PRÉSTAMO CFA008814 CARRET. YUCUMO-SAN BORJA LIBRETA N° 00291012002 ABC-RECURSOS PROPIOS REF.: UTILES DE ESCRITORIO</t>
  </si>
  <si>
    <t>TRANSFERENCIA RECIBIDA DEL EXTERIOR SEGÚN MENSAJES SWIFT Nos. 12330-12317 (REM.EXT.) DE FECHA 31-08-2016 POR DESEMBOLSO DE BID PRÉSTAMO 2828/BL-BO REQ 0003 OPS0201638507A LIBRETA N° 00287102001 FPS-RECURSOS PROPIOS REF.: UTILES DE ESCRITORIO</t>
  </si>
  <si>
    <t>VENTA DE DIVISAS CON TRANSFERENCIA DE FONDOS A SOLICITUD DE MINISTERIO DE RELACIONES EXTERIORES SEGUN SOLICITUD 577 REF: REMESA ADICIONAL A FAVOR DE LA EMBAJADA DE BOLIVIA PARA EL PAGO DE PASAJES Y VIATICOS DEL ENCARGADO DE NEGOCIOS A.I. SEÑOR WALTER YAÑEZ GUSMAN POR VIAJE A LA PAZ - BOLIVIA; S/G GM LIB. 00099021001 TGN-RECURSOS ORDINARIOS (3987)</t>
  </si>
  <si>
    <t>Transferencia en cumplimiento al DS N0913 de 15/06/2011 y el Convenio Intergubernativo de Financiamiento UPRE-CIF-IG/432/2016, suscrito entre la UPRE y el GAM de Mineros proyecto Const. Modulo Educativo U.E. Juana Azurduy de Padilla, correspondiente al primer desembolso equivalente al 20% del monto</t>
  </si>
  <si>
    <t>Transferencia en cumplimiento al DS N0913 de 15/06/2011 y el Convenio Intergubernativo de Financiamiento UPRE-CIF-IG/431/2016, suscrito entre la UPRE y el GAM de Mineros proyecto Const. Modulo Educativo U.E. Juan Evo Morales Ayma, correspondiente al primer desembolso equivalente al 20% del monto a f</t>
  </si>
  <si>
    <t>De: 00016011101 Reposicion por Gasto Operativo de la operacion tipo TRDE y Nro.39</t>
  </si>
  <si>
    <t>De: 00016011101 Reposicion por Gasto Operativo de la operacion tipo TRDE y Nro.40</t>
  </si>
  <si>
    <t>TRANSFERENCIA DEL EXTERIOR SEGUN SWIFT 12366 DE FECHA 01/09/2016 ORDENANTE: CONSULADO GENERAL DE BOLIVI EN MILAN REF.: DEVOLUCION SALDOS PROGRAMA DOCUMENT. CONS. GEN. DE BOLIVIA EN MILAN LIB. 00010011101 PAR-MRE-MATRICULA CONSULAR</t>
  </si>
  <si>
    <t>TRANSFERENCIA DEL EXTERIOR SEGUN MJE.SWIFT NO.12364 DE FECHA 01/09/2016 ORDENANTE: CONSULADO GENERAL DE BOLIVIA EN MILAN REF:MISION DE BERGAMO - ITALIA LIB. 00099021001 TGN-RECURSOS ORDINARIOS</t>
  </si>
  <si>
    <t>TRANSFERENCIA DEL EXTERIOR SEGUN SWIFT 12365 DE FECHA 01/09/2016 ORDENANTE: CONSULADO GENERAL DE BOLIVIA EN MILAN LIB. 00099021001 TGN-RECURSOS ORDINARIOS</t>
  </si>
  <si>
    <t>NUMERO DE LIBRETA CUT: 02910102009 OPERACIÓN E18 TRANSFERENCIA DEL SISTEMA FINANCIERO POR CUENTA DE TERCEROS A LA CUT PAGO DE SINIESTROS POL 65012313 ASOCIACION ACCIDENTAL AR BOL CORRECTA INVERSION DE ANTICIPO CUENTA 069001</t>
  </si>
  <si>
    <t>||MULTA POR INCUMPLIMIENTO A LA GUIA DE PROCEDIMIENTOS OPERATIVOS DE CANCELACION DE BOLETAS DE PAGOS A FUNCIONARIOS PUBLICOS Y BENEFICIARIOS DE RENTA DE ACUERDO A NOTA MEFP/VTCP/DGPOT/UAIS/N°5100/2016 RECIBIDA EN FECHA 31/08/16 REF:OBSERV. CERTIF. BOLETAS DE PAGO MARZO/2016. EN CUMPLIMIENTO AL INCISO M PUNTOS 13 Y 9; LIBRETA 00099021001.</t>
  </si>
  <si>
    <t>||MULTA POR INCUMPLIMIENTO A LA GUIA DE PROCEDIMIENTOS OPERATIVOS DE CANCELACION DE BOLETAS DE PAGOS A FUNCIONARIOS PUBLICOS Y BENEFICIARIOS DE RENTA DE ACUERDO A NOTA MEFP/VTCP/DGPOT/UAIS/N°5098/2016 RECIBIDA EN FECHA 31/08/16 REF: OBSERV.CERTIF. BOLETAS DE PAGO FEBRERO/2016. EN CUMPLIMIENTO AL INCISO M PUNTO 9; LIBRETA 00099021001.</t>
  </si>
  <si>
    <t>'TRANSFERENCIA DE FONDOS DE DPTOS.DE ENCAJE LEGAL DEL SISTEMA FINANCIERO A DPTOS.CTES.DEL SECTOR PUBLICO S/G CITE' BUN.CA/P.CORP/166/14||DE LA FECHA (HRE-TSO-5999), DEVOLUCIÓN RECURSOS NO EJECUTADOS AL MINISTERIO DE EDUCACIÓN. A SOLIC.BDP-SAM-FIDIECOMISO N°.21 BONO JUANCITO PINTO,LIBR.N°00099021001 TGN RECURSOS ORDINARIOS;BUN</t>
  </si>
  <si>
    <t>||TRANSFERENCIA DE FONDOS S/G. MENSAJES SWIFT NROS. 12371 Y 12361 DE LA FECHA (SECTOR PUBLICO). DEBITO DE LA LIBRETA 00117012001 DGAC, REPOSICION UTILES DE ESCRITORIO.</t>
  </si>
  <si>
    <t>||TRANSFERENCIA DE FONDOS S/G. MENSAJES SWIFT NROS. 12370 Y 12360 DE LA FECHA. (SECTOR PUBLICO). DEBITO DE LA LIBRETA 00119012001 ADSIB, REPOSICION DE UTILES DE ESCRITORIO.</t>
  </si>
  <si>
    <t>'TRANSFERENCIA DE FONDOS||EN ATENCION A NOTA DEL MIN. DE ECONOMIA Y FINANZAS PUBLICAS. MEFP/VTCP/DGCP/UODP-875/2016 DE LA FECHA(HRE-TSO-5996), PAGO BTS EXTRABURSATIL-VENCIMIENTO 2 DE SEPTIEMBRE DE 2016 D.S. N°1121 DE 11/01/2012. DEBITO DE LIBRETA N° 00099021001 "TGN-RECURSOS ORDINARIOS-MONEDA NACIONAL".</t>
  </si>
  <si>
    <t>'TRANSFERENCIA DE FONDOS||EN ATENCION A NOTA DEL MIN. DE ECONOMIA Y FINANZAS PUBLICAS. MEFP/VTCP/DGCP/UODP-875/2016 DE LA FECHA(HRE-TSO-5996), PAGO BTS EXTRABURSATIL-VENCIMIENTO 2 DE SEPTIEMBRE DE 2016 D.S. N°1121 DE 11/01/2012. DEBITO DE LA LIBRETA N° 00099021001, REPOSICIÓN ÚTILES DE ESCRITORIO.</t>
  </si>
  <si>
    <t>||COBRO COMISION AMPLIACION DE VALIDEZ 0,15% S/USD 462.300.- REEEMBOLSO GASTOS DE COMUNICACION BS220.- EMISION CBTE. CONTABLE BS50.- SEGUN NOTA MHE/EEC-GNV-000181/2016 ADJUNTA REF.: REF.: I-2015-029 A/F MAT S/A. CGO. LIB. 00078034201 MHE-EEC-GNV FDO. DE CONVERSION DE VEHICULOS REF.: AMP. DE VAL. LC I-2015-029</t>
  </si>
  <si>
    <t>||TRANSFERENCIA DE FONDOS S/G. MENSAJES SWIFT NROS. 12416 Y 12407 DE LA FECHA. (SECTOR PUBLICO). DEBITO DE LA LIBRETA 00119012001 ADSIB, REPOSICION UTILES DE ESCRITORIO.</t>
  </si>
  <si>
    <t>||TRANSFERENCIA DE FONDOS S/G. MENSAJES SWIFT NRO. 12417 DE LA FECHA. (SECTOR PUBLICO). DEBITO DE LA LIBRETA 00117012001 DGAC, REPOSICION UTILES DE ESCRITORIO.</t>
  </si>
  <si>
    <t>VENTA DE DIVISAS CON TRANSFERENCIA DE FONDOS A SOLICITUD DE MINISTERIO DE EDUCACION SEGUN SOLICITUD 570 REF: TRASPASO PARA MIGUEL ALEJANDRO VELARDE ROCHA EQUIVALENTES 1.185,86 USD LIB. 00099021001 TGN-RECURSOS ORDINARIOS (3987) POR DIFERENCIAL CAMBIARIO</t>
  </si>
  <si>
    <t>VENTA DE DIVISAS CON TRANSFERENCIA DE FONDOS A SOLICITUD DE MINISTERIO DE EDUCACION SEGUN SOLICITUD 570 REF: TRASPASO PARA MIGUEL ALEJANDRO VELARDE ROCHA EQUIVALENTES 1.185,86 USD LIB. 00099021001 TGN-RECURSOS ORDINARIOS (3987)</t>
  </si>
  <si>
    <t>PAGO A BID PRÉSTAMO 2252/BL-BO VCTO. 01-sep-2016 POR CUENTA DE TGN , NTI. 008241 VALOR 01-sep-2016 CAPITAL USD 287.688,49 INTERESES USD 309.652,96 CTA. 3987 CUENTA UNICA DEL TESORO LIB. 00099021001 REF.: COMISIONES BANCARIAS</t>
  </si>
  <si>
    <t>PAGO A BID PRÉSTAMO 2252/BL-BO VCTO. 01-sep-2016 POR CUENTA DE TGN , NTI. 008242 VALOR 01-sep-2016 INTERESES USD 7.438,13 CTA. 3987 CUENTA UNICA DEL TESORO LIB. 00099021001 REF.: COMISIONES BANCARIAS</t>
  </si>
  <si>
    <t>VENTA DE DIVISAS A SOLICITUD DE YACIMIENTOS PETROLIFEROS FISCALES BOLIVIANOS SEGUN SOLICITUD 581 REF: PAGO PLANILLA N° 43 (MAYO 2016), EMPRESA SAMSUNG ENGINEERING CO.LTD. POR REALIZACIÓN DE ?PDP, FEED, INGENIERÍA DE DETALLE, PROCURA, CONSTRUCCIÓN, PUESTA EN MARCHA DE LA PLANTA DE AMONIACO Y UREA? LIB. 00513052001 YPFB_GERENCIA NACIONAL DE PLANTAS DE SEPARACIÓN</t>
  </si>
  <si>
    <t>COBRO COSTOS DE PAPELERIA SEGUN TRANSFERENCIA DEL EXTERIOR POR ORDEN DE CONSULADO GENERAL DE BOLIVI EN MILAN REF.: DEVOLUCION SALDOS PROGRAMA DOCUMENT. CONS. GEN. DE BOLIVIA EN MILAN LIB. 00010011101 PAR-MRE-MATRICULA CONSULAR</t>
  </si>
  <si>
    <t>VENTA DE DIVISAS CON TRANSFERENCIA DE FONDOS A SOLICITUD DE MINISTERIO DE ECONOMIA Y FINANZAS PUBLICAS SEGUN SOLICITUD 584 REF: TRANSFERENCIA AL B.C.B. CTA.4088069001 PARA PAGO A THE BANK OF NEW YORK MELLON, POR COMISIÓN DE ADMINISTRACIÓN ANUAL DEL TRUSTEE PERÍODO DEL 22/08/2016 AL 21/08/2017, SEGUN LIB. 00099021001 TGN-RECURSOS ORDINARIOS (3987)</t>
  </si>
  <si>
    <t>TRANSFERENCIA DE FONDOS A SOLICITUD DE MINISTERIO DE DEFENSA SEGUN SOLICITUD 579 REF: TRANSFERENCIA VIA BCB A LA EMPRESA "AIRPARTS COMPANY INC" PARA LA ADQUISICIÓN DE REPUESTOS, ACCESORIOS, MATERIALES ELÉCTRICOS Y LUBRICANTES PARA LOS HELICÓPTEROS ROBINSON R-44 RAVEN II DE LA FAB. REQUERIDO POR EL G LIB. 00099021001 TGN-RECURSOS ORDINARIOS (3987)</t>
  </si>
  <si>
    <t>COBRO COSTOS DE PAPELERIA SEGUN TRANSFERENCIA DEL EXTERIOR POR ORDEN DE CONSULADO GENERAL DE BOLIVIA EN MILAN REF:MISION DE BERGAMO - ITALIA LIB. 00099021001 TGN-RECURSOS ORDINARIOS</t>
  </si>
  <si>
    <t>COBRO COSTOS DE PAPELERIA SEGUN TRANSFERENCIA DEL EXTERIOR POR ORDEN DE CONSULADO GENERAL DE BOLIVIA EN MILAN LIB. 00099021001 TGN-RECURSOS ORDINARIOS</t>
  </si>
  <si>
    <t>COBRO COSTOS DE PAPELERIA SEGUN TRANSFERENCIA DEL EXTERIOR POR ORDEN DE LIMA GAS S.A.- CALLAO 01-PERU LIB. 00513062001 YPFB-OPERACIONES PLANTA DE SEPARACION DE LIQUIDOS RIO GRANDE</t>
  </si>
  <si>
    <t>TRANSFERENCIA DEL EXTERIOR SEGUN MJE.SWIFT NO.12442 DE FECHA 02/09/2016 ORDENANTE: CONSULATE GENL OF THE PLURINATIONAL-NEW YORK REF:GESTORIA CONSULAR LIB. 00010011102 MIN.RELACIONES EXTERIORES - GESTORIA CONSULAR LEY Nº 3108</t>
  </si>
  <si>
    <t>TRANSFERENCIA DEL EXTERIOR SEGUN SWIFT 12441 DE FECHA 02/09/2016 ORDENANTE: SEZIONE CONSOLARE AMBASCIATA DI BOLIVIA-IT. REF.:GESTORIA CONSULAR AGOSTO 2016 LIB. 00010011102 MIN.RELACIONES EXTERIORES - GESTORIA CONSULAR LEY Nº 3108</t>
  </si>
  <si>
    <t>TRANSFERENCIA DEL EXTERIOR SEGUN SWIFT 12444 DE FECHA 02/09/2016 ORDENANTE: CONSULADO GENERAL DE BOLIVIA EN GINEBRA-SUIZA LIB. 00010011102 MIN.RELACIONES EXTERIORES - GESTORIA CONSULAR LEY Nº 3108</t>
  </si>
  <si>
    <t>NÚMERO DE LIBRETA CUT: 990301013.00 OPERACIÓN T01 TRANSFERENCIA DE FONDOS A LA CUT - TESORO DIRECTO DE BANCO UNION S.A. A CUENTA UNICA DEL TESORO CON NUMERO DE SOLICITUD = 1174008 Y NUMERO CORRELATIVO = 91320002092016378 TRANSFERENCIA AL TGN POR VENTA BON</t>
  </si>
  <si>
    <t>De: 00513012004 Transferencia que efectuamos a requerimiento de Yacimientos Petroliferos Fiscales Bolivianos segun nota CITE: DFC-3173 URT-2341/2016 y en virtud a la nota interna CITE: MEFP/VPCF/DGCF/UCCF No. 695/16 de la Direccion General de Contabilidad Fiscal de esta Cartera de Estado y de acuerd</t>
  </si>
  <si>
    <t>De: 00513012004 Transferencia que efectuamos a requerimiento de Yacimientos Petroliferos Fiscales Bolivianos segun nota CITE: DFC-3172 URT-2340/2016 y en virtud a la nota interna CITE: MEFP/VPCF/DGCF/UCCF No. 695/16 de la Direccion General de Contabilidad Fiscal de esta Cartera de Estado y de acuerd</t>
  </si>
  <si>
    <t>De: 00513012003 Transferencia que efectuamos a requerimiento de Yacimientos Petroliferos Fiscales Bolivianos segun nota CITE: DFC-3174 URT-2342/2016 y en virtud a la nota interna CITE: MEFP/VPCF/DGCF/UCCF No. 692/16 de la Direccion General de Contabilidad Fiscal de esta Cartera de Estado y de acuerd</t>
  </si>
  <si>
    <t>REVERSION DE DEPOSITOS DE CHEQUES AJENOS COMPROBANTES NROS. B-1415261 , O-1415261 , B-1415273 , O-1415273 DEL 2.09.2016 POR CORRESPONDER A CHEQUES RECHAZADOS NROS. 143505 Y 143504 DEL BANCO UNION S.A.. &lt;&gt;</t>
  </si>
  <si>
    <t>'TRANSFERENCIA DE FONDOS||A SOL. DEL MIN,DE ECO Y FIN.PUBL. MEFP/VTCP/DGCP/UODP-880/2016 DE LA FECHA HRE TSO 6016 PAGO BTS EXTRABURSATIL - VENCIMIENTO 3, 4 Y 5 DE SEPTIEMBRE DE 2016 D.S. N°1121 DE 11 DE ENERO DE 2012. DEBITO DE LA LIBRETA 00099021001 TGN - RECURSOS ORDINARIOS.</t>
  </si>
  <si>
    <t>'TRANSFERENCIA DE FONDOS||A SOL. DEL MIN,DE ECO Y FIN.PUBL. MEFP/VTCP/DGCP/UODP-880/2016 DE LA FECHA HRE TSO 6016 PAGO BTS EXTRABURSATIL - VENCIMIENTO 3, 4 Y 5 DE SEPTIEMBRE DE 2016 D.S. N°1121 DE 11 DE ENERO DE 2012. DEBITO DE LA LIBRETA 00099021001 COBRO UTILES DE ESCRITORIO.</t>
  </si>
  <si>
    <t>||TRANSFERENCIA DE FONDOS POR PARTE DEL TGN. PARA PAGO DE VALORES "C" EN M/N CON F.VCTO.02/09/2016 SEGUN MEFP/VTCP/DGCP/UODP-879/2016 DE F. 02/09/2016 DEL MINISTERIO DE ECONOMIA Y FIN. PUBLICAS, LIBRETA 00099031003 DEL TGN. TITULOS VALOR DEL TESORO-M/N. LIBRETA 00099031003 DEL TGN TITULOS VALOR DEL TESORO MN.</t>
  </si>
  <si>
    <t>'COBRO POR´||COMISION TRANSFERENCIA FDOS. AL EXTERIOR 0.10% S/USD 1.220.636,92 REEMBOLSO GTOS. COMUNICACION BS 220.- Y EMISION CBTE. CONTABLE BS 50.- REF.: PAGO N° 1 LC I-2016-020 EN COMPLEMENTO A CBTE. S-0862738. CGO.LIB.N° 00586019203 GASTO CORRIENTE EASBA-SANO N°400 REF.: COMISIONES PAGO N°1 LC I-2016-020</t>
  </si>
  <si>
    <t>'TRANSFERENCIA DE FONDOS||EN ATENCION A NOTA DEL MIN. DE ECONOMIA Y FINANZAS PUBLICAS MEFP/VTCP/DGPOT/UPCFTGN/TR/N°1938/2016 DE LA FECHA (HRE-TSO-6023). DEBITO DE LA LIBRETA N°00099021001, REPOSICIÓN ÚTILES DE ESCRITORIO.</t>
  </si>
  <si>
    <t>VENTA DE DIVISAS CON TRANSFERENCIA DE FONDOS A SOLICITUD DE VICEPRESIDENCIA DEL ESTADO SEGUN SOLICITUD 585 REF: PAGO A MICHELA RUSSO, POR LA PRESENTACIÓN DE SU PRIMER PRODUCTO TRADUCCIÓN DE LA OBRA: "CAPITALISMO FLESSIBLE, PRECARIETA E NUOVE FORME DE CONFLITTO" DEL ETALIANO AL ESPAÑOL, SEGÚN CONTRAT LIB. 00099021001 TGN-RECURSOS ORDINARIOS (3987) POR DIFERENCIAL CAMBIARIO</t>
  </si>
  <si>
    <t>VENTA DE DIVISAS CON TRANSFERENCIA DE FONDOS A SOLICITUD DE VICEPRESIDENCIA DEL ESTADO SEGUN SOLICITUD 585 REF: PAGO A MICHELA RUSSO, POR LA PRESENTACIÓN DE SU PRIMER PRODUCTO TRADUCCIÓN DE LA OBRA: "CAPITALISMO FLESSIBLE, PRECARIETA E NUOVE FORME DE CONFLITTO" DEL ETALIANO AL ESPAÑOL, SEGÚN CONTRAT LIB. 00099021001 TGN-RECURSOS ORDINARIOS (3987)</t>
  </si>
  <si>
    <t>VENTA DE DIVISAS CON TRANSFERENCIA DE FONDOS A SOLICITUD DE MINISTERIO DE ECONOMIA Y FINANZAS PUBLICAS SEGUN SOLICITUD 582 REF: TRANSFERENCIA AL B.C.B CTA.4088069001 PARA PAGO A DEXIA BANQUE INTERNATIONALE LUXEMBOURG (THE BANK OF NEW YORK MELLON - LUXEMBOURG ), COMISIÓN AGENTE PAGADOR TRUSTEE PERÍOD LIB. 00099021001 TGN-RECURSOS ORDINARIOS (3987) POR DIFERENCIAL CAMBIARIO</t>
  </si>
  <si>
    <t>VENTA DE DIVISAS CON TRANSFERENCIA DE FONDOS A SOLICITUD DE MINISTERIO DE ECONOMIA Y FINANZAS PUBLICAS SEGUN SOLICITUD 582 REF: TRANSFERENCIA AL B.C.B CTA.4088069001 PARA PAGO A DEXIA BANQUE INTERNATIONALE LUXEMBOURG (THE BANK OF NEW YORK MELLON - LUXEMBOURG ), COMISIÓN AGENTE PAGADOR TRUSTEE PERÍOD LIB. 00099021001 TGN-RECURSOS ORDINARIOS (3987)</t>
  </si>
  <si>
    <t>VENTA DE DIVISAS CON TRANSFERENCIA DE FONDOS A SOLICITUD DE MINISTERIO DE EDUCACION SEGUN SOLICITUD 571 REF: TRASPASO KAREN DIANNE CHOQUE HUANCA QUISPE EQUIVALENTES 1.792,80 USD LIB. 00099021001 TGN-RECURSOS ORDINARIOS (3987) POR DIFERENCIAL CAMBIARIO</t>
  </si>
  <si>
    <t>VENTA DE DIVISAS CON TRANSFERENCIA DE FONDOS A SOLICITUD DE MINISTERIO DE EDUCACION SEGUN SOLICITUD 571 REF: TRASPASO KAREN DIANNE CHOQUE HUANCA QUISPE EQUIVALENTES 1.792,80 USD LIB. 00099021001 TGN-RECURSOS ORDINARIOS (3987)</t>
  </si>
  <si>
    <t>COBRO COSTOS DE PAPELERIA SEGUN TRANSFERENCIA DEL EXTERIOR POR ORDEN DE CONSULATE GENL OF THE PLURINATIONAL-NEW YORK REF:GESTORIA CONSULAR LIB. 00010011102 MIN.RELACIONES EXTERIORES - GESTORIA CONSULAR LEY Nº 3108</t>
  </si>
  <si>
    <t>COBRO COSTOS DE PAPELERIA SEGUN TRANSFERENCIA DEL EXTERIOR POR ORDEN DE SEZIONE CONSOLARE AMBASCIATA DI BOLIVIA-IT. REF.:GESTORIA CONSULAR AGOSTO 2016 LIB. 00010011102 MIN.RELACIONES EXTERIORES - GESTORIA CONSULAR LEY Nº 3108</t>
  </si>
  <si>
    <t>VENTA DE DIVISAS CON TRANSFERENCIA DE FONDOS A SOLICITUD DE MINISTERIO DE EDUCACION SEGUN SOLICITUD 568 REF: TRASPASO PARA PATRICIA CRISTINA QUIROGA YAÑEZ EQUIVALENTES 1.885,22 USD LIB. 00099021001 TGN-RECURSOS ORDINARIOS (3987) POR DIFERENCIAL CAMBIARIO</t>
  </si>
  <si>
    <t>VENTA DE DIVISAS CON TRANSFERENCIA DE FONDOS A SOLICITUD DE MINISTERIO DE EDUCACION SEGUN SOLICITUD 568 REF: TRASPASO PARA PATRICIA CRISTINA QUIROGA YAÑEZ EQUIVALENTES 1.885,22 USD LIB. 00099021001 TGN-RECURSOS ORDINARIOS (3987)</t>
  </si>
  <si>
    <t>COBRO COSTOS DE PAPELERIA SEGUN TRANSFERENCIA DEL EXTERIOR POR ORDEN DE CONSULADO GENERAL DE BOLIVIA EN GINEBRA-SUIZA LIB. 00010011102 MIN.RELACIONES EXTERIORES - GESTORIA CONSULAR LEY Nº 3108</t>
  </si>
  <si>
    <t>VENTA DE DIVISAS CON TRANSFERENCIA DE FONDOS A SOLICITUD DE YACIMIENTOS PETROLIFEROS FISCALES BOLIVIANOS SEGUN SOLICITUD 587 REF: PAGO A INSPECTORATE SERVICES PERU SAC INSPECCION DE CANTIDAD EN EL DESPACHO DE DOI JUNIO 2016 LIB. 00513012004 LBP-YPFB-UNICOMERCIAL (4030005415/1-2188907)</t>
  </si>
  <si>
    <t xml:space="preserve">AGENCIA BOLIVIANA DE ENERGIA NUCLEAR  </t>
  </si>
  <si>
    <t>VENTA DE DIVISAS CON TRANSFERENCIA DE FONDOS A SOLICITUD DE AGENCIA BOLIVIANA DE ENERGIA NUCLEAR SEGUN SOLICITUD 586 REF: PAGO A LA EMPRESA ROSATON SEGUN CONTRATO CON LA AGENCIA BOLIVIANA DE ENERGIA NIUCLEAR. LIB. 00099021001 TGN-RECURSOS ORDINARIOS (3987)</t>
  </si>
  <si>
    <t>COBRO COSTOS DE PAPELERIA SEGUN TRANSFERENCIA DEL EXTERIOR POR ORDEN DE CORPORACION PETROLERA S.A. REF.: PAGO FACTURAS NRO 62 Y 63 LIB. 00513062001 YPFB-OPERACIONES PLANTA DE SEPARACION DE LIQUIDOS RIO GRANDE</t>
  </si>
  <si>
    <t>De: 00099024113 Transferencia en cumplimiento al DS N0913 de 15/06/2011 y el Convenio Intergubernativo de Financiamiento UPRE-CIF-IG/179/2016, suscrito entre la UPRE y el GAM Nueva Esperanza Proyecto Construccion Cancha y Tinglado Polifuncional Unidad Educativa Bruno Racua, correspondiente al primer</t>
  </si>
  <si>
    <t>De: 00099024113 Transferencia en cumplimiento al DS N0913 de 15/06/2011 y el Convenio Intergubernativo de Financiamiento UPRE-CIF-IG/374/2016, suscrito entre la UPRE y el GAM San Lorenzo Proyecto Const. Modulo para la U.E. 24 de Septiembre, Com. Blanca Flor, correspondiente al primer desembolso del</t>
  </si>
  <si>
    <t>De: 00099024113 Transferencia en cumplimiento al DS N0913 de 15/06/2011 y el Convenio Intergubernativo de Financiamiento UPRE-CIF-IG/063/2016, suscrito entre la UPRE y el GAM de San Carlos proyecto Construccion Modulo Educativo Antofagasta, correspondiente al pago de la planilla N 2, segun la UPRE.</t>
  </si>
  <si>
    <t>De: 00099024113 Transferencia en cumplimiento al DS N0913 de 15/06/2011 y el Convenio Interinstitucional de Financiamiento UPRE-CIF-318/12, suscrito entre la UPRE y el GAM de Santos Mercado proyecto Telecentro Comunidad Reserva, correspondiente al pago por devolucion de retencion del 7%, segun la UP</t>
  </si>
  <si>
    <t>De: 00099024113 Transferencia en cumplimiento al DS N0913 de 15/06/2011 y el Convenio Intergubernativo de Financiamiento UPRE-CIF-IG/114/2015, suscrito entre la UPRE y el GAM de Sapahaqui proyecto Construccion Bloques de Aulas U.E. San Marcos - Sapahaqui, correspondiente al pago de la planilla N 2 d</t>
  </si>
  <si>
    <t>De: 00099024113 Transferencia en cumplimiento al DS N0913 de 15/06/2011 y el Convenio Intergubernativo de Financiamiento UPRE-CIF-IG/153/2015, suscrito entre la UPRE y el GAM de Sica Sica proyecto Construccion Unidad Educativa Villa Busch, correspondiente al pago de la planilla N 2, segun la UPRE.</t>
  </si>
  <si>
    <t>De: 00099024113 Transferencia en cumplimiento al DS N0913 de 15/06/2011 y el Convenio Interinstitucional de Financiamiento UPRE-CIF-005/2015, suscrito entre la UPRE y el GAM de San Pedro de Buena Vista proyecto Construccion Coliseo San Pedro de Buena Vista, correspondiente al pago de la planilla N 5</t>
  </si>
  <si>
    <t>De: 00099024113 Transferencia en cumplimiento al DS N0913 de 15/06/2011 y el Convenio Interinstitucional de Financiamiento UPRE-CIF-006/2015, suscrito entre la UPRE y el GAM de San Pedro de Buena Vista proyecto Construccion Bloque de Aulas y Cancha Multifuncional con Tinglado U.E. Toracari, correspo</t>
  </si>
  <si>
    <t>De: 00099024113 Transferencia en cumplimiento al DS N0913 de 15/06/2011 y el Convenio Intergubernativo de Financiamiento UPRE-CIF-IG/081/2015, suscrito entre la UPRE y el GAM de Uncia proyecto Construccion Bloque de Aulas Unidad Educativa 6 de Junio Cala Cala, correspondiente al pago de la planilla</t>
  </si>
  <si>
    <t>De: 00099024113 Transferencia en cumplimiento al DS N0913 de 15/06/2011 y el Convenio Interinstitucional de Financiamiento UPRE-CIF-108/2015, suscrito entre la UPRE y el GAM de Puerto Villarroel proyecto Const. Centro de Salud Puerto Villarroel, correspondiente al pago de la planilla N 2, segun la U</t>
  </si>
  <si>
    <t>De: 00099024113 Transferencia en cumplimiento al DS N0913 de 15/06/2011 y el Convenio Intergubernativo de Financiamiento UPRE-CIF-272/12, suscrito entre la UPRE y el GAD de Potosi proyecto Construccion Centro Ferial y Eventos Culturales Potosi, correspondiente al pago de la planilla N 15, segun la</t>
  </si>
  <si>
    <t>De: 00099024113 Transferencia en cumplimiento al DS N0913 de 15/06/2011 y el Convenio Interinstitucional de Financiamiento UPRE-CIF-150/2015, suscrito entre la UPRE y el GAM de Entre Rios proyecto Construccion Centro Cultural y Museo Entre Rios, correspondiente al pago de la planilla N 7, segun la U</t>
  </si>
  <si>
    <t>De: 00099024113 Transferencia en cumplimiento al DS N0913 de 15/06/2011 y el Convenio Intergubernativo de Financiamiento UPRE-CIF-IG/050/2016, suscrito entre la UPRE y el GAM de Ascension de Guarayos proyecto Construccion Tinglado para el Barrio Residencial Guarayos, correspondiente al pago de la pl</t>
  </si>
  <si>
    <t>De: 00099024113 Transferencia en cumplimiento al DS N0913 de 15/06/2011 y el Convenio Interinstitucional de Financiamiento UPRE-CIF-588/2014, suscrito entre la UPRE y el GAM de Viacha proyecto Construccion Complejo Educativo 14 de Noviembre Paz y Unidad Viacha, correspondiente al pago de la planilla</t>
  </si>
  <si>
    <t>De: 00099024113 Transferencia en cumplimiento al DS N0913 de 15/06/2011 y el Convenio Intergubernativo de Financiamiento UPRE-CIF-IG/068/2016, suscrito entre la UPRE y el GAM de Ascension de Guarayos proyecto Construccion Tinglado Unidad Educativa 17 de febrero - Guarayos, correspondiente al pago de</t>
  </si>
  <si>
    <t>De: 00099024113 Transferencia en cumplimiento al DS N0913 de 15/06/2011 y el Convenio Intergubernativo de Financiamiento UPRE-CIF-IG/242/2016, suscrito entre la UPRE y el GAM de Chimore proyecto Const. Tinglado Unidad Educativa Estano Colorado, correspondiente al pago de la planilla N 2, segun la UP</t>
  </si>
  <si>
    <t>De: 00099024113 Transferencia en cumplimiento al DS N0913 de 15/06/2011 y el Convenio Intergubernativo de Financiamiento UPRE-CIF-IG/064/2016, suscrito entre la UPRE y el GAM de Ascension de Guarayos proyecto Construccion Tinglado para la Comunidad Villa Fatima Guarayos, correspondiente al pago de l</t>
  </si>
  <si>
    <t>De: 00099024113 Transferencia en cumplimiento al DS N0913 de 15/06/2011 y el Convenio Intergubernativo de Financiamiento UPRE-CIF-IG/068/2015, suscrito entre la UPRE y el GAM de San Agustin proyecto Construccion Bateria de Banos Unidad Educativa Cerro Gordo Union Progreso, correspondiente al pago de</t>
  </si>
  <si>
    <t>De: 00099024113 Transferencia en cumplimiento al DS N0913 de 15/06/2011 y el Convenio Interinstitucional de Financiamiento UPRE-CIF-052/2015, suscrito entre la UPRE y el GAM de Shinahota proyecto Const. Cancha Multiple y Cubierta Metalica U.E. Dorado Grande, correspondiente al pago de la planilla N</t>
  </si>
  <si>
    <t>De: 00099024113 Transferencia en cumplimiento al DS N0913 de 15/06/2011 y el Convenio Intergubernativo de Financiamiento UPRE-CIF-IG/386/2015, suscrito entre la UPRE y el GAM de Toledo proyecto Construccion Tinglado U.E. Leoncio Mier Avila Thijlla Cahua, correspondiente al pago de la planilla N 3 d</t>
  </si>
  <si>
    <t>TRANSFERENCIA DEL EXTERIOR SEGUN SWIFT 12491 DE FECHA 05/09/2016 ORDENANTE: CONSULADO DE BOLIVIA EN MADRID-ESPAÑA.REF.:RECAUDACIONES CONSULARES LIB. 00010011102 MIN.RELACIONES EXTERIORES - GESTORIA CONSULAR LEY Nº 3108</t>
  </si>
  <si>
    <t>NÚMERO DE LIBRETA CUT: 990301013.00 OPERACIÓN T01 TRANSFERENCIA DE FONDOS A LA CUT - TESORO DIRECTO DE BANCO UNION S.A. A CUENTA UNICA DEL TESORO CON NUMERO DE SOLICITUD = 1177954 Y NUMERO CORRELATIVO = 91320005092016445 OPERACIONES VENTA BONOS BTX</t>
  </si>
  <si>
    <t>||TRANSF. DE FONDOS DEL EXTERIOR SEG. SWIFT 12414 DEL 01/09/2016 POR ORDEN DEL CONSULADO GERAL DA BOLIVIA-SAO PAULO-BR. LIBRETA 00340012005 SEGIP-RECAUDACION EXTERIOR-CEDULAS DE IDENTIDAD</t>
  </si>
  <si>
    <t>'TRANSFERENCIA DE FONDOS DE DPTOS.DE ENCAJE LEGAL DEL SISTEMA FINANCIERO A DPTOS.CTES.DEL SECTOR PUBLICO S/G CITE' CA/FID/350/2016||DE LA FECHA (HRE-TSO-6037). FIDEICOMISO: "COMPRA, IMPORTACION Y COMERCIALIZACION DE CEMENTO PORTLAND" A SOLIC. MIN.MINERIA Y METALURGIA, LIBRETA N° 00099021001 TGN - RECURSOS ORDINARIOS, BUN</t>
  </si>
  <si>
    <t>||TRANSF. DE FONDOS DEL EXTERIOR SEG. SWIFT 12414 DEL 01/09/2016 POR ORDEN DEL CONSULADO GERAL DA BOLIVIA-SAO PAULO-BR. LIBRETA 00340012003 RECAUDACION EXTRANJERIA CI-LC. REF.: UTILES DE ESCRITORIO</t>
  </si>
  <si>
    <t>||TRANSFERENCIA DE FONDOS SEGUN NOTA DEL MINISTERIO DE ECONOMIA Y FINANZAS PUBLICAS, CITE: MEFP VTCP DGCP UODP-884/16, RECIBIDA EN LA FECHA REF: PAGO VENCIMIENTO CLAVE PIZARRA TGNU1U05 (TRAM-TSO-6033) EQUIV. A UFV. 2.500.000.00 T/C UFV. 2,14825 DE LA LIBRETA 00099021001 TGN RECURSOS ORDINARIOS MONEDA NACIONAL</t>
  </si>
  <si>
    <t>COBRO DE||UTILES DE ESCRITORIO POR ELABORACION DE LA OPERACION CONTABLE N°862812 DE LA FECHA DE LA LIBRETA 00099021001 TGN RECURSOS ORDINARIOS MONEDA NACIONAL, COSTO UTILES DE ESCRITORIO</t>
  </si>
  <si>
    <t>'TRANSFERENCIA DE FONDOS||A SOL. DEL MIN,DE ECO Y FIN.PUBL. MEFP/VTCP/DGCP/UODP-885/2016 DE LA FECHA (HRE-TSO-6034). PAGO BTS EXTRABURSÁTIL - VENCIMIENTO 6 DE SEPTIEMBRE DE 2016 D.S. N°1121 DE 11 DE ENERO DE 2012. DEBITO DE LA LIBRETA 00099021001 TGN - RECURSOS ORDINARIOS.</t>
  </si>
  <si>
    <t>'TRANSFERENCIA DE FONDOS||A SOL. DEL MIN,DE ECO Y FIN.PUBL. MEFP/VTCP/DGCP/UODP-885/2016 DE LA FECHA (HRE-TSO-6034). PAGO BTS EXTRABURSÁTIL - VENCIMIENTO 6 DE SEPTIEMBRE DE 2016 D.S. N°1121 DE 11 DE ENERO DE 2012. DEBITO DE LA LIBRETA 00099021001 COBRO UTILES DE ESCRITORIO.</t>
  </si>
  <si>
    <t>VENTA DE DIVISAS CON TRANSFERENCIA DE FONDOS A SOLICITUD DE MINISTERIO DE EDUCACION SEGUN SOLICITUD 589 REF: TRASPASO PARA YURI MIJAIL GUACHALLA GUTIERREZ EQUIVALENTES 2.718,66 USD LIB. 00099021001 TGN-RECURSOS ORDINARIOS (3987) POR DIFERENCIAL CAMBIARIO</t>
  </si>
  <si>
    <t>VENTA DE DIVISAS CON TRANSFERENCIA DE FONDOS A SOLICITUD DE MINISTERIO DE EDUCACION SEGUN SOLICITUD 589 REF: TRASPASO PARA YURI MIJAIL GUACHALLA GUTIERREZ EQUIVALENTES 2.718,66 USD LIB. 00099021001 TGN-RECURSOS ORDINARIOS (3987)</t>
  </si>
  <si>
    <t>COBRO COSTOS DE PAPELERIA SEGUN TRANSFERENCIA DEL EXTERIOR POR ORDEN DE CONSULADO DE BOLIVIA EN MADRID-ESPAÑA.REF.:RECAUDACIONES CONSULARES LIB. 00010011102 MIN.RELACIONES EXTERIORES - GESTORIA CONSULAR LEY Nº 3108</t>
  </si>
  <si>
    <t>COBRO COSTOS DE PAPELERIA SEGUN TRANSFERENCIA DEL EXTERIOR POR ORDEN DE PETROBRAS PARAGUAY GAS SRL REF.:OPE 0/300086 LIB. 00513062001 YPFB-OPERACIONES PLANTA DE SEPARACION DE LIQUIDOS RIO GRANDE</t>
  </si>
  <si>
    <t>De: 00099024113 Transferencia en cumplimiento al DS N0913 de 15/06/2011 y el Convenio Intergubernativo de Financiamiento UPRE-CIF-IG/454/2016, suscrito entre la UPRE y el GAM de San Agustin proyecto Const. Unidad Educativa Cerro Gordo Union Progreso, correspondiente al primer desembolso equivalente</t>
  </si>
  <si>
    <t>De: 00099024113 Transferencia en cumplimiento al DS N0913 de 15/06/2011 y el Convenio Intergubernativo de Financiamiento UPRE-CIF-IG/453/2016, suscrito entre la UPRE y el GAM de San Agustin proyecto Const. Internado Unidad Educativa Simon Bolivar de San Agustin, correspondiente al primer desembolso</t>
  </si>
  <si>
    <t>De: 00099024113 Transferencia en cumplimiento al DS N0913 de 15/06/2011 y el Convenio Intergubernativo de Financiamiento UPRE-CIF-IG 456/2016, suscrito entre la UPRE y el GAM de Mojinete proyecto Construccion Fronton Mojinete, correspondiente al primer desembolso equivalente al 20% del monto a finan</t>
  </si>
  <si>
    <t>De: 00099024113 Transferencia en cumplimiento al DS N0913 de 15/06/2011 y el Convenio Intergubernativo de Financiamiento UPRE-CIF-IG/455/2016, suscrito entre la UPRE y el GAM de Caiza D proyecto Implem. Cancha con Cesped Sintetico (103 X 66) Cantuyo, correspondiente al primer desembolso equivalente</t>
  </si>
  <si>
    <t>De: 00099024113 Transferencia en cumplimiento al DS N0913 de 15/06/2011 y el Convenio Intergubernativo de Financiamiento UPRE-CIF-IG/451/2016, suscrito entre la UPRE y el GAM de San Pedro de Tiquina proyecto Const. Plaza Turistica 23 de Marzo San Pablo de Tiquina, correspondiente al primer desembols</t>
  </si>
  <si>
    <t>De: 00099024113 Transferencia en cumplimiento al DS N0913 de 15/06/2011 y el Convenio Intergubernativo de Financiamiento UPRE-CIF-IG/452/2016, suscrito entre la UPRE y el GAM de San Pedro de Tiquina proyecto Const. Plaza Turistica 16 de Julio San Pedro de Tiquina, correspondiente al primer desembols</t>
  </si>
  <si>
    <t>De: 00099024113 Transferencia en cumplimiento al DS N0913 de 15/06/2011 y el Convenio Intergubernativo de Financiamiento UPRE-CIF-IG 439/2016, suscrito entre la UPRE y el GAM de Puerto Villarroel proyecto Construccion Puente Vehicular 1 de Mayo, correspondiente al primer desembolso equivalente al 20</t>
  </si>
  <si>
    <t>De: 00099024113 Transferencia en cumplimiento al DS N0913 de 15/06/2011 y el Convenio Intergubernativo de Financiamiento UPRE-CIF-IG/459/2016, suscrito entre la UPRE y el GAM de Tomave proyecto Construccion Mercado La Yurenita Yura, correspondiente al primer desembolso equivalente al 20% del monto a</t>
  </si>
  <si>
    <t>De: 00099024113 Transferencia en cumplimiento al DS N0913 de 15/06/2011 y el Convenio Intergubernativo de Financiamiento UPRE-CIF-IG/461/2016, suscrito entre la UPRE y el GAM de San Antonino de Esmoruco proyecto Construccion Unidad Educativa Prof. Florencio Mamani Toconas, correspondiente al primer</t>
  </si>
  <si>
    <t>De: 00099024113 Transferencia en cumplimiento al DS N0913 de 15/06/2011 y el Convenio Intergubernativo de Financiamiento UPRE-CIF-IG 457/2016, suscrito entre la UPRE y el GAM de Tomave proyecto Construccion Unidad Educativa Elizardo Perez de Keluyo, correspondiente al primer desembolso equivalente a</t>
  </si>
  <si>
    <t>De: 00099024113 Transferencia en cumplimiento al DS N0913 de 15/06/2011 y el Convenio Intergubernativo de Financiamiento UPRE-CIF-IG/365/2015, suscrito entre la UPRE y el GAM de Carabuco proyecto Construccion Aulas Unidad Educativa Ursula Goyzueta, correspondiente al primer desembolso equivalente al</t>
  </si>
  <si>
    <t>De: 00099024113 Transferencia en cumplimiento al DS N0913 de 15/06/2011 y el Convenio Intergubernativo de Financiamiento UPRE-CIF-IG-332/2015, suscrito entre la UPRE y el GAD de Pando proyecto Construccion de Puentes en los Barrios: Evo Morales, La Amistad, Perla del Acre, 1ro. de Mayo y Paraiso del</t>
  </si>
  <si>
    <t>De: 00016011101 Reposicion por Gasto Operativo de la operacion tipo TRDE y Nro.50</t>
  </si>
  <si>
    <t>De: 00016011101 Reposicion por Gasto Operativo de la operacion tipo TRDE y Nro.48</t>
  </si>
  <si>
    <t>De: 00016011101 Reposicion por Gasto Operativo de la operacion tipo TRDE y Nro.45</t>
  </si>
  <si>
    <t>De: 00016011101 Reposicion por Gasto Operativo de la operacion tipo TRDE y Nro.44</t>
  </si>
  <si>
    <t>De: 00016011101 Reposicion por Gasto Operativo de la operacion tipo TRDE y Nro.43</t>
  </si>
  <si>
    <t>De: 00016011101 Reposicion por Gasto Operativo de la operacion tipo TRDE y Nro.47</t>
  </si>
  <si>
    <t>De: 00016011101 Reposicion por Gasto Operativo de la operacion tipo TRDE y Nro.49</t>
  </si>
  <si>
    <t>De: 00016011101 Reposicion por Gasto Operativo de la operacion tipo TRDE y Nro.46</t>
  </si>
  <si>
    <t>TRANSFERENCIA DEL EXTERIOR SEGUN MJE.SWIFT NO.12526 DE FECHA 06/09/2016 ORDENANTE: BOLIVIAN CONSULATE-LONDON REF:GESTORIA CONSULAR AGOSTO 2016 LIB. 00010011102 MIN.RELACIONES EXTERIORES - GESTORIA CONSULAR LEY Nº 3108</t>
  </si>
  <si>
    <t>TRANSFERENCIA DEL EXTERIOR SEGUN MJE.SWIFT NO.12522 DE FECHA 06/09/2016 ORDENANTE: CONSULADO DE BOLIVIA EN BILBAO REF:GESTORIA CONSULAR LIB. 00010011102 MIN.RELACIONES EXTERIORES - GESTORIA CONSULAR LEY Nº 3108</t>
  </si>
  <si>
    <t>TRANSFERENCIA DEL EXTERIOR SEGUN MJE.SWIFT NO.12520 DE FECHA 06/09/2016 ORDENANTE: CONSULADO GENERAL DE BOLIVIA EN MILAN REF:RECAUDACION GESTORIA CONSULAR AGOSTO 2016 LIB. 00010011102 MIN.RELACIONES EXTERIORES - GESTORIA CONSULAR LEY Nº 3108</t>
  </si>
  <si>
    <t>TRANSFERENCIA DEL EXTERIOR SEGUN MJE.SWIFT NO.12519 DE FECHA 06/09/2016 ORDENANTE: CONSULADO DE BOLIVIA EN MURCIA-ESPAÑA REF:RECAUDACIONES GESTORIA CONSULAR MES DE AGOSTO LIB. 00010011102 MIN.RELACIONES EXTERIORES - GESTORIA CONSULAR LEY Nº 3108</t>
  </si>
  <si>
    <t>TRANSFERENCIA DEL EXTERIOR SEGUN SWIFT 12523 DE FECHA 06/09/2016 ORDENANTE: EMBAJADA DEL ESTADO PLURINACIONAL DE BOLIVIA-BERLIN-ALEMANIA.REF.: RECAUDACION GESTORIA CONSULAR AGOSTO 2016. LIB. 00010011102 MIN.RELACIONES EXTERIORES - GESTORIA CONSULAR LEY Nº 3108</t>
  </si>
  <si>
    <t>TRANSFERENCIA DEL EXTERIOR SEGUN SWIFT 12521 DE FECHA 06/09/2016 ORDENANTE: CONSULADO GENERAL DE BOLIVIA-BUENOS AIRES-ARG.REF.:S25-SERVICIOS DEL GOBIERNO LIB. 00340012005 SEGIP - RECAUDACION EXTERIOR - CEDULAS DE IDENTIDAD</t>
  </si>
  <si>
    <t>TRANSFERENCIA DEL EXTERIOR SEGUN SWIFT 12576 DE FECHA 06/09/2016 ORDENANTE: EMBAJADA DE BOLIVIA-TOKYO-JP. LIB. 00010011102 MIN.RELACIONES EXTERIORES - GESTORIA CONSULAR LEY Nº 3108</t>
  </si>
  <si>
    <t>A:00099024113 Debito Automatico por incumplimiento del GAM Riberalta (GAM RIB), correspondiente al Convenio Intergubernativo de Financiamiento UPRE-CIF-IG/281/2015 de fecha 06 de noviembre de 2015, suscrito entre la Unidad de Proyectos Especiales y el GAM RIB proyecto Const. Teatro Municipal Pedro S</t>
  </si>
  <si>
    <t>NÚMERO DE LIBRETA CUT: 990301013.00 OPERACIÓN T01 TRANSFERENCIA DE FONDOS A LA CUT - TESORO DIRECTO DE BANCO UNION S.A. A CUENTA UNICA DEL TESORO CON NUMERO DE SOLICITUD = 1181184 Y NUMERO CORRELATIVO = 91320006092016501 OPERACIONES VENTA DE BONOS BTX</t>
  </si>
  <si>
    <t>'TRANSFERENCIA'||DE FONDOS DEL EXTERIOR POR DESEMBOLSO DEL BID, REF.: RFB/ATN-FI-14439-BO REQ 0003 OPS0201632510A LIB. 006830108002 PROCURADURIA GENERAL DEL ESTADO - PROYECTO BID (REM.EXT.) SWIFT 12516 DEL 06/09/16</t>
  </si>
  <si>
    <t>||TRANSFERENCIA DE FONDOS S/G. MENSAJES SWIFT NROS. 12533 DE LA FECHA Y 12509 DE F. 05/09/16 (SECTOR PUBLICO). DEBITO DE LA LIBRETA 00119012001 ADSIB, REPOSICION UTILES DE ESCRITORIO.</t>
  </si>
  <si>
    <t>'TRANSFERENCIA DE FONDOS||EN ATENCION A NOTA DEL MIN. DE ECONOMIA Y FINANZAS PUBLICAS. MEFP/VTCP/DGCP/UODP-886/2016 DE LA FECHA(HRE-TSO-6050). PAGO BTS EXTRABURSATIL -VENCIMIENTO 7 DE SEPTIEMBRE DE 2016 D.S. N°1121 DE 11/01/2012. DEBITO DE LA LIBRETA N° 00099021001 "TGN-RECURSOS ORDINARIOS-MONEDA NACIONAL".</t>
  </si>
  <si>
    <t>'TRANSFERENCIA DE FONDOS||EN ATENCION A NOTA DEL MIN. DE ECONOMIA Y FINANZAS PUBLICAS. MEFP/VTCP/DGCP/UODP-886/2016 DE LA FECHA(HRE-TSO-6050). PAGO BTS EXTRABURSATIL -VENCIMIENTO 7 DE SEPTIEMBRE DE 2016 D.S. N°1121 DE 11/01/2012. DEBITO DE LA LIBRETA N° 00099021001, REPOSICIÓN ÚTILES DE ESCRITORIO.</t>
  </si>
  <si>
    <t>'TRANSFERENCIA'||DE FONDOS DEL EXTERIOR POR DESEMBOLSO DEL BID, REF.: RFB/ATN-FI-14439-BO REQ 0003 OPS0201632510A LIB. 006830108002 PROCURADURIA GENERAL DEL ESTADO - PROYECTO BID,REF.: ÚTILES DE ESCRITORIO</t>
  </si>
  <si>
    <t>||TRANSFERENCIA DE FONDOS S/G. MENSAJE SWIFT NRO. 12583 DE LA FECHA (SECTOR PUBLICO). DEBITO DE LA LIBRETA 00119012001 ADSIB, REPOSICION UTILES DE ESCRITORIO.</t>
  </si>
  <si>
    <t>||COBRO DE COMISIONES AL TGN. POR ADMINISTRACION DE VALORES "C" EN M/N POR EL MES DE AGOSTO/2016, SEGUN CARTA MEFP/VTCP/DGCP/UODP-887/2016 DE F.06/09/16 DEL MIN. DE ECONOMIA Y FIN. PUBLICAS Y CUADRO ADJUNTO. LIBRETA N° 00099021001</t>
  </si>
  <si>
    <t>||TRANSFERENCIA DE FONDOS S/G. MENSAJES SWIFT NROS. 12597 Y 12596 DE LA FECHA (SECTOR PUBLICO). DEBITO DE LA LIBRETA 00119012001 ADSIB, REPOSICION UTILES DE ESCRITORIO.</t>
  </si>
  <si>
    <t>VENTA DE DIVISAS CON TRANSFERENCIA DE FONDOS A SOLICITUD DE MINISTERIO DE EDUCACION SEGUN SOLICITUD 588 REF: TRASPASO PARA SILVANA INES QUITON TAPIA EQUIVALENTES 2.351,99 USD LIB. 00099021001 TGN-RECURSOS ORDINARIOS (3987) POR DIFERENCIAL CAMBIARIO</t>
  </si>
  <si>
    <t>VENTA DE DIVISAS CON TRANSFERENCIA DE FONDOS A SOLICITUD DE MINISTERIO DE EDUCACION SEGUN SOLICITUD 588 REF: TRASPASO PARA SILVANA INES QUITON TAPIA EQUIVALENTES 2.351,99 USD LIB. 00099021001 TGN-RECURSOS ORDINARIOS (3987)</t>
  </si>
  <si>
    <t>VENTA DE DIVISAS CON TRANSFERENCIA DE FONDOS A SOLICITUD DE MINISTERIO DE RELACIONES EXTERIORES SEGUN SOLICITUD 590 REF: REMISION DE RECURSOS A FAVOR DEL SERVICIO EXTERIOR, PARA CUBRIR GASTOS DEL "PROGRAMA DE APOYO A LOS BOLIVIANOS QUE RESIDEN EL EN EXTERIOR" - DECRETO SUPREMO Nº 1853, SEGUNDO DESE LIB. 00099021001 TGN-RECURSOS ORDINARIOS (3987)</t>
  </si>
  <si>
    <t>VENTA DE DIVISAS CON TRANSFERENCIA DE FONDOS A SOLICITUD DE SERVICIO GENERAL DE IDENTIFICACION PERSONAL - SEGIP SEGUN SOLICITUD 593 REF: ENTREGA DE FONDOS A LA OFICINA DE WASHINGTON - EEUU PARA PAGO DE PLANILLA DE COMPENSACION CORRESPONDIENTE AL MES DE AGOSTO/2016, SEGUN NOTA 0928/2016, CERT.2203. LIB. 00340012003 RECAUDACION EXTRANJERIA - C.I. -L.C.</t>
  </si>
  <si>
    <t>VENTA DE DIVISAS CON TRANSFERENCIA DE FONDOS A SOLICITUD DE YACIMIENTOS PETROLIFEROS FISCALES BOLIVIANOS SEGUN SOLICITUD 595 REF: PAGO A PLATTS INFORMACION ESPECIALIZADA PRECIOS PLATTS DE JULIO 2016 A JULIO 2017 LIB. 00513012004 LBP-YPFB-UNICOMERCIAL (4030005415/1-2188907)</t>
  </si>
  <si>
    <t>VENTA DE DIVISAS CON TRANSFERENCIA DE FONDOS A SOLICITUD DE SERVICIO GENERAL DE IDENTIFICACION PERSONAL - SEGIP SEGUN SOLICITUD 596 REF: ENTREGA DE FONDOS A LA OFICINA DE CALAMA - CHILE PARA PAGO DE PLANILLA DE COMPENSACION CORRESPONDIENTE AL MES DE AGOSTO/2016, SEGUN NOTA 0929/2016, CERT.2202. LIB. 00340012003 RECAUDACION EXTRANJERIA - C.I. -L.C.</t>
  </si>
  <si>
    <t>VENTA DE DIVISAS CON TRANSFERENCIA DE FONDOS A SOLICITUD DE SERVICIO GENERAL DE IDENTIFICACION PERSONAL - SEGIP SEGUN SOLICITUD 597 REF: ENTREGA DE FONDOS A LA OFICINA DE BUENOS AIRES - ARGENTINA PARA PAGO DE PLANILLA DE COMPENSACION CORRESPONDIENTE AL MES DE AGOSTO/2016, SEGUN NOTA 0927/2016, CERT. LIB. 00340012003 RECAUDACION EXTRANJERIA - C.I. -L.C.</t>
  </si>
  <si>
    <t>COBRO COSTOS DE PAPELERIA SEGUN TRANSFERENCIA DEL EXTERIOR POR ORDEN DE BOLIVIAN CONSULATE-LONDON REF:GESTORIA CONSULAR AGOSTO 2016 LIB. 00010011102 MIN.RELACIONES EXTERIORES - GESTORIA CONSULAR LEY Nº 3108</t>
  </si>
  <si>
    <t>COBRO COSTOS DE PAPELERIA SEGUN TRANSFERENCIA DEL EXTERIOR POR ORDEN DE CONSULADO DE BOLIVIA EN BILBAO REF:GESTORIA CONSULAR LIB. 00010011102 MIN.RELACIONES EXTERIORES - GESTORIA CONSULAR LEY Nº 3108</t>
  </si>
  <si>
    <t>PAGO A CAF PRÉSTAMO CFA003565 VCTO. 06-sep-2016 POR CUENTA DE TGN , NTI. 008214 VALOR 06-sep-2016 CAPITAL USD 1.576.299,16 INTERESES USD 352.465,42 CTA. 3987 CUENTA UNICA DEL TESORO LIB. 00099021001 REF.: COMISIONES BANCARIAS</t>
  </si>
  <si>
    <t>COBRO COSTOS DE PAPELERIA SEGUN TRANSFERENCIA DEL EXTERIOR POR ORDEN DE CONSULADO GENERAL DE BOLIVIA EN MILAN REF:RECAUDACION GESTORIA CONSULAR AGOSTO 2016 LIB. 00010011102 MIN.RELACIONES EXTERIORES - GESTORIA CONSULAR LEY Nº 3108</t>
  </si>
  <si>
    <t>COBRO COSTOS DE PAPELERIA SEGUN TRANSFERENCIA DEL EXTERIOR POR ORDEN DE GAS CORONA SAECA-ASUNCION-PARAGUAY.REF.:ANTICIPO SEGUN CONTRATO DE YPFB DLG. LIB. 00513062001 YPFB-OPERACIONES PLANTA DE SEPARACION DE LIQUIDOS RIO GRANDE</t>
  </si>
  <si>
    <t>PAGO A PROEX BRASIL PRÉSTAMO CONV. CRED. 04.03.09 VCTO. 05-sep-2016 POR CUENTA DE TGN , NTI. 008233 VALOR 06-sep-2016 CAPITAL USD 1.134.818,69 INTERESES USD 301.609,59 CTA. 3987 CUENTA UNICA DEL TESORO LIB. 00099021001 REF.: COMISIONES BANCARIAS</t>
  </si>
  <si>
    <t>VENTA DE DIVISAS CON TRANSFERENCIA DE FONDOS A SOLICITUD DE MINISTERIO DE SALUD SEGUN SOLICITUD 600 REF: PAGO A LA OFICINA SANITARIA PANAMERICANA, POR LA ADQUISICION DE 2.900 KILOS DEL INSECTICIDA BENDIOCARB 80% (WP) PARA EL PROGRAMA NACIONAL DE CHAGAS, CITIBANK, 111 WALL STREET, NEW YORK, NY 10043 LIB. 00046024204 MS - 5% ENTES GESTORES PROGRAMAS PREVENC. Y PROYECTOS NALES.</t>
  </si>
  <si>
    <t>VENTA DE DIVISAS CON TRANSFERENCIA DE FONDOS A SOLICITUD DE EMPRESA ESTATAL DE TRANSPORTE POR CABLE MI TELEFERICO SEGUN SOLICITUD 599 REF: TRANSFERENCIA DE PAGO AL EXTERIOR A LA EMPRESA TELEFÉRICOS DOPPELMAYR BOLIVIA S.A. CORRESPONDIENTE AL CERTIFICADO DE PAGO N°8, POR LA CONSTRUCCIÓN DE LA SEGUNDA LIB. 00591012003 EMPRESA ESTATAL TRANSPORTE POR CABLE MI TELEFERICO FASE II</t>
  </si>
  <si>
    <t>COBRO COSTOS DE PAPELERIA SEGUN TRANSFERENCIA DEL EXTERIOR POR ORDEN DE CONSULADO DE BOLIVIA EN MURCIA-ESPAÑA REF:RECAUDACIONES GESTORIA CONSULAR MES DE AGOSTO LIB. 00010011102 MIN.RELACIONES EXTERIORES - GESTORIA CONSULAR LEY Nº 3108</t>
  </si>
  <si>
    <t>COBRO COSTOS DE PAPELERIA SEGUN TRANSFERENCIA DEL EXTERIOR POR ORDEN DE EMBAJADA DEL ESTADO PLURINACIONAL DE BOLIVIA-BERLIN-ALEMANIA.REF.: RECAUDACION GESTORIA CONSULAR AGOSTO 2016. LIB. 00010011102 MIN.RELACIONES EXTERIORES - GESTORIA CONSULAR LEY Nº 3108</t>
  </si>
  <si>
    <t>VENTA DE DIVISAS CON TRANSFERENCIA DE FONDOS A SOLICITUD DE MINISTERIO DE SALUD SEGUN SOLICITUD 591 REF: PAGO A CSMC SA NRO. CTA. 0300000004292620 BANCO FINANCIERO INTERNACIONAL S.A. LA HABANA, DIRECCIÓN 5TA. AVENIDA 9009 ESQUINA. 92 MIRAMAR-PLAYA- LA HABANA-CUBA, CÓDIGO SWIFT: BFICCUHH PAGO EN EURO LIB. 00046024204 MS - 5% ENTES GESTORES PROGRAMAS PREVENC. Y PROYECTOS NALES. POR DIFERENCIAL CAMBIARIO</t>
  </si>
  <si>
    <t>VENTA DE DIVISAS CON TRANSFERENCIA DE FONDOS A SOLICITUD DE MINISTERIO DE SALUD SEGUN SOLICITUD 591 REF: PAGO A CSMC SA NRO. CTA. 0300000004292620 BANCO FINANCIERO INTERNACIONAL S.A. LA HABANA, DIRECCIÓN 5TA. AVENIDA 9009 ESQUINA. 92 MIRAMAR-PLAYA- LA HABANA-CUBA, CÓDIGO SWIFT: BFICCUHH PAGO EN EURO LIB. 00046024204 MS - 5% ENTES GESTORES PROGRAMAS PREVENC. Y PROYECTOS NALES.</t>
  </si>
  <si>
    <t>COBRO COSTOS DE PAPELERIA SEGUN TRANSFERENCIA DEL EXTERIOR POR ORDEN DE CONSULADO GENERAL DE BOLIVIA-BUENOS AIRES-ARG.REF.:S25-SERVICIOS DEL GOBIERNO LIB. 00340012003 RECAUDACION EXTRANJERIA - C.I. -L.C.</t>
  </si>
  <si>
    <t>COBRO COSTOS DE PAPELERIA SEGUN TRANSFERENCIA DEL EXTERIOR POR ORDEN DE EMBAJADA DE BOLIVIA-TOKYO-JP. LIB. 00010011102 MIN.RELACIONES EXTERIORES - GESTORIA CONSULAR LEY Nº 3108</t>
  </si>
  <si>
    <t>COBRO COSTOS DE PAPELERIA SEGUN TRANSFERENCIA DEL EXTERIOR POR ORDEN DE PERUANA DE COMBUSTIBLE S.A.-LIMA-PERU.REF.: FACT 44 LIB. 00513062001 YPFB-OPERACIONES PLANTA DE SEPARACION DE LIQUIDOS RIO GRANDE</t>
  </si>
  <si>
    <t>PAGO PRÉSTAMO BID 126-TF-BO VCTO. 06-sep-2016 POR CUENTA DE TGN , NTI. 008236 VALOR 06-sep-2016 CAPITAL USD 66.666,66 INTERESES USD 8.000,00 CTA. 3987 CUENTA UNICA DEL TESORO LIB. 00099021001 REF.: COMISIONES BANCARIAS</t>
  </si>
  <si>
    <t>De: 00099024113 Transferencia en cumplimiento al DS N0913 de 15/06/2011 y el Convenio Interinstitucional de Financiamiento UPRE-CIF-136/2015, suscrito entre la UPRE y el GAM Villa Tunari Proyecto Construccion Mercado Modelo Villa 14 de Septiembre, correspondiente al pago de la planilla N4, segun la</t>
  </si>
  <si>
    <t>De: 00099024113 Transferencia en cumplimiento al DS N0913 de 15/06/2011 y el Convenio Interinstitucional de Financiamiento UPRE-CIF-411/2014, suscrito entre la UPRE y el GAM Irupana Proyecto Construccion Tinglado para Polifuncional U.E. La Plazuela, correspondiente al pago de la devolucion de retenc</t>
  </si>
  <si>
    <t>De: 00099024113 Transferencia en cumplimiento al DS N0913 de 15/06/2011 y el Convenio Intergubernativo de Financiamiento UPRE-CIF-IG 257/2015, suscrito entre la UPRE y el GAM Villa Zudanez Proyecto Construccion Mercado Central Zudanez, correspondiente al pago de la planilla N1, segun la UPRE.</t>
  </si>
  <si>
    <t>De: 00099024113 Transferencia en cumplimiento al DS N0913 de 15/06/2011 y el Convenio Intergubernativo de Financiamiento UPRE-CIF-IG/230/2016, suscrito entre la UPRE y el GAM Shinahota Proyecto Const. Cubierta Metalica y Graderias U.E. Villa Imperial D-5, correspondiente al pago de la planilla N1, s</t>
  </si>
  <si>
    <t>De: 00099024113 Transferencia en cumplimiento al DS N0913 de 15/06/2011 y el Convenio Interinstitucional de Financiamiento UPRE-CIF-409/2014, suscrito entre la UPRE y el GAM Irupana Proyecto Construccion Tinglado para Polifuncional U.E. Chicaloma, correspondiente al pago de la devolucion de retencio</t>
  </si>
  <si>
    <t>De: 00099024113 Transferencia en cumplimiento al DS N0913 de 15/06/2011 y el Convenio Interinstitucional de Financiamiento UPRE-CIF-107/2015, suscrito entre la UPRE y el GAM Chimore Proyecto Const. C.E.A. San Jose Obrero Chimore, correspondiente al pago de la planilla N2, segun la UPRE.</t>
  </si>
  <si>
    <t>De: 00099024113 Transferencia en cumplimiento al DS N0913 de 15/06/2011 y el Convenio Intergubernativo de Financiamiento UPRE-CIF-IG/328/2016, suscrito entre la UPRE y el GAM Omereque Proyecto Construccion Tinglado Unidad Educativa Perereta, correspondiente al pago de la planilla N2, segun la UPRE.</t>
  </si>
  <si>
    <t>De: 00099024113 Transferencia en cumplimiento al DS N0913 de 15/06/2011 y el Convenio Intergubernativo de Financiamiento UPRE-CIF-IG/045/2016, suscrito entre la UPRE y el GAM El Carmen Rivero Torrez Proyecto Construccion Tinglado y Cancha Polifuncional U.E Santa Rosa - Bocaina, correspondiente al pa</t>
  </si>
  <si>
    <t>De: 00099024113 Transferencia en cumplimiento al DS N0913 de 15/06/2011 y el Convenio Interinstitucional de Financiamiento UPRE-CIF-655/2014, suscrito entre la UPRE y el GAM Puerto Perez Proyecto Construccion Coliseo Puerto Perez, correspondiente al pago de la planilla N5 de cierre, segun la UPRE.</t>
  </si>
  <si>
    <t>De: 00099024113 Transferencia en cumplimiento al DS N0913 de 15/06/2011 y el Convenio Interinstitucional de Financiamiento UPRE-CIF-044/2015, suscrito entre la UPRE y el GAM Shinahota Proyecto Const. Cubierta Metalica y Amurallado U.E. Majo Pampa A, correspondiente al pago de la planilla N3 de avanc</t>
  </si>
  <si>
    <t>De: 00099024113 Transferencia en cumplimiento al DS N0913 de 15/06/2011 y el Convenio Intergubernativo de Financiamiento UPRE-CIF-IG 473/2016, suscrito entre la UPRE y el GAM de Vinto proyecto Construccion Mercado Central Vinto, correspondiente al primer desembolso equivalente al 20% del monto a fin</t>
  </si>
  <si>
    <t>De: 00099024113 Transferencia en cumplimiento al DS N0913 de 15/06/2011 y el Convenio Intergubernativo de Financiamiento UPRE-CIF-IG 475/2016, suscrito entre la UPRE y el GAM de Vinto proyecto Construccion Puente Vehicular C.A.R., correspondiente al primer desembolso equivalente al 20% del monto a f</t>
  </si>
  <si>
    <t>De: 00099024113 Transferencia en cumplimiento al DS N0913 de 15/06/2011 y el Convenio Intergubernativo de Financiamiento UPRE-CIF-IG 474/2016, suscrito entre la UPRE y el GAM de Vinto proyecto Construccion Unidad Educativa Maria Ayma Sexta Parte, correspondiente al primer desembolso equivalente al 2</t>
  </si>
  <si>
    <t>TRANSFERENCIA DEL EXTERIOR SEGUN MJE.SWIFT NO.12608 DE FECHA 07/09/2016 ORDENANTE: CONSULADO DE BOLIVIA EN VALENCIA-ESPANA REF:RECAUDACION CONSULAR AGOSTO 2016 LIB. 00010011102 MIN.RELACIONES EXTERIORES - GESTORIA CONSULAR LEY Nº 3108</t>
  </si>
  <si>
    <t>TRANSFERENCIA DEL EXTERIOR SEGUN MJE.SWIFT NO.12605 DE FECHA 07/09/2016 ORDENANTE: CONSULADO DE BOLIVIA EN SEVILLA REF:RECAUDACION GESTORIA AGOSTO 2016 LIB. 00010011102 MIN.RELACIONES EXTERIORES - GESTORIA CONSULAR LEY Nº 3108</t>
  </si>
  <si>
    <t>TRANSFERENCIA DEL EXTERIOR SEGUN SWIFT 12603 DE FECHA 07/09/2016 ORDENANTE: CONSULADO DE BOLIVIA-SALTA-ARG.REF.:REFERENDUM APROBATORIO LIB. 00099021001 TGN-RECURSOS ORDINARIOS</t>
  </si>
  <si>
    <t>TRANSFERENCIA DEL EXTERIOR SEGUN SWIFT 12604 DE FECHA 07/09/2016 ORDENANTE: CONSULADO DE BOLIVIA-SALTA-ARG.REF.:RECAUDACION GESTORIA CONSULAR GESTION 2016 LIB. 00010011102 MIN.RELACIONES EXTERIORES - GESTORIA CONSULAR LEY Nº 3108</t>
  </si>
  <si>
    <t>TRANSFERENCIA DEL EXTERIOR SEGUN SWIFT 12639 DE FECHA 07/09/2016 ORDENANTE: CONSULADO GENERAL DE BOLIVIA-LOS ANGELES-CA.REF.:GESTORIA CONSULAR LIB. 00010011102 MIN.RELACIONES EXTERIORES - GESTORIA CONSULAR LEY Nº 3108</t>
  </si>
  <si>
    <t>TRANSFERENCIA DEL EXTERIOR SEGUN SWIFT 12641 DE FECHA 07/09/2016 ORDENANTE: CONSULADO GENERAL DE BOLIVIA-BUENOS AIRES-ARG. REF.:RECAUDACION GESTORIA CONSULAR LIB. 00010011102 MIN.RELACIONES EXTERIORES - GESTORIA CONSULAR LEY Nº 3108</t>
  </si>
  <si>
    <t>TRANSFERENCIA DEL EXTERIOR SEGUN SWIFT 12652 DE FECHA 07/09/2016 ORDENANTE: CONSULADO GENERAL DE BOLIVIA-HOUSTON-TX. LIB. 00010011102 MIN.RELACIONES EXTERIORES - GESTORIA CONSULAR LEY Nº 3108</t>
  </si>
  <si>
    <t>TRANSFERENCIA DEL EXTERIOR SEGUN SWIFT 12650-12649 DE FECHA 07/09/2016 ORDENANTE: VICECONSULADO DEL ESTADO PLURINACIONAL DE BOLIVIA-PILAR-ARG. LIB. 00010011102 MIN.RELACIONES EXTERIORES - GESTORIA CONSULAR LEY Nº 3108</t>
  </si>
  <si>
    <t>A:00099024113 Debito Automatico por incumplimiento del GAM Puerto Rico (GAM PRI), correspondiente al Convenio Interinstitucional de Financiamiento UPRE-CIF-323/12 de fecha 07 de diciembre de 2012, suscrito entre la Unidad de Proyectos Especiales y el GAM PRI proyecto Apoyo a la Produccion Manejo Gan</t>
  </si>
  <si>
    <t>||TRANSF. DE FONDOS DEL EXTERIOR SEGUN SWIFT NO. 12574 DEL 06/09/2016 A F/ MIN.RR.EE. ORDENANTE EMBASSY OF BOLIVIA IN EGYPT REF:REVERSION DE SALDOS LIB.00099021001 TGN RECURSOS ORDINARIOS</t>
  </si>
  <si>
    <t>||TRANSFERENCIA DE FONDOS S/G. CITE' BUN0789/15 DE LA FECHA (HRE-TSO-6073) DE LA GOBERNACIÓN AL SEDARI ORURO, S/G. CONVENIO INTERINSTUTUCIONAL , PARA SU FUNCIONAMIENTO. A SOLICITUD SEDERI ORURO; LIBRETA N°00301014201 SERV.DPTAL.DE RIEGO; BUN.</t>
  </si>
  <si>
    <t>||TRANSFERENCIA A LA CUENTA UNICA DEL TESORO IMPORTE RETENIDO A WALTER ABRAHAM PEREZ ALANDIA POR REMUNERACIÓN MÁXIMA CORRESPONDIENTE AL MES DE AGOSTO/2016 - LIBRETA N° 00990201001, SEGÚN COMUNICACIÓN INTERNA BCB-DIR-CI-2016-146 Y "ROC" N° 1542/2016 DEL DCR. TRANSFERENCIA POR REMUNERACIÓN MAXIMA DE WALTER PEREZ ALANDIA - AGOSTO/2016 LIBRETA N° 00990201001</t>
  </si>
  <si>
    <t>||TRANSFERENCIA DE FONDOS S/G. MENSAJES SWIFT NROS. 12600 DE LA FECHA Y 12568 DE F. 06/09/16 (SECTOR PUBLICO). DEBITO DE LA LIBRETA 00117012001 DGAC, REPOSICION UTILES DE ESCRITORIO.</t>
  </si>
  <si>
    <t>||TRANSF. DE FONDOS DEL EXTERIOR SEGUN SWIFT NO. 12574 DEL 06/09/2016 A F/ MIN.RR.EE. ORDENANTE EMBASSY OF BOLIVIA IN EGYPT REF:REVERSION DE SALDOS CGO.LIB.00099021001 TGN RECURSOS ORDINARIOS (UTILES DE ESCRITORIO)</t>
  </si>
  <si>
    <t>'TRANSFERENCIA DE FONDOS||A SOL. DEL MIN,DE ECO Y FIN.PUBL. MEFP/VTCP/DGACP/UF-588/2016 DE LA FECHA HRE TSO 6066 FIDEICOMISO DE PROCEDIMIENTO DE SOLUCIÓN DE LA EX MUTUAL DEL PUEBLO-RESTITUCIÓN DE GARANTIA DE CUMPLIMIENTO DE CONTRATO. DEBITO DE LA LIBRETA 00099030001 TGN - GARANTIA DE CUMPLIMIENTO DE LOS CONTRATOS DE FIDEICOMISO.</t>
  </si>
  <si>
    <t>'TRANSFERENCIA DE FONDOS||A SOL. DEL MIN,DE ECO Y FIN.PUBL. MEFP/VTCP/DGACP/UF-588/2016 DE LA FECHA HRE TSO 6066 FIDEICOMISO DE PROCEDIMIENTO DE SOLUCIÓN DE LA EX MUTUAL DEL PUEBLO-RESTITUCIÓN DE GARANTIA DE CUMPLIMIENTO DE CONTRATO. DEBITO DE LA LIBRETA 00099021001 COBRO UTILES DE ESCRITORIO.</t>
  </si>
  <si>
    <t>'TRANSFERENCIA DE FONDOS||EN ATENCION A NOTA DEL MIN. DE ECONOMIA Y FINANZAS PUBLICAS. MEFP/VTCP/DGCP/UODP-888/2016 DE LA FECHA(HRE-TSO-6065), PAGO BTS EXTRABURSATIL-VENCIMIENTO 8 DE SEPTIEMBRE DE 2016 D.S. N°1121 DE 11/01/2012. DEBITO DE LA LIBRETA N° 00099021001 "TGN-RECURSOS ORDINARIOS-MONEDA NACIONAL".</t>
  </si>
  <si>
    <t>'TRANSFERENCIA DE FONDOS||EN ATENCION A NOTA DEL MIN. DE ECONOMIA Y FINANZAS PUBLICAS. MEFP/VTCP/DGCP/UODP-888/2016 DE LA FECHA(HRE-TSO-6065), PAGO BTS EXTRABURSATIL-VENCIMIENTO 8 DE SEPTIEMBRE DE 2016 D.S. N°1121 DE 11/01/2012. DEBITO DE LA LIBRETA N° 00099021001, REPOSICIÓN ÚTILES DE ESCRITORIO.</t>
  </si>
  <si>
    <t>'TRANSFERENCIA DE FONDOS||A SOL. DEL MIN,DE ECO Y FIN.PUBL. MEFP/VTCP/DGCP-UF-670/2016 DE LA FECHA HRE TSO 6067 FIDEICOMISO DE PROCEDIMIENTO DE SOLUCIÓN DE LA EX MUTUAL MANUTATA-RESTITUCIÓN DE GARANTÍA DE CUMPLIMIENTO DE CONTRATO. DEBITO DE LA LIBRETA 00099030001 TGN - GARANTÍA DE CUMPLIMIENTO DE LOS CONTRATOS DE FIDEICOMISO.</t>
  </si>
  <si>
    <t>'TRANSFERENCIA DE FONDOS||A SOL. DEL MIN,DE ECO Y FIN.PUBL. MEFP/VTCP/DGCP-UF-670/2016 DE LA FECHA HRE TSO 6067 FIDEICOMISO DE PROCEDIMIENTO DE SOLUCIÓN DE LA EX MUTUAL MANUTATA-RESTITUCIÓN DE GARANTÍA DE CUMPLIMIENTO DE CONTRATO. DEBITO DE LA LIBRETA 00099021001 COBRO UTILES DE ESCRITORIO.</t>
  </si>
  <si>
    <t>||REGULARIZACION DE NUESTRA OPERACION NRO. 0862919 DE F. 06/09/2016 EN ATENCIÓN A NOTA DE LA AGENCIA PARA EL DESARROLLO DE LA SOCIEDAD DE LA INFORMACIÓN EN BOLIVIA, CITE' ADSIB-DE N°239 DE LA FECHA (HRE-TSO-6077). DEBITO DE LA LIBRETA 00119012001 ADSIB, REPOSICION UTILES DE ESCRITORIO.</t>
  </si>
  <si>
    <t>||TRANSFERENCIA DE FONDOS S/G. MENSAJE SWIFT NRO. 12653 DE LA FECHA (SECTOR PUBLICO). DEBITO DE LA LIBRETA 00117012001 DGAC, REPOSICION UTILES DE ESCRITORIO.</t>
  </si>
  <si>
    <t>VENTA DE DIVISAS CON TRANSFERENCIA DE FONDOS A SOLICITUD DE PROCURADURIA GENERAL DEL ESTADO SEGUN SOLICITUD 602 REF: HR I-2910 SEGUNDO PAGO DE HONORARIOS - PATRICK RODGER TAYLOR, POR EL SERVICIO ESPECIALIZADO PERITO EN METALURGIA, CASO CPAN°2013-15SOUTH AMERICAN SILVER LIMITED (BERMUDAS), S/G NOTA I LIB. 00099021001 TGN-RECURSOS ORDINARIOS (3987)</t>
  </si>
  <si>
    <t>COBRO COSTOS DE PAPELERIA SEGUN TRANSFERENCIA DEL EXTERIOR POR ORDEN DE CONSULADO DE BOLIVIA EN VALENCIA-ESPANA REF:RECAUDACION CONSULAR AGOSTO 2016 LIB. 00010011102 MIN.RELACIONES EXTERIORES - GESTORIA CONSULAR LEY Nº 3108</t>
  </si>
  <si>
    <t>COBRO COSTOS DE PAPELERIA SEGUN TRANSFERENCIA DEL EXTERIOR POR ORDEN DE CONSULADO DE BOLIVIA EN SEVILLA REF:RECAUDACION GESTORIA AGOSTO 2016 LIB. 00010011102 MIN.RELACIONES EXTERIORES - GESTORIA CONSULAR LEY Nº 3108</t>
  </si>
  <si>
    <t>COBRO COSTOS DE PAPELERIA SEGUN TRANSFERENCIA DEL EXTERIOR POR ORDEN DE CONSULADO DE BOLIVIA-SALTA-ARG.REF.:REFERENDUM APROBATORIO LIB. 00099021001 TGN-RECURSOS ORDINARIOS</t>
  </si>
  <si>
    <t>COBRO COSTOS DE PAPELERIA SEGUN TRANSFERENCIA DEL EXTERIOR POR ORDEN DE CONSULADO DE BOLIVIA-SALTA-ARG.REF.:RECAUDACION GESTORIA CONSULAR GESTION 2016 LIB. 00010011102 MIN.RELACIONES EXTERIORES - GESTORIA CONSULAR LEY Nº 3108</t>
  </si>
  <si>
    <t>VENTA DE DIVISAS CON TRANSFERENCIA DE FONDOS A SOLICITUD DE MINISTERIO DE LA PRESIDENCIA SEGUN SOLICITUD 606 REF: DIVISAS USD. 120.044.73 BGIRO A AIRBUS HELICOPTER - CTA.999011819 REPUESTOS PARA ERONAVES MPR. LIB. 00099021001 TGN-RECURSOS ORDINARIOS (3987)</t>
  </si>
  <si>
    <t>VENTA DE DIVISAS CON TRANSFERENCIA DE FONDOS A SOLICITUD DE MINISTERIO DE LA PRESIDENCIA SEGUN SOLICITUD 604 REF: DIVISAS USD. 13.178.63 PAGO A DASSAULT FALCON CORP- CTA# 30442598 - MANTENIMIENTO AERONAVE MPR LIB. 00099021001 TGN-RECURSOS ORDINARIOS (3987)</t>
  </si>
  <si>
    <t>VENTA DE DIVISAS CON TRANSFERENCIA DE FONDOS A SOLICITUD DE MINISTERIO DE LA PRESIDENCIA SEGUN SOLICITUD 603 REF: DIVISAS USD 1.698.47 -GIRO A: DASSAULT FALCON - CTA3 381023401350- TRANSPORTE REPUESTOS AERONAVE MPR LIB. 00099021001 TGN-RECURSOS ORDINARIOS (3987)</t>
  </si>
  <si>
    <t>COBRO COSTOS DE PAPELERIA SEGUN TRANSFERENCIA DEL EXTERIOR POR ORDEN DE CONSULADO GENERAL DE BOLIVIA-LOS ANGELES-CA.REF.:GESTORIA CONSULAR LIB. 00010011102 MIN.RELACIONES EXTERIORES - GESTORIA CONSULAR LEY Nº 3108</t>
  </si>
  <si>
    <t>COBRO COSTOS DE PAPELERIA SEGUN TRANSFERENCIA DEL EXTERIOR POR ORDEN DE CONSULADO GENERAL DE BOLIVIA-BUENOS AIRES-ARG. REF.:RECAUDACION GESTORIA CONSULAR LIB. 00010011102 MIN.RELACIONES EXTERIORES - GESTORIA CONSULAR LEY Nº 3108</t>
  </si>
  <si>
    <t>COBRO COSTOS DE PAPELERIA SEGUN TRANSFERENCIA DEL EXTERIOR POR ORDEN DE CONSULADO GENERAL DE BOLIVIA-HOUSTON-TX. LIB. 00010011102 MIN.RELACIONES EXTERIORES - GESTORIA CONSULAR LEY Nº 3108</t>
  </si>
  <si>
    <t>COBRO COSTOS DE PAPELERIA SEGUN TRANSFERENCIA DEL EXTERIOR POR ORDEN DE VICECONSULADO DEL ESTADO PLURINACIONAL DE BOLIVIA-PILAR-ARG. LIB. 00010011102 MIN.RELACIONES EXTERIORES - GESTORIA CONSULAR LEY Nº 3108</t>
  </si>
  <si>
    <t>De: 00099024113 Transferencia en cumplimiento al DS N0913 de 15/06/2011 y el Convenio Intergubernativo de Financiamiento UPRE-CIF-IG 201/2016, suscrito entre la UPRE y el GAM de Yanacachi proyecto Construccion Tinglado U.E. Jorge Zalles (Yanacachi), correspondiente al pago de la planilla N 2 de cier</t>
  </si>
  <si>
    <t>De: 00099024113 Transferencia en cumplimiento al DS N0913 de 15/06/2011 y el Convenio Interinstitucional de Financiamiento UPRE-CIF-126/2015, suscrito entre la UPRE y el GAM de Chimore proyecto Const. Unidad Educativa Modelo Primaria Hugo Chavez Frias Chimore, correspondiente al pago de la planilla</t>
  </si>
  <si>
    <t>De: 00099024113 Transferencia en cumplimiento al DS N0913 de 15/06/2011 y el Convenio Interinstitucional de Financiamiento UPRE-CIF-376/2014, suscrito entre la UPRE y el GAM de Llallagua proyecto Construccion Colegio Tecnico Humanistico Llallagua, correspondiente al pago de la planilla N 2, segun la</t>
  </si>
  <si>
    <t>De: 00099024113 Transferencia en cumplimiento al DS N0913 de 15/06/2011 y el Convenio Interinstitucional de Financiamiento UPRE-CIF-1169/2013, suscrito entre la UPRE y el GAM de Potosi proyecto Construccion Tinglado, Nestor Denevil Morales, correspondiente al pago de la planilla N 3 de cierre, segun</t>
  </si>
  <si>
    <t>De: 00099024113 Transferencia en cumplimiento al DS N0913 de 15/06/2011 y el Convenio Intergubernativo de Financiamiento UPRE-CIF-IG 269/2016, suscrito entre la UPRE y el GAM de Arbieto proyecto Const. Tinglado y Graderias Sobre Cancha Comunidad Aranjuez D-2, correspondiente al pago de la planilla N</t>
  </si>
  <si>
    <t>De: 00099024113 Transferencia en cumplimiento al DS N0913 de 15/06/2011 y el Convenio Intergubernativo de Financiamiento UPRE-CIF-IG/495/2015, suscrito entre la UPRE y el GAM de Chuma proyecto Const. de Aulas Unidad Educativa Timusi, correspondiente al pago de la planilla N 1 de cierre, segun la UPR</t>
  </si>
  <si>
    <t>De: 00099024113 Transferencia en cumplimiento al DS N0913 de 15/06/2011 y el Convenio Intergubernativo de Financiamiento UPRE-CIF-IG/302/2015, suscrito entre la UPRE y el GAM de San Ignacio proyecto Construccion de Graderia Recta Preferencia Estadio Orlando Castro, correspondiente al pago de la plan</t>
  </si>
  <si>
    <t>De: 00099024113 Transferencia en cumplimiento al DS N0913 de 15/06/2011 y el Convenio Intergubernativo de Financiamiento UPRE-CIF-IG/182/2015, suscrito entre la UPRE y el GAM de San Andres de Machaca proyecto Construccion de Tinglado de U.E. Conchacollo, correspondiente al pago de la planilla N 2 ci</t>
  </si>
  <si>
    <t>De: 00099024113 Transferencia en cumplimiento al DS N0913 de 15/06/2011 y el Convenio Interinstitucional de Financiamiento UPRE-CIF-0361/13, suscrito entre la UPRE y el GAM de Villa Tunari proyecto Construccion Tinglado, Graderias y Cancha Multiple Mayca Monte, correspondiente al pago de la planilla</t>
  </si>
  <si>
    <t>De: 00099024113 Transferencia en cumplimiento al DS N0913 de 15/06/2011 y el Convenio Intergubernativo de Financiamiento UPRE-CIF-IG/210/2016, suscrito entre la UPRE y el GAM de Cajuata proyecto Construccion Tinglado Polifuncional Unidad Educativa Agua Rica Luz de Kollasuyo - Cajuata, correspondient</t>
  </si>
  <si>
    <t>De: 00099024113 Transferencia en cumplimiento al DS N0913 de 15/06/2011 y el Convenio Intergubernativo de Financiamiento UPRE-CIF-IG/192/2015, suscrito entre la UPRE y el GAM de Waldo Ballivian proyecto Construccion 6 Aulas, Direccion, Sala de Docentes y Bano Unidad Educativa Tumarapi - Tumarapi, co</t>
  </si>
  <si>
    <t>De: 00099024113 Transferencia en cumplimiento al DS N0913 de 15/06/2011 y el Convenio Intergubernativo de Financiamiento UPRE-CIF-IG/440/2015, suscrito entre la UPRE y el GAM de San Rafael proyecto Construccion Modulo Educativo U.E. Nacional Godofredo Trenker San Rafael de Velasco, correspondiente</t>
  </si>
  <si>
    <t>De: 00099024113 Transferencia en cumplimiento al DS N0913 de 15/06/2011 y el Convenio Intergubernativo de Financiamiento UPRE-CIF-IG 225/2015, suscrito entre la UPRE y el GAM de Icla proyecto Ampliacion Centro de Salud Integral Virgen de Rosario Icla, correspondiente al pago de la planilla N 1, segu</t>
  </si>
  <si>
    <t>De: 00099024113 Transferencia en cumplimiento al DS N0913 de 15/06/2011 y el Convenio Interinstitucional de Financiamiento UPRE-CIF-004/2015, suscrito entre la UPRE y el GAM de San Pedro de Buena Vista proyecto Construccion Centro Artesanal Qhayana, correspondiente al pago de la planilla N 2, segun</t>
  </si>
  <si>
    <t>TRANSFERENCIA DEL EXTERIOR SEGUN CONSULADO GENERAL DE BOLIVIA-ARICA-CHILE. REF.:RECAUDACION GESTORIA CONSULAR DE FECHA 08/09/2016 ORDENANTE: LIB. 00010011102 MIN.RELACIONES EXTERIORES - GESTORIA CONSULAR LEY Nº 3108</t>
  </si>
  <si>
    <t>TRANSFERENCIA DEL EXTERIOR SEGUN MJE.SWIFT NO.12708 DE FECHA 08/09/2016 ORDENANTE: CONSULADO GERAL DA BOLIVIA-CACERES BRASIL REF:RECAUDACION GESTORIA CONSULAR AGOSTO/2016 LIB. 00010011102 MIN.RELACIONES EXTERIORES - GESTORIA CONSULAR LEY Nº 3108</t>
  </si>
  <si>
    <t xml:space="preserve">AUTORIDAD DE FISCALIZACIÓN Y CONTROL SOCIAL DE AGUA POTABLE Y SANEAMIENTO BÁSICO  </t>
  </si>
  <si>
    <t>NUMERO DE LIBRETA CUT: 03110108002 OPERACIÓN E18 TRANSFERENCIA DEL SISTEMA FINANCIERO POR CUENTA DE TERCEROS A LA CUT UNICEF PAYMENT NUMBER 3160224054 FINANCIAMIENTO DE ASISTENCIA TECNICA</t>
  </si>
  <si>
    <t>NUMERO DE LIBRETA CUT: 00078014204 OPERACIÓN E18 TRANSFERENCIA DEL SISTEMA FINANCIERO POR CUENTA DE TERCEROS A LA CUT TRANSFERENCIA DE FONDOS A LA CTA MINISTRERIO DE HIDROCARBUROS Y ENERGIA P-PAGO CONSULTA Y PARTICIPACION A SOLICITUD DE YPFB TRANSPORT</t>
  </si>
  <si>
    <t>||TRANSF. DE FONDOS DEL EXTERIOR SEG. SWIFT 12573 DEL 6/09/2016 A FV/MIN.RR.EE. ORDENANTE: CONSULADO GENERAL DE BOLIVIA-SANTIAGO-CHILE. REF.:RECAUD.GESTORIA CONSULAR AGOSTO 2016 LIBRETA0001001102 MIN.RELACIONES EXTERIORES GESTORIA CONSULAR LEY 3108</t>
  </si>
  <si>
    <t>'TRANSFERENCIA'||RECIBIDA DEL EXTERIOR POR DESEMBOLSO DEL BID, REF.: ATN-JF-14113-BO REQ 0007 OPS0201639881A LIB. 00051018013 MIN.AUTONOMIAS-APOYO CONSOLIDACION DE LAS AIOCS BOLIVIA BID (REM.EXT.) SWIFT 12703</t>
  </si>
  <si>
    <t xml:space="preserve">MINISTERIO DE DESARROLLO RURAL Y TIERRAS - EMPODERAR DETI  </t>
  </si>
  <si>
    <t>'TRANSFERENCIA DE FONDOS DE DPTOS.DE ENCAJE LEGAL DEL SISTEMA FINANCIERO A DPTOS.CTES.DEL SECTOR PUBLICO S/G CITE' BUN0792/16||DEVOLUCION DEL PAGO DUPLICADO EFECTUADO A TRAVÉS DEL SPT AL BENEFICIARIO ARCIENEGA AVILES LUIS EN FECHA 07/06/16 P/CTA. DEL BCB, LIBRETA 00047228001 MINISTERIO DE DESARROLLO RURAL Y TIERRAS</t>
  </si>
  <si>
    <t>||TRANSFERENCIA DE FONDOS S/G. MENSAJES SWIFT NROS. 12710 DE LA FECHA Y 12567 DE F. 06/09/16 (SECTOR PUBLICO). DEBITO DE LA LIBRETA 00119012001 ADSIB, REPOSICION UTILES DE ESCRITORIO.</t>
  </si>
  <si>
    <t>VENTA DE DIVISAS CON TRANSFERENCIA DE FONDOS A SOLICITUD DE MINISTERIO DE CULTURAS SEGUN SOLICITUD 610 REF: IGM GLOBAL MEDIA CORP, PAGO SERVICIO DE PUBLICIDAD EN MEDIOS INTERNACIONALES PARA LA PROMOCIÓN DE DESTINOS TURÍSTICOS EN EL MARCO DE LA IMPLEMENTACIÓN DE ESTRATEGIAS DE PROMOCIÓN Y DIFUSIÓN NA LIB. 00099021001 TGN-RECURSOS ORDINARIOS (3987)</t>
  </si>
  <si>
    <t>TRANSFERENCIA DE FONDOS AL EXTERIOR A SOLICITUD DE YACIMIENTOS PETROLIFEROS FISCALES BOLIVIANOS SEGUN SOLICITUD YPFB-0340-2016 REF: PAGO POLIZA DE MANTENIMIENTO DE OFERTA LIB. 00513012003 LBP-YPFB (2011349681373)</t>
  </si>
  <si>
    <t>VENTA DE DIVISAS CON TRANSFERENCIA DE FONDOS A SOLICITUD DE YACIMIENTOS PETROLIFEROS FISCALES BOLIVIANOS SEGUN SOLICITUD 612 REF: TRANSFERENCIA DE FONDOS TERCER TRIMESTRE REPRESENTACION YPFB - ARGENTINA LIB. 00513012003 LBP-YPFB (2011349681373)</t>
  </si>
  <si>
    <t>VENTA DE DIVISAS CON TRANSFERENCIA DE FONDOS A SOLICITUD DE ADMINISTRACION DE SERVICIOS PORTUARIOS BOLIVIA SEGUN SOLICITUD 611 REF: H.R. 1674 - PAGO A JOSE ANTONIO D. PEJOVES MACEDO, POR EL PRIMER PRODUCTO DE LA CONSULTORIA POR PRODUCTO ASESORAMIENTO ENTEGRAL EN LA NECGOCIACION TERMINAL PORTUARIA EN LIB. 00594012001 ASP-B FONDO DE OPERACIONES</t>
  </si>
  <si>
    <t>COBRO COSTOS DE PAPELERIA SEGUN TRANSFERENCIA DEL EXTERIOR POR ORDEN DE CONSULADO GERAL DA BOLIVIA-CACERES BRASIL REF:RECAUDACION GESTORIA CONSULAR AGOSTO/2016 LIB. 00010011102 MIN.RELACIONES EXTERIORES - GESTORIA CONSULAR LEY Nº 3108</t>
  </si>
  <si>
    <t>COBRO COSTOS DE PAPELERIA SEGUN TRANSFERENCIA DEL EXTERIOR POR ORDEN DE COPETROL S.A.-ASUNCION-PARAGUAY. LIB. 00513062001 YPFB-OPERACIONES PLANTA DE SEPARACION DE LIQUIDOS RIO GRANDE</t>
  </si>
  <si>
    <t>De: 00099024113 Transferencia en cumplimiento al DS N0913 de 15/06/2011 y el Convenio Interinstitucional de Financiamiento UPRE-CIF-147/2015, suscrito entre la UPRE y el GAM de Padcaya proyecto Construccion Albergue Adulto Mayor Padcaya, correspondiente al pago de la planilla N 1, segun la UPRE.</t>
  </si>
  <si>
    <t>De: 00099024113 Transferencia en cumplimiento al DS N0913 de 15/06/2011 y el Convenio Intergubernativo de Financiamiento UPRE-CIF-IG 270/2015, suscrito entre la UPRE y el GAM de Incahuasi proyecto Ampliacion Unidad Educativa Nacional Junin (Bloque Nuevo) Municipio de Incahuasi, correspondiente al pa</t>
  </si>
  <si>
    <t>De: 00099024113 Transferencia en cumplimiento al DS N0913 de 15/06/2011 y el Convenio Intergubernativo de Financiamiento UPRE-CIF-IG/309/2015, suscrito entre la UPRE y el GAM de Camataqui - Villa Abecia proyecto Construccion Unidad Educativa 2 de Agosto, correspondiente al pago de la planilla N 1, s</t>
  </si>
  <si>
    <t>De: 00099024113 Transferencia en cumplimiento al DS N0913 de 15/06/2011 y el Convenio Interinstitucional de Financiamiento UPRE-CIF-252/12, suscrito entre la UPRE y el GAM de El Puente proyecto Construccion Coliseo Iscayachi Municipio El Puente, correspondiente al pago de la planilla N 7 de avance y</t>
  </si>
  <si>
    <t>De: 00099024113 Transferencia en cumplimiento al DS N0913 de 15/06/2011 y el Convenio Intergubernativo de Financiamiento UPRE-CIF-IG/431/2015, suscrito entre la UPRE y el GAM de San Julian proyecto Construccion Modulo Unidad Educativa Eduardo Abaroa B, correspondiente al pago de la planilla N 1, seg</t>
  </si>
  <si>
    <t>De: 00099024113 Transferencia en cumplimiento al DS N0913 de 15/06/2011 y el Convenio Intergubernativo de Financiamiento UPRE-CIF-IG 252/2015, suscrito entre la UPRE y el GAM de Villa Alcala proyecto Construccion Puente Vehicular Ingreso Poblacion de Alcala, correspondiente al pago de la planilla N</t>
  </si>
  <si>
    <t>De: 00099024113 Transferencia en cumplimiento al DS N0913 de 15/06/2011 y el Convenio Interinstitucional de Financiamiento UPRE-CIF-086/13, suscrito entre la UPRE y el GAM de Villa Tunari proyecto Construccion Piscina Olimpica Villa Tunari, correspondiente al pago de la planilla N4, segun la UPRE.</t>
  </si>
  <si>
    <t>De: 00099024113 Transferencia en cumplimiento al DS N0913 de 15/06/2011 y el Convenio Intergubernativo de Financiamiento UPRE-CIF-IG/200/2015, suscrito entre la UPRE y el GAM Corocoro Proyecto Const. de Direccion, Biblioteca y Dos Aulas Multigrado U.E. Elizardo Perez, correspondiente al pago de la p</t>
  </si>
  <si>
    <t>De: 00099024113 Transferencia en cumplimiento al DS N0913 de 15/06/2011 y el Convenio Intergubernativo de Financiamiento UPRE-CIF-IG/385/2015, suscrito entre la UPRE y el GAM Toledo Proyecto Construccion Tinglado U.E. Marcelo Quiroga Santa Cruz - Jauso, correspondiente al pago de la planilla N3 de c</t>
  </si>
  <si>
    <t>De: 00099024113 Transferencia en cumplimiento al DS N0913 de 15/06/2011 y el Convenio Intergubernativo de Financiamiento UPRE-CIF-IG 450/2015, suscrito entre la UPRE y el GAM Huacaraje Proyecto Construccion Plaza El Carmen - Huacaraje, correspondiente al pago de la planilla N1, segun la UPRE.</t>
  </si>
  <si>
    <t>De: 00099024113 Transferencia en cumplimiento al DS N0913 de 15/06/2011 y el Convenio Intergubernativo de Financiamiento UPRE-CIF-IG/265/2016, suscrito entre la UPRE y el GAM Tolata Proyecto Const. Tinglado y Graderias Valle Hermoso (Tolata), correspondiente al pago de la planilla N2 de cierre, segu</t>
  </si>
  <si>
    <t>De: 00099024113 Transferencia en cumplimiento al DS N0913 de 15/06/2011 y el Convenio Intergubernativo de Financiamiento UPRE-CIF-IG/063/2015, suscrito entre la UPRE y el GAM Tahua Proyecto Construccion Bloque de Aulas U.E. John Fitzgerald Kennedy - Tahua, correspondiente al pago de la planilla N4,</t>
  </si>
  <si>
    <t>De: 00099024113 Transferencia en cumplimiento al DS N0913 de 15/06/2011 y el Convenio Intergubernativo de Financiamiento UPRE-CIF-IG/151/2015, suscrito entre la UPRE y el GAM Luribay Proyecto Construccion Puente Vehicular Huanuni, correspondiente al pago de la planilla N3 de cierre, segun la UPRE.</t>
  </si>
  <si>
    <t>De: 00099024113 Transferencia en cumplimiento al DS N0913 de 15/06/2011 y el Convenio Intergubernativo de Financiamiento UPRE-CIF-IG/228/2015, suscrito entre la UPRE y el GAM Camargo Proyecto Const. Puente Vehicular Quitucancha Condoriri, correspondiente al pago de la planilla N1, segun la UPRE.</t>
  </si>
  <si>
    <t>De: 00099024113 Transferencia en cumplimiento al DS N0913 de 15/06/2011 y el Convenio Intergubernativo de Financiamiento UPRE-CIF-IG/028/2015, suscrito entre la UPRE y el GAM de San Pedro proyecto Construccion Vivienda para Medicos C.C. Fortaleza del Orthon, correspondiente al pago de la planilla N</t>
  </si>
  <si>
    <t>De: 00099024113 Transferencia en cumplimiento al DS N0913 de 15/06/2011 y el Convenio Intergubernativo de Financiamiento UPRE-CIF-IG 414/2016, suscrito entre la UPRE y el GAM de Sacaba proyecto Construccion Unidad Educativa Franz Tamayo Nivel Secundario D-Chinata, correspondiente al primer desembol</t>
  </si>
  <si>
    <t>De: 00099024113 Transferencia en cumplimiento al DS N0913 de 15/06/2011 y el Convenio Interinstitucional de Financiamiento UPRE-CIF-0835/13, suscrito entre la UPRE y el GAM de Pailon proyecto Construccion Modulo U.E. Rosal Centro (Juan Evo Morales Ayma) C/Rosal Centro, correspondiente al pago de la</t>
  </si>
  <si>
    <t>De: 00099024113 Transferencia en cumplimiento al DS N0913 de 15/06/2011 y el Convenio Interinstitucional de Financiamiento UPRE-CIF-1258/2013, suscrito entre la UPRE y el GAM de Concepcion proyecto Construccion Matadero Municipal de Concepcion, correspondiente al pago de la planilla N 3, segun la UP</t>
  </si>
  <si>
    <t>||RESPUESTA A DEBITO DEL BANQUERO SG SWIFT NO.12683 DE LA FECHA REF: COBRO COMISION EUR 12.50 POR TRANSFERENCIA DE EUR 2.109.22 FECHA VALOR 06/09/2016 SG SOL. DEL MIN.DE EDUCACION BENEF.SILVANA INES QUITON TAPIA REF.TRASPASO. LIB.00099021001 TGN RECURSOS ORDINARIOS</t>
  </si>
  <si>
    <t>||RESPUESTA A DEBITO DEL BANQUERO SG SWIFT NO.12683 DE LA FECHA REF: COBRO COMISION EUR 12.50 POR TRANSFERENCIA DE EUR 2.109.22 FECHA VALOR 06/09/2016 SG SOL. DEL MIN.DE EDUCACION BENEF.SILVANA INES QUITON TAPIA REF.TRASPASO. CGO.LIB.00099021001 TGN RECURSOS ORDINARIOS, UTILES DE ESCRITORIO</t>
  </si>
  <si>
    <t>||TRANSF. DE FONDOS DEL EXTERIOR SEG. SWIFT 12573 DEL 6/09/2016 A FV/MIN.RR.EE. ORDENANTE: CONSULADO GENERAL DE BOLIVIA-SANTIAGO-CHILE. REF.:RECAUD.GESTORIA CONSULAR AGOSTO 2016 LIB.0001001102 MIN.RELACIONES EXTERIORES GESTORIA CONSULAR LEY 3108. REF.: UT.DE ESCRITORIO</t>
  </si>
  <si>
    <t>'TRANSFERENCIA DE FONDOS S/G CITE Nº'||MEFP/VTCP/DGPOT/UPCFTGN/TR/N°1957/2016 DE LA FECHA , A SOL. DEL MIN,DE ECO Y FIN.PUBL. (HRE TSO 6080) DEVOLUCIÓN DE RECURSOS DEPOSITADOS ERRÓNEAMENTE EN LA CUENTA RECAUDADORA DE YPFB, HABILITADA EN EL BANCO UNION S.A. DEBITO DE LA LIBRETA 00513012004 LBP - YPFB - UNICOMERCIAL.</t>
  </si>
  <si>
    <t>'TRANSFERENCIA DE FONDOS||EN ATENCION A NOTA DEL MIN. DE ECONOMIA Y FINANZAS PUBLICAS. MEFP/VTCP/DGCP/UODP-890/2016 DE LA FECHA(HRE-TSO-6081),PAGO BTS EXTRABURSATIL -VENCIMIENTO 9 DE SEPTIEMBRE DE 2016 D.S. N°1121 DE 11/01/2012. DEBITO DE LA LIBRETA N° 00099021001 "TGN-RECURSOS ORDINARIOS-MONEDA NACIONAL".</t>
  </si>
  <si>
    <t>'TRANSFERENCIA DE FONDOS||EN ATENCION A NOTA DEL MIN. DE ECONOMIA Y FINANZAS PUBLICAS. MEFP/VTCP/DGCP/UODP-890/2016 DE LA FECHA(HRE-TSO-6081),PAGO BTS EXTRABURSATIL -VENCIMIENTO 9 DE SEPTIEMBRE DE 2016 D.S. N°1121 DE 11/01/2012. DEBITO DE LA LIBRETA N° 00099021001, REPOSICIÓN ÚTILES DE ESCRITORIO.</t>
  </si>
  <si>
    <t>'TRANSFERENCIA'||RECIBIDA DEL EXTERIOR POR DESEMBOLSO DEL BID, REF.: ATN-JF-14113-BO REQ 0007 OPS0201639881A LIB. 00051018013 MIN.AUTONOMIAS-APOYO CONSOLIDACION DE LAS AIOCS BOLIVIA BID, REF: UT.ESCRITORIO</t>
  </si>
  <si>
    <t>TRANSFERENCIA DEL EXTERIOR SEGUN SWIFT 12728 DE FECHA 09/09/2016 ORDENANTE: CONSULADO DE BOLIVIA-IQUIQUE-CHILE. LIB. 00010011102 MIN.RELACIONES EXTERIORES - GESTORIA CONSULAR LEY Nº 3108</t>
  </si>
  <si>
    <t>TRANSFERENCIA DEL EXTERIOR SEGUN SWIFT 12729 DE FECHA 09/09/2016 ORDENANTE: EMBAJADA DE BOLIVIA-MEXICO DF.-REF.:RECAUDACIONES CONSULARES AGOSTO 2016 LIB. 00010011102 MIN.RELACIONES EXTERIORES - GESTORIA CONSULAR LEY Nº 3108</t>
  </si>
  <si>
    <t>TRANSFERENCIA DEL EXTERIOR SEGUN SWIFT 12752 DE FECHA 09/09/2016 ORDENANTE: EMBAJADA DE BOLIVIA EN PANAMA.REF.:RECAUDACIONES CONSULARES JULIO Y AGOSTO 2016 LIB. 00010011102 MIN.RELACIONES EXTERIORES - GESTORIA CONSULAR LEY Nº 3108</t>
  </si>
  <si>
    <t>TRANSFERENCIA DEL EXTERIOR SEGUN MJE.SWIFT NO.12730 DE FECHA 09/09/2016 ORDENANTE: CONSULADO GERAL DA BOLIVIA-SAO PAULO-BRASIL REF:RECAUDACIONES GESTORIA CONSULAR AGOSTO 2016 LIB. 00010011102 MIN.RELACIONES EXTERIORES - GESTORIA CONSULAR LEY Nº 3108</t>
  </si>
  <si>
    <t>NUMERO DE LIBRETA CUT: 00078014204 OPERACIÓN E18 TRANSFERENCIA DEL SISTEMA FINANCIERO POR CUENTA DE TERCEROS A LA CUT A SOLICITUD DE YPFB ANDINA</t>
  </si>
  <si>
    <t>NUMERO DE LIBRETA CUT: 00078014204 OPERACIÓN E18 TRANSFERENCIA DEL SISTEMA FINANCIERO POR CUENTA DE TERCEROS A LA CUT A SOLICITUD DE YPFB ANDINA S.A.</t>
  </si>
  <si>
    <t>NÚMERO DE LIBRETA CUT: 990301013.00 OPERACIÓN T01 TRANSFERENCIA DE FONDOS A LA CUT - TESORO DIRECTO DE BANCO UNION S.A. A CUENTA UNICA DEL TESORO CON NUMERO DE SOLICITUD = 1191808 Y NUMERO CORRELATIVO = 91320009092016683 OPERACIONES VENTA BONOS BTX</t>
  </si>
  <si>
    <t>NUMERO DE LIBRETA CUT: Reversion aporte patronal para la vivienda TGN marzo16 OPERACIÓN E18 TRANSFERENCIA DEL SISTEMA FINANCIERO POR CUENTA DE TERCEROS A LA CUT Reversion aporte patronla para la vivienda TGN ministerio de planificacion del desarrollo m</t>
  </si>
  <si>
    <t>NUMERO DE LIBRETA CUT: Reversion aporte patronal para la vivienda TGN mayo16 OPERACIÓN E18 TRANSFERENCIA DEL SISTEMA FINANCIERO POR CUENTA DE TERCEROS A LA CUT Reversion aporte patronal para la vivienda TGN ministerio de planificacion del desarrollo ma</t>
  </si>
  <si>
    <t>NUMERO DE LIBRETA CUT: Reversion aporte patronal para la vivienda TGN junio 16 OPERACIÓN E18 TRANSFERENCIA DEL SISTEMA FINANCIERO POR CUENTA DE TERCEROS A LA CUT Reversion aporte patronal para la vivienda TGN ministerio de planificacion del desarrollo</t>
  </si>
  <si>
    <t>NUMERO DE LIBRETA CUT: Reversion aporte patronal para la vivienda TGN abril16 OPERACIÓN E18 TRANSFERENCIA DEL SISTEMA FINANCIERO POR CUENTA DE TERCEROS A LA CUT Reversion aporte patronal para la vivienda TGN-ministerio de planificacion del desarrollo a</t>
  </si>
  <si>
    <t>NUMERO DE LIBRETA CUT: Senasir OPERACIÓN E18 TRANSFERENCIA DEL SISTEMA FINANCIERO POR CUENTA DE TERCEROS A LA CUT Devolucion de aportes en exceso TGN Desacreditacion de aportes</t>
  </si>
  <si>
    <t>NUMERO DE LIBRETA CUT: Senasir OPERACIÓN E18 TRANSFERENCIA DEL SISTEMA FINANCIERO POR CUENTA DE TERCEROS A LA CUT Devolucion de Aportes en Exceso TGN Desacreditacion de aportes</t>
  </si>
  <si>
    <t>||TRANSF. DE FONDOS DEL EXTERIOR SEGUN SWIFT NO. 12722 DEL 08/09/2016 A F/ MIN.RR.EE. ORDENANTE EMBAJADA DE BOLIVIA-QUITO ECUADOR REF:RECAUDACIONES GESTORIA CONSULAR MES DE AGOSTO ABONO LIBRETA 00010011102 MIN.RELACIONES EXTERIORES-GESTORIA CONSULAR LEY NO.3108</t>
  </si>
  <si>
    <t>'TRANSFERENCIA DE FONDOS DE DPTOS.DE ENCAJE LEGAL DEL SISTEMA FINANCIERO A DPTOS.CTES.DEL SECTOR PUBLICO S/G CITE' CA/FID.VIV 0368/2016||DE LA FECHA (HRE-TSO-6221). ABONO A LA LIBRETA N° 03420102001 GASTOS DE FUNCIONAMIENTO DE LA AGENCIA ESTATAL DE VIVIENDA; BUN.</t>
  </si>
  <si>
    <t>COBRO COSTOS DE PAPELERIA SEGUN TRANSFERENCIA DEL EXTERIOR POR ORDEN DE CONSULADO DE BOLIVIA-IQUIQUE-CHILE. LIB. 00010011102 MIN.RELACIONES EXTERIORES - GESTORIA CONSULAR LEY Nº 3108</t>
  </si>
  <si>
    <t>||TRANSFERENCIA DE FONDOS S/G. MENSAJES SWIFT NROS. 12846 Y 12847 DE LA FECHA (SECTOR PUBLICO). DEBITO DE LA LIBRETA 00119012001 ADSIB, REPOSICION UTILES DE ESCRITORIO.</t>
  </si>
  <si>
    <t>VENTA DE DIVISAS CON TRANSFERENCIA DE FONDOS A SOLICITUD DE MINISTERIO DE RELACIONES EXTERIORES SEGUN SOLICITUD 614 REF: REMSION DE RECURSOS A FAVOR DEL SERVICIO EXTERIOR DIPLOMATICO Y CONSULAR PARA EL PAGO DE GASTOS DE FUNCIONAMIENTO DEL MES DE SEPTIEMBRE DE 2016, S/G GM-DGAA-UFI-PRP-IN-37/2016 LIB. 00099021001 TGN-RECURSOS ORDINARIOS (3987)</t>
  </si>
  <si>
    <t>VENTA DE DIVISAS CON TRANSFERENCIA DE FONDOS A SOLICITUD DE MINISTERIO DE LA PRESIDENCIA SEGUN SOLICITUD 620 REF: DIVISAS USD. 38704.32 -GIRO A: HONEYWELL -CTA.#9102597771- SERVICIO MANTENIMIENTO MSP AERONAVE LIB. 00099021001 TGN-RECURSOS ORDINARIOS (3987)</t>
  </si>
  <si>
    <t>VENTA DE DIVISAS CON TRANSFERENCIA DE FONDOS A SOLICITUD DE MINISTERIO DE LA PRESIDENCIA SEGUN SOLICITUD 619 REF: DIVISAS USD 185.00 SATCOM DIRECT CTA. 2000055025245 SERVICIO TELF SATELITAL JULIO LIB. 00099021001 TGN-RECURSOS ORDINARIOS (3987)</t>
  </si>
  <si>
    <t>VENTA DE DIVISAS CON TRANSFERENCIA DE FONDOS A SOLICITUD DE BOLIVIA TV SEGUN SOLICITUD 616 REF: (100*3)TELEVISION Y RADIO R.P.ECUADOR PAGO SERVICIO DE COBERTURA EN EL EXTERIOR. ECUADOR TRANSMISION REFERENDUM CONSTITUCIONAL 2016, SEGUN INFORME CITE: CONTAB-PAGO N°369/2016 INFORME DE CONFORMIDAD DE R LIB. 00526012001 BOLIVIA TV - RECAUDACIONES</t>
  </si>
  <si>
    <t>VENTA DE DIVISAS CON TRANSFERENCIA DE FONDOS A SOLICITUD DE MINISTERIO DE GOBIERNO SEGUN SOLICITUD 613 REF: HABERES DE AGREGADOS Y ADJUNTOS A AGREGADOS DE LA POLICIA BOLIVIANA CORRESPONDIENTE AL MES DE AGOSTO 2016, SEGUN PLANILLA ADJUNTA (CUENTAS EXTRANJERAS) LIB. 00099021001 TGN-RECURSOS ORDINARIOS (3987)</t>
  </si>
  <si>
    <t>COBRO COSTOS DE PAPELERIA SEGUN TRANSFERENCIA DEL EXTERIOR POR ORDEN DE PETROLEO BRASILEIRO SA PETROBRAS LIB. 00513012007 YPFB - RECURSOS NACIONALIZACIÓN</t>
  </si>
  <si>
    <t>COBRO COSTOS DE PAPELERIA SEGUN TRANSFERENCIA DEL EXTERIOR POR ORDEN DE LIMA GAS S.A.-LIMA-PERU LIB. 00513062001 YPFB-OPERACIONES PLANTA DE SEPARACION DE LIQUIDOS RIO GRANDE</t>
  </si>
  <si>
    <t>COBRO COSTOS DE PAPELERIA SEGUN TRANSFERENCIA DEL EXTERIOR POR ORDEN DE EMBAJADA DE BOLIVIA EN PANAMA.REF.:RECAUDACIONES CONSULARES JULIO Y AGOSTO 2016 LIB. 00010011102 MIN.RELACIONES EXTERIORES - GESTORIA CONSULAR LEY Nº 3108</t>
  </si>
  <si>
    <t>COBRO COSTOS DE PAPELERIA SEGUN TRANSFERENCIA DEL EXTERIOR POR ORDEN DE CONSULADO GERAL DA BOLIVIA-SAO PAULO-BRASIL REF:RECAUDACIONES GESTORIA CONSULAR AGOSTO 2016 LIB. 00010011102 MIN.RELACIONES EXTERIORES - GESTORIA CONSULAR LEY Nº 3108</t>
  </si>
  <si>
    <t>COBRO COSTOS DE PAPELERIA SEGUN TRANSFERENCIA DEL EXTERIOR POR ORDEN DE ENERGIA ARGENTINA S.A.-BUENOS AIRES-ARG.REF.:FULL PAY B06-PAGO DIFERIDO IMPO.BS EXA-GJA-0621-16 LIB. 00513012007 YPFB - RECURSOS NACIONALIZACIÓN</t>
  </si>
  <si>
    <t>COBRO COSTOS DE PAPELERIA SEGUN TRANSFERENCIA DEL EXTERIOR POR ORDEN DE EMPRESA NACIONAL DE ENERGIA ENEX SA-SANTIAGO-CL LIB. 00513012004 YPFB - RECURSOS NACIONALIZACIÓN</t>
  </si>
  <si>
    <t>||TRANSF. DE FONDOS DEL EXTERIOR SEGUN SWIFT NO. 12722 DEL 08/09/2016 A F/ MIN.RR.EE. ORDENANTE EMBAJADA DE BOLIVIA-QUITO ECUADOR REF:RECAUDACIONES GESTORIA CONSULAR MES DE AGOSTO CGO.LIBRETA 00010011102 MIN.RELACIONES EXTERIORES-GESTORIA CONSULAR LEY NO.3108, UTILES DE ESCRIT.</t>
  </si>
  <si>
    <t>'TRANSFERENCIA DE FONDOS||EN ATENCION A NOTA DEL MIN. DE ECONOMIA Y FINANZAS PUBLICAS. MEFP/VTCP/DGCP/UODP-895/2016 DE LA FECHA(HRE-TSO-6092). PAGO BTS EXTRABURSATIL -VENCIMIENTO 10, 11 Y 12 DE SEPTIEMBRE DE 2016 D.S. N°1121 DE 11/01/2012. DEBITO DE LA LIBRETA N° 00099021001 "TGN-RECURSOS ORDINARIOS-MONEDA NACIONAL".</t>
  </si>
  <si>
    <t>'TRANSFERENCIA DE FONDOS||EN ATENCION A NOTA DEL MIN. DE ECONOMIA Y FINANZAS PUBLICAS. MEFP/VTCP/DGCP/UODP-895/2016 DE LA FECHA(HRE-TSO-6092). PAGO BTS EXTRABURSATIL -VENCIMIENTO 10, 11 Y 12 DE SEPTIEMBRE DE 2016 D.S. N°1121 DE 11/01/2012. DEBITO DE LA LIBRETA N° 00099021001, REPOSICIÓN ÚTILES DE ESCRITORIO.</t>
  </si>
  <si>
    <t>||TRANSFERENCIA DE FONDOS SEGÚN CITE: MEFP/VTCP/DGCP/UODP-894/2016 DEL MEFP RECIBIDA EN LA FECHA REF: PAGO VENCIMIENTOS CLAVE PIZARRA TGNU1U06 (TRAM-TSO-6219) EQUIVALENTE A UFV 2.500.000,00 T/C. UFV 2,14930 DE LA LIBRETA N° 00099021001TGN RECURSOS ORDINARIOS - MONEDA NACIONAL</t>
  </si>
  <si>
    <t>COBRO DE||ÚTILES DE ESCRITORIO POR LA ELABORACIÓN DEL COMPROBANTE CONTABLE N° 0863204 DE LA FECHA DE LA LIBRETA N° 00099021001 TGN RECURSOS ORDINARIOS - MONEDA NACIONAL, COSTO ÚTILES DE ESCRITORIO</t>
  </si>
  <si>
    <t>||TRNASFERENCIA DE FONDOS POR PARTE DEL TGN. PARA PAGO DE VALORES "C" EN M/N, CON F. DE VCTO. 09/09/2016 SEGUN MEFP/VTCP/DGCP/UODP-893/2016 DE F.09/09/16 DEL MIN. DE ECONOMIA Y FIN. PUB. LIBRETA 00099031003 TGN TITULOS VALOR DEL TESORO - M/N. LIBRETA 00099031003 TGN TITULOS VALOR DEL TESORO MN.</t>
  </si>
  <si>
    <t>||COMPLEMENTO COMPROBANTE S-863308 DE LA FECHA REF:PAGO VALORES "C" POR PARTE DEL TGN.</t>
  </si>
  <si>
    <t>COBRO COSTOS DE PAPELERIA SEGUN TRANSFERENCIA DEL EXTERIOR POR ORDEN DE EMBAJADA DE BOLIVIA-MEXICO DF.-REF.:RECAUDACIONES CONSULARES AGOSTO 2016 LIB. 00010011102 MIN.RELACIONES EXTERIORES - GESTORIA CONSULAR LEY Nº 3108</t>
  </si>
  <si>
    <t>TRANSFERENCIA DEL EXTERIOR SEGUN SWIFT 12853 DE FECHA 12/09/2016 ORDENANTE: EMBAJADA DE BOLIVIA-SUECIA.REF.: GESTORIA CONSULAR AGOSTO 2016 LIB. 00010011102 MIN.RELACIONES EXTERIORES - GESTORIA CONSULAR LEY Nº 3108</t>
  </si>
  <si>
    <t>NUMERO DE LIBRETA CUT: Senasir OPERACIÓN E18 TRANSFERENCIA DEL SISTEMA FINANCIERO POR CUENTA DE TERCEROS A LA CUT Descuento Cobro Indebido R026 99 RP por 322.00 BSPago Adelantado PRA RP por 15,795.27 BSPago Indebido RP por 1,022.17 BS</t>
  </si>
  <si>
    <t>De: 00099024113 Transferencia en cumplimiento al DS N0913 de 15/06/2011 y el Convenio Interinstitucional de Financiamiento UPRE-CIF-151/2015, suscrito entre la UPRE y el GAM de Carapari proyecto Const. Tinglado Graderias y Escenario U.E. Jesus de Nazareno, correspondiente a saldos no ejecutados gest</t>
  </si>
  <si>
    <t>De: 00099024113 Transferencia en cumplimiento al DS N0913 de 15/06/2011 y el Convenio Interinstitucional de Financiamiento UPRE-CIF-652/2014, suscrito entre la UPRE y el GAM de Carapari proyecto Construccion de Cancha de Futbol San Alberto, correspondiente a saldos no ejecutados gestion 2015, segun</t>
  </si>
  <si>
    <t>De: 00099024113 Transferencia en cumplimiento al DS N0913 de 15/06/2011 y el Convenio Intergubernativo de Financiamiento UPRE-CIF-IG/093/2015, suscrito entre la UPRE y el GAM de Atocha proyecto Construccion Tinglado Unidad Educativa Mariscal Sucre - Animas, correspondiente a saldos no ejecutados ges</t>
  </si>
  <si>
    <t>De: 00099024113 Transferencia en cumplimiento al DS N0913 de 15/06/2011 y el Convenio Intergubernativo de Financiamiento UPRE-CIF-IG/092/2015, suscrito entre la UPRE y el GAM de Atocha proyecto Construccion Tinglado Unidad Educativa Bolivia - Telamayu, correspondiente a saldos no ejecutados gestio 2</t>
  </si>
  <si>
    <t>De: 00099024113 Transferencia en cumplimiento al DS N0913 de 15/06/2011 y el Convenio Interinstitucional de Financiamiento UPRE-CIF-663/2014, suscrito entre la UPRE y el GAM de Atocha proyecto Construccion Coliseo Cerrado Animas, correspondiente a saldos no ejecutados gestion 2015, segun la UPRE.</t>
  </si>
  <si>
    <t>De: 00099024113 Transferencia en cumplimiento al DS N0913 de 15/06/2011 y el Convenio Intergubernativo de Financiamiento UPRE-CIF-IG/311/2015, suscrito entre la UPRE y el GAM de Machareti proyecto Construccion Centro de Salud de Internacion Carandayti, correspondiente a saldos no ejecutados gestion</t>
  </si>
  <si>
    <t>De: 00099024113 Transferencia en cumplimiento al DS N0913 de 15/06/2011 y el Convenio Interinstitucional de Financiamiento UPRE-CIF-0118/13, suscrito entre la UPRE y el GAM de Icla proyecto Construccion Tinglado U.E. Uyuni Municipio Icla, correspondiente a saldos no ejecutados gestion 2014, segun l</t>
  </si>
  <si>
    <t>De: 00099024113 Transferencia en cumplimiento al DS N0913 de 15/06/2011 y el Convenio Interinstitucional de Financiamiento UPRE-CIF-0117/13, suscrito entre la UPRE y el GAM de Icla proyecto Construccion Tinglado U.E. Thaqo Pampa Municipio Icla, correspondiente a saldos no ejecutados gestion 2014, s</t>
  </si>
  <si>
    <t>De: 00099024113 Transferencia en cumplimiento al DS N0913 de 15/06/2011 y el Convenio Intergubernativo de Financiamiento UPRE-CIF-IG 255/2015, suscrito entre la UPRE y el GAM de Villa Serrano proyecto Construccion Unidad Educativa Franz Tamayo Villa serrano, correspondiente a saldos no ejecutados ge</t>
  </si>
  <si>
    <t>De: 00099024113 Transferencia en cumplimiento al DS N0913 de 15/06/2011 y el Convenio Intergubernativo de Financiamiento UPRE-CIF-IG/117/2015, suscrito entre la UPRE y el GAM de Colquencha proyecto Construccion 4 Aulas en la Unidad Educativa Eduardo Abaroa - Machacamarca, correspondiente a saldos no</t>
  </si>
  <si>
    <t>De: 00099024113 Transferencia en cumplimiento al DS N0913 de 15/06/2011 y el Convenio Intergubernativo de Financiamiento UPRE-CIF-IG 304/2015, suscrito entre la UPRE y el GAM de Villa Charcas proyecto Construccion U.E. Nivel Inicial Villa Charcas, correspondiente a saldos no ejecutados gestion 2015,</t>
  </si>
  <si>
    <t>De: 00099024113 Transferencia en cumplimiento al DS N0913 de 15/06/2011 y el Convenio Interinstitucional de Financiamiento UPRE-CIF-025/11, suscrito entre la UPRE y el GAM de Aiquile proyecto Construccion Hospital Municipal Carmen Lopez Aiquile (Segundo Nivel), correspondiente a saldos no ejecutado</t>
  </si>
  <si>
    <t>||PAGO SERV.DE INVESTIGACION DEL BANQUERO POR RECTIFICACION CUENTA BANCARIA DEL BENEFICIARIO, EFECTUADO POR LA AUTORIDAD DE REG.Y FISCALIZ.DE TELECOMUNICACONES Y TRANSP. REF: REG. SOL.001156 332 A F/UNION INTERNATIONALE DES TELECOMMUNICATIONS, PAGO CURSO DE CAPACITACION. LIB.00099021001 TGN-RECURSOS ORDINARIOS</t>
  </si>
  <si>
    <t>'COBRO DE UTILES DE ESCRITORIO POR´||COMPLEMENTO A COMPROBANTE S-863424 DE LA FECHA LIB.00099021001 TGN-RECURSOS ORDINARIOS.</t>
  </si>
  <si>
    <t>'TRANSFERENCIA DE FONDOS||A SOL. DEL MIN,DE ECO Y FIN.PUBL. MEFP/VTCP/DGCP/UODP-896/2016 DE LA FECHA HRE TSO 6276 PAGO BTS EXTRABURSATIL - VENCIMIENTO 13 DE SEPTIEMBRE DE 2016 D.S. N°1121 DE 11 DE ENERO DE 2012. DEBITO DE LA LIBRETA 00099021001 TGN - RECURSOS ORDINARIOS.</t>
  </si>
  <si>
    <t>'TRANSFERENCIA DE FONDOS||A SOL. DEL MIN,DE ECO Y FIN.PUBL. MEFP/VTCP/DGCP/UODP-896/2016 DE LA FECHA HRE TSO 6276 PAGO BTS EXTRABURSATIL - VENCIMIENTO 13 DE SEPTIEMBRE DE 2016 D.S. N°1121 DE 11 DE ENERO DE 2012. DEBITO DE LA LIBRETA 00099021001 COBRO UTILES DE ESCRITORIO.</t>
  </si>
  <si>
    <t>||TRANSFERENCIA DE FONDOS S/G. MENSAJE SWIFT NROS. 12011 Y 12010 DE LA FECHA (SECTOR PUBLICO). DEBITO DE LA LIBRETA 00119012001 ADSIB, REPOSICION UTILES DE ESCRITORIO.</t>
  </si>
  <si>
    <t>COBRO COSTOS DE PAPELERIA SEGUN TRANSFERENCIA DEL EXTERIOR POR ORDEN DE GAS CORONA S.A.E.C.A.-ASUNCION-PARAGUAY.REF.:PAGO FACTURAS N 54 Y N 60 LIB. 00513062001 YPFB-OPERACIONES PLANTA DE SEPARACION DE LIQUIDOS RIO GRANDE</t>
  </si>
  <si>
    <t>COBRO COSTOS DE PAPELERIA SEGUN TRANSFERENCIA DEL EXTERIOR POR ORDEN DE EMBAJADA DE BOLIVIA-SUECIA.REF.: GESTORIA CONSULAR AGOSTO 2016 LIB. 00010011102 MIN.RELACIONES EXTERIORES - GESTORIA CONSULAR LEY Nº 3108</t>
  </si>
  <si>
    <t>PAGO A BID PRÉSTAMO 993-SF-BO VCTO. 10-sep-2016 POR CUENTA DE TGN , NTI. 008243 VALOR 12-sep-2016 CAPITAL USD 4.862,68 INTERESES USD 2.102,38 CTA. 3987 CUENTA UNICA DEL TESORO LIB. 00099021001 REF.: COMISIONES BANCARIAS</t>
  </si>
  <si>
    <t>PAGO A BID PRÉSTAMO 995-SF-BO VCTO. 10-sep-2016 POR CUENTA DE TGN , NTI. 008258 VALOR 12-sep-2016 CAPITAL USD 20.063,30 INTERESES USD 8.674,36 CTA. 3987 CUENTA UNICA DEL TESORO LIB. 00099021001 REF.: COMISIONES BANCARIAS</t>
  </si>
  <si>
    <t>PAGO A BID PRÉSTAMO 1075-SF-BO-5 VCTO. 10-sep-2016 POR CUENTA DE TGN , NTI. 008254 VALOR 12-sep-2016 CAPITAL USD 109.129,53 INTERESES USD 47.182,12 CTA. 3987 CUENTA UNICA DEL TESORO LIB. 00099021001 REF.: COMISIONES BANCARIAS</t>
  </si>
  <si>
    <t>PAGO A ICO ESPAÑA PRÉSTAMO 01020038.0 VCTO. 10-sep-2016 POR CUENTA DE TGN , NTI. 008301 VALOR 12-sep-2016 CAPITAL EUR 195.791,12 INTERESES EUR 7.505,33 CTA. 3987 CUENTA UNICA DEL TESORO LIB. 00099021001 REF.: COMISIONES BANCARIAS</t>
  </si>
  <si>
    <t>TRANSFERENCIA DE FONDOS A SOLICITUD DE MINISTERIO DE DEFENSA SEGUN SOLICITUD 624 REF: TRANSFERENCIA VIA BCB A LA EMPRESA "AIRPARTS COMPANY INC" PARA LA ADQUISICIÓN Y MATERIAL ELÉCTRICO PARA MANTENIMIENTO DE LA AERONAVE SUPER KING AIR 200C FAB-018 DE LA FUERZA AEREA BOLIVIANA, PARA EL GRUPO AÉREO DE LIB. 00099021001 TGN-RECURSOS ORDINARIOS (3987)</t>
  </si>
  <si>
    <t>TRANSFERENCIA DE FONDOS A SOLICITUD DE MINISTERIO DE DEFENSA SEGUN SOLICITUD 626 REF: PRESUPUESTO DEL MIN SALUD /16 ADUISICION DE MATERIAL ELECTRICO Y OTROS ACCESORIOS Y COMBUSTIBLE Y LUBRICANTES PARA LA FAB- 050 DEL GRUPO AEREO "31" LIB. 00099021001 TGN-RECURSOS ORDINARIOS (3987)</t>
  </si>
  <si>
    <t>TRANSFERENCIA DE FONDOS A SOLICITUD DE MINISTERIO DE DEFENSA SEGUN SOLICITUD 625 REF: PRESUPUESTO DEL MINISTERIO DE SALUD 2016, REQUERIMIENTO DE LLANTAS DE TREN PRINCIPAL Y LLANTAS DE TREN DE NARIZ, PARA LA AERONAVE BEECHCRAFT C-90GT FAB-050 DEL G.A.C. "31" Y PARA LAS AERONAVES FAB-394 FAB-395 FAB-3 LIB. 00099021001 TGN-RECURSOS ORDINARIOS (3987)</t>
  </si>
  <si>
    <t>VENTA DE DIVISAS CON TRANSFERENCIA DE FONDOS A SOLICITUD DE YACIMIENTOS PETROLIFEROS FISCALES BOLIVIANOS SEGUN SOLICITUD 629 REF: 2DO. PAGO EMPRESA JAGUAR EXPLORATION FACTURA N°. 16-048 SERV. APOYO TECNICO PROYECTO CUENCA MADRE DE DIOS NUEVA ESPERANZA. LIB. 00513042001 YPFB - OPERACIONES G N E E</t>
  </si>
  <si>
    <t>TRANSFERENCIA DE FONDOS A SOLICITUD DE MINISTERIO DE DEFENSA SEGUN SOLICITUD 628 REF: TRANSFERENCIA VIA BCB A LA EMPRESA "AIRPARTS COMPANY INC" PARA LA COMPRA DE REPUESTOS PARA LOS HELICÓPTEROS ROBINSON R-44 RAVEN II DEL GRUPO AÉREO DE ENTRENAMIENTO "22" SOLICITADO POR EL DEPARTAMENTO IV-LOG. EMGFAB LIB. 00099021001 TGN-RECURSOS ORDINARIOS (3987)</t>
  </si>
  <si>
    <t>PAGO A ICO ESPAÑA POR EL PRESTAMO ICO 01020036.0 HOSPITAL SAN JUAN DE VCTO. 10-09-2016. LIBRETA N° 00099021001 TGN-RECURSOS ORDINARIOS (3987)</t>
  </si>
  <si>
    <t>De: 00099024113 Transferencia en cumplimiento al DS N0913 de 15/06/2011 y el Convenio Intergubernativo de Financiamiento UPRE-CIF-IG 454/2015, suscrito entre la UPRE y el GAM de Huacaraje proyecto Construccion Tinglado Metalico Unidad Educativa Juan Antonio Velarde Guerra Comunidad La Embrolla - Hua</t>
  </si>
  <si>
    <t>De: 00099024113 Transferencia en cumplimiento al DS N0913 de 15/06/2011 y el Convenio Intergubernativo de Financiamiento UPRE-CIF-IG 451/2015, suscrito entre la UPRE y el GAM de Huacaraje proyecto Construccion Tinglado Metalico en la Unidad Educativa Fabian Mercado Rapu de Huacaraje, correspondiente</t>
  </si>
  <si>
    <t>De: 00099024113 Transferencia en cumplimiento al DS N0913 de 15/06/2011 y el Convenio Intergubernativo de Financiamiento UPRE-CIF-IG/198/2015, suscrito entre la UPRE y el GAM de Corocoro proyecto Construccion de Aulas, Direccion, Deposito de Desayuno Escolar y Sala de Estudio U.E. Anco Aque, corresp</t>
  </si>
  <si>
    <t>De: 00099024113 Transferencia en cumplimiento al DS N0913 de 15/06/2011 y el Convenio Intergubernativo de Financiamiento UPRE-CIF-IG/082/2015, suscrito entre la UPRE y el GAM de Chayanta proyecto Construccion Tinglado U.E. Mariscal Andres de Santa Cruz B, correspondiente al pago de la planilla N 2 d</t>
  </si>
  <si>
    <t>De: 00099024113 Transferencia en cumplimiento al DS N0913 de 15/06/2011 y el Convenio Intergubernativo de Financiamiento UPRE-CIF-IG 472/2016, suscrito entre la UPRE y el GAM de San Lorenzo proyecto Construccion Unidad Educativa Mixta Tomatas Grande, correspondiente al primer desembolso equivalente</t>
  </si>
  <si>
    <t>De: 00099024113 Transferencia en cumplimiento al DS N0913 de 15/06/2011 y el Convenio Intergubernativo de Financiamiento UPRE-CIF-IG 460/2016, suscrito entre la UPRE y el GAM de Villa Gualberto Villarroel proyecto Construccion Cancha de Cesped Sintetico Yana Rumi, correspondiente al primer desembols</t>
  </si>
  <si>
    <t>De: 00099024113 Transferencia en cumplimiento al DS N0913 de 15/06/2011 y el Convenio Intergubernativo de Financiamiento UPRE-CIF-IG 429/2016, suscrito entre la UPRE y el GAM de Cajuata proyecto Construccion Unidad Educativa Asociada Canamina, correspondiente al primer desembolso equivalente al 20%</t>
  </si>
  <si>
    <t>De: 00099024113 Transferencia en cumplimiento al DS N0913 de 15/06/2011 y el Convenio Intergubernativo de Financiamiento UPRE-CIF-IG/449/2016, suscrito entre la UPRE y el GAM de Villa Libertad Licoma proyecto Const. Cancha de Cesped Sintetico Licoma, correspondiente al primer desembolso equivalente</t>
  </si>
  <si>
    <t>De: 00099024113 Transferencia en cumplimiento al DS N0913 de 15/06/2011 y el Convenio Interinstitucional de Financiamiento UPRE-CIF-685/2014, suscrito entre la UPRE y el GAM de Warnes proyecto Construccion Coliseo Municipal Guajojo - Warnes, correspondiente al pago de la planilla N 2 de avance y cie</t>
  </si>
  <si>
    <t>De: 00290012001 Reposicion por Gasto Operativo de la operacion tipo TRLF y Nro.40</t>
  </si>
  <si>
    <t>De: 00099024113 Transferencia en cumplimiento al DS N0913 de 15/06/2011 y el Convenio Interinstitucional de Financiamiento UPRE-CIF-095/2015, suscrito entre la UPRE y el GAM de Puerto Villarroel proyecto Const. Puente Nuevo Amanecer, correspondiente a saldos no ejecutados gestion 2015, segun la UPRE</t>
  </si>
  <si>
    <t>De: 00099024113 Transferencia en cumplimiento al DS N0913 de 15/06/2011 y el Convenio Intergubernativo de Financiamiento UPRE-CIF-IG 246/2015, suscrito entre la UPRE y el GAM de Presto proyecto Construccion Tinglado Unidad Educativa Ricardo Mujia de Presto, correspondiente a saldos no ejecutados ges</t>
  </si>
  <si>
    <t>De: 00099024113 Transferencia en cumplimiento al DS N0913 de 15/06/2011 y el Convenio Intergubernativo de Financiamiento UPRE-CIF-IG 247/2015, suscrito entre la UPRE y el GAM de Presto proyecto Construccion Tinglado Unidad Educativa Tomoroco, correspondiente a saldos no ejecutados gestion 2015, segu</t>
  </si>
  <si>
    <t>De: 00099024113 Transferencia en cumplimiento al DS N0913 de 15/06/2011 y el Convenio Interinstitucional de Financiamiento UPRE-CIF-1197/2013, suscrito entre la UPRE y el GAM de Puerto Guayaramerin proyecto Construccion Bloque de Aulas y Bateria de Banos U.E. Liceo Guayaramerin, correspondiente a sa</t>
  </si>
  <si>
    <t>TRANSFERENCIA DEL EXTERIOR SEGUN SWIFT 12920 DE FECHA 13/09/2016 ORDENANTE: CONSULADO DEL ESTADO PLURINACIONAL DE BOLIVIA-COMODORO RIVADAVIA-ARGENTINA. REF.:RECAUDACION GESTORIA CONSULAR AGOSTO 2016 LIB. 00010011102 MIN.RELACIONES EXTERIORES - GESTORIA CONSULAR LEY Nº 3108</t>
  </si>
  <si>
    <t>TRANSFERENCIA DEL EXTERIOR SEGUN MJE.SWIFT NO.12921 DE FECHA 13/09/2016 ORDENANTE: CONSULADO GENERAL DE BOLIVIA LIMA-PERU REF:RECAUDACIONES GESTORIA CONSULAR AGOSTO LIB. 00010011102 MIN.RELACIONES EXTERIORES - GESTORIA CONSULAR LEY Nº 3108</t>
  </si>
  <si>
    <t>TRANSFERENCIA DEL EXTERIOR SEGUN MJE.SWIFT NO.12956 DE FECHA 13/09/2016 ORDENANTE: CONSULADO DE LA REP DE BOLIVIA-ARGENTINA REF.RECAUDACION DE GESTORIA CONSULAR LIB. 00010011102 MIN.RELACIONES EXTERIORES - GESTORIA CONSULAR LEY Nº 3108</t>
  </si>
  <si>
    <t>NÚMERO DE LIBRETA CUT: 990301013.00 OPERACIÓN T01 TRANSFERENCIA DE FONDOS A LA CUT - TESORO DIRECTO DE BANCO UNION S.A. A CUENTA UNICA DEL TESORO CON NUMERO DE SOLICITUD = 1199895 Y NUMERO CORRELATIVO = 91320013092016803 A SOLICITUD VALORES UNION TRANSFER</t>
  </si>
  <si>
    <t>||RESPUESTA A DEBITO DEL BANQUERO SG SWIFT NO.12929 DE LA FECHA REF: COBRO COMISION EUR 20.- POR TRANSFERENCIA DE EUR 38.175.- FECHA VALOR 24/08/2016 SG SOL. DEL MEFP CONTRIBUCION OIPC-INTERPOL MEMBRESIA DEL ESTADO PLURINACIONAL DE BOLIVIA LIB.00099021001 TGN RECURSOS ORDINARIOS</t>
  </si>
  <si>
    <t>||RESPUESTA A DEBITO DEL BANQUERO SG SWIFT NO.12929 DE LA FECHA REF: COBRO COMISION EUR 20.- POR TRANSFERENCIA DE EUR 38.175.- FECHA VALOR 24/08/2016 SG SOL. DEL MEFP CONTRIBUCION OIPC-INTERPOL MEMBRESIA DEL ESTADO PLURINACIONAL DE BOLIVIA CGO.LIB.00099021001 TGN RECURSOS ORDINARIOS (UTILES DE ESCRITORIO)</t>
  </si>
  <si>
    <t>||RESPUESTA A DEBITO DEL BANQUERO SEG. SWIFT 12928 DE LA FECHA . REF.: COBRO COMISION POR TRANSF. DE EUR 692.212,39 DEL 05/09/2016 SEG. SOLICITUD DEL MIN. SALUD A FV/COMERCIALIZADORA DE SERVICIOS MEDICOS CUBANOS SA-CSMC SA LIBRETA 00046024204-MS-5% ENTES GESTORES PROGRAMAS PREV.Y PROYECTOS NALES.</t>
  </si>
  <si>
    <t>||RESPUESTA A DEBITO DEL BANQUERO SEG. SWIFT 12928 DE LA FECHA . REF.: COBRO COMISION POR TRANSF. DE EUR 692.212,39 DEL 05/09/2016 SEG. SOLICITUD DEL MIN. SALUD A FV/COMERCIALIZADORA DE SERVICIOS MEDICOS CUBANOS SA-CSMC SA LIB.00046024204-MS-5% ENTES GESTORES PROGRAMAS PREV.Y PROY.NALES. REF.: UTILES DE ESCRITORIO</t>
  </si>
  <si>
    <t>'TRANSFERENCIA DE FONDOS||EN ATENCION A NOTA DEL MIN. DE ECONOMIA Y FINANZAS PUBLICAS. MEFP/VTCP/DGCP/UODP-900/2016 DE LA FECHA(HRE-TSO-6284),PAGO BTS EXTRABURSATIL -VENCIMIENTO 14 DE SEPTIEMBRE DE 2016 D.S. N°1121 DE 11/01/2012. DEBITO DE LA LIBRETA N°00099021001 "TGN-RECURSOS ORDINARIOS-MONEDA NACIONAL".</t>
  </si>
  <si>
    <t>'TRANSFERENCIA DE FONDOS||EN ATENCION A NOTA DEL MIN. DE ECONOMIA Y FINANZAS PUBLICAS. MEFP/VTCP/DGCP/UODP-900/2016 DE LA FECHA(HRE-TSO-6284),PAGO BTS EXTRABURSATIL -VENCIMIENTO 14 DE SEPTIEMBRE DE 2016 D.S. N°1121 DE 11/01/2012. DEBITO DE LA LIBRETA N° 00099021001, REPOSICIÓN ÚTILES DE ESCRITORIO.</t>
  </si>
  <si>
    <t>COBRO COSTOS DE PAPELERIA SEGUN TRANSFERENCIA DEL EXTERIOR POR ORDEN DE CONSULADO DEL ESTADO PLURINACIONAL DE BOLIVIA-COMODORO RIVADAVIA-ARGENTINA. REF.:RECAUDACION GESTORIA CONSULAR AGOSTO 2016 LIB. 00010011102 MIN.RELACIONES EXTERIORES - GESTORIA CONSULAR LEY Nº 3108</t>
  </si>
  <si>
    <t>VENTA DE DIVISAS A SOLICITUD DE MINISTERIO DE LA PRESIDENCIA SEGUN SOLICITUD 643 REF: DIVISAS USD. 68.000.- EFECTIVO , PARA VIAJE PRESIDENCIAL Y COMITIVA A VENEZUELA, EE.UU. Y SUIZA 16/SEP/2016 - FONDOS A SER ENTREGADOS AL SR. OMAR ROBERTO CARY ROMANO- MPR. LIB. 00099021001 TGN-RECURSOS ORDINARIOS (3987)</t>
  </si>
  <si>
    <t>TRANSFERENCIA RECIBIDA DEL EXTERIOR SEGÚN MENSAJES SWIFT Nos. 12925 - 12746 (REM.EXT.) DE FECHA 13-09-2016 Y 09/09/2016 RESPECTIVAMENTE, POR DESEMBOLSO DE OPEP PRÉSTAMO 1527-P CARR.SACABA-CHIÑATA-QUI.SUTICO LIBRETA N° 00291012002 ABC-RECURSOS PROPIOS REF.: UTILES DE ESCRITORIO</t>
  </si>
  <si>
    <t>VENTA DE DIVISAS CON TRANSFERENCIA DE FONDOS A SOLICITUD DE ADMINISTRACION DE SERVICIOS PORTUARIOS BOLIVIA SEGUN SOLICITUD 642 REF: H.R. 1729 - ENVIO DE RECURSOS AL PUERTO DE ARICA PARA GASTOS DE GATE OUT CORRESPONDIENTE A SEPTIEMBRE/2016, SEGÚN COMUNICACIÓN INTERNA ASP-B/DOP/UAP/CI/651/2016 Y DEMÁS LIB. 00594012001 ASP-B FONDO DE OPERACIONES</t>
  </si>
  <si>
    <t>VENTA DE DIVISAS CON TRANSFERENCIA DE FONDOS A SOLICITUD DE ADMINISTRACION DE SERVICIOS PORTUARIOS BOLIVIA SEGUN SOLICITUD 641 REF: H.R. 1686-1649-1650-1651 - ENVIO DE RECURSOS AL PUERTO DE ARICA PARA REPOSICION DE GASTOS DE FUNCIONAMIENTO Y GATE COUT CORRESPONDIENTE AL MES DE AGOSTO/2016 SEGÚN COMU LIB. 00594012001 ASP-B FONDO DE OPERACIONES</t>
  </si>
  <si>
    <t>VENTA DE DIVISAS CON TRANSFERENCIA DE FONDOS A SOLICITUD DE YACIMIENTOS PETROLIFEROS FISCALES BOLIVIANOS SEGUN SOLICITUD 638 REF: PAGO A VITOL PROVISION DE DIESEL OIL Y GASOLINA ESPECIAL SEPTIEMBRE 2016 LIB. 00513012004 LBP-YPFB-UNICOMERCIAL (4030005415/1-2188907)</t>
  </si>
  <si>
    <t>VENTA DE DIVISAS CON TRANSFERENCIA DE FONDOS A SOLICITUD DE BOLIVIA TV SEGUN SOLICITUD 639 REF: OMB. PRODUCTIONS. PAGO SERVICIO DE TRANMSISION CIUDAD DE MONTREAL CANADA, FORO MUNDIAL SOCIAL, SEGUN INFORME CITE: CONTAB-PAGO N°721/2016 LIB. 00526012001 BOLIVIA TV - RECAUDACIONES</t>
  </si>
  <si>
    <t>VENTA DE DIVISAS CON TRANSFERENCIA DE FONDOS A SOLICITUD DE BOLIVIA TV SEGUN SOLICITUD 630 REF: (100*4)INTELSAT: PAGO SERVICIO SASTELITAL BANDA KU. IS-14 CORRESPONDIENTE AL MES DE MARZO 2016, SEGÚN INFORME CITE: CONTAB-PAGO NO. 538/2016,COMUNICACIÓN INTERNA GCIA. TEC. CITE: NO.754/2016,ACTA DE CONFO LIB. 00526012001 BOLIVIA TV - RECAUDACIONES</t>
  </si>
  <si>
    <t>VENTA DE DIVISAS CON TRANSFERENCIA DE FONDOS A SOLICITUD DE BOLIVIA TV SEGUN SOLICITUD 632 REF: (100*3) INTELSAT: PAGO SERVICIO SATELITAL BAN C, CORRESPONDIENTE AL MES DE FEBRERO 2016, SEGUN INFORME CITE CONTB. PAGO N° 587/2016, COMUNICACION INTERNA CITE N° 751/2016, ACTA DE CONFORMIDAD CITE N° 102/ LIB. 00526012001 BOLIVIA TV - RECAUDACIONES</t>
  </si>
  <si>
    <t>VENTA DE DIVISAS CON TRANSFERENCIA DE FONDOS A SOLICITUD DE BOLIVIA TV SEGUN SOLICITUD 636 REF: (100*4)INTELSAT: PAGO SERVICIO SATELITAL BANDA KU IS-14, CORRESPONDIENTE AL MES DE FEBRERO 2016, SEGÚN IFNORME CITE: CONTAB- PAGO N°536/2016, COMUNICACIÓN INTERNA GCIA. TEC. CITE: NO. 752/2016 Y ACTA DE C LIB. 00526012001 BOLIVIA TV - RECAUDACIONES</t>
  </si>
  <si>
    <t>VENTA DE DIVISAS CON TRANSFERENCIA DE FONDOS A SOLICITUD DE YACIMIENTOS PETROLIFEROS FISCALES BOLIVIANOS SEGUN SOLICITUD 637 REF: PAGO A COPEC PROVISION DE DIESEL OIL CARGAS DEL 04 AL 17 DE AGOSTO 2016 LIB. 00513012004 LBP-YPFB-UNICOMERCIAL (4030005415/1-2188907)</t>
  </si>
  <si>
    <t>COBRO COSTOS DE PAPELERIA SEGUN TRANSFERENCIA DEL EXTERIOR POR ORDEN DE CONSULADO GENERAL DE BOLIVIA LIMA-PERU REF:RECAUDACIONES GESTORIA CONSULAR AGOSTO LIB. 00010011102 MIN.RELACIONES EXTERIORES - GESTORIA CONSULAR LEY Nº 3108</t>
  </si>
  <si>
    <t>COBRO COSTOS DE PAPELERIA SEGUN TRANSFERENCIA DEL EXTERIOR POR ORDEN DE ENERGIA ARGENTINA S.A-BS.AS.-ARG.REF.:FULLPAY B06-PAGO DIFERIDO IMPO BS. EXA-GJA-062/16 LIB. 00513012007 YPFB - RECURSOS NACIONALIZACIÓN</t>
  </si>
  <si>
    <t>COBRO COSTOS DE PAPELERIA SEGUN TRANSFERENCIA DEL EXTERIOR POR ORDEN DE CONSULADO DE LA REP DE BOLIVIA-ARGENTINA REF.RECAUDACION DE GESTORIA CONSULAR LIB. 00010011102 MIN.RELACIONES EXTERIORES - GESTORIA CONSULAR LEY Nº 3108</t>
  </si>
  <si>
    <t xml:space="preserve">MINISTERIO DE ECONOMÍA Y FINANZAS PÚBLICAS - SENAPE  </t>
  </si>
  <si>
    <t>A:00099021001 Transferencia que efectuamos a requerimiento de la Unidad de Administracion e Informacion Salarial segun nota CITE: MEFP/VTCP/DGPOT/UAIS/4919/2016 a solicitud del Servicio Nacional de Patrimonio del Estado (SENAPE) y en virtud a los informes Tecnico y Legal SNPE/IN/DAF-064URH y SNPE/IN</t>
  </si>
  <si>
    <t>A:00099021001 Transferencia de recursos a solicitud del Fondo de Desarrollo del Sistema Financiero y Apoyo al Sector Productivo, con nota CITE: FSF-DAA-NE-1566/2016, por concepto de transferencia de capital por el mes de agosto/2016 de la Cooperativa Sudamerica.</t>
  </si>
  <si>
    <t>A:00099021001 Transferencia de recursos a requerimiento del Fondo de Desarrollo del Sistema Financiero y Apoyo al Sector Productivo, con nota CITE: FSF-DAA-NE-1657/2016, por concepto de transferencia de capital por el mes de agosto/2016, de la Cooperativa Sudamerica al TGN.</t>
  </si>
  <si>
    <t>A:00099021001 Devolucion retencion de descuentos efectuados por Convenios de Compensacion de Cotizaciones con SEGUROS PROVIDA S.A., correspondiente al mes de julio 2016 y aguinaldo 2013 al 2015. S/G. nota de traspaso SENASIR UAF-TTES N 0129/2016, de fecha 12/09/2016</t>
  </si>
  <si>
    <t>A:00099021001 Devolucion Retencion de Descuentos efectuados por Convenios de Compenzacion de Cotizaciones con LA VITALICIA SEGUROS Y REASEGUROS DE VIDA S.A., correspondiente al mes de JULIO 2016 y Aguinaldo 2006 al 2015. S/G. nota SENASIR UAF-TTES N 0130/2016, de fecha 12/09/2016.</t>
  </si>
  <si>
    <t>A:00099021001 Devolucion Retencion de Descuentos efectuados por Convenios de Compenzacion de Cotizaciones con FUTURO DE BOLIVIA AFP S.A., correspondiente al mes de JULIO 2016 y Aguinaldo 2013 al 2015. S/G. nota SENASIR UAF-TTES N 0131/2016, de fecha 12/09/2016.</t>
  </si>
  <si>
    <t>A:00099021001 Devolucion Retencion de Descuentos efectuados por Convenios de Compenzacion de Cotizaciones con BBVA PREVISION AFP S.A., correspondiente al mes de JULIO 2016 y Aguinaldo 2008 al 2015. S/G. nota SENASIR UAF-TTES N 0132/2016, de fecha 12/09/2016.</t>
  </si>
  <si>
    <t>NÚMERO DE LIBRETA CUT: 990301013.00 OPERACIÓN T01 TRANSFERENCIA DE FONDOS A LA CUT - TESORO DIRECTO DE BANCO UNION S.A. A CUENTA UNICA DEL TESORO CON NUMERO DE SOLICITUD = 1202530 Y NUMERO CORRELATIVO = 91320014092016842 OPERACIONES DE VENTA BONOS BTX</t>
  </si>
  <si>
    <t>NUMERO DE LIBRETA CUT: 00099021001 OPERACIÓN E18 TRANSFERENCIA DEL SISTEMA FINANCIERO POR CUENTA DE TERCEROS A LA CUT TRANSFERENCIA EFECTUADA POR DESCUENTO COBRO INDEBIDO R 026-99-RP AGOSTO 2016</t>
  </si>
  <si>
    <t>NUMERO DE LIBRETA CUT: 00099021001 OPERACIÓN E18 TRANSFERENCIA DEL SISTEMA FINANCIERO POR CUENTA DE TERCEROS A LA CUT TRANSFERENCIA EFECTUADA POR PAGO INDEBIDO -RP AGOSTO 2016</t>
  </si>
  <si>
    <t>NUMERO DE LIBRETA CUT: 00099021001 OPERACIÓN E18 TRANSFERENCIA DEL SISTEMA FINANCIERO POR CUENTA DE TERCEROS A LA CUT TRANSFERENCIA EFECTUADA POR PAGO ADELANTADP PRA-RP AGOSTO 2016</t>
  </si>
  <si>
    <t>||TRANSFERENCIA DE FONDOS S/G. CITE' BUN/804/2016 DE LA FECHA (HRE-TSO-6311). PAGO PLANILLA N°11 SUPERVISIÓN TÉCNICA PROYECTO CONSTRUCCION. EDIFICIO TERMINAL DE PASAJEROS ARPTO. CAP.ANIBAL FADUL DE LA CIUDAD DE COBIJA. A SOLICITUD GOBIERNO AUTONOMO DEPARTAMENTAL DE PANDO; LIBRETA 05120104501 FNDR; BUN.</t>
  </si>
  <si>
    <t>'TRANSFERENCIA DE FONDOS DE DPTOS.DE ENCAJE LEGAL DEL SISTEMA FINANCIERO A DPTOS.CTES.DEL SECTOR PUBLICO S/G CITE' BUN/0803/16||DE LA FECHA (HRE-TSO-6315). A SOLICITUD MEFP, REVERSIÓN ANTICIPADA PARA ABONO A LA LIBRETA N°00041048002; BUN.</t>
  </si>
  <si>
    <t>'TRANSFERENCIA DE FONDOS||A SOL. DEL MIN,DE ECO Y FIN.PUBL. MEFP/VTCP/DGCP/UODP-908/2016 DE LA FECHA HRE TSO 6308 PAGO BTS EXTRABURSATIL - VENCIMIENTO 15 DE SEPTIEMBRE DE 2016 D.S. N°1121 DE 11 DE ENERO DE 2012. DEBITO DE LA LIBRETA 00099021001 TGN - RECURSOS ORDINARIOS.</t>
  </si>
  <si>
    <t>'TRANSFERENCIA DE FONDOS||EN ATENCION A NOTA DEL MIN. DE ECONOMIA Y FINANZAS PUBLICAS. MEFP/VTCP/DGCP/UODP-906/2016 DE LA FECHA(HRE-TSO-6319), A FAVOR DEL GOBIERNO AUTONOMO DEPARTAMENTAL DE SANTA CRUZ. DEBITO DE LA LIBRETA N° 00099037013 "PAR-CAF 8237 - BS - PROG.INFRAESTRUCTURA RURAL - GADSC"</t>
  </si>
  <si>
    <t>'TRANSFERENCIA DE FONDOS||EN ATENCION A NOTA DEL MIN. DE ECONOMIA Y FINANZAS PUBLICAS. MEFP/VTCP/DGCP/UODP-906/2016 DE LA FECHA(HRE-TSO-6319), A FAVOR DEL GOBIERNO AUTONOMO DEPARTAMENTAL DE SANTA CRUZ. DEBITO DE LA LIBRETA N° 00099021001, REPOSICIÓN ÚTILES DE ESCRITORIO.</t>
  </si>
  <si>
    <t>||REGISTRO COBRO COMISION AVISO CARTAS DE CREDITO STANDBY BS220.-Y EMISION COMP.CONTABLE BS50.-REF.:G451649 Y G451650 (BCB:SB-R-2016-30 Y SB-R-2016-31) A/F EMPRESA PUBLICA PRODUCTIVA ENVASES DE VIDRIO DE BOLIVIA-ENVIBOL. LIB.00132019202 SEDEM PLANTA ENVASES DE VIDRIO CHUQUISACA MUN.ZUDAÑEZ REF.:G451649 Y G451650</t>
  </si>
  <si>
    <t>||TRANSFERENCIA DE FONDOS S/G. MENSAJES SWIFT NROS. 13092 Y 13091 DE LA FECHA (SECTOR PUBLICO). DEBITO DE LA LIBRETA 00119012001 ADSIB, REPOSICION UTILES DE ESCRITORIO.</t>
  </si>
  <si>
    <t>COBRO COSTOS DE PAPELERIA SEGUN TRANSFERENCIA DEL EXTERIOR POR ORDEN DE GAS CORONA S.A.E.C.A. REF:ANTICIPO SEGUN CONTRATO YPFB LIB. 00513062001 YPFB-OPERACIONES PLANTA DE SEPARACION DE LIQUIDOS RIO GRANDE</t>
  </si>
  <si>
    <t>VENTA DE DIVISAS CON TRANSFERENCIA DE FONDOS A SOLICITUD DE MINISTERIO DE RELACIONES EXTERIORES SEGUN SOLICITUD 647 REF: REMISIÓN DE RECURSOS A FAVOR DE LOS CONSULADOS EN MURCIA Y VALENCIA (AUXILIARES II), POR EL PAGO DE HABERES DEL MES DE AGOSTO DE 2016, S/G PLANILLAS 081602 LIB. 00099021001 TGN-RECURSOS ORDINARIOS (3987)</t>
  </si>
  <si>
    <t>VENTA DE DIVISAS CON TRANSFERENCIA DE FONDOS A SOLICITUD DE MINISTERIO DE EDUCACION SEGUN SOLICITUD 645 REF: TRASPASO PARA TATIANA MIJAELA BLANCO QUIROGA LIB. 00099021001 TGN-RECURSOS ORDINARIOS (3987)</t>
  </si>
  <si>
    <t>VENTA DE DIVISAS CON TRANSFERENCIA DE FONDOS A SOLICITUD DE MINISTERIO DE EDUCACION SEGUN SOLICITUD 651 REF: TRASPASO PARA MARLIZ ARTEAGA GOMEZ GARCIA LIB. 00099021001 TGN-RECURSOS ORDINARIOS (3987)</t>
  </si>
  <si>
    <t>VENTA DE DIVISAS CON TRANSFERENCIA DE FONDOS A SOLICITUD DE MINISTERIO DE EDUCACION SEGUN SOLICITUD 650 REF: TRASPASO PARA MISAEL ALI MITA LIB. 00099021001 TGN-RECURSOS ORDINARIOS (3987)</t>
  </si>
  <si>
    <t>VENTA DE DIVISAS CON TRANSFERENCIA DE FONDOS A SOLICITUD DE MINISTERIO DE RELACIONES EXTERIORES SEGUN SOLICITUD 649 REF: REMISION DE RECURSOS PARA EL EL CONSULADO DE BOLIVIA EN WASHINGTON - EMIPAS; POR EL PAGO DE HABERES CORREPONDIENTE AL MES DE AGOSTO/2016, S/G PLANILLA 81603 LIB. 00099021001 TGN-RECURSOS ORDINARIOS (3987)</t>
  </si>
  <si>
    <t>VENTA DE DIVISAS CON TRANSFERENCIA DE FONDOS A SOLICITUD DE MINISTERIO DE RELACIONES EXTERIORES SEGUN SOLICITUD 644 REF: REMISION DE RECURSOS A FAVOR DEL SERVICIO EXTERIOR DIPLOMATICO, CONSULAR Y AGREGADOS COMERCIALES, POR ELPAGO DE HABERES DEL MES DE AGOSTO DE 2016, S/G PLANILLAS 081601 Y 081604 LIB. 00099021001 TGN-RECURSOS ORDINARIOS (3987)</t>
  </si>
  <si>
    <t>COBRO COSTOS DE PAPELERIA SEGUN TRANSFERENCIA DEL EXTERIOR POR ORDEN DE ENERGIA ARGENTINA SA-BUENOS AIRES-ARGENTINA. REF.:FULLPAY B06-PAGO DIFERIDO IMPO BS EXA-GJA-062/16 LIB. 00513012007 YPFB - RECURSOS NACIONALIZACIÓN</t>
  </si>
  <si>
    <t>TRANSFERENCIA RECIBIDA DEL EXTERIOR SEGÚN MENSAJES SWIFT Nos. 13076-13070 (REM.EXT.) DE FECHA 14-09-2016 POR DESEMBOLSO DE CAF PRÉSTAMO CFA009272 PROY.CARR.DOBLE VÍA SC-WARNES DESEMBOLSO NRO. 2 LIBRETA N° 00291012002 ABC-RECURSOS PROPIOS REF.: UTILES DE ESCRITORIO</t>
  </si>
  <si>
    <t>TRANSFERENCIA RECIBIDA DEL EXTERIOR SEGÚN MENSAJES SWIFT Nos. 13077-13071 (REM.EXT.) DE FECHA 14-09-2016 POR DESEMBOLSO DE CAF PRÉSTAMO CFA009272 PROY.CARR.DOBLE VÍA SC-WARNES DESEMBOLSO NRO 3 LIBRETA N° 00291012002 ABC-RECURSOS PROPIOS REF.: UTILES DE ESCRITORIO</t>
  </si>
  <si>
    <t>De: 00070011102 A solicitud del Ministerio de Trabajo con nota CITE: MTEPS/DGAA N0343/2016 6 y en virtud a lanota interna CITE: MEFP/VPCF/DGCF/UCCF No.705/2016 de la Direccion General de Contabilidad Fiscal, se solicita la transferencia de recursos por depositos erroneos depositados en la cuenta cor</t>
  </si>
  <si>
    <t>De: 00070011102 A solicitud del Ministerio de Trabajo con nota CITE: MTEPS/DGAA N0344/2016 6 y en virtud a lanota interna CITE: MEFP/VPCF/DGCF/UCCF No.705/2016 de la Direccion General de Contabilidad Fiscal, se solicita la transferencia de recursos por depositos erroneos depositados en la cuenta cor</t>
  </si>
  <si>
    <t>De: 00070011102 Reposicion por Gasto Operativo de la operacion tipo TRDE y Nro.52</t>
  </si>
  <si>
    <t>De: 00070011102 Reposicion por Gasto Operativo de la operacion tipo TRDE y Nro.51</t>
  </si>
  <si>
    <t>De: 00070011102 Transferencia que efectuamos a requerimiento del Ministerio de Trabajo, Empleo y Prevision Social segun nota CITE: MTEPS/DGAA No.0358/2016 y en virtud a la nota interna CITE: MEFP/VPCF/DGCF/UCCF No. 715/16 de la Direccion General de Contabilidad Fiscal de esta Cartera de Estado, de a</t>
  </si>
  <si>
    <t>De: 00070011102 Reposicion por Gasto Operativo de la operacion tipo TRDE y Nro.53</t>
  </si>
  <si>
    <t>TRANSFERENCIA DEL EXTERIOR SEGUN MJE.SWIFT NO.13100 DE FECHA 15/09/2016 ORDENANTE: CONSULADO DE BOLIVIA EN CALAMA REF:RECAUDACIONES LIB. 00340012005 SEGIP - RECAUDACION EXTERIOR - CEDULAS DE IDENTIDAD</t>
  </si>
  <si>
    <t>TRANSFERENCIA DEL EXTERIOR SEGUN MJE.SWIFT NO.13101 DE FECHA 15/09/2016 ORDENANTE: CONSULADO DE BOLIVIA EN CALAMA REF:GESTORIA CONSULAR AGOSTO 2016 LIB. 00010011102 MIN.RELACIONES EXTERIORES - GESTORIA CONSULAR LEY Nº 3108</t>
  </si>
  <si>
    <t>TRANSFERENCIA DEL EXTERIOR SEGUN SWIFT 13098 DE FECHA 15/09/2016 ORDENANTE: VICECONSULADO DE BOLIVIA EN LA PLATA-ARGENTINA. REF.:RECAUDACION GESTORIA CONSULAR JULIO Y AGOSTO 2016 LIB. 00010011102 MIN.RELACIONES EXTERIORES - GESTORIA CONSULAR LEY Nº 3108</t>
  </si>
  <si>
    <t>PAGO PRÉSTAMO IDA 2013-BO VCTO. 15-sep-2016 POR CUENTA DE COMIBOL , VALOR 15-sep-2016 CAPITAL USD 188.694,71 INTERESES USD 18.397,73 LIB. 00099021001 RECURSOS ORDINARIOS (3987) - MDRI</t>
  </si>
  <si>
    <t>TRANSFERENCIA DEL EXTERIOR SEGUN MJE.SWIFT NO.13153 DE FECHA 15/09/2016 ORDENANTE: EMBAJADA DEL ESTADO - OTTAWA REF:GESTORIA CONSULAR MES DE JULIO Y AGOSTO 2016 LIB. 00010011102 MIN.RELACIONES EXTERIORES - GESTORIA CONSULAR LEY Nº 3108</t>
  </si>
  <si>
    <t>TRANSFERENCIA DEL EXTERIOR SEGUN MJE.SWIFT NO.13172 DE FECHA 15/09/2016 ORDENANTE: CONSULADO DE BOLIVIA-ANTOFAGASTA CHILE REF.RECAUDACION GESTORIA CONSULAR LIB. 00010011102 MIN.RELACIONES EXTERIORES - GESTORIA CONSULAR LEY Nº 3108</t>
  </si>
  <si>
    <t xml:space="preserve">ENTIDAD EJECUTORA DE MEDIO AMBIENTE Y AGUA  </t>
  </si>
  <si>
    <t>NUMERO DE LIBRETA CUT: 02530108002 OPERACIÓN E18 TRANSFERENCIA DEL SISTEMA FINANCIERO POR CUENTA DE TERCEROS A LA CUT ENTIDAD EJECUTORA DE MEDIO AMBIENTE Y AGUA UNICEF PAYMENT NUMBER 3160228620 REF 2016 09 13 GSSV1</t>
  </si>
  <si>
    <t>NÚMERO DE LIBRETA CUT: 990301013.00 OPERACIÓN T01 TRANSFERENCIA DE FONDOS A LA CUT - TESORO DIRECTO DE BANCO UNION S.A. A CUENTA UNICA DEL TESORO CON NUMERO DE SOLICITUD = 1206036 Y NUMERO CORRELATIVO = 91320015092016901 TRANSFERENCIA POR OPERACIONES VENT</t>
  </si>
  <si>
    <t>'TRANSFERENCIA DE FONDOS DE DPTOS.DE ENCAJE LEGAL DEL SISTEMA FINANCIERO A DPTOS.CTES.DEL SECTOR PUBLICO S/G CITE' CA/FID.VIV0373/2016||DE LA FECHA (HRE-TSO-6326). ABONO A LA LIBRETA N°03420102001 GASTOS DE FUNCIONAMIENTO DE LA AGENCIA ESTATAL DE VIVIENDA; BUN.</t>
  </si>
  <si>
    <t>De: 00099024113 Transferencia en cumplimiento al DS N0913 de 15/06/2011 y el Convenio Intergubernativo de Financiamiento UPRE-CIF-IG/362/2015, suscrito entre la UPRE y el GAM de Yapacani proyecto Construccion Modulo Educativo Franz Tamayo, correspondiente al pago de la planilla N 3, segun la UPRE.</t>
  </si>
  <si>
    <t>De: 00099024113 Transferencia en cumplimiento al DS N0913 de 15/06/2011 y el Convenio Interinstitucional de Financiamiento UPRE-CIF-021/2015, suscrito entre la UPRE y el GAM de Entre Rios proyecto Const. 5 Aulas U.E. Franz Tamayo Entre Rios, correspondiente al pago de la planilla N 3 de cierre, seg</t>
  </si>
  <si>
    <t>||TRANSFERENCIA DE FONDOS SEGUN NOTA DEL MINISTERIO DE ECONOMIA Y FINANZAS PUBLICAS, CITE: MEFP VTCP DGCP UODP-916/16, RECIBIDA EN LA FECHA REF: PAGO VENCIMIENTOS CLAVE PIZARRA TGNV1L01 (TRAM-TSO-6330) EQUIV. A MVDOL 11.880.000.00 DE LA LIBRETA 00099021001 TGN RECURSOS ORDINARIOS MONEDA NACIONAL</t>
  </si>
  <si>
    <t>COBRO DE||UTILES DE ESCRITORIO POR ELABORACION DE LA OPERACION CONTABLE N°863725 DE LA FECHA DE LA LIBRETA 00099021001 TGN RECURSOS ORDINARIOS MONEDA NACIONAL, COSTO UTILES DE ESCRITORIO</t>
  </si>
  <si>
    <t>'TRANSFERENCIA DE FONDOS||EN ATENCION A NOTA DEL MIN. DE ECONOMIA Y FINANZAS PUBLICAS. MEFP/VTCP/DGCP/UODP-917 /2016 DE LA FECHA(HRE-TSO-6331). PAGO BTS EXTRABURSATIL -VENCIMIENTO 16 DE SEPTIEMBRE DE 2016 D.S. N°1121 DE 11/01/2012. DEBITO DE LA LIBRETA N° 00099021001 "TGN-RECURSOS ORDINARIOS-MONEDA NACIONAL".</t>
  </si>
  <si>
    <t>'TRANSFERENCIA DE FONDOS||EN ATENCION A NOTA DEL MIN. DE ECONOMIA Y FINANZAS PUBLICAS. MEFP/VTCP/DGCP/UODP-917 /2016 DE LA FECHA(HRE-TSO-6331). PAGO BTS EXTRABURSATIL -VENCIMIENTO 16 DE SEPTIEMBRE DE 2016 D.S. N°1121 DE 11/01/2012. DEBITO DE LA LIBRETA N° 00099021001, REPOSICIÓN ÚTILES DE ESCRITORIO.</t>
  </si>
  <si>
    <t>||TRANSFERENCIA DE FONDOS S/G. MENSAJE SWIFT NRO.13154 DE LA FECHA (SECTOR PUBLICO). DEBITO DE LA LIBRETA 00119012001 ADSIB, REPOSICION UTILES DE ESCRITORIO.</t>
  </si>
  <si>
    <t>VENTA DE DIVISAS CON TRANSFERENCIA DE FONDOS A SOLICITUD DE MINISTERIO DE EDUCACION SEGUN SOLICITUD 646 REF: TRASPASO PARA FABIANA ISABEL BELMONTE RADA EQUIVALENTES 2.654,08 USD LIB. 00099021001 TGN-RECURSOS ORDINARIOS (3987) POR DIFERENCIAL CAMBIARIO</t>
  </si>
  <si>
    <t>VENTA DE DIVISAS CON TRANSFERENCIA DE FONDOS A SOLICITUD DE MINISTERIO DE EDUCACION SEGUN SOLICITUD 646 REF: TRASPASO PARA FABIANA ISABEL BELMONTE RADA EQUIVALENTES 2.654,08 USD LIB. 00099021001 TGN-RECURSOS ORDINARIOS (3987)</t>
  </si>
  <si>
    <t>VENTA DE DIVISAS CON TRANSFERENCIA DE FONDOS A SOLICITUD DE MINISTERIO DE EDUCACION SEGUN SOLICITUD 648 REF: TRASPASO PARA FANY BEATRIZ RAMOS QUISPE EQUIVALENTES 2.670,90 USD LIB. 00099021001 TGN-RECURSOS ORDINARIOS (3987) POR DIFERENCIAL CAMBIARIO</t>
  </si>
  <si>
    <t>VENTA DE DIVISAS CON TRANSFERENCIA DE FONDOS A SOLICITUD DE MINISTERIO DE EDUCACION SEGUN SOLICITUD 648 REF: TRASPASO PARA FANY BEATRIZ RAMOS QUISPE EQUIVALENTES 2.670,90 USD LIB. 00099021001 TGN-RECURSOS ORDINARIOS (3987)</t>
  </si>
  <si>
    <t>COBRO COSTOS DE PAPELERIA SEGUN TRANSFERENCIA DEL EXTERIOR POR ORDEN DE CONSULADO DE BOLIVIA EN CALAMA REF:RECAUDACIONES LIB. 00340012003 RECAUDACION EXTRANJERIA - C.I. -L.C.</t>
  </si>
  <si>
    <t>COBRO COSTOS DE PAPELERIA SEGUN TRANSFERENCIA DEL EXTERIOR POR ORDEN DE GAS TOTAL S.A.-SAN ANTONIO-PARAGUAY.REF.:ANTICIPO GLP A CUENTA S/CONTRATO N 62 DE FECHA 29-02-16 LIB. 00513062001 YPFB-OPERACIONES PLANTA DE SEPARACION DE LIQUIDOS RIO GRANDE</t>
  </si>
  <si>
    <t>PAGO A OPEP PRÉSTAMO 1527-P VCTO. 15-sep-2016 POR CUENTA DE TGN , NTI. 008231 VALOR 15-sep-2016 INTERESES USD 272.153,38 CTA. 3987 CUENTA UNICA DEL TESORO LIB. 00099021001 REF.: COMISIONES BANCARIAS</t>
  </si>
  <si>
    <t>PAGO A OPEP PRÉSTAMO 1287-P VCTO. 15-sep-2016 POR CUENTA DE TGN , NTI. 008192 VALOR 15-sep-2016 CAPITAL USD 498.180,00 INTERESES USD 259.110,72 CTA. 3987 CUENTA UNICA DEL TESORO LIB. 00099021001 REF.: COMISIONES BANCARIAS</t>
  </si>
  <si>
    <t>PAGO A OPEP PRÉSTAMO 654-P VCTO. 15-sep-2016 POR CUENTA DE TGN , NTI. 008191 VALOR 15-sep-2016 CAPITAL USD 91.760,00 INTERESES USD 10.100,97 CTA. 3987 CUENTA UNICA DEL TESORO LIB. 00099021001 REF.: COMISIONES BANCARIAS</t>
  </si>
  <si>
    <t>PAGO A BID PRÉSTAMO 3540/BL-BO VCTO. 15-sep-2016 POR CUENTA DE TGN , NTI. 008261 VALOR 15-sep-2016 COMISIONES USD 253.706,01 CTA. 3987 CUENTA UNICA DEL TESORO LIB. 00099021001 REF.: COMISIONES BANCARIAS</t>
  </si>
  <si>
    <t>COBRO COSTOS DE PAPELERIA SEGUN TRANSFERENCIA DEL EXTERIOR POR ORDEN DE CONSULADO DE BOLIVIA EN CALAMA REF:GESTORIA CONSULAR AGOSTO 2016 LIB. 00010011102 MIN.RELACIONES EXTERIORES - GESTORIA CONSULAR LEY Nº 3108</t>
  </si>
  <si>
    <t>COBRO COSTOS DE PAPELERIA SEGUN TRANSFERENCIA DEL EXTERIOR POR ORDEN DE VICECONSULADO DE BOLIVIA EN LA PLATA-ARGENTINA. REF.:RECAUDACION GESTORIA CONSULAR JULIO Y AGOSTO 2016 LIB. 00010011102 MIN.RELACIONES EXTERIORES - GESTORIA CONSULAR LEY Nº 3108</t>
  </si>
  <si>
    <t>VENTA DE DIVISAS CON TRANSFERENCIA DE FONDOS A SOLICITUD DE PROCURADURIA GENERAL DEL ESTADO SEGUN SOLICITUD 656 REF: HR I-3429 PAGO A DECHERT LLP (PARIS), CORRESPONDIENTE AL MES DE JUNIO-2016, CASO CPA Nº 2011-14 ABERTIS INFRAESTRUCTURAS S.A. (ESPAÑA) C. EL ESTADO PLURINACIONAL DE BOLIVIA, S/G NOTA LIB. 00099021001 TGN-RECURSOS ORDINARIOS (3987)</t>
  </si>
  <si>
    <t>VENTA DE DIVISAS CON TRANSFERENCIA DE FONDOS A SOLICITUD DE YACIMIENTOS PETROLIFEROS FISCALES BOLIVIANOS SEGUN SOLICITUD 658 REF: PAGO A SGS CHILE LTDA SERVICIO DE INSPECCION DESPACHO DIESEL OIL ABRIL 2016 LIB. 00513012004 LBP-YPFB-UNICOMERCIAL (4030005415/1-2188907)</t>
  </si>
  <si>
    <t>VENTA DE DIVISAS CON TRANSFERENCIA DE FONDOS A SOLICITUD DE PROCURADURIA GENERAL DEL ESTADO SEGUN SOLICITUD 657 REF: HR I-3431 PAGO A DECHERT LLP (PARIS), CORRESPONDIENTE AL MES DE MAYO-2016, CASO CPA Nº 2011-14 ABERTIS INFRAESTRUCTURAS S.A. (ESPAÑA) C. EL ESTADO PLURINACIONAL DE BOLIVIA, S/G NOTA I LIB. 00099021001 TGN-RECURSOS ORDINARIOS (3987)</t>
  </si>
  <si>
    <t>VENTA DE DIVISAS CON TRANSFERENCIA DE FONDOS A SOLICITUD DE SERVICIO NACIONAL DE AEROFOTOGRAMETRIA SEGUN SOLICITUD 659 REF: TRANSFERENCIA VIA BCB PARA EL PAGO A LA EMPRESA AIR PARTS COMPANY INC. POR LA ADQUISICIÓN Y MANTENIMIENTO DEL HSI Y COMPRA DE WIRING PARA LA AERONAVE BEECHCRAFT KING AAIR E-90 LIB. 00244012001 LBP-SERVICIO NAL.DE AEROFOTOGRAMETRIA (4030001235)</t>
  </si>
  <si>
    <t>VENTA DE DIVISAS CON TRANSFERENCIA DE FONDOS A SOLICITUD DE ADMINISTRACION DE SERVICIOS PORTUARIOS BOLIVIA SEGUN SOLICITUD 661 REF: H.R. 1871 - 1872 ENVIO DE RECURSOS AL PUERTO DE ARICA POR GASTOS DE FUNCIONAMIENTO, GATE OUT, CORRESPONDIENTE AL REEMBOLSO DEL MES DE ABRIL/2016, SEGÚN NOTA INTERNA A LIB. 00594012001 ASP-B FONDO DE OPERACIONES</t>
  </si>
  <si>
    <t>PAGO A IDA PRÉSTAMO 5454-BO VCTO. 15-sep-2016 POR CUENTA DE TGN , NTI. 008212 VALOR 15-sep-2016 INTERESES USD 4.050,56 CTA. 3987 CUENTA UNICA DEL TESORO LIB. 00099021001 REF.: COMISIONES BANCARIAS</t>
  </si>
  <si>
    <t>COBRO COSTOS DE PAPELERIA SEGUN TRANSFERENCIA DEL EXTERIOR POR ORDEN DE EMBAJADA DEL ESTADO - OTTAWA REF:GESTORIA CONSULAR MES DE JULIO Y AGOSTO 2016 LIB. 00010011102 MIN.RELACIONES EXTERIORES - GESTORIA CONSULAR LEY Nº 3108</t>
  </si>
  <si>
    <t>PAGO A FONPLATA PRÉSTAMO BOL 23/2014 VCTO. 15-sep-2016 POR CUENTA DE TGN , NTI. 008299 VALOR 15-sep-2016 INTERESES USD 109.557,48 COMISIONES USD 48.138,52 CTA. 3987 CUENTA UNICA DEL TESORO LIB. 00099021001 REF.: COMISIONES BANCARIAS</t>
  </si>
  <si>
    <t>COBRO COSTOS DE PAPELERIA SEGUN TRANSFERENCIA DEL EXTERIOR POR ORDEN DE ENERGIA ARGENTINA SA REF:EXA-GJA-062/16 LIB. 00513012007 YPFB - RECURSOS NACIONALIZACIÓN</t>
  </si>
  <si>
    <t>COBRO COSTOS DE PAPELERIA SEGUN TRANSFERENCIA DEL EXTERIOR POR ORDEN DE CONSULADO DE BOLIVIA-ANTOFAGASTA CHILE REF.RECAUDACION GESTORIA CONSULAR LIB. 00010011102 MIN.RELACIONES EXTERIORES - GESTORIA CONSULAR LEY Nº 3108</t>
  </si>
  <si>
    <t>De: 00099024113 Transferencia en cumplimiento al DS N0913 de 15/06/2011 y el Convenio Intergubernativo de Financiamiento UPRE-CIF-IG/428/2015, suscrito entre la UPRE y el GAM de Fernandez Alonso proyecto Construccion Modulo Educativo Eduardo Abaroa III Chane Magallanes D-3, correspondiente al pago</t>
  </si>
  <si>
    <t>De: 00099024113 Transferencia en cumplimiento al DS N0913 de 15/06/2011 y el Convenio Intergubernativo de Financiamiento UPRE-CIF-IG/128/2015, suscrito entre la UPRE y el GAM de San Pedro de Curahuara proyecto Construccion de Laboratorio de Quimica y Computacion U.E. Huisco Kari, correspondiente al</t>
  </si>
  <si>
    <t>De: 00099024113 Transferencia en cumplimiento al DS N0913 de 15/06/2011 y el Convenio Intergubernativo de Financiamiento UPRE-CIF-IG/436/2015, suscrito entre la UPRE y el GAM de Comarapa proyecto Construccion Tinglado y Graderia Unidad Educativa San Mateo B Tunas Pampa, correspondiente al pago de l</t>
  </si>
  <si>
    <t>De: 00099024113 Transferencia en cumplimiento al DS N0913 de 15/06/2011 y el Convenio Interinstitucional de Financiamiento UPRE-CIF-153/2015, suscrito entre la UPRE y el GAM Bermejo Proyecto Const. Coliseo Polifuncional Urb. El Porvenir, correspondiente al pago de la planilla N4, segun la UPRE.</t>
  </si>
  <si>
    <t>De: 00099024113 Transferencia en cumplimiento al DS N0913 de 15/06/2011 y el Convenio Interinstitucional de Financiamiento UPRE-CIF-664/2014, suscrito entre la UPRE y el GAM Pucarani Proyecto Construccion Coliseo Cerrado Pucarani, correspondiente al pago de la planilla N5, segun la UPRE.</t>
  </si>
  <si>
    <t>De: 00099024113 Transferencia en cumplimiento al DS N0913 de 15/06/2011 y el Convenio Intergubernativo de Financiamiento UPRE-CIF-IG/263/2016, suscrito entre la UPRE y el GAM Tolata Proyecto Const. Cancha Polifuncional, Tinglado y Graderias Complejo Carcaje (Tolata), correspondiente al pago de la pl</t>
  </si>
  <si>
    <t>De: 00099024113 Transferencia en cumplimiento al DS N0913 de 15/06/2011 y el Convenio Interinstitucional de Financiamiento UPRE-CIF-0116/13, suscrito entre la UPRE y el GAM de Icla proyecto Construccion Tinglado U.E. Cantar Gallo Municipio Icla, correspondiente a saldos no ejecutados gestion 2015,</t>
  </si>
  <si>
    <t>De: 00099024113 Transferencia en cumplimiento al DS N0913 de 15/06/2011 y el Convenio Intergubernativo de Financiamiento UPRE-CIF-IG 376/2016, suscrito entre la UPRE y el GAM de Villa Tunari proyecto Construccion Complejo Deportivo de Raquet Ball Villa Tunari, correspondiente al pago de la planilla</t>
  </si>
  <si>
    <t>TRANSFERENCIA DEL EXTERIOR SEGUN MJE.SWIFT NO.13181 DE FECHA 16/09/2016 ORDENANTE: CONSULADO GENERAL DE BOLIVIA-BARCELONA REF:GESTORIA CONSULAR LIB. 00010011102 MIN.RELACIONES EXTERIORES - GESTORIA CONSULAR LEY Nº 3108</t>
  </si>
  <si>
    <t>TRANSFERENCIA DEL EXTERIOR SEGUN SWIFT 13183 DE FECHA 16/09/2016 ORDENANTE: CONSULADO GENERAL DE BOLIVIA-PARIS-FR.REF.:RECAUDACIONES AGOSTO 2016 LIB. 00010011102 MIN.RELACIONES EXTERIORES - GESTORIA CONSULAR LEY Nº 3108</t>
  </si>
  <si>
    <t>TRANSFERENCIA DEL EXTERIOR SEGUN SWIFT 13182 DE FECHA 16/09/2016 ORDENANTE: CONSULADO GENERAL DE BOLIVIA-BARCELONA. REF.:GESTORIA CONSULAR LIB. 00010011102 MIN.RELACIONES EXTERIORES - GESTORIA CONSULAR LEY Nº 3108</t>
  </si>
  <si>
    <t>TRANSFERENCIA DEL EXTERIOR SEGUN MJE.SWIFT NO.13242 DE FECHA 16/09/2016 ORDENANTE: CONSULADO GENERAL DE BOLIVIA-WASHINGTON REF:GESTORIA CONSULAR AGOSTO 2016 LIB. 00010011102 MIN.RELACIONES EXTERIORES - GESTORIA CONSULAR LEY Nº 3108</t>
  </si>
  <si>
    <t>A:00099024113 Debito Automatico por incumplimiento del GAM Villa Vaca Guzman (GAM MUY), correspondiente al Convenio Interinstitucional de Financiamiento UPRE-CIF-161/12 de fecha 16 de agosto de 2012, suscrito entre la Unidad de Proyectos Especiales y el GAM MUY proyecto Construccion Coliseo Muyupamp</t>
  </si>
  <si>
    <t>NUMERO DE LIBRETA CUT: 00300108011 OPERACIÓN E18 TRANSFERENCIA DEL SISTEMA FINANCIERO POR CUENTA DE TERCEROS A LA CUT MINISTERIO DE JUSTICIA VICEMINISTERIO DE JUSTICIA INDIGENA 00300108011</t>
  </si>
  <si>
    <t>NÚMERO DE LIBRETA CUT: 990301013.00 OPERACIÓN T01 TRANSFERENCIA DE FONDOS A LA CUT - TESORO DIRECTO DE BANCO UNION S.A. A CUENTA UNICA DEL TESORO CON NUMERO DE SOLICITUD = 1209791 Y NUMERO CORRELATIVO = 91320016092016978 OPERACIONES VENTA DE BONOS BTX</t>
  </si>
  <si>
    <t>||TRANSFERENCIA AL TGN,P.FINANCIAMIENTO"BONO JUANA AZURDUY"-AGOSTO/16 DE ACUERDO AL ART.8-LEY 211,DISPOSICIÓN FINAL 2DA.-LEY 769,ART.25-DS 2644 Y RD 6/16 E INSTRUCIONES EN HRE BCB-HRE-TGL-2016-13450,CE MEFP/VTCP/DGPOT/UPCFTGN/N°1942/2016 E INSTRUCCIÓN DEL COORDINADOR UOC Y AP 9/16 DE LA GADM TRANSFERENCIA A LA LIBRETA 00099021001 "TGN -RECURSOS ORDINARIOS (3987)"</t>
  </si>
  <si>
    <t>||TRANSFERENCIA DE FONDOS S/G. MENSAJE SWIFT NRO. 13189 DE LA FECHA (SECTOR PUBLICO). DEBITO DE LA LIBRETA 00119012001 ADSIB, REPOSICION UTILES DE ESCRITORIO.</t>
  </si>
  <si>
    <t>||TRANSFERENCIA DE FONDOS S/G. MENSAJES SWIFT NROS. 13187 Y 13178 DE LA FECHA (SECTOR PUBLICO). DEBITO DE LA LIBRETA 00117012001 DGAC, REPOSICION UTILES DE ESCRITORIO.</t>
  </si>
  <si>
    <t>'TRANSFERENCIA DE FONDOS||EN ATENCION A NOTA DEL MIN. DE ECONOMIA Y FINANZAS PUBLICAS. MEFP/VTCP/DGCP/UODP-923 /2016 DE LA FECHA(HRE-TSO-6350). PAGO BTS EXTRABURSATIL -VENCIMIENTO 17, 18 Y 19 DE SEPTIEMBRE DE 2016 D.S. N°1121 DE 11/01/2012. DEBITO DE LA LIBRETA N° 00099021001 "TGN-RECURSOS ORDINARIOS-MONEDA NACIONAL".</t>
  </si>
  <si>
    <t>'TRANSFERENCIA DE FONDOS||EN ATENCION A NOTA DEL MIN. DE ECONOMIA Y FINANZAS PUBLICAS. MEFP/VTCP/DGCP/UODP-923 /2016 DE LA FECHA(HRE-TSO-6350). PAGO BTS EXTRABURSATIL -VENCIMIENTO 17, 18 Y 19 DE SEPTIEMBRE DE 2016 D.S. N°1121 DE 11/01/2012. DEBITO DE LA LIBRETA N° 00099021001, REPOSICIÓN ÚTILES DE ESCRITORIO.</t>
  </si>
  <si>
    <t>||TRANSFERENCIA DE FONDOS POR PARTE DEL TGN. PARA PAGO DE VALORES "C" CON F. DE VCTO.16/09/2016 S/G. MEFP/VTCP/DGCP/UODP-922/2016 DE F.16/9/16 DEL MIN. DE ECONOMIA Y FIN. PUB. LIBRETA 00099031003 TGN-TITULOS VALOR DEL TESORO M/N. LIBRETA 00099031003 DEL TGN TITULOS VALOR DEL TESORO M/N.</t>
  </si>
  <si>
    <t>||VENTA DE DIVISAS SEGUN NOTA EMAPA/GEGDC/2016-269 Y LA ASIGNACION DE DIVISAS EFECTUADA EL 16/09/16 POR EL MEFP REF.: PROVISION DE FONDOS COMPLEMENTARIA A CARTA DE CREDITO I-2016-025, COBRO COM EMISION 0.15% S/USD 668,400.- X 34 DIAS, REEM.GTOS. COM. Y EMISION CBTE.CTBLE.</t>
  </si>
  <si>
    <t>||TRANSFERENCIA DE FONDOS S/G. MENSAJES SWIFT NROS. 13227 Y 13213 DE LA FECHA. (SECTOR PUBLICO). DEBITO DE LA LIBRETA 00119012001 ADSIB, REPOSICION UTILES DE ESCRITORIO.</t>
  </si>
  <si>
    <t>||TRANSFERENCIA DE FONDOS S/G. MENSAJES SWIFT NROS. 13241 Y 13240 DE LA FECHA. (SECTOR PUBLICO). DEBITO DE LA LIBRETA 00117012001 DGAC, REPOSICION UTILES DE ESCRITORIO.</t>
  </si>
  <si>
    <t>VENTA DE DIVISAS CON TRANSFERENCIA DE FONDOS A SOLICITUD DE MINISTERIO DE EDUCACION SEGUN SOLICITUD 654 REF: TRASPASO PARA RUBEN ALDRIN ALBIS VASQUEZ EQUIVALENTES 2.563,31 USD LIB. 00099021001 TGN-RECURSOS ORDINARIOS (3987) POR DIFERENCIAL CAMBIARIO</t>
  </si>
  <si>
    <t>VENTA DE DIVISAS CON TRANSFERENCIA DE FONDOS A SOLICITUD DE MINISTERIO DE EDUCACION SEGUN SOLICITUD 654 REF: TRASPASO PARA RUBEN ALDRIN ALBIS VASQUEZ EQUIVALENTES 2.563,31 USD LIB. 00099021001 TGN-RECURSOS ORDINARIOS (3987)</t>
  </si>
  <si>
    <t>COBRO COSTOS DE PAPELERIA SEGUN TRANSFERENCIA DEL EXTERIOR POR ORDEN DE CONSULADO GENERAL DE BOLIVIA-BARCELONA REF:GESTORIA CONSULAR LIB. 00010011102 MIN.RELACIONES EXTERIORES - GESTORIA CONSULAR LEY Nº 3108</t>
  </si>
  <si>
    <t>COBRO COSTOS DE PAPELERIA SEGUN TRANSFERENCIA DEL EXTERIOR POR ORDEN DE CONSULADO GENERAL DE BOLIVIA-PARIS-FR.REF.:RECAUDACIONES AGOSTO 2016 LIB. 00010011102 MIN.RELACIONES EXTERIORES - GESTORIA CONSULAR LEY Nº 3108</t>
  </si>
  <si>
    <t>COBRO COSTOS DE PAPELERIA SEGUN TRANSFERENCIA DEL EXTERIOR POR ORDEN DE CONSULADO GENERAL DE BOLIVIA-BARCELONA. REF.:GESTORIA CONSULAR LIB. 00010011102 MIN.RELACIONES EXTERIORES - GESTORIA CONSULAR LEY Nº 3108</t>
  </si>
  <si>
    <t>VENTA DE DIVISAS CON TRANSFERENCIA DE FONDOS A SOLICITUD DE SERVICIO GENERAL DE IDENTIFICACION PERSONAL - SEGIP SEGUN SOLICITUD 662 REF: ENTREGA DE FONDOS A LA OFICINA DE BUENOS AIRES - ARGENTINA PARA GASTOS EN SERVICIOS BASICOS Y BIENES Y SERVICIOS, SEGUN NOTA 074/2016, SOLICITUD 9, CERT.2274. LIB. 00340012003 RECAUDACION EXTRANJERIA - C.I. -L.C.</t>
  </si>
  <si>
    <t>COBRO COSTOS DE PAPELERIA SEGUN TRANSFERENCIA DEL EXTERIOR POR ORDEN DE TRAFIGURA PTE LIMITED LIB. 00513012007 YPFB - RECURSOS NACIONALIZACIÓN</t>
  </si>
  <si>
    <t>TRANSFERENCIA RECIBIDA DEL EXTERIOR SEGÚN MENSAJES SWIFT Nos. 13224 - 13214 (REM.EXT.) DE FECHA 16-09-2016 POR DESEMBOLSO DE FONPLATA PRÉSTAMO BOL 19/2011 GAF/BOL-073/2016 DESEMB. N° 14 LIBRETA N° 00291012002 ABC-RECURSOS PROPIOS REF.: UTILES DE ESCRITORIO</t>
  </si>
  <si>
    <t>COBRO COSTOS DE PAPELERIA SEGUN TRANSFERENCIA DEL EXTERIOR POR ORDEN DE CONSULADO GENERAL DE BOLIVIA-WASHINGTON REF:GESTORIA CONSULAR AGOSTO 2016 LIB. 00010011102 MIN.RELACIONES EXTERIORES - GESTORIA CONSULAR LEY Nº 3108</t>
  </si>
  <si>
    <t>De: 00099024113 Transferencia en cumplimiento al DS N0913 de 15/06/2011 y el Convenio Interinstitucional de Financiamiento UPRE-CIF-150/2015, suscrito entre la UPRE y el GAM de Entre Rios proyecto Construccion Centro Cultural y Museo Entre Rios, correspondiente al pago de la planilla N 8, segun la U</t>
  </si>
  <si>
    <t>De: 00099024113 Transferencia en cumplimiento al DS N0913 de 15/06/2011 y el Convenio Interinstitucional de Financiamiento UPRE-CIF-106/2014, suscrito entre la UPRE y el GAM de Bermejo proyecto Construccion Mercado Colonia Linares, correspondiente al pago de la planilla N 8, segun la UPRE.</t>
  </si>
  <si>
    <t>De: 00099024113 Transferencia en cumplimiento al DS N0913 de 15/06/2011 y el Convenio Intergubernativo de Financiamiento UPRE-CIF-IG/328/2015, suscrito entre la UPRE y el GAM de Puerto Villarroel proyecto Const. Puente Vehicular Santa Rosa, correspondiente al pago de la planilla N 2 de cierre, segun</t>
  </si>
  <si>
    <t>De: 00099024113 Transferencia en cumplimiento al DS N0913 de 15/06/2011 y el Convenio Intergubernativo de Financiamiento UPRE-CIF-IG/091/2015, suscrito entre la UPRE y el GAM de Tupiza proyecto Construccion Aulas Unidad Educativa 7 de Noviembre, correspondiente al pago de la planilla N 2, segun la U</t>
  </si>
  <si>
    <t>De: 00099024113 Transferencia en cumplimiento al DS N0913 de 15/06/2011 y el Convenio Intergubernativo de Financiamiento UPRE-CIF-IG/416/2015, suscrito entre la UPRE y el GAM de Coipasa proyecto Construccion Salon de Actos U.E. Simon Bolivar Municipio de Coipasa, correspondiente al pago de la planil</t>
  </si>
  <si>
    <t>De: 00099024113 Transferencia en cumplimiento al DS N0913 de 15/06/2011 y el Convenio Intergubernativo de Financiamiento UPRE-CIF-IG/327/2015, suscrito entre la UPRE y el GAM de Puerto Villarroel proyecto Const. Puente Vehicular Potosi Sobre Arroyo Magarenos D-VI, correspondiente al pago de la plani</t>
  </si>
  <si>
    <t>De: 00099024113 Transferencia en cumplimiento al DS N0913 de 15/06/2011 y el Convenio Interinstitucional de Financiamiento UPRE-CIF-360/2014, suscrito entre la UPRE y el GAM de Tupiza proyecto Construccion Unidad Educativa Tecnico Humanistico Gral. Rufino Carrasco, correspondiente al pago de la plan</t>
  </si>
  <si>
    <t>De: 00099024113 Transferencia en cumplimiento al DS N0913 de 15/06/2011 y el Convenio Intergubernativo de Financiamiento UPRE-CIF-IG 254/2015, suscrito entre la UPRE y el GAM de Yamparaez proyecto Construccion Centro de Salud con Internacion Sotomayor - Yamparaez, correspondiente al pago de la plani</t>
  </si>
  <si>
    <t>De: 00099024113 Transferencia en cumplimiento al DS N0913 de 15/06/2011 y el Convenio Interinstitucional de Financiamiento UPRE-CIF-140/2015, suscrito entre la UPRE y el GAM de Villamontes proyecto Construccion Centro de Salud Barrio Bolivar, correspondiente al pago de la planilla N 1, segun la UPRE</t>
  </si>
  <si>
    <t>De: 00099024113 Transferencia en cumplimiento al DS N0913 de 15/06/2011 y el Convenio Intergubernativo de Financiamiento UPRE-CIF-IG 255/2015, suscrito entre la UPRE y el GAM de Villa Serrano proyecto Construccion Unidad Educativa Franz Tamayo Villa serrano, correspondiente al pago de la planilla N</t>
  </si>
  <si>
    <t>De: 00099024113 Transferencia en cumplimiento al DS N0913 de 15/06/2011 y el Convenio Intergubernativo de Financiamiento UPRE-CIF-IG/015/2015, suscrito entre la UPRE y el GAM de Nueva Esperanza proyecto Construccion Cinco Viviendas para Maestros Unidad Educativa Monte Sinai Comunidad Arca de Israel,</t>
  </si>
  <si>
    <t>De: 00099024113 Transferencia en cumplimiento al DS N0913 de 15/06/2011 y el Convenio Interinstitucional de Financiamiento UPRE-CIF-074/13, suscrito entre la UPRE y el GAM Puerto Siles Proyecto Construccion Unidad Educativa Santa Rosa de Vigo, correspondiente al pago de la planilla N2 de avance y ci</t>
  </si>
  <si>
    <t>De: 00099024113 Transferencia en cumplimiento al DS N0913 de 15/06/2011 y el Convenio Intergubernativo de Financiamiento UPRE-CIF-IG/492/2016, suscrito entre la UPRE y el GAM de Montero proyecto Construccion Estadio Plurinacional Muyurina Mun. MTR, correspondiente al primer desembolso equivalente a</t>
  </si>
  <si>
    <t>De: 00099024113 Transferencia en cumplimiento al DS N0913 de 15/06/2011 y el Convenio Interinstitucional de Financiamiento UPRE-CIF-146/2015, suscrito entre la UPRE y el GAM de Uriondo proyecto Restauracion Iglesia Nuestra Senora de la Inmaculada Concepcion del Valle de la Concepcion, correspondient</t>
  </si>
  <si>
    <t>VENTA DE DIVISAS CON TRANSFERENCIA DE FONDOS A SOLICITUD DE MINISTERIO DE EDUCACION SEGUN SOLICITUD 655 REF: TRASPASO PARA UNIVERSITY OF SHEFFIELD EQUIVALENTES 2.028,48 USD LIB. 00099021001 TGN-RECURSOS ORDINARIOS (3987) POR DIFERENCIAL CAMBIARIO</t>
  </si>
  <si>
    <t>TRANSFERENCIA DEL EXTERIOR SEGUN MJE.SWIFT NOS.13283-13280 DE FECHA 19/09/2016 ORDENANTE: EMBASSY OF BOLIVIA-BEIJING CHINA REF:GESTORIA CONSULAR ABRIL-MAYO-JUNIO-JULIO Y AGOSTO DE 2016 LIB. 00010011102 MIN.RELACIONES EXTERIORES - GESTORIA CONSULAR LEY Nº 3108</t>
  </si>
  <si>
    <t>DIFERENCIAL POR PAGO PRÉSTAMO 1075-SF-BO VCTO. 18-09-2016 POR CUENTA DE FNDR SEGÚN NOTA COD. LIQ. 008275 DE FECHA 16-09-2016, VALOR 19-09-2016 CAPITAL USD 41.847,32 INTERESES USD 21.037,99 LIBRETA 00099031002 RECUP.DIFERENCIALES CAPITAL E INTERES-CRED.EXT.</t>
  </si>
  <si>
    <t>NUMERO DE LIBRETA CUT: 00010011102 OPERACIÓN E18 TRANSFERENCIA DEL SISTEMA FINANCIERO POR CUENTA DE TERCEROS A LA CUT A SOLICITUD DE DHL BOLIVIA SRL</t>
  </si>
  <si>
    <t>NÚMERO DE LIBRETA CUT: 990301013.00 OPERACIÓN T01 TRANSFERENCIA DE FONDOS A LA CUT - TESORO DIRECTO DE BANCO UNION S.A. A CUENTA UNICA DEL TESORO CON NUMERO DE SOLICITUD = 1214070 Y NUMERO CORRELATIVO = 91320019092016039 OPERACIONES DE VENTA BONOS BCT</t>
  </si>
  <si>
    <t>'TRANSFERENCIA DE FONDOS DE DPTOS.DE ENCAJE LEGAL DEL SISTEMA FINANCIERO A DPTOS.CTES.DEL SECTOR PUBLICO S/G CITE' CA/FID/369/2016||DE LA FECHA (HRE-TSO-6377). FIDEICOMISO: CONCLUSIÓN PROYECTO CONSTRUCCIÓN PLANTA DE FUNDICIÓN AUSMELT VINTO. A SOLIC.MIN.MINERIA Y METALURGIA;LIBR.N°00099021001;PAGO CUOTA 40 REEMB.AMORT.Y COSTO CAPITAL;BUN</t>
  </si>
  <si>
    <t>'TRANSFERENCIA DE FONDOS||EN ATENCION A NOTA DEL MIN. DE ECO.Y FINANZAS PUBLICAS MEFP/VTCP/DGAFT/UOIET/TES/N°4637 /16 DE LA FECHA(HRE-TSO-6378),RECUPERACION POR LA DEUDA EMERGENE DEL D:S. N°24641(4/JUNIO/1997) - ADMINISTRACION DE AEROPUERTOS Y SERVICIOS AUXILIARES A LA NAVEGACION AEREA. ABONO A LA LIBRETA N° 00099021001 TGN-RECURSOS ORDINARIOS.</t>
  </si>
  <si>
    <t>||TRANSFERENCIA FONDOS SG.CITE:DE-3537/2016 DEL FNDR RECIBIDA EN FECHA 16-09-16 (TRAM-TSO-6358) REF:DESEMBOLSO PARA EL PROYECTO CONST. PRESA SIST RIEGO PALTAP JOLENC.(INCAHUASI) -GAD CHUQUISACA EMPRESA ADJUDICADA ASOCIACION ACCIDENTAL ECTOR &amp; ASOCIADOS PAGO 14 (PLLA 10) DE LA LIBRETA N° 00862012001 FNDR ADMINISTRACION COSTO UTILES DE ESCRITORIO</t>
  </si>
  <si>
    <t>||TRANSFERENCIA DE FONDOS SG. CITE: DE-3538/2016 DEL FNDR RECIBIDA EN FECHA 16-09-16 (TRAM-TSO-6355) REF: DESEMBOLSO PARA EL PROYECTO CONST. REPRESA SIST DE RIEGO RUDITAYOJ (ICLA) -GAD CHUQUISACA EMPRESA ADJUDICADA EMP. CONSTRUCTORA CONSULTORA BRUSELAS PAGO 14 (PLLA 10) DE LA LIBRETA N° 00862012001 FNDR ADMINISTRACION COSTO UTILES DE ESCRITORIO</t>
  </si>
  <si>
    <t>||TRANSFERENCIA DE FONDOS SEGUN NOTA DEL MINISTERIO DE ECONOMIA Y FINANZAS PUBLICAS, CITE: MEFP VTCP DGCP UODP-926/16, RECIBIDA EN LA FECHA REF: PAGO VENCIMIENTOS CLAVE PIZARRA TGNV1L02 (TRAM-TSO-6366) EQUIV. A MVDOL 800.000.- DE LA LIBRETA 00099021001 TGN RECURSOS ORDINARIOS MONEDA NACIONAL</t>
  </si>
  <si>
    <t>||TRANSFERENCIA DE FONDOS SEGÚN CITE: DE-3539/2016 DEL FNDR RECIBIDA EN FECHA 16-09-16 (TRAM-TSO-6356) REF: DESEMBOLSO PARA EL PROYECTO CONST. PRESA. SIST. DE RIEGO RODEO EL PALMAR (PRESTO) -GAD CHUQUISACA EMPRESA ADJUDICADA THEOS S.R.L. PAGO 14 (PLLA 14) DE LA LIBRETA N° 00862012001 FNDR ADMINISTRACION COSTO UTILES DE ESCRITORIO</t>
  </si>
  <si>
    <t>COBRO DE||UTILES DE ESCRITORIO POR ELABORACION DE LA OPERACION CONTABLE N°863986 DE LA FECHA DE LA LIBRETA 00099021001 TGN RECURSOS ORDINARIOS MONEDA NACIONAL, COSTO UTILES DE ESCRITORIO</t>
  </si>
  <si>
    <t>'TRANSFERENCIA DE FONDOS||EN ATENCION A NOTA DEL MIN. DE ECONOMIA Y FINANZAS PUBLICAS. MEFP/VTCP/DGCP/UODP-927/2016 DE LA FECHA(HRE-TSO-6367). PAGO BTS EXTRABURSATIL -VENCIMIENTO 20 DE SEPTIEMBRE DE 2016 D.S. N°1121 DE 11/01/2012. DEBITO DE LA LIBRETA N° 00099021001 "TGN-RECURSOS ORDINARIOS-MONEDA NACIONAL".</t>
  </si>
  <si>
    <t>'TRANSFERENCIA DE FONDOS||EN ATENCION A NOTA DEL MIN. DE ECONOMIA Y FINANZAS PUBLICAS. MEFP/VTCP/DGCP/UODP-927/2016 DE LA FECHA(HRE-TSO-6367). PAGO BTS EXTRABURSATIL -VENCIMIENTO 20 DE SEPTIEMBRE DE 2016 D.S. N°1121 DE 11/01/2012. DEBITO DE LA LIBRETA N° 00099021001, REPOSICIÓN ÚTILES DE ESCRITORIO.</t>
  </si>
  <si>
    <t>||TRANSFERENCIA DE FONDOS S/G. MENSAJES SWIFT NRO. 13292 DE LA FECHA. (SECTOR PUBLICO). DEBITO DE LA LIBRETA 00117012001 DGAC, REPOSICION UTILES DE ESCRITORIO.</t>
  </si>
  <si>
    <t>VENTA DE DIVISAS CON TRANSFERENCIA DE FONDOS A SOLICITUD DE MINISTERIO DE EDUCACION SEGUN SOLICITUD 655 REF: TRASPASO PARA UNIVERSITY OF SHEFFIELD EQUIVALENTES 2.028,48 USD LIB. 00099021001 TGN-RECURSOS ORDINARIOS (3987)</t>
  </si>
  <si>
    <t>PAGO A BID PRÉSTAMO 2365/BL-BO VCTO. 17-sep-2016 POR CUENTA DE TGN , NTI. 008272 VALOR 19-sep-2016 INTERESES USD 253.354,92 COMISIONES USD 7.657,29 CTA. 3987 CUENTA UNICA DEL TESORO LIB. 00099021001 REF.: COMISIONES BANCARIAS</t>
  </si>
  <si>
    <t>PAGO A BID PRÉSTAMO 2365/BL-BO VCTO. 17-sep-2016 POR CUENTA DE TGN , NTI. 008251 VALOR 19-sep-2016 INTERESES USD 5.900,13 CTA. 3987 CUENTA UNICA DEL TESORO LIB. 00099021001 REF.: COMISIONES BANCARIAS</t>
  </si>
  <si>
    <t>VENTA DE DIVISAS CON TRANSFERENCIA DE FONDOS A SOLICITUD DE BOLIVIANA DE AVIACION SEGUN SOLICITUD 676 REF: AS AIR LEASE XXIII (SWEDEN) AB POR RESERVAS DE MANTENIMIENTO, AERONAVE MSN 27427 CP 3017, PERIODO AGOSTO 2016, INVOICE 16MD001255 SOLICITADO POR MANTENIMIENTO LIB. 00578012002 BOA-BOLIVIANA DE AVIACION-INGRESOS</t>
  </si>
  <si>
    <t>VENTA DE DIVISAS CON TRANSFERENCIA DE FONDOS A SOLICITUD DE BOLIVIANA DE AVIACION SEGUN SOLICITUD 675 REF: AERFI SVERIGE AB, POR RESERVAS DE MANTENIMIENTO, PERIODO AGOSTO 2016 DE AERONAVE MSN 28246 CP-2926, INVOICE 16MD009044 SOLICITADO POR GER.MANTTO. LIB. 00578012002 BOA-BOLIVIANA DE AVIACION-INGRESOS</t>
  </si>
  <si>
    <t>PAGO A BID PRÉSTAMO 1075-SF-BO-7 VCTO. 17-sep-2016 POR CUENTA DE TGN , NTI. 008255 VALOR 19-sep-2016 CAPITAL USD 158.333,33 INTERESES USD 73.231,33 CTA. 3987 CUENTA UNICA DEL TESORO LIB. 00099021001 REF.: COMISIONES BANCARIAS</t>
  </si>
  <si>
    <t>PAGO A BID PRÉSTAMO 1075-SF-BO VCTO. 18-sep-2016 POR CUENTA DE TGN , NTI. 008274 VALOR 19-sep-2016 CAPITAL USD 42.626,74 INTERESES USD 21.429,83 CTA. 3987 CUENTA UNICA DEL TESORO LIB. 00099021001 REF.: COMISIONES BANCARIAS</t>
  </si>
  <si>
    <t>PAGO A BID PRÉSTAMO 1031-SF-BO VCTO. 17-sep-2016 POR CUENTA DE TGN , NTI. 008273 VALOR 19-sep-2016 CAPITAL USD 272.863,76 INTERESES USD 126.203,21 CTA. 3987 CUENTA UNICA DEL TESORO LIB. 00099021001 REF.: COMISIONES BANCARIAS</t>
  </si>
  <si>
    <t>COBRO COSTOS DE PAPELERIA SEGUN TRANSFERENCIA DEL EXTERIOR POR ORDEN DE EMBASSY OF BOLIVIA-BEIJING CHINA REF:GESTORIA CONSULAR ABRIL-MAYO-JUNIO-JULIO Y AGOSTO DE 2016 LIB. 00010011102 MIN.RELACIONES EXTERIORES - GESTORIA CONSULAR LEY Nº 3108</t>
  </si>
  <si>
    <t>PAGO A BID PRÉSTAMO 1075-SF-BO VCTO. 18-09-2016 POR CUENTA DE FNDR SEGÚN NOTA COD. LIQ. 008275 DE FECHA 16-09-2016, VALOR 19-09-2016 CAPITAL USD 168.706,94 INTERESES USD 84.814,43 LIBRETA N° 00862012009 FNDR-DUSAF BID 1075-SF/BO REC.LINEA CAP.INT.COM.</t>
  </si>
  <si>
    <t>PAGO A BID PRÉSTAMO 1075-SF-BO VCTO. 18-09-2016 POR CUENTA DE FNDR SEGÚN NOTA COD. LIQ. 008275 DE FECHA 16-09-2016, VALOR 19-09-2016 CAPITAL USD 168.706,94 INTERESES USD 84.814,43 LIBRETA N° 00862012010 FNDR-DUSAF BID 1075/SF-BO REC.LINEA CAP.INT.COM.</t>
  </si>
  <si>
    <t>PAGO A BID PRÉSTAMO 1075-SF-BO VCTO. 18-09-2016 POR CUENTA DE FNDR SEGÚN NOTA COD. LIQ. 008275 DE FECHA 16-09-2016, VALOR 19-09-2016 CAPITAL USD 168.706,94 INTERESES USD 84.814,43 LIBRETA N° 00862012001 FNDR ADMINISTRACIÓN REF.: COMISIONES BANCARIAS</t>
  </si>
  <si>
    <t>DIFERENCIAL POR PAGO PRÉSTAMO 1075-SF-BO VCTO. 18-09-2016 POR CUENTA DE FNDR SEGÚN NOTA COD. LIQ. 008275 DE FECHA 16-09-2016, VALOR 19-09-2016 CAPITAL USD 41.847,32 INTERESES USD 21.037,99 LIBRETA N° 00862012009 FNDR-DUSAF BID 1075-SF/BO REC.LINEA CAP.INT.COM.</t>
  </si>
  <si>
    <t>DIFERENCIAL POR PAGO PRÉSTAMO 1075-SF-BO VCTO. 18-09-2016 POR CUENTA DE FNDR SEGÚN NOTA COD. LIQ. 008275 DE FECHA 16-09-2016, VALOR 19-09-2016 CAPITAL USD 41.847,32 INTERESES USD 21.037,99 LIBRETA N° 00862012010 FNDR-DUSAF BID 1075/SF-BO REC.LINEA CAP.INT.COM.</t>
  </si>
  <si>
    <t>TRANSFERENCIA RECIBIDA DEL EXTERIOR SEGÚN MENSAJES SWIFT Nos. 13285-13275 (REM.EXT.) DE FECHA 19-09-2016 POR DESEMBOLSO DE CAF PRÉSTAMO CFA005802 CONST.DIAGONAL JAIME MENDOZA DESEMBOLSO NRO. 35 LIBRETA N° 02910102002 ABC-LIB.RECAUD.TASAS Y TRIBUTOS I REF.: UTILES DE ESCRITORIO</t>
  </si>
  <si>
    <t>TRANSFERENCIA RECIBIDA DEL EXTERIOR SEGÚN MENSAJES SWIFT Nos. 13287-13277 (REM.EXT.) DE FECHA 19-09-2016 POR DESEMBOLSO DE CAF PRÉSTAMO CFA007151 PROG.VIAL LA Y INTEGR.FASE II DESEMB. 24 CERTIFICADO 37 LIBRETA N° 00291012002 ABC-RECURSOS PROPIOS REF.: UTILES DE ESCRITORIO</t>
  </si>
  <si>
    <t>De: 00016031101 A requerimiento del Ministerio de Educacion con notas CITE: ME/DGAA/UF/T/Nos. 032, 033, 034 y 035/2016 y en virtud a la nota interna MEFP/VPCF/DGCF/UCCF/ N 722/2016 de la Direccion General de Contabilidad Fiscal, solicita la transferencia de recursos por depositos erroneos depositado</t>
  </si>
  <si>
    <t>De: 00016011101 Reposicion por Gasto Operativo de la operacion tipo TRDE y Nro.54</t>
  </si>
  <si>
    <t>COBRO DE||COSTO UTILES DE ESCRITORIO POR LA ELABORACION DEL COMPROBANTE CONTABLE NRO. 0863954 DE LA FECHA . DE LA LIBRETA N° 00862012001 FNDR ADMINISTRACION COBRO COSTO UTILES DE ESCRITORIO</t>
  </si>
  <si>
    <t>||TRANSFERENCIA DE FONDOS SG.CITE: DE-3535/2016 DEL FNDR RECIBIDA EN FECHA 16-09-16 (TRAM-TSO-6357) REF: DESEMBOLSO PARA EL PROYECTO CONST. SIST. RIEGO S. ANT S. JO MOLLES (YAMPARAEZ) -GAD CHUQUISACA EMPRESA ADJUDICADA SOCIEDAD ACCIDENTAL BSH Y ASOCIADOS PAGO 14 (PLLA 9) DE LA LIBRETA N° 00862012001 FNDR ADMINISTRACION COSTO UTILES DE ESCRITORIO</t>
  </si>
  <si>
    <t>||TRANSFERENCIA DE FONDOS SEGÚN CITE: DE-3536/2016 DEL FNDR RECIBIDA EN FECHA 16-09-16 (TRAM-TSO-6354) REF: DESEMBOLSO PARA EL PROYECTO CON. PRE SIST RIE KOTA TIHUAC JAT KHAK (YAMPARAEZ) -GAD CHUQUISACA EMPRESA ADJUDICADA IN KUBUS PAGO 14 (PLLA 10) DE LA LIBRETA N° 00862012001 FNDR ADMINISTRACION COSTO UTILES DE ESCRITORIO</t>
  </si>
  <si>
    <t>DIFERENCIAL POR PAGO PRÉSTAMO 1075-SF-BO VCTO. 18-09-2016 POR CUENTA DE FNDR SEGÚN NOTA COD. LIQ. 008275 DE FECHA 16-09-2016, VALOR 20-09-2016 CAPITAL USD 1.190,87 INTERESES USD 598,69 LIBRETA N°00099031002 RECUP.DIFERENCIALES CAPITAL E INTERESES - CRED. EXT.</t>
  </si>
  <si>
    <t>A:00041014201 Transferencia que efectuamos, a requerimiento de Zona Franca Cobija segun nota CITE: ZFC-DGE-UAF-ART-No.380/2016, por concepto de Desembolso del 2% en favor del Ministerio de Desarrollo Productivo y Economia Plural, correspondiente al mes de julio de 2016, mismo que debera ser transfer</t>
  </si>
  <si>
    <t>De: 00041014101 Reposicion por Gasto Operativo de la operacion tipo TRLF y Nro.50</t>
  </si>
  <si>
    <t>'TRANSFERENCIA DE FONDOS||EN ATENCION A NOTA DEL MIN. DE ECONOMIA Y FINANZAS PUBLICAS. MEFP/VTCP/DGCP/UODP-930 /2016 DE LA FECHA(HRE-TSO-6380). PAGO BTS EXTRABURSATIL -VENCIMIENTO 21 DE SEPTIEMBRE DE 2016 D.S. N°1121 DE 11/01/2012. DEBITO DE LA LIBRETA N° 00099021001 "TGN-RECURSOS ORDINARIOS-MONEDA NACIONAL".</t>
  </si>
  <si>
    <t>'TRANSFERENCIA DE FONDOS||EN ATENCION A NOTA DEL MIN. DE ECONOMIA Y FINANZAS PUBLICAS. MEFP/VTCP/DGCP/UODP-930 /2016 DE LA FECHA(HRE-TSO-6380). PAGO BTS EXTRABURSATIL -VENCIMIENTO 21 DE SEPTIEMBRE DE 2016 D.S. N°1121 DE 11/01/2012. DEBITO DE LA LIBRETA N° 00099021001, REPOSICIÓN ÚTILES DE ESCRITORIO</t>
  </si>
  <si>
    <t>||COBRO DE COMISION QUE EFECTUA EL BANK OF TOKYO-MITSUBISHI UFJ LTD. POR CUENTA DELFNDR, PRESTAMO 1075/SF-BO VCTO. 18-09-2016. LIBRETA N° 00862012001 "FNDR-ADMINISTRACION"</t>
  </si>
  <si>
    <t>||COBRO DE COMISION QUE EFECTUA EL BANK OF TOKYO-MITSUBISHI UFJ LTD. POR CUENTA DELFNDR, PRESTAMO 1075/SF-BO VCTO. 18-09-2016. LIBRETA N° 00862012001 "FNDR-ADMINISTRACION" REF.: UTILES DE ESCRITORIO</t>
  </si>
  <si>
    <t>'COBRO POR´||COMISION TRANSFERENCIA FDOS.AL EXTERIOR 0,10% S/USD172.050.-,REEMB.GSTS.COMUNICACION BS220.-Y EMISION COMP.CONTABLE BS50.-REF.:PAGO 1 LC I-2015-029 P/C MHE-EEC-GNV A/F MAT S/A,EN COMPL.A COMP.864095,20/09/16. LIB.00078034201 MHE-MIN.HIDROCARBUROS Y ENERGIA REF.:COMIS.PAGO 1 LC I-2015-029</t>
  </si>
  <si>
    <t>'TRANSFERENCIA DE FONDOS||A SOL. DEL MIN,DE ECO Y FIN.PUBL. MEFP/VTCP/DGPOT/UPCFTGN/TR-N°2089/2016 DE LA FECHA HRE TSO 6387 REPOSICIÓN DE BOLETAS DE VARIAS ENTIDADES CONSIGNADAS EN EL COMPROBANTE DE PAGO N° 18656. DEBITO DE LA LIBRETA 00099021001 COBRO UTILES DE ESCRITORIO.</t>
  </si>
  <si>
    <t>||TRANSFERENCIA DE FONDOS S/G. MENSAJE SWIFT NRO. 13310 Y CORREO ELECTRONICO DE LA DIRECCION GENERAL DE AERONAUTICA CIVIL DE LA FECHA. (SECTOR PUBLICO). DEBITO DE LA LIBRETA 00117012001 DGAC, REPOSICION UTILES DE ESCRITORIO.</t>
  </si>
  <si>
    <t>||REGULARIZACION DE NUESTRA OPERACION NRO. 0864000 DE F. 19.09.2016 EN ATENCIÓN A NOTA DE LA AGENCIA PARA EL DESARROLLO DE LA SOCIEDAD DE LA INFORMACION EN BOLIVIA , CITE: ADSIB - DE N° 256 DE LA FECHA (HRE-TSO-6388). DEBITO DE LA LIBRETA 00119012001 ADSIB, REPOSICION UTILES DE ESCRITORIO.</t>
  </si>
  <si>
    <t>||TRANSFERENCIA DE FONDOS S/G. MENSAJES SWIFT NROS. 13341 Y 13335 DE LA FECHA. (SECTOR PUBLICO). DEBITO DE LA LIBRETA 00119012001 ADSIB, REPOSICION UTILES DE ESCRITORIO.</t>
  </si>
  <si>
    <t>||VENTA DE DIVISAS SEGUN NOTA SEDEM/GG/CB/2016-0281 Y LA ASIGNACION DE DIVISAS EFECTUADA EL 20/09/16 POR EL MEFP REF.: PROVISION DE FONDOS EMISION DE CARTA DE CREDITO I-2016-028 , COBRO COM.EMISION 0.15% S/USD 129.076,62 X 40 DIAS, REEM.GTOS.COM. Y EMISION CBTE.CONTABLE. CGO.LIB.N° 00576012001 CARTONBOL REF.: COM EMISION LC I-2016-028</t>
  </si>
  <si>
    <t>||TRANSFERENCIA DE FONDOS S/G. MENSAJES SWIFT NROS. 13357 Y 13356 DE LA FECHA. (SECTOR PUBLICO). DEBITO DE LA LIBRETA 00119012001 ADSIB, REPOSICION UTILES DE ESCRITORIO.</t>
  </si>
  <si>
    <t>COBRO COSTOS DE PAPELERIA SEGUN TRANSFERENCIA DEL EXTERIOR POR ORDEN DE VICTORIA JUAN GAS S.A.C. REF.:PAGO PREFACTURA N 248 LIB. 00513062001 YPFB-OPERACIONES PLANTA DE SEPARACION DE LIQUIDOS RIO GRANDE</t>
  </si>
  <si>
    <t>VENTA DE DIVISAS CON TRANSFERENCIA DE FONDOS A SOLICITUD DE BOLIVIANA DE AVIACION SEGUN SOLICITUD 677 REF: AS AIR LEASE XXIII (SWEDEN) AB, POR RESERVAS DE MANTENIMIENTO, PERIODO AGOSTO 2016 DE AERONAVE MSN 28498, CP 3018, INVOICE 16MD001256 SOLICITADO POR GER. MANTTO. LIB. 00578012002 BOA-BOLIVIANA DE AVIACION-INGRESOS</t>
  </si>
  <si>
    <t>VENTA DE DIVISAS A SOLICITUD DE YACIMIENTOS PETROLIFEROS FISCALES BOLIVIANOS SEGUN SOLICITUD 694 REF: PAGO A PLUSPETROL BOLIVIA POR RETRIBUCIÓN AL TITULAR MERCADO INTERNO, CORRESPONDIENTE AL MES DE MAYO/2016. LIB. 00513012007 YPFB - RECURSOS NACIONALIZACIÓN</t>
  </si>
  <si>
    <t>VENTA DE DIVISAS A SOLICITUD DE YACIMIENTOS PETROLIFEROS FISCALES BOLIVIANOS SEGUN SOLICITUD 692 REF: PAGO A PLUSPETROL BOLIVIA POR RETRIBUCIÓN AL TITULAR MERCADO INTERNO, CORRESPONDIENTE AL MES DE MAYO/2016. LIB. 00513012007 YPFB - RECURSOS NACIONALIZACIÓN</t>
  </si>
  <si>
    <t>VENTA DE DIVISAS A SOLICITUD DE YACIMIENTOS PETROLIFEROS FISCALES BOLIVIANOS SEGUN SOLICITUD 689 REF: PAGO A BG BOLIVIA COPORATION POR RETRIBUCIÓN AL TITULAR MERCADO INTERNO, CORRESPONDIENTE AL MES DE MAYO/2016. LIB. 00513012007 YPFB - RECURSOS NACIONALIZACIÓN</t>
  </si>
  <si>
    <t>PAGO A EXIMBANK COREA PRÉSTAMO EDCF NO. BOL-1 VCTO. 20-sep-2016 POR CUENTA DE TGN , NTI. 008310 VALOR 20-sep-2016 CAPITAL KRW 593.825.000,00 INTERESES KRW 224.514.650,00 CTA. 3987 CUENTA UNICA DEL TESORO LIB. 00099021001 REF.: COMISIONES BANCARIAS</t>
  </si>
  <si>
    <t>PAGO A BID PRÉSTAMO 2771/BL-BO VCTO. 20-sep-2016 POR CUENTA DE TGN , NTI. 008197 VALOR 20-sep-2016 INTERESES USD 1.328.226,62 CTA. 3987 CUENTA UNICA DEL TESORO LIB. 00099021001 REF.: COMISIONES BANCARIAS</t>
  </si>
  <si>
    <t>PAGO A BID PRÉSTAMO 2771/BL-BO VCTO. 20-sep-2016 POR CUENTA DE TGN , NTI. 008198 VALOR 20-sep-2016 INTERESES USD 19.606,56 CTA. 3987 CUENTA UNICA DEL TESORO LIB. 00099021001 REF.: COMISIONES BANCARIAS</t>
  </si>
  <si>
    <t>VENTA DE DIVISAS CON TRANSFERENCIA DE FONDOS A SOLICITUD DE DIRECCION GENERAL DE AERONAUTICA CIVIL SEGUN SOLICITUD 699 REF: PAGO EMP. WAS INC. USD 311.205,50 Y 2.658,00 MANTENIMIENTO DE AEROAVE BEECHCRAFT CP 2600; S/G CONTRATO SERV. DE MANT. ITEMS 87 AL 192, INFORME DSO-1431/2016 DGAC-27660/2016, LIB. 00117012001 LBP-DGAC-DIRECCION GRAL.DE AERONAUTICA CIVIL (4010430031)</t>
  </si>
  <si>
    <t>VENTA DE DIVISAS CON TRANSFERENCIA DE FONDOS A SOLICITUD DE YACIMIENTOS PETROLIFEROS FISCALES BOLIVIANOS SEGUN SOLICITUD 679 REF: PAGO A TRAFIGURA PTE LTD PROVISION DE DIESEL OIL Y GASOLINA ESPECIAL SEPTIEMBRE 2016 LIB. 00513012004 LBP-YPFB-UNICOMERCIAL (4030005415/1-2188907)</t>
  </si>
  <si>
    <t>VENTA DE DIVISAS CON TRANSFERENCIA DE FONDOS A SOLICITUD DE YACIMIENTOS PETROLIFEROS FISCALES BOLIVIANOS SEGUN SOLICITUD 678 REF: PAGO A NOBLE AMERICAS POR SERVICIO DE GASTOS OPERATIVOS CONTRATO DE COMPRA VENTA DIESEL OIL JULIO 2015 LIB. 00513012004 LBP-YPFB-UNICOMERCIAL (4030005415/1-2188907)</t>
  </si>
  <si>
    <t>VENTA DE DIVISAS CON TRANSFERENCIA DE FONDOS A SOLICITUD DE YACIMIENTOS PETROLIFEROS FISCALES BOLIVIANOS SEGUN SOLICITUD 680 REF: PAGO A NOBLE AMERICAS CORP SERVICIO CORRESPONDIENTE A GASTOS OPERATIVOS LIB. 00513012004 LBP-YPFB-UNICOMERCIAL (4030005415/1-2188907)</t>
  </si>
  <si>
    <t>PAGO A BID PRÉSTAMO 1075-SF-BO VCTO. 18-09-2016 POR CUENTA DE FNDR SEGÚN NOTA COD. LIQ. 008275 DE FECHA 16-09-2016, VALOR 20-09-2016 CAPITAL USD 30.120,55 INTERESES USD 15.142,58 LIBRETA N° 00862012009 FNDR-DUSAF BID 1075-SF/BO REC.LINEA CAP.INT.COM.</t>
  </si>
  <si>
    <t>PAGO A BID PRÉSTAMO 1075-SF-BO VCTO. 18-09-2016 POR CUENTA DE FNDR SEGÚN NOTA COD. LIQ. 008275 DE FECHA 16-09-2016, VALOR 20-09-2016 CAPITAL USD 30.120,55 INTERESES USD 15.142,58 LIBRETA N° 00862012010 FNDR-DUSAF BID 1075/SF-BO REC.LINEA CAP.INT.COM.</t>
  </si>
  <si>
    <t>PAGO A BID PRÉSTAMO 1075-SF-BO VCTO. 18-09-2016 POR CUENTA DE FNDR SEGÚN NOTA COD. LIQ. 008275 DE FECHA 16-09-2016, VALOR 20-09-2016 CAPITAL USD 30.120,55 INTERESES USD 15.142,58 LIBRETA N° 00862012001 FNDR ADMINISTRACIÓN REF.: COMISIONES BANCARIAS</t>
  </si>
  <si>
    <t>DIFERENCIAL POR PAGO PRÉSTAMO 1075-SF-BO VCTO. 18-09-2016 POR CUENTA DE FNDR SEGÚN NOTA COD. LIQ. 008275 DE FECHA 16-09-2016, VALOR 20-09-2016 CAPITAL USD 1.190,87 INTERESES USD 598,69 LIBRETA N° 00862012009 FNDR-DUSAF BID 1075-SF/BO REC.LINEA CAP.INT.COM.</t>
  </si>
  <si>
    <t>DIFERENCIAL POR PAGO PRÉSTAMO 1075-SF-BO VCTO. 18-09-2016 POR CUENTA DE FNDR SEGÚN NOTA COD. LIQ. 008275 DE FECHA 16-09-2016, VALOR 20-09-2016 CAPITAL USD 1.190,87 INTERESES USD 598,69 LIBRETA N° 00862012010 FNDR-DUSAF BID 1075/SF-BO REC.LINEA CAP.INT.COM.</t>
  </si>
  <si>
    <t>De: 00099024113 Transferencia en cumplimiento al DS N0913 de 15/06/2011 y el Convenio Intergubernativo de Financiamiento UPRE-CIF-IG/091/2016, suscrito entre la UPRE y el GAM de Pailon proyecto Construccion Tinglado y Graderia para Cancha Polifuncional U.E. San Jose Obrero Comunidad Tres Cruces, co</t>
  </si>
  <si>
    <t>De: 00099024113 Transferencia en cumplimiento al DS N0913 de 15/06/2011 y el Convenio Intergubernativo de Financiamiento UPRE-CIF-IG/482/2015, suscrito entre la UPRE y el GAM de Belen de Andamarca proyecto Construccion Cancha Polifuncional - Calama, correspondiente al pago de la planilla N 1 de avan</t>
  </si>
  <si>
    <t>De: 00099024113 Transferencia en cumplimiento al DS N0913 de 15/06/2011 y el Convenio Interinstitucional de Financiamiento UPRE-CIF-007/2015, suscrito entre la UPRE y el GAM de Oruro proyecto Construccion Unidad Educativa Alcira Cardona Torrico II, correspondiente al pago de la planilla N 1, segun l</t>
  </si>
  <si>
    <t>De: 00099024113 Transferencia en cumplimiento al DS N0913 de 15/06/2011 y el Convenio Intergubernativo de Financiamiento UPRE-CIF-IG/408/2015, suscrito entre la UPRE y el GAM de Belen de Andamarca proyecto Construccion Puesto de Salud Real Machacamarca, correspondiente al pago de la planilla N 1, se</t>
  </si>
  <si>
    <t>De: 00099024113 Transferencia en cumplimiento al DS N0913 de 15/06/2011 y el Convenio Intergubernativo de Financiamiento UPRE-CIF-IG/058/2015, suscrito entre la UPRE y el GAM de Chaqui proyecto Construccion Tinglado y Cancha Deportiva Polifuncional Unidad Educativa Eduardo Avaroa (Chaqui), correspon</t>
  </si>
  <si>
    <t>De: 00099024113 Transferencia en cumplimiento al DS N0913 de 15/06/2011 y el Convenio Intergubernativo de Financiamiento UPRE-CIF-IG/326/2015, suscrito entre la UPRE y el GAM de Puerto Villarroel proyecto Const. Puente Cajon Montero Sobre Arroyo Alaska D-VI, correspondiente al pago de la planilla N</t>
  </si>
  <si>
    <t>De: 00099024113 Transferencia en cumplimiento al DS N0913 de 15/06/2011 y el Convenio Intergubernativo de Financiamiento UPRE-CIF-IG/0110/2016, suscrito entre la UPRE y el GAM de Cabezas proyecto Construccion Centro de Salud con Camas Pampa del Coscal, correspondiente al pago de la planilla N 2, seg</t>
  </si>
  <si>
    <t>NUMERO DE LIBRETA CUT: 00300108014 OPERACIÓN E18 TRANSFERENCIA DEL SISTEMA FINANCIERO POR CUENTA DE TERCEROS A LA CUT MINISTERIO DE JUSTICIA VICEMINISTERIO DE IGUALDAD DE OPORTUNIDADESANTICIPO DE FONDOS 3Q16 A SOLICITUD DE PNUD REF 6530049493</t>
  </si>
  <si>
    <t>||TRANSFERENCIA DE FONDOS SEGUN NOTA DEL FONDESIF CITE: FSFADM075/16 RECIBIDA EN LA FECHA (TRAM-TSO-6390) REF: TRANSFERENCIA AL TGN LA AMORTIZACION DE CAPITAL DE COOP. PAULO VI DEL PRPC TGN 9° . ABONO EN LA LIBRETA N° 00099021001 TGN RECURSOS ORDINARIOS</t>
  </si>
  <si>
    <t>||MULTA POR INCUMPLIM. A LA GUIA DE PROCEDIMIENTOS OPERATIVOS DE CANCELACION DE BOLETAS DE PAGOS A FUNCIONARIOS PUBLICOS Y BENEFICIARIOS DE RENTA DE ACUERDO A NOTA MEFP/VTCP/DGPOT/UAIS/N°5569/2016 RECIBIDA EN F.20/09/16 REF. INCONSIST. EN CERTIF. BOLETAS DE PAGO ABRIL/2016. EN CUMPLIMIENTO AL INCISO M PUNTOS 9 Y13; LIBRETA 00099021001.</t>
  </si>
  <si>
    <t>De: 00070011102 Transferencia que efectuamos a requerimiento del Ministerio de Trabajo, Empleo y Prevision Social segun nota CITE: MTEPS/DGAA Nos.0228 y 0229/2016 y en virtud a la nota interna CITE: MEFP/VPCF/DGCF/UCCF No. 569/16 de la Direccion General de Contabilidad Fiscal de esta Cartera de Esta</t>
  </si>
  <si>
    <t>COBRO POR´||COMISION TRANSFERENCIA FDOS. AL EXTERIOR 0.10% S/USD 181.128,79 REEMBOLSO GTOS. COMUNICACION BS 220.- Y EMISION CBTE. CONTABLE BS 50.- REF.: PAGO N° 2 LC I-2016-020 EN COMPLEMENTO A CBTE. S-0864167. CGO.LIB.N° 00586019203 GASTO CORRIENTE EASBA-SANO N°400 REF.: COMISIONE PAGO N°2 LC I-2016-020.</t>
  </si>
  <si>
    <t>'TRANSFERENCIA DE FONDOS||A SOL. DEL MIN,DE ECO Y FIN.PUBL. MEFP/VTCP/DGCP/UODP-931/2016 DE LA FECHA HRE TSO 6395 PAGO BTS EXTRABURSATIL - VENCIMIENTO 22 DE SEPTIEMBRE DE 2016 D.S. N° 1121 DE 11 DE ENERO DE 2012. DEBITO DE LA LIBRETA 00099021001 TGN - RECURSOS ORDINARIOS - MONEDA NACIONAL.</t>
  </si>
  <si>
    <t>'TRANSFERENCIA DE FONDOS||A SOL. DEL MIN,DE ECO Y FIN.PUBL. MEFP/VTCP/DGCP/UODP-931/2016 DE LA FECHA HRE TSO 6395 PAGO BTS EXTRABURSATIL - VENCIMIENTO 22 DE SEPTIEMBRE DE 2016 D.S. N° 1121 DE 11 DE ENERO DE 2012. DEBITO DE LA LIBRETA 00099021001 COBRO UTILES DE ESCRITORIO.</t>
  </si>
  <si>
    <t>||TRANSFERENCIA DE FONDOS S/G. MENSAJE SWIFT NRO. 13399 DE LA FECHA (SECTOR PUBLICO). DEBITO DE LA LIBRETA 00117012001 DGAC, REPOSICION UTILES DE ESCRITORIO.</t>
  </si>
  <si>
    <t>||VENTA DE DIVISAS S/G NOTA EMAPA/GEGDC/2016-277,21/09/16 Y ASIGNACION DE DIVISAS DE 21/09/16 EFECTUADA POR EL MEFP REF.:PROV.COMPL.LC I-2016-026,COMISION EMISION L/C 0,15% S/USD394.801,60.-POR 50 DIAS,REEMB.GSTS.COMUNICACION BS220.-Y EMISION COMP.CONTABLE BS50.- LIB.00572012001 LBP-EMAPA-EMP.DE APOYO A LA PROD.DE ALIMENTOS REF.:PROV.FDOS.COMPL.LC I-2016-026</t>
  </si>
  <si>
    <t>PAGO A CAF PRÉSTAMO CFA008340 VCTO. 21-sep-2016 POR CUENTA DE TGN , NTI. 008313 VALOR 21-sep-2016 INTERESES USD 187.936,97 COMISIONES USD 105.188,00 CTA. 3987 CUENTA UNICA DEL TESORO LIB. 00099021001 REF.: COMISIONES BANCARIAS</t>
  </si>
  <si>
    <t>PAGO A CAF PRÉSTAMO CFA004295 VCTO. 21-sep-2016 POR CUENTA DE TGN , NTI. 008216 VALOR 21-sep-2016 CAPITAL USD 2.532.249,49 INTERESES USD 488.745,25 CTA. 3987 CUENTA UNICA DEL TESORO LIB. 00099021001 REF.: COMISIONES BANCARIAS</t>
  </si>
  <si>
    <t>PAGO A CAF PRÉSTAMO CFA004274 VCTO. 21-sep-2016 POR CUENTA DE TGN , NTI. 008215 VALOR 21-sep-2016 CAPITAL USD 750.000,00 INTERESES USD 144.756,25 CTA. 3987 CUENTA UNICA DEL TESORO LIB. 00099021001 REF.: COMISIONES BANCARIAS</t>
  </si>
  <si>
    <t>PAGO A BID PRÉSTAMO 2614/BL-BO VCTO. 21-sep-2016 POR CUENTA DE TGN , NTI. 008265 VALOR 21-sep-2016 INTERESES USD 145.037,71 COMISIONES USD 45.802,90 CTA. 3987 CUENTA UNICA DEL TESORO LIB. 00099021001 REF.: COMISIONES BANCARIAS</t>
  </si>
  <si>
    <t>PAGO A BID PRÉSTAMO 2614/BL-BO VCTO. 21-sep-2016 POR CUENTA DE TGN , NTI. 008202 VALOR 21-sep-2016 INTERESES USD 3.363,45 CTA. 3987 CUENTA UNICA DEL TESORO LIB. 00099021001 REF.: COMISIONES BANCARIAS</t>
  </si>
  <si>
    <t>PAGO A BID PRÉSTAMO 2719/BL-BO VCTO. 21-sep-2016 POR CUENTA DE TGN , NTI. 008263 VALOR 21-sep-2016 INTERESES USD 105.256,63 COMISIONES USD 25.692,38 CTA. 3987 CUENTA UNICA DEL TESORO LIB. 00099021001 REF.: COMISIONES BANCARIAS</t>
  </si>
  <si>
    <t>PAGO A BID PRÉSTAMO 2719/BL-BO VCTO. 21-sep-2016 POR CUENTA DE TGN , NTI. 008200 VALOR 21-sep-2016 INTERESES USD 1.815,77 CTA. 3987 CUENTA UNICA DEL TESORO LIB. 00099021001 REF.: COMISIONES BANCARIAS</t>
  </si>
  <si>
    <t>VENTA DE DIVISAS CON TRANSFERENCIA DE FONDOS A SOLICITUD DE PROCURADURIA GENERAL DEL ESTADO SEGUN SOLICITUD 704 REF: HR I-3350 TERCER PAGO DE HONORARIOS - ECONONE RESEARCH INC., POR EL SERVICIO ESPECIALIZADO POR RESULTADOS OBTENIDOS PARA ARBITRAJE INTERNACIONAL DE INVERSIONES CASO CPA N°2011-14 ABER LIB. 00099021001 TGN-RECURSOS ORDINARIOS (3987)</t>
  </si>
  <si>
    <t>VENTA DE DIVISAS CON TRANSFERENCIA DE FONDOS A SOLICITUD DE MINISTERIO DE RELACIONES EXTERIORES SEGUN SOLICITUD 701 REF: REMESA ADICIONAL PARA EL PAGO DE REPATRIACIONES, GASTOS AEROPORTUARIOS, Y VIATICOS A FAVOR DE LOS CONSULADOS DE BOLIVIA EN: MADRID, CACERES, SAN PABLO, ROSARIO, Y ANTOFAGASTA, S/G LIB. 00099021001 TGN-RECURSOS ORDINARIOS (3987)</t>
  </si>
  <si>
    <t>VENTA DE DIVISAS CON TRANSFERENCIA DE FONDOS A SOLICITUD DE MINISTERIO DE RELACIONES EXTERIORES SEGUN SOLICITUD 702 REF: REMESA ADICIONAL A FAVOR DEL CONSULADO DE BOLIVIA EN CALAMA-CHILE PARA BRIGADAS MOVILES EN CHILE, PARA LA EMISION DE CEDULAS DE IDENTIDAD A LOS CIUDADANOS BOLIVIANOS QUE RESIDEN E LIB. 00099021001 TGN-RECURSOS ORDINARIOS (3987)</t>
  </si>
  <si>
    <t>PAGO A EXIMBANK CHINA POPUL PRÉSTAMO 2004 04 114A VCTO. 21-sep-2016 POR CUENTA DE TGN , NTI. 008293 VALOR 21-sep-2016 CAPITAL RMY 1.910.703,24 INTERESES RMY 351.636,00 CTA. 3987 CUENTA UNICA DEL TESORO LIB. 00099021001 REF.: COMISIONES BANCARIAS</t>
  </si>
  <si>
    <t>PAGO A EXIMBANK CHINA POPUL PRÉSTAMO 2004 8 118 VCTO. 21-sep-2016 POR CUENTA DE YPFB , NTI. 008292 VALOR 21-sep-2016 CAPITAL RMY 6.620.579,87 INTERESES RMY 1.285.930,33 CTA. 00513012002 LBP-YPFB-VENTA GAS NAT.UNRC LP CP (2011349951300)</t>
  </si>
  <si>
    <t>PAGO A EXIMBANK CHINA POPUL PRÉSTAMO 2004 8 118 VCTO. 21-sep-2016 POR CUENTA DE YPFB , NTI. 008292 VALOR 21-sep-2016 CAPITAL RMY 6.620.579,87 INTERESES RMY 1.285.930,33 CTA. 00513012002 LBP-YPFB-VENTA GAS NAT.UNRC LP CP (2011349951300) REF.: COMISIONES BANCARIAS</t>
  </si>
  <si>
    <t>PAGO A EXIMBANK CHINA POPUL PRÉSTAMO GCL (2011) 17 (367) VCTO. 21-sep-2016 POR CUENTA DE YPFB , NTI. 008316 VALOR 21-sep-2016 INTERESES RMY 3.944.429,02 CTA. 00513012007 YPFB-RECURSOS NACIONALIZACION</t>
  </si>
  <si>
    <t>PAGO A EXIMBANK CHINA POPUL PRÉSTAMO GCL (2011) 17 (367) VCTO. 21-sep-2016 POR CUENTA DE YPFB , NTI. 008316 VALOR 21-sep-2016 INTERESES RMY 3.944.429,02 CTA. 00513012007 YPFB-RECURSOS NACIONALIZACION REF.: COMISIONES BANCARIAS</t>
  </si>
  <si>
    <t>PAGO A EXIMBANK CHINA POPUL PRÉSTAMO GCL (2009) 43 (294) VCTO. 21-sep-2016 POR CUENTA DE TGN , NTI. 008289 VALOR 21-sep-2016 CAPITAL RMY 9.043.802,00 INTERESES RMY 2.773.499,42 CTA. 3987 CUENTA UNICA DEL TESORO LIB. 00099021001 REF.: COMISIONES BANCARIAS</t>
  </si>
  <si>
    <t>PAGO A EXIMBANK CHINA POPUL PRÉSTAMO GCL NO.(2007)13(184) VCTO. 21-sep-2016 POR CUENTA DE TGN , NTI. 008290 VALOR 21-sep-2016 INTERESES RMY 2.861.017,94 CTA. 3987 CUENTA UNICA DEL TESORO LIB. 00099021001 REF.: COMISIONES BANCARIAS</t>
  </si>
  <si>
    <t>PAGO A EXIMBANK CHINA POPUL PRÉSTAMO GCL (2011) 41 (391) VCTO. 21-sep-2016 POR CUENTA DE TGN , NTI. 008286 VALOR 21-sep-2016 INTERESES RMY 7.323.543,14 CTA. 3987 CUENTA UNICA DEL TESORO LIB. 00099021001 REF.: COMISIONES BANCARIAS</t>
  </si>
  <si>
    <t>COBRO COSTOS DE PAPELERIA SEGUN TRANSFERENCIA DEL EXTERIOR POR ORDEN DE COPETROL S.A.-ASUNCION-PARAGUAY LIB. 00513062001 YPFB-OPERACIONES PLANTA DE SEPARACION DE LIQUIDOS RIO GRANDE</t>
  </si>
  <si>
    <t>De: 00099024113 Transferencia en cumplimiento al DS N0913 de 15/06/2011 y el Convenio Interinstitucional de Financiamiento UPRE-CIF-175/2014, suscrito entre la UPRE y el GAM Warnes Proyecto Const. de Tinglado Comunidad La Finca - Warnes, correspondiente al pago de la planilla N1 de avance y cierre,</t>
  </si>
  <si>
    <t>De: 00099024113 Transferencia en cumplimiento al DS N0913 de 15/06/2011 y el Convenio Interinstitucional de Financiamiento UPRE-CIF-172/2014, suscrito entre la UPRE y el GAM Warnes, Proyecto Const. de Tinglado U.E. Clara Chuchio - Warnes, correspondiente al pago de la planilla N1 de avance y cierre,</t>
  </si>
  <si>
    <t>De: 00099024113 Transferencia en cumplimiento al DS N0913 de 15/06/2011 y el Convenio Intergubernativo de Financiamiento UPRE-CIF-IG/021/2016, suscrito entre la UPRE y el GAM El Torno Proyecto Construccion Modulo Educativo Lic. Zachary Macy Manana, correspondiente al pago de la planilla N2, segun la</t>
  </si>
  <si>
    <t>A:00099021001 Pago de capital e interes corriente a favor del TGN, adeudados por el GAD Santa Cruz, correspondiente al Convenio Subsidiario CAF 2324 del Proyecto de Preinversion Estudio Mejoramiento del Sistema de Riego Choreti Itanambicua.</t>
  </si>
  <si>
    <t>'TRANSFERENCIA DE FONDOS||A SOL. MEFP, CITE: MEFP/VTCP/DGCP/UODP-940/2016 DE LA FECHA HRE TSO 6427 PAGO INTERES PRESTAMO EXIMBANK CHINA GLC N° (2007) 13 (184) "PROY. COMPRA - VENTA DE 2 AVIONES MA 60" - TAM. POR CONCEPTO DE COMISIONES BANCARIAS. ABONO A LA LIBRETA 00099021001 TGN-RECURSOS ORDINARIOS.</t>
  </si>
  <si>
    <t>||TRANSFERENCIA DE FONDOS SEGÚN CITE: DE-3598/2016 DEL FNDR RECIBIDA EN FECHA 21-09-16 (TRAM-TSO-6413) REF: DESEMBOLSO PARA EL PROY. REHAB. CARRET. S. RAMON-S.JAVIER-CONCEPCION-RI-GAD STA. CRUZ EMP. ADJUDICADA CDD CONST. S.A. SUCURSAL BOLIVIAPAGO 17 (PLLA 16 TRAMO II) DE LA LIB. N° 00862012001 FNDR ADM. COSTO UTILES DE ESCRITORIO</t>
  </si>
  <si>
    <t>||TRANSFERENCIA DE FONDOS SEGÚN CITE: DE-3599/2016 DEL FNDR RECIBIDA EN FECHA 21-09-16 (TRAM-TSO-6414) REF: DESEMBOLSO PARA EL PROY. CONST.PUENTE BANEGAS-SANTA CRUZ-GAD SANTA CRUZ, EMP. ADJUDICADA HYUNDAI-BYUCKSAN RC PAGO 17 (P-18) DE LA LIB. N° 00862012001 FNDR ADM. COSTO UTILES DE ESCRITORIO</t>
  </si>
  <si>
    <t>||TRANSFERENCIA DE FONDOS SEGÚN CITE: DE-3591/2016 DEL FNDR RECIBIDA EN FECHA 21-09-16 (TRAM-TSO-6416) REF: DESEMBOLSO PARA EL PROY. CONST. CARR. MONTEAGUDO-IPATI TRAMO II-GAD-SANTA CRUZ, EMP. ADJUDICADA JOSE CARTELLONE CONSTRUCCIONES CIVILES S.A. PAGO 17 (PLLAS 14-15) DE LA LIB. N° 00862012001 FNDR ADM. COSTO UTILES DE ESCRITORIO</t>
  </si>
  <si>
    <t>||TRANSFERENCIA DE FONDOS SEGÚN CITE: DE-3592/2016 DEL FNDR RECIBIDA EN FECHA 21-09-16 (TRAM-TSO-6417) REF: DESEMBOLSO PARA EL PROY. CONST. TUNEL INCAHUASI-GAD-SANTA CRUZ, EMP. ADJUDICADA JOSE CARTELLONE CONSTRUCCIONES CIVILES S.A. PAGO 17 (PLLA 15) DE LA LIB. N° 00862012001 FNDR ADMINISTRACION COSTO UTILES DE ESCRITORIO</t>
  </si>
  <si>
    <t>||TRANSFERENCIA DE FONDOS EN ATENCION A MENSAJES SWIFT 13428 Y 13421 DE LA FECHA (SECTOR PUBLICO). DEBITO DE LA LIBRETA 00119012001 ADSIB, REPOSICION UTILES DE ESCRITORIO.</t>
  </si>
  <si>
    <t>'TRANSFERENCIA DE FONDOS||A SOL. DEL MIN,DE ECO Y FIN.PUBL. MEFP/VTCP/DGCP/UODP-936/2016 DE LA FECHA HRE TSO 6420 PAGO BTS EXTRABURSATIL - VENCIMIENTO 23 DE SEPTIEMBRE DE 2016 D.S. N° 1121 DE 11 DE ENERO DE 2012. DEBITO DE LA LIBRETA 00099021001 TGN - RECURSOS ORDINARIOS - MONEDA NACIONAL.</t>
  </si>
  <si>
    <t>'TRANSFERENCIA DE FONDOS||A SOL. DEL MIN,DE ECO Y FIN.PUBL. MEFP/VTCP/DGCP/UODP-936/2016 DE LA FECHA HRE TSO 6420 PAGO BTS EXTRABURSATIL - VENCIMIENTO 23 DE SEPTIEMBRE DE 2016 D.S. N° 1121 DE 11 DE ENERO DE 2012. DEBITO DE LA LIBRETA 00099021001 COBRO UTILES DE ESCRITORIO.</t>
  </si>
  <si>
    <t>||TRANSFERENCIA DE FONDOS S/G. MENSAJES SWIFT 13424, 13423 Y CORREO ELECTRÓNICO DE LA DIRECCION GENERAL DE AERONAUTICA CIVIL DE LA FECHA (SECTOR PUBLICO). DEBITO DE LA LIBRETA 00117012001 DGAC, REPOSICION UTILES DE ESCRITORIO.</t>
  </si>
  <si>
    <t>||TRANSFERENCIA DE FONDOS S/G. MENSAJES SWIFT NROS. 13451 Y 13444 DE LA FECHA (SECTOR PUBLICO). DEBITO DE LA LIBRETA 00119012001 ADSIB, REPOSICION UTILES DE ESCRITORIO.</t>
  </si>
  <si>
    <t>PAGO A BID PRÉSTAMO 2786/BL-BO VCTO. 22-sep-2016 POR CUENTA DE TGN , NTI. 008262 VALOR 22-sep-2016 INTERESES USD 164.195,91 COMISIONES USD 204.990,75 CTA. 3987 CUENTA UNICA DEL TESORO LIB. 00099021001 REF.: COMISIONES BANCARIAS</t>
  </si>
  <si>
    <t>PAGO A BID PRÉSTAMO 2786/BL-BO VCTO. 22-sep-2016 POR CUENTA DE TGN , NTI. 008256 VALOR 22-sep-2016 INTERESES USD 5.042,82 CTA. 3987 CUENTA UNICA DEL TESORO LIB. 00099021001 REF.: COMISIONES BANCARIAS</t>
  </si>
  <si>
    <t>VENTA DE DIVISAS CON TRANSFERENCIA DE FONDOS A SOLICITUD DE MINISTERIO DE EDUCACION SEGUN SOLICITUD 709 REF: TRASPASO PARA DIANA JACKELYNE VALDEZ VARGAS EQUIVALENTES 2.787,29 USD LIB. 00099021001 TGN-RECURSOS ORDINARIOS (3987) POR DIFERENCIAL CAMBIARIO</t>
  </si>
  <si>
    <t>VENTA DE DIVISAS CON TRANSFERENCIA DE FONDOS A SOLICITUD DE MINISTERIO DE EDUCACION SEGUN SOLICITUD 709 REF: TRASPASO PARA DIANA JACKELYNE VALDEZ VARGAS EQUIVALENTES 2.787,29 USD LIB. 00099021001 TGN-RECURSOS ORDINARIOS (3987)</t>
  </si>
  <si>
    <t>VENTA DE DIVISAS CON TRANSFERENCIA DE FONDOS A SOLICITUD DE MINISTERIO DE EDUCACION SEGUN SOLICITUD 708 REF: TRASPASO PARA M. MICHEL SARMIENTO JUAN PABLO EQUIVALENTES 2.238,79 USD LIB. 00099021001 TGN-RECURSOS ORDINARIOS (3987) POR DIFERENCIAL CAMBIARIO</t>
  </si>
  <si>
    <t>VENTA DE DIVISAS CON TRANSFERENCIA DE FONDOS A SOLICITUD DE MINISTERIO DE EDUCACION SEGUN SOLICITUD 708 REF: TRASPASO PARA M. MICHEL SARMIENTO JUAN PABLO EQUIVALENTES 2.238,79 USD LIB. 00099021001 TGN-RECURSOS ORDINARIOS (3987)</t>
  </si>
  <si>
    <t>VENTA DE DIVISAS CON TRANSFERENCIA DE FONDOS A SOLICITUD DE MINISTERIO DE DEPORTES SEGUN SOLICITUD 713 REF: SEGUNDO PAGO A LA ASO APORTE DEL ESTADO PLURINACIONAL DE BOLIVIA DAKAR 2017 SEGÚN CONVENIO Y D.S. 2768 DEL 18/05/16, CERTIFICACIÓN POA N° 983. LIB. 00099021001 TGN-RECURSOS ORDINARIOS (3987)</t>
  </si>
  <si>
    <t>VENTA DE DIVISAS CON TRANSFERENCIA DE FONDOS A SOLICITUD DE MINISTERIO DE EDUCACION SEGUN SOLICITUD 714 REF: TRASPASO PARA MISAEL ALI MITA LIB. 00099021001 TGN-RECURSOS ORDINARIOS (3987)</t>
  </si>
  <si>
    <t>VENTA DE DIVISAS CON TRANSFERENCIA DE FONDOS A SOLICITUD DE MINISTERIO DE EDUCACION SEGUN SOLICITUD 722 REF: TRASPASO PARA REGENTS OF THE UNIVERSITY OF COLORADO LIB. 00099021001 TGN-RECURSOS ORDINARIOS (3987)</t>
  </si>
  <si>
    <t>VENTA DE DIVISAS CON TRANSFERENCIA DE FONDOS A SOLICITUD DE MINISTERIO DE EDUCACION SEGUN SOLICITUD 721 REF: TRANSFERENCIA TATIANA BLANCO QUIROGA LIB. 00099021001 TGN-RECURSOS ORDINARIOS (3987)</t>
  </si>
  <si>
    <t>VENTA DE DIVISAS CON TRANSFERENCIA DE FONDOS A SOLICITUD DE MINISTERIO DE ECONOMIA Y FINANZAS PUBLICAS SEGUN SOLICITUD 719 REF: TRANSFERENCIA AL B.C.B. CTA.4088069001 PARA PAGO A BLOOMBERG FINANCE L.P., POR SERVICIOS ESPECIALES OPERACIONES DEUDA PUBLICA MERCADOS CAPITAL EXTERNOS (DOS TERMINALES BLOO LIB. 00099021001 TGN-RECURSOS ORDINARIOS (3987)</t>
  </si>
  <si>
    <t>VENTA DE DIVISAS CON TRANSFERENCIA DE FONDOS A SOLICITUD DE MINISTERIO DE EDUCACION SEGUN SOLICITUD 712 REF: TRASPASO PARA JORGE DANIEL GROCK PEREIRA EQUIVALENTES 3.591,70 USD LIB. 00099021001 TGN-RECURSOS ORDINARIOS (3987) POR DIFERENCIAL CAMBIARIO</t>
  </si>
  <si>
    <t>VENTA DE DIVISAS CON TRANSFERENCIA DE FONDOS A SOLICITUD DE MINISTERIO DE EDUCACION SEGUN SOLICITUD 712 REF: TRASPASO PARA JORGE DANIEL GROCK PEREIRA EQUIVALENTES 3.591,70 USD LIB. 00099021001 TGN-RECURSOS ORDINARIOS (3987)</t>
  </si>
  <si>
    <t>TRANSFERENCIA RECIBIDA DEL EXTERIOR SEGÚN MENSAJES SWIFT Nos. 13462-13426-13422 (REM.EXT.) DE FECHA 22-09-2016 POR DESEMBOLSO DE CAF PRÉSTAMO CFA008422 CARRETERA PORVENIR-PUERTO RICO DESEMBOLSO NRO.4 LIBRETA N° 02910102002 ABC-LIB.RECAUD.TASAS Y TRIBUTOS I REF.: UTILES DE ESCRITORIO</t>
  </si>
  <si>
    <t>||TRANSF. FONDOS SG.NOTA DEL FNDR CITE: DE-3590/16 RECIB. EN FECHA 21-09-16 REF: DESEMBOLSO PARA EL PROYECTO CONSTRUCCION PUENTE BANEGAS-GAD SANTA. CRUZ EMPRESA ADJ. HYUNDAI BYUCKSAN RC- PAGO:18 (PLLA.19) (TRAM-TSO-6415) DE LA LIB. N° 00862012001 FNDR ADMINISTRACION, COSTO UTILES DE ESCRITORIO</t>
  </si>
  <si>
    <t>COBRO DE||COSTO ÚTILES DE ESCRITORIO POR LA EMISIÓN DEL COMPROBANTE CONTABLE N° 864259 DE LA FECHA DE LA LIBRETA N° 00862012001 "FNDR ADMINISTRACIÓN" POR COSTO UTILES DE ESCRITORIO</t>
  </si>
  <si>
    <t>||TRANSFERENCIA DE FONDOS SEGÚN CITE: DE-3593/2016 DEL FNDR RECIBIDA EN FECHA 21-09-16 (TRAM-TSO-6408) REF: DESEMBOLSO PARA EL PROY.REHAB RECONT CARRET. EPIZANA-COMARAPA TRAMO-IV-GAD STA. CRUZ EMP. ADJUDICADA SINOPEC INTERNAT.PETROLEUM SERV. ECUADOR S.A.PAGO 17 (PLLA 13). DE LA LIB. N° 00862012001 FNDR ADM. COSTO UTILES DE ESCRITORIO</t>
  </si>
  <si>
    <t>COBRO DE||COSTO ÚTILES DE ESCRITORIO POR LA EMISIÓN DEL COMPROBANTE CONTABLE N° 864264 DE LA FECHA DE LA LIBRETA N° 00862012001 "FNDR ADMINISTRACIÓN" POR COSTO ÚTILES DE ESCRITORIO</t>
  </si>
  <si>
    <t>||TRANSFERENCIA DE FONDOS SEGÚN CITE: DE-3594/2016 DEL FNDR RECIBIDA EN FECHA 21-09-16 (TRAM-TSO-6409) REF: DESEMBOLSO PARA EL PROY. REHAB RECONT CARRET. EPIZANA-COMARAPA TRAMO-IV-GAD STA. CRUZ EMP. ADJUDICADA ASOCC. ACCIDENTAL ACCIONA INGENIERIA.PAGO 17 (PLLA 16). DE LA LIB. N° 00862012001 FNDR ADM COSTO UTILES DE ESCRITORIO</t>
  </si>
  <si>
    <t>||TRANSFERENCIA DE FONDOS SEGÚN CITE: DE-3595/2016 DEL FNDR RECIBIDA EN FECHA 21-09-16 (TRAM-TSO-6410) REF: DESEMBOLSO PARA EL PROY. REHAB RECONT CARRET. EPIZANA-COMARAPA TRAMO-IV-GAD STA. CRUZ EMP. ADJUDICADA ASOCC. ACCIDENTAL ACCIONA INGENIERIA.PAGO 17 (PLLA 16). DE LA LIB. N° 00862012001 FDR ADM. COSTO UTILES DE ESCRITORIO</t>
  </si>
  <si>
    <t>||TRANSFERENCIA DE FONDOS SEGÚN CITE: DE-3596/2016 DEL FNDR RECIBIDA EN FECHA 21-09-16 (TRAM-TSO-6411) REF: DESEMBOLSO PARA EL PROY. CONST. PUENTE BANEGAS-SANTA CRUZ-GAD STA. CRUZ EMP. ADJUDICADA DOHWA ENGINEERING CO. LTD.PAGO 17 (P-9) DE LA LIB. N° 00862012001 FNDR ADM COSTO UTILES DE ESCRITORIO</t>
  </si>
  <si>
    <t>||TRANSFERENCIA DE FONDOS SEGÚN CITE: DE-3597/2016 DEL FNDR RECIBIDA EN FECHA 21-09-16 (TRAM-TSO-6412) REF: DESEMBOLSO PARA EL PROY. REHAB. CARRET. S, RAMON-S.JAVIER-CONCEPCION-RI-GAD STA. CRUZ EMP. ADJUDICADA CDD CONST. S.A. SUCURSAL BOLIVIAPAGO 17 (PLLA 15 TRAMO I) DE LA LIB. N° 00862012001 FNDR ADM COSTO UTILES DE ESCRITORIO</t>
  </si>
  <si>
    <t>NÚMERO DE LIBRETA CUT: 990301013.00 OPERACIÓN T01 TRANSFERENCIA DE FONDOS A LA CUT - TESORO DIRECTO DE BANCO UNION S.A. A CUENTA UNICA DEL TESORO CON NUMERO DE SOLICITUD = 1227649 Y NUMERO CORRELATIVO = 91320023092016298 OPERACIONES VENTA BONOS BTX</t>
  </si>
  <si>
    <t>NUMERO DE LIBRETA CUT: Senasir OPERACIÓN E18 TRANSFERENCIA DEL SISTEMA FINANCIERO POR CUENTA DE TERCEROS A LA CUT Devolucion de pagos cc no cobrados por afiliados civiles y militares</t>
  </si>
  <si>
    <t>'TRANSFERENCIA DE FONDOS DE DPTOS.DE ENCAJE LEGAL DEL SISTEMA FINANCIERO A DPTOS.CTES.DEL SECTOR PUBLICO S/G CITE' CA/FID.VIV 0385/2016||DE LA FECHA (HRE-TSO-6444). ABONO A LA LIBRETA N°03420102001,GASTOS DE FUNCIONAMIENTO DE LA AGENCIA ESTATAL DE VIVIENDA; BUN.</t>
  </si>
  <si>
    <t>De: 00099024113 Transferencia en cumplimiento al DS N0913 de 15/06/2011 y el Convenio Intergubernativo de Financiamiento UPRE-CIF-IG 268/2015, suscrito entre la UPRE y el GAM de San Lucas proyecto Construccion Tinglado Cancha Polifuncional U.E. Eduardo Abaroa San Lucas, correspondiente al pago de la</t>
  </si>
  <si>
    <t>De: 00099024113 Transferencia en cumplimiento al DS N0913 de 15/06/2011 y el Convenio Interinstitucional de Financiamiento UPRE-CIF-575/2014, suscrito entre la UPRE y el GAD de Pando proyecto Construccion y Equipamiento Hospital de Tercer Nivel Municipio de Cobija, correspondiente al pago de la pla</t>
  </si>
  <si>
    <t>De: 00099024113 Transferencia en cumplimiento al DS N0913 de 15/06/2011 y el Convenio Interinstitucional de Financiamiento UPRE-CIF-030/2015, suscrito entre la UPRE y el GAM de Entre Rios proyecto Const. Graderias y Torres de Iluminacion Cancha de Futbol Los Tajibos Entre Rios, correspondiente al p</t>
  </si>
  <si>
    <t>De: 00099024113 Transferencia en cumplimiento al DS N0913 de 15/06/2011 y el Convenio Intergubernativo de Financiamiento UPRE-CIF-IG 269/2015, suscrito entre la UPRE y el GAM de Culpina proyecto Construccion Campo Ferial Culpina, correspondiente al pago de la planilla N 1, segun la UPRE.</t>
  </si>
  <si>
    <t>De: 00099024113 Transferencia en cumplimiento al DS N0913 de 15/06/2011 y el Convenio Intergubernativo de Financiamiento UPRE-CIF-IG/266/2016, suscrito entre la UPRE y el GAM de Tolata proyecto Const. Cancha Polifuncional, Tinglado y Graderias Villa Copacabana (Tolata), correspondiente al pago de la</t>
  </si>
  <si>
    <t>De: 00099024113 Transferencia en cumplimiento al DS N0913 de 15/06/2011 y el Convenio Intergubernativo de Financiamiento UPRE-CIF-IG/327/2016, suscrito entre la UPRE y el GAM de Omereque proyecto Construccion Tinglado Unidad Educativa Pucara - Omereque, correspondiente al pago de la planilla N 2, se</t>
  </si>
  <si>
    <t>De: 00099024113 Transferencia en cumplimiento al DS N0913 de 15/06/2011 y el Convenio Interinstitucional de Financiamiento UPRE-CIF-156/2015, suscrito entre la UPRE y el GAM de Puerto Villarroel proyecto Construccion Coliseo Valle Sacta, correspondiente al pago de la planilla N 1, segun la UPRE.</t>
  </si>
  <si>
    <t>De: 00099024113 Transferencia en cumplimiento al DS N0913 de 15/06/2011 y el Convenio Intergubernativo de Financiamiento UPRE-CIF-IG/046/2016, suscrito entre la UPRE y el GAM de Mineros proyecto Construccion Modulo Educativo Mariscal Santa Cruz I - Minero, correspondiente al pago de la planilla N 2,</t>
  </si>
  <si>
    <t>De: 00099024113 Transferencia en cumplimiento al DS N0913 de 15/06/2011 y el Convenio Intergubernativo de Financiamiento UPRE-CIF-IG/213/2016, suscrito entre la UPRE y el GAM Coripata, Proyecto Construccion Tinglado Polifuncional U.E. Auquisamana - Coripata, correspondiente al pago de la planilla N2</t>
  </si>
  <si>
    <t>De: 00099024113 Transferencia en cumplimiento al DS N0913 de 15/06/2011 y el Convenio Intergubernativo de Financiamiento UPRE-CIF-IG/134/2015, suscrito entre la UPRE y el GAM Chacarilla, Proyecto CONSTRUCCION 2 AULAS MAS DIRECCION U.E. ROSA PATA, correspondiente al pago de la planilla N2 de cierre,</t>
  </si>
  <si>
    <t>De: 00099024113 Transferencia en cumplimiento al DS N0913 de 15/06/2011 y el Convenio Interinstitucional de Financiamiento UPRE-CIF-IG/229/2016, suscrito entre la UPRE y el GAM Carangas Const. Cubierta Metalica y Graderias U.E. Miraflores D-2, correspondiente al pago de la planilla N2, segun la UPRE</t>
  </si>
  <si>
    <t>De: 00099024113 Transferencia en cumplimiento al DS N0913 de 15/06/2011 y el Convenio Interinstitucional de Financiamiento UPRE-CIF-IG/491/2015, suscrito entre la UPRE y el GAM Carangas, Proyecto Construccion Calzada Adyacentes y Plaza Principal Mantos, correspondiente al pago de la planilla N2, seg</t>
  </si>
  <si>
    <t>De: 00099024113 Transferencia en cumplimiento al DS N0913 de 15/06/2011 y el Convenio Interinstitucional de Financiamiento UPRE-CIF-IG 516/2015, suscrito entre la UPRE y el GAM Santiago de Huata Proyecto Construccion Unidad Educativa Phorejoni, correspondiente al pago de la planilla N3, segun la UPR</t>
  </si>
  <si>
    <t>De: 00099024113 Transferencia en cumplimiento al DS N0913 de 15/06/2011 y el Convenio Interinstitucional de Financiamiento UPRE-CIF-IG/180/2016, suscrito entre la UPRE y el GAM Filadelfia Proyecto Construccion Coliseo Municipal de Filadelfia Juan Evo Morales Ayma Municipio Filadelfia, correspondien</t>
  </si>
  <si>
    <t>De: 00099024113 Transferencia en cumplimiento al DS N0913 de 15/06/2011 y el Convenio Intergubernativo de Financiamiento UPRE-CIF-IG/042/2015, suscrito entre la UPRE y el GAM Sacaca Proyecto Construccion Tinglado y Campo Deportivo U.E. Challaqasa, correspondiente al pago de la planilla N2 de cierre,</t>
  </si>
  <si>
    <t>De: 00099024113 Transferencia en cumplimiento al DS N0913 de 15/06/2011 y el Convenio Intergubernativo de Financiamiento UPRE-CIF-IG 167/2016, suscrito entre la UPRE y el GAM de Tacacoma proyecto Construccion de Aulas Unidad Educativa Chumisa, correspondiente al pago de la planilla N 2, segun la UPR</t>
  </si>
  <si>
    <t>De: 00099024113 Transferencia en cumplimiento al DS N0913 de 15/06/2011 y el Convenio Interinstitucional de Financiamiento UPRE-CIF-IG/070/15, suscrito entre la UPRE y el GAM Puna, Proyecto Construccion Aulas Unidad Educativa G. Maldini de Chacabuco (Municipio Puna), correspondiente al pago de la p</t>
  </si>
  <si>
    <t>'COBRO POR´||COMISION TRANSFERENCIA FDOS.AL EXTERIOR 0,10% S/USD290.250.-,REEMB.GSTS.COMUNICACION BS220.-Y EMISION COMP.CONTABLE BS50.-REF.:PAGO 2 LC I-2015-029 P/C MHE-EEC-GNV A/F MAT S/A,EN COMPL.A COMP.864390,23/09/16. LIB.00078034201 MHE -EEC-GNV FONDO DE CONVERSION DE VEHICULOS REF.:COMIS.PAGO 2 LC I-2015-029</t>
  </si>
  <si>
    <t>||EN COMPLEMENTO A NUESTRO COMPROBANTE G-275955 DE LA FECHA POR COBRO DE GASTOS DE COMUNICACION POR PAGO DEL PRESTAMO BID 964-SF-BO VCTO. 23-09-2016 SEGUN COD. LIQ. 8281, VALOR 23-09-2016 LIB. 00099021001 TGN-RECURSOS ORDINARIOS (3987)</t>
  </si>
  <si>
    <t>||TRANSFERENCIA DE FONDOS SEGUN NOTA DEL MINISTERIO DE ECONOMIA Y FINANZAS PUBLICAS, CITE: MEFP VTCP DGCP UODP-938/16, RECIBIDA EN LA FECHA REF: PAGO VENCIMIENTOS CLAVE PIZARRA TGNU1W03 (TRAM-TSO-6440) EQUIV. A UFV. 2.500.000.00 T/C UFV. 2,15211 DE LA LIBRETA 00099021001 TGN RECURSOS ORDINARIOS MONEDA NACIONAL</t>
  </si>
  <si>
    <t>COBRO DE||UTILES DE ESCRITORIO POR ELABORACION DE LA OPERACION CONTABLE N°864405 DE LA FECHA DE LA LIBRETA 00099021001 TGN RECURSOS ORDINARIOS MONEDA NACIONAL, COSTO UTILES DE ESCRITORIO</t>
  </si>
  <si>
    <t>||TRANSFERENCIA DE FONDOS S/G. MENSAJES SWIFT NROS. 13471 Y 13463 DE LA FECHA. (SECTOR PUBLICO). DEBITO DE LA LIBRETA 00119012001 ADSIB, REPOSICION UTILES DE ESCRITORIO.</t>
  </si>
  <si>
    <t>||TRANSFERENCIA DE FONDOS POR PARTE DEL TGN.PARA PAGO DE VALORES "C" EN M/N CON. F. DE VCTO:23/09/2016 SEGUN MEFP/VTCP/DGCP/UODP-937/2016 DE F.23/9/16 DEL MIN. DE ECONOMIA Y FIN. PUB. LIBRETA 00099031003 TGN-TIT. VALOR DEL TESORO M/N. LIBRETA 00099031003 DEL TGN TITULOS VALOR DEL TESORO M/N.</t>
  </si>
  <si>
    <t>'TRANSFERENCIA DE FONDOS||EN ATENCION A NOTA DEL MIN. DE ECONOMIA Y FINANZAS PUBLICAS. MEFP/VTCP/DGCP/UODP-939 /2016 DE LA FECHA(HRE-TSO-6441). PAGO BTS EXTRABURSATIL -VENCIMIENTO 24, 25 Y 26 DE SEPTIEMBRE DE 2016 D.S. N°1121 DE 11/01/2012. DEBITO DE LA LIBRETA N° 00099021001 "TGN-RECURSOS ORDINARIOS-MONEDA NACIONAL".</t>
  </si>
  <si>
    <t>'TRANSFERENCIA DE FONDOS||EN ATENCION A NOTA DEL MIN. DE ECONOMIA Y FINANZAS PUBLICAS. MEFP/VTCP/DGCP/UODP-939 /2016 DE LA FECHA(HRE-TSO-6441). PAGO BTS EXTRABURSATIL -VENCIMIENTO 24, 25 Y 26 DE SEPTIEMBRE DE 2016 D.S. N°1121 DE 11/01/2012. DEBITO DE LA LIBRETA N° 00099021001, REPOSICIÓN ÚTILES DE ESCRITORIO.</t>
  </si>
  <si>
    <t>||TRANSFERENCIA DE FONDOS EN ATENCION A MENSAJES SWIFT 13499 Y 13485 DE LA FECHA (SECTOR PUBLICO). DEBITO DE LA LIBRETA 00117012001 DGAC, REPOSICION UTILES DE ESCRITORIO.</t>
  </si>
  <si>
    <t>||TRANSFERENCIA DE FONDOS S/G. MENSAJES SWIFT NROS. 13520 Y 13516 DE LA FECHA. (SECTOR PUBLICO). DEBITO DE LA LIBRETA 00117012001 DGAC, REPOSICION UTILES DE ESCRITORIO.</t>
  </si>
  <si>
    <t>PROVISION DE FONDOS A SOLICITUD DE YACIMIENTOS PETROLIFEROS FISCALES BOLIVIANOS SEGUN SOLICITUD YPFB-0343-2016 REF: PAGO TRANSPORTE MI A GAS TRANSBOLIVIANO SA. AGOSTO/16. LIB. 00513012007 YPFB - RECURSOS NACIONALIZACIÓN</t>
  </si>
  <si>
    <t>PROVISION DE FONDOS A SOLICITUD DE YACIMIENTOS PETROLIFEROS FISCALES BOLIVIANOS SEGUN SOLICITUD YPFB-0342-2016 REF: PAGO TRANSPORTE MI A GAS ORIENTE BOLIVIANO LTDA POR EL MES DE AGOSTO/16 LIB. 00513012007 YPFB - RECURSOS NACIONALIZACIÓN</t>
  </si>
  <si>
    <t>VENTA DE DIVISAS CON TRANSFERENCIA DE FONDOS A SOLICITUD DE MINISTERIO DE EDUCACION SEGUN SOLICITUD 726 REF: TRASPASO PARA CRISTINA QUIROGA YAÑEZ EQUIVALENTES 3.754,98 USD LIB. 00099021001 TGN-RECURSOS ORDINARIOS (3987) POR DIFERENCIAL CAMBIARIO</t>
  </si>
  <si>
    <t>VENTA DE DIVISAS CON TRANSFERENCIA DE FONDOS A SOLICITUD DE MINISTERIO DE EDUCACION SEGUN SOLICITUD 726 REF: TRASPASO PARA CRISTINA QUIROGA YAÑEZ EQUIVALENTES 3.754,98 USD LIB. 00099021001 TGN-RECURSOS ORDINARIOS (3987)</t>
  </si>
  <si>
    <t>PAGO A CAF PRÉSTAMO CFA007725 VCTO. 23-sep-2016 POR CUENTA DE TGN , NTI. 008221 VALOR 23-sep-2016 CAPITAL USD 1.115.528,55 INTERESES USD 288.274,68 COMISIONES USD 1.301,09 CTA. 3987 CUENTA UNICA DEL TESORO LIB. 00099021001 REF.: COMISIONES BANCARIAS</t>
  </si>
  <si>
    <t>VENTA DE DIVISAS CON TRANSFERENCIA DE FONDOS A SOLICITUD DE MINISTERIO DE EDUCACION SEGUN SOLICITUD 710 REF: TRASPASO PARA HUGO MOVAREC SARAVIA EQUIVALENTES 3.067,70 USD LIB. 00099021001 TGN-RECURSOS ORDINARIOS (3987) POR DIFERENCIAL CAMBIARIO</t>
  </si>
  <si>
    <t>VENTA DE DIVISAS CON TRANSFERENCIA DE FONDOS A SOLICITUD DE MINISTERIO DE EDUCACION SEGUN SOLICITUD 710 REF: TRASPASO PARA HUGO MOVAREC SARAVIA EQUIVALENTES 3.067,70 USD LIB. 00099021001 TGN-RECURSOS ORDINARIOS (3987)</t>
  </si>
  <si>
    <t>VENTA DE DIVISAS CON TRANSFERENCIA DE FONDOS A SOLICITUD DE MINISTERIO DE EDUCACION SEGUN SOLICITUD 725 REF: TRASPASO PARA TERESA MORATO LOPEZ EQUIVALENTES 3.752,34 USD LIB. 00099021001 TGN-RECURSOS ORDINARIOS (3987) POR DIFERENCIAL CAMBIARIO</t>
  </si>
  <si>
    <t>VENTA DE DIVISAS CON TRANSFERENCIA DE FONDOS A SOLICITUD DE MINISTERIO DE EDUCACION SEGUN SOLICITUD 725 REF: TRASPASO PARA TERESA MORATO LOPEZ EQUIVALENTES 3.752,34 USD LIB. 00099021001 TGN-RECURSOS ORDINARIOS (3987)</t>
  </si>
  <si>
    <t>VENTA DE DIVISAS A SOLICITUD DE YACIMIENTOS PETROLIFEROS FISCALES BOLIVIANOS SEGUN SOLICITUD 735 REF: PAGO A PLUSPETROL BOLIVIA POR RETRIBUCIÓN AL TITULAR, CORRESPONDIENTE AL MES DE JUNIO/2016. LIB. 00513012007 YPFB - RECURSOS NACIONALIZACIÓN</t>
  </si>
  <si>
    <t>VENTA DE DIVISAS A SOLICITUD DE YACIMIENTOS PETROLIFEROS FISCALES BOLIVIANOS SEGUN SOLICITUD 734 REF: PAGO A PLUSPETROL BOLIVIA POR RETRIBUCIÓN AL TITULAR, CORRESPONDIENTE AL MES DE JUNIO/2016. LIB. 00513012007 YPFB - RECURSOS NACIONALIZACIÓN</t>
  </si>
  <si>
    <t>VENTA DE DIVISAS A SOLICITUD DE YACIMIENTOS PETROLIFEROS FISCALES BOLIVIANOS SEGUN SOLICITUD 733 REF: PAGO A BG BOLIVIA CORPORATION POR RETRIBUCIÓN AL TITULAR, CORRESPONDIENTE AL MES DE JUNIO/2016. LIB. 00513012007 YPFB - RECURSOS NACIONALIZACIÓN</t>
  </si>
  <si>
    <t>VENTA DE DIVISAS CON TRANSFERENCIA DE FONDOS A SOLICITUD DE MINISTERIO DE EDUCACION SEGUN SOLICITUD 717 REF: TRASPASO PARA KAREN DIANNE CHOQUEHUANCA QUISPE EQUIVALENTES 3.605,15 USD LIB. 00099021001 TGN-RECURSOS ORDINARIOS (3987) POR DIFERENCIAL CAMBIARIO</t>
  </si>
  <si>
    <t>VENTA DE DIVISAS CON TRANSFERENCIA DE FONDOS A SOLICITUD DE MINISTERIO DE EDUCACION SEGUN SOLICITUD 717 REF: TRASPASO PARA KAREN DIANNE CHOQUEHUANCA QUISPE EQUIVALENTES 3.605,15 USD LIB. 00099021001 TGN-RECURSOS ORDINARIOS (3987)</t>
  </si>
  <si>
    <t>VENTA DE DIVISAS CON TRANSFERENCIA DE FONDOS A SOLICITUD DE MINISTERIO DE EDUCACION SEGUN SOLICITUD 711 REF: TRASPASO PARA CARLA XIMENA LITTLE EQUIVALENTES 2.471,90 USD LIB. 00099021001 TGN-RECURSOS ORDINARIOS (3987) POR DIFERENCIAL CAMBIARIO</t>
  </si>
  <si>
    <t>VENTA DE DIVISAS CON TRANSFERENCIA DE FONDOS A SOLICITUD DE MINISTERIO DE EDUCACION SEGUN SOLICITUD 711 REF: TRASPASO PARA CARLA XIMENA LITTLE EQUIVALENTES 2.471,90 USD LIB. 00099021001 TGN-RECURSOS ORDINARIOS (3987)</t>
  </si>
  <si>
    <t>PAGO PRÉSTAMO BID 815-SF-BO VCTO. 23-sep-2016 POR CUENTA DE TGN , NTI. 008244 VALOR 23-sep-2016 CAPITAL USD 52.524,13 INTERESES USD 12.605,79 CTA. 3987 CUENTA UNICA DEL TESORO LIB. 00099021001 REF.: COMISIONES BANCARIAS</t>
  </si>
  <si>
    <t>PAGO A BID PRÉSTAMO 964-SF-BO VCTO. 23-sep-2016 POR CUENTA DE TGN , NTI. 008281 VALOR 23-sep-2016 CAPITAL USD 14.068,08 INTERESES USD 5.657,97 CTA. 3987 CUENTA UNICA DEL TESORO LIB. 00099021001 REF.: COMISIONES BANCARIAS</t>
  </si>
  <si>
    <t>VENTA DE DIVISAS CON TRANSFERENCIA DE FONDOS A SOLICITUD DE MINISTERIO DE LA PRESIDENCIA SEGUN SOLICITUD 728 REF: DIVISAS USD. 35.145.67 GIRO A: AIRBUS HELICOPTER , CTA# 999011819, REPUESTOS PARA ERONAVE MPR. LIB. 00099021001 TGN-RECURSOS ORDINARIOS (3987)</t>
  </si>
  <si>
    <t>VENTA DE DIVISAS CON TRANSFERENCIA DE FONDOS A SOLICITUD DE YACIMIENTOS PETROLIFEROS FISCALES BOLIVIANOS SEGUN SOLICITUD 727 REF: PAGO A PETROPERÚ POR LA PROVISIÓN DE 13,500,000 LITROS DE DIESEL OIL IMPORTADOS PARA EL MES DE SEPTIEMBRE DE 2016 LIB. 00513012004 LBP-YPFB-UNICOMERCIAL (4030005415/1-2188907)</t>
  </si>
  <si>
    <t>VENTA DE DIVISAS CON TRANSFERENCIA DE FONDOS A SOLICITUD DE MINISTERIO DE LA PRESIDENCIA SEGUN SOLICITUD 748 REF: DIVISAS USD. 18.757.18 GIRO A: ROYAL FBO , SERVICIO VIAJE A REPUBLICA DOMINICANA , CARIBE. LIB. 00099021001 TGN-RECURSOS ORDINARIOS (3987)</t>
  </si>
  <si>
    <t>VENTA DE DIVISAS CON TRANSFERENCIA DE FONDOS A SOLICITUD DE MINISTERIO DE LA PRESIDENCIA SEGUN SOLICITUD 745 REF: DIVISAS USD. 15.062.63 GIRO A. ROYAL FBO SERVICE S.A , CUENTA# 01-02351465- SERVICIO VIAJE PERU, GEROGETOWN, GUAYANA LIB. 00099021001 TGN-RECURSOS ORDINARIOS (3987)</t>
  </si>
  <si>
    <t>VENTA DE DIVISAS CON TRANSFERENCIA DE FONDOS A SOLICITUD DE MINISTERIO DE LA PRESIDENCIA SEGUN SOLICITUD 746 REF: DIVISAS USD. 2.801.28 GIRO A : DASSAULT FALCON , CTA.# 381023401350, REPUESTOS AERONAVE MPR. LIB. 00099021001 TGN-RECURSOS ORDINARIOS (3987)</t>
  </si>
  <si>
    <t>VENTA DE DIVISAS CON TRANSFERENCIA DE FONDOS A SOLICITUD DE MINISTERIO DE LA PRESIDENCIA SEGUN SOLICITUD 747 REF: DIVISAS USD. 193.95 GIRO A: GOGO BUSINESS -CTA,# 103690172665 -TELEFONO SATELITAL EN AERONAVE MPR. LIB. 00099021001 TGN-RECURSOS ORDINARIOS (3987)</t>
  </si>
  <si>
    <t>De: 00099024113 Transferencia en cumplimiento al DS N0913 de 15/06/2011 y el Convenio Interinstitucional de Financiamiento UPRE-CIF-135/2014, suscrito entre la UPRE y el GAM de Bella Flor proyecto Construccion Coliseo Cerrado Garcia Linera Comunidad Santa Lucia, correspondiente al pago de la planill</t>
  </si>
  <si>
    <t>De: 00099024113 Transferencia en cumplimiento al DS N0913 de 15/06/2011 y el Convenio Intergubernativo de Financiamiento UPRE-CIF-IG/016/2015, suscrito entre la UPRE y el GAM de Nueva Esperanza proyecto Construccion Unidad Educativa Bruno Racua Comunidad Tres Hermanos, correspondiente al pago de la</t>
  </si>
  <si>
    <t>De: 00099024113 Transferencia en cumplimiento al DS N0913 de 15/06/2011 y el Convenio Interinstitucional de Financiamiento UPRE-CIF-161/2015, suscrito entre la UPRE y el GAM de Quillacollo proyecto Construccion Unidad Educativa Modelo Marquina D-7 Quillacollo, correspondiente al pago de la planilla</t>
  </si>
  <si>
    <t>De: 00099024113 Transferencia en cumplimiento al DS N0913 de 15/06/2011 y el Convenio Interinstitucional de Financiamiento UPRE-CIF-169/2014, suscrito entre la UPRE y el GAM de Warnes proyecto Const. de Tinglado U.E. Candelaria - Warnes, correspondiente al pago de la planilla N 1 de avance y cierre,</t>
  </si>
  <si>
    <t>De: 00099024113 Transferencia en cumplimiento al DS N0913 de 15/06/2011 y el Convenio Intergubernativo de Financiamiento UPRE-CIF-IG/311/2015, suscrito entre la UPRE y el GAM de Machareti proyecto Construccion Centro de Salud de Internacion Carandayti, correspondiente al pago de la planilla N 3, seg</t>
  </si>
  <si>
    <t>PAGO A BID PRÉSTAMO 1116-SF-BO VCTO. 25-sep-2016 POR CUENTA DE GOB.AUT.DEPT.TARIJA , VALOR 26-sep-2016 CAPITAL USD 30.679,25 INTERESES USD 16.657,32 LIB. 00099021001 RECURSOS ORDINARIOS (3987) - MDRI</t>
  </si>
  <si>
    <t>A:00099021001 Devolucion Retencion de Descuentos por RECUPERACION DEL PRA, correspondiente al mes de agosto 2016. S/G Nota SENASIR UAF-TTES-0135/2016</t>
  </si>
  <si>
    <t>A:00099021001 Devolucion Retencion de Descuentos por COBROS y PAGOS INDEBIDOS, correspondiente al mes de agosto 2016. S/G Nota SENASIR UAF-TTES-0134/2016</t>
  </si>
  <si>
    <t>NUMERO DE LIBRETA CUT: 47018022 OPERACIÓN E18 TRANSFERENCIA DEL SISTEMA FINANCIERO POR CUENTA DE TERCEROS A LA CUT A SOL ESC DE LA EMBAJADA DE SUIZA</t>
  </si>
  <si>
    <t>NÚMERO DE LIBRETA CUT: 990301013.00 OPERACIÓN T01 TRANSFERENCIA DE FONDOS A LA CUT - TESORO DIRECTO DE BANCO UNION S.A. A CUENTA UNICA DEL TESORO CON NUMERO DE SOLICITUD = 1231615 Y NUMERO CORRELATIVO = 91320026092016359 TRANSFERENCIA POR OPERACIONES VENT</t>
  </si>
  <si>
    <t>||TRANSF. DEL EXTERIOR SEG.SWIFT 13495-13490 DEL 23/09/2016 POR ORDEN DEL VICECONSULADO DE BOLIVIA EN LA MATANZA-ARGENTINA .REF.: RECAUDACION GESTORIA CONSULAR AGOSTO 2016 LIBRETA 00010011102 MIN.RELACIONES EXTERIORES-GESTORIA CONSULAR LEY 3108</t>
  </si>
  <si>
    <t>'TRANSFERENCIA DE FONDOS DE DPTOS.DE ENCAJE LEGAL DEL SISTEMA FINANCIERO A DPTOS.CTES.DEL SECTOR PUBLICO S/G CITE' BUN/CONLPZ/042/2016||DE LA FECHA (HRE-TSO-6464). DEVOLUCIÓN DE RECURSOS NO EJECUTADOS AL MINISTERIO DE EDUCACION. A SOLIC. BANCO DE DESARROLLO PRODUCTIVO SAM; LIBRETA 00099021001 TGN - RECURSOS ORDINARIOS; BUN.</t>
  </si>
  <si>
    <t>||TRANSF. DEL EXTERIOR SEG.SWIFT 13495-13490 DEL 23/09/2016 POR ORDEN DEL VICECONSULADO DE BOLIVIA EN LA MATANZA-ARGENTINA .REF.: RECAUDACION GESTORIA CONSULAR AGOSTO 2016 LIB.00010011102 MIN.RELACIONES EXTERIORES-GESTORIA CONSULAR LEY 3108. REF.:UTILES DE ESCRITORIO</t>
  </si>
  <si>
    <t>'TRANSFERENCIA DE FONDOS||EN ATENCION A NOTA DEL MIN. DE ECONOMIA Y FINANZAS PUBLICAS. MEFP/VTCP/DGCP/UODP-944 /2016 DE LA FECHA(HRE-TSO-6458). PAGO BTS EXTRABURSATIL-VENCIMIENTO 27 DE SEPTIEMBRE DE 2016 D.S. N°1121 DE 11/01/2012. DEBITO DE LA LIBRETA N° 00099021001 "TGN-RECURSOS ORDINARIOS-MONEDA NACIONAL".</t>
  </si>
  <si>
    <t>'TRANSFERENCIA DE FONDOS||EN ATENCION A NOTA DEL MIN. DE ECONOMIA Y FINANZAS PUBLICAS. MEFP/VTCP/DGCP/UODP-944 /2016 DE LA FECHA(HRE-TSO-6458). PAGO BTS EXTRABURSATIL-VENCIMIENTO 27 DE SEPTIEMBRE DE 2016 D.S. N°1121 DE 11/01/2012. DEBITO DE LA LIBRETA N° 00099021001, REPOSICIÓN ÚTILES DE ESCRITORIO</t>
  </si>
  <si>
    <t>||TRANSFERENCIA DE FONDOS S/G. MENSAJES SWIFT NROS. 13602 Y 13601 DE LA FECHA. (SECTOR PUBLICO). DEBITO DE LA LIBRETA 00119012001 ADSIB, REPOSICION UTILES DE ESCRITORIO.</t>
  </si>
  <si>
    <t>COBRO DE||ÚTILES DE ESCRITORIO POR LA ELABORACIÓN DE LA OPERACIÓN CONTABLE N° 0864632 DE LA FECHA DE LA LIBRETA N° 00862012001 FNDR ADMINISTRACIÓN, COSTO ÚTILES DE ESCRITORIO</t>
  </si>
  <si>
    <t>||TRANSF. FONDOS SG.NOTA DEL FNDR CITE: DE-3608/16 RECIB. EN LA FECHA REF: DESEMBOLSO PARA EL PROYECTO CONST.CARRETERA PUENTE ARCE -LA PALIZADA-GAD STA. CRUZ EMPRESA ADJ.PROINTEC SA. SUCURSAL BOLIVIA-PAGO:19 (PLLAS.6-7) (TRAM-TSO-6455) DE LA LIB. N° 00862012001 FNDR ADMINISTRACION, COSTO UTILES DE ESCRITORIO</t>
  </si>
  <si>
    <t>||TRANSF. FONDOS SG.NOTA DEL FNDR CITE: DE-3610/16 RECIB. EN LA FECHA REF: DESEMBOLSO PARA EL PROYECTO CONST.CARRETERA PUENTE ARCE -LA PALIZADA-GAD STA. CRUZ EMPRESA ADJ.CONSORCIO INTEGRACION DEL CONO SUR-PAGO:19 (PLLA.1) (TRAM-TSO-6454) DE LA LIB. N° 00862012001 FNDR ADMINISTRACION, COSTO UTILES DE ESCRITORIO</t>
  </si>
  <si>
    <t>||TRANSFERENCIA DE FONDOS SG. CITE:DE-3609/2016 DEL FNDR RECIBIDA EN LA FECHA (TRAM-TSO-6456) REF: DESEMBOLSO PARA EL PROY. CONST. CARRETERA PUENTE ARCE - LA PALIZADA GAD SANTA CRUZ EMP. ADJUDICADA CONSORCIO INTEGRACION DEL CONO SUR - PAGO 19 (PLLA-1) DE LA LIBRETA N° 00862012001 FNDR ADMINISTRACION COSTO UTILES DE ESCRITORIO</t>
  </si>
  <si>
    <t>PAGO PRÉSTAMO BID 733-SF-BO VCTO. 24-sep-2016 POR CUENTA DE TGN , NTI. 008245 VALOR 26-sep-2016 CAPITAL USD 21.666,67 INTERESES USD 3.466,67 CTA. 3987 CUENTA UNICA DEL TESORO LIB. 00099021001 REF.: COMISIONES BANCARIAS</t>
  </si>
  <si>
    <t>PAGO PRÉSTAMO BID 549-SF-BO VCTO. 24-sep-2016 POR CUENTA DE TGN , NTI. 008203 VALOR 26-sep-2016 CAPITAL USD 23.991,66 INTERESES USD 1.199,58 CTA. 3987 CUENTA UNICA DEL TESORO LIB. 00099021001 REF.: COMISIONES BANCARIAS</t>
  </si>
  <si>
    <t>PAGO PRÉSTAMO BID 122-TF-BO VCTO. 24-sep-2016 POR CUENTA DE TGN , NTI. 008235 VALOR 26-sep-2016 CAPITAL USD 35.000,00 INTERESES USD 1.181,25 CTA. 3987 CUENTA UNICA DEL TESORO LIB. 00099021001 REF.: COMISIONES BANCARIAS</t>
  </si>
  <si>
    <t>VENTA DE DIVISAS CON TRANSFERENCIA DE FONDOS A SOLICITUD DE MINISTERIO DE EDUCACION SEGUN SOLICITUD 716 REF: TRASPASO PARA MARISSA CASTRO MAGNANI EQUIVALENTES 3.609,38 USD LIB. 00099021001 TGN-RECURSOS ORDINARIOS (3987) POR DIFERENCIAL CAMBIARIO</t>
  </si>
  <si>
    <t>VENTA DE DIVISAS CON TRANSFERENCIA DE FONDOS A SOLICITUD DE MINISTERIO DE EDUCACION SEGUN SOLICITUD 716 REF: TRASPASO PARA MARISSA CASTRO MAGNANI EQUIVALENTES 3.609,38 USD LIB. 00099021001 TGN-RECURSOS ORDINARIOS (3987)</t>
  </si>
  <si>
    <t>VENTA DE DIVISAS CON TRANSFERENCIA DE FONDOS A SOLICITUD DE MINISTERIO DE EDUCACION SEGUN SOLICITUD 751 REF: TRASPASO BCB PARA UNIVERSIDAD DE ZARAGOZA EQUIVALENTES 867,09 USD LIB. 00099021001 TGN-RECURSOS ORDINARIOS (3987) POR DIFERENCIAL CAMBIARIO</t>
  </si>
  <si>
    <t>VENTA DE DIVISAS CON TRANSFERENCIA DE FONDOS A SOLICITUD DE MINISTERIO DE EDUCACION SEGUN SOLICITUD 751 REF: TRASPASO BCB PARA UNIVERSIDAD DE ZARAGOZA EQUIVALENTES 867,09 USD LIB. 00099021001 TGN-RECURSOS ORDINARIOS (3987)</t>
  </si>
  <si>
    <t>VENTA DE DIVISAS CON TRANSFERENCIA DE FONDOS A SOLICITUD DE MINISTERIO DE EDUCACION SEGUN SOLICITUD 752 REF: TRASPASO PARA LA UNIVERSITAT POLITENCNICA DE VALENCIA EQUIVALENTES 3.151,80 USD LIB. 00099021001 TGN-RECURSOS ORDINARIOS (3987) POR DIFERENCIAL CAMBIARIO</t>
  </si>
  <si>
    <t>VENTA DE DIVISAS CON TRANSFERENCIA DE FONDOS A SOLICITUD DE MINISTERIO DE EDUCACION SEGUN SOLICITUD 752 REF: TRASPASO PARA LA UNIVERSITAT POLITENCNICA DE VALENCIA EQUIVALENTES 3.151,80 USD LIB. 00099021001 TGN-RECURSOS ORDINARIOS (3987)</t>
  </si>
  <si>
    <t>VENTA DE DIVISAS CON TRANSFERENCIA DE FONDOS A SOLICITUD DE MINISTERIO DE EDUCACION SEGUN SOLICITUD 715 REF: TRASPASO PARA MIGUEL ALEJANDRO VELARDE ROCHA EQUIVALENTES 2.383,00 USD LIB. 00099021001 TGN-RECURSOS ORDINARIOS (3987) POR DIFERENCIAL CAMBIARIO</t>
  </si>
  <si>
    <t>VENTA DE DIVISAS CON TRANSFERENCIA DE FONDOS A SOLICITUD DE MINISTERIO DE EDUCACION SEGUN SOLICITUD 715 REF: TRASPASO PARA MIGUEL ALEJANDRO VELARDE ROCHA EQUIVALENTES 2.383,00 USD LIB. 00099021001 TGN-RECURSOS ORDINARIOS (3987)</t>
  </si>
  <si>
    <t>VENTA DE DIVISAS CON TRANSFERENCIA DE FONDOS A SOLICITUD DE MINISTERIO DE EDUCACION SEGUN SOLICITUD 724 REF: TRASPASO PARA RUBEN ALBIS VASQUEZ EQUIVALENTES 2.652,77 USD LIB. 00099021001 TGN-RECURSOS ORDINARIOS (3987) POR DIFERENCIAL CAMBIARIO</t>
  </si>
  <si>
    <t>VENTA DE DIVISAS CON TRANSFERENCIA DE FONDOS A SOLICITUD DE MINISTERIO DE EDUCACION SEGUN SOLICITUD 724 REF: TRASPASO PARA RUBEN ALBIS VASQUEZ EQUIVALENTES 2.652,77 USD LIB. 00099021001 TGN-RECURSOS ORDINARIOS (3987)</t>
  </si>
  <si>
    <t>VENTA DE DIVISAS CON TRANSFERENCIA DE FONDOS A SOLICITUD DE MINISTERIO DE EDUCACION SEGUN SOLICITUD 723 REF: TRASPASO PARA UNIVERSITY OF ABERDEEN EQUIVALENTES 32.407,36 USD LIB. 00099021001 TGN-RECURSOS ORDINARIOS (3987) POR DIFERENCIAL CAMBIARIO</t>
  </si>
  <si>
    <t>VENTA DE DIVISAS CON TRANSFERENCIA DE FONDOS A SOLICITUD DE MINISTERIO DE EDUCACION SEGUN SOLICITUD 723 REF: TRASPASO PARA UNIVERSITY OF ABERDEEN EQUIVALENTES 32.407,36 USD LIB. 00099021001 TGN-RECURSOS ORDINARIOS (3987)</t>
  </si>
  <si>
    <t>PAGO A BID PRÉSTAMO 2498/BL-BO VCTO. 26-sep-2016 POR CUENTA DE TGN , NTI. 008264 VALOR 26-sep-2016 INTERESES USD 4.580,48 CTA. 3987 CUENTA UNICA DEL TESORO LIB. 00099021001 REF.: COMISIONES BANCARIAS</t>
  </si>
  <si>
    <t>PAGO A BID PRÉSTAMO 2498/BL-BO VCTO. 26-sep-2016 POR CUENTA DE TGN , NTI. 008266 VALOR 26-sep-2016 INTERESES USD 159.026,55 COMISIONES USD 6.425,21 CTA. 3987 CUENTA UNICA DEL TESORO LIB. 00099021001 REF.: COMISIONES BANCARIAS</t>
  </si>
  <si>
    <t>VENTA DE DIVISAS CON TRANSFERENCIA DE FONDOS A SOLICITUD DE MINISTERIO DE EDUCACION SEGUN SOLICITUD 718 REF: TRASPASO PARA LUZ NATALIA MERCADO CALLAU EQUIVALENTES 4.670,40 USD LIB. 00099021001 TGN-RECURSOS ORDINARIOS (3987) POR DIFERENCIAL CAMBIARIO</t>
  </si>
  <si>
    <t>VENTA DE DIVISAS CON TRANSFERENCIA DE FONDOS A SOLICITUD DE MINISTERIO DE EDUCACION SEGUN SOLICITUD 718 REF: TRASPASO PARA LUZ NATALIA MERCADO CALLAU EQUIVALENTES 4.670,40 USD LIB. 00099021001 TGN-RECURSOS ORDINARIOS (3987)</t>
  </si>
  <si>
    <t>VENTA DE DIVISAS CON TRANSFERENCIA DE FONDOS A SOLICITUD DE ADMINISTRACION DE SERVICIOS PORTUARIOS BOLIVIA SEGUN SOLICITUD 762 REF: H.R. 1873 - ENVIO DE RECURSOS AL PUERTO DE ARICA POR CONCEPTO DE GATE OUT CORRESPONDIENTE A LA REPOSICION DE SEPTIEMBRE/2016 SEGÚN COMUNICACION INTERNA ASP-B/UAP/CI-657 LIB. 00594012001 ASP-B FONDO DE OPERACIONES</t>
  </si>
  <si>
    <t>VENTA DE DIVISAS CON TRANSFERENCIA DE FONDOS A SOLICITUD DE MINISTERIO DE CULTURAS SEGUN SOLICITUD 760 REF: BRANDING LATIN AMERICA LIMITED, PRIMER PAGO DEL 40% POR SERVICIOS DE CONSULTORIA POR PRODUCTO EN EL EXTRANJERO "ESTRATEGIA COMERCIAL DE MARCA PAIS BOLIVIA APLICADA AL SECTOR TURISMO S/G CONFOR LIB. 00099021001 TGN-RECURSOS ORDINARIOS (3987)</t>
  </si>
  <si>
    <t>VENTA DE DIVISAS CON TRANSFERENCIA DE FONDOS A SOLICITUD DE AUTORIDAD DE FISCALIZACION Y CONTROL SOCIAL DE ELECTRICIDAD SEGUN SOLICITUD 759 REF: REGISTRO PARA TRANSFERENCIA AL EXTERIOR A LA COMISION DE INTEGRACION ENERGETICA REGIONAL-CIER POR LA PARTICIPACION EN EL CURSO VIRTUAL "TARIFAS DE DISTRIBU LIB. 00099021001 TGN-RECURSOS ORDINARIOS (3987)</t>
  </si>
  <si>
    <t>VENTA DE DIVISAS CON TRANSFERENCIA DE FONDOS A SOLICITUD DE MINISTERIO DE DEFENSA SEGUN SOLICITUD 758 REF: TRANSFERENCIA VÍA BCB A LA EMPRESA "ZLIN AIRCRAFT" CORRESPONDIENTE AL PRIMER PAGO DEL 30% PARA LA ADQUISICIÓN DE NUEVE (9) AERONAVES ZLIN Z242-L SEGÚN INFORME N° 127/16 SECCIÓN CONTRATACIONES D LIB. 00099021001 TGN-RECURSOS ORDINARIOS (3987)</t>
  </si>
  <si>
    <t>De: 00070011102 Transferencia que efectuamos a requerimiento del Ministerio de Trabajo, Empleo y Prevision Social segun nota CITE: MTEPS/DGAA No.0375/2016 y en virtud a la nota interna CITE: MEFP/VPCF/DGCF/UCCF No. 751/16 de la Direccion General de Contabilidad Fiscal de esta Cartera de Estado, de a</t>
  </si>
  <si>
    <t>De: 00070011102 Transferencia que efectuamos a requerimiento del Ministerio de Trabajo, Empleo y Prevision Social segun nota CITE: MTEPS/DGAA No.0377/2016 y en virtud a la nota interna CITE: MEFP/VPCF/DGCF/UCCF No. 751/16 de la Direccion General de Contabilidad Fiscal de esta Cartera de Estado, de a</t>
  </si>
  <si>
    <t>De: 00070011102 Transferencia que efectuamos a requerimiento del Ministerio de Trabajo, Empleo y Prevision Social segun nota CITE: MTEPS/DGAA No.0376/2016 y en virtud a la nota interna CITE: MEFP/VPCF/DGCF/UCCF No. 751/16 de la Direccion General de Contabilidad Fiscal de esta Cartera de Estado, de a</t>
  </si>
  <si>
    <t>De: 00070011102 Reposicion por Gasto Operativo de la operacion tipo TRDE y Nro.61</t>
  </si>
  <si>
    <t>De: 00070011102 Reposicion por Gasto Operativo de la operacion tipo TRDE y Nro.59</t>
  </si>
  <si>
    <t>De: 00070011102 Reposicion por Gasto Operativo de la operacion tipo TRDE y Nro.60</t>
  </si>
  <si>
    <t>De: 00340012002 Transferencia que efectuamos a requerimiento del Servicio General de Identificacion de Personal segun nota CITE: SEGIP/DGE/860/2016 y en virtud a la nota interna CITE: MEFP/VPCF/DGCF/UCCF No. 860/16 de la Direccion General de Contabilidad Fiscal de esta Cartera de Estado y de acuerdo</t>
  </si>
  <si>
    <t>De: 00340012002 Reposicion por Gasto Operativo de la operacion tipo TRDE y Nro.57</t>
  </si>
  <si>
    <t>A:00099021001 Pago de capital e interes corriente a favor del TGN, adeudados por el GAD Chuquisaca, correspondientes a Convenios Subsidiarios CAF 2324 de Proyectos de Riego Chachimayu y Tomina.</t>
  </si>
  <si>
    <t>NUMERO DE LIBRETA CUT: 00025018006 OPERACIÓN E18 TRANSFERENCIA DEL SISTEMA FINANCIERO POR CUENTA DE TERCEROS A LA CUT PARA ABONO A LA CUENTA 3987069001 PARA POSTERIOR ABONO EN LA LIBRETA NUMERO 00025018006 DE MINISTERIO DE LA PRESIDENCIA A SOLICITUD DE</t>
  </si>
  <si>
    <t>NÚMERO DE LIBRETA CUT: 990301013.00 OPERACIÓN T01 TRANSFERENCIA DE FONDOS A LA CUT - TESORO DIRECTO DE BANCO UNION S.A. A CUENTA UNICA DEL TESORO CON NUMERO DE SOLICITUD = 1235175 Y NUMERO CORRELATIVO = 91320027092016415 OPERACIONES VENTA DE BONOS BTX</t>
  </si>
  <si>
    <t>||RETIRO CARTA DE CREDIO STANDBY REF.:SB-E-2016-001 A/F AG PARA EL DES.DEL GOB.DE GESTION ELEC.Y LA SOC.DE INF.Y CONOCIMIENTO-AGESIC A SOLICITUD DE SERV.NAL.DE AEROFOTOGRAMETRÍA,S/G NOTA SNA.UU.ADM.STRIA Nº767/16,02/09/16,SWIFT Nº13583,26/09/16 Y DOCS.ADJ. LIB.00244012001 LBP-SERVICIO NAL.DE AEROFOTOGRAMETRIA REF.:DEVOL.FDOS. SB-E-2016-001</t>
  </si>
  <si>
    <t>'TRANSFERENCIA DE FONDOS DE DPTOS.DE ENCAJE LEGAL DEL SISTEMA FINANCIERO A DPTOS.CTES.DEL SECTOR PUBLICO S/G CITE' BUN/0835/16||DE LA FECHA (HRE-TSO-6485). A SOLIC. MEFP; REVERSION DE FONDOS POR ERROR EN TRANSF.ELECT. F. 21.09.2016; LIBR.00010011102; BUN.</t>
  </si>
  <si>
    <t>'TRANSFERENCIA DE FONDOS DE DPTOS.DE ENCAJE LEGAL DEL SISTEMA FINANCIERO A DPTOS.CTES.DEL SECTOR PUBLICO S/G CITE' BUN/0834/16||DE LA FECHA (HRE-TSO-6487). A SOLIC. MEFP; REVERSION DE FONDOS POR ERROR EN TRANS.ELECT. F.21/09/2016; LIBR. 00099021001; BUN.</t>
  </si>
  <si>
    <t>||TRANSFERENCIA DE FONDOS S/G.NOTA CITE: BUN0830/15 DE LA FECHA (HRE-TSO-6491), EJEECUCION PROYECTO AMPLIACION SISTEMA DE ALCANTARILLADO SANITARIO IVIRGARZAMA. A SOLIC.GOB.AUT.MCPAL.PUERTO VILLARROEL,LIBR.N°00225024101"SENASBA-COPARTICIP.TRIB.GOBIERNOS", BUN</t>
  </si>
  <si>
    <t>||TRANSFERENCIA DE FONDOS S/G.NOTA CITE: BUN0831/15 DE LA FECHA (HRE-TSO-6492), EJECUCION PROYECTO AMPLIACION SISTEMA DE ALCANTARILLADO SANITARIO IVIRGARZAMA. A SOLIC.GOB.AUT.MCPAL.PUERTO VILLARROEL,LIBR.N°00225024201"SENASBA-TRANSF.REC.ESP.GOB-MCPALES;BUN.</t>
  </si>
  <si>
    <t>||TRANSFERENCIA DE FONDOS S/G. NOTA CITE:BUN0829/15 DE LA FECHA (HRE-TSO-6490),EJECUCIÓN DEL PROY.ECTO "AMPLIACION SISTEMA DE ALCANTARILLADO SANITARIO IVIRGARZAMA". A SOLIC.G.A.M. PUERTO VILLARROEL,LIBRETA N°00225024102"SENASBA-IMP. HIDROCARB-GOB.MCPALES.;BUN.</t>
  </si>
  <si>
    <t>||RESPUESTA A DEBITO DEL BANQUERO SG SWIFT NO.13614 DE LA FECHA REF:COBRO COMISION JPY 2.500.- EFECTUADA BANK TOKYO MITSUBISHI POR TRANSF. DE JPY 4.320.000.- FECHA VALOR 20/09/2016 SG SOL. MIN. DE CULTURAS, PAGO ALQUILER ESPACIO JATA TRAVEL JAPON FERIA 22-25/09/2016. LIB 00052027001 PROGRAMA NACIONAL DE TURISMO COMUNITARIO</t>
  </si>
  <si>
    <t>||RESPUESTA A DEBITO DEL BANQUERO SEG.SWIFT 13615 DE LA FECHA. REF.: COMISION EUR 3,50 POR TRANSF. DE EUR 2.490.- VALOR 22-09-2016 SEG.SOLICITUD DEL MIN. EDUCACION A FV. DE DIANA JACKELYNE VALDEZ VARGAS LIBRETA 00099021001 TGN-RECURSOS ORDINARIOS</t>
  </si>
  <si>
    <t>||RESPUESTA A DEBITO DEL BANQUERO SEG.SWIFT 13615 DE LA FECHA. REF.: COMISION EUR 3,50 POR TRANSF. DE EUR 2.490.- VALOR 22-09-2016 SEG.SOLICITUD DEL MIN. EDUCACION A FV. DE DIANA JACKELYNE VALDEZ VARGAS LIBRETA 00099021001 TGN-RECURSOS ORDINARIOS. REF.: UTILES DE ESCRITORIO</t>
  </si>
  <si>
    <t>'TRANSFERENCIA DE FONDOS||EN ATENCION A NOTA DEL MIN. DE ECONOMIA Y FINANZAS PUBLICAS. MEFP/VTCP/DGCP/UODP-948/2016 DE LA FECHA(HRE-TSO-6468),PAGO BTS EXTRABURSATIL-VENCIMIENTO 28 DE SEPTIEMBRE DE 2016 D.S. N°1121 DE 11/01/2012. DEBITO DE LA LIBRETA N° 00099021001 "TGN-RECURSOS ORDINARIOS-MONEDA NACIONAL".</t>
  </si>
  <si>
    <t>'TRANSFERENCIA DE FONDOS||EN ATENCION A NOTA DEL MIN. DE ECONOMIA Y FINANZAS PUBLICAS. MEFP/VTCP/DGCP/UODP-948/2016 DE LA FECHA(HRE-TSO-6468),PAGO BTS EXTRABURSATIL-VENCIMIENTO 28 DE SEPTIEMBRE DE 2016 D.S. N°1121 DE 11/01/2012. DEBITO DE LA LIBRETA N° 00099021001, REPOSICIÓN ÚTILES DE ESCRITORIO</t>
  </si>
  <si>
    <t>'COBRO DE UTILES DE ESCRITORIO POR´||BS50.-,EN COMPL.A COMP.864752,27/09/16 ADJ.DE LA FECHA. REF.:CARTA DE CREDITO STANDBY SB-E-2016-001. LIB.00244012001 LBP-SERVICIO NAL.DE AEROFOTOGRAMETRIA REF.:COMIS.EMIS.COMP.CONT. SB-E-2016-001</t>
  </si>
  <si>
    <t>||COBRO NOTIFICACION EMISION A CARTA DE CREDITO STANDBY BS220.- Y EMISION DE CBTE. CONTABLE BS50.- REF.: 40GA-G33836-4DGN LIB. 00513012007 YPFB RECURSOS DE NACIONALIZACION</t>
  </si>
  <si>
    <t>||TRANSFERENCIA DE FONDOS S/G. MENSAJES SWIFT NROS. 13638 Y 13634 DE LA FECHA (SECTOR PUBLICO). DEBITO DE LA LIBRETA 00119012001 ADSIB, REPOSICION UTILES DE ESCRITORIO.</t>
  </si>
  <si>
    <t>||TRANSFERENCIA DE FONDOS S/G. MENSAJE SWIFT NRO.13643 Y CORREO ELECTRÓNICO DE LA DIRECCIÓN GENERAL DE AERONAUTICA CIVIL DE LA FECHA . (SECTOR PÚBLICO). DEBITO DE LA LIBRETA 00117012001 DGAC, REPOSICION UTILES DE ESCRITORIO.</t>
  </si>
  <si>
    <t>||REGULARIZACION DE LA OPERACION NRO. 0864442 DE F. 23.09.2016 EN ATENCIÓN A CORREO ELECTRÓNICO DE LA DIRECCIÓN GENERAL DE AERONAUTICA CIVIL DE LA FECHA (SECTOR PUBLICO). DEBITO DE LA LIBRETA 00117012001 DGAC, REPOSICION UTILES DE ESCRITORIO.</t>
  </si>
  <si>
    <t>'TRANSFERENCIA DE FONDOS||A SOL. DEL MIN,DE ECO Y FIN.PUBL. MEFP/VTCP/DGPOT/UPCFTGN/TR-N°2118/2016 DE LA FECHA HRE TSO 6495, REPOSICIÓN BOLETAS DE PAGO CORRESPONDIENTE AL SENASIR, CONSIGNADA EN LOS COMPROBANTES DE PAGO NROS. 71442, 71441, 71440 Y 71439. DEBITO DE LA LIBRETA 00099021001 COBRO UTILES DE ESCRITORIO.</t>
  </si>
  <si>
    <t>||TRANSFERENCIA DE FONDOS S/G. MENSAJES SWIFT NRO. 13654 DE LA FECHA. (SECTOR PUBLICO). DEBITO DE LA LIBRETA 00117012001 DGAC, REPOSICION UTILES DE ESCRITORIO.</t>
  </si>
  <si>
    <t>||TRANSFERENCIA DE FONDOS S/G. MENSAJES SWIFT NRO. 13653 DE LA FECHA. (SECTOR PUBLICO). DEBITO DE LA LIBRETA 00117012001 DGAC, REPOSICION UTILES DE ESCRITORIO.</t>
  </si>
  <si>
    <t>||TRANSFERENCIA DE FONDOS S/G. MENSAJES SWIFT NROS. 13655 Y 13652 DE LA FECHA. (SECTOR PUBLICO). DEBITO DE LA LIBRETA 00119012001 ADSIB, REPOSICION UTILES DE ESCRITORIO.</t>
  </si>
  <si>
    <t>PROVISION DE FONDOS A SOLICITUD DE YACIMIENTOS PETROLIFEROS FISCALES BOLIVIANOS SEGUN SOLICITUD YPFB-0344-2016 REF: PAGO IDH DEL MES DE JUNIO/2016. LIB. 00513012007 YPFB - RECURSOS NACIONALIZACIÓN</t>
  </si>
  <si>
    <t>PROVISION DE FONDOS A SOLICITUD DE YACIMIENTOS PETROLIFEROS FISCALES BOLIVIANOS SEGUN SOLICITUD YPFB-0351-2016 REF: PAGO REGALIAS MES DE JUNIO/16 AL TGN LIB. 00099021001 TGN YPFB PARTICIPACION 6% PRODUCCIÓN BRUTA DE HIDROCARBUROS BOCA DE POZO</t>
  </si>
  <si>
    <t>PAGO A CAF PRÉSTAMO CFA004616 VCTO. 27-sep-2016 POR CUENTA DE TGN , NTI. 008311 VALOR 27-sep-2016 CAPITAL USD 971.372,93 INTERESES USD 135.707,87 CTA. 3987 CUENTA UNICA DEL TESORO LIB. 00099021001 REF.: COMISIONES BANCARIAS</t>
  </si>
  <si>
    <t>PAGO A CAF PRÉSTAMO CFA003807 VCTO. 27-sep-2016 POR CUENTA DE TGN , NTI. 008224 VALOR 27-sep-2016 CAPITAL USD 4.380.611,57 INTERESES USD 936.930,68 CTA. 3987 CUENTA UNICA DEL TESORO LIB. 00099021001 REF.: COMISIONES BANCARIAS</t>
  </si>
  <si>
    <t>PAGO A CAF PRÉSTAMO CFA003805 VCTO. 27-sep-2016 POR CUENTA DE TGN , NTI. 008225 VALOR 27-sep-2016 CAPITAL USD 2.687.382,37 INTERESES USD 574.780,70 CTA. 3987 CUENTA UNICA DEL TESORO LIB. 00099021001 REF.: COMISIONES BANCARIAS</t>
  </si>
  <si>
    <t>PAGO A BID PRÉSTAMO 2082/BL - BO VCTO. 27-sep-2016 POR CUENTA DE TGN , NTI. 008306 VALOR 27-sep-2016 CAPITAL USD 233.766,57 INTERESES USD 139.804,16 CTA. 3987 CUENTA UNICA DEL TESORO LIB. 00099021001 REF.: COMISIONES BANCARIAS</t>
  </si>
  <si>
    <t>PAGO A BID PRÉSTAMO 2082/ BL-BO VCTO. 27-sep-2016 POR CUENTA DE TGN , NTI. 008307 VALOR 27-sep-2016 INTERESES USD 6.043,99 CTA. 3987 CUENTA UNICA DEL TESORO LIB. 00099021001 REF.: COMISIONES BANCARIAS</t>
  </si>
  <si>
    <t>VENTA DE DIVISAS CON TRANSFERENCIA DE FONDOS A SOLICITUD DE YACIMIENTOS PETROLIFEROS FISCALES BOLIVIANOS SEGUN SOLICITUD 767 REF: PAGO A LA EMPRESA SGS CHILE SERVICIO DE INSPECCION DESPACHO DOI FEBRERO 2016 LIB. 00513012004 LBP-YPFB-UNICOMERCIAL (4030005415/1-2188907)</t>
  </si>
  <si>
    <t>VENTA DE DIVISAS CON TRANSFERENCIA DE FONDOS A SOLICITUD DE ADMINISTRACION DE SERVICIOS PORTUARIOS BOLIVIA SEGUN SOLICITUD 768 REF: H.R.1911 ENVIO DE RECURSOS AL PUERTO DE ARICA POR CONCEPTO DE GATE OUT CORRESPONDIENTE A LA REPOSICION DE SEPTIEMBRE/2016 SEGUN COMUNICACION INTERNA ASP-B/DOP/UAP/CI-6 LIB. 00594012001 ASP-B FONDO DE OPERACIONES</t>
  </si>
  <si>
    <t>PAGO A BID PRÉSTAMO 2057/BL-BO VCTO. 27-sep-2016 POR CUENTA DE TGN , NTI. 008277 VALOR 27-sep-2016 CAPITAL USD 479.246,28 INTERESES USD 286.602,69 CTA. 3987 CUENTA UNICA DEL TESORO LIB. 00099021001 REF.: COMISIONES BANCARIAS</t>
  </si>
  <si>
    <t>PAGO A BID PRÉSTAMO 2057/BL-BO VCTO. 27-sep-2016 POR CUENTA DE TGN , NTI. 008276 VALOR 27-sep-2016 INTERESES USD 12.417,25 CTA. 3987 CUENTA UNICA DEL TESORO LIB. 00099021001 REF.: COMISIONES BANCARIAS</t>
  </si>
  <si>
    <t>VENTA DE DIVISAS CON TRANSFERENCIA DE FONDOS A SOLICITUD DE ADMINISTRACION DE SERVICIOS PORTUARIOS BOLIVIA SEGUN SOLICITUD 765 REF: H.R. 1845 - PAGO AL SEÑOR JOSE LUIS PEDRO FERNANDEZ CASTILLO POR CONCEPTO DE ALQUILER DE OFICINAS DEL PUERTO DE ILO PERÚ CORRESPONDIENTE A SEPTIEMBRE/2016, SEGÚN ORDEN LIB. 00594012001 ASP-B FONDO DE OPERACIONES</t>
  </si>
  <si>
    <t>PAGO A BID PRÉSTAMO 1038 SF-BO VCTO. 27-sep-2016 POR CUENTA DE TGN , NTI. 008247 VALOR 27-sep-2016 CAPITAL USD 3.907,46 INTERESES USD 1.846,54 CTA. 3987 CUENTA UNICA DEL TESORO LIB. 00099021001 REF.: COMISIONES BANCARIAS</t>
  </si>
  <si>
    <t>PAGO A BID PRÉSTAMO 1039-SF-BO VCTO. 27-sep-2016 POR CUENTA DE TGN , NTI. 008309 VALOR 27-sep-2016 CAPITAL USD 264.678,30 INTERESES USD 125.081,67 CTA. 3987 CUENTA UNICA DEL TESORO LIB. 00099021001 REF.: COMISIONES BANCARIAS</t>
  </si>
  <si>
    <t>PAGO A BID PRÉSTAMO 2061/BL-BO VCTO. 27-sep-2016 POR CUENTA DE TGN , NTI. 008302 VALOR 27-sep-2016 CAPITAL USD 145.833,33 INTERESES USD 87.215,66 CTA. 3987 CUENTA UNICA DEL TESORO LIB. 00099021001 REF.: COMISIONES BANCARIAS</t>
  </si>
  <si>
    <t>PAGO A BID PRÉSTAMO 2061/BL-BO VCTO. 27-sep-2016 POR CUENTA DE TGN , NTI. 008253 VALOR 27-sep-2016 INTERESES USD 3.770,49 CTA. 3987 CUENTA UNICA DEL TESORO LIB. 00099021001 REF.: COMISIONES BANCARIAS</t>
  </si>
  <si>
    <t xml:space="preserve">UNIDAD DE INVESTIGACIONES FINANCIERAS  </t>
  </si>
  <si>
    <t>TRANSFERENCIA DE FONDOS A SOLICITUD DE UNIDAD DE INVESTIGACIONES FINANCIERAS SEGUN SOLICITUD 769 REF: HT-28000, TRANSFERENCIA AL BANCO CENTRAL DE BOLIVIA PARA COMPRA DE DIVISAS Y TRANSFERENCIA DE RECURSOS AL EXTERIOR(TORONTO-CANADA) POR PAGOS DE MEMBRECIA AL GRUPO EGMONT PARA EL PERIODOD 2016-2017, LIB. 00099021001 TGN-RECURSOS ORDINARIOS (3987)</t>
  </si>
  <si>
    <t>De: 00340012002 Transferencia que efectuamos a requerimiento del Servicio General de Identificacion de Personal segun nota CITE: SEGIP/DGE/856/2016 y en virtud a la nota interna CITE: MEFP/VPCF/DGCF/UCCF No. 762/16 de la Direccion General de Contabilidad Fiscal de esta Cartera de Estado y de acuerdo</t>
  </si>
  <si>
    <t>De: 00513012004 A requerimiento del Yacimiento Petroliferos Fiscales Bolivianos (YPFB), con notas internas CITE: Nos. 3252, 3253, 3234 y 3311 URT-2403, 2404, 2405 Y 2443/2016 en la cual solicita la devolucion de depositos erroneos.</t>
  </si>
  <si>
    <t>De: 00513012004 A requerimiento de Yacimientos Petroliferos Fiscales Bolivianos (YPFB), con notas CITE: DFC-Nos. 3307, 3308,3309 y 3310 URT - 2439,2440, 2441 y 2442, en la cual solicita la devolucion de de depositos en demasia.</t>
  </si>
  <si>
    <t>De: 00340012003 Reposicion por Gasto Operativo de la operacion tipo TRDE y Nro.56</t>
  </si>
  <si>
    <t>NÚMERO DE LIBRETA CUT: 990301013.00 OPERACIÓN T01 TRANSFERENCIA DE FONDOS A LA CUT - TESORO DIRECTO DE BANCO UNION S.A. A CUENTA UNICA DEL TESORO CON NUMERO DE SOLICITUD = 1239691 Y NUMERO CORRELATIVO = 91320028092016474 OPERACIONES POR VENTA BONOS BTX</t>
  </si>
  <si>
    <t>||TRANSFERENCIA DE FONDOS SEGUN NOTA DEL MINISTERIO DE ECONOMIA Y FINANZAS PUBLICAS CITE: MEFP/VTCP/DGAFT/UOIET/TES/N° 4786/16 RECIBIDA EN LA FECHA REF: CANCELACION DEL SERVICIO DE DEUDA QUE EFECTUA EL GOB. AUT. MCPAL. CBBA. AL FNDR POR EL PRESTAMO N° 101170 (TRAM-TSO-6510) ABONO EN LA LIBRETA N° 00862012002 CUT-LBP-FNDR INVERSIONES FINANZAS (2015001493363)</t>
  </si>
  <si>
    <t>De: 00016011101 A requerimiento del Ministerio de Educacion con notas CITE: ME/DGAA/UF/T/Nos. 038, 037 y 036/2016, en la cual solicita la devolucion de depositos erroneo.</t>
  </si>
  <si>
    <t>De: 00016011101 Reposicion por Gasto Operativo de la operacion tipo TRDE y Nro.63</t>
  </si>
  <si>
    <t>COBRO DE||COSTO UTILES DE ESCRITORIO POR LA ELABORACION DEL COMPROBANTE CONTABLE NRO. 0864891 DE LA FECHA. DE LA LIBRETA NRO. 00862012001 FNDR ADMINISTRACION COSTO UTILES DE ESCRITORIO</t>
  </si>
  <si>
    <t>COBRO DE||ÚTILES DE ESCRITORIO POR ELABORACIÓN DEL COMPROBANTE CONTABLE N° 0864897 DE LA FECHA DE LA LIBRETA N° 00862012001 FNDR ADMINISTRACIÓN, COSTO ÚTILES DE ESCRITORIO</t>
  </si>
  <si>
    <t>COBRO DE||UTILES DE ESCRITORIO POR ELABORACION DE LA OPERACION CONTABLE N° 864901 DE LA FECHA DE LA LIB. N° 00862012001 FNDR ADMINISTRACION, COSTO UTILES DE ESCRITORIO</t>
  </si>
  <si>
    <t>'COBRO POR´||COMISION TRANSFERENCIA FDOS.AL EXTERIOR 0,10% S/USD138.195,30.-,REEMB.GSTS.COMUNICACION BS220.-Y EMISION COMP.CONTABLE BS50.-REF.:PAGO 4 LC I-2016-013 P/C EASBA A/F BRN INTERNACIONAL INDUSTRIA E COMERCIO LTDA.,EN COMPL.A COMP.864898,28/09/16. LIB.00586019203 GASTO CORRIENTE EASBA-SANO Nº400 REF.:PAGO 4 LC I-2016-013</t>
  </si>
  <si>
    <t>||TRANSF. FONDOS SG.NOTA DEL FNDR CITE: DE-3634/16 RECIB. EN FECHA 27-09-16 REF: DESEMBOLSO PARA EL PROYECTO MEJ.SIST.DE SALUD EN LA CIUDAD DE ORURO -BOLIVIA-GAD ORURO EMPRESA ADJ. CONSTRUMAT LTDA.PAGO:7 (PLLA.11) (TRAM-TSO-6473) DE LA LIB. N° 00862012001 FNDR ADMINISTRACION, COSTO UTILES DE ESCRITORIO</t>
  </si>
  <si>
    <t>||TRANSFERENCIA DE FONDOS SG.CITE: DE-3633/2016 DEL FNDR RECIBIDA EN FECHA 27-09-16 (TRAM-TSO-6474) REF:DESEMBOLSO PARA EL PROY. CONSTRUCCION DE LA CARRETERA PADILLA-EL SALTO-GAD CHUQUISACA EMP. ADJUDICADA ASOC. ACCIDEN. ACCIONA INGENIERIA -CYPLA-PAGO 15 (PLLA.10) DE LA LIBRETA N° 00862012001 FNDR ADMINISTRACION COSTO UTILES DE ESCRITORIO</t>
  </si>
  <si>
    <t>||TRANSFERENCIA DE FONDOS SEGUN CITE: DE-3632/2016 DEL FNDR RECIBIDA EN FECHA 27-09-16 (TRAM-TSO-6475) REF: DESEMBOLSO PARA EL PROY. CONSTRUCCION DE LA CARRETERA PADILLA-EL SALTO-GAD CHUQUISACA EMP. ADJUDICADA ASOC. ACCIDENTAL ACCIONA INGENIERIA -CYPLA-PAGO 15 (PLLA.10) DE LA LIBRETA N° 00862012001 FNDR ADMINISTRACION COSTO UTILES DE ESCRITORIO</t>
  </si>
  <si>
    <t>||TRANSFERENCIA DE FONDOS SEGUN CITE: DE-3631/2016 DEL FNDR RECIBIDA EN FECHA 27-09-16 (TRAM-TSO-6476) REF: DESEMBOLSO PARA EL PROY. CONSTRUCCION DE LA CARRETERA PADILLA-EL SALTO-GAD CHUQUISACA EMP. ADJUDICADA SINOHYDRO CORPORATION LIMITED-SUCURSAL BOLIVIA- PAGO 15 (PLLA.8) DE LA LIB. N° 00862012001FNDR ADMINISTRACION COSTO UTILES DE ESCRITORIO</t>
  </si>
  <si>
    <t>||TRANSFERENCIA DE FONDOS S/G. MENSAJES SWIFT NROS. 13669 DE LA FECHA Y 13542 DE F.26-09-2016 (SECTOR PUBLICO). DEBITO DE LA LIBRETA 00119012001 ADSIB, REPOSICION UTILES DE ESCRITORIO.</t>
  </si>
  <si>
    <t>'TRANSFERENCIA DE FONDOS||EN ATENCION A NOTA DEL MIN. DE ECONOMIA Y FINANZAS PUBLICAS. MEFP/VTCP/DGCP/UODP-955/2016 DE LA FECHA(HRE-TSO-6497),PAGO BTS EXTRABURSATIL-VENCIMIENTO 29 DE SEPTIEMBRE DE 2016 D.S. N°1121 DE 11/01/2012. DEBITO DE LA LIBRETA N° 00099021001 "TGN-RECURSOS ORDINARIOS-MONEDA NACIONAL".</t>
  </si>
  <si>
    <t>'TRANSFERENCIA DE FONDOS||EN ATENCION A NOTA DEL MIN. DE ECONOMIA Y FINANZAS PUBLICAS. MEFP/VTCP/DGCP/UODP-955/2016 DE LA FECHA(HRE-TSO-6497),PAGO BTS EXTRABURSATIL-VENCIMIENTO 29 DE SEPTIEMBRE DE 2016 D.S. N°1121 DE 11/01/2012. DEBITO DE LA LIBRETA N° 00099021001, REPOSICIÓN ÚTILES DE ESCRITORIO.</t>
  </si>
  <si>
    <t>||TRANSFERENCIA DE FONDOS SEGÚN CITE: DE-3645/2016 DEL FNDR RECIBIDA EN FECHA 27/09/16 REF: DESEMBOLSO PARA EL PROYECTO "AMPL. SIST. RIEGO CANAL 3 CRUCES BELEN CARI CARI SUN" - GAD ORURO EMPRESA ADJUDICADA CONSTRUCCIONES Y SERVICIOS CALEF S.R.L. PAGO 8 (PLLA 8) (TRAM-TSO-6477) DE LA LIBRETA N° 00862012001 FNDR ADMINISTRACIÓN, COSTO ÚTILES DE ESCRITORIO</t>
  </si>
  <si>
    <t>||TRANSFERENCIA DE FONDOS SEGÚN CITE: DE-3644/2016 DEL FNDR RECIBIDA EN FECHA 27/09/16 REF: DESEMBOLSO PARA EL PROYECTO "CONST. SIST. DE RIEGO MURMUNTANI (S.P. TOTORA)" - GAD ORURO EMPRESA ADJUDICADA CARLOS NOE GALLARDO COPA PAGO 8 (PLLA 8) (TRAM-TSO-6478) DE LA LIBRETA N° 00862012001 FNDR ADMINISTRACIÓN, COSTO ÚTILES DE ESCRITORIO</t>
  </si>
  <si>
    <t>||TRANSFERENCIA DE FONDOS SEGÚN CITE: DE-3643/2016 DEL FNDR RECIBIDA EN FECHA 27/09/16 REF: DESEMBOLSO PARA EL PROYECTO "CONST. SIST. DE RIEGO MURMUNTANI (S.P. TOTORA)" - GAD ORURO EMPRESA ADJUDICADA UNIPERSONAL CONSTRUCTORA Y CONSULTORA LUZ PAGO 8 (PLLA 9) (TRAM-TSO-6479) DE LA LIBRETA N° 00862012001 FNDR ADMINISTRACIÓN, COSTO ÚTILES DE ESCRITORIO</t>
  </si>
  <si>
    <t>||TRANSFERENCIA DE FONDOS SEGÚN CITE: DE-3642/2016 DEL FNDR RECIBIDA EN FECHA 27/09/16 REF: DESEMBOLSO PARA EL PROYECTO "CONST. SIST. RIEGO MARCARANI (TURCO)" - GAD ORURO EMPRESA ADJUDICADA SIDONIO FELIPE CHOQUE MOLLO PAGO 8 (PLLA 5) (TRAM-TSO-6480) DE LA LIBRETA N° 00862012001 FNDR ADMINISTRACIÓN, COSTO ÚTILES DE ESCRITORIO</t>
  </si>
  <si>
    <t>||TRANSFERENCIA DE FONDOS SEGÚN CITE: DE-3641/2016 DEL FNDR RECIBIDA EN FECHA 27/09/16 REF: DESEMBOLSO PARA EL PROYECTO "CONST. SIST. RIEGO MARCARANI (TURCO)" - GAD ORURO EMPRESA ADJUDICADA UNIPERSONAL CONSTRUCTORA HUARAYA CONS. PAGO 8 (PLLA 5) (TRAM-TSO-6481) DE LA LIBRETA N° 00862012001 FNDR ADMINISTRACIÓN, COSTO ÚTILES DE ESCRITORIO</t>
  </si>
  <si>
    <t>||TRANSFERENCIA DE FONDOS SEGÚN CITE: DE-3640/2016 DEL FNDR RECIBIDA EN FECHA 27/09/16 REF: DESEMBOLSO PARA EL PROYECTO "CONST. SIST. DE RIEGO JANCOHUYO - HORENCO (CARACOLLO)" - GAD ORURO EMPRESA ADJUDICADA RAMIRO JULIO CHECA HURTADO PAGO 8 (PLLA 6) (TRAM-TSO-6482) DE LA LIBRETA N° 00862012001 FNDR ADMINISTRACIÓN, COSTO ÚTILES DE ESCRITORIO</t>
  </si>
  <si>
    <t>||TRANSFERENCIA DE FONDOS SEGÚN CITE: DE-3639/2016 DEL FNDR RECIBIDA EN FECHA 27/09/16 REF: DESEMBOLSO PARA EL PROYECTO "AMPL. SIST. DE RIEGO CEBADA MAYU (MACHACAMARCA)" - GAD ORURO EMPRESA ADJUDICADA JAVIEL MILTON VEDIA JALDIN PAGO 8 (PLLA 5) (TRAM-TSO-6483) DE LA LIBRETA N° 00862012001 FNDR ADMINISTRACIÓN, COSTO ÚTILES DE ESCRITORIO</t>
  </si>
  <si>
    <t>||REGULARIZ. DE LA OPERACION CURSADA A TRAVÉS DEL SPT EN F.01.07.16 DE ACUERDO A AUTORIZACION EN NOTA MEFP/VTCP/DGPOT/UPCFTGN/N° 2115/2016 DE F.27.09.16 Y ACTA DE F.27/07/16 IMPORTE REVERTIDO DE LA CTA. N°0818 NO RETIRADO DE LA CUENTA DEL BENEFICIARIO DE ACUERDO A GLOSA DE REFERENCIA</t>
  </si>
  <si>
    <t>||REGULARIZ. DE LA OPERACION CURSADA A TRAVÉS DEL SPT EN F.04.07.16 DE ACUERDO A AUTORIZACION EN NOTA MEFP/VTCP/DGPOT/UPCFTGN/N° 2115/2016 DE F.27.09.16 Y ACTA DE F.27/07/16 IMPORTE DOBLEMENTE REVERTIDO DE LA CTA. N°3910 DE ACUERDO A GLOSA DE REFERENCIA</t>
  </si>
  <si>
    <t>TRANSFERENCIA DE FONDOS||EN ATENCION A NOTA DEL MIN. DE ECONOMIA Y FINANZAS PUBLICAS. MEFP/VTCP/DGCP/UODP-952/2016 DE LA FECHA(HRE-TSO-6508), A FAVOR DEL GOBIERNO AUTNOMO MUNICIPAL DE LA PAZ. DEBITO DE LA LIBRETA N°00099037012 "PAR-IDA 5168 - BS - PROY. INFRAESTRUCTURA URBANA - GAMLP".</t>
  </si>
  <si>
    <t>'TRANSFERENCIA DE FONDOS||EN ATENCION A NOTA DEL MIN. DE ECONOMIA Y FINANZAS PUBLICAS. MEFP/VTCP/DGCP/UODP-952/2016 DE LA FECHA(HRE-TSO-6508), A FAVOR DEL GOBIERNO AUTNOMO MUNICIPAL DE LA PAZ. DEBITO DE LA LIBRETA N°00099021001, REPOSICIÓN ÚTILES DE ESCRITORIO.</t>
  </si>
  <si>
    <t>||TRANSFERENCIA DE FONDOS S/G. MENSAJES SWIFT NROS. 13705 Y 13699 DE LA FECHA (SECTOR PUBLICO). DEBITO DE LA LIBRETA 00119012001 ADSIB, REPOSICION UTILES DE ESCRITORIO.</t>
  </si>
  <si>
    <t>||TRANSFERENCIA DE FONDOS S/G. MENSAJES SWIFT NROS. 13737 Y 13730 DE LA FECHA. (SECTOR PUBLICO). DEBITO DE LA LIBRETA 00119012001 ADSIB, REPOSICION UTILES DE ESCRITORIO.</t>
  </si>
  <si>
    <t>||TRANSFERENCIA DE FONDOS S/G. MENSAJES SWIFT NROS. 13738 Y 13731 DE LA FECHA. (SECTOR PUBLICO). DEBITO DE LA LIBRETA 00117012001 DGAC, REPOSICION UTILES DE ESCRITORIO.</t>
  </si>
  <si>
    <t>PROVISION DE FONDOS A SOLICITUD DE YACIMIENTOS PETROLIFEROS FISCALES BOLIVIANOS SEGUN SOLICITUD YPFB-0356-2016 REF: PAGO CONCILIACION IDH ABRIL/2013 SG/RNC23-0395-2016. LIB. 00513012007 YPFB - RECURSOS NACIONALIZACIÓN</t>
  </si>
  <si>
    <t>COBRO COSTOS DE PAPELERIA SEGUN TRANSFERENCIA DEL EXTERIOR POR ORDEN DE COPETROL SA REF.EXPORTACION GLP Y OTROS LIB. 00513062001 YPFB-OPERACIONES PLANTA DE SEPARACION DE LIQUIDOS RIO GRANDE</t>
  </si>
  <si>
    <t>VENTA DE DIVISAS CON TRANSFERENCIA DE FONDOS A SOLICITUD DE MINISTERIO DE SALUD SEGUN SOLICITUD 757 REF: PAGO 2DO A LA COMERCIALIZADORA DE SERVICIOS MEDICOS CUBANOS S.A. CSMC S.A. NRO. DE CUENTA 0300000004292620 BANCO FINANCIERO INTERNACIONAL S.A. LA HABANA, DIRECCION 5TA AVENIDA 9009 ESQUINA MIRARM LIB. 00046124205 PAR MIN. SALUD-IMPLEMENTACIÓN PMASSEA BID 3151 BS POR DIFERENCIAL CAMBIARIO</t>
  </si>
  <si>
    <t>VENTA DE DIVISAS CON TRANSFERENCIA DE FONDOS A SOLICITUD DE MINISTERIO DE SALUD SEGUN SOLICITUD 757 REF: PAGO 2DO A LA COMERCIALIZADORA DE SERVICIOS MEDICOS CUBANOS S.A. CSMC S.A. NRO. DE CUENTA 0300000004292620 BANCO FINANCIERO INTERNACIONAL S.A. LA HABANA, DIRECCION 5TA AVENIDA 9009 ESQUINA MIRARM LIB. 00046124205 PAR MIN. SALUD-IMPLEMENTACIÓN PMASSEA BID 3151 BS</t>
  </si>
  <si>
    <t>VENTA DE DIVISAS CON TRANSFERENCIA DE FONDOS A SOLICITUD DE MINISTERIO DE SALUD SEGUN SOLICITUD 756 REF: 1ER. PAGO DE MATRICULA SERVICIOS ACADEMICOS, ALOJAMIENTO Y ALIMENTACION A LA COMERCIALIZADORA DE SERVICIOS MEDICOS CUBANOS S.A. MATRICULA (2015-2016) MENSUALIDAD (2015-2016), ALOJAMIENTO Y LIB. 00046124205 PAR MIN. SALUD-IMPLEMENTACIÓN PMASSEA BID 3151 BS POR DIFERENCIAL CAMBIARIO</t>
  </si>
  <si>
    <t>VENTA DE DIVISAS CON TRANSFERENCIA DE FONDOS A SOLICITUD DE MINISTERIO DE SALUD SEGUN SOLICITUD 756 REF: 1ER. PAGO DE MATRICULA SERVICIOS ACADEMICOS, ALOJAMIENTO Y ALIMENTACION A LA COMERCIALIZADORA DE SERVICIOS MEDICOS CUBANOS S.A. MATRICULA (2015-2016) MENSUALIDAD (2015-2016), ALOJAMIENTO Y LIB. 00046124205 PAR MIN. SALUD-IMPLEMENTACIÓN PMASSEA BID 3151 BS</t>
  </si>
  <si>
    <t>VENTA DE DIVISAS CON TRANSFERENCIA DE FONDOS A SOLICITUD DE VICEPRESIDENCIA DEL ESTADO SEGUN SOLICITUD 775 REF: PAGO A LA EMPRESA ROYAL FBO SERVICE S.A. POR EL SERVICIO DE PROVISIÓN DE COMBUSTIBLE Y APOYO Y MANIPULACIÓN DE AVIONES EN AEROPUERTOS DEL EXTRANJERO, POR SU VIAJE DEL SR. VICEPRESIDENTE DE LIB. 00099021001 TGN-RECURSOS ORDINARIOS (3987)</t>
  </si>
  <si>
    <t>VENTA DE DIVISAS CON TRANSFERENCIA DE FONDOS A SOLICITUD DE BOLIVIA TV SEGUN SOLICITUD 773 REF: (100*3) INTELSAT: PAGO SERVICIO SATELITAL BANDA C, CORRESPONDIENTE AL MES DE MARZO 2016,SEGÚN INFORME CITE: CONTAB-PAGO N°539/2016, COMUNICACIÓN INTERNA GCIA TEC. CITE:N°753/2016, ACTA DE CONFORMIDAD CITE LIB. 00526012001 BOLIVIA TV - RECAUDACIONES</t>
  </si>
  <si>
    <t>VENTA DE DIVISAS CON TRANSFERENCIA DE FONDOS A SOLICITUD DE MINISTERIO DE RELACIONES EXTERIORES SEGUN SOLICITUD 771 REF: REMSIION DE RECURSOS A FAVOR DEL CONSULADO DE BOLIVIA EN BUENOS AIRES - ARGENTINA, PARA PROGRAMA DE APOYO A BOLIVIANOS QUE RESIDEN EN EL EXTERIOR Y BRIGADAS MOVILES; S/G VGIC-DGAC LIB. 00099021001 TGN-RECURSOS ORDINARIOS (3987)</t>
  </si>
  <si>
    <t>VENTA DE DIVISAS CON TRANSFERENCIA DE FONDOS A SOLICITUD DE MINISTERIO DE RELACIONES EXTERIORES SEGUN SOLICITUD 772 REF: REMESA ADICIONAL A FAVOR DEL CONSULADO DE EN ORAN - ARGENTINA, PARA EL PAGO DEL TRAMITE DE REGULARIZACION DERCHO PROPIETARIO DEL INMUEBLE; S/G GM-DGAA-UFI-CF-NI-258/2016 LIB. 00099021001 TGN-RECURSOS ORDINARIOS (3987)</t>
  </si>
  <si>
    <t>VENTA DE DIVISAS CON TRANSFERENCIA DE FONDOS A SOLICITUD DE ADMINISTRACION DE SERVICIOS PORTUARIOS BOLIVIA SEGUN SOLICITUD 770 REF: H.R. 1834 - ENVIO DE RECURSOS PARA GASTOS DE FUNCIONAMIENTO AL PUERTO DE ARICA CORRESPONDIENTE A LA REPOSICIÓN DE AGOSTO/2016 SEGÚN COMUNICACIÓN INTERNA ASP-B/DOP/UAP/C LIB. 00594012001 ASP-B FONDO DE OPERACIONES</t>
  </si>
  <si>
    <t>VENTA DE DIVISAS CON TRANSFERENCIA DE FONDOS A SOLICITUD DE MINISTERIO DE DESARROLLO RURAL Y TIERRAS - PROY. ALIANZAS RURALES SEGUN SOLICITUD 776 REF: REGISTRO POR EL CONVENIO DE CRÉDITO N° 4366-BO SE PROCEDE CON LA DEVOLUCIÓN AL AIF-BANCO MUNDIAL, DE ACUERDO A SOLICITUD, INF. TÉCNICO INF/VT/UAF/00 LIB. 00099021001 TGN-RECURSOS ORDINARIOS (3987)</t>
  </si>
  <si>
    <t>VENTA DE DIVISAS CON TRANSFERENCIA DE FONDOS A SOLICITUD DE YACIMIENTOS PETROLIFEROS FISCALES BOLIVIANOS SEGUN SOLICITUD 777 REF: PAGO A NOBLE AMÉRICAS CORP POR EL SUMINISTRO DE DIÉSEL OÍL EMBARQUE SEPTIEMBRE 2016 LIB. 00513012004 LBP-YPFB-UNICOMERCIAL (4030005415/1-2188907)</t>
  </si>
  <si>
    <t>VENTA DE DIVISAS CON TRANSFERENCIA DE FONDOS A SOLICITUD DE YACIMIENTOS PETROLIFEROS FISCALES BOLIVIANOS SEGUN SOLICITUD 778 REF: PAGO A LA COMPAÑÍA DE PETRÓLEOS DE CHILE COPEC POR EL SUMINISTRO DE DIÉSEL OÍL CARGAS DEL 18 AL 24 DE AGOSTO DE 2016 Y 25 AL 31 DE AGOSTO DE 2016 LIB. 00513012004 LBP-YPFB-UNICOMERCIAL (4030005415/1-2188907)</t>
  </si>
  <si>
    <t>TRANSFERENCIA RECIBIDA DEL EXTERIOR SEGÚN MENSAJES SWIFT Nos. 13702-13700 (REM.EXT.) DE FECHA 28-09-2016 POR DESEMBOLSO DE CAF PRÉSTAMO CFA008832 CARRET.V.GRANADO-LA PALIZADA SOLICITUD DESEMBOLSO N°5 LIBRETA N° 00291012002 ABC-RECURSOS PROPIOS REF.: UTILES DE ESCRITORIO</t>
  </si>
  <si>
    <t>De: 00099024113 Transferencia en cumplimiento al DS N0913 de 15/06/2011 y el Convenio Intergubernativo de Financiamiento UPRE-CIF-IG/072/2015, suscrito entre la UPRE y el GAM Caiza D, Proyecto Construccion Tinglado Unidad Educativa Villa Verde, correspondiente al pago de la planilla N1 de cierre, se</t>
  </si>
  <si>
    <t>De: 00099024113 Transferencia en cumplimiento al DS N0913 de 15/06/2011 y el Convenio Intergubernativo de Financiamiento UPRE-CIF-IG 226/2015, suscrito entre la UPRE y el GAM Sopachuy, Proyecto Construccion Unidad Educativa San Juan de Horcas, correspondiente al pago de la planilla N1, segun la UPRE</t>
  </si>
  <si>
    <t>TRANSFERENCIA DEL EXTERIOR SEGUN SWIFT 13777 DE FECHA 29/09/2016 ORDENANTE: CONSULADO GERAL DA BOLIVIA SAO PAULO-SP LIB. 00340012005 SEGIP - RECAUDACION EXTERIOR - CEDULAS DE IDENTIDAD</t>
  </si>
  <si>
    <t>NÚMERO DE LIBRETA CUT: 990301013.00 OPERACIÓN T01 TRANSFERENCIA DE FONDOS A LA CUT - TESORO DIRECTO DE BANCO UNION S.A. A CUENTA UNICA DEL TESORO CON NUMERO DE SOLICITUD = 1243261 Y NUMERO CORRELATIVO = 91320029092016565 TRANSFERENCIA POR OPERACIONES POR</t>
  </si>
  <si>
    <t>||REGISTRO DEVOLUCION DE FONDOS POR CANCELACION CARTA DE CREDITO I-2015-008,P/C Y.P.F.B. A/F SHANDONG KERUI PETROLEUM EQUIPMENT CO.LTD.,S/G NOTA YPFB/GAFC-2511 DFC-3659 URT-2651/2016,27/09/16. LIB.00513072001 REF.:YPFB - OPERACIONES GNRGD REF.:DEVOLUCION FDOS.P/CANCELACION LC I-2015-008.</t>
  </si>
  <si>
    <t>||TRANSFERENCIA DE FONDOS S/G. NOTA CITE: BUN0841/16 DE LA FECHA (HRE-TSO-6553), CORRESPONDE AL 20% DE LOS INGRESOS PERCIBIDOS POR LA VENTA DE SERVICIO DE AGUA PARA RIEGO DEL PROYECTO MULTIPLE SAN JACINTO. A SOLIC.GOB.AUT.DPTAL.TARIJA-CUENTA UNICA GOBERNACION-CUG, LIBRETA N°00990201001; BUN.</t>
  </si>
  <si>
    <t>||TRANSFERENCIA DE FONDOS S/G. MENSAJE SWIFT NRO. 13750 DE LA FECHA (SECTOR PUBLICO). DEBITO DE LA LIBRETA 00117012001 DGAC, REPOSICION UTILES DE ESCRITORIO.</t>
  </si>
  <si>
    <t>COBRO DE||UTILES DE ESCRITORIO POR ELABORACION DE LA OPERACION CONTABLE N°865221 DE LA FECHA DE LA LIBRETA 00099021001 TGN RECURSOS ORDINARIOS MONEDA NACIONAL, COSTO UTILES DE ESCRITORIO</t>
  </si>
  <si>
    <t>'TRANSFERENCIA DE FONDOS||EN ATENCION A NOTA DEL MIN. DE ECONOMIA Y FINANZAS PUBLICAS. MEFP/VTCP/DGCP/UODP-959/2016 DE LA FECHA(HRE-TSO-6516). PAGO BTS EXTRABURSATIL -VENCIMIENTO 30 DE SEPTIEMBRE DE 2016 D.S. N°1121 DE 11/01/2012. DEBITO DE LA LIBRETA N° 00099021001 "TGN-RECURSOS ORDINARIOS-MONEDA NACIONAL".</t>
  </si>
  <si>
    <t>'TRANSFERENCIA DE FONDOS||EN ATENCION A NOTA DEL MIN. DE ECONOMIA Y FINANZAS PUBLICAS. MEFP/VTCP/DGCP/UODP-959/2016 DE LA FECHA(HRE-TSO-6516). PAGO BTS EXTRABURSATIL -VENCIMIENTO 30 DE SEPTIEMBRE DE 2016 D.S. N°1121 DE 11/01/2012. DEBITO DE LA LIBRETA N° 00099021001, REPOSICIÓN ÚTILES DE ESCRITORIO</t>
  </si>
  <si>
    <t>'COBRO DE UTILES DE ESCRITORIO POR´||BS50.-REF.:DEVOLUCION DE FONDOS POR CANCELACION CARTA DE CREDITO I-2015-008,P/C Y.P.F.B. A/F SHANDONG KERUI PETROLEUM EQUIPMENT CO.LTD.,S/G NOTA YPFB/GAFC-2511 DFC-3659 URT-2651/2016,27/09/16. LIB.00513072001 REF.:YPFB - OPERACIONES GNRGD REF.:EMISION COMP.CONTABLE CANCELACION LC I-2015-008</t>
  </si>
  <si>
    <t>||TRANSFERENCIA DE FONDOS S/G. MENSAJES SWIFT NROS. 13769 Y 13770 DE LA FECHA. (SECTOR PUBLICO). DEBITO DE LA LIBRETA 00117012001 DGAC, REPOSICION UTILES DE ESCRITORIO.</t>
  </si>
  <si>
    <t>COBRO DE||ÚTILES DE ESCRITORIO POR LA ELABORACIÓN DE LA OPERACIÓN CONTABLE N° 0865329 DE LA FECHA DE LA LIBRETA N° 00862012001 FNDR ADMINISTRACIÓN, COSTO ÚTILES DE ESCRITORIO</t>
  </si>
  <si>
    <t>||TRANSFERENCIA DE FONDOS SEGÚN CITE: DE-3673/2016 DEL FNDR RECIBIDA EN FECHA 28/09/16 REF: DESEMBOLSO PARA EL PROYECTO "CONST. CARRETERA TRAMO III LLALLAGUA - CHACAPUCO" - GAD POTOSI EMPRESA ADJUDICADA CONSTRUCTORA SANTA FE LTDA. SUCURSAL BOLIVIA PAGO 12 (PLLA 58 TIII) (TRAM-TSO-6499) DE LA LIBRETA N° 00862012001 FNDR ADMINISTRACIÓN, COSTO ÚTILES DE ESCRITORIO</t>
  </si>
  <si>
    <t>||TRANSFERENCIA DE FONDOS SEGÚN CITE: DE-3672/2016 DEL FNDR RECIBIDA EN FECHA 28/09/16 REF: DESEMBOLSO PARA EL PROYECTO "CONST. CARRETERA CHACAPUCO - RAVELO" - GAD POTOSI EMPRESA ADJUDICADA CONSTRUCTORA SANTA FE LTDA. SUCURSAL BOLIVIA PAGO 12 (PLLA 15 TI) (TRAM-TSO-6500) DE LA LIBRETA N° 00862012001 FNDR ADMINISTRACIÓN, COSTO ÚTILES DE ESCRITORIO</t>
  </si>
  <si>
    <t>||TRANSFERENCIA DE FONDOS EN ATENCION A MENSAJE SWIFT 13802 DE LA FECHA (SECTOR PUBLICO). DEBITO DE LA LIBRETA 00117012001 DGAC, REPOSICION UTILES DE ESCRITORIO.</t>
  </si>
  <si>
    <t>PROVISION DE FONDOS A SOLICITUD DE YACIMIENTOS PETROLIFEROS FISCALES BOLIVIANOS SEGUN SOLICITUD YPFB-0361-2016 REF: PAGO SERVICIO DE TRANSPORTE DE GN TEMPORAL Y FIRME A LA YPFB TRNASIERRA AGOSTO/16. LIB. 00513012007 YPFB - RECURSOS NACIONALIZACIÓN</t>
  </si>
  <si>
    <t>PROVISION DE FONDOS A SOLICITUD DE YACIMIENTOS PETROLIFEROS FISCALES BOLIVIANOS SEGUN SOLICITUD YPFB-0359-2016 REF: PAGO SERVICIO DE TRANSPORTE DE GN MI FIRME E INTERRUMPIBLE Y ME FIRME A YPFB TRNASPORTE AGOSTO/16 LIB. 00513012007 YPFB - RECURSOS NACIONALIZACIÓN</t>
  </si>
  <si>
    <t>PAGO A BID PRÉSTAMO 1050-SF-BO VCTO. 29-sep-2016 POR CUENTA DE TGN , NTI. 008288 VALOR 29-sep-2016 CAPITAL USD 417.022,61 INTERESES USD 201.264,69 CTA. 3987 CUENTA UNICA DEL TESORO LIB. 00099021001 REF.: COMISIONES BANCARIAS</t>
  </si>
  <si>
    <t>VENTA DE DIVISAS CON TRANSFERENCIA DE FONDOS A SOLICITUD DE MINISTERIO DE SALUD SEGUN SOLICITUD 780 REF: TRANSFERENCIA DE RECURSOS POR PAGO DE PRIMERA PLANILLA DE LA CONSULTORÍA POR PRODUCTO ELABORACIÓN Y GESTIÓN DEL PLAN DE PROMOCIÓN DE LA SALUD. LIB. 00046127002 MS-BS BID 2614/BL-BO FORT. REDES INTEGRALES DE SALUD POTOSI</t>
  </si>
  <si>
    <t>VENTA DE DIVISAS CON TRANSFERENCIA DE FONDOS A SOLICITUD DE MINISTERIO DE EDUCACION SEGUN SOLICITUD 781 REF: TRANSFERENCIA PARA JORGE CISNEROS SALDAÑA LIB. 00099021001 TGN-RECURSOS ORDINARIOS (3987)</t>
  </si>
  <si>
    <t>VENTA DE DIVISAS CON TRANSFERENCIA DE FONDOS A SOLICITUD DE YACIMIENTOS PETROLIFEROS FISCALES BOLIVIANOS SEGUN SOLICITUD 783 REF: PAGO CONSULTORIA ESTUDIO DE ESCALA SALARAIAL DE YPFB CORPORACION LIB. 00513012003 LBP-YPFB (2011349681373)</t>
  </si>
  <si>
    <t>VENTA DE DIVISAS CON TRANSFERENCIA DE FONDOS A SOLICITUD DE YACIMIENTOS PETROLIFEROS FISCALES BOLIVIANOS SEGUN SOLICITUD 784 REF: PAGO CERTIFICADO Nº 3 EMPRESA UOP ? HONEYWELL COMPANY: POR ?LICENCIAMIENTO Y PAQUETE DE DISEÑO DE PROCESOS (PDP) PARA EL PROCESO DE DESHIDROGENACIÓN DE PROPANO (OLEFLEX), LIB. 00513052001 YPFB_GERENCIA NACIONAL DE PLANTAS DE SEPARACIÓN</t>
  </si>
  <si>
    <t>VENTA DE DIVISAS CON TRANSFERENCIA DE FONDOS A SOLICITUD DE MINISTERIO DE LA PRESIDENCIA SEGUN SOLICITUD 789 REF: DIVISAS USD 12.071.60 PARA A.S. INTERNATIONAL SUPPLY ,INC. COMBUSTIBLE Y LUBRICANTES PARA ERONAVES MPR LIB. 00099021001 TGN-RECURSOS ORDINARIOS (3987)</t>
  </si>
  <si>
    <t>VENTA DE DIVISAS CON TRANSFERENCIA DE FONDOS A SOLICITUD DE MINISTERIO DE LA PRESIDENCIA SEGUN SOLICITUD 788 REF: DIVISAS USD 550.46 PARA SATCOM DIRECT CTA2000055025245 TELEFONO SATELITAL LIB. 00099021001 TGN-RECURSOS ORDINARIOS (3987)</t>
  </si>
  <si>
    <t>VENTA DE DIVISAS CON TRANSFERENCIA DE FONDOS A SOLICITUD DE MINISTERIO DE SALUD SEGUN SOLICITUD 791 REF: PAGO A LA OFICINA SANITARIA PANAMERICANA, POR LA ADQUISICION DE REACTIVOS DE CARGA VIRAL VIH, PARA EL PROGRAMA SIDA, CITIBANK, 111 WALL STREET, NEW YORK, NY 10043, CUENTA#3615-9769 SWIFT#CITIUS3 LIB. 00046024204 MS - 5% ENTES GESTORES PROGRAMAS PREVENC. Y PROYECTOS NALES.</t>
  </si>
  <si>
    <t>COBRO COSTOS DE PAPELERIA SEGUN TRANSFERENCIA DEL EXTERIOR POR ORDEN DE CONSULADO GERAL DA BOLIVIA SAO PAULO-SP LIB. 00340012003 RECAUDACION EXTRANJERIA - C.I. -L.C.</t>
  </si>
  <si>
    <t>||REGISTRO DE LA COMISION DE AMPLIACION DE VALIDEZ 0,15% S/USD 318.554.- POR 46 DIAS, REEMBOLSO GASTOS DE COMUNICACION BS220.- , EMISION DE CBTE. CONTABLE BS50.- SEGUN NOTA YPFB/GCIL:1137/DPO:922/2016 ADJUNTA CGO. LIB. N°00513012004 LBP-YPFB UNICOMERCIAL REF.: COM. AMP.VAL. LC I-2016-022</t>
  </si>
  <si>
    <t>'COBRO POR´||COMISION TRANSFERENCIA FDOS.AL EXTERIOR 0,10% S/USD7.352.400.-,REEMB.GSTS.COMUNICACION BS220.-Y EMISION COMP.CONTABLE BS50.-REF.:PAGO 100% LC I-2016-025 P/C EMAPA A/F LDC TRADING AND SERVICE CO.S.A.,EN COMPL.A COMP.865143,29/09/16. LIB.00572012001 LBP-EMAPA-EMP.DE APOYO A LA PROD.DE ALIMENTOS REF.:PAGO 100% LC I-2016-025.</t>
  </si>
  <si>
    <t>||TRANSFERENCIA DE FONDOS S/G. MENSAJES SWIFT NROS. 13748 Y 13740 DE LA FECHA (SECTOR PUBLICO). DEBITO DE LA LIBRETA 00117012001 DGAC, REPOSICION UTILES DE ESCRITORIO.</t>
  </si>
  <si>
    <t>||TRANSFERENCIA DE FONDOS SEGUN NOTA DEL MINISTERIO DE ECONOMIA Y FINANZAS PUBLICAS, CITE: MEFP VTCP DGCP UODP-958/16, RECIBIDA EN LA FECHA REF: PAGO VENCIMIENTO CLAVE PIZARRA TGNU1W04 (TRAM-TSO-6515) EQUIV. A UFV. 2.500.000.00 T/C UFV. 2,15336 DE LA LIBRETA 00099021001 TGN RECURSOS ORDINARIOS MONEDA NACIONAL</t>
  </si>
  <si>
    <t>PAGO A NATIXIS FRANCIA PRÉSTAMO 931-OA1 VCTO. 30-sep-2016 POR CUENTA DE GMSCZ , VALOR 30-sep-2016 CAPITAL EUR 8.814,46 INTERESES EUR 2.784,39 LIB. 00099031002 RECUP.DIFERENCIALES CAPITAL E INTERES-CRED.EXT.</t>
  </si>
  <si>
    <t>PAGO A NATIXIS FRANCIA PRÉSTAMO 931-OB1 VCTO. 30-sep-2016 POR CUENTA DE SEMAPA , VALOR 30-sep-2016 CAPITAL EUR 32.274,00 INTERESES EUR 3.421,56 LIB. 00099031002 RECUP.DIFERENCIALES CAPITAL E INTERES-CRED.EXT.</t>
  </si>
  <si>
    <t>A:00041014201 Transferencia que efectuamos, a requerimiento de Zona Franca Cobija segun nota CITE: ZFC-DGE-UAF-ART-No.463/2016, por concepto de Desembolso del 2% en favor del Ministerio de Desarrollo Productivo y Economia Plural, mismo que debera ser transferidos a la Libreta No. 00041014201 MDPYEP</t>
  </si>
  <si>
    <t xml:space="preserve">EMPRESA NACIONAL DE ELECTRICIDAD  </t>
  </si>
  <si>
    <t>A:00099021001 Transferencia que efectuamos a solicitud de la Empresa Nacional de Electricidad segun nota CITE: ENDE-DGFN-9/48-16 y en virtud a lo establecido en el paragrafo II, Articulo 6 del Decreto Supremo No. 2899 de fecha 15 de septiembre de 2016, para el financiamiento del subsidio a la perman</t>
  </si>
  <si>
    <t xml:space="preserve">CORPORACIÓN MINERA DE BOLIVIA  </t>
  </si>
  <si>
    <t>A:00099021001 Transferencia que efectuamos a solicitud de la Corporacion Minera de Bolivia segun nota CITE: UNTE-0183/2016 en virtud a lo establecido en el paragrafo II, Articulo 6 del Decreto Supremo No. 2899 de fecha 15 de septiembre de 2016, para el financiamiento del subsidio a lapermanencia esc</t>
  </si>
  <si>
    <t>NUMERO DE LIBRETA CUT: 00099021001 OPERACIÓN E18 TRANSFERENCIA DEL SISTEMA FINANCIERO POR CUENTA DE TERCEROS A LA CUT TRANSFERENCIA A SOLICITUD DE FONDESIF</t>
  </si>
  <si>
    <t>NUMERO DE LIBRETA CUT: 00099021001 OPERACIÓN E18 TRANSFERENCIA DEL SISTEMA FINANCIERO POR CUENTA DE TERCEROS A LA CUT TRANSFERENCIA A REQUIRIIMIENTO DEL FONDESIF</t>
  </si>
  <si>
    <t xml:space="preserve">SERVICIO NACIONAL DE DEFENSA PÚBLICA  </t>
  </si>
  <si>
    <t>NUMERO DE LIBRETA CUT: 00152018001 OPERACIÓN E18 TRANSFERENCIA DEL SISTEMA FINANCIERO POR CUENTA DE TERCEROS A LA CUT A SOL ESCRITA DE LA EMBAJADA DE SUIZA</t>
  </si>
  <si>
    <t>NUMERO DE LIBRETA CUT: 30018012 OPERACIÓN E18 TRANSFERENCIA DEL SISTEMA FINANCIERO POR CUENTA DE TERCEROS A LA CUT A SOL ESCRITA DE LA EMBAJADA DE SUIZA</t>
  </si>
  <si>
    <t>||REGISTRO COMISION AVISO EMISION CARTA DE CREDITO STANDBY BS220.-,AVISO ENMIENDA BS220.-Y EMISION COMP.CONTABLE BS50.-REF.:06/05475/6010404 (BCB:SB-R-2016-033) A/F MINISTERIO DE HIDR.Y ENERGIA-EEC-GNV,S/G NOTA MHE/EEC-GNV-000271/2016. LIB.00078034201 MHE -EEC-GNV FONDO DE CONVERSION DE VEHICULOS REF.:COMISIONES SBLC 06/05475/6010404</t>
  </si>
  <si>
    <t>||COMISIONES BANCARIAS POR DESEMBOLSO CORRESPONDIENTE A LA INICIATIVA HIPC II DIALOGO NACIONAL 2000 SEGUN LEY 2235 DE FECHA 31-07-2001, D.S. 26426 DE FECHA 01-12-2001 Y LEY 211 DE FECHA 23-12-2011 Y NOTA MEFP/VTCP/DGCP/UODP-839/2016 DE FECHA 28-09-2016 DEL MEFP LIB N° 00099021001 "TGN- RECURSOS ORDINARIOS (3987)" REF.: UTILES DE ESCRITORIO</t>
  </si>
  <si>
    <t>||TRANSFERENCIA FONDOS SG.CITE:DE-3725/2016 DEL FNDR RECIBIDA EN F. 29-09-16 (TRAM-TSO-6526) REF: DESEMBOLSO PARA EL PROYECTO CONST SIST MICRORIEGO PALMITOS TIMBOY (YACUIBA)-GAD TARIJA EMP. ADJUDICADA EMP. CONSTRUCTORA CUESTA BLANCA S.R.L.-PAGO 1 (PLLA 7) DE LA LIB. N° 00862012001 FNDR ADMINISTRACION COSTO UTILES DE ESCRITORIO</t>
  </si>
  <si>
    <t>||TRANSFERENCIA FONDOS SG.CITE:DE-3718/2016 DEL FNDR RECIBIDA EN F. 29-09-16 (TRAM-TSO-6527) REF: DESEMBOLSO PARA EL PROYECTO MEJ SIST RIEGO SAN JACINTO NORTE (TARIJA)-GAD TARIJA EMPRESA ADJUDICADA OSCAR RICALDI TORREZ -PAGO 1 (PLLA 8) DE LA LIB. N° 00862012001 FNDR ADMINISTRACION COSTO UTILES DE ESCRITORIO</t>
  </si>
  <si>
    <t>||TRANSFERENCIA FONDOS SG.CITE:DE-3702/2016 DEL FNDR RECIBIDA EN F. 29-09-16 (TRAM-TSO-6528) REF: DESEMBOLSO PARA EL PROYECTO CONST SIST MICRORIEGO Z ALTA CANDADO CHICO (BERMEJ-GAD TARIJA EMPRESA ADJUDICADA ISMAEL ZURITA QUISPE -PAGO 1 (PLLA 4) DE LA LIB. N° 00862012001 FNDR ADMINISTRACION COSTO UTILES DE ESCRITORIO</t>
  </si>
  <si>
    <t>||TRANSFERENCIA DE FONDOS SG. CITE:DE-3704/2016 DEL FNDR RECIBIDA EN F. 29-09-16 (TRAM-TSO-6529) REF: DESEMBOLSO PARA EL PROYECTO CONST.SISTEMA MICRORIEGO Z.ALTA CANDADO CHICO (BERMEJGAD TARIJA EMP. ADJUDICADA MARCO ANTONIO CARDOZO BURGOS - PAGO 1 (PLLA 2) DE LA LIB. N° 00862012001 FNDR ADMINISTRACION COSTO UTILES DE ESCRITORIO</t>
  </si>
  <si>
    <t>||TRANSFERENCIA DE FONDOS SG. CITE:DE-3706/2016 DEL FNDR RECIBIDA EN F. 29-09-16 (TRAM-TSO-6530) REF: DESEMBOLSO PARA EL PROYECTO CONST.MICRORIEGO COMU CANDADO GRANDE (BERMEJO)GAD TARIJA EMP. ADJUDICADA SANDRA MARLENE SUBIETA ARACENA - PAGO 1 (PLLA 5) DE LA LIB. N° 00862012001 FNDR ADMINISTRACION COSTO UTILES DE ESCRITORIO</t>
  </si>
  <si>
    <t>||TRANSFERENCIA DE FONDOS SG. CITE:DE-3708/2016 DEL FNDR RECIBIDA EN F. 29-09-16 (TRAM-TSO-6531) REF: DESEMBOLSO PARA EL PROYECTO CONST. MICRORIEGO PRESURIZADO LAS ANTAS AMARETA GAD TARIJA EMP. ADJUDICADA CONSTRUCTORA ECER - PAGO 1 (PLLA 9) DE LA LIB. N° 00862012001 FNDR ADMINISTRACION COSTO UTILES DE ESCRITORIO</t>
  </si>
  <si>
    <t>||REGISTRO DE LA COMISION DE ENMIENDA BS220.-, REEMBOLSO GASTOS DE COMUNICACION BS220.- Y EMISION DE CBTE. CONTABLE BS50.- SEGUN NOTA SEDEM/GG/CB/2016-0297 ADJUNTA REF.: I-2016-028 CGO. LIB. CUT N°00576012001 CARTONBOL REF.: ENMIENDA LC I -2016-028</t>
  </si>
  <si>
    <t>||TRANSFERENCIA DE FONDOS SEGÚN CITE: DE-3710/2016 DEL FNDR RECIBIDA EN FECHA 29/09/16 REF: DESEMBOLSO PARA EL PROYECTO "CONST. MICRORIEGO POTRERILLOS (ENTRE RIOS)" - GAD TARIJA EMPRESA ADJUDICADA UNIPERSONAL CONSTRUCTORA EL CEIBO PAGO 1 (PLLA 10) (TRAM-TSO-6532) DE LA LIBRETA N° 00862012001 FNDR ADMINISTRACIÓN, COSTO ÚTILES DE ESCRITORIO</t>
  </si>
  <si>
    <t>||TRANSFERENCIA DE FONDOS SEGÚN CITE: DE-3712/2016 DEL FNDR RECIBIDA EN FECHA 29/09/16 REF: DESEMBOLSO PARA EL PROYECTO "MEJ. AMPL. SIST. RIEGO CANCHAS MAYO, CAÑAS, CRUCE RIOS" - GAD TARIJA EMPRESA ADJUDICADA INCOSUR (INGENIEROS CONSULTORES DEL SUR) PAGO 1 (PLLA 4) (TRAM-TSO-6533) DE LA LIBRETA N° 00862012001 FNDR ADMINISTRACIÓN, COSTO ÚTILES DE ESCRITORIO</t>
  </si>
  <si>
    <t>||TRANSFERENCIA DE FONDOS SEGÚN CITE: DE-3714/2016 DEL FNDR RECIBIDA EN FECHA 29/09/16 REF: DESEMBOLSO PARA EL PROYECTO "CONST. SISTEMA DE RIEGO TACUARA (PADCAYA)" - GAD TARIJA EMPRESA ADJUDICADA ASOCIACIÓN ACCIDENTAL ANDALUCIA PAGO 1 (PLLA 10) (TRAM-TSO-6534) DE LA LIBRETA N° 00862012001 FNDR ADMINISTRACIÓN, COSTO ÚTILES DE ESCRITORIO</t>
  </si>
  <si>
    <t>||TRANSFERENCIA DE FONDOS SEGÚN CITE: DE-3715/2016 DEL FNDR RECIBIDA EN FECHA 29/09/16 REF: DESEMBOLSO PARA EL PROYECTO "CONST. SISTEMA DE RIEGO ERQUIS (SAN LORENZO)" - GAD TARIJA EMPRESA ADJUDICADA CONSTRUCTORA ECOVIL S.L.R. PAGO 1 (PLLA 9) (TRAM-TSO-6535) DE LA LIBRETA N° 00862012001 FNDR ADMINISTRACIÓN, COSTO ÚTILES DE ESCRITORIO</t>
  </si>
  <si>
    <t>||TRANSFERENCIA DE FONDOS SEGÚN CITE: DE-3717/2016 DEL FNDR RECIBIDA EN FECHA 29/09/16 REF: DESEMBOLSO PARA EL PROYECTO "MEJ. SIST. RIEGO SAN JACINTO NORTE (TARIJA)" - GAD TARIJA EMPRESA ADJUDICADA TÉCNICOS CONSTRUCTORES S.R.L. T.C. PAGO 1 (PLLA 8) (TRAM-TSO-6536) DE LA LIBRETA N° 00862012001 FNDR ADMINISTRACIÓN, COSTO ÚTILES DE ESCRITORIO</t>
  </si>
  <si>
    <t>||TRANSFERENCIA DE FONDOS SEGÚN CITE: DE-3705/2016 DEL FNDR RECIBIDA EN FECHA 29/09/16 REF: DESEMBOLSO PARA EL PROYECTO "CONST. MICRORIEGO COMU. CANDADO GRANDE (BERMEJO)" - GAD TARIJA EMPRESA ADJUDICADA MENDOZA &amp; MENA CONSTRUCCIONES S.R.L PAGO 1 (PLLA 9-10) (TRAM-TSO-6537) DE LA LIBRETA N° 00862012001 FNDR ADMINISTRACIÓN, COSTO ÚTILES DE ESCRITORIO</t>
  </si>
  <si>
    <t>||TRANSFERENCIA DE FONDOS SEGÚN CITE: DE-3703/2016 DEL FNDR RECIBIDA EN FECHA 29/09/16 REF: DESEMBOLSO PARA EL PROYECTO "CONST. SIST. MICRORIEGO Z ALTA CANDADO CHICO (BERMEJO)" - GAD TARIJA EMPRESA ADJUDICADA SERVICIOS DE CONSULTORIA Y CONSTRUCCIÓN DEL SUR PAGO 1 (PLLAS 6-7) (TRAM-TSO-6538) DE LA LIBRETA N° 00862012001 FNDR ADMINISTRACIÓN, COSTO ÚTILES DE ESCRITORIO</t>
  </si>
  <si>
    <t>||TRANSFERENCIA DE FONDOS SEGÚN CITE: DE-3726/2016 DEL FNDR RECIBIDA EN FECHA 29/09/16 REF: DESEMBOLSO PARA EL PROYECTO "MEJ. AMPL. SIST. RIEGO POR TUBERIA LAGUNITAS IGUEMBE" - GAD TARIJA EMPRESA ADJUDICADA ASOCIACIÓN ACCIDENTAL CIVILENG &amp; ASOCIADOS PAGO 1 (PLLA 6) (TRAM-TSO-6542) DE LA LIBRETA N° 00862012001 FNDR ADMINISTRACIÓN, COSTO ÚTILES DE ESCRITORIO</t>
  </si>
  <si>
    <t>||TRANSFERENCIA DE FONDOS SEGÚN CITE: DE-3728/2016 DEL FNDR RECIBIDA EN FECHA 29/09/16 REF: DESEMBOLSO PARA EL PROYECTO "AMPL. SIST. MICRORIEGO PUESTO GARCIA (VILLA MONTES)" - GAD TARIJA EMPRESA ADJUDICADA CONSTRUCTORA Y CONSULTORA DAOLI S.R.L.PAGO 1 (PLLA 5) (TRAM-TSO-6543) DE LA LIBRETA N° 00862012001 FNDR ADMINISTRACIÓN, COSTO ÚTILES DE ESCRITORIO</t>
  </si>
  <si>
    <t>||TRANSFERENCIA DE FONDOS SEGÚN CITE: DE-3729/2016 DEL FNDR RECIBIDA EN FECHA 29/09/16 REF: DESEMBOLSO PARA EL PROY. "MEJ. AMPL. SIST. RIEGO CANCHAS MAYO,CAÑAS CRUCE ROS" - GAD TARIJA EMPRESA ADJUDICADA CONSTRUCORP S.A. PAGO 1 (PLLAS 10,12 - 14) (TRAM-TSO-6544) DE LA LIBRETA N° 00862012001 FNDR ADMINISTRACIÓN, COSTO ÚTILES DE ESCRITORIO</t>
  </si>
  <si>
    <t>COBRO DE||UTILES DE ESCRITORIO POR LA ELABORACION DE LA OPERACION CONTABLE N° 865585 DE LA FECHA DE LA LIBRETA N° 00862012001 FNDR ADMINISTRACION, COSTO UTILES DE ESCRITORIO</t>
  </si>
  <si>
    <t>||TRANSFERENCIA DE FONDOS SEGÚN CITE: DE-3727/2016 DEL FNDR RECIBIDA EN FECHA 29/09/16 REF: DESEM. PARA EL PROY. "AMPL. SIST. MICRORIEGO PUESTO GARCIA (VILLA MONTES)" - GAD TARIJA EMPRESA ADJUDICADA EMPRESA DE SERVICIOS GENERALES ECOLETTI PAGO 1 (PLLA 1) (TRAM-TSO-6545) DE LA LIBRETA N° 00862012001 FNDR ADMINISTRACIÓN, COSTO ÚTILES DE ESCRITORIO</t>
  </si>
  <si>
    <t>||TRANSFERENCIA DE FONDOS SEGÚN CITE: DE-3724/2016 DEL FNDR RECIBIDA EN FECHA 29/09/16 REF: DESEM. PARA EL PROY. "MEJ. SISTEMA MICRORIEGO LA HIGUERA (URIONDO)" - GAD TARIJA EMPRESA ADJUDICADA CONSTRUCTORA ECOVIL S.R.L. PAGO 1 (PLLA 4) (TRAM-TSO-6546) DE LA LIBRETA N° 00862012001 FNDR ADMINISTRACIÓN, COSTO ÚTILES DE ESCRITORIO</t>
  </si>
  <si>
    <t>COBRO DE||COSTO UTILES DE ESCRITORIO POR LA ELABORACION DEL COMPROBANTE CONTABLE N° 0865589 DE LA FECHA. DE LA LIB. N° 00862012001 FNDR ADMINISTRACION COSTO UTILES DE ESCRITORIO</t>
  </si>
  <si>
    <t>||TRANSFERENCIA DE FONDOS SEGÚN CITE: DE-3722/2016 DEL FNDR RECIBIDA EN FECHA 29/09/16 REF: DESEM. PARA EL PROY. "CONST. SIST. RIEGO BELLA VISTA FASE I (SUB. GOB CERCA)" - GAD TARIJA EMPRESA ADJUDICADA ECOURBANO S.R.L. PAGO 1 (PLLA 7) (TRAM-TSO-6547) DE LA LIBRETA N° 00862012001 FNDR ADMINISTRACIÓN, COSTO ÚTILES DE ESCRITORIO</t>
  </si>
  <si>
    <t>||TRANSFERENCIA DE FONDOS SEGÚN CITE: DE-3720/2016 DEL FNDR RECIBIDA EN FECHA 29/09/16 REF: CONST. SIST. RIEGO BELLA VISTA FASE I (SUB GOB CERCA)" - GAD TARIJA EMPRESA ADJUDICADA TIERRA &amp; INGENIERIA S.R.L. PAGO 1 (PLLA 3) (TRAM-TSO-6548) DE LA LIBRETA N° 00862012001 FNDR ADMINISTRACIÓN, COSTO ÚTILES DE ESCRITORIO</t>
  </si>
  <si>
    <t>||TRANSFERENCIA DE FONDOS S/G. MENSAJES SWIFT NRO. 13866 DE LA FECHA. (SECTOR PUBLICO). DEBITO DE LA LIBRETA 00117012001 DGAC, REPOSICION UTILES DE ESCRITORIO.</t>
  </si>
  <si>
    <t>||TRANSFERENCIA DE FONDOS S/G. MENSAJES SWIFT NRO. 13867 DE LA FECHA. (SECTOR PUBLICO). DEBITO DE LA LIBRETA 00117012001 DGAC, REPOSICION UTILES DE ESCRITORIO.</t>
  </si>
  <si>
    <t>COBRO DE||ÚTILES DE ESCRITORIO POR LA ELABORACIÓN DEL COMPROBANTE CONTABLE N° 0865601 DE LA FECHA Y NOTA DEL MEFP CITE: MEFP/VTCP/DGPOT/UOTGN N° 0303/2016 RECIBIDA EN FECHA 03/02/2016 DE LA LIBRETA N° 00099021001 TGN RECURSOS ORDINARIOS</t>
  </si>
  <si>
    <t>'TRANSFERENCIA DE FONDOS||S/G. NOTA CITE: MH/VTCP/DGT/UO/OB NO.1844/2008 DE F.21-10-2008 DEL MIN.DE HACIENDA S/G. DETALLE ADJUNTO. (COMPLEMENTO AL IDH DE F.28-09-16). DEBITO DE LA LIBRETA NO.00990201001, REPOSICION UTILES DE ESCRITORIO.</t>
  </si>
  <si>
    <t>'COBRO DE'||UTILES DE ESCRITORIO S/G. NOTA CITE: MEFP/VTCP/DGPOT/UPCFTGN/N°2154/2016 DE LA FECHA, DEL MIN.DE ECONOMIA Y FINANZAS PUBLICAS.(HRE-TGL-14839), COMPLEMENTO A LA OPERACION CONTABLE NO.-0865541 DE LA FECHA. DEBITO DE LA LIBRETA N°00099021001 TGN-RECURSOS ORDINARIOS".</t>
  </si>
  <si>
    <t>De: 00099024113 Transferencia en cumplimiento al DS N0913 de 15/06/2011 y el Convenio Intergubernativo de Financiamiento UPRE-CIF-IG/249/2016, suscrito entre la UPRE y el GAM Pojo Proyecto Const. 8 Aulas U.E. Emilio Grageda Zurita (Pojo), correspondiente al pago de la planilla N2, segun la UPRE.</t>
  </si>
  <si>
    <t>De: 00099024113 Transferencia en cumplimiento al DS N0913 de 15/06/2011 y el Convenio Intergubernativo de Financiamiento UPRE-CIF-IG 212/2016, suscrito entre la UPRE y el GAM Desaguadero Proyecto Construccion Mercado Central Desaguadero, correspondiente al pago de la planilla N2, segun la UPRE.</t>
  </si>
  <si>
    <t>De: 00099024113 Transferencia en cumplimiento al DS N0913 de 15/06/2011 y el Convenio Interinstitucional de Financiamiento UPRE-CIF-090/2015, suscrito entre la UPRE y el GAM Puerto Villarroel Proyecto Construccion Puentes Vehiculares Menores Camino Tupiza, correspondiente al pago de la planilla N2 d</t>
  </si>
  <si>
    <t>De: 00099024113 Transferencia en cumplimiento al DS N0913 de 15/06/2011 y el Convenio Intergubernativo de Financiamiento UPRE-CIF-IG/264/2016, suscrito entre la UPRE y el GAM Tolata Proyecto Const. Unidad Educativa Primaria San Antonio (Tolata), correspondiente al pago de la planilla N2, segun la UP</t>
  </si>
  <si>
    <t>De: 00099024113 Transferencia en cumplimiento al DS N0913 de 15/06/2011 y el Convenio Interinstitucional de Financiamiento UPRE-CIF-078/2015, suscrito entre la UPRE y el GAM Villa Tunari Proyecto Construccion Tinglado y Graderia U.E. Minera Llallagua, correspondiente al pago de la planilla N3 de cie</t>
  </si>
  <si>
    <t>De: 00099024113 Transferencia en cumplimiento al DS N0913 de 15/06/2011 y el Convenio Intergubernativo de Financiamiento UPRE-CIF-IG/332/2016, suscrito entre la UPRE y el GAM Omereque Proyecto Construccion Fronton Municipal Omereque, correspondiente al pago de la planilla N2, segun la UPRE.</t>
  </si>
  <si>
    <t>De: 00099024113 Transferencia en cumplimiento al DS N0913 de 15/06/2011 y el Convenio Intergubernativo de Financiamiento UPRE-CIF-IG/180/2015, suscrito entre la UPRE y el GAM Arani, Proyecto Construccion Aulas Unidad Educativa Arani, correspondiente al pago de la planilla N1, segun la UPRE.</t>
  </si>
  <si>
    <t>De: 00099024113 Transferencia en cumplimiento al DS N0913 de 15/06/2011 y el Convenio Intergubernativo de Financiamiento UPRE-CIF-IG 435/2016, suscrito entre la UPRE, el GAD Tarija y el GAM Padcaya, Proyecto Construccion Cancha Deportiva con Cesped Sintetico Huacanqui, correspondiente al pago del 20</t>
  </si>
  <si>
    <t>De: 00099024113 Transferencia en cumplimiento al DS N0913 de 15/06/2011 y el Convenio Intergubernativo de Financiamiento UPRE-CIF-IG/373/2016, suscrito entre la UPRE y el GAM Huarina, Proyecto Construccion Unidad Educativa Jose Miguel Lanza - Huarina, correspondiente al pago del 20% de anticipo del</t>
  </si>
  <si>
    <t>De: 00099024113 Transferencia en cumplimiento al DS N0913 de 15/06/2011 y el Convenio Intergubernativo de Financiamiento UPRE-CIF-IG/482/2016, suscrito entre la UPRE y el GAM Santa Rosa del Sara, Proyecto Construccion Modulo Educativo U.E. Rodolfo Rivero Vaca, correspondiente al pago del 20% de anti</t>
  </si>
  <si>
    <t>De: 00099024113 Transferencia en cumplimiento al DS N0913 de 15/06/2011 y el Convenio Intergubernativo de Financiamiento UPRE-CIF-IG/481/2016, suscrito entre la UPRE y el GAM Santa Rosa del Sara, Proyecto Construccion Coliseo Municipal Juan Evo Morales Ayma, correspondiente al pago del 20% de antici</t>
  </si>
  <si>
    <t>De: 00099024113 Transferencia en cumplimiento al DS N0913 de 15/06/2011 y el Convenio Intergubernativo de Financiamiento UPRE-CIF-IG/486/2016, suscrito entre la UPRE y el GAM Potosi, Proyecto Construccion Unidad Educativa Litoral, correspondiente al pago del 20% de anticipo del monto financiado, seg</t>
  </si>
  <si>
    <t>De: 00099024113 Transferencia en cumplimiento al DS N0913 de 15/06/2011 y el Convenio Intergubernativo de Financiamiento UPRE-CIF-IG/487/2016, suscrito entre la UPRE y el GAM Potosi, Proyecto Construccion Bloque Administrativo, 4 Aulas, Banos y Area Deportiva con Tinglado U.E. Karachipampa, correspo</t>
  </si>
  <si>
    <t>De: 00099024113 Transferencia en cumplimiento al DS N0913 de 15/06/2011 y el Convenio Intergubernativo de Financiamiento UPRE-CIF-IG/261/2016, suscrito entre la UPRE y el GAM Alalay, Proyecto Const. Cancha Multiple y Tinglado con Graderia en la Unidad Educativa 27 de Mayo - Viscachani, correspondien</t>
  </si>
  <si>
    <t>De: 00099024113 Transferencia en cumplimiento al DS N0913 de 15/06/2011 y el Convenio Intergubernativo de Financiamiento UPRE-CIF-IG/103/2016, suscrito entre la UPRE y el GAM San Miguel, Proyecto Construccion Tinglado con Graderias Comunidad San Pedro de Sapoco, correspondiente al pago de la planill</t>
  </si>
  <si>
    <t>De: 00099024113 Transferencia en cumplimiento al DS N0913 de 15/06/2011 y el Convenio Intergubernativo de Financiamiento UPRE-CIF-IG/085/2016, suscrito entre la UPRE y el GAM Cotoca, Proyecto Construccion Tinglado y Graderias Barrio 8 de Diciembre, correspondiente al pago de la planilla N1, segun la</t>
  </si>
  <si>
    <t>'COBRO POR´||COMISION TRANSFERENCIA FDOS.AL EXTERIOR 0,10% S/USD7.078.801,60.-,REEMB.GSTS.COMUNICACION BS220.-Y EMISION COMP.CONTABLE BS50.-REF.:PAGO 100% LC I-2016-026 P/C EMAPA A/F LDC TRADING AND SERVICE CO.S.A.,EN COMPL.A COMP.865395,30/09/16. LIB.00572012001 LBP-EMAPA-EMP.DE APOYO A LA PROD.DE ALIMENTOS REF.:PAGO 100% LC I-2016-026</t>
  </si>
  <si>
    <t>||TRANSFERENCIA DE FONDOS SEGÚN CITE: DE-3707/2016 DEL FNDR RECIBIDA EN FECHA 29-09-16 (TRAM-TSO-6518) REF: DESEMBOLSO PARA EL PROYECTO CONST. MICRORIEGO LOS CAMPOS (ENTRE RIOS)  GAD TARIJA EMPRESA ADJUDICADA OSCAR JHASMANY ALCOBA LOPEZ - PAGO 1 (PLLA 4). DE LA LIB. N° 00862012001 FNDR ADMINISTRACION COSTO UTILES DE ESCRITORIO</t>
  </si>
  <si>
    <t>||TRANSF. FONDOS SG.NOTA DEL FNDR CITE: DE-3697/16 RECIB. EN FECHA 29-09-16 REF: DESEMBOLSO PARA EL PROYECTO CONST.RIO URUGUAITO S ROSA DE LA ROCA S I VELASCO- GAD STA. CRUZ EMPRESA ADJ. ROVELLA CARRANZA SA. (SUC. BOLIVIA) - PAGO:20 (P.28 T-I) (TRAM-TSO-6541) DE LA LIB. N° 00862012001 FNDR ADMINISTRACION, COSTO UTILES DE ESCRITORIO</t>
  </si>
  <si>
    <t>||TRANSF. FONDOS SG.NOTA DEL FNDR CITE: DE-3698/16 RECIB. EN FECHA 29-09-16 REF: DESEMBOLSO PARA EL PROYECTO CONST.RIO URUGUAITO S ROSA DE LA ROCA S I VELASCO- GAD. STA. CRUZ EMPRESA ADJ. ROVELLA CARRANZA SA. (SUC. BOLIVIA) - PAGO:20 (P.28 T-II) (TRAM-TSO-6539) DE LA LIB. N° 00862012001 FNDR ADMINISTRACION, COSTO UTILES DE ESCRITORIO</t>
  </si>
  <si>
    <t>||REGISTRO COBRO COMISION AVISO CARTA DE CREDITO STANDBY BS220.-Y EMISION COMP.CONTABLE BS50.-REF.:31134020163504 (BCB:SB-R-2016-36) A/F Y.P.F.B.,EN COMPL.A COMP.865420,30/09/16. LIB.00513012007 YPFB - RECURSOS NACIONALIZACIÓN</t>
  </si>
  <si>
    <t>||TRANSF. FONDOS SG.NOTA DEL FNDR CITE: DE-3699/16 RECIB. EN FECHA 29-09-16 REF: DESEMBOLSO PARA EL PROYECTO CONST.RIO URUGUAITO S ROSA DE LA ROCA S I VELASCO- GAD. STA. CRUZ EMPRESA ADJ. ROVELLA CARRANZA SA. (SUC. BOLIVIA) - PAGO:20 (P.28 T-III) (TRAM-TSO-6540) DE LA LIB. N° 00862012001 FNDR ADMINISTRACION, COSTO UTILES DE ESCRITORIO</t>
  </si>
  <si>
    <t>||TRANSFERENCIA DE FONDOS SEGÚN CITE: DE-3709/2016 DEL FNDR RECIBIDA EN FECHA 29-09-16 (TRAM-TSO-6519) REF: DESEMBOLSO PARA EL PROYECTO CONST. MICRORIEGO POTRERILLOS (ENTRE RIOS)  GAD TARIJA EMPRESA ADJUDICADA EMP. UNIPERSONAL MARCUBE- PAGO 1 (PLLA 10) DE LA LIB. N° 00862012001 FNDR ADMINISTRACION COSTO UTILES DE ESCRITORIO</t>
  </si>
  <si>
    <t>'TRANSFERENCIA DE FONDOS||A SOL. DEL MIN,DE ECO Y FIN.PUBL. MEFP/VTCP/DGPOT/UPCFTGN/TR-N°2128/2016 DE LA FECHA HRE TSO 6562 REPOSICIÓN DE BOLETAS DE PAGO SOLICITADOS POR VARIAS ENTIDADES, CONSIGNADAS EN EL COMPROBANTE DE PAGO N° 18658. DEBITO DE LA LIBRETA 00099021001 COBRO UTILES DE ESCRITORIO.</t>
  </si>
  <si>
    <t>||TRANSFERENCIA DE FONDOS SEGÚN CITE: DE-3711/2016 DEL FNDR RECIBIDA EN FECHA 29-09-16 (TRAM-TSO-6520) REF: DESEMBOLSO PARA EL PROYECTO MEJ AMPL SIST RIEGO CANCHAS MAYO, CAÑAS, CRUCE ROS  GAD TARIJA EMPRESA ADJUDICADA ASOC. ACCID.RRACSUR Y ASOCIADOS - PAGO 1 (PLLA 6) DE LA LIB. N° 00862012001 FNDR ADMINISTRACION COSTO UTILES DE ESCRITORIO</t>
  </si>
  <si>
    <t>||TRANSFERENCIA DE FONDOS SEGUN CITE: DE-3713/2016 DEL FNDR RECIBIDA EN FECHA 29-09-16 (TRAM-TSO-6521) REF: DESEMBOLSO PARA EL PROYECTO CONST. SISTEMA DE RIEGO TACUARA (PADCAYA)-GAD TARIJA EMPRESA ADJUDICADA ONG INSTITUCION DE DESARROLLO COSAPI-PAGO 1 (PLLA 5) DE LA LIB. N° 00862012001 FNDR ADMINISTRACION COSTO UTILES DE ESCRITORIO</t>
  </si>
  <si>
    <t>||TRANSFERENCIA DE FONDOS SEGUN CITE: DE-3716/2016 DEL FNDR RECIBIDA EN FECHA 29-09-16 (TRAM-TSO-6522) REF: DESEMBOLSO PARA EL PROYECTO MEJ AMPL SIST RIEGO PRESURIZADO LA TIPA, COLPANA-GAD TARIJA EMP. ADJUDICADA EMP. UNIPERSONAL CONSTRUCTORA ROBLEDAL-PAGO 1 (PLL 6) DE LA LIB. N° 00862012001 FNDR ADMINISTRACION COSTO UTILES DE ESCRITORIO</t>
  </si>
  <si>
    <t>||TRANSFERENCIA DE FONDOS SEGUN CITE: DE-3719/2016 DEL FNDR RECIBIDA EN FECHA 29-09-16 (TRAM-TSO-6523) REF: DESEMBOLSO PARA EL PROYECTO MEJ AMPL SIST RIEGO PRESURIZADO VUELTA DE TIROS-GAD TARIJA EMP. ADJUDICADA ANDREY KITAY-GORA-PAGO 1 (PLLA 2) DE LA LIB. N° 00862012001 FNDR ADMINISTRACION COSTO UTILES DE ESCRITORIO</t>
  </si>
  <si>
    <t>||TRANSFERENCIA DE FONDOS SEGÚN CONTRATO DE SERVICIOS SAJU 170 REF: DISTRIBUCIÓN DE FONDOS CORRESPONDIENTES AL MES DE SEPTIEMBRE 2016 Y NOTA DEL MINISTERIO DE ECONOMÍA Y FINANZAS PÚBLICAS CITE: MEFP/VTCP/DGPOT/UOTGN N°303/2016 DE FECHA 03/02/16 DE LA LIBRETA N° 00099021001 TGN RECURSOS ORDINARIOS, COSTO ÚTILES DE ESCRITORIO</t>
  </si>
  <si>
    <t>TRANSFERENCIA DE FONDOS||EN ATENCION A NOTA DEL MIN. DE ECONOMIA Y FINANZAS PUBLICAS. MEFP/VTCP/DGCP/UODP-965/2016 DE LA FECHA(HRE-TSO-6563). PAGO BTS EXTRABURSATIL -VENCIMIENTO 1, 2 Y 3 DE OCTUBRE DE 2016 D.S. N°1121 DE 11/01/2012. DEBITO DE LA LIBRETA N° 00099021001 "TGN-RECURSOS ORDINARIOS-MONEDA NACIONAL".</t>
  </si>
  <si>
    <t>'TRANSFERENCIA DE FONDOS||EN ATENCION A NOTA DEL MIN. DE ECONOMIA Y FINANZAS PUBLICAS. MEFP/VTCP/DGCP/UODP-965/2016 DE LA FECHA(HRE-TSO-6563). PAGO BTS EXTRABURSATIL -VENCIMIENTO 1, 2 Y 3 DE OCTUBRE DE 2016 D.S. N°1121 DE 11/01/2012. DEBITO DE LA LIBRETA N° 00099021001, REPOSICIÓN ÚTILES DE ESCRITORIO.</t>
  </si>
  <si>
    <t>||TRANFERENCIA FONDOS DE LA CUT. PARA PAGO VALORES DEL TGN.CON F. DE VENCIMIENTO 30/09/2016 SEGUN MEFP/VTCP/DGCP/UODP-964/2016 DE F.30/9/16 DEL MIN. DE ECONOMIA Y FIN. PUB. LIB.00099031003 TGN.TIT.VALOR DEL TESORO-M/N. LIBRETA 00099031003 TGN-TITULOS VALOR DEL TESORO-MN.</t>
  </si>
  <si>
    <t>||TRANSFERENCIA FONDOS SG.CITE:DE-3721/2016 DEL FNDR RECIBIDA EN F. 29-09-16 (TRAM-TSO-6524) REF: DESEMBOLSO P/PROYECTO CONST SIST RIEGO BELLA VISTA FASE I (SUB GOB CERCA-GAD TARIJA EMP. ADJUDICADA EMP. UNIPERSONAL SERVICIOS DE INGENIERIA FERNANDEZ-PAGO 1 (PLLAS 10-11) DE LA LIB. N° 00862012001 FNDR ADMINISTRACION COSTO UTILES DE ESCRITORIO</t>
  </si>
  <si>
    <t>||TRANSFERENCIA FONDOS SG.CITE:DE-3723/2016 DEL FNDR RECIBIDA EN F. 29-09-16 (TRAM-TSO-6525) REF: DESEMBOLSO P/PROYECTO CONST SIST RIEGO RINCON S. ANTONIO MAGDALENA FASE I-GAD TARIJA EMP. ADJUDICADA ASOC.ACCIDENT. TARIJA -PAGO 1 (PLLAS 4-5) DE LA LIB. N° 00862012001 FNDR ADMINISTRACION COSTO UTILES DE ESCRITORIO</t>
  </si>
  <si>
    <t>COBRO COSTOS DE PAPELERIA SEGUN TRANSFERENCIA DEL EXTERIOR POR ORDEN DE GAS CORONA S.A.E.C.A. REF:ANTICIPO LIB. 00513062001 YPFB-OPERACIONES PLANTA DE SEPARACION DE LIQUIDOS RIO GRANDE</t>
  </si>
  <si>
    <t>PAGO A NATIXIS FRANCIA PRÉSTAMO 651-OB1 VCTO. 30-sep-2016 POR CUENTA DE TGN , NTI. 008222 VALOR 30-sep-2016 CAPITAL EUR 32.228,22 INTERESES EUR 928,44 CTA. 3987 CUENTA UNICA DEL TESORO LIB. 00099021001 REF.: COMISIONES BANCARIAS</t>
  </si>
  <si>
    <t>VENTA DE DIVISAS CON TRANSFERENCIA DE FONDOS A SOLICITUD DE SERVICIO GENERAL DE IDENTIFICACION PERSONAL - SEGIP SEGUN SOLICITUD 802 REF: ENTREGA DE FONDOS A LA OFICINA DE WASHINGTON - EEUU PARA GASTOS EN BIENES Y SERVICIOS Y ACTIVOS FIJOS, SEGUN NOTA 039/2016, SOLICITUD 3, CERT.2585. LIB. 00340012003 RECAUDACION EXTRANJERIA - C.I. -L.C.</t>
  </si>
  <si>
    <t>TRANSFERENCIA DE FONDOS A SOLICITUD DE MINISTERIO DE DEFENSA SEGUN SOLICITUD 794 REF: TRANSFERENCIA VIA BCB A LA EMPRESA " MIL COM SUPPORT, INC " PARA LA ADQUISICIÓN DE REPUESTOS PARA LAS AERONAVE DE LA FUERZA AEREA BOLIVIANA. REQUERIDO POR EL S.A.A. "11". SEGUN INFORME Nº 126/16 DE LA SECCION CONTR LIB. 00099021001 TGN-RECURSOS ORDINARIOS (3987)</t>
  </si>
  <si>
    <t>VENTA DE DIVISAS CON TRANSFERENCIA DE FONDOS A SOLICITUD DE SERVICIO GENERAL DE IDENTIFICACION PERSONAL - SEGIP SEGUN SOLICITUD 801 REF: ENTREGA DE FONDOS A LA OFICINA DE WASHINGTON - EEUU PARA GASTOS EN BIENES Y SERVICIOS, SEGUN NOTA 039/2016, SOLICITUD 3, CERT.2585. LIB. 00340012003 RECAUDACION EXTRANJERIA - C.I. -L.C.</t>
  </si>
  <si>
    <t>VENTA DE DIVISAS CON TRANSFERENCIA DE FONDOS A SOLICITUD DE SERVICIO GENERAL DE IDENTIFICACION PERSONAL - SEGIP SEGUN SOLICITUD 800 REF: ENTREGA DE FONDOS A LA OFICINA DE WASHINGTON - EEUU PARA PAGO DE PLANILLA DE COMPENSACIÓN CORRESPONDIENTE AL MES DE SEPTIEMBRE/2016, SEGUN NOTA 1028/2016, CERT.258 LIB. 00340012003 RECAUDACION EXTRANJERIA - C.I. -L.C.</t>
  </si>
  <si>
    <t>VENTA DE DIVISAS CON TRANSFERENCIA DE FONDOS A SOLICITUD DE ADUANA NACIONAL DE BOLIVIA SEGUN SOLICITUD 797 REF: NUCTECH COMPANY LIMITED/ PAGO POR MANTENIMIENTO DE DOS ESCANERES MOVILES DE INSPECCION NO INTRUSIVA CORRESPONDIENTE AL DECIMO PAGO (AGOSTO-2016) SEGUN INFORME AN-GNFGC-DIAFC N° 161/2016 Y LIB. 00283012002 ADUANA NAL.-RECURSOS PROPIOS (4169-03D353)</t>
  </si>
  <si>
    <t>VENTA DE DIVISAS CON TRANSFERENCIA DE FONDOS A SOLICITUD DE ADMINISTRACION DE SERVICIOS PORTUARIOS BOLIVIA SEGUN SOLICITUD 799 REF: H.R. 1274 - ENVIO DE RECURSOS POR GASTOS DE FUNCIONAMIENTO ASL PUERTO DE ARICA POR SERVICIOS BASICOS CORRESPONDIENTE A LA REPOSICION DE AGOSTO/2016, SEGÚN COMUNICACIÓN LIB. 00594012001 ASP-B FONDO DE OPERACIONES</t>
  </si>
  <si>
    <t>TRANSFERENCIA DE FONDOS A SOLICITUD DE MINISTERIO DE DEFENSA SEGUN SOLICITUD 796 REF: TRANSFERENCIA VIA BCB A LA EMPRESA "MIL CON SUPPORT, INC. PARA LA ADQUISICIÓN DE REPUESTOS Y MATERIAL ELÉCTRICO CON DESTINO A LA AERONAVE SUPER KING AIR 200 MATRICULA FAB-011 DE LA FTA "DIABLOS NEGROS" SOLICITADA LIB. 00099021001 TGN-RECURSOS ORDINARIOS (3987)</t>
  </si>
  <si>
    <t>VENTA DE DIVISAS CON TRANSFERENCIA DE FONDOS A SOLICITUD DE YACIMIENTOS PETROLIFEROS FISCALES BOLIVIANOS SEGUN SOLICITUD 795 REF: PAGO A INSPECTORATE SERVICES PERU SERVICIO DE INSPECCION DE CANTIDAD EN EL DESPACHO DE DOI EN CISTERNAS EN LA TERMINAL DE ILO PETROPERU JULIO 2016 LIB. 00513012004 LBP-YPFB-UNICOMERCIAL (4030005415/1-2188907)</t>
  </si>
  <si>
    <t>VENTA DE DIVISAS CON TRANSFERENCIA DE FONDOS A SOLICITUD DE ADMINISTRACION DE SERVICIOS PORTUARIOS BOLIVIA SEGUN SOLICITUD 798 REF: H.R. 1349 - PAGO DE FACTURAS AL TPA, POR SERVICIO DE FAENAS EN EL PUERTO DE ARICA POR CARGA DE EXPORTACIONES VINTO SEGUN COMUNICACION INTERNA ASP-B/DOP/CI-728/2016 Y LIB. 00594012001 ASP-B FONDO DE OPERACIONES</t>
  </si>
  <si>
    <t>VENTA DE DIVISAS CON TRANSFERENCIA DE FONDOS A SOLICITUD DE SERVICIO GENERAL DE IDENTIFICACION PERSONAL - SEGIP SEGUN SOLICITUD 803 REF: ENTREGA DE FONDOS A LA OFICINA DE BUENOS AIRES - ARGENTINA PARA PAGO DE PLANILLA DE COMPENSACION CORRESPONDIENTE AL MES DE SEPTIEMBRE/2016, SEGUN NOTA 1027/2016, C LIB. 00340012003 RECAUDACION EXTRANJERIA - C.I. -L.C.</t>
  </si>
  <si>
    <t>VENTA DE DIVISAS CON TRANSFERENCIA DE FONDOS A SOLICITUD DE MINISTERIO DE TRABAJO, EMPLEO Y PREVISION SOCIAL SEGUN SOLICITUD 792 REF: PARA REGISTRAR LA TRANSFERENCIA DE RECURSOS (5000 SUS) A FAVOR DE LA RIAL RED INTERAMERICANA PARA LA ADMINISTRACION LABORAL ORGANIZACION DE LOS ESTADOS AMERICANOS C LIB. 00070011102 MTEPS-INGRESOS (5015034475317)</t>
  </si>
  <si>
    <t>TRANSFERENCIA RECIBIDA DEL EXTERIOR SEGÚN MENSAJES SWIFT Nos. 13851-13847 (REM.EXT.) DE FECHA 30-09-2016 POR DESEMBOLSO DE CAF PRÉSTAMO CFA008340 CONST.DOBLEVIA MONTERO-CRISTAL SOLICITUD DESEMBOLSO NRO.11 LIBRETA N° 00291012002 ABC-RECURSOS PROPIOS REF.: UTILES DE ESCRITORIO</t>
  </si>
  <si>
    <t>De: 00099024113 Transferencia en cumplimiento al DS N0913 de 15/06/2011 y el Convenio Intergubernativo de Financiamiento UPRE-CIF-IG/310/2016, suscrito entre la UPRE y el GAM Bolivar Proyecto Const. Fronton Tipo I Municipio Bolivar, correspondiente al pago de la planilla N1, segun la UPRE.</t>
  </si>
  <si>
    <t>De: 00099024113 Transferencia en cumplimiento al DS N0913 de 15/06/2011 y el Convenio Intergubernativo de Financiamiento UPRE-CIF-IG/347/2015, suscrito entre la UPRE y el GAM Pucarani, Proyecto Const. Aulas U.E. Antofagasta (Vilaque) (Pucarani), correspondiente al pago de la planilla N4 de cierre, s</t>
  </si>
  <si>
    <t>De: 00099024113 Transferencia en cumplimiento al DS N0913 de 15/06/2011 y el Convenio Intergubernativo de Financiamiento UPRE-CIF-IG 021/2015, suscrito entre la UPRE y el GAM Puerto Gonzalo Moreno, Proyecto Construccion y Equipamiento Unidad Educativa Gonzalo Moreno Fase I en Comunidad Gonzalo Moren</t>
  </si>
  <si>
    <t>De: 00099024113 Transferencia en cumplimiento al DS N0913 de 15/06/2011 y el Convenio Intergubernativo de Financiamiento UPRE-CIF-IG/224/2016, suscrito entre la UPRE y el GAM Villa Rivero, Proyecto Const. Estadio con Cesped Sintetico Villa Rivero, correspondiente al pago de la planilla N2, segun la</t>
  </si>
  <si>
    <t>De: 00099024113 Transferencia en cumplimiento al DS N0913 de 15/06/2011 y el Convenio Intergubernativo de Financiamiento UPRE-CIF-IG/224/2016, suscrito entre la UPRE y el GAM Villa Rivero, Proyecto Const. Estadio con Cesped Sintetico Villa Rivero, correspondiente al pago de la planilla N1, segun la</t>
  </si>
  <si>
    <t>De: 00099024113 Transferencia en cumplimiento al DS N0913 de 15/06/2011 y el Convenio Intergubernativo de Financiamiento UPRE-CIF-IG/262/2016, suscrito entre la UPRE y el GAM Alalay, Proyecto Const. 3 Aulas Multigrado Unidad Educativa Guaman Wachana, correspondiente al pago de la planilla N3 de cier</t>
  </si>
  <si>
    <t>De: 00099024113 Transferencia en cumplimiento al DS N0913 de 15/06/2011 y el Convenio Intergubernativo de Financiamiento UPRE-CIF-IG/259/2016, suscrito entre la UPRE y el GAM Alalay, Proyecto Const. Tinglado con Graderia en la Unidad Educativa 10 de Junio - Qoturi, correspondiente al pago de la plan</t>
  </si>
  <si>
    <t>De: 00099024113 Transferencia en cumplimiento al DS N0913 de 15/06/2011 y el Convenio Intergubernativo de Financiamiento UPRE-CIF-IG/302/2016, suscrito entre la UPRE y el GAM Tapacari, Proyecto Const. de Tinglado Unidad Educativa Elizardo Perez de Azahuani, correspondiente al pago de la planilla N2,</t>
  </si>
  <si>
    <t>De: 00099024113 Transferencia en cumplimiento al DS N0913 de 15/06/2011 y el Convenio Intergubernativo de Financiamiento UPRE-CIF-IG/187/2015, suscrito entre la UPRE y el GAM Tiahuanacu, Proyecto Construccion Cancha de Futbol Cesped Sintetico Zona Oeste Pillapi - Tiahuanacu, correspondiente al pago</t>
  </si>
  <si>
    <t>De: 00099024113 Transferencia en cumplimiento al DS N0913 de 15/06/2011 y el Convenio Intergubernativo de Financiamiento UPRE-CIF-IG/329/2015, suscrito entre la UPRE y el GAM Puerto Villarroel, Proyecto Const. Puente Cajon Barrio 11 de Octubre (Ivirgarzama), correspondiente al pago de la planilla N2</t>
  </si>
  <si>
    <t>De: 00099024113 Transferencia en cumplimiento al DS N0913 de 15/06/2011 y el Convenio Interinstitucional de Financiamiento UPRE-CIF-0361/13, suscrito entre la UPRE y el GAM Villa Tunari, Proyecto Construccion Tinglado, Graderias y Cancha Multiple Mayca Monte, correspondiente al pago de la devolucion</t>
  </si>
  <si>
    <t>De: 00099024113 Transferencia en cumplimiento al DS N0913 de 15/06/2011 y el Convenio Interinstitucional de Financiamiento UPRE-CIF-163/2015, suscrito entre la UPRE y el GAM Quillacollo, Proyecto Construccion Complejo Deportivo Canchas de Raquetbol Evo Morales Ayma D-3 Quillacollo, correspondiente a</t>
  </si>
  <si>
    <t>De: 00099024113 Transferencia en cumplimiento al DS N0913 de 15/06/2011 y el Convenio Intergubernativo de Financiamiento UPRE-CIF-IG 477/2016, suscrito entre la UPRE y el GAM Villa de Huacaya Proyecto Construccion U.E. Tecnico Humanistico 13 de Junio Huacaya, correspondiente al pago del 20% de antic</t>
  </si>
  <si>
    <t>De: 00099024113 Transferencia en cumplimiento al DS N0913 de 15/06/2011 y el Convenio Intergubernativo de Financiamiento UPRE-CIF-IG 464/2016, suscrito entre la UPRE y el GAM de Mizque proyecto Construccion Unidad Educativa Puente Pampa, correspondiente al primer desembolso equivalente al 20% del mo</t>
  </si>
  <si>
    <t>De: 00099024113 Transferencia en cumplimiento al DS N0913 de 15/06/2011 y el Convenio Intergubernativo de Financiamiento UPRE-CIF-IG 478/2016, suscrito entre la UPRE y el GAM de Mizque proyecto Construccion Unidad Educativa Martin Cardenas, correspondiente al primer desembolso equivalente al 20% del</t>
  </si>
  <si>
    <t>De: 00099024113 Transferencia en cumplimiento al DS N0913 de 15/06/2011 y el Convenio Intergubernativo de Financiamiento UPRE-CIF-IG/476/2016, suscrito entre la UPRE y el GAM San Pablo de Lipez Proyecto Construccion Unidad Educativa Nueva Esperanza de Polulos Comunidad de Polulos, correspondiente al</t>
  </si>
  <si>
    <t>De: 00099024113 Transferencia en cumplimiento al DS N0913 de 15/06/2011 y el Convenio Intergubernativo de Financiamiento UPRE-CIF-IG/419/2015, suscrito entre la UPRE y el GAM Turco Proyecto Construccion Tinglado U.E. Eduardo Avaroa Asuncion de Laca Laca, correspondiente al pago de la planilla N3, se</t>
  </si>
  <si>
    <t>De: 00099024113 Transferencia en cumplimiento al DS N0913 de 15/06/2011 y el Convenio Intergubernativo de Financiamiento UPRE-CIF-IG 519/2015, suscrito entre la UPRE y el GAM Punata Proyecto Construccion U.E. Evo Morales Ayma Punata, correspondiente al pago de la planilla N2, segun la UPRE.</t>
  </si>
  <si>
    <t>De: 00099024113 Transferencia en cumplimiento al DS N0913 de 15/06/2011 y el Convenio Intergubernativo de Financiamiento UPRE-CIF-IG/260/2016, suscrito entre la UPRE y el GAM Alalay Proyecto Const. Dos Aulas y Tinglado con Graderia en la Unidad Educativa Lagunita, correspondiente al pago de la plani</t>
  </si>
  <si>
    <t>De: 00099024113 Transferencia en cumplimiento al DS N0913 de 15/06/2011 y el Convenio Interinstitucional de Financiamiento UPRE-CIF-083/2015, suscrito entre la UPRE y el GAM Villa Tunari Proyecto Construccion Tinglado y Graderia U.E. Cristal Mayu, correspondiente al pago de la devolucion de retencio</t>
  </si>
  <si>
    <t>MINISTERIO DE DESARROLLO PRODUCTIVO Y ECONOMIA PLURAL "MDPEP"</t>
  </si>
  <si>
    <t>00410101101 DEP.DE CHEQ.AJENOS,RET.DE CAM.,CONCEPTO: DESCUENTO REALIZADO DE SUELDOS Y SALARIOS NOVIEMBRE / 2015,DEP.: MDPYEP - CARLOS RAUL RIVERA MERCADO , PROCEDENCIA: BANCO UNION S.A., CHEQUE: 835, FECHA DE EMISION:29/12/2015</t>
  </si>
  <si>
    <t>FONDO DE FINANCIAMIENTO PARA LA MINERIA " FOFIM"</t>
  </si>
  <si>
    <t>01300104201 DEP.DE CHEQ.AJENOS,RET.DE CAM.,CONCEPTO: PAGO CUENTA CAPITAL,DEP.: COMERMIN , PROCEDENCIA: BANCO MERCANTIL SANTA CRUZ SA., CHEQUE: 6474, FECHA DE EMISION:30/12/2015</t>
  </si>
  <si>
    <t>01300102003 DEP.DE CHEQ.AJENOS,RET.DE CAM.,CONCEPTO: PAGO DE LA CUOTA 72 POR INTERES ORDINARIO,DEP.: COMERMIN , PROCEDENCIA: BANCO MERCANTIL SANTA CRUZ SA., CHEQUE: 6475, FECHA DE EMISION:30/12/2015</t>
  </si>
  <si>
    <t>DEPOSITOS ADUANEROS BOLIVIANOS  "DAB"</t>
  </si>
  <si>
    <t>05800102001 DEPOSITO DE EFECTIVO, DEPOSITANTE: DEP. ADUANEROS BOLIVIANOS, CONCEPTO: DEVOLUCION, CUENTA DE DEPOSITO: CUENTA UNICA DEL TESORO</t>
  </si>
  <si>
    <t>LACTEOS BOLIVIA "LACTEOSBOL"</t>
  </si>
  <si>
    <t>05740102002 DEP.DE CHEQ.AJENOS,RET.DE CAM.,CONCEPTO: DEV. DE  FONDOS,DEP.: LACTEOSBOL , PROCEDENCIA: BANCO UNION S.A., CHEQUE: 4176, FECHA DE EMISION:31/12/2015</t>
  </si>
  <si>
    <t>05740102002 DEP.DE CHEQ.AJENOS,RET.DE CAM.,CONCEPTO: DEV. DE  FONDOS,DEP.: LACTEOSBOL , PROCEDENCIA: BANCO UNION S.A., CHEQUE: 4175, FECHA DE EMISION:31/12/2015</t>
  </si>
  <si>
    <t xml:space="preserve">MINISTERIO DE SALUD </t>
  </si>
  <si>
    <t>00465508004 DEPOSITO DE EFECTIVO, DEPOSITANTE: CARLA ANDREA PARADA BARBA, CONCEPTO: DEVOLUCION DE SALDO FUENTE 80 ORGANISMO 729, CUENTA DE DEPOSITO: CUENTA UNICA DEL TESORO</t>
  </si>
  <si>
    <t>05740102002 DEP.DE CHEQ.AJENOS,RET.DE CAM.,CONCEPTO: DEV.  DE  FONDOS,DEP.: LACTEOSBOL , PROCEDENCIA: BANCO UNION S.A., CHEQUE: 4174, FECHA DE EMISION:31/12/2015</t>
  </si>
  <si>
    <t>05740102002 DEP.DE CHEQ.AJENOS,RET.DE CAM.,CONCEPTO: DEV.  DE  FONDOS,DEP.: LACTEOSBOL , PROCEDENCIA: BANCO UNION S.A., CHEQUE: 4173, FECHA DE EMISION:31/12/2015</t>
  </si>
  <si>
    <t>05740102002 DEP.DE CHEQ.AJENOS,RET.DE CAM.,CONCEPTO: DEV. DE  FONDOS,DEP.: LACTEOSBOL , PROCEDENCIA: BANCO UNION S.A., CHEQUE: 4172, FECHA DE EMISION:31/12/2015</t>
  </si>
  <si>
    <t>05740102002 DEP.DE CHEQ.AJENOS,RET.DE CAM.,CONCEPTO: DEV.  DE  FONDOS,DEP.: LACTEOSBOL , PROCEDENCIA: BANCO UNION S.A., CHEQUE: 4170, FECHA DE EMISION:30/12/2015</t>
  </si>
  <si>
    <t>ORGANO JUDICIAL "OJ"</t>
  </si>
  <si>
    <t>05920102001 DEPOSITO DE EFECTIVO, DEPOSITANTE: EMPRESA ESTATAL BOLIVIANA DE TURISMO, CONCEPTO: DEVOLUCION DE SALDO CAJA CHICA, CUENTA DE DEPOSITO: CUENTA UNICA DEL TESORO</t>
  </si>
  <si>
    <t>00990201001 DEPOSITO DE EFECTIVO, DEPOSITANTE: LOURDES HUARAS / AUX-CONTABLE-U.E.N.C.I.D-MOPSV, CONCEPTO: PAGO EXCEDENTE REFRIGERIO BS.18, CUENTA DE DEPOSITO: CUENTA UNICA DEL TESORO</t>
  </si>
  <si>
    <t>SERVICIO NACIONAL DE AREAS PROTEGIDAS "SERNAP"</t>
  </si>
  <si>
    <t>00860308003 DEPOSITO DE EFECTIVO, DEPOSITANTE: SERNAP-FUNDESNAP- PN ANMI  OTUQUIS, CONCEPTO: REVERSION DE FONDOS NO UTILIZADOS, CUENTA DE DEPOSITO: CUENTA UNICA DEL TESORO</t>
  </si>
  <si>
    <t xml:space="preserve">DIRECCION GENERAL DE PROGRAMACIÓN Y 
OPERACIONES DEL TESORO
</t>
  </si>
  <si>
    <t>00990201001 DEP.DE CHEQ.AJENOS,RET.DE CAM.,CONCEPTO: GIRO: GUSTAVO JUAN TANGO FLORES,DEP.: BANCO UNION SA , PROCEDENCIA: BANCO UNION S.A., CHEQUE: 137671, FECHA DE EMISION:31/12/2015</t>
  </si>
  <si>
    <t>ADMINISTRACION DE SERVICIOS PORTUARIOS - BOLIVIA "ASP-B"</t>
  </si>
  <si>
    <t>05940102001 DEPOSITO DE EFECTIVO, DEPOSITANTE: ROGER QUISBERT, CONCEPTO: PAGO DE DEUDA PENDIENTE, CUENTA DE DEPOSITO: CUENTA UNICA DEL TESORO</t>
  </si>
  <si>
    <t>00860308007 DEP.DE CHEQ.AJENOS,RET.DE CAM.,CONCEPTO: DEVOLUCION PAGO C-31 2424/2014,DEP.: INTERCON  SRL. , PROCEDENCIA: BANCO UNION S.A., CHEQUE: 90, FECHA DE EMISION:30/12/2015</t>
  </si>
  <si>
    <t>DIRECCION DEPARTAMENTA DE EDUCACION SANTA CRUZ "DDE-SCZ"</t>
  </si>
  <si>
    <t>02710202001 DEP.DE CHEQ.AJENOS,RET.DE CAM.,CONCEPTO: GIRO: MONTOYA ROBLES HECTOR ABRAHAM,DEP.: BANCO UNION SA , PROCEDENCIA: BANCO UNION S.A., CHEQUE: 137673, FECHA DE EMISION:04/01/2016</t>
  </si>
  <si>
    <t>00990201001 DEPOSITO DE EFECTIVO, DEPOSITANTE: MIN DE DESARROLLO PROD. Y ECONOMIA PLURAL, CONCEPTO: DEV. ´PARCIAL DEL AGUINALDO DE NAVIDAD 2015 POR RENUNCIA AL CARGO, CUENTA DE DEPOSITO: CUENTA UNICA DEL TESORO</t>
  </si>
  <si>
    <t>02710202001 DEP.DE CHEQ.AJENOS,RET.DE CAM.,CONCEPTO: GIRO: MONTOYA ROBLES HECTOR ABRAHAM,DEP.: BANCO UNION SA , PROCEDENCIA: BANCO UNION S.A., CHEQUE: 137674, FECHA DE EMISION:04/01/2016</t>
  </si>
  <si>
    <t>00990201001 DEP.DE CHEQ.AJENOS,RET.DE CAM.,CONCEPTO: GIRO: PAZ BALLIVIAN SERGIO ANTONIO,DEP.: BANCO UNION SA , PROCEDENCIA: BANCO UNION S.A., CHEQUE: 137669, FECHA DE EMISION:31/12/2015</t>
  </si>
  <si>
    <t>00990201001 DEP.DE CHEQ.AJENOS,RET.DE CAM.,CONCEPTO: GIRO: MONTAÑO TERCEROS CLARY MABEL,DEP.: BANCO UNION SA , PROCEDENCIA: BANCO UNION S.A., CHEQUE: 137670, FECHA DE EMISION:31/12/2015</t>
  </si>
  <si>
    <t>00990201001 DEPOSITO DE EFECTIVO, DEPOSITANTE: HECTOR BENITO AVILA MARIN, CONCEPTO: DEVOLUCION DE HABERES NOVIEMBRE 2015 (MINISTERIO DE EDUCACION), CUENTA DE DEPOSITO: CUENTA UNICA DEL TESORO</t>
  </si>
  <si>
    <t>02710202001 DEP.DE CHEQ.AJENOS,RET.DE CAM.,CONCEPTO: GIRO: BARTOLOME CABRERA GREGORIO BERNARDO,DEP.: BANCO UNION SA , PROCEDENCIA: BANCO UNION S.A., CHEQUE: 137668, FECHA DE EMISION:31/12/2015</t>
  </si>
  <si>
    <t>06601902001 DEP.DE CHEQ.AJENOS,RET.DE CAM.,CONCEPTO: DEVOLUCION DE PASAJE C-31 - 32 /2015,DEP.: ORGANO JUDICIAL - DPTO SANTA C RUZ , PROCEDENCIA: BANCO UNION S.A., CHEQUE: 2486, FECHA DE EMISION:17/12/2015</t>
  </si>
  <si>
    <t>MINISTERIO DE DESARROLLO RURAL Y TIERRAS "MDRYT"</t>
  </si>
  <si>
    <t>00479207001 DEPOSITO DE EFECTIVO, DEPOSITANTE: PROYECTO VALE, CONCEPTO: SALDOS NO EJECUTADOS EN LA GESTION 2015, CUENTA DE DEPOSITO: CUENTA UNICA DEL TESORO</t>
  </si>
  <si>
    <t>00990201001 DEPOSITO DE EFECTIVO, DEPOSITANTE: VEIZAGA BAQUEROS RONALD ALBERTO, CONCEPTO: DEVOLUCION ASIGNACION DE VIATICOS, CUENTA DE DEPOSITO: CUENTA UNICA DEL TESORO</t>
  </si>
  <si>
    <t>00990201001 DEPOSITO DE EFECTIVO, DEPOSITANTE: ANGELICA TERCEROS DE SALCEDO, CONCEPTO: DUODECIMAS DE AGUINALDO 2015, CUENTA DE DEPOSITO: CUENTA UNICA DEL TESORO</t>
  </si>
  <si>
    <t>01300102002 DEPOSITO DE EFECTIVO, DEPOSITANTE: COOP MINERA UNION AUCAPATA LTDA, CONCEPTO: PAGO CUOTA 21 CAPITAL E INTERES COOP MINERA AUCAPATA LTDA, CUENTA DE DEPOSITO: CUENTA UNICA DEL TESORO</t>
  </si>
  <si>
    <t>00990201001 DEP.DE CHEQ.AJENOS,RET.DE CAM.,CONCEPTO: DEVOLUCION FAEA,DEP.: MIN DE EDUCACION , PROCEDENCIA: BANCO UNION S.A., CHEQUE: 15697, FECHA DE EMISION:31/12/2015</t>
  </si>
  <si>
    <t>00460204206 DEP.DE CHEQ.AJENOS,RET.DE CAM.,CONCEPTO: REVERSION DE FONDOS,DEP.: MINISTERIO DE SALUD , PROCEDENCIA: BANCO UNION S.A., CHEQUE: 1115, FECHA DE EMISION:29/12/2015</t>
  </si>
  <si>
    <t>00460201110 DEP.DE CHEQ.AJENOS,RET.DE CAM.,CONCEPTO: PAGO DE SUELDOS DEL PERSONAL DEL CENETROP,DEP.: MINISTERIO DE SALUD , PROCEDENCIA: BANCO UNION S.A., CHEQUE: 11480, FECHA DE EMISION:29/12/2015</t>
  </si>
  <si>
    <t>00460204206 DEP.DE CHEQ.AJENOS,RET.DE CAM.,CONCEPTO: REVERSION DE FONDOS,DEP.: MINISTERIO DE SALUD , PROCEDENCIA: BANCO UNION S.A., CHEQUE: 1114, FECHA DE EMISION:29/12/2015</t>
  </si>
  <si>
    <t>ADMINSTRADORA BOLIVIANA DE CARRETERAS "ABC"</t>
  </si>
  <si>
    <t>02910102006 DEP.DE CHEQ.AJENOS,RET.DE CAM.,CONCEPTO: DEP DERECHO DE VIA,DEP.: ENTEL S.A. , PROCEDENCIA: BANCO MERCANTIL SANTA CRUZ SA., CHEQUE: 194174, FECHA DE EMISION:30/12/2015</t>
  </si>
  <si>
    <t>00990201001 DEPOSITO DE EFECTIVO, DEPOSITANTE: JOSE LUIS LAURA RIVADENEIRA, CONCEPTO: DEV. DE HABERES MAYO 2015, CUENTA DE DEPOSITO: CUENTA UNICA DEL TESORO</t>
  </si>
  <si>
    <t>00990201001 DEPOSITO DE EFECTIVO, DEPOSITANTE: JOSE LUIS LAURA RIVADENEIRA, CONCEPTO: DEV. DE HABERES DUODECIMAS DE AGUINALDO 2015, CUENTA DE DEPOSITO: CUENTA UNICA DEL TESORO</t>
  </si>
  <si>
    <t>00990201001 DEPOSITO DE EFECTIVO, DEPOSITANTE: JOSE LUIS LAURA RIVADENEIRA, CONCEPTO: DEV. DE HABERES REINTEGRO MAYO 2015, CUENTA DE DEPOSITO: CUENTA UNICA DEL TESORO</t>
  </si>
  <si>
    <t>EMPRESA PUBLICA "QUIPUS"</t>
  </si>
  <si>
    <t>05900102001 DEPOSITO DE EFECTIVO, DEPOSITANTE: ARIEL LOZANO EMP. QUIPUS, CONCEPTO: DEVOLUCION DE VIATICOS, CUENTA DE DEPOSITO: CUENTA UNICA DEL TESORO</t>
  </si>
  <si>
    <t>EMPRESA AZUCARERA SAN BUENAVENTURA " EASBA"</t>
  </si>
  <si>
    <t>05860109203 DEPOSITO DE EFECTIVO, DEPOSITANTE: EMP AZUCARERA SAN BUENAVENTURA EASBA, CONCEPTO: DEVOLUCION DE FONDOS, CUENTA DE DEPOSITO: CUENTA UNICA DEL TESORO</t>
  </si>
  <si>
    <t>AUTORIDAD JURISDICCIONAL ADMINISTRATIVA MINERA "AJAM"</t>
  </si>
  <si>
    <t>01900102003 DEPOSITO DE EFECTIVO, DEPOSITANTE: JUAN CARLOS MURILLO, CONCEPTO: DEV. DE FONDOS EN GASTOS ASIGNADOS PARA MANTENIMIENTO DE INMUEBLE EN ALQUILER CBBA, CUENTA DE DEPOSITO: CUENTA UNICA DEL TESORO</t>
  </si>
  <si>
    <t>01900102001 DEPOSITO DE EFECTIVO, DEPOSITANTE: JOSE MANUEL ENCINAS, CONCEPTO: DEV. DE VIATICOS POR VIAJE A CBBA DEL 12 AL 15 DE AGOSTO 2015, CUENTA DE DEPOSITO: CUENTA UNICA DEL TESORO</t>
  </si>
  <si>
    <t>00990201001 DEPOSITO DE EFECTIVO, DEPOSITANTE: OSCAR G. ESCALIER ALARCON CI:2297245, CONCEPTO: ASUNTOS ADMINISTRATIVOS DE PASAJES, CUENTA DE DEPOSITO: CUENTA UNICA DEL TESORO</t>
  </si>
  <si>
    <t>00099021001 DEPOSITO DE EFECTIVO, DEPOSITANTE: M. REL EXTERIORES-CESAR ECHEVERRIA JAUREGUI, CONCEPTO: SUB COMISION TECNICA MIXTA ARGENTINA ( ABR), CUENTA DE DEPOSITO: CUENTA UNICA DEL TESORO</t>
  </si>
  <si>
    <t>MINISTERIO DE  RELACIONES EXTERIORES "RR-EE"</t>
  </si>
  <si>
    <t>00010011101 DEPOSITO DE EFECTIVO, DEPOSITANTE: M. DE REL EXTERIORES-CESAR ECHEVERRIA JAUREGUI, CONCEPTO: SUB COMISION ARGENTINA (NOV), CUENTA DE DEPOSITO: CUENTA UNICA DEL TESORO</t>
  </si>
  <si>
    <t>00010011101 DEPOSITO DE EFECTIVO, DEPOSITANTE: M. DE REL EXTERIORES-CESAR ECHEVERRIA JAUREGUI, CONCEPTO: SUB COMISION PARAGUAY, CUENTA DE DEPOSITO: CUENTA UNICA DEL TESORO</t>
  </si>
  <si>
    <t>00086038003 DEP.DE CHEQ.AJENOS,RET.DE CAM.,CONCEPTO: TRANSFERENCIA DE RECURSOS PARA GASTOS OPERATIVOS,DEP.: SERNAP - FUNDESNAP , PROCEDENCIA: BANCO UNION S.A., CHEQUE: 152, FECHA DE EMISION:04/01/2016</t>
  </si>
  <si>
    <t>00099021001 DEPOSITO DE EFECTIVO, DEPOSITANTE: ILVIRA BAUTISTA MARCA, CONCEPTO: DEVOLUCION DOS MESES DE AGUINALDO, CUENTA DE DEPOSITO: CUENTA UNICA DEL TESORO</t>
  </si>
  <si>
    <t>MINISTERIO DE GOBIERNO "MGOB"</t>
  </si>
  <si>
    <t>00015028002 DEPOSITO DE EFECTIVO, DEPOSITANTE: POLICIA BOLIVIANA, CONCEPTO: REVERSION FONDOS PARA CUATRO TALLERES FELCV, CUENTA DE DEPOSITO: CUENTA UNICA DEL TESORO</t>
  </si>
  <si>
    <t>FONDO NACIONAL DE DESARROLLO FORESTAL " FONABOSQUE"</t>
  </si>
  <si>
    <t>00223012001 DEPOSITO DE EFECTIVO, DEPOSITANTE: PABLO FERNANDEZ WIELER, CONCEPTO: DEVOLUCION PAGO EN DEMASIA AGUINALDO GESTION 2015, CUENTA DE DEPOSITO: CUENTA UNICA DEL TESORO</t>
  </si>
  <si>
    <t>00223012001 DEPOSITO DE EFECTIVO, DEPOSITANTE: PABLO FERNANDEZ WIELER, CONCEPTO: DEVOLUCION PAGO EN DEMASIA AGUINALDO ESFUERZO POR BOLIVIA GESTION 2015, CUENTA DE DEPOSITO: CUENTA UNICA DEL TESORO</t>
  </si>
  <si>
    <t>00099021001 DEPOSITO DE EFECTIVO, DEPOSITANTE: LUCRECIA VELARDE VDA FLORES, CONCEPTO: PARA DEPARTAMENTO DE SENASIR, CUENTA DE DEPOSITO: CUENTA UNICA DEL TESORO</t>
  </si>
  <si>
    <t>00099021001 DEPOSITO DE EFECTIVO, DEPOSITANTE: DPTO III OPERACIONES DEL EJERCITO, CONCEPTO: RETENCION 13% VIATICOS, CUENTA DE DEPOSITO: CUENTA UNICA DEL TESORO</t>
  </si>
  <si>
    <t>00047257001 DEP.DE CHEQ.AJENOS,RET.DE CAM.,CONCEPTO: REV. POR CIERRE DE GESTION 2015,DEP.: UEP- ACCESOS UOL - PATACAMAYA , PROCEDENCIA: BANCO UNION S.A., CHEQUE: 902, FECHA DE EMISION:31/12/2015</t>
  </si>
  <si>
    <t>UNIDAD DE COORDINACION DE PROGRAMAS Y PROYECTOS "UCPP"</t>
  </si>
  <si>
    <t>00035031101 DEPOSITO DE EFECTIVO, DEPOSITANTE: MEFP - UCPP, CONCEPTO: INGRESO AL PARQUEO VEHICULAR DEL C.F.CH.M. DURANTE EL MES DE DICIEMBRE 2015, CUENTA DE DEPOSITO: CUENTA UNICA DEL TESORO</t>
  </si>
  <si>
    <t>00099021001 DEP.DE CHEQ.AJENOS,RET.DE CAM.,CONCEPTO: CIERRE DE FONDOS ALQUILER VEHICULO MISION FIDA,DEP.: UEP - ACCESOS UOL RIBERALTA , PROCEDENCIA: BANCO UNION S.A., CHEQUE: 739, FECHA DE EMISION:30/12/2015</t>
  </si>
  <si>
    <t>00047258002 DEPOSITO DE EFECTIVO, DEPOSITANTE: UEP ACCESOS, CONCEPTO: FONDOS EN AVANCE, CUENTA DE DEPOSITO: CUENTA UNICA DEL TESORO</t>
  </si>
  <si>
    <t>00099021001 DEP.DE CHEQ.AJENOS,RET.DE CAM.,CONCEPTO: AUTORIDAD IMPUGNACION TRIBUTARIA - DEV. INCAPA. -OCT/15,DEP.: CAJA PETROLERA DE SALUD , PROCEDENCIA: BANCO UNION S.A., CHEQUE: 8616, FECHA DE EMISION:06/01/2016</t>
  </si>
  <si>
    <t>00099021001 DEP.DE CHEQ.AJENOS,RET.DE CAM.,CONCEPTO: DEVOLUCION DE CC NO COBRADA SEPTIEMBRE/2015,DEP.: LA VITALICIA SEGUROS Y REASEGUROS DE VIDA S.A. , PROCEDENCIA: BANCO BISA S.A., CHEQUE: 31332, FECHA DE EMISION:06/01/2016</t>
  </si>
  <si>
    <t>00099021001 DEP.DE CHEQ.AJENOS,RET.DE CAM.,CONCEPTO: AUTORIDAD DE IMPUGNACION TRIBUTARIA DEV. INCAP. JUNIO/15,DEP.: CAJA PETROLERA DE SALUD , PROCEDENCIA: BANCO UNION S.A., CHEQUE: 8432, FECHA DE EMISION:22/12/2015</t>
  </si>
  <si>
    <t>00047257001 DEPOSITO DE EFECTIVO, DEPOSITANTE: UEP-ACCESOS UOL RIBERALTA, CONCEPTO: CIERRE FONDOS EN AVANCE PARA GASTOS OPERATIVOS SOL 22/2015, CUENTA DE DEPOSITO: CUENTA UNICA DEL TESORO</t>
  </si>
  <si>
    <t>00099021001 DEP.DE CHEQ.AJENOS,RET.DE CAM.,CONCEPTO: AUTORIDAD IMPUGNAICON TRIBUTARIA DEV. INCAP. AGOSTO/15,DEP.: CAJA PETROLERA DE SALUD , PROCEDENCIA: BANCO UNION S.A., CHEQUE: 8506, FECHA DE EMISION:06/01/2016</t>
  </si>
  <si>
    <t>00099021001 DEP.DE CHEQ.AJENOS,RET.DE CAM.,CONCEPTO: AUTORIDAD IMPUGNACION TRIBUTARIA DEV. INCAP. SEPTIEMBRE/15,DEP.: CAJA PETROLERA DE SALUD , PROCEDENCIA: BANCO UNION S.A., CHEQUE: 8478, FECHA DE EMISION:06/01/2016</t>
  </si>
  <si>
    <t>00099021001 DEPOSITO DE EFECTIVO, DEPOSITANTE: FBMC - DAYAMI LEISA CORDERO VAZQUEZ, CONCEPTO: DEVOLUCION POR CONCEPTO DE TASA CORRESPONDIENTE AL MES DE DICIEMBRE 2015, CUENTA DE DEPOSITO: CUENTA UNICA DEL TESORO</t>
  </si>
  <si>
    <t>00099021001 DEPOSITO DE EFECTIVO, DEPOSITANTE: FBMC - DAYAMI LEISA CORDERO VAZQUEZ, CONCEPTO: DEVOLUCION POR CONCEPTO DE ALIMENTO CORRESPONDIENTE AL MES DICIEMBRE 2015, CUENTA DE DEPOSITO: CUENTA UNICA DEL TESORO</t>
  </si>
  <si>
    <t>00099021001 DEPOSITO DE EFECTIVO, DEPOSITANTE: FBMC - DAYAMI LEISA CORDERO VAZQUEZ, CONCEPTO: DEVOLUCION POR CONCEPTO DE GAS LICUADO CORRESPONDIENTE AL MES DE DICIEMBRE 2015, CUENTA DE DEPOSITO: CUENTA UNICA DEL TESORO</t>
  </si>
  <si>
    <t>00099021001 DEPOSITO DE EFECTIVO, DEPOSITANTE: FBMC - DAYAMI LEISA CORDERO VAZQUEZ, CONCEPTO: DEVOLUCUICON POR CONCEPTO DE COMUNICACIONES CORRESPONDIENTE AL MES DICIEMBRE 2015, CUENTA DE DEPOSITO: CUENTA UNICA DEL TESORO</t>
  </si>
  <si>
    <t>00099021001 DEPOSITO DE EFECTIVO, DEPOSITANTE: FBMC - DAYAMI LEISA CORDERO VAZQUEZ, CONCEPTO: DEVOLUCION POR CONCEPTO DE REPARACION Y MANTENIMIENTO DE EQUIPOS CORRESPONDIENTE AL MES DE DICIEMBRE, CUENTA DE DEPOSITO: CUENTA UNICA DEL TESORO</t>
  </si>
  <si>
    <t>00099021001 DEPOSITO DE EFECTIVO, DEPOSITANTE: FBMC - DAYAMI LEISA CORDERO VAZQUEZ, CONCEPTO: DEVOLUCION POR CONCEPTO DE REPARACION Y MANTENIEMIENTO DE INMUEBLE CORRESPONDIENTE A DICIEMBRE 2015, CUENTA DE DEPOSITO: CUENTA UNICA DEL TESORO</t>
  </si>
  <si>
    <t>00099021001 DEPOSITO DE EFECTIVO, DEPOSITANTE: FBMC - DAYAMI LEISA CORDERO VAZQUEZ, CONCEPTO: DEVOL POR CONCEPTO DE MANTENIMIENTO REPARACION DE VEHICULOS, MAQUINARIAS Y EQUIPOS DICIEMBRE 2015, CUENTA DE DEPOSITO: CUENTA UNICA DEL TESORO</t>
  </si>
  <si>
    <t>00099021001 DEPOSITO DE EFECTIVO, DEPOSITANTE: FBMC - DAYAMI LEISA CORDERO VAZQUEZ, CONCEPTO: DEVOLUCION POR CONCEPTO DE COMBUSTIBLE, LUBRICANTES Y OTROS DERIVADOS MES DICIEMBRE 2015, CUENTA DE DEPOSITO: CUENTA UNICA DEL TESORO</t>
  </si>
  <si>
    <t>00099021001 DEPOSITO DE EFECTIVO, DEPOSITANTE: IRENE BALLADARES VELASQUEZ, CONCEPTO: DEVOLUCION AL SENASIR COACTIVO SOCIAL, CUENTA DE DEPOSITO: CUENTA UNICA DEL TESORO</t>
  </si>
  <si>
    <t>00099021001 DEPOSITO DE EFECTIVO, DEPOSITANTE: CAMARA DE SENADORES, CONCEPTO: DEVOLUCION POR RETENCIONES IMPOSITIVAS DEL C-31 - 1215, CUENTA DE DEPOSITO: CUENTA UNICA DEL TESORO</t>
  </si>
  <si>
    <t>00099021001 DEPOSITO DE EFECTIVO, DEPOSITANTE: BAT ESC COM I VIDAURRE FREDY CHOQUEHUANCA C., CONCEPTO: SERVICIOS BASICOS, CUENTA DE DEPOSITO: CUENTA UNICA DEL TESORO</t>
  </si>
  <si>
    <t>00580012001 DEPOSITO DE EFECTIVO, DEPOSITANTE: DEPOSITOS ADUANEROS BOLIVIANOS, CONCEPTO: DEVOLUCION, CUENTA DE DEPOSITO: CUENTA UNICA DEL TESORO</t>
  </si>
  <si>
    <t>00099021001 DEPOSITO DE EFECTIVO, DEPOSITANTE: VICTOR CARLOS CANDIA RODRIGUEZ, CONCEPTO: DOBLE PERCEPCION, CUENTA DE DEPOSITO: CUENTA UNICA DEL TESORO</t>
  </si>
  <si>
    <t>00099021001 DEPOSITO DE EFECTIVO, DEPOSITANTE: MINISTERIO DE RELACIONES EXTERIORES, CONCEPTO: DEVOLUCION DE GASTOS DE FUNCIONAMIENTO 31-12-2014, 31-07-2014, 11-03-2015, CUENTA DE DEPOSITO: CUENTA UNICA DEL TESORO</t>
  </si>
  <si>
    <t>00099021001 DEP.DE CHEQ.AJENOS,RET.DE CAM.,CONCEPTO: GIRO: RENE MARCELO BALLESTEROS APAZA,DEP.: BANCO UNION S.A. , PROCEDENCIA: BANCO UNION S.A., CHEQUE: 137675, FECHA DE EMISION:07/01/2016</t>
  </si>
  <si>
    <t>00099021001 DEP.DE CHEQ.AJENOS,RET.DE CAM.,CONCEPTO: GIRO: GARCIA PE¿ARRIETA FEDERICO,DEP.: BANCO UNION S.A. , PROCEDENCIA: BANCO UNION S.A., CHEQUE: 137676, FECHA DE EMISION:07/01/2016</t>
  </si>
  <si>
    <t>00099021001 DEP.DE CHEQ.AJENOS,RET.DE CAM.,CONCEPTO: DEV. VIAT. Y GTOS. DE REPRES. PARIS-FRANCIA 10 AL 19/12/15 DESC. TASA DE EMB. HECTOR ARCE ZACONETA,DEP.: PROCURADURIA GENERAL DEL ESTADO</t>
  </si>
  <si>
    <t>00099021001 DEP.DE CHEQ.AJENOS,RET.DE CAM.,CONCEPTO: DEV. SUBSIDIOS POR INCAPACIDAD TEMPORAL CAJA PETROLERA DE SALUD,DEP.: PROCURADURIA GENERAL DEL ESTADO , PROCEDENCIA: BANCO UNION S.A., CHEQUE: 1393, FECHA DE EMISION:30/12/2015</t>
  </si>
  <si>
    <t>MINISTERIO DE AUTONOMIAS "MAUT"</t>
  </si>
  <si>
    <t>00051018013 DEP.DE CHEQ.AJENOS,RET.DE CAM.,CONCEPTO: DEV. SALDOS NO EJECUTADOS,DEP.: MIN DE AUTONOMIAS , PROCEDENCIA: BANCO UNION S.A., CHEQUE: 50, FECHA DE EMISION:06/01/2016</t>
  </si>
  <si>
    <t>00099021001 DEPOSITO DE EFECTIVO, DEPOSITANTE: BATALLON DE TRANSPORTES - I "EL ALTO", CONCEPTO: REVERSION POR CONCEPTO DE ENERGIA ELECTRICA, CUENTA DE DEPOSITO: CUENTA UNICA DEL TESORO</t>
  </si>
  <si>
    <t>00099021001 DEPOSITO DE EFECTIVO, DEPOSITANTE: BATALLON DE TRANSPORTES - I " EL ALTO", CONCEPTO: REVERSION POR CONCEPTO DE AGUA POTABLE, CUENTA DE DEPOSITO: CUENTA UNICA DEL TESORO</t>
  </si>
  <si>
    <t>00099021001 DEP.DE CHEQ.AJENOS,RET.DE CAM.,CONCEPTO: DEVOLUCION DE COTIZACION EXCESO EMP FBP,DEP.: FUTURO DE BOLIVIA S.A. AFP , PROCEDENCIA: BANCO DE CREDITO DE BOLIVIA S.A., CHEQUE: 42623, FECHA DE EMISION:07/01/2016</t>
  </si>
  <si>
    <t>00099021001 DEP.DE CHEQ.AJENOS,RET.DE CAM.,CONCEPTO: DEVOLUCION DE COTIZACION EXCESO EMPLEADOR,DEP.: FUTURO DE BOLIVIA S.A. AFP , PROCEDENCIA: BANCO DE CREDITO DE BOLIVIA S.A., CHEQUE: 42624, FECHA DE EMISION:07/01/2016</t>
  </si>
  <si>
    <t>00015011108 DEP.DE CHEQ.AJENOS,RET.DE CAM.,CONCEPTO: DEP. POR TRANSFERENCIA DE RECURSOS,DEP.: MINISTERIO DE GOBIERNO , PROCEDENCIA: BANCO UNION S.A., CHEQUE: 50383, FECHA DE EMISION:31/12/2015</t>
  </si>
  <si>
    <t>00046058003 DEPOSITO DE EFECTIVO, DEPOSITANTE: GOBIERNO AUTONOMO MUNICIPAL DE AGATA, CONCEPTO: MIN DE SALUD Y DEPORTES - FONDOS CANASTA DESNUTRICION CERO, CUENTA DE DEPOSITO: CUENTA UNICA DEL TESORO</t>
  </si>
  <si>
    <t>00099021001 DEPOSITO DE EFECTIVO, DEPOSITANTE: REMIGIA CHAMBI DE CALLISAYA, CONCEPTO: COBRO INDEBIDO POR NUEVAS NUPCIAS, CUENTA DE DEPOSITO: CUENTA UNICA DEL TESORO</t>
  </si>
  <si>
    <t>00099021001 DEPOSITO DE EFECTIVO, DEPOSITANTE: CMI-1 CAP. ING. GUARACHI O., CONCEPTO: REVERSION DE ENERGIA ELECTRICA, CUENTA DE DEPOSITO: CUENTA UNICA DEL TESORO</t>
  </si>
  <si>
    <t>00099021001 DEPOSITO DE EFECTIVO, DEPOSITANTE: NELZON CALLE ORTIZ, CONCEPTO: DEP DOS DUODECIMAS DE AGUINALDO, CUENTA DE DEPOSITO: CUENTA UNICA DEL TESORO</t>
  </si>
  <si>
    <t>00046024204 DEPOSITO DE EFECTIVO, DEPOSITANTE: JESUS GOMEZ, CONCEPTO: DEVOLUCION DE VIATICOS, CUENTA DE DEPOSITO: CUENTA UNICA DEL TESORO</t>
  </si>
  <si>
    <t>00046024204 DEPOSITO DE EFECTIVO, DEPOSITANTE: VIDAL MONTA¿O, CONCEPTO: DEVOLUCION DE VIATICOS, CUENTA DE DEPOSITO: CUENTA UNICA DEL TESORO</t>
  </si>
  <si>
    <t>00015011108 DEPOSITO DE EFECTIVO, DEPOSITANTE: EMERIK MEDRANO PARI, CONCEPTO: DEVOLUCION DE FONDOS AL C-31 7562 A NOMBRE DE EMERIK MEDRANO PARI, CUENTA DE DEPOSITO: CUENTA UNICA DEL TESORO</t>
  </si>
  <si>
    <t>00099021001 DEPOSITO DE EFECTIVO, DEPOSITANTE: ESCUELA MILITAR DE EQUITACION GERMAN BUSCH, CONCEPTO: REVERSION POR CONCEPTO DE EXAMEN DE LABORATORIO PARA 13 CABALLOS DE LA EMEE, CUENTA DE DEPOSITO: CUENTA UNICA DEL TESORO</t>
  </si>
  <si>
    <t>00099021001 DEPOSITO DE EFECTIVO, DEPOSITANTE: FELIPA QUISPE VDA. DE SALCEDO CI 2540497 LP, CONCEPTO: COBROS INDEBIDOS-DEVOLUCION, CUENTA DE DEPOSITO: CUENTA UNICA DEL TESORO</t>
  </si>
  <si>
    <t>00099021001 DEPOSITO DE EFECTIVO, DEPOSITANTE: LUIS ANGEL ALIAGA SANCHEZ, CONCEPTO: DOBLE PERCEPCION, CUENTA DE DEPOSITO: CUENTA UNICA DEL TESORO</t>
  </si>
  <si>
    <t>00099021001 DEPOSITO DE EFECTIVO, DEPOSITANTE: COLEGIO MILITAR DEL EJERCITO, CONCEPTO: REVERSION DE SERVICIO DE TELEFONIA CORRESPONDIENTE AL MES DE NOV/15, CUENTA DE DEPOSITO: CUENTA UNICA DEL TESORO</t>
  </si>
  <si>
    <t>00099021001 DEPOSITO DE EFECTIVO, DEPOSITANTE: RI -2 MCAL ANTONIO I. DE SUCRE, CONCEPTO: REVERSION POR SALDO NO EJECUTADO EN SERVICIOS BASICOS -ENER ELEC DIC/2015, CUENTA DE DEPOSITO: CUENTA UNICA DEL TESORO</t>
  </si>
  <si>
    <t>00099021001 DEPOSITO DE EFECTIVO, DEPOSITANTE: LUIS FERNANDO BENAVIDES FUENTES, CONCEPTO: REVERSION PASAJES, CUENTA DE DEPOSITO: CUENTA UNICA DEL TESORO</t>
  </si>
  <si>
    <t>00099021001 DEPOSITO DE EFECTIVO, DEPOSITANTE: EJERCITO DE BOLIVIA GCA-I "GRAL. DIV. A. SANTIAGO", CONCEPTO: DEVOLUCION POR CONCEPTO DE VIATICOS, CUENTA DE DEPOSITO: CUENTA UNICA DEL TESORO</t>
  </si>
  <si>
    <t>00035031101 DEP.DE CHEQ.AJENOS,RET.DE CAM.,CONCEPTO: ALQUILER AUDITORIO ILLIMANI PARA SORTEO E INAUGURACION DEL CAMPEONATO FUTBOL -CEPB,DEP.: MEEP-UCPP , PROCEDENCIA: BANCO UNION S.A., CHEQUE: 532, FECHA DE EMISION:06/01/2016</t>
  </si>
  <si>
    <t>00099021001 DEPOSITO DE EFECTIVO, DEPOSITANTE: BENECIO QUISPE GUTIERREZ, CONCEPTO: DEVOLUCION DE RECURSOS - PASAJES NO UTILIZADOS, CUENTA DE DEPOSITO: CUENTA UNICA DEL TESORO</t>
  </si>
  <si>
    <t>00099021001 DEPOSITO DE EFECTIVO, DEPOSITANTE: ZULEMA SALAS PEREZ, CONCEPTO: DEVOLUCION DE DUODECIMAS DE LA RENTA DIGNIDAD, CUENTA DE DEPOSITO: CUENTA UNICA DEL TESORO</t>
  </si>
  <si>
    <t>00099021001 DEPOSITO DE EFECTIVO, DEPOSITANTE: BERNARDO SANTOS CARRILLO, CONCEPTO: DEVOLUCION DE PASAJES TRANSPORTE TERRESTRE VI JUEGOS DEPORTIVOS ESTUDIANTILES PRESIDENTE EVO, CUENTA DE DEPOSITO: CUENTA UNICA DEL TESORO</t>
  </si>
  <si>
    <t>00099021001 DEPOSITO DE EFECTIVO, DEPOSITANTE: RAA -8 AGUIRRE, CONCEPTO: COMBUSTIBLE, CUENTA DE DEPOSITO: CUENTA UNICA DEL TESORO</t>
  </si>
  <si>
    <t>00099021001 DEPOSITO DE EFECTIVO, DEPOSITANTE: RAA-8 AGUIRRE, CONCEPTO: REVERSION SERVICIOS BASICOS  DICIEMBRE, CUENTA DE DEPOSITO: CUENTA UNICA DEL TESORO</t>
  </si>
  <si>
    <t>00099021001 DEPOSITO DE EFECTIVO, DEPOSITANTE: PABLO DAVID HERRERA SARDAN - 5686453 CH, CONCEPTO: DEVOLUCION SALARIO POR 19 DIAS DEBIDO A RENUNCIA, CUENTA DE DEPOSITO: CUENTA UNICA DEL TESORO</t>
  </si>
  <si>
    <t>00099021001 DEPOSITO DE EFECTIVO, DEPOSITANTE: PASTORINA XIMENA LIMA MAMANI, CONCEPTO: DEVOLUCION DE BONO FRONTERA, CUENTA DE DEPOSITO: CUENTA UNICA DEL TESORO</t>
  </si>
  <si>
    <t>INSTITUTO NACIONAL DE ESTADISTICA "INE"</t>
  </si>
  <si>
    <t>00206012001 DEPOSITO DE EFECTIVO, DEPOSITANTE: INE, CONCEPTO: REVERSION DE SALDOS NO EJECUTADOS  INE, CUENTA DE DEPOSITO: CUENTA UNICA DEL TESORO</t>
  </si>
  <si>
    <t>00015011108 DEPOSITO DE EFECTIVO, DEPOSITANTE: FALY ESPINOZA MARQUEZ, CONCEPTO: DESCARGOS FONDOS EN AVANCE, CUENTA DE DEPOSITO: CUENTA UNICA DEL TESORO</t>
  </si>
  <si>
    <t>00046024204 DEPOSITO DE EFECTIVO, DEPOSITANTE: PABLO E. VIDAURRE PRIETO-SEDES LA PAZ, CONCEPTO: REVERSION SALDOS SEDES LA PAZ PREV 145/2014  U.E., CUENTA DE DEPOSITO: CUENTA UNICA DEL TESORO</t>
  </si>
  <si>
    <t>00099021001 DEPOSITO DE EFECTIVO, DEPOSITANTE: IVAN JESUS QUISPE MAMANI CI: 9872510 LP, CONCEPTO: BLADIMIR JUARES CADIZ CI 3997642PT, CUENTA DE DEPOSITO: CUENTA UNICA DEL TESORO</t>
  </si>
  <si>
    <t>00086038003 DEP.DE CHEQ.AJENOS,RET.DE CAM.,CONCEPTO: DEP DE FONDOS LUCACHI POR CIERRE DE GESTION 2015 PNANMI MADIDI,DEP.: SERVICIO NACIONAL DE AREAS PROTEGIDAS , PROCEDENCIA: BANCO UNION S.A., CHEQUE: 1071, FECHA DE EMISION:31/12/2015</t>
  </si>
  <si>
    <t>00099021001 DEP.DE CHEQ.AJENOS,RET.DE CAM.,CONCEPTO: DEP DE FONDOS TGN POR CIERRE DE GESTION 2015 PNANMI MADIDI,DEP.: SERVICIO NACIONAL DE AREAS PROTEGIDAS , PROCEDENCIA: BANCO UNION S.A., CHEQUE: 1070, FECHA DE EMISION:31/12/2015</t>
  </si>
  <si>
    <t>00086038007 DEP.DE CHEQ.AJENOS,RET.DE CAM.,CONCEPTO: DEP DE FONDOS DINAMARCA POR CIERRE DE GESTION 2015 PNANMI MADIDI,DEP.: SERVICIO NACIONAL DE AREAS PROTEGIDAS , PROCEDENCIA: BANCO UNION S.A., CHEQUE: 1073, FECHA DE EMISION:31/12/2015</t>
  </si>
  <si>
    <t>00086031108 DEP.DE CHEQ.AJENOS,RET.DE CAM.,CONCEPTO: DEP DE FONDOS SISCO POR CIERRE DE GESTION 2015 PNANMI MADIDI,DEP.: SERVICIO NACIONAL DE AREAS PROTEGIDAS , PROCEDENCIA: BANCO UNION S.A., CHEQUE: 1072, FECHA DE EMISION:31/12/2015</t>
  </si>
  <si>
    <t>00099021001 DEPOSITO DE EFECTIVO, DEPOSITANTE: FIDELIA FLORES DE CONDE, CONCEPTO: DEVOLUCION POR DOBLE PERCEPCION, CUENTA DE DEPOSITO: CUENTA UNICA DEL TESORO</t>
  </si>
  <si>
    <t>MINISTERIO DE CULTURAS  Y TURISMO "MCULT"</t>
  </si>
  <si>
    <t>00099021001 DEPOSITO DE EFECTIVO, DEPOSITANTE: MINISTERIO DE CULTURA Y TURISMO, CONCEPTO: DIFERENCIA DE COTIZACION INICIAL DE 1 PASAJE, CUENTA DE DEPOSITO: CUENTA UNICA DEL TESORO</t>
  </si>
  <si>
    <t>00099021001 DEPOSITO DE EFECTIVO, DEPOSITANTE: OLGA MARINA MERCADO DE BLACUTT, CONCEPTO: DEVOLUCION DE AGUINALDO, CUENTA DE DEPOSITO: CUENTA UNICA DEL TESORO</t>
  </si>
  <si>
    <t>00099021001 DEPOSITO DE EFECTIVO, DEPOSITANTE: DORIAN CHRISTHYAN ZAPATA RIOJA, CONCEPTO: DEVOLUCION DE DEMASIA EN PAGO DE PRIMER AGUINALDO MINISTERIO DE AUTONOMIAS, CUENTA DE DEPOSITO: CUENTA UNICA DEL TESORO</t>
  </si>
  <si>
    <t>00099021001 DEPOSITO DE EFECTIVO, DEPOSITANTE: DORIAN CHRISTHYAN ZAPATA RIOJA, CONCEPTO: DEVOLUCION DE FONDOS EN PASAJE SIN USAR MINISTERIO DE AUTONOMIAS TGN/10/111, CUENTA DE DEPOSITO: CUENTA UNICA DEL TESORO</t>
  </si>
  <si>
    <t>00099021001 DEPOSITO DE EFECTIVO, DEPOSITANTE: JORGE JUAN PADILLA ELIAS CI 1259497, CONCEPTO: DEVOLUCION DE MONTO EXCEDENTE AL SALARIO DEL PRSIDENTE, MES DICIEMBRE 2015, CUENTA DE DEPOSITO: CUENTA UNICA DEL TESORO</t>
  </si>
  <si>
    <t>00099021001 DEPOSITO DE EFECTIVO, DEPOSITANTE: BRACAMONTE ALANIZ HUMBERTO CI 5567062, CONCEPTO: DEVOLUCION DE MONTO EXCEDENTE AL SALARIO DEL PRESIDENTE, MES DICIEMBRE 2015, CUENTA DE DEPOSITO: CUENTA UNICA DEL TESORO</t>
  </si>
  <si>
    <t>00099021001 DEPOSITO DE EFECTIVO, DEPOSITANTE: JORGE JUAN PADILLA ELIAS CI 1259497, CONCEPTO: DEVOLUCION DE MONTO EXCEDENTE AL SALARIO DEL PRSIDENTE, MES NOVIEMBRE 2015, CUENTA DE DEPOSITO: CUENTA UNICA DEL TESORO</t>
  </si>
  <si>
    <t>00099021001 DEP.DE CHEQ.AJENOS,RET.DE CAM.,CONCEPTO: PAGO POR SUBSIDIO DE MATERNIDAD,DEP.: CAJA DE SALUD DE LA BANCA PRIVADA , PROCEDENCIA: BANCO NACIONAL DE BOLIVIA S.A., CHEQUE: 5847978, FECHA DE EMISION:29/12/2015</t>
  </si>
  <si>
    <t>CAJA DE SALUD DEL SERVICIO NACIONAL DE CAMINOS Y RAMAS ANEXAS "CSSNCRA"</t>
  </si>
  <si>
    <t>00099021001 DEP.DE CHEQ.AJENOS,RET.DE CAM.,CONCEPTO: SUBSIDIO DE INCAPACIDAD TEMPORAL DEL PERSONAL ABC CORRESPONDIENTE MES NOV 2015,DEP.: CAJA DE SALUD DE CAMINOS Y.R.A. , PROCEDENCIA: BANCO UNION S.A., CHEQUE: 5710, FECHA DE EMISION:31/12/2015</t>
  </si>
  <si>
    <t>00099021001 DEP.DE CHEQ.AJENOS,RET.DE CAM.,CONCEPTO: DEVOLUCION DE CC NO COBRADO SEPTIEMBRE 2015,DEP.: LA VITALICIA SEGUROS Y REASEGUROS DE VIDA SA , PROCEDENCIA: BANCO BISA S.A., CHEQUE: 31339, FECHA DE EMISION:11/01/2016</t>
  </si>
  <si>
    <t>00099021001 DEP.DE CHEQ.AJENOS,RET.DE CAM.,CONCEPTO: CONCILIACION CC,DEP.: ROSARIO MIRABAL MALDONADO , PROCEDENCIA: BANCO DE CREDITO DE BOLIVIA S.A., CHEQUE: 426783, FECHA DE EMISION:11/01/2016</t>
  </si>
  <si>
    <t>00099021001 DEP.DE CHEQ.AJENOS,RET.DE CAM.,CONCEPTO: CONCILIACION FC,DEP.: ROSARIO MIRABAL MALDONADO , PROCEDENCIA: BANCO DE CREDITO DE BOLIVIA S.A., CHEQUE: 426791, FECHA DE EMISION:11/01/2016</t>
  </si>
  <si>
    <t>00099021001 DEPOSITO DE EFECTIVO, DEPOSITANTE: PABLO MENACHO DIEDERICH, CONCEPTO: DEVOLUCION PRIMER AGUINALDO, CUENTA DE DEPOSITO: CUENTA UNICA DEL TESORO</t>
  </si>
  <si>
    <t>00099021001 DEPOSITO DE EFECTIVO, DEPOSITANTE: PABLO MENACHO DIEDERICH, CONCEPTO: DEVOLUCION SEGUNDO AGUINALDO, CUENTA DE DEPOSITO: CUENTA UNICA DEL TESORO</t>
  </si>
  <si>
    <t>00099021001 DEPOSITO DE EFECTIVO, DEPOSITANTE: MARIO RICARDO APULACA VALERIANO, CONCEPTO: DEP. DOS DUODECIMAS DE AGUINALDO, CUENTA DE DEPOSITO: CUENTA UNICA DEL TESORO</t>
  </si>
  <si>
    <t>00099021001 DEPOSITO DE EFECTIVO, DEPOSITANTE: ZULEMA SILVESTRE SANTANDER, CONCEPTO: REVERSION ESC MIL DE SARGENTOS DEL EJERCITO, CUENTA DE DEPOSITO: CUENTA UNICA DEL TESORO</t>
  </si>
  <si>
    <t>00099021001 DEPOSITO DE EFECTIVO, DEPOSITANTE: BPM-IV SLDO. RODOLFO SILES, CONCEPTO: REVERSION DE FONDOS, CUENTA DE DEPOSITO: CUENTA UNICA DEL TESORO</t>
  </si>
  <si>
    <t>VICEPRESIDENCIA DEL ESTADO PLURINACIONAL "VPEP"</t>
  </si>
  <si>
    <t>00099021001 DEP.DE CHEQ.AJENOS,RET.DE CAM.,CONCEPTO: REVERSION AL PREVENTIVO # 791 POR PROVISION DE PASAJES,DEP.: VICEPRESIDENCIA DEL ESTADO , PROCEDENCIA: BANCO UNION S.A., CHEQUE: 12127, FECHA DE EMISION:07/01/2016</t>
  </si>
  <si>
    <t>00099021001 DEP.DE CHEQ.AJENOS,RET.DE CAM.,CONCEPTO: REVERSION AL PREVENTIVO # 385 POR PROVISION DE PASAJES,DEP.: VICEPRESIDENCIA DEL ESTADO , PROCEDENCIA: BANCO UNION S.A., CHEQUE: 12125, FECHA DE EMISION:07/01/2016</t>
  </si>
  <si>
    <t>00099021001 DEP.DE CHEQ.AJENOS,RET.DE CAM.,CONCEPTO: REVERSION AL PREVENTIVO # 678 POR PROVISION DE PASAJES,DEP.: VICEPRESIDENCIA DEL ESTADO , PROCEDENCIA: BANCO UNION S.A., CHEQUE: 12126, FECHA DE EMISION:07/01/2016</t>
  </si>
  <si>
    <t>00099021001 DEP.DE CHEQ.AJENOS,RET.DE CAM.,CONCEPTO: REVERSION AL PREVENTIVO # 1137 POR PROVISION DE PASAJES,DEP.: VICEPRESIDENCIA DEL ESTADO , PROCEDENCIA: BANCO UNION S.A., CHEQUE: 12130, FECHA DE EMISION:07/01/2016</t>
  </si>
  <si>
    <t>00099021001 DEP.DE CHEQ.AJENOS,RET.DE CAM.,CONCEPTO: REVERSION AL PREVENTIVO # 1120 POR PROVISION DE PASAJES,DEP.: VICEPRESIDENCIA DEL ESTADO , PROCEDENCIA: BANCO UNION S.A., CHEQUE: 12129, FECHA DE EMISION:07/01/2016</t>
  </si>
  <si>
    <t>00099021001 DEP.DE CHEQ.AJENOS,RET.DE CAM.,CONCEPTO: REVERSION AL PREVENTIVO # 1039 POR PROVISION DE PASAJES,DEP.: VICEPRESIDENCIA DEL ESTADO , PROCEDENCIA: BANCO UNION S.A., CHEQUE: 12128, FECHA DE EMISION:07/01/2016</t>
  </si>
  <si>
    <t>00099021001 DEP.DE CHEQ.AJENOS,RET.DE CAM.,CONCEPTO: REVERSION AL PREVENTIVO # 06 POR PROVISION DE PASAJES,DEP.: VICEPRESIDENCIA DEL ESTADO , PROCEDENCIA: BANCO UNION S.A., CHEQUE: 12124, FECHA DE EMISION:07/01/2016</t>
  </si>
  <si>
    <t>00099021001 DEPOSITO DE EFECTIVO, DEPOSITANTE: CENTRO GRAL DE MANT DE MAT BELICO III(STA CRUZ), CONCEPTO: REVERSION DE SERVICIOS BASICOS "AGUA" DEL MES DE DICIEMBRE DEL 2015, CUENTA DE DEPOSITO: CUENTA UNICA DEL TESORO</t>
  </si>
  <si>
    <t>00099021001 DEPOSITO DE EFECTIVO, DEPOSITANTE: CENTRO GRAL DE MANT DE MAT BELICO III(STA CRUZ), CONCEPTO: REVERSION DE SERVICIOS BASICOS "SERVICIO TELEFONICO" DEL MES DE NOVIEMBRE DEL 2015, CUENTA DE DEPOSITO: CUENTA UNICA DEL TESORO</t>
  </si>
  <si>
    <t>00099021001 DEPOSITO DE EFECTIVO, DEPOSITANTE: CENTRO GRAL DE MANT DE MAT BELICO III(STA CRUZ), CONCEPTO: REVERSION DE SERVICIOS BASICOS "SERVICIO TELEFONICO" DEL MES DE DICIEMBRE DEL 2015, CUENTA DE DEPOSITO: CUENTA UNICA DEL TESORO</t>
  </si>
  <si>
    <t>00099021001 DEPOSITO DE EFECTIVO, DEPOSITANTE: PORFIRIO VILLAGOMEZ, CONCEPTO: DEVOLUCION DE PASAJES ( DIFERENCIA ) GESTION 2015, CUENTA DE DEPOSITO: CUENTA UNICA DEL TESORO</t>
  </si>
  <si>
    <t>00099021001 DEPOSITO DE EFECTIVO, DEPOSITANTE: CENTRO GRAL DE MANT DE MAT BELICO III(STA CRUZ), CONCEPTO: REVERSION DE SERVICIOS "AGUA" DEL MES DE NOVIEMBRE DEL 2015, CUENTA DE DEPOSITO: CUENTA UNICA DEL TESORO</t>
  </si>
  <si>
    <t>BOLIVIA TV  "BTV"</t>
  </si>
  <si>
    <t>00526012001 DEP.DE CHEQ.AJENOS,RET.DE CAM.,CONCEPTO: DEVOLUCION DE FONDOS,DEP.: BOLIVIA TV , PROCEDENCIA: BANCO UNION S.A., CHEQUE: 14861, FECHA DE EMISION:11/01/2016</t>
  </si>
  <si>
    <t>00526012001 DEP.DE CHEQ.AJENOS,RET.DE CAM.,CONCEPTO: DEVOLUCION DE FONDOS,DEP.: BOLIVIA TV , PROCEDENCIA: BANCO UNION S.A., CHEQUE: 14864, FECHA DE EMISION:11/01/2016</t>
  </si>
  <si>
    <t>00526012001 DEP.DE CHEQ.AJENOS,RET.DE CAM.,CONCEPTO: DEVOLUCION DE FONDOS,DEP.: BOLIVIA TV , PROCEDENCIA: BANCO UNION S.A., CHEQUE: 14865, FECHA DE EMISION:11/01/2016</t>
  </si>
  <si>
    <t>00099021001 DEPOSITO DE EFECTIVO, DEPOSITANTE: FABIAN OSCAR ROJAS GARCIA, CONCEPTO: DEVOLUCION SALDO DE ASIGNACION DE PASAJES, CUENTA DE DEPOSITO: CUENTA UNICA DEL TESORO</t>
  </si>
  <si>
    <t>00099021001 DEPOSITO DE EFECTIVO, DEPOSITANTE: SORAYA VERA TROCHE, CONCEPTO: REVERSION SRVICIOS BASICOS DEL EJERCITO, CUENTA DE DEPOSITO: CUENTA UNICA DEL TESORO</t>
  </si>
  <si>
    <t>YACIMIENTOS PETROLIFEROS FICALES BOLIVIANOS "YPFB"</t>
  </si>
  <si>
    <t>00513012003 DEPOSITO DE EFECTIVO, DEPOSITANTE: MARIA ROSARIO SILVA FERNANDEZ, CONCEPTO: DEP. PARA REVERSION, CUENTA DE DEPOSITO: CUENTA UNICA DEL TESORO</t>
  </si>
  <si>
    <t>00513012003 DEPOSITO DE EFECTIVO, DEPOSITANTE: ARMINDA AGUIRRE GUTIERREZ, CONCEPTO: DEP. PARA REVERSION, CUENTA DE DEPOSITO: CUENTA UNICA DEL TESORO</t>
  </si>
  <si>
    <t>00099021001 DEPOSITO DE EFECTIVO, DEPOSITANTE: JUAN CHAMBI YANA, CONCEPTO: REVERSION DE SERVICIOS BASICOS DIC/15, CUENTA DE DEPOSITO: CUENTA UNICA DEL TESORO</t>
  </si>
  <si>
    <t>00099021001 DEPOSITO DE EFECTIVO, DEPOSITANTE: JUAN CHAMBI YANA, CONCEPTO: REVERSION ENERGIA ELECTRICA DIC/15, CUENTA DE DEPOSITO: CUENTA UNICA DEL TESORO</t>
  </si>
  <si>
    <t>UNIDAD DE PROYECTOS ESPERCIALES "UPRE"</t>
  </si>
  <si>
    <t>00099024113 DEP.DE CHEQ.AJENOS,RET.DE CAM.,CONCEPTO: EJEC BOL DE GAR DE CUMP DE CONT DEL PROYEC CONST COMPLEJO DEP-EVO M. DIST1 EL ALTO -HILATACONS,DEP.: MIN DE LA PRESIDENCIA -UPRE , PROCEDENCIA: BANCO FORTALEZA SOCIEDAD ANONIMA (BANCO FORTALEZA S.A.), CHEQUE:</t>
  </si>
  <si>
    <t>00099021001 DEPOSITO DE EFECTIVO, DEPOSITANTE: SONIA ARDAYA SOSA C.I. 4179488 BN, CONCEPTO: DEVOLUCION DE SUELDO, CUENTA DE DEPOSITO: CUENTA UNICA DEL TESORO</t>
  </si>
  <si>
    <t>00099021001 DEP.DE CHEQ.AJENOS,RET.DE CAM.,CONCEPTO: DEVOLUCION DE CC NO COBRADO SEPTIEMBRE 2015,DEP.: LA VITALICIA SEGUROS Y REASEGUROS DE VIDA SA , PROCEDENCIA: BANCO BISA S.A., CHEQUE: 31340, FECHA DE EMISION:12/01/2016</t>
  </si>
  <si>
    <t>00099021001 DEPOSITO DE EFECTIVO, DEPOSITANTE: MIN DE DESARROLLO RURAL Y TIERRAS, CONCEPTO: DEVOLUCION, CUENTA DE DEPOSITO: CUENTA UNICA DEL TESORO</t>
  </si>
  <si>
    <t>00099021001 DEPOSITO DE EFECTIVO, DEPOSITANTE: ANTONIO DAVID CHAMBI FLORES - PM SANTA CRUZ, CONCEPTO: (TELEFONO) PAGO POR CONSUMO DE LLAMADAS, CUENTA DE DEPOSITO: CUENTA UNICA DEL TESORO</t>
  </si>
  <si>
    <t>00526012001 DEPOSITO DE EFECTIVO, DEPOSITANTE: BOLIVIA TV- HILARIO QUISPE PILLCO, CONCEPTO: DEVOLUCION POR VIATICOS, CUENTA DE DEPOSITO: CUENTA UNICA DEL TESORO</t>
  </si>
  <si>
    <t>00526012001 DEPOSITO DE EFECTIVO, DEPOSITANTE: BOLIVIA TV- HILARIO QUISPE PILLCO, CONCEPTO: DEVOLUCION POR FONDOS EN AVANCE, CUENTA DE DEPOSITO: CUENTA UNICA DEL TESORO</t>
  </si>
  <si>
    <t>00099021001 DEPOSITO DE EFECTIVO, DEPOSITANTE: HULDA  MARLENA QUISPE MARCA, CONCEPTO: DEV. DE HABERES, CUENTA DE DEPOSITO: CUENTA UNICA DEL TESORO</t>
  </si>
  <si>
    <t>MINISTERIO DE MEDIO AMBIENTE Y AGUA "MMAYA"</t>
  </si>
  <si>
    <t>00086038003 DEPOSITO DE EFECTIVO, DEPOSITANTE: ANMIN APOLOBAMBA, CONCEPTO: DEV SALDO GESTION 2015, CUENTA DE DEPOSITO: CUENTA UNICA DEL TESORO</t>
  </si>
  <si>
    <t>00099021001 DEPOSITO DE EFECTIVO, DEPOSITANTE: PADILLA ELIAS JORGE JUAN CI.1259497, CONCEPTO: DEVOLUCION DE PAGO EN EXCESO DEL SALARIO MAYOR AL PRESIDENTE-OCTUBRE 2015, CUENTA DE DEPOSITO: CUENTA UNICA DEL TESORO</t>
  </si>
  <si>
    <t>00099021001 DEPOSITO DE EFECTIVO, DEPOSITANTE: PADILLA ELIAS JORGE JUAN CI.1259497, CONCEPTO: DEVOLUCION DE PAGO EN EXCESO DEL SALARIO MAYOR AL DEL PRESIDENTE-SEPTIEMBRE 2015, CUENTA DE DEPOSITO: CUENTA UNICA DEL TESORO</t>
  </si>
  <si>
    <t>00099021001 DEPOSITO DE EFECTIVO, DEPOSITANTE: ROCABADO ARDUZ VICTOR CI. 1248966, CONCEPTO: DEVOLUCION DE PAGO EN EXCESO DEL SALARIO MAYOR AL DEL PRESIDENTE-JUNIO 2015, CUENTA DE DEPOSITO: CUENTA UNICA DEL TESORO</t>
  </si>
  <si>
    <t>MINISTERIO DE DEFENSA "MDEF"</t>
  </si>
  <si>
    <t>00099021001 DEPOSITO DE EFECTIVO, DEPOSITANTE: DECIMA DIVISION DEL EJERCITO, CONCEPTO: SALDOS NO EJECUTADOS, CUENTA DE DEPOSITO: CUENTA UNICA DEL TESORO</t>
  </si>
  <si>
    <t>00099021001 DEP.DE CHEQ.AJENOS,RET.DE CAM.,CONCEPTO: REV. TOTAL DE FONDOS BONO RENTA SOLID. A PERSONAS CON DISCAPACIDAD GESTION 2015,DEP.: BANCO UNION S.A. , PROCEDENCIA: BANCO UNION S.A., CHEQUE: 137678, FECHA DE EMISION:13/01/2016</t>
  </si>
  <si>
    <t>AUTORIDAD DE SUPERVISION DEL SISTEMA FINANCIERO "ASFI"</t>
  </si>
  <si>
    <t>00099021001 DEP.DE CHEQ.AJENOS,RET.DE CAM.,CONCEPTO: PAGO DE LA 5TA CUOTA REALIZADA POR LA EMPRESA ECA  APARICIO ASOCIADOS LTDA.,DEP.: ASFI , PROCEDENCIA: BANCO UNION S.A., CHEQUE: 2192, FECHA DE EMISION:05/01/2016</t>
  </si>
  <si>
    <t>00099021001 DEP.DE CHEQ.AJENOS,RET.DE CAM.,CONCEPTO: GIRO: GRILO SALVATIERRA MARIA ESTELA,DEP.: BANCO UNION S.A. , PROCEDENCIA: BANCO UNION S.A., CHEQUE: 137679, FECHA DE EMISION:13/01/2016</t>
  </si>
  <si>
    <t>00099021001 DEP.DE CHEQ.AJENOS,RET.DE CAM.,CONCEPTO: GIRO: MACIAS ABASTO JOSE MARCIAL,DEP.: BANCO UNION S.A. , PROCEDENCIA: BANCO UNION S.A., CHEQUE: 137680, FECHA DE EMISION:13/01/2016</t>
  </si>
  <si>
    <t>00099021001 DEP.DE CHEQ.AJENOS,RET.DE CAM.,CONCEPTO: GIRO: BALDIVIESO SAENZ RENE JESUS,DEP.: BANCO UNION S.A. , PROCEDENCIA: BANCO UNION S.A., CHEQUE: 137681, FECHA DE EMISION:13/01/2016</t>
  </si>
  <si>
    <t>00099021001 DEP.DE CHEQ.AJENOS,RET.DE CAM.,CONCEPTO: GIRO: MARCELO FELIPE BATALLANOS HUARACHI,DEP.: BANCO UNION S.A. , PROCEDENCIA: BANCO UNION S.A., CHEQUE: 137682, FECHA DE EMISION:13/01/2016</t>
  </si>
  <si>
    <t>00099021001 DEP.DE CHEQ.AJENOS,RET.DE CAM.,CONCEPTO: GIRO: FERREIRA ZENTENO FREDDY RAUL,DEP.: BANCO UNION S.A. , PROCEDENCIA: BANCO UNION S.A., CHEQUE: 137683, FECHA DE EMISION:13/01/2016</t>
  </si>
  <si>
    <t>00291012005 DEP.DE CHEQ.AJENOS,RET.DE CAM.,CONCEPTO: PAGO SERVICIO ESPACIO PUBLICITARIO TRAMO AUTOPISTA LA PAZ-EL ALTO,DEP.: ENTEL SA , PROCEDENCIA: BANCO MERCANTIL SANTA CRUZ SA., CHEQUE: 195103, FECHA DE EMISION:07/01/2016</t>
  </si>
  <si>
    <t>00099021001 DEPOSITO DE EFECTIVO, DEPOSITANTE: EJERCITO DE BOLIVIA, CONCEPTO: REV. SERVICIOS BASICOS DIC/2015 DEL BAL. III PANDO, CUENTA DE DEPOSITO: CUENTA UNICA DEL TESORO</t>
  </si>
  <si>
    <t>00099021001 DEPOSITO DE EFECTIVO, DEPOSITANTE: EJERCITO DE BOLIVIA, CONCEPTO: REV. SERVICIOS BASICOS DIC/2015 DEL BALING I CNL EUSTAQUIO  MENDEZ, CUENTA DE DEPOSITO: CUENTA UNICA DEL TESORO</t>
  </si>
  <si>
    <t>00099021001 DEPOSITO DE EFECTIVO, DEPOSITANTE: EJERCITO DE BOLIVIA, CONCEPTO: REV. SERVICIOS BASICOS DIC/2015 DEL SEPTIMA DIVISION, CUENTA DE DEPOSITO: CUENTA UNICA DEL TESORO</t>
  </si>
  <si>
    <t>00513012003 DEPOSITO DE EFECTIVO, DEPOSITANTE: ARIEL BANDA QUIROGA, CONCEPTO: DEVOLUCION HABERES, CUENTA DE DEPOSITO: CUENTA UNICA DEL TESORO</t>
  </si>
  <si>
    <t>MINISTERIO DE JUSTICIA "MJUST"</t>
  </si>
  <si>
    <t>00099021001 DEPOSITO DE EFECTIVO, DEPOSITANTE: SERGIO JHONY PAZ JIMENEZ - MIN DE JUSTICIA, CONCEPTO: DEV. VIATICOS, CUENTA DE DEPOSITO: CUENTA UNICA DEL TESORO</t>
  </si>
  <si>
    <t>INSTITUTO NACIONAL DE INNOVACION AGROPECUARIA Y FORESTAL  "INIAF"</t>
  </si>
  <si>
    <t>00222014302 DEP.DE CHEQ.AJENOS,RET.DE CAM.,CONCEPTO: REVERSION,DEP.: LOPEZ NUÑEZ ADRIAN , PROCEDENCIA: BANCO UNION S.A., CHEQUE: 886, FECHA DE EMISION:13/01/2016</t>
  </si>
  <si>
    <t>00222014302 DEP.DE CHEQ.AJENOS,RET.DE CAM.,CONCEPTO: REVERSION,DEP.: JOSE CORTEZ , PROCEDENCIA: BANCO UNION S.A., CHEQUE: 887, FECHA DE EMISION:13/01/2016</t>
  </si>
  <si>
    <t>00222014302 DEP.DE CHEQ.AJENOS,RET.DE CAM.,CONCEPTO: REVERSION,DEP.: PABLO GUTIERREZ , PROCEDENCIA: BANCO UNION S.A., CHEQUE: 889, FECHA DE EMISION:13/01/2016</t>
  </si>
  <si>
    <t>00222014302 DEP.DE CHEQ.AJENOS,RET.DE CAM.,CONCEPTO: REVERSION,DEP.: MIGUEL MOREIRA , PROCEDENCIA: BANCO UNION S.A., CHEQUE: 896, FECHA DE EMISION:13/01/2016</t>
  </si>
  <si>
    <t>00099021001 DEP.DE CHEQ.AJENOS,RET.DE CAM.,CONCEPTO: REVERSION,DEP.: MANUEL CUADIAY , PROCEDENCIA: BANCO UNION S.A., CHEQUE: 894, FECHA DE EMISION:13/01/2016</t>
  </si>
  <si>
    <t>00222014302 DEP.DE CHEQ.AJENOS,RET.DE CAM.,CONCEPTO: REVERSION,DEP.: MANUEL CUADIAY , PROCEDENCIA: BANCO UNION S.A., CHEQUE: 893, FECHA DE EMISION:13/01/2016</t>
  </si>
  <si>
    <t>00222012001 DEP.DE CHEQ.AJENOS,RET.DE CAM.,CONCEPTO: REVERSION,DEP.: LUIS CALVIMONTE , PROCEDENCIA: BANCO UNION S.A., CHEQUE: 892, FECHA DE EMISION:13/01/2016</t>
  </si>
  <si>
    <t>00222014302 DEP.DE CHEQ.AJENOS,RET.DE CAM.,CONCEPTO: REVERSION,DEP.: VICTOR COPA , PROCEDENCIA: BANCO UNION S.A., CHEQUE: 890, FECHA DE EMISION:13/01/2016</t>
  </si>
  <si>
    <t>MINISTERIO DE ECONOMIA Y FINANZAS PUBLICAS "MEFP"</t>
  </si>
  <si>
    <t>00099021001 DEP.DE CHEQ.AJENOS,RET.DE CAM.,CONCEPTO: DEVOLUCION DE PASAJES Y VIATICOS CONSULTORES DE D.G.S.G.I.F.,DEP.: MIN.ECONOMIA Y FINANZAS PUBLICAS , PROCEDENCIA: BANCO UNION S.A., CHEQUE: 5275, FECHA DE EMISION:11/01/2016</t>
  </si>
  <si>
    <t>BOLIVIANA DE AVIACION  "BOA"</t>
  </si>
  <si>
    <t>00099021001 DEPOSITO DE EFECTIVO, DEPOSITANTE: BOA, CONCEPTO: DEVOLUCION DE PASAJES AEREOS LEONARDO HUMERES, CUENTA DE DEPOSITO: CUENTA UNICA DEL TESORO</t>
  </si>
  <si>
    <t>00099021001 DEPOSITO DE EFECTIVO, DEPOSITANTE: RCM-5 LANZA, CONCEPTO: ENERGIA ELECTRICA, CUENTA DE DEPOSITO: CUENTA UNICA DEL TESORO</t>
  </si>
  <si>
    <t>00099021001 DEPOSITO DE EFECTIVO, DEPOSITANTE: RCM-5 LANZA, CONCEPTO: TELEFONIA, CUENTA DE DEPOSITO: CUENTA UNICA DEL TESORO</t>
  </si>
  <si>
    <t>00099021001 DEPOSITO DE EFECTIVO, DEPOSITANTE: KINDRA STEPHANY VELASCO CAICEDO, CONCEPTO: DEVOLUCION PRIMER AGUINALDO, CUENTA DE DEPOSITO: CUENTA UNICA DEL TESORO</t>
  </si>
  <si>
    <t>ADUANA NACIONAL "AN"</t>
  </si>
  <si>
    <t>00283012002 DEPOSITO DE EFECTIVO, DEPOSITANTE: JAVIER ORELLANA TORREZ, CONCEPTO: DEVOLUCION, CUENTA DE DEPOSITO: CUENTA UNICA DEL TESORO</t>
  </si>
  <si>
    <t>00099021001 DEPOSITO DE EFECTIVO, DEPOSITANTE: ENILCE KARINA CASTRO VELASQUEZ, CONCEPTO: DEP. DE DIFERENCIA, CUENTA DE DEPOSITO: CUENTA UNICA DEL TESORO</t>
  </si>
  <si>
    <t>00099021001 DEPOSITO DE EFECTIVO, DEPOSITANTE: GERMAN TARQUINO CONDORI, CONCEPTO: DUODECIMA DE AGUNALDO, CUENTA DE DEPOSITO: CUENTA UNICA DEL TESORO</t>
  </si>
  <si>
    <t>00099021001 DEPOSITO DE EFECTIVO, DEPOSITANTE: CLAUDIO CHOQUE MAQUERA MINISTERIO DE EDUCACION, CONCEPTO: DEVOLUCION POR PAGO DE ESTIPENDIOS, CUENTA DE DEPOSITO: CUENTA UNICA DEL TESORO</t>
  </si>
  <si>
    <t>00099021001 DEPOSITO DE EFECTIVO, DEPOSITANTE: SEGUNDA DIVISION DEL EJERCITO, CONCEPTO: REVERSION DE SERVICIOS BASICOS, CUENTA DE DEPOSITO: CUENTA UNICA DEL TESORO</t>
  </si>
  <si>
    <t>00099021001 DEPOSITO DE EFECTIVO, DEPOSITANTE: DIVISION QUINTA, CONCEPTO: REVERSION DE SERVICIOS BASICOS MES DE DICIEMBRE, CUENTA DE DEPOSITO: CUENTA UNICA DEL TESORO</t>
  </si>
  <si>
    <t>00099021001 DEPOSITO DE EFECTIVO, DEPOSITANTE: RC 7 CHICHAS, CONCEPTO: DEVOLUCION DE RECURSOS NO EJECUTADOS SERVICIOS BASICOS ( AGUA ), CUENTA DE DEPOSITO: CUENTA UNICA DEL TESORO</t>
  </si>
  <si>
    <t>00099021001 DEPOSITO DE EFECTIVO, DEPOSITANTE: RC 7 CHICHAS, CONCEPTO: DEVOLUCION DE RECURSOS NO EJECUTADOS SEGUROS CONTRA ACCIDENTES PARA VEHICULO SOAT, CUENTA DE DEPOSITO: CUENTA UNICA DEL TESORO</t>
  </si>
  <si>
    <t>00010011102 DEPOSITO DE EFECTIVO, DEPOSITANTE: TITO ALBERTO CHAVEZ CHUQUIMIA, CONCEPTO: DEV. DE RECURSOS DE CARGO DE CUENTA, CUENTA DE DEPOSITO: CUENTA UNICA DEL TESORO</t>
  </si>
  <si>
    <t>00283012002 DEPOSITO DE EFECTIVO, DEPOSITANTE: ADUANA NACIONAL, CONCEPTO: DEVOLUCION DE VIATICOS DE LA SRA. BERTHA INDA ALEJO, CUENTA DE DEPOSITO: CUENTA UNICA DEL TESORO</t>
  </si>
  <si>
    <t>00283012002 DEPOSITO DE EFECTIVO, DEPOSITANTE: ADUANA NACIONAL, CONCEPTO: DEVOLUCION DE VIATICOS DE LA SRA. WENDY TORREJON GOMEZ, CUENTA DE DEPOSITO: CUENTA UNICA DEL TESORO</t>
  </si>
  <si>
    <t>00099021001 DEPOSITO DE EFECTIVO, DEPOSITANTE: MANCHEGO, CONCEPTO: REVISION DE SERVICIOS BASICOS, CUENTA DE DEPOSITO: CUENTA UNICA DEL TESORO</t>
  </si>
  <si>
    <t>00222014302 DEP.DE CHEQ.AJENOS,RET.DE CAM.,CONCEPTO: SUBSIDIO DE INCAPACIDAD TEMPORAL DE PERSONAL INIAF CORRESPONDIENTE MES SEPTIEMBRE 2015,DEP.: CAJA DE SALUD DE CAMINOS Y R.A. , PROCEDENCIA: BANCO UNION S.A., CHEQUE: 5717, FECHA DE EMISION:31/12/2015</t>
  </si>
  <si>
    <t>ASAMBLEA LEGISLATIVA PLURINACIONAL "ALP"</t>
  </si>
  <si>
    <t>00099021001 DEP.DE CHEQ.AJENOS,RET.DE CAM.,CONCEPTO: DEVOLUCION DE RECURSOS DEL C-31 - 1747,DEP.: CAMARA DE SENADORES , PROCEDENCIA: BANCO UNION S.A., CHEQUE: 26, FECHA DE EMISION:30/12/2015</t>
  </si>
  <si>
    <t>00222014302 DEP.DE CHEQ.AJENOS,RET.DE CAM.,CONCEPTO: REVERSION,DEP.: INIAF - SUCRE , PROCEDENCIA: BANCO UNION S.A., CHEQUE: 1904, FECHA DE EMISION:20/12/2015</t>
  </si>
  <si>
    <t>EMPRESA DE APOYO A LA PRODUCCION DE ALIMENTOS " EMAPA"</t>
  </si>
  <si>
    <t>00099021001 DEPOSITO DE EFECTIVO, DEPOSITANTE: ELOISA MENA DE LAYME, CONCEPTO: DUODECIMAS DE AGUINALDO, CUENTA DE DEPOSITO: CUENTA UNICA DEL TESORO</t>
  </si>
  <si>
    <t>00099021001 DEPOSITO DE EFECTIVO, DEPOSITANTE: PROMOCION PROFESIONAL DEL EJERCITO, CONCEPTO: REVERSION TGN RECURSOS ORDINARIOS CUENTA 3987, CUENTA DE DEPOSITO: CUENTA UNICA DEL TESORO</t>
  </si>
  <si>
    <t>00580012001 DEPOSITO DE EFECTIVO, DEPOSITANTE: PORFIRIO AGUILAR MAYTA, CONCEPTO: DEV. POR CURSOS, CUENTA DE DEPOSITO: CUENTA UNICA DEL TESORO</t>
  </si>
  <si>
    <t>00283022001 DEPOSITO DE EFECTIVO, DEPOSITANTE: NADIA DANIELA AVENDA¿O MIRANDA, CONCEPTO: DEVOLUCION DE VIATICO, CUENTA DE DEPOSITO: CUENTA UNICA DEL TESORO</t>
  </si>
  <si>
    <t>AGENCIA ESTATAL DE VIVIENDA "AEVIVIENDA"</t>
  </si>
  <si>
    <t>00342012001 DEP.DE CHEQ.AJENOS,RET.DE CAM.,CONCEPTO: DEVOLUCION FONDOS EN AVANCE,DEP.: A.E.V REGIONAL TARIJA , PROCEDENCIA: BANCO UNION S.A., CHEQUE: 1109, FECHA DE EMISION:06/01/2016</t>
  </si>
  <si>
    <t>00099021001 DEPOSITO DE EFECTIVO, DEPOSITANTE: RCM-4 INGAVI EL ALTO- ALBERTO POMA P., CONCEPTO: REV. EN PARTIDA SERVICIOS  TELEFONICO POR EL MES DE DICIEMBRE, CUENTA DE DEPOSITO: CUENTA UNICA DEL TESORO</t>
  </si>
  <si>
    <t>00099024113 DEP.DE CHEQ.AJENOS,RET.DE CAM.,CONCEPTO: DEVOLUCION DE RECURSOS OTORGADOS POR EL FONADAL NO EJECUTADOS AL CIERRE GESTION 2015,DEP.: GOB. AUTONOMO MUNICIPAL DE CHIMORE , PROCEDENCIA: BANCO UNION S.A., CHEQUE: 4676, FECHA DE EMISION:14/01/2016</t>
  </si>
  <si>
    <t xml:space="preserve">GOBIERNO AUTONOMO MUNICIPAL DE CHIMORE </t>
  </si>
  <si>
    <t>00099024113 DEP.DE CHEQ.AJENOS,RET.DE CAM.,CONCEPTO: DEV. DE RECURSOS OTROGADOS POR EL MIN. DE OBRAS PUB. SER. Y VIVIENDA NO EJECUTADOS GESTION 2015,DEP.: GOB. AUTONOMO MUNICIPAL DE CHIMORE</t>
  </si>
  <si>
    <t>00660102001 DEP.DE CHEQ.AJENOS,RET.DE CAM.,CONCEPTO: DEVOLUCION DE PASAJES SRA. SANDRA GARCIA ALMENDRAS,DEP.: ORGANO JUDICIAL , PROCEDENCIA: BANCO UNION S.A., CHEQUE: 1583, FECHA DE EMISION:30/12/2015</t>
  </si>
  <si>
    <t>00099021001 DEPOSITO DE EFECTIVO, DEPOSITANTE: BATALLON DE COMUNICACIONES I, CONCEPTO: SERVICOS BASICOS, CUENTA DE DEPOSITO: CUENTA UNICA DEL TESORO</t>
  </si>
  <si>
    <t>00099021001 DEPOSITO DE EFECTIVO, DEPOSITANTE: JULIO CESAR YAPUCHURA ALEJO, CONCEPTO: DEV. GASTOS DE FUNCIONAMEINTO, CUENTA DE DEPOSITO: CUENTA UNICA DEL TESORO</t>
  </si>
  <si>
    <t>00099021001 DEPOSITO DE EFECTIVO, DEPOSITANTE: BATALLON ECOLOGICO - DR. MARTIN CARDENAS, CONCEPTO: REVERSION DE ENERGIA ELECTRICA, CUENTA DE DEPOSITO: CUENTA UNICA DEL TESORO</t>
  </si>
  <si>
    <t>UNIVERSIDAD PUBLICA DE EL ALTO "UPEA"</t>
  </si>
  <si>
    <t>00099021001 DEPOSITO DE EFECTIVO, DEPOSITANTE: UPEA - CARLOS JOHNNY CALLISAYA CRUZ, CONCEPTO: DEVOLUCION POR MAXIMA REMUNERACION PERMITIDA, CUENTA DE DEPOSITO: CUENTA UNICA DEL TESORO</t>
  </si>
  <si>
    <t>00099021001 DEPOSITO DE EFECTIVO, DEPOSITANTE: CARLOS SEBASTIAN MAMANI CUENCA, CONCEPTO: REVERSION AL C-31 N 206, CUENTA DE DEPOSITO: CUENTA UNICA DEL TESORO</t>
  </si>
  <si>
    <t>00526012001 DEP.DE CHEQ.AJENOS,RET.DE CAM.,CONCEPTO: DEVOLUCION DE FONDOS,DEP.: BOLIVIA TV , PROCEDENCIA: BANCO UNION S.A., CHEQUE: 14905, FECHA DE EMISION:14/01/2016</t>
  </si>
  <si>
    <t>00099021001 DEPOSITO DE EFECTIVO, DEPOSITANTE: ARMADA BOLIVIANA, CONCEPTO: REVERSION SERVICIOS BASICOS, CUENTA DE DEPOSITO: CUENTA UNICA DEL TESORO</t>
  </si>
  <si>
    <t>00099021001 DEPOSITO DE EFECTIVO, DEPOSITANTE: REYNALDO CRUZ MONTA¿O, CONCEPTO: DUODECIMA DE AGUINALDO, CUENTA DE DEPOSITO: CUENTA UNICA DEL TESORO</t>
  </si>
  <si>
    <t>00099021001 DEPOSITO DE EFECTIVO, DEPOSITANTE: ESCONBOL -SANANDITA, CONCEPTO: SALDO SOBRANTE DE SERVICIOS TELEFONICOS DIC /2015, CUENTA DE DEPOSITO: CUENTA UNICA DEL TESORO</t>
  </si>
  <si>
    <t>MINISTERIO DE EDUCACION            "MEDU"</t>
  </si>
  <si>
    <t>00016041101 DEPOSITO DE EFECTIVO, DEPOSITANTE: MIN DE EDUCACION-EDIBERTO TARQUI AYALA, CONCEPTO: DEVOLUCION DE VIATICOS, CUENTA DE DEPOSITO: CUENTA UNICA DEL TESORO</t>
  </si>
  <si>
    <t>00660032001 DEPOSITO DE EFECTIVO, DEPOSITANTE: ORGANO JUDICIAL-CONSEJO DE LA MAGISTRATURA, CONCEPTO: DEVOLUCION DE VIATICOS - JOSE ARAMAYO - JOSE SOLIZ, CUENTA DE DEPOSITO: CUENTA UNICA DEL TESORO</t>
  </si>
  <si>
    <t>00099021001 DEPOSITO DE EFECTIVO, DEPOSITANTE: HORTENSIA JIMENEZ RIVERA, CONCEPTO: REVERSION AL C-31  N¿ 190, CUENTA DE DEPOSITO: CUENTA UNICA DEL TESORO</t>
  </si>
  <si>
    <t>00035011104 DEPOSITO DE EFECTIVO, DEPOSITANTE: MINISTERIO DE ECONOMIA Y FINANZAS PUBLICAS, CONCEPTO: POR LA VENTA DE PUBLICACIONES IMPRESAS MEB Y CIEB CORRESPONDIENTE AL MES DE DICIEMBRE, CUENTA DE DEPOSITO: CUENTA UNICA DEL TESORO</t>
  </si>
  <si>
    <t>00099021001 DEPOSITO DE EFECTIVO, DEPOSITANTE: EJERCITO DE BOLIVIA, CONCEPTO: REVERSION SERVICIOS BASICOS-MES DICIEMBRE/15 REG ESC PM-3 GRAL E. ARCE, CUENTA DE DEPOSITO: CUENTA UNICA DEL TESORO</t>
  </si>
  <si>
    <t>00099021001 DEPOSITO DE EFECTIVO, DEPOSITANTE: DIREC GRAL FORMACION DE MAESTRO  MIN EDUCACION, CONCEPTO: DEVOLUCION DE HABER AGUINALDO Y ESFUERZO POR BOLIVIA, CUENTA DE DEPOSITO: CUENTA UNICA DEL TESORO</t>
  </si>
  <si>
    <t>00099021001 DEPOSITO DE EFECTIVO, DEPOSITANTE: MIGUEL COSME ROJAS- MIN DE EDUCACION, CONCEPTO: DEVOLUCION AGOSTO-SEPTIEMBRE A¿O 2015, CUENTA DE DEPOSITO: CUENTA UNICA DEL TESORO</t>
  </si>
  <si>
    <t>INSTITUTO PLURINACIONAL DE  ESTUDIO DE LENGUAS Y CULTURAS "ILPEC"</t>
  </si>
  <si>
    <t>00344018001 DEPOSITO DE EFECTIVO, DEPOSITANTE: CLEMENTE CAZON NOLASCO, CONCEPTO: DEV. SALDO NO EJECUTADO TALLER TICS - WORD, ESCEL, CUENTA DE DEPOSITO: CUENTA UNICA DEL TESORO</t>
  </si>
  <si>
    <t>00344018001 DEPOSITO DE EFECTIVO, DEPOSITANTE: VICTOR CUIZARA ATANACIO, CONCEPTO: DEV. SALDO NO EJECUTADO POA - 2016, CUENTA DE DEPOSITO: CUENTA UNICA DEL TESORO</t>
  </si>
  <si>
    <t>00513012003 DEPOSITO DE EFECTIVO, DEPOSITANTE: AURELIO CAMACHO MALDONADO, CONCEPTO: REVERSION DE SALARIOS, CUENTA DE DEPOSITO: CUENTA UNICA DEL TESORO</t>
  </si>
  <si>
    <t>00513012003 DEPOSITO DE EFECTIVO, DEPOSITANTE: EFRAIN TEJERINA ORDO¿EZ, CONCEPTO: REVERSION DE SALARIOS, CUENTA DE DEPOSITO: CUENTA UNICA DEL TESORO</t>
  </si>
  <si>
    <t>00041011101 DEPOSITO DE EFECTIVO, DEPOSITANTE: MDPYEP - JOSE SALGUERO LOWENTHAL, CONCEPTO: DEVOLUCION DE VIATICOS, CUENTA DE DEPOSITO: CUENTA UNICA DEL TESORO</t>
  </si>
  <si>
    <t>00283022001 DEPOSITO DE EFECTIVO, DEPOSITANTE: MAYRA MACHACU GORDILLO, CONCEPTO: DEVOLUCION DE VIATICOS, CUENTA DE DEPOSITO: CUENTA UNICA DEL TESORO</t>
  </si>
  <si>
    <t>00099021001 DEPOSITO DE EFECTIVO, DEPOSITANTE: VALENTIN DIAZ CLAURE, CONCEPTO: DOBLE PERCEPCION, CUENTA DE DEPOSITO: CUENTA UNICA DEL TESORO</t>
  </si>
  <si>
    <t>00099021001 DEPOSITO DE EFECTIVO, DEPOSITANTE: WILLY RAMIRO BUSTILLOS ZAMBRANA, CONCEPTO: DEVOLUCION DE PASAJES Y VIATICOS, CUENTA DE DEPOSITO: CUENTA UNICA DEL TESORO</t>
  </si>
  <si>
    <t>00099021001 DEPOSITO DE EFECTIVO, DEPOSITANTE: AIDA LUZ MORALES VDA DE ROSSO, CONCEPTO: RECUPERACION DE COBRO INDEBIDO POR EL ASEGURADO, CUENTA DE DEPOSITO: CUENTA UNICA DEL TESORO</t>
  </si>
  <si>
    <t>00513142001 DEP.DE CHEQ.AJENOS,RET.DE CAM.,CONCEPTO: DEVOLUCION DE LA EMPRESA BRASCO,DEP.: EMPRESA BRASCO SRL. , PROCEDENCIA: BANCO DE CREDITO DE BOLIVIA S.A., CHEQUE: 8862, FECHA DE EMISION:31/12/2015</t>
  </si>
  <si>
    <t>00099021001 DEPOSITO DE EFECTIVO, DEPOSITANTE: ARMADA BOLIVIANA, CONCEPTO: POR REVERSION, CUENTA DE DEPOSITO: CUENTA UNICA DEL TESORO</t>
  </si>
  <si>
    <t>00099021001 DEPOSITO DE EFECTIVO, DEPOSITANTE: CARLOS AYAVIRI COLQUE, CONCEPTO: SERVICIOS BASICOS, CUENTA DE DEPOSITO: CUENTA UNICA DEL TESORO</t>
  </si>
  <si>
    <t>00099021001 DEPOSITO DE EFECTIVO, DEPOSITANTE: CARLOS AYAVIRI COLQUE, CONCEPTO: DEVOLUCION DE COMBUSTIBLE, CUENTA DE DEPOSITO: CUENTA UNICA DEL TESORO</t>
  </si>
  <si>
    <t>00099021001 DEPOSITO DE EFECTIVO, DEPOSITANTE: MINISTERIO DE SALUD, CONCEPTO: DEVOLUCION DE FONDOS NO EJECUTADOS, CUENTA DE DEPOSITO: CUENTA UNICA DEL TESORO</t>
  </si>
  <si>
    <t>00099021001 DEPOSITO DE EFECTIVO, DEPOSITANTE: VIDAL CONDORI MAYTA, CONCEPTO: DEVOLUCION DE BONO A CARGO DEL MES OCTUBRE 2015, CUENTA DE DEPOSITO: CUENTA UNICA DEL TESORO</t>
  </si>
  <si>
    <t>00015048003 DEPOSITO DE EFECTIVO, DEPOSITANTE: MARION ROJAS SOTO, CONCEPTO: DEBITO DE COMISIONES BANCARIAS POR TRANSF DE SALDOS DE LA CUENTA ESPECIAL EN EUROS A LA CUT, CUENTA DE DEPOSITO: CUENTA UNICA DEL TESORO</t>
  </si>
  <si>
    <t>00526012001 DEPOSITO DE EFECTIVO, DEPOSITANTE: BOLIVIA TV ALDO MIRANDA GUTIERREZ, CONCEPTO: DEVOLUCION DE VIATICOS, CUENTA DE DEPOSITO: CUENTA UNICA DEL TESORO</t>
  </si>
  <si>
    <t>00099021001 DEPOSITO DE EFECTIVO, DEPOSITANTE: WINSTON DONOSO CUBA COMANDANTE RI - 11 BOQUERON, CONCEPTO: SOBRANTE  DE TELEFONO, CUENTA DE DEPOSITO: CUENTA UNICA DEL TESORO</t>
  </si>
  <si>
    <t>00099021001 DEPOSITO DE EFECTIVO, DEPOSITANTE: WINSTON DONOSO CUBA COMANDANTE RI - 11 BOQUERON, CONCEPTO: SOBRANTE ENERGIA ELECTRICA, CUENTA DE DEPOSITO: CUENTA UNICA DEL TESORO</t>
  </si>
  <si>
    <t>00046021109 DEPOSITO DE EFECTIVO, DEPOSITANTE: ABELINO QUISBERTH HUANCA, CONCEPTO: REFRIGERIO ADMINISTRATIVA    PREV 9636  REVERSION, CUENTA DE DEPOSITO: CUENTA UNICA DEL TESORO</t>
  </si>
  <si>
    <t>00099021001 DEPOSITO DE EFECTIVO, DEPOSITANTE: BAT ING V "OVANDO", CONCEPTO: SALDOS NO EJECUTADOS, CUENTA DE DEPOSITO: CUENTA UNICA DEL TESORO</t>
  </si>
  <si>
    <t>00051018013 DEPOSITO DE EFECTIVO, DEPOSITANTE: MIN DE AUTONOMIAS- JUAN CARLOS ESPINOZA, CONCEPTO: DEV. DE  FONDOS EN AVANCE, CUENTA DE DEPOSITO: CUENTA UNICA DEL TESORO</t>
  </si>
  <si>
    <t>00099021001 DEPOSITO DE EFECTIVO, DEPOSITANTE: FILOMENA MAYTA VDA. DE RAMOS, CONCEPTO: DEVOLUCION A SENASIR, CUENTA DE DEPOSITO: CUENTA UNICA DEL TESORO</t>
  </si>
  <si>
    <t>EMPRESA ESTATAL "BOLIVIANA DE TURISMO"</t>
  </si>
  <si>
    <t>00592012001 DEPOSITO DE EFECTIVO, DEPOSITANTE: SAMUEL MIRANDA LIMACHI, CONCEPTO: DEVOLUCION POR INCUMPLIMIENTO PRE AVISO LGT, CUENTA DE DEPOSITO: CUENTA UNICA DEL TESORO</t>
  </si>
  <si>
    <t>00015011108 DEP.DE CHEQ.AJENOS,RET.DE CAM.,CONCEPTO: DEV. DE  FONDOS,DEP.: MIN DE GOBIERNO , PROCEDENCIA: BANCO UNION S.A., CHEQUE: 50386, FECHA DE EMISION:31/12/2015</t>
  </si>
  <si>
    <t>BOLIVIA CAMBIA  "UPRE "</t>
  </si>
  <si>
    <t>00099024113 DEP.DE CHEQ.AJENOS,RET.DE CAM.,CONCEPTO: DEV. DE REC.OTORGADO A TRAVES DEL PROGRAMA BOLIVIA CAMBIA NO EJECUTADOS AL CIERRE DE GESTION 2015,DEP.: GOBIERNO AUTONOMO MUNICIPAL DE CHIMORE</t>
  </si>
  <si>
    <t>00099021001 DEPOSITO DE EFECTIVO, DEPOSITANTE: TEODORO MAMANI VILLCA, CONCEPTO: DEVOLUCION PAGO UNICO SEGUN D.S. 822, CUENTA DE DEPOSITO: CUENTA UNICA DEL TESORO</t>
  </si>
  <si>
    <t>00099021001 DEP.DE CHEQ.AJENOS,RET.DE CAM.,CONCEPTO: GIRO: MARIA ELENA MONTA¿O FLORES,DEP.: BANCO UNION , PROCEDENCIA: BANCO UNION S.A., CHEQUE: 137688, FECHA DE EMISION:19/01/2016</t>
  </si>
  <si>
    <t>00099021001 DEP.DE CHEQ.AJENOS,RET.DE CAM.,CONCEPTO: OTROS INGRESOS,DEP.: MIN DES PROD Y ECO-PLU PROEX , PROCEDENCIA: BANCO UNION S.A., CHEQUE: 1111, FECHA DE EMISION:31/12/2015</t>
  </si>
  <si>
    <t>00099021001 DEP.DE CHEQ.AJENOS,RET.DE CAM.,CONCEPTO: GIRO. TORREZ ORTIZ CABRERA GONZALO VICTOR,DEP.: BANCO UNION , PROCEDENCIA: BANCO UNION S.A., CHEQUE: 137687, FECHA DE EMISION:19/01/2016</t>
  </si>
  <si>
    <t>00099021001 DEP.DE CHEQ.AJENOS,RET.DE CAM.,CONCEPTO: GIRO: TORREZ ORTIZ CABRERA GONZALO VICTOR,DEP.: BANCO UNION SA , PROCEDENCIA: BANCO UNION S.A., CHEQUE: 137685, FECHA DE EMISION:19/01/2016</t>
  </si>
  <si>
    <t>00099021001 DEP.DE CHEQ.AJENOS,RET.DE CAM.,CONCEPTO: GIRO: MU¿OZ ALVARADO VIGMAR,DEP.: BANCO UNION SA , PROCEDENCIA: BANCO UNION S.A., CHEQUE: 137686, FECHA DE EMISION:19/01/2016</t>
  </si>
  <si>
    <t>00099024113 DEP.DE CHEQ.AJENOS,RET.DE CAM.,CONCEPTO: DEVOLUCION DE SALDOS NO EJECUTADOS PROYECTOS UPRE,DEP.: G.A.M. CHACARILLA , PROCEDENCIA: BANCO UNION S.A., CHEQUE: 21, FECHA DE EMISION:15/01/2016</t>
  </si>
  <si>
    <t>FONDO NACIONAL DE INVERSION PRODUCTIVA Y SOCIAL "FPS"</t>
  </si>
  <si>
    <t>00287102001 DEPOSITO DE EFECTIVO, DEPOSITANTE: PCLAVIJO/FPS/CEN, CONCEPTO: REV. REFRIGERIOS C-31 N 1001, CUENTA DE DEPOSITO: CUENTA UNICA DEL TESORO</t>
  </si>
  <si>
    <t>00287102001 DEPOSITO DE EFECTIVO, DEPOSITANTE: PCLAVIJO/FPS/CEN, CONCEPTO: REV. REFRIGERIOS C-31 N 1276, CUENTA DE DEPOSITO: CUENTA UNICA DEL TESORO</t>
  </si>
  <si>
    <t>00287102001 DEPOSITO DE EFECTIVO, DEPOSITANTE: PCLAVIJO/FPS/CEN, CONCEPTO: REV. REFRIGERIOS C-31 N 1151, CUENTA DE DEPOSITO: CUENTA UNICA DEL TESORO</t>
  </si>
  <si>
    <t>MINISTERIO DE OBRAS PUBLICAS, SERVICIOS Y VIVIENDA "MOPSV"</t>
  </si>
  <si>
    <t>00081011108 DEP.DE CHEQ.AJENOS,RET.DE CAM.,CONCEPTO: RECUPERACION DE ACREENCIAS EX SNC - LUCIANO A. ESTREMADOIRO,DEP.: ORGANO JUDICIAL - OAF , PROCEDENCIA: BANCO UNION S.A., CHEQUE: 5916, FECHA DE EMISION:09/01/2016</t>
  </si>
  <si>
    <t>00099021001 DEP.DE CHEQ.AJENOS,RET.DE CAM.,CONCEPTO: PAGO POR SUBSIDIO DE ENFERMEDAD Y MATERNIDAD,DEP.: CAJA DE SALUD DE LA BANCA PRIVADA , PROCEDENCIA: BANCO NACIONAL DE BOLIVIA S.A., CHEQUE: 5848155, FECHA DE EMISION:31/12/2015</t>
  </si>
  <si>
    <t>00526012001 DEPOSITO DE EFECTIVO, DEPOSITANTE: DAVID OSCAR LAURA MAMANI, CONCEPTO: DEVOLUCION FONDOS EN AVANCE  BOLIVIA TV, CUENTA DE DEPOSITO: CUENTA UNICA DEL TESORO</t>
  </si>
  <si>
    <t>00099021001 DEPOSITO DE EFECTIVO, DEPOSITANTE: RAMON CHINO MAMANI, CONCEPTO: DUODECIMAS DE AGUINALDO, CUENTA DE DEPOSITO: CUENTA UNICA DEL TESORO</t>
  </si>
  <si>
    <t>00099021001 DEPOSITO DE EFECTIVO, DEPOSITANTE: JUAN CARLOS REA HURTADO, CONCEPTO: PERCEPCION INDEBIDA DE HABERES, CUENTA DE DEPOSITO: CUENTA UNICA DEL TESORO</t>
  </si>
  <si>
    <t>00099021001 DEPOSITO DE EFECTIVO, DEPOSITANTE: DIONICIO AGUILAR, CONCEPTO: DESCUENTO DE AGUINALDO DUODECIMAS, CUENTA DE DEPOSITO: CUENTA UNICA DEL TESORO</t>
  </si>
  <si>
    <t>00099021001 DEPOSITO DE EFECTIVO, DEPOSITANTE: FRANZ PABLO FLORES  CRUZ, CONCEPTO: REVERSION DE PASAJES, CUENTA DE DEPOSITO: CUENTA UNICA DEL TESORO</t>
  </si>
  <si>
    <t>00099021001 DEPOSITO DE EFECTIVO, DEPOSITANTE: COLEGIO MILITAR DEL EJERCITO, CONCEPTO: REVERSION SERVICIOS BASICOS, SERVICIO DE TELEFONIA, CUENTA DE DEPOSITO: CUENTA UNICA DEL TESORO</t>
  </si>
  <si>
    <t>00099021001 DEPOSITO DE EFECTIVO, DEPOSITANTE: COLEGIO MILITAR DEL EJERCITO, CONCEPTO: REVERSION SERVICIOS BASICOS ENERGIA ELECTRICA DICIEMBRE/15, CUENTA DE DEPOSITO: CUENTA UNICA DEL TESORO</t>
  </si>
  <si>
    <t>00099021001 DEPOSITO DE EFECTIVO, DEPOSITANTE: COLEGIO MILITAR DEL EJERCITO, CONCEPTO: REVERSION SERVICIOS BASICOS AGUA DICIEMBRE/15, CUENTA DE DEPOSITO: CUENTA UNICA DEL TESORO</t>
  </si>
  <si>
    <t>00190012002 DEPOSITO DE EFECTIVO, DEPOSITANTE: EMILIO MARISCAL, CONCEPTO: DEVOLUCION VIATICOS POR VIAJE A MAPIRI DEL 11 AL 14 DE NOV /2014, CUENTA DE DEPOSITO: CUENTA UNICA DEL TESORO</t>
  </si>
  <si>
    <t>00190012002 DEPOSITO DE EFECTIVO, DEPOSITANTE: GUSTAVO VILLARROEL, CONCEPTO: DEVOLUCION DE VIATICOS POR VIAJE A MAPIRI DEL 11AL 14 NOV/14, CUENTA DE DEPOSITO: CUENTA UNICA DEL TESORO</t>
  </si>
  <si>
    <t>00099021001 DEPOSITO DE EFECTIVO, DEPOSITANTE: ALVARO PEDRO CUELLAR ALMENDARES, CONCEPTO: DEV. VIATICOS AL EXTERIOR Y GASTOS DE REPRESENTACION REPUBLICA DE PANAMA, CUENTA DE DEPOSITO: CUENTA UNICA DEL TESORO</t>
  </si>
  <si>
    <t>00099021001 DEPOSITO DE EFECTIVO, DEPOSITANTE: HECTOR CLEMENTE BIZARROQUE GODOY, CONCEPTO: PAGO DUODECIMAS DE AGUINALDO, CUENTA DE DEPOSITO: CUENTA UNICA DEL TESORO</t>
  </si>
  <si>
    <t>00020011102 DEP.DE CHEQ.AJENOS,RET.DE CAM.,CONCEPTO: PAGO HABERES DICIEMBRE/15 PERSONAL CONSULTOR DGTAM,DEP.: TRANSPORTE AEREO MILITAR , PROCEDENCIA: BANCO UNION S.A., CHEQUE: 14830, FECHA DE EMISION:19/01/2016</t>
  </si>
  <si>
    <t>00020011102 DEP.DE CHEQ.AJENOS,RET.DE CAM.,CONCEPTO: PAGO HABERES DICIEMBRE/15 PERSONAL EVENTUAL DGTAM,DEP.: TRANSPORTE AEREO MILITAR , PROCEDENCIA: BANCO UNION S.A., CHEQUE: 14829, FECHA DE EMISION:19/01/2016</t>
  </si>
  <si>
    <t>00526012001 DEPOSITO DE EFECTIVO, DEPOSITANTE: BOLIVIA TV, CONCEPTO: DEVOLUCION DE PASAJES, CUENTA DE DEPOSITO: CUENTA UNICA DEL TESORO</t>
  </si>
  <si>
    <t>00099021001 DEP.DE CHEQ.AJENOS,RET.DE CAM.,CONCEPTO: GIRO: FERNANDEZ MALDONADO ALVARO ROLANDO,DEP.: BANCO UNION SA , PROCEDENCIA: BANCO UNION S.A., CHEQUE: 137692, FECHA DE EMISION:20/01/2016</t>
  </si>
  <si>
    <t>00099021001 DEP.DE CHEQ.AJENOS,RET.DE CAM.,CONCEPTO: GIRO: CUEVAS ANA MARIA CAREAGA GARNICA DE,DEP.: BANCO UNION SA , PROCEDENCIA: BANCO UNION S.A., CHEQUE: 137691, FECHA DE EMISION:20/01/2016</t>
  </si>
  <si>
    <t>00099021001 DEP.DE CHEQ.AJENOS,RET.DE CAM.,CONCEPTO: GIRO: PACHECO MURILLO DANIEL,DEP.: BANCO UNION SA , PROCEDENCIA: BANCO UNION S.A., CHEQUE: 137690, FECHA DE EMISION:20/01/2016</t>
  </si>
  <si>
    <t>CAJA BANCARIA ESTATAL DE SALUD "CBES"</t>
  </si>
  <si>
    <t>00099021001 DEP.DE CHEQ.AJENOS,RET.DE CAM.,CONCEPTO: REEMBOLSO DE LA CAJA BANCARIA ESTATAL DE SALUD DEL SUBSIDIO POR INCAPACIDAD TEMPORAL MES DE AGOSTO,DEP.: ASFI , PROCEDENCIA: BANCO UNION S.A., CHEQUE: 2194, FECHA DE EMISION:14/01/2016</t>
  </si>
  <si>
    <t>00046064201 DEPOSITO DE EFECTIVO, DEPOSITANTE: PAOLA X MACHICADO AYALA, CONCEPTO: DEP. POR DEVOLUCION DE UN PASAJE DEL DR. ROLANDO FLORES, CUENTA DE DEPOSITO: CUENTA UNICA DEL TESORO</t>
  </si>
  <si>
    <t>00099021001 DEPOSITO DE EFECTIVO, DEPOSITANTE: REG SAT 24 TTE M. ARCOS, CONCEPTO: REVERSION SERVICIOS BASICOS, CUENTA DE DEPOSITO: CUENTA UNICA DEL TESORO</t>
  </si>
  <si>
    <t>00099021001 DEP.DE CHEQ.AJENOS,RET.DE CAM.,CONCEPTO: COMPENSACION MENSUAL DE COTIZACIONES,DEP.: FUTURO DE BOLIVIA  S.A. AFP , PROCEDENCIA: BANCO DE CREDITO DE BOLIVIA S.A., CHEQUE: 42803, FECHA DE EMISION:19/01/2016</t>
  </si>
  <si>
    <t>00099021001 DEPOSITO DE EFECTIVO, DEPOSITANTE: HECTOR CLEMENTE BIZARROQUE GODOY, CONCEPTO: PAGO DE AGUINALDO DUODECIMAS, CUENTA DE DEPOSITO: CUENTA UNICA DEL TESORO</t>
  </si>
  <si>
    <t>00099021001 DEPOSITO DE EFECTIVO, DEPOSITANTE: TAIYO MOTORS S.A., CONCEPTO: SOLICITUD DE DEVOLUCION POR ERROR DE PAGO, CUENTA DE DEPOSITO: CUENTA UNICA DEL TESORO</t>
  </si>
  <si>
    <t>CONSERVARIO PLURINACIONAL DE MUSICA "COPLUMU"</t>
  </si>
  <si>
    <t>00109012001 DEPOSITO DE EFECTIVO, DEPOSITANTE: HEBER PEREDO, CONCEPTO: DEV. DEL 7% POR CUMPLIMEINTO DE CONTRATO DEL CONSERVATORIO PLURINACIONAL DE MUSICA, CUENTA DE DEPOSITO: CUENTA UNICA DEL TESORO</t>
  </si>
  <si>
    <t>00099021001 DEPOSITO DE EFECTIVO, DEPOSITANTE: REGIMIENTO COLORADOS DE BOLIVIA, CONCEPTO: REVERSION SERVICIOS BASICOS DIC-15, CUENTA DE DEPOSITO: CUENTA UNICA DEL TESORO</t>
  </si>
  <si>
    <t>00099021001 DEPOSITO DE EFECTIVO, DEPOSITANTE: SENASIR, CONCEPTO: DOBLE PERCEPCION, CUENTA DE DEPOSITO: CUENTA UNICA DEL TESORO</t>
  </si>
  <si>
    <t>00190012002 DEPOSITO DE EFECTIVO, DEPOSITANTE: MARIO VILLCA, CONCEPTO: DEVOLUCION DE VIATICOS POR VIAJE A CANTON CUCHO EL 22/09/15 POR MARIO VILLCA, CUENTA DE DEPOSITO: CUENTA UNICA DEL TESORO</t>
  </si>
  <si>
    <t>00190012002 DEPOSITO DE EFECTIVO, DEPOSITANTE: JULIAN CASTELLON, CONCEPTO: DEVOLUCION DE VIATICOS POR VIAJE A LA PAZ DEL 29 AL 31 DE ENERO POR JULIAN CASTELLON, CUENTA DE DEPOSITO: CUENTA UNICA DEL TESORO</t>
  </si>
  <si>
    <t>00190012002 DEPOSITO DE EFECTIVO, DEPOSITANTE: GONZALO VELIZ, CONCEPTO: DEVOLUCION DE VIATICOS POR VIAJE A PALCA DEL 9 AL 10 SEP 2015 POR GONZALO VELIZ, CUENTA DE DEPOSITO: CUENTA UNICA DEL TESORO</t>
  </si>
  <si>
    <t>00099021001 DEPOSITO DE EFECTIVO, DEPOSITANTE: JEANETTE OLMOS SOTO, CONCEPTO: DEVOLUCION, CUENTA DE DEPOSITO: CUENTA UNICA DEL TESORO</t>
  </si>
  <si>
    <t>00526012001 DEPOSITO DE EFECTIVO, DEPOSITANTE: BOLIVIA TV, CONCEPTO: DEVOLUCION DE VIATICOS, CUENTA DE DEPOSITO: CUENTA UNICA DEL TESORO</t>
  </si>
  <si>
    <t>00099021001 DEPOSITO DE EFECTIVO, DEPOSITANTE: ESCUELA TECNICA DE SALUD, CONCEPTO: DEVOLUCION DE PAGO DE SUELDO FUNCIONARIA LORENA IBETH ZENTENO, CUENTA DE DEPOSITO: CUENTA UNICA DEL TESORO</t>
  </si>
  <si>
    <t>00650024101 DEP.DE CHEQ.AJENOS,RET.DE CAM.,CONCEPTO: CIERRE DE GESTION BRIGADA PARLAMENTARIA DE POTOSI,DEP.: CAMARA DE DIPUTADOS , PROCEDENCIA: BANCO UNION S.A., CHEQUE: 734, FECHA DE EMISION:21/01/2016</t>
  </si>
  <si>
    <t>00099021001 DEPOSITO DE EFECTIVO, DEPOSITANTE: MILTON LARA BELTRAN, CONCEPTO: SERVICIOS BASICOS POR TELEFONO, CUENTA DE DEPOSITO: CUENTA UNICA DEL TESORO</t>
  </si>
  <si>
    <t>00099021001 DEPOSITO DE EFECTIVO, DEPOSITANTE: MILTON LARA BELTRAN, CONCEPTO: SERVICIOS BASICOS POR LUZ, CUENTA DE DEPOSITO: CUENTA UNICA DEL TESORO</t>
  </si>
  <si>
    <t>MINISTERIO DE COMUNICACIÓN "MCOM"</t>
  </si>
  <si>
    <t>00087011104 DEPOSITO DE EFECTIVO, DEPOSITANTE: PERIODICO LA VOZ DE WILSON SAHONERO, CONCEPTO: PAGO DE MULTA DE PERIODICO LA VOZ DE WILSON SAHONERO, CUENTA DE DEPOSITO: CUENTA UNICA DEL TESORO</t>
  </si>
  <si>
    <t>00099021001 DEP.DE CHEQ.AJENOS,RET.DE CAM.,CONCEPTO: DEVOLUCION DE FONDOS EFECTUADOS POR EL SR WILDER ALBARO CHOQUE PALLY,DEP.: SENASIR , PROCEDENCIA: BANCO UNION S.A., CHEQUE: 16601, FECHA DE EMISION:14/01/2016</t>
  </si>
  <si>
    <t>00099021001 DEPOSITO DE EFECTIVO, DEPOSITANTE: CARMEN ALMENDRAS, CONCEPTO: DEVOLUCION, CUENTA DE DEPOSITO: CUENTA UNICA DEL TESORO</t>
  </si>
  <si>
    <t>MINISTERIO DE LA PRESIDENCIA                   "MPRES"</t>
  </si>
  <si>
    <t>00099021001 DEP.DE CHEQ.AJENOS,RET.DE CAM.,CONCEPTO: DEVOLUCION SALDO FONDO FIJO 2015,DEP.: MINISTERIO DE LA PRESIDENCIA , PROCEDENCIA: BANCO UNION S.A., CHEQUE: 5411, FECHA DE EMISION:21/01/2016</t>
  </si>
  <si>
    <t>00283012002 DEPOSITO DE EFECTIVO, DEPOSITANTE: JOSE MACHACA MAMANI, CONCEPTO: DEVOLUCION DE VIATICOS, CUENTA DE DEPOSITO: CUENTA UNICA DEL TESORO</t>
  </si>
  <si>
    <t>00580012001 DEP.DE CHEQ.AJENOS,RET.DE CAM.,CONCEPTO: DEVOLUCION,DEP.: DEP ADUANEROS BOLIVIANOS , PROCEDENCIA: BANCO UNION S.A., CHEQUE: 5548, FECHA DE EMISION:20/01/2016</t>
  </si>
  <si>
    <t>00580012001 DEP.DE CHEQ.AJENOS,RET.DE CAM.,CONCEPTO: DEVOLUCION,DEP.: DEP ADUANEROS BOLIVIANOS , PROCEDENCIA: BANCO UNION S.A., CHEQUE: 5550, FECHA DE EMISION:20/01/2016</t>
  </si>
  <si>
    <t>00580012001 DEP.DE CHEQ.AJENOS,RET.DE CAM.,CONCEPTO: DEVOLUCION,DEP.: DEP ADUANEROS BOLIVIANOS , PROCEDENCIA: BANCO UNION S.A., CHEQUE: 5545, FECHA DE EMISION:31/12/2015</t>
  </si>
  <si>
    <t>00580012001 DEP.DE CHEQ.AJENOS,RET.DE CAM.,CONCEPTO: DEVOLUCION,DEP.: DEP ADUANEROS BOLIVIANOS , PROCEDENCIA: BANCO UNION S.A., CHEQUE: 5549, FECHA DE EMISION:20/01/2016</t>
  </si>
  <si>
    <t>00099021001 DEPOSITO DE EFECTIVO, DEPOSITANTE: GONZALO VICTOR PATTY CORDOVA, CONCEPTO: DEVOLUCION DE COMBUSTIBLE, CUENTA DE DEPOSITO: CUENTA UNICA DEL TESORO</t>
  </si>
  <si>
    <t>00099021001 DEP.DE CHEQ.AJENOS,RET.DE CAM.,CONCEPTO: DEV. COTIZACION EXCESO EMP. FBP,DEP.: FUTURO DE BOLIVIA S.A. AFP , PROCEDENCIA: BANCO DE CREDITO DE BOLIVIA S.A., CHEQUE: 428110, FECHA DE EMISION:20/01/2016</t>
  </si>
  <si>
    <t>00099021001 DEP.DE CHEQ.AJENOS,RET.DE CAM.,CONCEPTO: DEV. COTIZACION EXCESO EMPLEADOR,DEP.: FUTURO DE BOLIVIA S.A. AFP , PROCEDENCIA: BANCO DE CREDITO DE BOLIVIA S.A., CHEQUE: 428128, FECHA DE EMISION:20/01/2016</t>
  </si>
  <si>
    <t>00046064201 DEPOSITO DE EFECTIVO, DEPOSITANTE: GREICY SOLARES GIRONDA, CONCEPTO: DEV. DE PAGO DE SUELDO EN DEMASIA, CUENTA DE DEPOSITO: CUENTA UNICA DEL TESORO</t>
  </si>
  <si>
    <t>00081011101 DEPOSITO DE EFECTIVO, DEPOSITANTE: EMP DE TRANS NAL E INT TRANS ORURO  SRL., CONCEPTO: POR TRANSFERENCIA DE FONDOS PARA DEVOLUCION DE DEP ERRADO, CUENTA DE DEPOSITO: CUENTA UNICA DEL TESORO</t>
  </si>
  <si>
    <t>CAJA PETROLERA DE SALUD PETROLERA "CPS"</t>
  </si>
  <si>
    <t>00099021001 DEP.DE CHEQ.AJENOS,RET.DE CAM.,CONCEPTO: AUT. CTROL DE EMPRESAS DEV. INCAP. TEMPORAL JUNIO/15,DEP.: CAJA PETROLERA DE SALUD , PROCEDENCIA: BANCO UNION S.A., CHEQUE: 8433, FECHA DE EMISION:22/12/2015</t>
  </si>
  <si>
    <t>00099021001 DEP.DE CHEQ.AJENOS,RET.DE CAM.,CONCEPTO: AUT. CTROL EMPRESAS DEV. INCAP. TEMPORAL AGOSTO/15,DEP.: CAJA PETROLERA DE SALUD , PROCEDENCIA: BANCO UNION S.A., CHEQUE: 8473, FECHA DE EMISION:06/01/2016</t>
  </si>
  <si>
    <t>00099021001 DEP.DE CHEQ.AJENOS,RET.DE CAM.,CONCEPTO: AUT. CTROL EMPRESAS DEV. INCAP. TEMP. SEPT/15,DEP.: CAJA PETROLERA DE SALUD , PROCEDENCIA: BANCO UNION S.A., CHEQUE: 8472, FECHA DE EMISION:06/01/2016</t>
  </si>
  <si>
    <t>00099021001 DEP.DE CHEQ.AJENOS,RET.DE CAM.,CONCEPTO: AUT. FISC. EMPRESAS DEV. INCAP. TEMP. NOV/15,DEP.: CAJA PETROLERA DE SALUD , PROCEDENCIA: BANCO UNION S.A., CHEQUE: 8809, FECHA DE EMISION:21/01/2016</t>
  </si>
  <si>
    <t>00130012001 DEPOSITO DE EFECTIVO, DEPOSITANTE: COOP MINERA 16 DE JULIO LTDA, CONCEPTO: CUOTA 14;3RA AMPLIACION COOP MINERA 16 DE JULIO LTDA, CUENTA DE DEPOSITO: CUENTA UNICA DEL TESORO</t>
  </si>
  <si>
    <t>00099021001 DEPOSITO DE EFECTIVO, DEPOSITANTE: GUADALUPE NAVARRO DE TRIVE¿O, CONCEPTO: DEP. UNA DUODECIMA DE AGUINALDO, CUENTA DE DEPOSITO: CUENTA UNICA DEL TESORO</t>
  </si>
  <si>
    <t>00283012002 DEPOSITO DE EFECTIVO, DEPOSITANTE: JUAN OSBALDO PAZ MAMANI, CONCEPTO: DEVOLUCION A LA CONTRALORIA 1, CUENTA DE DEPOSITO: CUENTA UNICA DEL TESORO</t>
  </si>
  <si>
    <t>00099021001 DEPOSITO DE EFECTIVO, DEPOSITANTE: EJERCITO DE BOLIVIA, CONCEPTO: REVERSION, CUENTA DE DEPOSITO: CUENTA UNICA DEL TESORO</t>
  </si>
  <si>
    <t>AGENCIA PARA EL DESARROLLO DE LAS MACROREGIONES Y ZONAS FRONTERIZAS "ADEMAF"</t>
  </si>
  <si>
    <t>00099021001 DEPOSITO DE EFECTIVO, DEPOSITANTE: ADEMAF, CONCEPTO: DEVOLUCION DE FONDOS  C-31  1787, CUENTA DE DEPOSITO: CUENTA UNICA DEL TESORO</t>
  </si>
  <si>
    <t>00086074101 DEP.DE CHEQ.AJENOS,RET.DE CAM.,CONCEPTO: RECURSOS DE CONTRAPARTE DEL GAD. DE LA PAZ CONS. SIST. DE RIEGO PATAMANTA PROG. PROAR,DEP.: MMAYA - GAD. DE LA PAZ , PROCEDENCIA: BANCO UNION S.A., CHEQUE: 45425, FECHA DE EMISION:31/12/2015</t>
  </si>
  <si>
    <t>00099021001 DEPOSITO DE EFECTIVO, DEPOSITANTE: JULIA  ALICIA CASTRO OLMOS, CONCEPTO: DEP. TRES DUODECIMAS DE AGUINALDO, CUENTA DE DEPOSITO: CUENTA UNICA DEL TESORO</t>
  </si>
  <si>
    <t>00099021001 DEPOSITO DE EFECTIVO, DEPOSITANTE: JESSY DORKAS CHAVEZ BLANCO, CONCEPTO: UNA DIODECIMA DE AGUINALDO, CUENTA DE DEPOSITO: CUENTA UNICA DEL TESORO</t>
  </si>
  <si>
    <t>00578012002 DEP.DE CHEQ.AJENOS,RET.DE CAM.,CONCEPTO: REVERSION,DEP.: BOLIVIANA DE AVIACION , PROCEDENCIA: BANCO UNION S.A., CHEQUE: 5595, FECHA DE EMISION:25/01/2016</t>
  </si>
  <si>
    <t>00578012002 DEP.DE CHEQ.AJENOS,RET.DE CAM.,CONCEPTO: REVERSION,DEP.: BOLIVIANA DE AVIACION , PROCEDENCIA: BANCO UNION S.A., CHEQUE: 5594, FECHA DE EMISION:25/01/2016</t>
  </si>
  <si>
    <t>00130012001 DEPOSITO DE EFECTIVO, DEPOSITANTE: COOPERATIVA "ASUNCION", CONCEPTO: PAGO DE CAPITAL E INTERES, CUENTA DE DEPOSITO: CUENTA UNICA DEL TESORO</t>
  </si>
  <si>
    <t>00099021001 DEPOSITO DE EFECTIVO, DEPOSITANTE: GREGORIO VICENTE APAZA, CONCEPTO: DEVOLUCION DE HABERES MES DE JULIO MAGISTERIO, CUENTA DE DEPOSITO: CUENTA UNICA DEL TESORO</t>
  </si>
  <si>
    <t>00099021001 DEPOSITO DE EFECTIVO, DEPOSITANTE: REYNALDO GALVEZ DELGADO, CONCEPTO: DUODECIMA DE AGUINALDO, CUENTA DE DEPOSITO: CUENTA UNICA DEL TESORO</t>
  </si>
  <si>
    <t>00099021001 DEPOSITO DE EFECTIVO, DEPOSITANTE: ESCUELA DE COMANDO Y ESTADO MAYOR, CONCEPTO: REVERSION POR SALDOS NO EJECUTADOS SERVICIOS BASICOS TELEFONO MES DE NOVIEMBRE 2015, CUENTA DE DEPOSITO: CUENTA UNICA DEL TESORO</t>
  </si>
  <si>
    <t>00099021001 DEPOSITO DE EFECTIVO, DEPOSITANTE: ESCUELA DE COMANDO Y ESTADO MAYOR, CONCEPTO: REVERSION POR SALDOS NO EJECUTADOS SERVICIOS BASICOS TELEFONO MES DE DICIEMBRE 2015, CUENTA DE DEPOSITO: CUENTA UNICA DEL TESORO</t>
  </si>
  <si>
    <t>00099021001 DEPOSITO DE EFECTIVO, DEPOSITANTE: ESCUELA DE COMANDO Y ESTADO MAYOR, CONCEPTO: REVERSION POR SALDOS NO EJECUTADOS SERVICIOS BASICOS  ENERGIA ELECTRICA MES DE NOVIEMBRE 2015, CUENTA DE DEPOSITO: CUENTA UNICA DEL TESORO</t>
  </si>
  <si>
    <t>00099021001 DEPOSITO DE EFECTIVO, DEPOSITANTE: RAMOS CASTRO BEATRIZ SANDRA, CONCEPTO: DEVOLUCION POR PAGO DE MAYOR COM C31-796 POR VENTA DE BATERIAS, CUENTA DE DEPOSITO: CUENTA UNICA DEL TESORO</t>
  </si>
  <si>
    <t>00099021001 DEP.DE CHEQ.AJENOS,RET.DE CAM.,CONCEPTO: DEV. DE PASAJES NO UTILIZADOS Y VIATIOS NO DESCARGADOS SR. IDON CHIVI VARGAS,DEP.: MINISTERIO DE COMUNICACIONES , PROCEDENCIA: BANCO UNION S.A., CHEQUE: 7893, FECHA DE EMISION:18/01/2016</t>
  </si>
  <si>
    <t>00650024101 DEP.DE CHEQ.AJENOS,RET.DE CAM.,CONCEPTO: POR EL SERVICIO DE FOTOCOPIAS, USO DE ENERGIA ELECTRICA DEL MES DE DICIEMBRE/ 2015,DEP.: CAMARA DE DIPUTADOS , PROCEDENCIA: BANCO UNION S.A., CHEQUE: 12483, FECHA DE EMISION:14/01/2016</t>
  </si>
  <si>
    <t>00099021001 DEP.DE CHEQ.AJENOS,RET.DE CAM.,CONCEPTO: CUARTO PAGO REALIZADO POR LA EMPRESA NITROCOM ENTIDAD 203,DEP.: ASFI , PROCEDENCIA: BANCO UNION S.A., CHEQUE: 2193, FECHA DE EMISION:05/01/2016</t>
  </si>
  <si>
    <t>INSTITUTO NACIONAL DE REFORMA AGRARIA "INRA"</t>
  </si>
  <si>
    <t>00212092001 DEP.DE CHEQ.AJENOS,RET.DE CAM.,CONCEPTO: APORTES VOLUNTARIOS INRA ORURO,DEP.: INRA - ORURO , PROCEDENCIA: BANCO UNION S.A., CHEQUE: 3539, FECHA DE EMISION:31/12/2015</t>
  </si>
  <si>
    <t>00212092001 DEP.DE CHEQ.AJENOS,RET.DE CAM.,CONCEPTO: CONVENIO GOLF CLUB ORURO INRA ORURO,DEP.: INRA - ORURO , PROCEDENCIA: BANCO UNION S.A., CHEQUE: 3540, FECHA DE EMISION:31/12/2015</t>
  </si>
  <si>
    <t>00212092001 DEP.DE CHEQ.AJENOS,RET.DE CAM.,CONCEPTO: APORTES VOLUNTARIOS INRA - ORURO,DEP.: INRA - ORURO , PROCEDENCIA: BANCO UNION S.A., CHEQUE: 3538, FECHA DE EMISION:31/12/2015</t>
  </si>
  <si>
    <t>00099021001 DEP.DE CHEQ.AJENOS,RET.DE CAM.,CONCEPTO: GIRO : TORRICO BASCOPE ROSEMARY,DEP.: BANCO UNION S.A. , PROCEDENCIA: BANCO UNION S.A., CHEQUE: 137695, FECHA DE EMISION:26/01/2016</t>
  </si>
  <si>
    <t>00099021001 DEPOSITO DE EFECTIVO, DEPOSITANTE: DIEGO ANDRES MOLINA HORTA, CONCEPTO: DEVOLUCION POR CURSOS DE CAPACITACION, CUENTA DE DEPOSITO: CUENTA UNICA DEL TESORO</t>
  </si>
  <si>
    <t>00099021001 DEPOSITO DE EFECTIVO, DEPOSITANTE: ELIZHABET ERGUETA DEL VILLAR, CONCEPTO: DEVOLUCION POR CURSOS DE CAPACITACION, CUENTA DE DEPOSITO: CUENTA UNICA DEL TESORO</t>
  </si>
  <si>
    <t>00099021001 DEP.DE CHEQ.AJENOS,RET.DE CAM.,CONCEPTO: GIRO : ALFARO DENUS GONZALO,DEP.: BANCO UNION S.A. , PROCEDENCIA: BANCO UNION S.A., CHEQUE: 137694, FECHA DE EMISION:26/01/2016</t>
  </si>
  <si>
    <t>00099021001 DEP.DE CHEQ.AJENOS,RET.DE CAM.,CONCEPTO: DEVOLUCION POR MOTIVO DE BACHILLERES DESTACADOS,DEP.: MINISTERIO DE EDUCACION , PROCEDENCIA: BANCO UNION S.A., CHEQUE: 19358, FECHA DE EMISION:31/12/2015</t>
  </si>
  <si>
    <t>00099021001 DEP.DE CHEQ.AJENOS,RET.DE CAM.,CONCEPTO: GIRO : DURAN TORANZOS ZUNILDA,DEP.: BANCO UNION S.A. , PROCEDENCIA: BANCO UNION S.A., CHEQUE: 137693, FECHA DE EMISION:26/01/2016</t>
  </si>
  <si>
    <t>00099021001 DEPOSITO DE EFECTIVO, DEPOSITANTE: ABENOR HERNAN ALFARO ORDO¿EZ, CONCEPTO: DEVOLUCION POR CURSOS DE CAPACITACION, CUENTA DE DEPOSITO: CUENTA UNICA DEL TESORO</t>
  </si>
  <si>
    <t>00099021001 DEP.DE CHEQ.AJENOS,RET.DE CAM.,CONCEPTO: DEVOLUCION DEL FAEA,DEP.: MINISTERIO DE EDUCACION , PROCEDENCIA: BANCO UNION S.A., CHEQUE: 19357, FECHA DE EMISION:31/12/2015</t>
  </si>
  <si>
    <t>00099021001 DEP.DE CHEQ.AJENOS,RET.DE CAM.,CONCEPTO: GIRO : TICONA CONDORI NORA,DEP.: BANCO UNION S.A. , PROCEDENCIA: BANCO UNION S.A., CHEQUE: 137696, FECHA DE EMISION:26/01/2016</t>
  </si>
  <si>
    <t>INSUMOS BOLIVIA ""IN-BOL"</t>
  </si>
  <si>
    <t>00224012001 DEP.DE CHEQ.AJENOS,RET.DE CAM.,CONCEPTO: TRANSFERENCIA DE RECURSOS PARA EL PAGO DE SERVICIOS PERSONALES, BASICOS, BIENES Y SERVICIOS DE ENERO,DEP.: INSUMOS BOLIVIA , PROCEDENCIA: BANCO UNION S.A., CHEQUE: 1560, FECHA DE EMISION:25/01/2016</t>
  </si>
  <si>
    <t>00224012005 DEP.DE CHEQ.AJENOS,RET.DE CAM.,CONCEPTO: TRANSF. DE RECURSOS PARA PAGO DE SERVICIOS PERSONALES, SERV. BASICOS, BIENES - ENERO Y FEBRERO 2016,DEP.: INSUMOS BOLIVIA , PROCEDENCIA: BANCO UNION S.A., CHEQUE: 538, FECHA DE EMISION:25/01/2016</t>
  </si>
  <si>
    <t>00224012002 DEP.DE CHEQ.AJENOS,RET.DE CAM.,CONCEPTO: TRANSF. DE RECURSOS PARA PAGO DE SUELDOS, SERV. BASICOS, BIENES DE ENERO Y FEBRERO 2016,DEP.: INSUMOS BOLIVIA , PROCEDENCIA: BANCO UNION S.A., CHEQUE: 3152, FECHA DE EMISION:25/01/2016</t>
  </si>
  <si>
    <t>00224012002 DEP.DE CHEQ.AJENOS,RET.DE CAM.,CONCEPTO: TRANSF.DE RECURSOS PARA PAGO SUELDOS, SERV. BASICOS BIENES ENERO Y FEBRERO 2016,DEP.: INSUMOS BOLIVIA , PROCEDENCIA: BANCO UNION S.A., CHEQUE: 2049, FECHA DE EMISION:25/01/2016</t>
  </si>
  <si>
    <t>SERVICIO DE IDENTIFICACION PERSONAL "SEGIP"</t>
  </si>
  <si>
    <t>00340012003 DEP.DE CHEQ.AJENOS,RET.DE CAM.,CONCEPTO: REGISTRO POR GASTOS OPERATIVOS BONO JUANA AZURDUY DE PADILLA TERCER TRIMESTRE 2015,DEP.: SEGIP-OFICINA  NACIONAL , PROCEDENCIA: BANCO UNION S.A., CHEQUE: 8497, FECHA DE EMISION:30/12/2015</t>
  </si>
  <si>
    <t>00099021001 DEP.DE CHEQ.AJENOS,RET.DE CAM.,CONCEPTO: DEV.  DEP. REALIZADOS A LA CTA. DEL FONDO ROTATIVO FONDOS ENTREGADOS POR VIAJE AL EXT. GESTION 2015,DEP.: VICEPRESIDENCIA DEL ESTADO</t>
  </si>
  <si>
    <t>00340012003 DEP.DE CHEQ.AJENOS,RET.DE CAM.,CONCEPTO: DEP. POR REPOSICION DE MATERIAL VALORADO ANULADO REALIZADO FUERA DEL PLAZO ESTABLECIDO,DEP.: SEGIP-OFICINA  NACIONAL , PROCEDENCIA: BANCO UNION S.A., CHEQUE: 8925, FECHA DE EMISION:31/12/2015</t>
  </si>
  <si>
    <t>00340012002 DEP.DE CHEQ.AJENOS,RET.DE CAM.,CONCEPTO: REV. POR DEP. ERRONEO UTILIZADO  LICENCIAS,DEP.: SEGIP-OFICINA  NACIONAL , PROCEDENCIA: BANCO UNION S.A., CHEQUE: 8491, FECHA DE EMISION:30/12/2015</t>
  </si>
  <si>
    <t>00099021001 DEP.DE CHEQ.AJENOS,RET.DE CAM.,CONCEPTO: RECUPERACION DE TRIBUTOS FISCALES PARA POSTERIOR REVERSION,DEP.: SEGIP-OFICINA  NACIONAL , PROCEDENCIA: BANCO UNION S.A., CHEQUE: 8926, FECHA DE EMISION:31/12/2015</t>
  </si>
  <si>
    <t>00340012003 DEP.DE CHEQ.AJENOS,RET.DE CAM.,CONCEPTO: REV. POR TRANSFERENCIA EN DEMASIA DEV. DE DEP. ERRONEOS,DEP.: SEGIP-OFICINA  NACIONAL , PROCEDENCIA: BANCO UNION S.A., CHEQUE: 8403, FECHA DE EMISION:30/12/2015</t>
  </si>
  <si>
    <t>VIAS BOLIVIA ""V B "</t>
  </si>
  <si>
    <t>00292012001 DEPOSITO DE EFECTIVO, DEPOSITANTE: VIAS  BOLIVIA, CONCEPTO: DEV. DE SALDOS POR SIMON MACHACA SEGUN INFORME DE AUDITORIA, CUENTA DE DEPOSITO: CUENTA UNICA DEL TESORO</t>
  </si>
  <si>
    <t>00292082001 DEP.DE CHEQ.AJENOS,RET.DE CAM.,CONCEPTO: DEV. DE SALDOS SANTA  CRUZ,DEP.: VIAS BOLIVIA , PROCEDENCIA: BANCO UNION S.A., CHEQUE: 3015, FECHA DE EMISION:18/01/2016</t>
  </si>
  <si>
    <t>00099021001 DEP.DE CHEQ.AJENOS,RET.DE CAM.,CONCEPTO: PAGO AL TGN,DEP.: FUTURO DE BOLIVIA  AFP , PROCEDENCIA: BANCO DE CREDITO DE BOLIVIA S.A., CHEQUE: 42832, FECHA DE EMISION:26/01/2016</t>
  </si>
  <si>
    <t>00099021001 DEP.DE CHEQ.AJENOS,RET.DE CAM.,CONCEPTO: PAGO AL TGN,DEP.: FUTURO DE BOLIVIA  AFP , PROCEDENCIA: BANCO DE CREDITO DE BOLIVIA S.A., CHEQUE: 42833, FECHA DE EMISION:26/01/2016</t>
  </si>
  <si>
    <t>00513012003 DEPOSITO DE EFECTIVO, DEPOSITANTE: JENNY ORTIZ LLANOS, CONCEPTO: DEP. A JENNY ORTIZ LLANOS, CUENTA DE DEPOSITO: CUENTA UNICA DEL TESORO</t>
  </si>
  <si>
    <t>00099021001 DEPOSITO DE EFECTIVO, DEPOSITANTE: RI - 20 "PADILLA", CONCEPTO: DEVOLUCION DE RECURSOS NO EJECUTADOS SERVICIOS BASICOS, ENERGIA ELECTRICA, CUENTA DE DEPOSITO: CUENTA UNICA DEL TESORO</t>
  </si>
  <si>
    <t>00513012003 DEPOSITO DE EFECTIVO, DEPOSITANTE: JENNY ORTIZ LLANOS, CONCEPTO: DEP. JENNY ORTIZ LLANOS, CUENTA DE DEPOSITO: CUENTA UNICA DEL TESORO</t>
  </si>
  <si>
    <t>00099021001 DEPOSITO DE EFECTIVO, DEPOSITANTE: AUTORIDAD DE SUPERVISION DEL SISTEMA FINANCIERO, CONCEPTO: OTROS INGRESOS, CUENTA DE DEPOSITO: CUENTA UNICA DEL TESORO</t>
  </si>
  <si>
    <t>00099021001 DEPOSITO DE EFECTIVO, DEPOSITANTE: JORGE CHNGARA CASTRO - IBTEN, CONCEPTO: DEVOLUCION VIATICOS, CUENTA DE DEPOSITO: CUENTA UNICA DEL TESORO</t>
  </si>
  <si>
    <t>00099021001 DEPOSITO DE EFECTIVO, DEPOSITANTE: EDWIN CHALY ACHU ACARAPI, CONCEPTO: REVERSION, CUENTA DE DEPOSITO: CUENTA UNICA DEL TESORO</t>
  </si>
  <si>
    <t>00572012003 DEP.DE CHEQ.AJENOS,RET.DE CAM.,CONCEPTO: TRASPASO,DEP.: EMAPA , PROCEDENCIA: BANCO UNION S.A., CHEQUE: 14435, FECHA DE EMISION:19/01/2016</t>
  </si>
  <si>
    <t>00572012003 DEP.DE CHEQ.AJENOS,RET.DE CAM.,CONCEPTO: TRASPASO,DEP.: EMAPA , PROCEDENCIA: BANCO UNION S.A., CHEQUE: 14434, FECHA DE EMISION:19/01/2016</t>
  </si>
  <si>
    <t>00099021001 DEP.DE CHEQ.AJENOS,RET.DE CAM.,CONCEPTO: GIRO  CARVALLO ROJAS EMILIA ROSA,DEP.: BANCO UNION  S.A. , PROCEDENCIA: BANCO UNION S.A., CHEQUE: 137700, FECHA DE EMISION:27/01/2016</t>
  </si>
  <si>
    <t>00099021001 DEP.DE CHEQ.AJENOS,RET.DE CAM.,CONCEPTO: GIRO  DURANDAL MONTA¿O JHONNY ROMAN,DEP.: BANCO UNION  S.A. , PROCEDENCIA: BANCO UNION S.A., CHEQUE: 137701, FECHA DE EMISION:27/01/2016</t>
  </si>
  <si>
    <t>ORGANO ELECTORAL PLURINACIONAL "OEP"</t>
  </si>
  <si>
    <t>00670012002 DEPOSITO DE EFECTIVO, DEPOSITANTE: O.E.P. - TRIBUNAL SUPREMO ELECTORAL, CONCEPTO: DEP POR EXCEDENTE DE AGUINALDO, CUENTA DE DEPOSITO: CUENTA UNICA DEL TESORO</t>
  </si>
  <si>
    <t>00099021001 DEP.DE CHEQ.AJENOS,RET.DE CAM.,CONCEPTO: BAJAS TEMPORALES COMPRENDIDO DESDE NOVIEMBRE 20 A AGOSTO 2015,DEP.: ADEMAF , PROCEDENCIA: BANCO UNION S.A., CHEQUE: 875, FECHA DE EMISION:31/12/2015</t>
  </si>
  <si>
    <t>00099021001 DEP.DE CHEQ.AJENOS,RET.DE CAM.,CONCEPTO: RECUPERACION DE GASTOS POR LA VIA EXTRAJUDICIAL DURANTE LA GESTION 2015,DEP.: ADEMAF , PROCEDENCIA: BANCO UNION S.A., CHEQUE: 873, FECHA DE EMISION:31/12/2015</t>
  </si>
  <si>
    <t>SERVICIO NACIONAL DE REGISTRO Y COMERCIALIZACION DE MINERALES Y METALES "SENARECOM"</t>
  </si>
  <si>
    <t>00221012001 DEPOSITO DE EFECTIVO, DEPOSITANTE: SENARECOM, CONCEPTO: DEVOLUCION SALDO C-31 NUMERO 00005, CUENTA DE DEPOSITO: CUENTA UNICA DEL TESORO</t>
  </si>
  <si>
    <t>00222014302 DEPOSITO DE EFECTIVO, DEPOSITANTE: HEBER JORGE JUANIQUINA CHAMBI, CONCEPTO: DEVOLUCION DE RECURSOS( GESTION ANTERIOR), CUENTA DE DEPOSITO: CUENTA UNICA DEL TESORO</t>
  </si>
  <si>
    <t>00574012001 DEPOSITO DE EFECTIVO, DEPOSITANTE: LACTEOSBOL, CONCEPTO: DEVOLUCION GASTOS NO EJECUTADOS FONDOS EN AVANCE MES DE AGOSTO DE 2015, CUENTA DE DEPOSITO: CUENTA UNICA DEL TESORO</t>
  </si>
  <si>
    <t>00574012002 DEPOSITO DE EFECTIVO, DEPOSITANTE: LACTEOSBOL, CONCEPTO: DEVOLUCION DE FONDOS EN AVANCE NO EJECUTADOS MES DE NOVIEMBRE 2015, CUENTA DE DEPOSITO: CUENTA UNICA DEL TESORO</t>
  </si>
  <si>
    <t>00222014302 DEPOSITO DE EFECTIVO, DEPOSITANTE: ALEX JACOBO MACHICADO ALCONZ, CONCEPTO: VIATICOS Y PASAJES EVENTO DE CAPACITACION ELAB.EJECUCION Y EVAL. DE PROYECTO DE INVESTIGACION, CUENTA DE DEPOSITO: CUENTA UNICA DEL TESORO</t>
  </si>
  <si>
    <t>00099021001 DEPOSITO DE EFECTIVO, DEPOSITANTE: EJERCITO DE BOLIVIA, CONCEPTO: REVERSION ENERGIA ELECTRICA, CUENTA DE DEPOSITO: CUENTA UNICA DEL TESORO</t>
  </si>
  <si>
    <t>00099021001 DEPOSITO DE EFECTIVO, DEPOSITANTE: CENTRO GENERAL DE MANTENIMIENTO DEL EJERCITO, CONCEPTO: REVERSION TGN RECURSOS ORDINARIOS CUENTA 3987, CUENTA DE DEPOSITO: CUENTA UNICA DEL TESORO</t>
  </si>
  <si>
    <t>00099021001 DEPOSITO DE EFECTIVO, DEPOSITANTE: VICTOR CRESPO SOLIZ, CONCEPTO: DEVOLUCION  P.R.A, CUENTA DE DEPOSITO: CUENTA UNICA DEL TESORO</t>
  </si>
  <si>
    <t>00099021001 DEPOSITO DE EFECTIVO, DEPOSITANTE: REGIMIENTO - 2 BOLIVAR, CONCEPTO: REVERSION TELEFONICA, CUENTA DE DEPOSITO: CUENTA UNICA DEL TESORO</t>
  </si>
  <si>
    <t>00099021001 DEPOSITO DE EFECTIVO, DEPOSITANTE: ROLY EDGAR ARUQUIPA HUAYCHO, CONCEPTO: PAGO EN DEMASIA X 20 DIAS DEL MES DE DICIEMBRE 2015, CUENTA DE DEPOSITO: CUENTA UNICA DEL TESORO</t>
  </si>
  <si>
    <t>00099021001 DEPOSITO DE EFECTIVO, DEPOSITANTE: EJERCITO DE BOLIVIA C GRAL. MANTTO ART-IV, CONCEPTO: REVERSION AGUA, CUENTA DE DEPOSITO: CUENTA UNICA DEL TESORO</t>
  </si>
  <si>
    <t>00099021001 DEPOSITO DE EFECTIVO, DEPOSITANTE: EJERCITO DE BOLIVIA C GRAL. MANTTO ART-IV, CONCEPTO: REVERSION ENERGIA ELECTRICA, CUENTA DE DEPOSITO: CUENTA UNICA DEL TESORO</t>
  </si>
  <si>
    <t>00099021001 DEPOSITO DE EFECTIVO, DEPOSITANTE: DIR GRAL DE FORMACION DE MAESTROS-MIN DE EDU., CONCEPTO: DEVOLUCION DE SUELDOS ABRIL A NOVIEMBRE, CUENTA DE DEPOSITO: CUENTA UNICA DEL TESORO</t>
  </si>
  <si>
    <t>00099021001 DEPOSITO DE EFECTIVO, DEPOSITANTE: GUILLERMO NORIEGA THENIER, CONCEPTO: DEVOLUCION DE RECURSOS, CUENTA DE DEPOSITO: CUENTA UNICA DEL TESORO</t>
  </si>
  <si>
    <t>GOBIERNO AUTONOMO DEPARTAMENTA DE  LA PAZ "GAD-LPZ"</t>
  </si>
  <si>
    <t>00099021001 DEPOSITO DE EFECTIVO, DEPOSITANTE: ADOLFO DAMIAN CONTRERAS CALLISAYA - SEDES-LAPAZ, CONCEPTO: DEVOLUCION DE FONDOS POR PAGO DEL BONO DE ANTIGUEDAD EN 2 ITEMS, CUENTA DE DEPOSITO: CUENTA UNICA DEL TESORO</t>
  </si>
  <si>
    <t>MINISTERIO DE GOBIERNO             "MGOB"</t>
  </si>
  <si>
    <t>00099021001 DEP.DE CHEQ.AJENOS,RET.DE CAM.,CONCEPTO: ASIGNACIONES,DEP.: UNIPOL , PROCEDENCIA: BANCO UNION S.A., CHEQUE: 6535, FECHA DE EMISION:20/01/2016</t>
  </si>
  <si>
    <t>INSTITUTO DEL SEGURO AGRARIO     "INSA"</t>
  </si>
  <si>
    <t>00099021001 DEP.DE CHEQ.AJENOS,RET.DE CAM.,CONCEPTO: REVERSION,DEP.: INSA , PROCEDENCIA: BANCO UNION S.A., CHEQUE: 1064, FECHA DE EMISION:27/01/2016</t>
  </si>
  <si>
    <t>00099021001 DEPOSITO DE EFECTIVO, DEPOSITANTE: GIOCONDA JAIMES TELLEZ - INE, CONCEPTO: DEP. POR SALDOS NO EJECUTADOS INE 2015, CUENTA DE DEPOSITO: CUENTA UNICA DEL TESORO</t>
  </si>
  <si>
    <t>00099021001 DEP.DE CHEQ.AJENOS,RET.DE CAM.,CONCEPTO: DEV AL TGN POR LAS TRANSACCIONES 170-171-172 PERIODO NOV 2006 A DIC 2013,DEP.: FUTURO DE BOLIVIA SA AFP , PROCEDENCIA: BANCO DE CREDITO DE BOLIVIA S.A., CHEQUE: 42834, FECHA DE EMISION:27/01/2016</t>
  </si>
  <si>
    <t>00099021001 DEPOSITO DE EFECTIVO, DEPOSITANTE: ELIZABET CHIPANA RAMOS, CONCEPTO: DEVOLUCION DE VIATICOS, CUENTA DE DEPOSITO: CUENTA UNICA DEL TESORO</t>
  </si>
  <si>
    <t>00292032001 DEPOSITO DE EFECTIVO, DEPOSITANTE: GERMAN TUMIRI JIMENEZ - VIAS BOLIVIA, CONCEPTO: DEVOLUCION DE FONDOS EN AVANCE, CUENTA DE DEPOSITO: CUENTA UNICA DEL TESORO</t>
  </si>
  <si>
    <t>00099021001 DEPOSITO DE EFECTIVO, DEPOSITANTE: HECTOR GUIDO RIVERA VARGAS, CONCEPTO: DOBLE PERCEPCION, CUENTA DE DEPOSITO: CUENTA UNICA DEL TESORO</t>
  </si>
  <si>
    <t>00081011101 DEPOSITO DE EFECTIVO, DEPOSITANTE: MAXIMO PAREDES AVILA, CONCEPTO: DEVOLUCION DE MULTAS IMPUESTOS NACIONALES, CUENTA DE DEPOSITO: CUENTA UNICA DEL TESORO</t>
  </si>
  <si>
    <t>00099021001 DEPOSITO DE EFECTIVO, DEPOSITANTE: ANA ROSARIO ILLANES DE SAINZ, CONCEPTO: DOS DUODECIMAS DE AGUINALDO, CUENTA DE DEPOSITO: CUENTA UNICA DEL TESORO</t>
  </si>
  <si>
    <t>00344014601 DEPOSITO DE EFECTIVO, DEPOSITANTE: MARCELINO POSIVA, CONCEPTO: DEV DEM FONDOS NO EJECUTADOS EN LA ACTIVIDAD DE SEGUIMIENTO AL MODELO EDUCATIVO GUARANI, CUENTA DE DEPOSITO: CUENTA UNICA DEL TESORO</t>
  </si>
  <si>
    <t>00046088001 DEPOSITO DE EFECTIVO, DEPOSITANTE: MINISTERIO DE SALUD, CONCEPTO: SALDO TALLER 2011 - RECON PROGRAMA DE FORTALECIMIENTO, CUENTA DE DEPOSITO: CUENTA UNICA DEL TESORO</t>
  </si>
  <si>
    <t>00099021001 DEPOSITO DE EFECTIVO, DEPOSITANTE: YOLANDA SILVETH QUIROGA ROJAS, CONCEPTO: DEVOLUCION DE VIATICOS VIAJE A TARIJA, CUENTA DE DEPOSITO: CUENTA UNICA DEL TESORO</t>
  </si>
  <si>
    <t>00099021001 DEPOSITO DE EFECTIVO, DEPOSITANTE: SIMON FORTUNATO QUISBERT VERA, CONCEPTO: REMBOLSO DUODECIMAS AGUINALDO, CUENTA DE DEPOSITO: CUENTA UNICA DEL TESORO</t>
  </si>
  <si>
    <t>00099021001 DEPOSITO DE EFECTIVO, DEPOSITANTE: WALTER VILLARROEL MOROCHI EX CONSUL, CONCEPTO: DEV  RENDICION DE CUENTAS DE GASTOS DE FUNCIONAMAIENTO DEL CONSULADO DEL ESTADO PLURINACIONAL DE BOL, CUENTA DE DEPOSITO: CUENTA UNICA DEL TESORO</t>
  </si>
  <si>
    <t>00574012002 DEPOSITO DE EFECTIVO, DEPOSITANTE: LACTEOSBOL, CONCEPTO: DEV. DE GASTOS  NO EJECUTADOS MES DE DICIEMBRE 2015, CUENTA DE DEPOSITO: CUENTA UNICA DEL TESORO</t>
  </si>
  <si>
    <t>00574012002 DEPOSITO DE EFECTIVO, DEPOSITANTE: LACTEOSBOL, CONCEPTO: DEV. GASTOS NO EJECUTADOS MES DE FEBRERO 2015, CUENTA DE DEPOSITO: CUENTA UNICA DEL TESORO</t>
  </si>
  <si>
    <t>00574012002 DEPOSITO DE EFECTIVO, DEPOSITANTE: LACTEOSBOL, CONCEPTO: DEVOLUCION GASTOS NO EJECUTADOS MES DE MAYO DE 2015, CUENTA DE DEPOSITO: CUENTA UNICA DEL TESORO</t>
  </si>
  <si>
    <t>00099021001 DEP.DE CHEQ.AJENOS,RET.DE CAM.,CONCEPTO: GIRO: JUAN GUALBERTO ROMERO GONZALES,DEP.: BANCO UNION S.A. , PROCEDENCIA: BANCO UNION S.A., CHEQUE: 137702, FECHA DE EMISION:29/01/2016</t>
  </si>
  <si>
    <t>00099021001 DEPOSITO DE EFECTIVO, DEPOSITANTE: HUMBERTO ZEBALLOS FLORES, CONCEPTO: DOBLE PERCEPCION, CUENTA DE DEPOSITO: CUENTA UNICA DEL TESORO</t>
  </si>
  <si>
    <t>00015011108 DEP.DE CHEQ.AJENOS,RET.DE CAM.,CONCEPTO: REMANENTE,DEP.: MINISTERIO DE GOBIERNO , PROCEDENCIA: BANCO UNION S.A., CHEQUE: 50388, FECHA DE EMISION:31/12/2015</t>
  </si>
  <si>
    <t>00046024204 DEP.DE CHEQ.AJENOS,RET.DE CAM.,CONCEPTO: DEVOLUCION DE BAJAS POR INCAPACIDAD TEMPORAL,DEP.: MINISTERIO DE SALUD , PROCEDENCIA: BANCO UNION S.A., CHEQUE: 16196, FECHA DE EMISION:31/12/2015</t>
  </si>
  <si>
    <t>00099021001 DEPOSITO DE EFECTIVO, DEPOSITANTE: DANIELA GALARZA, CONCEPTO: DEVOLUCION DE PASAJES 2014, CUENTA DE DEPOSITO: CUENTA UNICA DEL TESORO</t>
  </si>
  <si>
    <t>00099021001 DEPOSITO DE EFECTIVO, DEPOSITANTE: MARIEL RIVERO, CONCEPTO: DEVOLUCION DE PASAJES 2014, CUENTA DE DEPOSITO: CUENTA UNICA DEL TESORO</t>
  </si>
  <si>
    <t>00046021109 DEP.DE CHEQ.AJENOS,RET.DE CAM.,CONCEPTO: DEVOLUCION DE BAJAS POR INCAPACIDAD TEMPORAL,DEP.: MINISTERIO DE SALUD , PROCEDENCIA: BANCO UNION S.A., CHEQUE: 16197, FECHA DE EMISION:31/12/2015</t>
  </si>
  <si>
    <t>00099021001 DEPOSITO DE EFECTIVO, DEPOSITANTE: LUIS FERNANDO MIRANDA, CONCEPTO: DEVOLUCION DE PASAJES 2014, CUENTA DE DEPOSITO: CUENTA UNICA DEL TESORO</t>
  </si>
  <si>
    <t>00099021001 DEPOSITO DE EFECTIVO, DEPOSITANTE: ROSA JIMENEZ CASTILLO, CONCEPTO: COMPROMISO DE DEVOLUCION DE DEUDA, CUENTA DE DEPOSITO: CUENTA UNICA DEL TESORO</t>
  </si>
  <si>
    <t>00526012001 DEP.DE CHEQ.AJENOS,RET.DE CAM.,CONCEPTO: DEVOLUCION DE FONDOS,DEP.: BOLIVIA TV , PROCEDENCIA: BANCO UNION S.A., CHEQUE: 14969, FECHA DE EMISION:29/01/2016</t>
  </si>
  <si>
    <t>00086031101 DEPOSITO DE EFECTIVO, DEPOSITANTE: SERNAP-REA, CONCEPTO: REV. DE  FONDOS DE LA GESTION 2015 RECURSOS NO UTILIZADOS, CUENTA DE DEPOSITO: CUENTA UNICA DEL TESORO</t>
  </si>
  <si>
    <t>00086031104 DEPOSITO DE EFECTIVO, DEPOSITANTE: SERNAP-REA, CONCEPTO: REV. DE  FONDOS DE LA GESTION 2015 RECURSOS NO UTILIZADOS, CUENTA DE DEPOSITO: CUENTA UNICA DEL TESORO</t>
  </si>
  <si>
    <t>00099021001 DEPOSITO DE EFECTIVO, DEPOSITANTE: PATRICIO MAMANI M., CONCEPTO: DEP. DUODECIMAS AGUINALDO 2015, CUENTA DE DEPOSITO: CUENTA UNICA DEL TESORO</t>
  </si>
  <si>
    <t>00099021001 DEPOSITO DE EFECTIVO, DEPOSITANTE: FELIPA  AYALA DE NINAHUANCA, CONCEPTO: PAGO POR COBRO INDEBIDO, CUENTA DE DEPOSITO: CUENTA UNICA DEL TESORO</t>
  </si>
  <si>
    <t>00580012001 DEPOSITO DE EFECTIVO, DEPOSITANTE: CLAUDIA SAILER, CONCEPTO: DEV. DEP. ADUANEROS BOLIVIANOS, CUENTA DE DEPOSITO: CUENTA UNICA DEL TESORO</t>
  </si>
  <si>
    <t>00099021001 DEPOSITO DE EFECTIVO, DEPOSITANTE: PETER ZAMBRANA AVILA, CONCEPTO: DEP. POR DEVOLUCION DE HABERES MIN. OBRAS PUB. SERVICIOS Y VIVIENDA, CUENTA DE DEPOSITO: CUENTA UNICA DEL TESORO</t>
  </si>
  <si>
    <t>00572012001 DEPOSITO DE EFECTIVO, DEPOSITANTE: VIRGINIA MIRANDA, CONCEPTO: RESTITUCION PAGO DE MULTAS, CUENTA DE DEPOSITO: CUENTA UNICA DEL TESORO</t>
  </si>
  <si>
    <t>00099021001 DEPOSITO DE EFECTIVO, DEPOSITANTE: RC-10 GRAL. JOSE M. MERCADO, CONCEPTO: REVERSION TGN RECURSOS ORDINARIOS, CUENTA DE DEPOSITO: CUENTA UNICA DEL TESORO</t>
  </si>
  <si>
    <t>00099021001 DEPOSITO DE EFECTIVO, DEPOSITANTE: ESC. DEF. DEL ALBA, CONCEPTO: REVERSION TGN RECURSOS ORDINARIOS, CUENTA DE DEPOSITO: CUENTA UNICA DEL TESORO</t>
  </si>
  <si>
    <t>00041044201 DEPOSITO DE EFECTIVO, DEPOSITANTE: ALEJANDRO COLOMO LOPEZ, CONCEPTO: REVERSION DE RECURSOS NO UTILIZADOS, CUENTA DE DEPOSITO: CUENTA UNICA DEL TESORO</t>
  </si>
  <si>
    <t>00130012001 DEPOSITO DE EFECTIVO, DEPOSITANTE: COOP  MIN AURIFERA  LAS  MORAS  LTDA, CONCEPTO: PAGO INTERES, CUENTA DE DEPOSITO: CUENTA UNICA DEL TESORO</t>
  </si>
  <si>
    <t>00099021001 DEPOSITO DE EFECTIVO, DEPOSITANTE: YENNY GREGORIA GALLARDO PAREDES, CONCEPTO: CATEGORIA INDEBIDA MIN - EDU, CUENTA DE DEPOSITO: CUENTA UNICA DEL TESORO</t>
  </si>
  <si>
    <t>00099021001 DEPOSITO DE EFECTIVO, DEPOSITANTE: GUSTAVO DE LA PEÑA HARA, CONCEPTO: PAGO SERVICIO TELEFONIA FIJA TARIJA Y CHUQ DECIMA (ULTIMA) CUOTA GESTION 2013, CUENTA DE DEPOSITO: CUENTA UNICA DEL TESORO</t>
  </si>
  <si>
    <t>00099021001 DEPOSITO DE EFECTIVO, DEPOSITANTE: CAROLINA BANDA ROSSEL, CONCEPTO: PAGO SERVICIO TELEFONIA FIJA TARIJA Y CHUQ DECIMA (ULTIMA) CUOTA GESTION 2013, CUENTA DE DEPOSITO: CUENTA UNICA DEL TESORO</t>
  </si>
  <si>
    <t>00099021001 DEPOSITO DE EFECTIVO, DEPOSITANTE: RADIO CENTINELA 311010, CONCEPTO: REVERSION SERVICIOS BASICOS DICIEMBRE / 15, CUENTA DE DEPOSITO: CUENTA UNICA DEL TESORO</t>
  </si>
  <si>
    <t>00099021001 DEPOSITO DE EFECTIVO, DEPOSITANTE: HONORATO CALDERON CALDERON, CONCEPTO: EXCESO DE MAXIMA RENUMERACION PERMITIDA MES MAYO 2015, CUENTA DE DEPOSITO: CUENTA UNICA DEL TESORO</t>
  </si>
  <si>
    <t>00099021001 DEPOSITO DE EFECTIVO, DEPOSITANTE: HONORATO CALDERON CALDERON, CONCEPTO: EXCESO DE MAXIMA RENUMERACION PERMITIDA MES JUNIO 2015, CUENTA DE DEPOSITO: CUENTA UNICA DEL TESORO</t>
  </si>
  <si>
    <t>00099021001 DEPOSITO DE EFECTIVO, DEPOSITANTE: HONORATO CALDERON CALDERON, CONCEPTO: EXCESO DE MAXIMA RENUMERACION PERMITIDA MES JULIO 2015, CUENTA DE DEPOSITO: CUENTA UNICA DEL TESORO</t>
  </si>
  <si>
    <t>00099021001 DEPOSITO DE EFECTIVO, DEPOSITANTE: HONORATO CALDERON CALDERON, CONCEPTO: EXCESO DE MAXIMA RENUMERACION PERMITIDA MES AGOSTO 2015, CUENTA DE DEPOSITO: CUENTA UNICA DEL TESORO</t>
  </si>
  <si>
    <t>00099021001 DEPOSITO DE EFECTIVO, DEPOSITANTE: CNL. DAEN GASTON RAMIRO PEÑALOZA ESCALERA, CONCEPTO: SERVICIOS BASICOS DE LA ESCUELA DE APLICACION DE ARMAS Y TECNOLOGIA, CUENTA DE DEPOSITO: CUENTA UNICA DEL TESORO</t>
  </si>
  <si>
    <t>00099021001 DEPOSITO DE EFECTIVO, DEPOSITANTE: NIEVES VILLEGAS FLORES, CONCEPTO: DEVOLUCION, CUENTA DE DEPOSITO: CUENTA UNICA DEL TESORO</t>
  </si>
  <si>
    <t>00047258002 DEPOSITO DE EFECTIVO, DEPOSITANTE: EYBER MARTINEZ VELASQUEZ, CONCEPTO: DEVOLUCION DE RECURSOS, FONDOS EN AVANCE, CUENTA DE DEPOSITO: CUENTA UNICA DEL TESORO</t>
  </si>
  <si>
    <t>00099021001 DEPOSITO DE EFECTIVO, DEPOSITANTE: WALTER FLORES AREVALO, CONCEPTO: DEVOLUCION, CUENTA DE DEPOSITO: CUENTA UNICA DEL TESORO</t>
  </si>
  <si>
    <t>00099021001 DEPOSITO DE EFECTIVO, DEPOSITANTE: GARY GUTIERREZ VELASQUEZ, CONCEPTO: DEVOLUCION DE PASAJES AEREOS  - GARY GUTIERREZ, CUENTA DE DEPOSITO: CUENTA UNICA DEL TESORO</t>
  </si>
  <si>
    <t>00099021001 DEP.DE CHEQ.AJENOS,RET.DE CAM.,CONCEPTO: DEV. POR INCAPACIDAD TEMPORAL POR EL MES DE NOV./2015 MIN.COM.BS.7,388.01 OTROS INGRESOS 4,403.06,DEP.: CAJA PETROLERA DE SALUD , PROCEDENCIA: BANCO UNION S.A., CHEQUE: 8812, FECHA DE EMISION:29/01/2016</t>
  </si>
  <si>
    <t>00015011108 DEPOSITO DE EFECTIVO, DEPOSITANTE: MINISTERIO DE GOBIERNO, CONCEPTO: REMANENTE, CUENTA DE DEPOSITO: CUENTA UNICA DEL TESORO</t>
  </si>
  <si>
    <t>00046024204 DEPOSITO DE EFECTIVO, DEPOSITANTE: CLAUDIA ROMERO CRUZ - MINISTERIO DE SALUD, CONCEPTO: REVERSION DE FONDOS PREV. 6534 CAMPA¿A DE VACUNACION, CUENTA DE DEPOSITO: CUENTA UNICA DEL TESORO</t>
  </si>
  <si>
    <t>00099021001 DEPOSITO DE EFECTIVO, DEPOSITANTE: HUGO LUDWING VERA PLAZA SEDES LP MIN DE SALUD, CONCEPTO: DEVOLUCION DE HABERES - JUN /2015, CUENTA DE DEPOSITO: CUENTA UNICA DEL TESORO</t>
  </si>
  <si>
    <t>00099021001 DEPOSITO DE EFECTIVO, DEPOSITANTE: HUGO LUDWING VERA PLAZA SEDES LP MIN DE SALUD, CONCEPTO: DEVOLUCION DE HABERES - JUL /2015, CUENTA DE DEPOSITO: CUENTA UNICA DEL TESORO</t>
  </si>
  <si>
    <t>00099021001 DEPOSITO DE EFECTIVO, DEPOSITANTE: HUGO LUDWING VERA PLAZA SEDES LP MIN DE SALUD, CONCEPTO: DEVOLUCION DE HABERES - AGO/2015, CUENTA DE DEPOSITO: CUENTA UNICA DEL TESORO</t>
  </si>
  <si>
    <t>00099021001 DEPOSITO DE EFECTIVO, DEPOSITANTE: REIM - 23 MAX TOLEDO, CONCEPTO: REVERSION SERVICIOS BASICOS MES DICIEMBRE /15, CUENTA DE DEPOSITO: CUENTA UNICA DEL TESORO</t>
  </si>
  <si>
    <t>00099021001 DEPOSITO DE EFECTIVO, DEPOSITANTE: HUGO LUDWING VERA PLAZA SEDES LP MIN DE SALUD, CONCEPTO: DEVOLUCION DE HABERES - MAY/2015, CUENTA DE DEPOSITO: CUENTA UNICA DEL TESORO</t>
  </si>
  <si>
    <t>00099021001 DEPOSITO DE EFECTIVO, DEPOSITANTE: MAURA NORAH TEZANOS PINTO GUERRA, CONCEPTO: DOBLE PERCEPCION, CUENTA DE DEPOSITO: CUENTA UNICA DEL TESORO</t>
  </si>
  <si>
    <t>00099021001 DEPOSITO DE EFECTIVO, DEPOSITANTE: ANGEL E. VEISAGA QUISPE, CONCEPTO: DEVOLUCION EXCEDENTE EN SUELDO POR LEY FINANCIAL MES DE MAYO, CUENTA DE DEPOSITO: CUENTA UNICA DEL TESORO</t>
  </si>
  <si>
    <t>00099021001 DEPOSITO DE EFECTIVO, DEPOSITANTE: ANGEL E. VEIZAGA QUISPE, CONCEPTO: DEVOLUCION EXCEDENTE EN SUELDO POR LEY FINANCIAL MES DE JUNIO, CUENTA DE DEPOSITO: CUENTA UNICA DEL TESORO</t>
  </si>
  <si>
    <t>00099021001 DEPOSITO DE EFECTIVO, DEPOSITANTE: ANGEL E. VEIZAGA QUISPE, CONCEPTO: DEVOLUCION EXCEDENTE EN SUELDO POR LEY FINANCIAL MES DE AGOSTO, CUENTA DE DEPOSITO: CUENTA UNICA DEL TESORO</t>
  </si>
  <si>
    <t>00099021001 DEPOSITO DE EFECTIVO, DEPOSITANTE: ANGEL E. VEIZAGA QUISPE, CONCEPTO: DEVOLUCION EXCEDENTE EN SUELDO POR LEY FINANCIAL MES DE JULIO, CUENTA DE DEPOSITO: CUENTA UNICA DEL TESORO</t>
  </si>
  <si>
    <t>00130012001 DEP.DE CHEQ.AJENOS,RET.DE CAM.,CONCEPTO: PAGO DE INTERES ORDINARIO CUOTA 73,DEP.: COMERMIN , PROCEDENCIA: BANCO MERCANTIL SANTA CRUZ SA., CHEQUE: 6512, FECHA DE EMISION:28/01/2016</t>
  </si>
  <si>
    <t>00099021001 DEPOSITO DE EFECTIVO, DEPOSITANTE: MARIA EUGENIA RODRIGUEZ HERHARDT, CONCEPTO: DOBLE PERCEPCION, CUENTA DE DEPOSITO: CUENTA UNICA DEL TESORO</t>
  </si>
  <si>
    <t>INSTITUTO BOLIVIANO DE METROLOGIA "IBMETRO"</t>
  </si>
  <si>
    <t>00041031107 DEPOSITO DE EFECTIVO, DEPOSITANTE: OMAR CESAR CALLISAYA MAMANI, CONCEPTO: |DEVOLUCION DE PASAJESD, CUENTA DE DEPOSITO: CUENTA UNICA DEL TESORO</t>
  </si>
  <si>
    <t>00099021001 DEPOSITO DE EFECTIVO, DEPOSITANTE: GERMAN BERNABE ALTAMIRANO, CONCEPTO: DEVOLUCION DE COMBUSTIBLE, CUENTA DE DEPOSITO: CUENTA UNICA DEL TESORO</t>
  </si>
  <si>
    <t>00099021001 DEPOSITO DE EFECTIVO, DEPOSITANTE: MIN DE DESARROLLO RURAL Y TIERRAS, CONCEPTO: DEVOLUCION DE TELEFONIA MOVIL EXCEDENTE, CUENTA DE DEPOSITO: CUENTA UNICA DEL TESORO</t>
  </si>
  <si>
    <t xml:space="preserve">MINISTERIO DE DEPÒRTES </t>
  </si>
  <si>
    <t>00099021001 DEPOSITO DE EFECTIVO, DEPOSITANTE: TITO  MONTA¿O MIN DE DEPORTES, CONCEPTO: DEV. DE SOBRANTE ADQUISICION DE PSAJE AEREO GESTION 2015, CUENTA DE DEPOSITO: CUENTA UNICA DEL TESORO</t>
  </si>
  <si>
    <t>00099021001 DEPOSITO DE EFECTIVO, DEPOSITANTE: NELY PINTO MIN DE DEPORTES, CONCEPTO: DEV. DE SOBRANTE ADQUISICION DE PASAJE AEREO GESTION 2015, CUENTA DE DEPOSITO: CUENTA UNICA DEL TESORO</t>
  </si>
  <si>
    <t>00099021001 DEPOSITO DE EFECTIVO, DEPOSITANTE: JEANETTE OLMOS SOTO, CONCEPTO: DEVOLUCION - DOBLE PERCEPCION, CUENTA DE DEPOSITO: CUENTA UNICA DEL TESORO</t>
  </si>
  <si>
    <t>00099021001 DEPOSITO DE EFECTIVO, DEPOSITANTE: ASFI- MARIA RENE SAHONERO, CONCEPTO: DEVOLUCION POR LLAMADAS TELEFONICAS  ENTIDAD 203, CUENTA DE DEPOSITO: CUENTA UNICA DEL TESORO</t>
  </si>
  <si>
    <t>00046024204 DEP.DE CHEQ.AJENOS,RET.DE CAM.,CONCEPTO: REVERSION FONDOS: MINISTERIO DE SALUD,DEP.: CELSO MENDOZA ALIAGA , PROCEDENCIA: BANCO UNION S.A., CHEQUE: 137705, FECHA DE EMISION:02/02/2016</t>
  </si>
  <si>
    <t>00099021001 DEPOSITO DE EFECTIVO, DEPOSITANTE: ALEJANDRO MACHICAO BARBERY, CONCEPTO: PAGO TAC, CUENTA DE DEPOSITO: CUENTA UNICA DEL TESORO</t>
  </si>
  <si>
    <t>00099021001 DEPOSITO DE EFECTIVO, DEPOSITANTE: VICTOR HUGO CUTIPA NINA, CONCEPTO: DOBLE PERCEPCION, CUENTA DE DEPOSITO: CUENTA UNICA DEL TESORO</t>
  </si>
  <si>
    <t>00099021001 DEPOSITO DE EFECTIVO, DEPOSITANTE: MARCO JAVIER BALDIVIA SAAVEDRA, CONCEPTO: DEVOLUCION POR LA ENTREGA DE FONDOS CON CARGO A CUENTAS POR COBRAR FONDOS EN AVANCE, CUENTA DE DEPOSITO: CUENTA UNICA DEL TESORO</t>
  </si>
  <si>
    <t>00015011108 DEPOSITO DE EFECTIVO, DEPOSITANTE: MARCO JAVIER BALDIVIA SAAVEDRA, CONCEPTO: DEVOLUCION PO LA ENTREGA DE FONDOS CON CARGO A CUENTAS POR COBRAR FONDOS EN AVANCE, CUENTA DE DEPOSITO: CUENTA UNICA DEL TESORO</t>
  </si>
  <si>
    <t>00099021001 DEPOSITO DE EFECTIVO, DEPOSITANTE: BREADY GASTON MOSTAJO BALDERRAMA, CONCEPTO: DEVOLUCION DE AGUINALDO, CUENTA DE DEPOSITO: CUENTA UNICA DEL TESORO</t>
  </si>
  <si>
    <t>00046024204 DEP.DE CHEQ.AJENOS,RET.DE CAM.,CONCEPTO: REVERSION DE  FONDOS,DEP.: MINISTERIO DE SALUD , PROCEDENCIA: BANCO UNION S.A., CHEQUE: 1157, FECHA DE EMISION:29/01/2016</t>
  </si>
  <si>
    <t>EMPRESA BOLIVIANA DE ALMENDRAS Y DERIVADOS "EBA"</t>
  </si>
  <si>
    <t>00582012001 DEP.DE CHEQ.AJENOS,RET.DE CAM.,CONCEPTO: DEVOLUCION DE RECURSOS S/P 5430 PARA E.B.A.,DEP.: AVICOLA ROLON SRL , PROCEDENCIA: BANCO NACIONAL DE BOLIVIA S.A., CHEQUE: 5018098, FECHA DE EMISION:27/01/2016</t>
  </si>
  <si>
    <t>00099021001 DEPOSITO DE EFECTIVO, DEPOSITANTE: ARMADA BOLIVIANA OSCAR ZAMBRANA VILAR, CONCEPTO: REVERSION DE RECURSOS NO EJCUTADOS, CUENTA DE DEPOSITO: CUENTA UNICA DEL TESORO</t>
  </si>
  <si>
    <t>00099021001 DEPOSITO DE EFECTIVO, DEPOSITANTE: VICEPRESIDENCIA DEL ESTADO, CONCEPTO: REVERSION AL PREVENTIVO N¿ 2629 (POR USO DE HOSPEDAJE DEL 01 AL 02 DE ENERO 2016-HOTEL CHALALAN, CUENTA DE DEPOSITO: CUENTA UNICA DEL TESORO</t>
  </si>
  <si>
    <t>00526012001 DEPOSITO DE EFECTIVO, DEPOSITANTE: GISELA KARINA LOPEZ RIVAS- BOLIVIA  TV, CONCEPTO: DEVOLUCION DE  VIATICOS, CUENTA DE DEPOSITO: CUENTA UNICA DEL TESORO</t>
  </si>
  <si>
    <t>00047257001 DEPOSITO DE EFECTIVO, DEPOSITANTE: UEP-ACCESOS UOL-RIBERALTA-JUAN M. NU¿EZ PERALTA, CONCEPTO: DEVOLUCION DE FONDOS EN AVANCE PARA COMPRA DE COMBUSTIBLE, CUENTA DE DEPOSITO: CUENTA UNICA DEL TESORO</t>
  </si>
  <si>
    <t>00099021001 DEP.DE CHEQ.AJENOS,RET.DE CAM.,CONCEPTO: DEVOLUCION DE CC NO COBRADA OCTUBRE 2015,DEP.: LA VITALICIA SEGUROS Y REASEGUROS DE VIDA SA , PROCEDENCIA: BANCO BISA S.A., CHEQUE: 31429, FECHA DE EMISION:03/02/2016</t>
  </si>
  <si>
    <t>00099021001 DEPOSITO DE EFECTIVO, DEPOSITANTE: PAOLA GUMUCIO ESCOBAR, CONCEPTO: DEVOLUCION AGUINALDO, CUENTA DE DEPOSITO: CUENTA UNICA DEL TESORO</t>
  </si>
  <si>
    <t>00099021001 DEPOSITO DE EFECTIVO, DEPOSITANTE: JESUS A. COLQUE MU¿OZ, CONCEPTO: DEVOLUCION DE VIATICOS, CUENTA DE DEPOSITO: CUENTA UNICA DEL TESORO</t>
  </si>
  <si>
    <t>00342012001 DEPOSITO DE EFECTIVO, DEPOSITANTE: A.E.V. REGIONAL COCHABAMBA, CONCEPTO: DEVOLUCION POR PAGO DE FOTOCOPIAS C-31 N¿ 1134/30/12/15, CUENTA DE DEPOSITO: CUENTA UNICA DEL TESORO</t>
  </si>
  <si>
    <t>00342012001 DEPOSITO DE EFECTIVO, DEPOSITANTE: SR. MOISES C. CARPIO QUIROGA, CONCEPTO: DEVOLUCION DE FONDOS POR VIATICOS GESTION 2013, CUENTA DE DEPOSITO: CUENTA UNICA DEL TESORO</t>
  </si>
  <si>
    <t>00342012001 DEPOSITO DE EFECTIVO, DEPOSITANTE: SR, JOSE M. CALLAPA CONDORI, CONCEPTO: DEVOLUCION DE FONDOS POR VIATICOS GESTION 2013, CUENTA DE DEPOSITO: CUENTA UNICA DEL TESORO</t>
  </si>
  <si>
    <t>00099021001 DEPOSITO DE EFECTIVO, DEPOSITANTE: RIM-8 AYACUCHO, CONCEPTO: REVERSION TELEFONO DIC. RIM - 8 AYACUCHO, CUENTA DE DEPOSITO: CUENTA UNICA DEL TESORO</t>
  </si>
  <si>
    <t>00099021001 DEPOSITO DE EFECTIVO, DEPOSITANTE: RIM-8 AYACUCHO, CONCEPTO: REVERSION ENERGIA ELECTRICA DICIEMBRE RIM -8 AYACUCHO, CUENTA DE DEPOSITO: CUENTA UNICA DEL TESORO</t>
  </si>
  <si>
    <t>00099021001 DEPOSITO DE EFECTIVO, DEPOSITANTE: EDWIN SIÑANI CHAMBI, CONCEPTO: DOBLE PERCEPCION, CUENTA DE DEPOSITO: CUENTA UNICA DEL TESORO</t>
  </si>
  <si>
    <t>00099021001 DEPOSITO DE EFECTIVO, DEPOSITANTE: NARDA LUZ SALINAS ARGOTE, CONCEPTO: DOBLE PERCEPCION, CUENTA DE DEPOSITO: CUENTA UNICA DEL TESORO</t>
  </si>
  <si>
    <t>00099021001 DEPOSITO DE EFECTIVO, DEPOSITANTE: CLAUDIO HUMBERTO MONTENEGRO DE LA RIVA, CONCEPTO: DEVOLUCION SUELDO AGOSTO 2015 POR PASAR TECHO SALARIAL NO PERMITIDO POR LEY FINANCIAL, CUENTA DE DEPOSITO: CUENTA UNICA DEL TESORO</t>
  </si>
  <si>
    <t>00099021001 DEPOSITO DE EFECTIVO, DEPOSITANTE: CLAUDIO HUMBERTO MONTENEGRO DE LA RIVA, CONCEPTO: DEVOLUCION SUELDO JULIO 2015 POR PASAR TECHO SALARIAL NO PERMITIDO POR LEY FINANCIAL, CUENTA DE DEPOSITO: CUENTA UNICA DEL TESORO</t>
  </si>
  <si>
    <t>00099021001 DEPOSITO DE EFECTIVO, DEPOSITANTE: CLAUDIO HUMBERTO MONTENEGRO DE LA RIVA, CONCEPTO: DEVOLUCION SUELDO MAYO 2015 POR PASAR TECHO SALARIAL NO PERMITIDO POR LEY FINANCIAL, CUENTA DE DEPOSITO: CUENTA UNICA DEL TESORO</t>
  </si>
  <si>
    <t>00099021001 DEPOSITO DE EFECTIVO, DEPOSITANTE: CLAUDIO HUMBERTO MONTENEGRO DE LA RIVA, CONCEPTO: DEVOLUCION SUELDO JUNIO 2015 POR PASAR TECHO SALARIAL NO PERMITIDO POR LEY FINANCIAL, CUENTA DE DEPOSITO: CUENTA UNICA DEL TESORO</t>
  </si>
  <si>
    <t>00099021001 DEP.DE CHEQ.AJENOS,RET.DE CAM.,CONCEPTO: GIRO: FERNANDEZ MALDONADO ALVARO ROLANDO,DEP.: BANCO UNION  S.A. , PROCEDENCIA: BANCO UNION S.A., CHEQUE: 137710, FECHA DE EMISION:04/02/2016</t>
  </si>
  <si>
    <t>00291012006 DEP.DE CHEQ.AJENOS,RET.DE CAM.,CONCEPTO: GIRO: KAREN TERESA BALCAZAR CRONENBOLD,DEP.: BANCO UNION  S.A , PROCEDENCIA: BANCO UNION S.A., CHEQUE: 137707, FECHA DE EMISION:04/02/2016</t>
  </si>
  <si>
    <t>00099021001 DEPOSITO DE EFECTIVO, DEPOSITANTE: MARINA ESPADA DE ACEBEY - C.I. 2410122 L.P., CONCEPTO: DEVOLUCION DEL PRA, CUENTA DE DEPOSITO: CUENTA UNICA DEL TESORO</t>
  </si>
  <si>
    <t>00099021001 DEP.DE CHEQ.AJENOS,RET.DE CAM.,CONCEPTO: GIRO: PEREZ QUIROGA EDUARDO,DEP.: BANCO UNION  S.A , PROCEDENCIA: BANCO UNION S.A., CHEQUE: 137709, FECHA DE EMISION:04/02/2016</t>
  </si>
  <si>
    <t>00099021001 DEPOSITO DE EFECTIVO, DEPOSITANTE: JAIME D. ENRRIQUEZ TORDOYA - POLICIA BOLIVIANA, CONCEPTO: REVERSION HABERES Y RECUPERACION APORTES, CUENTA DE DEPOSITO: CUENTA UNICA DEL TESORO</t>
  </si>
  <si>
    <t>MINISTERIO DE AUTONOMIAS         "MAUT"</t>
  </si>
  <si>
    <t>00099021001 DEP.DE CHEQ.AJENOS,RET.DE CAM.,CONCEPTO: DEP. PARA LA REV. C-31 2142, FTE 10 DEL MINJ. AUTONOMIAS,DEP.: MINISTERIO DE AUTONOMIAS , PROCEDENCIA: BANCO UNION S.A., CHEQUE: 1254, FECHA DE EMISION:02/02/2016</t>
  </si>
  <si>
    <t>00099021001 DEPOSITO DE EFECTIVO, DEPOSITANTE: YOHONI CUENCA SARZURI, CONCEPTO: REGULARIZACION POR TOPE SALARIAL, CUENTA DE DEPOSITO: CUENTA UNICA DEL TESORO</t>
  </si>
  <si>
    <t>00099021001 DEPOSITO DE EFECTIVO, DEPOSITANTE: SUSANA INFANTE MOLLINEDO, CONCEPTO: DEVOLUCION DE DUODECIMAS DE AGUINALDO, CUENTA DE DEPOSITO: CUENTA UNICA DEL TESORO</t>
  </si>
  <si>
    <t>00099021001 DEP.DE CHEQ.AJENOS,RET.DE CAM.,CONCEPTO: GIRO:LEGUIZAMON SANZETENEA RAMIRO FERNANDO,DEP.: BANCO UNION SA , PROCEDENCIA: BANCO UNION S.A., CHEQUE: 137708, FECHA DE EMISION:04/02/2016</t>
  </si>
  <si>
    <t>00099021001 DEPOSITO DE EFECTIVO, DEPOSITANTE: ASFI - MOLINA CARLOS, CONCEPTO: REPOSICION MULTA -EMPRESA INFORME C, CUENTA DE DEPOSITO: CUENTA UNICA DEL TESORO</t>
  </si>
  <si>
    <t>00344014601 DEPOSITO DE EFECTIVO, DEPOSITANTE: FABIOLA BELTRAN - IPELC, CONCEPTO: DEVOLUCION SALDO FERIA DEL LIBRO, CUENTA DE DEPOSITO: CUENTA UNICA DEL TESORO</t>
  </si>
  <si>
    <t>00099021001 DEPOSITO DE EFECTIVO, DEPOSITANTE: LUCRECIA VELARDE VDA DE FLORES, CONCEPTO: PARA DEPARTAMENTO DE SENASIR, CUENTA DE DEPOSITO: CUENTA UNICA DEL TESORO</t>
  </si>
  <si>
    <t>LACTEOS BOLIVIA                    "LACTEOSBOL"</t>
  </si>
  <si>
    <t>00574012002 DEP.DE CHEQ.AJENOS,RET.DE CAM.,CONCEPTO: DEV. DE  FONDOS NO UTILIZADOS,DEP.: LACTEOSBOL , PROCEDENCIA: BANCO UNION S.A., CHEQUE: 4201, FECHA DE EMISION:05/02/2016</t>
  </si>
  <si>
    <t>00574012002 DEP.DE CHEQ.AJENOS,RET.DE CAM.,CONCEPTO: DEV. DE  FONDOS NO UTILIZADOS,DEP.: LACTEOSBOL , PROCEDENCIA: BANCO UNION S.A., CHEQUE: 4200, FECHA DE EMISION:05/02/2016</t>
  </si>
  <si>
    <t>00574012002 DEP.DE CHEQ.AJENOS,RET.DE CAM.,CONCEPTO: DEV. DE  FONDOS NO UTILIZADOS,DEP.: LACTEOSBOL , PROCEDENCIA: BANCO UNION S.A., CHEQUE: 4202, FECHA DE EMISION:05/02/2016</t>
  </si>
  <si>
    <t>00574012002 DEP.DE CHEQ.AJENOS,RET.DE CAM.,CONCEPTO: DEV. DE  FONDOS NO UTILIZADOS,DEP.: LACTEOSBOL , PROCEDENCIA: BANCO UNION S.A., CHEQUE: 4199, FECHA DE EMISION:05/02/2016</t>
  </si>
  <si>
    <t>MINISTERIO DE TRANSPARENCIA INSTITUCIONAL Y LUCHA CONTRA LA CORRUPCION "MTILCC"</t>
  </si>
  <si>
    <t>00099021001 DEPOSITO DE EFECTIVO, DEPOSITANTE: IVAN CHUQUIMIA QUISBERT, CONCEPTO: RESARCIMIENTO RA-MTILCC/5UM-EXT 04/2015 CAJA NACIONAL DE SEGURO  MIN TRANSPARENCIA, CUENTA DE DEPOSITO: CUENTA UNICA DEL TESORO</t>
  </si>
  <si>
    <t>MINISTERIO DE TRABAJO, EMPLEO Y PREVISION SOCIAL  "MTEPS"</t>
  </si>
  <si>
    <t>00070011102 DEPOSITO DE EFECTIVO, DEPOSITANTE: MARISOL PAMELA FERNANDEZ LARUTA, CONCEPTO: DEV. DE VISTICOS, CUENTA DE DEPOSITO: CUENTA UNICA DEL TESORO</t>
  </si>
  <si>
    <t>00070011102 DEPOSITO DE EFECTIVO, DEPOSITANTE: ERICK ANTONIO CHIPANA MENDOZA, CONCEPTO: DEV. DE VIATICOS, CUENTA DE DEPOSITO: CUENTA UNICA DEL TESORO</t>
  </si>
  <si>
    <t>00099021001 DEPOSITO DE EFECTIVO, DEPOSITANTE: LIMBERT JUAN ROMERO TERRAZAS, CONCEPTO: DEVOLUCION POR DOBLE PERCEPCION DE AGUINALDO 2015, CUENTA DE DEPOSITO: CUENTA UNICA DEL TESORO</t>
  </si>
  <si>
    <t>00099021001 DEPOSITO DE EFECTIVO, DEPOSITANTE: LIMBERT JUAN ROMERO TERRAZAS, CONCEPTO: DEVOLUCION AGUINALDO ESFUERZO POR BOLIVIA 2015, CUENTA DE DEPOSITO: CUENTA UNICA DEL TESORO</t>
  </si>
  <si>
    <t>00041031107 DEPOSITO DE EFECTIVO, DEPOSITANTE: OMAR CESAR CALLISAYA MAMANI, CONCEPTO: DEVOLUCION DE PASAJES, CUENTA DE DEPOSITO: CUENTA UNICA DEL TESORO</t>
  </si>
  <si>
    <t>00099021001 DEPOSITO DE EFECTIVO, DEPOSITANTE: MARCO ANTONIO CAVIEDES V., CONCEPTO: DEVOLUCION SALARIAL EXCEDENTE, CUENTA DE DEPOSITO: CUENTA UNICA DEL TESORO</t>
  </si>
  <si>
    <t>00099021001 DEPOSITO DE EFECTIVO, DEPOSITANTE: MODESTO YUJRA GUTIERREZ, CONCEPTO: DEVOLUCION DOBLE PERCEPCION, CUENTA DE DEPOSITO: CUENTA UNICA DEL TESORO</t>
  </si>
  <si>
    <t>00046024204 DEPOSITO DE EFECTIVO, DEPOSITANTE: MILTON JALA ARUQUIPA, CONCEPTO: REVERSION FONDOS - MINISTERIO DE SALUD, CUENTA DE DEPOSITO: CUENTA UNICA DEL TESORO</t>
  </si>
  <si>
    <t>00099021001 DEPOSITO DE EFECTIVO, DEPOSITANTE: JULIO ALANOCA COARETI, CONCEPTO: DOBLE PERCEPCION, CUENTA DE DEPOSITO: CUENTA UNICA DEL TESORO</t>
  </si>
  <si>
    <t>00099021001 DEPOSITO DE EFECTIVO, DEPOSITANTE: YOLANDA AYALA VDA DE GUTIERREZ, CONCEPTO: PAGO UNICO, CUENTA DE DEPOSITO: CUENTA UNICA DEL TESORO</t>
  </si>
  <si>
    <t>00099021001 DEP.DE CHEQ.AJENOS,RET.DE CAM.,CONCEPTO: GIRO: HERBAS CORTEZ ABDON,DEP.: BANCO UNION S.A. , PROCEDENCIA: BANCO UNION S.A., CHEQUE: 137711, FECHA DE EMISION:10/02/2016</t>
  </si>
  <si>
    <t>00099021001 DEP.DE CHEQ.AJENOS,RET.DE CAM.,CONCEPTO: GIRO: LARA TORRICO ANTONIO,DEP.: BANCO UNION S.A. , PROCEDENCIA: BANCO UNION S.A., CHEQUE: 137712, FECHA DE EMISION:10/02/2016</t>
  </si>
  <si>
    <t>00099021001 DEP.DE CHEQ.AJENOS,RET.DE CAM.,CONCEPTO: CONCILIACION COMPENSACION MENSUAL DE COTIZACIONES,DEP.: FUTURO DE BOLIVIA  SA-AFP , PROCEDENCIA: BANCO DE CREDITO DE BOLIVIA S.A., CHEQUE: 42897, FECHA DE EMISION:10/02/2016</t>
  </si>
  <si>
    <t>00291012005 DEP.DE CHEQ.AJENOS,RET.DE CAM.,CONCEPTO: PAGO SERVICIO PUBLICITARIO TRAMO AUTOPISTA LA PAZ EL ALTO,DEP.: ENTEL S.A. , PROCEDENCIA: BANCO MERCANTIL SANTA CRUZ SA., CHEQUE: 195628, FECHA DE EMISION:01/02/2016</t>
  </si>
  <si>
    <t>00099021001 DEPOSITO DE EFECTIVO, DEPOSITANTE: JOSE LUIS VERA AUZA, CONCEPTO: DEVOLUCION DE VIATICOS, CUENTA DE DEPOSITO: CUENTA UNICA DEL TESORO</t>
  </si>
  <si>
    <t>00586019203 DEPOSITO DE EFECTIVO, DEPOSITANTE: JUAN CARLOS DE LAS MUÑECAS PURO, CONCEPTO: DEVOLUCION DE  FONDOS EN AVANCE, CUENTA DE DEPOSITO: CUENTA UNICA DEL TESORO</t>
  </si>
  <si>
    <t>00099021001 DEPOSITO DE EFECTIVO, DEPOSITANTE: FELIPA QUISPE VDA DE SALCEDO CI. 2540497 LP, CONCEPTO: COBROS INDEBIDO - DEVOLUCION, CUENTA DE DEPOSITO: CUENTA UNICA DEL TESORO</t>
  </si>
  <si>
    <t>00526012001 DEPOSITO DE EFECTIVO, DEPOSITANTE: ARNULFO CAYO VEGA, CONCEPTO: DEVOLUCION DE FONDOS EN AVANCE, CUENTA DE DEPOSITO: CUENTA UNICA DEL TESORO</t>
  </si>
  <si>
    <t>00099021001 DEPOSITO DE EFECTIVO, DEPOSITANTE: AGUSTINA ALVARADO VDA DE ORTEGA, CONCEPTO: DEV. DE 2 DUODECIMAS DE AGUINALDO 2015, CUENTA DE DEPOSITO: CUENTA UNICA DEL TESORO</t>
  </si>
  <si>
    <t>00526012001 DEPOSITO DE EFECTIVO, DEPOSITANTE: DAVID OSCAR  LAURA  MAMANI, CONCEPTO: DEV. FONDOS EN AVANCE, CUENTA DE DEPOSITO: CUENTA UNICA DEL TESORO</t>
  </si>
  <si>
    <t>00099021001 DEPOSITO DE EFECTIVO, DEPOSITANTE: ADEMAF, CONCEPTO: DEVOLUCION DE FONDOS DE VIATICOS C-31 1459, CUENTA DE DEPOSITO: CUENTA UNICA DEL TESORO</t>
  </si>
  <si>
    <t>00099021001 DEPOSITO DE EFECTIVO, DEPOSITANTE: ESTELA VELA QUISPE - SEDES LA PAZ, CONCEPTO: DEVOLUCION BONO DE VACUNACION, CUENTA DE DEPOSITO: CUENTA UNICA DEL TESORO</t>
  </si>
  <si>
    <t>00526012001 DEPOSITO DE EFECTIVO, DEPOSITANTE: ARTURO MERCADO BELTRAN - BOLIVIA TV, CONCEPTO: DEVOLUCION DE SALDO DE VIATICOS, CUENTA DE DEPOSITO: CUENTA UNICA DEL TESORO</t>
  </si>
  <si>
    <t>00099021001 DEPOSITO DE EFECTIVO, DEPOSITANTE: BURGOA PORCEL NANCY LUZ CI. 1385073, CONCEPTO: DEVOLUCION DE PAGO EN EXCESO, DEL SALARIO MAYOR AL DEL PRESIDENTE ENERO 2016, CUENTA DE DEPOSITO: CUENTA UNICA DEL TESORO</t>
  </si>
  <si>
    <t>00526012001 DEPOSITO DE EFECTIVO, DEPOSITANTE: HILARIO QUISPE PILLCO, CONCEPTO: DEVOLUCION POR FONDOS EN AVANCE, CUENTA DE DEPOSITO: CUENTA UNICA DEL TESORO</t>
  </si>
  <si>
    <t>00109012001 DEPOSITO DE EFECTIVO, DEPOSITANTE: MARIO ELOY VASQUEZ FLORES, CONCEPTO: DEV. POR PAGO DE REFRIGERIOS, CUENTA DE DEPOSITO: CUENTA UNICA DEL TESORO</t>
  </si>
  <si>
    <t>00099021001 DEPOSITO DE EFECTIVO, DEPOSITANTE: MIN DE LA PRESIDENCIA- RAFAEL PABON, CONCEPTO: DEV. DE MEDIO  DIA DE VIATICOS DE VIAJE AL BENI- RAFAEL PABON, CUENTA DE DEPOSITO: CUENTA UNICA DEL TESORO</t>
  </si>
  <si>
    <t>00526012001 DEPOSITO DE EFECTIVO, DEPOSITANTE: JHONNY LLANOS PERALES, CONCEPTO: DEVOLUCION SALDO, CUENTA DE DEPOSITO: CUENTA UNICA DEL TESORO</t>
  </si>
  <si>
    <t>EMPRESA ESTATAL DE TRANSPORTE POR CABLE " MI TELEFERICO"</t>
  </si>
  <si>
    <t>00591012001 DEPOSITO DE EFECTIVO, DEPOSITANTE: BANCO MERCANTIL SANTA CRUZ SA, CONCEPTO: PAGO DE SERVICIO DE ENERGIA DE ATM ESTACION AJAYUNI ESTACION CENTRAL, CUENTA DE DEPOSITO: CUENTA UNICA DEL TESORO</t>
  </si>
  <si>
    <t>CONTRALORIA GENERAL DEL ESTADO "CGE"</t>
  </si>
  <si>
    <t>00680012001 DEPOSITO DE EFECTIVO, DEPOSITANTE: PATRICIA BACARREZA CORDOVA, CONCEPTO: MULTA INCUMPLIMIENTO DEL CONTRATO, CUENTA DE DEPOSITO: CUENTA UNICA DEL TESORO</t>
  </si>
  <si>
    <t>SERVICIO ESTATAL DE AUTONOMIAS "SEA"</t>
  </si>
  <si>
    <t>00226012001 DEPOSITO DE EFECTIVO, DEPOSITANTE: SERVICIO ESTATAL  DE  AUTONOMIAS, CONCEPTO: DEP. POR VENTA DE LIBROS SEA, CUENTA DE DEPOSITO: CUENTA UNICA DEL TESORO</t>
  </si>
  <si>
    <t>00099021001 DEP.DE CHEQ.AJENOS,RET.DE CAM.,CONCEPTO: GIRO: VILLAZON MARITHZA FRESSIA DEL CASTILLO DE,DEP.: BANCO UNION SA , PROCEDENCIA: BANCO UNION S.A., CHEQUE: 137717, FECHA DE EMISION:12/02/2016</t>
  </si>
  <si>
    <t>00099021001 DEP.DE CHEQ.AJENOS,RET.DE CAM.,CONCEPTO: GIRO: ARTURO GUILLERMO CAMACHO VILLARROEL,DEP.: BANCO UNION SA , PROCEDENCIA: BANCO UNION S.A., CHEQUE: 137718, FECHA DE EMISION:12/02/2016</t>
  </si>
  <si>
    <t>00046024204 DEP.DE CHEQ.AJENOS,RET.DE CAM.,CONCEPTO: TRANSFERENCIA ENTRE CUENTAS POR ERROR DE DEP DE LA CAJA NACIONAL DE SALUD ATOCHA,DEP.: MINISTERIO DE SALUD , PROCEDENCIA: BANCO UNION S.A., CHEQUE: 9, FECHA DE EMISION:25/01/2016</t>
  </si>
  <si>
    <t>00099021001 DEP.DE CHEQ.AJENOS,RET.DE CAM.,CONCEPTO: REVERSION DE FONDOS POR PAGO EN DEMASIAS POR LLAMADAS DE TELEFONO MOVIL,DEP.: MINISTERIO DE SALUD , PROCEDENCIA: BANCO UNION S.A., CHEQUE: 1166, FECHA DE EMISION:03/02/2016</t>
  </si>
  <si>
    <t>00099021001 DEPOSITO DE EFECTIVO, DEPOSITANTE: BURGOA PORCEL NANCY LUZ, CONCEPTO: DEVOLUCION DE PAGO EN EXCESO, DEL SALARIO MAYOR AL DEL PRESIDENTE - ENERO 2016, CUENTA DE DEPOSITO: CUENTA UNICA DEL TESORO</t>
  </si>
  <si>
    <t>00099021001 DEPOSITO DE EFECTIVO, DEPOSITANTE: JEANETHE CORBALAN AYARZA, CONCEPTO: DEVOLUCION A LA CUT POR PAGOS NO EFECTIVIZADOS POR ADQUISICION DE IMAGINES Y FOTOS, CUENTA DE DEPOSITO: CUENTA UNICA DEL TESORO</t>
  </si>
  <si>
    <t>00526012001 DEPOSITO DE EFECTIVO, DEPOSITANTE: ADRIAN FERNANDEZ PEREZ - BOLIVIA TV, CONCEPTO: DEVOLUCION  EN DEMASIA DE VIATICOS, CUENTA DE DEPOSITO: CUENTA UNICA DEL TESORO</t>
  </si>
  <si>
    <t>00070011102 DEPOSITO DE EFECTIVO, DEPOSITANTE: MINISTERIO DE TRABAJO  MTEPS, CONCEPTO: DEVOLUCION DE VIATICOS, CUENTA DE DEPOSITO: CUENTA UNICA DEL TESORO</t>
  </si>
  <si>
    <t>00099021001 DEPOSITO DE EFECTIVO, DEPOSITANTE: SAUL GOMEZ, CONCEPTO: DEVOLUCION CONSUMO TELEFONIA MES NOVIEMBRE /2015, CUENTA DE DEPOSITO: CUENTA UNICA DEL TESORO</t>
  </si>
  <si>
    <t>00099021001 DEPOSITO DE EFECTIVO, DEPOSITANTE: MDPYEP - GUACHALLA SALAZAR ALFONSO BORIS, CONCEPTO: DEVOLUCION DE HONORARIOS PLANILLA # 410422 DICIEMBRE 2015 - CONSULTOR DE LINEA, CUENTA DE DEPOSITO: CUENTA UNICA DEL TESORO</t>
  </si>
  <si>
    <t>00526012001 DEPOSITO DE EFECTIVO, DEPOSITANTE: FELIPE TORRELIO PERALES, CONCEPTO: FONDOS EN AVANCE, CUENTA DE DEPOSITO: CUENTA UNICA DEL TESORO</t>
  </si>
  <si>
    <t>00099021001 DEP.DE CHEQ.AJENOS,RET.DE CAM.,CONCEPTO: CAJA PETROLERA DE SALUD - INCAPACIDAD TEMPORAL,DEP.: M DE TR I Y LUCHA C LA COR-SIMONA RIVERA AYLLON , PROCEDENCIA: BANCO UNION S.A., CHEQUE: 546, FECHA DE EMISION:10/02/2016</t>
  </si>
  <si>
    <t>00099021001 DEPOSITO DE EFECTIVO, DEPOSITANTE: RUFINO JOSE SIÑANI ALANOCA, CONCEPTO: TOPE SALARIAL, CUENTA DE DEPOSITO: CUENTA UNICA DEL TESORO</t>
  </si>
  <si>
    <t>MINISTERIO DE DEFENSA                 "MDEF"</t>
  </si>
  <si>
    <t>00020011102 DEPOSITO DE EFECTIVO, DEPOSITANTE: TRANSPORTE AEREO MILITAR, CONCEPTO: PAGO HABERES MES DE ENERO/16. DGTAM PERSONAL EVENTUAL, CUENTA DE DEPOSITO: CUENTA UNICA DEL TESORO</t>
  </si>
  <si>
    <t>00020011102 DEPOSITO DE EFECTIVO, DEPOSITANTE: TRANSPORTE AEREO MILITAR, CONCEPTO: PAGO HABERES ENERO/16 PERSONAL CONSULTOR DGTAM, CUENTA DE DEPOSITO: CUENTA UNICA DEL TESORO</t>
  </si>
  <si>
    <t>00099021001 DEPOSITO DE EFECTIVO, DEPOSITANTE: R1 - 22 MEJILLONES, CONCEPTO: DEVOLUCION DE RECURSOS NO EJECUTADOS, CUENTA DE DEPOSITO: CUENTA UNICA DEL TESORO</t>
  </si>
  <si>
    <t>00099021001 DEPOSITO DE EFECTIVO, DEPOSITANTE: R1 - 22 MEJILLONES, CONCEPTO: DEVOLUCION DE RECURSOS NO EJECUATDOS, CUENTA DE DEPOSITO: CUENTA UNICA DEL TESORO</t>
  </si>
  <si>
    <t>00206012001 DEPOSITO DE EFECTIVO, DEPOSITANTE: NELSON ELMER PLATA CONDE, CONCEPTO: REVERSION DE SUELDO OCTUBRE DEL 2015 AL INE, CUENTA DE DEPOSITO: CUENTA UNICA DEL TESORO</t>
  </si>
  <si>
    <t>00099021001 DEP.DE CHEQ.AJENOS,RET.DE CAM.,CONCEPTO: GIRO: PERALTA CABALLERO JOSE MAURICIO ENRIQUE,DEP.: BANCO UNION SA , PROCEDENCIA: BANCO UNION S.A., CHEQUE: 137719, FECHA DE EMISION:16/02/2016</t>
  </si>
  <si>
    <t>00099021001 DEP.DE CHEQ.AJENOS,RET.DE CAM.,CONCEPTO: GIRO: PEREIRA FUENTES ROMMEL,DEP.: BANCO UNION SA , PROCEDENCIA: BANCO UNION S.A., CHEQUE: 137720, FECHA DE EMISION:16/02/2016</t>
  </si>
  <si>
    <t>00020011102 DEP.DE CHEQ.AJENOS,RET.DE CAM.,CONCEPTO: DEP PARA PAGO HABERES MES ENERO/2016,DEP.: MINISTERIO DE DEFENSA , PROCEDENCIA: BANCO UNION S.A., CHEQUE: 12822, FECHA DE EMISION:15/02/2016</t>
  </si>
  <si>
    <t>00099021001 DEPOSITO DE EFECTIVO, DEPOSITANTE: EDGAR HUGO ARISPE VILLEGAS, CONCEPTO: DEVOLUCION DE RECURSOS POR PASAJES, CUENTA DE DEPOSITO: CUENTA UNICA DEL TESORO</t>
  </si>
  <si>
    <t>00099021001 DEPOSITO DE EFECTIVO, DEPOSITANTE: MINISTERIO DE DEPORTES, CONCEPTO: DEV. FONDOS EN AVANCE PARA LA COPA ESTADO PLURINACIONAL DE BOLIVIA, CUENTA DE DEPOSITO: CUENTA UNICA DEL TESORO</t>
  </si>
  <si>
    <t>00526012001 DEPOSITO DE EFECTIVO, DEPOSITANTE: BOLIVIA TV-RUBEN AUZA CASTILLO, CONCEPTO: DEVOLUCION DE PASAJES - BOLIVIA TV, CUENTA DE DEPOSITO: CUENTA UNICA DEL TESORO</t>
  </si>
  <si>
    <t>00526012001 DEPOSITO DE EFECTIVO, DEPOSITANTE: HILARIO QUISPE PILLCO - BOLIVIA TV, CONCEPTO: DEVOLUCION POR FONDOS EN AVANCE, CUENTA DE DEPOSITO: CUENTA UNICA DEL TESORO</t>
  </si>
  <si>
    <t>00526012001 DEPOSITO DE EFECTIVO, DEPOSITANTE: CARLOS EDUARDO VASQUEZ FERNANDEZ, CONCEPTO: DEVOLUCION DE VIATICOS, CUENTA DE DEPOSITO: CUENTA UNICA DEL TESORO</t>
  </si>
  <si>
    <t>00035011104 DEPOSITO DE EFECTIVO, DEPOSITANTE: MINISTERIO DE ECONOMIA Y FINANZAS PUBLICAS, CONCEPTO: POR LA VENTA DE PUBLICACIONES MEB Y CIEB, CORRESPONDIENTE AL MES DE ENERO, CUENTA DE DEPOSITO: CUENTA UNICA DEL TESORO</t>
  </si>
  <si>
    <t>00099021001 DEPOSITO DE EFECTIVO, DEPOSITANTE: ANTONIO NORIEGA CHINCHERO, CONCEPTO: DOBLE PERSEPCION, CUENTA DE DEPOSITO: CUENTA UNICA DEL TESORO</t>
  </si>
  <si>
    <t>00099021001 DEPOSITO DE EFECTIVO, DEPOSITANTE: MIN DE LA PRESIDENCIA, CONCEPTO: DEV. DE VIATICOS, CUENTA DE DEPOSITO: CUENTA UNICA DEL TESORO</t>
  </si>
  <si>
    <t>00212082004 DEP.DE CHEQ.AJENOS,RET.DE CAM.,CONCEPTO: APORTES VOLUNTARIOS,DEP.: INRA LA PAZ , PROCEDENCIA: BANCO UNION S.A., CHEQUE: 3629, FECHA DE EMISION:16/02/2016</t>
  </si>
  <si>
    <t>00099021001 DEPOSITO DE EFECTIVO, DEPOSITANTE: JULIAN QUISPE TORREZ, CONCEPTO: REVERSION DE HABERES, CUENTA DE DEPOSITO: CUENTA UNICA DEL TESORO</t>
  </si>
  <si>
    <t>SERVICIO DE IMPUESTOS NACIONALES "SIN"</t>
  </si>
  <si>
    <t>00290052001 DEPOSITO DE EFECTIVO, DEPOSITANTE: EDGAR APAZA MAMANI, CONCEPTO: DEVOLUCION DE RECURSOS POR NO EJECUCION DE SERVICIOS PUBLICOS, CUENTA DE DEPOSITO: CUENTA UNICA DEL TESORO</t>
  </si>
  <si>
    <t>00099021001 DEPOSITO DE EFECTIVO, DEPOSITANTE: KARLA VILLARROEL H., CONCEPTO: DEVOLUCION DE PASAJES, CUENTA DE DEPOSITO: CUENTA UNICA DEL TESORO</t>
  </si>
  <si>
    <t>00099021001 DEPOSITO DE EFECTIVO, DEPOSITANTE: HUGO G. SILVA ALANOCA - MIN. DE SALUD, CONCEPTO: REVERSION PREVENTIVO 9577, CUENTA DE DEPOSITO: CUENTA UNICA DEL TESORO</t>
  </si>
  <si>
    <t>00099021001 DEPOSITO DE EFECTIVO, DEPOSITANTE: R1-36  SLDO  SANTOS PARIANO, CONCEPTO: REV. SERVICIOS BASICOS TELEFONO, CUENTA DE DEPOSITO: CUENTA UNICA DEL TESORO</t>
  </si>
  <si>
    <t>00099021001 DEPOSITO DE EFECTIVO, DEPOSITANTE: R1-36  SLDO  SANTOS PARIAMO, CONCEPTO: REV. SERVICIOS  BASICOS AGUA, CUENTA DE DEPOSITO: CUENTA UNICA DEL TESORO</t>
  </si>
  <si>
    <t>00099021001 DEPOSITO DE EFECTIVO, DEPOSITANTE: ASFI- CRISTIAN MARTINEZ, CONCEPTO: DEV. DE  FONDOS NO UTILIZADOS, CUENTA DE DEPOSITO: CUENTA UNICA DEL TESORO</t>
  </si>
  <si>
    <t>00099021001 DEPOSITO DE EFECTIVO, DEPOSITANTE: JOSE LUIS ALCAZAR JEMIO, CONCEPTO: DEVOLUCION DE HABERES JUNIO 2015, CUENTA DE DEPOSITO: CUENTA UNICA DEL TESORO</t>
  </si>
  <si>
    <t>00099021001 DEPOSITO DE EFECTIVO, DEPOSITANTE: JOSE LUIS ALCAZAR JEMIO, CONCEPTO: DEVOLUCION DE HABERES JULIO 2015, CUENTA DE DEPOSITO: CUENTA UNICA DEL TESORO</t>
  </si>
  <si>
    <t>00099021001 DEPOSITO DE EFECTIVO, DEPOSITANTE: JOSE LUIS ALCAZAR JEMIO, CONCEPTO: DEVOLUCION DE HABERES AGOSTO 2015, CUENTA DE DEPOSITO: CUENTA UNICA DEL TESORO</t>
  </si>
  <si>
    <t>00099021001 DEPOSITO DE EFECTIVO, DEPOSITANTE: MARIA ELENA VALLE ALARCON, CONCEPTO: DEVOLUCION DE DOS DIAS DE HABER, CUENTA DE DEPOSITO: CUENTA UNICA DEL TESORO</t>
  </si>
  <si>
    <t>00099021001 DEPOSITO DE EFECTIVO, DEPOSITANTE: ARMADA BOLIVIANA, CONCEPTO: REVERSION, CUENTA DE DEPOSITO: CUENTA UNICA DEL TESORO</t>
  </si>
  <si>
    <t>00099021001 DEPOSITO DE EFECTIVO, DEPOSITANTE: RODRIGO D. RODRIGUEZ FERNANDEZ C.I. 3590241, CONCEPTO: REVERSION SALARIO, CUENTA DE DEPOSITO: CUENTA UNICA DEL TESORO</t>
  </si>
  <si>
    <t>00099021001 DEP.DE CHEQ.AJENOS,RET.DE CAM.,CONCEPTO: GIRO: ROJAS DEL POZO GONZALO RAMIRO RAFAEL,DEP.: BANCO UNION S.A. , PROCEDENCIA: BANCO UNION S.A., CHEQUE: 137724, FECHA DE EMISION:18/02/2016</t>
  </si>
  <si>
    <t>00099021001 DEP.DE CHEQ.AJENOS,RET.DE CAM.,CONCEPTO: GIRO: LORA ORTUÑO JUANA LIDIA,DEP.: BANCO UNION S.A. , PROCEDENCIA: BANCO UNION S.A., CHEQUE: 137723, FECHA DE EMISION:18/02/2016</t>
  </si>
  <si>
    <t>00099021001 DEP.DE CHEQ.AJENOS,RET.DE CAM.,CONCEPTO: GIRO: CASTRO SOTO MARIA DEL ROSARIO,DEP.: BANCO UNION S.A. , PROCEDENCIA: BANCO UNION S.A., CHEQUE: 137722, FECHA DE EMISION:18/02/2016</t>
  </si>
  <si>
    <t>00099021001 DEP.DE CHEQ.AJENOS,RET.DE CAM.,CONCEPTO: GIRO: TORRICO VEGA WILMA,DEP.: BANCO UNION S.A. , PROCEDENCIA: BANCO UNION S.A., CHEQUE: 137721, FECHA DE EMISION:18/02/2016</t>
  </si>
  <si>
    <t>00099021001 DEP.DE CHEQ.AJENOS,RET.DE CAM.,CONCEPTO: GIRO: EMILIO TOMAS MARTINEZ CASTELLON,DEP.: BANCO UNION S.A. , PROCEDENCIA: BANCO UNION S.A., CHEQUE: 137725, FECHA DE EMISION:18/02/2016</t>
  </si>
  <si>
    <t>00099021001 DEPOSITO DE EFECTIVO, DEPOSITANTE: CARLOS ADRIAN TELLERIA NARVAEZ, CONCEPTO: REVERSION AL C-31 N°17, CUENTA DE DEPOSITO: CUENTA UNICA DEL TESORO</t>
  </si>
  <si>
    <t>00099021001 DEPOSITO DE EFECTIVO, DEPOSITANTE: ALEJANDRO QUIROZ FERREL, CONCEPTO: REVERSION AL C-31 N° 18, CUENTA DE DEPOSITO: CUENTA UNICA DEL TESORO</t>
  </si>
  <si>
    <t>00526012001 DEPOSITO DE EFECTIVO, DEPOSITANTE: BOLIVIA TV- GUADALUPO VELASCO, CONCEPTO: DEVOLUCION, CUENTA DE DEPOSITO: CUENTA UNICA DEL TESORO</t>
  </si>
  <si>
    <t>00086038007 DEP.DE CHEQ.AJENOS,RET.DE CAM.,CONCEPTO: DEVOLUCION PAGO C-31 2424/2014,DEP.: INTERCON SRL. , PROCEDENCIA: BANCO UNION S.A., CHEQUE: 94, FECHA DE EMISION:17/02/2016</t>
  </si>
  <si>
    <t>00099021001 DEP.DE CHEQ.AJENOS,RET.DE CAM.,CONCEPTO: POR DEVOLUCION DE RECURSOS NO UTILIZADOS Y DIFERNCIA DE REDONDEO,DEP.: ADEMAF , PROCEDENCIA: BANCO UNION S.A., CHEQUE: 16, FECHA DE EMISION:18/02/2016</t>
  </si>
  <si>
    <t>00526012001 DEPOSITO DE EFECTIVO, DEPOSITANTE: BOLIVIA  TV - PERCY  ESPEJO YAMPASI, CONCEPTO: DEV. DE VIATICOS, CUENTA DE DEPOSITO: CUENTA UNICA DEL TESORO</t>
  </si>
  <si>
    <t>00526012001 DEPOSITO DE EFECTIVO, DEPOSITANTE: RODRIGO ZACONETA LIMPIAS, CONCEPTO: DEVOLUCION DE PASAJES, CUENTA DE DEPOSITO: CUENTA UNICA DEL TESORO</t>
  </si>
  <si>
    <t>00526012001 DEPOSITO DE EFECTIVO, DEPOSITANTE: BOLVIA TV- CLAUDIA PRADO AGUIRRE, CONCEPTO: DEV. PASAJES VIATICOS, CUENTA DE DEPOSITO: CUENTA UNICA DEL TESORO</t>
  </si>
  <si>
    <t>MINISTERIO DE COMUNICACIÓN     "MCOM"</t>
  </si>
  <si>
    <t>00099021001 DEPOSITO DE EFECTIVO, DEPOSITANTE: MIN DE COMUNICACION, CONCEPTO: DEV. SALDO REFRIGERO NOV/2015 MIN DE COMUNICACION  C-31 9698, CUENTA DE DEPOSITO: CUENTA UNICA DEL TESORO</t>
  </si>
  <si>
    <t>00087011103 DEPOSITO DE EFECTIVO, DEPOSITANTE: MIN DE COMUNICACION, CONCEPTO: DEV. SALDO REFRIGERIO OCT/2015 MIN DE COMUNICACION (C-31 8706), CUENTA DE DEPOSITO: CUENTA UNICA DEL TESORO</t>
  </si>
  <si>
    <t>00099021001 DEPOSITO DE EFECTIVO, DEPOSITANTE: MIN DE COMUNICACION, CONCEPTO: DEV. SALDO REFRIGERIO OCT/2015 MIN COMUNICACION ( C-31 8705), CUENTA DE DEPOSITO: CUENTA UNICA DEL TESORO</t>
  </si>
  <si>
    <t>00087011103 DEPOSITO DE EFECTIVO, DEPOSITANTE: MIN DE COMUNICACIONES, CONCEPTO: DEV. SALDO REFRIGERIO NOV/2015 MIN COMUNICACION C319702, CUENTA DE DEPOSITO: CUENTA UNICA DEL TESORO</t>
  </si>
  <si>
    <t>ADMINISTRACION DE AEROPUERTOS Y SERVICIOS AUXILIARES A LA NAVEGACION AEREA "AASANA"</t>
  </si>
  <si>
    <t>00512012001 DEPOSITO DE EFECTIVO, DEPOSITANTE: AASANA, CONCEPTO: DEV. SALDO PASAJE, CUENTA DE DEPOSITO: CUENTA UNICA DEL TESORO</t>
  </si>
  <si>
    <t>00526012001 DEPOSITO DE EFECTIVO, DEPOSITANTE: ALEJANDRA SELENE PINTO OLIVERA, CONCEPTO: DEVOLUCION DE VIATICOS, CUENTA DE DEPOSITO: CUENTA UNICA DEL TESORO</t>
  </si>
  <si>
    <t>00099021001 DEPOSITO DE EFECTIVO, DEPOSITANTE: EDGAR GIOVANNI PINTO PEREDO C.I. 5490612 CH., CONCEPTO: DEVOLUCION DE FONDOS POR PERCEPCION INDEBIDA DE HABERES ABRIL/2013, CUENTA DE DEPOSITO: CUENTA UNICA DEL TESORO</t>
  </si>
  <si>
    <t>00099021001 DEPOSITO DE EFECTIVO, DEPOSITANTE: RAUL LOPEZ LIMA C.I. 666131 OR., CONCEPTO: DEVOLUCION POR PERCEPCION INDEBIDA DE HABERES ENERO-FEBRERO/2015 - ESFM SIMON RODRIGUEZ, CUENTA DE DEPOSITO: CUENTA UNICA DEL TESORO</t>
  </si>
  <si>
    <t>00086088701 DEPOSITO DE EFECTIVO, DEPOSITANTE: CAROLINA CHOQUE REYNAGA, CONCEPTO: REEMBOLSO PASAJES AEREOS NO UTILIZADOS GEST 2015, CUENTA DE DEPOSITO: CUENTA UNICA DEL TESORO</t>
  </si>
  <si>
    <t>00086088701 DEPOSITO DE EFECTIVO, DEPOSITANTE: MONICA QUISPE SANCHEZ, CONCEPTO: DEVOLUCION E  FONDOS EN AVANCE, CUENTA DE DEPOSITO: CUENTA UNICA DEL TESORO</t>
  </si>
  <si>
    <t>00572012001 DEPOSITO DE EFECTIVO, DEPOSITANTE: EMAPA, CONCEPTO: REFRIGERIO, CUENTA DE DEPOSITO: CUENTA UNICA DEL TESORO</t>
  </si>
  <si>
    <t>00099021001 DEP.DE CHEQ.AJENOS,RET.DE CAM.,CONCEPTO: REVERSION DE VIATICOS PREV 937 DEL SEÑOR RAMIRO,DEP.: MINISTERIO DE COMINICACION , PROCEDENCIA: BANCO UNION S.A., CHEQUE: 7912, FECHA DE EMISION:02/02/2016</t>
  </si>
  <si>
    <t>ORGANO JUDICIAL                                   "OJ"</t>
  </si>
  <si>
    <t>00660122001 DEP.DE CHEQ.AJENOS,RET.DE CAM.,CONCEPTO: DEVOLUCION DE VIATICOS POR NO PRESENTACION DE INFORME C-31 N°2286-01-01 GESTION 2015,DEP.: ORGANO JUDICIAL DAF SANTA CRUZ , PROCEDENCIA: BANCO UNION S.A., CHEQUE: 2592, FECHA DE EMISION:11/02/2016</t>
  </si>
  <si>
    <t>00087010001 DEP.DE CHEQ.AJENOS,RET.DE CAM.,CONCEPTO: TRANSFERENCIA DE DEP DE RECUPERACION CUENTAS PENDIENTES CON ENTB EN LIQUIDACION,DEP.: MINISTERIO DE COMINICACION , PROCEDENCIA: BANCO UNION S.A., CHEQUE: 7911, FECHA DE EMISION:02/02/2016</t>
  </si>
  <si>
    <t>00526012001 DEPOSITO DE EFECTIVO, DEPOSITANTE: BOLIVIA  TV- LIDIA LUCIA CHAVEZ CHAMBI, CONCEPTO: DEV. DE VIATICOS, CUENTA DE DEPOSITO: CUENTA UNICA DEL TESORO</t>
  </si>
  <si>
    <t>00660122001 DEP.DE CHEQ.AJENOS,RET.DE CAM.,CONCEPTO: DEVOLUCION DE VIATICOS POR NO PRESENTACION DE INFORME C-31 1615-1-1 GESTION 2015,DEP.: ORGANO JUDICIAL DAF SANTA CRUZ , PROCEDENCIA: BANCO UNION S.A., CHEQUE: 2591, FECHA DE EMISION:11/02/2016</t>
  </si>
  <si>
    <t>00087011101 DEP.DE CHEQ.AJENOS,RET.DE CAM.,CONCEPTO: TRANSFERENCIA DEP DEVOLUCION DE PASAJES Y CUENTAS POR COBRAR EXDINACOM,DEP.: MINISTERIO DE COMINICACION , PROCEDENCIA: BANCO UNION S.A., CHEQUE: 7909, FECHA DE EMISION:02/02/2016</t>
  </si>
  <si>
    <t>00660122001 DEP.DE CHEQ.AJENOS,RET.DE CAM.,CONCEPTO: DEVOLUCION DE VIATICOS POR NO PRESENTACION DE INFORME 2015 C-31 1708-1-1,DEP.: ORGANO JUDICIAL DAF SANTA CRUZ , PROCEDENCIA: BANCO UNION S.A., CHEQUE: 2594, FECHA DE EMISION:11/02/2016</t>
  </si>
  <si>
    <t>00660122001 DEP.DE CHEQ.AJENOS,RET.DE CAM.,CONCEPTO: DEVOLUCION DE VIATICOS POR NO PRESENTACION DE INFORME C-31 1956-1-1 GESTION 2015,DEP.: ORGANO JUDICIAL DAF SANTA CRUZ , PROCEDENCIA: BANCO UNION S.A., CHEQUE: 2598, FECHA DE EMISION:11/02/2016</t>
  </si>
  <si>
    <t>00660122001 DEP.DE CHEQ.AJENOS,RET.DE CAM.,CONCEPTO: DEVOLUCION DE VIATICOS POR NO PRESENTACION DE INFORME C-31 2073-01-01 GESTION 2015,DEP.: ORGANO JUDICIAL DAF SANTA CRUZ , PROCEDENCIA: BANCO UNION S.A., CHEQUE: 2596, FECHA DE EMISION:11/02/2016</t>
  </si>
  <si>
    <t>00660122001 DEP.DE CHEQ.AJENOS,RET.DE CAM.,CONCEPTO: DEVOLUCION DE EXCESO DE LLAMADAS TELEFONICAS NO AUTORIZADAS C-31 33-1-1 GESTION 2015,DEP.: ORGANO JUDICIAL DAF SANTA CRUZ , PROCEDENCIA: BANCO UNION S.A., CHEQUE: 2595, FECHA DE EMISION:11/02/2016</t>
  </si>
  <si>
    <t>00660122001 DEP.DE CHEQ.AJENOS,RET.DE CAM.,CONCEPTO: DEVOLUCION DE VIATICO POR NO PRESENTACION DE INFORME C-31 1863-1-1 GESTION 2015,DEP.: ORGANO JUDICIAL DAF SANTA CRUZ , PROCEDENCIA: BANCO UNION S.A., CHEQUE: 2593, FECHA DE EMISION:11/02/2016</t>
  </si>
  <si>
    <t>00046124201 DEPOSITO DE EFECTIVO, DEPOSITANTE: MARCELO VILLABA PEÑARRIETA, CONCEPTO: DEVOLUCION EXCEDENTE POR TELEFONIA, CUENTA DE DEPOSITO: CUENTA UNICA DEL TESORO</t>
  </si>
  <si>
    <t>00046124201 DEPOSITO DE EFECTIVO, DEPOSITANTE: ENZO ASTURIZAGA VALDIVIA, CONCEPTO: DEVOLUCION EXCEDENTE POR TELEFONIA, CUENTA DE DEPOSITO: CUENTA UNICA DEL TESORO</t>
  </si>
  <si>
    <t>00046124201 DEPOSITO DE EFECTIVO, DEPOSITANTE: ERNESTO MONROY VACA, CONCEPTO: DEVOLUCION EXCEDENTE POR TELEFONIA, CUENTA DE DEPOSITO: CUENTA UNICA DEL TESORO</t>
  </si>
  <si>
    <t>00046124201 DEPOSITO DE EFECTIVO, DEPOSITANTE: RODOLFO ANTEZANA SARDINAS, CONCEPTO: DEVOLUCION EXCEDENTE POR TELEFONIA, CUENTA DE DEPOSITO: CUENTA UNICA DEL TESORO</t>
  </si>
  <si>
    <t>00046124201 DEPOSITO DE EFECTIVO, DEPOSITANTE: PABLO ALEJANDRO DELGADO ARNEZ, CONCEPTO: DEVOLUCION EXCEDENTE POR TELEFONIA, CUENTA DE DEPOSITO: CUENTA UNICA DEL TESORO</t>
  </si>
  <si>
    <t>00099021001 DEP.DE CHEQ.AJENOS,RET.DE CAM.,CONCEPTO: DEVOLUCION DE PAGO EN DEMASIA SUELDO/ 2014 SNDRA RODRIGUEZ CAMPOY,DEP.: MINISTERIO DE RELACIONES EXTERIORES , PROCEDENCIA: BANCO UNION S.A., CHEQUE: 930, FECHA DE EMISION:18/02/2016</t>
  </si>
  <si>
    <t>00099021001 DEP.DE CHEQ.AJENOS,RET.DE CAM.,CONCEPTO: DEVOLUCION DE PAGO EN DEMASIA DEL COSTO DE VIDA 2014 A MARIA MAGDALENA CAJIAS DE LA VEGA,DEP.: MINISTERIO DE RELACIONES EXTERIORES</t>
  </si>
  <si>
    <t>00109012001 DEPOSITO DE EFECTIVO, DEPOSITANTE: MERY CLAUDIA HUANCA MAQUERA, CONCEPTO: DEVOLUCION DE INCAPACIDAD, CUENTA DE DEPOSITO: CUENTA UNICA DEL TESORO</t>
  </si>
  <si>
    <t>00052014102 DEPOSITO DE EFECTIVO, DEPOSITANTE: VICTOR MAYTA CALLE, CONCEPTO: DEVOLUCION DE VIATICOS, CUENTA DE DEPOSITO: CUENTA UNICA DEL TESORO</t>
  </si>
  <si>
    <t>00099021001 DEPOSITO DE EFECTIVO, DEPOSITANTE: VICTOR MAYTA CALLE, CONCEPTO: DEVOLUCION DE VIATICOS, CUENTA DE DEPOSITO: CUENTA UNICA DEL TESORO</t>
  </si>
  <si>
    <t>SERVICIO NACIONAL DE PROPIEDAD INTELECTUAL "SENAPI"</t>
  </si>
  <si>
    <t>00041021101 DEPOSITO DE EFECTIVO, DEPOSITANTE: MDPEP - SERV.NAL. PROPIEDAD INTELECTUAL, CONCEPTO: DEVOLUCION POR PAGO DE CONSULTORIA POR PRODUCTO, CUENTA DE DEPOSITO: CUENTA UNICA DEL TESORO</t>
  </si>
  <si>
    <t>00099021001 DEPOSITO DE EFECTIVO, DEPOSITANTE: LA VALLE CATERING, CONCEPTO: REVERSION POR DEVEGAMIENTO 2015, CUENTA DE DEPOSITO: CUENTA UNICA DEL TESORO</t>
  </si>
  <si>
    <t>00099021001 DEPOSITO DE EFECTIVO, DEPOSITANTE: LA VALLE CATERING, CONCEPTO: REVERSION POR DEVENGAMIENTO 2015, CUENTA DE DEPOSITO: CUENTA UNICA DEL TESORO</t>
  </si>
  <si>
    <t>00099021001 DEPOSITO DE EFECTIVO, DEPOSITANTE: SEDES LA PAZ, CONCEPTO: POR CONCEPTO DE DEVOLUCION DE BONO FRONTERA, CUENTA DE DEPOSITO: CUENTA UNICA DEL TESORO</t>
  </si>
  <si>
    <t>00099021001 DEP.DE CHEQ.AJENOS,RET.DE CAM.,CONCEPTO: DEVOLUCION INCAPACIDAD TEMP AUT IMPUG TRIBUTARIA - NOV/15,DEP.: CAJA PETROLERA DE SALUD , PROCEDENCIA: BANCO UNION S.A., CHEQUE: 8810, FECHA DE EMISION:19/02/2016</t>
  </si>
  <si>
    <t>00099021001 DEP.DE CHEQ.AJENOS,RET.DE CAM.,CONCEPTO: H.C. SENADORES - DEVOLUCION INCAPACIDAD TEMP - NOV/15,DEP.: CAJA PETROLERA DE SALUD , PROCEDENCIA: BANCO UNION S.A., CHEQUE: 8813, FECHA DE EMISION:19/02/2016</t>
  </si>
  <si>
    <t>00099021001 DEP.DE CHEQ.AJENOS,RET.DE CAM.,CONCEPTO: H.C. DIPUTADOS - DEVOLUCION INCAPACIDAD TEMP- NOV / 2015,DEP.: CAJA PETROLERA DE SALUD , PROCEDENCIA: BANCO UNION S.A., CHEQUE: 8814, FECHA DE EMISION:19/02/2016</t>
  </si>
  <si>
    <t>00526012001 DEPOSITO DE EFECTIVO, DEPOSITANTE: BOLIVIA TV- JHIMMY ARIAS CUELLAR, CONCEPTO: DEVOLUCION DE VIATICOS, CUENTA DE DEPOSITO: CUENTA UNICA DEL TESORO</t>
  </si>
  <si>
    <t>00130012002 DEPOSITO DE EFECTIVO, DEPOSITANTE: JUAN JOSE LIMACHI APAZA - FOFIN, CONCEPTO: DEVOLUCION POR VIATICOS, CUENTA DE DEPOSITO: CUENTA UNICA DEL TESORO</t>
  </si>
  <si>
    <t>00099021001 DEPOSITO DE EFECTIVO, DEPOSITANTE: BPE IV TTE VICTOR EDUARDO, CONCEPTO: REV. SERVICIOS BASICOS DEVOLUCIO, CUENTA DE DEPOSITO: CUENTA UNICA DEL TESORO</t>
  </si>
  <si>
    <t>00099021001 DEPOSITO DE EFECTIVO, DEPOSITANTE: BPE IV TTE VICTOR EDUARDO, CONCEPTO: REV. SERVICISO BASICOS DEVOLUCION, CUENTA DE DEPOSITO: CUENTA UNICA DEL TESORO</t>
  </si>
  <si>
    <t>00526012001 DEPOSITO DE EFECTIVO, DEPOSITANTE: BOLIVIA  TV- MARCELO ALVAREZ, CONCEPTO: DEV. DE VIATICOS, CUENTA DE DEPOSITO: CUENTA UNICA DEL TESORO</t>
  </si>
  <si>
    <t>EMPRESA PUBLICA                          "QUIPUS"</t>
  </si>
  <si>
    <t>00590012001 DEPOSITO DE EFECTIVO, DEPOSITANTE: FREDDY MURILLO ROJAS, CONCEPTO: DEVOLUCION DE VIATICOS, CUENTA DE DEPOSITO: CUENTA UNICA DEL TESORO</t>
  </si>
  <si>
    <t>00099021001 DEPOSITO DE EFECTIVO, DEPOSITANTE: LA CUISINE  S.A., CONCEPTO: POR CONCEPTO DE MULTA, CUENTA DE DEPOSITO: CUENTA UNICA DEL TESORO</t>
  </si>
  <si>
    <t>00099021001 DEPOSITO DE EFECTIVO, DEPOSITANTE: DAVID GUTIERREZ FRANCO CAMARGO NICOLAS MAMANI, CONCEPTO: PAGO POR MULTA CONVOCATORIA PUBLICA MTILCC N 004/2015 DAVID GUTIERREZ FRANCO CAMARGO NICOLAS MAMANI, CUENTA DE DEPOSITO: CUENTA UNICA DEL TESORO</t>
  </si>
  <si>
    <t>00099021001 DEPOSITO DE EFECTIVO, DEPOSITANTE: VICTORIANO MAMANI ARUQUIPA, CONCEPTO: DEVOLUCION DE RENTA AL SENASIR, CUENTA DE DEPOSITO: CUENTA UNICA DEL TESORO</t>
  </si>
  <si>
    <t>00099021001 DEPOSITO DE EFECTIVO, DEPOSITANTE: GROVER RODRIGUEZ VILLARREAL-CAM DE SENADORES, CONCEPTO: REVERSION POR DEVENGADO 2015, CUENTA DE DEPOSITO: CUENTA UNICA DEL TESORO</t>
  </si>
  <si>
    <t>00099021001 DEPOSITO DE EFECTIVO, DEPOSITANTE: SUSAN GARCIA AFINO, CONCEPTO: DEVOLUCION, CUENTA DE DEPOSITO: CUENTA UNICA DEL TESORO</t>
  </si>
  <si>
    <t>00099021001 DEPOSITO DE EFECTIVO, DEPOSITANTE: MODESTO PAJARITO LUQUE, CONCEPTO: DOBLE PERCEPCION, CUENTA DE DEPOSITO: CUENTA UNICA DEL TESORO</t>
  </si>
  <si>
    <t>00212012001 DEPOSITO DE EFECTIVO, DEPOSITANTE: VICENTE MAMANI CHOQUEHUANCA, CONCEPTO: INRA- DEVOLUCION DE GASTOS OPERATIVO - COMBUSTIBLE, CUENTA DE DEPOSITO: CUENTA UNICA DEL TESORO</t>
  </si>
  <si>
    <t>AUTORIDAD DE FISCALIZACION Y CONTROL DE TELECOMUNICACIONES Y TRANSPORTE ""ATT"</t>
  </si>
  <si>
    <t>00099021001 DEP.DE CHEQ.AJENOS,RET.DE CAM.,CONCEPTO: DEP POR DESCUENTOS DE LLAMADAS TELEFONICAS DEL MES DE ENERO /2016,DEP.: MARIA ANGELICA TARIFA BORDA - ATT , PROCEDENCIA: BANCO UNION S.A., CHEQUE: 4748, FECHA DE EMISION:16/02/2016</t>
  </si>
  <si>
    <t>00580012001 DEPOSITO DE EFECTIVO, DEPOSITANTE: GERSON DANDY ALEJO ALEJO, CONCEPTO: DEV. DE VIATICOS, CUENTA DE DEPOSITO: CUENTA UNICA DEL TESORO</t>
  </si>
  <si>
    <t>AUTORIDAD GENERAL DE IMPUGNACION TRIBUTARIA "AGIT"</t>
  </si>
  <si>
    <t>00169014101 DEPOSITO DE EFECTIVO, DEPOSITANTE: FREDDY GONZALO MEDINACELLI CABRERA, CONCEPTO: DEVOLUCION DE FONDOS, CUENTA DE DEPOSITO: CUENTA UNICA DEL TESORO</t>
  </si>
  <si>
    <t>00099021001 DEPOSITO DE EFECTIVO, DEPOSITANTE: SANDRA BEATRIZ DORIA MEDINA RIVERA, CONCEPTO: EXCESO DE HABERES ENERO 2016, CUENTA DE DEPOSITO: CUENTA UNICA DEL TESORO</t>
  </si>
  <si>
    <t>00099021001 DEPOSITO DE EFECTIVO, DEPOSITANTE: RI - 3 PEREZ, CONCEPTO: DEVOLUCION SOAT - 2016, CUENTA DE DEPOSITO: CUENTA UNICA DEL TESORO</t>
  </si>
  <si>
    <t>00099021001 DEPOSITO DE EFECTIVO, DEPOSITANTE: RI-27 ANTOFAGASTA, CONCEPTO: DEVOLUCION ENERGIA ELECTRICA DICIEMBRE 2015, CUENTA DE DEPOSITO: CUENTA UNICA DEL TESORO</t>
  </si>
  <si>
    <t>00099021001 DEPOSITO DE EFECTIVO, DEPOSITANTE: MINISTERIO DE SALUD-JUAN CARLOS FLORES HERRERA, CONCEPTO: DEVOLUCION DE SALDO PREV 00670/2014 X INSPECCION VEHICULAR, CUENTA DE DEPOSITO: CUENTA UNICA DEL TESORO</t>
  </si>
  <si>
    <t>00526012001 DEPOSITO DE EFECTIVO, DEPOSITANTE: RODRIGO MAURICIO ZACONETA LIMPIAS, CONCEPTO: DEVOLUCION DE PASAJES, CUENTA DE DEPOSITO: CUENTA UNICA DEL TESORO</t>
  </si>
  <si>
    <t>00099021001 DEPOSITO DE EFECTIVO, DEPOSITANTE: JAIME AYALA OPORTO, CONCEPTO: DOBLE PERCEPCION, CUENTA DE DEPOSITO: CUENTA UNICA DEL TESORO</t>
  </si>
  <si>
    <t>00041011101 DEPOSITO DE EFECTIVO, DEPOSITANTE: MDPYEP- JUAN JOSE OROPEZA ALCAZAR, CONCEPTO: DEV. DE PASAJE AEREO, CUENTA DE DEPOSITO: CUENTA UNICA DEL TESORO</t>
  </si>
  <si>
    <t>00099021001 DEPOSITO DE EFECTIVO, DEPOSITANTE: MARIO DAZA BLANCO, CONCEPTO: DEP. POR EXCESO DE DE HABERES DEL MES DE MARZO/2015 A JUNIO/2015, CUENTA DE DEPOSITO: CUENTA UNICA DEL TESORO</t>
  </si>
  <si>
    <t>00099021001 DEPOSITO DE EFECTIVO, DEPOSITANTE: ANTONIO CRUZ VALENCIA QUISPE, CONCEPTO: DE REVERSION DE HABERES DEL MES DE JUNIO DE 2015, CUENTA DE DEPOSITO: CUENTA UNICA DEL TESORO</t>
  </si>
  <si>
    <t>00099021001 DEPOSITO DE EFECTIVO, DEPOSITANTE: ANTONIO CRUZ VALENCIA QUISPE, CONCEPTO: DE REVERSION DE HABERES DEL MES DE MAYO 2015, CUENTA DE DEPOSITO: CUENTA UNICA DEL TESORO</t>
  </si>
  <si>
    <t>00099021001 DEPOSITO DE EFECTIVO, DEPOSITANTE: SEDES LA PAZ, CONCEPTO: DEVOLUCION DE 1ER AGUNALDO, CUENTA DE DEPOSITO: CUENTA UNICA DEL TESORO</t>
  </si>
  <si>
    <t>00526012001 DEPOSITO DE EFECTIVO, DEPOSITANTE: JUVENAL A. ACARAPI MAGUE¿O - BOLIVIA TV, CONCEPTO: DEVOLUCION FONDOS EN AVANCE, CUENTA DE DEPOSITO: CUENTA UNICA DEL TESORO</t>
  </si>
  <si>
    <t>00099021001 DEPOSITO DE EFECTIVO, DEPOSITANTE: SEDES LA PAZ, CONCEPTO: DEVOLUCION DEL 2DO AGUINALDO, CUENTA DE DEPOSITO: CUENTA UNICA DEL TESORO</t>
  </si>
  <si>
    <t>00099021001 DEPOSITO DE EFECTIVO, DEPOSITANTE: SEDES LA PAZ, CONCEPTO: DEVOLUCION DE SALARIO DEL MES DICIEMBRE 2015 POR DECLARATORIA EN COMISION DE ESTUDIO, CUENTA DE DEPOSITO: CUENTA UNICA DEL TESORO</t>
  </si>
  <si>
    <t>00099021001 DEPOSITO DE EFECTIVO, DEPOSITANTE: SEDES LA PAZ, CONCEPTO: DEV DE SALARIO MES DE NOV 2015 POR DECLARATORIA EN COMISION DE ESTUDIO SIN GOCE DE HABERES, CUENTA DE DEPOSITO: CUENTA UNICA DEL TESORO</t>
  </si>
  <si>
    <t>00099021001 DEPOSITO DE EFECTIVO, DEPOSITANTE: MOISES CUAJERA SACACA, CONCEPTO: DOBLE PERSEPCION, CUENTA DE DEPOSITO: CUENTA UNICA DEL TESORO</t>
  </si>
  <si>
    <t>00099021001 DEPOSITO DE EFECTIVO, DEPOSITANTE: DANIEL ANTEZANA SEVERICH, CONCEPTO: DOBLE PERCEPCION, CUENTA DE DEPOSITO: CUENTA UNICA DEL TESORO</t>
  </si>
  <si>
    <t>00099021001 DEPOSITO DE EFECTIVO, DEPOSITANTE: BERTHA TROCHE COLQUE, CONCEPTO: DOBLE PERCEPCION, CUENTA DE DEPOSITO: CUENTA UNICA DEL TESORO</t>
  </si>
  <si>
    <t>FONDO DE DESARROLLO IDIGENA       "FDI"</t>
  </si>
  <si>
    <t>00373024101 DEPOSITO DE EFECTIVO, DEPOSITANTE: FONDO DE DESARROLLO INDIGENA, CONCEPTO: DEV. DE  FONDOS EN AVANCE PARA PAGO DE GASTOS JUDICIALES, CUENTA DE DEPOSITO: CUENTA UNICA DEL TESORO</t>
  </si>
  <si>
    <t>MINISTERIO DE LA PRESIDENCIA    UNIDAD DE PROYECTOS ESPECIALES "UPRE"</t>
  </si>
  <si>
    <t>00099024113 DEP.DE CHEQ.AJENOS,RET.DE CAM.,CONCEPTO: EJECUCION BOLETA CUMPLIMIENTO DE CONTRATO CONSTRUCCION U.E. MIXTO HUANUNI,DEP.: MIN DE LA PRESIDENCIA UPRE , PROCEDENCIA: BANCO UNION S.A., CHEQUE: 139696, FECHA DE EMISION:17/02/2016</t>
  </si>
  <si>
    <t>00099021001 DEP.DE CHEQ.AJENOS,RET.DE CAM.,CONCEPTO: GIRO: CARDOZO URIBE AIDEE LOURDES,DEP.: BANCO UNION S.A. , PROCEDENCIA: BANCO UNION S.A., CHEQUE: 137731, FECHA DE EMISION:23/02/2016</t>
  </si>
  <si>
    <t>00099021001 DEP.DE CHEQ.AJENOS,RET.DE CAM.,CONCEPTO: GIRO: JHERSSON SORIA SANDOVAL,DEP.: BANCO UNION S.A. , PROCEDENCIA: BANCO UNION S.A., CHEQUE: 137732, FECHA DE EMISION:23/02/2016</t>
  </si>
  <si>
    <t>00099021001 DEP.DE CHEQ.AJENOS,RET.DE CAM.,CONCEPTO: GIRO: GONZALES JEMIO FREDDY,DEP.: BANCO UNION S.A. , PROCEDENCIA: BANCO UNION S.A., CHEQUE: 137730, FECHA DE EMISION:23/02/2016</t>
  </si>
  <si>
    <t>00099021001 DEP.DE CHEQ.AJENOS,RET.DE CAM.,CONCEPTO: GIRO: MARTHA MONTECINOS CANDIA,DEP.: BANCO UNION S.A. , PROCEDENCIA: BANCO UNION S.A., CHEQUE: 137729, FECHA DE EMISION:23/02/2016</t>
  </si>
  <si>
    <t>00099021001 DEP.DE CHEQ.AJENOS,RET.DE CAM.,CONCEPTO: GIRO:GARCIA SAINZ MARIO,DEP.: BANCO UNION S.A. , PROCEDENCIA: BANCO UNION S.A., CHEQUE: 137728, FECHA DE EMISION:23/02/2016</t>
  </si>
  <si>
    <t>00099021001 DEP.DE CHEQ.AJENOS,RET.DE CAM.,CONCEPTO: GIRO: CARVALLO ROJAS EMILIA ROSA,DEP.: BANCO UNION S.A. , PROCEDENCIA: BANCO UNION S.A., CHEQUE: 137727, FECHA DE EMISION:23/02/2016</t>
  </si>
  <si>
    <t>00099021001 DEP.DE CHEQ.AJENOS,RET.DE CAM.,CONCEPTO: GIRO: IRIARTE TERAN DE MONTA¿O ESTHER SORAYA,DEP.: BANCO UNION S.A. , PROCEDENCIA: BANCO UNION S.A., CHEQUE: 137726, FECHA DE EMISION:23/02/2016</t>
  </si>
  <si>
    <t>00099021001 DEPOSITO DE EFECTIVO, DEPOSITANTE: ICONICA  SRL, CONCEPTO: REVISION POR DEVENGAMIENTO 2015, CUENTA DE DEPOSITO: CUENTA UNICA DEL TESORO</t>
  </si>
  <si>
    <t>00526012001 DEPOSITO DE EFECTIVO, DEPOSITANTE: BOLIIA TV PEDRO ADOLFO GUTIERREZ RIOS, CONCEPTO: DEVOLUCION DEPASAJES, CUENTA DE DEPOSITO: CUENTA UNICA DEL TESORO</t>
  </si>
  <si>
    <t>VIAS BOLIVIA                                                 " V B "</t>
  </si>
  <si>
    <t>00292012001 DEPOSITO DE EFECTIVO, DEPOSITANTE: VIAS BOLIVIA-SIMON MACHACA, CONCEPTO: DEVOLUCION DE SALDOS SEGUN INFORME DE AUDITORIA- SIMON MACHACA, CUENTA DE DEPOSITO: CUENTA UNICA DEL TESORO</t>
  </si>
  <si>
    <t>00099021001 DEPOSITO DE EFECTIVO, DEPOSITANTE: ANTOLIN AYAVIRI GOMEZ, CONCEPTO: DEV. GM-DGAA-UFI-CF-IN-82/2015 CPTES:164/14,209/14, CUENTA DE DEPOSITO: CUENTA UNICA DEL TESORO</t>
  </si>
  <si>
    <t>00099021001 DEPOSITO DE EFECTIVO, DEPOSITANTE: GUILLERMO JESUS SALAZAR LOPEZ, CONCEPTO: DOBLE PERCEPCION, CUENTA DE DEPOSITO: CUENTA UNICA DEL TESORO</t>
  </si>
  <si>
    <t>00099021001 DEP.DE CHEQ.AJENOS,RET.DE CAM.,CONCEPTO: ENT. 203 QUINTO PAGO RALIZADO POR NITROCOM,DEP.: ASFI , PROCEDENCIA: BANCO UNION S.A., CHEQUE: 2201, FECHA DE EMISION:12/02/2016</t>
  </si>
  <si>
    <t>00099021001 DEPOSITO DE EFECTIVO, DEPOSITANTE: MIGUEL ANGEL PEDREGAL PARDO, CONCEPTO: DOBLE PERCEPCION, CUENTA DE DEPOSITO: CUENTA UNICA DEL TESORO</t>
  </si>
  <si>
    <t>00099021001 DEP.DE CHEQ.AJENOS,RET.DE CAM.,CONCEPTO: ENT. 203 SEXTA CUOTA  RALIZADO POR EMPRESA ECA APARICIO,DEP.: ASFI , PROCEDENCIA: BANCO UNION S.A., CHEQUE: 2200, FECHA DE EMISION:10/02/2016</t>
  </si>
  <si>
    <t>00223012001 DEPOSITO DE EFECTIVO, DEPOSITANTE: WALTER  OSCO FRIAS, CONCEPTO: DEV. DE VIATICOS M-14 C-31 N 14, CUENTA DE DEPOSITO: CUENTA UNICA DEL TESORO</t>
  </si>
  <si>
    <t>00223012001 DEPOSITO DE EFECTIVO, DEPOSITANTE: WALTER OSCO FRIAS, CONCEPTO: DE. DE VIATICOS C-31 N 14 M-14, CUENTA DE DEPOSITO: CUENTA UNICA DEL TESORO</t>
  </si>
  <si>
    <t>00099021001 DEPOSITO DE EFECTIVO, DEPOSITANTE: DR. EDGAR JONNY HUIZA LIMACHI, CONCEPTO: DEV. POR RENUMERACION MAXIMA, CUENTA DE DEPOSITO: CUENTA UNICA DEL TESORO</t>
  </si>
  <si>
    <t>00099021001 DEPOSITO DE EFECTIVO, DEPOSITANTE: DR. EDGAR JONNY HUIZA LIMACHI, CONCEPTO: DEV. POR RENUMERCION MAXIMA, CUENTA DE DEPOSITO: CUENTA UNICA DEL TESORO</t>
  </si>
  <si>
    <t>00099021001 DEPOSITO DE EFECTIVO, DEPOSITANTE: ROSA JARJURI FLORES, CONCEPTO: DEVOLUCION, CUENTA DE DEPOSITO: CUENTA UNICA DEL TESORO</t>
  </si>
  <si>
    <t>00099021001 DEP.DE CHEQ.AJENOS,RET.DE CAM.,CONCEPTO: TRANSFERENCIA DE RECURSOS ORDINARIO DEL PROYECTO MEJORAMEINTO DE CAFE ORGANICO FINANCIADO , FONADAL,DEP.: GOB. AUTONOMO MUNICIPAL PALOS BLANCOS</t>
  </si>
  <si>
    <t>00099021001 DEPOSITO DE EFECTIVO, DEPOSITANTE: MIN DE CUL Y TUR-ANDREA MABEL PATTZI SOLIZ, CONCEPTO: DEVOLUCION DE VIATICOS 2014, CUENTA DE DEPOSITO: CUENTA UNICA DEL TESORO</t>
  </si>
  <si>
    <t>FONDO NACIONAL DE DESARROLLO ALTERNATIVO "FONADAL"</t>
  </si>
  <si>
    <t>00099021001 DEP.DE CHEQ.AJENOS,RET.DE CAM.,CONCEPTO: TRANSFERENCIA DE RECURSOS ORDINARIO DEL PROYECTO MEJORAMEINTO DE CACAO ORGANICO,DEP.: GOBIERNO AUTONOMO MUNICIPAL PALOS BLANCOS , PROCEDENCIA: BANCO UNION S.A., CHEQUE: 6728, FECHA DE EMISION:17/02/2016</t>
  </si>
  <si>
    <t>00526012001 DEPOSITO DE EFECTIVO, DEPOSITANTE: BOLIVIA TV FERNANDO QUISPE LIMACHI, CONCEPTO: DEVOLUCION DE VIATICOS Y PASAJES, CUENTA DE DEPOSITO: CUENTA UNICA DEL TESORO</t>
  </si>
  <si>
    <t>00099021001 DEPOSITO DE EFECTIVO, DEPOSITANTE: WILLY POZO TORRICO, CONCEPTO: REVERSION DE RECURSOS NO EJECUTADOS POR CONCEPTO DE PASAJES AL EXTERIOR, CUENTA DE DEPOSITO: CUENTA UNICA DEL TESORO</t>
  </si>
  <si>
    <t>00099021001 DEPOSITO DE EFECTIVO, DEPOSITANTE: JORGE BERNARDO AGUILAR BENAVIDES, CONCEPTO: DOBLE PERCEPCION, CUENTA DE DEPOSITO: CUENTA UNICA DEL TESORO</t>
  </si>
  <si>
    <t>00099021001 DEPOSITO DE EFECTIVO, DEPOSITANTE: MIN DE CULTURAS Y TURISMO - JUAN LUIS FERNANDEZ V., CONCEPTO: DEVOLUCION DE REFRIGERIO, CUENTA DE DEPOSITO: CUENTA UNICA DEL TESORO</t>
  </si>
  <si>
    <t>00099021001 DEPOSITO DE EFECTIVO, DEPOSITANTE: TOLI GUALU YUMO, CONCEPTO: DEVOLUCION REFRIGERIO ENERO/2015, CUENTA DE DEPOSITO: CUENTA UNICA DEL TESORO</t>
  </si>
  <si>
    <t>00099021001 DEPOSITO DE EFECTIVO, DEPOSITANTE: EJERCITO DE BOLIVIA, CONCEPTO: REV. SALDOS NO EJECUTADOS SERVICIOS BASICOS DEL MES DE DIC. 2015 AGUA, CUENTA DE DEPOSITO: CUENTA UNICA DEL TESORO</t>
  </si>
  <si>
    <t>00099021001 DEPOSITO DE EFECTIVO, DEPOSITANTE: EJERCITO DE BOLIVIA, CONCEPTO: REV. SALDOS NO EJECUTADOS SERVICISO BASICOS DEL MES DE DIC 2015  TELEFONIA, CUENTA DE DEPOSITO: CUENTA UNICA DEL TESORO</t>
  </si>
  <si>
    <t>00099021001 DEPOSITO DE EFECTIVO, DEPOSITANTE: DORA ARTEAGA ALANOCA, CONCEPTO: DEVOLUCION REFRIGERIO JUNIO 2015, CUENTA DE DEPOSITO: CUENTA UNICA DEL TESORO</t>
  </si>
  <si>
    <t>00099021001 DEPOSITO DE EFECTIVO, DEPOSITANTE: MARTIN RAMOS ALONSO, CONCEPTO: DEVOLUCION REFRIGERIO ENERO 2015, CUENTA DE DEPOSITO: CUENTA UNICA DEL TESORO</t>
  </si>
  <si>
    <t>00099021001 DEPOSITO DE EFECTIVO, DEPOSITANTE: MIN DE CULTURAS Y TURISMO, CONCEPTO: DEV. DE REFRIGERIO, CUENTA DE DEPOSITO: CUENTA UNICA DEL TESORO</t>
  </si>
  <si>
    <t>00099021001 DEPOSITO DE EFECTIVO, DEPOSITANTE: EDSON POLO -  MIN DE DEPORTES, CONCEPTO: DEV. FONDOS EN AVANCE COPA ESTADO PLURINACIONAL SUB-18, CUENTA DE DEPOSITO: CUENTA UNICA DEL TESORO</t>
  </si>
  <si>
    <t>00099021001 DEPOSITO DE EFECTIVO, DEPOSITANTE: IGNACIO SOQUERE TOMICHA, CONCEPTO: DEVOLUCION DE VIATICO, CUENTA DE DEPOSITO: CUENTA UNICA DEL TESORO</t>
  </si>
  <si>
    <t>00099021001 DEPOSITO DE EFECTIVO, DEPOSITANTE: BEATRIZ ESTRELLA DE RAPOSO, CONCEPTO: DEVOLUCION DUODECIMA DE AGUINALDO, CUENTA DE DEPOSITO: CUENTA UNICA DEL TESORO</t>
  </si>
  <si>
    <t>00580012001 DEPOSITO DE EFECTIVO, DEPOSITANTE: BRAYAN LUIS ARRATIA GUZMAN, CONCEPTO: DEVOLUCION DE VIATICOS, CUENTA DE DEPOSITO: CUENTA UNICA DEL TESORO</t>
  </si>
  <si>
    <t>00099021001 DEPOSITO DE EFECTIVO, DEPOSITANTE: RENE GONZALO PARRAGA GALLARDO, CONCEPTO: DOBLE PERCEPCION, CUENTA DE DEPOSITO: CUENTA UNICA DEL TESORO</t>
  </si>
  <si>
    <t>00526012001 DEPOSITO DE EFECTIVO, DEPOSITANTE: ALDO MIRANDA GUTIERREZ - BOLIVIA TV, CONCEPTO: DEVOLUCION DE FONDO EN AVANCE DE EXCESO DE EQUIPAJE, CUENTA DE DEPOSITO: CUENTA UNICA DEL TESORO</t>
  </si>
  <si>
    <t>00099021001 DEP.DE CHEQ.AJENOS,RET.DE CAM.,CONCEPTO: CANCELACION SERVICIOS BASICOS MES DICIEMBRE 2015,DEP.: CAMARA DE SENADORES , PROCEDENCIA: BANCO UNION S.A., CHEQUE: 6012, FECHA DE EMISION:25/01/2016</t>
  </si>
  <si>
    <t>00099021001 DEPOSITO DE EFECTIVO, DEPOSITANTE: MIN DE CUL Y TUR-LEONCIO GUTIERREZ AGUILAR, CONCEPTO: DEVOLUCION DE VIATICOS, CUENTA DE DEPOSITO: CUENTA UNICA DEL TESORO</t>
  </si>
  <si>
    <t>00526012001 DEPOSITO DE EFECTIVO, DEPOSITANTE: DAVID OSCAR LAURA MAMANI, CONCEPTO: DEVOLUCION FONDOS EN AVANCE -BOLIVIA TV, CUENTA DE DEPOSITO: CUENTA UNICA DEL TESORO</t>
  </si>
  <si>
    <t>00099021001 DEPOSITO DE EFECTIVO, DEPOSITANTE: MONICA BARRIENTOS FERNANDEZ, CONCEPTO: DEVOLUCION FONDOS EN AVANCE REFRIGERIOS S/G C31 - 145/2016, CUENTA DE DEPOSITO: CUENTA UNICA DEL TESORO</t>
  </si>
  <si>
    <t>00650024101 DEPOSITO DE EFECTIVO, DEPOSITANTE: SORZANO MIRANDA BRIGITTE MAGALI, CONCEPTO: DEVOLUCION AGUINALDO DE NAVIDAD, CUENTA DE DEPOSITO: CUENTA UNICA DEL TESORO</t>
  </si>
  <si>
    <t>00650024101 DEPOSITO DE EFECTIVO, DEPOSITANTE: SORZANO MIRANDA BRIGITTE MAGALI, CONCEPTO: DEVOLUCION SEGUNDO AGUINALDO ESFUERZO POR BOLIVIA, CUENTA DE DEPOSITO: CUENTA UNICA DEL TESORO</t>
  </si>
  <si>
    <t>00099021001 DEPOSITO DE EFECTIVO, DEPOSITANTE: VIVIANA TICONA COPA, CONCEPTO: DOBLE PERCEPCION, CUENTA DE DEPOSITO: CUENTA UNICA DEL TESORO</t>
  </si>
  <si>
    <t>00650024101 DEPOSITO DE EFECTIVO, DEPOSITANTE: LAURA ALARO ROBERTO, CONCEPTO: DEVOLUCION AGUINALDO DE NAVIDAD, CUENTA DE DEPOSITO: CUENTA UNICA DEL TESORO</t>
  </si>
  <si>
    <t>00650024101 DEPOSITO DE EFECTIVO, DEPOSITANTE: LAURA ALARO ROBERTO, CONCEPTO: DEVOLUCION SEGUNDO AGUINALDO ESFUERZO POR BOLIVIA, CUENTA DE DEPOSITO: CUENTA UNICA DEL TESORO</t>
  </si>
  <si>
    <t>00526012001 DEPOSITO DE EFECTIVO, DEPOSITANTE: RUBEN GONZALO AUZA C. - BOLIVIA T.V., CONCEPTO: DEVOLUCION DE VIATICOS - BOLIVIA T.V., CUENTA DE DEPOSITO: CUENTA UNICA DEL TESORO</t>
  </si>
  <si>
    <t>00526012001 DEPOSITO DE EFECTIVO, DEPOSITANTE: LUCIO ESCOBAR - BOLIVIA T.V., CONCEPTO: DEVOLUCION DE VIATICOS - BOLIVIA T.V., CUENTA DE DEPOSITO: CUENTA UNICA DEL TESORO</t>
  </si>
  <si>
    <t>00526012001 DEPOSITO DE EFECTIVO, DEPOSITANTE: CELSO MAMANI - BOLIVIA T.V., CONCEPTO: DEVOLUCION DE VIATICOS - BOLIVIA T.V., CUENTA DE DEPOSITO: CUENTA UNICA DEL TESORO</t>
  </si>
  <si>
    <t>00526012001 DEPOSITO DE EFECTIVO, DEPOSITANTE: JOSUE HUARACHI - BOLIVIA T.V., CONCEPTO: DEVOLUCION DE VIATICOS - BOLIVIA T.V., CUENTA DE DEPOSITO: CUENTA UNICA DEL TESORO</t>
  </si>
  <si>
    <t>00099021001 DEPOSITO DE EFECTIVO, DEPOSITANTE: HUMBERTO ZEBALLOS FLORES, CONCEPTO: DOBLE PERCEPCION CNS - UMSA   ENERO/2016, CUENTA DE DEPOSITO: CUENTA UNICA DEL TESORO</t>
  </si>
  <si>
    <t>00099021001 DEPOSITO DE EFECTIVO, DEPOSITANTE: HUMBERTO ZEBALLOS FLORES, CONCEPTO: DOBLEPERCEPCION CNS - UMSA FEBRERO/2016, CUENTA DE DEPOSITO: CUENTA UNICA DEL TESORO</t>
  </si>
  <si>
    <t>00099021001 DEPOSITO DE EFECTIVO, DEPOSITANTE: MIN DE CUL Y TUR-LEONARDO FAVIO MOLLO CONDE, CONCEPTO: DEVOLUCION DE RECURSOS NO EJECUTADOS, CUENTA DE DEPOSITO: CUENTA UNICA DEL TESORO</t>
  </si>
  <si>
    <t>00099021001 DEPOSITO DE EFECTIVO, DEPOSITANTE: ANELISSE BEDREGAL, CONCEPTO: DEVOLUCION REFRIGERIO JUNIO 2015, CUENTA DE DEPOSITO: CUENTA UNICA DEL TESORO</t>
  </si>
  <si>
    <t>00099021001 DEPOSITO DE EFECTIVO, DEPOSITANTE: LUIS MIGUEL GUTIERREZ, CONCEPTO: DEVOLUCION REFRIGERIO ENERO 2015, CUENTA DE DEPOSITO: CUENTA UNICA DEL TESORO</t>
  </si>
  <si>
    <t>00099021001 DEPOSITO DE EFECTIVO, DEPOSITANTE: PAMELA LINO V., CONCEPTO: DEVOLUCION REFRIGERIO ENERO 2015, CUENTA DE DEPOSITO: CUENTA UNICA DEL TESORO</t>
  </si>
  <si>
    <t>00099021001 DEPOSITO DE EFECTIVO, DEPOSITANTE: JAVIER TITO ESPINOZA, CONCEPTO: DEVOLUCION REFRIGERIO, CUENTA DE DEPOSITO: CUENTA UNICA DEL TESORO</t>
  </si>
  <si>
    <t>00099021001 DEPOSITO DE EFECTIVO, DEPOSITANTE: MELISA VIVIANA BRESS VIRGOS, CONCEPTO: DEVOLUCION DE HABERES, CUENTA DE DEPOSITO: CUENTA UNICA DEL TESORO</t>
  </si>
  <si>
    <t>00099021001 DEPOSITO DE EFECTIVO, DEPOSITANTE: ROMAN J HURTADO FLORES, CONCEPTO: DEV. DE PASAJES, CUENTA DE DEPOSITO: CUENTA UNICA DEL TESORO</t>
  </si>
  <si>
    <t>00099021001 DEPOSITO DE EFECTIVO, DEPOSITANTE: LILIAM VIRGINIA JIMENEZ DE LORA, CONCEPTO: DUODECIMAS AGUINALDO, CUENTA DE DEPOSITO: CUENTA UNICA DEL TESORO</t>
  </si>
  <si>
    <t>00099021001 DEPOSITO DE EFECTIVO, DEPOSITANTE: LILIAM VIRGINIA JIMENEZ DE LORA, CONCEPTO: DUODECIMAS DE AGUINALDO, CUENTA DE DEPOSITO: CUENTA UNICA DEL TESORO</t>
  </si>
  <si>
    <t>00099021001 DEPOSITO DE EFECTIVO, DEPOSITANTE: JIMMY ALCIDES CALLA MONTOYA, CONCEPTO: DEVOLUCION REFRIGERIO ENERO 2015, CUENTA DE DEPOSITO: CUENTA UNICA DEL TESORO</t>
  </si>
  <si>
    <t>00287102001 DEPOSITO DE EFECTIVO, DEPOSITANTE: FPS- OF CENTRAL, CONCEPTO: DEV.. REPOSICION EN DEMASIA VIATICOS GESTION 2015, CUENTA DE DEPOSITO: CUENTA UNICA DEL TESORO</t>
  </si>
  <si>
    <t>00099021001 DEPOSITO DE EFECTIVO, DEPOSITANTE: MANUEL FERNANDO QUILLE FLORES, CONCEPTO: DEVOLUCION, CUENTA DE DEPOSITO: CUENTA UNICA DEL TESORO</t>
  </si>
  <si>
    <t>00526012001 DEPOSITO DE EFECTIVO, DEPOSITANTE: JHONNY ROGER LLANOS PERALES, CONCEPTO: DEVOLUCION SALDO, CUENTA DE DEPOSITO: CUENTA UNICA DEL TESORO</t>
  </si>
  <si>
    <t>00099021001 DEPOSITO DE EFECTIVO, DEPOSITANTE: HONDA SERVICE, CONCEPTO: REVERSION, DEVENGAMIENTO HONDA SERVICE, CUENTA DE DEPOSITO: CUENTA UNICA DEL TESORO</t>
  </si>
  <si>
    <t>00099021001 DEPOSITO DE EFECTIVO, DEPOSITANTE: CLAUDIO PEREZ LOPEZ, CONCEPTO: REV. DE HABERES FEBRERO DE 2014, CUENTA DE DEPOSITO: CUENTA UNICA DEL TESORO</t>
  </si>
  <si>
    <t>00099021001 DEPOSITO DE EFECTIVO, DEPOSITANTE: CLAUDIO PEREZ LOPEZ, CONCEPTO: REV. DE HABERES DE MARZO 2014, CUENTA DE DEPOSITO: CUENTA UNICA DEL TESORO</t>
  </si>
  <si>
    <t>00099021001 DEPOSITO DE EFECTIVO, DEPOSITANTE: CLAUDIO PEREZ LOPEZ, CONCEPTO: REV. DE HABERES DE ABRIL 2014, CUENTA DE DEPOSITO: CUENTA UNICA DEL TESORO</t>
  </si>
  <si>
    <t>00099021001 DEPOSITO DE EFECTIVO, DEPOSITANTE: CLAUDIO PEREZ LOPEZ, CONCEPTO: REV. DE HABERES MAYO 2014, CUENTA DE DEPOSITO: CUENTA UNICA DEL TESORO</t>
  </si>
  <si>
    <t>00099021001 DEPOSITO DE EFECTIVO, DEPOSITANTE: CLAUDIO PEREZ LOPEZ, CONCEPTO: REV. DE HABERES JUNIO  2014, CUENTA DE DEPOSITO: CUENTA UNICA DEL TESORO</t>
  </si>
  <si>
    <t>00099021001 DEPOSITO DE EFECTIVO, DEPOSITANTE: CLAUDIO PEREZ LOPEZ, CONCEPTO: REV. DE HABERES 2014 REINTEGRO, CUENTA DE DEPOSITO: CUENTA UNICA DEL TESORO</t>
  </si>
  <si>
    <t>00099021001 DEP.DE CHEQ.AJENOS,RET.DE CAM.,CONCEPTO: DEVOLUCION DE DEP ERRONEO,DEP.: MINISTERIO DE EDUCACION , PROCEDENCIA: BANCO UNION S.A., CHEQUE: 19738, FECHA DE EMISION:23/02/2016</t>
  </si>
  <si>
    <t>00099021001 DEP.DE CHEQ.AJENOS,RET.DE CAM.,CONCEPTO: GIRO: ANTONIO JOSE PARDO NOVAK,DEP.: BANCO UNION S.A. , PROCEDENCIA: BANCO UNION S.A., CHEQUE: 137734, FECHA DE EMISION:25/02/2016</t>
  </si>
  <si>
    <t>00099021001 DEP.DE CHEQ.AJENOS,RET.DE CAM.,CONCEPTO: GIRO: DORIA MEDINA CARDOZO ROLANDO,DEP.: BANCO UNION S.A. , PROCEDENCIA: BANCO UNION S.A., CHEQUE: 137735, FECHA DE EMISION:25/02/2016</t>
  </si>
  <si>
    <t>00099021001 DEP.DE CHEQ.AJENOS,RET.DE CAM.,CONCEPTO: GIRO: ANTONIO JOSE PARDO NOVAK,DEP.: BANCO UNION S.A. , PROCEDENCIA: BANCO UNION S.A., CHEQUE: 137733, FECHA DE EMISION:25/02/2016</t>
  </si>
  <si>
    <t>00099021001 DEPOSITO DE EFECTIVO, DEPOSITANTE: REYMI FERREIRA JUSTINIANO, CONCEPTO: DEVOLUCION MAX REMUNERACION CORRESPONDIENTE MES DE DIC/2015 SR. REYMI FERREIRA JUSTINIANO, CUENTA DE DEPOSITO: CUENTA UNICA DEL TESORO</t>
  </si>
  <si>
    <t>00526012001 DEPOSITO DE EFECTIVO, DEPOSITANTE: HILARIO QUISPE PILLCO - BOLIVIA T.V., CONCEPTO: DEVOLUCION POR FONDOS EN AVANCE, CUENTA DE DEPOSITO: CUENTA UNICA DEL TESORO</t>
  </si>
  <si>
    <t>00099021001 DEPOSITO DE EFECTIVO, DEPOSITANTE: ROSARIO DAYSI GARABITO LIZECA, CONCEPTO: DEV. POR LEY FINANCIAL, CUENTA DE DEPOSITO: CUENTA UNICA DEL TESORO</t>
  </si>
  <si>
    <t>00099021001 DEPOSITO DE EFECTIVO, DEPOSITANTE: LUIS FERNANDO DEL CARPIO, CONCEPTO: DEVOLUCION REFRIGERIO, CUENTA DE DEPOSITO: CUENTA UNICA DEL TESORO</t>
  </si>
  <si>
    <t>00099021001 DEPOSITO DE EFECTIVO, DEPOSITANTE: DANIEL COSTAS, CONCEPTO: DEVOLUCIO REFRIGERIO, CUENTA DE DEPOSITO: CUENTA UNICA DEL TESORO</t>
  </si>
  <si>
    <t>00650024101 DEPOSITO DE EFECTIVO, DEPOSITANTE: PANDO VIAMONT ROGER ENOC, CONCEPTO: DEVOLUCION DE AGUINALDO NAVIDAD, CUENTA DE DEPOSITO: CUENTA UNICA DEL TESORO</t>
  </si>
  <si>
    <t>00650024101 DEPOSITO DE EFECTIVO, DEPOSITANTE: PANDO VIAMONT ROGER ENOC, CONCEPTO: DEVOLUCION SEGUNDO AGUINALDO ESFUERZO POR BOLIVIA, CUENTA DE DEPOSITO: CUENTA UNICA DEL TESORO</t>
  </si>
  <si>
    <t>00099021001 DEPOSITO DE EFECTIVO, DEPOSITANTE: AMERICO WILSON AGUILAR MOLLO ARMADA BOLIVIANA, CONCEPTO: DEVOLUCIOJN DE RECURSOS POR PASAJES (REVERSION), CUENTA DE DEPOSITO: CUENTA UNICA DEL TESORO</t>
  </si>
  <si>
    <t>00099021001 DEPOSITO DE EFECTIVO, DEPOSITANTE: AMERICO WILSON AGUILAR MOLLO ARMADA BOLIVIANA, CONCEPTO: DEVOLUCION DE RECURSOS POR PASAJES Y VIATICOS (REVERSION), CUENTA DE DEPOSITO: CUENTA UNICA DEL TESORO</t>
  </si>
  <si>
    <t>00099021001 DEPOSITO DE EFECTIVO, DEPOSITANTE: JOSE RAMIRO URIARTE ORTIZ, CONCEPTO: DEVOLUCION SABSA C31 N¿ 2799 GESTION 2014, CUENTA DE DEPOSITO: CUENTA UNICA DEL TESORO</t>
  </si>
  <si>
    <t>AGENCIA NACIONAL DE HIDROCARBUROS "ANH"</t>
  </si>
  <si>
    <t>00099021001 DEPOSITO DE EFECTIVO, DEPOSITANTE: DANNY URUCHI, CONCEPTO: DEVOLUCION CAMBIO DE VUELO - ENRRIQUE TORRICO (ANH), CUENTA DE DEPOSITO: CUENTA UNICA DEL TESORO</t>
  </si>
  <si>
    <t>00099021001 DEPOSITO DE EFECTIVO, DEPOSITANTE: DANNY URUCHI, CONCEPTO: DEVOLUCION CAMBIO DE VUELO - HUGO ATAHUACHI (ANH), CUENTA DE DEPOSITO: CUENTA UNICA DEL TESORO</t>
  </si>
  <si>
    <t>00099021001 DEPOSITO DE EFECTIVO, DEPOSITANTE: DANNY URUCHI, CONCEPTO: DEVOLUCION CAMBIO DE VUELO- CARLOS AYLLON  (ANH), CUENTA DE DEPOSITO: CUENTA UNICA DEL TESORO</t>
  </si>
  <si>
    <t>00099021001 DEPOSITO DE EFECTIVO, DEPOSITANTE: DANNY URUCHI, CONCEPTO: DEVOLUCION CAMBIO DE VUELO - FREDY GUARACHI (ANH), CUENTA DE DEPOSITO: CUENTA UNICA DEL TESORO</t>
  </si>
  <si>
    <t>00099021001 DEPOSITO DE EFECTIVO, DEPOSITANTE: DANNY URUCHI, CONCEPTO: DEVOLUCION CAMBIO DE VUELO DANNY URUCHI (ANH), CUENTA DE DEPOSITO: CUENTA UNICA DEL TESORO</t>
  </si>
  <si>
    <t>00099021001 DEPOSITO DE EFECTIVO, DEPOSITANTE: EDWING TORREZ, CONCEPTO: DEVOLUCION DE PENALIDADES POR CAMBIO DE VUELO, CUENTA DE DEPOSITO: CUENTA UNICA DEL TESORO</t>
  </si>
  <si>
    <t>00099021001 DEPOSITO DE EFECTIVO, DEPOSITANTE: CARLOS AYLLON, CONCEPTO: DEVOLUCION DE PENALIDADES POR CAMBIO DE VUELO -ANH, CUENTA DE DEPOSITO: CUENTA UNICA DEL TESORO</t>
  </si>
  <si>
    <t>00099021001 DEPOSITO DE EFECTIVO, DEPOSITANTE: MARCO HERNANDEZ, CONCEPTO: DEVOLUCION DE VIATICOS GESTION 2011(ANH), CUENTA DE DEPOSITO: CUENTA UNICA DEL TESORO</t>
  </si>
  <si>
    <t>00099021001 DEP.DE CHEQ.AJENOS,RET.DE CAM.,CONCEPTO: GIRO: CONCHARI SOSA JOSE LUIS,DEP.: BANCO UNION S.A. , PROCEDENCIA: BANCO UNION S.A., CHEQUE: 137736, FECHA DE EMISION:26/02/2016</t>
  </si>
  <si>
    <t>00099021001 DEPOSITO DE EFECTIVO, DEPOSITANTE: FAUSTINO MAMANI PORI, CONCEPTO: DOBLE PERCEPCION, CUENTA DE DEPOSITO: CUENTA UNICA DEL TESORO</t>
  </si>
  <si>
    <t>00099021001 DEPOSITO DE EFECTIVO, DEPOSITANTE: JULIO OSWALDO VASQUEZ AQUINO, CONCEPTO: DOBLE PERCEPCION, CUENTA DE DEPOSITO: CUENTA UNICA DEL TESORO</t>
  </si>
  <si>
    <t>00099021001 DEPOSITO DE EFECTIVO, DEPOSITANTE: ZENOBIO NINA ARTEAGA, CONCEPTO: POR EXCESO HABERES DE MARZO/2015 A OCTUBRE/2015, CUENTA DE DEPOSITO: CUENTA UNICA DEL TESORO</t>
  </si>
  <si>
    <t>00099021001 DEP.DE CHEQ.AJENOS,RET.DE CAM.,CONCEPTO: DEV. DE COTIZACION EXCESO EMPLEADOR,DEP.: FUTURO DE BOLIVIA S.A. SFP , PROCEDENCIA: BANCO DE CREDITO DE BOLIVIA S.A., CHEQUE: 43112, FECHA DE EMISION:26/02/2016</t>
  </si>
  <si>
    <t>SERVICIO NACIONAL DE PROPIEDAD INTELECTUAL  "SENAPI"</t>
  </si>
  <si>
    <t>00041021101 DEPOSITO DE EFECTIVO, DEPOSITANTE: H.T.C HIGH TECH CENTER, CONCEPTO: DEP DE PAGO EN DEMACIA, CUENTA DE DEPOSITO: CUENTA UNICA DEL TESORO</t>
  </si>
  <si>
    <t>AUTORIDAD DE FISCALIZACION Y CONTROL SOCIAL DE AGUA POTABLE Y SANEAMIENETO BASICO "AAPS"</t>
  </si>
  <si>
    <t>00311012002 DEP.DE CHEQ.AJENOS,RET.DE CAM.,CONCEPTO: DEVOLUCION DE MULTAS,DEP.: A.A.P.S. , PROCEDENCIA: BANCO UNION S.A., CHEQUE: 857, FECHA DE EMISION:19/02/2016</t>
  </si>
  <si>
    <t>00311012002 DEP.DE CHEQ.AJENOS,RET.DE CAM.,CONCEPTO: DEVOLUCION DE MULTAS,DEP.: A.A.P.S. , PROCEDENCIA: BANCO UNION S.A., CHEQUE: 855, FECHA DE EMISION:19/02/2016</t>
  </si>
  <si>
    <t>00311012002 DEP.DE CHEQ.AJENOS,RET.DE CAM.,CONCEPTO: DEVOLUCION DE MULTAS,DEP.: A.A.P.S. , PROCEDENCIA: BANCO UNION S.A., CHEQUE: 854, FECHA DE EMISION:19/02/2016</t>
  </si>
  <si>
    <t>00099021001 DEPOSITO DE EFECTIVO, DEPOSITANTE: ROLANDO ELIAS CONDORI CHAMA, CONCEPTO: COMPLETANDO DUODECIMA DE AGUINALDO, CUENTA DE DEPOSITO: CUENTA UNICA DEL TESORO</t>
  </si>
  <si>
    <t>00099021001 DEPOSITO DE EFECTIVO, DEPOSITANTE: LUIS MIGUEL GUTIERREZ CRUZ, CONCEPTO: COMISIONES BANCARIAS, CUENTA DE DEPOSITO: CUENTA UNICA DEL TESORO</t>
  </si>
  <si>
    <t>00015011108 DEPOSITO DE EFECTIVO, DEPOSITANTE: MERCEDES URQUIOLA MENDEZ, CONCEPTO: EXCEDENTE EN LA FACTURA DE LLAMADAS EN LINEA TELEFONICA MOVIL, CUENTA DE DEPOSITO: CUENTA UNICA DEL TESORO</t>
  </si>
  <si>
    <t>00099021001 DEPOSITO DE EFECTIVO, DEPOSITANTE: MIN DE CULTURAS Y TURISMO, CONCEPTO: DEV. ERVICIO DE CAFETERIA ENERO 2015, CUENTA DE DEPOSITO: CUENTA UNICA DEL TESORO</t>
  </si>
  <si>
    <t>00099021001 DEPOSITO DE EFECTIVO, DEPOSITANTE: MIN DE CULTURAS Y TURISMO, CONCEPTO: DEV. SERVICIO DE CAFETERIA FEBRERO 2015, CUENTA DE DEPOSITO: CUENTA UNICA DEL TESORO</t>
  </si>
  <si>
    <t>00099021001 DEPOSITO DE EFECTIVO, DEPOSITANTE: MIN DE CULTURAS Y TURISMO, CONCEPTO: DEV. SERVICIO DE CAFETERIA MARZO 2015, CUENTA DE DEPOSITO: CUENTA UNICA DEL TESORO</t>
  </si>
  <si>
    <t>00099021001 DEPOSITO DE EFECTIVO, DEPOSITANTE: MIN DE CULTURAS Y TURISMO, CONCEPTO: DEV SERVICIO  DE CAFETERIA  MAYO 2015, CUENTA DE DEPOSITO: CUENTA UNICA DEL TESORO</t>
  </si>
  <si>
    <t>00099021001 DEPOSITO DE EFECTIVO, DEPOSITANTE: MIN DE CULTURAS Y TURISMO, CONCEPTO: DEV. SERVICIO DE CAFETERIA JUNIO 2015, CUENTA DE DEPOSITO: CUENTA UNICA DEL TESORO</t>
  </si>
  <si>
    <t>00099021001 DEPOSITO DE EFECTIVO, DEPOSITANTE: MIN DE CULTURAS Y TURISMO, CONCEPTO: DEV. SERVICIO DE CAFETERIA DIC 2014, CUENTA DE DEPOSITO: CUENTA UNICA DEL TESORO</t>
  </si>
  <si>
    <t>00041041102 DEPOSITO DE EFECTIVO, DEPOSITANTE: SIMON ALBERTO HINOJOSA NORIEGA, CONCEPTO: DEVOLUCION EXCEDENTE DE SUELDO, CUENTA DE DEPOSITO: CUENTA UNICA DEL TESORO</t>
  </si>
  <si>
    <t>00041031107 DEPOSITO DE EFECTIVO, DEPOSITANTE: WILLY  CRUZ  CHOQUE, CONCEPTO: DEV. POR GASTOS DE TASA RODAGE, CUENTA DE DEPOSITO: CUENTA UNICA DEL TESORO</t>
  </si>
  <si>
    <t>00099021001 DEP.DE CHEQ.AJENOS,RET.DE CAM.,CONCEPTO: DESCUENTO DE VIATICOS POR FALTA DE DESCARGO GABRIEL ASPORT PEREZ,DEP.: MIN. ECONOMIA , PROCEDENCIA: BANCO UNION S.A., CHEQUE: 5285, FECHA DE EMISION:26/02/2016</t>
  </si>
  <si>
    <t>00035011105 DEP.DE CHEQ.AJENOS,RET.DE CAM.,CONCEPTO: DESCUENTO DE VIATICOS POR FALTA DE DESCARGO ALEX PORFIRIO FLORES,DEP.: MIN. ECONOMIA , PROCEDENCIA: BANCO UNION S.A., CHEQUE: 5286, FECHA DE EMISION:26/02/2016</t>
  </si>
  <si>
    <t>00099021001 DEP.DE CHEQ.AJENOS,RET.DE CAM.,CONCEPTO: REVERSION DE FONDOS,DEP.: MINISTERIO DE SALUD , PROCEDENCIA: BANCO UNION S.A., CHEQUE: 1180, FECHA DE EMISION:11/02/2016</t>
  </si>
  <si>
    <t>00046024204 DEP.DE CHEQ.AJENOS,RET.DE CAM.,CONCEPTO: REVERSION DE FONDOS,DEP.: MINISTERIO DE SALUD , PROCEDENCIA: BANCO UNION S.A., CHEQUE: 1191, FECHA DE EMISION:18/02/2016</t>
  </si>
  <si>
    <t>00099021001 DEP.DE CHEQ.AJENOS,RET.DE CAM.,CONCEPTO: AUTORIDAD IMPUGNACION TRIBUTARIA DEV. INCAPACIDAD TEMPORAL DIC2015,DEP.: CAJA PETROLERA DE SALUD , PROCEDENCIA: BANCO UNION S.A., CHEQUE: 8970, FECHA DE EMISION:26/02/2016</t>
  </si>
  <si>
    <t>00099021001 DEP.DE CHEQ.AJENOS,RET.DE CAM.,CONCEPTO: H.M SENADORES DEV. INCAPACIDAD TEMPORAL DIC 2015,DEP.: CAJA PETROLERA DE SALUD , PROCEDENCIA: BANCO UNION S.A., CHEQUE: 8969, FECHA DE EMISION:26/02/2016</t>
  </si>
  <si>
    <t>00035011105 DEP.DE CHEQ.AJENOS,RET.DE CAM.,CONCEPTO: REEMBOLSO DE SIT PERIODO DICIEMBRE/2015,DEP.: MINISTERIO DE ECONOMIA Y FINANZAS PUBLICAS , PROCEDENCIA: BANCO UNION S.A., CHEQUE: 16671, FECHA DE EMISION:17/02/2016</t>
  </si>
  <si>
    <t>00099021001 DEP.DE CHEQ.AJENOS,RET.DE CAM.,CONCEPTO: MIN COMUNICACION DEV. INCAPACIDAD TEMPORAL SPET.2015,DEP.: CAJA PETROLERA DE SALUD , PROCEDENCIA: BANCO UNION S.A., CHEQUE: 9005, FECHA DE EMISION:26/02/2016</t>
  </si>
  <si>
    <t>00099021001 DEP.DE CHEQ.AJENOS,RET.DE CAM.,CONCEPTO: MIN COMUNICACION DEV. INCAPACIDAD TEMPORAL AGOSTO2015,DEP.: CAJA PETROLERA DE SALUD , PROCEDENCIA: BANCO UNION S.A., CHEQUE: 9004, FECHA DE EMISION:26/02/2016</t>
  </si>
  <si>
    <t>INSTITUCION PUBLICA DESCONCENTRADA SOBERANIA ALIMENTARIA "SOBAL"</t>
  </si>
  <si>
    <t>00099021001 DEP.DE CHEQ.AJENOS,RET.DE CAM.,CONCEPTO: SOBERANIA ALIMENTARIA DEVOLUCION INCAPACIDAD TEMPORAL DIC 2015,DEP.: CAJA PETROLERA DE SALUD , PROCEDENCIA: BANCO UNION S.A., CHEQUE: 8971, FECHA DE EMISION:26/02/2016</t>
  </si>
  <si>
    <t>00099021001 DEP.DE CHEQ.AJENOS,RET.DE CAM.,CONCEPTO: SOBERANIA ALIMENTARIA DEV. INCAP TEMP. NOV 2015,DEP.: CAJA PETROLERA DE SALUD , PROCEDENCIA: BANCO UNION S.A., CHEQUE: 8826, FECHA DE EMISION:19/02/2016</t>
  </si>
  <si>
    <t>00099021001 DEP.DE CHEQ.AJENOS,RET.DE CAM.,CONCEPTO: DEVOLUCION DE GARANTIA,DEP.: A.A.P.S. , PROCEDENCIA: BANCO UNION S.A., CHEQUE: 856, FECHA DE EMISION:19/02/2016</t>
  </si>
  <si>
    <t>00099021001 DEP.DE CHEQ.AJENOS,RET.DE CAM.,CONCEPTO: MULTAS PREVENTIVO # 245,DEP.: SENASIR , PROCEDENCIA: BANCO UNION S.A., CHEQUE: 16784, FECHA DE EMISION:24/02/2016</t>
  </si>
  <si>
    <t>ADUANA NACIONAL                                "AN"</t>
  </si>
  <si>
    <t>00283012002 DEP.DE CHEQ.AJENOS,RET.DE CAM.,CONCEPTO: DEVOLUCION DE VIATICOS,DEP.: ADUANA NACIONAL DE BOLIVIA , PROCEDENCIA: BANCO UNION S.A., CHEQUE: 1931, FECHA DE EMISION:23/02/2016</t>
  </si>
  <si>
    <t>00015011108 DEPOSITO DE EFECTIVO, DEPOSITANTE: MINISTERIO DE GOBIERNO, CONCEPTO: PAGO LLAMADAS DE CELULAR, CUENTA DE DEPOSITO: CUENTA UNICA DEL TESORO</t>
  </si>
  <si>
    <t>00046064201 DEPOSITO DE EFECTIVO, DEPOSITANTE: NESTOR JHONNY AQUIZE  AYALA, CONCEPTO: DEVOLUCION, CUENTA DE DEPOSITO: CUENTA UNICA DEL TESORO</t>
  </si>
  <si>
    <t xml:space="preserve">EMPRESA ESTRATEGICA BOLIVIANA DE CONSTRUCCION Y CONSERVACION DE INFRAESTRUCTURA CIVIL </t>
  </si>
  <si>
    <t>00587012005 DEP.DE CHEQ.AJENOS,RET.DE CAM.,CONCEPTO: PAGO PLANILLA DE AVANCE # 6,DEP.: GOBIERNO AUTONOMO DEPARTAMENTAL DE TARIJA , PROCEDENCIA: BANCO UNION S.A., CHEQUE: 753, FECHA DE EMISION:25/02/2016</t>
  </si>
  <si>
    <t>00099021001 DEP.DE CHEQ.AJENOS,RET.DE CAM.,CONCEPTO: DEVOLUCION POR PASAJES AEREOS,DEP.: MINISTERIO DE DUCACION , PROCEDENCIA: BANCO UNION S.A., CHEQUE: 19774, FECHA DE EMISION:26/02/2016</t>
  </si>
  <si>
    <t>00587012005 DEP.DE CHEQ.AJENOS,RET.DE CAM.,CONCEPTO: PAGO PLANILLA DE AVANCE # 5,DEP.: GOBIERNO AUTONOMO DEPARTAMENTAL DE TARIJA , PROCEDENCIA: BANCO UNION S.A., CHEQUE: 752, FECHA DE EMISION:25/02/2016</t>
  </si>
  <si>
    <t>00099021001 DEPOSITO DE EFECTIVO, DEPOSITANTE: COLEGIO MILITAR DEL EJERCITO, CONCEPTO: REVERSION SOAT 2016 COL-MIL, CUENTA DE DEPOSITO: CUENTA UNICA DEL TESORO</t>
  </si>
  <si>
    <t>00099021001 DEPOSITO DE EFECTIVO, DEPOSITANTE: SEGIP - JAIME VACA FERNANDEZ, CONCEPTO: REVERSION DE PAGO DEL MES DE ENERO, CUENTA DE DEPOSITO: CUENTA UNICA DEL TESORO</t>
  </si>
  <si>
    <t>00099021001 DEPOSITO DE EFECTIVO, DEPOSITANTE: DIONICIO QUISPE APAZA, CONCEPTO: DOBLE PERCEPCION, CUENTA DE DEPOSITO: CUENTA UNICA DEL TESORO</t>
  </si>
  <si>
    <t>00099021001 DEPOSITO DE EFECTIVO, DEPOSITANTE: BENITO FERNANDEZ F., CONCEPTO: DOBLE PERCEPCION, CUENTA DE DEPOSITO: CUENTA UNICA DEL TESORO</t>
  </si>
  <si>
    <t>00099021001 DEPOSITO DE EFECTIVO, DEPOSITANTE: MAX EGUIVAR ESTRADA, CONCEPTO: COMPROBANTE 631/DA 19545 - DEVOLUCION VIATICOS SNTA CRUZ VIAJE DEL 25 AL 26 JUNIO GESTION 2015, CUENTA DE DEPOSITO: CUENTA UNICA DEL TESORO</t>
  </si>
  <si>
    <t>00099021001 DEPOSITO DE EFECTIVO, DEPOSITANTE: MAX EGUIVAR ESTRADA, CONCEPTO: COMPROBANTE 645/DA 19556 - DEV. VIATICOS VIAJE SANTA CRUZ GESTION 2015 DEL 30 DE JUNIO AL 2 DE JULIO, CUENTA DE DEPOSITO: CUENTA UNICA DEL TESORO</t>
  </si>
  <si>
    <t>00099021001 DEPOSITO DE EFECTIVO, DEPOSITANTE: BORIS MAX TELLERIA-MIN. DE LA PRESIDENCIA UE.FNSE, CONCEPTO: DEVOLUCION DE FONDOS SOBRANTES DE COMPRA DE COMBUSTIBLE, CUENTA DE DEPOSITO: CUENTA UNICA DEL TESORO</t>
  </si>
  <si>
    <t>00223012001 DEPOSITO DE EFECTIVO, DEPOSITANTE: JUAN CARLOS SORIA MERUVIA, CONCEPTO: DEVOLUCION DE VIATICOS M-15 VIAJE A CAPINOTA, CUENTA DE DEPOSITO: CUENTA UNICA DEL TESORO</t>
  </si>
  <si>
    <t>00047247001 DEPOSITO DE EFECTIVO, DEPOSITANTE: MDRYT - PROGRAMA EMPODERAR, CONCEPTO: DEVOLUCION ALIANZA NOR-0210-1-037-0 SAN JOSE DE ALCOCHE PROYECTO ALIANZAS RURALES UON-NORTE, CUENTA DE DEPOSITO: CUENTA UNICA DEL TESORO</t>
  </si>
  <si>
    <t>00291012002 DEPOSITO DE EFECTIVO, DEPOSITANTE: DANIELA CONDE MENA, CONCEPTO: EXCESO DE LLAMADAS, CUENTA DE DEPOSITO: CUENTA UNICA DEL TESORO</t>
  </si>
  <si>
    <t>00070011102 DEP.DE CHEQ.AJENOS,RET.DE CAM.,CONCEPTO: DEP EFECTUADO POR JUAN AVELLANEDA DEVOLUCION COSTE PASAJE,DEP.: MINISTERIO DE TRABAJO , PROCEDENCIA: BANCO UNION S.A., CHEQUE: 7365, FECHA DE EMISION:24/02/2016</t>
  </si>
  <si>
    <t>00099021001 DEP.DE CHEQ.AJENOS,RET.DE CAM.,CONCEPTO: ASIGNACIONES,DEP.: UNIPOL , PROCEDENCIA: BANCO UNION S.A., CHEQUE: 6618, FECHA DE EMISION:29/02/2016</t>
  </si>
  <si>
    <t>00099021001 DEP.DE CHEQ.AJENOS,RET.DE CAM.,CONCEPTO: DEV SUBSIDIOS POR INCAPACIDAD TEMPORAL GESTION 2015,DEP.: MINISTERIO DE DEPORTES , PROCEDENCIA: BANCO UNION S.A., CHEQUE: 893, FECHA DE EMISION:16/02/2016</t>
  </si>
  <si>
    <t>00099021001 DEPOSITO DE EFECTIVO, DEPOSITANTE: JOSE RAIMUNDO ZAPATA VASQUEZ, CONCEPTO: DEVOLUCION  C31/7610, CUENTA DE DEPOSITO: CUENTA UNICA DEL TESORO</t>
  </si>
  <si>
    <t>00099021001 DEPOSITO DE EFECTIVO, DEPOSITANTE: MARIO RICARDO EGUIVAR, CONCEPTO: DOBLE PERCEPCION, CUENTA DE DEPOSITO: CUENTA UNICA DEL TESORO</t>
  </si>
  <si>
    <t>00099021001 DEP.DE CHEQ.AJENOS,RET.DE CAM.,CONCEPTO: GIRO: ISNADO ALVARADO FERMIN,DEP.: BANCO UNION S.A. , PROCEDENCIA: BANCO UNION S.A., CHEQUE: 137741, FECHA DE EMISION:01/03/2016</t>
  </si>
  <si>
    <t>00099021001 DEP.DE CHEQ.AJENOS,RET.DE CAM.,CONCEPTO: GIRO: MUKAY MURAKAMI ERICK DANIEL,DEP.: BANCO UNION S.A. , PROCEDENCIA: BANCO UNION S.A., CHEQUE: 137740, FECHA DE EMISION:01/03/2016</t>
  </si>
  <si>
    <t>00046064201 DEPOSITO DE EFECTIVO, DEPOSITANTE: NESTOR JHONNY AQUIZE AYALA, CONCEPTO: DEVOLUCION, CUENTA DE DEPOSITO: CUENTA UNICA DEL TESORO</t>
  </si>
  <si>
    <t>00582012002 DEPOSITO DE EFECTIVO, DEPOSITANTE: EMPRESA BOLIVIANA DE ALMENDRA Y DERIVADOS/EBA, CONCEPTO: PAGO RETENCION IMPOSITIVA A VIATICOS, CUENTA DE DEPOSITO: CUENTA UNICA DEL TESORO</t>
  </si>
  <si>
    <t>00015021101 DEP.DE CHEQ.AJENOS,RET.DE CAM.,CONCEPTO: DEP PARA LA LIBRETA 00015021101,DEP.: DIRECCION NACIONAL DE SALUD POLICIA BOLIVIANA , PROCEDENCIA: BANCO UNION S.A., CHEQUE: 2803, FECHA DE EMISION:25/02/2016</t>
  </si>
  <si>
    <t>00015021101 DEP.DE CHEQ.AJENOS,RET.DE CAM.,CONCEPTO: DEP PARA LIBRETA 00015021101,DEP.: DIRECCION NACIONAL DE SALUD POLICIA BOLIVIANA , PROCEDENCIA: BANCO UNION S.A., CHEQUE: 2802, FECHA DE EMISION:25/02/2016</t>
  </si>
  <si>
    <t>00099021001 DEP.DE CHEQ.AJENOS,RET.DE CAM.,CONCEPTO: SEXTO PAGO DE LA EMPRESA NITROCOM,DEP.: ASFI , PROCEDENCIA: BANCO UNION S.A., CHEQUE: 2210, FECHA DE EMISION:24/02/2016</t>
  </si>
  <si>
    <t>00099021001 DEP.DE CHEQ.AJENOS,RET.DE CAM.,CONCEPTO: REEMBOLSO DE LA CAJA DE SALUD DE LA BANCA PRIVADA SEPT/ 2015,DEP.: ASFI , PROCEDENCIA: BANCO UNION S.A., CHEQUE: 2209, FECHA DE EMISION:23/02/2016</t>
  </si>
  <si>
    <t>00099021001 DEP.DE CHEQ.AJENOS,RET.DE CAM.,CONCEPTO: H.C. DIPUTADOS - DEV. INCAPACIDAD TEMPORAL - DIC/2015,DEP.: CAJA PETROLERA DE SALUD , PROCEDENCIA: BANCO UNION S.A., CHEQUE: 8972, FECHA DE EMISION:29/02/2016</t>
  </si>
  <si>
    <t>00099021001 DEPOSITO DE EFECTIVO, DEPOSITANTE: LADISLAO FERNANDO QUISBERT FLORES, CONCEPTO: DOBLE PERCEPCION, CUENTA DE DEPOSITO: CUENTA UNICA DEL TESORO</t>
  </si>
  <si>
    <t>00046104201 DEPOSITO DE EFECTIVO, DEPOSITANTE: NICODEM LADISLAO AQUINO CALDERON, CONCEPTO: REVERSION FONDOS NO EJECUTADOS, CUENTA DE DEPOSITO: CUENTA UNICA DEL TESORO</t>
  </si>
  <si>
    <t>00526012001 DEPOSITO DE EFECTIVO, DEPOSITANTE: BOLIVIA TV- HEBER MICHEL O¿A, CONCEPTO: DEV DE VIATICOS, CUENTA DE DEPOSITO: CUENTA UNICA DEL TESORO</t>
  </si>
  <si>
    <t>00099021001 DEPOSITO DE EFECTIVO, DEPOSITANTE: EGBERTO VLADIMIRO ERGUETA VEGA, CONCEPTO: DOBLE PERCEPCION, CUENTA DE DEPOSITO: CUENTA UNICA DEL TESORO</t>
  </si>
  <si>
    <t>LOTERIA NACIONAL DE BENEFICIENCIA Y SALUBRIDAD "LONABOL"</t>
  </si>
  <si>
    <t>00133012001 DEPOSITO DE EFECTIVO, DEPOSITANTE: LOTERIA NACIONAL DE BYS, CONCEPTO: M.E.L. SALDO PAGO PREMIOS NAVIDAD MILLONARIA, CUENTA DE DEPOSITO: CUENTA UNICA DEL TESORO</t>
  </si>
  <si>
    <t>00133012001 DEPOSITO DE EFECTIVO, DEPOSITANTE: LOTERIA NACIONAL DE B Y S, CONCEPTO: M.E.L. SALDO PAGO PREMIOS NAVIDAD MILLONARIA, CUENTA DE DEPOSITO: CUENTA UNICA DEL TESORO</t>
  </si>
  <si>
    <t>00130012002 DEPOSITO DE EFECTIVO, DEPOSITANTE: FOFIM, CONCEPTO: PAGO POR RETENCION 15,5% CAJA CHICA, CUENTA DE DEPOSITO: CUENTA UNICA DEL TESORO</t>
  </si>
  <si>
    <t>00099021001 DEPOSITO DE EFECTIVO, DEPOSITANTE: ANDRES CUELLAR GUTIERREZ CI. 1943151 SC, CONCEPTO: REVERSION HABERES NOVIEMBRE 2015, CUENTA DE DEPOSITO: CUENTA UNICA DEL TESORO</t>
  </si>
  <si>
    <t>00099021001 DEPOSITO DE EFECTIVO, DEPOSITANTE: ANDRES CUELLAR GUTIERREZ CI. 1943151 SC, CONCEPTO: REVERSION HABERES OCTUBRE 2015, CUENTA DE DEPOSITO: CUENTA UNICA DEL TESORO</t>
  </si>
  <si>
    <t>00099021001 DEPOSITO DE EFECTIVO, DEPOSITANTE: ANDRES CUELLAR GUTIERREZ CI. 1943151 SC, CONCEPTO: REVERSION 1ER AGUINALDO 2015, CUENTA DE DEPOSITO: CUENTA UNICA DEL TESORO</t>
  </si>
  <si>
    <t>00099021001 DEPOSITO DE EFECTIVO, DEPOSITANTE: ANDRES CUELLAR GUTIERREZ CI. 1943151 SC, CONCEPTO: REVERSION 2DO AGUINALDO 2015, CUENTA DE DEPOSITO: CUENTA UNICA DEL TESORO</t>
  </si>
  <si>
    <t>00099021001 DEPOSITO DE EFECTIVO, DEPOSITANTE: ANDRES CUELLAR GUTIERREZ CI. 1943151 SC, CONCEPTO: REVERSION HABERES DICIEMBRE 2015, CUENTA DE DEPOSITO: CUENTA UNICA DEL TESORO</t>
  </si>
  <si>
    <t>00099021001 DEPOSITO DE EFECTIVO, DEPOSITANTE: FEBONA, CONCEPTO: DEVOLUCION COSTO PASAJE AEREO NADADORA MARIA JOSE RIBERA, CUENTA DE DEPOSITO: CUENTA UNICA DEL TESORO</t>
  </si>
  <si>
    <t>00099021001 DEPOSITO DE EFECTIVO, DEPOSITANTE: EJERCITO DE BOLIVIA SEXTA DIVISION DEL EJERCITO, CONCEPTO: REVERSION SALDO NO EJECUTADO ADQUISICION SOAT, CUENTA DE DEPOSITO: CUENTA UNICA DEL TESORO</t>
  </si>
  <si>
    <t>00099021001 DEPOSITO DE EFECTIVO, DEPOSITANTE: EJERCITO DE BOLIVIA RC-2 BALLIVIAN, CONCEPTO: REVERSION SALDO NO EJECUTADO ADQUISICION SOAT, CUENTA DE DEPOSITO: CUENTA UNICA DEL TESORO</t>
  </si>
  <si>
    <t>00046024204 DEPOSITO DE EFECTIVO, DEPOSITANTE: MIN DE SALUD - PATRICIA E, VENTURA BARRANCOS, CONCEPTO: REVERSION SALDO FONDOS EN AVANCE C-31 11311, CUENTA DE DEPOSITO: CUENTA UNICA DEL TESORO</t>
  </si>
  <si>
    <t>00099021001 DEPOSITO DE EFECTIVO, DEPOSITANTE: EDUARDO ALVARADO BURGOA, CONCEPTO: DEVOLUCION DE HONORARIOS DEL MES DE ENERO/2016 PLANILLA 410023-CHOQUE SOTO CARLA CONCEPCION, CUENTA DE DEPOSITO: CUENTA UNICA DEL TESORO</t>
  </si>
  <si>
    <t>UNIVERSIDAD MAYOR DE SAN ANDRES "UMSA"</t>
  </si>
  <si>
    <t>00099021001 DEPOSITO DE EFECTIVO, DEPOSITANTE: UMSA - RAUL  PEREYRA, CONCEPTO: DEV. DE EXCEDENTE DE PAGOS DE SALARIOS, CUENTA DE DEPOSITO: CUENTA UNICA DEL TESORO</t>
  </si>
  <si>
    <t>00574012002 DEPOSITO DE EFECTIVO, DEPOSITANTE: ERNESTO FELIPE PAREDES MANCILLA, CONCEPTO: DEVOLUCION DE FONDOS PARA MANTENIMIENTO, CUENTA DE DEPOSITO: CUENTA UNICA DEL TESORO</t>
  </si>
  <si>
    <t>00099021001 DEP.DE CHEQ.AJENOS,RET.DE CAM.,CONCEPTO: GIRO: MUKAY MURAKAMI ERICK DANIEL,DEP.: BANCO UNION SA , PROCEDENCIA: BANCO UNION S.A., CHEQUE: 137742, FECHA DE EMISION:02/03/2016</t>
  </si>
  <si>
    <t>00283012002 DEP.DE CHEQ.AJENOS,RET.DE CAM.,CONCEPTO: DEVOLUCION,DEP.: ADUANA NAL. DE BOLIVIA , PROCEDENCIA: BANCO UNION S.A., CHEQUE: 1938, FECHA DE EMISION:29/02/2016</t>
  </si>
  <si>
    <t>00283012002 DEP.DE CHEQ.AJENOS,RET.DE CAM.,CONCEPTO: DEVOLUCION,DEP.: ADUANA NAL. DE BOLIVIA , PROCEDENCIA: BANCO UNION S.A., CHEQUE: 1932, FECHA DE EMISION:23/02/2016</t>
  </si>
  <si>
    <t>00291012002 DEP.DE CHEQ.AJENOS,RET.DE CAM.,CONCEPTO: PAGO DEUDA GESTIONES ANTERIORES,DEP.: EMPRESA CONSTRUCTORA MARISCAL SUCRE LTDA , PROCEDENCIA: BANCO NACIONAL DE BOLIVIA S.A., CHEQUE: 862970, FECHA DE EMISION:01/03/2016</t>
  </si>
  <si>
    <t>00099021001 DEPOSITO DE EFECTIVO, DEPOSITANTE: JEANETTE OLMOS SOTO, CONCEPTO: DEVOLUCION DOBLE PERCEPCION, CUENTA DE DEPOSITO: CUENTA UNICA DEL TESORO</t>
  </si>
  <si>
    <t>00099021001 DEPOSITO DE EFECTIVO, DEPOSITANTE: ALEJANDRO RAMIRO PACHECO PELAEZ, CONCEPTO: DOBLE PERCEPCION, CUENTA DE DEPOSITO: CUENTA UNICA DEL TESORO</t>
  </si>
  <si>
    <t>00342012001 DEP.DE CHEQ.AJENOS,RET.DE CAM.,CONCEPTO: REEMBOLSO INCAPACIDAD DE CAJA CORDES ALA A.E. VIVIWENDA,DEP.: CAJA DE SALUD CORDES-GABRIEL SALGUEIRO ARUQUIPA , PROCEDENCIA: BANCO UNION S.A., CHEQUE: 14880, FECHA DE EMISION:24/02/2016</t>
  </si>
  <si>
    <t>00287102001 DEP.DE CHEQ.AJENOS,RET.DE CAM.,CONCEPTO: REEMBOLSO INCAPACIDAD DE CAJA  CORDES  AL F.P.S.,DEP.: CAJA DE SALUD CORDES-GABRIEL SALGUEIRO ARUQUIPA , PROCEDENCIA: BANCO UNION S.A., CHEQUE: 14879, FECHA DE EMISION:24/02/2016</t>
  </si>
  <si>
    <t>00099021001 DEP.DE CHEQ.AJENOS,RET.DE CAM.,CONCEPTO: REEMBOLSO  INCAPACIDAD CAJA CORDES A LA U.C.P.P.,DEP.: CAJA DE SALUD CORDES-GABRIEL SALGUEIRO ARUQUIPA , PROCEDENCIA: BANCO UNION S.A., CHEQUE: 14878, FECHA DE EMISION:24/02/2016</t>
  </si>
  <si>
    <t>00099021001 DEPOSITO DE EFECTIVO, DEPOSITANTE: MARIO YUJRA ROQUE, CONCEPTO: EXCESO SALARIAL MESES AGOSTO Y SEPTIEMBRE 2015, CUENTA DE DEPOSITO: CUENTA UNICA DEL TESORO</t>
  </si>
  <si>
    <t>00099021001 DEP.DE CHEQ.AJENOS,RET.DE CAM.,CONCEPTO: DEV. DE COTIZACION EXCESO EMPLEADOR,DEP.: FUTURO DE BOLIVIA  S.A.  AFP , PROCEDENCIA: BANCO DE CREDITO DE BOLIVIA S.A., CHEQUE: 43174, FECHA DE EMISION:02/03/2016</t>
  </si>
  <si>
    <t>00046024204 DEPOSITO DE EFECTIVO, DEPOSITANTE: DIONICIO LIMACHI MAMANI, CONCEPTO: REVERSION FONDOS NO EJECUTADOS, CUENTA DE DEPOSITO: CUENTA UNICA DEL TESORO</t>
  </si>
  <si>
    <t>INSUMOS BOLIVIA                                   "IN-BOL"</t>
  </si>
  <si>
    <t>00224012001 DEP.DE CHEQ.AJENOS,RET.DE CAM.,CONCEPTO: TRANSFERENCIA DE RECURSOS PARA PAGO SUELDOS SRV BASICOS,DEP.: INSUMOS BOLIVIA , PROCEDENCIA: BANCO UNION S.A., CHEQUE: 1566, FECHA DE EMISION:02/03/2016</t>
  </si>
  <si>
    <t>00099021001 DEPOSITO DE EFECTIVO, DEPOSITANTE: GCAE- I  GRAL DIV A SANTIAGO, CONCEPTO: REVERSION DE ENERGIA ELECTRICA, CUENTA DE DEPOSITO: CUENTA UNICA DEL TESORO</t>
  </si>
  <si>
    <t>00099021001 DEPOSITO DE EFECTIVO, DEPOSITANTE: NORAH OLIVER AGUIRRE VDA DE BELTRAN, CONCEPTO: DOBLE PERCEPCION, CUENTA DE DEPOSITO: CUENTA UNICA DEL TESORO</t>
  </si>
  <si>
    <t>00099021001 DEPOSITO DE EFECTIVO, DEPOSITANTE: SANDRA BETZABE LOPEZ CH, CONCEPTO: DEV. DE SUBSIDIO DE LACTANCIA, CUENTA DE DEPOSITO: CUENTA UNICA DEL TESORO</t>
  </si>
  <si>
    <t>00046024204 DEPOSITO DE EFECTIVO, DEPOSITANTE: PATRICIA EONIS VENTURA BARRANCOS, CONCEPTO: REVERSION SALDO FONDOS EN AVANCE C-31 11311, CUENTA DE DEPOSITO: CUENTA UNICA DEL TESORO</t>
  </si>
  <si>
    <t>00526012001 DEP.DE CHEQ.AJENOS,RET.DE CAM.,CONCEPTO: REVERSION DE FONDOS EN AVANCE Y OTROS CHEQUE BUN 15110 CTA 1-4713679,DEP.: BOLIVIA TV , PROCEDENCIA: BANCO UNION S.A., CHEQUE: 15110, FECHA DE EMISION:02/03/2016</t>
  </si>
  <si>
    <t>00099021001 DEPOSITO DE EFECTIVO, DEPOSITANTE: RI-4 LOA, CONCEPTO: REVERSION DE  FONDOS NO EJECUTADOS  SOAT  2016, CUENTA DE DEPOSITO: CUENTA UNICA DEL TESORO</t>
  </si>
  <si>
    <t>00224012002 DEP.DE CHEQ.AJENOS,RET.DE CAM.,CONCEPTO: TRANSFERENCIA DE RECURSOS PAGO DE SUELDOS BIENES Y SERV. BASICOS MARZO Y ABRIL,DEP.: INSUMOS BOLIVIA , PROCEDENCIA: BANCO UNION S.A., CHEQUE: 3195, FECHA DE EMISION:02/03/2016</t>
  </si>
  <si>
    <t>00224012002 DEP.DE CHEQ.AJENOS,RET.DE CAM.,CONCEPTO: TRANSFERENCIA DE RECURSOS PARA GASTOS MES MARZO2016,DEP.: INSUMOS BOLIVIA , PROCEDENCIA: BANCO UNION S.A., CHEQUE: 2109, FECHA DE EMISION:02/03/2016</t>
  </si>
  <si>
    <t>00099021001 DEPOSITO DE EFECTIVO, DEPOSITANTE: ALVARO RODRIGO FERNHOLZ JEMIO, CONCEPTO: DEVOLUCION DE PORCENTAJE DE SUELDO DE FEBRERO A DICIEMBRE MAS AGUINALDOS GESTION 2015, CUENTA DE DEPOSITO: CUENTA UNICA DEL TESORO</t>
  </si>
  <si>
    <t>00099021001 DEPOSITO DE EFECTIVO, DEPOSITANTE: ALVARO RODRIGO FERNHOLZ JEMIO, CONCEPTO: DEVOLUCION DE PORCENTAJE DE SUELDO DEL MES DE ENERO DE LA GESTION 2016, CUENTA DE DEPOSITO: CUENTA UNICA DEL TESORO</t>
  </si>
  <si>
    <t>00099021001 DEPOSITO DE EFECTIVO, DEPOSITANTE: AIDA LUZ MORALES VDA DE ROSSO-SENASIR, CONCEPTO: CONVENIO DE PAGO N¿ 009116, CUENTA DE DEPOSITO: CUENTA UNICA DEL TESORO</t>
  </si>
  <si>
    <t>00099021001 DEPOSITO DE EFECTIVO, DEPOSITANTE: ROBERTO VICTOR COPALI MITA CI. 4412210 CB, CONCEPTO: REVERSION DE AGUA CORRESPONDIENTE AL MES DE NOVIEMBRE/15 RC-1 AVAROA, CUENTA DE DEPOSITO: CUENTA UNICA DEL TESORO</t>
  </si>
  <si>
    <t>00099021001 DEPOSITO DE EFECTIVO, DEPOSITANTE: CARMEN LUCERO VERA  REA, CONCEPTO: DEP DE UNA DUODECIMA DE AGUINALDO A¿O 2015, CUENTA DE DEPOSITO: CUENTA UNICA DEL TESORO</t>
  </si>
  <si>
    <t>00099021001 DEPOSITO DE EFECTIVO, DEPOSITANTE: MIN DE CUL Y TUR- JOAQUIN RODAS DORADO, CONCEPTO: DEVOLUCION DE VIATICOS, CUENTA DE DEPOSITO: CUENTA UNICA DEL TESORO</t>
  </si>
  <si>
    <t>00099021001 DEP.DE CHEQ.AJENOS,RET.DE CAM.,CONCEPTO: DEVOLUCION DE CC NO COBRADA NOVIEMBRE Y AGUINALDO 2015,DEP.: LA VITALICIA SEGUROS Y REASEGUROS DE VIDA SA , PROCEDENCIA: BANCO BISA S.A., CHEQUE: 31524, FECHA DE EMISION:03/03/2016</t>
  </si>
  <si>
    <t>00099021001 DEPOSITO DE EFECTIVO, DEPOSITANTE: WILFREDO MAIDANA SALAZAR, CONCEPTO: DOBLE PERCEPCION, CUENTA DE DEPOSITO: CUENTA UNICA DEL TESORO</t>
  </si>
  <si>
    <t>00099021001 DEPOSITO DE EFECTIVO, DEPOSITANTE: CLOTILDE CASTRO CARDENAS, CONCEPTO: DOBLE PERCEPCION, CUENTA DE DEPOSITO: CUENTA UNICA DEL TESORO</t>
  </si>
  <si>
    <t>00041021101 DEPOSITO DE EFECTIVO, DEPOSITANTE: MARCOS HERNAN JIMENEZ VASQUEZ, CONCEPTO: DEVOLUCION, CUENTA DE DEPOSITO: CUENTA UNICA DEL TESORO</t>
  </si>
  <si>
    <t>00099021001 DEPOSITO DE EFECTIVO, DEPOSITANTE: MIRIAM CAYETANO CHOQUE, CONCEPTO: EXCESO DE HABERES SECTOR PUBLICO, CUENTA DE DEPOSITO: CUENTA UNICA DEL TESORO</t>
  </si>
  <si>
    <t>00015011108 DEPOSITO DE EFECTIVO, DEPOSITANTE: JORGE PEREZ VALENZUELA, CONCEPTO: EXEDENTE EN LA FACTURACION DE LLAMADAS, CUENTA DE DEPOSITO: CUENTA UNICA DEL TESORO</t>
  </si>
  <si>
    <t>00526012001 DEPOSITO DE EFECTIVO, DEPOSITANTE: JHONNY R. LLANOS PERALES, CONCEPTO: DEVOLUCION SALDO, CUENTA DE DEPOSITO: CUENTA UNICA DEL TESORO</t>
  </si>
  <si>
    <t>00015011108 DEPOSITO DE EFECTIVO, DEPOSITANTE: FREDDY CAYO AROZAMEN - MINISTERIO DE GOBIERNO, CONCEPTO: DEVOLUCION POR EXEDENTE DE LINEA CELULAR A NOMBRE DE FREDDY CAYO AROZAMEN, CUENTA DE DEPOSITO: CUENTA UNICA DEL TESORO</t>
  </si>
  <si>
    <t>00099021001 DEPOSITO DE EFECTIVO, DEPOSITANTE: MIN DE EDUCACION - JUAN CARLOS GONZALES, CONCEPTO: DEVOLUCION, CUENTA DE DEPOSITO: CUENTA UNICA DEL TESORO</t>
  </si>
  <si>
    <t>00099021001 DEPOSITO DE EFECTIVO, DEPOSITANTE: ESTELA VELA QUISPE, CONCEPTO: DEVOLUCION BONO DE VACUNACION, CUENTA DE DEPOSITO: CUENTA UNICA DEL TESORO</t>
  </si>
  <si>
    <t>00099021001 DEPOSITO DE EFECTIVO, DEPOSITANTE: HUGO GONZALO OLIVARES AYALA, CONCEPTO: DEVOLUCION HABERES NOVIEMBRE DEL 2015, CUENTA DE DEPOSITO: CUENTA UNICA DEL TESORO</t>
  </si>
  <si>
    <t>00099021001 DEPOSITO DE EFECTIVO, DEPOSITANTE: FELIPA AYALA DE NINAHUANCA, CONCEPTO: PAGO POR COBRO INDEVIDO, CUENTA DE DEPOSITO: CUENTA UNICA DEL TESORO</t>
  </si>
  <si>
    <t>00283012002 DEP.DE CHEQ.AJENOS,RET.DE CAM.,CONCEPTO: MULTAS,DEP.: ADUANA NAL DE BOLIVIA , PROCEDENCIA: BANCO UNION S.A., CHEQUE: 1941, FECHA DE EMISION:02/03/2016</t>
  </si>
  <si>
    <t>00283012002 DEP.DE CHEQ.AJENOS,RET.DE CAM.,CONCEPTO: MULTAS,DEP.: ADUANA  NAL DE  BOLIVIA , PROCEDENCIA: BANCO UNION S.A., CHEQUE: 1942, FECHA DE EMISION:02/03/2016</t>
  </si>
  <si>
    <t>00283012002 DEP.DE CHEQ.AJENOS,RET.DE CAM.,CONCEPTO: MULTAS,DEP.: ADUANA NAL DE BOLIVIA , PROCEDENCIA: BANCO UNION S.A., CHEQUE: 1940, FECHA DE EMISION:02/03/2016</t>
  </si>
  <si>
    <t>00224012005 DEP.DE CHEQ.AJENOS,RET.DE CAM.,CONCEPTO: TRANSFERENCIA DE RECURSOS, PARA GASTOS DEL PROGRAMA FONDO ROTATORIO PARA LA SEG ALIMENTARIA,DEP.: INSUMOS BOLIVIA , PROCEDENCIA: BANCO UNION S.A., CHEQUE: 542, FECHA DE EMISION:03/03/2016</t>
  </si>
  <si>
    <t>00099021001 DEP.DE CHEQ.AJENOS,RET.DE CAM.,CONCEPTO: DEVOLUCION,DEP.: CREDITO CON EDUCACION RURAL CRECER , PROCEDENCIA: BANCO BISA S.A., CHEQUE: 16967, FECHA DE EMISION:04/03/2016</t>
  </si>
  <si>
    <t>00099021001 DEPOSITO DE EFECTIVO, DEPOSITANTE: LUCRECIA VELARDE VDA. DE FLORES, CONCEPTO: PARA DEPARTAMENTO DE SANASIR, CUENTA DE DEPOSITO: CUENTA UNICA DEL TESORO</t>
  </si>
  <si>
    <t>00099021001 DEPOSITO DE EFECTIVO, DEPOSITANTE: HUMBERTO ZEBALLOS FLORES C.I. 583589 OR, CONCEPTO: PERCEPCION EXCEDENTARIA  HABERES CNS - UMSA  EL SECTOR PUBLICO ENERO 2015, CUENTA DE DEPOSITO: CUENTA UNICA DEL TESORO</t>
  </si>
  <si>
    <t>00099021001 DEPOSITO DE EFECTIVO, DEPOSITANTE: HUMBERTO ZEBALLOS FLORES C.I. 583589 OR, CONCEPTO: PERCEPCION EXEDENTARIA HABERES CNS- UMSA SECTOR PUBLICO FEBRERO 2015, CUENTA DE DEPOSITO: CUENTA UNICA DEL TESORO</t>
  </si>
  <si>
    <t>00099021001 DEPOSITO DE EFECTIVO, DEPOSITANTE: HUMBERTO ZEBALLOS FLORES C.I. 583589 OR, CONCEPTO: PERCEPCION EXCEDENTARIA HABERES CNS-UMSA SECTOR PUBLICO MARZO 2015, CUENTA DE DEPOSITO: CUENTA UNICA DEL TESORO</t>
  </si>
  <si>
    <t>00099021001 DEPOSITO DE EFECTIVO, DEPOSITANTE: HUMBERTO ZEBALLOS FLORES C.I. 583589 OR, CONCEPTO: PERCEPCION EXCEDENTARIA HABERES CNS-UMSA SECTOR PUBLICO ABRIL 2015, CUENTA DE DEPOSITO: CUENTA UNICA DEL TESORO</t>
  </si>
  <si>
    <t>00099021001 DEPOSITO DE EFECTIVO, DEPOSITANTE: HUMBERTO ZEBALLOS FLORES C.I. 583589 OR, CONCEPTO: PERCEPCION EXCEDENTARIA HABERES CNS- UMSA SECTOR PUBLICO MAYO 2015, CUENTA DE DEPOSITO: CUENTA UNICA DEL TESORO</t>
  </si>
  <si>
    <t>00099021001 DEPOSITO DE EFECTIVO, DEPOSITANTE: HUMBERTO ZEBALLOS FLORES C.I. 583589 OR, CONCEPTO: PERCEPCION EXCEDENTARIA HABERES CNS-UMSA SECTOR PUBLICO JUNIO 2015, CUENTA DE DEPOSITO: CUENTA UNICA DEL TESORO</t>
  </si>
  <si>
    <t>00099021001 DEPOSITO DE EFECTIVO, DEPOSITANTE: HUMBERTO ZEBALLOS FLORES C.I. 583589 OR, CONCEPTO: PERCEPCION EXCEDENTARIA HABERES CNS- UMSA SECTOR PUBLICO JULIO 2015, CUENTA DE DEPOSITO: CUENTA UNICA DEL TESORO</t>
  </si>
  <si>
    <t>00099021001 DEPOSITO DE EFECTIVO, DEPOSITANTE: HUMBERTO ZEBALLOS FLORES C.I. 583589 OR, CONCEPTO: PERCEPCION EXCEDENTARIA HABERES  CNS - UMSA SECTOR PUBLICO AGOSTO 2015, CUENTA DE DEPOSITO: CUENTA UNICA DEL TESORO</t>
  </si>
  <si>
    <t>00099021001 DEPOSITO DE EFECTIVO, DEPOSITANTE: HUMBERTO ZEBALLOS FLORES C.I. 583589 OR, CONCEPTO: PERCEPCION EXCEDENTARIA HABERES CNS-UMSA SECTOR PUBLICO OCTUBRE 2015, CUENTA DE DEPOSITO: CUENTA UNICA DEL TESORO</t>
  </si>
  <si>
    <t>00099021001 DEPOSITO DE EFECTIVO, DEPOSITANTE: HUMBERTO ZEBALLOS FLORES C.I. 583589 OR, CONCEPTO: PERCECPION EXCEDENTARIA HABERES CNS-UMSA SECTOR PUBLICO NOVIEMBRE 2015, CUENTA DE DEPOSITO: CUENTA UNICA DEL TESORO</t>
  </si>
  <si>
    <t>00099021001 DEPOSITO DE EFECTIVO, DEPOSITANTE: HUMBERTO ZEBALLOS FLORES C.I. 583589 OR, CONCEPTO: PERCEPCION EXCEDENTARIA HABERES CNS-UMSA SECTOR PUBLICO DICIEMBRE 2015, CUENTA DE DEPOSITO: CUENTA UNICA DEL TESORO</t>
  </si>
  <si>
    <t>00099021001 DEPOSITO DE EFECTIVO, DEPOSITANTE: OCTAVIO RIVEROS CORNEJO, CONCEPTO: DOBLE PERCEPCION, CUENTA DE DEPOSITO: CUENTA UNICA DEL TESORO</t>
  </si>
  <si>
    <t>00099021001 DEPOSITO DE EFECTIVO, DEPOSITANTE: HUMBERTO ZEBALLOS FLORES C.I. 583589 OR, CONCEPTO: PERCEPCION EXCEDENTARIA HABERES CNS-UMSA SECTOR PUBLICO SEPTIEMBRE 2015, CUENTA DE DEPOSITO: CUENTA UNICA DEL TESORO</t>
  </si>
  <si>
    <t>00046024204 DEPOSITO DE EFECTIVO, DEPOSITANTE: MIRIAM CANAVIRI TORREZ, CONCEPTO: REVERSION SUPERVICION SEGUIMIENTO Y CAPACITACION DE LA INSTRUCCION DE LA VACUNA ANTINEUMOCOCICA, CUENTA DE DEPOSITO: CUENTA UNICA DEL TESORO</t>
  </si>
  <si>
    <t>00099021001 DEPOSITO DE EFECTIVO, DEPOSITANTE: FELIPA PETRONILA LIMACHI VARGAS, CONCEPTO: DOBLE PERCEPCION, CUENTA DE DEPOSITO: CUENTA UNICA DEL TESORO</t>
  </si>
  <si>
    <t>CENTRAL DE ABASTECIMIENTO Y SUMINISTROS DE SALUD "CEASS"</t>
  </si>
  <si>
    <t>00249012001 DEPOSITO DE EFECTIVO, DEPOSITANTE: CEASS, CONCEPTO: DEV. DE SALDO DE  FONDOS EN AVANCE, CUENTA DE DEPOSITO: CUENTA UNICA DEL TESORO</t>
  </si>
  <si>
    <t>CONSERVARIO PLURINACIONAL DE MUSICA  "COPLUMU"</t>
  </si>
  <si>
    <t>00109012001 DEPOSITO DE EFECTIVO, DEPOSITANTE: MARIO ELOY VASQUEZ FLORES, CONCEPTO: DEMASIA PAGO  REFRIGERIOS, CUENTA DE DEPOSITO: CUENTA UNICA DEL TESORO</t>
  </si>
  <si>
    <t>00015011108 DEPOSITO DE EFECTIVO, DEPOSITANTE: MINISTERIO DE GOBIERNO-NINETH CRESPO ALVAREZ, CONCEPTO: POR EXCESO DE CONSUMO DE LINEA INSTITUCIONAL, CUENTA DE DEPOSITO: CUENTA UNICA DEL TESORO</t>
  </si>
  <si>
    <t>00099021001 DEPOSITO DE EFECTIVO, DEPOSITANTE: FIDEL SEGALES PABON, CONCEPTO: DEVOLUCION DE EXCEDENTE SALARIAL DE LOS MESES ENERO Y FEBRERO 2016(SUMA DE SALARIO CNS-UMSA), CUENTA DE DEPOSITO: CUENTA UNICA DEL TESORO</t>
  </si>
  <si>
    <t>00099021001 DEPOSITO DE EFECTIVO, DEPOSITANTE: SRDES LA PAZ-ADOLFO D. CONTRERAS CALLISAYA, CONCEPTO: DEVOLUCION DE PAGO DE ANTIGUEDAD EN 2 MEDIOS TIEMPOS, CUENTA DE DEPOSITO: CUENTA UNICA DEL TESORO</t>
  </si>
  <si>
    <t>00099021001 DEP.DE CHEQ.AJENOS,RET.DE CAM.,CONCEPTO: PAGO INCAPACIDADES TEMPORALES ( REEMBOLSO MIN DE ECONOMIA Y FINANZAS PUBLICAS),DEP.: CAJA NACIONAL DE SALUD , PROCEDENCIA: BANCO UNION S.A., CHEQUE: 9695, FECHA DE EMISION:04/03/2016</t>
  </si>
  <si>
    <t>00099021001 DEP.DE CHEQ.AJENOS,RET.DE CAM.,CONCEPTO: PAGO INCAPACIDAD TEMPORALES (REEMBOLSO MIN ECONOMIA Y FINANZAS PUBLICAS),DEP.: CAJA NACIONAL DE SALUD , PROCEDENCIA: BANCO UNION S.A., CHEQUE: 9696, FECHA DE EMISION:04/03/2016</t>
  </si>
  <si>
    <t>00099021001 DEP.DE CHEQ.AJENOS,RET.DE CAM.,CONCEPTO: PAGO INCAPACIDADES TEMPORALES ( REEMBOLSO  MIN ECONOMIA Y FINANZAS PUBLICAS),DEP.: CAJA NACIONAL DE SALUD , PROCEDENCIA: BANCO UNION S.A., CHEQUE: 9697, FECHA DE EMISION:04/03/2016</t>
  </si>
  <si>
    <t>00099021001 DEP.DE CHEQ.AJENOS,RET.DE CAM.,CONCEPTO: PAGO INCAPACIDADES TEMPORALES ( REEMBOLSO MIN ECONOMIA Y FINANZAS PUBLICAS),DEP.: CAJA NACIONAL DE SALUD , PROCEDENCIA: BANCO UNION S.A., CHEQUE: 9721, FECHA DE EMISION:04/03/2016</t>
  </si>
  <si>
    <t>00099021001 DEP.DE CHEQ.AJENOS,RET.DE CAM.,CONCEPTO: PAGO INCAPACIDADES TEMPORALES ( REEMBOLSO MIN ECONOMIA Y FINANZAS PUBLICAS),DEP.: CAJA NACIONAL DE SALUD , PROCEDENCIA: BANCO UNION S.A., CHEQUE: 9720, FECHA DE EMISION:04/03/2016</t>
  </si>
  <si>
    <t>00099021001 DEP.DE CHEQ.AJENOS,RET.DE CAM.,CONCEPTO: PAGO INCAPACIDADES TEMPORALES ( REEMBOLSO MIN ECONOMIA Y FINANZAS PUBLICAS),DEP.: CAJA NACIONAL DE SALUD , PROCEDENCIA: BANCO UNION S.A., CHEQUE: 9718, FECHA DE EMISION:04/03/2016</t>
  </si>
  <si>
    <t>00099021001 DEP.DE CHEQ.AJENOS,RET.DE CAM.,CONCEPTO: PAGO INCAPACIDADES TEMPORALES ( REEMBOLSO MIN ECONOMIA Y FINANZAS PUBLICAS),DEP.: CAJA NACIONAL DE SALUD , PROCEDENCIA: BANCO UNION S.A., CHEQUE: 9724, FECHA DE EMISION:04/03/2016</t>
  </si>
  <si>
    <t>00099021001 DEP.DE CHEQ.AJENOS,RET.DE CAM.,CONCEPTO: PAGO INCAPACIDADES TEMPORALES ( REEMBOLSO MIN ECONOMIA Y FINANZAS PUBLICAS),DEP.: CAJA NACIONAL DE SALUD , PROCEDENCIA: BANCO UNION S.A., CHEQUE: 9726, FECHA DE EMISION:04/03/2016</t>
  </si>
  <si>
    <t>00099021001 DEP.DE CHEQ.AJENOS,RET.DE CAM.,CONCEPTO: PAGO INCAPACIDADES TEMPORALES ( REEMBOLSO MIN ECONOMIA Y FINANZAS PUBLICAS),DEP.: CAJA NACIONAL DE SALUD , PROCEDENCIA: BANCO UNION S.A., CHEQUE: 9725, FECHA DE EMISION:04/03/2016</t>
  </si>
  <si>
    <t>00099021001 DEPOSITO DE EFECTIVO, DEPOSITANTE: MARITZA TORREZ VICTORIA, CONCEPTO: DOBLE PERCEPCION SENASIR, CUENTA DE DEPOSITO: CUENTA UNICA DEL TESORO</t>
  </si>
  <si>
    <t>00041011101 DEP.DE CHEQ.AJENOS,RET.DE CAM.,CONCEPTO: DEV. A PASAJES AEREOS POR EL VIAJE LPZ-SCZ-LPZ,DEP.: MDPYEP - ANTONIO ERNESTO NU¿EZ DEL PRADO AGUILERA , PROCEDENCIA: BANCO UNION S.A., CHEQUE: 842, FECHA DE EMISION:02/03/2016</t>
  </si>
  <si>
    <t>00099021001 DEPOSITO DE EFECTIVO, DEPOSITANTE: JUAN CARLOS MEDRANO BARREDA, CONCEPTO: DEVOLUCION DE EXCEDENTE, CUENTA DE DEPOSITO: CUENTA UNICA DEL TESORO</t>
  </si>
  <si>
    <t>00099021001 DEP.DE CHEQ.AJENOS,RET.DE CAM.,CONCEPTO: GIRO; CHOQUILLA QUISPE JHENNY MARLEN,DEP.: BANCO UNION S.A. , PROCEDENCIA: BANCO UNION S.A., CHEQUE: 140501, FECHA DE EMISION:07/03/2016</t>
  </si>
  <si>
    <t>00099021001 DEP.DE CHEQ.AJENOS,RET.DE CAM.,CONCEPTO: GIRO: MENA CABALLERO NELSON,DEP.: BANCO UNION S.A. , PROCEDENCIA: BANCO UNION S.A., CHEQUE: 140500, FECHA DE EMISION:07/03/2016</t>
  </si>
  <si>
    <t>00099021001 DEP.DE CHEQ.AJENOS,RET.DE CAM.,CONCEPTO: GIRO: JAIME AYLLON ACOSTA,DEP.: BANCO UNION S.A. , PROCEDENCIA: BANCO UNION S.A., CHEQUE: 140499, FECHA DE EMISION:07/03/2016</t>
  </si>
  <si>
    <t>00099021001 DEP.DE CHEQ.AJENOS,RET.DE CAM.,CONCEPTO: GIRO:ARTURO GUILLERMO CAMACHO VILLARROEL,DEP.: BANCO UNION S.A. , PROCEDENCIA: BANCO UNION S.A., CHEQUE: 140498, FECHA DE EMISION:07/03/2016</t>
  </si>
  <si>
    <t>00099021001 DEP.DE CHEQ.AJENOS,RET.DE CAM.,CONCEPTO: GIRO: CANAZA MENESES JUAN ALFONZO,DEP.: BANCO UNION S.A. , PROCEDENCIA: BANCO UNION S.A., CHEQUE: 137745, FECHA DE EMISION:07/03/2016</t>
  </si>
  <si>
    <t>00099021001 DEP.DE CHEQ.AJENOS,RET.DE CAM.,CONCEPTO: GIRO:MOLINA REJAS MARIA WILMA,DEP.: BANCO UNION S.A. , PROCEDENCIA: BANCO UNION S.A., CHEQUE: 137744, FECHA DE EMISION:07/03/2016</t>
  </si>
  <si>
    <t>00099021001 DEP.DE CHEQ.AJENOS,RET.DE CAM.,CONCEPTO: GIRO:BELLOT VILLARROEL WILLAM PEDRO,DEP.: BANCO UNION S.A. , PROCEDENCIA: BANCO UNION S.A., CHEQUE: 137743, FECHA DE EMISION:07/03/2016</t>
  </si>
  <si>
    <t>00099021001 DEPOSITO DE EFECTIVO, DEPOSITANTE: WALDO CALLISAYA CONDORI, CONCEPTO: DOBLE PERCEPCION, CUENTA DE DEPOSITO: CUENTA UNICA DEL TESORO</t>
  </si>
  <si>
    <t>00099021001 DEPOSITO DE EFECTIVO, DEPOSITANTE: TOMAS  LARICO QUISPE, CONCEPTO: DOBLE PERCEPCION MES DE ENERO SENASIR, CUENTA DE DEPOSITO: CUENTA UNICA DEL TESORO</t>
  </si>
  <si>
    <t>00287102001 DEPOSITO DE EFECTIVO, DEPOSITANTE: FPS - OF CENTRAL, CONCEPTO: REVERSION DEL C-31 N¿ 124, CUENTA DE DEPOSITO: CUENTA UNICA DEL TESORO</t>
  </si>
  <si>
    <t>00099021001 DEPOSITO DE EFECTIVO, DEPOSITANTE: FPS - OF CENTRAL, CONCEPTO: REVERSION DEL C-31 N¿ 88, CUENTA DE DEPOSITO: CUENTA UNICA DEL TESORO</t>
  </si>
  <si>
    <t>00130012001 DEP.DE CHEQ.AJENOS,RET.DE CAM.,CONCEPTO: PAGO DE INTERESES ORDINARIO CUOTA N 74,DEP.: COMERMIN , PROCEDENCIA: BANCO MERCANTIL SANTA CRUZ SA., CHEQUE: 6562, FECHA DE EMISION:03/03/2016</t>
  </si>
  <si>
    <t>00291012005 DEP.DE CHEQ.AJENOS,RET.DE CAM.,CONCEPTO: PAGO ESPACIO PLUBICITARIO TRAMO  AUTOPISTA LA PAZ - EL  ALTO,DEP.: ENTEL S.A. , PROCEDENCIA: BANCO MERCANTIL SANTA CRUZ SA., CHEQUE: 195710, FECHA DE EMISION:01/03/2016</t>
  </si>
  <si>
    <t>00099021001 DEPOSITO DE EFECTIVO, DEPOSITANTE: PERCY RADA CHAVEZ, CONCEPTO: DOBLE PERCEPCION, CUENTA DE DEPOSITO: CUENTA UNICA DEL TESORO</t>
  </si>
  <si>
    <t>00526012001 DEPOSITO DE EFECTIVO, DEPOSITANTE: BOLIVIA TV - FRANKS ALFONSO BAUTISTA QUISPE, CONCEPTO: DEVOLUCION DE VIATICOS, CUENTA DE DEPOSITO: CUENTA UNICA DEL TESORO</t>
  </si>
  <si>
    <t>00099021001 DEPOSITO DE EFECTIVO, DEPOSITANTE: YOLANDA VARINIA ECHENIQUE FLORES, CONCEPTO: PAGO DE HABERES INDEBIDOS POR 14 DIAS ESCUELA SUP DE FORMACION AM.J, CUENTA DE DEPOSITO: CUENTA UNICA DEL TESORO</t>
  </si>
  <si>
    <t>00099021001 DEPOSITO DE EFECTIVO, DEPOSITANTE: FELIPA QUISPE VDA DE SALCEDO C.I. 2540497 LP, CONCEPTO: COBROS INDEBIDOS-DEVOLUCION, CUENTA DE DEPOSITO: CUENTA UNICA DEL TESORO</t>
  </si>
  <si>
    <t>00526012001 DEPOSITO DE EFECTIVO, DEPOSITANTE: CELSO MAMANI - BOLIVIA TV, CONCEPTO: DEV. DE PASAJES, CUENTA DE DEPOSITO: CUENTA UNICA DEL TESORO</t>
  </si>
  <si>
    <t>00015021104 DEP.DE CHEQ.AJENOS,RET.DE CAM.,CONCEPTO: MINISTERIO DE GOBIERNO DIRECCION NACIONAL DE SALUD Y BIENESTAR SOCIAL N¿ LIBRETA 0015021104,DEP.: DIRECCION NAL. DE SALUD POLICIA BOLIVIANA</t>
  </si>
  <si>
    <t>00099021001 DEPOSITO DE EFECTIVO, DEPOSITANTE: ANDRES VALLE MOLLO, CONCEPTO: DOBLE PERCEPCION, CUENTA DE DEPOSITO: CUENTA UNICA DEL TESORO</t>
  </si>
  <si>
    <t>00526012001 DEPOSITO DE EFECTIVO, DEPOSITANTE: WILLIAMS CORDERO ALBA, CONCEPTO: DEVOLUCION DE FONDOS EN AVANCE BOLIVIA TV N¿ 00526012001, CUENTA DE DEPOSITO: CUENTA UNICA DEL TESORO</t>
  </si>
  <si>
    <t>00099021001 DEPOSITO DE EFECTIVO, DEPOSITANTE: LUSMILA ARIAS VDA DE CESPEDES, CONCEPTO: DEVOLUCION AGUINALDO / 2015, CUENTA DE DEPOSITO: CUENTA UNICA DEL TESORO</t>
  </si>
  <si>
    <t>00099021001 DEPOSITO DE EFECTIVO, DEPOSITANTE: NATIVIDAD NAV LAZCANO, CONCEPTO: DEV. HABERES MAS APORTE PATRONAL, CUENTA DE DEPOSITO: CUENTA UNICA DEL TESORO</t>
  </si>
  <si>
    <t>00099031004 DEPOSITO DE EFECTIVO, DEPOSITANTE: MIN DE GOBIERNO, CONCEPTO: FRANCCIONAMIENTO  NOCRES MIN DE GOBIERNO, CUENTA DE DEPOSITO: CUENTA UNICA DEL TESORO</t>
  </si>
  <si>
    <t>00580012001 DEPOSITO DE EFECTIVO, DEPOSITANTE: ERICK FERNANDO I¿IGUEZ GALERO, CONCEPTO: DEV. DE HABERES POR REVERSION, CUENTA DE DEPOSITO: CUENTA UNICA DEL TESORO</t>
  </si>
  <si>
    <t>ORQUESTA SIFONICA NACIONAL         "OSF"</t>
  </si>
  <si>
    <t>00108012001 DEPOSITO DE EFECTIVO, DEPOSITANTE: ERNESTO DUARTE, CONCEPTO: VENTA 3 ABONOS PLATEA, CUENTA DE DEPOSITO: CUENTA UNICA DEL TESORO</t>
  </si>
  <si>
    <t>00108012001 DEPOSITO DE EFECTIVO, DEPOSITANTE: NOELIA RIVERA, CONCEPTO: VENTA 2 ABONOS PLATEA, CUENTA DE DEPOSITO: CUENTA UNICA DEL TESORO</t>
  </si>
  <si>
    <t>00591012001 DEP.DE CHEQ.AJENOS,RET.DE CAM.,CONCEPTO: RECAUDACION,DEP.: HERBERT  VILLAMIL , PROCEDENCIA: BANCO UNION S.A., CHEQUE: 668, FECHA DE EMISION:23/02/2016</t>
  </si>
  <si>
    <t>00591012001 DEP.DE CHEQ.AJENOS,RET.DE CAM.,CONCEPTO: RECAUDACION,DEP.: HERBERT  VILLAMIL , PROCEDENCIA: BANCO UNION S.A., CHEQUE: 671, FECHA DE EMISION:23/02/2016</t>
  </si>
  <si>
    <t>00292012001 DEPOSITO DE EFECTIVO, DEPOSITANTE: VIAS BOLIVIA, CONCEPTO: DEVOLUCION DE SALDOS DE ACUERDO A IN FORME DE AUDITORIA, CUENTA DE DEPOSITO: CUENTA UNICA DEL TESORO</t>
  </si>
  <si>
    <t>00099021001 DEPOSITO DE EFECTIVO, DEPOSITANTE: TEDDY MACHICADO MANRIQUE, CONCEPTO: PARA COBRO DE UTILES DE ESCRITORIO, CUENTA DE DEPOSITO: CUENTA UNICA DEL TESORO</t>
  </si>
  <si>
    <t>00099021001 DEPOSITO DE EFECTIVO, DEPOSITANTE: RI-27 ANTOFAGASTA, CONCEPTO: REV. SOAT, CUENTA DE DEPOSITO: CUENTA UNICA DEL TESORO</t>
  </si>
  <si>
    <t>00046024204 DEPOSITO DE EFECTIVO, DEPOSITANTE: RENE PAUL ESPEJO ZEBALLOS, CONCEPTO: DEVOLUCION DE VIATICOS, CUENTA DE DEPOSITO: CUENTA UNICA DEL TESORO</t>
  </si>
  <si>
    <t>00526012001 DEPOSITO DE EFECTIVO, DEPOSITANTE: FORTUNATO ALIAGA AGUILAR - BOLIVIA TV, CONCEPTO: DEVOLUCION DE PASAJE, CUENTA DE DEPOSITO: CUENTA UNICA DEL TESORO</t>
  </si>
  <si>
    <t>00099021001 DEPOSITO DE EFECTIVO, DEPOSITANTE: EJERCITO DE   BOLIVIA, CONCEPTO: REVERSION SALDOS NO EJECUTADOS SERVICIOS BASICOS DEL MES DE DICIEMBRE 2015 AGUA, CUENTA DE DEPOSITO: CUENTA UNICA DEL TESORO</t>
  </si>
  <si>
    <t>00015011108 DEPOSITO DE EFECTIVO, DEPOSITANTE: MOISES PACO MAMANI MIN. DE GOB. DIR. GRAL DE MIG., CONCEPTO: DEP. SALDO ASIGNACION FONDO EN AVANCE, CUENTA DE DEPOSITO: CUENTA UNICA DEL TESORO</t>
  </si>
  <si>
    <t>00587012004 DEPOSITO DE EFECTIVO, DEPOSITANTE: JHON LAGUNA ULLOA, CONCEPTO: DEVOLUCION DE SALDO DE REFRIGERIO, CUENTA DE DEPOSITO: CUENTA UNICA DEL TESORO</t>
  </si>
  <si>
    <t>00099021001 DEPOSITO DE EFECTIVO, DEPOSITANTE: NORMA VILLARROEL ORELLANA, CONCEPTO: COBRO INDEVIDO, CUENTA DE DEPOSITO: CUENTA UNICA DEL TESORO</t>
  </si>
  <si>
    <t>00046024204 DEPOSITO DE EFECTIVO, DEPOSITANTE: RENAN TORRICO, CONCEPTO: ENVIO DE MEDICAMENTOS DE PROGRAMA DE TUBERCULOSIS, CUENTA DE DEPOSITO: CUENTA UNICA DEL TESORO</t>
  </si>
  <si>
    <t>00099021001 DEPOSITO DE EFECTIVO, DEPOSITANTE: REGIMIENTO AYACUCHO, CONCEPTO: REVERSION DE SOAT, CUENTA DE DEPOSITO: CUENTA UNICA DEL TESORO</t>
  </si>
  <si>
    <t>00099021001 DEPOSITO DE EFECTIVO, DEPOSITANTE: LUIS FERNANDO ARAMAYO MERCADO CI.963152 CBBA, CONCEPTO: DEVOLUCION DOBLE PERCEPCION PERIODOS ENERO Y FEBRERO/2016, CUENTA DE DEPOSITO: CUENTA UNICA DEL TESORO</t>
  </si>
  <si>
    <t>00099021001 DEPOSITO DE EFECTIVO, DEPOSITANTE: CLAUDIO LOPEZ DIAZ-DIR.GRAL.FORM.MAESTROS-MIN.EDU., CONCEPTO: DEVOLUCION HABERES DICIEMBRE, AGUINALDO ESFUERZO POR BOLIVIA, BONO Y RETROACTIVO DE INCREMENTO, CUENTA DE DEPOSITO: CUENTA UNICA DEL TESORO</t>
  </si>
  <si>
    <t>00099021001 DEPOSITO DE EFECTIVO, DEPOSITANTE: LUIS FERNANDO ARAMAYO MERCADO CI.963152 CBBA, CONCEPTO: DEVOLUCION DOBLE PERCEPCION PERIODOS ENERO - FEBRERO /2016, CUENTA DE DEPOSITO: CUENTA UNICA DEL TESORO</t>
  </si>
  <si>
    <t>00099021001 DEP.DE CHEQ.AJENOS,RET.DE CAM.,CONCEPTO: GIRO: PE¿ALOZA VALENZUELA JUAN JOSE,DEP.: BANCO UNION S.A. , PROCEDENCIA: BANCO UNION S.A., CHEQUE: 140507, FECHA DE EMISION:09/03/2016</t>
  </si>
  <si>
    <t>00099021001 DEP.DE CHEQ.AJENOS,RET.DE CAM.,CONCEPTO: GIRO: FLORES PEREYRA ALCIDES,DEP.: BANCO UNION S.A. , PROCEDENCIA: BANCO UNION S.A., CHEQUE: 140506, FECHA DE EMISION:09/03/2016</t>
  </si>
  <si>
    <t>00099021001 DEP.DE CHEQ.AJENOS,RET.DE CAM.,CONCEPTO: GIRO:FLORES PEREYRA ALCIDES,DEP.: BANCO UNION S.A. , PROCEDENCIA: BANCO UNION S.A., CHEQUE: 140505, FECHA DE EMISION:09/03/2016</t>
  </si>
  <si>
    <t>00212092001 DEP.DE CHEQ.AJENOS,RET.DE CAM.,CONCEPTO: DEVOLUCION S/ AUDITORIA INRA - ORURO,DEP.: INRA - ORURO , PROCEDENCIA: BANCO UNION S.A., CHEQUE: 3560, FECHA DE EMISION:04/03/2016</t>
  </si>
  <si>
    <t>00212092001 DEP.DE CHEQ.AJENOS,RET.DE CAM.,CONCEPTO: DEVOLUCION S/ AUDITORIA INRA - ORURO,DEP.: INRA - ORURO , PROCEDENCIA: BANCO UNION S.A., CHEQUE: 3561, FECHA DE EMISION:04/03/2016</t>
  </si>
  <si>
    <t>00099021001 DEPOSITO DE EFECTIVO, DEPOSITANTE: ISAAC CACERES CHAVEZ, CONCEPTO: REVERSION, CUENTA DE DEPOSITO: CUENTA UNICA DEL TESORO</t>
  </si>
  <si>
    <t>00526012001 DEPOSITO DE EFECTIVO, DEPOSITANTE: BOLIVIA TV, CONCEPTO: DEVOLUCION DE RECURSOS NO EFECTUADOS, CUENTA DE DEPOSITO: CUENTA UNICA DEL TESORO</t>
  </si>
  <si>
    <t>00046024204 DEPOSITO DE EFECTIVO, DEPOSITANTE: CLAUDIA INES COPA, CONCEPTO: DEVOLUCION DE VIATICO, CUENTA DE DEPOSITO: CUENTA UNICA DEL TESORO</t>
  </si>
  <si>
    <t>00526012001 DEPOSITO DE EFECTIVO, DEPOSITANTE: BOLIVIA TV CASIMIRO HUANCA QUISPE, CONCEPTO: DEVOLUCION FONDO EN AVANCE PARA GASTOS DIESEL Y PEAJES, CUENTA DE DEPOSITO: CUENTA UNICA DEL TESORO</t>
  </si>
  <si>
    <t>00099021001 DEPOSITO DE EFECTIVO, DEPOSITANTE: JULIO GOMEZ PONGO, CONCEPTO: DEVOLUCION DE PAGO UNICO PARA CAMBIO DE BENEFICIO SEGUN D.S. 822, CUENTA DE DEPOSITO: CUENTA UNICA DEL TESORO</t>
  </si>
  <si>
    <t>00108012001 DEPOSITO DE EFECTIVO, DEPOSITANTE: FABIAN SOTO MAYOR, CONCEPTO: ABONO (1) PLATEA, CUENTA DE DEPOSITO: CUENTA UNICA DEL TESORO</t>
  </si>
  <si>
    <t>00108012001 DEPOSITO DE EFECTIVO, DEPOSITANTE: CECILIA MARIACA, CONCEPTO: ABONOS (2) MEZZANINE "A", CUENTA DE DEPOSITO: CUENTA UNICA DEL TESORO</t>
  </si>
  <si>
    <t>00108012001 DEPOSITO DE EFECTIVO, DEPOSITANTE: PATRICIO GUTIERREZ, CONCEPTO: ABONOS (2) PLATEA, CUENTA DE DEPOSITO: CUENTA UNICA DEL TESORO</t>
  </si>
  <si>
    <t>00108012001 DEPOSITO DE EFECTIVO, DEPOSITANTE: GUILLERMO ESPINOZA RIOS, CONCEPTO: ABONOS (2) PLATEA, CUENTA DE DEPOSITO: CUENTA UNICA DEL TESORO</t>
  </si>
  <si>
    <t>00086031101 DEPOSITO DE EFECTIVO, DEPOSITANTE: HENRY LACOA AYLLON - SERNAP, CONCEPTO: REVERSION PAGO DEL MES DE ENERO/2016, CUENTA DE DEPOSITO: CUENTA UNICA DEL TESORO</t>
  </si>
  <si>
    <t>00099021001 DEPOSITO DE EFECTIVO, DEPOSITANTE: RCB-2 TARAPACA, CONCEPTO: SOAT 2016, CUENTA DE DEPOSITO: CUENTA UNICA DEL TESORO</t>
  </si>
  <si>
    <t>MINISTERIO DE PLANIFICACION DEL DESARROLLO "MPD"</t>
  </si>
  <si>
    <t>00066101101 DEP.DE CHEQ.AJENOS,RET.DE CAM.,CONCEPTO: MIN PLANIFICACION- ADMINISTRACION EDF EX USAID, POR MANTENIMIENTO DEL EDF EX USAID -COMODATO,DEP.: MINISTERIO DE PLANIFICACION DEL DESARROLLO</t>
  </si>
  <si>
    <t>00099021001 DEP.DE CHEQ.AJENOS,RET.DE CAM.,CONCEPTO: GIRO: ENCINAS LEDEZMA LUCIA,DEP.: BANCO UNION S.A. , PROCEDENCIA: BANCO UNION S.A., CHEQUE: 140509, FECHA DE EMISION:10/03/2016</t>
  </si>
  <si>
    <t>00099021001 DEP.DE CHEQ.AJENOS,RET.DE CAM.,CONCEPTO: GIRO:SUAREZ BARRIENTOS EDUARDO LUIS,DEP.: BANCO UNION S.A. , PROCEDENCIA: BANCO UNION S.A., CHEQUE: 140508, FECHA DE EMISION:10/03/2016</t>
  </si>
  <si>
    <t>00224012006 DEP.DE CHEQ.AJENOS,RET.DE CAM.,CONCEPTO: TRANSFERENCIA DE RECURSOS, PARA SUELDOS, SERVICIOS Y GASTOS FPS,DEP.: INSUMOS BOLIVIA , PROCEDENCIA: BANCO UNION S.A., CHEQUE: 172, FECHA DE EMISION:02/03/2016</t>
  </si>
  <si>
    <t>00670012002 DEP.DE CHEQ.AJENOS,RET.DE CAM.,CONCEPTO: RETENCION JUDICIAL SR. MARCELO ARANIBAR,DEP.: O.E.P - TRIBUNAL SUPREMO ELECTORAL , PROCEDENCIA: BANCO UNION S.A., CHEQUE: 8597, FECHA DE EMISION:09/03/2016</t>
  </si>
  <si>
    <t>00130012001 DEPOSITO DE EFECTIVO, DEPOSITANTE: COOP. MINERA 16 DE JULIO LTDA, CONCEPTO: PAGO CUOTA 15;3RA AMPLIACION COOP. MINERA 16 DE JULIO LTDA, CUENTA DE DEPOSITO: CUENTA UNICA DEL TESORO</t>
  </si>
  <si>
    <t>00342012001 DEP.DE CHEQ.AJENOS,RET.DE CAM.,CONCEPTO: DEVOLUCION FONDOS EN AVANCE,DEP.: A.E.V. REGIONAL ORURO , PROCEDENCIA: BANCO UNION S.A., CHEQUE: 736, FECHA DE EMISION:29/02/2016</t>
  </si>
  <si>
    <t>00342012001 DEP.DE CHEQ.AJENOS,RET.DE CAM.,CONCEPTO: DEV. DE PASAJES AEREOS DE CECILIA FERNANDEZ,DEP.: AGENCIA ESTATAL DE VIVIENDA , PROCEDENCIA: BANCO UNION S.A., CHEQUE: 661, FECHA DE EMISION:07/03/2016</t>
  </si>
  <si>
    <t>00099021001 DEP.DE CHEQ.AJENOS,RET.DE CAM.,CONCEPTO: TRANSFERENCIA DE RECURSOS AL BANCO CENTRAL DE BOLIVIA,DEP.: GOB. AUTONOMO MCPAL. PALOS BLANCOS , PROCEDENCIA: BANCO UNION S.A., CHEQUE: 6833, FECHA DE EMISION:03/03/2016</t>
  </si>
  <si>
    <t>00099021001 DEP.DE CHEQ.AJENOS,RET.DE CAM.,CONCEPTO: TRANSFERECNIA DE RECURSOS AL BANCO CENTRAL DE BOLIVIA,DEP.: GOB. AUTONOMO MCPAL PALOS BLANCOS , PROCEDENCIA: BANCO UNION S.A., CHEQUE: 6834, FECHA DE EMISION:03/03/2016</t>
  </si>
  <si>
    <t>00099021001 DEP.DE CHEQ.AJENOS,RET.DE CAM.,CONCEPTO: TRANSFERENCIA DE RECURSOS AL BANCO CENTRAL  DE  BOLIVIA,DEP.: GOB. AUTONOMO MCPAL PALOS BLANCOS , PROCEDENCIA: BANCO UNION S.A., CHEQUE: 6835, FECHA DE EMISION:03/03/2016</t>
  </si>
  <si>
    <t>00283012002 DEPOSITO DE EFECTIVO, DEPOSITANTE: ADUANA NACIONAL DE BOLIVIA, CONCEPTO: DEVOLUCION DE PASAJES, CUENTA DE DEPOSITO: CUENTA UNICA DEL TESORO</t>
  </si>
  <si>
    <t>00283012001 DEP.DE CHEQ.AJENOS,RET.DE CAM.,CONCEPTO: ARRENDAMIENTO ENERO,DEP.: ADUANA NACIONAL DE BOLIVIA , PROCEDENCIA: BANCO UNION S.A., CHEQUE: 1948, FECHA DE EMISION:04/03/2016</t>
  </si>
  <si>
    <t>00283012002 DEP.DE CHEQ.AJENOS,RET.DE CAM.,CONCEPTO: ARENDAMIENTO ENERO,DEP.: ADUANA NACIONAL DE BOLIVIA , PROCEDENCIA: BANCO UNION S.A., CHEQUE: 1947, FECHA DE EMISION:04/03/2016</t>
  </si>
  <si>
    <t>00283012002 DEP.DE CHEQ.AJENOS,RET.DE CAM.,CONCEPTO: ARRENDAMIENTO ENERO,DEP.: ADUANA NACIONAL DE BOLIVIA , PROCEDENCIA: BANCO UNION S.A., CHEQUE: 1946, FECHA DE EMISION:04/03/2016</t>
  </si>
  <si>
    <t>00283012002 DEP.DE CHEQ.AJENOS,RET.DE CAM.,CONCEPTO: ARRENDAMIENTO ENERO,DEP.: ADUANA NACIONAL DE BOLIVIA , PROCEDENCIA: BANCO UNION S.A., CHEQUE: 1945, FECHA DE EMISION:04/03/2016</t>
  </si>
  <si>
    <t>00283012002 DEP.DE CHEQ.AJENOS,RET.DE CAM.,CONCEPTO: ARRENDAMIENTO ENERO,DEP.: ADUANA NACIONAL DE BOLIVIA , PROCEDENCIA: BANCO UNION S.A., CHEQUE: 1944, FECHA DE EMISION:04/03/2016</t>
  </si>
  <si>
    <t>00283012002 DEP.DE CHEQ.AJENOS,RET.DE CAM.,CONCEPTO: EXTRAVIO DE CREDENCIAL,DEP.: ADUANA NACIONAL DE BOLIVIA , PROCEDENCIA: BANCO UNION S.A., CHEQUE: 1943, FECHA DE EMISION:04/03/2016</t>
  </si>
  <si>
    <t>00099021001 DEPOSITO DE EFECTIVO, DEPOSITANTE: KATHERINE ARIAS, CONCEPTO: PREVENTIVO 300, CUENTA DE DEPOSITO: CUENTA UNICA DEL TESORO</t>
  </si>
  <si>
    <t>00526012001 DEPOSITO DE EFECTIVO, DEPOSITANTE: BOLIVIA TV BORIS LUIS CARTAGENA FORONDA, CONCEPTO: DEVOLUCION DE PASAJES-BOLIVIA TV, CUENTA DE DEPOSITO: CUENTA UNICA DEL TESORO</t>
  </si>
  <si>
    <t>00099021001 DEP.DE CHEQ.AJENOS,RET.DE CAM.,CONCEPTO: DEVOLUCION FC,DEP.: FUTURO DE BOLIVIA SA- AFP , PROCEDENCIA: BANCO DE CREDITO DE BOLIVIA S.A., CHEQUE: 43278, FECHA DE EMISION:10/03/2016</t>
  </si>
  <si>
    <t>00526012001 DEPOSITO DE EFECTIVO, DEPOSITANTE: BOLIVIA TV RUBEN AUZA CASTILLO, CONCEPTO: DEVOLUCION DE PASAJES-BOLIVIA TV, CUENTA DE DEPOSITO: CUENTA UNICA DEL TESORO</t>
  </si>
  <si>
    <t>00099021001 DEP.DE CHEQ.AJENOS,RET.DE CAM.,CONCEPTO: DEVOLUCION CC,DEP.: FUTURO DE BOLIVIA SA- AFP , PROCEDENCIA: BANCO DE CREDITO DE BOLIVIA S.A., CHEQUE: 43277, FECHA DE EMISION:10/03/2016</t>
  </si>
  <si>
    <t>00086068001 DEPOSITO DE EFECTIVO, DEPOSITANTE: MMAYA - WILLIAM POCOACA C., CONCEPTO: DEV. POR COMPRA DE GASOLINA, CUENTA DE DEPOSITO: CUENTA UNICA DEL TESORO</t>
  </si>
  <si>
    <t>00099021001 DEPOSITO DE EFECTIVO, DEPOSITANTE: IRENE BALLADARES  VELASQUES, CONCEPTO: DEV. AL SENASIR  COACTIVO SOCIAL, CUENTA DE DEPOSITO: CUENTA UNICA DEL TESORO</t>
  </si>
  <si>
    <t>00099021001 DEPOSITO DE EFECTIVO, DEPOSITANTE: IRENE BALLADARES  VELASQUES, CONCEPTO: DEV. AL SENASIR COACTIVO SOCIAL, CUENTA DE DEPOSITO: CUENTA UNICA DEL TESORO</t>
  </si>
  <si>
    <t>00221012001 DEPOSITO DE EFECTIVO, DEPOSITANTE: SENARECOM, CONCEPTO: DEVOLUCION REFRIGERIO MES DE DICIEMBRE C-31 N¿ 65, CUENTA DE DEPOSITO: CUENTA UNICA DEL TESORO</t>
  </si>
  <si>
    <t>00016011101 DEPOSITO DE EFECTIVO, DEPOSITANTE: SUSANA POSTIGO - MIN EDUCACION, CONCEPTO: DEV. VIATICOS, CUENTA DE DEPOSITO: CUENTA UNICA DEL TESORO</t>
  </si>
  <si>
    <t>00526012001 DEPOSITO DE EFECTIVO, DEPOSITANTE: BOLIVIA TV- BORIS LUIS CARTAGENA F, CONCEPTO: DEV. DE VIATICOS Y PASAJES BOLIVIA TV, CUENTA DE DEPOSITO: CUENTA UNICA DEL TESORO</t>
  </si>
  <si>
    <t>00099021001 DEPOSITO DE EFECTIVO, DEPOSITANTE: ROGELIO TANGA MARCA, CONCEPTO: DEVOLUCION DE SALDO DEL MES ENERO 2016, CUENTA DE DEPOSITO: CUENTA UNICA DEL TESORO</t>
  </si>
  <si>
    <t>00099021001 DEPOSITO DE EFECTIVO, DEPOSITANTE: BLANCA GUADALUPE COLQUE ANTONIO-MIN DE EDU, CONCEPTO: DEVOLUCION, CUENTA DE DEPOSITO: CUENTA UNICA DEL TESORO</t>
  </si>
  <si>
    <t>00342012001 DEP.DE CHEQ.AJENOS,RET.DE CAM.,CONCEPTO: DEV. REFRIGERIO DIC C-31 N 2357,DEP.: A.E.V. REGIONAL COCHABAMBA , PROCEDENCIA: BANCO UNION S.A., CHEQUE: 348, FECHA DE EMISION:07/03/2016</t>
  </si>
  <si>
    <t>00342012001 DEP.DE CHEQ.AJENOS,RET.DE CAM.,CONCEPTO: DEV. ENTEL - INTERNET,DEP.: A.E.V. REGIONAL BENI , PROCEDENCIA: BANCO UNION S.A., CHEQUE: 380, FECHA DE EMISION:29/02/2016</t>
  </si>
  <si>
    <t>00342012001 DEP.DE CHEQ.AJENOS,RET.DE CAM.,CONCEPTO: DEV. REFRIGERIO MES DIC/2015,DEP.: A.E.V.  REGIONAL BENI , PROCEDENCIA: BANCO UNION S.A., CHEQUE: 379, FECHA DE EMISION:29/02/2016</t>
  </si>
  <si>
    <t>00342012001 DEP.DE CHEQ.AJENOS,RET.DE CAM.,CONCEPTO: DEV. PAGO SERVICIOS BASICOS DICIEMBRE  C-31  N 2355,DEP.: A.E.V REGIONAL COCHABAMBA , PROCEDENCIA: BANCO UNION S.A., CHEQUE: 347, FECHA DE EMISION:07/03/2016</t>
  </si>
  <si>
    <t>00099021001 DEP.DE CHEQ.AJENOS,RET.DE CAM.,CONCEPTO: COMPENSACION MENSUAL DE COTIZACION,DEP.: FUTURO DE BOLIVIA S.A. AFP , PROCEDENCIA: BANCO DE CREDITO DE BOLIVIA S.A., CHEQUE: 433771, FECHA DE EMISION:11/03/2016</t>
  </si>
  <si>
    <t>00099021001 DEPOSITO DE EFECTIVO, DEPOSITANTE: LUIS SERAPIO MAMANI ARUQUIPA, CONCEPTO: DEV POR PERCEPCION INDEBIDA DE HABERES DE JUL 1993 A MAR 1994 Y MAR 1998 A FEB 2000, CUENTA DE DEPOSITO: CUENTA UNICA DEL TESORO</t>
  </si>
  <si>
    <t>00108012001 DEPOSITO DE EFECTIVO, DEPOSITANTE: TOBIAS PABEL, CONCEPTO: (1) ABONO POR 9 PROGRAMAS, CUENTA DE DEPOSITO: CUENTA UNICA DEL TESORO</t>
  </si>
  <si>
    <t>00108012001 DEPOSITO DE EFECTIVO, DEPOSITANTE: ALFONSO BARRIENTOS, CONCEPTO: ABONO (1) PLATEA, CUENTA DE DEPOSITO: CUENTA UNICA DEL TESORO</t>
  </si>
  <si>
    <t>00108012001 DEPOSITO DE EFECTIVO, DEPOSITANTE: ORQUESTA SINPONICA NACIONAL, CONCEPTO: APORTES VOLUNTARIOS 10/03/16 PROGRAMAS DE MANO, CUENTA DE DEPOSITO: CUENTA UNICA DEL TESORO</t>
  </si>
  <si>
    <t>00099021001 DEPOSITO DE EFECTIVO, DEPOSITANTE: BAT. ING. - I "E. MENDEZ", CONCEPTO: REVERSION SOAT GESTION 2016 DEL BAT. ING. - I "E. MENDEZ", CUENTA DE DEPOSITO: CUENTA UNICA DEL TESORO</t>
  </si>
  <si>
    <t>00099021001 DEPOSITO DE EFECTIVO, DEPOSITANTE: BAT. ING. - III "GRAL PANDO", CONCEPTO: REVERSION SOAT GESTION 2016 DEL BAT. ING. - III "GRAL PANDO", CUENTA DE DEPOSITO: CUENTA UNICA DEL TESORO</t>
  </si>
  <si>
    <t>00046024204 DEPOSITO DE EFECTIVO, DEPOSITANTE: LUCIO LOPEZ APAZA, CONCEPTO: REVERSION SALDOS NO EJECUTADOS SEDES LA PAZ PREV. 6843/15 U.E.35, CUENTA DE DEPOSITO: CUENTA UNICA DEL TESORO</t>
  </si>
  <si>
    <t>00070011102 DEP.DE CHEQ.AJENOS,RET.DE CAM.,CONCEPTO: DEVOLUCION RECURSOS NO EJECUTADOS POR CONCEPTO DE ADELANTO CAPACITACION SINDICAL INFOCAL,DEP.: MINISTERIO DE TRABAJO , PROCEDENCIA: BANCO UNION S.A., CHEQUE: 7383, FECHA DE EMISION:08/03/2016</t>
  </si>
  <si>
    <t>00212014106 DEP.DE CHEQ.AJENOS,RET.DE CAM.,CONCEPTO: CONVENIO MUNICIPIO DE COLQUE CHACA,DEP.: INRA - NAL - CSA , PROCEDENCIA: BANCO UNION S.A., CHEQUE: 1451, FECHA DE EMISION:09/03/2016</t>
  </si>
  <si>
    <t>00212042002 DEP.DE CHEQ.AJENOS,RET.DE CAM.,CONCEPTO: APORTES VOLUNTARIO FEGABENI,DEP.: INRA - BENI , PROCEDENCIA: BANCO UNION S.A., CHEQUE: 1456, FECHA DE EMISION:09/03/2016</t>
  </si>
  <si>
    <t>00041011101 DEP.DE CHEQ.AJENOS,RET.DE CAM.,CONCEPTO: DERECHO DE CONSECION,DEP.: FUNDAEMPRESA , PROCEDENCIA: BANCO MERCANTIL SANTA CRUZ SA., CHEQUE: 5667, FECHA DE EMISION:09/03/2016</t>
  </si>
  <si>
    <t>00046104202 DEPOSITO DE EFECTIVO, DEPOSITANTE: GUIDO AMADEO AMPUERO ARANDA, CONCEPTO: DEVOLUCION DE FONDOS, CUENTA DE DEPOSITO: CUENTA UNICA DEL TESORO</t>
  </si>
  <si>
    <t>00342012001 DEP.DE CHEQ.AJENOS,RET.DE CAM.,CONCEPTO: DEVOLUCION DE FONDOS C-31 N¿ 299,DEP.: A.E.V. REGIONAL POTOSI , PROCEDENCIA: BANCO UNION S.A., CHEQUE: 483, FECHA DE EMISION:09/03/2016</t>
  </si>
  <si>
    <t>00342012001 DEP.DE CHEQ.AJENOS,RET.DE CAM.,CONCEPTO: EJECUCION DE BOLETA DE GARANTIA DE SERIEDAD DE PROPUESTA,DEP.: SEGURO REASEGURO CREDINFORM INTERNATIONAL SA , PROCEDENCIA: BANCO MERCANTIL SANTA CRUZ SA., CHEQUE: 95133, FECHA DE EMISION:10/03/2016</t>
  </si>
  <si>
    <t>MINISTERIO DE JUSTICIA                 "MJUST"</t>
  </si>
  <si>
    <t>00030018011 DEPOSITO DE EFECTIVO, DEPOSITANTE: ROSARIO LAIME, CONCEPTO: DEVOLUCION DE DOBLE DEP DE REEMBOLSO POR GASTOS DE REFRIGERIO, CUENTA DE DEPOSITO: CUENTA UNICA DEL TESORO</t>
  </si>
  <si>
    <t>00099021001 DEP.DE CHEQ.AJENOS,RET.DE CAM.,CONCEPTO: REVERSION FRACCION DE CC-TGN CASO DOLLY GUZMAN DE PANTOJA,DEP.: SEGUROS PROVIDA SA , PROCEDENCIA: BANCO NACIONAL DE BOLIVIA S.A., CHEQUE: 2312727, FECHA DE EMISION:11/03/2016</t>
  </si>
  <si>
    <t>00099021001 DEPOSITO DE EFECTIVO, DEPOSITANTE: RAMIRO CONDARCO CALLISAYA C.I. 6087660L.P, CONCEPTO: REV, HABERES FEBRERO 2014, CUENTA DE DEPOSITO: CUENTA UNICA DEL TESORO</t>
  </si>
  <si>
    <t>00099021001 DEP.DE CHEQ.AJENOS,RET.DE CAM.,CONCEPTO: PAGO  POR SUBSIDIO DE ENFERMEDAD Y MATERNIDAD CORRESPONDIENTE AL MES DE DOC. 2015,DEP.: CAJA DE SALUD DE LA BANCA PRIVADA , PROCEDENCIA: BANCO NACIONAL DE BOLIVIA S.A., CHEQUE: 5848830, FECHA DE EMISION:29/02/</t>
  </si>
  <si>
    <t>00291012002 DEPOSITO DE EFECTIVO, DEPOSITANTE: CARLOS ARTURO CHAVEZ ALANDIA - ABC, CONCEPTO: REPOSICION CREDENCIAL ABC, CUENTA DE DEPOSITO: CUENTA UNICA DEL TESORO</t>
  </si>
  <si>
    <t>00512012001 DEPOSITO DE EFECTIVO, DEPOSITANTE: JUAN JOSE QUEA GARCIA - A.A.S.A.N.A., CONCEPTO: DEVOLUCION FONDO ROTATIVO, CUENTA DE DEPOSITO: CUENTA UNICA DEL TESORO</t>
  </si>
  <si>
    <t>00041011101 DEPOSITO DE EFECTIVO, DEPOSITANTE: MDPYEP - ROBERTO CARLOS TAPIA PALACIOS, CONCEPTO: DEVOLUCION DE VIATICOS, CUENTA DE DEPOSITO: CUENTA UNICA DEL TESORO</t>
  </si>
  <si>
    <t>00046024204 DEPOSITO DE EFECTIVO, DEPOSITANTE: EMMA VALERIA CHURA MAMANI, CONCEPTO: REV. DE SALDOS MIN DE SALUD, CUENTA DE DEPOSITO: CUENTA UNICA DEL TESORO</t>
  </si>
  <si>
    <t>00046024204 DEPOSITO DE EFECTIVO, DEPOSITANTE: EMMA VALERIA CHURA  MAMANI, CONCEPTO: REV DE SALDOS MIN DE SALUD, CUENTA DE DEPOSITO: CUENTA UNICA DEL TESORO</t>
  </si>
  <si>
    <t>00099021001 DEPOSITO DE EFECTIVO, DEPOSITANTE: EMMA VALERIA CHURA  MAMANI, CONCEPTO: REV  DE  SALDOS MIN DE SALUD, CUENTA DE DEPOSITO: CUENTA UNICA DEL TESORO</t>
  </si>
  <si>
    <t>00099021001 DEPOSITO DE EFECTIVO, DEPOSITANTE: BPE - II "CNL. O. MOSCOSO", CONCEPTO: REVERSION SOAT 2016 BPE-II "CNL. O. MOSCOSO", CUENTA DE DEPOSITO: CUENTA UNICA DEL TESORO</t>
  </si>
  <si>
    <t>00046024204 DEPOSITO DE EFECTIVO, DEPOSITANTE: CARMEN ATORA VILLCA DE VINAYA, CONCEPTO: DEVOLUCION DE VIATICOS, CUENTA DE DEPOSITO: CUENTA UNICA DEL TESORO</t>
  </si>
  <si>
    <t>00099021001 DEPOSITO DE EFECTIVO, DEPOSITANTE: MINISTERIO DE JUSTICIA- JULIO GARCIA VERA, CONCEPTO: DEP POR DEV REEMBOLSO-TRANS DE PERSONAL CORRESP A NOV/2015 DEL V.J.D.F., CUENTA DE DEPOSITO: CUENTA UNICA DEL TESORO</t>
  </si>
  <si>
    <t>00099021001 DEPOSITO DE EFECTIVO, DEPOSITANTE: RAMIRO FERNANDO PINILLA LIZARRAGA CI 3474215 LP, CONCEPTO: D.S. 2242 REGULARIZACION MAYO 2015 A DIC 2015 MEEP/TCP/DGPOT/UAIS-CPI/N¿ 07/2015, CUENTA DE DEPOSITO: CUENTA UNICA DEL TESORO</t>
  </si>
  <si>
    <t>00512012001 DEPOSITO DE EFECTIVO, DEPOSITANTE: MIGUEL ANGEL QUISBERT ANTONIO - A.A.S.A.N.A., CONCEPTO: DEVOLUCION FONDO ROTATIVO, CUENTA DE DEPOSITO: CUENTA UNICA DEL TESORO</t>
  </si>
  <si>
    <t>00342012001 DEPOSITO DE EFECTIVO, DEPOSITANTE: MARCELO A. ARCE RIVERA CI 2282911 LP, CONCEPTO: DEVOLUCION DE FONDOS C-31 N 287 REALIZACION DE TALLERES DEPARTAMENTALES, CUENTA DE DEPOSITO: CUENTA UNICA DEL TESORO</t>
  </si>
  <si>
    <t>00099021001 DEP.DE CHEQ.AJENOS,RET.DE CAM.,CONCEPTO: REV. DE  FONDOS,DEP.: MIN DE SALUD , PROCEDENCIA: BANCO UNION S.A., CHEQUE: 1284, FECHA DE EMISION:01/03/2016</t>
  </si>
  <si>
    <t>00046024204 DEP.DE CHEQ.AJENOS,RET.DE CAM.,CONCEPTO: REV DE  FONDOS,DEP.: MIN DE SALUD , PROCEDENCIA: BANCO UNION S.A., CHEQUE: 1285, FECHA DE EMISION:01/03/2016</t>
  </si>
  <si>
    <t>00099021001 DEPOSITO DE EFECTIVO, DEPOSITANTE: LIZETH PONCE TROCHE, CONCEPTO: DEV. DE  SALDO NO UTILIZADO POR CONCEPTO DE FOTOCOPIAS, CUENTA DE DEPOSITO: CUENTA UNICA DEL TESORO</t>
  </si>
  <si>
    <t>00212082004 DEP.DE CHEQ.AJENOS,RET.DE CAM.,CONCEPTO: APORTES VOLUNTARIOS,DEP.: INRA-LA PAZ APORTES VOLUNTARIOS , PROCEDENCIA: BANCO UNION S.A., CHEQUE: 3631, FECHA DE EMISION:10/03/2016</t>
  </si>
  <si>
    <t>00020011102 DEP.DE CHEQ.AJENOS,RET.DE CAM.,CONCEPTO: PAGO DE HABERES MES  DE FEBRERO 2016 PERSONAL EVENTUAL DGTAM,DEP.: TRANSPORTE AEREO MILITAR , PROCEDENCIA: BANCO UNION S.A., CHEQUE: 15026, FECHA DE EMISION:11/03/2016</t>
  </si>
  <si>
    <t>00020011102 DEP.DE CHEQ.AJENOS,RET.DE CAM.,CONCEPTO: PAGO DE HABERES FEBRERO 2016 PERSONAL CONSULTOR DGTAM,DEP.: TRANSPORTE AEREO MILITAR , PROCEDENCIA: BANCO UNION S.A., CHEQUE: 15027, FECHA DE EMISION:11/03/2016</t>
  </si>
  <si>
    <t>00099021001 DEPOSITO DE EFECTIVO, DEPOSITANTE: LEYLA ROCIO MEDINACELI M., CONCEPTO: DEVOLUCION DE VIATICOS, CUENTA DE DEPOSITO: CUENTA UNICA DEL TESORO</t>
  </si>
  <si>
    <t>00099021001 DEPOSITO DE EFECTIVO, DEPOSITANTE: MIGUEL ANGEL MALDONADO PAZ, CONCEPTO: REPOSICION DE REFRIGERIOS, CUENTA DE DEPOSITO: CUENTA UNICA DEL TESORO</t>
  </si>
  <si>
    <t>00046021109 DEP.DE CHEQ.AJENOS,RET.DE CAM.,CONCEPTO: DEV. DE BAJAS POR INCAPACIDAD TEMPORAL,DEP.: MIN DE SALUD , PROCEDENCIA: BANCO UNION S.A., CHEQUE: 17012, FECHA DE EMISION:09/03/2016</t>
  </si>
  <si>
    <t>00046024204 DEP.DE CHEQ.AJENOS,RET.DE CAM.,CONCEPTO: DEV. DE BAJAS POR INCAPACIDAD TEMPORAL,DEP.: MIN DE SALUD , PROCEDENCIA: BANCO UNION S.A., CHEQUE: 17011, FECHA DE EMISION:09/03/2016</t>
  </si>
  <si>
    <t>00099021001 DEP.DE CHEQ.AJENOS,RET.DE CAM.,CONCEPTO: GIRO : I¿IGUEZ GUTIERREZ LADISLAO,DEP.: BANCO UNION S.A. , PROCEDENCIA: BANCO UNION S.A., CHEQUE: 140517, FECHA DE EMISION:15/03/2016</t>
  </si>
  <si>
    <t>00099021001 DEP.DE CHEQ.AJENOS,RET.DE CAM.,CONCEPTO: GIRO: ACOSTA CALLEJO WILMA,DEP.: BANCO UNION S.A. , PROCEDENCIA: BANCO UNION S.A., CHEQUE: 140511, FECHA DE EMISION:15/03/2016</t>
  </si>
  <si>
    <t>00099021001 DEP.DE CHEQ.AJENOS,RET.DE CAM.,CONCEPTO: GIRO: ESPINOZA HURTADO HERBERT,DEP.: BANCO UNION S.A. , PROCEDENCIA: BANCO UNION S.A., CHEQUE: 140513, FECHA DE EMISION:15/03/2016</t>
  </si>
  <si>
    <t>00099021001 DEP.DE CHEQ.AJENOS,RET.DE CAM.,CONCEPTO: GIRO: MUKAY MURAKAMI ERICK DANIEL,DEP.: BANCO UNION S.A. , PROCEDENCIA: BANCO UNION S.A., CHEQUE: 140515, FECHA DE EMISION:15/03/2016</t>
  </si>
  <si>
    <t>00287102001 DEP.DE CHEQ.AJENOS,RET.DE CAM.,CONCEPTO: REEMBOLSO POR INCAPACIDAD DE CAJA CORDES AL F.P.S.,DEP.: CAJA DE SALUD CORDES , PROCEDENCIA: BANCO UNION S.A., CHEQUE: 15065, FECHA DE EMISION:11/03/2016</t>
  </si>
  <si>
    <t>00099021001 DEP.DE CHEQ.AJENOS,RET.DE CAM.,CONCEPTO: GIRO: ESPINOZA FLORES JOSE GERMAN,DEP.: BANCO UNION S.A. , PROCEDENCIA: BANCO UNION S.A., CHEQUE: 140512, FECHA DE EMISION:15/03/2016</t>
  </si>
  <si>
    <t>00342012001 DEP.DE CHEQ.AJENOS,RET.DE CAM.,CONCEPTO: DEVOLUCION DE FONDOS C-31 N¿ 299,DEP.: A.E.V. REGIONAL POTOSI , PROCEDENCIA: BANCO UNION S.A., CHEQUE: 484, FECHA DE EMISION:10/03/2016</t>
  </si>
  <si>
    <t>00046021107 DEP.DE CHEQ.AJENOS,RET.DE CAM.,CONCEPTO: PAGO DE SUELDOS CENETROP,DEP.: MIN DE SALUD , PROCEDENCIA: BANCO UNION S.A., CHEQUE: 11558, FECHA DE EMISION:14/03/2016</t>
  </si>
  <si>
    <t>00099021001 DEPOSITO DE EFECTIVO, DEPOSITANTE: KLAUS JHOSMAR ORELLANA LARA, CONCEPTO: PREVENTIVO 114, CUENTA DE DEPOSITO: CUENTA UNICA DEL TESORO</t>
  </si>
  <si>
    <t>00099021001 DEPOSITO DE EFECTIVO, DEPOSITANTE: MINISTERIO DE LA PRESIDENCIA, CONCEPTO: DEVOLUCION VIATICOS - SANTA CRUZ 2015 SR. ALFREDO RADA VELES, CUENTA DE DEPOSITO: CUENTA UNICA DEL TESORO</t>
  </si>
  <si>
    <t>00099021001 DEP.DE CHEQ.AJENOS,RET.DE CAM.,CONCEPTO: MIN DE COMUNICACION DEV. INCAPACIDAD TEMPORAL OCT 2015,DEP.: CAJA PETROLERA DE SALUD , PROCEDENCIA: BANCO UNION S.A., CHEQUE: 9089, FECHA DE EMISION:15/03/2016</t>
  </si>
  <si>
    <t>00212102003 DEP.DE CHEQ.AJENOS,RET.DE CAM.,CONCEPTO: APORTES VOLUNTARIOS POTOSI,DEP.: INRA - POTOSI , PROCEDENCIA: BANCO UNION S.A., CHEQUE: 3545, FECHA DE EMISION:11/03/2016</t>
  </si>
  <si>
    <t>00512012001 DEPOSITO DE EFECTIVO, DEPOSITANTE: VICTOR QUEVEDO  AASANA, CONCEPTO: DEVOLUCION PASAJES PREV 202, CUENTA DE DEPOSITO: CUENTA UNICA DEL TESORO</t>
  </si>
  <si>
    <t>00046024204 DEPOSITO DE EFECTIVO, DEPOSITANTE: CARLOS EFRAIN AGUILAR CUELA, CONCEPTO: REVERSION FONDOS - MINISTERIO DE SALUD, CUENTA DE DEPOSITO: CUENTA UNICA DEL TESORO</t>
  </si>
  <si>
    <t>00099021001 DEPOSITO DE EFECTIVO, DEPOSITANTE: MIN DE EDUCACION EDGAR GIOVANNI PINTO PEREDO, CONCEPTO: DEV. DE SUELDO, CUENTA DE DEPOSITO: CUENTA UNICA DEL TESORO</t>
  </si>
  <si>
    <t>00099021001 DEPOSITO DE EFECTIVO, DEPOSITANTE: JOSE LIZARRO- MIN DE LA PRESIDENCIA, CONCEPTO: DEV. DE VIATICOS, CUENTA DE DEPOSITO: CUENTA UNICA DEL TESORO</t>
  </si>
  <si>
    <t>00099021001 DEPOSITO DE EFECTIVO, DEPOSITANTE: PEDRO MARCELO OLIVA ESTOFAN- MIN DE LA PRESIDENCIA, CONCEPTO: DEV. DE VIATICOS, CUENTA DE DEPOSITO: CUENTA UNICA DEL TESORO</t>
  </si>
  <si>
    <t>00099021001 DEP.DE CHEQ.AJENOS,RET.DE CAM.,CONCEPTO: GIRO: OROZCO VARGAS MARTHA,DEP.: BANCO UNION S.A. , PROCEDENCIA: BANCO UNION S.A., CHEQUE: 140519, FECHA DE EMISION:16/03/2016</t>
  </si>
  <si>
    <t>00099021001 DEP.DE CHEQ.AJENOS,RET.DE CAM.,CONCEPTO: GIRO:TERCEROS ILLESCAS LUZ ARMINDA,DEP.: BANCO UNION S.A. , PROCEDENCIA: BANCO UNION S.A., CHEQUE: 140518, FECHA DE EMISION:16/03/2016</t>
  </si>
  <si>
    <t>00099021001 DEPOSITO DE EFECTIVO, DEPOSITANTE: MARIA DEL CARMEN MOLINA ACOSTA, CONCEPTO: POR SOAT, CUENTA DE DEPOSITO: CUENTA UNICA DEL TESORO</t>
  </si>
  <si>
    <t>00099021001 DEPOSITO DE EFECTIVO, DEPOSITANTE: ROSARIO DAYSI GARABITO LIZECA-CI. 1271367 PO, CONCEPTO: DEVOLUCION POR LEY FINANCIAL, CUENTA DE DEPOSITO: CUENTA UNICA DEL TESORO</t>
  </si>
  <si>
    <t>00070011102 DEPOSITO DE EFECTIVO, DEPOSITANTE: ELISA POMA CALLE, CONCEPTO: DEVOLUCION POR PERDIDA DE CREDENCIAL, CUENTA DE DEPOSITO: CUENTA UNICA DEL TESORO</t>
  </si>
  <si>
    <t>00099021001 DEPOSITO DE EFECTIVO, DEPOSITANTE: GERARDO HUACANI COCARICO, CONCEPTO: GASTOS NO UTILIZADOS EN SERVICIOS BASICOS MES DICIEMBRE 2015, CUENTA DE DEPOSITO: CUENTA UNICA DEL TESORO</t>
  </si>
  <si>
    <t>00099021001 DEP.DE CHEQ.AJENOS,RET.DE CAM.,CONCEPTO: DEVOLUCION SALDOS PROYECTOS FONADAL,DEP.: GOBIERNO AUTONOMO MUNICIPAL DE COROICO , PROCEDENCIA: BANCO UNION S.A., CHEQUE: 5671, FECHA DE EMISION:14/03/2016</t>
  </si>
  <si>
    <t>00099021001 DEPOSITO DE EFECTIVO, DEPOSITANTE: GERARDO HUACANI COCARICO, CONCEPTO: GASTOS NO UTILIZADOS SOAT 2016, CUENTA DE DEPOSITO: CUENTA UNICA DEL TESORO</t>
  </si>
  <si>
    <t>00099021001 DEPOSITO DE EFECTIVO, DEPOSITANTE: SANTIAGO CONDORI COSME - C.I. 2406154 L.P., CONCEPTO: HORAS DE TRABAJO DEL MAGISTERIO RURAL, CUENTA DE DEPOSITO: CUENTA UNICA DEL TESORO</t>
  </si>
  <si>
    <t>00130012001 DEPOSITO DE EFECTIVO, DEPOSITANTE: COOP MINERA 16 DE JULIO  LTDA, CONCEPTO: PAGO CUOTA 16 3ERA AMPLIACION   COOP MINERA 16 DE JULIO  LTDA, CUENTA DE DEPOSITO: CUENTA UNICA DEL TESORO</t>
  </si>
  <si>
    <t>ENTIDAD EJECUTORA DE MEDIO AMBIENTE Y AGUA " "EMAGUA"</t>
  </si>
  <si>
    <t>00253014303 DEPOSITO DE EFECTIVO, DEPOSITANTE: AMELIA CALLE, CONCEPTO: DEVOLUCION POR EXCEDENTE TELEFONIA MOVIL CELULAR, CUENTA DE DEPOSITO: CUENTA UNICA DEL TESORO</t>
  </si>
  <si>
    <t>00081011108 DEP.DE CHEQ.AJENOS,RET.DE CAM.,CONCEPTO: RECUPERACION DE ACREENCIAS,DEP.: ORGANO JUDICIAL-DAF , PROCEDENCIA: BANCO UNION S.A., CHEQUE: 6490, FECHA DE EMISION:29/02/2016</t>
  </si>
  <si>
    <t>00099021001 DEP.DE CHEQ.AJENOS,RET.DE CAM.,CONCEPTO: GIRO: LEDEZMA VARGAS CARLA CECILIA,DEP.: BANCO UNION S.A. , PROCEDENCIA: BANCO UNION S.A., CHEQUE: 140520, FECHA DE EMISION:17/03/2016</t>
  </si>
  <si>
    <t>00222014302 DEP.DE CHEQ.AJENOS,RET.DE CAM.,CONCEPTO: INCAPACIDAD TEMPORAL SUBSIDIO INIAF CORRESPONDIENTE MES DICIEMBRE 2015,DEP.: CAJA DE SALUD DE CAMINOS Y RA , PROCEDENCIA: BANCO UNION S.A., CHEQUE: 5875, FECHA DE EMISION:03/03/2016</t>
  </si>
  <si>
    <t>00099021001 DEP.DE CHEQ.AJENOS,RET.DE CAM.,CONCEPTO: PAGO INCAPACIDADES TEMPORALES (REEMBOLSO MIN. ECONOMIA Y FINANZAS PUBLICAS),DEP.: CAJA NACIONAL DE SALUD , PROCEDENCIA: BANCO UNION S.A., CHEQUE: 9804, FECHA DE EMISION:17/03/2016</t>
  </si>
  <si>
    <t>00099021001 DEP.DE CHEQ.AJENOS,RET.DE CAM.,CONCEPTO: PAGO INCAPACIDADES TEMPORALES (REEMBOLSO MIN. ECONOMIA Y FINANZAS PUBLICAS),DEP.: CAJA NACIONAL DE SALUD , PROCEDENCIA: BANCO UNION S.A., CHEQUE: 9805, FECHA DE EMISION:17/03/2016</t>
  </si>
  <si>
    <t>00099021001 DEP.DE CHEQ.AJENOS,RET.DE CAM.,CONCEPTO: PAGO INCAPACIDADES TEMPORALES (REEMBOLSO MIN. ECONOMIA Y FINANZAS PUBLICAS),DEP.: CAJA NACIONAL DE SALUD , PROCEDENCIA: BANCO UNION S.A., CHEQUE: 9803, FECHA DE EMISION:17/03/2016</t>
  </si>
  <si>
    <t>DIRECCION DEL NOTARIADAO PUBLICO "DIRNOPLU"</t>
  </si>
  <si>
    <t>00155012001 DEP.DE CHEQ.AJENOS,RET.DE CAM.,CONCEPTO: DEP. POR DEVOLUCION DE LA CAJA PETROLERA DE SALUD POR INCAPACIDAD TEMPORAL,DEP.: DIRECCION DEL NOTARIADO PLURINACIONAL - DIRMOPLU , PROCEDENCIA: BANCO UNION S.A., CHEQUE: 12, FECHA DE EMISION:15/03/2016</t>
  </si>
  <si>
    <t>00041031107 DEPOSITO DE EFECTIVO, DEPOSITANTE: ALEXANDER  LIMA CALLPA, CONCEPTO: DEV. DE PASAJES, CUENTA DE DEPOSITO: CUENTA UNICA DEL TESORO</t>
  </si>
  <si>
    <t>00099021001 DEPOSITO DE EFECTIVO, DEPOSITANTE: QUINTA DIVISION-FRANZ ANTONIO NINA MACHACA, CONCEPTO: REV P SERVICIOS BASICOS ELECTRICIDAD, CUENTA DE DEPOSITO: CUENTA UNICA DEL TESORO</t>
  </si>
  <si>
    <t>00015011108 DEPOSITO DE EFECTIVO, DEPOSITANTE: ALEZA MISHELL NU¿EZ MOLDES, CONCEPTO: EXCEDENTWE USO TELEFONO CELULAR, CUENTA DE DEPOSITO: CUENTA UNICA DEL TESORO</t>
  </si>
  <si>
    <t>00046058003 DEPOSITO DE EFECTIVO, DEPOSITANTE: MARIA ROSARIO PELAEZ  BELTRAN, CONCEPTO: DEVOLUCION  SALDO, CUENTA DE DEPOSITO: CUENTA UNICA DEL TESORO</t>
  </si>
  <si>
    <t>00046024204 DEPOSITO DE EFECTIVO, DEPOSITANTE: JAVIER FLORES S., CONCEPTO: REV. PASAJES TERRESTRES, CUENTA DE DEPOSITO: CUENTA UNICA DEL TESORO</t>
  </si>
  <si>
    <t>00046104201 DEPOSITO DE EFECTIVO, DEPOSITANTE: GUADALUPE MARCA KANTUTA, CONCEPTO: REVERSION DE FONDOS NO UTILIZADOS, CUENTA DE DEPOSITO: CUENTA UNICA DEL TESORO</t>
  </si>
  <si>
    <t>00099021001 DEPOSITO DE EFECTIVO, DEPOSITANTE: VICTOR HUGO LAVAYEN ARANIBAR SEDES LA PAZ, CONCEPTO: DEV. DE RECURSOS LEY FINANCIAL  ABRIL - MAYO 2015, CUENTA DE DEPOSITO: CUENTA UNICA DEL TESORO</t>
  </si>
  <si>
    <t>00047257001 DEP.DE CHEQ.AJENOS,RET.DE CAM.,CONCEPTO: REV. DE  FONDOS EN AVANCE,DEP.: UEP- ACCESOS UOL PATACAMAYA , PROCEDENCIA: BANCO UNION S.A., CHEQUE: 917, FECHA DE EMISION:17/03/2016</t>
  </si>
  <si>
    <t>00047257001 DEP.DE CHEQ.AJENOS,RET.DE CAM.,CONCEPTO: REV. DE  FONDOS EN AVANCE,DEP.: UEP- ACCESOS UOL PATACAMAYA , PROCEDENCIA: BANCO UNION S.A., CHEQUE: 915, FECHA DE EMISION:17/03/2016</t>
  </si>
  <si>
    <t>DIRECCION DEPARTAMENTA DE EDUCACION LA PAZ "DDE-LPZ"</t>
  </si>
  <si>
    <t>00266022001 DEPOSITO DE EFECTIVO, DEPOSITANTE: YESSICA ARCE-DIR DEPTAL DE EDUCACION LA PAZ, CONCEPTO: REVERSION POR DIFERENCIA DEL DEVENGADO POR PAGO DE REFRIGERIO A LA DIRECCION DEPARTAMENTAL LA PAZ, CUENTA DE DEPOSITO: CUENTA UNICA DEL TESORO</t>
  </si>
  <si>
    <t>00099021001 DEPOSITO DE EFECTIVO, DEPOSITANTE: JORGE JUAN PADILLA ELIAS, CONCEPTO: DEV. DE AGUINALDO Y DOBLE AGUINALDO, CUENTA DE DEPOSITO: CUENTA UNICA DEL TESORO</t>
  </si>
  <si>
    <t>00572012001 DEPOSITO DE EFECTIVO, DEPOSITANTE: ALEJANDRO  MACIAS  VELEZ  EMAPA, CONCEPTO: DEV. DE HABERES MES DICIEMBRE 2015, CUENTA DE DEPOSITO: CUENTA UNICA DEL TESORO</t>
  </si>
  <si>
    <t>00130012001 DEPOSITO DE EFECTIVO, DEPOSITANTE: COOPERATIVA MINERA AURIFERA UNION LTDA, CONCEPTO: PAGO DE INTERESES, CUENTA DE DEPOSITO: CUENTA UNICA DEL TESORO</t>
  </si>
  <si>
    <t>00099021001 DEPOSITO DE EFECTIVO, DEPOSITANTE: AYDEE  GONZALES OPORTO, CONCEPTO: DEV. DE HABERES, CUENTA DE DEPOSITO: CUENTA UNICA DEL TESORO</t>
  </si>
  <si>
    <t>00099021001 DEPOSITO DE EFECTIVO, DEPOSITANTE: RI-14 FLORIDA, CONCEPTO: SOAT 2016, CUENTA DE DEPOSITO: CUENTA UNICA DEL TESORO</t>
  </si>
  <si>
    <t>00342012001 DEP.DE CHEQ.AJENOS,RET.DE CAM.,CONCEPTO: DEV. REFRIGERIO DICIEMBRE C-31 N 2368,DEP.: A.E.V. REGIONAL  SUCRE , PROCEDENCIA: BANCO UNION S.A., CHEQUE: 306, FECHA DE EMISION:08/03/2016</t>
  </si>
  <si>
    <t>00099021001 DEP.DE CHEQ.AJENOS,RET.DE CAM.,CONCEPTO: REEMBOLSO DE LA CAJA BANCARIA ESTATAL CORRESPONDIENTE A NOV. 2016 ENTIDAD 203,DEP.: ASFI , PROCEDENCIA: BANCO UNION S.A., CHEQUE: 2212, FECHA DE EMISION:26/02/2016</t>
  </si>
  <si>
    <t>00099021001 DEP.DE CHEQ.AJENOS,RET.DE CAM.,CONCEPTO: REEMBOLSO DE LA CAJA BANCARIA ESTATAL CORRESPONDIENTE A  DICIEMBRE 2015 ENTIDAD 203,DEP.: ASFI , PROCEDENCIA: BANCO UNION S.A., CHEQUE: 2227, FECHA DE EMISION:10/03/2016</t>
  </si>
  <si>
    <t>00099021001 DEP.DE CHEQ.AJENOS,RET.DE CAM.,CONCEPTO: REEMBOLSO DE SUBSIDIO DE MATERNIDAD, CORRESPONDIENTE AL MES DE ENERO 2016,DEP.: CAJA DE SALUD DE LA BANCA PRIVADA , PROCEDENCIA: BANCO NACIONAL DE BOLIVIA S.A., CHEQUE: 5849044, FECHA DE EMISION:09/03/2016</t>
  </si>
  <si>
    <t>00099021001 DEP.DE CHEQ.AJENOS,RET.DE CAM.,CONCEPTO: PAGO POR SUBSIDIO DE ENFERMEDAD Y MATERNIDAD CORRESPONDIENTE AL MES DE DICIEMBRE 2015,DEP.: CAJA DE SALUD DE LA BANCA PRIVADA , PROCEDENCIA: BANCO NACIONAL DE BOLIVIA S.A., CHEQUE: 5849043, FECHA DE EMISION:09</t>
  </si>
  <si>
    <t>00099021001 DEPOSITO DE EFECTIVO, DEPOSITANTE: MIN DE COMUNICACION-WILLY DAVALOS PIZARRO, CONCEPTO: DEP POR EXCEDENTES DE CONSUMO DE CELULARES, CUENTA DE DEPOSITO: CUENTA UNICA DEL TESORO</t>
  </si>
  <si>
    <t>00099021001 DEPOSITO DE EFECTIVO, DEPOSITANTE: MARIA DE LOS ANGELES CARRASCO, CONCEPTO: DEP. DUODECIMAS DE AGUINALDO, CUENTA DE DEPOSITO: CUENTA UNICA DEL TESORO</t>
  </si>
  <si>
    <t>00574012002 DEPOSITO DE EFECTIVO, DEPOSITANTE: ROGERS JUAN ICHUTA TRIGUERO, CONCEPTO: DEVOLUCION DE FONDOS NO EJECUTADOS, CUENTA DE DEPOSITO: CUENTA UNICA DEL TESORO</t>
  </si>
  <si>
    <t>00099021001 DEPOSITO DE EFECTIVO, DEPOSITANTE: FILOMENA MAYTA VDA DE RAMOS, CONCEPTO: DEVOLUCION A SENASIR, CUENTA DE DEPOSITO: CUENTA UNICA DEL TESORO</t>
  </si>
  <si>
    <t>00099021001 DEPOSITO DE EFECTIVO, DEPOSITANTE: RI-13 MONTES- JUAN CARLOS NINA MACHACA, CONCEPTO: REV. POR ADQUISICION SOAT CONTRA ACCIDENTES PARA VEHICULOS, CUENTA DE DEPOSITO: CUENTA UNICA DEL TESORO</t>
  </si>
  <si>
    <t>00099021001 DEPOSITO DE EFECTIVO, DEPOSITANTE: RI-13 MONTES- JUAN CARLOS NINA MACHACA, CONCEPTO: REV. POR SERVICIOS BASICOS "TELEFONIA", CUENTA DE DEPOSITO: CUENTA UNICA DEL TESORO</t>
  </si>
  <si>
    <t>SERVICIO DE DESARROLLO DE LAS EMPRESAS PUBLICAS PRODUCTIVAS "SEDEM"</t>
  </si>
  <si>
    <t>00132052001 DEP.DE CHEQ.AJENOS,RET.DE CAM.,CONCEPTO: DEVOLUCION DE FONDOS POR SALDOS NO UTILIZADOS,DEP.: SEDEM , PROCEDENCIA: BANCO UNION S.A., CHEQUE: 1535, FECHA DE EMISION:17/03/2016</t>
  </si>
  <si>
    <t>00132052001 DEP.DE CHEQ.AJENOS,RET.DE CAM.,CONCEPTO: DEVOLUCION DE FONDOS POR SALDOS NO UTILIZADOS,DEP.: SEDEM , PROCEDENCIA: BANCO UNION S.A., CHEQUE: 1536, FECHA DE EMISION:17/03/2016</t>
  </si>
  <si>
    <t>00574012002 DEP.DE CHEQ.AJENOS,RET.DE CAM.,CONCEPTO: DEVOLUCION DE FONDOS,DEP.: LACTEOSBOL , PROCEDENCIA: BANCO UNION S.A., CHEQUE: 4238, FECHA DE EMISION:20/03/2016</t>
  </si>
  <si>
    <t>00574012002 DEP.DE CHEQ.AJENOS,RET.DE CAM.,CONCEPTO: DEVOLUCION DE FONDOS,DEP.: LACTEOSBOL , PROCEDENCIA: BANCO UNION S.A., CHEQUE: 4241, FECHA DE EMISION:20/03/2016</t>
  </si>
  <si>
    <t>00574012002 DEP.DE CHEQ.AJENOS,RET.DE CAM.,CONCEPTO: DEVOLUCION DE FONDOS,DEP.: LACTEOSBOL , PROCEDENCIA: BANCO UNION S.A., CHEQUE: 4242, FECHA DE EMISION:20/03/2016</t>
  </si>
  <si>
    <t>00574012002 DEP.DE CHEQ.AJENOS,RET.DE CAM.,CONCEPTO: DEVOLUCION DE FONDOS,DEP.: LACTEOSBOL , PROCEDENCIA: BANCO UNION S.A., CHEQUE: 4239, FECHA DE EMISION:20/03/2016</t>
  </si>
  <si>
    <t>00574012002 DEP.DE CHEQ.AJENOS,RET.DE CAM.,CONCEPTO: DEVOLUCION DE FONDOS,DEP.: LACTEOSBOL , PROCEDENCIA: BANCO UNION S.A., CHEQUE: 4244, FECHA DE EMISION:20/03/2016</t>
  </si>
  <si>
    <t>00574012002 DEP.DE CHEQ.AJENOS,RET.DE CAM.,CONCEPTO: DEVOLUCION DE FONDOS,DEP.: LACTEOSBOL , PROCEDENCIA: BANCO UNION S.A., CHEQUE: 4243, FECHA DE EMISION:20/03/2016</t>
  </si>
  <si>
    <t>00574012002 DEP.DE CHEQ.AJENOS,RET.DE CAM.,CONCEPTO: DEVOLUCION DE FONDOS,DEP.: LACTEOSBOL , PROCEDENCIA: BANCO UNION S.A., CHEQUE: 4236, FECHA DE EMISION:20/03/2016</t>
  </si>
  <si>
    <t>00283012002 DEP.DE CHEQ.AJENOS,RET.DE CAM.,CONCEPTO: PAGO SOBRE GIRO DE CELULAR,DEP.: ADUANA NACIONAL DE BOLIVIA , PROCEDENCIA: BANCO UNION S.A., CHEQUE: 1953, FECHA DE EMISION:15/03/2016</t>
  </si>
  <si>
    <t>00574012002 DEP.DE CHEQ.AJENOS,RET.DE CAM.,CONCEPTO: DEVOLUCION DE FONDOS,DEP.: LACTEOSBOL , PROCEDENCIA: BANCO UNION S.A., CHEQUE: 4235, FECHA DE EMISION:20/03/2016</t>
  </si>
  <si>
    <t>00660042001 DEP.DE CHEQ.AJENOS,RET.DE CAM.,CONCEPTO: DEV CUENTAS POR COBRAR DE GESTIONES ANTERIORES. MERCEDES ESCALERA OLIVERA , DCTO POR PLANILLA FEB/16,DEP.: ORGANO JUDICIAL-TRIBUNAL AGROAMBIENTAL</t>
  </si>
  <si>
    <t>BOLIVIANA DE AVIACION                     "BOA"</t>
  </si>
  <si>
    <t>00099021001 DEP.DE CHEQ.AJENOS,RET.DE CAM.,CONCEPTO: DEVOLUCION DE PASAJES GESTION 2015 - C-31/499, C-31/411,DEP.: BOLIVIANA DE AVIACION , PROCEDENCIA: BANCO UNION S.A., CHEQUE: 5910, FECHA DE EMISION:08/03/2016</t>
  </si>
  <si>
    <t>00099021001 DEP.DE CHEQ.AJENOS,RET.DE CAM.,CONCEPTO: REVERSION DE EXEDENTE PASO TRANSP Y REC SANTA CRUZ MES DE DICIEMBRE C-31 10021 PERS SEG,DEP.: MINISTERIO DE COMUNICACION , PROCEDENCIA: BANCO UNION S.A., CHEQUE: 8068, FECHA DE EMISION:17/03/2016</t>
  </si>
  <si>
    <t>00526012001 DEPOSITO DE EFECTIVO, DEPOSITANTE: BOLIVIA TV - CASIMIRO HUANCA QUISPE, CONCEPTO: DEVOLUCION FONDO EN AVANCE DE GASTOS GASOLINA Y PASAJES, CUENTA DE DEPOSITO: CUENTA UNICA DEL TESORO</t>
  </si>
  <si>
    <t>00526012001 DEPOSITO DE EFECTIVO, DEPOSITANTE: BOLIVIA  TV- CESAR GOMEZ CONDORI, CONCEPTO: DEVOLUCION  DE  FONDOS EN AVANCE, CUENTA DE DEPOSITO: CUENTA UNICA DEL TESORO</t>
  </si>
  <si>
    <t>00099021001 DEPOSITO DE EFECTIVO, DEPOSITANTE: ALEX SAUL FACIO FLORES, CONCEPTO: DEVOLUCION DE SALARIO, CUENTA DE DEPOSITO: CUENTA UNICA DEL TESORO</t>
  </si>
  <si>
    <t>00526012001 DEPOSITO DE EFECTIVO, DEPOSITANTE: JESUS HENRY VILLCA MADENI, CONCEPTO: DEVOLUCION VIATICOS, CUENTA DE DEPOSITO: CUENTA UNICA DEL TESORO</t>
  </si>
  <si>
    <t>00526012001 DEPOSITO DE EFECTIVO, DEPOSITANTE: BOLIVIA TV -FELIPE SANTANDER, CONCEPTO: DEVOLUCION DE PASAJES, CUENTA DE DEPOSITO: CUENTA UNICA DEL TESORO</t>
  </si>
  <si>
    <t>00099021001 DEPOSITO DE EFECTIVO, DEPOSITANTE: MABEL YABETA SOSA, CONCEPTO: DOBLE PERCEPCION, CUENTA DE DEPOSITO: CUENTA UNICA DEL TESORO</t>
  </si>
  <si>
    <t>00099021001 DEPOSITO DE EFECTIVO, DEPOSITANTE: JORGE FIGUEROA CUIZA, CONCEPTO: DEVOLUCION - PAGO INDEBIDO DE HABERES MAGISTERIO FISCAL POR EL MES: FEBRERO 2016, CUENTA DE DEPOSITO: CUENTA UNICA DEL TESORO</t>
  </si>
  <si>
    <t>00099021001 DEPOSITO DE EFECTIVO, DEPOSITANTE: TRINIDAD  ROLDAN DE RAMOS, CONCEPTO: DOBLE PERCEPCION, CUENTA DE DEPOSITO: CUENTA UNICA DEL TESORO</t>
  </si>
  <si>
    <t>00291012002 DEPOSITO DE EFECTIVO, DEPOSITANTE: MARCO ANTONIO MENESES COVARRUBIAS, CONCEPTO: DEP POR REPOSICION DE CREDENCIAL, CUENTA DE DEPOSITO: CUENTA UNICA DEL TESORO</t>
  </si>
  <si>
    <t>00099021001 DEPOSITO DE EFECTIVO, DEPOSITANTE: PEDRO ALIAGA MAQUERA, CONCEPTO: DOBLE PERCEPCION, CUENTA DE DEPOSITO: CUENTA UNICA DEL TESORO</t>
  </si>
  <si>
    <t>00099021001 DEPOSITO DE EFECTIVO, DEPOSITANTE: JUANA PAREDES CHUQUIMIA, CONCEPTO: DOBLE PERCEPCION, CUENTA DE DEPOSITO: CUENTA UNICA DEL TESORO</t>
  </si>
  <si>
    <t>00099021001 DEP.DE CHEQ.AJENOS,RET.DE CAM.,CONCEPTO: GIRO: RAMIREZ GLORIA RIANETT VISCARRA ALBA DE,DEP.: BANCO UNION SA , PROCEDENCIA: BANCO UNION S.A., CHEQUE: 140522, FECHA DE EMISION:22/03/2016</t>
  </si>
  <si>
    <t>00574012002 DEP.DE CHEQ.AJENOS,RET.DE CAM.,CONCEPTO: DEVOLUCION DE FONDOS,DEP.: LACTEOSBOL , PROCEDENCIA: BANCO UNION S.A., CHEQUE: 4247, FECHA DE EMISION:21/03/2016</t>
  </si>
  <si>
    <t>00574012002 DEP.DE CHEQ.AJENOS,RET.DE CAM.,CONCEPTO: DEVOLUCION DE FONDOS,DEP.: LACTEOSBOL , PROCEDENCIA: BANCO UNION S.A., CHEQUE: 4248, FECHA DE EMISION:21/03/2016</t>
  </si>
  <si>
    <t>00574012002 DEP.DE CHEQ.AJENOS,RET.DE CAM.,CONCEPTO: DEVOLUCION DE FONDOS,DEP.: LACTEOSBOL , PROCEDENCIA: BANCO UNION S.A., CHEQUE: 4251, FECHA DE EMISION:21/03/2016</t>
  </si>
  <si>
    <t>00574012002 DEP.DE CHEQ.AJENOS,RET.DE CAM.,CONCEPTO: DEVOLUCION DE FONDOS,DEP.: LACTEOSBOL , PROCEDENCIA: BANCO UNION S.A., CHEQUE: 4252, FECHA DE EMISION:21/03/2016</t>
  </si>
  <si>
    <t>00574012002 DEP.DE CHEQ.AJENOS,RET.DE CAM.,CONCEPTO: DEVOLUCION DE FONDOS,DEP.: LACTEOSBOL , PROCEDENCIA: BANCO UNION S.A., CHEQUE: 4253, FECHA DE EMISION:21/03/2016</t>
  </si>
  <si>
    <t>00574012002 DEP.DE CHEQ.AJENOS,RET.DE CAM.,CONCEPTO: DEVOLUCION DE FONDOS,DEP.: LACTEOSBOL , PROCEDENCIA: BANCO UNION S.A., CHEQUE: 4254, FECHA DE EMISION:21/03/2016</t>
  </si>
  <si>
    <t>00574012002 DEP.DE CHEQ.AJENOS,RET.DE CAM.,CONCEPTO: DEVOLUCION DE FONDOS,DEP.: LACTEOSBOL , PROCEDENCIA: BANCO UNION S.A., CHEQUE: 4246, FECHA DE EMISION:20/03/2016</t>
  </si>
  <si>
    <t>00574012002 DEP.DE CHEQ.AJENOS,RET.DE CAM.,CONCEPTO: DEVOLUCION DE FONDOS,DEP.: LACTEOSBOL , PROCEDENCIA: BANCO UNION S.A., CHEQUE: 4245, FECHA DE EMISION:20/03/2016</t>
  </si>
  <si>
    <t>00574012002 DEP.DE CHEQ.AJENOS,RET.DE CAM.,CONCEPTO: DEVOLUCION DE FONDOS,DEP.: LACTEOSBOL , PROCEDENCIA: BANCO UNION S.A., CHEQUE: 4260, FECHA DE EMISION:21/03/2016</t>
  </si>
  <si>
    <t>00574012002 DEP.DE CHEQ.AJENOS,RET.DE CAM.,CONCEPTO: DEVOLUCION DE FONDOS,DEP.: LACTEOSBOL , PROCEDENCIA: BANCO UNION S.A., CHEQUE: 4250, FECHA DE EMISION:21/03/2016</t>
  </si>
  <si>
    <t>00574012002 DEP.DE CHEQ.AJENOS,RET.DE CAM.,CONCEPTO: DEVOLUCION DE FONDOS,DEP.: LACTEOSBOL , PROCEDENCIA: BANCO UNION S.A., CHEQUE: 4249, FECHA DE EMISION:21/03/2016</t>
  </si>
  <si>
    <t>00574012002 DEP.DE CHEQ.AJENOS,RET.DE CAM.,CONCEPTO: DEVOLUCION DE FONDOS,DEP.: LACTEOSBOL , PROCEDENCIA: BANCO UNION S.A., CHEQUE: 4256, FECHA DE EMISION:21/03/2016</t>
  </si>
  <si>
    <t>00574012002 DEP.DE CHEQ.AJENOS,RET.DE CAM.,CONCEPTO: DEVOLUCION DE FONDOS,DEP.: LACTEOSBOL , PROCEDENCIA: BANCO UNION S.A., CHEQUE: 4258, FECHA DE EMISION:21/03/2016</t>
  </si>
  <si>
    <t>00574012002 DEP.DE CHEQ.AJENOS,RET.DE CAM.,CONCEPTO: DEVOLUCION DE FONDOS,DEP.: LACTEOSBOL , PROCEDENCIA: BANCO UNION S.A., CHEQUE: 4257, FECHA DE EMISION:21/03/2016</t>
  </si>
  <si>
    <t>00574012002 DEP.DE CHEQ.AJENOS,RET.DE CAM.,CONCEPTO: DEVOLUCION DE FONDOS,DEP.: LACTEOSBOL , PROCEDENCIA: BANCO UNION S.A., CHEQUE: 4255, FECHA DE EMISION:21/03/2016</t>
  </si>
  <si>
    <t>00526012001 DEPOSITO DE EFECTIVO, DEPOSITANTE: ROSSI REMBERTO MOLINA JIMENEZ, CONCEPTO: DEVOLUCION DE PASAJES, CUENTA DE DEPOSITO: CUENTA UNICA DEL TESORO</t>
  </si>
  <si>
    <t>00099021001 DEP.DE CHEQ.AJENOS,RET.DE CAM.,CONCEPTO: DEVOLUCION DE COTIZACION EXCESO EMPRESA FBP,DEP.: FUTURO DE BOLIVIA S.A. AFP , PROCEDENCIA: BANCO DE CREDITO DE BOLIVIA S.A., CHEQUE: 434654, FECHA DE EMISION:22/03/2016</t>
  </si>
  <si>
    <t>00099021001 DEP.DE CHEQ.AJENOS,RET.DE CAM.,CONCEPTO: DEVOLUCION DE COTIZACION EXCESO EMPLEADOR,DEP.: FUTURO DE BOLIVIA S.A. AFP , PROCEDENCIA: BANCO DE CREDITO DE BOLIVIA S.A., CHEQUE: 434662, FECHA DE EMISION:22/03/2016</t>
  </si>
  <si>
    <t>00099021001 DEPOSITO DE EFECTIVO, DEPOSITANTE: SILVESTRE CALIZAYA MAMANI, CONCEPTO: REVERSION DEL 2DO AGUINALDO, CUENTA DE DEPOSITO: CUENTA UNICA DEL TESORO</t>
  </si>
  <si>
    <t>00099021001 DEPOSITO DE EFECTIVO, DEPOSITANTE: SILVESTRE CALIZAYA MAMANI, CONCEPTO: REVERSION DEL 1ER AGUINALDO, CUENTA DE DEPOSITO: CUENTA UNICA DEL TESORO</t>
  </si>
  <si>
    <t>00099021001 DEPOSITO DE EFECTIVO, DEPOSITANTE: SILVESTRE CALIZAYA MAMANI, CONCEPTO: REVERSION DE HABERES DEL MES FEBRERO, CUENTA DE DEPOSITO: CUENTA UNICA DEL TESORO</t>
  </si>
  <si>
    <t>00099021001 DEPOSITO DE EFECTIVO, DEPOSITANTE: SILVESTRE CALIZAYA MAMANI, CONCEPTO: REVERSION DE HABERES DEL MES ENERO, CUENTA DE DEPOSITO: CUENTA UNICA DEL TESORO</t>
  </si>
  <si>
    <t>00099021001 DEPOSITO DE EFECTIVO, DEPOSITANTE: SILVESTRE CALIZAYA MAMANI, CONCEPTO: REVERSION DE HABERES DEL MES DICIEMBRE, CUENTA DE DEPOSITO: CUENTA UNICA DEL TESORO</t>
  </si>
  <si>
    <t>00099021001 DEPOSITO DE EFECTIVO, DEPOSITANTE: SILVESTRE CALIZAYA MAMANI, CONCEPTO: REVERSION DE HABERES DEL MES NOVIEMBRE, CUENTA DE DEPOSITO: CUENTA UNICA DEL TESORO</t>
  </si>
  <si>
    <t>00099021001 DEPOSITO DE EFECTIVO, DEPOSITANTE: SILVESTRE CALIZAYA MAMANI, CONCEPTO: REVERSION DE HABERES DEL MES OCTUBRE, CUENTA DE DEPOSITO: CUENTA UNICA DEL TESORO</t>
  </si>
  <si>
    <t>00099021001 DEP.DE CHEQ.AJENOS,RET.DE CAM.,CONCEPTO: AUT IMPUGNACION TRIBUTARIA-DEVOLUCION INCAPACIDAD TEMPORAL-ENERO/16,DEP.: CAJA PETROLERA DE SALUD , PROCEDENCIA: BANCO UNION S.A., CHEQUE: 9110, FECHA DE EMISION:22/03/2016</t>
  </si>
  <si>
    <t>00099021001 DEP.DE CHEQ.AJENOS,RET.DE CAM.,CONCEPTO: H. CAMARA DE DIPUTADOS-DEVOLUCION INCAPACIDAD TEMPORAL-ENERO/16,DEP.: CAJA PETROLERA DE SALUD , PROCEDENCIA: BANCO UNION S.A., CHEQUE: 9108, FECHA DE EMISION:22/03/2016</t>
  </si>
  <si>
    <t>00099021001 DEP.DE CHEQ.AJENOS,RET.DE CAM.,CONCEPTO: H. CAMARA DE SENADORES-DEVOLUCION INCAPACIDAD TEMPORAL-ENERO/16,DEP.: CAJA PETROLERA DE SALUD , PROCEDENCIA: BANCO UNION S.A., CHEQUE: 9107, FECHA DE EMISION:22/03/2016</t>
  </si>
  <si>
    <t>00580012001 DEPOSITO DE EFECTIVO, DEPOSITANTE: IVAN GABRIEL CHOQUEHUANCA LOVERA, CONCEPTO: PAGO DE CURSO, CUENTA DE DEPOSITO: CUENTA UNICA DEL TESORO</t>
  </si>
  <si>
    <t>00099021001 DEPOSITO DE EFECTIVO, DEPOSITANTE: BEN JULIUS GARCIA RADA, CONCEPTO: MAXIMA REMUNERACION PERMITIDA DEVOLUCION MES MAYO 2015, CUENTA DE DEPOSITO: CUENTA UNICA DEL TESORO</t>
  </si>
  <si>
    <t>00099021001 DEPOSITO DE EFECTIVO, DEPOSITANTE: BEN JULIUS GARCIA RADA, CONCEPTO: MAXIMA REMUNERACION PERMITIDA DEVOLUCION MES JUNIO 2015, CUENTA DE DEPOSITO: CUENTA UNICA DEL TESORO</t>
  </si>
  <si>
    <t>00099021001 DEPOSITO DE EFECTIVO, DEPOSITANTE: BEN JULIUS GARCIA RADA, CONCEPTO: MAXIMA REMUNERACION PERMITIDA DEVOLUCION MES JULIO 2015, CUENTA DE DEPOSITO: CUENTA UNICA DEL TESORO</t>
  </si>
  <si>
    <t>00099021001 DEPOSITO DE EFECTIVO, DEPOSITANTE: BEN JULIUS GARCIA RADA, CONCEPTO: MAXIMA REMUNERACION PERMITIDA DEVOLUCION MES AGOSTO, CUENTA DE DEPOSITO: CUENTA UNICA DEL TESORO</t>
  </si>
  <si>
    <t>00526012001 DEPOSITO DE EFECTIVO, DEPOSITANTE: WILLIAMS HENRY CORDERO ALBA, CONCEPTO: DEVOLUCION DE FONDOS EN AVANCE, CUENTA DE DEPOSITO: CUENTA UNICA DEL TESORO</t>
  </si>
  <si>
    <t>00099021001 DEPOSITO DE EFECTIVO, DEPOSITANTE: RI- 26 BARRIENTOS, CONCEPTO: REVERSION POR CONCEPTO DE DINERO NO EJECUTADO POR COMPRA DE SOAT, CUENTA DE DEPOSITO: CUENTA UNICA DEL TESORO</t>
  </si>
  <si>
    <t>00586019202 DEPOSITO DE EFECTIVO, DEPOSITANTE: JOSE MANUEL PINTO LIJERON, CONCEPTO: DEVOLUCION FONDOS EN AVANCE, CUENTA DE DEPOSITO: CUENTA UNICA DEL TESORO</t>
  </si>
  <si>
    <t>00046024204 DEPOSITO DE EFECTIVO, DEPOSITANTE: ROSMERY AZURDUY JALIRI, CONCEPTO: DEVOLUCION DE VIATICOS ACTIVIDAD 02/14 C-31 - 977, CUENTA DE DEPOSITO: CUENTA UNICA DEL TESORO</t>
  </si>
  <si>
    <t>00070011102 DEP.DE CHEQ.AJENOS,RET.DE CAM.,CONCEPTO: DEVOLUCION VIATICOS REVERTIDOS ALDO BURGOS,DEP.: MINISTERIO DE TRABAJO , PROCEDENCIA: BANCO UNION S.A., CHEQUE: 7417, FECHA DE EMISION:18/03/2016</t>
  </si>
  <si>
    <t>00099021001 DEPOSITO DE EFECTIVO, DEPOSITANTE: MIGUEL ALFONSO DANZ MACEDA, CONCEPTO: DOBLE PERCEPCION, CUENTA DE DEPOSITO: CUENTA UNICA DEL TESORO</t>
  </si>
  <si>
    <t>00212102003 DEP.DE CHEQ.AJENOS,RET.DE CAM.,CONCEPTO: APORTES VOLUNTARIOS INRA - POTOSI,DEP.: INRA - POTOSI , PROCEDENCIA: BANCO UNION S.A., CHEQUE: 3546, FECHA DE EMISION:21/03/2016</t>
  </si>
  <si>
    <t>00099021001 DEP.DE CHEQ.AJENOS,RET.DE CAM.,CONCEPTO: DEVOLUCION DE GASTOS OBSERVADOS,DEP.: JERJES JUSTINIANO TALAVERA , PROCEDENCIA: BANCO UNION S.A., CHEQUE: 937, FECHA DE EMISION:22/03/2016</t>
  </si>
  <si>
    <t>00099021001 DEPOSITO DE EFECTIVO, DEPOSITANTE: NINOSKA CARLA COLQUE CHURATA, CONCEPTO: DEP EL SALDO A LA CUENTA, CUENTA DE DEPOSITO: CUENTA UNICA DEL TESORO</t>
  </si>
  <si>
    <t>00099021001 DEPOSITO DE EFECTIVO, DEPOSITANTE: MARIANO CUSI ASISTIRE, CONCEPTO: DOBLE PERCEPCION, CUENTA DE DEPOSITO: CUENTA UNICA DEL TESORO</t>
  </si>
  <si>
    <t>00099021001 DEPOSITO DE EFECTIVO, DEPOSITANTE: DAVID FLORES BARROSO, CONCEPTO: DEVOLUCION DOBLE PERCEPCION, CUENTA DE DEPOSITO: CUENTA UNICA DEL TESORO</t>
  </si>
  <si>
    <t>00099021001 DEPOSITO DE EFECTIVO, DEPOSITANTE: FERNANDO GENARO CARVAJAL VILLAFUERTE, CONCEPTO: DEVOLUCION MONTO EXCEDENTE MES MAYO 2015 LEY FINANCIAL, CUENTA DE DEPOSITO: CUENTA UNICA DEL TESORO</t>
  </si>
  <si>
    <t>00099021001 DEPOSITO DE EFECTIVO, DEPOSITANTE: FERNANDO GENARO CARVAJAL VILLAFUERTE, CONCEPTO: DEVOLUCION MONTO EXCEDENTE MES JUNIO 2015 LEY FINANCIAL, CUENTA DE DEPOSITO: CUENTA UNICA DEL TESORO</t>
  </si>
  <si>
    <t>00099021001 DEPOSITO DE EFECTIVO, DEPOSITANTE: FERNANDO GENARO CARVAJAL VILLAFUERTE, CONCEPTO: DEVOLUCION MONTO EXCEDENTE MES JULIO 2015 LEY FINANCIAL, CUENTA DE DEPOSITO: CUENTA UNICA DEL TESORO</t>
  </si>
  <si>
    <t>00099021001 DEPOSITO DE EFECTIVO, DEPOSITANTE: FERNANDO GENARO CARVAJAL VILLAFUERTE, CONCEPTO: DEVOLUCION MONTO MES AGOSTO 2015 LEY FINANCIAL, CUENTA DE DEPOSITO: CUENTA UNICA DEL TESORO</t>
  </si>
  <si>
    <t>00660012006 DEP.DE CHEQ.AJENOS,RET.DE CAM.,CONCEPTO: DEVOLUCION DE VIATICOS POR LA NO PRESENTACION INFORME C-31/2114-01 2015,DEP.: ORGANO JUDICIAL - DTO STA CRUZ , PROCEDENCIA: BANCO UNION S.A., CHEQUE: 2603, FECHA DE EMISION:02/03/2016</t>
  </si>
  <si>
    <t>00046024204 DEP.DE CHEQ.AJENOS,RET.DE CAM.,CONCEPTO: REVERSION DE FONDOS,DEP.: MINISTERIO DE SALUD , PROCEDENCIA: BANCO UNION S.A., CHEQUE: 1366, FECHA DE EMISION:14/03/2016</t>
  </si>
  <si>
    <t>00660012006 DEP.DE CHEQ.AJENOS,RET.DE CAM.,CONCEPTO: DEV DE VIATICOS POR LA NO PRESENTACION DE INFORME C-31 1578/2015-ORGANO JUDICIAL DAF-STA CRUZ,DEP.: ORGANO JUDICIAL - DTO STA CRUZ</t>
  </si>
  <si>
    <t>00099021001 DEP.DE CHEQ.AJENOS,RET.DE CAM.,CONCEPTO: REVERSION DE FONDOS,DEP.: MINISTERIO DE SALUD , PROCEDENCIA: BANCO UNION S.A., CHEQUE: 1329, FECHA DE EMISION:07/03/2016</t>
  </si>
  <si>
    <t>00099021001 DEP.DE CHEQ.AJENOS,RET.DE CAM.,CONCEPTO: REVERSION DE FONDOS,DEP.: MINISTERIO DE SALUD , PROCEDENCIA: BANCO UNION S.A., CHEQUE: 1336, FECHA DE EMISION:07/03/2016</t>
  </si>
  <si>
    <t>00099021001 DEPOSITO DE EFECTIVO, DEPOSITANTE: RA - 5 "VERGARA", CONCEPTO: REVERSION SALDOS NO EJECUTADOS / ADQ. SEGURO SOAT, CUENTA DE DEPOSITO: CUENTA UNICA DEL TESORO</t>
  </si>
  <si>
    <t>00099021001 DEPOSITO DE EFECTIVO, DEPOSITANTE: IRMA VINO VERA, CONCEPTO: DOBLE PERCEPCION, CUENTA DE DEPOSITO: CUENTA UNICA DEL TESORO</t>
  </si>
  <si>
    <t>00046104202 DEPOSITO DE EFECTIVO, DEPOSITANTE: MARY ZUNA RODRIGUEZ, CONCEPTO: DEVOLUCION DE FONDOS, CUENTA DE DEPOSITO: CUENTA UNICA DEL TESORO</t>
  </si>
  <si>
    <t>00099021001 DEPOSITO DE EFECTIVO, DEPOSITANTE: STEPHANIE MALDONADO ROCHA, CONCEPTO: DEVOLUCION, CUENTA DE DEPOSITO: CUENTA UNICA DEL TESORO</t>
  </si>
  <si>
    <t>INSTITUTO PLURINACIONAL DE  ESTUDIO DE LENGUAS Y CULTURAS  "ILPEC"</t>
  </si>
  <si>
    <t>00344014601 DEPOSITO DE EFECTIVO, DEPOSITANTE: INDIRA OLGUIN, CONCEPTO: DEVOLUCION DE RECURSOS ASIGNADOS PARA UN TALLER, CUENTA DE DEPOSITO: CUENTA UNICA DEL TESORO</t>
  </si>
  <si>
    <t>00344014601 DEPOSITO DE EFECTIVO, DEPOSITANTE: INDIRA OLGUIN, CONCEPTO: MONTO CORRESPONDIENTE A PAGO DE IMPUESTOS ( RETENCIONES), CUENTA DE DEPOSITO: CUENTA UNICA DEL TESORO</t>
  </si>
  <si>
    <t>00099021001 DEPOSITO DE EFECTIVO, DEPOSITANTE: VICTOR HUGO HUARANCA  VACA CORTES, CONCEPTO: DEV. MES AGOSTO 2015 EXCEDENTE RENUMERACION PERMITIDA, CUENTA DE DEPOSITO: CUENTA UNICA DEL TESORO</t>
  </si>
  <si>
    <t>00099021001 DEPOSITO DE EFECTIVO, DEPOSITANTE: VICTOR HUGO HUARANCA  VACA CORTES, CONCEPTO: DEV. MES JULIO 2015 EXCEDENTE RENUMERACION PERMITIDA, CUENTA DE DEPOSITO: CUENTA UNICA DEL TESORO</t>
  </si>
  <si>
    <t>00099021001 DEPOSITO DE EFECTIVO, DEPOSITANTE: VICTOR HUGO HUARANCA  VACA CORTES, CONCEPTO: DEV. MES JUNIO 2015 EXCEDENTE RENUMERACION PERMITIDA, CUENTA DE DEPOSITO: CUENTA UNICA DEL TESORO</t>
  </si>
  <si>
    <t>00099021001 DEPOSITO DE EFECTIVO, DEPOSITANTE: SANDRA BEATRIZ DORIA MEDINA RIVERA, CONCEPTO: EXCESO DE HABERES FEBRERO 2016, CUENTA DE DEPOSITO: CUENTA UNICA DEL TESORO</t>
  </si>
  <si>
    <t>00099021001 DEPOSITO DE EFECTIVO, DEPOSITANTE: VICTOR HUGO HUARANCA  VACA CORTES, CONCEPTO: DEV. MES MAYO 2015 EXCEDENTE RENUMERACION PERMITIDA, CUENTA DE DEPOSITO: CUENTA UNICA DEL TESORO</t>
  </si>
  <si>
    <t>00099021001 DEPOSITO DE EFECTIVO, DEPOSITANTE: ROBERTO MONTERO, CONCEPTO: DEVOLUCION DE VIATICOS -2013, CUENTA DE DEPOSITO: CUENTA UNICA DEL TESORO</t>
  </si>
  <si>
    <t>00099021001 DEPOSITO DE EFECTIVO, DEPOSITANTE: EDSON HURTADO, CONCEPTO: DEVOLUCION DE VIATICOS  - 2013, CUENTA DE DEPOSITO: CUENTA UNICA DEL TESORO</t>
  </si>
  <si>
    <t>00099021001 DEPOSITO DE EFECTIVO, DEPOSITANTE: JAZMIN ANTONIO, CONCEPTO: DEVOLUCION DE VIATICOS - 2013, CUENTA DE DEPOSITO: CUENTA UNICA DEL TESORO</t>
  </si>
  <si>
    <t>00046021108 DEP.DE CHEQ.AJENOS,RET.DE CAM.,CONCEPTO: PAGO DE SUELDOS ESCUELA TECNICA DE SALUD  BOLIVIANO - JAPONES,DEP.: MINISTERIO DE SALUD , PROCEDENCIA: BANCO UNION S.A., CHEQUE: 1997, FECHA DE EMISION:17/03/2016</t>
  </si>
  <si>
    <t>00099021001 DEPOSITO DE EFECTIVO, DEPOSITANTE: MIN.ECONOMIA Y FINANZAS PUBLICAS-RAMIRO CLAURE B., CONCEPTO: DEVOLUCION DE VIATICOS, CUENTA DE DEPOSITO: CUENTA UNICA DEL TESORO</t>
  </si>
  <si>
    <t>00526012001 DEP.DE CHEQ.AJENOS,RET.DE CAM.,CONCEPTO: DEBITESE DE LA CUENTA 14713679 - REVERSION DE VOMPTES C-31 S/S HR 5280,DEP.: BOLIVIA TV , PROCEDENCIA: BANCO UNION S.A., CHEQUE: 15195, FECHA DE EMISION:22/03/2016</t>
  </si>
  <si>
    <t>00680012001 DEP.DE CHEQ.AJENOS,RET.DE CAM.,CONCEPTO: DEVOLUCION PASAJES TERRESTRES,DEP.: CONTRALORIA GENERAL DEL ESTADO , PROCEDENCIA: BANCO UNION S.A., CHEQUE: 4133, FECHA DE EMISION:21/03/2016</t>
  </si>
  <si>
    <t>AUTORIDAD DE FISCALIZACION Y CONTROL SOCIAL DE EMPRESAS "AEMP"</t>
  </si>
  <si>
    <t>00099021001 DEP.DE CHEQ.AJENOS,RET.DE CAM.,CONCEPTO: AUT FISC EMPRESAS-DEVOLUCION INCAPACIDAD TEMPORAL-ENERO/16,DEP.: CAJA PETROLERA DE SALUD , PROCEDENCIA: BANCO UNION S.A., CHEQUE: 9111, FECHA DE EMISION:22/03/2016</t>
  </si>
  <si>
    <t>SERVICIO NACIONAL DEL RIEGO    "SENARI"</t>
  </si>
  <si>
    <t>00099021001 DEP.DE CHEQ.AJENOS,RET.DE CAM.,CONCEPTO: SERVICIO DEPARTAMENTAL DE RIEGO-DEVOLUCION DE RECURSOS EN DEMASIA-ORURO,DEP.: CAJA PETROLERA DE SALUD , PROCEDENCIA: BANCO UNION S.A., CHEQUE: 9144, FECHA DE EMISION:24/03/2016</t>
  </si>
  <si>
    <t>00099021001 DEP.DE CHEQ.AJENOS,RET.DE CAM.,CONCEPTO: GIRO: VIDAL GONZALES CESAREO,DEP.: BANCO UNION S.A. , PROCEDENCIA: BANCO UNION S.A., CHEQUE: 140527, FECHA DE EMISION:24/03/2016</t>
  </si>
  <si>
    <t>00099021001 DEP.DE CHEQ.AJENOS,RET.DE CAM.,CONCEPTO: GIRO: CONDORI MAMANI VITALIA,DEP.: BANCO UNION S.A. , PROCEDENCIA: BANCO UNION S.A., CHEQUE: 140525, FECHA DE EMISION:24/03/2016</t>
  </si>
  <si>
    <t>00099021001 DEP.DE CHEQ.AJENOS,RET.DE CAM.,CONCEPTO: GIRO:ANGULO CARDOZO MIRTHA CIRA,DEP.: BANCO UNION S.A. , PROCEDENCIA: BANCO UNION S.A., CHEQUE: 140524, FECHA DE EMISION:24/03/2016</t>
  </si>
  <si>
    <t>00572012001 DEPOSITO DE EFECTIVO, DEPOSITANTE: ALEJANDRO MACIAS VELES EMAPA, CONCEPTO: DEVOLUCION DE HABERES MES DICIEMBRE 2015, CUENTA DE DEPOSITO: CUENTA UNICA DEL TESORO</t>
  </si>
  <si>
    <t>00099021001 DEPOSITO DE EFECTIVO, DEPOSITANTE: CLAUDIA VIRGINIA QUISPE LUQUE, CONCEPTO: DEVOLUCION 2 DUODECIMAS DE AGUINALDO, CUENTA DE DEPOSITO: CUENTA UNICA DEL TESORO</t>
  </si>
  <si>
    <t>00099021001 DEPOSITO DE EFECTIVO, DEPOSITANTE: MARY PATRICIA AMANDA CORDERO CARDENAS, CONCEPTO: DEVOLUCION DIPLOMADO DERECHO ADMINISTRATIVO, CUENTA DE DEPOSITO: CUENTA UNICA DEL TESORO</t>
  </si>
  <si>
    <t>00099021001 DEPOSITO DE EFECTIVO, DEPOSITANTE: MARTHA IRENE LOPEZ POMA, CONCEPTO: DEVOLUCION, CUENTA DE DEPOSITO: CUENTA UNICA DEL TESORO</t>
  </si>
  <si>
    <t>00099021001 DEP.DE CHEQ.AJENOS,RET.DE CAM.,CONCEPTO: DEVOLUCION DE CONTRIBUCIONES EN EXCESO DE BBVA PREVISION AFP,DEP.: MINISTERIO DE EDUCACION , PROCEDENCIA: BANCO UNION S.A., CHEQUE: 19800, FECHA DE EMISION:25/03/2016</t>
  </si>
  <si>
    <t>00099021001 DEPOSITO DE EFECTIVO, DEPOSITANTE: DIVA ANA MURILLO MENDEZ, CONCEPTO: DOBLE PERCEPCION, CUENTA DE DEPOSITO: CUENTA UNICA DEL TESORO</t>
  </si>
  <si>
    <t>00099021001 DEPOSITO DE EFECTIVO, DEPOSITANTE: PRIMITIVO RAMIRO MARIACA SUXO, CONCEPTO: DOBLE PERCEPCION, CUENTA DE DEPOSITO: CUENTA UNICA DEL TESORO</t>
  </si>
  <si>
    <t>00099021001 DEP.DE CHEQ.AJENOS,RET.DE CAM.,CONCEPTO: GIRO: CORTEZ ROJAS ELISA,DEP.: BANCO UINION S.A. , PROCEDENCIA: BANCO UNION S.A., CHEQUE: 140530, FECHA DE EMISION:28/03/2016</t>
  </si>
  <si>
    <t>00099021001 DEPOSITO DE EFECTIVO, DEPOSITANTE: MARIA ANGELICA PUENTE VILA, CONCEPTO: DEVOLUCION DE HABERES FEBRERO, CUENTA DE DEPOSITO: CUENTA UNICA DEL TESORO</t>
  </si>
  <si>
    <t>00086074101 DEP.DE CHEQ.AJENOS,RET.DE CAM.,CONCEPTO: RECURSOS DE CONTRAPARTE GAM DE CLIZA,PROGRAMA PROAR,DEP.: MMAYA-UCP/CAF - GAM DE CLIZA , PROCEDENCIA: BANCO UNION S.A., CHEQUE: 7609, FECHA DE EMISION:29/02/2016</t>
  </si>
  <si>
    <t>SERVICIO AL MEJORAMIENTO DE LA NAVEGACION AMAZONICA "SEMENA"</t>
  </si>
  <si>
    <t>00192014101 DEPOSITO DE EFECTIVO, DEPOSITANTE: SEMENA- ALFONSO PAZ SUAREZ, CONCEPTO: DEVOLUCION DE ZARPE Y ATAQUE DEL PREVENTIVO N¿ 59, CUENTA DE DEPOSITO: CUENTA UNICA DEL TESORO</t>
  </si>
  <si>
    <t>00526012001 DEPOSITO DE EFECTIVO, DEPOSITANTE: BOLIVIA  TV- CESAR GOMEZ CONDORI, CONCEPTO: DEV. DE FONDOS EN AVANCE, CUENTA DE DEPOSITO: CUENTA UNICA DEL TESORO</t>
  </si>
  <si>
    <t>00099021001 DEPOSITO DE EFECTIVO, DEPOSITANTE: ARMADA BOLIVIANA - LUCIANO ORETEA ARANO, CONCEPTO: PASAJES NO EJECUTADOS, CUENTA DE DEPOSITO: CUENTA UNICA DEL TESORO</t>
  </si>
  <si>
    <t>00099021001 DEPOSITO DE EFECTIVO, DEPOSITANTE: AASANA, CONCEPTO: REVERSION ANTICIPADA POR EXCESO DE PAGO, CUENTA DE DEPOSITO: CUENTA UNICA DEL TESORO</t>
  </si>
  <si>
    <t>00099021001 DEPOSITO DE EFECTIVO, DEPOSITANTE: JUAN PEDRO CARVAJAL CARVAJAL, CONCEPTO: DOBLE PERCEPCION, CUENTA DE DEPOSITO: CUENTA UNICA DEL TESORO</t>
  </si>
  <si>
    <t>00099021001 DEPOSITO DE EFECTIVO, DEPOSITANTE: ROSARIO VEIZAGA DE GUTIERREZ, CONCEPTO: DOBLE PERSEPCION, CUENTA DE DEPOSITO: CUENTA UNICA DEL TESORO</t>
  </si>
  <si>
    <t>00099021001 DEPOSITO DE EFECTIVO, DEPOSITANTE: NELLY MORALES CESPEDES, CONCEPTO: DEVOLUCION DE PASAJES - 2013, CUENTA DE DEPOSITO: CUENTA UNICA DEL TESORO</t>
  </si>
  <si>
    <t>00099021001 DEPOSITO DE EFECTIVO, DEPOSITANTE: ESCUELA DE APLICACION DE ARMAS Y TECNOLOGICA, CONCEPTO: REVERSION DE GASTOS NO EJECUTADOS SOAT, CUENTA DE DEPOSITO: CUENTA UNICA DEL TESORO</t>
  </si>
  <si>
    <t>SERVICIO GEOLOGICO MINERO "SERGEOMIN"</t>
  </si>
  <si>
    <t>00234014202 DEPOSITO DE EFECTIVO, DEPOSITANTE: FRANZ DELGADO CONDORI, CONCEPTO: DEVOLUCION DE SALDO POR FONDO EN AVANCE, CUENTA DE DEPOSITO: CUENTA UNICA DEL TESORO</t>
  </si>
  <si>
    <t>00099021001 DEPOSITO DE EFECTIVO, DEPOSITANTE: JHONNY QUISPE PATTY, CONCEPTO: POR CONCEPTO DE TELEFONIA DEL MES DE DICIEMBRE DE 2015, CUENTA DE DEPOSITO: CUENTA UNICA DEL TESORO</t>
  </si>
  <si>
    <t>00099021001 DEPOSITO DE EFECTIVO, DEPOSITANTE: JHONNY QUISPE  PATTY, CONCEPTO: POR CONCEPTO DE ALIMENTACION DE ANIMALES CORRESPONDIENTE AL MES DE AGOSTO DE 2015, CUENTA DE DEPOSITO: CUENTA UNICA DEL TESORO</t>
  </si>
  <si>
    <t>00099021001 DEPOSITO DE EFECTIVO, DEPOSITANTE: JHONNY QUISPE  PATTY, CONCEPTO: POR  CONCEPTO ALIMENTACION DE ANIMALES CORRESPONDIENTE AL MES DE JULIO DE 2015, CUENTA DE DEPOSITO: CUENTA UNICA DEL TESORO</t>
  </si>
  <si>
    <t>00041031107 DEPOSITO DE EFECTIVO, DEPOSITANTE: DANIELA ZARATE MOGRO, CONCEPTO: DEVOLUCION GASTO EN PASAJES, CUENTA DE DEPOSITO: CUENTA UNICA DEL TESORO</t>
  </si>
  <si>
    <t>00099021001 DEPOSITO DE EFECTIVO, DEPOSITANTE: MARCO ANTONIO ABARIOJO YUCO, CONCEPTO: DEVOLUCION DE PASAJES 2013, CUENTA DE DEPOSITO: CUENTA UNICA DEL TESORO</t>
  </si>
  <si>
    <t>00099021001 DEPOSITO DE EFECTIVO, DEPOSITANTE: EMELINA VELASCO LAZARTE, CONCEPTO: DEVOLUCION PAGO DE HABER FEBRERO 2016, CUENTA DE DEPOSITO: CUENTA UNICA DEL TESORO</t>
  </si>
  <si>
    <t>00099021001 DEP.DE CHEQ.AJENOS,RET.DE CAM.,CONCEPTO: DEV. DE SALDO POR PAGO DEL SEGUNDO AGUINALDO A EX- FUNCIONARIO ISRAEL SALAZAR YUPANQUI,DEP.: SENASIR , PROCEDENCIA: BANCO UNION S.A., CHEQUE: 297, FECHA DE EMISION:18/03/2016</t>
  </si>
  <si>
    <t>00580012001 DEP.DE CHEQ.AJENOS,RET.DE CAM.,CONCEPTO: DEVOLUCION,DEP.: DEPOSITOS ADUANEROS BOLIVIANOS , PROCEDENCIA: BANCO UNION S.A., CHEQUE: 5689, FECHA DE EMISION:24/03/2016</t>
  </si>
  <si>
    <t>00580012001 DEP.DE CHEQ.AJENOS,RET.DE CAM.,CONCEPTO: DEVOLUCION,DEP.: DEPOSITOS ADUANEROS BOLIVIANOS , PROCEDENCIA: BANCO UNION S.A., CHEQUE: 5690, FECHA DE EMISION:24/03/2016</t>
  </si>
  <si>
    <t>00099021001 DEPOSITO DE EFECTIVO, DEPOSITANTE: JUAN CARLOS CHAMBILLA CONDORI, CONCEPTO: DEV. DE VIATICOS Y PASAJES 2013, CUENTA DE DEPOSITO: CUENTA UNICA DEL TESORO</t>
  </si>
  <si>
    <t>00373024101 DEPOSITO DE EFECTIVO, DEPOSITANTE: FONDO DE DESARROLLO INDIGENA, CONCEPTO: DEV. DE  FONDOS EN AVANCE PARA PAGO DE GASTOS JUDICIALES Y OTROS GASTOS, CUENTA DE DEPOSITO: CUENTA UNICA DEL TESORO</t>
  </si>
  <si>
    <t>00099021001 DEP.DE CHEQ.AJENOS,RET.DE CAM.,CONCEPTO: DEVOLUCION POR ENVIO DE BASE DE DATOS DEL IBD 2015,DEP.: MINISTERIO DE EDUCACION , PROCEDENCIA: BANCO UNION S.A., CHEQUE: 19805, FECHA DE EMISION:28/03/2016</t>
  </si>
  <si>
    <t>00099021001 DEP.DE CHEQ.AJENOS,RET.DE CAM.,CONCEPTO: DEVOLUCION POR ENVIO DE BASE DE DATOS DEL IBD 2015,DEP.: MINISTERIO DE EDUCACION , PROCEDENCIA: BANCO UNION S.A., CHEQUE: 19809, FECHA DE EMISION:28/03/2016</t>
  </si>
  <si>
    <t>00099021001 DEPOSITO DE EFECTIVO, DEPOSITANTE: MDPYEP-CONSULTORA BUEZO-LEGLISE, CONCEPTO: DEVOLUCION POR MULTAS "IMPLEMENTACION DE UNA PLANTA PROCESADORA DE PAPA EN CHUQUISACA", CUENTA DE DEPOSITO: CUENTA UNICA DEL TESORO</t>
  </si>
  <si>
    <t>00283012002 DEP.DE CHEQ.AJENOS,RET.DE CAM.,CONCEPTO: PERDIDA DE CREDENCIAL,DEP.: ADUANA NACIONAL DE BOLIVIA , PROCEDENCIA: BANCO UNION S.A., CHEQUE: 1966, FECHA DE EMISION:23/03/2016</t>
  </si>
  <si>
    <t>00283012002 DEP.DE CHEQ.AJENOS,RET.DE CAM.,CONCEPTO: VIATICOS,DEP.: ADUANA NACIONAL DE BOLIVIA , PROCEDENCIA: BANCO UNION S.A., CHEQUE: 1969, FECHA DE EMISION:23/03/2016</t>
  </si>
  <si>
    <t>00283012002 DEP.DE CHEQ.AJENOS,RET.DE CAM.,CONCEPTO: VIATICOS,DEP.: ADUANA NACIONAL DE BOLIVIA , PROCEDENCIA: BANCO UNION S.A., CHEQUE: 1968, FECHA DE EMISION:23/03/2016</t>
  </si>
  <si>
    <t>00283012002 DEP.DE CHEQ.AJENOS,RET.DE CAM.,CONCEPTO: VIATICOS,DEP.: ADUANA NACIONAL DE BOLIVIA , PROCEDENCIA: BANCO UNION S.A., CHEQUE: 1967, FECHA DE EMISION:23/03/2016</t>
  </si>
  <si>
    <t>00099021001 DEPOSITO DE EFECTIVO, DEPOSITANTE: JULIO PATZI PACO, CONCEPTO: DOBLE PERCEPCION, CUENTA DE DEPOSITO: CUENTA UNICA DEL TESORO</t>
  </si>
  <si>
    <t>00099021001 DEPOSITO DE EFECTIVO, DEPOSITANTE: GROVER CHAVARRIA RODRIGUEZ, CONCEPTO: DOBLE PERCEPCION, CUENTA DE DEPOSITO: CUENTA UNICA DEL TESORO</t>
  </si>
  <si>
    <t>00099021001 DEPOSITO DE EFECTIVO, DEPOSITANTE: MERCEDES ANABE ZURITA, CONCEPTO: DEVOLUCION DE DEUDECIMA DE AGUINALDO, CUENTA DE DEPOSITO: CUENTA UNICA DEL TESORO</t>
  </si>
  <si>
    <t>00526012001 DEPOSITO DE EFECTIVO, DEPOSITANTE: HENRY ALBERTO ROJAS REVOLLO - BOLIVIA TV, CONCEPTO: DEVOLUCION DE MONTO PARCIAL EN PLANILLA DEL FUNCIONARIO ESPINJOZA FABRIC FAVIO ALFREDO, CUENTA DE DEPOSITO: CUENTA UNICA DEL TESORO</t>
  </si>
  <si>
    <t>00081014202 DEPOSITO DE EFECTIVO, DEPOSITANTE: OMAR ELADIO PEREZ NOGALES, CONCEPTO: REPOSICION DE 1 DIA DE SALARIO 31-01-2015, CUENTA DE DEPOSITO: CUENTA UNICA DEL TESORO</t>
  </si>
  <si>
    <t>00099021001 DEPOSITO DE EFECTIVO, DEPOSITANTE: ROSSIO CONCEPCION BUENO PEREZ, CONCEPTO: DEVOLUCION DE REFRIGERIOS MES DE ENERO DE ACUERDO A CONTRATO, CUENTA DE DEPOSITO: CUENTA UNICA DEL TESORO</t>
  </si>
  <si>
    <t>00283012002 DEPOSITO DE EFECTIVO, DEPOSITANTE: LUIS ZENON DURAN PORTUGAL, CONCEPTO: DEVOLUCION DE VIATICOS, CUENTA DE DEPOSITO: CUENTA UNICA DEL TESORO</t>
  </si>
  <si>
    <t>00190012003 DEPOSITO DE EFECTIVO, DEPOSITANTE: EDGAR DURAN, CONCEPTO: DEVOLUCION DE VIATICOS POR EDGAR DURAN A LA COM. CHUJUNI EL 14 DICIEMBRE/2015, CUENTA DE DEPOSITO: CUENTA UNICA DEL TESORO</t>
  </si>
  <si>
    <t>00190012003 DEPOSITO DE EFECTIVO, DEPOSITANTE: EDGAR DURAN, CONCEPTO: DEVOLUCION DE VIATICOS POR EDGAR DURAN AL MUN. PALCA EL 20/10/15, CUENTA DE DEPOSITO: CUENTA UNICA DEL TESORO</t>
  </si>
  <si>
    <t>00190012003 DEPOSITO DE EFECTIVO, DEPOSITANTE: LUCIA VARGAS, CONCEPTO: DEVOLUCION DE VIATICOS POR LUCIA VARGAS AL MUN. TACACOMA DEL 9 AL 11 DE NOV./2015, CUENTA DE DEPOSITO: CUENTA UNICA DEL TESORO</t>
  </si>
  <si>
    <t>00190012003 DEPOSITO DE EFECTIVO, DEPOSITANTE: AMILCAR ONDARZA, CONCEPTO: DEVOLUCION DE VIATICOS POR AMILCAR ONDARZA AL MUN. TACACOMA DEL9 AL 11 NOV/2015, CUENTA DE DEPOSITO: CUENTA UNICA DEL TESORO</t>
  </si>
  <si>
    <t>00574012003 DEPOSITO DE EFECTIVO, DEPOSITANTE: MOLINERA OKI S.R.L., CONCEPTO: DEVOLUCION FACTURAS N¿! 1094 Y 1095 LACTEOSBOL - ORURO, CUENTA DE DEPOSITO: CUENTA UNICA DEL TESORO</t>
  </si>
  <si>
    <t>00099021001 DEPOSITO DE EFECTIVO, DEPOSITANTE: CRISTIAN VARGAS  FERRUFINO, CONCEPTO: DEP. POR DEUDA TELEFONICA EX SENATER / H.R  5312, CUENTA DE DEPOSITO: CUENTA UNICA DEL TESORO</t>
  </si>
  <si>
    <t>00594012001 DEPOSITO DE EFECTIVO, DEPOSITANTE: PEDRO TEOFILO SAIRE QUISPE, CONCEPTO: DEV. DE VIATICOS SR. PEDRO SAIRE, CUENTA DE DEPOSITO: CUENTA UNICA DEL TESORO</t>
  </si>
  <si>
    <t>CARTONES DE BOLIVIA           "CARTONBOL"</t>
  </si>
  <si>
    <t>00576012002 DEPOSITO DE EFECTIVO, DEPOSITANTE: FATIMA MONTOYA LAZARO, CONCEPTO: DEV RECURSOS POR PAGO VISTA DE CARGO N¿ 17-281-15 N¿ DOC 102805 Y 102806 C/UNO BS 307-NOV DIC, CUENTA DE DEPOSITO: CUENTA UNICA DEL TESORO</t>
  </si>
  <si>
    <t>00576012002 DEPOSITO DE EFECTIVO, DEPOSITANTE: FATIMA MONTOYA LAZARO, CONCEPTO: DEV REC POR PAGO VISTA DE CARGO N 17-281-15 FORM 200 N¿ TRAMITE 215658961 MES DIC/2011, CUENTA DE DEPOSITO: CUENTA UNICA DEL TESORO</t>
  </si>
  <si>
    <t>00046021107 DEP.DE CHEQ.AJENOS,RET.DE CAM.,CONCEPTO: PAGO DE SUELDOS CENETROP,DEP.: MIN DE SALUD , PROCEDENCIA: BANCO UNION S.A., CHEQUE: 11586, FECHA DE EMISION:28/03/2016</t>
  </si>
  <si>
    <t>00099021001 DEPOSITO DE EFECTIVO, DEPOSITANTE: GIOVANNA PEREZ ROCA, CONCEPTO: DEVOLUCION POR DOBLE PERCEPCION, CUENTA DE DEPOSITO: CUENTA UNICA DEL TESORO</t>
  </si>
  <si>
    <t>00099021001 DEPOSITO DE EFECTIVO, DEPOSITANTE: NUE  MORON CARRASCO, CONCEPTO: REV. POR PAGO DE VIATICOS  GESTION 201 NUE MORON C.I. 2822922 S.C., CUENTA DE DEPOSITO: CUENTA UNICA DEL TESORO</t>
  </si>
  <si>
    <t>00287102001 DEP.DE CHEQ.AJENOS,RET.DE CAM.,CONCEPTO: REVERSION DE C-31 22 BENI,DEP.: FPS-OF CENTRAL , PROCEDENCIA: BANCO UNION S.A., CHEQUE: 230, FECHA DE EMISION:14/03/2016</t>
  </si>
  <si>
    <t>00287102001 DEP.DE CHEQ.AJENOS,RET.DE CAM.,CONCEPTO: REVERSION DE C-31 28 BENI,DEP.: FPS-OF CENTRAL , PROCEDENCIA: BANCO UNION S.A., CHEQUE: 232, FECHA DE EMISION:14/03/2016</t>
  </si>
  <si>
    <t>00283012002 DEP.DE CHEQ.AJENOS,RET.DE CAM.,CONCEPTO: DEV. DE VIATICOS,DEP.: ADUANA NAL DE BOLIVIA , PROCEDENCIA: BANCO UNION S.A., CHEQUE: 1990, FECHA DE EMISION:28/03/2016</t>
  </si>
  <si>
    <t>00099021001 DEPOSITO DE EFECTIVO, DEPOSITANTE: VICEMINISTERIO DE TIERRAS, CONCEPTO: DEVOLUCION DE FONDOS EN AVANCE CON CARGOS A RENDICION, CUENTA DE DEPOSITO: CUENTA UNICA DEL TESORO</t>
  </si>
  <si>
    <t>00099021001 DEPOSITO DE EFECTIVO, DEPOSITANTE: JUAN CARLOS UGARTE VARGAS, CONCEPTO: REV. POR NO COMPRA DE UN SEGURO SOAT, CUENTA DE DEPOSITO: CUENTA UNICA DEL TESORO</t>
  </si>
  <si>
    <t>00099021001 DEPOSITO DE EFECTIVO, DEPOSITANTE: SULLMA FATIMA LEON, CONCEPTO: DOBLE PERCECPION, CUENTA DE DEPOSITO: CUENTA UNICA DEL TESORO</t>
  </si>
  <si>
    <t>00099021001 DEPOSITO DE EFECTIVO, DEPOSITANTE: SEDES LA PAZ, CONCEPTO: RECURSOS ORDINARIOS, CUENTA DE DEPOSITO: CUENTA UNICA DEL TESORO</t>
  </si>
  <si>
    <t>00224012001 DEP.DE CHEQ.AJENOS,RET.DE CAM.,CONCEPTO: TRANSFERENCIA DE RECURSOS POR DEV. DE  FONDOS CORRESPONDIENTE A SUELDOS Y SALARIOS DEL PERSONAL FPS,DEP.: INSUMOS BOLIVIA , PROCEDENCIA: BANCO UNION S.A., CHEQUE: 175, FECHA DE EMISION:29/03/2016</t>
  </si>
  <si>
    <t>00015021101 DEP.DE CHEQ.AJENOS,RET.DE CAM.,CONCEPTO: BONO A CARGO,DEP.: DIR. NAL. DE SALUD POLICIA BOLIVIANA , PROCEDENCIA: BANCO UNION S.A., CHEQUE: 2810, FECHA DE EMISION:22/03/2016</t>
  </si>
  <si>
    <t>00224012001 DEP.DE CHEQ.AJENOS,RET.DE CAM.,CONCEPTO: TRANSFERENCIA DE  FONODS PARA PAGO POSTERIOR  A LA EMPRESA PERUANA GANVET  COMPRA DE ALIMENTO PECES,DEP.: INSUMOS BOLIVIA , PROCEDENCIA: BANCO UNION S.A., CHEQUE: 1569, FECHA DE EMISION:29/03/2016</t>
  </si>
  <si>
    <t>00099021001 DEPOSITO DE EFECTIVO, DEPOSITANTE: ISAAC CACERES CHAVEZ, CONCEPTO: REVERSION DE ALIMENTOS PARA ANIMALES, CUENTA DE DEPOSITO: CUENTA UNICA DEL TESORO</t>
  </si>
  <si>
    <t>00099021001 DEPOSITO DE EFECTIVO, DEPOSITANTE: EDGAR RAUL SERRANO GARRET, CONCEPTO: DEVOLUCION VIATICOS VIAJE A LA PAZ DEL 14 AL 16-10-2016 S/G C31-1555/2015, CUENTA DE DEPOSITO: CUENTA UNICA DEL TESORO</t>
  </si>
  <si>
    <t>00576012002 DEPOSITO DE EFECTIVO, DEPOSITANTE: CARTONBOL RECAUDADORA, CONCEPTO: DEVOLUCION MULTA SIN, CUENTA DE DEPOSITO: CUENTA UNICA DEL TESORO</t>
  </si>
  <si>
    <t>00099021001 DEPOSITO DE EFECTIVO, DEPOSITANTE: JOANY JENNY FELIPEZ MITA, CONCEPTO: DEVOLUCION SALARIO, CUENTA DE DEPOSITO: CUENTA UNICA DEL TESORO</t>
  </si>
  <si>
    <t>00132012003 DEPOSITO DE EFECTIVO, DEPOSITANTE: SEDEM - PEPLBOL, CONCEPTO: DEVOLUCION PAGO HABERES DICIEMBRE 2015, CUENTA DE DEPOSITO: CUENTA UNICA DEL TESORO</t>
  </si>
  <si>
    <t>00046024204 DEPOSITO DE EFECTIVO, DEPOSITANTE: PROFIRIO CHIRINOS FERNANDEZ, CONCEPTO: DEV. DE VIATICOS ACTIVIDAD 02/14 C-31 -977, CUENTA DE DEPOSITO: CUENTA UNICA DEL TESORO</t>
  </si>
  <si>
    <t>00099021001 DEPOSITO DE EFECTIVO, DEPOSITANTE: BAT ESC COM I VIDAURRE, CONCEPTO: REVERSION DEL SEGURO OBLIGATORIO DE ACCIDENTES DE TRANSITO (SOAT), CUENTA DE DEPOSITO: CUENTA UNICA DEL TESORO</t>
  </si>
  <si>
    <t>00526012001 DEPOSITO DE EFECTIVO, DEPOSITANTE: DAVID LAURA - BOLIVIA TV, CONCEPTO: DEVOLUCION, CUENTA DE DEPOSITO: CUENTA UNICA DEL TESORO</t>
  </si>
  <si>
    <t>00099021001 DEPOSITO DE EFECTIVO, DEPOSITANTE: CINTHIA VERONICA TERAN IRAHOLA, CONCEPTO: DEP PAGO DE SUELDO, CUENTA DE DEPOSITO: CUENTA UNICA DEL TESORO</t>
  </si>
  <si>
    <t>00099021001 DEPOSITO DE EFECTIVO, DEPOSITANTE: MIN. COM. - NICOLAS MENDOZA, CONCEPTO: DEVOLUCION SALDO REFRIGERIO FEBRERO C31 - 654, CUENTA DE DEPOSITO: CUENTA UNICA DEL TESORO</t>
  </si>
  <si>
    <t>00087011103 DEPOSITO DE EFECTIVO, DEPOSITANTE: MIN. COM. NICOLAS MENDOZA, CONCEPTO: DEVOLUCION SALDO REFRIGERIO FEBRERO C31 - 655, CUENTA DE DEPOSITO: CUENTA UNICA DEL TESORO</t>
  </si>
  <si>
    <t>00190012003 DEPOSITO DE EFECTIVO, DEPOSITANTE: MARIO VILLCA, CONCEPTO: DEVOLUCION DE VIATICOS POR MARIO VILLCA AL MUN SAN LUCAS DEL 11 AL 13 DE NOV/2015, CUENTA DE DEPOSITO: CUENTA UNICA DEL TESORO</t>
  </si>
  <si>
    <t>00190012003 DEPOSITO DE EFECTIVO, DEPOSITANTE: JUAN GUZMAN, CONCEPTO: DEVOLUCION DE VIATICOS POR JUAN GUZMAN AL CANTON SANTA FE DEL 16 AL 17/NOV/2015, CUENTA DE DEPOSITO: CUENTA UNICA DEL TESORO</t>
  </si>
  <si>
    <t>00283012002 DEPOSITO DE EFECTIVO, DEPOSITANTE: JORGE ALVARO GONZALES ZELAYA, CONCEPTO: DEVOLUCION DE VIATICOS, CUENTA DE DEPOSITO: CUENTA UNICA DEL TESORO</t>
  </si>
  <si>
    <t>00513212001 DEPOSITO DE EFECTIVO, DEPOSITANTE: "NINA BRAVO", CONCEPTO: DEVOLUCION DE FONDOS, CUENTA DE DEPOSITO: CUENTA UNICA DEL TESORO</t>
  </si>
  <si>
    <t>00099021001 DEPOSITO DE EFECTIVO, DEPOSITANTE: JUAN CARLOS CHAMBILLA FORRA, CONCEPTO: DEVOLUCION DE PASAJES 2013, CUENTA DE DEPOSITO: CUENTA UNICA DEL TESORO</t>
  </si>
  <si>
    <t>00099021001 DEPOSITO DE EFECTIVO, DEPOSITANTE: CANCIO MAMANI, CONCEPTO: DEVOLUCION DE PASAJES 2013, CUENTA DE DEPOSITO: CUENTA UNICA DEL TESORO</t>
  </si>
  <si>
    <t>00099021001 DEP.DE CHEQ.AJENOS,RET.DE CAM.,CONCEPTO: ASIGNACIONES,DEP.: UNIPOL , PROCEDENCIA: BANCO UNION S.A., CHEQUE: 6660, FECHA DE EMISION:29/03/2016</t>
  </si>
  <si>
    <t>00047228001 DEP.DE CHEQ.AJENOS,RET.DE CAM.,CONCEPTO: REVERSION DE RECURSOS POR TRANSFERENCIA A LA OP. AFEVAL GESTION 2015,DEP.: AFEVAL , PROCEDENCIA: BANCO UNION S.A., CHEQUE: 15, FECHA DE EMISION:29/03/2016</t>
  </si>
  <si>
    <t>00099021001 DEP.DE CHEQ.AJENOS,RET.DE CAM.,CONCEPTO: DEVOLUCION POR DEOSITO SAN JOSE S.R.L. (PASAJES) PERSONAL MINISTERIO DE JUSTICIA,DEP.: MINISTERIO DE JUSTICIA , PROCEDENCIA: BANCO UNION S.A., CHEQUE: 1965, FECHA DE EMISION:31/03/2016</t>
  </si>
  <si>
    <t>00099021001 DEPOSITO DE EFECTIVO, DEPOSITANTE: DOMINGO FAUSTINO CALLISAYA CHURA, CONCEPTO: DOBLE PERCEPCION, CUENTA DE DEPOSITO: CUENTA UNICA DEL TESORO</t>
  </si>
  <si>
    <t>00035011105 DEP.DE CHEQ.AJENOS,RET.DE CAM.,CONCEPTO: REEMBOLSO DE SIT PERIODO ENERO/2016 FUENTE11-000,DEP.: MINISTERIO DE ECONOMIA Y FINANZAS , PROCEDENCIA: BANCO UNION S.A., CHEQUE: 17179, FECHA DE EMISION:22/03/2016</t>
  </si>
  <si>
    <t>00099021001 DEP.DE CHEQ.AJENOS,RET.DE CAM.,CONCEPTO: REEMBOLSO SIT PERIODO ENERO/2016 FUENTE 10-111,DEP.: MINISTERIO DE ECONOMIA Y FINANZAS PUBLICAS , PROCEDENCIA: BANCO UNION S.A., CHEQUE: 17180, FECHA DE EMISION:22/03/2016</t>
  </si>
  <si>
    <t>00099021001 DEPOSITO DE EFECTIVO, DEPOSITANTE: ARMADA BOLIVIANA CN. LUCIANO ORETEA ARANO, CONCEPTO: VIATICOS NO EJECUTADOS, CUENTA DE DEPOSITO: CUENTA UNICA DEL TESORO</t>
  </si>
  <si>
    <t>00099021001 DEPOSITO DE EFECTIVO, DEPOSITANTE: EJERCITO DE BOLIVIA, CONCEPTO: DEVOLUCION DE FONDOS NO EJECUTADOS, CUENTA DE DEPOSITO: CUENTA UNICA DEL TESORO</t>
  </si>
  <si>
    <t>00099021001 DEPOSITO DE EFECTIVO, DEPOSITANTE: RAUL SILVA  SEGALES, CONCEPTO: DOBLE PERCEPCION, CUENTA DE DEPOSITO: CUENTA UNICA DEL TESORO</t>
  </si>
  <si>
    <t>00099021001 DEP.DE CHEQ.AJENOS,RET.DE CAM.,CONCEPTO: DEVOLUCION DE BAJAS POR INCAPACIDAD TEMPORAL,DEP.: MINISTERIO DE SALUD , PROCEDENCIA: BANCO UNION S.A., CHEQUE: 17221, FECHA DE EMISION:23/03/2016</t>
  </si>
  <si>
    <t>00046024204 DEP.DE CHEQ.AJENOS,RET.DE CAM.,CONCEPTO: DEVOLUCION DE BAJAS POR INCAPACIDAD TEMPORAL,DEP.: MINISTERIO DE SALUD , PROCEDENCIA: BANCO UNION S.A., CHEQUE: 17223, FECHA DE EMISION:23/03/2016</t>
  </si>
  <si>
    <t>00046021109 DEP.DE CHEQ.AJENOS,RET.DE CAM.,CONCEPTO: DEVOLUCION DE BAJAS POR INCAPACIDAD TEMPORAL,DEP.: MINISTERIO DE SALUD , PROCEDENCIA: BANCO UNION S.A., CHEQUE: 17222, FECHA DE EMISION:23/03/2016</t>
  </si>
  <si>
    <t>00099021001 DEPOSITO DE EFECTIVO, DEPOSITANTE: CARLOS FIDEL URQUIETA GALVAN - SEDES  LA  PAZ, CONCEPTO: DEV. EXCEDENTE SALARIAL SEGUN LEY FINANCIAL AGOSTO 2015, CUENTA DE DEPOSITO: CUENTA UNICA DEL TESORO</t>
  </si>
  <si>
    <t>00099021001 DEPOSITO DE EFECTIVO, DEPOSITANTE: CARLOS FIDEL URQUIETA GALVAN - SEDES  LA  PAZ, CONCEPTO: DEV.  EXCEDENTE SALARIAL SEGUN LEY FINANCIAL JULIO 2015, CUENTA DE DEPOSITO: CUENTA UNICA DEL TESORO</t>
  </si>
  <si>
    <t>00099021001 DEPOSITO DE EFECTIVO, DEPOSITANTE: CARLOS FIDEL URQUIETA GALVAN - SEDES  LA  PAZ, CONCEPTO: DEV. EXCEDENTE SALARIAL SEGUN LEY FINANCIAL JUNIO 2015, CUENTA DE DEPOSITO: CUENTA UNICA DEL TESORO</t>
  </si>
  <si>
    <t>00099021001 DEPOSITO DE EFECTIVO, DEPOSITANTE: CARLOS FIDEL URQUIETA GALVAN - SEDES  LA  PAZ, CONCEPTO: DEV. DE EXCEDENTE SALARIAL SEGUN LEY FINANCIAL MAYO 2015, CUENTA DE DEPOSITO: CUENTA UNICA DEL TESORO</t>
  </si>
  <si>
    <t>00292092001 DEP.DE CHEQ.AJENOS,RET.DE CAM.,CONCEPTO: DEVOLUCION SALDOS BENI-PANDO,DEP.: VIAS-BOLIVIA , PROCEDENCIA: BANCO UNION S.A., CHEQUE: 3047, FECHA DE EMISION:30/03/2016</t>
  </si>
  <si>
    <t>00292012001 DEP.DE CHEQ.AJENOS,RET.DE CAM.,CONCEPTO: DEVOLUCION SALDOS OFICINA NACIONAL,DEP.: VIAS-BOLIVIA , PROCEDENCIA: BANCO UNION S.A., CHEQUE: 3048, FECHA DE EMISION:30/03/2016</t>
  </si>
  <si>
    <t>00099021001 DEPOSITO DE EFECTIVO, DEPOSITANTE: SEFERINO JULIO CHAVEZ RIOS-SEDES LA PAZ, CONCEPTO: DEVOLUCION POR MAXIMA REMUNERACION PERMITIDA DEL MES DE AGOSTO DE 2015, CUENTA DE DEPOSITO: CUENTA UNICA DEL TESORO</t>
  </si>
  <si>
    <t>00099021001 DEPOSITO DE EFECTIVO, DEPOSITANTE: SEFERINO JULIO CHAVEZ RIOS-SEDES LA PAZ, CONCEPTO: DEVOLUCION POR MAXIMA REMUNERACION PERMITIDA DEL MES DE JULIO DE 2015, CUENTA DE DEPOSITO: CUENTA UNICA DEL TESORO</t>
  </si>
  <si>
    <t>00099021001 DEPOSITO DE EFECTIVO, DEPOSITANTE: SEFERINO JULIO CHAVEZ RIOS-SEDES LA PAZ, CONCEPTO: DEVOLUCION POR MAXIMA REMUNERACION PERMITIDA DEL MES DE JUNIO DE 2015, CUENTA DE DEPOSITO: CUENTA UNICA DEL TESORO</t>
  </si>
  <si>
    <t>00099021001 DEPOSITO DE EFECTIVO, DEPOSITANTE: LIDIA MARINA SANCHEZ QUEZADA, CONCEPTO: DEVOLUCION C-31 N¿ 3467/2013, CUENTA DE DEPOSITO: CUENTA UNICA DEL TESORO</t>
  </si>
  <si>
    <t>00130012002 DEPOSITO DE EFECTIVO, DEPOSITANTE: FOFIM - JUAN JOSE LIMACHI APAZA, CONCEPTO: SALDO DE DEVOLUCION POR VIATICOS, CUENTA DE DEPOSITO: CUENTA UNICA DEL TESORO</t>
  </si>
  <si>
    <t>00099021001 DEPOSITO DE EFECTIVO, DEPOSITANTE: ROBERTO LUCIO MOREIRA CORDOVA, CONCEPTO: DOBLE PERCEPION, CUENTA DE DEPOSITO: CUENTA UNICA DEL TESORO</t>
  </si>
  <si>
    <t>00099021001 DEPOSITO DE EFECTIVO, DEPOSITANTE: EUSTAQUIO MAMANI APAZA - MAGISTERIO, CONCEPTO: DOBLE PERCEPCION, CUENTA DE DEPOSITO: CUENTA UNICA DEL TESORO</t>
  </si>
  <si>
    <t>00099021001 DEPOSITO DE EFECTIVO, DEPOSITANTE: MIN DE EDUCACION-PEDRO CRESPO ALVIZURI, CONCEPTO: DEVOLUCION DE EXCEDENTE DE HABERES, CUENTA DE DEPOSITO: CUENTA UNICA DEL TESORO</t>
  </si>
  <si>
    <t>00047261101 DEPOSITO DE EFECTIVO, DEPOSITANTE: APD PACU, CONCEPTO: DEP. POR BEATRIZ TARQUI P. REV. SALDOS NO EJECUTADOS EN LA FERIA DEL PESCADO C31-14, CUENTA DE DEPOSITO: CUENTA UNICA DEL TESORO</t>
  </si>
  <si>
    <t>00373024101 DEPOSITO DE EFECTIVO, DEPOSITANTE: ANGEL FERNANDO SALMON ALAYZA, CONCEPTO: DEVOLUCION POR FONDO EN AVANCE, AL FONDO DE DESARROLLO INDIGENA, CUENTA DE DEPOSITO: CUENTA UNICA DEL TESORO</t>
  </si>
  <si>
    <t>00223012003 DEPOSITO DE EFECTIVO, DEPOSITANTE: JOSE LUIS DE URIOSTE TABOLARA, CONCEPTO: DEVOLUCION DE VIATICOS, CUENTA DE DEPOSITO: CUENTA UNICA DEL TESORO</t>
  </si>
  <si>
    <t>00099021001 DEPOSITO DE EFECTIVO, DEPOSITANTE: EJERCITO DE BOLIVIA - VIDAL SEQUEIROS, CONCEPTO: REVERSION SERVICIO DE TELEFONIA RA 7 TUMUSLA EJERCITO DE BOLIVO - VIDAL SEQUEIROS, CUENTA DE DEPOSITO: CUENTA UNICA DEL TESORO</t>
  </si>
  <si>
    <t>00587012001 DEPOSITO DE EFECTIVO, DEPOSITANTE: XPERTIC, CONCEPTO: MULTA DEL 0,5% CONTRATO EBC N 513/14 GP-SER-TGN/RE, CUENTA DE DEPOSITO: CUENTA UNICA DEL TESORO</t>
  </si>
  <si>
    <t>00099021001 DEPOSITO DE EFECTIVO, DEPOSITANTE: SEFERINO JULIO CHAVEZ RIOS - SEDE LA PAZ, CONCEPTO: DEV. POR MAXIMA RENUMERACION PERMITIDA DEL MES DE MAYO DE 2015, CUENTA DE DEPOSITO: CUENTA UNICA DEL TESORO</t>
  </si>
  <si>
    <t>00020011102 DEP.DE CHEQ.AJENOS,RET.DE CAM.,CONCEPTO: PAGO HABERES ADICIONAL FEBRERO 2016 AL PERSONAL CONSULTOR DGTAM,DEP.: TRANSPORTE AEREO MILITAR , PROCEDENCIA: BANCO UNION S.A., CHEQUE: 15150, FECHA DE EMISION:31/03/2016</t>
  </si>
  <si>
    <t>00099021001 DEPOSITO DE EFECTIVO, DEPOSITANTE: LUIS F. TAPIA BARRIENTOS, CONCEPTO: DEVOLUCION PASANTIA NOVIEMBRE /2015, CUENTA DE DEPOSITO: CUENTA UNICA DEL TESORO</t>
  </si>
  <si>
    <t>00099021001 DEPOSITO DE EFECTIVO, DEPOSITANTE: AYDEE QUISBERT MAMANI, CONCEPTO: DEVOLUCION PASANTIA NOVIEMBRE /2015, CUENTA DE DEPOSITO: CUENTA UNICA DEL TESORO</t>
  </si>
  <si>
    <t>00099021001 DEPOSITO DE EFECTIVO, DEPOSITANTE: ALBERTO POMA PARIGUANA, CONCEPTO: REVERSION EN PARTIDA SERVICIOS TELEFONICOS POR EL MES DICIEMBRE/15, CUENTA DE DEPOSITO: CUENTA UNICA DEL TESORO</t>
  </si>
  <si>
    <t>00572012001 DEP.DE CHEQ.AJENOS,RET.DE CAM.,CONCEPTO: REVERSION,DEP.: EMAPA , PROCEDENCIA: BANCO UNION S.A., CHEQUE: 21312, FECHA DE EMISION:22/03/2016</t>
  </si>
  <si>
    <t>00099021001 DEPOSITO DE EFECTIVO, DEPOSITANTE: NICANOR CHOQUE MERLO, CONCEPTO: DOBLE PERCEPCION, CUENTA DE DEPOSITO: CUENTA UNICA DEL TESORO</t>
  </si>
  <si>
    <t>00130012001 DEP.DE CHEQ.AJENOS,RET.DE CAM.,CONCEPTO: PAGO DE INTERES ORDINARIO CUOTA N¿ 75,DEP.: COMERMIN , PROCEDENCIA: BANCO MERCANTIL SANTA CRUZ SA., CHEQUE: 6617, FECHA DE EMISION:31/03/2016</t>
  </si>
  <si>
    <t>00099021001 DEPOSITO DE EFECTIVO, DEPOSITANTE: MINISTERIO DE COMUNICACION, CONCEPTO: REVERSION SALDO REFRIGERIO DICIEMBRE 2015 C-31 10045, CUENTA DE DEPOSITO: CUENTA UNICA DEL TESORO</t>
  </si>
  <si>
    <t>00087011103 DEPOSITO DE EFECTIVO, DEPOSITANTE: MINISTERIO DE COMUNICACION, CONCEPTO: REVERSION REFRIGERIO DICIEMBRE 2015 C-31 10059, CUENTA DE DEPOSITO: CUENTA UNICA DEL TESORO</t>
  </si>
  <si>
    <t>00591012001 DEP.DE CHEQ.AJENOS,RET.DE CAM.,CONCEPTO: DEVOLUCION,DEP.: EMP EST DE TRANS POR CABLE - MI TELEFERICO , PROCEDENCIA: BANCO UNION S.A., CHEQUE: 678, FECHA DE EMISION:14/03/2016</t>
  </si>
  <si>
    <t>00591012001 DEP.DE CHEQ.AJENOS,RET.DE CAM.,CONCEPTO: DEVOLUCION,DEP.: EMP EST DE TRANS POR CABLE - MI TELEFERICO , PROCEDENCIA: BANCO UNION S.A., CHEQUE: 677, FECHA DE EMISION:14/03/2016</t>
  </si>
  <si>
    <t>00099021001 DEPOSITO DE EFECTIVO, DEPOSITANTE: REG. SAT.SVA 12 MANCHEGO, CONCEPTO: REVERSION TGN RECURSOS ORDINARIOS, CUENTA DE DEPOSITO: CUENTA UNICA DEL TESORO</t>
  </si>
  <si>
    <t>00271022001 DEPOSITO DE EFECTIVO, DEPOSITANTE: KAREN GARCIA ESCOBAR, CONCEPTO: DEVOLUCION DE VIATICOS, CUENTA DE DEPOSITO: CUENTA UNICA DEL TESORO</t>
  </si>
  <si>
    <t>00099021001 DEPOSITO DE EFECTIVO, DEPOSITANTE: RUBEN ORELLANA, CONCEPTO: DEVOLUCION DE PASAJES -2013, CUENTA DE DEPOSITO: CUENTA UNICA DEL TESORO</t>
  </si>
  <si>
    <t>00099021001 DEPOSITO DE EFECTIVO, DEPOSITANTE: ERCK LOPEZ, CONCEPTO: DEVOLUCION DE VIATICOS Y PASAJES-2013, CUENTA DE DEPOSITO: CUENTA UNICA DEL TESORO</t>
  </si>
  <si>
    <t>00099021001 DEPOSITO DE EFECTIVO, DEPOSITANTE: WILLIAN AGUILAR, CONCEPTO: DEVOLUCION DEPASAJES-2013, CUENTA DE DEPOSITO: CUENTA UNICA DEL TESORO</t>
  </si>
  <si>
    <t>00099021001 DEPOSITO DE EFECTIVO, DEPOSITANTE: JOSE PACO, CONCEPTO: DEVOLUCION DE PASAJES-2013, CUENTA DE DEPOSITO: CUENTA UNICA DEL TESORO</t>
  </si>
  <si>
    <t>00099021001 DEPOSITO DE EFECTIVO, DEPOSITANTE: ADRIAN LAMBERTINI, CONCEPTO: DEVOLUCION DE PASAJES 2013, CUENTA DE DEPOSITO: CUENTA UNICA DEL TESORO</t>
  </si>
  <si>
    <t>00099021001 DEPOSITO DE EFECTIVO, DEPOSITANTE: MAX COCHI TRUJILLO, CONCEPTO: DEVOLUCION DE RECURSOS, CUENTA DE DEPOSITO: CUENTA UNICA DEL TESORO</t>
  </si>
  <si>
    <t>00190012003 DEPOSITO DE EFECTIVO, DEPOSITANTE: EDGAR DURAN, CONCEPTO: DEVOLUCION DE VIATICOS POR EDGAR DURAN AL CANTON SANTA FE DEL 16 AL 17 NOV/2015, CUENTA DE DEPOSITO: CUENTA UNICA DEL TESORO</t>
  </si>
  <si>
    <t>00190012003 DEPOSITO DE EFECTIVO, DEPOSITANTE: JUA CARLOS SANCHEZ, CONCEPTO: DEVOLUCION DE VIATICOS POR JUAN CARLOS SANCHEZ A TIPUANI DEL 3 AL 7 NOV/2015, CUENTA DE DEPOSITO: CUENTA UNICA DEL TESORO</t>
  </si>
  <si>
    <t>00099021001 DEP.DE CHEQ.AJENOS,RET.DE CAM.,CONCEPTO: DEVOLUCION FAEA,DEP.: MINISTERIO DE EDUCACION , PROCEDENCIA: BANCO UNION S.A., CHEQUE: 19821, FECHA DE EMISION:01/04/2016</t>
  </si>
  <si>
    <t>00099021001 DEP.DE CHEQ.AJENOS,RET.DE CAM.,CONCEPTO: DEVOLUCION DE FONDOS DE BACHILLER DESTACADO,DEP.: MINISTERIO DE EDUCACION , PROCEDENCIA: BANCO UNION S.A., CHEQUE: 19822, FECHA DE EMISION:01/04/2016</t>
  </si>
  <si>
    <t>00099021001 DEP.DE CHEQ.AJENOS,RET.DE CAM.,CONCEPTO: DEVOLUCION HOSPEDAJE LEYLA MEDINACELI,DEP.: HOTEL CORTEZ , PROCEDENCIA: BANCO UNION S.A., CHEQUE: 5297, FECHA DE EMISION:01/04/2016</t>
  </si>
  <si>
    <t>00099021001 DEPOSITO DE EFECTIVO, DEPOSITANTE: HUGO ANGEL ESCOBAR FERNANDEZ, CONCEPTO: DEV. DE BOLETA, CUENTA DE DEPOSITO: CUENTA UNICA DEL TESORO</t>
  </si>
  <si>
    <t>00099021001 DEP.DE CHEQ.AJENOS,RET.DE CAM.,CONCEPTO: REVERSION FRACCION CC NUA 11036141 MARIO ARMANDO LOAYZA,DEP.: SEGUROS PROVIDA SA , PROCEDENCIA: BANCO NACIONAL DE BOLIVIA S.A., CHEQUE: 4350179, FECHA DE EMISION:31/03/2016</t>
  </si>
  <si>
    <t>00099021001 DEPOSITO DE EFECTIVO, DEPOSITANTE: CARLOS JIMMY VARGAS  BONADONA, CONCEPTO: DEV. DE HABERES DE FEBREO DE 2016+, CUENTA DE DEPOSITO: CUENTA UNICA DEL TESORO</t>
  </si>
  <si>
    <t>00099021001 DEPOSITO DE EFECTIVO, DEPOSITANTE: MIN DE AUT-KINDRA STEPHANY VELASCO CAICEDO, CONCEPTO: VIATICOS NO EJECUTADOS, CUENTA DE DEPOSITO: CUENTA UNICA DEL TESORO</t>
  </si>
  <si>
    <t>INSUMOS BOLIVIA                                    "IN-BOL"</t>
  </si>
  <si>
    <t>00224012004 DEP.DE CHEQ.AJENOS,RET.DE CAM.,CONCEPTO: TRANSFERENCIA DE RECURSOS ,PARA PAGOS (ABRIL-MAYO) DEL PROGRAMA TEXTILES,DEP.: INSUMOS BOLIVIA , PROCEDENCIA: BANCO UNION S.A., CHEQUE: 842, FECHA DE EMISION:04/04/2016</t>
  </si>
  <si>
    <t>00224012001 DEP.DE CHEQ.AJENOS,RET.DE CAM.,CONCEPTO: TRANSFERENCIA DE RECURSOS PARA GASTOS LOGISTICOS Y OPERATIVOS POR LA COMPRA DE ALIMENTO BALANCEADO P,DEP.: INSUMOS BOLIVIA , PROCEDENCIA: BANCO UNION S.A., CHEQUE: 1570, FECHA DE EMISION:01/04/2016</t>
  </si>
  <si>
    <t>00070011102 DEPOSITO DE EFECTIVO, DEPOSITANTE: GIOVANNA MALDONADO MOSCOSO, CONCEPTO: REPOSICION DE CREDENCIAL, CUENTA DE DEPOSITO: CUENTA UNICA DEL TESORO</t>
  </si>
  <si>
    <t>00099021001 DEPOSITO DE EFECTIVO, DEPOSITANTE: MARINA ESPADA DE ACEBEY CI: 2410122 LP, CONCEPTO: DEVOLUCION DEL PRA, CUENTA DE DEPOSITO: CUENTA UNICA DEL TESORO</t>
  </si>
  <si>
    <t>00283012002 DEPOSITO DE EFECTIVO, DEPOSITANTE: ADUANA NACIONAL-JUAN FERNANDO ALARCON MAMANI, CONCEPTO: DEV. DE VIATICOS, CUENTA DE DEPOSITO: CUENTA UNICA DEL TESORO</t>
  </si>
  <si>
    <t>00099021001 DEPOSITO DE EFECTIVO, DEPOSITANTE: PATRICIA MALDONADO, CONCEPTO: DEV. VIATICOS C31- 1534/2015, CUENTA DE DEPOSITO: CUENTA UNICA DEL TESORO</t>
  </si>
  <si>
    <t>00099021001 DEPOSITO DE EFECTIVO, DEPOSITANTE: BENITO GERMAN PEREZ BISCAFE, CONCEPTO: DOBLE PERCEPCION, CUENTA DE DEPOSITO: CUENTA UNICA DEL TESORO</t>
  </si>
  <si>
    <t>00099021001 DEPOSITO DE EFECTIVO, DEPOSITANTE: RI-22 "MEJILLONES", CONCEPTO: REVERSION POR CONCEPTO DE SERVICIOS BASICOS (AGUA) CORRESPONDIENTE AL MES NOVIEMBRE DE 2015, CUENTA DE DEPOSITO: CUENTA UNICA DEL TESORO</t>
  </si>
  <si>
    <t>00099021001 DEPOSITO DE EFECTIVO, DEPOSITANTE: RI - 22 "MEJILLONES", CONCEPTO: REVERSION POR CONCEPTO DE SERVICIOS BASICOS (AGUA) CORRESPONDIENTE AL MES DICIEMBRE DE 2015, CUENTA DE DEPOSITO: CUENTA UNICA DEL TESORO</t>
  </si>
  <si>
    <t>00099021001 DEPOSITO DE EFECTIVO, DEPOSITANTE: FELIPA AYALA DE NINAHUANCA, CONCEPTO: PAGO POR COBRO INDEBIDO, CUENTA DE DEPOSITO: CUENTA UNICA DEL TESORO</t>
  </si>
  <si>
    <t>00291012002 DEPOSITO DE EFECTIVO, DEPOSITANTE: LUDGAR DURAN BAUTISTA, CONCEPTO: DEVOLUCION EXCESO TELEFONICO, CUENTA DE DEPOSITO: CUENTA UNICA DEL TESORO</t>
  </si>
  <si>
    <t>00291012002 DEPOSITO DE EFECTIVO, DEPOSITANTE: EDWIN HUANACOMA LUNA, CONCEPTO: DEVOLUCION EXCESO TELEFONICO, CUENTA DE DEPOSITO: CUENTA UNICA DEL TESORO</t>
  </si>
  <si>
    <t>00099021001 DEPOSITO DE EFECTIVO, DEPOSITANTE: MARIA LUISA RAMIREZ VDA DE LUNA, CONCEPTO: PAGO DE LA NOTA DE CARGO DEL 12/01/2015 SENASIR, CUENTA DE DEPOSITO: CUENTA UNICA DEL TESORO</t>
  </si>
  <si>
    <t>00015011108 DEPOSITO DE EFECTIVO, DEPOSITANTE: PAMELA ROXANA CAPARICONA CORDOVA, CONCEPTO: REMANENTE, CUENTA DE DEPOSITO: CUENTA UNICA DEL TESORO</t>
  </si>
  <si>
    <t>00291012002 DEPOSITO DE EFECTIVO, DEPOSITANTE: CARLOS LUJAN FERRUFINO, CONCEPTO: POR EXCESO DE LLAMADAS, CUENTA DE DEPOSITO: CUENTA UNICA DEL TESORO</t>
  </si>
  <si>
    <t>00291012002 DEPOSITO DE EFECTIVO, DEPOSITANTE: ABC DANIELA CONDE, CONCEPTO: POR EXCESO DE LLAMADAS, CUENTA DE DEPOSITO: CUENTA UNICA DEL TESORO</t>
  </si>
  <si>
    <t>00099021001 DEPOSITO DE EFECTIVO, DEPOSITANTE: ERIKA DENISSE MARTINEZ SALINAS, CONCEPTO: DEVOLUCION DE VIATICOS, CUENTA DE DEPOSITO: CUENTA UNICA DEL TESORO</t>
  </si>
  <si>
    <t>00099021001 DEPOSITO DE EFECTIVO, DEPOSITANTE: FIDEL SEGALES PABON - C.I. 2326678 L.P., CONCEPTO: EXCEDENTE SALARIAL POR LEY FINANCIAL DE MARZO 2016 DEVOLUCION C.N.S. -UMSA, CUENTA DE DEPOSITO: CUENTA UNICA DEL TESORO</t>
  </si>
  <si>
    <t>00099021001 DEPOSITO DE EFECTIVO, DEPOSITANTE: BALDIVIESO SAENZ RENE - C.I. 1328213, CONCEPTO: DEVOLUCION DE PAGO EN EXCESO DEL SALARIO MAYOR AL DEL PRESIDENTE MARZO 2016, CUENTA DE DEPOSITO: CUENTA UNICA DEL TESORO</t>
  </si>
  <si>
    <t>00099021001 DEP.DE CHEQ.AJENOS,RET.DE CAM.,CONCEPTO: GIRO: FLORES CHOQUE LADISLAO,DEP.: BANCO UNION SA , PROCEDENCIA: BANCO UNION S.A., CHEQUE: 140536, FECHA DE EMISION:05/04/2016</t>
  </si>
  <si>
    <t>00099021001 DEP.DE CHEQ.AJENOS,RET.DE CAM.,CONCEPTO: GIRO: ZELAYA ACU¿A BERNARDO,DEP.: BANCO UNION SA , PROCEDENCIA: BANCO UNION S.A., CHEQUE: 140535, FECHA DE EMISION:05/04/2016</t>
  </si>
  <si>
    <t>00574012003 DEPOSITO DE EFECTIVO, DEPOSITANTE: LACTEOSBOL, CONCEPTO: DEVOLUCION DE ALQUILERES, CUENTA DE DEPOSITO: CUENTA UNICA DEL TESORO</t>
  </si>
  <si>
    <t>00212082004 DEPOSITO DE EFECTIVO, DEPOSITANTE: INRA-DPTAL LA PAZ-DANIEL P. FUENTES ALARCON, CONCEPTO: DEVOLUCION DE GASTOS OPERATIVOS PREVENTIVO N¿ 85, CUENTA DE DEPOSITO: CUENTA UNICA DEL TESORO</t>
  </si>
  <si>
    <t>00099021001 DEPOSITO DE EFECTIVO, DEPOSITANTE: EDUARDA DIAZ  ZENTENO, CONCEPTO: FONDO EN AVANCE, CUENTA DE DEPOSITO: CUENTA UNICA DEL TESORO</t>
  </si>
  <si>
    <t>00099021001 DEPOSITO DE EFECTIVO, DEPOSITANTE: RAMIRO RURY ORELLANA LOPEZ, CONCEPTO: DEVOLUCION DE FONDOS A RENDIR, CUENTA DE DEPOSITO: CUENTA UNICA DEL TESORO</t>
  </si>
  <si>
    <t>00192014101 DEPOSITO DE EFECTIVO, DEPOSITANTE: SEMENA ALFONSO PAZ SUAREZ, CONCEPTO: DEVOLUCION DE CINTA AISLANTE DEL PREVENTIVO N¿ 59, CUENTA DE DEPOSITO: CUENTA UNICA DEL TESORO</t>
  </si>
  <si>
    <t>00099021001 DEPOSITO DE EFECTIVO, DEPOSITANTE: NIEVES HORTENSIA IBIETA CAMPOVERDE, CONCEPTO: DOBLE PERCEPCION, CUENTA DE DEPOSITO: CUENTA UNICA DEL TESORO</t>
  </si>
  <si>
    <t>00099021001 DEPOSITO DE EFECTIVO, DEPOSITANTE: ROLANDO QUISBERT CHOQUE, CONCEPTO: RECUPERACION DE BS. 88 CORRESPONDIENTE AL DESCUENTO DEL 3% CAJA NACIONAL DE SALUD, CUENTA DE DEPOSITO: CUENTA UNICA DEL TESORO</t>
  </si>
  <si>
    <t>00099021001 DEP.DE CHEQ.AJENOS,RET.DE CAM.,CONCEPTO: DEVOLUCION DE CC NO COBRADA DICIEMBRE 2015,DEP.: LA VITALICIA SEGUROS Y REASEGUROS DE VIDA SA , PROCEDENCIA: BANCO BISA S.A., CHEQUE: 31642, FECHA DE EMISION:05/04/2016</t>
  </si>
  <si>
    <t>00099021001 DEPOSITO DE EFECTIVO, DEPOSITANTE: NESTOR DAVID QUISPE CHOQUEHUANCA, CONCEPTO: DOBLE PERCEPCION, CUENTA DE DEPOSITO: CUENTA UNICA DEL TESORO</t>
  </si>
  <si>
    <t>00099021001 DEPOSITO DE EFECTIVO, DEPOSITANTE: HORTENSIA LAURA ROTALES, CONCEPTO: DOBLE PERCEPCION, CUENTA DE DEPOSITO: CUENTA UNICA DEL TESORO</t>
  </si>
  <si>
    <t>00099021002 DEPOSITO DE EFECTIVO, DEPOSITANTE: QUINTIN MAMANI MENDOZA CI: 2063385 LP, CONCEPTO: DOBLE PERCEPCION, CUENTA DE DEPOSITO: CUENTA UNICA DEL TESORO</t>
  </si>
  <si>
    <t>00099021001 DEPOSITO DE EFECTIVO, DEPOSITANTE: AIDA LUZ MORALES VDA DE ROSSO, CONCEPTO: CONVENIO DE PAGO 009,16, CUENTA DE DEPOSITO: CUENTA UNICA DEL TESORO</t>
  </si>
  <si>
    <t>00291012002 DEPOSITO DE EFECTIVO, DEPOSITANTE: ALFREDO BORIS CUSICANQUI HUMEREZ-C.I.4830952 L.P., CONCEPTO: REPOSICION CURSO DE QUECHUA, CUENTA DE DEPOSITO: CUENTA UNICA DEL TESORO</t>
  </si>
  <si>
    <t>00010011102 DEPOSITO DE EFECTIVO, DEPOSITANTE: MARIANA ASTORGA E. D.G.A.C., CONCEPTO: MRE-GESTORIA CONSULAR REPOSICION DE DOCUMENTOS PUBLICOS (SERECI), CUENTA DE DEPOSITO: CUENTA UNICA DEL TESORO</t>
  </si>
  <si>
    <t xml:space="preserve">GOBIERNO AUTONOMO MUNICIPAL DE CARANAVI </t>
  </si>
  <si>
    <t>00099021001 DEP.DE CHEQ.AJENOS,RET.DE CAM.,CONCEPTO: DEVOLUCION DE RECURSOS,DEP.: GOBIERNO AUTONOMO MUNICIPAL CARANAVI , PROCEDENCIA: BANCO UNION S.A., CHEQUE: 5554, FECHA DE EMISION:04/04/2016</t>
  </si>
  <si>
    <t>00108012001 DEPOSITO DE EFECTIVO, DEPOSITANTE: MARCELA RIVERA, CONCEPTO: APOYO VOLUNTARIO, CUENTA DE DEPOSITO: CUENTA UNICA DEL TESORO</t>
  </si>
  <si>
    <t>00099021001 DEPOSITO DE EFECTIVO, DEPOSITANTE: LILIANA FUENTES FERNANDEZ, CONCEPTO: DEVOLUCION DE VIATICOS, CUENTA DE DEPOSITO: CUENTA UNICA DEL TESORO</t>
  </si>
  <si>
    <t>00099021001 DEPOSITO DE EFECTIVO, DEPOSITANTE: LEYLA MEDINACELI MONRROY, CONCEPTO: DEVOLUCION DE VIATICOS, CUENTA DE DEPOSITO: CUENTA UNICA DEL TESORO</t>
  </si>
  <si>
    <t>00086058002 DEP.DE CHEQ.AJENOS,RET.DE CAM.,CONCEPTO: DEVOLUCION POR MULTA MINISTERIO DE MEDIO AMBIENTE Y AGUA MMAYA UCP-PAAP,DEP.: EMPRESA CONSTRUCTORA BRASIL S.R.L. , PROCEDENCIA: BANCO BISA S.A., CHEQUE: 319, FECHA DE EMISION:06/04/2016</t>
  </si>
  <si>
    <t>00099021001 DEP.DE CHEQ.AJENOS,RET.DE CAM.,CONCEPTO: DEVOLUCION,DEP.: GRACO LA PAZ SERVICIO DE IMPUESTOS NACIONALES , PROCEDENCIA: BANCO UNION S.A., CHEQUE: 1375, FECHA DE EMISION:01/04/2016</t>
  </si>
  <si>
    <t>00099021001 DEP.DE CHEQ.AJENOS,RET.DE CAM.,CONCEPTO: GIRO: MUKAY MURAKAMI ERICK DANIEL,DEP.: BANCO UNION S.A. , PROCEDENCIA: BANCO UNION S.A., CHEQUE: 140540, FECHA DE EMISION:06/04/2016</t>
  </si>
  <si>
    <t>00099021001 DEP.DE CHEQ.AJENOS,RET.DE CAM.,CONCEPTO: GIRO: RAMIREZ MU¿OZ FRANZ LUIS,DEP.: BANCO UNION S.A. , PROCEDENCIA: BANCO UNION S.A., CHEQUE: 140537, FECHA DE EMISION:06/04/2016</t>
  </si>
  <si>
    <t>00099021001 DEP.DE CHEQ.AJENOS,RET.DE CAM.,CONCEPTO: GIRO: MENDEZ ACU¿A JOHNNY DETER,DEP.: BANCO UNION S..A , PROCEDENCIA: BANCO UNION S.A., CHEQUE: 140539, FECHA DE EMISION:06/04/2016</t>
  </si>
  <si>
    <t>00342012001 DEP.DE CHEQ.AJENOS,RET.DE CAM.,CONCEPTO: DEVOLUCION DE FONDOS C-31 N¿ 2370/2015,DEP.: A.E.V. REGIONAL SANTA CRUZ , PROCEDENCIA: BANCO UNION S.A., CHEQUE: 467, FECHA DE EMISION:31/03/2016</t>
  </si>
  <si>
    <t>00099021001 DEPOSITO DE EFECTIVO, DEPOSITANTE: ROCIO TORREZ SURI, CONCEPTO: PREVENTIVO 117, CUENTA DE DEPOSITO: CUENTA UNICA DEL TESORO</t>
  </si>
  <si>
    <t>00099021001 DEPOSITO DE EFECTIVO, DEPOSITANTE: AQUILINO FLORIAN GUZMAN QUIROZ, CONCEPTO: PREVENTIVO 88, CUENTA DE DEPOSITO: CUENTA UNICA DEL TESORO</t>
  </si>
  <si>
    <t>00099021001 DEPOSITO DE EFECTIVO, DEPOSITANTE: AQUILINO FLORIAN GUZMAN QUIROZ, CONCEPTO: PREVENTIVO 89, CUENTA DE DEPOSITO: CUENTA UNICA DEL TESORO</t>
  </si>
  <si>
    <t>00670012002 DEP.DE CHEQ.AJENOS,RET.DE CAM.,CONCEPTO: RETENCION JUDICIAL SR. MARCELO ARANIBAR,DEP.: OEP- TRIBUNAL SUPREMO ELECTORAL , PROCEDENCIA: BANCO UNION S.A., CHEQUE: 8708, FECHA DE EMISION:29/03/2016</t>
  </si>
  <si>
    <t>00086038007 DEP.DE CHEQ.AJENOS,RET.DE CAM.,CONCEPTO: DEVOLUCION PAGO C-31 2424/2014,DEP.: INTERCOM SRL , PROCEDENCIA: BANCO UNION S.A., CHEQUE: 95, FECHA DE EMISION:06/04/2016</t>
  </si>
  <si>
    <t>00574012003 DEPOSITO DE EFECTIVO, DEPOSITANTE: MAYTIH QUISPIA MERCADO, CONCEPTO: DEVOLUCION DE FONDOS EN AVANCE 2015 DE LACTEOSBOL, CUENTA DE DEPOSITO: CUENTA UNICA DEL TESORO</t>
  </si>
  <si>
    <t>00099021001 DEPOSITO DE EFECTIVO, DEPOSITANTE: WANDA NOGALES, CONCEPTO: DEVOLUCION DE PASAJES 2013, CUENTA DE DEPOSITO: CUENTA UNICA DEL TESORO</t>
  </si>
  <si>
    <t>00212082004 DEPOSITO DE EFECTIVO, DEPOSITANTE: ROBERTO JOAQUIN COLQUE AGUILERA, CONCEPTO: DEVOLUCION DE VIATICOS C-31-66, CUENTA DE DEPOSITO: CUENTA UNICA DEL TESORO</t>
  </si>
  <si>
    <t>00099021001 DEPOSITO DE EFECTIVO, DEPOSITANTE: NILDA ROSA LLAVEZ VDA. DE ESPRELLA, CONCEPTO: SALDO FALTANTE A LA DEVOLUCION DE HABERES DE JUNIO, JULIO Y AGOSTO/2015 POR DOBLE PRECEPCION, CUENTA DE DEPOSITO: CUENTA UNICA DEL TESORO</t>
  </si>
  <si>
    <t>00099021001 DEPOSITO DE EFECTIVO, DEPOSITANTE: LIBRERIA Y PAPELERIA OLIMPIA S.R.L., CONCEPTO: DEVOLUCION AL MINISTERIO DE RELACIONES EXTERIORES, CUENTA DE DEPOSITO: CUENTA UNICA DEL TESORO</t>
  </si>
  <si>
    <t>00190012003 DEPOSITO DE EFECTIVO, DEPOSITANTE: AUTORIDAD JURISDICCIONAL ADMINISTRATIVA MINERA, CONCEPTO: DEVOLUCION DE FONDOS POR DEMASIA, CUENTA DE DEPOSITO: CUENTA UNICA DEL TESORO</t>
  </si>
  <si>
    <t>00099021001 DEPOSITO DE EFECTIVO, DEPOSITANTE: FELIPA QUISPE VDA. DE SALCEDO  CI:2540497 LP, CONCEPTO: COBROS INDEVIDOS-DEVOLUCION, CUENTA DE DEPOSITO: CUENTA UNICA DEL TESORO</t>
  </si>
  <si>
    <t>00526012001 DEPOSITO DE EFECTIVO, DEPOSITANTE: CINDY CECILIA JIMENEZ BECERRA, CONCEPTO: DEVOLUCION DE PASAJES DEBIDO A EXTRAVIO, CUENTA DE DEPOSITO: CUENTA UNICA DEL TESORO</t>
  </si>
  <si>
    <t>00046054202 DEPOSITO DE EFECTIVO, DEPOSITANTE: MINISTERIO DE SALUD, CONCEPTO: DEVOLUCION SALDO, CUENTA DE DEPOSITO: CUENTA UNICA DEL TESORO</t>
  </si>
  <si>
    <t>00099021001 DEPOSITO DE EFECTIVO, DEPOSITANTE: NICOLAS H. MAMANI MENDOZA, CONCEPTO: DEVOLUCION DE SALDO POR CIERRE CAJA CHICA - HEIDY RODRIGUEZ, CUENTA DE DEPOSITO: CUENTA UNICA DEL TESORO</t>
  </si>
  <si>
    <t>00291012003 DEP.DE CHEQ.AJENOS,RET.DE CAM.,CONCEPTO: MULTA POR CAMBIO DE PERSONAL DEL PROYECTO "EL SILLAR",DEP.: SINOHYDRO CORPORATION LIMITED SUCURSAL BOLIVIA , PROCEDENCIA: BANCO UNION S.A., CHEQUE: 552, FECHA DE EMISION:06/04/2016</t>
  </si>
  <si>
    <t>TRANSPORTES AEREOS BOLIVIANOS   "TAB"</t>
  </si>
  <si>
    <t>00525012001 DEP.DE CHEQ.AJENOS,RET.DE CAM.,CONCEPTO: PAGO HABERES AL PERSONAL,DEP.: TRANSPORTES AEREOS BOLIVIANOS , PROCEDENCIA: BANCO UNION S.A., CHEQUE: 4776, FECHA DE EMISION:06/04/2016</t>
  </si>
  <si>
    <t>00192012001 DEPOSITO DE EFECTIVO, DEPOSITANTE: SEMENA JAIME FLORES FLORES, CONCEPTO: DEVOLUCION DE RECURSOS NO UTILIZADOS EN LA COMPRA DE COMBUSTIBLE,PREVENTIVO N¿76, CUENTA DE DEPOSITO: CUENTA UNICA DEL TESORO</t>
  </si>
  <si>
    <t>00108012001 DEPOSITO DE EFECTIVO, DEPOSITANTE: CARLOS MARTINS, CONCEPTO: VENTA DE ABONOS (2) MEZZ. A II PROGRAMAS, CUENTA DE DEPOSITO: CUENTA UNICA DEL TESORO</t>
  </si>
  <si>
    <t>00108012001 DEPOSITO DE EFECTIVO, DEPOSITANTE: ORQUESTA SINFONICA NACIONAL, CONCEPTO: APORTOS VOLUNTARIOS 06/04/2016, CUENTA DE DEPOSITO: CUENTA UNICA DEL TESORO</t>
  </si>
  <si>
    <t>00283012002 DEPOSITO DE EFECTIVO, DEPOSITANTE: ARMANDO SOSSA RIVERA, CONCEPTO: DEVOLUCION DE VIATICOS, CUENTA DE DEPOSITO: CUENTA UNICA DEL TESORO</t>
  </si>
  <si>
    <t>00212012001 DEP.DE CHEQ.AJENOS,RET.DE CAM.,CONCEPTO: DISPOSICION DEFINITIVA DE BIENES INRA - POTOSI,DEP.: INRA - POTOSI , PROCEDENCIA: BANCO UNION S.A., CHEQUE: 3547, FECHA DE EMISION:04/04/2016</t>
  </si>
  <si>
    <t>00020011102 DEP.DE CHEQ.AJENOS,RET.DE CAM.,CONCEPTO: PAGO HABERES PERSONAL EVENTUAL DGTAM MARZO/16,DEP.: TRANSPORTE AEREO MILITAR , PROCEDENCIA: BANCO UNION S.A., CHEQUE: 15163, FECHA DE EMISION:06/04/2016</t>
  </si>
  <si>
    <t>00020011102 DEP.DE CHEQ.AJENOS,RET.DE CAM.,CONCEPTO: PAGO HABERES PERSONAL CONSULTOR DGTAM MARZO/16,DEP.: TRANSPORTE AEREO MILITAR , PROCEDENCIA: BANCO UNION S.A., CHEQUE: 15164, FECHA DE EMISION:06/04/2016</t>
  </si>
  <si>
    <t>00052014102 DEP.DE CHEQ.AJENOS,RET.DE CAM.,CONCEPTO: DEP GOBIERNO AUTONOMO DEPARTAMENTAL DE LA PAZ PREMIO GUDNAR MENDOZA,DEP.: MINISTERIO DE CULTURAS Y TURISMO , PROCEDENCIA: BANCO UNION S.A., CHEQUE: 2609, FECHA DE EMISION:07/04/2016</t>
  </si>
  <si>
    <t>00041044201 DEP.DE CHEQ.AJENOS,RET.DE CAM.,CONCEPTO: DEVOLUCION,DEP.: RADIO PANAMERICANA , PROCEDENCIA: BANCO MERCANTIL SANTA CRUZ SA., CHEQUE: 13893, FECHA DE EMISION:06/04/2016</t>
  </si>
  <si>
    <t>00099021001 DEP.DE CHEQ.AJENOS,RET.DE CAM.,CONCEPTO: POR REVERSION DE FONDOS,DEP.: SERNAP-TOROTORO , PROCEDENCIA: BANCO UNION S.A., CHEQUE: 602, FECHA DE EMISION:31/03/2016</t>
  </si>
  <si>
    <t>CAJA NACIONAL DE SALUD                   "CNS"</t>
  </si>
  <si>
    <t>00099021001 DEP.DE CHEQ.AJENOS,RET.DE CAM.,CONCEPTO: PAGO DESCUENTO MONTOS EXCEDENTES,DEP.: CAJA NACIONAL DE SALUD , PROCEDENCIA: BANCO UNION S.A., CHEQUE: 24605, FECHA DE EMISION:07/04/2016</t>
  </si>
  <si>
    <t>00099021001 DEP.DE CHEQ.AJENOS,RET.DE CAM.,CONCEPTO: PAGO DESCUENTO MONTOS EXCEDENTES DOBLE PERCEPCION DE RECURSOS PUBLICOS,DEP.: CAJA NACIONAL DE SALUD , PROCEDENCIA: BANCO UNION S.A., CHEQUE: 24296, FECHA DE EMISION:07/04/2016</t>
  </si>
  <si>
    <t>00130012001 DEPOSITO DE EFECTIVO, DEPOSITANTE: COOP. MINERA 16 DE JULIO LTDA, CONCEPTO: PAGO CUOTA 17;3RA AMPLIACION COOP. MINERA 16 DE JULIO LTDA, CUENTA DE DEPOSITO: CUENTA UNICA DEL TESORO</t>
  </si>
  <si>
    <t>00287102001 DEPOSITO DE EFECTIVO, DEPOSITANTE: XIMENA FERRUFINO VARGAS FPS, CONCEPTO: DEVOLUCION DEL SALDO TALLER INGENIERIA DE PRESAS 2DA FASE, CUENTA DE DEPOSITO: CUENTA UNICA DEL TESORO</t>
  </si>
  <si>
    <t>00099021001 DEPOSITO DE EFECTIVO, DEPOSITANTE: FPS - CENTRAL, CONCEPTO: REVERSION DE C-31 N¿ 243, CUENTA DE DEPOSITO: CUENTA UNICA DEL TESORO</t>
  </si>
  <si>
    <t>00099021001 DEPOSITO DE EFECTIVO, DEPOSITANTE: MDRYT- GRACIELA MERCEDES HEREDIA CATACORA, CONCEPTO: DEVOLUCION DE SALDO DE FONDO EN AVANCE, CUENTA DE DEPOSITO: CUENTA UNICA DEL TESORO</t>
  </si>
  <si>
    <t>00041031107 DEPOSITO DE EFECTIVO, DEPOSITANTE: MILKA YANINE TRONCOSO LINARES, CONCEPTO: DEVOLUCION DE PASAJES COMISION DE VIAJE, CUENTA DE DEPOSITO: CUENTA UNICA DEL TESORO</t>
  </si>
  <si>
    <t>00133012001 DEPOSITO DE EFECTIVO, DEPOSITANTE: LOTERIA NACIONAL DE B Y S, CONCEPTO: MEL SALDO SORTEO " EL EKEKO MILLONARIO ", CUENTA DE DEPOSITO: CUENTA UNICA DEL TESORO</t>
  </si>
  <si>
    <t>00099021001 DEPOSITO DE EFECTIVO, DEPOSITANTE: PAULINO TOLA MAMANI, CONCEPTO: DEVOLUCION DEL PAGO UNICO SEGUN DS 822, CUENTA DE DEPOSITO: CUENTA UNICA DEL TESORO</t>
  </si>
  <si>
    <t>00099021001 DEP.DE CHEQ.AJENOS,RET.DE CAM.,CONCEPTO: GIRO: HENRY MAMANI RODRIGUEZ,DEP.: BANCO UNION SA , PROCEDENCIA: BANCO UNION S.A., CHEQUE: 140544, FECHA DE EMISION:08/04/2016</t>
  </si>
  <si>
    <t>00283062001 DEP.DE CHEQ.AJENOS,RET.DE CAM.,CONCEPTO: DEVOLUCION,DEP.: ADUANA NACIONAL , PROCEDENCIA: BANCO UNION S.A., CHEQUE: 1956, FECHA DE EMISION:15/03/2016</t>
  </si>
  <si>
    <t>00108012001 DEPOSITO DE EFECTIVO, DEPOSITANTE: ORQUESTA SINFONICA NACIONAL, CONCEPTO: APORTES VOLUNTARIOS 07/04/2016, CUENTA DE DEPOSITO: CUENTA UNICA DEL TESORO</t>
  </si>
  <si>
    <t>00099021001 DEP.DE CHEQ.AJENOS,RET.DE CAM.,CONCEPTO: GIRO: ALIENDRE DEIDAD CABRERA DE,DEP.: BANCO UNION SA , PROCEDENCIA: BANCO UNION S.A., CHEQUE: 140543, FECHA DE EMISION:08/04/2016</t>
  </si>
  <si>
    <t>00283012002 DEP.DE CHEQ.AJENOS,RET.DE CAM.,CONCEPTO: DEVOLUCION,DEP.: ADUANA NACIONAL , PROCEDENCIA: BANCO UNION S.A., CHEQUE: 1957, FECHA DE EMISION:15/03/2016</t>
  </si>
  <si>
    <t>00271022001 DEP.DE CHEQ.AJENOS,RET.DE CAM.,CONCEPTO: GIRO: CASTRO SOLIZ CARMELO,DEP.: BANCO UNION SA , PROCEDENCIA: BANCO UNION S.A., CHEQUE: 140542, FECHA DE EMISION:08/04/2016</t>
  </si>
  <si>
    <t>00283012002 DEP.DE CHEQ.AJENOS,RET.DE CAM.,CONCEPTO: DEVOLUCION,DEP.: ADUANA NACIONAL , PROCEDENCIA: BANCO UNION S.A., CHEQUE: 1958, FECHA DE EMISION:15/03/2016</t>
  </si>
  <si>
    <t>00271022001 DEP.DE CHEQ.AJENOS,RET.DE CAM.,CONCEPTO: GIRO: CASTRO SOLIZ CARMELO,DEP.: BANCO UNION SA , PROCEDENCIA: BANCO UNION S.A., CHEQUE: 140541, FECHA DE EMISION:08/04/2016</t>
  </si>
  <si>
    <t>00283012002 DEP.DE CHEQ.AJENOS,RET.DE CAM.,CONCEPTO: DEVOLUCION,DEP.: ADUANA NACIONAL , PROCEDENCIA: BANCO UNION S.A., CHEQUE: 1955, FECHA DE EMISION:15/03/2016</t>
  </si>
  <si>
    <t>00283012002 DEP.DE CHEQ.AJENOS,RET.DE CAM.,CONCEPTO: DEVOLUCION,DEP.: ADUANA NACIONAL , PROCEDENCIA: BANCO UNION S.A., CHEQUE: 1991, FECHA DE EMISION:30/03/2016</t>
  </si>
  <si>
    <t>00099021001 DEPOSITO DE EFECTIVO, DEPOSITANTE: TCNL. DEM. MARCO A. GOMEZ VACA, CONCEPTO: REVERSION COMBUSTIBLE, CUENTA DE DEPOSITO: CUENTA UNICA DEL TESORO</t>
  </si>
  <si>
    <t>00291012005 DEP.DE CHEQ.AJENOS,RET.DE CAM.,CONCEPTO: PAGO SERVICIO ESPACIO PUBLICITARIO TRAMO AUTOPISTA LA PAZ - EL ALTO,DEP.: ENTEL SA , PROCEDENCIA: BANCO MERCANTIL SANTA CRUZ SA., CHEQUE: 196816, FECHA DE EMISION:06/04/2016</t>
  </si>
  <si>
    <t>00099021001 DEPOSITO DE EFECTIVO, DEPOSITANTE: ELVIRA ALVAREZ ORDO¿EZ - CI.4750661 L.P., CONCEPTO: DEVOLUCION SALARIO MAXIMO PERMITIDO LEY FINANCIAL AGOSTO 2015, CUENTA DE DEPOSITO: CUENTA UNICA DEL TESORO</t>
  </si>
  <si>
    <t>00099021001 DEPOSITO DE EFECTIVO, DEPOSITANTE: ELVIRA ALVAREZ ORDO¿EZ - CI.4750661 L.P., CONCEPTO: DEVOLUCION SALARIO MAXIMO PERMITIDO LEY FINANCIAL JULIO 2015, CUENTA DE DEPOSITO: CUENTA UNICA DEL TESORO</t>
  </si>
  <si>
    <t>00099021001 DEPOSITO DE EFECTIVO, DEPOSITANTE: ELVIRA ALVAREZ ORDO¿EZ - CI.4750661 L.P., CONCEPTO: DEVOLUCION SALARIO MAXIMO PERMITIDO LEY FINANCIAL JUNIO 2015, CUENTA DE DEPOSITO: CUENTA UNICA DEL TESORO</t>
  </si>
  <si>
    <t>00099021001 DEPOSITO DE EFECTIVO, DEPOSITANTE: ELVIRA ALVAREZ ORDO¿EZ - CI.4750661 L.P., CONCEPTO: DEVOLUCION SALARIO MAXIMO PERMITIDO LEY FINANCIAL MAYO 2015, CUENTA DE DEPOSITO: CUENTA UNICA DEL TESORO</t>
  </si>
  <si>
    <t>00099021001 DEPOSITO DE EFECTIVO, DEPOSITANTE: SEDES LA PAZ, CONCEPTO: DEVOLUCION DE FONDOS POR PAGO DE BONO DE ANTIGUEDAD EN DOS MEDIOS TIEMPOS, CUENTA DE DEPOSITO: CUENTA UNICA DEL TESORO</t>
  </si>
  <si>
    <t>00099021001 DEPOSITO DE EFECTIVO, DEPOSITANTE: ELVIRA ALVAREZ ORDO¿EZ - CI.4750661 L.P., CONCEPTO: DEVOLUCION SALARIO MAXIMO PERMITIDO LEY FINANCIAL ABRIL 2015, CUENTA DE DEPOSITO: CUENTA UNICA DEL TESORO</t>
  </si>
  <si>
    <t>00099021001 DEPOSITO DE EFECTIVO, DEPOSITANTE: ELVIRA ALVAREZ ORDO¿EZ - CI.4750661 L.P., CONCEPTO: DEVOLUCION SALARIO MAXIMO PERMITIDO LEY FINANCIAL MARZO 2015, CUENTA DE DEPOSITO: CUENTA UNICA DEL TESORO</t>
  </si>
  <si>
    <t>00099021001 DEPOSITO DE EFECTIVO, DEPOSITANTE: ELVIRA ALVAREZ ORDO¿EZ - CI.4750661 L.P., CONCEPTO: DEVOLUCION SALARIO MAXIMO PERMITIDO LEY FINANCIAL FEBRERO 2015, CUENTA DE DEPOSITO: CUENTA UNICA DEL TESORO</t>
  </si>
  <si>
    <t>00099021001 DEPOSITO DE EFECTIVO, DEPOSITANTE: ROSIO VARGAS AGNO, CONCEPTO: REVERSION ENERGIA ELECTRICA DICIEMBRE DEL 2015 DEL BATALLON DE INGENIERIA II ROMAN CARANAVI, CUENTA DE DEPOSITO: CUENTA UNICA DEL TESORO</t>
  </si>
  <si>
    <t>00099021001 DEPOSITO DE EFECTIVO, DEPOSITANTE: ISAAC QUENTA CAILLANTE-MINISTERIO DE EDUCACION, CONCEPTO: DOBLE PERCEPCION, CUENTA DE DEPOSITO: CUENTA UNICA DEL TESORO</t>
  </si>
  <si>
    <t>00099021001 DEPOSITO DE EFECTIVO, DEPOSITANTE: ROSIO VARGAS AGNO, CONCEPTO: REVERSION TELEFONIA NOVIEMBRE DEL 2015 DEL BATALLON DE INGENIERIA II ROMAN CARANAVI, CUENTA DE DEPOSITO: CUENTA UNICA DEL TESORO</t>
  </si>
  <si>
    <t>00099021001 DEPOSITO DE EFECTIVO, DEPOSITANTE: ROSIO VARGAS AGNO, CONCEPTO: REVERSION ENERGIA ELECTRICA NOVIEMBRE DEL 2015 DEL BATALLON DE INGENIERIA II ROMAN CARANAVI, CUENTA DE DEPOSITO: CUENTA UNICA DEL TESORO</t>
  </si>
  <si>
    <t>00099021001 DEP.DE CHEQ.AJENOS,RET.DE CAM.,CONCEPTO: DEV. DE SALDOS NO EJECUTADOS DEL C31-1686 DE LA GESTION 2015,DEP.: CAMARA DE SENADORES , PROCEDENCIA: BANCO UNION S.A., CHEQUE: 6035, FECHA DE EMISION:28/03/2016</t>
  </si>
  <si>
    <t>00099021001 DEP.DE CHEQ.AJENOS,RET.DE CAM.,CONCEPTO: DEV. DE SALDOS NO EJECUTADOS DEL C31-1685 DE LA GESTION 2015,DEP.: CAMARA DE SENADORES , PROCEDENCIA: BANCO UNION S.A., CHEQUE: 6034, FECHA DE EMISION:28/03/2016</t>
  </si>
  <si>
    <t>00099021001 DEP.DE CHEQ.AJENOS,RET.DE CAM.,CONCEPTO: DEV. SALDOS NO EJECUTADOS DEL C31-1688 DE LA GESTION 2015,DEP.: CAMARA DE SENADORES , PROCEDENCIA: BANCO UNION S.A., CHEQUE: 6033, FECHA DE EMISION:28/03/2016</t>
  </si>
  <si>
    <t>00099021001 DEP.DE CHEQ.AJENOS,RET.DE CAM.,CONCEPTO: DEV. DE SALDOS NO EJECUTADOS DEL C31-1687 DE LA GESTION 2015,DEP.: CAMARA DE SENADORES , PROCEDENCIA: BANCO UNION S.A., CHEQUE: 6031, FECHA DE EMISION:28/03/2016</t>
  </si>
  <si>
    <t>00099021001 DEPOSITO DE EFECTIVO, DEPOSITANTE: SANTOS SILLERICO CONDORI, CONCEPTO: REVERSION LOTE, CUENTA DE DEPOSITO: CUENTA UNICA DEL TESORO</t>
  </si>
  <si>
    <t>00526012001 DEP.DE CHEQ.AJENOS,RET.DE CAM.,CONCEPTO: REVERSION DE FONDOS EN AVANCE S/HR=6725,DEP.: BOLIVIA TV , PROCEDENCIA: BANCO UNION S.A., CHEQUE: 15228, FECHA DE EMISION:08/04/2016</t>
  </si>
  <si>
    <t>00035011104 DEPOSITO DE EFECTIVO, DEPOSITANTE: MINISTERIO DE ECONOMIA Y FINANZAS PUBLICAS, CONCEPTO: POR LA VENTA DE PUBLICACIONES DE LA MEB Y CIEB DEL MES DE MARZO, CUENTA DE DEPOSITO: CUENTA UNICA DEL TESORO</t>
  </si>
  <si>
    <t>00099021001 DEP.DE CHEQ.AJENOS,RET.DE CAM.,CONCEPTO: REEMBOLSO DE CAJA CORDES AL MINISTERIO DE MEDIO AMBIENTE Y AGUA POR INCAPACIDAD,DEP.: CAJA DE SALUD CORDES , PROCEDENCIA: BANCO UNION S.A., CHEQUE: 92, FECHA DE EMISION:30/03/2016</t>
  </si>
  <si>
    <t>AUTORIDA PLURINACIONAL DE LA MADRE TIERRA  "APMT"</t>
  </si>
  <si>
    <t>00348014401 DEP.DE CHEQ.AJENOS,RET.DE CAM.,CONCEPTO: REEMBOLSO DE CAJA CORDES A LA AUTORIDAD PLIRINACIONAL DE LA MADRE TIERRA POR INCAPACIDAD,DEP.: CAJA DE SALUD CORDES , PROCEDENCIA: BANCO UNION S.A., CHEQUE: 96, FECHA DE EMISION:30/03/2016</t>
  </si>
  <si>
    <t>00099021001 DEPOSITO DE EFECTIVO, DEPOSITANTE: ESTHER SOSSA O¿A, CONCEPTO: DEVOLUCION HABERES FEBRERO 2016, CUENTA DE DEPOSITO: CUENTA UNICA DEL TESORO</t>
  </si>
  <si>
    <t>00046024204 DEPOSITO DE EFECTIVO, DEPOSITANTE: ROBERTO POMIER OCAMPO, CONCEPTO: SALDOS NO EJECUTADOS EN DESADUANIZACION DE MEDICAMENTOS, CUENTA DE DEPOSITO: CUENTA UNICA DEL TESORO</t>
  </si>
  <si>
    <t>00099021001 DEP.DE CHEQ.AJENOS,RET.DE CAM.,CONCEPTO: REVERSION CC NUA 19388147 MELVY ROSA GUTIERREZ LORAS VDA DE TAPIA,DEP.: SEGUROS PROVIDA SA , PROCEDENCIA: BANCO NACIONAL DE BOLIVIA S.A., CHEQUE: 2312728, FECHA DE EMISION:07/04/2016</t>
  </si>
  <si>
    <t>00526012001 DEP.DE CHEQ.AJENOS,RET.DE CAM.,CONCEPTO: TRASPASO DE FONDOS DE LA CTA 1-4713679 A LA CUT POR CUENTAS POR COBRAR,DEP.: BOLIVIA TV , PROCEDENCIA: BANCO UNION S.A., CHEQUE: 15231, FECHA DE EMISION:11/04/2016</t>
  </si>
  <si>
    <t>00513012003 DEP.DE CHEQ.AJENOS,RET.DE CAM.,CONCEPTO: OTROS INGRESOS,DEP.: YPFB , PROCEDENCIA: BANCO UNION S.A., CHEQUE: 1011, FECHA DE EMISION:06/04/2016</t>
  </si>
  <si>
    <t>00099021001 DEP.DE CHEQ.AJENOS,RET.DE CAM.,CONCEPTO: DEVOLUCION CC TGN CASO WALTER ALVAREZ VASQUEZ NUA 1352556,DEP.: SEGUROS PROVIDA SA , PROCEDENCIA: BANCO NACIONAL DE BOLIVIA S.A., CHEQUE: 4350182, FECHA DE EMISION:08/04/2016</t>
  </si>
  <si>
    <t>00099021001 DEPOSITO DE EFECTIVO, DEPOSITANTE: MARCO ANTONIO BA¿ADO LOREDO, CONCEPTO: DEVOLUCION PASAJES, CUENTA DE DEPOSITO: CUENTA UNICA DEL TESORO</t>
  </si>
  <si>
    <t>00099021001 DEP.DE CHEQ.AJENOS,RET.DE CAM.,CONCEPTO: DEVOLUCION DE COTIZACION EXCESO EMP FBP,DEP.: FUTURO DE BOLIVIA S.A AFP , PROCEDENCIA: BANCO DE CREDITO DE BOLIVIA S.A., CHEQUE: 436121, FECHA DE EMISION:08/04/2016</t>
  </si>
  <si>
    <t>00099021001 DEP.DE CHEQ.AJENOS,RET.DE CAM.,CONCEPTO: DEVOLUCION DE COTIZACIONES EXCESO EMPLEADOR,DEP.: FUTURO DE BOLIVIA S.A. AFP , PROCEDENCIA: BANCO DE CREDITO DE BOLIVIA S.A., CHEQUE: 436139, FECHA DE EMISION:08/04/2016</t>
  </si>
  <si>
    <t>00223012004 DEPOSITO DE EFECTIVO, DEPOSITANTE: ELIZABETH SABINA AYOROA MURILLO, CONCEPTO: DEVOLUCION FONDOS POR CONSULTORIA PROY REFORESTACION POR ESTACAS DIC/2015, CUENTA DE DEPOSITO: CUENTA UNICA DEL TESORO</t>
  </si>
  <si>
    <t>00223012004 DEPOSITO DE EFECTIVO, DEPOSITANTE: ELIZABETH SABINA AYOROA MURILLO, CONCEPTO: DEVOLUCION DE FONDOS C31 -70/16 POR CONSULTORIA ENERO/2016, CUENTA DE DEPOSITO: CUENTA UNICA DEL TESORO</t>
  </si>
  <si>
    <t>00047247001 DEP.DE CHEQ.AJENOS,RET.DE CAM.,CONCEPTO: DEVOLUCION FONDOS UOR TROPICO,DEP.: PROYECTO DE ALIANZAS RURALES (PAR) , PROCEDENCIA: BANCO UNION S.A., CHEQUE: 783, FECHA DE EMISION:05/04/2016</t>
  </si>
  <si>
    <t>00099021001 DEPOSITO DE EFECTIVO, DEPOSITANTE: FREDDY IVAN CONDORI CUNO, CONCEPTO: IMPORTE POR COBRO INDEBIDO, CUENTA DE DEPOSITO: CUENTA UNICA DEL TESORO</t>
  </si>
  <si>
    <t>00046024204 DEPOSITO DE EFECTIVO, DEPOSITANTE: RAMIRO BUSTILLOS DOMINGUEZ, CONCEPTO: DEVOLUCION DE VIATICO 02/14 C-31-977, CUENTA DE DEPOSITO: CUENTA UNICA DEL TESORO</t>
  </si>
  <si>
    <t>00099021001 DEPOSITO DE EFECTIVO, DEPOSITANTE: NELSON REYNALDO QUIROZ SOLIZ CI 6408130 CBBA, CONCEPTO: REVERSION HABERES FEBRERO 2016, CUENTA DE DEPOSITO: CUENTA UNICA DEL TESORO</t>
  </si>
  <si>
    <t>00099021001 DEPOSITO DE EFECTIVO, DEPOSITANTE: NELSON REYNALDO QUIROZ SOLIZ CI 6408130 CBBA, CONCEPTO: REVERSION DE HABERES ENERO 2016, CUENTA DE DEPOSITO: CUENTA UNICA DEL TESORO</t>
  </si>
  <si>
    <t>00283012002 DEPOSITO DE EFECTIVO, DEPOSITANTE: GREBI ERICK VEGA TERAN, CONCEPTO: DEVOLUCION DE VIATICOS, CUENTA DE DEPOSITO: CUENTA UNICA DEL TESORO</t>
  </si>
  <si>
    <t>00283012002 DEPOSITO DE EFECTIVO, DEPOSITANTE: ELIODORO CHOQUE MAMANI, CONCEPTO: DEVOLUCION DE VIATICOS, CUENTA DE DEPOSITO: CUENTA UNICA DEL TESORO</t>
  </si>
  <si>
    <t>00099021001 DEPOSITO DE EFECTIVO, DEPOSITANTE: DELIA LAIME GUTIERREZ, CONCEPTO: DEVOLUCION DE RECURSOS NO EJECUTADOS, CUENTA DE DEPOSITO: CUENTA UNICA DEL TESORO</t>
  </si>
  <si>
    <t>00041031107 DEPOSITO DE EFECTIVO, DEPOSITANTE: WILLY CRUZ CHOQUE, CONCEPTO: DEVOLUCION POR GASTOS DE TASA DE RODAJE, CUENTA DE DEPOSITO: CUENTA UNICA DEL TESORO</t>
  </si>
  <si>
    <t>00035011104 DEPOSITO DE EFECTIVO, DEPOSITANTE: FERNANDO CHUQUIMIA BONIFAZ, CONCEPTO: VENTA DE LIBROS A LIBRERIAS, CUENTA DE DEPOSITO: CUENTA UNICA DEL TESORO</t>
  </si>
  <si>
    <t>00099021001 DEPOSITO DE EFECTIVO, DEPOSITANTE: GERMAN CUTILE LA TORRE, CONCEPTO: DEVOLUCION DE COBRO INDEBIDO SUELDO MARZO 2016 (03/2016), CUENTA DE DEPOSITO: CUENTA UNICA DEL TESORO</t>
  </si>
  <si>
    <t>00099021001 DEPOSITO DE EFECTIVO, DEPOSITANTE: GERMAN CUTILE LA TORRE, CONCEPTO: DEVOLUCION DE COBRO INDEBIDO SUELDO FEBRERO 2016 (02/2016), CUENTA DE DEPOSITO: CUENTA UNICA DEL TESORO</t>
  </si>
  <si>
    <t>00099021001 DEPOSITO DE EFECTIVO, DEPOSITANTE: CHRISTIAN MARCELO DIAZ TOLEDO - APS, CONCEPTO: DEVOLUCION DE SEGUNDO AGUINALDO Y SUELDO DE DICIEMBRE 2015, CUENTA DE DEPOSITO: CUENTA UNICA DEL TESORO</t>
  </si>
  <si>
    <t>00046024204 DEPOSITO DE EFECTIVO, DEPOSITANTE: CARMEN ATORA VILLCA, CONCEPTO: DEVOLUCION DE VIATICOS, CUENTA DE DEPOSITO: CUENTA UNICA DEL TESORO</t>
  </si>
  <si>
    <t>00099021001 DEPOSITO DE EFECTIVO, DEPOSITANTE: EMILIO ALI MAMANI, CONCEPTO: DEVOLUCION DEL PAGO UNICO, CUENTA DE DEPOSITO: CUENTA UNICA DEL TESORO</t>
  </si>
  <si>
    <t>00099021001 DEPOSITO DE EFECTIVO, DEPOSITANTE: JUAN CARLOS MENDOZA HUANCA CI 4333662, CONCEPTO: REVERSION HABERES FEBRERO 2016, CUENTA DE DEPOSITO: CUENTA UNICA DEL TESORO</t>
  </si>
  <si>
    <t>00099021001 DEPOSITO DE EFECTIVO, DEPOSITANTE: JUANA LOURDES VERA BUSTILLOS DE VACAFLOR, CONCEPTO: DEVOLUCION POR DOBLE PERCEPCION, CUENTA DE DEPOSITO: CUENTA UNICA DEL TESORO</t>
  </si>
  <si>
    <t>00572012001 DEPOSITO DE EFECTIVO, DEPOSITANTE: JHUBINCA ADELAIDA ALMARAZ ESPINOZA, CONCEPTO: PAGO POR IMPUESTOS, CUENTA DE DEPOSITO: CUENTA UNICA DEL TESORO</t>
  </si>
  <si>
    <t>00099021001 DEP.DE CHEQ.AJENOS,RET.DE CAM.,CONCEPTO: SUBSIDIO DE INCAPACIDAD TEMPORAL ENERO/2016,DEP.: ASFI , PROCEDENCIA: BANCO UNION S.A., CHEQUE: 2256, FECHA DE EMISION:05/04/2016</t>
  </si>
  <si>
    <t>00099021001 DEPOSITO DE EFECTIVO, DEPOSITANTE: GUIDO ALVARO MONTA¿O DURAN, CONCEPTO: DEVOLUCION DE PASAJES-2013, CUENTA DE DEPOSITO: CUENTA UNICA DEL TESORO</t>
  </si>
  <si>
    <t>00099021001 DEP.DE CHEQ.AJENOS,RET.DE CAM.,CONCEPTO: GIRO: MARIO LUIS TORRICO APONTE,DEP.: BANCO UNION S.A. , PROCEDENCIA: BANCO UNION S.A., CHEQUE: 140546, FECHA DE EMISION:12/04/2016</t>
  </si>
  <si>
    <t>00099021001 DEP.DE CHEQ.AJENOS,RET.DE CAM.,CONCEPTO: GIRO: MARIA ELENA CHIRI ACZAMA,DEP.: BANCO UNION S.A. , PROCEDENCIA: BANCO UNION S.A., CHEQUE: 140548, FECHA DE EMISION:12/04/2016</t>
  </si>
  <si>
    <t>00290054101 DEPOSITO DE EFECTIVO, DEPOSITANTE: HAYDEE PAZ MENDOZA, CONCEPTO: DEVOLUCION DE RECURSOS - VIATICOS POR VIAJE AL INTERIOR DEL PAIS, CUENTA DE DEPOSITO: CUENTA UNICA DEL TESORO</t>
  </si>
  <si>
    <t>00133012001 DEPOSITO DE EFECTIVO, DEPOSITANTE: LOTERIA NACIONAL DE B Y S, CONCEPTO: M.E.L SALDO PAGO PREMIOS  VIRGENCITA DEL SOCAVON, CUENTA DE DEPOSITO: CUENTA UNICA DEL TESORO</t>
  </si>
  <si>
    <t>00099021001 DEPOSITO DE EFECTIVO, DEPOSITANTE: LUIS PASTOR RIOS RAMIREZ, CONCEPTO: REVERSION POR PASAJES, CUENTA DE DEPOSITO: CUENTA UNICA DEL TESORO</t>
  </si>
  <si>
    <t>00099021001 DEP.DE CHEQ.AJENOS,RET.DE CAM.,CONCEPTO: REV A LA CUT POR DEVOLUCION DE PRIMAS DE CIA.NAL.SEGURO DE VIDA Y SALUD, DE FUNCIONARIOS DE LA UELIC,DEP.: MINISTERIO DE GOBIERNO-UELICN</t>
  </si>
  <si>
    <t>00099021001 DEPOSITO DE EFECTIVO, DEPOSITANTE: FRANCISCO TINTAYA CANCHILLA, CONCEPTO: DUO DECIMA DE AGUINALDO, CUENTA DE DEPOSITO: CUENTA UNICA DEL TESORO</t>
  </si>
  <si>
    <t>00291012001 DEP.DE CHEQ.AJENOS,RET.DE CAM.,CONCEPTO: DEVOLUCION DE SALDO,DEP.: ABC. REGIONAL SANTA CRUZ , PROCEDENCIA: BANCO UNION S.A., CHEQUE: 3797, FECHA DE EMISION:22/03/2016</t>
  </si>
  <si>
    <t>00099021001 DEP.DE CHEQ.AJENOS,RET.DE CAM.,CONCEPTO: COMPENSACION MENSUAL DE COTIZACIONES,DEP.: FUTURO DE BOLIVIA SA AFP , PROCEDENCIA: BANCO DE CREDITO DE BOLIVIA S.A., CHEQUE: 436220, FECHA DE EMISION:12/04/2016</t>
  </si>
  <si>
    <t>00526012001 DEPOSITO DE EFECTIVO, DEPOSITANTE: VICENTE LUIS CALVO ZEBALLOS - BOLIVIA TV, CONCEPTO: DEVOLUCION DE PASAJES, CUENTA DE DEPOSITO: CUENTA UNICA DEL TESORO</t>
  </si>
  <si>
    <t>00132052001 DEPOSITO DE EFECTIVO, DEPOSITANTE: EEPS-SEDEM, CONCEPTO: DEVOLUCION DE FONDOS EN AVANCE, CUENTA DE DEPOSITO: CUENTA UNICA DEL TESORO</t>
  </si>
  <si>
    <t>00099021001 DEPOSITO DE EFECTIVO, DEPOSITANTE: ANTONIO NICANOR CHOQUE CANTUTA, CONCEPTO: DEVOLUCION DE DUODECIMAS DE AGUINALDO, CUENTA DE DEPOSITO: CUENTA UNICA DEL TESORO</t>
  </si>
  <si>
    <t>00046021109 DEPOSITO DE EFECTIVO, DEPOSITANTE: MINISTERIO DE SALUD, CONCEPTO: DEVOLUCION DE SALDOS, CUENTA DE DEPOSITO: CUENTA UNICA DEL TESORO</t>
  </si>
  <si>
    <t>00099021001 DEPOSITO DE EFECTIVO, DEPOSITANTE: NELSON REYNALDO QUIROZ SOLIZ  6408130 CBBA, CONCEPTO: REVERSION HABERES MARZO 2016, CUENTA DE DEPOSITO: CUENTA UNICA DEL TESORO</t>
  </si>
  <si>
    <t>00081011108 DEP.DE CHEQ.AJENOS,RET.DE CAM.,CONCEPTO: RECUPERACION DE ACREENCIAS POR EL PROCESO SEGUIDO A LUIS ALBERTO AGUILAR GALZIN,DEP.: MINISTERIO DE OBRAS PUBLICAS SERVICIOS Y VIVIENDA</t>
  </si>
  <si>
    <t>00070011102 DEP.DE CHEQ.AJENOS,RET.DE CAM.,CONCEPTO: DEVOLUCION DE BOLETAS AEREOS NO UTILIZADOS DE V. CACERES  E. CALDERON, J MARIABO,DEP.: MINISTERIO DE TRABAJO , PROCEDENCIA: BANCO UNION S.A., CHEQUE: 7464, FECHA DE EMISION:11/04/2016</t>
  </si>
  <si>
    <t>00099021001 DEPOSITO DE EFECTIVO, DEPOSITANTE: VICTOR HUGO LAVAYEN ARANIBAR - SEDES LA PAZ, CONCEPTO: DEVOLUCION DE DINERO LEY FINANCIAL JULIO 2015, CUENTA DE DEPOSITO: CUENTA UNICA DEL TESORO</t>
  </si>
  <si>
    <t>00099021001 DEPOSITO DE EFECTIVO, DEPOSITANTE: VICTOR HUGO LAVAYEN ARANIBAR - SEDES LA PAZ, CONCEPTO: DEVOLUCION DE DIENRO LEY FINANCIAL JUNIO 2015, CUENTA DE DEPOSITO: CUENTA UNICA DEL TESORO</t>
  </si>
  <si>
    <t>00015011108 DEPOSITO DE EFECTIVO, DEPOSITANTE: MAURA JUDITH CHOQUE ALAVE CI. 4921547 LP, CONCEPTO: TELEFONIA, CUENTA DE DEPOSITO: CUENTA UNICA DEL TESORO</t>
  </si>
  <si>
    <t>00099021001 DEP.DE CHEQ.AJENOS,RET.DE CAM.,CONCEPTO: PAGO DEV MIN DE ECO FIN PUB CAUSA DE UNA FALLA INFORMATICA REALIZAR TRANSF CSC,DEP.: CAJA DE SALUD DE CAMINOS YRA , PROCEDENCIA: BANCO UNION S.A., CHEQUE: 6002, FECHA DE EMISION:07/04/2016</t>
  </si>
  <si>
    <t>00015021104 DEP.DE CHEQ.AJENOS,RET.DE CAM.,CONCEPTO: RECAUDACION POLICIA NACIONAL,DEP.: DIRECCION NAL DE SALUD POLICIA BOLIVIANA , PROCEDENCIA: BANCO UNION S.A., CHEQUE: 2813, FECHA DE EMISION:12/04/2016</t>
  </si>
  <si>
    <t>00342012001 DEPOSITO DE EFECTIVO, DEPOSITANTE: AG EST DE VIVIENDA-ERICK A. CLAVIJO TRUJILLO, CONCEPTO: DEVOLUCION FONDOS EN AVANCE, CUENTA DE DEPOSITO: CUENTA UNICA DEL TESORO</t>
  </si>
  <si>
    <t>00099021001 DEP.DE CHEQ.AJENOS,RET.DE CAM.,CONCEPTO: COMPENSACION MENSUAL DE COTIZACIONES,DEP.: FUTURO DE BOLIVIA S.A. AFP , PROCEDENCIA: BANCO DE CREDITO DE BOLIVIA S.A., CHEQUE: 436741, FECHA DE EMISION:13/04/2016</t>
  </si>
  <si>
    <t>00099021001 DEPOSITO DE EFECTIVO, DEPOSITANTE: NANCY BERTHA HUANCA FERNANDEZ, CONCEPTO: SALDO ASIGANCAION DE FONDOS, CUENTA DE DEPOSITO: CUENTA UNICA DEL TESORO</t>
  </si>
  <si>
    <t>00099021001 DEP.DE CHEQ.AJENOS,RET.DE CAM.,CONCEPTO: DEVOLUCION COBROS INDEBIDOS GRUPO 5,DEP.: SENASIR , PROCEDENCIA: BANCO UNION S.A., CHEQUE: 6897, FECHA DE EMISION:30/03/2016</t>
  </si>
  <si>
    <t>00046024204 DEP.DE CHEQ.AJENOS,RET.DE CAM.,CONCEPTO: REVERSION DE FONDOS,DEP.: MINISTERIO DE SALUD , PROCEDENCIA: BANCO UNION S.A., CHEQUE: 1405, FECHA DE EMISION:18/03/2016</t>
  </si>
  <si>
    <t>00594012001 DEPOSITO DE EFECTIVO, DEPOSITANTE: ASP-B HUGO SANTOS MONTOYA, CONCEPTO: DEV DE VIATICOS, CUENTA DE DEPOSITO: CUENTA UNICA DEL TESORO</t>
  </si>
  <si>
    <t>00099021001 DEPOSITO DE EFECTIVO, DEPOSITANTE: BAYARDO MARTINEZ VILLARROEL, CONCEPTO: DEVOLUCION DE REEMBOLSO AL MINISTERIO DE RELACIONES EXTERIORES, CUENTA DE DEPOSITO: CUENTA UNICA DEL TESORO</t>
  </si>
  <si>
    <t>00099021001 DEPOSITO DE EFECTIVO, DEPOSITANTE: ESC.MIL. DE EJECUTACION DEL EJERCITO "G. BUSCH", CONCEPTO: REVERSION POR ADQUISICION DE COMBUSTIBLE EMEE MARZO 2015, CUENTA DE DEPOSITO: CUENTA UNICA DEL TESORO</t>
  </si>
  <si>
    <t>00526012001 DEPOSITO DE EFECTIVO, DEPOSITANTE: BOLIVIA TV FREDDY ALANES MOLLINEDO, CONCEPTO: DEVOLUCION DE VIATICOS, CUENTA DE DEPOSITO: CUENTA UNICA DEL TESORO</t>
  </si>
  <si>
    <t>00099021001 DEPOSITO DE EFECTIVO, DEPOSITANTE: AMALIA CAROLINA ORTEGA PEREZ, CONCEPTO: DEVOLUCION DEL PAGO EN EXCESO DEL SALARIO MAYO DEL PRESIDENTE  MAYO 2015, CUENTA DE DEPOSITO: CUENTA UNICA DEL TESORO</t>
  </si>
  <si>
    <t>00099021001 DEPOSITO DE EFECTIVO, DEPOSITANTE: AMALIA CAROLINA ORTEGA PEREZ, CONCEPTO: DEVOLUCION DEL PAGO EN EXCESO DEL SALARIO MAYOR DEL PRESIDENTE  JULIO 2015, CUENTA DE DEPOSITO: CUENTA UNICA DEL TESORO</t>
  </si>
  <si>
    <t>00099021001 DEPOSITO DE EFECTIVO, DEPOSITANTE: AMALIA CAROLINA ORTEGA PEREZ, CONCEPTO: DEVOLUCION DEL PAGO EN EXCESO DEL SALARIO MAYOR DEL PRESIDENTE  SEPTIEMBRE 2015, CUENTA DE DEPOSITO: CUENTA UNICA DEL TESORO</t>
  </si>
  <si>
    <t>00099021001 DEPOSITO DE EFECTIVO, DEPOSITANTE: RAMIRO ONIL VILLARROEL GARCIA, CONCEPTO: DEVOLUCION DE PAGO DE HABERES DEL MES DE MARZO 2016, CUENTA DE DEPOSITO: CUENTA UNICA DEL TESORO</t>
  </si>
  <si>
    <t>00266022001 DEPOSITO DE EFECTIVO, DEPOSITANTE: YESSICA AMANDA ARCE PAREDES, CONCEPTO: REV. POR PAGO DE REFRIGERIOS A DIRECCIONES DIST. DE EDUC. LA PAZ POR SEP-OCT-NOV- DIC. DEVENGADO2015, CUENTA DE DEPOSITO: CUENTA UNICA DEL TESORO</t>
  </si>
  <si>
    <t>00340012003 DEPOSITO DE EFECTIVO, DEPOSITANTE: FELIX BALDERRAMA VEIZAGA CI. 5907833 CB, CONCEPTO: EXTRANJERIA-CI-LC DEVOLUCION DE PAGO DEL MES DE MARZO-2016, CUENTA DE DEPOSITO: CUENTA UNICA DEL TESORO</t>
  </si>
  <si>
    <t>00099021001 DEPOSITO DE EFECTIVO, DEPOSITANTE: GUTEMBERG CUCHALLO UELICN, CONCEPTO: DEVOLUCION PAGO DE HABERES DIC/15 (APORTE PATRONAL), CUENTA DE DEPOSITO: CUENTA UNICA DEL TESORO</t>
  </si>
  <si>
    <t>00047018022 DEPOSITO DE EFECTIVO, DEPOSITANTE: DIEGO ARMANDO TERRAZAS MARISCAL CI 5900028, CONCEPTO: DEVOLUCION DE PASAJES DANIDA, CUENTA DE DEPOSITO: CUENTA UNICA DEL TESORO</t>
  </si>
  <si>
    <t>00047018022 DEPOSITO DE EFECTIVO, DEPOSITANTE: PRIMITIVA LAYME CANCARI CI 4804180 LP, CONCEPTO: DEVOLUCION DE PASAJES, CUENTA DE DEPOSITO: CUENTA UNICA DEL TESORO</t>
  </si>
  <si>
    <t>00099021001 DEP.DE CHEQ.AJENOS,RET.DE CAM.,CONCEPTO: DEVOLUCION COTIZACION EXCESO EMPLEADOR,DEP.: FUTURO DE BOLIVIA SA AFP , PROCEDENCIA: BANCO DE CREDITO DE BOLIVIA S.A., CHEQUE: 436865, FECHA DE EMISION:12/04/2016</t>
  </si>
  <si>
    <t>00099021001 DEP.DE CHEQ.AJENOS,RET.DE CAM.,CONCEPTO: DEVOLUCION DE COTIZACION EXCESO EMP FBP,DEP.: FUTURO DE BOLIVIA AFP , PROCEDENCIA: BANCO DE CREDITO DE BOLIVIA S.A., CHEQUE: 436832, FECHA DE EMISION:12/04/2016</t>
  </si>
  <si>
    <t>00047018022 DEPOSITO DE EFECTIVO, DEPOSITANTE: MIGUEL ANGEL CHUNGARA OJEDA CI 549282, CONCEPTO: DEVOLUCION DE PASAJES, CUENTA DE DEPOSITO: CUENTA UNICA DEL TESORO</t>
  </si>
  <si>
    <t>00099021001 DEP.DE CHEQ.AJENOS,RET.DE CAM.,CONCEPTO: GIRO: TERCEROS BERNARDINA CUELLAR DE,DEP.: BANCO UNION SA , PROCEDENCIA: BANCO UNION S.A., CHEQUE: 140552, FECHA DE EMISION:14/04/2016</t>
  </si>
  <si>
    <t>00099021001 DEP.DE CHEQ.AJENOS,RET.DE CAM.,CONCEPTO: GIRO: TERCEROS BERNARDINA CUELLAR DE,DEP.: BANCO UNION SA , PROCEDENCIA: BANCO UNION S.A., CHEQUE: 140553, FECHA DE EMISION:14/04/2016</t>
  </si>
  <si>
    <t>00099021001 DEP.DE CHEQ.AJENOS,RET.DE CAM.,CONCEPTO: GIRO: PACHECO GARCIA ROBERTO,DEP.: BANCO UNION SA , PROCEDENCIA: BANCO UNION S.A., CHEQUE: 140549, FECHA DE EMISION:14/04/2016</t>
  </si>
  <si>
    <t>00099021001 DEPOSITO DE EFECTIVO, DEPOSITANTE: GINA LUZ DAVALOS DE BERNAL, CONCEPTO: DEVOLUCION POR DESCUENTOS, CUENTA DE DEPOSITO: CUENTA UNICA DEL TESORO</t>
  </si>
  <si>
    <t>00099021001 DEPOSITO DE EFECTIVO, DEPOSITANTE: GINA LUZ DAVALOS ZABALA DE BERNAL, CONCEPTO: DEVOLUCION DE SALARIO DE MARZO, CUENTA DE DEPOSITO: CUENTA UNICA DEL TESORO</t>
  </si>
  <si>
    <t>00099021001 DEPOSITO DE EFECTIVO, DEPOSITANTE: IRENE BALLADARES VELASQUEZ, CONCEPTO: DEVOLUCION AL SENASIR-COACTIVO SOCIAL, CUENTA DE DEPOSITO: CUENTA UNICA DEL TESORO</t>
  </si>
  <si>
    <t>00526012001 DEPOSITO DE EFECTIVO, DEPOSITANTE: BOLIVIA TV-DAVID LAURA MAMANI, CONCEPTO: DEVOLUCION DE VIATICO, CUENTA DE DEPOSITO: CUENTA UNICA DEL TESORO</t>
  </si>
  <si>
    <t>00526012001 DEPOSITO DE EFECTIVO, DEPOSITANTE: BOLIVIA TV- FREDDY HUAYPE LOPEZ, CONCEPTO: DEVOLUCION DE VIATICOS, CUENTA DE DEPOSITO: CUENTA UNICA DEL TESORO</t>
  </si>
  <si>
    <t>00526012001 DEPOSITO DE EFECTIVO, DEPOSITANTE: BOLIVIA TV- FREDDY ALANES MOLLINEDO, CONCEPTO: DEVOLUCION DE VIATICOS, CUENTA DE DEPOSITO: CUENTA UNICA DEL TESORO</t>
  </si>
  <si>
    <t>00526012001 DEPOSITO DE EFECTIVO, DEPOSITANTE: BOLIVIA TV- OSCAR RAMOS RAMOS, CONCEPTO: DEVOLUCION DE VIATICOS, CUENTA DE DEPOSITO: CUENTA UNICA DEL TESORO</t>
  </si>
  <si>
    <t>00526012001 DEPOSITO DE EFECTIVO, DEPOSITANTE: BOLIVIA TV- SERGIO REVOLLO, CONCEPTO: DEVOLUCION DE VIATICOS, CUENTA DE DEPOSITO: CUENTA UNICA DEL TESORO</t>
  </si>
  <si>
    <t>00526012001 DEPOSITO DE EFECTIVO, DEPOSITANTE: BOLIVIA TV- ENRIQUE VELASCO, CONCEPTO: DEVOLUCION DE VIATICOS, CUENTA DE DEPOSITO: CUENTA UNICA DEL TESORO</t>
  </si>
  <si>
    <t>00526012001 DEPOSITO DE EFECTIVO, DEPOSITANTE: BOLIVIA TV- JORGE QUISPE CACHI, CONCEPTO: DEVOLUCION DE VIATICOS, CUENTA DE DEPOSITO: CUENTA UNICA DEL TESORO</t>
  </si>
  <si>
    <t>00081011101 DEPOSITO DE EFECTIVO, DEPOSITANTE: JHEZBEL NEYZA LIMA SEVERICH, CONCEPTO: DEVOLUCION DE REPOSICION DE SUELDO, CUENTA DE DEPOSITO: CUENTA UNICA DEL TESORO</t>
  </si>
  <si>
    <t>00099021001 DEPOSITO DE EFECTIVO, DEPOSITANTE: FUERZAS ARMADAS DEL ESTADO-EJERCITO, CONCEPTO: DEVOLUCION DE VIATICOS, CUENTA DE DEPOSITO: CUENTA UNICA DEL TESORO</t>
  </si>
  <si>
    <t>00041031107 DEPOSITO DE EFECTIVO, DEPOSITANTE: JUAN JOSE MENDOZA AGUIRRE-IBMETRO, CONCEPTO: DEVOLUCION DE GASTOS OPERATIVOS VAJE A COCHABAMBA EMPRESA SOBOCE, CUENTA DE DEPOSITO: CUENTA UNICA DEL TESORO</t>
  </si>
  <si>
    <t>00041031107 DEPOSITO DE EFECTIVO, DEPOSITANTE: JUAN JOSE MENDOZA AGUIRRE IBMETRO, CONCEPTO: DEVOLUCION DE GASTOS OPERATIVOS VIAJE A SUCRE, POTOSI, UYUNI,  PLANTAS YPFB LOGISTICA, CUENTA DE DEPOSITO: CUENTA UNICA DEL TESORO</t>
  </si>
  <si>
    <t>00099021001 DEPOSITO DE EFECTIVO, DEPOSITANTE: MINISTERIO DE GOBIERNO-UELICN-VIVIAN HILARA HUANCA, CONCEPTO: DEVOLUCION HABERES DICIEMBRE 2015 S/ INFORME AUDITORIA, CUENTA DE DEPOSITO: CUENTA UNICA DEL TESORO</t>
  </si>
  <si>
    <t>00099021001 DEPOSITO DE EFECTIVO, DEPOSITANTE: ANDRES ONTIVEROS, CONCEPTO: DEVOLUCION PRIMA DEL SEGURO CHAVEZ DEBRIE, CUENTA DE DEPOSITO: CUENTA UNICA DEL TESORO</t>
  </si>
  <si>
    <t>00212082001 DEPOSITO DE EFECTIVO, DEPOSITANTE: HENRY SANCHEZ CHAVEZ, CONCEPTO: DEVOLUCION DE VIATICOS Y FONDOS EN AVANCE, CUENTA DE DEPOSITO: CUENTA UNICA DEL TESORO</t>
  </si>
  <si>
    <t>00099021001 DEPOSITO DE EFECTIVO, DEPOSITANTE: MINISTERIO DE COMUNICACION, CONCEPTO: AJUSTE POR DIFERENCIA EN EL MONTO DE RETENCION, CUENTA DE DEPOSITO: CUENTA UNICA DEL TESORO</t>
  </si>
  <si>
    <t>00587012001 DEP.DE CHEQ.AJENOS,RET.DE CAM.,CONCEPTO: PAGO SUBSIDIO DE INCAPACIDAD TEMPORAL PERSONAL E.B.C. CORRESPONDIENTE MES ENERO 2016,DEP.: CAJA DE SALUD DE CAMINOS Y R.A , PROCEDENCIA: BANCO UNION S.A., CHEQUE: 6016, FECHA DE EMISION:12/04/2016</t>
  </si>
  <si>
    <t>00015021104 DEP.DE CHEQ.AJENOS,RET.DE CAM.,CONCEPTO: TRASPASO DE FONDO,DEP.: DIRECCION NAL. DE SALUD POLICIA BOLIVIANA , PROCEDENCIA: BANCO UNION S.A., CHEQUE: 2814, FECHA DE EMISION:15/04/2016</t>
  </si>
  <si>
    <t>00041031107 DEPOSITO DE EFECTIVO, DEPOSITANTE: IBMETRO- BORIS ESCALANTE, CONCEPTO: DEVOLUCION GASTOS DE TRANSPORTE, CUENTA DE DEPOSITO: CUENTA UNICA DEL TESORO</t>
  </si>
  <si>
    <t>00041031107 DEPOSITO DE EFECTIVO, DEPOSITANTE: IBMETRO- BORIS ESCALANTE, CONCEPTO: DEVOLUCION DE GASTOS DE TRANSPORTE, CUENTA DE DEPOSITO: CUENTA UNICA DEL TESORO</t>
  </si>
  <si>
    <t>00099021001 DEP.DE CHEQ.AJENOS,RET.DE CAM.,CONCEPTO: DEVOLUCION DE COTIZACION EXCESO EMPLEADOR,DEP.: FUTURO DE BOLIVIA S.A AFP , PROCEDENCIA: BANCO DE CREDITO DE BOLIVIA S.A., CHEQUE: 437426, FECHA DE EMISION:14/04/2016</t>
  </si>
  <si>
    <t>00212082004 DEP.DE CHEQ.AJENOS,RET.DE CAM.,CONCEPTO: APORTES VOLUNTARIOS,DEP.: ELIANA MAMANI TARQUI , PROCEDENCIA: BANCO UNION S.A., CHEQUE: 3636, FECHA DE EMISION:11/04/2016</t>
  </si>
  <si>
    <t>00099021001 DEPOSITO DE EFECTIVO, DEPOSITANTE: PAOLA ADRIANA VARGAS OLMOS, CONCEPTO: DEVOLUCION PASAJES AEREOS2014, CUENTA DE DEPOSITO: CUENTA UNICA DEL TESORO</t>
  </si>
  <si>
    <t>00099021001 DEPOSITO DE EFECTIVO, DEPOSITANTE: EDWIN JULIO AGUILAR CALDERON, CONCEPTO: RECURSOS PARA ESTIBADORES, CUENTA DE DEPOSITO: CUENTA UNICA DEL TESORO</t>
  </si>
  <si>
    <t>00099021001 DEPOSITO DE EFECTIVO, DEPOSITANTE: DELIA ELY RONQUILLO COLQUE, CONCEPTO: DEVOLUCION DE SUELDO QUE NO CORRESPONDE, CUENTA DE DEPOSITO: CUENTA UNICA DEL TESORO</t>
  </si>
  <si>
    <t>00099021001 DEPOSITO DE EFECTIVO, DEPOSITANTE: JEANETTE OLMOS SOTO, CONCEPTO: DEVOLUCION POR DOBLE PERCEPCION, CUENTA DE DEPOSITO: CUENTA UNICA DEL TESORO</t>
  </si>
  <si>
    <t>00086038003 DEPOSITO DE EFECTIVO, DEPOSITANTE: SERNAP - APOLOBAMBA, CONCEPTO: IMPUESTOS, CUENTA DE DEPOSITO: CUENTA UNICA DEL TESORO</t>
  </si>
  <si>
    <t>00099021001 DEPOSITO DE EFECTIVO, DEPOSITANTE: LAURA POVEDA PALACIOS, CONCEPTO: DEVOLUCION VIATICOS, CUENTA DE DEPOSITO: CUENTA UNICA DEL TESORO</t>
  </si>
  <si>
    <t>00099021001 DEPOSITO DE EFECTIVO, DEPOSITANTE: U.E.E. CBBA - EJERCITO DE BOLIVIA, CONCEPTO: DEVOLUCION DE RECURSOS NO EJECUTADOS, CUENTA DE DEPOSITO: CUENTA UNICA DEL TESORO</t>
  </si>
  <si>
    <t>00041044201 DEPOSITO DE EFECTIVO, DEPOSITANTE: RADIOS FIDES LA PAZ S.R.L., CONCEPTO: DEV. PASES NO EMITIDOS DE CU¿AS RADIALES DE LOS DIAS 20 AL 26 DE OCT. 2015 PARA EL DIA DE LA LECHE, CUENTA DE DEPOSITO: CUENTA UNICA DEL TESORO</t>
  </si>
  <si>
    <t>SERVICIO NACIONAL PARA LA SOSTENIBILIDAD DE LOS SERVICIOS EN SANEAMIENTO BASICO "SENASBA"</t>
  </si>
  <si>
    <t>00225024101 DEPOSITO DE EFECTIVO, DEPOSITANTE: EDITH ESPEJO LAURA, CONCEPTO: DEVOLUCION DE FONDOS - RETENCION DE IMPUSTOS, CUENTA DE DEPOSITO: CUENTA UNICA DEL TESORO</t>
  </si>
  <si>
    <t>00586019202 DEPOSITO DE EFECTIVO, DEPOSITANTE: WALTER RAMIRO YUJRA APAZA, CONCEPTO: DEVOLUCION DE SALDO DE FONDOS EN AVANCE 003/0034, CUENTA DE DEPOSITO: CUENTA UNICA DEL TESORO</t>
  </si>
  <si>
    <t>00099021001 DEPOSITO DE EFECTIVO, DEPOSITANTE: LUIS OROSCO- MIN DE DEPORTES, CONCEPTO: DEV SALDOS NO EJECUTADOS SEMINARIO PROCESO DE FORMACION DEL FUTBOLISTA, CUENTA DE DEPOSITO: CUENTA UNICA DEL TESORO</t>
  </si>
  <si>
    <t>00015011101 DEPOSITO DE EFECTIVO, DEPOSITANTE: EDGAR MARTIN DIAZ POMA, CONCEPTO: DEVOLUCION BONO DE FRONTERA ENERO Y FEBRERO, CUENTA DE DEPOSITO: CUENTA UNICA DEL TESORO</t>
  </si>
  <si>
    <t>00099021001 DEPOSITO DE EFECTIVO, DEPOSITANTE: FELIPE MENDOZA MACHICADO - UELICN, CONCEPTO: DEVOLUCION PAGO DE HABERES S/ AUDITORIA, CUENTA DE DEPOSITO: CUENTA UNICA DEL TESORO</t>
  </si>
  <si>
    <t>00099021001 DEPOSITO DE EFECTIVO, DEPOSITANTE: YUBANURE MOYE MARITHA- UELICN, CONCEPTO: DEVOLUCION PAGO DE HABERES S/AUDITORIA, CUENTA DE DEPOSITO: CUENTA UNICA DEL TESORO</t>
  </si>
  <si>
    <t>00099021001 DEPOSITO DE EFECTIVO, DEPOSITANTE: JHONNY SEGALES ORTIZ - UELICN, CONCEPTO: DEVOLUCION PAGO DE HABERES S/AUDITORIA(APORTE PATRONAL), CUENTA DE DEPOSITO: CUENTA UNICA DEL TESORO</t>
  </si>
  <si>
    <t>00099021001 DEP.DE CHEQ.AJENOS,RET.DE CAM.,CONCEPTO: POR DEVOLUCION DE LLAMADAS TELEFONICA,DESCUENTO EFECTUADO EN LA PLANILLA DEL MES 03/2016,DEP.: MARIA ANGELICA TARIFA BORDA , PROCEDENCIA: BANCO UNION S.A., CHEQUE: 4789, FECHA DE EMISION:13/04/2016</t>
  </si>
  <si>
    <t>00099021001 DEPOSITO DE EFECTIVO, DEPOSITANTE: OMAR SAMUEL ARIZACA CHOQUE 6614917 PO, CONCEPTO: DEVOLUCION DE HABER MAGISTERIO MARZO 2016, CUENTA DE DEPOSITO: CUENTA UNICA DEL TESORO</t>
  </si>
  <si>
    <t>00099021001 DEPOSITO DE EFECTIVO, DEPOSITANTE: LUIS GABRIEL CASTRILLO CASTELLON, CONCEPTO: DEVOLUCION VIATICOS 2013, CUENTA DE DEPOSITO: CUENTA UNICA DEL TESORO</t>
  </si>
  <si>
    <t>00099021001 DEPOSITO DE EFECTIVO, DEPOSITANTE: KEVIN CARDENAS, CONCEPTO: DEVOLUCION DE PASAJES - 2013, CUENTA DE DEPOSITO: CUENTA UNICA DEL TESORO</t>
  </si>
  <si>
    <t>00099021001 DEPOSITO DE EFECTIVO, DEPOSITANTE: ELISA VEGA, CONCEPTO: DEVOLUCION DE PASAJES  2013, CUENTA DE DEPOSITO: CUENTA UNICA DEL TESORO</t>
  </si>
  <si>
    <t>00099021001 DEPOSITO DE EFECTIVO, DEPOSITANTE: IVERINT LOPEZ, CONCEPTO: DEVOLUCION DE PASAJES - 2013, CUENTA DE DEPOSITO: CUENTA UNICA DEL TESORO</t>
  </si>
  <si>
    <t>00099021001 DEPOSITO DE EFECTIVO, DEPOSITANTE: EJERCITO DE BOLIVIA RI - 7 MARZANA, CONCEPTO: REVERSION SALDO NO EJECUTADO SOAT VEHICULAR DIC/2015, CUENTA DE DEPOSITO: CUENTA UNICA DEL TESORO</t>
  </si>
  <si>
    <t>00070011102 DEP.DE CHEQ.AJENOS,RET.DE CAM.,CONCEPTO: DEVOLUCION VIATICOS DE UN DIA EFECTUADO POR LUCIO ALDANA,DEP.: MINISTERIO DE TRABAJO , PROCEDENCIA: BANCO UNION S.A., CHEQUE: 7481, FECHA DE EMISION:15/04/2016</t>
  </si>
  <si>
    <t>00108012001 DEPOSITO DE EFECTIVO, DEPOSITANTE: DELEITE SALUDABLE SRL, CONCEPTO: APORTE VOLUNTARIO, CUENTA DE DEPOSITO: CUENTA UNICA DEL TESORO</t>
  </si>
  <si>
    <t>00099021001 DEPOSITO DE EFECTIVO, DEPOSITANTE: TCNL.DEM MARCO A. GOMEZ VACA, CONCEPTO: REVERSION DE SOAT - SECCION DE AVIACION DEL EJERCITO 2 SANTA CRUZ, CUENTA DE DEPOSITO: CUENTA UNICA DEL TESORO</t>
  </si>
  <si>
    <t>00086018043 DEPOSITO DE EFECTIVO, DEPOSITANTE: MINISTERIO DE MEDIO AMBIENTE Y AGUA, CONCEPTO: DEVOLUCION DE SALDO, CUENTA DE DEPOSITO: CUENTA UNICA DEL TESORO</t>
  </si>
  <si>
    <t>00099021001 DEPOSITO DE EFECTIVO, DEPOSITANTE: MARIO CAMPOS MENDOZA, CONCEPTO: REVERSION, CUENTA DE DEPOSITO: CUENTA UNICA DEL TESORO</t>
  </si>
  <si>
    <t>00081011108 DEP.DE CHEQ.AJENOS,RET.DE CAM.,CONCEPTO: RECUPERACION DE ACREENCIAS POR EL PROCESO COACTIVO FISCAL SEGUIDO CONTRA WILDO CASTELLANOS A.,DEP.: ORGANO JUDICIAL DAF - DEP.JUD , PROCEDENCIA: BANCO UNION S.A., CHEQUE: 6686, FECHA DE EMISION:30/03/2016</t>
  </si>
  <si>
    <t>00283012002 DEP.DE CHEQ.AJENOS,RET.DE CAM.,CONCEPTO: EXTRAVIO DE CREDENCIAL,DEP.: ADUANA NACIONAL DE BOLIVIA , PROCEDENCIA: BANCO UNION S.A., CHEQUE: 2018, FECHA DE EMISION:11/04/2016</t>
  </si>
  <si>
    <t>00283012002 DEP.DE CHEQ.AJENOS,RET.DE CAM.,CONCEPTO: EXTRAVIO DE CREDENCIAL,DEP.: ADUANA NACIONAL DE BOLIVIA , PROCEDENCIA: BANCO UNION S.A., CHEQUE: 2021, FECHA DE EMISION:13/04/2016</t>
  </si>
  <si>
    <t>00099021001 DEPOSITO DE EFECTIVO, DEPOSITANTE: MDPYEP- NETICS BOLIVIA SRL, CONCEPTO: DEVOLUCION POR MULTAS "IMPL. DE EMPRESA DE SOFTWARE- LA PAZ Y CBBA", CUENTA DE DEPOSITO: CUENTA UNICA DEL TESORO</t>
  </si>
  <si>
    <t>ESCUELA MILITAR DE INGENIERIA        "EMI"</t>
  </si>
  <si>
    <t>00099021001 DEPOSITO DE EFECTIVO, DEPOSITANTE: ESCUELA MILITAR DE INGENIERIA DEL EJERCITO, CONCEPTO: REVERSION SOAT EMEE GESTION 2016, CUENTA DE DEPOSITO: CUENTA UNICA DEL TESORO</t>
  </si>
  <si>
    <t>00099021001 DEP.DE CHEQ.AJENOS,RET.DE CAM.,CONCEPTO: DEVOLUCION COTIZACION EXCESO EMP FBP,DEP.: FUTURO DE BOLIVIA S.A. AFP , PROCEDENCIA: BANCO DE CREDITO DE BOLIVIA S.A., CHEQUE: 437541, FECHA DE EMISION:15/04/2016</t>
  </si>
  <si>
    <t>00099021001 DEP.DE CHEQ.AJENOS,RET.DE CAM.,CONCEPTO: DEVOLUCION DE COTIZACION EXCESO EMPLEADOR,DEP.: FUTURO DE BOLIVIA S.A. AFP , PROCEDENCIA: BANCO DE CREDITO DE BOLIVIA S.A., CHEQUE: 437558, FECHA DE EMISION:15/04/2016</t>
  </si>
  <si>
    <t>00526012001 DEPOSITO DE EFECTIVO, DEPOSITANTE: BOLIVIA TV SOFIA CHAMBI REDRIGUEZ, CONCEPTO: DEVOLUCION DE PASAJES, CUENTA DE DEPOSITO: CUENTA UNICA DEL TESORO</t>
  </si>
  <si>
    <t>00526012001 DEPOSITO DE EFECTIVO, DEPOSITANTE: BOLIVIA TV HEBER MICHEL O¿A, CONCEPTO: DEVOLUCION DE PASAJES, CUENTA DE DEPOSITO: CUENTA UNICA DEL TESORO</t>
  </si>
  <si>
    <t>00133012001 DEPOSITO DE EFECTIVO, DEPOSITANTE: LOTERIA NACIONAL DE B Y S, CONCEPTO: M.E.L. SALDO PAGO PREMIOS VIVA EL CARNAVAL CRUCE¿O, CUENTA DE DEPOSITO: CUENTA UNICA DEL TESORO</t>
  </si>
  <si>
    <t>00099021001 DEPOSITO DE EFECTIVO, DEPOSITANTE: IRINEO ARUQUIPA CHIPANA CI 4881837 LP, CONCEPTO: DEVOLUCION DE PASAJES - 2013, CUENTA DE DEPOSITO: CUENTA UNICA DEL TESORO</t>
  </si>
  <si>
    <t>00099021001 DEPOSITO DE EFECTIVO, DEPOSITANTE: MIN DE EDU- PEDRO CRESPO ALVIZURI, CONCEPTO: DEVOLUCION DE EXCEDENTE DE HABERES, CUENTA DE DEPOSITO: CUENTA UNICA DEL TESORO</t>
  </si>
  <si>
    <t>00046024204 DEPOSITO DE EFECTIVO, DEPOSITANTE: DORA LOPEZ HURTADO, CONCEPTO: DEVOLUCION DE VIATICOS, CUENTA DE DEPOSITO: CUENTA UNICA DEL TESORO</t>
  </si>
  <si>
    <t>00099021001 DEPOSITO DE EFECTIVO, DEPOSITANTE: AUTORIDAD PLURINACIONAL DE LA MADRE TIERRA, CONCEPTO: REVERSION PLANILLA, CUENTA DE DEPOSITO: CUENTA UNICA DEL TESORO</t>
  </si>
  <si>
    <t>00047228001 DEP.DE CHEQ.AJENOS,RET.DE CAM.,CONCEPTO: REVERSION DE RECURSOS POR TRANSFERENCIA A LA OP. ASOFRUT-LD GESTION 2015 EMPODERAR DETI,DEP.: ASOFRUT-LD , PROCEDENCIA: BANCO UNION S.A., CHEQUE: 17, FECHA DE EMISION:15/04/2016</t>
  </si>
  <si>
    <t>00099021001 DEP.DE CHEQ.AJENOS,RET.DE CAM.,CONCEPTO: GIRO: ALBERTA HUARACHI QUISPE,DEP.: BANCO UNION S.A. , PROCEDENCIA: BANCO UNION S.A., CHEQUE: 140555, FECHA DE EMISION:19/04/2016</t>
  </si>
  <si>
    <t>00099021001 DEP.DE CHEQ.AJENOS,RET.DE CAM.,CONCEPTO: GIRO: CANAZA MENESES JUAN ALFONZO,DEP.: BANCO UNION S.A. , PROCEDENCIA: BANCO UNION S.A., CHEQUE: 140554, FECHA DE EMISION:19/04/2016</t>
  </si>
  <si>
    <t>00046024402 DEP.DE CHEQ.AJENOS,RET.DE CAM.,CONCEPTO: GIRO VON BOECK CUELLAR JORGE,DEP.: BANCO UNION S.A. , PROCEDENCIA: BANCO UNION S.A., CHEQUE: 140556, FECHA DE EMISION:19/04/2016</t>
  </si>
  <si>
    <t>00526012001 DEP.DE CHEQ.AJENOS,RET.DE CAM.,CONCEPTO: DEVOLUCION POR VENTA DE SERVICIOS CTA FONDO ROTATIVO 1-4713679 BUN,DEP.: BOLIVIA TV , PROCEDENCIA: BANCO UNION S.A., CHEQUE: 15260, FECHA DE EMISION:19/04/2016</t>
  </si>
  <si>
    <t>00087011103 DEPOSITO DE EFECTIVO, DEPOSITANTE: MINISTERIO DE COMUNICACION, CONCEPTO: REVERSION PASAJES MARWAN TAHBUB, CUENTA DE DEPOSITO: CUENTA UNICA DEL TESORO</t>
  </si>
  <si>
    <t>00046058003 DEP.DE CHEQ.AJENOS,RET.DE CAM.,CONCEPTO: DEP POR DEVOLUCION DE RECURSOS DEL PROGRAMA DESNUTRICION CERO DEL CT-CONAN MIN DE SALUD,DEP.: GOB AUTONOMO MUNICIPAL DE YACO , PROCEDENCIA: BANCO UNION S.A., CHEQUE: 4, FECHA DE EMISION:19/04/2016</t>
  </si>
  <si>
    <t>00099021001 DEP.DE CHEQ.AJENOS,RET.DE CAM.,CONCEPTO: DEVOLUCION DE PASAJES GESTION 2013 - 2014 C-31/2965 C-31/3246,DEP.: BOLIVIANA DE AVIACION , PROCEDENCIA: BANCO UNION S.A., CHEQUE: 6092, FECHA DE EMISION:14/04/2016</t>
  </si>
  <si>
    <t>00010011102 DEP.DE CHEQ.AJENOS,RET.DE CAM.,CONCEPTO: DEVOLUCION DE PASAJE GESTION 2013 C-31/4282 C-31 934,DEP.: BOLIVIANA DE AVIACION , PROCEDENCIA: BANCO UNION S.A., CHEQUE: 6082, FECHA DE EMISION:14/04/2016</t>
  </si>
  <si>
    <t>00099021001 DEPOSITO DE EFECTIVO, DEPOSITANTE: EJERCITO DE BOLIVIA - RESA - 25 TOCOPILLA, CONCEPTO: REVERSION POR CONCEPTO DE TELEFONIA CORRESPONDIENTE MES DIC/15, CUENTA DE DEPOSITO: CUENTA UNICA DEL TESORO</t>
  </si>
  <si>
    <t>00099021001 DEPOSITO DE EFECTIVO, DEPOSITANTE: EJERCITO DE BOLIVIA - RESA - 25 TOCOPILLA, CONCEPTO: REVERSION POR CONCEPTO DE TELEFONIA CORRESPONDIENTE MES NOV/15, CUENTA DE DEPOSITO: CUENTA UNICA DEL TESORO</t>
  </si>
  <si>
    <t>00099021001 DEPOSITO DE EFECTIVO, DEPOSITANTE: EJERCITO DE BOLIVIA - RESA - 25 TOCOPILLA, CONCEPTO: REVERSION POR CONCEPTO DE COMBUSTIBLE CORRESPONDIENTE MES OCT/15, CUENTA DE DEPOSITO: CUENTA UNICA DEL TESORO</t>
  </si>
  <si>
    <t>00099021001 DEPOSITO DE EFECTIVO, DEPOSITANTE: EJERCITO DE BOLIVIA - RESA - 25 TOCOPILLA, CONCEPTO: REVERSION POR CONCEPTO DE COMBUSTIBLE CORRESPONDIENTE MES JUL/15, CUENTA DE DEPOSITO: CUENTA UNICA DEL TESORO</t>
  </si>
  <si>
    <t>00099021001 DEPOSITO DE EFECTIVO, DEPOSITANTE: EJERCITO DE BOLIVIA - RESA - 25 TOCOPILLA, CONCEPTO: REVERSION POR CONCEPTO DE COMBUSTIBLE CORRESPONDIENTE AL MES AGO/15, CUENTA DE DEPOSITO: CUENTA UNICA DEL TESORO</t>
  </si>
  <si>
    <t>00015011108 DEP.DE CHEQ.AJENOS,RET.DE CAM.,CONCEPTO: DEVOLUCION DE FONDOS,DEP.: MINISTERIO DE GOBIERNO , PROCEDENCIA: BANCO UNION S.A., CHEQUE: 50433, FECHA DE EMISION:15/04/2016</t>
  </si>
  <si>
    <t>00015011108 DEP.DE CHEQ.AJENOS,RET.DE CAM.,CONCEPTO: DEVOLUCION DE FONDOS,DEP.: MINISTERIO DE GOBIERNO , PROCEDENCIA: BANCO UNION S.A., CHEQUE: 50434, FECHA DE EMISION:15/04/2016</t>
  </si>
  <si>
    <t>00041031107 DEPOSITO DE EFECTIVO, DEPOSITANTE: EDSON DANIEL GOMEZ RAMOS, CONCEPTO: DEVOLUCION DE PASAJES, CUENTA DE DEPOSITO: CUENTA UNICA DEL TESORO</t>
  </si>
  <si>
    <t>00099021001 DEPOSITO DE EFECTIVO, DEPOSITANTE: MINISTERIO DE DEPORTES MARIA L. LISIDRO RAMOS, CONCEPTO: DEVOLUCION DE FONDOS EN AVANCE DE LA CARRERA PEDESTRE 10K TARIJA 2016, CUENTA DE DEPOSITO: CUENTA UNICA DEL TESORO</t>
  </si>
  <si>
    <t>00099021001 DEPOSITO DE EFECTIVO, DEPOSITANTE: REPM-3 " GRAL E. ARZE, CONCEPTO: REVERSION, CUENTA DE DEPOSITO: CUENTA UNICA DEL TESORO</t>
  </si>
  <si>
    <t>00526012001 DEPOSITO DE EFECTIVO, DEPOSITANTE: BOLIVIA TV CASIMIRO HUANCA QUISPE, CONCEPTO: DEVOLUCION DE SALDO FONDO EN AVANCE DE PEAJE Y GASOLINA, CUENTA DE DEPOSITO: CUENTA UNICA DEL TESORO</t>
  </si>
  <si>
    <t>00513212001 DEPOSITO DE EFECTIVO, DEPOSITANTE: ADALBERTO JORGE CARRASCO AGUILERA, CONCEPTO: DEVOLUCION DE FONDOS, CUENTA DE DEPOSITO: CUENTA UNICA DEL TESORO</t>
  </si>
  <si>
    <t>00099021001 DEPOSITO DE EFECTIVO, DEPOSITANTE: CAROLINA RESNIKOWSKY BELTRAN, CONCEPTO: DEVOLUCION DE VIATICOS, CUENTA DE DEPOSITO: CUENTA UNICA DEL TESORO</t>
  </si>
  <si>
    <t>00099021001 DEPOSITO DE EFECTIVO, DEPOSITANTE: SANDRA BEATRIZ DORIA MEDINA RIVERA, CONCEPTO: EXCESO DE HABERES MARZO 2016, CUENTA DE DEPOSITO: CUENTA UNICA DEL TESORO</t>
  </si>
  <si>
    <t>00292032001 DEPOSITO DE EFECTIVO, DEPOSITANTE: NELLY MARISCAL CARRASCO-VIAS BOLIVIA REG LA PAZ, CONCEPTO: PAGO INCORRECTO POR CONCEPTO DE TRANSPORTE MES DE DICIEMBRE 2015, CUENTA DE DEPOSITO: CUENTA UNICA DEL TESORO</t>
  </si>
  <si>
    <t>00292032001 DEPOSITO DE EFECTIVO, DEPOSITANTE: NELLY MARISCAL CARRASCO-VIAS BOLIVIA REG LA PAZ, CONCEPTO: PAGO EN DEMACIA POR CONCEPTO DE AGUINALDO MES DE DICIEMBRE 2015 SR CRISTIAN CHECA Y YECID GUTIERRES, CUENTA DE DEPOSITO: CUENTA UNICA DEL TESORO</t>
  </si>
  <si>
    <t>00292032001 DEPOSITO DE EFECTIVO, DEPOSITANTE: NELLY MARISCAL CARRASCO-VIAS BOLIVIA REG LA PAZ, CONCEPTO: PAGO INCORRECTO POR CONCEPTO DE REFRIGERIO MES DE DICIEMBRE 2015, CUENTA DE DEPOSITO: CUENTA UNICA DEL TESORO</t>
  </si>
  <si>
    <t>00292032001 DEPOSITO DE EFECTIVO, DEPOSITANTE: NELLY MARISCAL CARRASCO-VIAS BOLIVIA REG LA PAZ, CONCEPTO: PAGO INCORRECTO POR CONCEPTO DE TRANSPORTE MES DE DICEMBRE 2015, CUENTA DE DEPOSITO: CUENTA UNICA DEL TESORO</t>
  </si>
  <si>
    <t>00099021001 DEPOSITO DE EFECTIVO, DEPOSITANTE: VITALIANO MOLINA ERGUETA, CONCEPTO: DEVOLUCION DE PENSIONES, CUENTA DE DEPOSITO: CUENTA UNICA DEL TESORO</t>
  </si>
  <si>
    <t>00047247001 DEPOSITO DE EFECTIVO, DEPOSITANTE: DANIELA POZO CAMARGO, CONCEPTO: DEVOLUCION DE FONDOS POR EVENTO RENDICION CUENTAS, CUENTA DE DEPOSITO: CUENTA UNICA DEL TESORO</t>
  </si>
  <si>
    <t>00046024204 DEPOSITO DE EFECTIVO, DEPOSITANTE: RAUL ZAPATA - MINISTERIO DE SALUD, CONCEPTO: C31-992, DEVOLUCION DE SALDO NO EJECUTADO- CAPACITACION DIAGNOSTICO CLINICO LABORATORIAL-CARANAVI, CUENTA DE DEPOSITO: CUENTA UNICA DEL TESORO</t>
  </si>
  <si>
    <t>00526012001 DEP.DE CHEQ.AJENOS,RET.DE CAM.,CONCEPTO: CTA DE FONDO ROTATIVO N¿ 1-4713679,DEP.: BOLIVIA TV , PROCEDENCIA: BANCO UNION S.A., CHEQUE: 15267, FECHA DE EMISION:19/04/2016</t>
  </si>
  <si>
    <t>00099021001 DEPOSITO DE EFECTIVO, DEPOSITANTE: ELIZABET QUISPE AREQUIPA, CONCEPTO: DEVOLUCION DE UN DIA DE TRABAJO MES DE ABRIL/2015 CUENTA 3987069001, CUENTA DE DEPOSITO: CUENTA UNICA DEL TESORO</t>
  </si>
  <si>
    <t>00099021001 DEP.DE CHEQ.AJENOS,RET.DE CAM.,CONCEPTO: REEMBOLSO DE SIT PERIODO FEBRERO/2016,DEP.: MINISTERIO DE ECONOMIA Y FINANZAS PUBLICAS , PROCEDENCIA: BANCO UNION S.A., CHEQUE: 17527, FECHA DE EMISION:12/04/2016</t>
  </si>
  <si>
    <t>00099021001 DEPOSITO DE EFECTIVO, DEPOSITANTE: JORGE LUIS INFANTES MACUAGA, CONCEPTO: REVERCION DE PASAJES, CUENTA DE DEPOSITO: CUENTA UNICA DEL TESORO</t>
  </si>
  <si>
    <t>00035011105 DEP.DE CHEQ.AJENOS,RET.DE CAM.,CONCEPTO: REEMBOLSO SIT PERIODO FEBRERO/2016 UNIDAD DE CALIFICACION DE A¿OS DE SERVICIO,DEP.: MINISTERIO DE ECONOMIA Y FINANZAS PUBLICAS , PROCEDENCIA: BANCO UNION S.A., CHEQUE: 17528, FECHA DE EMISION:12/04/2016</t>
  </si>
  <si>
    <t>00099021001 DEPOSITO DE EFECTIVO, DEPOSITANTE: LUIS SEBASTIAN VILLANUEVA CHUQUIMIA, CONCEPTO: DOBLE PERCEPCION, CUENTA DE DEPOSITO: CUENTA UNICA DEL TESORO</t>
  </si>
  <si>
    <t>00099021001 DEPOSITO DE EFECTIVO, DEPOSITANTE: MILAN RUIZ ROMERO, CONCEPTO: ALQUILER, CUENTA DE DEPOSITO: CUENTA UNICA DEL TESORO</t>
  </si>
  <si>
    <t>00047228001 DEPOSITO DE EFECTIVO, DEPOSITANTE: APACHAO, CONCEPTO: REVERSION DE RECURSOS POR TRANSFERENCIA A LA ASOCIACION APACHO, CUENTA DE DEPOSITO: CUENTA UNICA DEL TESORO</t>
  </si>
  <si>
    <t>00099021001 DEPOSITO DE EFECTIVO, DEPOSITANTE: HERNAN RAUL ALARCON LUNA, CONCEPTO: DOBLE PERCEPCION, CUENTA DE DEPOSITO: CUENTA UNICA DEL TESORO</t>
  </si>
  <si>
    <t>00099021001 DEPOSITO DE EFECTIVO, DEPOSITANTE: FELIPE GUTIERREZ MAMANI, CONCEPTO: DOBLE PERCEPCION, CUENTA DE DEPOSITO: CUENTA UNICA DEL TESORO</t>
  </si>
  <si>
    <t>00099021001 DEPOSITO DE EFECTIVO, DEPOSITANTE: BERTHA MENA LUNA, CONCEPTO: REVERSION DE BOLETA POR NO CORRESPONDER EL PAGO DEL MES DE MARZO, CUENTA DE DEPOSITO: CUENTA UNICA DEL TESORO</t>
  </si>
  <si>
    <t>00212012001 DEPOSITO DE EFECTIVO, DEPOSITANTE: RUTH CUAQUIRA - INRA -DN, CONCEPTO: DEVOLUCION DE REFRIGERIOS, CUENTA DE DEPOSITO: CUENTA UNICA DEL TESORO</t>
  </si>
  <si>
    <t>00099021001 DEPOSITO DE EFECTIVO, DEPOSITANTE: LUIS ALI TORREZ, CONCEPTO: DOBLE PERCEPCION, CUENTA DE DEPOSITO: CUENTA UNICA DEL TESORO</t>
  </si>
  <si>
    <t>00015021101 DEP.DE CHEQ.AJENOS,RET.DE CAM.,CONCEPTO: RECAUDACIONES POLICIA NACIONAL,DEP.: DIRECCION NACIONAL DE SALUD POLICIA BOLIVIANA , PROCEDENCIA: BANCO UNION S.A., CHEQUE: 2815, FECHA DE EMISION:18/04/2016</t>
  </si>
  <si>
    <t>00222014302 DEPOSITO DE EFECTIVO, DEPOSITANTE: STEPHANIE MALDONADO ROCHA, CONCEPTO: REVERSION, CUENTA DE DEPOSITO: CUENTA UNICA DEL TESORO</t>
  </si>
  <si>
    <t>00222014302 DEPOSITO DE EFECTIVO, DEPOSITANTE: SOCIEDAD DE GESTION CONSULTIVA SRL, CONCEPTO: REVERSION C-31 4919, CUENTA DE DEPOSITO: CUENTA UNICA DEL TESORO</t>
  </si>
  <si>
    <t>00222014302 DEPOSITO DE EFECTIVO, DEPOSITANTE: ARANDA DE LOZA PRIMITIVA, CONCEPTO: REVERSIION C-31 4921, CUENTA DE DEPOSITO: CUENTA UNICA DEL TESORO</t>
  </si>
  <si>
    <t>00099021001 DEPOSITO DE EFECTIVO, DEPOSITANTE: FELIPE SANTIAGO CHACOLLA CHOQUE, CONCEPTO: DOBLE PERCEPCION, CUENTA DE DEPOSITO: CUENTA UNICA DEL TESORO</t>
  </si>
  <si>
    <t>00099021001 DEPOSITO DE EFECTIVO, DEPOSITANTE: RAFAEL DE LA RIVA - MIN DE DEPORTES, CONCEPTO: DEV SALDOS FONDOS EN AVANCE CURSO NAL DE ENTRENAMIENTO DEPORTIVO F.F.A.A., CUENTA DE DEPOSITO: CUENTA UNICA DEL TESORO</t>
  </si>
  <si>
    <t>00099021001 DEPOSITO DE EFECTIVO, DEPOSITANTE: FLAVIO ALCIDES ESCOBAR GONZALES-MIN DE CUL Y TUR, CONCEPTO: DEVOLUCION DE PASAJES Y VIATICOS, CUENTA DE DEPOSITO: CUENTA UNICA DEL TESORO</t>
  </si>
  <si>
    <t>00099021001 DEPOSITO DE EFECTIVO, DEPOSITANTE: FLAVIO ALCIDES ESCOBAR GONZALES-MIN DE CUL Y TUR, CONCEPTO: DEVOLUCION DE PASAJES Y VIATICOS - 2013, CUENTA DE DEPOSITO: CUENTA UNICA DEL TESORO</t>
  </si>
  <si>
    <t>00212012001 DEPOSITO DE EFECTIVO, DEPOSITANTE: PATRICIA CASTILLO-INRA-DN, CONCEPTO: DEVOLUCION DE REFRIGERIOS, CUENTA DE DEPOSITO: CUENTA UNICA DEL TESORO</t>
  </si>
  <si>
    <t>00099021001 DEPOSITO DE EFECTIVO, DEPOSITANTE: RI-21 " ILLIMANI ", CONCEPTO: POR NO COMPRAR SEGURO DEL SOAT, CUENTA DE DEPOSITO: CUENTA UNICA DEL TESORO</t>
  </si>
  <si>
    <t>00099021001 DEPOSITO DE EFECTIVO, DEPOSITANTE: ERNESTO ROSSELL ARTEAGA, CONCEPTO: DEVOLUCION RECURSOS ASIGNADOS EVENTO RALLY DAKAR 2016, CUENTA DE DEPOSITO: CUENTA UNICA DEL TESORO</t>
  </si>
  <si>
    <t>00099021001 DEPOSITO DE EFECTIVO, DEPOSITANTE: ALBERTO TITO MAYDANA, CONCEPTO: DEVOLUCION POR DOBLE PERCEPCION, CUENTA DE DEPOSITO: CUENTA UNICA DEL TESORO</t>
  </si>
  <si>
    <t>00292012001 DEPOSITO DE EFECTIVO, DEPOSITANTE: SIMON MACHACA, CONCEPTO: DEVOLUCION DE ACUERDO A INFORME DE AUDITORIA, CUENTA DE DEPOSITO: CUENTA UNICA DEL TESORO</t>
  </si>
  <si>
    <t>00099021001 DEPOSITO DE EFECTIVO, DEPOSITANTE: EMIRA Y IMA¿A MALDONADO, CONCEPTO: DOBLE PERCEPCION, CUENTA DE DEPOSITO: CUENTA UNICA DEL TESORO</t>
  </si>
  <si>
    <t>00099021001 DEPOSITO DE EFECTIVO, DEPOSITANTE: SOFIA TICONA DE GARZOFINO, CONCEPTO: DOBL¿E PERCEPCION, CUENTA DE DEPOSITO: CUENTA UNICA DEL TESORO</t>
  </si>
  <si>
    <t>00512012001 DEPOSITO DE EFECTIVO, DEPOSITANTE: LUIS MAMANI RAMOS, CONCEPTO: DEVOLUCION SALDO PREV, 496, CUENTA DE DEPOSITO: CUENTA UNICA DEL TESORO</t>
  </si>
  <si>
    <t>00099021001 DEPOSITO DE EFECTIVO, DEPOSITANTE: PAULINO ESPEJO MACHACA, CONCEPTO: DOBLE PERCEPCION, CUENTA DE DEPOSITO: CUENTA UNICA DEL TESORO</t>
  </si>
  <si>
    <t>00212012001 DEPOSITO DE EFECTIVO, DEPOSITANTE: MARLENE BALDIVIESO-INRA-DN, CONCEPTO: DEVOLUCION DE REFRIGERIOS, CUENTA DE DEPOSITO: CUENTA UNICA DEL TESORO</t>
  </si>
  <si>
    <t>00099021001 DEPOSITO DE EFECTIVO, DEPOSITANTE: RAFAEL CIRO SARDAN BARRERA, CONCEPTO: DEVOLUCION DE VIATICOS, VIAJE CANCELADO A QUITO-ECUADOR, CUENTA DE DEPOSITO: CUENTA UNICA DEL TESORO</t>
  </si>
  <si>
    <t>00512012001 DEPOSITO DE EFECTIVO, DEPOSITANTE: REMIGIO BLANCO FLORES, CONCEPTO: LBP-AASANA PACS SONET DEVOLUCION SALDO FONDOS PREV. 468, CUENTA DE DEPOSITO: CUENTA UNICA DEL TESORO</t>
  </si>
  <si>
    <t>00283012002 DEP.DE CHEQ.AJENOS,RET.DE CAM.,CONCEPTO: PROCESO PENAL,DEP.: ADUANA NAL DE BOLIVIA , PROCEDENCIA: BANCO UNION S.A., CHEQUE: 1998, FECHA DE EMISION:06/04/2016</t>
  </si>
  <si>
    <t>00099021001 DEPOSITO DE EFECTIVO, DEPOSITANTE: GONZALO RAUL MACAGUA VILLAVICENCIO, CONCEPTO: DOBLE PERCEPCION, CUENTA DE DEPOSITO: CUENTA UNICA DEL TESORO</t>
  </si>
  <si>
    <t>00099021001 DEPOSITO DE EFECTIVO, DEPOSITANTE: CBO. RAMON CHAMBI YANA, CONCEPTO: REVERSION HABERES ABRL 2014, CUENTA DE DEPOSITO: CUENTA UNICA DEL TESORO</t>
  </si>
  <si>
    <t>00099021001 DEP.DE CHEQ.AJENOS,RET.DE CAM.,CONCEPTO: GIRO: TERRAZAS ARRIAGA MARIA TEREZA,DEP.: BANCO UNION SA , PROCEDENCIA: BANCO UNION S.A., CHEQUE: 140558, FECHA DE EMISION:21/04/2016</t>
  </si>
  <si>
    <t>00099021001 DEPOSITO DE EFECTIVO, DEPOSITANTE: CBO. RAMON CHAMBI YANA, CONCEPTO: REVERSION HABERES MAYO 2014, CUENTA DE DEPOSITO: CUENTA UNICA DEL TESORO</t>
  </si>
  <si>
    <t>00099021001 DEP.DE CHEQ.AJENOS,RET.DE CAM.,CONCEPTO: PAGO POR SUBSIDIO DE ENFERMEDAD Y MATERNIDAD CORRESPONDIENTE AL MES DE ENERO Y FEBRERO DE 2016,DEP.: CAJA DE SALUD DE LA BANCA PRIVADA</t>
  </si>
  <si>
    <t>00099021001 DEP.DE CHEQ.AJENOS,RET.DE CAM.,CONCEPTO: REEMBOLSO DE SUBSIDIO DE ENFERMEDAD CORRESPONDIENTE AL MES DE FEBRERO 2016,DEP.: CAJA DE SALUD DE LA BANCA PRIVADA , PROCEDENCIA: BANCO NACIONAL DE BOLIVIA S.A., CHEQUE: 5849479, FECHA DE EMISION:13/04/2016</t>
  </si>
  <si>
    <t>00099031004 DEPOSITO DE EFECTIVO, DEPOSITANTE: MINISTERIO DE GOBIERNO, CONCEPTO: FRACCIONAMIENTO NOCRES MINISTERIO DE GOBIERNO, CUENTA DE DEPOSITO: CUENTA UNICA DEL TESORO</t>
  </si>
  <si>
    <t>00099021001 DEPOSITO DE EFECTIVO, DEPOSITANTE: CLAUDIO H. MONTENEGRO DE LA RIVA, CONCEPTO: DEV SUELDO MAR/2016 POR PASAR TECHO SALARIAL NO PERMITIDO POR LEY FINANCIAL, CUENTA DE DEPOSITO: CUENTA UNICA DEL TESORO</t>
  </si>
  <si>
    <t>00099021001 DEPOSITO DE EFECTIVO, DEPOSITANTE: CLAUDIO H. MONTENEGRO DE LA RIVA, CONCEPTO: DEV SUELDO FEB/2016 POR PASAR TECHO SALARIAL NO PERMITIDO POR LEY FINANCIAL, CUENTA DE DEPOSITO: CUENTA UNICA DEL TESORO</t>
  </si>
  <si>
    <t>00099021001 DEPOSITO DE EFECTIVO, DEPOSITANTE: ZENOBIO NINA ARTEAGA - U.P.E.A., CONCEPTO: EXCEDENTE SALARIAL MES DE FEBERRO 2016, CUENTA DE DEPOSITO: CUENTA UNICA DEL TESORO</t>
  </si>
  <si>
    <t>00099021001 DEPOSITO DE EFECTIVO, DEPOSITANTE: ZENOBIO NINA ARTEAGA - U.P.E.A., CONCEPTO: EXCEDENTE SALARIAL MES DE MARZO 2016, CUENTA DE DEPOSITO: CUENTA UNICA DEL TESORO</t>
  </si>
  <si>
    <t>00249012001 DEPOSITO DE EFECTIVO, DEPOSITANTE: CENTRAL DE ABAST Y SUM DE SALUD "CEASS", CONCEPTO: DEVOLUCION DE SALDO DE FONDOS EN AVANCE, CUENTA DE DEPOSITO: CUENTA UNICA DEL TESORO</t>
  </si>
  <si>
    <t>00099021001 DEPOSITO DE EFECTIVO, DEPOSITANTE: FREDDY E. MENDIETA CLAROS, CONCEPTO: PASAJES, CUENTA DE DEPOSITO: CUENTA UNICA DEL TESORO</t>
  </si>
  <si>
    <t>00086018029 DEPOSITO DE EFECTIVO, DEPOSITANTE: MIN DE MEDIO AMBIENTE Y AGUA, CONCEPTO: DEVOLUCION PAGO AGUINALDO ESFUERZO POR BOLIVIA, CUENTA DE DEPOSITO: CUENTA UNICA DEL TESORO</t>
  </si>
  <si>
    <t>00130012001 DEPOSITO DE EFECTIVO, DEPOSITANTE: COOP MIN AURF SANTA ROSA DE CAPASIRCA LTDA, CONCEPTO: PAGO CREDITO FOFIM, CUENTA DE DEPOSITO: CUENTA UNICA DEL TESORO</t>
  </si>
  <si>
    <t>00130012002 DEPOSITO DE EFECTIVO, DEPOSITANTE: COOP MIN AURF SANTA ROSA DE CAPASIRCA LTDA, CONCEPTO: PAGO CREDITO FOFIM, CUENTA DE DEPOSITO: CUENTA UNICA DEL TESORO</t>
  </si>
  <si>
    <t>00099021001 DEPOSITO DE EFECTIVO, DEPOSITANTE: FRANCISCO ALVES MURILLO CI 2766784 OR, CONCEPTO: COBRO INDEBIDO, CUENTA DE DEPOSITO: CUENTA UNICA DEL TESORO</t>
  </si>
  <si>
    <t>00015011108 DEPOSITO DE EFECTIVO, DEPOSITANTE: MARLENE JANETTE CALVO THAMES-MIN DE GOBIERNO, CONCEPTO: DEVOLUCION DE PASAJES, CUENTA DE DEPOSITO: CUENTA UNICA DEL TESORO</t>
  </si>
  <si>
    <t>00099021001 DEP.DE CHEQ.AJENOS,RET.DE CAM.,CONCEPTO: DEVOLUCION DE SERVICIOS BASICOS COMUNICACIONES E. ELECTRICA DIC/15,DEP.: EJERCITO DE BOLIVIA , PROCEDENCIA: BANCO UNION S.A., CHEQUE: 29929, FECHA DE EMISION:21/04/2016</t>
  </si>
  <si>
    <t>00099021001 DEPOSITO DE EFECTIVO, DEPOSITANTE: BASILIO JIMENEZ CALLISAYA, CONCEPTO: DOBLE PERCEPCION, CUENTA DE DEPOSITO: CUENTA UNICA DEL TESORO</t>
  </si>
  <si>
    <t>00099021001 DEP.DE CHEQ.AJENOS,RET.DE CAM.,CONCEPTO: DEVOLUCION SERVICIOS BASICOS TELEFONIA DIC/15,DEP.: EJERCITO DE BOLIVIA , PROCEDENCIA: BANCO UNION S.A., CHEQUE: 29930, FECHA DE EMISION:21/04/2016</t>
  </si>
  <si>
    <t>00099021001 DEPOSITO DE EFECTIVO, DEPOSITANTE: RICARDO AMERICO MU¿OZ BUSTILLOS, CONCEPTO: DOBLE PERCEPCION, CUENTA DE DEPOSITO: CUENTA UNICA DEL TESORO</t>
  </si>
  <si>
    <t>00099021001 DEPOSITO DE EFECTIVO, DEPOSITANTE: MAXIMA BRAVO FOREST, CONCEPTO: DOBLE PERCEPCION, CUENTA DE DEPOSITO: CUENTA UNICA DEL TESORO</t>
  </si>
  <si>
    <t>00016067001 DEPOSITO DE EFECTIVO, DEPOSITANTE: JUAN CARLOS VEGA ARO, CONCEPTO: DEVOLUCION DE PASAJES Y VIATICOS, CUENTA DE DEPOSITO: CUENTA UNICA DEL TESORO</t>
  </si>
  <si>
    <t>00099021001 DEPOSITO DE EFECTIVO, DEPOSITANTE: NICASIO KAPA CHACHAQUE, CONCEPTO: DOBLE PERCEPCION, CUENTA DE DEPOSITO: CUENTA UNICA DEL TESORO</t>
  </si>
  <si>
    <t>00099021001 DEPOSITO DE EFECTIVO, DEPOSITANTE: ROBERTO VICTOR COPALI MITA - C.I. 4412210 CBBA, CONCEPTO: REVERSION DE ADQUISICION SOAT GESTION 2016, CUENTA DE DEPOSITO: CUENTA UNICA DEL TESORO</t>
  </si>
  <si>
    <t>00046114201 DEPOSITO DE EFECTIVO, DEPOSITANTE: ZULMA ZULEMA RODRIGUEZ QUINSAMOLLE, CONCEPTO: DEVOLUCION DE FONDOS, CUENTA DE DEPOSITO: CUENTA UNICA DEL TESORO</t>
  </si>
  <si>
    <t>00099021001 DEPOSITO DE EFECTIVO, DEPOSITANTE: BAT TRANS III CBBA, CONCEPTO: REVERSION: SOAT /2016 DEL REVERSION: SOAT /2016 DEL, CUENTA DE DEPOSITO: CUENTA UNICA DEL TESORO</t>
  </si>
  <si>
    <t>00099021001 DEPOSITO DE EFECTIVO, DEPOSITANTE: MARY ISABEL QUIROGA DE RONCAL, CONCEPTO: DEUDA POR CONCEPTO DEL PRA, CUENTA DE DEPOSITO: CUENTA UNICA DEL TESORO</t>
  </si>
  <si>
    <t>00099021001 DEPOSITO DE EFECTIVO, DEPOSITANTE: HUIZA LIMACHI EDGAR 2447667 LP, CONCEPTO: DEVOLUCION POR EXCESO EN MAXIMA REMUNERACION PERMITIDA (MARZO), CUENTA DE DEPOSITO: CUENTA UNICA DEL TESORO</t>
  </si>
  <si>
    <t>00108012001 DEPOSITO DE EFECTIVO, DEPOSITANTE: ORQUESTA SINFONICA NACIONAL, CONCEPTO: APORTES VOLUNTARIOS (PUBLICO), CUENTA DE DEPOSITO: CUENTA UNICA DEL TESORO</t>
  </si>
  <si>
    <t>00099021001 DEPOSITO DE EFECTIVO, DEPOSITANTE: CHAVEZ RIOS SEFERINO 2337822 LP, CONCEPTO: DEVOLUCION POR EXCESO EN MAXIMA REMUNERACION PERMITIDA (MARZO), CUENTA DE DEPOSITO: CUENTA UNICA DEL TESORO</t>
  </si>
  <si>
    <t>00099021001 DEPOSITO DE EFECTIVO, DEPOSITANTE: CARVAJAL VILLAFUENTE FERNANDO 2307568 LP, CONCEPTO: DEVOLUCION POR EXCESO EN MAXIMA REMUNERACION PERMITIDA (MARZO), CUENTA DE DEPOSITO: CUENTA UNICA DEL TESORO</t>
  </si>
  <si>
    <t>00099021001 DEPOSITO DE EFECTIVO, DEPOSITANTE: PEREYRA DELGADILLO RAUL 2207536 LP, CONCEPTO: DEVOLUCION POR EXCESO EN MAXIMA REMUNERACION PERMITIDA (MARZO), CUENTA DE DEPOSITO: CUENTA UNICA DEL TESORO</t>
  </si>
  <si>
    <t>00099021001 DEPOSITO DE EFECTIVO, DEPOSITANTE: VEIZAGA QUISPE ANGEL 618287 LP, CONCEPTO: DEVOLUCION POR EXCESO EN MAXIMA REMUNERACION PERMITIDA (MARZO), CUENTA DE DEPOSITO: CUENTA UNICA DEL TESORO</t>
  </si>
  <si>
    <t>00099021001 DEPOSITO DE EFECTIVO, DEPOSITANTE: VEIZAGA QUISPE ANGEL 618287 LP, CONCEPTO: DEVOLUCION POR EXCESO EN MAXIMA REMUNERACION PERMITIDA (FEBRERO), CUENTA DE DEPOSITO: CUENTA UNICA DEL TESORO</t>
  </si>
  <si>
    <t>00099021001 DEPOSITO DE EFECTIVO, DEPOSITANTE: PEREYRA DELGADILLO RAUL 2207536 LP, CONCEPTO: DEVOLUCION POR EXCESO EN MAXIMA REMUNERACION PERMITIDA (FEBRERO), CUENTA DE DEPOSITO: CUENTA UNICA DEL TESORO</t>
  </si>
  <si>
    <t>00099021001 DEPOSITO DE EFECTIVO, DEPOSITANTE: CARVAJAL VILLAFUENTE FERNANDO 2307568 LP, CONCEPTO: DEVOLUCION POR EXCESO EN MAXIMA REMUNERACION PERMITIDA (FEBRERO), CUENTA DE DEPOSITO: CUENTA UNICA DEL TESORO</t>
  </si>
  <si>
    <t>00099021001 DEPOSITO DE EFECTIVO, DEPOSITANTE: CHAVEZ RIOS SEFERINO 2337822 LP, CONCEPTO: DEVOLUCION POR EXCESO EN MAXIMA REMUNERACION PERMITIDA (FEBRERO), CUENTA DE DEPOSITO: CUENTA UNICA DEL TESORO</t>
  </si>
  <si>
    <t>00099021001 DEPOSITO DE EFECTIVO, DEPOSITANTE: HUIZA LIMACHI EDGAR 2447667 LP, CONCEPTO: DEVOLUCION POR EXCESO EN MAXIMA REMUNERACION PERMITIDA (FEBRERO), CUENTA DE DEPOSITO: CUENTA UNICA DEL TESORO</t>
  </si>
  <si>
    <t>00099021001 DEPOSITO DE EFECTIVO, DEPOSITANTE: QUENTA TICONA SIMON 2618646 LP, CONCEPTO: DEVOLUCION POR EXCESO EN MAXIMA REMUNERACION PERMITIDA (FEBRERO), CUENTA DE DEPOSITO: CUENTA UNICA DEL TESORO</t>
  </si>
  <si>
    <t>00099021001 DEPOSITO DE EFECTIVO, DEPOSITANTE: QUENTA TICONA SIMON 2618646 LP, CONCEPTO: DEVOLUCION POR EXCESO EN MAXIMA REMUNERACION PERMITIDA (ENERO), CUENTA DE DEPOSITO: CUENTA UNICA DEL TESORO</t>
  </si>
  <si>
    <t>00099021001 DEPOSITO DE EFECTIVO, DEPOSITANTE: LUCIO ELOY CHOQUE ESTRADA CI. 2383370 LP SENASIR, CONCEPTO: DOBLE PERCEPCION, CUENTA DE DEPOSITO: CUENTA UNICA DEL TESORO</t>
  </si>
  <si>
    <t>00291012002 DEPOSITO DE EFECTIVO, DEPOSITANTE: MARCO ANTONIO MENESES COVARRUBIAS, CONCEPTO: REVERSION SUELDO MES DE MARZO 2016, CUENTA DE DEPOSITO: CUENTA UNICA DEL TESORO</t>
  </si>
  <si>
    <t>00099021001 DEPOSITO DE EFECTIVO, DEPOSITANTE: FRANCISCO QUISPE CAHUAYA, CONCEPTO: POR CONCEPTO DE ALIMENTACION DE ANIMALES CORRES AL MES DEL ABRIL DEL 2015, CUENTA DE DEPOSITO: CUENTA UNICA DEL TESORO</t>
  </si>
  <si>
    <t>00099021001 DEPOSITO DE EFECTIVO, DEPOSITANTE: FRANCISCO QUISPE CAHUAYA, CONCEPTO: POR CONCEPTO DE ALIMENTACION DE ANIMALES CORRES AL MES DEL OCTUBRE DEL 2015, CUENTA DE DEPOSITO: CUENTA UNICA DEL TESORO</t>
  </si>
  <si>
    <t>00099021001 DEPOSITO DE EFECTIVO, DEPOSITANTE: NANCY CAMACHO LOAYZA, CONCEPTO: DOBLE PERCEPCION, CUENTA DE DEPOSITO: CUENTA UNICA DEL TESORO</t>
  </si>
  <si>
    <t>00086057002 DEPOSITO DE EFECTIVO, DEPOSITANTE: NORMA DAVIU-MMAYA/UCP-PAAP-RS, CONCEPTO: DEVOLUCION LLAMADAS NOVIEMBRE 2016, CUENTA DE DEPOSITO: CUENTA UNICA DEL TESORO</t>
  </si>
  <si>
    <t>00046024204 DEPOSITO DE EFECTIVO, DEPOSITANTE: FELIPE FLORES MONTOYA, CONCEPTO: DEVOLUCION  VIATICOS ACT 02/14 C-31-977, CUENTA DE DEPOSITO: CUENTA UNICA DEL TESORO</t>
  </si>
  <si>
    <t>00046024204 DEPOSITO DE EFECTIVO, DEPOSITANTE: MIGUEL LIMACHI - MINISTERIO DE SALUD, CONCEPTO: PREV/ 3629/2015 U.E. 40 REVERSION TELEFONICA, CUENTA DE DEPOSITO: CUENTA UNICA DEL TESORO</t>
  </si>
  <si>
    <t>00046024204 DEPOSITO DE EFECTIVO, DEPOSITANTE: MIGUEL LIMACHI ESCALANTE - MIN. DE SALUD, CONCEPTO: PREV. 9360/2015 DEVOLUCION TELEFONIA 53, 50, CUENTA DE DEPOSITO: CUENTA UNICA DEL TESORO</t>
  </si>
  <si>
    <t>00099021001 DEPOSITO DE EFECTIVO, DEPOSITANTE: JULIO AMARU CHUI, CONCEPTO: DOBLE PERCEPCION, CUENTA DE DEPOSITO: CUENTA UNICA DEL TESORO</t>
  </si>
  <si>
    <t>00035031101 DEP.DE CHEQ.AJENOS,RET.DE CAM.,CONCEPTO: POR LA VENTA DE 3 CREDENCIALES DE EXPOSITORES POR EL INGRESO A LA FERIA EXPOBODA EN EL C.F.CH.M.,DEP.: MEFP - UCPP , PROCEDENCIA: BANCO UNION S.A., CHEQUE: 580, FECHA DE EMISION:21/04/2016</t>
  </si>
  <si>
    <t>00574014201 DEP.DE CHEQ.AJENOS,RET.DE CAM.,CONCEPTO: FONDO PROLECHE,DEP.: LACTEOSBOL , PROCEDENCIA: BANCO UNION S.A., CHEQUE: 4281, FECHA DE EMISION:25/04/2016</t>
  </si>
  <si>
    <t>00574014201 DEP.DE CHEQ.AJENOS,RET.DE CAM.,CONCEPTO: FONDO PROLECHE,DEP.: LACTEOSBOL , PROCEDENCIA: BANCO UNION S.A., CHEQUE: 4284, FECHA DE EMISION:25/04/2016</t>
  </si>
  <si>
    <t>00574014201 DEP.DE CHEQ.AJENOS,RET.DE CAM.,CONCEPTO: FONDO PROLECHE,DEP.: LACTEOSBOL , PROCEDENCIA: BANCO UNION S.A., CHEQUE: 4282, FECHA DE EMISION:25/04/2016</t>
  </si>
  <si>
    <t>00574014201 DEP.DE CHEQ.AJENOS,RET.DE CAM.,CONCEPTO: FONDO PROLECHE,DEP.: LACTEOSBOL , PROCEDENCIA: BANCO UNION S.A., CHEQUE: 4283, FECHA DE EMISION:25/04/2016</t>
  </si>
  <si>
    <t>00574014201 DEP.DE CHEQ.AJENOS,RET.DE CAM.,CONCEPTO: FONDO PROLECHE,DEP.: LACTEOSBOL , PROCEDENCIA: BANCO UNION S.A., CHEQUE: 4285, FECHA DE EMISION:25/04/2016</t>
  </si>
  <si>
    <t>00099021001 DEPOSITO DE EFECTIVO, DEPOSITANTE: VICTOR JUAN RAMIREZ TORREZ, CONCEPTO: DOBLE PERCEPCION, CUENTA DE DEPOSITO: CUENTA UNICA DEL TESORO</t>
  </si>
  <si>
    <t>00099021001 DEPOSITO DE EFECTIVO, DEPOSITANTE: CISCAR MOLINA CARDOZO, CONCEPTO: DOBLE PERCEPCION, CUENTA DE DEPOSITO: CUENTA UNICA DEL TESORO</t>
  </si>
  <si>
    <t>00047258002 DEP.DE CHEQ.AJENOS,RET.DE CAM.,CONCEPTO: REVERSION FONDOS EN AVANCE,DEP.: UEP -ACCESOS UOL PATACAMAYA , PROCEDENCIA: BANCO UNION S.A., CHEQUE: 1116, FECHA DE EMISION:22/04/2016</t>
  </si>
  <si>
    <t>00047258002 DEP.DE CHEQ.AJENOS,RET.DE CAM.,CONCEPTO: REVERSION FONDOS EN AVANCE,DEP.: UEP - ACCESOS  UOL PATACAMAYA , PROCEDENCIA: BANCO UNION S.A., CHEQUE: 1117, FECHA DE EMISION:22/04/2016</t>
  </si>
  <si>
    <t>00016011101 DEPOSITO DE EFECTIVO, DEPOSITANTE: MIN. DE EDUCACION-JOSE LUIS VASQUEZ CHOQUE, CONCEPTO: DEVOLUCION DE SALDOS PASAJES TERRESTRES, CUENTA DE DEPOSITO: CUENTA UNICA DEL TESORO</t>
  </si>
  <si>
    <t>00099021001 DEPOSITO DE EFECTIVO, DEPOSITANTE: RAFAEL ALVARO GARCIA PADILLA AGUILAR, CONCEPTO: DEVOLUCION POR EXCESO DE HABERES, CUENTA DE DEPOSITO: CUENTA UNICA DEL TESORO</t>
  </si>
  <si>
    <t>00212012001 DEPOSITO DE EFECTIVO, DEPOSITANTE: ELBA H. SIMON BENNATI- INRA- DN, CONCEPTO: DEVOLUCION DE REFRIGERIOS, CUENTA DE DEPOSITO: CUENTA UNICA DEL TESORO</t>
  </si>
  <si>
    <t>00099021001 DEPOSITO DE EFECTIVO, DEPOSITANTE: PASTORA HILDA CHAMBI BOHORQUEZ, CONCEPTO: DEVOLUCION DESCUENTOS ACREEDORES, CUENTA DE DEPOSITO: CUENTA UNICA DEL TESORO</t>
  </si>
  <si>
    <t>00099021001 DEPOSITO DE EFECTIVO, DEPOSITANTE: CLEMENTINA PINTO CHAMBI-MINISTERIO DE EDUCACION, CONCEPTO: DEVOLUCION DE SUELDO, CUENTA DE DEPOSITO: CUENTA UNICA DEL TESORO</t>
  </si>
  <si>
    <t>00099021001 DEPOSITO DE EFECTIVO, DEPOSITANTE: ALBERTO SOLIZ CESPEDES, CONCEPTO: DOBLE PERCEPCION, CUENTA DE DEPOSITO: CUENTA UNICA DEL TESORO</t>
  </si>
  <si>
    <t>00099021001 DEPOSITO DE EFECTIVO, DEPOSITANTE: BRIGIDA QUISPE LIMACHI, CONCEPTO: REVERSION DE BOLETA DE PAGO MES MARZO/2016, CUENTA DE DEPOSITO: CUENTA UNICA DEL TESORO</t>
  </si>
  <si>
    <t>00099021001 DEPOSITO DE EFECTIVO, DEPOSITANTE: IVAN TERAN TELLERIA, CONCEPTO: DEVOLUCION DE FONDOS C-31 160, CUENTA DE DEPOSITO: CUENTA UNICA DEL TESORO</t>
  </si>
  <si>
    <t>00099021001 DEPOSITO DE EFECTIVO, DEPOSITANTE: ELVIRA ALVAREZ ORDO¿EZ, CONCEPTO: DEVOLUCION SALARIO MAXIMO LEY FINANCIAL FEBRERO 2016, CUENTA DE DEPOSITO: CUENTA UNICA DEL TESORO</t>
  </si>
  <si>
    <t>00099021001 DEPOSITO DE EFECTIVO, DEPOSITANTE: ELVIRA ALVAREZ ORDO¿EZ, CONCEPTO: DEVOLUCION SALARIO MAXIMO LEY FINANCIAL MARZO 2016, CUENTA DE DEPOSITO: CUENTA UNICA DEL TESORO</t>
  </si>
  <si>
    <t>00099021001 DEPOSITO DE EFECTIVO, DEPOSITANTE: CLAUDIA ENTRAMBASAGUAS AVILA, CONCEPTO: REVERSION DE HABERES DEL MES DE MARZO 2016, CUENTA DE DEPOSITO: CUENTA UNICA DEL TESORO</t>
  </si>
  <si>
    <t>00099021001 DEPOSITO DE EFECTIVO, DEPOSITANTE: GRACIELA CALLISAYA MAMANI, CONCEPTO: DEVOLUCION DE COBRO DE HABERES FEBRERO, CUENTA DE DEPOSITO: CUENTA UNICA DEL TESORO</t>
  </si>
  <si>
    <t>00099021001 DEPOSITO DE EFECTIVO, DEPOSITANTE: GRACIELA CALLISAYA MAMANI, CONCEPTO: DEVOLUCION DE COBRO DE HABERES MARZO, CUENTA DE DEPOSITO: CUENTA UNICA DEL TESORO</t>
  </si>
  <si>
    <t>00066011102 DEP.DE CHEQ.AJENOS,RET.DE CAM.,CONCEPTO: DEVOLUCION DE FONDOS, OTROS INGRESOS POR EXTRAVIO DE CREDENCIAL INSTITUCIONAL,DEP.: MINISTERIO DE PLANIFICACION DEL DESARROLLO , PROCEDENCIA: BANCO UNION S.A., CHEQUE: 6339, FECHA DE EMISION:22/04/2016</t>
  </si>
  <si>
    <t>00047228001 DEPOSITO DE EFECTIVO, DEPOSITANTE: APACHAO, CONCEPTO: REVERSION DE RECURSOS POR TRANSFERENCIA A LA ORGANIZACION DE PRODUCTOSS APACHAO EMPODERAR DETI, CUENTA DE DEPOSITO: CUENTA UNICA DEL TESORO</t>
  </si>
  <si>
    <t>MINISTERIO DE HIDROCARBUROS Y ENERGIA "MHE"</t>
  </si>
  <si>
    <t>00099021001 DEP.DE CHEQ.AJENOS,RET.DE CAM.,CONCEPTO: DEVOLUCION PASAJES AEREOS GEST ANTERIORES FTE 10 ORG 111 MIN DE HIDRO Y ENERGIA,DEP.: MINISTERIO DE HIDROCARBUROS Y ENERGIA , PROCEDENCIA: BANCO UNION S.A., CHEQUE: 1618, FECHA DE EMISION:21/04/2016</t>
  </si>
  <si>
    <t>00580012001 DEPOSITO DE EFECTIVO, DEPOSITANTE: EDGAR SANTOS LUNA MAMANI, CONCEPTO: REPOSICION DEL MONTO INVERTIDO PARA LA CAPACITACION EN CENCAP, CUENTA DE DEPOSITO: CUENTA UNICA DEL TESORO</t>
  </si>
  <si>
    <t>00015011108 DEPOSITO DE EFECTIVO, DEPOSITANTE: MARIA ASUNTA TELLEZ, CONCEPTO: DEVOLUCION POR DEMASIA, CUENTA DE DEPOSITO: CUENTA UNICA DEL TESORO</t>
  </si>
  <si>
    <t>00015011108 DEPOSITO DE EFECTIVO, DEPOSITANTE: MARIA ASUNTA TELLEZ, CONCEPTO: DEVOLUCION POR DEMACIA, CUENTA DE DEPOSITO: CUENTA UNICA DEL TESORO</t>
  </si>
  <si>
    <t>00015011101 DEPOSITO DE EFECTIVO, DEPOSITANTE: MARIA ASUNTA TELLEZ, CONCEPTO: DEVOLUCION POR DEMASIA, CUENTA DE DEPOSITO: CUENTA UNICA DEL TESORO</t>
  </si>
  <si>
    <t>00099021001 DEP.DE CHEQ.AJENOS,RET.DE CAM.,CONCEPTO: OCTAVO PAGO REALIZADO POR LA EMPRESA NITROCOM ENTIDAD 203,DEP.: ASFI , PROCEDENCIA: BANCO UNION S.A., CHEQUE: 2269, FECHA DE EMISION:20/04/2016</t>
  </si>
  <si>
    <t>00099021001 DEP.DE CHEQ.AJENOS,RET.DE CAM.,CONCEPTO: GIRO: UGARTECHE SANCHEZ YAMILA,DEP.: BANCO UNION S.A. , PROCEDENCIA: BANCO UNION S.A., CHEQUE: 140564, FECHA DE EMISION:26/04/2016</t>
  </si>
  <si>
    <t>00660012006 DEP.DE CHEQ.AJENOS,RET.DE CAM.,CONCEPTO: EXCEDENTE DE LLAMADAS ENERO-FEBRERO/2016,DEP.: ORGANO JUDICIAL - DTO STA CRUZ , PROCEDENCIA: BANCO UNION S.A., CHEQUE: 2713, FECHA DE EMISION:20/04/2016</t>
  </si>
  <si>
    <t>00660012006 DEP.DE CHEQ.AJENOS,RET.DE CAM.,CONCEPTO: EXCEDENTE DE LLAMADAS ENERO-MARZO 2016,DEP.: ORGANO JUDICIAL - DTO STA CRUZ , PROCEDENCIA: BANCO UNION S.A., CHEQUE: 2711, FECHA DE EMISION:20/04/2016</t>
  </si>
  <si>
    <t>00099021001 DEP.DE CHEQ.AJENOS,RET.DE CAM.,CONCEPTO: GIRO: SALGUERO ARAMAYO JUAN,DEP.: BANCO UNION S.A , PROCEDENCIA: BANCO UNION S.A., CHEQUE: 140566, FECHA DE EMISION:26/04/2016</t>
  </si>
  <si>
    <t>00660012006 DEP.DE CHEQ.AJENOS,RET.DE CAM.,CONCEPTO: DEVOLUCION DE VIATICOS POR FALTA DE PRESENTACION DE INFORME /15,DEP.: ORGANO JUDICIAL - DTO STA CRUZ , PROCEDENCIA: BANCO UNION S.A., CHEQUE: 2712, FECHA DE EMISION:20/04/2016</t>
  </si>
  <si>
    <t>00099021001 DEP.DE CHEQ.AJENOS,RET.DE CAM.,CONCEPTO: GIRO: UGARTECHE SANCHEZ YAMILA,DEP.: BANCO UNION S.A , PROCEDENCIA: BANCO UNION S.A., CHEQUE: 140568, FECHA DE EMISION:26/04/2016</t>
  </si>
  <si>
    <t>00660012006 DEP.DE CHEQ.AJENOS,RET.DE CAM.,CONCEPTO: SUELDO PENDIENTE DE COBRO GESTION 2013 BONO POLICIAS,DEP.: ORGANO JUDICIAL - DTO STA CRUZ , PROCEDENCIA: BANCO UNION S.A., CHEQUE: 2687, FECHA DE EMISION:08/04/2016</t>
  </si>
  <si>
    <t>00099021001 DEP.DE CHEQ.AJENOS,RET.DE CAM.,CONCEPTO: DEVOLUCION DE REFRIGERIO EN DEMASIA,DEP.: AGENCIA NACIONAL DE HIDROCARBUROS , PROCEDENCIA: BANCO UNION S.A., CHEQUE: 3630, FECHA DE EMISION:22/04/2016</t>
  </si>
  <si>
    <t>00660012006 DEP.DE CHEQ.AJENOS,RET.DE CAM.,CONCEPTO: DEP NO IDENTIFICADO GESTION 2015 ROMINA FERRIER,DEP.: ORGANO JUDICIAL - DTO STA CRUZ , PROCEDENCIA: BANCO UNION S.A., CHEQUE: 2642, FECHA DE EMISION:28/03/2016</t>
  </si>
  <si>
    <t>00099021001 DEP.DE CHEQ.AJENOS,RET.DE CAM.,CONCEPTO: GIRO: VILLCA QUISPE MONICA VIRGINIA,DEP.: BANCO UNION S.A , PROCEDENCIA: BANCO UNION S.A., CHEQUE: 140562, FECHA DE EMISION:26/04/2016</t>
  </si>
  <si>
    <t>00099021001 DEPOSITO DE EFECTIVO, DEPOSITANTE: ESTHER LAZARTE UGARTE, CONCEPTO: DOBLE PERCEPCION, CUENTA DE DEPOSITO: CUENTA UNICA DEL TESORO</t>
  </si>
  <si>
    <t>00660012006 DEP.DE CHEQ.AJENOS,RET.DE CAM.,CONCEPTO: DEP NO IDENTIFICADO ADRIAN CAMPOS /2015,DEP.: ORGANO JUDICIAL - DTO STA CRUZ , PROCEDENCIA: BANCO UNION S.A., CHEQUE: 2643, FECHA DE EMISION:28/03/2016</t>
  </si>
  <si>
    <t>00099021001 DEP.DE CHEQ.AJENOS,RET.DE CAM.,CONCEPTO: GIRO: GOYTIA LOPEZ MARIA CELIA,DEP.: BANCO UNION S.A , PROCEDENCIA: BANCO UNION S.A., CHEQUE: 140563, FECHA DE EMISION:26/04/2016</t>
  </si>
  <si>
    <t>00130012001 DEPOSITO DE EFECTIVO, DEPOSITANTE: COOPERATIVA -UNION LTDA, CONCEPTO: CREDITO, CUENTA DE DEPOSITO: CUENTA UNICA DEL TESORO</t>
  </si>
  <si>
    <t>00046021109 DEP.DE CHEQ.AJENOS,RET.DE CAM.,CONCEPTO: REVERSION DE FONDOS,DEP.: MINISTERIO DE SALUD , PROCEDENCIA: BANCO UNION S.A., CHEQUE: 1399, FECHA DE EMISION:21/04/2016</t>
  </si>
  <si>
    <t>00046024204 DEP.DE CHEQ.AJENOS,RET.DE CAM.,CONCEPTO: REVERSION DE FONDOS,DEP.: MINISTERIO DE SALUD , PROCEDENCIA: BANCO UNION S.A., CHEQUE: 1438, FECHA DE EMISION:08/04/2016</t>
  </si>
  <si>
    <t>00099021001 DEP.DE CHEQ.AJENOS,RET.DE CAM.,CONCEPTO: GIRO: CASTEDO AIDA LUZ PAZ ROJAS DE,DEP.: BANCO UNION S.A. , PROCEDENCIA: BANCO UNION S.A., CHEQUE: 140565, FECHA DE EMISION:26/04/2016</t>
  </si>
  <si>
    <t>00099021001 DEPOSITO DE EFECTIVO, DEPOSITANTE: MIN DE COMUNICACION-JUAN MALDONADO CORTEZ, CONCEPTO: DEV VIATICOS IVAN MALDONADO CORTEZ VIAJE NO REALIZADO QUITO-ECUADOR 22 Y 23/04/16, CUENTA DE DEPOSITO: CUENTA UNICA DEL TESORO</t>
  </si>
  <si>
    <t>00099021001 DEPOSITO DE EFECTIVO, DEPOSITANTE: EJERCITO DE BOLIVIA, CONCEPTO: REVERSION COMBUSTIBLE MES OCTUBRE 2015, CUENTA DE DEPOSITO: CUENTA UNICA DEL TESORO</t>
  </si>
  <si>
    <t>00099021001 DEPOSITO DE EFECTIVO, DEPOSITANTE: EJERCITO DE BOLIVIA, CONCEPTO: REVERSION SEGURIDAD FISICA MINA COLQUIRI SEPTIEMBRE/15, CUENTA DE DEPOSITO: CUENTA UNICA DEL TESORO</t>
  </si>
  <si>
    <t>00099021001 DEPOSITO DE EFECTIVO, DEPOSITANTE: EJERCITO DE BOLIVIA, CONCEPTO: REVERSION SERVICIOS BASICOS DICIEMBRE 2015, CUENTA DE DEPOSITO: CUENTA UNICA DEL TESORO</t>
  </si>
  <si>
    <t>00572012001 DEPOSITO DE EFECTIVO, DEPOSITANTE: TRANS TOALPE, CONCEPTO: DEVOLUCION DE DESCUENTOS, CUENTA DE DEPOSITO: CUENTA UNICA DEL TESORO</t>
  </si>
  <si>
    <t>00099021001 DEPOSITO DE EFECTIVO, DEPOSITANTE: SOCORRO RITA DURAN GARCIA, CONCEPTO: DOBLE PERCEPCION, CUENTA DE DEPOSITO: CUENTA UNICA DEL TESORO</t>
  </si>
  <si>
    <t>00099021001 DEPOSITO DE EFECTIVO, DEPOSITANTE: MINISTERIO DE ECONOMIA Y FINANZAS PUBLICAS, CONCEPTO: DEVOLUCION DE VIATICOS, VIAJE REPROGRAMADO, CUENTA DE DEPOSITO: CUENTA UNICA DEL TESORO</t>
  </si>
  <si>
    <t>00099021001 DEPOSITO DE EFECTIVO, DEPOSITANTE: JOSE LUIS ALCAZAR JEMIO, CONCEPTO: DEVOLUCION POR EXCESO EN MAXIMA REMUNERACION PERMITIDA (FEBRERO), CUENTA DE DEPOSITO: CUENTA UNICA DEL TESORO</t>
  </si>
  <si>
    <t>00099021001 DEPOSITO DE EFECTIVO, DEPOSITANTE: JOSE LUIS ALCAZAR JEMIO, CONCEPTO: DEVOLUCION POR EXCESO EN MAXIMA REMUNERACION PERMITIDA (MARZO), CUENTA DE DEPOSITO: CUENTA UNICA DEL TESORO</t>
  </si>
  <si>
    <t>00046024204 DEPOSITO DE EFECTIVO, DEPOSITANTE: JOSE EDUARDO LLANCO TOLEDO - MIN DE SALUD, CONCEPTO: DEVOLUCION SALDOS - MIN. SALUD, CUENTA DE DEPOSITO: CUENTA UNICA DEL TESORO</t>
  </si>
  <si>
    <t>00190012003 DEPOSITO DE EFECTIVO, DEPOSITANTE: GUSTAVO QUISBERT, CONCEPTO: DEV 30% DE VIATICOS OTORGADOS A GUSTAVO QUISBERT POR VIAJE A VILLA VICTORIA EL 16/06/15, CUENTA DE DEPOSITO: CUENTA UNICA DEL TESORO</t>
  </si>
  <si>
    <t>00190012003 DEPOSITO DE EFECTIVO, DEPOSITANTE: LUCIA VARGAS, CONCEPTO: DEV 30% DE VIATICOS OTORGADOS A LUCIA VARGAS POR VIAJE A TIPUANI DEL 1AL3/06/15, CUENTA DE DEPOSITO: CUENTA UNICA DEL TESORO</t>
  </si>
  <si>
    <t>00190012003 DEPOSITO DE EFECTIVO, DEPOSITANTE: JUAN GUZMAN, CONCEPTO: DEV DE 1 DIA DE VIATICO POR JUAN GUZMAN A SANTA CRUZ DEL 28/09 AL 02/10/2015, CUENTA DE DEPOSITO: CUENTA UNICA DEL TESORO</t>
  </si>
  <si>
    <t>00099021001 DEPOSITO DE EFECTIVO, DEPOSITANTE: ORLANDO HERBAS ZABALAGA, CONCEPTO: DOBLE PERCEPCION, CUENTA DE DEPOSITO: CUENTA UNICA DEL TESORO</t>
  </si>
  <si>
    <t>00099021001 DEPOSITO DE EFECTIVO, DEPOSITANTE: DONATO ANTONIO CALLISAYA VELA, CONCEPTO: CUENTA PRA, CUENTA DE DEPOSITO: CUENTA UNICA DEL TESORO</t>
  </si>
  <si>
    <t>00099021001 DEPOSITO DE EFECTIVO, DEPOSITANTE: JORGE GUSTAVO GOIS DE LIRA R, CONCEPTO: DOBLE PERCEPCION, CUENTA DE DEPOSITO: CUENTA UNICA DEL TESORO</t>
  </si>
  <si>
    <t>00099021001 DEPOSITO DE EFECTIVO, DEPOSITANTE: LEONARDO GORRITI PROF PROYECTOS ADEMAF, CONCEPTO: DEVOLUCION SALDO FONDOS A RENDIR INAUGURACION DE ESCUELAS TECNICAS ITINERANTES C31-0371, CUENTA DE DEPOSITO: CUENTA UNICA DEL TESORO</t>
  </si>
  <si>
    <t>00099021001 DEPOSITO DE EFECTIVO, DEPOSITANTE: VICTOR HUGO CANEDO MALDONADO, CONCEPTO: DEVOLUCION PASAJES, CUENTA DE DEPOSITO: CUENTA UNICA DEL TESORO</t>
  </si>
  <si>
    <t>00099021001 DEPOSITO DE EFECTIVO, DEPOSITANTE: JORGE EDUARDO CORDERO NAVA, CONCEPTO: DEVOLUCION PASAJES, CUENTA DE DEPOSITO: CUENTA UNICA DEL TESORO</t>
  </si>
  <si>
    <t>00099021001 DEPOSITO DE EFECTIVO, DEPOSITANTE: JESUS JUAN ROJAS CISNEROS, CONCEPTO: SOBRE PASAR EL SUELDO DEL PRESIDENTE -MAYO(2504,51) - JUNIO (3978,5) - AGOSTO (1100,3) GESTION 2015, CUENTA DE DEPOSITO: CUENTA UNICA DEL TESORO</t>
  </si>
  <si>
    <t>00099021001 DEPOSITO DE EFECTIVO, DEPOSITANTE: CARLOS G. ILLANES GUTIERREZ, CONCEPTO: DEVOLUCION POR DOBLE PERCEPCION, CUENTA DE DEPOSITO: CUENTA UNICA DEL TESORO</t>
  </si>
  <si>
    <t>00099021001 DEPOSITO DE EFECTIVO, DEPOSITANTE: REYNALDO E MARTINEZ M, CONCEPTO: DEVOLUCION C-31 N¿ 996 Y 1185/2013, CUENTA DE DEPOSITO: CUENTA UNICA DEL TESORO</t>
  </si>
  <si>
    <t>00099021001 DEPOSITO DE EFECTIVO, DEPOSITANTE: SANTIAGO SARZURI FERNANDEZ, CONCEPTO: DOBLE PERCEPCION, CUENTA DE DEPOSITO: CUENTA UNICA DEL TESORO</t>
  </si>
  <si>
    <t>00046034201 DEPOSITO DE EFECTIVO, DEPOSITANTE: INLASA, CONCEPTO: DEVOLUCION DE GASTOS DE CURSO DE ACTUALIZACION URO CULTIVO Y ANTIBIOGRAMA, CUENTA DE DEPOSITO: CUENTA UNICA DEL TESORO</t>
  </si>
  <si>
    <t>00130012001 DEPOSITO DE EFECTIVO, DEPOSITANTE: COOP MINERA 16 DE JULIO LTDA, CONCEPTO: PAGO CUOTA 18;3¿ AMPLIACION COOP MINERA 16 DE JULIO LTDA, CUENTA DE DEPOSITO: CUENTA UNICA DEL TESORO</t>
  </si>
  <si>
    <t>00212082004 DEPOSITO DE EFECTIVO, DEPOSITANTE: GROVER QUIROZ MATTA, CONCEPTO: DEVOLUCION GASTOS OPERATIVOS, CUENTA DE DEPOSITO: CUENTA UNICA DEL TESORO</t>
  </si>
  <si>
    <t>00099021001 DEPOSITO DE EFECTIVO, DEPOSITANTE: EJERCITO DE BOLIVIA GASTON PE¿ALOZA ESCALERA, CONCEPTO: REVERSION, CUENTA DE DEPOSITO: CUENTA UNICA DEL TESORO</t>
  </si>
  <si>
    <t>00041031107 DEPOSITO DE EFECTIVO, DEPOSITANTE: WILLY CRUZ CHOQUE, CONCEPTO: DEVOLUCION POR GASTOS DE COMBUSTIBLE, CUENTA DE DEPOSITO: CUENTA UNICA DEL TESORO</t>
  </si>
  <si>
    <t>00041031107 DEPOSITO DE EFECTIVO, DEPOSITANTE: WILLY CRUZ CHOQUE, CONCEPTO: DEVOLUCION POR GASTOS TASA DE RODAJE, CUENTA DE DEPOSITO: CUENTA UNICA DEL TESORO</t>
  </si>
  <si>
    <t>00099021001 DEPOSITO DE EFECTIVO, DEPOSITANTE: WILMER CESAR HUANACO MENDOZA, CONCEPTO: RECURSOS ORDINARIOS, CUENTA DE DEPOSITO: CUENTA UNICA DEL TESORO</t>
  </si>
  <si>
    <t>00099021001 DEPOSITO DE EFECTIVO, DEPOSITANTE: REYNA YUJRA PARI CI. 6140780 LP, CONCEPTO: REVERSION LOTE, CUENTA DE DEPOSITO: CUENTA UNICA DEL TESORO</t>
  </si>
  <si>
    <t>00099021001 DEPOSITO DE EFECTIVO, DEPOSITANTE: OPTEL CORP LTDA, CONCEPTO: GASTOS ADMINISTRATIVOS, CUENTA DE DEPOSITO: CUENTA UNICA DEL TESORO</t>
  </si>
  <si>
    <t>00222012001 DEPOSITO DE EFECTIVO, DEPOSITANTE: STEPHANIE MALDONADO ROCHA, CONCEPTO: REVERSION, CUENTA DE DEPOSITO: CUENTA UNICA DEL TESORO</t>
  </si>
  <si>
    <t>00099021001 DEP.DE CHEQ.AJENOS,RET.DE CAM.,CONCEPTO: GIRO: SANCHEZ ROJAS GUIDO,DEP.: BANCO UNION S.A. , PROCEDENCIA: BANCO UNION S.A., CHEQUE: 140571, FECHA DE EMISION:28/04/2016</t>
  </si>
  <si>
    <t>00580012001 DEPOSITO DE EFECTIVO, DEPOSITANTE: WILSON OSVALDO PORTUGAL MARIACA, CONCEPTO: DEVOLUCION, CUENTA DE DEPOSITO: CUENTA UNICA DEL TESORO</t>
  </si>
  <si>
    <t>00342012001 DEP.DE CHEQ.AJENOS,RET.DE CAM.,CONCEPTO: DEVOLUCION FONDOS EN AVANCE,DEP.: A.E.V REGIONAL ORURO , PROCEDENCIA: BANCO UNION S.A., CHEQUE: 741, FECHA DE EMISION:25/04/2016</t>
  </si>
  <si>
    <t>00342012001 DEP.DE CHEQ.AJENOS,RET.DE CAM.,CONCEPTO: DEVOLUCION DE FONDOS PASAJES AEREOS,DEP.: SRA CECILIA FERNANDEZ , PROCEDENCIA: BANCO UNION S.A., CHEQUE: 677, FECHA DE EMISION:26/04/2016</t>
  </si>
  <si>
    <t>00099021001 DEPOSITO DE EFECTIVO, DEPOSITANTE: EJERCITO DE BOLIVIA EDMUNDO SANCHEZ ZURITA, CONCEPTO: REVERSION VIATICOS, CUENTA DE DEPOSITO: CUENTA UNICA DEL TESORO</t>
  </si>
  <si>
    <t>00099021001 DEP.DE CHEQ.AJENOS,RET.DE CAM.,CONCEPTO: DEVOLUCION DE PASAJES NO UTILIZADOS- AGENCIA DE VIAJES TRAVEL CLUB - LA PAZ - TRINIDAD,DEP.: JUAN JOSE MARTIN TELLERIA ESPINOZA ATT</t>
  </si>
  <si>
    <t>INSUMOS BOLIVIA                                         "IN - BOL"</t>
  </si>
  <si>
    <t>00224012002 DEP.DE CHEQ.AJENOS,RET.DE CAM.,CONCEPTO: TRANSFERENCIA DE RECURSOS POR SUELDOS, BIENES-SERVICIO, BIENES USO  (MAYO - JUNIO ) SHINAHOTA,DEP.: INSUMOS BOLIVIA , PROCEDENCIA: BANCO UNION S.A., CHEQUE: 3232, FECHA DE EMISION:28/04/2016</t>
  </si>
  <si>
    <t>00224012006 DEP.DE CHEQ.AJENOS,RET.DE CAM.,CONCEPTO: TRANSFERENCIA DE RECURSOS PARA PAGO SUELDOS, BIENES-SERVICIOS, SERV. BASICOS (MAYO - JUNIO),DEP.: INSUMOS BOLIVIA , PROCEDENCIA: BANCO UNION S.A., CHEQUE: 177, FECHA DE EMISION:28/04/2016</t>
  </si>
  <si>
    <t>00224012002 DEP.DE CHEQ.AJENOS,RET.DE CAM.,CONCEPTO: TRANSFERENCIA DE REC. PARA PAGO SUELDOS, BIENES-SERVICIOS, BIENES DE USO (MAYO - JUNIO) IVIRGARZAMA,DEP.: INSUMOS BOLIVIA , PROCEDENCIA: BANCO UNION S.A., CHEQUE: 2117, FECHA DE EMISION:28/04/2016</t>
  </si>
  <si>
    <t>00047228001 DEPOSITO DE EFECTIVO, DEPOSITANTE: APACHAO, CONCEPTO: REVERSION DE REURSOS POR TRANSFERENCIA A LA ORGANIZACION DE PRODUCTORS APACHAO, CUENTA DE DEPOSITO: CUENTA UNICA DEL TESORO</t>
  </si>
  <si>
    <t>00099021001 DEP.DE CHEQ.AJENOS,RET.DE CAM.,CONCEPTO: DEVOLUCION S/G INFORME PRELIMILAR,DEP.: CONTRALORIA GENERAL DEL ESTADO , PROCEDENCIA: BANCO UNION S.A., CHEQUE: 4212, FECHA DE EMISION:26/04/2016</t>
  </si>
  <si>
    <t>00099021001 DEP.DE CHEQ.AJENOS,RET.DE CAM.,CONCEPTO: DEVOLUCION S/G INFORME PRELIMINAR,DEP.: CONTRALORIA GENERAL DEL ESTADO , PROCEDENCIA: BANCO UNION S.A., CHEQUE: 4213, FECHA DE EMISION:26/04/2016</t>
  </si>
  <si>
    <t>00099021001 DEP.DE CHEQ.AJENOS,RET.DE CAM.,CONCEPTO: REPOSICION INCAPACIDADES TEMPORALES,DEP.: CONTRALORIA GENERAL DEL ESTADO , PROCEDENCIA: BANCO UNION S.A., CHEQUE: 4214, FECHA DE EMISION:26/04/2016</t>
  </si>
  <si>
    <t>00099021001 DEP.DE CHEQ.AJENOS,RET.DE CAM.,CONCEPTO: REVERSION AL COMPROBANTE C-31 N¿ 3245 GESTION 2015 PAGO REFRIGERIOS DEL MES DE DICIEMBRE /2015,DEP.: SEGIP OFICINA NACIONAL , PROCEDENCIA: BANCO UNION S.A., CHEQUE: 9277, FECHA DE EMISION:22/04/2016</t>
  </si>
  <si>
    <t>00020011102 DEP.DE CHEQ.AJENOS,RET.DE CAM.,CONCEPTO: PAGO HABERES MES DE ABRIL/2016 PERSONAL EVENTUAL DGTAM,DEP.: TRANSPORTE AEREO MILITAR , PROCEDENCIA: BANCO UNION S.A., CHEQUE: 15270, FECHA DE EMISION:28/04/2016</t>
  </si>
  <si>
    <t>00020011102 DEP.DE CHEQ.AJENOS,RET.DE CAM.,CONCEPTO: PAGO HABERES MES DE ABRIL/2016 PERSONAL CONSULTOR DGTAM,DEP.: TRANSPORTE AEREO MILITAR , PROCEDENCIA: BANCO UNION S.A., CHEQUE: 15271, FECHA DE EMISION:28/04/2016</t>
  </si>
  <si>
    <t>00099021001 DEPOSITO DE EFECTIVO, DEPOSITANTE: JUANA FLORES BALBOA, CONCEPTO: DOBLE PERCEPCION, CUENTA DE DEPOSITO: CUENTA UNICA DEL TESORO</t>
  </si>
  <si>
    <t>00099021001 DEPOSITO DE EFECTIVO, DEPOSITANTE: MARIA ELENA PATZI VILLCA, CONCEPTO: DEVOLUCION DE SALARIO, CUENTA DE DEPOSITO: CUENTA UNICA DEL TESORO</t>
  </si>
  <si>
    <t>00099021001 DEPOSITO DE EFECTIVO, DEPOSITANTE: MIN DE EDUCACION- ADRIAN APAZA POMA, CONCEPTO: DOBLE PERCEPCION, CUENTA DE DEPOSITO: CUENTA UNICA DEL TESORO</t>
  </si>
  <si>
    <t>00015021102 DEPOSITO DE EFECTIVO, DEPOSITANTE: ZANGA RIOS EDGAR CI 4421478 CBBA, CONCEPTO: REVERSION HABERES FEBRERO 2016, CUENTA DE DEPOSITO: CUENTA UNICA DEL TESORO</t>
  </si>
  <si>
    <t>00526012001 DEPOSITO DE EFECTIVO, DEPOSITANTE: DAVID OSCAR LAURA MAMANI, CONCEPTO: DEVOLUCION FONDOS EN AVANCE BOLIVIA TV, CUENTA DE DEPOSITO: CUENTA UNICA DEL TESORO</t>
  </si>
  <si>
    <t>00099021001 DEPOSITO DE EFECTIVO, DEPOSITANTE: JAVIER DESIDERIO MIRANDA LAGUNA, CONCEPTO: DOBLE PERCEPCION, CUENTA DE DEPOSITO: CUENTA UNICA DEL TESORO</t>
  </si>
  <si>
    <t>00099021001 DEPOSITO DE EFECTIVO, DEPOSITANTE: LUISA TOVAR PEREZ, CONCEPTO: DOBLE PERCEPCION, CUENTA DE DEPOSITO: CUENTA UNICA DEL TESORO</t>
  </si>
  <si>
    <t>00015011108 DEPOSITO DE EFECTIVO, DEPOSITANTE: ALEJANDRA PACHECO MIRANDA - MIN. GOBIERNO, CONCEPTO: CARGO POR EXCESO EN CONSUMO DE TELEFONO CELULAR, CUENTA DE DEPOSITO: CUENTA UNICA DEL TESORO</t>
  </si>
  <si>
    <t>00099021001 DEPOSITO DE EFECTIVO, DEPOSITANTE: SIXTO PACO GUTIERREZ, CONCEPTO: DOBLE PERCEPCION, CUENTA DE DEPOSITO: CUENTA UNICA DEL TESORO</t>
  </si>
  <si>
    <t>00099021001 DEPOSITO DE EFECTIVO, DEPOSITANTE: MDPYEP - CONSULTING Y TRAINING SRL, CONCEPTO: DEVOLUCION DE MULTAS AL ESTUDIO DE IDENT. IMPL. PLANTA INDUSTRIALIZADORA DE COCA CBBA, CUENTA DE DEPOSITO: CUENTA UNICA DEL TESORO</t>
  </si>
  <si>
    <t>00190012003 DEPOSITO DE EFECTIVO, DEPOSITANTE: ANA GARCIA, CONCEPTO: DEV.DE VIATICOS EN ATENCION A R.A.I. AJAM/DJU/AL/RES/ADM/INT/16/2016 DE 19 ABRIL 2016, CUENTA DE DEPOSITO: CUENTA UNICA DEL TESORO</t>
  </si>
  <si>
    <t>00099021001 DEPOSITO DE EFECTIVO, DEPOSITANTE: TCNL.DEM. MARCO ANTONIO GOMEZ VACA, CONCEPTO: REVERSION DE COMBUSTIBLE, CUENTA DE DEPOSITO: CUENTA UNICA DEL TESORO</t>
  </si>
  <si>
    <t>00099021001 DEPOSITO DE EFECTIVO, DEPOSITANTE: CRUZ ORLANDO CAYLLAGUA CONDORI, CONCEPTO: DOBLE PERCEPCION, CUENTA DE DEPOSITO: CUENTA UNICA DEL TESORO</t>
  </si>
  <si>
    <t>00015021101 DEP.DE CHEQ.AJENOS,RET.DE CAM.,CONCEPTO: ASIGNACIONES,DEP.: UNIPOL , PROCEDENCIA: BANCO UNION S.A., CHEQUE: 6715, FECHA DE EMISION:27/04/2016</t>
  </si>
  <si>
    <t>00572012001 DEPOSITO DE EFECTIVO, DEPOSITANTE: JONATAN GUTIERREZ ROCHA, CONCEPTO: DEP POR COBRO EN DEMASIA LA RECEPCION DE GRANO DE TRIGO, CUENTA DE DEPOSITO: CUENTA UNICA DEL TESORO</t>
  </si>
  <si>
    <t>00099021001 DEP.DE CHEQ.AJENOS,RET.DE CAM.,CONCEPTO: GIRO: MERY ALBORNOZ CALDERON,DEP.: BANCO UNION S.A. , PROCEDENCIA: BANCO UNION S.A., CHEQUE: 140573, FECHA DE EMISION:29/04/2016</t>
  </si>
  <si>
    <t>00212042002 DEP.DE CHEQ.AJENOS,RET.DE CAM.,CONCEPTO: APORTES VOLUNTARIOS INRA - BENI,DEP.: INRA - BENI , PROCEDENCIA: BANCO UNION S.A., CHEQUE: 1483, FECHA DE EMISION:27/04/2016</t>
  </si>
  <si>
    <t>00099021001 DEP.DE CHEQ.AJENOS,RET.DE CAM.,CONCEPTO: REVERSION SALDOS NO UTILIZADOS SOCORROS Y ALIMENTACION PARA POSTERIOR PROGRAMACION,DEP.: MINISTERIO DE DEFENSA , PROCEDENCIA: BANCO UNION S.A., CHEQUE: 17497, FECHA DE EMISION:25/04/2016</t>
  </si>
  <si>
    <t>00099021001 DEP.DE CHEQ.AJENOS,RET.DE CAM.,CONCEPTO: REVERSION DE SALDOS,DEP.: KATHERINE MAMANI , PROCEDENCIA: BANCO UNION S.A., CHEQUE: 5417, FECHA DE EMISION:28/04/2016</t>
  </si>
  <si>
    <t>00212102003 DEP.DE CHEQ.AJENOS,RET.DE CAM.,CONCEPTO: APORTES VOLUNTARIOS INRA -POTOSI,DEP.: INRA - POTOSI , PROCEDENCIA: BANCO UNION S.A., CHEQUE: 3553, FECHA DE EMISION:21/04/2016</t>
  </si>
  <si>
    <t>00099021001 DEP.DE CHEQ.AJENOS,RET.DE CAM.,CONCEPTO: PAGO SUBCIDIO DE INCAPACIDAD TEMPORAL A.B.C. CORRESPONDIENTE MES FEBRERO 2016,DEP.: CAJA DE SALUD DE CAMINOS Y.R.A. , PROCEDENCIA: BANCO UNION S.A., CHEQUE: 6096, FECHA DE EMISION:27/04/2016</t>
  </si>
  <si>
    <t>00222014302 DEP.DE CHEQ.AJENOS,RET.DE CAM.,CONCEPTO: PAGA SUBCIDIO DE INCAPACIDAD TEMPORAL PERSONAL INIAF CORRESPONDIENTE MES FEBRERO 2016,DEP.: CAJA DE SALUD DE CAMINOS Y.R.A. , PROCEDENCIA: BANCO UNION S.A., CHEQUE: 6094, FECHA DE EMISION:27/04/2016</t>
  </si>
  <si>
    <t>00340012003 DEP.DE CHEQ.AJENOS,RET.DE CAM.,CONCEPTO: REVERSION DE CHEQUE POR DEV. DE DEP. ERRONEO EXTRANJERIA,DEP.: SEGIP-OF. NACIONAL , PROCEDENCIA: BANCO UNION S.A., CHEQUE: 9282, FECHA DE EMISION:27/04/2016</t>
  </si>
  <si>
    <t>00342012001 DEP.DE CHEQ.AJENOS,RET.DE CAM.,CONCEPTO: REEMBOLSO DE CAJA CORDES A LA AGENCIA ESTATAL DE VIVIENDA,DEP.: GABRIEL SALGUEIRO ARUQUIPA CAJA CORDES , PROCEDENCIA: BANCO UNION S.A., CHEQUE: 340, FECHA DE EMISION:21/04/2016</t>
  </si>
  <si>
    <t>00340012002 DEP.DE CHEQ.AJENOS,RET.DE CAM.,CONCEPTO: REVERSION DE CHEUQES POR DEV. DE DEP. ERRONEOS LICENCIAS,DEP.: SEGIP-OF. NACIONAL , PROCEDENCIA: BANCO UNION S.A., CHEQUE: 9281, FECHA DE EMISION:27/04/2016</t>
  </si>
  <si>
    <t>00287102001 DEP.DE CHEQ.AJENOS,RET.DE CAM.,CONCEPTO: REEMBOLSO INCAPACIDAD DE CAJA CORDES AL FPS,DEP.: GABRIEL SALGUEIRO ARUQUIPA CAJA CORDES , PROCEDENCIA: BANCO UNION S.A., CHEQUE: 237, FECHA DE EMISION:14/04/2016</t>
  </si>
  <si>
    <t>00342012001 DEP.DE CHEQ.AJENOS,RET.DE CAM.,CONCEPTO: REEMBOLSO INCAPACIDAD CAJA CORDES A LA AGENCIA ESTATAL DE VIVIENDA,DEP.: GABRIEL SALGUEIRO ARUQUIPA CAJA CORDES , PROCEDENCIA: BANCO UNION S.A., CHEQUE: 238, FECHA DE EMISION:14/04/2016</t>
  </si>
  <si>
    <t>AUTORIDAD DE FISCALIZACION Y CONTROL DE PENSIONES Y SEGUROS "APS"</t>
  </si>
  <si>
    <t>00099021001 DEP.DE CHEQ.AJENOS,RET.DE CAM.,CONCEPTO: DEV DE LA CSBP A LA APS AUT DE FIS Y CONTROL DE PEN Y SEG POR SUBSIDIO DE INCAPACIDAD TEMPORAL,DEP.: CAJA DE SALUD DE LA BANCA PRIVADA</t>
  </si>
  <si>
    <t>00099021001 DEPOSITO DE EFECTIVO, DEPOSITANTE: RI - 3 PEREZ, CONCEPTO: ADQUISICION MATERIALES PARA REFACCION INSTALACIONES RI-3 PEREZ, CUENTA DE DEPOSITO: CUENTA UNICA DEL TESORO</t>
  </si>
  <si>
    <t>00574012002 DEPOSITO DE EFECTIVO, DEPOSITANTE: LACTEOSBOL-WENDY SILLERICO MAYTA, CONCEPTO: DEVOLUCION DE FONDOS EN AVANCE, CUENTA DE DEPOSITO: CUENTA UNICA DEL TESORO</t>
  </si>
  <si>
    <t>00099021001 DEPOSITO DE EFECTIVO, DEPOSITANTE: SEDES LA PAZ-HUGO EULOGIO LIUCA MURGA, CONCEPTO: DEVOLUCION DE RECURSOS MONTO EXCEDENTE, CUENTA DE DEPOSITO: CUENTA UNICA DEL TESORO</t>
  </si>
  <si>
    <t>00099021001 DEPOSITO DE EFECTIVO, DEPOSITANTE: DIV-5 FRANZ ANTONIO NINA MACHACA, CONCEPTO: REVERSION SERVICIOS BASICOS ENERGIA ELECTRICA, CUENTA DE DEPOSITO: CUENTA UNICA DEL TESORO</t>
  </si>
  <si>
    <t>00099021001 DEPOSITO DE EFECTIVO, DEPOSITANTE: DIV-5 FRANZ ANTONIO NINA M, CONCEPTO: REVERSION SERVICIOS BASICOS AGUA POTABLE, CUENTA DE DEPOSITO: CUENTA UNICA DEL TESORO</t>
  </si>
  <si>
    <t>00015011108 DEPOSITO DE EFECTIVO, DEPOSITANTE: MOISES ERLAN PACO MAMANI-DIR GRAL DE MIGRACION, CONCEPTO: DEVOLUCION DE RECURSOS DEL PREVENTIVO #750, CUENTA DE DEPOSITO: CUENTA UNICA DEL TESORO</t>
  </si>
  <si>
    <t>00574012003 DEPOSITO DE EFECTIVO, DEPOSITANTE: ALEX RAMIRO JUNIOR PLATA TRONCOSO SEDEM, CONCEPTO: DEVOLUCION DE RECURSOS NO EJECUTADOS, CUENTA DE DEPOSITO: CUENTA UNICA DEL TESORO</t>
  </si>
  <si>
    <t>00041031107 DEPOSITO DE EFECTIVO, DEPOSITANTE: IBMETRO, CONCEPTO: DEVOLUCION DE PASAJES DEL VIAJE A PROVINCIAS DE ORURO, CUENTA DE DEPOSITO: CUENTA UNICA DEL TESORO</t>
  </si>
  <si>
    <t>00046024204 DEPOSITO DE EFECTIVO, DEPOSITANTE: EFRAIN WALDO LOZA TROCHE, CONCEPTO: REVERSION DE SALDO DE FONDOS EN AVANCE, CUENTA DE DEPOSITO: CUENTA UNICA DEL TESORO</t>
  </si>
  <si>
    <t>00099021001 DEPOSITO DE EFECTIVO, DEPOSITANTE: FRANCISCO QUISPE CAHUAYA, CONCEPTO: ALIMENTACION DE ANIMALES CORRESPONDIENTE AL MES DE FEBRERO DE LA GESTION 2015, CUENTA DE DEPOSITO: CUENTA UNICA DEL TESORO</t>
  </si>
  <si>
    <t>00099021001 DEPOSITO DE EFECTIVO, DEPOSITANTE: RAUL NELSON TRUJILLO RICO CI 820988 CBBA, CONCEPTO: DEVOLUCION DE UNA BOLETA DE PAGO MES DE MARZO, CUENTA DE DEPOSITO: CUENTA UNICA DEL TESORO</t>
  </si>
  <si>
    <t>00099021001 DEPOSITO DE EFECTIVO, DEPOSITANTE: RAUL NELSON TRUJILLO RICO CI 820988CBBA, CONCEPTO: DEVOLUCION DE UNA BOLETA DE PAGO MES DE FEBRERO, CUENTA DE DEPOSITO: CUENTA UNICA DEL TESORO</t>
  </si>
  <si>
    <t>00099021001 DEPOSITO DE EFECTIVO, DEPOSITANTE: MARIA QUISPE HUALLPA, CONCEPTO: DEP DUODECIMA DE AGUINALDO, CUENTA DE DEPOSITO: CUENTA UNICA DEL TESORO</t>
  </si>
  <si>
    <t>00099021001 DEPOSITO DE EFECTIVO, DEPOSITANTE: DIV-5 FRANZ NINA MACHACA, CONCEPTO: REVERSION TELEFONIA, CUENTA DE DEPOSITO: CUENTA UNICA DEL TESORO</t>
  </si>
  <si>
    <t>00271022001 DEP.DE CHEQ.AJENOS,RET.DE CAM.,CONCEPTO: GIRO: CASTRO SOLIZ CARMELO,DEP.: BANCO UNION S.A. , PROCEDENCIA: BANCO UNION S.A., CHEQUE: 140576, FECHA DE EMISION:03/05/2016</t>
  </si>
  <si>
    <t>N O   I D E N T I F I C A D O</t>
  </si>
  <si>
    <t>00099021001 DEP.DE CHEQ.AJENOS,RET.DE CAM.,CONCEPTO: GIRO: I¿IGUEZ GUTIERREZ LADISLAO,DEP.: BANCO UNION S.A. , PROCEDENCIA: BANCO UNION S.A., CHEQUE: 140575, FECHA DE EMISION:03/05/2016</t>
  </si>
  <si>
    <t>00099021001 DEP.DE CHEQ.AJENOS,RET.DE CAM.,CONCEPTO: GIRO: ESCALERA SANCHEZ AURELIO,DEP.: BANCO UNION S.A. , PROCEDENCIA: BANCO UNION S.A., CHEQUE: 140577, FECHA DE EMISION:03/05/2016</t>
  </si>
  <si>
    <t>00099021001 DEPOSITO DE EFECTIVO, DEPOSITANTE: VICTORIA LIMACHI BENITO CI 2604547 LP, CONCEPTO: PAGO POR SERVICIO DE LUZ FACTURA N¿586200 EN DEMASIA OFICINA RENTA DIGNIDAD APS-EL ALTO, CUENTA DE DEPOSITO: CUENTA UNICA DEL TESORO</t>
  </si>
  <si>
    <t>00099021001 DEP.DE CHEQ.AJENOS,RET.DE CAM.,CONCEPTO: REEMBOLSO DE LA CAJA BANCARIA ESTATAL POR SUBSIDIOS DE INCAPACIDAD TEMPORAL FEBRERO 2016,DEP.: ASFI , PROCEDENCIA: BANCO UNION S.A., CHEQUE: 2275, FECHA DE EMISION:22/04/2016</t>
  </si>
  <si>
    <t>00041031107 DEPOSITO DE EFECTIVO, DEPOSITANTE: JORGE ABEL BUITRE VARGAS - IBMETRO, CONCEPTO: DEVOLUCION PASAJES, CUENTA DE DEPOSITO: CUENTA UNICA DEL TESORO</t>
  </si>
  <si>
    <t>00099021001 DEPOSITO DE EFECTIVO, DEPOSITANTE: VALENTIN ESCOBAR VELASCO, CONCEPTO: DOBLE PERCEPCION, CUENTA DE DEPOSITO: CUENTA UNICA DEL TESORO</t>
  </si>
  <si>
    <t>00099021001 DEPOSITO DE EFECTIVO, DEPOSITANTE: TERESA AGUILAR RODRIGUEZ, CONCEPTO: DOBLE PERCEPCION, CUENTA DE DEPOSITO: CUENTA UNICA DEL TESORO</t>
  </si>
  <si>
    <t>GOBIERNO AUTONOMO DEPARTAMENTA DE  COCHABAMBA "GAD-CBB"</t>
  </si>
  <si>
    <t>00099021001 DEP.DE CHEQ.AJENOS,RET.DE CAM.,CONCEPTO: PROCESOS COACTIVOS,DEP.: SERVICIO DEPARTAMENTAL DE SALUD COCHABAMBA , PROCEDENCIA: BANCO UNION S.A., CHEQUE: 8119, FECHA DE EMISION:07/04/2016</t>
  </si>
  <si>
    <t>00099021001 DEP.DE CHEQ.AJENOS,RET.DE CAM.,CONCEPTO: PROCESOS COACTIVOS,DEP.: SERVICIO DEPARTAMENTAL DE SALUD COCHABAMBA , PROCEDENCIA: BANCO UNION S.A., CHEQUE: 8155, FECHA DE EMISION:21/04/2016</t>
  </si>
  <si>
    <t>00099021001 DEPOSITO DE EFECTIVO, DEPOSITANTE: JAVIER GONZALO FERNANDEZ MORATO, CONCEPTO: DOBLE PERCEPCION, CUENTA DE DEPOSITO: CUENTA UNICA DEL TESORO</t>
  </si>
  <si>
    <t>00292012001 DEPOSITO DE EFECTIVO, DEPOSITANTE: JAIME IVAN ROMERO CARTAGENA, CONCEPTO: DEVOLUCION DE SALDO DE FONDOS EN AVANCE PARA REFRIGERIOS DE TALLER DE CAPACITACION, CUENTA DE DEPOSITO: CUENTA UNICA DEL TESORO</t>
  </si>
  <si>
    <t>00099021001 DEPOSITO DE EFECTIVO, DEPOSITANTE: SERVICIO DEPARTAMENTAL DE SALUD COCHABAMBA, CONCEPTO: PROCESOS COACTIVOS, CUENTA DE DEPOSITO: CUENTA UNICA DEL TESORO</t>
  </si>
  <si>
    <t>00099021001 DEPOSITO DE EFECTIVO, DEPOSITANTE: EFRAIN ROJAS, CONCEPTO: DEVOLUCION DE PASAJES, CUENTA DE DEPOSITO: CUENTA UNICA DEL TESORO</t>
  </si>
  <si>
    <t>00099021001 DEPOSITO DE EFECTIVO, DEPOSITANTE: RODEL SIXTO CANO LEA¿O-POLICIA BOLIVIANA, CONCEPTO: DEVOLUCION DE BONO AL CARGO DEL MES DE MARZO 2016, CUENTA DE DEPOSITO: CUENTA UNICA DEL TESORO</t>
  </si>
  <si>
    <t>00099021001 DEPOSITO DE EFECTIVO, DEPOSITANTE: MOISES MENDOZA MAYTA, CONCEPTO: DOBLE PERCEPCION, CUENTA DE DEPOSITO: CUENTA UNICA DEL TESORO</t>
  </si>
  <si>
    <t>00046114201 DEPOSITO DE EFECTIVO, DEPOSITANTE: HUANCA COPA LUCIANO EULOGIO, CONCEPTO: DEVOLUCION DE FONDOS, CUENTA DE DEPOSITO: CUENTA UNICA DEL TESORO</t>
  </si>
  <si>
    <t>00046114201 DEPOSITO DE EFECTIVO, DEPOSITANTE: VITORIA CONDORI BRAULIA, CONCEPTO: DEVOLUCION DE FONDOS, CUENTA DE DEPOSITO: CUENTA UNICA DEL TESORO</t>
  </si>
  <si>
    <t>00212012001 DEPOSITO DE EFECTIVO, DEPOSITANTE: VICTOR ESPINAL VILLCA - INRA, CONCEPTO: DEVOLUCION GASTOS OPERATIVOS - INRA, CUENTA DE DEPOSITO: CUENTA UNICA DEL TESORO</t>
  </si>
  <si>
    <t>00046024204 DEPOSITO DE EFECTIVO, DEPOSITANTE: JUAN CONDORI LAYME - MINISTERIO DE SALUD, CONCEPTO: DEVOLUCION DE VIATICOS ACTIVIDAD 02/14 C-31-977, CUENTA DE DEPOSITO: CUENTA UNICA DEL TESORO</t>
  </si>
  <si>
    <t>00586012001 DEPOSITO DE EFECTIVO, DEPOSITANTE: JUAN CARLOS VILLCA LAURA, CONCEPTO: DEVOLUCION DE FONDOS (0151), CUENTA DE DEPOSITO: CUENTA UNICA DEL TESORO</t>
  </si>
  <si>
    <t>00099021001 DEPOSITO DE EFECTIVO, DEPOSITANTE: PETRONA QUISPE OSCO, CONCEPTO: PERCEPCION INDEBIDA DE HABERES, CUENTA DE DEPOSITO: CUENTA UNICA DEL TESORO</t>
  </si>
  <si>
    <t>00099021001 DEPOSITO DE EFECTIVO, DEPOSITANTE: GLORIA QUISPE HUAYHUA - MIN DE EDUCACION, CONCEPTO: DEVOLUCION DE PAGO DE HABERES MESES NOVIEMBRE, DICIEMBRE (2015) ENERO, FEBRERO, MARZO , ABRIL 2016, CUENTA DE DEPOSITO: CUENTA UNICA DEL TESORO</t>
  </si>
  <si>
    <t>00099021001 DEP.DE CHEQ.AJENOS,RET.DE CAM.,CONCEPTO: DEVOLUCION CARGO A CTA. RENZO ARTEAGA,DEP.: RENZO ARTEAGA , PROCEDENCIA: BANCO UNION S.A., CHEQUE: 951, FECHA DE EMISION:04/05/2016</t>
  </si>
  <si>
    <t>00099021001 DEP.DE CHEQ.AJENOS,RET.DE CAM.,CONCEPTO: GIRO: LOAYZA RODRIGUEZ SHIRLEY SUSANA,DEP.: BANCO UNION S.A. , PROCEDENCIA: BANCO UNION S.A., CHEQUE: 140583, FECHA DE EMISION:04/05/2016</t>
  </si>
  <si>
    <t>00099021001 DEP.DE CHEQ.AJENOS,RET.DE CAM.,CONCEPTO: GIRO: CECILIA FERRUFINO SERRANO,DEP.: BANCO UNION S.A. , PROCEDENCIA: BANCO UNION S.A., CHEQUE: 140582, FECHA DE EMISION:04/05/2016</t>
  </si>
  <si>
    <t>00099021001 DEPOSITO DE EFECTIVO, DEPOSITANTE: BANCO MERCANTIL SANTA CRUZ, CONCEPTO: RENOVACION NOCRE, CUENTA DE DEPOSITO: CUENTA UNICA DEL TESORO</t>
  </si>
  <si>
    <t>00099021001 DEP.DE CHEQ.AJENOS,RET.DE CAM.,CONCEPTO: COMPENSACION MENSUAL DE COTIZACION,DEP.: FUTURO DE BOLIVIA S.A. - AFP , PROCEDENCIA: BANCO DE CREDITO DE BOLIVIA S.A., CHEQUE: 438705, FECHA DE EMISION:04/05/2016</t>
  </si>
  <si>
    <t>00099021001 DEPOSITO DE EFECTIVO, DEPOSITANTE: JEANETTE OLMOS SOTO, CONCEPTO: DEVOLUVION POR DOBLE PERCEPCION, CUENTA DE DEPOSITO: CUENTA UNICA DEL TESORO</t>
  </si>
  <si>
    <t>00047258002 DEPOSITO DE EFECTIVO, DEPOSITANTE: BERNARDINO CACHACA QUISPE, CONCEPTO: DEVOLUCION DE SALDO FONDO EN VAVANCE, CUENTA DE DEPOSITO: CUENTA UNICA DEL TESORO</t>
  </si>
  <si>
    <t>00047258002 DEPOSITO DE EFECTIVO, DEPOSITANTE: BERNARDINO CACHACA QUISPE, CONCEPTO: DEVOLUCION POR PAGO DE HABERES POR DEMAS DE 5 DIAS DEL MES DE FEBRERO, CUENTA DE DEPOSITO: CUENTA UNICA DEL TESORO</t>
  </si>
  <si>
    <t>00574012002 DEP.DE CHEQ.AJENOS,RET.DE CAM.,CONCEPTO: PAGO SUBSIDIO DE INCAP TEMP PERSONAL LACTEOSBOL SEDEM CORR SEP,OCT Y NOV/15,DEP.: CAJA DE SALUD DE CAMINOS Y R.A. , PROCEDENCIA: BANCO UNION S.A., CHEQUE: 5823, FECHA DE EMISION:25/04/2016</t>
  </si>
  <si>
    <t>00099031004 DEPOSITO DE EFECTIVO, DEPOSITANTE: BANCO MERCANTIL SANTA CRUZ S.A., CONCEPTO: RENOVACION NOCRE, CUENTA DE DEPOSITO: CUENTA UNICA DEL TESORO</t>
  </si>
  <si>
    <t>00574012002 DEP.DE CHEQ.AJENOS,RET.DE CAM.,CONCEPTO: PAGO SUBSIDIO DE INC TEMP PERSONAL LACTEOSBOL SEDEM,CORRESP JUL,AGOST Y SEP/15,DEP.: CAJA DE SALUD DE CAMINOS Y R.A. , PROCEDENCIA: BANCO UNION S.A., CHEQUE: 5452, FECHA DE EMISION:25/04/2016</t>
  </si>
  <si>
    <t>00291012002 DEPOSITO DE EFECTIVO, DEPOSITANTE: JOSE LUIS PARY MALDONADO-ABC, CONCEPTO: REPOSICION DE CREDENCIAL, CUENTA DE DEPOSITO: CUENTA UNICA DEL TESORO</t>
  </si>
  <si>
    <t>00576012002 DEPOSITO DE EFECTIVO, DEPOSITANTE: RUBEN LUIS VERA CHOQUE, CONCEPTO: DIFERENCIA DE SALDOS DE ALMACENES, CUENTA DE DEPOSITO: CUENTA UNICA DEL TESORO</t>
  </si>
  <si>
    <t>00099021001 DEPOSITO DE EFECTIVO, DEPOSITANTE: CLEMENTE TICONA CORAZON, CONCEPTO: DOBLE PERCEPCION, CUENTA DE DEPOSITO: CUENTA UNICA DEL TESORO</t>
  </si>
  <si>
    <t>00225014403 DEPOSITO DE EFECTIVO, DEPOSITANTE: MARCOS TICONA GUTIERREZ, CONCEPTO: DEVOLUCION, CUENTA DE DEPOSITO: CUENTA UNICA DEL TESORO</t>
  </si>
  <si>
    <t>00099021001 DEPOSITO DE EFECTIVO, DEPOSITANTE: MARCO VILLANUEVA CAMPOS, CONCEPTO: DEVOLUCION DE VIATICOS NO UTILIZADOS, CUENTA DE DEPOSITO: CUENTA UNICA DEL TESORO</t>
  </si>
  <si>
    <t>00099021001 DEPOSITO DE EFECTIVO, DEPOSITANTE: ESTEBAN CACHI MAMANI, CONCEPTO: DEVOLUCION DE PAGO UNICO A CAMBIO DE BENEFICIO SOCIAL - SENASIR, CUENTA DE DEPOSITO: CUENTA UNICA DEL TESORO</t>
  </si>
  <si>
    <t>00099021001 DEPOSITO DE EFECTIVO, DEPOSITANTE: TRAUMASINTEX, CONCEPTO: GASTOS ADMINISTRATIVOS, CUENTA DE DEPOSITO: CUENTA UNICA DEL TESORO</t>
  </si>
  <si>
    <t>00526012001 DEPOSITO DE EFECTIVO, DEPOSITANTE: BOLIVIA TV FREDDY ESPRELLA ROJAS, CONCEPTO: DEVOLUCION DE PASAJES, CUENTA DE DEPOSITO: CUENTA UNICA DEL TESORO</t>
  </si>
  <si>
    <t>00099021001 DEPOSITO DE EFECTIVO, DEPOSITANTE: DENIS SALINAS CRUZ - MIN. DE DEPORTES, CONCEPTO: DEV. FONDOS EN AVANCE COPA ESTADO PLURINACIONAL 2015, CUENTA DE DEPOSITO: CUENTA UNICA DEL TESORO</t>
  </si>
  <si>
    <t>00046024204 DEPOSITO DE EFECTIVO, DEPOSITANTE: RAMIRO BUSTILLOS DOMINGUEZ, CONCEPTO: DEVOLUCION DE VIATICOS, CUENTA DE DEPOSITO: CUENTA UNICA DEL TESORO</t>
  </si>
  <si>
    <t>00099021001 DEPOSITO DE EFECTIVO, DEPOSITANTE: ERICK JUNIOR LOPEZ CALISAYA, CONCEPTO: DEVOLUCION DE VIATICOS, CUENTA DE DEPOSITO: CUENTA UNICA DEL TESORO</t>
  </si>
  <si>
    <t>00099021001 DEPOSITO DE EFECTIVO, DEPOSITANTE: A.T.T.-CATHERINE VANESSA CASTROCUBA, CONCEPTO: DEVOLUCION POR PERDIDA DE CREDENCIAL, CUENTA DE DEPOSITO: CUENTA UNICA DEL TESORO</t>
  </si>
  <si>
    <t>00099021001 DEPOSITO DE EFECTIVO, DEPOSITANTE: MABEL CYNDI CASANOVAS SUCA, CONCEPTO: DEVOLUCION DE VIATICO POR REPROGRAMACION DE VIAJE, CUENTA DE DEPOSITO: CUENTA UNICA DEL TESORO</t>
  </si>
  <si>
    <t>00099021001 DEPOSITO DE EFECTIVO, DEPOSITANTE: PAMELA DAYANA TARIFA ZEBALLOS, CONCEPTO: DEVOLUCION DE VIATICO POR REPROGRAMACION DE VIAJE, CUENTA DE DEPOSITO: CUENTA UNICA DEL TESORO</t>
  </si>
  <si>
    <t>00222014302 DEP.DE CHEQ.AJENOS,RET.DE CAM.,CONCEPTO: REVERSION,DEP.: INIAF SANTA CRUZ , PROCEDENCIA: BANCO UNION S.A., CHEQUE: 6307, FECHA DE EMISION:20/04/2016</t>
  </si>
  <si>
    <t>00222014302 DEP.DE CHEQ.AJENOS,RET.DE CAM.,CONCEPTO: REVERSION,DEP.: INIAF SANTA CRUZ , PROCEDENCIA: BANCO UNION S.A., CHEQUE: 6306, FECHA DE EMISION:20/04/2016</t>
  </si>
  <si>
    <t>00190012002 DEPOSITO DE EFECTIVO, DEPOSITANTE: ANAHI AGUILAR RODRIGUEZ, CONCEPTO: INTIMACION DE PAGO, CUENTA DE DEPOSITO: CUENTA UNICA DEL TESORO</t>
  </si>
  <si>
    <t>00099021001 DEPOSITO DE EFECTIVO, DEPOSITANTE: DAVID OVANDO GUTIERREZ, CONCEPTO: DOBLE PERCEPCION, CUENTA DE DEPOSITO: CUENTA UNICA DEL TESORO</t>
  </si>
  <si>
    <t>00099021001 DEP.DE CHEQ.AJENOS,RET.DE CAM.,CONCEPTO: REVERSION AL PREV-3 POR RETENCION DE MULTA,DEP.: CAMARA DE SENADORES , PROCEDENCIA: BANCO UNION S.A., CHEQUE: 6065, FECHA DE EMISION:04/05/2016</t>
  </si>
  <si>
    <t>00099021001 DEP.DE CHEQ.AJENOS,RET.DE CAM.,CONCEPTO: DEVOLUCION DE CC NO COBRADA ENERO 2016,DEP.: LA VITALICIA SEGUROS Y REASEGUROS DE VIDA S.A. , PROCEDENCIA: BANCO BISA S.A., CHEQUE: 31752, FECHA DE EMISION:05/05/2016</t>
  </si>
  <si>
    <t>00099021001 DEPOSITO DE EFECTIVO, DEPOSITANTE: MARIO NACHO COPANA, CONCEPTO: DOBLE PERCEPCION, CUENTA DE DEPOSITO: CUENTA UNICA DEL TESORO</t>
  </si>
  <si>
    <t>00046021107 DEP.DE CHEQ.AJENOS,RET.DE CAM.,CONCEPTO: PAGO DE SUELDOS MES DE ABRIL  CENETROP,DEP.: MINISTERIO DE SALUD , PROCEDENCIA: BANCO UNION S.A., CHEQUE: 11633, FECHA DE EMISION:29/04/2016</t>
  </si>
  <si>
    <t>00099021001 DEPOSITO DE EFECTIVO, DEPOSITANTE: SENASIR-MELVA LAIME BRA¿EZ, CONCEPTO: DOBLE PERCEPCION, CUENTA DE DEPOSITO: CUENTA UNICA DEL TESORO</t>
  </si>
  <si>
    <t>00046021109 DEP.DE CHEQ.AJENOS,RET.DE CAM.,CONCEPTO: REVALIDACION DE CHEQUE,DEP.: MINISTERIO DE SALUD , PROCEDENCIA: BANCO UNION S.A., CHEQUE: 1481, FECHA DE EMISION:28/04/2016</t>
  </si>
  <si>
    <t>00099021001 DEP.DE CHEQ.AJENOS,RET.DE CAM.,CONCEPTO: DEVOL POR DEMASIA1% MULTA POR FORMULARIO AVC-07 EXTEMPORANEO (REEMBOLSO SUBSIDIO INCAPACIDAD TEMP),DEP.: CAJA NACIONAL DE SALUD , PROCEDENCIA: BANCO UNION S.A., CHEQUE: 10154, FECHA DE EMISION:05/05/2016</t>
  </si>
  <si>
    <t>00526012001 DEPOSITO DE EFECTIVO, DEPOSITANTE: JORGE A. CHOQUE QUISBERT, CONCEPTO: DEVOLUCION DE VIATICOS, CUENTA DE DEPOSITO: CUENTA UNICA DEL TESORO</t>
  </si>
  <si>
    <t>00099021001 DEPOSITO DE EFECTIVO, DEPOSITANTE: FELIPA AYALA DE NINA HUANCA, CONCEPTO: PAGO POR COBRO INDEBIDO, CUENTA DE DEPOSITO: CUENTA UNICA DEL TESORO</t>
  </si>
  <si>
    <t>00099021001 DEPOSITO DE EFECTIVO, DEPOSITANTE: MARITZA SANDOVAL DE MAGNE CI 2309411 LP, CONCEPTO: DOBLE PERCEPCION DE HABERES, CUENTA DE DEPOSITO: CUENTA UNICA DEL TESORO</t>
  </si>
  <si>
    <t>00099021001 DEPOSITO DE EFECTIVO, DEPOSITANTE: PEDRO YANA CHAMBI, CONCEPTO: DOBLE PERCEPCION, CUENTA DE DEPOSITO: CUENTA UNICA DEL TESORO</t>
  </si>
  <si>
    <t>00099021001 DEPOSITO DE EFECTIVO, DEPOSITANTE: MARIANA PRADO NOYA, CONCEPTO: DEVOLUCION POR PAGO DOBLE DE AGUINALDO EN LA GESTION 2014 PREVENTIVO N¿1851, CUENTA DE DEPOSITO: CUENTA UNICA DEL TESORO</t>
  </si>
  <si>
    <t>00099021001 DEPOSITO DE EFECTIVO, DEPOSITANTE: LUCIA CELIA QUISPE BLANCO, CONCEPTO: DEVOLUCION HABERES MES DE MARZO, CUENTA DE DEPOSITO: CUENTA UNICA DEL TESORO</t>
  </si>
  <si>
    <t>00046024204 DEPOSITO DE EFECTIVO, DEPOSITANTE: ALEX CORNEJO PINTO, CONCEPTO: DEVOLUCION DE VIATICOS, CUENTA DE DEPOSITO: CUENTA UNICA DEL TESORO</t>
  </si>
  <si>
    <t>00099021001 DEPOSITO DE EFECTIVO, DEPOSITANTE: FELIPA QUISPE VDA DE SALCEDO CI. 2540497 LP, CONCEPTO: COBROS INDEVIDOS - DEVOLUCION, CUENTA DE DEPOSITO: CUENTA UNICA DEL TESORO</t>
  </si>
  <si>
    <t>00099021001 DEPOSITO DE EFECTIVO, DEPOSITANTE: JOSE PACO, CONCEPTO: DEVOLUCION DE PASAJE AEREO, CUENTA DE DEPOSITO: CUENTA UNICA DEL TESORO</t>
  </si>
  <si>
    <t>00283014101 DEP.DE CHEQ.AJENOS,RET.DE CAM.,CONCEPTO: POR DEVOLUCION PLIZA MUA-2079 DE LA ADUANA NACIONAL DE BOLIVIA,DEP.: CIA DE SEGUROS Y REASEGUROS FORTALEZA S.A. , PROCEDENCIA: BANCO FORTALEZA SOCIEDAD ANONIMA (BANCO FORTALEZA S.A.), CHEQUE: 3541, FECHA DE EM</t>
  </si>
  <si>
    <t>00046021108 DEP.DE CHEQ.AJENOS,RET.DE CAM.,CONCEPTO: PAGO DE SUELDOS DE ABRIL Y MAYO 2016,DEP.: ESCUELA TECNICA DE SALUD CBBA , PROCEDENCIA: BANCO UNION S.A., CHEQUE: 2075, FECHA DE EMISION:05/05/2016</t>
  </si>
  <si>
    <t>00099021001 DEP.DE CHEQ.AJENOS,RET.DE CAM.,CONCEPTO: GIRO: VARGAS MENDEZ ROLANDO,DEP.: BANCO UNION S.A. , PROCEDENCIA: BANCO UNION S.A., CHEQUE: 140585, FECHA DE EMISION:06/05/2016</t>
  </si>
  <si>
    <t>00099021001 DEP.DE CHEQ.AJENOS,RET.DE CAM.,CONCEPTO: GIRO: FAUSTO AREVALO ORELLANA,DEP.: BANCO UNION S.A. , PROCEDENCIA: BANCO UNION S.A., CHEQUE: 140584, FECHA DE EMISION:06/05/2016</t>
  </si>
  <si>
    <t>00041021101 DEPOSITO DE EFECTIVO, DEPOSITANTE: SERVICIO NACIONAL DE PROPIEDAD INTELECTUAL, CONCEPTO: REVERSION POR EL PAGO DE REFRIGERIO MARZO, CUENTA DE DEPOSITO: CUENTA UNICA DEL TESORO</t>
  </si>
  <si>
    <t>00222014302 DEPOSITO DE EFECTIVO, DEPOSITANTE: GABRIELA GARCIA - INIAF, CONCEPTO: DEVOLUCION FONDOS EN AVANCE ALIMENTACION, CUENTA DE DEPOSITO: CUENTA UNICA DEL TESORO</t>
  </si>
  <si>
    <t>00225014403 DEP.DE CHEQ.AJENOS,RET.DE CAM.,CONCEPTO: TRANSFERENCIA DE INGRESOS,DEP.: VICTOR HUGO RODRIGUEZ GARCIA , PROCEDENCIA: BANCO UNION S.A., CHEQUE: 61, FECHA DE EMISION:04/05/2016</t>
  </si>
  <si>
    <t>00015011108 DEPOSITO DE EFECTIVO, DEPOSITANTE: MAURA JUDITH CHOQUE ALAVE, CONCEPTO: TELEFONIA EXCEDENTE, CUENTA DE DEPOSITO: CUENTA UNICA DEL TESORO</t>
  </si>
  <si>
    <t>00015011108 DEPOSITO DE EFECTIVO, DEPOSITANTE: MAGALY ESPINOZA, CONCEPTO: TELEFONIA EXCEDENTE, CUENTA DE DEPOSITO: CUENTA UNICA DEL TESORO</t>
  </si>
  <si>
    <t>00099021001 DEPOSITO DE EFECTIVO, DEPOSITANTE: SENASIR-JOSE GONZALO TERCEROS AGUILAR, CONCEPTO: DOBLE PERCEPCION, CUENTA DE DEPOSITO: CUENTA UNICA DEL TESORO</t>
  </si>
  <si>
    <t>00070014201 DEPOSITO DE EFECTIVO, DEPOSITANTE: MTEPS-ANGEL SOLIZ REINAGA, CONCEPTO: DEVOLUCION DE FONDOS NO UTILIZADOS SEMINARIO COCHABAMBA, CUENTA DE DEPOSITO: CUENTA UNICA DEL TESORO</t>
  </si>
  <si>
    <t>00099021001 DEPOSITO DE EFECTIVO, DEPOSITANTE: BRACAMONTE ALANIZ HUMBERTO CI.5567062, CONCEPTO: DEV DE PAGO EN EXCESO DE SALARIO MAYOR AL DEL PRESIDENTE-ABRIL/2016, CUENTA DE DEPOSITO: CUENTA UNICA DEL TESORO</t>
  </si>
  <si>
    <t>00099021001 DEPOSITO DE EFECTIVO, DEPOSITANTE: SECKO GONZALES HUGO CI. 3682597, CONCEPTO: DEV DE PAGO EN EXCESO DE SALARIO MAYOR AL DEL PRESIDENTE-ABRIL/2016, CUENTA DE DEPOSITO: CUENTA UNICA DEL TESORO</t>
  </si>
  <si>
    <t>00099021001 DEPOSITO DE EFECTIVO, DEPOSITANTE: BURGOA PORCEL NANCY CI. 1385073, CONCEPTO: DEV DE PAGO EN EXCESO DE SALARIO MAYOR AL DEL PRESIDENTE-ABRIL/2016, CUENTA DE DEPOSITO: CUENTA UNICA DEL TESORO</t>
  </si>
  <si>
    <t>00099021001 DEPOSITO DE EFECTIVO, DEPOSITANTE: GOYTIA MORALES JOSE CI. 1271669, CONCEPTO: DEV DE PAGO EN EXCESO DE SALARIO MAYOR AL DEL PRESIDENTE-ABRIL/2016, CUENTA DE DEPOSITO: CUENTA UNICA DEL TESORO</t>
  </si>
  <si>
    <t>00099021001 DEPOSITO DE EFECTIVO, DEPOSITANTE: BARRIOS VILLA ALFONSO CI. 1253043, CONCEPTO: DEV DE PAGO EN EXCESO DE SALARIO MAYOR AL DEL PRESIDENTE-ABRIL/2016, CUENTA DE DEPOSITO: CUENTA UNICA DEL TESORO</t>
  </si>
  <si>
    <t>00099021001 DEPOSITO DE EFECTIVO, DEPOSITANTE: GRACIELA MERCEDES HEREDIA CATACORA, CONCEPTO: SALDO DE FONDOS EN AVANCE, CUENTA DE DEPOSITO: CUENTA UNICA DEL TESORO</t>
  </si>
  <si>
    <t>00580012001 DEPOSITO DE EFECTIVO, DEPOSITANTE: EDDY DURAN LIMACHI, CONCEPTO: DEVOLUCION DE PASAJES, CUENTA DE DEPOSITO: CUENTA UNICA DEL TESORO</t>
  </si>
  <si>
    <t>00099021001 DEPOSITO DE EFECTIVO, DEPOSITANTE: FFAA EJTO MIN DEF RECB 1 CALAMA, CONCEPTO: REVERSION SALDO P¿GO SERVICIOS BASICOS ENERGIA ELECTRICA DICIEMBRE DEL 2015, CUENTA DE DEPOSITO: CUENTA UNICA DEL TESORO</t>
  </si>
  <si>
    <t>00099021001 DEPOSITO DE EFECTIVO, DEPOSITANTE: FFAA EJTO MIN DEF RECB 1 CALAMA, CONCEPTO: REVERSION SALDO P¿GO SERVICIOS BASICOS ENERGIA ELECTRICA NOVIEMBRE DEL 2015, CUENTA DE DEPOSITO: CUENTA UNICA DEL TESORO</t>
  </si>
  <si>
    <t>00099021001 DEPOSITO DE EFECTIVO, DEPOSITANTE: EJERCITO DE BOLIVIA-JORGE A. ESCOBAR GONZALES, CONCEPTO: DEVOLUCION PASAJES Y VIATICOS NO EJECUTADOS, CUENTA DE DEPOSITO: CUENTA UNICA DEL TESORO</t>
  </si>
  <si>
    <t>00046024204 DEPOSITO DE EFECTIVO, DEPOSITANTE: GABRIEL ALEJANDRO CASTRO HIDALGO - MIN. DE SALUD, CONCEPTO: DEVOLUCION DE SALDO NO UTILIZADO, CUENTA DE DEPOSITO: CUENTA UNICA DEL TESORO</t>
  </si>
  <si>
    <t>00070011102 DEPOSITO DE EFECTIVO, DEPOSITANTE: MINISTERIO DE TRABAJO, CONCEPTO: DEVOLUCION EXCEDENTE LLAMADAS TELEFONICAS - FERNANDO LUJAN, CUENTA DE DEPOSITO: CUENTA UNICA DEL TESORO</t>
  </si>
  <si>
    <t>00526012001 DEP.DE CHEQ.AJENOS,RET.DE CAM.,CONCEPTO: REVERSION PARCIAL C-31 747 ELFEO DEP A LA CUENTA 1-4713679 BUN.51L.BOL.DEP,DEP.: BOLIVIA TV , PROCEDENCIA: BANCO UNION S.A., CHEQUE: 15297, FECHA DE EMISION:05/05/2016</t>
  </si>
  <si>
    <t>00099021001 DEP.DE CHEQ.AJENOS,RET.DE CAM.,CONCEPTO: DEVOLUCION INCENTIVO A BACHILLERATO - GESTION 2015,DEP.: MINISTERIO DE EDUCACION , PROCEDENCIA: BANCO UNION S.A., CHEQUE: 19930, FECHA DE EMISION:06/05/2016</t>
  </si>
  <si>
    <t>00099021001 DEP.DE CHEQ.AJENOS,RET.DE CAM.,CONCEPTO: DEVOLUCION BACHILLER DESTACADO IBD 2014,DEP.: MINISTERIO DE EDUCACION , PROCEDENCIA: BANCO UNION S.A., CHEQUE: 19929, FECHA DE EMISION:06/05/2016</t>
  </si>
  <si>
    <t>00099021001 DEP.DE CHEQ.AJENOS,RET.DE CAM.,CONCEPTO: GIRO: TEOFILA JIMENEZ JUMENEZ,DEP.: BANCO UNION S.A. , PROCEDENCIA: BANCO UNION S.A., CHEQUE: 140589, FECHA DE EMISION:09/05/2016</t>
  </si>
  <si>
    <t>00099021001 DEP.DE CHEQ.AJENOS,RET.DE CAM.,CONCEPTO: GIRO: VILLAZON MOSCOSO FAUSTO,DEP.: BANCO UNION S.A. , PROCEDENCIA: BANCO UNION S.A., CHEQUE: 140590, FECHA DE EMISION:09/05/2016</t>
  </si>
  <si>
    <t>00046021109 DEP.DE CHEQ.AJENOS,RET.DE CAM.,CONCEPTO: DEVOLUCION DE BAJAS POR INCAPACIDAD TEMPORAL,DEP.: MINISTERIO DE SALUD , PROCEDENCIA: BANCO UNION S.A., CHEQUE: 17717, FECHA DE EMISION:26/04/2016</t>
  </si>
  <si>
    <t>00046024204 DEP.DE CHEQ.AJENOS,RET.DE CAM.,CONCEPTO: DEVOLUCION DE BAJAS POR INCAPACIDAD TEMPORAL,DEP.: MINISTERIO DE SALUD , PROCEDENCIA: BANCO UNION S.A., CHEQUE: 17718, FECHA DE EMISION:26/04/2016</t>
  </si>
  <si>
    <t>00283022001 DEPOSITO DE EFECTIVO, DEPOSITANTE: VIDAL ERICK MENDOZA INCAPOMA, CONCEPTO: DEV DE VIATICOS EN COMISION DEL SGTO 2DO VIDAL ERICK MENDOZA INCAPOMA DEL COA LA PAZ, CUENTA DE DEPOSITO: CUENTA UNICA DEL TESORO</t>
  </si>
  <si>
    <t>00020011102 DEP.DE CHEQ.AJENOS,RET.DE CAM.,CONCEPTO: TRANSFERENCIA DE RECURSOS HABERES ABRIL- JUNIO DEL RIBB, IGM, LICEO Y FAB,DEP.: MINISTERIO DE DEFENSA , PROCEDENCIA: BANCO UNION S.A., CHEQUE: 13133, FECHA DE EMISION:06/05/2016</t>
  </si>
  <si>
    <t>00099021001 DEPOSITO DE EFECTIVO, DEPOSITANTE: JUAN CARLOS MEDRANO B. - U.M.S.A., CONCEPTO: DEVOLUCION DE EXCEDENTE, CUENTA DE DEPOSITO: CUENTA UNICA DEL TESORO</t>
  </si>
  <si>
    <t>00572012001 DEPOSITO DE EFECTIVO, DEPOSITANTE: GABRIELA CALLISAYA CARDENAS, CONCEPTO: REPOSICION DE PRODUCTO ARROZ, CUENTA DE DEPOSITO: CUENTA UNICA DEL TESORO</t>
  </si>
  <si>
    <t>00070011102 DEPOSITO DE EFECTIVO, DEPOSITANTE: ENRIQUE LEANDRO VELIZ GARCIA, CONCEPTO: DEVOLUCION FONDOS EN AVANCE, CUENTA DE DEPOSITO: CUENTA UNICA DEL TESORO</t>
  </si>
  <si>
    <t>00222014302 DEPOSITO DE EFECTIVO, DEPOSITANTE: HERNAN MENESES SANABRIA, CONCEPTO: REVERSION, CUENTA DE DEPOSITO: CUENTA UNICA DEL TESORO</t>
  </si>
  <si>
    <t>00099021001 DEPOSITO DE EFECTIVO, DEPOSITANTE: MARIA LUISA RAMIREZ VDA DE LUNA, CONCEPTO: PAGO A LA NOTA DE CARGO DEL 12-01-2015 SENASIR, CUENTA DE DEPOSITO: CUENTA UNICA DEL TESORO</t>
  </si>
  <si>
    <t>CONSEJO NACIONAL DEL CINE  "CONACINE"</t>
  </si>
  <si>
    <t>00149012001 DEPOSITO DE EFECTIVO, DEPOSITANTE: REYNALDO SERGIO LAZO ORTU¿O, CONCEPTO: OBSERVACION DE AUDITORIA. COMPROBANTE N¿ 337 DE LA EMPESA UNIPREX, CUENTA DE DEPOSITO: CUENTA UNICA DEL TESORO</t>
  </si>
  <si>
    <t>00149012001 DEPOSITO DE EFECTIVO, DEPOSITANTE: REYNALDO SERGIO LAZO ORTU¿O, CONCEPTO: OBSERVACION DE AUDITORIA. COMPROBANTE N¿ 269 DE LA EMPRESA ZWEITES, CUENTA DE DEPOSITO: CUENTA UNICA DEL TESORO</t>
  </si>
  <si>
    <t>00099021001 DEPOSITO DE EFECTIVO, DEPOSITANTE: ALBERTO OSCAR CARRASCO ARIAS, CONCEPTO: DEVOLUCION FONDOS EN AVANCE, CUENTA DE DEPOSITO: CUENTA UNICA DEL TESORO</t>
  </si>
  <si>
    <t>00212012001 DEPOSITO DE EFECTIVO, DEPOSITANTE: NELSON HUANCA ASPI, CONCEPTO: INRA- DEVOLUCION DE COMBUSTIBLE, CUENTA DE DEPOSITO: CUENTA UNICA DEL TESORO</t>
  </si>
  <si>
    <t>00015011108 DEPOSITO DE EFECTIVO, DEPOSITANTE: MINISTERIO DE GOBIERNO DA - 01, CONCEPTO: DEVOLUCION POR CONSUMO EN EXCESO DE CELULAR, CUENTA DE DEPOSITO: CUENTA UNICA DEL TESORO</t>
  </si>
  <si>
    <t>00099021001 DEPOSITO DE EFECTIVO, DEPOSITANTE: DIRECCION GENERAL DE PLANIFICACION - MEFP, CONCEPTO: VENTA DE LIBRO "10 A¿OS DE ECONOMIA BOLIVIANA", CUENTA DE DEPOSITO: CUENTA UNICA DEL TESORO</t>
  </si>
  <si>
    <t>00099021001 DEPOSITO DE EFECTIVO, DEPOSITANTE: JUDY VIVIAN KAUNE CRIALES, CONCEPTO: REGULARIZACION POR TOPE SALARIAL SEPTIEMBRE 2015, CUENTA DE DEPOSITO: CUENTA UNICA DEL TESORO</t>
  </si>
  <si>
    <t>00099021001 DEPOSITO DE EFECTIVO, DEPOSITANTE: JUDY VIVIAN KAUNE CRIALES, CONCEPTO: REGULARIZACION POR TOPE SALARIAL OCTUBRE 2015, CUENTA DE DEPOSITO: CUENTA UNICA DEL TESORO</t>
  </si>
  <si>
    <t>00046024204 DEPOSITO DE EFECTIVO, DEPOSITANTE: LUIS CONDORI RAMIREZ-SEDES LA PAZ, CONCEPTO: REVERSION SALDOS SEDES LA PAZ PREV. 145/2014 U.E., CUENTA DE DEPOSITO: CUENTA UNICA DEL TESORO</t>
  </si>
  <si>
    <t>00099021001 DEPOSITO DE EFECTIVO, DEPOSITANTE: EMELINA VELASCO LAZARTE, CONCEPTO: INCLUSION A LA DEVOLUCION DEL PAGO DE HABER DE FEBRERO 2016, CUENTA DE DEPOSITO: CUENTA UNICA DEL TESORO</t>
  </si>
  <si>
    <t>00099021001 DEP.DE CHEQ.AJENOS,RET.DE CAM.,CONCEPTO: DEVOLUCION DE PASAJES AEREOS 2015,DEP.: NICOLAS MAMANI MENDOZA , PROCEDENCIA: BANCO UNION S.A., CHEQUE: 606, FECHA DE EMISION:06/05/2016</t>
  </si>
  <si>
    <t>00099021001 DEPOSITO DE EFECTIVO, DEPOSITANTE: ZENOBIO NINA ARTEAGA-UMSA, CONCEPTO: EXCEDENTE REMUNERACIONES GESTION 2014, CUENTA DE DEPOSITO: CUENTA UNICA DEL TESORO</t>
  </si>
  <si>
    <t>00099021001 DEP.DE CHEQ.AJENOS,RET.DE CAM.,CONCEPTO: COMPENSACION MENSUAL COTIZACION,DEP.: FUTURO DE BOLIVIA SA AFP , PROCEDENCIA: BANCO DE CREDITO DE BOLIVIA S.A., CHEQUE: 43986, FECHA DE EMISION:10/05/2016</t>
  </si>
  <si>
    <t>00099021001 DEP.DE CHEQ.AJENOS,RET.DE CAM.,CONCEPTO: DEVOLUCION DE CC NO COBRADA ENERO 2016,DEP.: LA VITALICIA SEGUROS Y REASEGUROS DE VIDA SA , PROCEDENCIA: BANCO BISA S.A., CHEQUE: 31759, FECHA DE EMISION:10/05/2016</t>
  </si>
  <si>
    <t>00010011101 DEPOSITO DE EFECTIVO, DEPOSITANTE: MRE - WILLAN GUTIERREZ, CONCEPTO: DEV. VIATICOS -2012- REG C-31-3307, CUENTA DE DEPOSITO: CUENTA UNICA DEL TESORO</t>
  </si>
  <si>
    <t>00340012003 DEPOSITO DE EFECTIVO, DEPOSITANTE: SEGIP OFICINA NACIONAL-MARIA ORTIZ, CONCEPTO: DEVOLUCION PASAJES AEREOS EXTERIOR DEL PAIS FTE 20, CUENTA DE DEPOSITO: CUENTA UNICA DEL TESORO</t>
  </si>
  <si>
    <t>00099021005 DEPOSITO DE EFECTIVO, DEPOSITANTE: YZAMAR GRISELDA MACHACA RODRIGUEZ, CONCEPTO: DEVOLUCION DE FONDOS EN AVANCE PARA COMBUSTIBLE NO EJECUTADO, CUENTA DE DEPOSITO: CUENTA UNICA DEL TESORO</t>
  </si>
  <si>
    <t>00015011108 DEPOSITO DE EFECTIVO, DEPOSITANTE: FREDDY CAYO AROZAMEN, CONCEPTO: DEVOLUCION POR EXCEDENTE DE LINEA CELULAR A NOMBRE DE FREDDY CAYO AROZAMEN, CUENTA DE DEPOSITO: CUENTA UNICA DEL TESORO</t>
  </si>
  <si>
    <t>00081011101 DEPOSITO DE EFECTIVO, DEPOSITANTE: MONICA JULIA ROJAS ZEBALLOS, CONCEPTO: SALDO SIN EJECUTAR, CUENTA DE DEPOSITO: CUENTA UNICA DEL TESORO</t>
  </si>
  <si>
    <t>00099021001 DEPOSITO DE EFECTIVO, DEPOSITANTE: VICTOR FABIAN ORDO¿EZ DELGADO, CONCEPTO: DEVOLUCION VIATICOS C-31 N¿ 502, CUENTA DE DEPOSITO: CUENTA UNICA DEL TESORO</t>
  </si>
  <si>
    <t>00099021001 DEPOSITO DE EFECTIVO, DEPOSITANTE: JESICA RENGEL CARRASCO, CONCEPTO: CURSO PROCURADURIA, CUENTA DE DEPOSITO: CUENTA UNICA DEL TESORO</t>
  </si>
  <si>
    <t>00086038003 DEPOSITO DE EFECTIVO, DEPOSITANTE: SERNAP-ANMIN-APOLOBAMBA, CONCEPTO: DEVOLUCION DE RECURSOS NO EJECUTADOS, CUENTA DE DEPOSITO: CUENTA UNICA DEL TESORO</t>
  </si>
  <si>
    <t>00099021001 DEPOSITO DE EFECTIVO, DEPOSITANTE: GUEDY TRUJILLO SALVATIERRA, CONCEPTO: CURSO PROCURADURIA, CUENTA DE DEPOSITO: CUENTA UNICA DEL TESORO</t>
  </si>
  <si>
    <t>00099021001 DEPOSITO DE EFECTIVO, DEPOSITANTE: MILKA DELGADO ZELA, CONCEPTO: CURSO PROCURADURIA, CUENTA DE DEPOSITO: CUENTA UNICA DEL TESORO</t>
  </si>
  <si>
    <t>00099021001 DEPOSITO DE EFECTIVO, DEPOSITANTE: CRISTIAN MARTINEZ BLACUTT, CONCEPTO: CURSO PROCURADURIA, CUENTA DE DEPOSITO: CUENTA UNICA DEL TESORO</t>
  </si>
  <si>
    <t>00099021001 DEPOSITO DE EFECTIVO, DEPOSITANTE: SERGIO LUIS O¿A BELTRAN, CONCEPTO: CURSO PROCURADURIA, CUENTA DE DEPOSITO: CUENTA UNICA DEL TESORO</t>
  </si>
  <si>
    <t>00099021001 DEPOSITO DE EFECTIVO, DEPOSITANTE: HEIDI MARTHA AGUILERA GUTIERREZ, CONCEPTO: CURSO PROCURADURIA, CUENTA DE DEPOSITO: CUENTA UNICA DEL TESORO</t>
  </si>
  <si>
    <t>00046024204 DEPOSITO DE EFECTIVO, DEPOSITANTE: RENE BARRIENTOS AYZAMA-MINISTERIO DE SALUD, CONCEPTO: REVERSION SALDOS SEDES LA PAZ PREV 145/2014 UE, CUENTA DE DEPOSITO: CUENTA UNICA DEL TESORO</t>
  </si>
  <si>
    <t>00099021001 DEPOSITO DE EFECTIVO, DEPOSITANTE: VIDAL CHAVEZ VACA, CONCEPTO: CURSO PROCURADURIA, CUENTA DE DEPOSITO: CUENTA UNICA DEL TESORO</t>
  </si>
  <si>
    <t>00046024204 DEPOSITO DE EFECTIVO, DEPOSITANTE: HUGO ROJAS ACHACOLLO-MINISTERIO DE SALUD, CONCEPTO: DEVOLUCION POR FONDOS EN AVANCE DE PASAJES Y VIATICOS, CUENTA DE DEPOSITO: CUENTA UNICA DEL TESORO</t>
  </si>
  <si>
    <t>00526012001 DEPOSITO DE EFECTIVO, DEPOSITANTE: RICHARD NINA CALLA-BOLIVIA TV, CONCEPTO: DEVOLUCION DE VIATICOS, CUENTA DE DEPOSITO: CUENTA UNICA DEL TESORO</t>
  </si>
  <si>
    <t>00099021001 DEPOSITO DE EFECTIVO, DEPOSITANTE: REGIMIENTO DE CABALLERIA 3 "AROMA", CONCEPTO: REVERSION POR SERVICIOS BASICOS TELEFONO MES DICIEMBRE/15, CUENTA DE DEPOSITO: CUENTA UNICA DEL TESORO</t>
  </si>
  <si>
    <t>00099021001 DEPOSITO DE EFECTIVO, DEPOSITANTE: ARMADA BOLIVIANA-DENISSE BRIGIDA LUNA, CONCEPTO: REVERSION POR PASAJES AL INTERIOR DEL PAIS, CUENTA DE DEPOSITO: CUENTA UNICA DEL TESORO</t>
  </si>
  <si>
    <t>00099021001 DEPOSITO DE EFECTIVO, DEPOSITANTE: LENNY GRETTY BUTRON ALBORNOZ - ARMADA BOLIVIANA, CONCEPTO: REVERSION POR PASAJES AL INTERIOR DEL PAIS, CUENTA DE DEPOSITO: CUENTA UNICA DEL TESORO</t>
  </si>
  <si>
    <t>00099021001 DEPOSITO DE EFECTIVO, DEPOSITANTE: ARMADA BOLIVIANA-HUGO REYNALDO PINTO NAVIA, CONCEPTO: REVERSION PASAJES AL INTERIOR DEL PAIS, CUENTA DE DEPOSITO: CUENTA UNICA DEL TESORO</t>
  </si>
  <si>
    <t>00086014408 DEPOSITO DE EFECTIVO, DEPOSITANTE: MINISTERIO DE MEDIO AMBIENTE Y AGUA, CONCEPTO: SOLICITUD TRANSFERENCIA DE FONDOS MMAYA-BS-ORIO CHUQUIAGUILLO INVERSION, CUENTA DE DEPOSITO: CUENTA UNICA DEL TESORO</t>
  </si>
  <si>
    <t>00099021001 DEP.DE CHEQ.AJENOS,RET.DE CAM.,CONCEPTO: FRACCION COMPLEMENTARIA MENSUAL,DEP.: FUTURO DE BOLIVIA SA AFP , PROCEDENCIA: BANCO DE CREDITO DE BOLIVIA S.A., CHEQUE: 43987, FECHA DE EMISION:10/05/2016</t>
  </si>
  <si>
    <t>00291012001 DEPOSITO DE EFECTIVO, DEPOSITANTE: ADMINISTRADORA BOLIVIANA DE CARRETERAS ABC, CONCEPTO: PREVENTIVO C-31 0535, CUENTA DE DEPOSITO: CUENTA UNICA DEL TESORO</t>
  </si>
  <si>
    <t>00130012002 DEPOSITO DE EFECTIVO, DEPOSITANTE: YOLA NATIVIDAD SACACA BALBOA, CONCEPTO: DEVOLUCION SALDO, CUENTA DE DEPOSITO: CUENTA UNICA DEL TESORO</t>
  </si>
  <si>
    <t>00099021001 DEPOSITO DE EFECTIVO, DEPOSITANTE: EJERCITO DE BOLIVIA, CONCEPTO: REVERSION ENERGIA ELECTRICA DICIEMBRE 2015, CUENTA DE DEPOSITO: CUENTA UNICA DEL TESORO</t>
  </si>
  <si>
    <t>00099021001 DEPOSITO DE EFECTIVO, DEPOSITANTE: SEDES LA PAZ, CONCEPTO: DEVOLUCION DE DINERO MES DE AGOSTO 2015 LEY FINANCIAL, CUENTA DE DEPOSITO: CUENTA UNICA DEL TESORO</t>
  </si>
  <si>
    <t>00591012001 DEP.DE CHEQ.AJENOS,RET.DE CAM.,CONCEPTO: RECAUDACION,DEP.: EMPRESA ESTATAL DE TRANS POR CABLE MI TELEFERICO , PROCEDENCIA: BANCO UNION S.A., CHEQUE: 729, FECHA DE EMISION:09/05/2016</t>
  </si>
  <si>
    <t>00591012001 DEP.DE CHEQ.AJENOS,RET.DE CAM.,CONCEPTO: RECAUDACION,DEP.: EMPRESA ESTATAL DE TRANS POR CABLE MI TELEFERICO , PROCEDENCIA: BANCO UNION S.A., CHEQUE: 728, FECHA DE EMISION:09/05/2016</t>
  </si>
  <si>
    <t>00066011105 DEP.DE CHEQ.AJENOS,RET.DE CAM.,CONCEPTO: RECUPERACION DE FONDOS EN CONTRA LA SRA. MARIA ELVA PATRICIA SILES CESPEDES,DEP.: MINISTERIO DE PLANIFICACION DE DESARROLLO , PROCEDENCIA: BANCO UNION S.A., CHEQUE: 6346, FECHA DE EMISION:27/04/2016</t>
  </si>
  <si>
    <t>00291012005 DEP.DE CHEQ.AJENOS,RET.DE CAM.,CONCEPTO: PAGO SERVICIO PUBLICITARIO TRAMO AUTOPISTA LA PAZ-EL ALTO,DEP.: ENTEL S.A. , PROCEDENCIA: BANCO MERCANTIL SANTA CRUZ SA., CHEQUE: 197401, FECHA DE EMISION:09/05/2016</t>
  </si>
  <si>
    <t>00099021001 DEP.DE CHEQ.AJENOS,RET.DE CAM.,CONCEPTO: REVERSION DE FONDOS POR DEVOLUCION DE FONDOS QUE EFECTUA LA EMPRESA BOA PASAJES NO UTILIZADOS,DEP.: MINISTERIO DE PLANIFICACION DEL DESARROLLO</t>
  </si>
  <si>
    <t>00099021001 DEP.DE CHEQ.AJENOS,RET.DE CAM.,CONCEPTO: REV.DE FONDOS POR DEV. DE FONDO QUE EFECTUO LA SRA ROSMERI VELASQUEZ RAMOS POR ANTENCION REFRIGERIO,DEP.: MINISTERIO DE PLANIFICACION DEL DESARROLLO</t>
  </si>
  <si>
    <t>00099021001 DEP.DE CHEQ.AJENOS,RET.DE CAM.,CONCEPTO: REVERSION DE FONDOS POR DEV. QUE EFECTUO LA EMP. ALFA TRAVEL LTDA,DEP.: MINISTERIO DE PLANIFICACION DEL DESARROLLO , PROCEDENCIA: BANCO UNION S.A., CHEQUE: 6347, FECHA DE EMISION:27/04/2016</t>
  </si>
  <si>
    <t>00066011102 DEP.DE CHEQ.AJENOS,RET.DE CAM.,CONCEPTO: REVERSION DE FONDOS,DEP.: MINISTERIO DE PLANIFICACION DEL DESARROLLO , PROCEDENCIA: BANCO UNION S.A., CHEQUE: 6343, FECHA DE EMISION:27/04/2016</t>
  </si>
  <si>
    <t>00046114201 DEPOSITO DE EFECTIVO, DEPOSITANTE: MINISTERIO DE SALUD BONO JUANA AZURDUY, CONCEPTO: DEVOLUCION DE FONDOS REFRIGERIO MES DE ENERO, CUENTA DE DEPOSITO: CUENTA UNICA DEL TESORO</t>
  </si>
  <si>
    <t>00212012001 DEPOSITO DE EFECTIVO, DEPOSITANTE: REYNALDO PUSARICO INRA-DN, CONCEPTO: DEVOLUCION DE REFRIGERIOS, CUENTA DE DEPOSITO: CUENTA UNICA DEL TESORO</t>
  </si>
  <si>
    <t>00099021001 DEPOSITO DE EFECTIVO, DEPOSITANTE: EJERCITO DE BOLIVIA, CONCEPTO: REVERSION ENERGIA ELECTRICA ENERO 2015, CUENTA DE DEPOSITO: CUENTA UNICA DEL TESORO</t>
  </si>
  <si>
    <t>00046021109 DEPOSITO DE EFECTIVO, DEPOSITANTE: MIN. DE SALUD-EULOGIO BASILIO LIMACHI QUISPE, CONCEPTO: DEVOLUCION PARA ADQUISICION DE SOAT DE VEHICULO MINISTERIO DE SALUD, CUENTA DE DEPOSITO: CUENTA UNICA DEL TESORO</t>
  </si>
  <si>
    <t>00046024204 DEPOSITO DE EFECTIVO, DEPOSITANTE: ENRIQUE BORDA TOLAY - MINISTERIO DE SALUD, CONCEPTO: DEVOLUCION DE FONDOS EN AVANCE, CUENTA DE DEPOSITO: CUENTA UNICA DEL TESORO</t>
  </si>
  <si>
    <t>00580012001 DEPOSITO DE EFECTIVO, DEPOSITANTE: YNGRID AVENDA¿O, CONCEPTO: REPOSICION DEL MONTO INVERTIDO PARA LA CAPACITACION EN LA ESC DE GEST PUB PLURINACIONAL, CUENTA DE DEPOSITO: CUENTA UNICA DEL TESORO</t>
  </si>
  <si>
    <t>00580012001 DEPOSITO DE EFECTIVO, DEPOSITANTE: MONICA FABIOLA AGUIRRE, CONCEPTO: REPOSICION DEL MONTO INVERTIDO PARA LA CAPACITACION EN LA ESC DE GEST PUB PLURINACIONAL, CUENTA DE DEPOSITO: CUENTA UNICA DEL TESORO</t>
  </si>
  <si>
    <t>00342012001 DEPOSITO DE EFECTIVO, DEPOSITANTE: SR JOEL GOMEZ SARABIA CI 3971437 PT, CONCEPTO: DEVOLUCION DEL CURSO CAPACITACION QUTDOOR DE TEAM BUILDING Y TALLER DE CUERDAS, CUENTA DE DEPOSITO: CUENTA UNICA DEL TESORO</t>
  </si>
  <si>
    <t>00580012001 DEPOSITO DE EFECTIVO, DEPOSITANTE: I¿IGUEZ CALERO ERICK FERNANDO, CONCEPTO: REPOSICION DEL MONTO INVERTIDO PARA LA CAPACITACION EN CENCAP, CUENTA DE DEPOSITO: CUENTA UNICA DEL TESORO</t>
  </si>
  <si>
    <t>00580012001 DEPOSITO DE EFECTIVO, DEPOSITANTE: PORFIRIO AGUILAR MAYTA, CONCEPTO: REPOSICION DEL MONTO INVERTIDO PARA LA CAPACITACION EN CENCAP, CUENTA DE DEPOSITO: CUENTA UNICA DEL TESORO</t>
  </si>
  <si>
    <t>00099021001 DEPOSITO DE EFECTIVO, DEPOSITANTE: CAMARA DE SENADORES, CONCEPTO: DEP DE DEVOLUCIO DE SALARIO DEL MES DE ENERO DE LA SERVIDORA PUBLICA PATRICIA PUENTE YANA, CUENTA DE DEPOSITO: CUENTA UNICA DEL TESORO</t>
  </si>
  <si>
    <t>00099021001 DEPOSITO DE EFECTIVO, DEPOSITANTE: YAMIL FARFAN, CONCEPTO: PREVENTIVO 685, CUENTA DE DEPOSITO: CUENTA UNICA DEL TESORO</t>
  </si>
  <si>
    <t>00099021001 DEPOSITO DE EFECTIVO, DEPOSITANTE: RAMIRO CHAVEZ, CONCEPTO: PREVENTIVO 525, CUENTA DE DEPOSITO: CUENTA UNICA DEL TESORO</t>
  </si>
  <si>
    <t>00099021001 DEPOSITO DE EFECTIVO, DEPOSITANTE: RAMIRO CHAVEZ, CONCEPTO: PREVENTIVO 389, CUENTA DE DEPOSITO: CUENTA UNICA DEL TESORO</t>
  </si>
  <si>
    <t>00099021001 DEPOSITO DE EFECTIVO, DEPOSITANTE: ERWIN CRUZ, CONCEPTO: PREVENTIVO 737, CUENTA DE DEPOSITO: CUENTA UNICA DEL TESORO</t>
  </si>
  <si>
    <t>AUTORIDAD DE FISCALIZACION Y CONTROL SOCIAL DE BOSQUES Y TIERRAS " "ABT"</t>
  </si>
  <si>
    <t>00312014401 DEPOSITO DE EFECTIVO, DEPOSITANTE: MARTHA LOPEZ GUILLAR, CONCEPTO: PREVENTIVO 377, CUENTA DE DEPOSITO: CUENTA UNICA DEL TESORO</t>
  </si>
  <si>
    <t>00312014401 DEPOSITO DE EFECTIVO, DEPOSITANTE: MARTHA LOPEZ GUILLAR, CONCEPTO: PREVENTIVO 378, CUENTA DE DEPOSITO: CUENTA UNICA DEL TESORO</t>
  </si>
  <si>
    <t>00586019202 DEPOSITO DE EFECTIVO, DEPOSITANTE: ABDON MARTIN PARDO DELGADILLO, CONCEPTO: DEVOLUCION FONDOS EN AVANCE, CUENTA DE DEPOSITO: CUENTA UNICA DEL TESORO</t>
  </si>
  <si>
    <t>00312014401 DEPOSITO DE EFECTIVO, DEPOSITANTE: CARLA FABIOLA GUTIERREZ RODRIGUEZ, CONCEPTO: PREVENTIVO 704, CUENTA DE DEPOSITO: CUENTA UNICA DEL TESORO</t>
  </si>
  <si>
    <t>00312014401 DEPOSITO DE EFECTIVO, DEPOSITANTE: CARLA FABIOLA GUTIERREZ RODRIGUEZ, CONCEPTO: PREVENTIVO 705, CUENTA DE DEPOSITO: CUENTA UNICA DEL TESORO</t>
  </si>
  <si>
    <t>00526012001 DEPOSITO DE EFECTIVO, DEPOSITANTE: JUAN S. COARITE M., CONCEPTO: DEVOLUCION DE VIATICOS, CUENTA DE DEPOSITO: CUENTA UNICA DEL TESORO</t>
  </si>
  <si>
    <t>00190012003 DEPOSITO DE EFECTIVO, DEPOSITANTE: JHEISSON VALDEZ FERNANDEZ, CONCEPTO: DEVOLUCION DE PAGO EN EXCESO DE COMBUSTIBLE A LA EMPRESA VOLCAN SRL, CUENTA DE DEPOSITO: CUENTA UNICA DEL TESORO</t>
  </si>
  <si>
    <t>00099024113 DEP.DE CHEQ.AJENOS,RET.DE CAM.,CONCEPTO: EJECUCION DE BOLETA DE CUMPLIMIENTO DE CONTRATO NUEVA U.E. STA ANA DE LA CIUDAD DE TARIJA,DEP.: MINISTERIO DE LA PRESIDENCIA -UPRE</t>
  </si>
  <si>
    <t>00099021001 DEP.DE CHEQ.AJENOS,RET.DE CAM.,CONCEPTO: GIRO: CORDOBA CLAROS ANGEL,DEP.: BANCO UNION S.A. , PROCEDENCIA: BANCO UNION S.A., CHEQUE: 140599, FECHA DE EMISION:12/05/2016</t>
  </si>
  <si>
    <t>00099021001 DEPOSITO DE EFECTIVO, DEPOSITANTE: EJERCITO DE BOLIVIA, CONCEPTO: REVERSION TELEFONO ENERO 2015, CUENTA DE DEPOSITO: CUENTA UNICA DEL TESORO</t>
  </si>
  <si>
    <t>00130012001 DEP.DE CHEQ.AJENOS,RET.DE CAM.,CONCEPTO: PAGO DE INTERESES ORDINARIO CUOTA 76,DEP.: COMERMIN , PROCEDENCIA: BANCO MERCANTIL SANTA CRUZ SA., CHEQUE: 6709, FECHA DE EMISION:10/05/2016</t>
  </si>
  <si>
    <t>00099021001 DEP.DE CHEQ.AJENOS,RET.DE CAM.,CONCEPTO: GIRO: FLORES HIQUISI EDWIN,DEP.: BANCO UNION S.A. , PROCEDENCIA: BANCO UNION S.A., CHEQUE: 140596, FECHA DE EMISION:12/05/2016</t>
  </si>
  <si>
    <t>00099021001 DEPOSITO DE EFECTIVO, DEPOSITANTE: EJERCITO DE BOLIVIA, CONCEPTO: REVERSION TELEFONO FEBRERO 2015, CUENTA DE DEPOSITO: CUENTA UNICA DEL TESORO</t>
  </si>
  <si>
    <t>00099021001 DEP.DE CHEQ.AJENOS,RET.DE CAM.,CONCEPTO: GIRO: FERNANDEZ MALDONADO ALVARO ROLANDO,DEP.: BANCO UNION S.A. , PROCEDENCIA: BANCO UNION S.A., CHEQUE: 140595, FECHA DE EMISION:12/05/2016</t>
  </si>
  <si>
    <t>00099021001 DEP.DE CHEQ.AJENOS,RET.DE CAM.,CONCEPTO: GIRO: CAMACHO ARIAS BERTHA AMALIA,DEP.: BANCO UNION S.A. , PROCEDENCIA: BANCO UNION S.A., CHEQUE: 140594, FECHA DE EMISION:12/05/2016</t>
  </si>
  <si>
    <t>00099021001 DEP.DE CHEQ.AJENOS,RET.DE CAM.,CONCEPTO: GIRO: VICTORIA CONCEPCION SAN ROMAN CANDIA,DEP.: BANCO UNION S.A. , PROCEDENCIA: BANCO UNION S.A., CHEQUE: 140593, FECHA DE EMISION:12/05/2016</t>
  </si>
  <si>
    <t>00099021001 DEP.DE CHEQ.AJENOS,RET.DE CAM.,CONCEPTO: GIRO: CONDORI MAMANI ROSA,DEP.: BANCO UNION S.A. , PROCEDENCIA: BANCO UNION S.A., CHEQUE: 140592, FECHA DE EMISION:12/05/2016</t>
  </si>
  <si>
    <t>00099021001 DEPOSITO DE EFECTIVO, DEPOSITANTE: OSCAR GONZALO ESCALIER ALARCON-EJER DE BOLIVIA, CONCEPTO: REVERSION POR EL 13% DE VIATICOS, CUENTA DE DEPOSITO: CUENTA UNICA DEL TESORO</t>
  </si>
  <si>
    <t>00099021001 DEPOSITO DE EFECTIVO, DEPOSITANTE: POL BOLIVIANA-FERNANDO PEREZ DORADO, CONCEPTO: DEVOLUCION DE HABERES DE SUELDO FERNANDO PEREZ DORADO, CUENTA DE DEPOSITO: CUENTA UNICA DEL TESORO</t>
  </si>
  <si>
    <t>AUTORIDAD DE FISCALIZACION Y CONTROL SOCIAL DEL JUEGO "AJ"</t>
  </si>
  <si>
    <t>00099021001 DEPOSITO DE EFECTIVO, DEPOSITANTE: AUTORIDAD DE FISCALIZACION DEL JUEGO-AJ, CONCEPTO: DEVOLUCION INCAPACIDAD TEMPORAL NOVIEMBRE 2015, CUENTA DE DEPOSITO: CUENTA UNICA DEL TESORO</t>
  </si>
  <si>
    <t>00099021001 DEPOSITO DE EFECTIVO, DEPOSITANTE: AUTORIDAD DE FISCALIZACION DEL JUEGO-AJ, CONCEPTO: DEVOLUCION ICAPICIDAD TEMPORAL DICIEMBRE 2015, CUENTA DE DEPOSITO: CUENTA UNICA DEL TESORO</t>
  </si>
  <si>
    <t>00099021001 DEPOSITO DE EFECTIVO, DEPOSITANTE: AUTORIDAD DE FISCALIZACION DEL JUEGO-AJ, CONCEPTO: DEVOLUCION INCAPACIDAD TEMPORAL ENERO 2016, CUENTA DE DEPOSITO: CUENTA UNICA DEL TESORO</t>
  </si>
  <si>
    <t>00086018007 DEPOSITO DE EFECTIVO, DEPOSITANTE: GOBIERNO AUTONOMO MUNICIPAL DE ACHACACHI, CONCEPTO: ESTUDIO MANEJO INTEGRAL DE LA CUENCA LAGUNA LARAMKHOTA DEL SECTOR CORDILLERA, CUENTA DE DEPOSITO: CUENTA UNICA DEL TESORO</t>
  </si>
  <si>
    <t>00086018007 DEPOSITO DE EFECTIVO, DEPOSITANTE: GOBIERNO AUTONOMO MUNICIPAL DE ACHACACHI, CONCEPTO: ESTUDIO MANEJO INTEGRAL DE LA CUENCA CORILAYA SECTOR LAGO TITICACA, CUENTA DE DEPOSITO: CUENTA UNICA DEL TESORO</t>
  </si>
  <si>
    <t>00099021001 DEPOSITO DE EFECTIVO, DEPOSITANTE: ATT-JORGE JAVIER ZACONETA ALCAZAR, CONCEPTO: DESCUENTO POR LLAMADAS TELEFONICAS DEL MES DE MARZO/2016, CUENTA DE DEPOSITO: CUENTA UNICA DEL TESORO</t>
  </si>
  <si>
    <t>00572012001 DEPOSITO DE EFECTIVO, DEPOSITANTE: JOSE LUIS APAZA LOPEZ, CONCEPTO: MULTAS, CUENTA DE DEPOSITO: CUENTA UNICA DEL TESORO</t>
  </si>
  <si>
    <t>00099021001 DEPOSITO DE EFECTIVO, DEPOSITANTE: JUAN ANTONIO GUERRA GARCIA, CONCEPTO: DEVOLUCION LEY FINANCIAL MES DE ENERO 2015, CUENTA DE DEPOSITO: CUENTA UNICA DEL TESORO</t>
  </si>
  <si>
    <t>00099021001 DEPOSITO DE EFECTIVO, DEPOSITANTE: JUAN ANTONIO GUERRA GARCIA, CONCEPTO: DEVOLUCION LEY FINANCIAL MES DE FEBRERO 2015, CUENTA DE DEPOSITO: CUENTA UNICA DEL TESORO</t>
  </si>
  <si>
    <t>00099021001 DEPOSITO DE EFECTIVO, DEPOSITANTE: JUAN ANTONIO GUERRA GARCIA, CONCEPTO: DEVOLUCION LEY FINANCIAL MES DE MARZO 2015, CUENTA DE DEPOSITO: CUENTA UNICA DEL TESORO</t>
  </si>
  <si>
    <t>00572012001 DEPOSITO DE EFECTIVO, DEPOSITANTE: MIL LTDA, CONCEPTO: REPOSICION DE AFRECHO DE TRIGO, CUENTA DE DEPOSITO: CUENTA UNICA DEL TESORO</t>
  </si>
  <si>
    <t>00099021001 DEPOSITO DE EFECTIVO, DEPOSITANTE: JUAN ANTONIO GUERRA GARCIA, CONCEPTO: DEVOLUCION LEY FINANCIAL MES DE ABRIL 2015, CUENTA DE DEPOSITO: CUENTA UNICA DEL TESORO</t>
  </si>
  <si>
    <t>00526012001 DEPOSITO DE EFECTIVO, DEPOSITANTE: BOLIVIA TV - ROSA MERY CHINO LOZA, CONCEPTO: DEVOLUCION DE PASAJE, CUENTA DE DEPOSITO: CUENTA UNICA DEL TESORO</t>
  </si>
  <si>
    <t>00526012001 DEPOSITO DE EFECTIVO, DEPOSITANTE: DAVID LAURA BOLIVIA TV, CONCEPTO: DEVOLUCION, CUENTA DE DEPOSITO: CUENTA UNICA DEL TESORO</t>
  </si>
  <si>
    <t>00041031107 DEPOSITO DE EFECTIVO, DEPOSITANTE: EDWIN BORIS ESCALANTE VARGAS, CONCEPTO: DEVOLUCION GASTOS SERV DE CALIBRACION EN RURRENABAQUE EMPRESA SINOPEC, CUENTA DE DEPOSITO: CUENTA UNICA DEL TESORO</t>
  </si>
  <si>
    <t>00046024204 DEP.DE CHEQ.AJENOS,RET.DE CAM.,CONCEPTO: REVERSION DE FONDOS,DEP.: MINISTERIO DE SALUD , PROCEDENCIA: BANCO UNION S.A., CHEQUE: 1511, FECHA DE EMISION:09/05/2016</t>
  </si>
  <si>
    <t>00099021001 DEP.DE CHEQ.AJENOS,RET.DE CAM.,CONCEPTO: DOBLE PERCEPCION DE SUELDOS-CAJA NACIONAL DE SALUD,DEP.: NANCY A. ALBERTO ARCANI , PROCEDENCIA: BANCO UNION S.A., CHEQUE: 25380, FECHA DE EMISION:12/05/2016</t>
  </si>
  <si>
    <t>00046024204 DEPOSITO DE EFECTIVO, DEPOSITANTE: VIRGINIA TICONA GUANTO- MIN DE SALUD, CONCEPTO: DEVOLUCION DE VIATICOS, CUENTA DE DEPOSITO: CUENTA UNICA DEL TESORO</t>
  </si>
  <si>
    <t>00099021001 DEPOSITO DE EFECTIVO, DEPOSITANTE: SILVERIO CHAVEZ RIOS, CONCEPTO: DEVOLUCION VIATICOS 25%, CUENTA DE DEPOSITO: CUENTA UNICA DEL TESORO</t>
  </si>
  <si>
    <t>00015021103 DEPOSITO DE EFECTIVO, DEPOSITANTE: BANCO ECONOMICO S.A., CONCEPTO: COMISIONES BANCARIAS POR DEP. ERRONEO BANCO ECONOMICO, CUENTA DE DEPOSITO: CUENTA UNICA DEL TESORO</t>
  </si>
  <si>
    <t>00099021001 DEP.DE CHEQ.AJENOS,RET.DE CAM.,CONCEPTO: H.C. SENADORES - DEVOLUCION INCAPACIDAD TEMPORAL - MARZO/16,DEP.: CAJA PETROLERA DE SALUD , PROCEDENCIA: BANCO UNION S.A., CHEQUE: 9366, FECHA DE EMISION:13/05/2016</t>
  </si>
  <si>
    <t>00099021001 DEP.DE CHEQ.AJENOS,RET.DE CAM.,CONCEPTO: H.C. DIPUTADOS - DEVOLUCION INCAPACIDAD TEMPORAL - FEB/16,DEP.: CAJA PETROLERA DE SALUD , PROCEDENCIA: BANCO UNION S.A., CHEQUE: 9341, FECHA DE EMISION:13/05/2016</t>
  </si>
  <si>
    <t>00099021001 DEP.DE CHEQ.AJENOS,RET.DE CAM.,CONCEPTO: REVERSION FRACCION DE CC TGN CASO ADRIANA GUZMAN GUERRA ENERO 2016,DEP.: SEGUROS PROVIDA SA , PROCEDENCIA: BANCO NACIONAL DE BOLIVIA S.A., CHEQUE: 2312729, FECHA DE EMISION:11/05/2016</t>
  </si>
  <si>
    <t>00099021001 DEP.DE CHEQ.AJENOS,RET.DE CAM.,CONCEPTO: H.C. SENADORES - DEVOLUCION INCAPACIDAD TEMPORAL FEB/ 16,DEP.: CAJA PETROLERA DE SALUD , PROCEDENCIA: BANCO UNION S.A., CHEQUE: 9330, FECHA DE EMISION:13/05/2016</t>
  </si>
  <si>
    <t>00099021001 DEPOSITO DE EFECTIVO, DEPOSITANTE: MIN DE EDUCACION-FREDDY C. PANIAGUA RODRIGUEZ, CONCEPTO: DEVOLUCION POR EL MES DE FEBRERO 2016, CUENTA DE DEPOSITO: CUENTA UNICA DEL TESORO</t>
  </si>
  <si>
    <t>00051018013 DEPOSITO DE EFECTIVO, DEPOSITANTE: MINISTERIO DE AUTONOMIAS -FRANZ ROSALES VELASCO, CONCEPTO: DEVOLUCION DE FONDOS EN AVANCE NO UTILIZADOS, CUENTA DE DEPOSITO: CUENTA UNICA DEL TESORO</t>
  </si>
  <si>
    <t>00512012001 DEPOSITO DE EFECTIVO, DEPOSITANTE: ERNESTO PAREDES JAUREGUI, CONCEPTO: DEVOLUCION DE PASAJES SEGUN PREV. 763, CUENTA DE DEPOSITO: CUENTA UNICA DEL TESORO</t>
  </si>
  <si>
    <t>00572012001 DEPOSITO DE EFECTIVO, DEPOSITANTE: MIL LTDA, CONCEPTO: REPOSICION DE ARROZ, CUENTA DE DEPOSITO: CUENTA UNICA DEL TESORO</t>
  </si>
  <si>
    <t>00046024204 DEPOSITO DE EFECTIVO, DEPOSITANTE: PORFIRIO CHIRINOS FERNANDEZ, CONCEPTO: DEVOLUCION DE VIATICOS - ACTIVIDAD 02/14 C-31-977, CUENTA DE DEPOSITO: CUENTA UNICA DEL TESORO</t>
  </si>
  <si>
    <t>00015011108 DEPOSITO DE EFECTIVO, DEPOSITANTE: NINETH CRESPO ALVAREZ, CONCEPTO: POR EXCESO DE CONSUMO DE LINEA INSTITUCIONAL DE ENERO 2015, CUENTA DE DEPOSITO: CUENTA UNICA DEL TESORO</t>
  </si>
  <si>
    <t>00015011108 DEPOSITO DE EFECTIVO, DEPOSITANTE: NINETH CRESPO ALVAREZ, CONCEPTO: POR EXCESO DE CONSUMO DE LINEA INSTITUCIONAL DE DICIEMBRE 2015, CUENTA DE DEPOSITO: CUENTA UNICA DEL TESORO</t>
  </si>
  <si>
    <t>00010011102 DEP.DE CHEQ.AJENOS,RET.DE CAM.,CONCEPTO: DEVOLUCION SABSA-ISAE GESTION 2012,DEP.: JOSE CRESPO FERNANDEZ , PROCEDENCIA: BANCO UNION S.A., CHEQUE: 952, FECHA DE EMISION:12/05/2016</t>
  </si>
  <si>
    <t>00035011104 DEPOSITO DE EFECTIVO, DEPOSITANTE: MINISTERIO DE ECONOMIA Y FINANZAS PUBLICAS, CONCEPTO: POR LA VENTA DE PUBLICACIONES DE LA MEB Y CIEB DEL MES DE ABRIL, CUENTA DE DEPOSITO: CUENTA UNICA DEL TESORO</t>
  </si>
  <si>
    <t>00099021001 DEPOSITO DE EFECTIVO, DEPOSITANTE: ADOLFO CONTRERAS CALLISAYA, CONCEPTO: DEVOLUCION DE PAGO DE BONO DE ANTIGUEDAD EN 2 ITEMS DE MEDIO TIEMPO A SEDES LA PAZ, CUENTA DE DEPOSITO: CUENTA UNICA DEL TESORO</t>
  </si>
  <si>
    <t>00099024113 DEP.DE CHEQ.AJENOS,RET.DE CAM.,CONCEPTO: EJEC. BOLETA DE CUMPLIMIENTO DE CONTRATO PROY. CONST. COLISEO MUNICIPAL CANTON SANTA ROSA DE MAPIRI,DEP.: MIN. DE LA PRESIDENCIA-UPRE</t>
  </si>
  <si>
    <t>00099021001 DEP.DE CHEQ.AJENOS,RET.DE CAM.,CONCEPTO: AUTORIDA DE IMPUGNACION TRIBUTARIA - DEVOLUCION INCAPACIDAD TEMPORAL - FEBRERO/2016,DEP.: CAJA PETROLERA DE SALUD , PROCEDENCIA: BANCO UNION S.A., CHEQUE: 9332, FECHA DE EMISION:16/05/2016</t>
  </si>
  <si>
    <t>00155012001 DEP.DE CHEQ.AJENOS,RET.DE CAM.,CONCEPTO: DIREC. NOTARIO PLURINACIONAL - DEVOLUCION INCAPACIDAD TEMPORAL MARZO/16,DEP.: CAJA PETROLERA DE SALUD , PROCEDENCIA: BANCO UNION S.A., CHEQUE: 9396, FECHA DE EMISION:16/05/2016</t>
  </si>
  <si>
    <t>00099021001 DEP.DE CHEQ.AJENOS,RET.DE CAM.,CONCEPTO: AUTORIDAD IMPUGNACION TRIBUTARIA - DEVOLUCION INCAPACIDAD TEMPORAL - MARZO 2016,DEP.: CAJA PETROLERA DE SALUD , PROCEDENCIA: BANCO UNION S.A., CHEQUE: 9397, FECHA DE EMISION:16/05/2016</t>
  </si>
  <si>
    <t>00099021001 DEP.DE CHEQ.AJENOS,RET.DE CAM.,CONCEPTO: H.C. DIPUTADOS - DEVOLUCION INCAPACIDAD TEMP. MARZO/16,DEP.: CAJA PETROLERA DE SALUD , PROCEDENCIA: BANCO UNION S.A., CHEQUE: 9398, FECHA DE EMISION:16/05/2016</t>
  </si>
  <si>
    <t>00526012001 DEPOSITO DE EFECTIVO, DEPOSITANTE: BOLIVIA TV, CONCEPTO: FONDOS EN AVANCE, CUENTA DE DEPOSITO: CUENTA UNICA DEL TESORO</t>
  </si>
  <si>
    <t>00070011102 DEPOSITO DE EFECTIVO, DEPOSITANTE: NINOSKA B TORREZ VARGAS, CONCEPTO: DEVOLUCION DE FONDOS EN AVANCE PARA TALLER NAL DE ESTRATEGIAS POA 2017 CON ORG SOCIALES, CUENTA DE DEPOSITO: CUENTA UNICA DEL TESORO</t>
  </si>
  <si>
    <t>00099021001 DEPOSITO DE EFECTIVO, DEPOSITANTE: RAMIRO DELGADO, CONCEPTO: DEVOLUCION DE VIATICOS, CUENTA DE DEPOSITO: CUENTA UNICA DEL TESORO</t>
  </si>
  <si>
    <t>00312014401 DEPOSITO DE EFECTIVO, DEPOSITANTE: ZULMA LOPEZ ALVAREZ, CONCEPTO: PREVENTIVO 828, CUENTA DE DEPOSITO: CUENTA UNICA DEL TESORO</t>
  </si>
  <si>
    <t>00099021001 DEPOSITO DE EFECTIVO, DEPOSITANTE: MIGUEL FRANCISCO DIAZ, CONCEPTO: PREVENTIVO 97, CUENTA DE DEPOSITO: CUENTA UNICA DEL TESORO</t>
  </si>
  <si>
    <t>00099021001 DEPOSITO DE EFECTIVO, DEPOSITANTE: MIGUEL FRANCISCO DIAZ, CONCEPTO: PREVENTIVO 98, CUENTA DE DEPOSITO: CUENTA UNICA DEL TESORO</t>
  </si>
  <si>
    <t>00099021001 DEPOSITO DE EFECTIVO, DEPOSITANTE: MIGUEL FRANCISCO DIAZ, CONCEPTO: PREVENTIVO 99, CUENTA DE DEPOSITO: CUENTA UNICA DEL TESORO</t>
  </si>
  <si>
    <t>00099021001 DEPOSITO DE EFECTIVO, DEPOSITANTE: MIRIAM ROSSMARY CONDORI, CONCEPTO: PREVENTIVO 84, CUENTA DE DEPOSITO: CUENTA UNICA DEL TESORO</t>
  </si>
  <si>
    <t>00099021001 DEPOSITO DE EFECTIVO, DEPOSITANTE: MERY R AGULAR USTARIZ, CONCEPTO: PRA- PAGO DE RENTA ANTICIPADA, CUENTA DE DEPOSITO: CUENTA UNICA DEL TESORO</t>
  </si>
  <si>
    <t>00099021001 DEPOSITO DE EFECTIVO, DEPOSITANTE: DELIA DELFINA AYALA TAMBO, CONCEPTO: DEVOLUCION HABERES MES DE ABRIL 2016, CUENTA DE DEPOSITO: CUENTA UNICA DEL TESORO</t>
  </si>
  <si>
    <t>00099021001 DEPOSITO DE EFECTIVO, DEPOSITANTE: UELICN-ORLANDO ENRIQUE SANDOVAL MU¿OZ, CONCEPTO: DEVOLUCION PAGO DE HABERES SEGUN AUDITORIA, CUENTA DE DEPOSITO: CUENTA UNICA DEL TESORO</t>
  </si>
  <si>
    <t>EMPRESA DE CORREOS DE BOLIVIA " ECOBOL"</t>
  </si>
  <si>
    <t>00523012001 DEP.DE CHEQ.AJENOS,RET.DE CAM.,CONCEPTO: VENTA SERVICIOS ECOBOL,DEP.: BENJAMIN AQUINO , PROCEDENCIA: BANCO NACIONAL DE BOLIVIA S.A., CHEQUE: 6022851, FECHA DE EMISION:06/05/2016</t>
  </si>
  <si>
    <t>00591012001 DEP.DE CHEQ.AJENOS,RET.DE CAM.,CONCEPTO: RECAUDACION,DEP.: EMP ESTATAL DE TRANS POR CABLE MI TELEFERICO , PROCEDENCIA: BANCO UNION S.A., CHEQUE: 738, FECHA DE EMISION:10/05/2016</t>
  </si>
  <si>
    <t>00099021001 DEP.DE CHEQ.AJENOS,RET.DE CAM.,CONCEPTO: DEVOLUCION DE VIATICOS 2015 C-31 1339-1340-1342-1343,DEP.: INRA-POTOSI , PROCEDENCIA: BANCO UNION S.A., CHEQUE: 3555, FECHA DE EMISION:04/05/2016</t>
  </si>
  <si>
    <t>00291012002 DEPOSITO DE EFECTIVO, DEPOSITANTE: MIGUEL ROMERO, CONCEPTO: DEP POR EXCESO DE LLAMADAS TELEFONICAS, CUENTA DE DEPOSITO: CUENTA UNICA DEL TESORO</t>
  </si>
  <si>
    <t>00291012002 DEPOSITO DE EFECTIVO, DEPOSITANTE: MAURICIO MORENO, CONCEPTO: DEP POR EXCESO DE LLAMADAS TELEFONICAS, CUENTA DE DEPOSITO: CUENTA UNICA DEL TESORO</t>
  </si>
  <si>
    <t>00035011105 DEP.DE CHEQ.AJENOS,RET.DE CAM.,CONCEPTO: REEMBOLSO DEL SIT PERIODO MARZO/2016,DEP.: MINISTERIO DE ECONOMIA Y FINANZAS PUBLICAS , PROCEDENCIA: BANCO UNION S.A., CHEQUE: 17827, FECHA DE EMISION:11/05/2016</t>
  </si>
  <si>
    <t>00099021001 DEP.DE CHEQ.AJENOS,RET.DE CAM.,CONCEPTO: REEMBOLSO SIT PERIODO MARZO/2016,DEP.: MINISTERIO DE ECONOMIA Y FINANZAS PUBLICAS , PROCEDENCIA: BANCO UNION S.A., CHEQUE: 17826, FECHA DE EMISION:11/05/2016</t>
  </si>
  <si>
    <t>00099021001 DEP.DE CHEQ.AJENOS,RET.DE CAM.,CONCEPTO: REVERSION A LA CUT POR VALES ESTRAVIADOS POR LA FTC GESTION 2015,DEP.: MINISTERIO DE GOBIERNO UELICN| , PROCEDENCIA: BANCO UNION S.A., CHEQUE: 6987, FECHA DE EMISION:11/05/2016</t>
  </si>
  <si>
    <t>00099021001 DEP.DE CHEQ.AJENOS,RET.DE CAM.,CONCEPTO: GIRO: ARACENA TABORGA JANETT,DEP.: BANCO UNION S.A. , PROCEDENCIA: BANCO UNION S.A., CHEQUE: 140600, FECHA DE EMISION:17/05/2016</t>
  </si>
  <si>
    <t>00099021001 DEP.DE CHEQ.AJENOS,RET.DE CAM.,CONCEPTO: GIRO: CARLOS GERMAN ALFARO CLAROS,DEP.: BANCO UNION S.A. , PROCEDENCIA: BANCO UNION S.A., CHEQUE: 140601, FECHA DE EMISION:17/05/2016</t>
  </si>
  <si>
    <t>00099021001 DEPOSITO DE EFECTIVO, DEPOSITANTE: MAVEL NANCY MU¿OZ CASTILLO, CONCEPTO: PAGO POR BOLETAS EMITIDAS DE PAGO RENTA DE VEJEZ, CUENTA DE DEPOSITO: CUENTA UNICA DEL TESORO</t>
  </si>
  <si>
    <t>00099021001 DEPOSITO DE EFECTIVO, DEPOSITANTE: GAM CARANAVI, CONCEPTO: DEVOLUCION DE SALDOS NO EJECUTADOS DE LA GESTION 2015, CUENTA DE DEPOSITO: CUENTA UNICA DEL TESORO</t>
  </si>
  <si>
    <t>00212012001 DEPOSITO DE EFECTIVO, DEPOSITANTE: NILS BANAVIDES-INRA-DN, CONCEPTO: DEVOLUCION DE REFRIGERIO, CUENTA DE DEPOSITO: CUENTA UNICA DEL TESORO</t>
  </si>
  <si>
    <t>00587012003 DEPOSITO DE EFECTIVO, DEPOSITANTE: EBC RENE SURCO, CONCEPTO: DEP CAJA CHICA, CUENTA DE DEPOSITO: CUENTA UNICA DEL TESORO</t>
  </si>
  <si>
    <t>00099021001 DEPOSITO DE EFECTIVO, DEPOSITANTE: FUERZAS ARMADAS DEL ESTADO, CONCEPTO: DEVOLUCION DE VIATICOS, CUENTA DE DEPOSITO: CUENTA UNICA DEL TESORO</t>
  </si>
  <si>
    <t>00015021101 DEP.DE CHEQ.AJENOS,RET.DE CAM.,CONCEPTO: DEP MIN GOB DIR NAL DE SALUD Y BIENESTAR SOCIAL,DEP.: DIRECCION NACIONAL DE SALUD POLICIA BOLIVIANA , PROCEDENCIA: BANCO UNION S.A., CHEQUE: 2816, FECHA DE EMISION:13/05/2016</t>
  </si>
  <si>
    <t>00099021001 DEPOSITO DE EFECTIVO, DEPOSITANTE: RC-8 BRAUN, CONCEPTO: DEVOLUCION DE VIATICOS, CUENTA DE DEPOSITO: CUENTA UNICA DEL TESORO</t>
  </si>
  <si>
    <t>00099021001 DEPOSITO DE EFECTIVO, DEPOSITANTE: LARRY FERNANDEZ, CONCEPTO: NIVEL SALARIAL EXCEDIDO, CUENTA DE DEPOSITO: CUENTA UNICA DEL TESORO</t>
  </si>
  <si>
    <t>00291012001 DEP.DE CHEQ.AJENOS,RET.DE CAM.,CONCEPTO: DEVOLUCION DE SALDO,DEP.: ABC REGIONAL POTOSI , PROCEDENCIA: BANCO UNION S.A., CHEQUE: 2660, FECHA DE EMISION:22/04/2016</t>
  </si>
  <si>
    <t>00291012001 DEP.DE CHEQ.AJENOS,RET.DE CAM.,CONCEPTO: DEVOLUCION DE SALDO,DEP.: ABC REGIONAL POTOSI , PROCEDENCIA: BANCO UNION S.A., CHEQUE: 2720, FECHA DE EMISION:06/05/2016</t>
  </si>
  <si>
    <t>00099021001 DEPOSITO DE EFECTIVO, DEPOSITANTE: CINTHYA VICENTE VALENCIA, CONCEPTO: DEVOLUCION DE PASAJES GUSTAVO MAYNER C31 N¿ 922/2012, CUENTA DE DEPOSITO: CUENTA UNICA DEL TESORO</t>
  </si>
  <si>
    <t>00010011101 DEPOSITO DE EFECTIVO, DEPOSITANTE: CINTHYA VICENTE VALENCIA, CONCEPTO: DEVOLUCION DE PASAJES CLAREMS ENDARA C31 N¿1207/2012, CUENTA DE DEPOSITO: CUENTA UNICA DEL TESORO</t>
  </si>
  <si>
    <t>00010011101 DEPOSITO DE EFECTIVO, DEPOSITANTE: CINTHYA VICENTE VALENCIA, CONCEPTO: DEVOLUCION DE PASAJES DAVID CHOQUEHUANCA C31 N¿373/2012, CUENTA DE DEPOSITO: CUENTA UNICA DEL TESORO</t>
  </si>
  <si>
    <t>00130012001 DEPOSITO DE EFECTIVO, DEPOSITANTE: COOP MINERA 16 DE JULIO LTDA, CONCEPTO: PAGO CUOTA 19; 3RA AMPLIACION COOP MINERA 16 DE JULIO LTDA, CUENTA DE DEPOSITO: CUENTA UNICA DEL TESORO</t>
  </si>
  <si>
    <t>00099021001 DEPOSITO DE EFECTIVO, DEPOSITANTE: HEBER SURCO ZAMORANO, CONCEPTO: DEVOLUCION DE RECURSOS NO UTILIZADOS, CUENTA DE DEPOSITO: CUENTA UNICA DEL TESORO</t>
  </si>
  <si>
    <t>00099031004 DEPOSITO DE EFECTIVO, DEPOSITANTE: BANCO MERCANTIL SANTA CRUZ, CONCEPTO: RENOVACION NOCRE, CUENTA DE DEPOSITO: CUENTA UNICA DEL TESORO</t>
  </si>
  <si>
    <t>00099021001 DEPOSITO DE EFECTIVO, DEPOSITANTE: SILVIA LIZBETH CHUQUIMIA MORUCHI, CONCEPTO: DEVOLUCION  DE FONDOS EN AVANCE PARA LA CONTRATACION DE ESTIBADORES, CUENTA DE DEPOSITO: CUENTA UNICA DEL TESORO</t>
  </si>
  <si>
    <t>00099021001 DEPOSITO DE EFECTIVO, DEPOSITANTE: DIV-5 -FRANZ A. NINA MACHACA, CONCEPTO: REVERSION POR ADQUISICION SOAT PARA VEHICULOS 2016, CUENTA DE DEPOSITO: CUENTA UNICA DEL TESORO</t>
  </si>
  <si>
    <t>00523012001 DEP.DE CHEQ.AJENOS,RET.DE CAM.,CONCEPTO: VENTA DE SERVICIO ECOBOL,DEP.: BENJAMIN AQUINO , PROCEDENCIA: BANCO NACIONAL DE BOLIVIA S.A., CHEQUE: 6022868, FECHA DE EMISION:11/05/2016</t>
  </si>
  <si>
    <t>00523012001 DEP.DE CHEQ.AJENOS,RET.DE CAM.,CONCEPTO: VENTA DE SERVICIO ECOBOL,DEP.: BENJAMIN AQUINO , PROCEDENCIA: BANCO NACIONAL DE BOLIVIA S.A., CHEQUE: 6022867, FECHA DE EMISION:11/05/2016</t>
  </si>
  <si>
    <t>00099021001 DEPOSITO DE EFECTIVO, DEPOSITANTE: EMSE, CONCEPTO: DEVOLUCION, CUENTA DE DEPOSITO: CUENTA UNICA DEL TESORO</t>
  </si>
  <si>
    <t>00046058002 DEPOSITO DE EFECTIVO, DEPOSITANTE: GAVI-FSS; EDSON PEDRO HUMEREZ DIAZ, CONCEPTO: DEV DE SALDOS NO EJECUTADOS DEL SEG Y VERIFICACION DE ACT FIJOS DEP CBBA DEL 04 AL 06 DE MAYO 2016, CUENTA DE DEPOSITO: CUENTA UNICA DEL TESORO</t>
  </si>
  <si>
    <t>00099021001 DEPOSITO DE EFECTIVO, DEPOSITANTE: QUINTIN BLANCO AJATA, CONCEPTO: 1 CERTIFICACION DE DEVOLUCION DE DOBLE PERCEPCION MES DE FEBRERO, CUENTA DE DEPOSITO: CUENTA UNICA DEL TESORO</t>
  </si>
  <si>
    <t>00015011108 DEP.DE CHEQ.AJENOS,RET.DE CAM.,CONCEPTO: DEVOLUCION DE FONDOS,DEP.: MINISTERIO DE GOBIERNO , PROCEDENCIA: BANCO UNION S.A., CHEQUE: 50466, FECHA DE EMISION:16/05/2016</t>
  </si>
  <si>
    <t>00099021001 DEP.DE CHEQ.AJENOS,RET.DE CAM.,CONCEPTO: DEVOLUCION DE PASAJES GESTION 2015,DEP.: BOLIVIANA DE AVIACION , PROCEDENCIA: BANCO UNION S.A., CHEQUE: 6215, FECHA DE EMISION:13/05/2016</t>
  </si>
  <si>
    <t>00099021001 DEP.DE CHEQ.AJENOS,RET.DE CAM.,CONCEPTO: GIRO: VILLAZON MOSCOSO FAUSTO,DEP.: BANCO UNION , PROCEDENCIA: BANCO UNION S.A., CHEQUE: 140604, FECHA DE EMISION:18/05/2016</t>
  </si>
  <si>
    <t>00099021001 DEPOSITO DE EFECTIVO, DEPOSITANTE: EMME, CONCEPTO: DEV POR COMBUSTIBLE SALDO NO EJECUTADO, CUENTA DE DEPOSITO: CUENTA UNICA DEL TESORO</t>
  </si>
  <si>
    <t>00070018001 DEPOSITO DE EFECTIVO, DEPOSITANTE: FREDY GERMAN CHOQUE MENDOZA, CONCEPTO: DEVOLUCION, CUENTA DE DEPOSITO: CUENTA UNICA DEL TESORO</t>
  </si>
  <si>
    <t>00099018039 DEP.DE CHEQ.AJENOS,RET.DE CAM.,CONCEPTO: TRANSFERENCIA DE RECURSOS POR VENTA FERTILIZANTES MES DE ABRIL/2016,DEP.: INSUMOS BOLIVIA , PROCEDENCIA: BANCO UNION S.A., CHEQUE: 106, FECHA DE EMISION:11/05/2016</t>
  </si>
  <si>
    <t>00099018039 DEP.DE CHEQ.AJENOS,RET.DE CAM.,CONCEPTO: TRANSFERENCIA DE RECURSOS POR VENTA FERTILIZANTES MES DE MARZO/2016,DEP.: INSUMOS BOLIVIA , PROCEDENCIA: BANCO UNION S.A., CHEQUE: 104, FECHA DE EMISION:11/05/2016</t>
  </si>
  <si>
    <t>00099021001 DEP.DE CHEQ.AJENOS,RET.DE CAM.,CONCEPTO: COMPENSANCION MENSUAL DE COTIZACION,DEP.: FUTURO DE BOLIVIA SA AFP , PROCEDENCIA: BANCO DE CREDITO DE BOLIVIA S.A., CHEQUE: 441089, FECHA DE EMISION:18/05/2016</t>
  </si>
  <si>
    <t>00099021001 DEP.DE CHEQ.AJENOS,RET.DE CAM.,CONCEPTO: COMPENSACION MENSUAL DE COTIZACION,DEP.: FUTURO DE BOLIVIA SA  AFP , PROCEDENCIA: BANCO DE CREDITO DE BOLIVIA S.A., CHEQUE: 441097, FECHA DE EMISION:18/05/2016</t>
  </si>
  <si>
    <t>00099021001 DEPOSITO DE EFECTIVO, DEPOSITANTE: RC 7 CHICHAS, CONCEPTO: DEVOLUCION DE RECURSOS NO EJECUTADOS COMBUSTIBLE, CUENTA DE DEPOSITO: CUENTA UNICA DEL TESORO</t>
  </si>
  <si>
    <t>00526012001 DEPOSITO DE EFECTIVO, DEPOSITANTE: BOLIVIA TV ROSSI MOLINA JIMENEZ, CONCEPTO: DEVOLUCION DE VIATICOS, CUENTA DE DEPOSITO: CUENTA UNICA DEL TESORO</t>
  </si>
  <si>
    <t>00046114201 DEPOSITO DE EFECTIVO, DEPOSITANTE: HUANCA COPA LUCIANO, CONCEPTO: DEVOLUCION DE FONDOS ASIGNADOS, CUENTA DE DEPOSITO: CUENTA UNICA DEL TESORO</t>
  </si>
  <si>
    <t>00099021001 DEPOSITO DE EFECTIVO, DEPOSITANTE: HUANCA COPA LUCIANO, CONCEPTO: DEVOLUCION DE FONDOS ASIGNADOS, CUENTA DE DEPOSITO: CUENTA UNICA DEL TESORO</t>
  </si>
  <si>
    <t>00099021001 DEPOSITO DE EFECTIVO, DEPOSITANTE: JOSE CHAMBI ESCOBAR, CONCEPTO: REVERSION DE SALDOS NO EJECUTADOS, CUENTA DE DEPOSITO: CUENTA UNICA DEL TESORO</t>
  </si>
  <si>
    <t>00099021001 DEPOSITO DE EFECTIVO, DEPOSITANTE: JORGE WILLY RIOS VELASQUEZ, CONCEPTO: DEV PARCIAL VIATICOS Y GASTOS DE REPRESENTACION POR VIAJE A MONTEVIDEO-URUGUAY MEMO N¿ 296, CUENTA DE DEPOSITO: CUENTA UNICA DEL TESORO</t>
  </si>
  <si>
    <t>00099021001 DEPOSITO DE EFECTIVO, DEPOSITANTE: ELIZABETH CHIPANA RAMOS CI 5957209 LP, CONCEPTO: DEVOLUCION DE VIATICOS-2015 C:31 2870 GESTION 2015, CUENTA DE DEPOSITO: CUENTA UNICA DEL TESORO</t>
  </si>
  <si>
    <t>00099021001 DEPOSITO DE EFECTIVO, DEPOSITANTE: JIMENA BRAVO CABALLERO CI 5042710 TJA, CONCEPTO: DEVOLUCION DE VIATICOS-2015 C:31 2870 GESTION 2015, CUENTA DE DEPOSITO: CUENTA UNICA DEL TESORO</t>
  </si>
  <si>
    <t>00099021001 DEPOSITO DE EFECTIVO, DEPOSITANTE: PEDRO CRESPO ALVIZURI, CONCEPTO: DEVOLUCION DE EXCEDENTE DE HABERES - MIN DE EDUCACION, CUENTA DE DEPOSITO: CUENTA UNICA DEL TESORO</t>
  </si>
  <si>
    <t>00099021001 DEPOSITO DE EFECTIVO, DEPOSITANTE: DELIA ADELA ROJAS HERRERA, CONCEPTO: DEVOLUCION DE SALDO FONDOS EN AVANCE MMA Y A, CUENTA DE DEPOSITO: CUENTA UNICA DEL TESORO</t>
  </si>
  <si>
    <t>00526012001 DEPOSITO DE EFECTIVO, DEPOSITANTE: JUAN SANTOS COARITE M, CONCEPTO: DEVOLUCION DE VIATICOS, CUENTA DE DEPOSITO: CUENTA UNICA DEL TESORO</t>
  </si>
  <si>
    <t>00291012008 DEPOSITO DE EFECTIVO, DEPOSITANTE: BUSTILLOS CABALLERO DE INGENIERIA CONSULTORES, CONCEPTO: PAGO POR VERIFICACION ENSAYO LABORATORIO MARSHALL, CUENTA DE DEPOSITO: CUENTA UNICA DEL TESORO</t>
  </si>
  <si>
    <t>00523012001 DEP.DE CHEQ.AJENOS,RET.DE CAM.,CONCEPTO: VENTA DE SERVICIO ECOBOL,DEP.: BENJAMIN AQUINO O , PROCEDENCIA: BANCO DE CREDITO DE BOLIVIA S.A., CHEQUE: 11714, FECHA DE EMISION:16/05/2016</t>
  </si>
  <si>
    <t>00523012001 DEP.DE CHEQ.AJENOS,RET.DE CAM.,CONCEPTO: VENTA DE SERVICIO ECOBOL,DEP.: BENJAMIN AQUINO O , PROCEDENCIA: BANCO UNION S.A., CHEQUE: 5111, FECHA DE EMISION:13/05/2016</t>
  </si>
  <si>
    <t>00523012001 DEP.DE CHEQ.AJENOS,RET.DE CAM.,CONCEPTO: VENTA DE SERVICIO ECOBOL,DEP.: BENJAMIN AQUINO , PROCEDENCIA: BANCO MERCANTIL SANTA CRUZ SA., CHEQUE: 11581, FECHA DE EMISION:11/05/2016</t>
  </si>
  <si>
    <t>00526012001 DEP.DE CHEQ.AJENOS,RET.DE CAM.,CONCEPTO: PARA EFECTUAR LA REVERSION DE COMPROBANTES C31 SEGUN HR 10057,DEP.: BOLIVIA TV , PROCEDENCIA: BANCO UNION S.A., CHEQUE: 15346, FECHA DE EMISION:17/05/2016</t>
  </si>
  <si>
    <t>00099021001 DEPOSITO DE EFECTIVO, DEPOSITANTE: BERTHA LAURA DE ALVARADO CI. 2056087 LP, CONCEPTO: REVERSION HABERES FEBRERO 2016, CUENTA DE DEPOSITO: CUENTA UNICA DEL TESORO</t>
  </si>
  <si>
    <t>00099021001 DEP.DE CHEQ.AJENOS,RET.DE CAM.,CONCEPTO: DEVOLUCION DE FONDOS,DEP.: MIN DE EDUCACION , PROCEDENCIA: BANCO UNION S.A., CHEQUE: 5421, FECHA DE EMISION:19/05/2016</t>
  </si>
  <si>
    <t>00660042001 DEP.DE CHEQ.AJENOS,RET.DE CAM.,CONCEPTO: DEVOLUCION CTAS POR COBRAR FREDDY SEVERINO OCHOA MAYO/16,DEP.: ORGANO JUDICIAL TRIBUNAL AGROAMBIENTAL , PROCEDENCIA: BANCO UNION S.A., CHEQUE: 310, FECHA DE EMISION:16/05/2016</t>
  </si>
  <si>
    <t>00133012001 DEPOSITO DE EFECTIVO, DEPOSITANTE: LOTERIA NACIONAL DE B Y S, CONCEPTO: SALDO DE C-31-398, CUENTA DE DEPOSITO: CUENTA UNICA DEL TESORO</t>
  </si>
  <si>
    <t>00660042001 DEP.DE CHEQ.AJENOS,RET.DE CAM.,CONCEPTO: DEVOLUCION CTAS POR COBRAR MERCEDES ESCALERA MES DE ABRIL/2016,DEP.: ORGANO JUDICIAL TRIBUNAL AGROAMBIENTAL , PROCEDENCIA: BANCO UNION S.A., CHEQUE: 309, FECHA DE EMISION:16/05/2016</t>
  </si>
  <si>
    <t>00271022001 DEP.DE CHEQ.AJENOS,RET.DE CAM.,CONCEPTO: GIRO: MAMANI MISME SANTOS ROMAN,DEP.: BANCO UNION SA , PROCEDENCIA: BANCO UNION S.A., CHEQUE: 140605, FECHA DE EMISION:19/05/2016</t>
  </si>
  <si>
    <t>00291012008 DEPOSITO DE EFECTIVO, DEPOSITANTE: JIANG YAN, CONCEPTO: SERVICIOS DE ENSAYO, CUENTA DE DEPOSITO: CUENTA UNICA DEL TESORO</t>
  </si>
  <si>
    <t>00373024101 DEPOSITO DE EFECTIVO, DEPOSITANTE: FONDO DE DESARROLLO INDIGENA, CONCEPTO: DEVOLUCION DE FONDOS EN AVANCE PRA GASTOS VARIOS, CUENTA DE DEPOSITO: CUENTA UNICA DEL TESORO</t>
  </si>
  <si>
    <t>00192012001 DEPOSITO DE EFECTIVO, DEPOSITANTE: SEMENA - JAIME FLORES FLORES, CONCEPTO: DEVOLUCION DE RECURSOS NO UTILIZADOS EN LA COMPRA DE COMBUSTIBLE PREV N¿76, CUENTA DE DEPOSITO: CUENTA UNICA DEL TESORO</t>
  </si>
  <si>
    <t>SERVICIO PLURINACIONAL DE DEFENSA PUBLICA "SEPDEP"</t>
  </si>
  <si>
    <t>00152018002 DEPOSITO DE EFECTIVO, DEPOSITANTE: JORGE LEYTON WAYAR, CONCEPTO: REVERSION PAGO DE VIATICOS PREVENTIVO N¿ 896 PARTIDA 22210, CUENTA DE DEPOSITO: CUENTA UNICA DEL TESORO</t>
  </si>
  <si>
    <t>00099021001 DEPOSITO DE EFECTIVO, DEPOSITANTE: MATEO DANIEL GEMIO VIVEROS, CONCEPTO: DOBLE PERCEPCION, CUENTA DE DEPOSITO: CUENTA UNICA DEL TESORO</t>
  </si>
  <si>
    <t>00099021001 DEP.DE CHEQ.AJENOS,RET.DE CAM.,CONCEPTO: SANCIONES POR LLAMADAS TELEFONICAS 738/2016,DEP.: MARIA ANGELICA TARIFA BORDA - ATT , PROCEDENCIA: BANCO UNION S.A., CHEQUE: 4812, FECHA DE EMISION:18/05/2016</t>
  </si>
  <si>
    <t>00222018010 DEP.DE CHEQ.AJENOS,RET.DE CAM.,CONCEPTO: REVERSION,DEP.: INIAF - GRAN CHACO , PROCEDENCIA: BANCO UNION S.A., CHEQUE: 1586, FECHA DE EMISION:04/05/2016</t>
  </si>
  <si>
    <t>00222014302 DEP.DE CHEQ.AJENOS,RET.DE CAM.,CONCEPTO: REVERSION,DEP.: INIAF - SANTA CRUZ , PROCEDENCIA: BANCO UNION S.A., CHEQUE: 6374, FECHA DE EMISION:09/05/2016</t>
  </si>
  <si>
    <t>00046104201 DEPOSITO DE EFECTIVO, DEPOSITANTE: RM-SAFCI, CONCEPTO: REVERSION, CUENTA DE DEPOSITO: CUENTA UNICA DEL TESORO</t>
  </si>
  <si>
    <t>00099021001 DEPOSITO DE EFECTIVO, DEPOSITANTE: EDSON GARCIA, CONCEPTO: DEVOLUCION DE SOAT, CUENTA DE DEPOSITO: CUENTA UNICA DEL TESORO</t>
  </si>
  <si>
    <t>00591012001 DEP.DE CHEQ.AJENOS,RET.DE CAM.,CONCEPTO: RECAUDACION,DEP.: EMPRESA ESTATAL DE TRANS. POR CABLE MI TELEFERICO , PROCEDENCIA: BANCO UNION S.A., CHEQUE: 745, FECHA DE EMISION:12/05/2016</t>
  </si>
  <si>
    <t>00046021109 DEP.DE CHEQ.AJENOS,RET.DE CAM.,CONCEPTO: REVERSION DE FONDOS,DEP.: MINISTERIO DE SALUD , PROCEDENCIA: BANCO UNION S.A., CHEQUE: 1596, FECHA DE EMISION:16/05/2016</t>
  </si>
  <si>
    <t>00047247001 DEP.DE CHEQ.AJENOS,RET.DE CAM.,CONCEPTO: DEVOLUCION FONDOS UOR TROPICO,DEP.: PROYECTO DE ALIANZAS RURARLES PAR , PROCEDENCIA: BANCO UNION S.A., CHEQUE: 35, FECHA DE EMISION:25/04/2016</t>
  </si>
  <si>
    <t>00020011102 DEP.DE CHEQ.AJENOS,RET.DE CAM.,CONCEPTO: PAGO DE HABERES ADICIONAL DEL MES DE ABRIL/2016 DGTAM PERSONAL EVENTUAL,DEP.: TRANSPORTE AEREO MILITAR , PROCEDENCIA: BANCO UNION S.A., CHEQUE: 15356, FECHA DE EMISION:19/05/2016</t>
  </si>
  <si>
    <t>00086038003 DEPOSITO DE EFECTIVO, DEPOSITANTE: SERNAP-ANMIN APOLOBAMBA, CONCEPTO: SALDOS NO EJECUTADOS, CUENTA DE DEPOSITO: CUENTA UNICA DEL TESORO</t>
  </si>
  <si>
    <t>00212012001 DEPOSITO DE EFECTIVO, DEPOSITANTE: JORGE GOMEZ CHUMACERO, CONCEPTO: DEVOLUCION DE PASAJES, CUENTA DE DEPOSITO: CUENTA UNICA DEL TESORO</t>
  </si>
  <si>
    <t>00523012001 DEP.DE CHEQ.AJENOS,RET.DE CAM.,CONCEPTO: VENTA DE SERVICIO ECOBOL,DEP.: BENJAMIN AQUINO ORTEGA , PROCEDENCIA: BANCO BISA S.A., CHEQUE: 6265, FECHA DE EMISION:16/05/2016</t>
  </si>
  <si>
    <t>00099021001 DEPOSITO DE EFECTIVO, DEPOSITANTE: ELEUTERIO RENJIFO CONDORI, CONCEPTO: DOBLE PERCEPCION, CUENTA DE DEPOSITO: CUENTA UNICA DEL TESORO</t>
  </si>
  <si>
    <t>00099021001 DEPOSITO DE EFECTIVO, DEPOSITANTE: ALFREDO CONDORI ALEJO, CONCEPTO: REVERSION DE BOLETA POR NO CORRESPONDER EL PAGO DEL MES DE MARZO, CUENTA DE DEPOSITO: CUENTA UNICA DEL TESORO</t>
  </si>
  <si>
    <t>00099021001 DEPOSITO DE EFECTIVO, DEPOSITANTE: ALFREDO CONDORI ALEJO, CONCEPTO: REVERSION DE BOLETA POR NO CORRESPONDER EL PAGO DEL MES DE ABRIL, CUENTA DE DEPOSITO: CUENTA UNICA DEL TESORO</t>
  </si>
  <si>
    <t>00190012002 DEPOSITO DE EFECTIVO, DEPOSITANTE: PATRICIA BARRIONUEVO ALCON, CONCEPTO: DEVOLUCION, CUENTA DE DEPOSITO: CUENTA UNICA DEL TESORO</t>
  </si>
  <si>
    <t>00523012001 DEP.DE CHEQ.AJENOS,RET.DE CAM.,CONCEPTO: VENTA DE SERVICIOS ECOBOL,DEP.: BENJAMIN AQUINO , PROCEDENCIA: BANCO DE CREDITO DE BOLIVIA S.A., CHEQUE: 5182, FECHA DE EMISION:12/05/2016</t>
  </si>
  <si>
    <t>00099021001 DEP.DE CHEQ.AJENOS,RET.DE CAM.,CONCEPTO: REVERSION FRACCION CC CASO ZENON EDWIN TERRAZAS GONZALES NUA 19598373,DEP.: SEGUROS PROVIDA S.A. , PROCEDENCIA: BANCO NACIONAL DE BOLIVIA S.A., CHEQUE: 4350186, FECHA DE EMISION:18/05/2016</t>
  </si>
  <si>
    <t>00046058002 DEPOSITO DE EFECTIVO, DEPOSITANTE: GAVI-FSS/MARIA ELIZABETH CABAS MAMANI, CONCEPTO: DEV. DE FONDOS POR VIATICOS Y COMBUSTIBLE "SEGUIMIENTO DE ACT. FIJOS EN LOS MUNICIPIOS DE POTOSI", CUENTA DE DEPOSITO: CUENTA UNICA DEL TESORO</t>
  </si>
  <si>
    <t>00046058002 DEPOSITO DE EFECTIVO, DEPOSITANTE: GAVI-FSS/EDSON PEDRO HUMEREZ DIAZ, CONCEPTO: DEV. DE SALDOS NO EJEC. DE ADQUISICION DE COMBUSTIBLE Y LUBRICANTE VIAJE A CHUQUISACA 09 AL 13/05/16, CUENTA DE DEPOSITO: CUENTA UNICA DEL TESORO</t>
  </si>
  <si>
    <t>00099021001 DEP.DE CHEQ.AJENOS,RET.DE CAM.,CONCEPTO: GIRO: ANA MARIA BELTRAN DE NOVILLO,DEP.: BANCO UNI¿N S.A. , PROCEDENCIA: BANCO UNION S.A., CHEQUE: 140608, FECHA DE EMISION:20/05/2016</t>
  </si>
  <si>
    <t>00099021001 DEP.DE CHEQ.AJENOS,RET.DE CAM.,CONCEPTO: GIRO: ALVARADO BONIFACIO AQUILINO,DEP.: BANCO UNI¿N S.A. , PROCEDENCIA: BANCO UNION S.A., CHEQUE: 140610, FECHA DE EMISION:20/05/2016</t>
  </si>
  <si>
    <t>00099021001 DEP.DE CHEQ.AJENOS,RET.DE CAM.,CONCEPTO: GIRO: MAMANI VILLCA GRECIA,DEP.: BANCO UNI¿N S.A. , PROCEDENCIA: BANCO UNION S.A., CHEQUE: 140606, FECHA DE EMISION:20/05/2016</t>
  </si>
  <si>
    <t>00099021001 DEP.DE CHEQ.AJENOS,RET.DE CAM.,CONCEPTO: GIRO: HERBAS NANCY BETTY CESPEDES DE,DEP.: BANCO UNI¿N S.A. , PROCEDENCIA: BANCO UNION S.A., CHEQUE: 140612, FECHA DE EMISION:20/05/2016</t>
  </si>
  <si>
    <t>00099021001 DEP.DE CHEQ.AJENOS,RET.DE CAM.,CONCEPTO: GIRO: HERMILDA SANCHEZ ANGULO VDA. DE ZURITA,DEP.: BANCO UNI¿N S.A. , PROCEDENCIA: BANCO UNION S.A., CHEQUE: 140607, FECHA DE EMISION:20/05/2016</t>
  </si>
  <si>
    <t>00130012001 DEP.DE CHEQ.AJENOS,RET.DE CAM.,CONCEPTO: PAGO DE INTERES,DEP.: COMERMIN LTDA , PROCEDENCIA: BANCO MERCANTIL SANTA CRUZ SA., CHEQUE: 6712, FECHA DE EMISION:13/05/2016</t>
  </si>
  <si>
    <t>00099021001 DEPOSITO DE EFECTIVO, DEPOSITANTE: GLORIA ESPINOZA CI. 2287043, CONCEPTO: DEVOLUCION, CUENTA DE DEPOSITO: CUENTA UNICA DEL TESORO</t>
  </si>
  <si>
    <t>00099021001 DEP.DE CHEQ.AJENOS,RET.DE CAM.,CONCEPTO: DEVOLUCION PASAJES,DEP.: B.O.A. - BOLIVIANA DE AVIACION , PROCEDENCIA: BANCO UNION S.A., CHEQUE: 5896, FECHA DE EMISION:09/05/2016</t>
  </si>
  <si>
    <t>00099021001 DEPOSITO DE EFECTIVO, DEPOSITANTE: GERARDO TUDELA RODRIGUEZ, CONCEPTO: DOBLE PEREPCION, CUENTA DE DEPOSITO: CUENTA UNICA DEL TESORO</t>
  </si>
  <si>
    <t>00099021001 DEP.DE CHEQ.AJENOS,RET.DE CAM.,CONCEPTO: PAGO INCAPACIDADES TEMPORALES(REEMBOLSO) MIN ECONOMIA Y FINANZAS PUBLICAS,DEP.: CAJA NACIONAL DE SALUD , PROCEDENCIA: BANCO UNION S.A., CHEQUE: 10228, FECHA DE EMISION:20/05/2016</t>
  </si>
  <si>
    <t>00099021001 DEP.DE CHEQ.AJENOS,RET.DE CAM.,CONCEPTO: PAGO INCAPACIDADES TEMPORALES(REEMBOLSO) MIN ECONOMIA Y FINANZAS PUBLICAS,DEP.: CAJA NACIONAL DE SALUD , PROCEDENCIA: BANCO UNION S.A., CHEQUE: 10229, FECHA DE EMISION:20/05/2016</t>
  </si>
  <si>
    <t>00099021001 DEPOSITO DE EFECTIVO, DEPOSITANTE: MIN DE EDUCACION-TERESA BERNARDA CORES CONDE, CONCEPTO: DEVOLUCION DE HABERES, CUENTA DE DEPOSITO: CUENTA UNICA DEL TESORO</t>
  </si>
  <si>
    <t>00130012001 DEPOSITO DE EFECTIVO, DEPOSITANTE: COOPERATIVA MINERA AURIFERA "UNION" LTDA, CONCEPTO: PAGO DE INTERESES, CUENTA DE DEPOSITO: CUENTA UNICA DEL TESORO</t>
  </si>
  <si>
    <t>00099021001 DEPOSITO DE EFECTIVO, DEPOSITANTE: ADRIANA OMONTE TAMES, CONCEPTO: DEVOLUCION DE VIATICO DEL VIAJE ARGENTINA DEL 12 DE MARZO DE 2015, CUENTA DE DEPOSITO: CUENTA UNICA DEL TESORO</t>
  </si>
  <si>
    <t>00526012001 DEPOSITO DE EFECTIVO, DEPOSITANTE: JUAN JOSE JIMENEZ TICONA - BOLIVIA TV, CONCEPTO: SALDO DE PASAJES - BOLIVIA TV, CUENTA DE DEPOSITO: CUENTA UNICA DEL TESORO</t>
  </si>
  <si>
    <t>00099021001 DEP.DE CHEQ.AJENOS,RET.DE CAM.,CONCEPTO: DEVOLUCION RECURSOS NO EJECUTADOS GEST 2014 PROY CNST TINGLADO U E CHARAPAXI,DEP.: CECILIO MARI¿O MENDOZA , PROCEDENCIA: BANCO UNION S.A., CHEQUE: 6, FECHA DE EMISION:23/05/2016</t>
  </si>
  <si>
    <t>00099021001 DEPOSITO DE EFECTIVO, DEPOSITANTE: GUILLERMO SALAS MAMANI, CONCEPTO: DOBLE PERCEPCION, CUENTA DE DEPOSITO: CUENTA UNICA DEL TESORO</t>
  </si>
  <si>
    <t>00046104202 DEPOSITO DE EFECTIVO, DEPOSITANTE: MIGUEL JORGE SEOANE GOMEZ, CONCEPTO: DEVOLUCION DE FONDOS, CUENTA DE DEPOSITO: CUENTA UNICA DEL TESORO</t>
  </si>
  <si>
    <t>00206012001 DEP.DE CHEQ.AJENOS,RET.DE CAM.,CONCEPTO: REVERSION POR RECURSOS NO EJECUTADOS,DEP.: INE , PROCEDENCIA: BANCO UNION S.A., CHEQUE: 3579, FECHA DE EMISION:20/05/2016</t>
  </si>
  <si>
    <t>00099021001 DEPOSITO DE EFECTIVO, DEPOSITANTE: FACUNDO VILLAFUERTE GUZMAN, CONCEPTO: REVERSION DE HABERES DEL MES FEBRERO 2016, CUENTA DE DEPOSITO: CUENTA UNICA DEL TESORO</t>
  </si>
  <si>
    <t>00099021001 DEPOSITO DE EFECTIVO, DEPOSITANTE: FACUNDO VILLAFUERTE GUZMAN, CONCEPTO: REVERSION DE HABERES DEL MES ENERO DEL 2016, CUENTA DE DEPOSITO: CUENTA UNICA DEL TESORO</t>
  </si>
  <si>
    <t>00099021001 DEP.DE CHEQ.AJENOS,RET.DE CAM.,CONCEPTO: PAGO INCAPACIDADES TEMPORALES (REEMBOLSO) MIN. ECONOMIA Y FINANZAS PUBLICAS,DEP.: CAJA NACIONAL DE SALUD , PROCEDENCIA: BANCO UNION S.A., CHEQUE: 10233, FECHA DE EMISION:20/05/2016</t>
  </si>
  <si>
    <t>00099021001 DEP.DE CHEQ.AJENOS,RET.DE CAM.,CONCEPTO: PAGO INCAPACIDADES TEMPORALES(REEMBOLSO) MIN. ECONOMIA Y FINANZAS PUBLICAS,DEP.: CAJA NACIONAL DE SALUD , PROCEDENCIA: BANCO UNION S.A., CHEQUE: 10230, FECHA DE EMISION:20/05/2016</t>
  </si>
  <si>
    <t>00099021001 DEP.DE CHEQ.AJENOS,RET.DE CAM.,CONCEPTO: PAG INCAPACIDADES TEMPORALES (REEMBOLSO) MIN. ECONOMIA Y FINANZAS PUBLICAS,DEP.: CAJA NACIONAL DE SALUD , PROCEDENCIA: BANCO UNION S.A., CHEQUE: 10231, FECHA DE EMISION:20/05/2016</t>
  </si>
  <si>
    <t>00099021001 DEP.DE CHEQ.AJENOS,RET.DE CAM.,CONCEPTO: PAGO INCAPACIDADES TEMPORALES (REEMBOLSO) MIN. ECONOMIA Y FINANZAS PUBLICAS,DEP.: CAJA NACIONAL DE SALUD , PROCEDENCIA: BANCO UNION S.A., CHEQUE: 10232, FECHA DE EMISION:20/05/2016</t>
  </si>
  <si>
    <t>00099021001 DEPOSITO DE EFECTIVO, DEPOSITANTE: ANDRES SABINO ALANOCA COLQUE - C.I. 354423 L.P., CONCEPTO: DEVOLUCION, CUENTA DE DEPOSITO: CUENTA UNICA DEL TESORO</t>
  </si>
  <si>
    <t>00016011101 DEP.DE CHEQ.AJENOS,RET.DE CAM.,CONCEPTO: DEVOLUCION BONO INCENTIVO BACHILLER DESTACADO GESTION 2015,DEP.: MINISTERIO DE EDUCACION , PROCEDENCIA: BANCO UNION S.A., CHEQUE: 20002, FECHA DE EMISION:20/05/2016</t>
  </si>
  <si>
    <t>00015021101 DEP.DE CHEQ.AJENOS,RET.DE CAM.,CONCEPTO: DEP. POL. NAL. RECAUDACIONES,DEP.: DIRECCION NAL. DE SALUD POLICIA BOLIVIANA , PROCEDENCIA: BANCO UNION S.A., CHEQUE: 2818, FECHA DE EMISION:20/05/2016</t>
  </si>
  <si>
    <t>00099021001 DEPOSITO DE EFECTIVO, DEPOSITANTE: LUIS ROBERTO HERRERA PEDRAZA, CONCEPTO: REVERSION, CUENTA DE DEPOSITO: CUENTA UNICA DEL TESORO</t>
  </si>
  <si>
    <t>00099021001 DEPOSITO DE EFECTIVO, DEPOSITANTE: LEON PE¿A ROBERTO, CONCEPTO: REVERSION DE BOLETA DE PAGO, CUENTA DE DEPOSITO: CUENTA UNICA DEL TESORO</t>
  </si>
  <si>
    <t>00099021001 DEPOSITO DE EFECTIVO, DEPOSITANTE: MARIO ALEJANDRO ROCA ALVAREZ, CONCEPTO: PAGO DE EXCESO MAXIMA REMUNERACION PERMITIDA, CUENTA DE DEPOSITO: CUENTA UNICA DEL TESORO</t>
  </si>
  <si>
    <t>00046058002 DEPOSITO DE EFECTIVO, DEPOSITANTE: FRANCISCO MERCADO - MIN DE SALUD GAVI, CONCEPTO: DEV DE FONDOS, VIATICOS POR SEGUIMIENTO DE ACTIVOS FIJOS - MUNICIPIOS DE POTOS¿, CUENTA DE DEPOSITO: CUENTA UNICA DEL TESORO</t>
  </si>
  <si>
    <t>00099021001 DEPOSITO DE EFECTIVO, DEPOSITANTE: ADRIANA PAOLA OMANTE TAMES, CONCEPTO: DEVOLUCION AL PREVENTIVO N¿ 339.1.1, CUENTA DE DEPOSITO: CUENTA UNICA DEL TESORO</t>
  </si>
  <si>
    <t>00099021001 DEPOSITO DE EFECTIVO, DEPOSITANTE: ADRIANA PAOLA OMONTE TAMES, CONCEPTO: DEVOLUCION POR VIAJE RELIZADOS A JAPON, CUENTA DE DEPOSITO: CUENTA UNICA DEL TESORO</t>
  </si>
  <si>
    <t>00523012001 DEP.DE CHEQ.AJENOS,RET.DE CAM.,CONCEPTO: VENTA DE SERVICIOS ECOBOL,DEP.: BENJAMIN AQUINO , PROCEDENCIA: BANCO DE CREDITO DE BOLIVIA S.A., CHEQUE: 12, FECHA DE EMISION:12/05/2016</t>
  </si>
  <si>
    <t>00523012001 DEP.DE CHEQ.AJENOS,RET.DE CAM.,CONCEPTO: VENTA DE SERVICIOS ECOBOL,DEP.: BENJAMIN AQUINO , PROCEDENCIA: BANCO DE CREDITO DE BOLIVIA S.A., CHEQUE: 11, FECHA DE EMISION:12/05/2016</t>
  </si>
  <si>
    <t>00523012001 DEP.DE CHEQ.AJENOS,RET.DE CAM.,CONCEPTO: VENTA DE SERVICIOS ECOBOL,DEP.: BENJAMIN AQUINO , PROCEDENCIA: BANCO DE CREDITO DE BOLIVIA S.A., CHEQUE: 6, FECHA DE EMISION:12/05/2016</t>
  </si>
  <si>
    <t>00523012001 DEP.DE CHEQ.AJENOS,RET.DE CAM.,CONCEPTO: VENTA SERVICIOS ECOBOL,DEP.: BENJAMIN AQUINO , PROCEDENCIA: BANCO DE CREDITO DE BOLIVIA S.A., CHEQUE: 5, FECHA DE EMISION:12/05/2016</t>
  </si>
  <si>
    <t>00523012001 DEP.DE CHEQ.AJENOS,RET.DE CAM.,CONCEPTO: VENTA DE SERVICIOS ECOBOL,DEP.: BENJAMIN AQUINO , PROCEDENCIA: BANCO BISA S.A., CHEQUE: 13073, FECHA DE EMISION:17/05/2016</t>
  </si>
  <si>
    <t>00099021001 DEPOSITO DE EFECTIVO, DEPOSITANTE: LUCIO CHOQUEHUANCA CAHUAYA, CONCEPTO: DOBLE PERCEPCION, CUENTA DE DEPOSITO: CUENTA UNICA DEL TESORO</t>
  </si>
  <si>
    <t>00099021001 DEPOSITO DE EFECTIVO, DEPOSITANTE: GENARO QUISPE, CONCEPTO: DOBLE PERCEPCI¿N, CUENTA DE DEPOSITO: CUENTA UNICA DEL TESORO</t>
  </si>
  <si>
    <t>00099021001 DEP.DE CHEQ.AJENOS,RET.DE CAM.,CONCEPTO: PAG REALIZADO POR JULIA QUINTELA EN CUMPLIMIENTO A LA CLAUSULA DEL CONVENIO PAGO INF N.13/R031/M13WA,DEP.: ASFI , PROCEDENCIA: BANCO UNION S.A., CHEQUE: 2294, FECHA DE EMISION:19/05/2016</t>
  </si>
  <si>
    <t>00099021001 DEP.DE CHEQ.AJENOS,RET.DE CAM.,CONCEPTO: GIRO: VILLCA CRISTINA BONIFACIO DE,DEP.: BANCO UNION S.A. , PROCEDENCIA: BANCO UNION S.A., CHEQUE: 140615, FECHA DE EMISION:24/05/2016</t>
  </si>
  <si>
    <t>00046021109 DEPOSITO DE EFECTIVO, DEPOSITANTE: KATHERINE RIBERA EGUEZ, CONCEPTO: DEVOLUCI¿N DE PASAJES TERRESTRES, CUENTA DE DEPOSITO: CUENTA UNICA DEL TESORO</t>
  </si>
  <si>
    <t>00099021001 DEP.DE CHEQ.AJENOS,RET.DE CAM.,CONCEPTO: DEVOLUCION DE RECURSOS,DEP.: AGENCIA NACIONAL DE HIDROCARBUROS , PROCEDENCIA: BANCO UNION S.A., CHEQUE: 3681, FECHA DE EMISION:19/05/2016</t>
  </si>
  <si>
    <t>DIRECCION GENERAL DE AERONAUTICA CIVIL "DGAC"</t>
  </si>
  <si>
    <t>00117012001 DEPOSITO DE EFECTIVO, DEPOSITANTE: VERONICA KUNO, CONCEPTO: DEVOLUCION PARA REVERSION DE C-31 A LA GESTION 2015, CUENTA DE DEPOSITO: CUENTA UNICA DEL TESORO</t>
  </si>
  <si>
    <t>00099021001 DEPOSITO DE EFECTIVO, DEPOSITANTE: EMBAJADA EN DINAMARCA-BOLIVIA, CONCEPTO: REVERSION DE SALDOS EMBAJADA DE DINAMARCA-VOTO EN EL EXTERIOR 2016, CUENTA DE DEPOSITO: CUENTA UNICA DEL TESORO</t>
  </si>
  <si>
    <t>00099021001 DEPOSITO DE EFECTIVO, DEPOSITANTE: OTILIA HORTENCIA CONDORI CUNO, CONCEPTO: IMPORTE POR COBRO INDEBIDO, CUENTA DE DEPOSITO: CUENTA UNICA DEL TESORO</t>
  </si>
  <si>
    <t>00099021001 DEPOSITO DE EFECTIVO, DEPOSITANTE: RI-27 "ANTOFAGASTA", CONCEPTO: REVERSION DE COMBUSTIBLE CORRESPONDIENTE AL MES DE MARZO 2015, CUENTA DE DEPOSITO: CUENTA UNICA DEL TESORO</t>
  </si>
  <si>
    <t>00099021001 DEPOSITO DE EFECTIVO, DEPOSITANTE: REYNALDO DAZA TORREZ, CONCEPTO: DOBLE PERCEPCION, CUENTA DE DEPOSITO: CUENTA UNICA DEL TESORO</t>
  </si>
  <si>
    <t>00099021001 DEPOSITO DE EFECTIVO, DEPOSITANTE: CONSUELO VELASQUEZ CABA, CONCEPTO: DOBLE PERCEPCION, CUENTA DE DEPOSITO: CUENTA UNICA DEL TESORO</t>
  </si>
  <si>
    <t>00099021001 DEPOSITO DE EFECTIVO, DEPOSITANTE: HERMENEGILDA J. ZABALA IRIONDO, CONCEPTO: DEVOLUCION DE SALDO NO EJECUTADO, CUENTA DE DEPOSITO: CUENTA UNICA DEL TESORO</t>
  </si>
  <si>
    <t>00046024204 DEPOSITO DE EFECTIVO, DEPOSITANTE: EDILBER DELGADO MERCADO-MIN. SALUD, CONCEPTO: DEVOLUCION DE FONDOS, CUENTA DE DEPOSITO: CUENTA UNICA DEL TESORO</t>
  </si>
  <si>
    <t>00099021001 DEPOSITO DE EFECTIVO, DEPOSITANTE: ALEJANDRA KATTIA ALIAGA ZEGARRUNDO, CONCEPTO: DEVOLUCION DE PAGO DE NOVIEMBRE /2015, CUENTA DE DEPOSITO: CUENTA UNICA DEL TESORO</t>
  </si>
  <si>
    <t>00070011102 DEPOSITO DE EFECTIVO, DEPOSITANTE: YURI CALLISAYA MIRANDA, CONCEPTO: DEVOLUCION SALDO NO EJECUTADO, CUENTA DE DEPOSITO: CUENTA UNICA DEL TESORO</t>
  </si>
  <si>
    <t>00099021001 DEPOSITO DE EFECTIVO, DEPOSITANTE: CAMARA DE SENADORES- WILFREDO FLORES MAMANI, CONCEPTO: DEV. POR GASTO INCORRECTO, CUENTA DE DEPOSITO: CUENTA UNICA DEL TESORO</t>
  </si>
  <si>
    <t>00099021001 DEPOSITO DE EFECTIVO, DEPOSITANTE: LUZ ANA LARA CARRASCO, CONCEPTO: DEVOLUCION DE SALDO, CUENTA DE DEPOSITO: CUENTA UNICA DEL TESORO</t>
  </si>
  <si>
    <t>00523012001 DEP.DE CHEQ.AJENOS,RET.DE CAM.,CONCEPTO: VENTA DE SERVICIOS ECOBOL,DEP.: BENJAMIN AQUINO O. , PROCEDENCIA: BANCO BISA S.A., CHEQUE: 5939, FECHA DE EMISION:12/05/2016</t>
  </si>
  <si>
    <t>00523012001 DEP.DE CHEQ.AJENOS,RET.DE CAM.,CONCEPTO: VENTA DE SERVICIOS ECOBOL,DEP.: BENJAMIN AQUINO O. , PROCEDENCIA: BANCO BISA S.A., CHEQUE: 13061, FECHA DE EMISION:12/05/2016</t>
  </si>
  <si>
    <t>00523012001 DEP.DE CHEQ.AJENOS,RET.DE CAM.,CONCEPTO: VENTA DE SERVICIOS ECOBOL,DEP.: BENJAMIN AQUINO O. , PROCEDENCIA: BANCO NACIONAL DE BOLIVIA S.A., CHEQUE: 5200, FECHA DE EMISION:10/05/2016</t>
  </si>
  <si>
    <t>00099021001 DEPOSITO DE EFECTIVO, DEPOSITANTE: TEOFILO ROMAN SEGALES AVENDA¿O, CONCEPTO: REVERSION PARCIAL, CUENTA DE DEPOSITO: CUENTA UNICA DEL TESORO</t>
  </si>
  <si>
    <t>00099021001 DEP.DE CHEQ.AJENOS,RET.DE CAM.,CONCEPTO: DEV. DE RECUPERACI¿N ADENDA CREDINFORM INTERNACIONAL S.A. PREV-75,DEP.: CAMARA DE SENADORES , PROCEDENCIA: BANCO UNION S.A., CHEQUE: 6073, FECHA DE EMISION:20/05/2016</t>
  </si>
  <si>
    <t>00212012020 DEP.DE CHEQ.AJENOS,RET.DE CAM.,CONCEPTO: APORTES VOLUNTARIOS CENTRO SANEAMIENTO ACELERADO,DEP.: INRA - NAL - CSA , PROCEDENCIA: BANCO UNION S.A., CHEQUE: 1523, FECHA DE EMISION:24/05/2016</t>
  </si>
  <si>
    <t>00212102003 DEP.DE CHEQ.AJENOS,RET.DE CAM.,CONCEPTO: APORTES VOLUNTARIOS INRA - POTOSI,DEP.: INRA - POTOSI , PROCEDENCIA: BANCO UNION S.A., CHEQUE: 3562, FECHA DE EMISION:23/05/2016</t>
  </si>
  <si>
    <t>00070011102 DEP.DE CHEQ.AJENOS,RET.DE CAM.,CONCEPTO: DEVOLUCION POR EXAMEN PREOCUPACIONAL DE LA SRA GRACE KAREN ANTONIO LIMA,DEP.: MINISTERIO DE TRABAJO , PROCEDENCIA: BANCO UNION S.A., CHEQUE: 7539, FECHA DE EMISION:25/05/2016</t>
  </si>
  <si>
    <t>00212012020 DEP.DE CHEQ.AJENOS,RET.DE CAM.,CONCEPTO: APORTES VOLUNTARIOS CENTRO SANEAMIENTO ACELERADO,DEP.: INRA - NAL - CSA , PROCEDENCIA: BANCO UNION S.A., CHEQUE: 1522, FECHA DE EMISION:24/05/2016</t>
  </si>
  <si>
    <t>00070011102 DEPOSITO DE EFECTIVO, DEPOSITANTE: MINISTERIO DE TRABAJO, CONCEPTO: DEV. DE FONDOS EMIT EN C31-755 PARA AJUST PARTIDAS PRESUP PREV. 419/2016 POR GASTOS TAITO MOTORS SA, CUENTA DE DEPOSITO: CUENTA UNICA DEL TESORO</t>
  </si>
  <si>
    <t>00070018002 DEPOSITO DE EFECTIVO, DEPOSITANTE: MINISTERIO DE TRABAJO, CONCEPTO: DEVOLUCION A LA LIBRETA BANCARIA DE UNICEF, CUENTA DE DEPOSITO: CUENTA UNICA DEL TESORO</t>
  </si>
  <si>
    <t>00099021001 DEP.DE CHEQ.AJENOS,RET.DE CAM.,CONCEPTO: GIRO: FAUSTO AREVALO ORELLANA,DEP.: BANCO UNION S.A. , PROCEDENCIA: BANCO UNION S.A., CHEQUE: 140616, FECHA DE EMISION:25/05/2016</t>
  </si>
  <si>
    <t>00099021001 DEP.DE CHEQ.AJENOS,RET.DE CAM.,CONCEPTO: GIRO: VELASCO JULIA LUZ ROJAS DE,DEP.: BANCO UNION S.A. , PROCEDENCIA: BANCO UNION S.A., CHEQUE: 140617, FECHA DE EMISION:25/05/2016</t>
  </si>
  <si>
    <t>00099021001 DEPOSITO DE EFECTIVO, DEPOSITANTE: ROLANDO JUAN ZAMORANO CANSECO, CONCEPTO: DOBLE PERCEPCION, CUENTA DE DEPOSITO: CUENTA UNICA DEL TESORO</t>
  </si>
  <si>
    <t>00594012001 DEPOSITO DE EFECTIVO, DEPOSITANTE: MARWIN RUBEN FLORES ORELLANA, CONCEPTO: PAGO POR NO DESCARGO IMPOSITIVO DE LA TOTALIDAD DE VIATICOS ASIGNADOS, CUENTA DE DEPOSITO: CUENTA UNICA DEL TESORO</t>
  </si>
  <si>
    <t>00099021001 DEPOSITO DE EFECTIVO, DEPOSITANTE: HUMBERTO IGNACIO PEREZ, CONCEPTO: DOBLE PERCEPCION, CUENTA DE DEPOSITO: CUENTA UNICA DEL TESORO</t>
  </si>
  <si>
    <t>00099021001 DEP.DE CHEQ.AJENOS,RET.DE CAM.,CONCEPTO: MONTOS EXCEDENTES POR DOBLE PERCEPCION,DEP.: CAJA NACIONAL DE SALUD , PROCEDENCIA: BANCO UNION S.A., CHEQUE: 25491, FECHA DE EMISION:24/05/2016</t>
  </si>
  <si>
    <t>00099021001 DEP.DE CHEQ.AJENOS,RET.DE CAM.,CONCEPTO: PAGO INCAPACIDADES TEMPORALES (REEMBOLSO) MIN. ECONOMIA Y FINANZAS,DEP.: CAJA NACIONAL DE SALUD , PROCEDENCIA: BANCO UNION S.A., CHEQUE: 10268, FECHA DE EMISION:25/05/2016</t>
  </si>
  <si>
    <t>00099021001 DEP.DE CHEQ.AJENOS,RET.DE CAM.,CONCEPTO: PAGO INCAPACIDADES TEMPORALES (REEMBOLSO) MIN ECONOMIA Y FINANZAS PUBLICAS,DEP.: CAJA NACIONAL DE SALUD , PROCEDENCIA: BANCO UNION S.A., CHEQUE: 10277, FECHA DE EMISION:25/05/2016</t>
  </si>
  <si>
    <t>00099021001 DEP.DE CHEQ.AJENOS,RET.DE CAM.,CONCEPTO: PAGO INCAPACIDADES TEMPORALES (REEMBOLSO) MIN ECONOMIA Y FINANZAS PUBLICAS,DEP.: CAJA NACIONAL DE SALUD , PROCEDENCIA: BANCO UNION S.A., CHEQUE: 10273, FECHA DE EMISION:25/05/2016</t>
  </si>
  <si>
    <t>00099021001 DEP.DE CHEQ.AJENOS,RET.DE CAM.,CONCEPTO: PAGO INCAPACIDADES TEMPORALES (REEMBOLSO) MIN ECONOMIA Y FINANZAS PUBLICAS,DEP.: CAJA NACIONAL DE SALUD , PROCEDENCIA: BANCO UNION S.A., CHEQUE: 10271, FECHA DE EMISION:25/05/2016</t>
  </si>
  <si>
    <t>00099021001 DEP.DE CHEQ.AJENOS,RET.DE CAM.,CONCEPTO: PAGO INCAPACIDADES TEMPORALES (REEMBOLSO) MIN ECONOMIA Y FINANZAS PUBLICAS,DEP.: CAJA NACIONAL DE SALUD , PROCEDENCIA: BANCO UNION S.A., CHEQUE: 10281, FECHA DE EMISION:25/05/2016</t>
  </si>
  <si>
    <t>00099021001 DEP.DE CHEQ.AJENOS,RET.DE CAM.,CONCEPTO: PAGO INCAPACIDADES TEMPORALES (REEMBOLSO) MIN ECONOMIA Y FINANZAS PUBLICAS,DEP.: CAJA NACIONAL DE SALUD , PROCEDENCIA: BANCO UNION S.A., CHEQUE: 10275, FECHA DE EMISION:25/05/2016</t>
  </si>
  <si>
    <t>00099021001 DEP.DE CHEQ.AJENOS,RET.DE CAM.,CONCEPTO: PAGO INCAPACIDADES TEMPORALES (REEMBOLSO) MIN ECONOMIA Y FINANZAS PUBLICAS,DEP.: CAJA NACIONAL DE SALUD , PROCEDENCIA: BANCO UNION S.A., CHEQUE: 10274, FECHA DE EMISION:25/05/2016</t>
  </si>
  <si>
    <t>00099021001 DEP.DE CHEQ.AJENOS,RET.DE CAM.,CONCEPTO: PAGO INCAPACIDADES TEMPORALES (REEMBOLSO) MIN ECONOMIA Y FINANZAS PUBLICAS,DEP.: CAJA NACIONAL DE SALUD , PROCEDENCIA: BANCO UNION S.A., CHEQUE: 10267, FECHA DE EMISION:25/05/2016</t>
  </si>
  <si>
    <t>00099021001 DEP.DE CHEQ.AJENOS,RET.DE CAM.,CONCEPTO: PAGO INCAPACIDADES TEMPORALES (REEMBOLSO) MIN ECONOMIA Y FINANZAS PUBLICAS,DEP.: CAJA NACIONAL DE SALUD , PROCEDENCIA: BANCO UNION S.A., CHEQUE: 10266, FECHA DE EMISION:25/05/2016</t>
  </si>
  <si>
    <t>00099021001 DEP.DE CHEQ.AJENOS,RET.DE CAM.,CONCEPTO: PAGO INCAPACIDADES TEMPORALES (REEMBOLSO) MIN ECONOMIA Y FINANZAS PUBLICAS,DEP.: CAJA NACIONAL DE SALUD , PROCEDENCIA: BANCO UNION S.A., CHEQUE: 10265, FECHA DE EMISION:25/05/2016</t>
  </si>
  <si>
    <t>00099021001 DEP.DE CHEQ.AJENOS,RET.DE CAM.,CONCEPTO: DEVOLUCION DE CC NO COBRADA ENERO 2016,DEP.: LA VITALICIA SEGUROS Y REASEGUROS DE VIDA S.A. , PROCEDENCIA: BANCO BISA S.A., CHEQUE: 31838, FECHA DE EMISION:24/05/2016</t>
  </si>
  <si>
    <t>00099021001 DEP.DE CHEQ.AJENOS,RET.DE CAM.,CONCEPTO: PAGO INCAPACIDADES TEMPORALES (REEMBOLSO) MIN ECONOMIA Y FINANZAS PUBLICAS,DEP.: CAJA NACIONAL DE SALUD , PROCEDENCIA: BANCO UNION S.A., CHEQUE: 10270, FECHA DE EMISION:25/05/2016</t>
  </si>
  <si>
    <t>00099021001 DEP.DE CHEQ.AJENOS,RET.DE CAM.,CONCEPTO: PAGO INCAPACIDADES TEMPORALES (REEMBOLSO) MIN ECONOMIA Y FINANZAS PUBLICAS,DEP.: CAJA NACIONAL DE SALUD , PROCEDENCIA: BANCO UNION S.A., CHEQUE: 10269, FECHA DE EMISION:25/05/2016</t>
  </si>
  <si>
    <t>00099021001 DEPOSITO DE EFECTIVO, DEPOSITANTE: LIBERATO VALENCIA SARAVIA, CONCEPTO: DEVOLUCION DE HABERES MES DE FEBRERO 2016, CUENTA DE DEPOSITO: CUENTA UNICA DEL TESORO</t>
  </si>
  <si>
    <t>00099021001 DEPOSITO DE EFECTIVO, DEPOSITANTE: SENASIR - ROGELIOTORREZ URIA, CONCEPTO: DEVOLUCI¿N POR DOBLE PERCEPCI¿N, CUENTA DE DEPOSITO: CUENTA UNICA DEL TESORO</t>
  </si>
  <si>
    <t>00099021001 DEPOSITO DE EFECTIVO, DEPOSITANTE: FREDDY LENZ ARDAYA, CONCEPTO: DEVOLUCION VIATICOS, CUENTA DE DEPOSITO: CUENTA UNICA DEL TESORO</t>
  </si>
  <si>
    <t>00099021001 DEPOSITO DE EFECTIVO, DEPOSITANTE: MINISTERIO DE EDUCACI¿N-JUDITH ROCABADO GOMEZ, CONCEPTO: DOBLE PERCEPCI¿N, CUENTA DE DEPOSITO: CUENTA UNICA DEL TESORO</t>
  </si>
  <si>
    <t>00099021001 DEPOSITO DE EFECTIVO, DEPOSITANTE: JACQUELINE REYES BEJARANO, CONCEPTO: DEVOLUCION DE CATEGORIA PROFESIONAL DE LA GESTION 2008 ABRIL 2009, CUENTA DE DEPOSITO: CUENTA UNICA DEL TESORO</t>
  </si>
  <si>
    <t>00099021001 DEPOSITO DE EFECTIVO, DEPOSITANTE: LILIANA NAVARRO-APS, CONCEPTO: DEP DEVOLUCION PREVENTIVO N¿ 751, CUENTA DE DEPOSITO: CUENTA UNICA DEL TESORO</t>
  </si>
  <si>
    <t>00526012001 DEPOSITO DE EFECTIVO, DEPOSITANTE: JUVENAL ARNALDO ACARAPI MAGUE¿O, CONCEPTO: DEVOLUCION DE VIATICOS - BOLIVIA TV, CUENTA DE DEPOSITO: CUENTA UNICA DEL TESORO</t>
  </si>
  <si>
    <t>00526012001 DEPOSITO DE EFECTIVO, DEPOSITANTE: JUVENAL ARNALDO ACARAPI MAGUE¿O, CONCEPTO: DEVOLUCION FONDOS EN AVANCE - BOLIVIA TV, CUENTA DE DEPOSITO: CUENTA UNICA DEL TESORO</t>
  </si>
  <si>
    <t>00046104202 DEPOSITO DE EFECTIVO, DEPOSITANTE: JEYSON AUZA - COORD IMPLE SAFCI - MISALUD, CONCEPTO: REVERSION, CUENTA DE DEPOSITO: CUENTA UNICA DEL TESORO</t>
  </si>
  <si>
    <t>00133012001 DEPOSITO DE EFECTIVO, DEPOSITANTE: LOTERIA NACIONAL DE B Y S, CONCEPTO: M.E.L. SALDO PAGO PREMIOS MI QUERIDO VIEJO, CUENTA DE DEPOSITO: CUENTA UNICA DEL TESORO</t>
  </si>
  <si>
    <t>00523012001 DEP.DE CHEQ.AJENOS,RET.DE CAM.,CONCEPTO: POR PRESTACI¿N DE SERVICIOS POSTALES,DEP.: ECOBOL , PROCEDENCIA: BANCO UNION S.A., CHEQUE: 14210, FECHA DE EMISION:15/05/2016</t>
  </si>
  <si>
    <t>00523012001 DEP.DE CHEQ.AJENOS,RET.DE CAM.,CONCEPTO: POR PRESTACI¿N DE SERVICIOS POSTALES,DEP.: ECOBOL , PROCEDENCIA: BANCO NACIONAL DE BOLIVIA S.A., CHEQUE: 830389, FECHA DE EMISION:17/05/2016</t>
  </si>
  <si>
    <t>00523012001 DEP.DE CHEQ.AJENOS,RET.DE CAM.,CONCEPTO: POR PRESTACI¿N DE SERVICIOS POSTALES,DEP.: ECOBOL , PROCEDENCIA: BANCO MERCANTIL SANTA CRUZ SA., CHEQUE: 40, FECHA DE EMISION:18/05/2016</t>
  </si>
  <si>
    <t>00523012001 DEP.DE CHEQ.AJENOS,RET.DE CAM.,CONCEPTO: POR PRESTACI¿N DE SERVICIOS POSTALES,DEP.: ECOBOL , PROCEDENCIA: BANCO BISA S.A., CHEQUE: 3499, FECHA DE EMISION:13/05/2016</t>
  </si>
  <si>
    <t>00015021101 DEP.DE CHEQ.AJENOS,RET.DE CAM.,CONCEPTO: ASIGNACIONES,DEP.: UNIPOL , PROCEDENCIA: BANCO UNION S.A., CHEQUE: 6764, FECHA DE EMISION:24/05/2016</t>
  </si>
  <si>
    <t>00099021001 DEP.DE CHEQ.AJENOS,RET.DE CAM.,CONCEPTO: GIRO: CHACA ATALAYA BLANCA,DEP.: BANCO UNION S.A. , PROCEDENCIA: BANCO UNION S.A., CHEQUE: 140619, FECHA DE EMISION:27/05/2016</t>
  </si>
  <si>
    <t>00099021001 DEP.DE CHEQ.AJENOS,RET.DE CAM.,CONCEPTO: GIRO: CAMACHO ANDIA FELIX,DEP.: BANCO UNION S.A. , PROCEDENCIA: BANCO UNION S.A., CHEQUE: 140620, FECHA DE EMISION:27/05/2016</t>
  </si>
  <si>
    <t>00099021001 DEP.DE CHEQ.AJENOS,RET.DE CAM.,CONCEPTO: GIRO:ARANIBAR LA FUENTE NOEMY MARCELA,DEP.: BANCO UNION S.A. , PROCEDENCIA: BANCO UNION S.A., CHEQUE: 140623, FECHA DE EMISION:27/05/2016</t>
  </si>
  <si>
    <t>00099021001 DEP.DE CHEQ.AJENOS,RET.DE CAM.,CONCEPTO: GIRO: ARANIBAR LAFUENTE NOEMY MARCELA,DEP.: BANCO UNION S.A. , PROCEDENCIA: BANCO UNION S.A., CHEQUE: 140624, FECHA DE EMISION:27/05/2016</t>
  </si>
  <si>
    <t>00099021001 DEP.DE CHEQ.AJENOS,RET.DE CAM.,CONCEPTO: GIRO: VICENTE CABEZAS GONZALES,DEP.: BANCO UNION S.A. , PROCEDENCIA: BANCO UNION S.A., CHEQUE: 140618, FECHA DE EMISION:27/05/2016</t>
  </si>
  <si>
    <t>00099021001 DEPOSITO DE EFECTIVO, DEPOSITANTE: ROSARIO MELVY FERNANDEZ TORRICO DE VERDUGUEZ, CONCEPTO: DOBLE PERCEPCION, CUENTA DE DEPOSITO: CUENTA UNICA DEL TESORO</t>
  </si>
  <si>
    <t>00512012001 DEPOSITO DE EFECTIVO, DEPOSITANTE: ROCIO ROBLES RODRIGUEZ, CONCEPTO: DEVOLUCION VIATICOS - PREV 864, CUENTA DE DEPOSITO: CUENTA UNICA DEL TESORO</t>
  </si>
  <si>
    <t>00099021001 DEPOSITO DE EFECTIVO, DEPOSITANTE: PEDRO CORI HUANCO, CONCEPTO: DOBLE PERCEPCION, CUENTA DE DEPOSITO: CUENTA UNICA DEL TESORO</t>
  </si>
  <si>
    <t>00046058003 DEPOSITO DE EFECTIVO, DEPOSITANTE: KAREN FLORES BERRIOS, CONCEPTO: DEVOLUCION DE RECURSOS NO UTILIZADOS, CUENTA DE DEPOSITO: CUENTA UNICA DEL TESORO</t>
  </si>
  <si>
    <t>00190012002 DEPOSITO DE EFECTIVO, DEPOSITANTE: NELDY VIRGINIA ANDRADE MARTINEZ, CONCEPTO: ADEUDOS PENDIENTES EX SUPERINTENDENCIA GENERAL DE MINAS, CUENTA DE DEPOSITO: CUENTA UNICA DEL TESORO</t>
  </si>
  <si>
    <t>00099021001 DEP.DE CHEQ.AJENOS,RET.DE CAM.,CONCEPTO: GIRO: FLORES URQUIZO WALTER,DEP.: BANCO UNION S.A. , PROCEDENCIA: BANCO UNION S.A., CHEQUE: 140621, FECHA DE EMISION:27/05/2016</t>
  </si>
  <si>
    <t>00526012001 DEPOSITO DE EFECTIVO, DEPOSITANTE: BOLIVIA TV EDGAR G QUENALLATA Y, CONCEPTO: DEVOLUCION DE VIATICOS, CUENTA DE DEPOSITO: CUENTA UNICA DEL TESORO</t>
  </si>
  <si>
    <t>00099021001 DEP.DE CHEQ.AJENOS,RET.DE CAM.,CONCEPTO: REVERSION SALDOS NO EJECUTADOS POR ALIMENTACION PARA POSTERIOR REPROGRAMACION,DEP.: MINISTERIO DE DEFENSA , PROCEDENCIA: BANCO UNION S.A., CHEQUE: 65, FECHA DE EMISION:24/05/2016</t>
  </si>
  <si>
    <t>00099021001 DEP.DE CHEQ.AJENOS,RET.DE CAM.,CONCEPTO: REVERSION SALDOS NO EJECUTADOS PASAJES, VIATICOS, SOCORROS PARA POSTERIOR REPROGRAMACION,DEP.: MINISTERIO DE DEFENSA , PROCEDENCIA: BANCO UNION S.A., CHEQUE: 17567, FECHA DE EMISION:24/05/2016</t>
  </si>
  <si>
    <t>00099021001 DEP.DE CHEQ.AJENOS,RET.DE CAM.,CONCEPTO: REVERSION SALDOS NO EJECUTADOS SOCORROS PARA POSTERIOR REPROGRAMACION,DEP.: MINISTERIO DE DEFENSA , PROCEDENCIA: BANCO UNION S.A., CHEQUE: 60, FECHA DE EMISION:24/05/2016</t>
  </si>
  <si>
    <t>00070011102 DEPOSITO DE EFECTIVO, DEPOSITANTE: MINISTERIO DE TRABAJO-MARIA DEL PILAR CERVANTES, CONCEPTO: DEVOLUCI¿N DEL SALDO NO UTILIZADO DE PASAJES TERRESTRES DEL VIAJE A LA CIUDAD DE ORURO, CUENTA DE DEPOSITO: CUENTA UNICA DEL TESORO</t>
  </si>
  <si>
    <t>00070011102 DEPOSITO DE EFECTIVO, DEPOSITANTE: WILLIAMS ZALLES QUISBERT, CONCEPTO: DEVOLUCION DE SALDO DEL PASAJE A ORURO-TERRESTRE, CUENTA DE DEPOSITO: CUENTA UNICA DEL TESORO</t>
  </si>
  <si>
    <t>FUNDACION CULTURAL DEL BANCO CENTRAL DE BOLIVIA " FC-BCB"</t>
  </si>
  <si>
    <t>00293024201 DEPOSITO DE EFECTIVO, DEPOSITANTE: JUAN CARLOS CONDORI, CONCEPTO: PAGO EN DEMASIA DEL MES DE FEBRERO, CUENTA DE DEPOSITO: CUENTA UNICA DEL TESORO</t>
  </si>
  <si>
    <t>00046104201 DEPOSITO DE EFECTIVO, DEPOSITANTE: JOSE DANIEL CASTA¿ON, CONCEPTO: DEVLUCION DE FONDOS, CUENTA DE DEPOSITO: CUENTA UNICA DEL TESORO</t>
  </si>
  <si>
    <t>00046104201 DEPOSITO DE EFECTIVO, DEPOSITANTE: LUIS MANI LOPEZ, CONCEPTO: DEVOLUCION DE FONDOS, CUENTA DE DEPOSITO: CUENTA UNICA DEL TESORO</t>
  </si>
  <si>
    <t>00099021001 DEPOSITO DE EFECTIVO, DEPOSITANTE: HERNAN CHARLES CHALLAPA HUARACHI CI 2763700 OR, CONCEPTO: DEVOLUCION DE RECURSOS POR AUDITORIA ESPECIAL DE PASJES U VIATICOS, CUENTA DE DEPOSITO: CUENTA UNICA DEL TESORO</t>
  </si>
  <si>
    <t>00099021001 DEPOSITO DE EFECTIVO, DEPOSITANTE: HUGO COLQUE CATARI, CONCEPTO: DEVOLUCI¿N DE HABERES DICIEMBRE 2015 - SRA. SILVIA CARDOZO, CUENTA DE DEPOSITO: CUENTA UNICA DEL TESORO</t>
  </si>
  <si>
    <t>00099021001 DEPOSITO DE EFECTIVO, DEPOSITANTE: BAT. ING -V OVANDO, CONCEPTO: REVERSION, CUENTA DE DEPOSITO: CUENTA UNICA DEL TESORO</t>
  </si>
  <si>
    <t>00572012001 DEPOSITO DE EFECTIVO, DEPOSITANTE: MIL LTDA., CONCEPTO: REPOSICI¿N DE ARROZ, CUENTA DE DEPOSITO: CUENTA UNICA DEL TESORO</t>
  </si>
  <si>
    <t>00099021001 DEPOSITO DE EFECTIVO, DEPOSITANTE: JOSE RAIMUNDO ZAPATA VASQUEZ, CONCEPTO: REVERSI¿N FONDOS NO UTILIZADOS CONCEPTO INTERNET MES DE FEBRERO, CUENTA DE DEPOSITO: CUENTA UNICA DEL TESORO</t>
  </si>
  <si>
    <t>00099021001 DEPOSITO DE EFECTIVO, DEPOSITANTE: VARGAS RIVERA ADOLFO CI. 1594504 SC, CONCEPTO: REVERSION DE HABERES ENERO 2016, CUENTA DE DEPOSITO: CUENTA UNICA DEL TESORO</t>
  </si>
  <si>
    <t>00099021001 DEPOSITO DE EFECTIVO, DEPOSITANTE: VARGAS RIVERA ADOLFO CI. 1594504 SC, CONCEPTO: POL. REVERSION HABERES DICIEMBRE 2015, CUENTA DE DEPOSITO: CUENTA UNICA DEL TESORO</t>
  </si>
  <si>
    <t>00099021001 DEPOSITO DE EFECTIVO, DEPOSITANTE: VARGAS RIVERA ADOLFO CI. 1594504 SC, CONCEPTO: REVERSION HABERES FEBRERO 2016, CUENTA DE DEPOSITO: CUENTA UNICA DEL TESORO</t>
  </si>
  <si>
    <t>00099021001 DEPOSITO DE EFECTIVO, DEPOSITANTE: EDGAR HUANCA QUISPE, CONCEPTO: DEVOLUCI¿N DE HABERES MES DE MARZO POR NO TRABAJAR, CUENTA DE DEPOSITO: CUENTA UNICA DEL TESORO</t>
  </si>
  <si>
    <t>00020011102 DEP.DE CHEQ.AJENOS,RET.DE CAM.,CONCEPTO: PAGO DE HABERES DEL ME DE MAYO/2016 DGTAM PERSOMAL CONSULTOR DE LINEA,DEP.: TRANSPORTE AEREO MILITAR , PROCEDENCIA: BANCO UNION S.A., CHEQUE: 15418, FECHA DE EMISION:27/05/2016</t>
  </si>
  <si>
    <t>00020011102 DEP.DE CHEQ.AJENOS,RET.DE CAM.,CONCEPTO: PAGO DE HABERES DEL MES DE MAYO/2016 DGTAM PERSONAL EVENTUAL,DEP.: TRANSPORTE AEREO MILITAR , PROCEDENCIA: BANCO UNION S.A., CHEQUE: 15417, FECHA DE EMISION:27/05/2016</t>
  </si>
  <si>
    <t>00099021001 DEPOSITO DE EFECTIVO, DEPOSITANTE: RAMIRO FERNANDEZ MEJIA, CONCEPTO: POR SOBREPASAR EL SUELDO DEL PRESIDENTE, CUENTA DE DEPOSITO: CUENTA UNICA DEL TESORO</t>
  </si>
  <si>
    <t>00099021001 DEPOSITO DE EFECTIVO, DEPOSITANTE: ZENOBIO NINA ARTEAGA, CONCEPTO: POR SOBREPASAR EL SUELDO DEL PRESIDENTE, CUENTA DE DEPOSITO: CUENTA UNICA DEL TESORO</t>
  </si>
  <si>
    <t>00099021001 DEPOSITO DE EFECTIVO, DEPOSITANTE: RAUL PEREYRA DELGADILLO, CONCEPTO: POR SOBREPASAR EL SUELDO DEL PRESIDENTE, CUENTA DE DEPOSITO: CUENTA UNICA DEL TESORO</t>
  </si>
  <si>
    <t>00099021001 DEPOSITO DE EFECTIVO, DEPOSITANTE: LUIS CHAVEZ RIOS, CONCEPTO: POR SOBREPASAR EL SUELDO DEL PRESIDENTE, CUENTA DE DEPOSITO: CUENTA UNICA DEL TESORO</t>
  </si>
  <si>
    <t>00099021001 DEPOSITO DE EFECTIVO, DEPOSITANTE: EUGENIA QUISPE CHOQUE, CONCEPTO: POR SOBREPASAR EL SUELDO DEL PRESIDENTE, CUENTA DE DEPOSITO: CUENTA UNICA DEL TESORO</t>
  </si>
  <si>
    <t xml:space="preserve">GOBIERNO AUTONOMO MUNICIPAL DE IRUPANA (VILLA DE LANZA) </t>
  </si>
  <si>
    <t>00099021001 DEP.DE CHEQ.AJENOS,RET.DE CAM.,CONCEPTO: DEVOLUCION DE SALDOS GESTION 2015 MUNICIPIO DE IRUPANA,DEP.: GOBIERNO AUTONOMO MUNICIPAL DE IRUPANA , PROCEDENCIA: BANCO UNION S.A., CHEQUE: 4016, FECHA DE EMISION:25/05/2016</t>
  </si>
  <si>
    <t>00099021001 DEPOSITO DE EFECTIVO, DEPOSITANTE: RIBERT OSCAR VARGAS DEL CARPIO, CONCEPTO: POR SOBREPASAR EL SUELDO DEL PRESIDENTE, CUENTA DE DEPOSITO: CUENTA UNICA DEL TESORO</t>
  </si>
  <si>
    <t>00099021001 DEPOSITO DE EFECTIVO, DEPOSITANTE: CIPRIANO QUISPE VINAYA, CONCEPTO: POR SOBREPASAR EL SUELDO DEL PRESIDENTE, CUENTA DE DEPOSITO: CUENTA UNICA DEL TESORO</t>
  </si>
  <si>
    <t>00099021001 DEPOSITO DE EFECTIVO, DEPOSITANTE: DR. ZENON HUGO BACARREZA MORALES, CONCEPTO: DEVOLUCI¿N DE RECURSOS POR AUDITOR¿A ESPECIAL DE PASAJES Y VI¿TICOS 2015 POR EL DR. ZENON BACARREZA, CUENTA DE DEPOSITO: CUENTA UNICA DEL TESORO</t>
  </si>
  <si>
    <t>00099021001 DEPOSITO DE EFECTIVO, DEPOSITANTE: ROLANDO MARIN IBA¿EZ, CONCEPTO: POR SOBREPASAR EL SUELDO DEL PRESIDENTE, CUENTA DE DEPOSITO: CUENTA UNICA DEL TESORO</t>
  </si>
  <si>
    <t>00099021001 DEPOSITO DE EFECTIVO, DEPOSITANTE: VICTOR OPORTO ORDO¿EZ, CONCEPTO: POR SOBREPASAR EL SUELDO DEL PRESIDENTE, CUENTA DE DEPOSITO: CUENTA UNICA DEL TESORO</t>
  </si>
  <si>
    <t>00099021001 DEPOSITO DE EFECTIVO, DEPOSITANTE: MARCELINO MENDOZA CORONEL, CONCEPTO: POR SOBREPASAR EL SUELDO DEL PRESIDENTE, CUENTA DE DEPOSITO: CUENTA UNICA DEL TESORO</t>
  </si>
  <si>
    <t>00099021001 DEPOSITO DE EFECTIVO, DEPOSITANTE: GROVER COAQUIRA HUAYTA, CONCEPTO: POR SOBREPASAR EL SUELDO DEL PRESIDENTE, CUENTA DE DEPOSITO: CUENTA UNICA DEL TESORO</t>
  </si>
  <si>
    <t>00099021001 DEPOSITO DE EFECTIVO, DEPOSITANTE: NIXON VARGAS MAMANI, CONCEPTO: POR SOBREPASAR EL SUELDO DEL PRESIDENTE, CUENTA DE DEPOSITO: CUENTA UNICA DEL TESORO</t>
  </si>
  <si>
    <t>00099021001 DEPOSITO DE EFECTIVO, DEPOSITANTE: MARIO DAZA BLANCO, CONCEPTO: POR SOBREPASAR EL SUELDO DEL PRESIDENTE, CUENTA DE DEPOSITO: CUENTA UNICA DEL TESORO</t>
  </si>
  <si>
    <t>00099021001 DEPOSITO DE EFECTIVO, DEPOSITANTE: GREGORIO CHAVEZ TICONA, CONCEPTO: POR SOBREPASAR EL SUELDO DEL PRESIDENTE, CUENTA DE DEPOSITO: CUENTA UNICA DEL TESORO</t>
  </si>
  <si>
    <t>00099021001 DEPOSITO DE EFECTIVO, DEPOSITANTE: JESUS ROJAS CISNEROS, CONCEPTO: POR SOBREPASAR EL SUELDO DEL PRESIDENTE, CUENTA DE DEPOSITO: CUENTA UNICA DEL TESORO</t>
  </si>
  <si>
    <t>00190012002 DEPOSITO DE EFECTIVO, DEPOSITANTE: MARIO MAURICIO LOPEZ BARROSO, CONCEPTO: DEVOLUCION POR GASTOS TELEFONICOS EN EXCESO GESTION 2006, CUENTA DE DEPOSITO: CUENTA UNICA DEL TESORO</t>
  </si>
  <si>
    <t>00523012001 DEP.DE CHEQ.AJENOS,RET.DE CAM.,CONCEPTO: PAGO POR PRESTACION DE SERVICIOS POSTALES,DEP.: ECOBOL , PROCEDENCIA: BANCO NACIONAL DE BOLIVIA S.A., CHEQUE: 776334, FECHA DE EMISION:23/05/2016</t>
  </si>
  <si>
    <t>00253014204 DEP.DE CHEQ.AJENOS,RET.DE CAM.,CONCEPTO: TRANSFERENCIA DE RECURSOS,DEP.: GOBIERNO AUT¿NOMO DEPARTAMENTAL DE POTOS¿ , PROCEDENCIA: BANCO UNION S.A., CHEQUE: 746, FECHA DE EMISION:27/05/2016</t>
  </si>
  <si>
    <t>00099021001 DEP.DE CHEQ.AJENOS,RET.DE CAM.,CONCEPTO: GIRO: IBAR ULLOA SALAZAR,DEP.: BANCO UNION S.A. , PROCEDENCIA: BANCO UNION S.A., CHEQUE: 140627, FECHA DE EMISION:30/05/2016</t>
  </si>
  <si>
    <t>00099021001 DEP.DE CHEQ.AJENOS,RET.DE CAM.,CONCEPTO: GIRO: IBAR ULLOA SALAZAR,DEP.: BANCO UNION S.A. , PROCEDENCIA: BANCO UNION S.A., CHEQUE: 140625, FECHA DE EMISION:30/05/2016</t>
  </si>
  <si>
    <t>00099021001 DEP.DE CHEQ.AJENOS,RET.DE CAM.,CONCEPTO: GIRO. IBAR ULLOA SALAZAR,DEP.: BANCO UNION S.A. , PROCEDENCIA: BANCO UNION S.A., CHEQUE: 140626, FECHA DE EMISION:30/05/2016</t>
  </si>
  <si>
    <t>00099021001 DEP.DE CHEQ.AJENOS,RET.DE CAM.,CONCEPTO: GIRO: VICENTE CABEZAS GONZALES,DEP.: BANCO UNION S.A. , PROCEDENCIA: BANCO UNION S.A., CHEQUE: 140629, FECHA DE EMISION:30/05/2016</t>
  </si>
  <si>
    <t>00099021001 DEP.DE CHEQ.AJENOS,RET.DE CAM.,CONCEPTO: GIRO: TORRES ARANDIA MARIA LILIAN,DEP.: BANCO UNION S.A. , PROCEDENCIA: BANCO UNION S.A., CHEQUE: 140628, FECHA DE EMISION:30/05/2016</t>
  </si>
  <si>
    <t>00222014302 DEP.DE CHEQ.AJENOS,RET.DE CAM.,CONCEPTO: PAGO SUBSIDIO DE INCAPACIDAD TEMPORAL PERSONAL INIAF CORRESP MES ENERO/2016,DEP.: CAJA DE SALUD DE CAMINOS Y R.A. , PROCEDENCIA: BANCO UNION S.A., CHEQUE: 6183, FECHA DE EMISION:19/05/2016</t>
  </si>
  <si>
    <t>00099021001 DEPOSITO DE EFECTIVO, DEPOSITANTE: EDUARDO CONDORI KASA, CONCEPTO: DOBLE PERCEPCION, CUENTA DE DEPOSITO: CUENTA UNICA DEL TESORO</t>
  </si>
  <si>
    <t>00047247001 DEPOSITO DE EFECTIVO, DEPOSITANTE: GARY SANCHEZ VELA, CONCEPTO: DEVOLUCION DE RECURSOS ALIANZA:ASOCIACION-ASOGAR;NOR-1807-1-095-1, CUENTA DE DEPOSITO: CUENTA UNICA DEL TESORO</t>
  </si>
  <si>
    <t>00047247001 DEP.DE CHEQ.AJENOS,RET.DE CAM.,CONCEPTO: DEVOLUCION DE RECURSOS ALIANZAS: ASOCIACION APEGAR;NOR-1806-1-160-1,DEP.: MDRYT-PROG EMPODERAR-PROY DE ALIANZAS RURALES , PROCEDENCIA: BANCO UNION S.A., CHEQUE: 34, FECHA DE EMISION:20/05/2016</t>
  </si>
  <si>
    <t>00099021001 DEPOSITO DE EFECTIVO, DEPOSITANTE: ROSARIO RUIZ CUELLAR, CONCEPTO: DOBLE PERCEPCION, CUENTA DE DEPOSITO: CUENTA UNICA DEL TESORO</t>
  </si>
  <si>
    <t>00099021001 DEPOSITO DE EFECTIVO, DEPOSITANTE: JAVIER BRAVO, CONCEPTO: DEVOLUCION VIATICOS C-31 N¿ 629, CUENTA DE DEPOSITO: CUENTA UNICA DEL TESORO</t>
  </si>
  <si>
    <t>00099021001 DEPOSITO DE EFECTIVO, DEPOSITANTE: HERNAN GUIDO GUMIEL VELA, CONCEPTO: DOBLE PERCEPCION, CUENTA DE DEPOSITO: CUENTA UNICA DEL TESORO</t>
  </si>
  <si>
    <t>00099021001 DEPOSITO DE EFECTIVO, DEPOSITANTE: ABRAHAM QUISPE ROJAS, CONCEPTO: DEVOLUCI¿N DEL SUELDO COBRADO DEL MES DE ABRIL 2016 - MINISTERIO DE EDUCACI¿N, CUENTA DE DEPOSITO: CUENTA UNICA DEL TESORO</t>
  </si>
  <si>
    <t>00099021001 DEPOSITO DE EFECTIVO, DEPOSITANTE: SIGRIDA VERENICE ARIAS EYZAGUIRRE, CONCEPTO: DOBLE PERCEPCI¿N, CUENTA DE DEPOSITO: CUENTA UNICA DEL TESORO</t>
  </si>
  <si>
    <t>00572012001 DEPOSITO DE EFECTIVO, DEPOSITANTE: JHUBINCA  ADELAIDA ALMARAZ ESPINOZA, CONCEPTO: PAGO POR IMPUESTOS, CUENTA DE DEPOSITO: CUENTA UNICA DEL TESORO</t>
  </si>
  <si>
    <t>00041031107 DEPOSITO DE EFECTIVO, DEPOSITANTE: IBMETRO - JHONATAN ALEXIS MUJICA GONZALES, CONCEPTO: DEVOLUCION DE PASAJES, CUENTA DE DEPOSITO: CUENTA UNICA DEL TESORO</t>
  </si>
  <si>
    <t>00099021001 DEPOSITO DE EFECTIVO, DEPOSITANTE: JUAN TOM¿S MENDIETA RUIZ, CONCEPTO: DOBLE PERCEPCI¿N, CUENTA DE DEPOSITO: CUENTA UNICA DEL TESORO</t>
  </si>
  <si>
    <t>00099021001 DEPOSITO DE EFECTIVO, DEPOSITANTE: DRA. MIRTHA CAMACHO QUIROGA, CONCEPTO: DEV DE RECURSOS POR AUDITORIA ESPECIAL DE PASAJES Y VIATICOS GESTION 2015, DRA MIRTHA CAMACHO, CUENTA DE DEPOSITO: CUENTA UNICA DEL TESORO</t>
  </si>
  <si>
    <t>00099021001 DEPOSITO DE EFECTIVO, DEPOSITANTE: ROSARIO GUARACHI SORIA, CONCEPTO: DEVOLUCION DE RECURSOS POR AUDITORIA ESPECIAL DE PASAJES Y VIATICOS GESTION 2015, CUENTA DE DEPOSITO: CUENTA UNICA DEL TESORO</t>
  </si>
  <si>
    <t>00523012001 DEP.DE CHEQ.AJENOS,RET.DE CAM.,CONCEPTO: VENTA DE SERVICIOS ECOBOL,DEP.: BENJAMIN AQUINO , PROCEDENCIA: BANCO BISA S.A., CHEQUE: 16247, FECHA DE EMISION:23/05/2016</t>
  </si>
  <si>
    <t>00523012001 DEP.DE CHEQ.AJENOS,RET.DE CAM.,CONCEPTO: VENTA DE SERVICIOS ECOBOL,DEP.: BENJAMIN AQUINO , PROCEDENCIA: BANCO MERCANTIL SANTA CRUZ SA., CHEQUE: 1234, FECHA DE EMISION:24/05/2016</t>
  </si>
  <si>
    <t>00523012001 DEP.DE CHEQ.AJENOS,RET.DE CAM.,CONCEPTO: VENTA DE SERVICIOS ECOBOL,DEP.: BENJAMIN AQUINO , PROCEDENCIA: BANCO BISA S.A., CHEQUE: 561, FECHA DE EMISION:17/05/2016</t>
  </si>
  <si>
    <t>00047228001 DEPOSITO DE EFECTIVO, DEPOSITANTE: APACHAO, CONCEPTO: REVERSION DE RECURSOS POR TRANSFERENCIA EN LA GESTION 2015 A LA ORG PRODUCTORES APACHAO, CUENTA DE DEPOSITO: CUENTA UNICA DEL TESORO</t>
  </si>
  <si>
    <t>00099021001 DEPOSITO DE EFECTIVO, DEPOSITANTE: ERNESTO ROSSELL ARTEAGA, CONCEPTO: DEVOLUCI¿N DE PASAJE A¿REO VIAJE RETORNO POTOS¿ - LA PAZ DE FECHA 24/08/2013, CUENTA DE DEPOSITO: CUENTA UNICA DEL TESORO</t>
  </si>
  <si>
    <t>00526012001 DEPOSITO DE EFECTIVO, DEPOSITANTE: BOLIVIA TV, CONCEPTO: DEVOLUCI¿N DE VI¿TICOS, CUENTA DE DEPOSITO: CUENTA UNICA DEL TESORO</t>
  </si>
  <si>
    <t>00523012001 DEP.DE CHEQ.AJENOS,RET.DE CAM.,CONCEPTO: PAGO POR PRESTACION DE SERVICIOS POSTALES,DEP.: ECOBOL , PROCEDENCIA: BANCO NACIONAL DE BOLIVIA S.A., CHEQUE: 4762413, FECHA DE EMISION:24/05/2016</t>
  </si>
  <si>
    <t>00523012001 DEP.DE CHEQ.AJENOS,RET.DE CAM.,CONCEPTO: PAGO POR PRESTACION DE SERVICIOS POSTALES,DEP.: ECOBOL , PROCEDENCIA: BANCO NACIONAL DE BOLIVIA S.A., CHEQUE: 7166, FECHA DE EMISION:24/05/2016</t>
  </si>
  <si>
    <t>00523012001 DEP.DE CHEQ.AJENOS,RET.DE CAM.,CONCEPTO: PAGO POR PRESTACION DE SERVICIOS POSTALES,DEP.: ECOBOL , PROCEDENCIA: BANCO NACIONAL DE BOLIVIA S.A., CHEQUE: 7167, FECHA DE EMISION:24/05/2016</t>
  </si>
  <si>
    <t>00572012001 DEPOSITO DE EFECTIVO, DEPOSITANTE: EXP TRAN INT. MONTERO &amp; SOLIZ S.R.L. "ETIMS SRL", CONCEPTO: MERMAS EN TRANSPORTE DE TRIGO, CUENTA DE DEPOSITO: CUENTA UNICA DEL TESORO</t>
  </si>
  <si>
    <t>00099021001 DEP.DE CHEQ.AJENOS,RET.DE CAM.,CONCEPTO: GIRO: ZAPATA BILBAO LA VIEJA MAGALY IRIS,DEP.: BANCO UNION S.A. , PROCEDENCIA: BANCO UNION S.A., CHEQUE: 140633, FECHA DE EMISION:31/05/2016</t>
  </si>
  <si>
    <t>00099021001 DEP.DE CHEQ.AJENOS,RET.DE CAM.,CONCEPTO: GIRO: ZEBALLOS MORALES GLADYS MARGARITA,DEP.: BANCO UNION S.A. , PROCEDENCIA: BANCO UNION S.A., CHEQUE: 140632, FECHA DE EMISION:31/05/2016</t>
  </si>
  <si>
    <t>00099021001 DEP.DE CHEQ.AJENOS,RET.DE CAM.,CONCEPTO: NOVENO PAGO REALIZADO POR LA EMPRESA NITROCOM,DEP.: ASFI , PROCEDENCIA: BANCO UNION S.A., CHEQUE: 2296, FECHA DE EMISION:23/05/2016</t>
  </si>
  <si>
    <t>00099021001 DEP.DE CHEQ.AJENOS,RET.DE CAM.,CONCEPTO: GIRO: IBAR ULLOA SALAZAR,DEP.: BANCO UNION S.A. , PROCEDENCIA: BANCO UNION S.A., CHEQUE: 140631, FECHA DE EMISION:30/05/2016</t>
  </si>
  <si>
    <t>00099021001 DEP.DE CHEQ.AJENOS,RET.DE CAM.,CONCEPTO: GIRO: MIRTHA NIEVES PILCO QUISPE,DEP.: BANCO UNION S.A. , PROCEDENCIA: BANCO UNION S.A., CHEQUE: 140634, FECHA DE EMISION:31/05/2016</t>
  </si>
  <si>
    <t>00526012001 DEPOSITO DE EFECTIVO, DEPOSITANTE: JORGE CHOQUE QUISBERTH-BOLIVIA TV, CONCEPTO: DEVOLUCION DE PASAJES, CUENTA DE DEPOSITO: CUENTA UNICA DEL TESORO</t>
  </si>
  <si>
    <t>00224012004 DEP.DE CHEQ.AJENOS,RET.DE CAM.,CONCEPTO: TRANSFERENCIA DE RECURSOS PARA PAGO DE SUELDOS, SERVICIOS BASICOS, BIENES Y SERVICIOS JUNIO,DEP.: INSUMOS BOLIVIA , PROCEDENCIA: BANCO UNION S.A., CHEQUE: 843, FECHA DE EMISION:31/05/2016</t>
  </si>
  <si>
    <t>00224012002 DEP.DE CHEQ.AJENOS,RET.DE CAM.,CONCEPTO: TRANSFERENCIA DE RECURSOS PARA PAGO DE SUELDOS, SERVICIOS BASICOS, BIENES DE USO MES JUNIO,DEP.: INSUMOS BOLIVIA , PROCEDENCIA: BANCO UNION S.A., CHEQUE: 2121, FECHA DE EMISION:31/05/2016</t>
  </si>
  <si>
    <t>00099021001 DEPOSITO DE EFECTIVO, DEPOSITANTE: AUTORIDAD DE FISCALIZACION DE EMPRESAS, CONCEPTO: DEVOLUCION, CUENTA DE DEPOSITO: CUENTA UNICA DEL TESORO</t>
  </si>
  <si>
    <t>00099021001 DEP.DE CHEQ.AJENOS,RET.DE CAM.,CONCEPTO: DEVOLUCION DE FONDOS,DEP.: MIN. DE EDUCACION , PROCEDENCIA: BANCO UNION S.A., CHEQUE: 5425, FECHA DE EMISION:31/05/2016</t>
  </si>
  <si>
    <t>00099021001 DEPOSITO DE EFECTIVO, DEPOSITANTE: GREGORIO QUISPE LIMACHI - MIN. DE EDUCACI¿N, CONCEPTO: DEVOLUCI¿N DE DOBLE PERCEPCI¿N, CUENTA DE DEPOSITO: CUENTA UNICA DEL TESORO</t>
  </si>
  <si>
    <t>00266022001 DEPOSITO DE EFECTIVO, DEPOSITANTE: MARGARITA VELASCO NINA, CONCEPTO: DEVOLUCION DE REFRIGERIO, CUENTA DE DEPOSITO: CUENTA UNICA DEL TESORO</t>
  </si>
  <si>
    <t>00099021001 DEP.DE CHEQ.AJENOS,RET.DE CAM.,CONCEPTO: DEVOLUCI¿N TRANSFERENCIA MINISTERIO DE OBRAS P¿BLICAS,DEP.: GOB. AUT. DEPARTAMENTAL DE COCHABAMBA , PROCEDENCIA: BANCO UNION S.A., CHEQUE: 65734, FECHA DE EMISION:18/05/2016</t>
  </si>
  <si>
    <t>00283062001 DEP.DE CHEQ.AJENOS,RET.DE CAM.,CONCEPTO: DEVOLUCI¿N REGIONAL SANTA CRUZ,DEP.: ADUANA NACIONAL DE BOLIVIA , PROCEDENCIA: BANCO UNION S.A., CHEQUE: 2059, FECHA DE EMISION:20/05/2016</t>
  </si>
  <si>
    <t>00099021001 DEP.DE CHEQ.AJENOS,RET.DE CAM.,CONCEPTO: PAGO TASA LICENCIA ATT,DEP.: EMPRESA FERROVIARIA ANDINA S.A. , PROCEDENCIA: BANCO BISA S.A., CHEQUE: 12291, FECHA DE EMISION:30/05/2016</t>
  </si>
  <si>
    <t>00099021001 DEP.DE CHEQ.AJENOS,RET.DE CAM.,CONCEPTO: PAGO TASA LICENCIA ATT,DEP.: EMPRESA FERROVIARIA ANDINA S.A. , PROCEDENCIA: BANCO BISA S.A., CHEQUE: 12289, FECHA DE EMISION:30/05/2016</t>
  </si>
  <si>
    <t>00099021001 DEPOSITO DE EFECTIVO, DEPOSITANTE: RAMIRO COLODRO SANDOVAL FF.AA, CONCEPTO: VIATICO, CUENTA DE DEPOSITO: CUENTA UNICA DEL TESORO</t>
  </si>
  <si>
    <t>00099021001 DEPOSITO DE EFECTIVO, DEPOSITANTE: CINTHIA VALERIA DIAZ, CONCEPTO: VIATICO, CUENTA DE DEPOSITO: CUENTA UNICA DEL TESORO</t>
  </si>
  <si>
    <t>00099021001 DEPOSITO DE EFECTIVO, DEPOSITANTE: AGETIC, CONCEPTO: POR CIERRE CAJA CHICA, CUENTA DE DEPOSITO: CUENTA UNICA DEL TESORO</t>
  </si>
  <si>
    <t>00041031107 DEPOSITO DE EFECTIVO, DEPOSITANTE: EDSON DANIEL GOMEZ RAMOS, CONCEPTO: DEVOLUCI¿N DE PASAJES, CUENTA DE DEPOSITO: CUENTA UNICA DEL TESORO</t>
  </si>
  <si>
    <t>AUTORIDAD DE FISCALIZACION Y CONTROL SOCIAL DE AGUA POTABLE Y SANEAMIENTO BASICO "AAPS"</t>
  </si>
  <si>
    <t>00099021001 DEPOSITO DE EFECTIVO, DEPOSITANTE: AAPS - JUAN ISRAEL COAQUIRA HUAYNOCA, CONCEPTO: DEVOLUCI¿N DE VI¿TICOS, CUENTA DE DEPOSITO: CUENTA UNICA DEL TESORO</t>
  </si>
  <si>
    <t>00099021001 DEPOSITO DE EFECTIVO, DEPOSITANTE: POLICIA BOLIVIANA, CONCEPTO: REVERSI¿N POR RECURSOS NO UTILIZADOS PARA ALIMENTACI¿N COMANDO DEPARTAMENTAL LA PAZ, CUENTA DE DEPOSITO: CUENTA UNICA DEL TESORO</t>
  </si>
  <si>
    <t>00046104202 DEPOSITO DE EFECTIVO, DEPOSITANTE: IGOR SEVERICHE CONDUCTOR MI SALUD CBBA, CONCEPTO: REVERSION, CUENTA DE DEPOSITO: CUENTA UNICA DEL TESORO</t>
  </si>
  <si>
    <t>00099021001 DEPOSITO DE EFECTIVO, DEPOSITANTE: MARIO CAMPOS MENDOZA, CONCEPTO: REVERSI¿N LIBRETA, CUENTA DE DEPOSITO: CUENTA UNICA DEL TESORO</t>
  </si>
  <si>
    <t>00099021001 DEPOSITO DE EFECTIVO, DEPOSITANTE: DR. RUDDY FLORES MONTERREY, CONCEPTO: DEVOLUCION DE RECURSOS POR AUDITORIA ESPECIAL DE PASAJES Y VIATICOS GEST2015,POR EL DR RUDDY FLORES, CUENTA DE DEPOSITO: CUENTA UNICA DEL TESORO</t>
  </si>
  <si>
    <t>00099021001 DEPOSITO DE EFECTIVO, DEPOSITANTE: WENDY ROSARIO MARTINEZ, CONCEPTO: DEVOLUCION DE REFRIGERIO, CUENTA DE DEPOSITO: CUENTA UNICA DEL TESORO</t>
  </si>
  <si>
    <t>00099021001 DEPOSITO DE EFECTIVO. DEPOSITANTE: JANNETH LETICIA ALEGRE NAVARRO. CONCEPTO: DEVOLUCION DE RECURSOS(PAGO DE HABERES MES ABRIL). CUENTA DE DEPOSITO: CUENTA UNICA DEL TESORO</t>
  </si>
  <si>
    <t>00212012001 DEPOSITO DE EFECTIVO. DEPOSITANTE: CRISTIAN DIAZ ARCIENEGA - INRA. CONCEPTO: DEVOLUCION DE FONDOS EN AVANCE - INRA. CUENTA DE DEPOSITO: CUENTA UNICA DEL TESORO</t>
  </si>
  <si>
    <t>00099021001 DEP.DE CHEQ.AJENOS.RET.DE CAM..CONCEPTO: GIRO: BELTRAN GUZMAN JANET.DEP.: BANCO UNION S.A. . PROCEDENCIA: BANCO UNION S.A.. CHEQUE: 140638. FECHA DE EMISION:01/06/2016</t>
  </si>
  <si>
    <t>00099021001 DEP.DE CHEQ.AJENOS.RET.DE CAM..CONCEPTO: GIRO: BELTRAN GUZMAN JANET.DEP.: BANCO UNION S.A. . PROCEDENCIA: BANCO UNION S.A.. CHEQUE: 140639. FECHA DE EMISION:01/06/2016</t>
  </si>
  <si>
    <t>00222014302 DEP.DE CHEQ.AJENOS.RET.DE CAM..CONCEPTO: REVERSION.DEP.: INIAF - SUCRE . PROCEDENCIA: BANCO UNION S.A.. CHEQUE: 1928. FECHA DE EMISION:16/05/2016</t>
  </si>
  <si>
    <t>00099021001 DEP.DE CHEQ.AJENOS.RET.DE CAM..CONCEPTO: GIRO: ZAMORA DAVNE PAOLA.DEP.: BANCO UNION S.A. . PROCEDENCIA: BANCO UNION S.A.. CHEQUE: 140637. FECHA DE EMISION:01/06/2016</t>
  </si>
  <si>
    <t>00222014302 DEP.DE CHEQ.AJENOS.RET.DE CAM..CONCEPTO: REVERSION.DEP.: INIAF - SUCRE . PROCEDENCIA: BANCO UNION S.A.. CHEQUE: 1924. FECHA DE EMISION:13/05/2016</t>
  </si>
  <si>
    <t>00254014101 DEP.DE CHEQ.AJENOS.RET.DE CAM..CONCEPTO: TRANSFERENCIA DE RECURSOS PARA EL SEGURO AGRARIO DEL MUNICIPIO DE SAN PEDRO DE CURAHUARA.DEP.: INSTITUTO DE SEGURO AGRARIO . PROCEDENCIA: BANCO UNION S.A.. CHEQUE: 585. FECHA DE EMISION:01/06/2016</t>
  </si>
  <si>
    <t>00254014101 DEP.DE CHEQ.AJENOS.RET.DE CAM..CONCEPTO: TRANSFERENCIA DE RECURSOS PARA EL SEGURO AGRARIO DEL MUNICIPIO DE CHUMA.DEP.: INSTITUTO DEL SEGURO AGRARIO . PROCEDENCIA: BANCO UNION S.A.. CHEQUE: 577. FECHA DE EMISION:20/05/2016</t>
  </si>
  <si>
    <t>00041014101 DEPOSITO DE EFECTIVO. DEPOSITANTE: G.A.M. SAN PEDRO DE QUEMES. CONCEPTO: DEVOLUCION DE RECURSOS NO EJECUTADOS. CUENTA DE DEPOSITO: CUENTA UNICA DEL TESORO</t>
  </si>
  <si>
    <t>00015021105 DEP.DE CHEQ.AJENOS.RET.DE CAM..CONCEPTO: PAGO A DOCENTES.DEP.: UNIPOL . PROCEDENCIA: BANCO UNION S.A.. CHEQUE: 6780. FECHA DE EMISION:30/05/2016</t>
  </si>
  <si>
    <t>00099021001 DEPOSITO DE EFECTIVO. DEPOSITANTE: DR. EFREN CHOQUE CAPUMA. CONCEPTO: DEVOLUCIÓN DE RECURSOS POR AUDITORÍA ESP DE PASAJES Y VIÁTICOS GESTIÓN 2015 POR EL DR. EFREN CHOQUE. CUENTA DE DEPOSITO: CUENTA UNICA DEL TESORO</t>
  </si>
  <si>
    <t>00099021001 DEPOSITO DE EFECTIVO. DEPOSITANTE: CELEDONIA CRUZ AYMA. CONCEPTO: DEVOLUCIÓN DE RECURSOS POR AUDITORÍA ESP DE PASAJES Y VIÁTICOS GESTIÓN 2015 POR SRA. CELEDONIA CRUZ. CUENTA DE DEPOSITO: CUENTA UNICA DEL TESORO</t>
  </si>
  <si>
    <t>00099021001 DEP.DE CHEQ.AJENOS.RET.DE CAM..CONCEPTO: DEVOLUCION AL TGN.DEP.: AUTORIDAD DE FISCALIZACION DE EMPRESAS . PROCEDENCIA: BANCO UNION S.A.. CHEQUE: 589. FECHA DE EMISION:31/05/2016</t>
  </si>
  <si>
    <t>00099021001 DEPOSITO DE EFECTIVO. DEPOSITANTE: VICTOR MAMANI SOLDADO. CONCEPTO: DOBLE PERCEPCIÓN. CUENTA DE DEPOSITO: CUENTA UNICA DEL TESORO</t>
  </si>
  <si>
    <t>00099021001 DEP.DE CHEQ.AJENOS.RET.DE CAM..CONCEPTO: PAGO TASA LICENCIA A.T.T..DEP.: EMPRESA FERROVIARIA ANDINA S.A. . PROCEDENCIA: BANCO BISA S.A.. CHEQUE: 12290. FECHA DE EMISION:30/05/2016</t>
  </si>
  <si>
    <t>00099021001 DEPOSITO DE EFECTIVO. DEPOSITANTE: SANDRA BEATRIZ DORIA MEDINA RIVERA. CONCEPTO: EXCESO DE HABERES ABRIL 2016. CUENTA DE DEPOSITO: CUENTA UNICA DEL TESORO</t>
  </si>
  <si>
    <t>00099021001 DEPOSITO DE EFECTIVO. DEPOSITANTE: ROSARIO MARTINEZ SARAVIA. CONCEPTO: DEVOLUCION SUELDO. CUENTA DE DEPOSITO: CUENTA UNICA DEL TESORO</t>
  </si>
  <si>
    <t>00099021001 DEPOSITO DE EFECTIVO. DEPOSITANTE: GERMAN BERNABE ALTAMIRANO VARGAS. CONCEPTO: DEVOLUCION DE VIATICOS - 2014. CUENTA DE DEPOSITO: CUENTA UNICA DEL TESORO</t>
  </si>
  <si>
    <t>00108012001 DEPOSITO DE EFECTIVO. DEPOSITANTE: YESICA RENGEL. CONCEPTO: COMPRA 2 ABONOS MEZZANINE "B" SRA. YESICA RENGEL. CUENTA DE DEPOSITO: CUENTA UNICA DEL TESORO</t>
  </si>
  <si>
    <t>00041031107 DEPOSITO DE EFECTIVO. DEPOSITANTE: ALEXANDER LIMA CALLPA. CONCEPTO: DEVOLUCION DE PASAJES. CUENTA DE DEPOSITO: CUENTA UNICA DEL TESORO</t>
  </si>
  <si>
    <t>00041031107 DEPOSITO DE EFECTIVO. DEPOSITANTE: OMAR CESAR CALLISAYA MAMANI. CONCEPTO: DEVOLUCION DE PASAJES. CUENTA DE DEPOSITO: CUENTA UNICA DEL TESORO</t>
  </si>
  <si>
    <t>00099021001 DEPOSITO DE EFECTIVO. DEPOSITANTE: REMIGIA CHAMBI DE CALLISAYA. CONCEPTO: COBRO INDEBIDO POR NUEVAS NUPCIAS. CUENTA DE DEPOSITO: CUENTA UNICA DEL TESORO</t>
  </si>
  <si>
    <t>00099021001 DEPOSITO DE EFECTIVO. DEPOSITANTE: VITALIANO MOLINA ERGUETA. CONCEPTO: DEVOLUCION POR COBRO INDEBIDO. CUENTA DE DEPOSITO: CUENTA UNICA DEL TESORO</t>
  </si>
  <si>
    <t>00266022001 DEPOSITO DE EFECTIVO. DEPOSITANTE: MARGARITA VELASCO NINA. CONCEPTO: DEVOLUCION DE REFRIGERIO DEL MES DE ABRIL DE LA DIRECCION DEP DE EDUCACION LA PAZ. CUENTA DE DEPOSITO: CUENTA UNICA DEL TESORO</t>
  </si>
  <si>
    <t>TRIBUNAL CONSTITUCIONAL PLURINACIONAL  "OEP"</t>
  </si>
  <si>
    <t>00099021001 DEPOSITO DE EFECTIVO. DEPOSITANTE: EMBAJADA DE HABANA - CUBA OEP - TSE. CONCEPTO: REVERSION DE SALDOS NO EJECUTADOS - EMBAJADA DE HABANA - CUBA. CUENTA DE DEPOSITO: CUENTA UNICA DEL TESORO</t>
  </si>
  <si>
    <t>00591012003 DEPOSITO DE EFECTIVO. DEPOSITANTE: LUCERO SILVA CHIRI. CONCEPTO: DEVOLUCION DE SALDO. CUENTA DE DEPOSITO: CUENTA UNICA DEL TESORO</t>
  </si>
  <si>
    <t>00212092001 DEP.DE CHEQ.AJENOS.RET.DE CAM..CONCEPTO: VENTA DE TONERS EN DESUSO INRA - ORURO.DEP.: INRA - ORURO . PROCEDENCIA: BANCO UNION S.A.. CHEQUE: 3586. FECHA DE EMISION:31/05/2016</t>
  </si>
  <si>
    <t>00035031101 DEP.DE CHEQ.AJENOS.RET.DE CAM..CONCEPTO: DEP POR ALQUILER DE UN PREDIO EXTERNO DEL C.F.CH.M. AL BANCO UNION PARA CAJERO AUTOMATICO.DEP.: MEFP - UCPP . PROCEDENCIA: BANCO UNION S.A.. CHEQUE: 615. FECHA DE EMISION:18/05/2016</t>
  </si>
  <si>
    <t>00212012018 DEP.DE CHEQ.AJENOS.RET.DE CAM..CONCEPTO: APORTES VOLUNTARIOS INRA-NAL. AVOCACIÓN LA PAZ.DEP.: INRA - AVC LA PAZ . PROCEDENCIA: BANCO UNION S.A.. CHEQUE: 1525. FECHA DE EMISION:31/05/2016</t>
  </si>
  <si>
    <t>00099021001 DEPOSITO DE EFECTIVO. DEPOSITANTE: CECILIA ALDAZOSA BERRIOS. CONCEPTO: REVERSION PARCIAL AL C-31 #12. CUENTA DE DEPOSITO: CUENTA UNICA DEL TESORO</t>
  </si>
  <si>
    <t>00212012018 DEP.DE CHEQ.AJENOS.RET.DE CAM..CONCEPTO: APORTES VOLUNTARIOS INRA-NAL AVOCACIÓN LA PAZ.DEP.: INRA-NAL. CSA . PROCEDENCIA: BANCO UNION S.A.. CHEQUE: 1526. FECHA DE EMISION:31/05/2016</t>
  </si>
  <si>
    <t>00099021001 DEP.DE CHEQ.AJENOS.RET.DE CAM..CONCEPTO: DEV. DE VIATICOS AL INTERIOR DEL PAIS. J. GONZALES.DEP.: CAMARA DE SENADORES . PROCEDENCIA: BANCO UNION S.A.. CHEQUE: 6072. FECHA DE EMISION:19/05/2016</t>
  </si>
  <si>
    <t>00099021001 DEP.DE CHEQ.AJENOS.RET.DE CAM..CONCEPTO: POR CONCEPTO DE MULTA A LA EMPRESA COPA CHIU (SERV.COMEDOR).DEP.: CAMARA DE SENADORES . PROCEDENCIA: BANCO UNION S.A.. CHEQUE: 6081. FECHA DE EMISION:24/05/2016</t>
  </si>
  <si>
    <t>00099021001 DEP.DE CHEQ.AJENOS.RET.DE CAM..CONCEPTO: DEV. DE PASAJES AEREOS DE LA GESTION/2013 (ROGELIO COTERHUANCA).DEP.: CAMARA DE SENADORES . PROCEDENCIA: BANCO UNION S.A.. CHEQUE: 6082. FECHA DE EMISION:24/05/2016</t>
  </si>
  <si>
    <t>00099021001 DEPOSITO DE EFECTIVO. DEPOSITANTE: DOMINGO HUALLPA MAMANI. CONCEPTO: DOBLE PERCEPCION. CUENTA DE DEPOSITO: CUENTA UNICA DEL TESORO</t>
  </si>
  <si>
    <t>00099021001 DEPOSITO DE EFECTIVO. DEPOSITANTE: MARINA ESPADA DE ACEBEY CI 2410122 LP. CONCEPTO: DEVOLUCIÓN DE PRA. CUENTA DE DEPOSITO: CUENTA UNICA DEL TESORO</t>
  </si>
  <si>
    <t>00099021001 DEPOSITO DE EFECTIVO. DEPOSITANTE: MINISTERIO DE CULTURAS Y TURISMO. CONCEPTO: DEVOLUCION VIATICOS Y PASAJES A LA LOCALIDAD DE CAMIRI DE LA GESTION 2013. CUENTA DE DEPOSITO: CUENTA UNICA DEL TESORO</t>
  </si>
  <si>
    <t>00099021001 DEPOSITO DE EFECTIVO. DEPOSITANTE: MINISTERIO DE CULTURAS Y TURISMO. CONCEPTO: DEVOLUCION VIATICOS Y PASAJES A LA LOCALIDAD DE YACUIBA. CAMIRI Y CARAPARI DE LA GESTION 2014. CUENTA DE DEPOSITO: CUENTA UNICA DEL TESORO</t>
  </si>
  <si>
    <t>00099021001 DEPOSITO DE EFECTIVO. DEPOSITANTE: MINISTERIO DE CULTURAS Y TURISMO. CONCEPTO: DEVOLUCION VIATICOS Y PASAJES A LA CIUDAD DE SUCRE DE LA GESTION 2014. CUENTA DE DEPOSITO: CUENTA UNICA DEL TESORO</t>
  </si>
  <si>
    <t>00099021001 DEP.DE CHEQ.AJENOS.RET.DE CAM..CONCEPTO: DEVOLUCIÓN DE COTIZACIÓN EXCESO EMP FBP.DEP.: FUTURO DE BOLIVIA S.A. AFP . PROCEDENCIA: BANCO DE CREDITO DE BOLIVIA S.A.. CHEQUE: 44172. FECHA DE EMISION:31/05/2016</t>
  </si>
  <si>
    <t>00099021001 DEP.DE CHEQ.AJENOS.RET.DE CAM..CONCEPTO: DEVOLUCIÓN DE COTIZACIÓN EXCESO EMPLEADOR.DEP.: FUTURO DE BOLIVIA S.A. AFP . PROCEDENCIA: BANCO DE CREDITO DE BOLIVIA S.A.. CHEQUE: 44171. FECHA DE EMISION:31/05/2016</t>
  </si>
  <si>
    <t>00099021001 DEP.DE CHEQ.AJENOS.RET.DE CAM..CONCEPTO: DEVOLUCIÓN DE COTIZACIÓN EXCESO EMPLEADOR.DEP.: FUTURO DE BOLIVIA S.A. AFP . PROCEDENCIA: BANCO DE CREDITO DE BOLIVIA S.A.. CHEQUE: 44170. FECHA DE EMISION:31/05/2016</t>
  </si>
  <si>
    <t xml:space="preserve">GOBIERNO AUTONOMO MUNICIPAL DE COROICO </t>
  </si>
  <si>
    <t>00099021001 DEP.DE CHEQ.AJENOS.RET.DE CAM..CONCEPTO: DEVOLUCION DE SALDOS NO EJECUTADOS.DEP.: GOBIERNO AUTONOMO MUNICIPAL DE COROICO . PROCEDENCIA: BANCO UNION S.A.. CHEQUE: 6148. FECHA DE EMISION:01/06/2016</t>
  </si>
  <si>
    <t>00010011102 DEPOSITO DE EFECTIVO. DEPOSITANTE: CARLOS HUMBERTO BURGOA MOYA. CONCEPTO: REGULARIZACION VALORADOS ANULADOS CONSULADO DE TACNA. CUENTA DE DEPOSITO: CUENTA UNICA DEL TESORO</t>
  </si>
  <si>
    <t>00099021001 DEP.DE CHEQ.AJENOS.RET.DE CAM..CONCEPTO: PAGO INCAPACIDAD TEMPORALES ( REEMBOLSO) MIN ECONOMIA Y FINANZAS PUBLICAS.DEP.: CAJA NACIONAL DE SALUD . PROCEDENCIA: BANCO UNION S.A.. CHEQUE: 10303. FECHA DE EMISION:02/06/2016</t>
  </si>
  <si>
    <t>00099021001 DEP.DE CHEQ.AJENOS.RET.DE CAM..CONCEPTO: PAGO INCAPACIDAD TEMPORALES ( REEMBOLSO) MIN ECONOMIA Y FINANZAS PUBLICAS.DEP.: CAJA NACIONAL DE SALUD . PROCEDENCIA: BANCO UNION S.A.. CHEQUE: 10304. FECHA DE EMISION:02/06/2016</t>
  </si>
  <si>
    <t>00099021001 DEP.DE CHEQ.AJENOS.RET.DE CAM..CONCEPTO: PAGO INCAPACIDAD TEMPORALES ( REEMBOLSO) MIN ECONOMIA Y FINANZAS PUBLICAS.DEP.: CAJA NACIONAL DE SALUD . PROCEDENCIA: BANCO UNION S.A.. CHEQUE: 10305. FECHA DE EMISION:02/06/2016</t>
  </si>
  <si>
    <t>00292012001 DEPOSITO DE EFECTIVO. DEPOSITANTE: SIMON MACHACA. CONCEPTO: DEVOLUCION DE ACUERDO A INFORME DE AUDITORIA. CUENTA DE DEPOSITO: CUENTA UNICA DEL TESORO</t>
  </si>
  <si>
    <t>00099021001 DEPOSITO DE EFECTIVO. DEPOSITANTE: SOFIA LEDEZMA Q DE TICONA. CONCEPTO: DOBLE PERCEPCIÓN. CUENTA DE DEPOSITO: CUENTA UNICA DEL TESORO</t>
  </si>
  <si>
    <t>00099021001 DEPOSITO DE EFECTIVO. DEPOSITANTE: SANTIAGO SARZURI FERNANDEZ. CONCEPTO: DOBLE PERCEPCION. CUENTA DE DEPOSITO: CUENTA UNICA DEL TESORO</t>
  </si>
  <si>
    <t>00099021001 DEPOSITO DE EFECTIVO. DEPOSITANTE: GUMERCINDA CHAMBI PACO DE CALCINA. CONCEPTO: DOBLE PERCEPCION. CUENTA DE DEPOSITO: CUENTA UNICA DEL TESORO</t>
  </si>
  <si>
    <t>00099021001 DEPOSITO DE EFECTIVO. DEPOSITANTE: SENASIR - ALFREDO CORTEZ CALLA. CONCEPTO: DEVOLUCIÓN DE DEUDA. CUENTA DE DEPOSITO: CUENTA UNICA DEL TESORO</t>
  </si>
  <si>
    <t>00099021001 DEPOSITO DE EFECTIVO. DEPOSITANTE: ALEJANDRO RAMIRO PACHECO PELAEZ. CONCEPTO: DOBLE PERCEPCION. CUENTA DE DEPOSITO: CUENTA UNICA DEL TESORO</t>
  </si>
  <si>
    <t>00015011108 DEPOSITO DE EFECTIVO. DEPOSITANTE: MIN DE GOB- EDWIN RENE RUIZ CHAMBI. CONCEPTO: DESCARGO ASIGNACION DE RECURSOS POR TRASLADO DE PRIVADOS DE LIBERTAD DDRP-SANTA CRUZ. CUENTA DE DEPOSITO: CUENTA UNICA DEL TESORO</t>
  </si>
  <si>
    <t>00099021001 DEPOSITO DE EFECTIVO. DEPOSITANTE: CECILIO MAMANI CHOQUEHUANCA. CONCEPTO: DOBLE PERCEPCION. CUENTA DE DEPOSITO: CUENTA UNICA DEL TESORO</t>
  </si>
  <si>
    <t>00047261101 DEPOSITO DE EFECTIVO. DEPOSITANTE: EDDY VASQUEZ HUANCA. CONCEPTO: REVERSIÓN SALDO NO UTILIZADO C-31 PREVENTIVO 08. CUENTA DE DEPOSITO: CUENTA UNICA DEL TESORO</t>
  </si>
  <si>
    <t>00047261101 DEPOSITO DE EFECTIVO. DEPOSITANTE: EDDY VASQUEZ HUANCA. CONCEPTO: REVERSIÓN SALDO NO UTILIZADO C-31 PREVENTIVO 28. CUENTA DE DEPOSITO: CUENTA UNICA DEL TESORO</t>
  </si>
  <si>
    <t>00099021001 DEPOSITO DE EFECTIVO. DEPOSITANTE: UEP-ACCESOS. CONCEPTO: DEVOLUCION DE FONDOS EN AVANCE. CUENTA DE DEPOSITO: CUENTA UNICA DEL TESORO</t>
  </si>
  <si>
    <t>00099021001 DEPOSITO DE EFECTIVO. DEPOSITANTE: GERMAN HUGO MATOS FLORES. CONCEPTO: REEMBOLSO. CUENTA DE DEPOSITO: CUENTA UNICA DEL TESORO</t>
  </si>
  <si>
    <t>00099021001 DEPOSITO DE EFECTIVO. DEPOSITANTE: AIDA LUZ MORALES VDA. DE ROSSO. CONCEPTO: CONVENIO DE PAGO 009.16. CUENTA DE DEPOSITO: CUENTA UNICA DEL TESORO</t>
  </si>
  <si>
    <t>00099021001 DEPOSITO DE EFECTIVO. DEPOSITANTE: CONSUELO ALIAGA DE RIOS. CONCEPTO: DEVOLUCION DE SUELDO. CUENTA DE DEPOSITO: CUENTA UNICA DEL TESORO</t>
  </si>
  <si>
    <t>MINISTERIO DE TRABAJO. EMPLEO Y PREVISION SOCIAL  "MTEPS"</t>
  </si>
  <si>
    <t>00099021001 DEPOSITO DE EFECTIVO. DEPOSITANTE: LUIS VASQUEZ VILLAMOR. CONCEPTO: DEVOLUCION DE RECURSOS INF. PRELIMINAR DEL 18/05/16 INS MTEPS-UAI N 018/011. CUENTA DE DEPOSITO: CUENTA UNICA DEL TESORO</t>
  </si>
  <si>
    <t>INSTITUTO BOLIVIANO DE LA CEGUERA "IBC"</t>
  </si>
  <si>
    <t>00111012001 DEPOSITO DE EFECTIVO. DEPOSITANTE: JOSE LUIS PINTO LOZA. CONCEPTO: REPOSICIÓN DE GASTO GESTIÓN 2014. CUENTA DE DEPOSITO: CUENTA UNICA DEL TESORO</t>
  </si>
  <si>
    <t>00099021001 DEPOSITO DE EFECTIVO. DEPOSITANTE: JORGE LUIS GALLARDO IBAÑEZ-SERNAP. CONCEPTO: DEVOLUCION DE VIATICOS (TRIBUTOS-LABORAL). CUENTA DE DEPOSITO: CUENTA UNICA DEL TESORO</t>
  </si>
  <si>
    <t>00099021001 DEPOSITO DE EFECTIVO. DEPOSITANTE: ENTRAMBASAGUAS AVILA CLAUDIA CI:3114513. CONCEPTO: REVERSION HABERES ABRIL 2016. CUENTA DE DEPOSITO: CUENTA UNICA DEL TESORO</t>
  </si>
  <si>
    <t>00099021001 DEPOSITO DE EFECTIVO. DEPOSITANTE: FELIPA AYALA DE NINAHUANCA. CONCEPTO: DEVOLUCIÓN POR COBRO INDEBIDO. CUENTA DE DEPOSITO: CUENTA UNICA DEL TESORO</t>
  </si>
  <si>
    <t>00099021001 DEPOSITO DE EFECTIVO. DEPOSITANTE: INES NATALIA PEÑARANDA MORALES. CONCEPTO: DEVOLUCIÓN DE VIÁTICOS POR VIAJE REALIZADO A JAPON GESTIÓN 2015 (9 AL 18 DE ABRIL). CUENTA DE DEPOSITO: CUENTA UNICA DEL TESORO</t>
  </si>
  <si>
    <t>00099021001 DEPOSITO DE EFECTIVO. DEPOSITANTE: INES NATALIA PEÑARANDA MORALES. CONCEPTO: DEVOLUCIÓN DE VIÁTICOS POR VIAJE REALIZADO A ARGENTINA GESTIÓN 2015 (11 AL 12 DE MARZO). CUENTA DE DEPOSITO: CUENTA UNICA DEL TESORO</t>
  </si>
  <si>
    <t>00099021001 DEPOSITO DE EFECTIVO. DEPOSITANTE: FELIPA QUISPE VDA DE SALCEDO CI 2540497 LP. CONCEPTO: DEVOLUCION COBROS INDEBIDOS. CUENTA DE DEPOSITO: CUENTA UNICA DEL TESORO</t>
  </si>
  <si>
    <t>00099021001 DEPOSITO DE EFECTIVO. DEPOSITANTE: CRISTINA ATTO GUTIERREZ CI. 3666582. CONCEPTO: DEVOLUCION DE RECURSOS. POR EXCEDENTE EN EL SALARIO. CUENTA DE DEPOSITO: CUENTA UNICA DEL TESORO</t>
  </si>
  <si>
    <t>00099021001 DEPOSITO DE EFECTIVO. DEPOSITANTE: MARIA ESTELA CONDORI CALCINA. CONCEPTO: DEVOLUCION DE VIATICO DEL VIAJE ARGENTINA DEL 11 AL 12 DE MARZO DE 2015. CUENTA DE DEPOSITO: CUENTA UNICA DEL TESORO</t>
  </si>
  <si>
    <t>00099021001 DEPOSITO DE EFECTIVO. DEPOSITANTE: BELISARIO MONRROY MOLINA. CONCEPTO: DEVOLUCIÓN DEL PAGO ÚNICO SEGÚN D.S. 822. CUENTA DE DEPOSITO: CUENTA UNICA DEL TESORO</t>
  </si>
  <si>
    <t>00099021001 DEPOSITO DE EFECTIVO. DEPOSITANTE: MARIA DEL CARMEN ALMENDRAS. CONCEPTO: DEVOLUCION DE RECURSOS. CUENTA DE DEPOSITO: CUENTA UNICA DEL TESORO</t>
  </si>
  <si>
    <t>00099021001 DEPOSITO DE EFECTIVO. DEPOSITANTE: MIN DE CUL Y TUR-CLAUDIA MOLLINEDO CALDERON. CONCEPTO: DEVOLUCION DE VIATICOS 2014 - SUCRE. CUENTA DE DEPOSITO: CUENTA UNICA DEL TESORO</t>
  </si>
  <si>
    <t>00099021001 DEPOSITO DE EFECTIVO. DEPOSITANTE: MIN DE CUL Y TUR-CLAUDIA MOLLINEDO CALDERON. CONCEPTO: DEVOLUCION DE VIATICOS 2013 - SANTA CRUZ. CUENTA DE DEPOSITO: CUENTA UNICA DEL TESORO</t>
  </si>
  <si>
    <t>00099021001 DEPOSITO DE EFECTIVO. DEPOSITANTE: RUFINO RAMON MARCA RAMOS. CONCEPTO: DOBLE PERCEPCION. CUENTA DE DEPOSITO: CUENTA UNICA DEL TESORO</t>
  </si>
  <si>
    <t>00572012001 DEPOSITO DE EFECTIVO. DEPOSITANTE: EDITORIAL QUATRO HERMANOS. CONCEPTO: DEVOLUCION A EMAPA POR DIAS DE ATRASO EN ENTREGA DE HOJAS MEMBRETADAS. CUENTA DE DEPOSITO: CUENTA UNICA DEL TESORO</t>
  </si>
  <si>
    <t>00015011108 DEPOSITO DE EFECTIVO. DEPOSITANTE: OMAR ZEBALLOS. CONCEPTO: DESCARGO. CUENTA DE DEPOSITO: CUENTA UNICA DEL TESORO</t>
  </si>
  <si>
    <t>00041031107 DEPOSITO DE EFECTIVO. DEPOSITANTE: JORGE ABEL BUITRE VARGAS. CONCEPTO: DEVOLUCION DE PASAJES Y TRASLADO DE PESAS PATRON. CUENTA DE DEPOSITO: CUENTA UNICA DEL TESORO</t>
  </si>
  <si>
    <t>00099021001 DEPOSITO DE EFECTIVO. DEPOSITANTE: JORGE JUAN PADILLA ELIAS CI: 1259497 PT. CONCEPTO: DEVOLUCIÓN DE PAGO EXCEDENTE DEL SALARIO MAYOR AL DEL PRESIDENTE ENERO 2016. CUENTA DE DEPOSITO: CUENTA UNICA DEL TESORO</t>
  </si>
  <si>
    <t>00099021001 DEPOSITO DE EFECTIVO. DEPOSITANTE: LUCRECIA VELARDE VDA DE FLORES. CONCEPTO: PARA DEPARTAMENTO DE SENASIR. CUENTA DE DEPOSITO: CUENTA UNICA DEL TESORO</t>
  </si>
  <si>
    <t>00099021001 DEPOSITO DE EFECTIVO. DEPOSITANTE: JEANNETH QUISPE DE ROCHA. CONCEPTO: DEVOLUCIÓN DE AGUINALDO. CUENTA DE DEPOSITO: CUENTA UNICA DEL TESORO</t>
  </si>
  <si>
    <t>00099021001 DEPOSITO DE EFECTIVO. DEPOSITANTE: ESTELA VELA QUISPE. CONCEPTO: DEVOLUCION BONO DE VACUNACION. CUENTA DE DEPOSITO: CUENTA UNICA DEL TESORO</t>
  </si>
  <si>
    <t>00523012001 DEP.DE CHEQ.AJENOS.RET.DE CAM..CONCEPTO: PAGO POR PRESATACIONDE SERVICIOS POSTALES.DEP.: ECOBOL . PROCEDENCIA: BANCO NACIONAL DE BOLIVIA S.A.. CHEQUE: 5229. FECHA DE EMISION:25/05/2016</t>
  </si>
  <si>
    <t>00523012001 DEP.DE CHEQ.AJENOS.RET.DE CAM..CONCEPTO: PAGO POR PRESTACION DE SERVICIOS POSTALES.DEP.: ECOBOL . PROCEDENCIA: BANCO BISA S.A.. CHEQUE: 2477. FECHA DE EMISION:25/05/2016</t>
  </si>
  <si>
    <t>00523012001 DEP.DE CHEQ.AJENOS.RET.DE CAM..CONCEPTO: PAGO POR PRESTACION DE SERVICIOS POSTALES.DEP.: ECOBOL . PROCEDENCIA: BANCO BISA S.A.. CHEQUE: 2483. FECHA DE EMISION:27/05/2016</t>
  </si>
  <si>
    <t>00523012001 DEP.DE CHEQ.AJENOS.RET.DE CAM..CONCEPTO: PAGO POR PRESTACION DE SERVICIOS POSTALES.DEP.: ECOBOL . PROCEDENCIA: BANCO NACIONAL DE BOLIVIA S.A.. CHEQUE: 5201. FECHA DE EMISION:10/05/2016</t>
  </si>
  <si>
    <t>00523012001 DEP.DE CHEQ.AJENOS.RET.DE CAM..CONCEPTO: PAGO POR PRESTACION DE SERVICIOS POSTALES.DEP.: ECOBOL . PROCEDENCIA: BANCO NACIONAL DE BOLIVIA S.A.. CHEQUE: 5228. FECHA DE EMISION:25/05/2016</t>
  </si>
  <si>
    <t>00523012001 DEP.DE CHEQ.AJENOS.RET.DE CAM..CONCEPTO: PAGO POR PRESTACION DE SERVICIOS POSTALES.DEP.: ECOBOL . PROCEDENCIA: BANCO BISA S.A.. CHEQUE: 159. FECHA DE EMISION:23/05/2016</t>
  </si>
  <si>
    <t>00523012001 DEP.DE CHEQ.AJENOS.RET.DE CAM..CONCEPTO: PAGO POR PRESTACION DE SERVICIOS POSTALES.DEP.: ECOBOL . PROCEDENCIA: BANCO BISA S.A.. CHEQUE: 557. FECHA DE EMISION:25/05/2016</t>
  </si>
  <si>
    <t>00523012001 DEP.DE CHEQ.AJENOS.RET.DE CAM..CONCEPTO: PAGO POR PRESTACION DE SERVICIOS POSTALES.DEP.: ECOBOL . PROCEDENCIA: BANCO BISA S.A.. CHEQUE: 271. FECHA DE EMISION:24/05/2016</t>
  </si>
  <si>
    <t>00523012001 DEP.DE CHEQ.AJENOS.RET.DE CAM..CONCEPTO: PAGO POR PRESTACION DE SERVICIOS POSTALES.DEP.: ECOBOL . PROCEDENCIA: BANCO UNION S.A.. CHEQUE: 2584. FECHA DE EMISION:23/05/2016</t>
  </si>
  <si>
    <t>00099021001 DEP.DE CHEQ.AJENOS.RET.DE CAM..CONCEPTO: GIRO: JULIO CESAR CADIMA GUTIERREZ.DEP.: BANCO UNION SA . PROCEDENCIA: BANCO UNION S.A.. CHEQUE: 140642. FECHA DE EMISION:06/06/2016</t>
  </si>
  <si>
    <t>00047247001 DEP.DE CHEQ.AJENOS.RET.DE CAM..CONCEPTO: DEVOLUCION DE FONDOS UOR CHACO.DEP.: PROYECTO DE ALIANZAS RURALES - PAR . PROCEDENCIA: BANCO UNION S.A.. CHEQUE: 44. FECHA DE EMISION:17/05/2016</t>
  </si>
  <si>
    <t>00099021001 DEPOSITO DE EFECTIVO. DEPOSITANTE: SEDES LA PAZ-ADOLFO DAMIAN CONTRERAS CALLISAYA. CONCEPTO: DEVOLUCION POR PAGO DE BONO DE ANTIGUEDAD EN 2 ITEMS DE MEDIO TIEMPO. CUENTA DE DEPOSITO: CUENTA UNICA DEL TESORO</t>
  </si>
  <si>
    <t>00234014201 DEP.DE CHEQ.AJENOS.RET.DE CAM..CONCEPTO: DEVOLUCION DE SALDO DE GESTIONES ANTERIORES.DEP.: SERGEOMIN-FONDO ROTATIVO INVERSION . PROCEDENCIA: BANCO UNION S.A.. CHEQUE: 10. FECHA DE EMISION:02/06/2016</t>
  </si>
  <si>
    <t>00010011101 DEPOSITO DE EFECTIVO. DEPOSITANTE: CESAR ADALID SILES BAZAN. CONCEPTO: DEVOLUCION SABSA-ISAE GESTION 2013. CUENTA DE DEPOSITO: CUENTA UNICA DEL TESORO</t>
  </si>
  <si>
    <t>00099021001 DEPOSITO DE EFECTIVO. DEPOSITANTE: CESAR ADALID SILES BAZAN. CONCEPTO: DEVOLUCION SABSA-ISAE GESTION 2014. CUENTA DE DEPOSITO: CUENTA UNICA DEL TESORO</t>
  </si>
  <si>
    <t>00099021001 DEPOSITO DE EFECTIVO. DEPOSITANTE: CESAR ADALID SILES BAZAN. CONCEPTO: DEVOLUCION SABSA GESTION 2014. CUENTA DE DEPOSITO: CUENTA UNICA DEL TESORO</t>
  </si>
  <si>
    <t>00099021001 DEPOSITO DE EFECTIVO. DEPOSITANTE: ROMAN PEÑAFIEL CONDORETY. CONCEPTO: DOBLE PERCEPCION. CUENTA DE DEPOSITO: CUENTA UNICA DEL TESORO</t>
  </si>
  <si>
    <t>00099021001 DEPOSITO DE EFECTIVO. DEPOSITANTE: PORFIRIO ROQUE NIERVA. CONCEPTO: DOBLE PERCEPCIÓN. CUENTA DE DEPOSITO: CUENTA UNICA DEL TESORO</t>
  </si>
  <si>
    <t>00099021001 DEPOSITO DE EFECTIVO. DEPOSITANTE: CLARA ALICIA MORALES SANCHEZ. CONCEPTO: DOBLE PERCEPCION. CUENTA DE DEPOSITO: CUENTA UNICA DEL TESORO</t>
  </si>
  <si>
    <t>00099021001 DEPOSITO DE EFECTIVO. DEPOSITANTE: MIGUEL GUTIERREZ SALINAS. CONCEPTO: DEVOLUCION DE PASAJES. CUENTA DE DEPOSITO: CUENTA UNICA DEL TESORO</t>
  </si>
  <si>
    <t>00099021001 DEPOSITO DE EFECTIVO. DEPOSITANTE: RAUL ANTONIO ARTEAGA LOAYZA. CONCEPTO: DEVOLUCIÓN DE PASAJES. CUENTA DE DEPOSITO: CUENTA UNICA DEL TESORO</t>
  </si>
  <si>
    <t>00312018701 DEPOSITO DE EFECTIVO. DEPOSITANTE: FELIX ROCHA. CONCEPTO: PREVENTIVO 227. CUENTA DE DEPOSITO: CUENTA UNICA DEL TESORO</t>
  </si>
  <si>
    <t>00099021001 DEPOSITO DE EFECTIVO. DEPOSITANTE: YAMIL MARCELO FARFAN. CONCEPTO: PREVENTIVO 902. CUENTA DE DEPOSITO: CUENTA UNICA DEL TESORO</t>
  </si>
  <si>
    <t>00099021001 DEPOSITO DE EFECTIVO. DEPOSITANTE: DAVID FLORES. CONCEPTO: PREVENTIVO 924. CUENTA DE DEPOSITO: CUENTA UNICA DEL TESORO</t>
  </si>
  <si>
    <t>00312014401 DEPOSITO DE EFECTIVO. DEPOSITANTE: ROCIO TORREZ SURI. CONCEPTO: PREVENTIVO 950. CUENTA DE DEPOSITO: CUENTA UNICA DEL TESORO</t>
  </si>
  <si>
    <t>00312014401 DEPOSITO DE EFECTIVO. DEPOSITANTE: ROCIO TORREZ SURI. CONCEPTO: PREVENTIVO 951. CUENTA DE DEPOSITO: CUENTA UNICA DEL TESORO</t>
  </si>
  <si>
    <t>00312014401 DEPOSITO DE EFECTIVO. DEPOSITANTE: OMAR MIRANDA MACOÑO. CONCEPTO: PREVENTIVO 753. CUENTA DE DEPOSITO: CUENTA UNICA DEL TESORO</t>
  </si>
  <si>
    <t>00312014401 DEPOSITO DE EFECTIVO. DEPOSITANTE: OMAR MIRANDA MACOÑO. CONCEPTO: PREVENTIVO 942. CUENTA DE DEPOSITO: CUENTA UNICA DEL TESORO</t>
  </si>
  <si>
    <t>00312014401 DEPOSITO DE EFECTIVO. DEPOSITANTE: VANESSA IBIS SORETA JUSTINIANO. CONCEPTO: PREVENTIVO 1057. CUENTA DE DEPOSITO: CUENTA UNICA DEL TESORO</t>
  </si>
  <si>
    <t>00312014401 DEPOSITO DE EFECTIVO. DEPOSITANTE: GARY CORREA FIGUEROA. CONCEPTO: PREVENTIVO 927. CUENTA DE DEPOSITO: CUENTA UNICA DEL TESORO</t>
  </si>
  <si>
    <t>00312014401 DEPOSITO DE EFECTIVO. DEPOSITANTE: MAIRA VIRUEZ SAUCEDO. CONCEPTO: PREVENTIVO 531. CUENTA DE DEPOSITO: CUENTA UNICA DEL TESORO</t>
  </si>
  <si>
    <t>00312014401 DEPOSITO DE EFECTIVO. DEPOSITANTE: MAIRA VIRUEZ SAUCEDO. CONCEPTO: PREVENTIVO 534. CUENTA DE DEPOSITO: CUENTA UNICA DEL TESORO</t>
  </si>
  <si>
    <t>00312014401 DEPOSITO DE EFECTIVO. DEPOSITANTE: CARLA FABIOLA GUTIERREZ RODRIGUEZ. CONCEPTO: PREVENTIVO 938. CUENTA DE DEPOSITO: CUENTA UNICA DEL TESORO</t>
  </si>
  <si>
    <t>00312014401 DEPOSITO DE EFECTIVO. DEPOSITANTE: CARLA FABIOLA GUTIERREZ RODRIGUEZ. CONCEPTO: PREVENTIVO 941. CUENTA DE DEPOSITO: CUENTA UNICA DEL TESORO</t>
  </si>
  <si>
    <t>00312014401 DEPOSITO DE EFECTIVO. DEPOSITANTE: JEANGLER ARELY PEREZ CALLER. CONCEPTO: PREVENTIVO 355. CUENTA DE DEPOSITO: CUENTA UNICA DEL TESORO</t>
  </si>
  <si>
    <t>00312014401 DEPOSITO DE EFECTIVO. DEPOSITANTE: IGNACIO MEDINA MENDOZA. CONCEPTO: PREVENTIVO 739. CUENTA DE DEPOSITO: CUENTA UNICA DEL TESORO</t>
  </si>
  <si>
    <t>00312014401 DEPOSITO DE EFECTIVO. DEPOSITANTE: IGNACIO MEDINA MENDOZA. CONCEPTO: PREVENTIVO 740. CUENTA DE DEPOSITO: CUENTA UNICA DEL TESORO</t>
  </si>
  <si>
    <t>00312014401 DEPOSITO DE EFECTIVO. DEPOSITANTE: RAMON ALVARADO SAGREDO. CONCEPTO: PREVENTIVO 741. CUENTA DE DEPOSITO: CUENTA UNICA DEL TESORO</t>
  </si>
  <si>
    <t>00312014401 DEPOSITO DE EFECTIVO. DEPOSITANTE: RAMON ALVARADO SAGREDO. CONCEPTO: PREVENTIVO 742. CUENTA DE DEPOSITO: CUENTA UNICA DEL TESORO</t>
  </si>
  <si>
    <t>00312014401 DEPOSITO DE EFECTIVO. DEPOSITANTE: WILSON LIJERON BANEGAS. CONCEPTO: PREVENTIVO 1161. CUENTA DE DEPOSITO: CUENTA UNICA DEL TESORO</t>
  </si>
  <si>
    <t>00099021001 DEPOSITO DE EFECTIVO. DEPOSITANTE: JOSE CARLOS AGUILAR GARFIAS. CONCEPTO: DOBLE PERCEPCION. CUENTA DE DEPOSITO: CUENTA UNICA DEL TESORO</t>
  </si>
  <si>
    <t>00041031107 DEPOSITO DE EFECTIVO. DEPOSITANTE: ERIK GUEVARA MURILLO - IBMETRO. CONCEPTO: DEVOLUCION DE GASTOS OPERATIVOS. SERVICIOS YPFB PLANTA COCHABAMABA Y PUERTO VILLARROEL. CUENTA DE DEPOSITO: CUENTA UNICA DEL TESORO</t>
  </si>
  <si>
    <t>00099021001 DEPOSITO DE EFECTIVO. DEPOSITANTE: JULIO ALANOCA COARETI. CONCEPTO: DOBLE PERCEPCION. CUENTA DE DEPOSITO: CUENTA UNICA DEL TESORO</t>
  </si>
  <si>
    <t>00015011108 DEPOSITO DE EFECTIVO. DEPOSITANTE: EDSON ALCOCER. CONCEPTO: OTROS GASTOS. CUENTA DE DEPOSITO: CUENTA UNICA DEL TESORO</t>
  </si>
  <si>
    <t>00099021001 DEPOSITO DE EFECTIVO. DEPOSITANTE: A.S.F.I.. CONCEPTO: APROBACIÓN DE CURSO GESTIÓN DE CONTRATOS ESTATALES EMITIDDO POR LA PROCURADORÍA GENERAL DEL ESTADO. CUENTA DE DEPOSITO: CUENTA UNICA DEL TESORO</t>
  </si>
  <si>
    <t>00099021001 DEPOSITO DE EFECTIVO. DEPOSITANTE: KATHERINE RIBERA EGUEZ. CONCEPTO: DEVOLUCIÓN DE SALDOS NO UTILIZADOS. CUENTA DE DEPOSITO: CUENTA UNICA DEL TESORO</t>
  </si>
  <si>
    <t>00099021001 DEPOSITO DE EFECTIVO. DEPOSITANTE: LIDICE COUTIN LEGRA-FUNDACION BRIGADA MEDICA. CONCEPTO: DEVOLUCION POR CONCEPTO ESTIPENDIO CORRESPONDIENTE A MES ABRIL 2016. CUENTA DE DEPOSITO: CUENTA UNICA DEL TESORO</t>
  </si>
  <si>
    <t>00373024101 DEPOSITO DE EFECTIVO. DEPOSITANTE: RAUL ANTEQUERA QUISBERT. CONCEPTO: DEVOLUCIÓN DE FONDOS EN AVANCE FDI. CUENTA DE DEPOSITO: CUENTA UNICA DEL TESORO</t>
  </si>
  <si>
    <t>00373024101 DEPOSITO DE EFECTIVO. DEPOSITANTE: RAUL PABLO ANTEQUERA QUISBERT. CONCEPTO: DEVOLUCIÓN FONDOS EN AVANCE DEL FDI. CUENTA DE DEPOSITO: CUENTA UNICA DEL TESORO</t>
  </si>
  <si>
    <t>00099021001 DEPOSITO DE EFECTIVO. DEPOSITANTE: LAURA HURTADO DE MENDOZA CARBALLO. CONCEPTO: DEVOLUCION DE VIATICOS. CUENTA DE DEPOSITO: CUENTA UNICA DEL TESORO</t>
  </si>
  <si>
    <t>00099021001 DEPOSITO DE EFECTIVO. DEPOSITANTE: JANETH ELSIE ARRATIA PARISACA. CONCEPTO: DEVOLUCION DE VIATICOS. CUENTA DE DEPOSITO: CUENTA UNICA DEL TESORO</t>
  </si>
  <si>
    <t>00132062001 DEP.DE CHEQ.AJENOS.RET.DE CAM..CONCEPTO: DEVOLUCIÓN DE SALDOS - FLAMAGAS.DEP.: SEDEM . PROCEDENCIA: BANCO UNION S.A.. CHEQUE: 1575. FECHA DE EMISION:02/06/2016</t>
  </si>
  <si>
    <t>00099021001 DEPOSITO DE EFECTIVO. DEPOSITANTE: RI - 21 "ILLIMANI". CONCEPTO: DEVOLUCIÓN ADQUISICIÓN COMBUSTIBLE. CUENTA DE DEPOSITO: CUENTA UNICA DEL TESORO</t>
  </si>
  <si>
    <t>00099021001 DEPOSITO DE EFECTIVO. DEPOSITANTE: EDISON ALEJANDRO IRAHOLA CAERO. CONCEPTO: DEVOLUCION PASAJES POR VIAJE COMISION ORURO. CUENTA DE DEPOSITO: CUENTA UNICA DEL TESORO</t>
  </si>
  <si>
    <t>00523012001 DEP.DE CHEQ.AJENOS.RET.DE CAM..CONCEPTO: PAGO POR PRESTACION DE SERVICIOS PORTALES.DEP.: ECOBOL . PROCEDENCIA: BANCO NACIONAL DE BOLIVIA S.A.. CHEQUE: 5993. FECHA DE EMISION:25/05/2016</t>
  </si>
  <si>
    <t>00523012001 DEP.DE CHEQ.AJENOS.RET.DE CAM..CONCEPTO: PAGO POR PRESTACION DE SERVICIOS POSTALES.DEP.: ECOBOL . PROCEDENCIA: BANCO NACIONAL DE BOLIVIA S.A.. CHEQUE: 10788. FECHA DE EMISION:24/05/2016</t>
  </si>
  <si>
    <t>00099021001 DEPOSITO DE EFECTIVO. DEPOSITANTE: MARTHA NAYIBE AZOGUE RIBERA. CONCEPTO: DOBLE PERCEPCION. CUENTA DE DEPOSITO: CUENTA UNICA DEL TESORO</t>
  </si>
  <si>
    <t>00099021001 DEP.DE CHEQ.AJENOS.RET.DE CAM..CONCEPTO: GIRO: GONZALES MERCADO LUIS RENE.DEP.: BANCO UNIÓN S.A. . PROCEDENCIA: BANCO UNION S.A.. CHEQUE: 140645. FECHA DE EMISION:07/06/2016</t>
  </si>
  <si>
    <t>00099021001 DEP.DE CHEQ.AJENOS.RET.DE CAM..CONCEPTO: GIRO: JOAQUIN MAURICIO HOEPFNER REYNOLDS.DEP.: BANCO UNIÓN S.A. . PROCEDENCIA: BANCO UNION S.A.. CHEQUE: 140644. FECHA DE EMISION:07/06/2016</t>
  </si>
  <si>
    <t>00099021001 DEPOSITO DE EFECTIVO. DEPOSITANTE: JUAN CARLOS MEDRANO BARREDA-UMSA. CONCEPTO: DEVOLUCION DE EXCEDENTE. CUENTA DE DEPOSITO: CUENTA UNICA DEL TESORO</t>
  </si>
  <si>
    <t>00099021001 DEP.DE CHEQ.AJENOS.RET.DE CAM..CONCEPTO: POR CIERRE CONTABLE. PRESUPUESTARIO DE LA GESTION 2015.DEP.: BRIGADA PARLAMENTARIA SANTA CRUZ . PROCEDENCIA: BANCO UNION S.A.. CHEQUE: 304. FECHA DE EMISION:02/06/2016</t>
  </si>
  <si>
    <t>00015011108 DEPOSITO DE EFECTIVO. DEPOSITANTE: MINISTERIO DE GOBIERNO. CONCEPTO: MONTO DE CONSUMO DE CELULARES. CUENTA DE DEPOSITO: CUENTA UNICA DEL TESORO</t>
  </si>
  <si>
    <t>00099021001 DEP.DE CHEQ.AJENOS.RET.DE CAM..CONCEPTO: COMPENSACION MENSUAL DE COTIZACIONES.DEP.: FUTURO DE BOLIVIA S.A. AFP . PROCEDENCIA: BANCO DE CREDITO DE BOLIVIA S.A.. CHEQUE: 442004. FECHA DE EMISION:06/06/2016</t>
  </si>
  <si>
    <t>00526012001 DEP.DE CHEQ.AJENOS.RET.DE CAM..CONCEPTO: DEP RECURSOS SEGUROS FORTALEZA CTA 14713679 FDO ROTATIVO DEVOLUCION.DEP.: BOLIVIA TV . PROCEDENCIA: BANCO UNION S.A.. CHEQUE: 15389. FECHA DE EMISION:06/06/2016</t>
  </si>
  <si>
    <t>00526012001 DEP.DE CHEQ.AJENOS.RET.DE CAM..CONCEPTO: DEP RECURSOS SEGUROS FORTALEZA CTA 14713679 FDO ROTATIVO DEVOLUCION.DEP.: BOLIVIA TV . PROCEDENCIA: BANCO UNION S.A.. CHEQUE: 15390. FECHA DE EMISION:06/06/2016</t>
  </si>
  <si>
    <t>00099021001 DEPOSITO DE EFECTIVO. DEPOSITANTE: SUSANA POZO MORALES. CONCEPTO: POR DOBLE PERCEPCION. CUENTA DE DEPOSITO: CUENTA UNICA DEL TESORO</t>
  </si>
  <si>
    <t>00266022001 DEPOSITO DE EFECTIVO. DEPOSITANTE: LIDIA MARIELA QUISPE MAMANI. CONCEPTO: DEVOLUCION DE REFRIGERIOS. CUENTA DE DEPOSITO: CUENTA UNICA DEL TESORO</t>
  </si>
  <si>
    <t>00292012001 DEPOSITO DE EFECTIVO. DEPOSITANTE: VALERIA ROXANA ERQUICIA GARCIA. CONCEPTO: DEVOLUCION SALDO DE FONDOS EN AVANCE POR REFRIGERIOS DE TALLER DE CAPACITACION. CUENTA DE DEPOSITO: CUENTA UNICA DEL TESORO</t>
  </si>
  <si>
    <t>00099021001 DEPOSITO DE EFECTIVO. DEPOSITANTE: GENARO QUENTA FERNANDEZ. CONCEPTO: DEVOLUCION POR DOBLE PERCEPCION. CUENTA DE DEPOSITO: CUENTA UNICA DEL TESORO</t>
  </si>
  <si>
    <t>00099021001 DEPOSITO DE EFECTIVO. DEPOSITANTE: GLADYS RODRIGUEZ LOPEZ. CONCEPTO: COBRO INDEBIDO. CUENTA DE DEPOSITO: CUENTA UNICA DEL TESORO</t>
  </si>
  <si>
    <t>00099021001 DEPOSITO DE EFECTIVO. DEPOSITANTE: MARIANO CUSI ASISTIRE. CONCEPTO: DOBLE PERCEPCION. CUENTA DE DEPOSITO: CUENTA UNICA DEL TESORO</t>
  </si>
  <si>
    <t>00099021001 DEPOSITO DE EFECTIVO. DEPOSITANTE: JORGE QUINTANILLA MONTALVO. CONCEPTO: DEVOLUCION DE PASAJES. CUENTA DE DEPOSITO: CUENTA UNICA DEL TESORO</t>
  </si>
  <si>
    <t>00099021001 DEPOSITO DE EFECTIVO. DEPOSITANTE: MARIA DOLORES ROCHA TORRICO. CONCEPTO: REVERSION DE BOLETA DE PAGO MARZO. CUENTA DE DEPOSITO: CUENTA UNICA DEL TESORO</t>
  </si>
  <si>
    <t>00099021001 DEPOSITO DE EFECTIVO. DEPOSITANTE: MARIA DOLORES ROCHA TORRICO. CONCEPTO: REVERSION DE BOLETA DE PAGO FEBRERO. CUENTA DE DEPOSITO: CUENTA UNICA DEL TESORO</t>
  </si>
  <si>
    <t>00099021001 DEPOSITO DE EFECTIVO. DEPOSITANTE: PRODEPE SRL. CONCEPTO: MULTAS NO COBRADAS PROCESO MDCYT/ANPE/014/2015. CUENTA DE DEPOSITO: CUENTA UNICA DEL TESORO</t>
  </si>
  <si>
    <t>00099021001 DEPOSITO DE EFECTIVO. DEPOSITANTE: JESUS MARAÑON MIRANDA. CONCEPTO: DEVOLUCION DE RECURSOS NO EJECUTADOS. CUENTA DE DEPOSITO: CUENTA UNICA DEL TESORO</t>
  </si>
  <si>
    <t>00099021001 DEPOSITO DE EFECTIVO. DEPOSITANTE: FIDEL SEGALES PABON. CONCEPTO: EXEDENTE SALARIAL ENERO- MAYO 2016 POR LEY FINANCIAL CNS- UMSA DEVOLUCION. CUENTA DE DEPOSITO: CUENTA UNICA DEL TESORO</t>
  </si>
  <si>
    <t>00523012001 DEP.DE CHEQ.AJENOS,RET.DE CAM.,CONCEPTO: VENTA DE SERVICIOS ECOBOL,DEP.: BENJAMIN AQUINO O. , PROCEDENCIA: BANCO NACIONAL DE BOLIVIA S.A., CHEQUE: 5975430, FECHA DE EMISION:25/05/2016</t>
  </si>
  <si>
    <t>00526012001 DEPOSITO DE EFECTIVO, DEPOSITANTE: CELSO ALBERT MAMANI YANARICO, CONCEPTO: DEVOLUCION DE PASAJES, CUENTA DE DEPOSITO: CUENTA UNICA DEL TESORO</t>
  </si>
  <si>
    <t>00526012001 DEPOSITO DE EFECTIVO, DEPOSITANTE: VICENTE DAVID ALIAGA VALLE, CONCEPTO: DEVOLUCION DE PASAJES, CUENTA DE DEPOSITO: CUENTA UNICA DEL TESORO</t>
  </si>
  <si>
    <t>00526012001 DEPOSITO DE EFECTIVO, DEPOSITANTE: DANILO RICHAR AVILES CONDE, CONCEPTO: DEVOLUCION DE PASAJES, CUENTA DE DEPOSITO: CUENTA UNICA DEL TESORO</t>
  </si>
  <si>
    <t>00373024101 DEPOSITO DE EFECTIVO, DEPOSITANTE: JHIMY N. ALEGRE IRIARTE, CONCEPTO: DEVOLUCION DE FONDOS EN AVANCE - PARA PAGO DE REFRIGERIO Y OTROS, CUENTA DE DEPOSITO: CUENTA UNICA DEL TESORO</t>
  </si>
  <si>
    <t>00373024101 DEPOSITO DE EFECTIVO, DEPOSITANTE: EDSON W. LOPEZ ZAMBRANA, CONCEPTO: DEVOLUCION DE FONDOS EN AVANCE, PAGO DE REFRIGERIOS Y OTROS, CUENTA DE DEPOSITO: CUENTA UNICA DEL TESORO</t>
  </si>
  <si>
    <t>00099021001 DEPOSITO DE EFECTIVO, DEPOSITANTE: DANTE R. DURAN DURAN, CONCEPTO: CURSO GESTION CONTRATOS ESTATALES, CUENTA DE DEPOSITO: CUENTA UNICA DEL TESORO</t>
  </si>
  <si>
    <t>00099021001 DEPOSITO DE EFECTIVO, DEPOSITANTE: DENNIS E ALCALA MARTINEZ, CONCEPTO: APROBACION DEL CURSO "GESTION DE CONTRATOS ESTATALES" EMITIDO POR LA PROCURADURIA GENERAL DEL ESTADO, CUENTA DE DEPOSITO: CUENTA UNICA DEL TESORO</t>
  </si>
  <si>
    <t>00099021001 DEPOSITO DE EFECTIVO, DEPOSITANTE: JESUS JUAN ROJAS CISNEROS, CONCEPTO: REVERSION DE BOLETA DE PAGO DE OCTUBRE 2015, CUENTA DE DEPOSITO: CUENTA UNICA DEL TESORO</t>
  </si>
  <si>
    <t>00099021001 DEPOSITO DE EFECTIVO, DEPOSITANTE: JESUS JUAN ROJAS CISNEROS, CONCEPTO: EXCESO DE HABERES OCTUBRE 2015, CUENTA DE DEPOSITO: CUENTA UNICA DEL TESORO</t>
  </si>
  <si>
    <t>00099021001 DEPOSITO DE EFECTIVO, DEPOSITANTE: ANDREA ELIZABETH OBLEAS GARCIA 2716451 LP, CONCEPTO: DEVOLUCION SALDO FONDOS EN AVANCE PARA REFRIGERIOS EN COBIJA, CUENTA DE DEPOSITO: CUENTA UNICA DEL TESORO</t>
  </si>
  <si>
    <t>00523012001 DEP.DE CHEQ.AJENOS,RET.DE CAM.,CONCEPTO: PAGO POR PRESTACION DE SERVICIOS POSTALES,DEP.: ECOBOL , PROCEDENCIA: BANCO UNION S.A., CHEQUE: 17939, FECHA DE EMISION:20/05/2016</t>
  </si>
  <si>
    <t>00523012001 DEP.DE CHEQ.AJENOS,RET.DE CAM.,CONCEPTO: PAGO POR PRESTACION DE SERVICIOS POSTALES,DEP.: ECOBOL , PROCEDENCIA: BANCO UNION S.A., CHEQUE: 17934, FECHA DE EMISION:18/05/2016</t>
  </si>
  <si>
    <t>00523012001 DEP.DE CHEQ.AJENOS,RET.DE CAM.,CONCEPTO: PAGO POR PRESTACION DE SERVICIOS POSTALES,DEP.: ECOBOL , PROCEDENCIA: BANCO DE CREDITO DE BOLIVIA S.A., CHEQUE: 3996, FECHA DE EMISION:17/05/2016</t>
  </si>
  <si>
    <t>00523012001 DEP.DE CHEQ.AJENOS,RET.DE CAM.,CONCEPTO: PAGO POR PRESTACION DE SERVICIOS POSTALES,DEP.: ECOBOL , PROCEDENCIA: BANCO DE CREDITO DE BOLIVIA S.A., CHEQUE: 3997, FECHA DE EMISION:17/05/2016</t>
  </si>
  <si>
    <t>00523012001 DEP.DE CHEQ.AJENOS,RET.DE CAM.,CONCEPTO: PAGO POR PRESTACION DE SERVICIOS POSTALES,DEP.: ECOBOL , PROCEDENCIA: BANCO DE CREDITO DE BOLIVIA S.A., CHEQUE: 3995, FECHA DE EMISION:17/05/2016</t>
  </si>
  <si>
    <t>00523012001 DEP.DE CHEQ.AJENOS,RET.DE CAM.,CONCEPTO: PAGO POR PRESTACION DE SERVICIOS POSTALES,DEP.: ECOBOL , PROCEDENCIA: BANCO PYME "ECOFUTURO" S.A., CHEQUE: 6, FECHA DE EMISION:19/05/2016</t>
  </si>
  <si>
    <t>00523012001 DEP.DE CHEQ.AJENOS,RET.DE CAM.,CONCEPTO: PAGO POR PRESTACION DE SERVICIOS POSTALES,DEP.: ECOBOL , PROCEDENCIA: BANCO PYME "ECOFUTURO" S.A., CHEQUE: 10, FECHA DE EMISION:24/05/2016</t>
  </si>
  <si>
    <t>00523012001 DEP.DE CHEQ.AJENOS,RET.DE CAM.,CONCEPTO: PAGO POR PRESTACION DE SERVICIOS POSTALES,DEP.: ECOBOL , PROCEDENCIA: BANCO NACIONAL DE BOLIVIA S.A., CHEQUE: 5573407, FECHA DE EMISION:20/05/2016</t>
  </si>
  <si>
    <t>00099021001 DEPOSITO DE EFECTIVO, DEPOSITANTE: JUAN JOSE CALLISAYA QUISPE, CONCEPTO: DEVOLUCION DE FONDOS AL C-31 643, CUENTA DE DEPOSITO: CUENTA UNICA DEL TESORO</t>
  </si>
  <si>
    <t>00523012001 DEP.DE CHEQ.AJENOS,RET.DE CAM.,CONCEPTO: PAGO DE PRESTACION DE SERVICIOS POSTALES,DEP.: ECOBOL , PROCEDENCIA: BANCO NACIONAL DE BOLIVIA S.A., CHEQUE: 5981486, FECHA DE EMISION:20/05/2016</t>
  </si>
  <si>
    <t>00066077001 DEP.DE CHEQ.AJENOS,RET.DE CAM.,CONCEPTO: DEVOLUCION DE SALDOS NO EJECUTADOS CFCB1/028/2014,DEP.: O.T.B. LINDE , PROCEDENCIA: BANCO UNION S.A., CHEQUE: 18, FECHA DE EMISION:09/05/2016</t>
  </si>
  <si>
    <t>00099021001 DEP.DE CHEQ.AJENOS,RET.DE CAM.,CONCEPTO: NUA 100457344 CASO ISABEL SALGADO - NUA 19966672 CASO MARIA TORRES S/G PV/GO/166/2016 ,DEP.: SEGUROS PROVIDA S.A. , PROCEDENCIA: BANCO NACIONAL DE BOLIVIA S.A., CHEQUE: 4350187, FECHA DE EMISION:03/06/2016</t>
  </si>
  <si>
    <t>00046024204 DEPOSITO DE EFECTIVO, DEPOSITANTE: MIN DE SALUD-RENE PAUL ESPEJO ZEBALLOS, CONCEPTO: DEVOLUCION VIATICO, CUENTA DE DEPOSITO: CUENTA UNICA DEL TESORO</t>
  </si>
  <si>
    <t>00046024204 DEPOSITO DE EFECTIVO, DEPOSITANTE: JUAN CONDORI LAYME, CONCEPTO: DEVOLUCION DE VIATICOS, CUENTA DE DEPOSITO: CUENTA UNICA DEL TESORO</t>
  </si>
  <si>
    <t>00099021001 DEPOSITO DE EFECTIVO, DEPOSITANTE: MARTHA NAYIBE AZOGUE RIBERA, CONCEPTO: DOBLE PERCEPCION, CUENTA DE DEPOSITO: CUENTA UNICA DEL TESORO</t>
  </si>
  <si>
    <t>00099021001 DEP.DE CHEQ.AJENOS,RET.DE CAM.,CONCEPTO: SUBSIDIO DE INCAPACIDAD,DEP.: CAJA DE SALUD DE LA BANCA PRIVADA , PROCEDENCIA: BANCO NACIONAL DE BOLIVIA S.A., CHEQUE: 4764743, FECHA DE EMISION:25/05/2016</t>
  </si>
  <si>
    <t>00099021001 DEP.DE CHEQ.AJENOS,RET.DE CAM.,CONCEPTO: SUBSIDIO DE INCAPACIDAD,DEP.: CAJA DE SALUD DE LA BANCA PRIVADA , PROCEDENCIA: BANCO NACIONAL DE BOLIVIA S.A., CHEQUE: 4764692, FECHA DE EMISION:23/05/2016</t>
  </si>
  <si>
    <t>00099021001 DEPOSITO DE EFECTIVO, DEPOSITANTE: MMAYA NESTOR HUGO ARANIBAR ROJAS, CONCEPTO: DEVOLUCION FONDOS EN AVANCE/FINANCIAMIENTO APS-TGN PACSBIO, CUENTA DE DEPOSITO: CUENTA UNICA DEL TESORO</t>
  </si>
  <si>
    <t>00212012001 DEPOSITO DE EFECTIVO, DEPOSITANTE: RENE CORDERO APARICIO, CONCEPTO: DEVOLUCION GASTO DE COMBUSTIBLE, CUENTA DE DEPOSITO: CUENTA UNICA DEL TESORO</t>
  </si>
  <si>
    <t>00099021001 DEPOSITO DE EFECTIVO, DEPOSITANTE: PRIMITIVA HUANCA CONDORI, CONCEPTO: DEVOLUCION DE TRANSPORTE URBANO, CUENTA DE DEPOSITO: CUENTA UNICA DEL TESORO</t>
  </si>
  <si>
    <t>00046114201 DEPOSITO DE EFECTIVO, DEPOSITANTE: CAMARGO VARGAS NATALIA, CONCEPTO: DEVOLUCION DE FONDOS ASIGNADOS, CUENTA DE DEPOSITO: CUENTA UNICA DEL TESORO</t>
  </si>
  <si>
    <t>00041031107 DEPOSITO DE EFECTIVO, DEPOSITANTE: IRVING YAMPOLSKI COAQUIRA CAMPUZANO, CONCEPTO: DEVOLUCION DE PASAJES Y VIATICOS, CUENTA DE DEPOSITO: CUENTA UNICA DEL TESORO</t>
  </si>
  <si>
    <t>00041031107 DEPOSITO DE EFECTIVO, DEPOSITANTE: IBMETRO-ERWIN CHOQUE, CONCEPTO: DEVOLUCION DE GASTOS DE TRANSPORTE, CUENTA DE DEPOSITO: CUENTA UNICA DEL TESORO</t>
  </si>
  <si>
    <t>00099021001 DEPOSITO DE EFECTIVO, DEPOSITANTE: MILTON ALFONSO LAZO GONZALES, CONCEPTO: MONTOS NO EJECUTADOS EN LA PARTIDA 22110 PASAJES AL INTERIOR DEL PAIS, CUENTA DE DEPOSITO: CUENTA UNICA DEL TESORO</t>
  </si>
  <si>
    <t>00046024204 DEPOSITO DE EFECTIVO, DEPOSITANTE: JUAQUIN GIRONDA APURI, CONCEPTO: DEVOLUCION DE VIATICO 02/14 C-31977, CUENTA DE DEPOSITO: CUENTA UNICA DEL TESORO</t>
  </si>
  <si>
    <t>00046024204 DEPOSITO DE EFECTIVO, DEPOSITANTE: RAMIRO BUSTILLOS DOMINGUEZ, CONCEPTO: DEVOLUCION DE VIATICOS - M. SALUD 02/14 C-31 977, CUENTA DE DEPOSITO: CUENTA UNICA DEL TESORO</t>
  </si>
  <si>
    <t>00523012001 DEP.DE CHEQ.AJENOS,RET.DE CAM.,CONCEPTO: VENTA SERVICIO ECOBOL,DEP.: BENJAMIN AQUINO O. , PROCEDENCIA: BANCO BISA S.A., CHEQUE: 6290, FECHA DE EMISION:02/06/2016</t>
  </si>
  <si>
    <t>00523012001 DEP.DE CHEQ.AJENOS,RET.DE CAM.,CONCEPTO: VENTA DE SERVICIO ECOBOL,DEP.: BENJAMIN AQUINO O. , PROCEDENCIA: BANCO UNION S.A., CHEQUE: 12122, FECHA DE EMISION:18/05/2016</t>
  </si>
  <si>
    <t>00212014108 DEP.DE CHEQ.AJENOS,RET.DE CAM.,CONCEPTO: APORTE CONVENIO MUNICIPIO DE CARIPUYO INRA-NAL-CSA,DEP.: INRA-NAL-CSA , PROCEDENCIA: BANCO UNION S.A., CHEQUE: 1524, FECHA DE EMISION:31/05/2016</t>
  </si>
  <si>
    <t>00523012001 DEP.DE CHEQ.AJENOS,RET.DE CAM.,CONCEPTO: PAGO POR PRESTACION DE SERVICIOS POSTALES,DEP.: ECOBOL , PROCEDENCIA: BANCO UNION S.A., CHEQUE: 3766, FECHA DE EMISION:20/05/2016</t>
  </si>
  <si>
    <t>00099021001 DEP.DE CHEQ.AJENOS,RET.DE CAM.,CONCEPTO: GIRO: ERLINDA VILLARROEL CLAROS DE VARGAS,DEP.: BANCO UNION S.A. , PROCEDENCIA: BANCO UNION S.A., CHEQUE: 142743, FECHA DE EMISION:09/06/2016</t>
  </si>
  <si>
    <t>00523012001 DEP.DE CHEQ.AJENOS,RET.DE CAM.,CONCEPTO: PAGO POR PRESTACION DE SERVICIOS POSTALES,DEP.: ECOBOL , PROCEDENCIA: BANCO BISA S.A., CHEQUE: 6848, FECHA DE EMISION:24/05/2016</t>
  </si>
  <si>
    <t>00099021001 DEP.DE CHEQ.AJENOS,RET.DE CAM.,CONCEPTO: GIRO: ARTEAGA MONTAÑO ADALBERTO,DEP.: BANCO UNION S.A. , PROCEDENCIA: BANCO UNION S.A., CHEQUE: 142739, FECHA DE EMISION:09/06/2016</t>
  </si>
  <si>
    <t>00523012001 DEP.DE CHEQ.AJENOS,RET.DE CAM.,CONCEPTO: PAGO POR PRESTACION DE SERVICIOS POSTALES,DEP.: ECOBOL , PROCEDENCIA: BANCO BISA S.A., CHEQUE: 5326, FECHA DE EMISION:23/05/2016</t>
  </si>
  <si>
    <t>00099021001 DEP.DE CHEQ.AJENOS,RET.DE CAM.,CONCEPTO: GIRO: ARTEAGA MONTAÑO ADALBERTO,DEP.: BANCO UNION S.A. , PROCEDENCIA: BANCO UNION S.A., CHEQUE: 142740, FECHA DE EMISION:09/06/2016</t>
  </si>
  <si>
    <t>00523012001 DEP.DE CHEQ.AJENOS,RET.DE CAM.,CONCEPTO: PAGO POR PRESTACION DE SERVICIOS POSTALES,DEP.: ECOBOL , PROCEDENCIA: BANCO BISA S.A., CHEQUE: 5327, FECHA DE EMISION:23/05/2016</t>
  </si>
  <si>
    <t>00099021001 DEP.DE CHEQ.AJENOS,RET.DE CAM.,CONCEPTO: GIRO: TERESA ARTEAGA ARTEAGA,DEP.: BANCO UNION S.A. , PROCEDENCIA: BANCO UNION S.A., CHEQUE: 142741, FECHA DE EMISION:09/06/2016</t>
  </si>
  <si>
    <t>00523012001 DEP.DE CHEQ.AJENOS,RET.DE CAM.,CONCEPTO: PAGO POR PRESTACION DE SERVICIOS POSTALES,DEP.: ECOBOL , PROCEDENCIA: BANCO BISA S.A., CHEQUE: 5022, FECHA DE EMISION:20/05/2016</t>
  </si>
  <si>
    <t>00099021001 DEP.DE CHEQ.AJENOS,RET.DE CAM.,CONCEPTO: GIRO: LARA BELTRAN MARGOD,DEP.: BANCO UNION S.A. , PROCEDENCIA: BANCO UNION S.A., CHEQUE: 142742, FECHA DE EMISION:09/06/2016</t>
  </si>
  <si>
    <t>00523012001 DEP.DE CHEQ.AJENOS,RET.DE CAM.,CONCEPTO: PAGO POR PRESTACION DE SERVICIOS POSTALES,DEP.: ECOBOL , PROCEDENCIA: BANCO BISA S.A., CHEQUE: 5023, FECHA DE EMISION:20/05/2016</t>
  </si>
  <si>
    <t>00099021001 DEPOSITO DE EFECTIVO, DEPOSITANTE: ROLANDO MARIN IBAÑEZ, CONCEPTO: DEVOLUCION EXCEDENTE REMUNERACION GESTION 2015, CUENTA DE DEPOSITO: CUENTA UNICA DEL TESORO</t>
  </si>
  <si>
    <t>00523012001 DEP.DE CHEQ.AJENOS,RET.DE CAM.,CONCEPTO: PAGO POR PRESTACION DE SERVICIOS POSTALES,DEP.: ECOBOL , PROCEDENCIA: BANCO BISA S.A., CHEQUE: 1567, FECHA DE EMISION:20/05/2016</t>
  </si>
  <si>
    <t>00523012001 DEP.DE CHEQ.AJENOS,RET.DE CAM.,CONCEPTO: PAGO POR PRESTACION DE SERVICIOS POSTALES,DEP.: ECOBOL , PROCEDENCIA: BANCO BISA S.A., CHEQUE: 1566, FECHA DE EMISION:20/05/2016</t>
  </si>
  <si>
    <t>00523012001 DEP.DE CHEQ.AJENOS,RET.DE CAM.,CONCEPTO: PAGO POR PRESTACION DE SERVICIOS POSTALES,DEP.: ECOBOL , PROCEDENCIA: BANCO BISA S.A., CHEQUE: 1565, FECHA DE EMISION:20/05/2016</t>
  </si>
  <si>
    <t>00523012001 DEP.DE CHEQ.AJENOS,RET.DE CAM.,CONCEPTO: PAGO POR PRESTACION DE SERVICIOS POSTALES,DEP.: ECOBOL , PROCEDENCIA: BANCO BISA S.A., CHEQUE: 2553, FECHA DE EMISION:19/05/2016</t>
  </si>
  <si>
    <t>00523012001 DEP.DE CHEQ.AJENOS,RET.DE CAM.,CONCEPTO: PAGO POR PRESTACION DE SERVICIOS POSTALES,DEP.: ECOBOL , PROCEDENCIA: BANCO BISA S.A., CHEQUE: 2552, FECHA DE EMISION:19/05/2016</t>
  </si>
  <si>
    <t>00523012001 DEP.DE CHEQ.AJENOS,RET.DE CAM.,CONCEPTO: PAGO POR PRESTACION DE SERVICIOS POSTALES,DEP.: ECOBOL , PROCEDENCIA: BANCO BISA S.A., CHEQUE: 2551, FECHA DE EMISION:19/05/2016</t>
  </si>
  <si>
    <t>00523012001 DEP.DE CHEQ.AJENOS,RET.DE CAM.,CONCEPTO: PAGO POR PRESTACION DE SERVICIOS POSTALES,DEP.: ECOBOL , PROCEDENCIA: BANCO BISA S.A., CHEQUE: 2550, FECHA DE EMISION:19/05/2016</t>
  </si>
  <si>
    <t>00523012001 DEP.DE CHEQ.AJENOS,RET.DE CAM.,CONCEPTO: PAGO POR PRESTACION DE SERVICIOS POSTALES,DEP.: ECOBOL , PROCEDENCIA: BANCO UNION S.A., CHEQUE: 3765, FECHA DE EMISION:20/05/2016</t>
  </si>
  <si>
    <t>00291012001 DEPOSITO DE EFECTIVO, DEPOSITANTE: ADMINISTRADORA BOLIVIANA DE CARRETERAS ABC, CONCEPTO: PREVENTIVO C-31 727, CUENTA DE DEPOSITO: CUENTA UNICA DEL TESORO</t>
  </si>
  <si>
    <t>00099021001 DEPOSITO DE EFECTIVO, DEPOSITANTE: DIRECCION GENERAL DE PLANIFICACION-MEEP, CONCEPTO: VENTA DE LIBRO "10 AÑOS DE ECONOMIA BOLIVIANA", CUENTA DE DEPOSITO: CUENTA UNICA DEL TESORO</t>
  </si>
  <si>
    <t>00099021001 DEPOSITO DE EFECTIVO, DEPOSITANTE: RUBEN JAÑO LIMA, CONCEPTO: DEVOLUCION DE BONO AL CARGO MES ABRIL, CUENTA DE DEPOSITO: CUENTA UNICA DEL TESORO</t>
  </si>
  <si>
    <t>00046058002 DEPOSITO DE EFECTIVO, DEPOSITANTE: JAIME MARTIN GUTIERREZ LUNA, CONCEPTO: DEVOLUCION DE FONDOS PARA GASTOS DE TRANSPORTES, CUENTA DE DEPOSITO: CUENTA UNICA DEL TESORO</t>
  </si>
  <si>
    <t>00291012005 DEP.DE CHEQ.AJENOS,RET.DE CAM.,CONCEPTO: PAGO SERVICIO ESPACIO PUBLICITARIO TRAMO AUTOPISTA LA PAZ - EL ALTO,DEP.: ENTEL SA , PROCEDENCIA: BANCO MERCANTIL SANTA CRUZ SA., CHEQUE: 197518, FECHA DE EMISION:07/06/2016</t>
  </si>
  <si>
    <t>00130012002 DEPOSITO DE EFECTIVO, DEPOSITANTE: YOLA SACACA BALBOA, CONCEPTO: DEVOLUCION SALDO POR ADQUISICION DE UTENCILIOS, CUENTA DE DEPOSITO: CUENTA UNICA DEL TESORO</t>
  </si>
  <si>
    <t>00130012002 DEPOSITO DE EFECTIVO, DEPOSITANTE: YOLA SACACA BALBOA, CONCEPTO: DEVOLUCION SALDO POR ADQUISICION DE MALETINES, CUENTA DE DEPOSITO: CUENTA UNICA DEL TESORO</t>
  </si>
  <si>
    <t>00660012002 DEPOSITO DE EFECTIVO, DEPOSITANTE: MAYDA CINTYA ZENTENO ARUQUIPA, CONCEPTO: REVERSION, CUENTA DE DEPOSITO: CUENTA UNICA DEL TESORO</t>
  </si>
  <si>
    <t>00225028001 DEPOSITO DE EFECTIVO, DEPOSITANTE: SENASBA-FREDDY MARLO MAGUE AYLLON, CONCEPTO: DEVOLUCION DE FONDOS EN AVANCE, CUENTA DE DEPOSITO: CUENTA UNICA DEL TESORO</t>
  </si>
  <si>
    <t>00574012001 DEPOSITO DE EFECTIVO, DEPOSITANTE: EDWIN EDUARDO HUARACHI PIZA-LACTEOSBOL, CONCEPTO: DEVOLUCION DE FONDOS EN AVANCE, CUENTA DE DEPOSITO: CUENTA UNICA DEL TESORO</t>
  </si>
  <si>
    <t>00099021001 DEPOSITO DE EFECTIVO, DEPOSITANTE: MARKO MACHICAO BANKOVIC, CONCEPTO: DEVOLUCION DE PASAJE AEREO POR VIAJE A POTOSI EN FECHE 23/08/2013, CUENTA DE DEPOSITO: CUENTA UNICA DEL TESORO</t>
  </si>
  <si>
    <t>00099021001 DEPOSITO DE EFECTIVO, DEPOSITANTE: MIN. EDUCACION PEDRO CRESPO ALVIZURI, CONCEPTO: DEVOLUCION EXEDENTE DE HABERES, CUENTA DE DEPOSITO: CUENTA UNICA DEL TESORO</t>
  </si>
  <si>
    <t>00086038003 DEPOSITO DE EFECTIVO, DEPOSITANTE: SERNAP-APOLOBAMBA, CONCEPTO: DEVOLUCION DE RECURSOS NO EJECUTADOS, CUENTA DE DEPOSITO: CUENTA UNICA DEL TESORO</t>
  </si>
  <si>
    <t>00292032001 DEPOSITO DE EFECTIVO, DEPOSITANTE: MAGDA VANNIA HERBAS ARRIAZA, CONCEPTO: DEVOLUCION DE FONDOS EN AVANCE, CUENTA DE DEPOSITO: CUENTA UNICA DEL TESORO</t>
  </si>
  <si>
    <t>00523012001 DEP.DE CHEQ.AJENOS,RET.DE CAM.,CONCEPTO: VENTA DE SERVICIOS ECOBOL,DEP.: BENJAMIN AQUINO O. , PROCEDENCIA: BANCO BISA S.A., CHEQUE: 3226, FECHA DE EMISION:31/05/2016</t>
  </si>
  <si>
    <t>00523012001 DEP.DE CHEQ.AJENOS,RET.DE CAM.,CONCEPTO: VENTA DE SERVICIOS ECOBOL,DEP.: BENJAMIN AQUINO O. , PROCEDENCIA: BANCO DE CREDITO DE BOLIVIA S.A., CHEQUE: 8912, FECHA DE EMISION:25/05/2016</t>
  </si>
  <si>
    <t>00523012001 DEP.DE CHEQ.AJENOS,RET.DE CAM.,CONCEPTO: VENTA DE SERVICIOS ECOBOL,DEP.: BENJAMIN AQUINO O. , PROCEDENCIA: BANCO BISA S.A., CHEQUE: 270, FECHA DE EMISION:24/05/2016</t>
  </si>
  <si>
    <t>00523012001 DEP.DE CHEQ.AJENOS,RET.DE CAM.,CONCEPTO: VENTA DE SERVICIOS ECOBOL,DEP.: BENJAMIN AQUINO O. , PROCEDENCIA: BANCO BISA S.A., CHEQUE: 556, FECHA DE EMISION:25/05/2016</t>
  </si>
  <si>
    <t>00523012001 DEP.DE CHEQ.AJENOS,RET.DE CAM.,CONCEPTO: VENTA DE SERVICIOS ECOBOL,DEP.: BENJAMIN AQUINO O. , PROCEDENCIA: BANCO BISA S.A., CHEQUE: 158, FECHA DE EMISION:23/05/2016</t>
  </si>
  <si>
    <t>00523012001 DEP.DE CHEQ.AJENOS,RET.DE CAM.,CONCEPTO: VENTA DE SERVICIOS ECOBOL,DEP.: BENJAMIN AQUINO O. , PROCEDENCIA: BANCO BISA S.A., CHEQUE: 2546, FECHA DE EMISION:17/05/2016</t>
  </si>
  <si>
    <t>00523012001 DEP.DE CHEQ.AJENOS,RET.DE CAM.,CONCEPTO: VENTA DE SERVICIOS ECOBOL,DEP.: BENJAMIN AQUINO O. , PROCEDENCIA: BANCO BISA S.A., CHEQUE: 6843, FECHA DE EMISION:19/05/2016</t>
  </si>
  <si>
    <t>00523012001 DEP.DE CHEQ.AJENOS,RET.DE CAM.,CONCEPTO: VENTA DE SERVICIOS ECOBOL,DEP.: BENJAMIN AQUINO O. , PROCEDENCIA: BANCO BISA S.A., CHEQUE: 12672, FECHA DE EMISION:24/05/2016</t>
  </si>
  <si>
    <t>00523012001 DEP.DE CHEQ.AJENOS,RET.DE CAM.,CONCEPTO: VENTA DE SERVICIOS ECOBOL,DEP.: BENJAMIN AQUINO O. , PROCEDENCIA: BANCO BISA S.A., CHEQUE: 5321, FECHA DE EMISION:19/05/2016</t>
  </si>
  <si>
    <t>00523012001 DEP.DE CHEQ.AJENOS,RET.DE CAM.,CONCEPTO: VENTA DE SERVICIOS ECOBOL,DEP.: BENJAMIN AQUINO O. , PROCEDENCIA: BANCO BISA S.A., CHEQUE: 1562, FECHA DE EMISION:18/05/2016</t>
  </si>
  <si>
    <t>00523012001 DEP.DE CHEQ.AJENOS,RET.DE CAM.,CONCEPTO: VENTA DE SERVICIOS ECOBOL,DEP.: BENJAMIN AQUINO O. , PROCEDENCIA: BANCO UNION S.A., CHEQUE: 3764, FECHA DE EMISION:20/05/2016</t>
  </si>
  <si>
    <t>00523012001 DEP.DE CHEQ.AJENOS,RET.DE CAM.,CONCEPTO: VENTA DE SERVICIOS ECOBOL,DEP.: BENJAMIN AQUINO O. , PROCEDENCIA: BANCO BISA S.A., CHEQUE: 5036, FECHA DE EMISION:25/05/2016</t>
  </si>
  <si>
    <t>00523012001 DEP.DE CHEQ.AJENOS,RET.DE CAM.,CONCEPTO: VENTA DE SERVICIOS ECOBOL,DEP.: BENJAMIN AQUINO O. , PROCEDENCIA: BANCO BISA S.A., CHEQUE: 1563, FECHA DE EMISION:18/05/2016</t>
  </si>
  <si>
    <t>00212052001 DEP.DE CHEQ.AJENOS,RET.DE CAM.,CONCEPTO: INDEMNIZACIÓN CREDINFORM S.A. SINIESTRO ROBO DE UNA COMPUTADORA DE MESA,DEP.: INRA - PANDO , PROCEDENCIA: BANCO UNION S.A., CHEQUE: 5704, FECHA DE EMISION:08/06/2016</t>
  </si>
  <si>
    <t>00212052001 DEP.DE CHEQ.AJENOS,RET.DE CAM.,CONCEPTO: INDEMNIZACIÓN CREDINFORM S.A. SINIESTRO DE CAMIONETA,DEP.: INRA - PANDO , PROCEDENCIA: BANCO UNION S.A., CHEQUE: 5705, FECHA DE EMISION:08/06/2016</t>
  </si>
  <si>
    <t>00212052001 DEP.DE CHEQ.AJENOS,RET.DE CAM.,CONCEPTO: INDEMNIZACIÓN CREDINFORM S.A. POR SINISESTRO MUEBLES Y OTROS,DEP.: INRA - PANDO , PROCEDENCIA: BANCO UNION S.A., CHEQUE: 5706, FECHA DE EMISION:08/06/2016</t>
  </si>
  <si>
    <t>00099021001 DEPOSITO DE EFECTIVO, DEPOSITANTE: EJERCITO DE BOLIVIA, CONCEPTO: SALDO NO EJECUTADO DE AGUA POTABLE CORRESPONDIENTE A FEB/16 DEL RI-15 JUNIN ROBORE, CUENTA DE DEPOSITO: CUENTA UNICA DEL TESORO</t>
  </si>
  <si>
    <t>00099021001 DEP.DE CHEQ.AJENOS,RET.DE CAM.,CONCEPTO: DEVOLUCION DE CC NO COBRA FEBRERO 2016,DEP.: LA VITALICIA SEGUROS Y REASEGUROS DE VIDA S.A. , PROCEDENCIA: BANCO BISA S.A., CHEQUE: 31873, FECHA DE EMISION:09/06/2016</t>
  </si>
  <si>
    <t>00099021001 DEP.DE CHEQ.AJENOS,RET.DE CAM.,CONCEPTO: DEVOLUCION POR DIFERENCIA PAGO REALIZADO A LA EMPRESA BOA,DEP.: MINISTERIO DE EDUCACION , PROCEDENCIA: BANCO UNION S.A., CHEQUE: 20023, FECHA DE EMISION:07/06/2016</t>
  </si>
  <si>
    <t>CAJA DE SALUD CORDES " CORDES"</t>
  </si>
  <si>
    <t>00099021001 DEP.DE CHEQ.AJENOS,RET.DE CAM.,CONCEPTO: REEBOLSO POR INCAPACIDAD DE CAJA CORDES AL MINISTERIO DE DEPORTES,DEP.: CAJA DE SALUD CORDES , PROCEDENCIA: BANCO UNION S.A., CHEQUE: 777, FECHA DE EMISION:07/06/2016</t>
  </si>
  <si>
    <t>00099021001 DEP.DE CHEQ.AJENOS,RET.DE CAM.,CONCEPTO: DEVOLUCION DE INCENTIVO BACHILLER DESTACADO (IBD) 2014,DEP.: MINISTERIO DE EDUCACION , PROCEDENCIA: BANCO UNION S.A., CHEQUE: 20024, FECHA DE EMISION:08/06/2016</t>
  </si>
  <si>
    <t>00287102001 DEP.DE CHEQ.AJENOS,RET.DE CAM.,CONCEPTO: REEBOLSO DE CAJA CORDES AL FONDE DE INVERSION PRODUCTIVA Y SOCIAL POR INCAPACIDAD,DEP.: CAJA DE SALUD CORDES , PROCEDENCIA: BANCO UNION S.A., CHEQUE: 719, FECHA DE EMISION:02/06/2016</t>
  </si>
  <si>
    <t>00099021001 DEP.DE CHEQ.AJENOS,RET.DE CAM.,CONCEPTO: REEBOLSO DE CAJA CORDES A LA UNIDAD DE COORDINACION DE PROGRAMAS Y PROYECTOS POR INCAPACIDAD,DEP.: CAJA DE SALUD CORDES , PROCEDENCIA: BANCO UNION S.A., CHEQUE: 720, FECHA DE EMISION:02/06/2016</t>
  </si>
  <si>
    <t>00591012001 DEP.DE CHEQ.AJENOS,RET.DE CAM.,CONCEPTO: RECAUDACION,DEP.: EMPRESA EST. DE TRANS. POR CABLE "MI TELEFERICO" , PROCEDENCIA: BANCO UNION S.A., CHEQUE: 775, FECHA DE EMISION:07/06/2016</t>
  </si>
  <si>
    <t>00591012001 DEP.DE CHEQ.AJENOS,RET.DE CAM.,CONCEPTO: RECAUDACION,DEP.: EMPRESA EST. DE TRANS. POR CABLE "MI TELEFERICO" , PROCEDENCIA: BANCO UNION S.A., CHEQUE: 776, FECHA DE EMISION:07/06/2016</t>
  </si>
  <si>
    <t>00283042001 DEPOSITO DE EFECTIVO, DEPOSITANTE: COA REG. ORURO, CONCEPTO: DEVOLUCION VIATICOS, CUENTA DE DEPOSITO: CUENTA UNICA DEL TESORO</t>
  </si>
  <si>
    <t>00099021001 DEP.DE CHEQ.AJENOS,RET.DE CAM.,CONCEPTO: FRACCION COMPLEMENTARIA MENSUAL,DEP.: FUTURO DE BOLIVIA S.A. AFP , PROCEDENCIA: BANCO DE CREDITO DE BOLIVIA S.A., CHEQUE: 44285, FECHA DE EMISION:10/06/2016</t>
  </si>
  <si>
    <t>00099021001 DEP.DE CHEQ.AJENOS,RET.DE CAM.,CONCEPTO: DEVOLUCION DE COTIZACION EXCESO EMP FBP,DEP.: FUTURO DE BOLIVIA S.A. AFP , PROCEDENCIA: BANCO DE CREDITO DE BOLIVIA S.A., CHEQUE: 44268, FECHA DE EMISION:09/06/2016</t>
  </si>
  <si>
    <t>00099021001 DEPOSITO DE EFECTIVO, DEPOSITANTE: ENBAJADA DE BOLIVIA ROMA/ ITALIA, CONCEPTO: DEVOLUCION DE GASTOS NO RECONOCIDOS T.S.E., CUENTA DE DEPOSITO: CUENTA UNICA DEL TESORO</t>
  </si>
  <si>
    <t>00099021001 DEP.DE CHEQ.AJENOS,RET.DE CAM.,CONCEPTO: DEVOLUCION DE COTIZACION EXCESO EMPLEADOS,DEP.: FUTURO DE BOLIVIA S.A. AFP , PROCEDENCIA: BANCO DE CREDITO DE BOLIVIA S.A., CHEQUE: 44269, FECHA DE EMISION:09/06/2016</t>
  </si>
  <si>
    <t>00099021001 DEP.DE CHEQ.AJENOS,RET.DE CAM.,CONCEPTO: COMPENSACION MENSUAL DE COTIZACIONES,DEP.: FUTURO DE BOLIVIA S.A. AFP , PROCEDENCIA: BANCO DE CREDITO DE BOLIVIA S.A., CHEQUE: 44284, FECHA DE EMISION:10/06/2016</t>
  </si>
  <si>
    <t>00099021001 DEPOSITO DE EFECTIVO, DEPOSITANTE: BORIS BENJAMIN MENDOZA MENDEZ, CONCEPTO: DEVOLUCION DE BONO AL CARGO MES DE ABRIL, CUENTA DE DEPOSITO: CUENTA UNICA DEL TESORO</t>
  </si>
  <si>
    <t>00099021001 DEPOSITO DE EFECTIVO, DEPOSITANTE: ZENOBIO NINA ARTEAGA - UMSA, CONCEPTO: EXCEDENTE REMUNERACIONES GESTION 2014, CUENTA DE DEPOSITO: CUENTA UNICA DEL TESORO</t>
  </si>
  <si>
    <t>00212012001 DEPOSITO DE EFECTIVO, DEPOSITANTE: RENE CORDERO APARICIO, CONCEPTO: DEVOLUCION DE UN DIA DE HABER, CUENTA DE DEPOSITO: CUENTA UNICA DEL TESORO</t>
  </si>
  <si>
    <t>00041031107 DEPOSITO DE EFECTIVO, DEPOSITANTE: FATIMA ANAHI CASSAS PATON, CONCEPTO: DEVOLUCION DE PASAJE, CUENTA DE DEPOSITO: CUENTA UNICA DEL TESORO</t>
  </si>
  <si>
    <t>00099021001 DEPOSITO DE EFECTIVO, DEPOSITANTE: GERMAN MONROY VILLALBA, CONCEPTO: DEVOLUCION POR COBRO INDEBIDO, CUENTA DE DEPOSITO: CUENTA UNICA DEL TESORO</t>
  </si>
  <si>
    <t>00099021001 DEPOSITO DE EFECTIVO, DEPOSITANTE: RAUL TITO CHOCLO RUBIN DE CELIS, CONCEPTO: DEVOLUCION FONDOS EN AVANCE, CUENTA DE DEPOSITO: CUENTA UNICA DEL TESORO</t>
  </si>
  <si>
    <t>00660042001 DEP.DE CHEQ.AJENOS,RET.DE CAM.,CONCEPTO: DEV. CUENTAS POR COBRAR MERCEDES ESCALERA,DEP.: ORGANO JUDICIAL - TRIBUNAL AGROAMBIENTAL , PROCEDENCIA: BANCO UNION S.A., CHEQUE: 319, FECHA DE EMISION:09/06/2016</t>
  </si>
  <si>
    <t>00660042001 DEP.DE CHEQ.AJENOS,RET.DE CAM.,CONCEPTO: DEV. CUENTAS POR COBRAR FREDDY SEVERINO OCHOA,DEP.: ORGANO JUDICIAL - TRIBUNAL AGROAMBIENTAL , PROCEDENCIA: BANCO UNION S.A., CHEQUE: 317, FECHA DE EMISION:09/06/2016</t>
  </si>
  <si>
    <t>00099021001 DEPOSITO DE EFECTIVO, DEPOSITANTE: JOAQUIN RODAS DORADO, CONCEPTO: DEVOLUCION POR NO UTILIZACION DE PASAJE AEREO DE FECHA 23/08/2013, CUENTA DE DEPOSITO: CUENTA UNICA DEL TESORO</t>
  </si>
  <si>
    <t>00099021001 DEPOSITO DE EFECTIVO, DEPOSITANTE: RI-14 FLORIDA, CONCEPTO: REVERSION DE SALDO NO EJECUTADO DE LA PARTIDA 21200 ENERGIA ELECTRICA DICIEMBRE 2015, CUENTA DE DEPOSITO: CUENTA UNICA DEL TESORO</t>
  </si>
  <si>
    <t>00099021001 DEP.DE CHEQ.AJENOS,RET.DE CAM.,CONCEPTO: GIRO: GUTIERREZ RIOJA LEONOR,DEP.: BANCO UNION SA , PROCEDENCIA: BANCO UNION S.A., CHEQUE: 142745, FECHA DE EMISION:13/06/2016</t>
  </si>
  <si>
    <t>00099021001 DEP.DE CHEQ.AJENOS,RET.DE CAM.,CONCEPTO: GIRO: VILLARROEL CLAROS ERLINDA,DEP.: BANCO UNION SA , PROCEDENCIA: BANCO UNION S.A., CHEQUE: 142746, FECHA DE EMISION:13/06/2016</t>
  </si>
  <si>
    <t>00099021001 DEP.DE CHEQ.AJENOS,RET.DE CAM.,CONCEPTO: GIRO: LAMAS QUISPE JUANA LIDIA,DEP.: BANCO UNION SA , PROCEDENCIA: BANCO UNION S.A., CHEQUE: 142744, FECHA DE EMISION:13/06/2016</t>
  </si>
  <si>
    <t>00015011108 DEP.DE CHEQ.AJENOS,RET.DE CAM.,CONCEPTO: DEVOLUCION DE FONDOS,DEP.: MINISTERIO DE GOBIERNO , PROCEDENCIA: BANCO UNION S.A., CHEQUE: 50501, FECHA DE EMISION:08/06/2016</t>
  </si>
  <si>
    <t>00041031107 DEPOSITO DE EFECTIVO, DEPOSITANTE: ALEXANDER LIMA CALLPA, CONCEPTO: DEVOLUCIÓN DE PASAJES, CUENTA DE DEPOSITO: CUENTA UNICA DEL TESORO</t>
  </si>
  <si>
    <t>00099021001 DEP.DE CHEQ.AJENOS,RET.DE CAM.,CONCEPTO: GIRO: COLQUE FLORES ARMINDA,DEP.: BANCO UNION SA , PROCEDENCIA: BANCO UNION S.A., CHEQUE: 142747, FECHA DE EMISION:13/06/2016</t>
  </si>
  <si>
    <t>00015011108 DEP.DE CHEQ.AJENOS,RET.DE CAM.,CONCEPTO: DEVOLUCION DE FONDOS,DEP.: MINISTERIO DE GOBIERNO , PROCEDENCIA: BANCO UNION S.A., CHEQUE: 388, FECHA DE EMISION:07/06/2016</t>
  </si>
  <si>
    <t>00099021001 DEPOSITO DE EFECTIVO, DEPOSITANTE: ANDREA PERICON ROMERO, CONCEPTO: DEVOLUCION DE PASAJES AEREOS A TERCEROS, CUENTA DE DEPOSITO: CUENTA UNICA DEL TESORO</t>
  </si>
  <si>
    <t>00046021109 DEP.DE CHEQ.AJENOS,RET.DE CAM.,CONCEPTO: REVERSION DE FONDOS,DEP.: MINISTERIO DE SALUD , PROCEDENCIA: BANCO UNION S.A., CHEQUE: 1621, FECHA DE EMISION:08/06/2016</t>
  </si>
  <si>
    <t>00526012001 DEP.DE CHEQ.AJENOS,RET.DE CAM.,CONCEPTO: DEP. A LA CTA. FONDO ROTATIVO P/ REVERSION,DEP.: BOLIVIA TV , PROCEDENCIA: BANCO UNION S.A., CHEQUE: 15398, FECHA DE EMISION:13/06/2016</t>
  </si>
  <si>
    <t>RECAUDACION NCF SOL REPOSICION, FRACC, DEVOL Y PRORROGA</t>
  </si>
  <si>
    <t>00099031004 DEPOSITO DE EFECTIVO, DEPOSITANTE: MINISTERIO DE GOBIERNO, CONCEPTO: FRACCIONAMIENTO NOCRES, CUENTA DE DEPOSITO: CUENTA UNICA DEL TESORO</t>
  </si>
  <si>
    <t>00041031107 DEPOSITO DE EFECTIVO, DEPOSITANTE: JOSÉ FERNANDO MALLEA MALDONADO, CONCEPTO: DEVOLUCIÓN 1 DÍA DE VIÁTICO Y DEVOLUCIÓN DE PASAJES, CUENTA DE DEPOSITO: CUENTA UNICA DEL TESORO</t>
  </si>
  <si>
    <t>00523012001 DEP.DE CHEQ.AJENOS,RET.DE CAM.,CONCEPTO: VENTA DE SERVICIOS ECOBOL,DEP.: BENJAMIN AQUINO O , PROCEDENCIA: BANCO BISA S.A., CHEQUE: 16245, FECHA DE EMISION:23/05/2016</t>
  </si>
  <si>
    <t>00523012001 DEP.DE CHEQ.AJENOS,RET.DE CAM.,CONCEPTO: VENTA DE SERVICIOS ECOBOL,DEP.: BENJAMIN AQUINO , PROCEDENCIA: BANCO UNION S.A., CHEQUE: 1, FECHA DE EMISION:06/06/2016</t>
  </si>
  <si>
    <t>00523012001 DEP.DE CHEQ.AJENOS,RET.DE CAM.,CONCEPTO: VENTA DE SERVICIOS ECOBOL,DEP.: BENJAMIN AQUINO , PROCEDENCIA: BANCO UNION S.A., CHEQUE: 3, FECHA DE EMISION:06/06/2016</t>
  </si>
  <si>
    <t>00523012001 DEP.DE CHEQ.AJENOS,RET.DE CAM.,CONCEPTO: VENTA DE SERVICIOS ECOBOL,DEP.: BENJAMIN AQUINO , PROCEDENCIA: BANCO UNION S.A., CHEQUE: 5, FECHA DE EMISION:06/06/2016</t>
  </si>
  <si>
    <t>00523012001 DEP.DE CHEQ.AJENOS,RET.DE CAM.,CONCEPTO: VENTA DE SERVICIOS ECOBOL,DEP.: BENJAMIN AQUINO , PROCEDENCIA: BANCO UNION S.A., CHEQUE: 2, FECHA DE EMISION:06/06/2016</t>
  </si>
  <si>
    <t>00523012001 DEP.DE CHEQ.AJENOS,RET.DE CAM.,CONCEPTO: VENTA DE SERVICIOS ECOBOL,DEP.: BENJAMIN AQUINO , PROCEDENCIA: BANCO UNION S.A., CHEQUE: 4, FECHA DE EMISION:06/06/2016</t>
  </si>
  <si>
    <t>00523012001 DEP.DE CHEQ.AJENOS,RET.DE CAM.,CONCEPTO: VENTA DE SERVICIOS ECOBOL,DEP.: BENJAMIN AQUINO , PROCEDENCIA: BANCO UNION S.A., CHEQUE: 6, FECHA DE EMISION:06/06/2016</t>
  </si>
  <si>
    <t>00523012001 DEP.DE CHEQ.AJENOS,RET.DE CAM.,CONCEPTO: VENTA DE SERVICIOS ECOBOL,DEP.: BENJAMIN AQUINO , PROCEDENCIA: BANCO BISA S.A., CHEQUE: 1561, FECHA DE EMISION:18/05/2016</t>
  </si>
  <si>
    <t>00523012001 DEP.DE CHEQ.AJENOS,RET.DE CAM.,CONCEPTO: VENTA DE SERVICIOS ECOBOL,DEP.: BENJAMIN AQUINO , PROCEDENCIA: BANCO UNION S.A., CHEQUE: 3787, FECHA DE EMISION:25/05/2016</t>
  </si>
  <si>
    <t>00523012001 DEP.DE CHEQ.AJENOS,RET.DE CAM.,CONCEPTO: VENTA DE SERVICIOS ECOBOL,DEP.: BENJAMIN AQUINO , PROCEDENCIA: BANCO BISA S.A., CHEQUE: 5319, FECHA DE EMISION:16/05/2016</t>
  </si>
  <si>
    <t>00523012001 DEP.DE CHEQ.AJENOS,RET.DE CAM.,CONCEPTO: VENTA DE SERVICIOS ECOBOL,DEP.: BENJAMIN AQUINO , PROCEDENCIA: BANCO BISA S.A., CHEQUE: 12666, FECHA DE EMISION:20/05/2016</t>
  </si>
  <si>
    <t>00523012001 DEP.DE CHEQ.AJENOS,RET.DE CAM.,CONCEPTO: VENTA DE SERVICIOS ECOBOL,DEP.: BENJAMIN AQUINO , PROCEDENCIA: BANCO BISA S.A., CHEQUE: 6844, FECHA DE EMISION:19/05/2016</t>
  </si>
  <si>
    <t>00523012001 DEP.DE CHEQ.AJENOS,RET.DE CAM.,CONCEPTO: VENTA DE SERVICIOS ECOBOL,DEP.: BENJAMIN AQUINO , PROCEDENCIA: BANCO BISA S.A., CHEQUE: 2547, FECHA DE EMISION:17/05/2016</t>
  </si>
  <si>
    <t>00041071101 DEP.DE CHEQ.AJENOS,RET.DE CAM.,CONCEPTO: DEVOLUCION DE RECURSOS POR CREDITO FISCAL-ABRIL-2016,DEP.: SENAVEX , PROCEDENCIA: BANCO UNION S.A., CHEQUE: 1377, FECHA DE EMISION:08/06/2016</t>
  </si>
  <si>
    <t>00234014202 DEPOSITO DE EFECTIVO, DEPOSITANTE: RENE RAMOS COLQUE, CONCEPTO: DEVOLUCION AL C-31 N°309; PARTIDA 34110, CUENTA DE DEPOSITO: CUENTA UNICA DEL TESORO</t>
  </si>
  <si>
    <t>00234014202 DEPOSITO DE EFECTIVO, DEPOSITANTE: RENE RAMOS COLQUE, CONCEPTO: DEVOLUCION AL C-31 N° 309 PARTIDA 25900, CUENTA DE DEPOSITO: CUENTA UNICA DEL TESORO</t>
  </si>
  <si>
    <t>00523012001 DEP.DE CHEQ.AJENOS,RET.DE CAM.,CONCEPTO: PAGO POR PRESTACIÓN DE SERVICIOS POSTALES,DEP.: ECOBOL , PROCEDENCIA: BANCO UNION S.A., CHEQUE: 1695, FECHA DE EMISION:03/06/2016</t>
  </si>
  <si>
    <t>00234014202 DEPOSITO DE EFECTIVO, DEPOSITANTE: RENE RAMOS COLQUE, CONCEPTO: DEVOLUCION AL C-31 N°309 PARTIDA 23400, CUENTA DE DEPOSITO: CUENTA UNICA DEL TESORO</t>
  </si>
  <si>
    <t>00523012001 DEP.DE CHEQ.AJENOS,RET.DE CAM.,CONCEPTO: PAGO POR PRESTACIÓN DE SERVICIOS POSTALES,DEP.: ECOBOL , PROCEDENCIA: BANCO NACIONAL DE BOLIVIA S.A., CHEQUE: 794709, FECHA DE EMISION:31/05/2016</t>
  </si>
  <si>
    <t>00099021001 DEPOSITO DE EFECTIVO, DEPOSITANTE: FF.AA. EJERCITO-JORGE NILTON MIRANDA ZAMBRANA, CONCEPTO: REVERSION POR CONCEPTO DE PASAJES, CUENTA DE DEPOSITO: CUENTA UNICA DEL TESORO</t>
  </si>
  <si>
    <t>00234014202 DEPOSITO DE EFECTIVO, DEPOSITANTE: RENE RAMOS COLQUE, CONCEPTO: DEVOLUCIONAL C-31 N°309 PARTIDA 34200, CUENTA DE DEPOSITO: CUENTA UNICA DEL TESORO</t>
  </si>
  <si>
    <t>00234014202 DEPOSITO DE EFECTIVO, DEPOSITANTE: RENE RAMOS COLQUE, CONCEPTO: DEVOLUCION AL C-31 N° 311 PARTIDA 85100, CUENTA DE DEPOSITO: CUENTA UNICA DEL TESORO</t>
  </si>
  <si>
    <t>00169014101 DEPOSITO DE EFECTIVO, DEPOSITANTE: AUTORIDAD DE IMPUGNACIÓN TRIBUTARIA, CONCEPTO: DEVOLUCIÓN DE FONDOS MARIA LAURA CBBA, CUENTA DE DEPOSITO: CUENTA UNICA DEL TESORO</t>
  </si>
  <si>
    <t>00099021001 DEP.DE CHEQ.AJENOS,RET.DE CAM.,CONCEPTO: REEMBOLSO POR INCAPACIDAD DE CAJA CORDES AL MIN DE MEDIO AMBIENTE Y AGUA,DEP.: CAJA DE SALUD CORDES , PROCEDENCIA: BANCO UNION S.A., CHEQUE: 733, FECHA DE EMISION:02/06/2016</t>
  </si>
  <si>
    <t>00099021001 DEPOSITO DE EFECTIVO, DEPOSITANTE: YASMANY ERICK CRESPO CHAVEZ, CONCEPTO: DEVOLUCION DE VIATICOS, CUENTA DE DEPOSITO: CUENTA UNICA DEL TESORO</t>
  </si>
  <si>
    <t>00099021001 DEPOSITO DE EFECTIVO, DEPOSITANTE: MAXIMA SALAZAR QUINTO, CONCEPTO: DEVOLUCION DE VIATICOS, CUENTA DE DEPOSITO: CUENTA UNICA DEL TESORO</t>
  </si>
  <si>
    <t>00099021001 DEPOSITO DE EFECTIVO, DEPOSITANTE: JHONNY RODRIGUEZ MAGNE, CONCEPTO: DEVOLUCION DE VIATICOS, CUENTA DE DEPOSITO: CUENTA UNICA DEL TESORO</t>
  </si>
  <si>
    <t>00099021001 DEPOSITO DE EFECTIVO, DEPOSITANTE: JOSE ABRAHAM MALKY APAZA, CONCEPTO: DEVOLUCION INSCRIPCION CURSO CONTRATOS DE LA PROCURADURIA GENERAL DEL ESTADO, CUENTA DE DEPOSITO: CUENTA UNICA DEL TESORO</t>
  </si>
  <si>
    <t>00099021001 DEPOSITO DE EFECTIVO, DEPOSITANTE: VICTOR HUGO BALDERRAMA QUEZADA, CONCEPTO: REVERSION POR GASTOS DE PARTIDA 34110, PRODUCTOS QUIMICOS, CUENTA DE DEPOSITO: CUENTA UNICA DEL TESORO</t>
  </si>
  <si>
    <t>00526012001 DEPOSITO DE EFECTIVO, DEPOSITANTE: GABRIEL MOLINA, CONCEPTO: DEVOLUCION DE FONDOS, CUENTA DE DEPOSITO: CUENTA UNICA DEL TESORO</t>
  </si>
  <si>
    <t>00523012001 DEP.DE CHEQ.AJENOS,RET.DE CAM.,CONCEPTO: VENTA DE SERVICIOS ECOBOL,DEP.: BENJAMIN AQUINO O. , PROCEDENCIA: BANCO NACIONAL DE BOLIVIA S.A., CHEQUE: 6022943, FECHA DE EMISION:09/06/2016</t>
  </si>
  <si>
    <t>00523012001 DEP.DE CHEQ.AJENOS,RET.DE CAM.,CONCEPTO: VENTA DE SERVICIOS ECOBOL,DEP.: BENJAMIN AQUINO O. , PROCEDENCIA: BANCO BISA S.A., CHEQUE: 2462, FECHA DE EMISION:20/05/2016</t>
  </si>
  <si>
    <t>00523012001 DEP.DE CHEQ.AJENOS,RET.DE CAM.,CONCEPTO: VENTA DE SERVICIOS ECOBOL,DEP.: BENJAMIN AQUINO O. , PROCEDENCIA: BANCO BISA S.A., CHEQUE: 2463, FECHA DE EMISION:20/05/2016</t>
  </si>
  <si>
    <t>00099021001 DEPOSITO DE EFECTIVO, DEPOSITANTE: SANDRO C. VILELO MAMANI - CI.6066974 L.P., CONCEPTO: DEVOLUCIÓN DE BONO A CARGO DEL MES, CUENTA DE DEPOSITO: CUENTA UNICA DEL TESORO</t>
  </si>
  <si>
    <t>00046021109 DEP.DE CHEQ.AJENOS,RET.DE CAM.,CONCEPTO: REVERSIÓN DE FONDOS,DEP.: MINISTERIO DE SALUD , PROCEDENCIA: BANCO UNION S.A., CHEQUE: 1630, FECHA DE EMISION:13/06/2016</t>
  </si>
  <si>
    <t>00225024301 DEPOSITO DE EFECTIVO, DEPOSITANTE: ERLAND ROMERO ROMAY, CONCEPTO: DEVOLUCION DE HONORARIOS MARZO 2016 CONSULTORIA "COORDINADOR SOCIAL PROGRAMA RURAL...", CUENTA DE DEPOSITO: CUENTA UNICA DEL TESORO</t>
  </si>
  <si>
    <t>00099021001 DEPOSITO DE EFECTIVO, DEPOSITANTE: ESTEBAN CALIZAYA AJHUACHO, CONCEPTO: DEVOLUCION HABER DEL MES DE ABRIL-2016, CUENTA DE DEPOSITO: CUENTA UNICA DEL TESORO</t>
  </si>
  <si>
    <t>00526012001 DEPOSITO DE EFECTIVO, DEPOSITANTE: GABRIEL DENNYS MOLINA PEREZ, CONCEPTO: DEVOLUCION DE FONDOS, CUENTA DE DEPOSITO: CUENTA UNICA DEL TESORO</t>
  </si>
  <si>
    <t>00099021001 DEP.DE CHEQ.AJENOS,RET.DE CAM.,CONCEPTO: REEMBOLSO, POR CONCEPTO DE SUBSIDIO POR INCAPACIDAD CORRESPONDIENTE A MARZO,DEP.: ASFI , PROCEDENCIA: BANCO UNION S.A., CHEQUE: 2301, FECHA DE EMISION:07/06/2016</t>
  </si>
  <si>
    <t>00099024113 DEP.DE CHEQ.AJENOS,RET.DE CAM.,CONCEPTO: DEVOLUCIÓN TRANSFERENCIA RECURSOS PARA PROYECTOS "BOLIVIA CAMBIA",DEP.: GOBIERNO AUTÓNOMO MUNICIPAL DE COLQUENCHA , PROCEDENCIA: BANCO UNION S.A., CHEQUE: 626, FECHA DE EMISION:14/06/2016</t>
  </si>
  <si>
    <t>00070011102 DEP.DE CHEQ.AJENOS,RET.DE CAM.,CONCEPTO: DEVOLUCION,DEP.: MINISTERIO DE TRABAJO , PROCEDENCIA: BANCO UNION S.A., CHEQUE: 7551, FECHA DE EMISION:31/05/2016</t>
  </si>
  <si>
    <t>00512012002 DEPOSITO DE EFECTIVO, DEPOSITANTE: OCTAVIO RIVEROS CORNEJO, CONCEPTO: DEVOLUCIÓN DE SALDO PREVENTIVO N° 1022, CUENTA DE DEPOSITO: CUENTA UNICA DEL TESORO</t>
  </si>
  <si>
    <t>00046024204 DEPOSITO DE EFECTIVO, DEPOSITANTE: PABLO VAQUIATA CAPIONA, CONCEPTO: DEVOLUCION DE PAGO DE VIATICOS, CUENTA DE DEPOSITO: CUENTA UNICA DEL TESORO</t>
  </si>
  <si>
    <t>00099021001 DEP.DE CHEQ.AJENOS,RET.DE CAM.,CONCEPTO: COMPENSACION MENSUAL DE COTIZACION,DEP.: FUTURO DE BOLIVIA S.A. AFP , PROCEDENCIA: BANCO DE CREDITO DE BOLIVIA S.A., CHEQUE: 443432, FECHA DE EMISION:15/06/2016</t>
  </si>
  <si>
    <t>00015021104 DEP.DE CHEQ.AJENOS,RET.DE CAM.,CONCEPTO: MIN. GOB. DIR. NAL. DE SALUD Y BIENESTAR SOCIAL,DEP.: DIRECCION NAL. DE SALDO POLICIA BOLIVIANA , PROCEDENCIA: BANCO UNION S.A., CHEQUE: 2819, FECHA DE EMISION:13/06/2016</t>
  </si>
  <si>
    <t>00222014201 DEP.DE CHEQ.AJENOS,RET.DE CAM.,CONCEPTO: REVERSION,DEP.: INIAF- CENECA , PROCEDENCIA: BANCO UNION S.A., CHEQUE: 515, FECHA DE EMISION:08/06/2016</t>
  </si>
  <si>
    <t>00222014201 DEP.DE CHEQ.AJENOS,RET.DE CAM.,CONCEPTO: REVERSION,DEP.: INIAF - CENACA , PROCEDENCIA: BANCO UNION S.A., CHEQUE: 514, FECHA DE EMISION:08/06/2016</t>
  </si>
  <si>
    <t>00222014302 DEP.DE CHEQ.AJENOS,RET.DE CAM.,CONCEPTO: REVERSION,DEP.: INIAF - GRAN CHACO , PROCEDENCIA: BANCO UNION S.A., CHEQUE: 1603, FECHA DE EMISION:31/05/2016</t>
  </si>
  <si>
    <t>00222014302 DEP.DE CHEQ.AJENOS,RET.DE CAM.,CONCEPTO: REVERSION,DEP.: INIAF - CHACO , PROCEDENCIA: BANCO UNION S.A., CHEQUE: 3289, FECHA DE EMISION:30/05/2016</t>
  </si>
  <si>
    <t>00266022001 DEPOSITO DE EFECTIVO, DEPOSITANTE: DANIEL COPA CORI, CONCEPTO: DEVOLUCION DE DINERO, POR MOTIVO DE ARREGLO DE MAMPARAS Y ESCRITORIOS, CUENTA DE DEPOSITO: CUENTA UNICA DEL TESORO</t>
  </si>
  <si>
    <t>00526012001 DEPOSITO DE EFECTIVO, DEPOSITANTE: JHONNY LLANOS P., CONCEPTO: DEVOLUCIÓN SALDO, CUENTA DE DEPOSITO: CUENTA UNICA DEL TESORO</t>
  </si>
  <si>
    <t>00099021001 DEPOSITO DE EFECTIVO, DEPOSITANTE: LADISLAO FLORES CHOQUE, CONCEPTO: DEVOLUCIÓN DE HABER, CUENTA DE DEPOSITO: CUENTA UNICA DEL TESORO</t>
  </si>
  <si>
    <t>00099021001 DEPOSITO DE EFECTIVO, DEPOSITANTE: MANFRED ZURITA ZAMBRANA, CONCEPTO: REVERSIÓN, CUENTA DE DEPOSITO: CUENTA UNICA DEL TESORO</t>
  </si>
  <si>
    <t>00099021001 DEPOSITO DE EFECTIVO, DEPOSITANTE: ALBERTO JORGE SAINZ HERBAS, CONCEPTO: REVERSION PASAJES TRASLADO LPZ,SCZ ROBORE,SCZ - LPZ, CUENTA DE DEPOSITO: CUENTA UNICA DEL TESORO</t>
  </si>
  <si>
    <t>00046024204 DEPOSITO DE EFECTIVO, DEPOSITANTE: RAMIRO BUSTILLOS DOMINGUEZ, CONCEPTO: DEVOLUCION DE VIATICOS 02/14 C31-977, CUENTA DE DEPOSITO: CUENTA UNICA DEL TESORO</t>
  </si>
  <si>
    <t>00099021001 DEPOSITO DE EFECTIVO, DEPOSITANTE: SONIA JANNET DIPS SALVATIERRA, CONCEPTO: DEVOLUCION VACACION NO DESCONTADA, CUENTA DE DEPOSITO: CUENTA UNICA DEL TESORO</t>
  </si>
  <si>
    <t>00099021001 DEPOSITO DE EFECTIVO, DEPOSITANTE: JACQUELINE FLORES TERRAZAS, CONCEPTO: DEVOLUCION POR VACACION NO DESCONTADA 2013, CUENTA DE DEPOSITO: CUENTA UNICA DEL TESORO</t>
  </si>
  <si>
    <t>00099021001 DEPOSITO DE EFECTIVO, DEPOSITANTE: RODRIGO APAZA TICONA, CONCEPTO: DPTO - I ADM. R.R.H.H., CUENTA DE DEPOSITO: CUENTA UNICA DEL TESORO</t>
  </si>
  <si>
    <t>00099021001 DEPOSITO DE EFECTIVO, DEPOSITANTE: YOEN YULER CESPEDES, CONCEPTO: DEVOLUCION DE FONDOS, CUENTA DE DEPOSITO: CUENTA UNICA DEL TESORO</t>
  </si>
  <si>
    <t>00099021001 DEPOSITO DE EFECTIVO, DEPOSITANTE: FAVIO QUEVEDO CALLE, CONCEPTO: DEVOLUCION DE FONDOS, CUENTA DE DEPOSITO: CUENTA UNICA DEL TESORO</t>
  </si>
  <si>
    <t>00130012002 DEPOSITO DE EFECTIVO, DEPOSITANTE: FOFIM, CONCEPTO: DEVOLUCION DE VIATICOS, CUENTA DE DEPOSITO: CUENTA UNICA DEL TESORO</t>
  </si>
  <si>
    <t>00099021001 DEPOSITO DE EFECTIVO, DEPOSITANTE: LIDIA ARAMAYO DE ESCALANTE, CONCEPTO: DEVOLUCION DEL RETROACTIVO, CUENTA DE DEPOSITO: CUENTA UNICA DEL TESORO</t>
  </si>
  <si>
    <t>00099021001 DEPOSITO DE EFECTIVO, DEPOSITANTE: LIDIA ARAMAYO DE ESCALANTE, CONCEPTO: DEVOLUCION DE SALARIO DEL MES DE ABRIL, CUENTA DE DEPOSITO: CUENTA UNICA DEL TESORO</t>
  </si>
  <si>
    <t>00099021001 DEPOSITO DE EFECTIVO, DEPOSITANTE: LIDIA ARAMAYO DE ESCALANTE, CONCEPTO: DEVOLUCION DE SALARIO DEL MES DE FEBRERO, CUENTA DE DEPOSITO: CUENTA UNICA DEL TESORO</t>
  </si>
  <si>
    <t>00099021001 DEPOSITO DE EFECTIVO, DEPOSITANTE: LIDIA ARAMAYO DE ESCALANTE, CONCEPTO: DEVOLUCION DE SALARIO DEL MES DE MARZO, CUENTA DE DEPOSITO: CUENTA UNICA DEL TESORO</t>
  </si>
  <si>
    <t>00052014102 DEPOSITO DE EFECTIVO, DEPOSITANTE: LUIS GABRIEL CASTRILLO CASTELLON, CONCEPTO: DEVOLUCION VIATICOS-2015, CUENTA DE DEPOSITO: CUENTA UNICA DEL TESORO</t>
  </si>
  <si>
    <t>00130012001 DEP.DE CHEQ.AJENOS,RET.DE CAM.,CONCEPTO: PAGO DE CAPITAL,DEP.: COMERMIN , PROCEDENCIA: BANCO MERCANTIL SANTA CRUZ SA., CHEQUE: 6768, FECHA DE EMISION:09/06/2016</t>
  </si>
  <si>
    <t>00099021001 DEPOSITO DE EFECTIVO, DEPOSITANTE: JEANNETTE ESTRADA BELMONTE, CONCEPTO: DOBLE PERCEPCIÓN, CUENTA DE DEPOSITO: CUENTA UNICA DEL TESORO</t>
  </si>
  <si>
    <t>00099021001 DEPOSITO DE EFECTIVO, DEPOSITANTE: NORA TEOFILA RAMIREZ VDA DE FERNANDEZ, CONCEPTO: DEVOLUCION DEL PAGO UNICO SEGUN DS. 822, CUENTA DE DEPOSITO: CUENTA UNICA DEL TESORO</t>
  </si>
  <si>
    <t>00099021001 DEP.DE CHEQ.AJENOS,RET.DE CAM.,CONCEPTO: REEMBOLSO SIT PERIODO ABRIL/2016 TGN RECURSOS ORDINARIOS,DEP.: MINISTERIO DE ECONOMÍA Y FINANZAS PÚBLICAS , PROCEDENCIA: BANCO UNION S.A., CHEQUE: 18166, FECHA DE EMISION:09/06/2016</t>
  </si>
  <si>
    <t>00035011105 DEP.DE CHEQ.AJENOS,RET.DE CAM.,CONCEPTO: REEMBOLSO SIT PERIODO ABRIL/2016 - UNIDAD DE CALIFICACIÓN DE AÑOS DE SERVICIO,DEP.: MINISTERIO DE ECONOMÍA Y FINANZAS PÚBLICAS , PROCEDENCIA: BANCO UNION S.A., CHEQUE: 18168, FECHA DE EMISION:09/06/2016</t>
  </si>
  <si>
    <t>00099021001 DEPOSITO DE EFECTIVO, DEPOSITANTE: TESORO GENERAL DE LA NACION, CONCEPTO: DEVOLUCION DE SALARIO MENSUAL DE ABRIL, CUENTA DE DEPOSITO: CUENTA UNICA DEL TESORO</t>
  </si>
  <si>
    <t>00099021001 DEPOSITO DE EFECTIVO, DEPOSITANTE: TESORO GENERAL DE LA NACION, CONCEPTO: REINTEGRO DE INCREMENTO SALARIAL DE ABRIL, CUENTA DE DEPOSITO: CUENTA UNICA DEL TESORO</t>
  </si>
  <si>
    <t>00283012002 DEP.DE CHEQ.AJENOS,RET.DE CAM.,CONCEPTO: DEP POR PROCESOS JUDICIALES,DEP.: ADUANA NACIONAL DE BOLIVIA , PROCEDENCIA: BANCO UNION S.A., CHEQUE: 2067, FECHA DE EMISION:13/06/2016</t>
  </si>
  <si>
    <t>00099031004 DEPOSITO DE EFECTIVO, DEPOSITANTE: MINISTERIO DE GOBIERNO, CONCEPTO: PRORROGA DE 8 NOCRES DEL MINISTERIO DE GOBIERNO, CUENTA DE DEPOSITO: CUENTA UNICA DEL TESORO</t>
  </si>
  <si>
    <t>00291012002 DEP.DE CHEQ.AJENOS,RET.DE CAM.,CONCEPTO: MULTAS CORRESPONDIENTE AL PROYECTO ESTUDIO INTEGRAL TÉC ECON SOCIAL Y AMBIENTAL VILLAZÓN-PADCAYA,DEP.: MELISA CHOQUE RAMOS CONSA S.R.L.</t>
  </si>
  <si>
    <t>00099021001 DEPOSITO DE EFECTIVO, DEPOSITANTE: ANDREA CONDORI YUJRA, CONCEPTO: DEVOLUCION DE VIATICOS, CUENTA DE DEPOSITO: CUENTA UNICA DEL TESORO</t>
  </si>
  <si>
    <t>00291064101 DEP.DE CHEQ.AJENOS,RET.DE CAM.,CONCEPTO: APORTE LOCAL GAD POTOSI,DEP.: ABC OFICINA CENTRAL , PROCEDENCIA: BANCO UNION S.A., CHEQUE: 2728, FECHA DE EMISION:14/06/2016</t>
  </si>
  <si>
    <t>00035011104 DEPOSITO DE EFECTIVO, DEPOSITANTE: MINISTERIO DE ECONOMIA Y FINANZAS PUBLICAS, CONCEPTO: POR LA VENTA DE PUBLICACIONES IMPRESAS MEB Y CIEB, CORRESPONDIENTE AL MES DE MAYO, CUENTA DE DEPOSITO: CUENTA UNICA DEL TESORO</t>
  </si>
  <si>
    <t>00099021001 DEPOSITO DE EFECTIVO, DEPOSITANTE: MARIA LUISA RAMIREZ VDA DE LUNA, CONCEPTO: PAGO DE LA NOTA DE CARGO DEL 12-01-2015 SENASIR, CUENTA DE DEPOSITO: CUENTA UNICA DEL TESORO</t>
  </si>
  <si>
    <t>00099021001 DEPOSITO DE EFECTIVO, DEPOSITANTE: LUIS ANTONIO MORALES DOMINGUEZ, CONCEPTO: RETENCION IMPOSITIVA RV IVA 13%, CUENTA DE DEPOSITO: CUENTA UNICA DEL TESORO</t>
  </si>
  <si>
    <t>00130012002 DEPOSITO DE EFECTIVO, DEPOSITANTE: JUAN CARLOS TERAN VEIZAGA, CONCEPTO: DEVOLUCIÓN PARA COMPRA DE CABLE DE RED UTP - CATEGORIA G ROLLO DE 100 MTS Y CONECTORES R 145 CAT 6, CUENTA DE DEPOSITO: CUENTA UNICA DEL TESORO</t>
  </si>
  <si>
    <t>00099021001 DEPOSITO DE EFECTIVO, DEPOSITANTE: EJERCITO DE BOLIVIA, CONCEPTO: SERVICIOS BASICOS, CUENTA DE DEPOSITO: CUENTA UNICA DEL TESORO</t>
  </si>
  <si>
    <t>00046114201 DEPOSITO DE EFECTIVO, DEPOSITANTE: ARCE LETELLIER ELMAR IVAN, CONCEPTO: DEVOLUCION DE FONDOS, CUENTA DE DEPOSITO: CUENTA UNICA DEL TESORO</t>
  </si>
  <si>
    <t>00099021001 DEPOSITO DE EFECTIVO, DEPOSITANTE: JUAN ANTONIO GUERRA GARCIA, CONCEPTO: DEVOLUCIÓN LEY FINANCIAL MES DE MAYO, CUENTA DE DEPOSITO: CUENTA UNICA DEL TESORO</t>
  </si>
  <si>
    <t>00099021001 DEPOSITO DE EFECTIVO, DEPOSITANTE: JUAN ANTONIO GUERRA GARCIA, CONCEPTO: DEVOLUCIÓN LEY FINANCIAL MES DE JUNIO, CUENTA DE DEPOSITO: CUENTA UNICA DEL TESORO</t>
  </si>
  <si>
    <t>00099021001 DEPOSITO DE EFECTIVO, DEPOSITANTE: JUAN ANTONIO GUERRA GARCIA, CONCEPTO: DEVOLUCIÓN LEY FINANCIAL MES DE JULIO, CUENTA DE DEPOSITO: CUENTA UNICA DEL TESORO</t>
  </si>
  <si>
    <t>00015011108 DEPOSITO DE EFECTIVO, DEPOSITANTE: HANS BALLON LUNA, CONCEPTO: EXCESO EN CONSUMO DE TELEFONO CELULAR, CUENTA DE DEPOSITO: CUENTA UNICA DEL TESORO</t>
  </si>
  <si>
    <t>00222012001 DEPOSITO DE EFECTIVO, DEPOSITANTE: STEPHANIE MALDONADO ROCHA, CONCEPTO: DEVOLUCION, CUENTA DE DEPOSITO: CUENTA UNICA DEL TESORO</t>
  </si>
  <si>
    <t>00046024204 DEPOSITO DE EFECTIVO, DEPOSITANTE: DORA LOPEZ HURTADO, CONCEPTO: DEVOLUCION DE VIATICOS - ACTIVIDAD 02/14 C-31 977, CUENTA DE DEPOSITO: CUENTA UNICA DEL TESORO</t>
  </si>
  <si>
    <t>00099021001 DEPOSITO DE EFECTIVO, DEPOSITANTE: JULIO CESAR MALDONADO COCA, CONCEPTO: REVERSION PASAJES-LA PAZ-SANTA CRUZ-ROBORE-SANTA CRUZ-LA PAZ, CUENTA DE DEPOSITO: CUENTA UNICA DEL TESORO</t>
  </si>
  <si>
    <t>00130012002 DEPOSITO DE EFECTIVO, DEPOSITANTE: XIMENA ANET ZEGALES ESPINOZA, CONCEPTO: DEVOLUCION SALDO CAJA CHICA, CUENTA DE DEPOSITO: CUENTA UNICA DEL TESORO</t>
  </si>
  <si>
    <t>00660012006 DEP.DE CHEQ.AJENOS,RET.DE CAM.,CONCEPTO: DEVOLUCIÃN DE VIÃTICO GESTIÃN PASADA PARA OTROS INGRESOS,DEP.: ORGANO JUDICIAL DAF DISTRITO SANTA CRUZ , PROCEDENCIA: BANCO UNION S.A., CHEQUE: 2801, FECHA DE EMISION:25/05/2016</t>
  </si>
  <si>
    <t>00660122001 DEP.DE CHEQ.AJENOS,RET.DE CAM.,CONCEPTO: EXCEDENTE DE LLAMADAS 2016 PARA REVERSIÃN EN LA GESTIÃN,DEP.: ORGANO JUDICIAL DAF - DISTRITO SANTA CRUZ , PROCEDENCIA: BANCO UNION S.A., CHEQUE: 2792, FECHA DE EMISION:24/05/2016</t>
  </si>
  <si>
    <t>00660012006 DEP.DE CHEQ.AJENOS,RET.DE CAM.,CONCEPTO: DEVOLUCIÃN DE VIÃTICOS GESTIÃN PASADA PARA OTROS INGRESOS,DEP.: ORGANO JUDICIAL DAF - DISTRITO SANTA CRUZ , PROCEDENCIA: BANCO UNION S.A., CHEQUE: 2786, FECHA DE EMISION:24/05/2016</t>
  </si>
  <si>
    <t>00099021001 DEP.DE CHEQ.AJENOS,RET.DE CAM.,CONCEPTO: DEP. REALIZADO POR EL SR. CARLOS IÃIGUEZ MENESES POR RESPONSABILIDAD CIVIL S/DICTAMEN CGE/DRC-059/,DEP.: ORGANO JUDICAIL- DAF NACIONAL</t>
  </si>
  <si>
    <t>00660122001 DEP.DE CHEQ.AJENOS,RET.DE CAM.,CONCEPTO: DEVOLUCIÃN DE VIÃTICOS 2015 - 2016 REVERTIR Y OTROS INGRESOS,DEP.: ORGANO JUDICIAL DAF - DISTRITO SANTA CRUZ , PROCEDENCIA: BANCO UNION S.A., CHEQUE: 2785, FECHA DE EMISION:24/05/2016</t>
  </si>
  <si>
    <t>00660122001 DEP.DE CHEQ.AJENOS,RET.DE CAM.,CONCEPTO: CUENTAS POR COBRAR POR EXCEDENTES DE LLAMADAS,DEP.: ORGANO JUDICIAL DAF - DISTRITO SANTA CRUZ , PROCEDENCIA: BANCO UNION S.A., CHEQUE: 2791, FECHA DE EMISION:24/05/2016</t>
  </si>
  <si>
    <t>00660012006 DEP.DE CHEQ.AJENOS,RET.DE CAM.,CONCEPTO: MULTA A PROVEEDOR GESTIÃN 2016,DEP.: ORGANO JUDICIAL DAF - DISTRITO SANTA CRUZ , PROCEDENCIA: BANCO UNION S.A., CHEQUE: 2780, FECHA DE EMISION:23/05/2016</t>
  </si>
  <si>
    <t>00660122001 DEP.DE CHEQ.AJENOS,RET.DE CAM.,CONCEPTO: DEP. PARA REVERSION DENTRO LA GESTION POR VIATICOS,DEP.: ORGANO JUDICIAL - DISTRITO SANTA CRUZ , PROCEDENCIA: BANCO UNION S.A., CHEQUE: 2826, FECHA DE EMISION:10/06/2016</t>
  </si>
  <si>
    <t>00660012006 DEP.DE CHEQ.AJENOS,RET.DE CAM.,CONCEPTO: DEPÃSITO POR MULTAS A PROVEEDORES GESTIÃN ANTERIOR PARA OTROS INGRESOS,DEP.: ORGANO JUDICIAL DAF - DISTRITO SANTA CRUZ , PROCEDENCIA: BANCO UNION S.A., CHEQUE: 2809, FECHA DE EMISION:27/05/2016</t>
  </si>
  <si>
    <t>00660012006 DEP.DE CHEQ.AJENOS,RET.DE CAM.,CONCEPTO: DEPÃSITO POR MULTA A PROVEEDORES GESTIONES ANTERIORES PARA OTROS INGRESOS,DEP.: ORGANO JUDICIAL DAF - DISTRITO SANTA CRUZ , PROCEDENCIA: BANCO UNION S.A., CHEQUE: 2805, FECHA DE EMISION:27/05/2016</t>
  </si>
  <si>
    <t>00660012006 DEP.DE CHEQ.AJENOS,RET.DE CAM.,CONCEPTO: DEPÃSITO POR MULTA A PROVEEDORES GESTIÃN ANTERIOR PARA OTROS INGRESOS,DEP.: ORGANO JUDICIAL DAF - DISTRITO SANTA CRUZ , PROCEDENCIA: BANCO UNION S.A., CHEQUE: 2806, FECHA DE EMISION:27/05/2016</t>
  </si>
  <si>
    <t>00660122001 DEP.DE CHEQ.AJENOS,RET.DE CAM.,CONCEPTO: RECUPERACION DE EXCEDENTE DE LLAMADAS TELEFONICAS PARA REVERSION DISTRITO DE LA GESTION,DEP.: ORGANO JUDICIAL - DAF- DISTRITO DE SANTA CRUZ</t>
  </si>
  <si>
    <t>00660012006 DEP.DE CHEQ.AJENOS,RET.DE CAM.,CONCEPTO: DEP. PARA OTROS INGRESOS DE LA ENTIDAD POR BONOS DE POLICIAS NO COBRADOS,DEP.: ORGANO JUDICIAL DAF- DISTRITO SANTA CRUZ , PROCEDENCIA: BANCO UNION S.A., CHEQUE: 2773, FECHA DE EMISION:19/05/2016</t>
  </si>
  <si>
    <t>00523012001 DEP.DE CHEQ.AJENOS,RET.DE CAM.,CONCEPTO: PAGO POR PRESTACIÃN DE SERVICIOS POSTALES,DEP.: ECOBOL , PROCEDENCIA: BANCO BISA S.A., CHEQUE: 5038, FECHA DE EMISION:25/05/2016</t>
  </si>
  <si>
    <t>00523012001 DEP.DE CHEQ.AJENOS,RET.DE CAM.,CONCEPTO: PAGO POR PRESTACIÃN DE SERVICIOS POSTALES,DEP.: DELIA ZEBALLOS ABASTO , PROCEDENCIA: BANCO BISA S.A., CHEQUE: 6847, FECHA DE EMISION:24/05/2016</t>
  </si>
  <si>
    <t>00660012006 DEP.DE CHEQ.AJENOS,RET.DE CAM.,CONCEPTO: DEP. POR MULTA A PROVEEDORES GESTION ANTERIOR, COMO OTROS INGRESOS,DEP.: ORGANO JUDICIAL DAF- DISTRITO SANTA CRUZ , PROCEDENCIA: BANCO UNION S.A., CHEQUE: 2808, FECHA DE EMISION:28/05/2016</t>
  </si>
  <si>
    <t>00523012001 DEP.DE CHEQ.AJENOS,RET.DE CAM.,CONCEPTO: PAGO POR PRESTACIÃN DE SERVICIOS POSTALES,DEP.: ECOBOL , PROCEDENCIA: BANCO BISA S.A., CHEQUE: 1570, FECHA DE EMISION:30/05/2016</t>
  </si>
  <si>
    <t>00099021001 DEPOSITO DE EFECTIVO, DEPOSITANTE: ROGELIO ESCOBAR, CONCEPTO: DEVOLUCION DE FONDOS AL C-31 468, CUENTA DE DEPOSITO: CUENTA UNICA DEL TESORO</t>
  </si>
  <si>
    <t>00523012001 DEP.DE CHEQ.AJENOS,RET.DE CAM.,CONCEPTO: PAGO POR PRESTACIÃN DE SERVICIOS POSTALES,DEP.: ECOBOL , PROCEDENCIA: BANCO BISA S.A., CHEQUE: 12673, FECHA DE EMISION:24/05/2016</t>
  </si>
  <si>
    <t>00660012006 DEP.DE CHEQ.AJENOS,RET.DE CAM.,CONCEPTO: DEP. POR MULTA A PROVEEDORES GESTION ANTERIOR PARA OTROS INGRESOS,DEP.: ORGANO JUDICIAL , PROCEDENCIA: BANCO UNION S.A., CHEQUE: 2810, FECHA DE EMISION:27/05/2016</t>
  </si>
  <si>
    <t>00523012001 DEP.DE CHEQ.AJENOS,RET.DE CAM.,CONCEPTO: PAGO POR PRESTACIÃN DE SERVICIOS POSTALES,DEP.: ECOBOL , PROCEDENCIA: BANCO BISA S.A., CHEQUE: 5325, FECHA DE EMISION:23/05/2016</t>
  </si>
  <si>
    <t>00523012001 DEP.DE CHEQ.AJENOS,RET.DE CAM.,CONCEPTO: PAGO POR PRESTACIÃN DE SERVICIOS POSTALES,DEP.: ECOBOL , PROCEDENCIA: BANCO BISA S.A., CHEQUE: 2554, FECHA DE EMISION:23/05/2016</t>
  </si>
  <si>
    <t>00660012006 DEP.DE CHEQ.AJENOS,RET.DE CAM.,CONCEPTO: DEP. POR MULTA A PROVEEDORES GESTION ANTERIOR PARA OTROS INGRESOS,DEP.: ORGANO JUDICIAL DAF- DISTRITO SANTA CRUZ , PROCEDENCIA: BANCO UNION S.A., CHEQUE: 2807, FECHA DE EMISION:27/05/2016</t>
  </si>
  <si>
    <t>00523012001 DEP.DE CHEQ.AJENOS,RET.DE CAM.,CONCEPTO: PAGO POR PRESTACIÃN DE SERVICIOS POSTALES,DEP.: ECOBOL , PROCEDENCIA: BANCO UNION S.A., CHEQUE: 3768, FECHA DE EMISION:20/05/2016</t>
  </si>
  <si>
    <t>00523012001 DEP.DE CHEQ.AJENOS,RET.DE CAM.,CONCEPTO: PAGO POR PRESTACIÃN DE SERVICIOS POSTALES,DEP.: ECOBOL , PROCEDENCIA: BANCO GANADERO S.A., CHEQUE: 21949, FECHA DE EMISION:30/05/2016</t>
  </si>
  <si>
    <t>00523012001 DEP.DE CHEQ.AJENOS,RET.DE CAM.,CONCEPTO: PAGO POR PRESTACIÃN DE SERVICIOS POSTALES,DEP.: ECOBOL , PROCEDENCIA: BANCO GANADERO S.A., CHEQUE: 2391, FECHA DE EMISION:02/06/2016</t>
  </si>
  <si>
    <t>00099021001 DEPOSITO DE EFECTIVO, DEPOSITANTE: FREDDY CLEMENTE JIMENEZ SALAZAR-EJERC DE BOL, CONCEPTO: DEVOLUCIÃN PASAJES, CUENTA DE DEPOSITO: CUENTA UNICA DEL TESORO</t>
  </si>
  <si>
    <t>00253014208 DEP.DE CHEQ.AJENOS,RET.DE CAM.,CONCEPTO: TRANSFERENCIA DE RECURSOS GOBIERNO AUTÃNOMO DEPARTAMENTAL DE POTOSÃ,DEP.: GOBIERNO AUTÃNOMO DEPARTAMENTAL DE POTOSÃ , PROCEDENCIA: BANCO UNION S.A., CHEQUE: 751, FECHA DE EMISION:16/06/2016</t>
  </si>
  <si>
    <t>00099021001 DEPOSITO DE EFECTIVO, DEPOSITANTE: EJERCITO DE BOLIVIA, CONCEPTO: REVERSION SERVICIOS BASICOS, CUENTA DE DEPOSITO: CUENTA UNICA DEL TESORO</t>
  </si>
  <si>
    <t>00523012001 DEP.DE CHEQ.AJENOS,RET.DE CAM.,CONCEPTO: PAGO POR PRESTACIÃN DE SERVICIOS POSTALES,DEP.: ECOBOL , PROCEDENCIA: BANCO UNION S.A., CHEQUE: 1680, FECHA DE EMISION:13/06/2016</t>
  </si>
  <si>
    <t>00572012001 DEPOSITO DE EFECTIVO, DEPOSITANTE: EMPRESA DE TRANSPORTE CBH LIQUIDOS SRL, CONCEPTO: DEVOLUCION DE DESCUENTO, CUENTA DE DEPOSITO: CUENTA UNICA DEL TESORO</t>
  </si>
  <si>
    <t>00222012001 DEP.DE CHEQ.AJENOS,RET.DE CAM.,CONCEPTO: REVERSION,DEP.: INIAF-SANTA CRUZ , PROCEDENCIA: BANCO UNION S.A., CHEQUE: 6484, FECHA DE EMISION:14/06/2016</t>
  </si>
  <si>
    <t>00047247001 DEPOSITO DE EFECTIVO, DEPOSITANTE: MDRYT-ADALID ARAUCO DEL VILLA-PROG EMPODERAR, CONCEPTO: DEVOLUCION ALIANZA NOR-0259-1-043-0 ASIPRESERBA (PROYECTO DE ALIANZAS RURALES), CUENTA DE DEPOSITO: CUENTA UNICA DEL TESORO</t>
  </si>
  <si>
    <t>00047247001 DEPOSITO DE EFECTIVO, DEPOSITANTE: MDRYT-ADALID ARAUCO DEL VILLA-PROG EMPODERAR, CONCEPTO: DEVOLUCION ALIANZA NOR-0210-1-037-0 SAN JOSE ALCOCHE (PROYECTO DE ALIANZAS RURALES), CUENTA DE DEPOSITO: CUENTA UNICA DEL TESORO</t>
  </si>
  <si>
    <t>00047247001 DEPOSITO DE EFECTIVO, DEPOSITANTE: MDRYT-ADALID ARAUCO DEL VILLA-PROG EMPODERAR, CONCEPTO: DEVOLUCION ALIANZA NOR-1808-1-182-1 PACTO PEQUEÃOS (PROY. ALIANZAS RURALES), CUENTA DE DEPOSITO: CUENTA UNICA DEL TESORO</t>
  </si>
  <si>
    <t>00047247001 DEPOSITO DE EFECTIVO, DEPOSITANTE: MDRYT-ADALID ARAUCO DEL VILLA-PROG EMPODERAR, CONCEPTO: DEVOLUCION ALIANZA NOR-1808-1-038-0 APGY (PROY. DE ALIANZAS RURALES), CUENTA DE DEPOSITO: CUENTA UNICA DEL TESORO</t>
  </si>
  <si>
    <t>00099021001 DEP.DE CHEQ.AJENOS,RET.DE CAM.,CONCEPTO: POR REVERSION DE FONDOS NO UTILIZADOS,DEP.: SERNAP - TARIQUIA , PROCEDENCIA: BANCO UNION S.A., CHEQUE: 826, FECHA DE EMISION:14/06/2016</t>
  </si>
  <si>
    <t>00099021001 DEP.DE CHEQ.AJENOS,RET.DE CAM.,CONCEPTO: POR REVERSION DE FONDOS NO UTILIZADOS,DEP.: SERNAP - EL PALMAR , PROCEDENCIA: BANCO UNION S.A., CHEQUE: 819, FECHA DE EMISION:14/06/2016</t>
  </si>
  <si>
    <t>00099021001 DEPOSITO DE EFECTIVO, DEPOSITANTE: CENTRO GRAL DE MANT DE MAT BELICOIII(SANTA CRUZ), CONCEPTO: PARTIDA 21300-REVERSION DE SERVICIOS BASICOS "AGUA" DEL MES DE NOVIEMBRE DEL 2015, CUENTA DE DEPOSITO: CUENTA UNICA DEL TESORO</t>
  </si>
  <si>
    <t>00099021001 DEPOSITO DE EFECTIVO, DEPOSITANTE: JUAN PABLO LUNA FELIPEZ, CONCEPTO: DEVOLUCION DE AGUINALDO Y ESFUERZO POR BOLIVIA GESTION 2015 POR DOCENCIA EN ITSIA LIB SIMON BOLIVAR, CUENTA DE DEPOSITO: CUENTA UNICA DEL TESORO</t>
  </si>
  <si>
    <t>00099021001 DEPOSITO DE EFECTIVO, DEPOSITANTE: JUAN PABLO LUNA FELIPEZ, CONCEPTO: DEVOLUCION DE AGUINALDO POR DOCENCIA EN ITSIA "LIB SIMON BOLIVAR" DE LA GESTION 2011, CUENTA DE DEPOSITO: CUENTA UNICA DEL TESORO</t>
  </si>
  <si>
    <t>00099021001 DEPOSITO DE EFECTIVO, DEPOSITANTE: JUAN PABLO LUNA FELIPEZ, CONCEPTO: DEVOLUCION DE AGUINALDO POR DOCENCIA EN ITSIA "LIB SIMON BOLIVAR" DE LA GESTION 2012, CUENTA DE DEPOSITO: CUENTA UNICA DEL TESORO</t>
  </si>
  <si>
    <t>00099021001 DEPOSITO DE EFECTIVO, DEPOSITANTE: JUAN PABLO LUNA FELIPEZ, CONCEPTO: DEVOLUCION DE AGUINALDO Y ESFUERZO POR BOLIVIA GESTION 2013 POR DOCENCIA EN ITSIA LIB SIMON BOLIVAR, CUENTA DE DEPOSITO: CUENTA UNICA DEL TESORO</t>
  </si>
  <si>
    <t>00099021001 DEPOSITO DE EFECTIVO, DEPOSITANTE: JUAN PABLO LUNA FELIPEZ, CONCEPTO: DEVOLUCION DE AGUINALDO Y ESFUERZO POR BOLIVIA GESTION 2014 POR DOCENCIA EN ITSIA LIB SIMON BOLIVAR, CUENTA DE DEPOSITO: CUENTA UNICA DEL TESORO</t>
  </si>
  <si>
    <t>00041044201 DEPOSITO DE EFECTIVO, DEPOSITANTE: MARIA RENE M. ALARCON LOPEZ, CONCEPTO: REVERSION DE RECURSOS NO UTILIZADOS, CUENTA DE DEPOSITO: CUENTA UNICA DEL TESORO</t>
  </si>
  <si>
    <t>00099021001 DEPOSITO DE EFECTIVO, DEPOSITANTE: FLOR DIANA ACEBEY MONTOYA, CONCEPTO: DEVOLUCIÃN DE DESCUENTOS NOVIEMBRE, CUENTA DE DEPOSITO: CUENTA UNICA DEL TESORO</t>
  </si>
  <si>
    <t>00099021001 DEPOSITO DE EFECTIVO, DEPOSITANTE: FLOR DIANA ACEBEY MONTOYA, CONCEPTO: DEVOLUCIÃN DEL SEGUNDO AGUINALDO NOVIEMBRE, CUENTA DE DEPOSITO: CUENTA UNICA DEL TESORO</t>
  </si>
  <si>
    <t>00099021001 DEPOSITO DE EFECTIVO, DEPOSITANTE: FLOR DIANA ACEBEY MONTOYA, CONCEPTO: DEVOLUCIÃN DE PRIMER AGUINALDO NOVIEMBRE, CUENTA DE DEPOSITO: CUENTA UNICA DEL TESORO</t>
  </si>
  <si>
    <t>00046024204 DEPOSITO DE EFECTIVO, DEPOSITANTE: JUAN CONDORI LAYME, CONCEPTO: DEVOLUCION DE VIATICOS DE MINISTERIO DE SALUD 02/14, CUENTA DE DEPOSITO: CUENTA UNICA DEL TESORO</t>
  </si>
  <si>
    <t>00580012001 DEPOSITO DE EFECTIVO, DEPOSITANTE: DEPOSITOS ADUANEROS BOLIVIANOS, CONCEPTO: DEVOLUCION POR PAGOS EN ECESO AGUINALDO , GESTION 2014, CUENTA DE DEPOSITO: CUENTA UNICA DEL TESORO</t>
  </si>
  <si>
    <t>00046021109 DEPOSITO DE EFECTIVO, DEPOSITANTE: SADOTT CASTAÃON MONTES DE OCA, CONCEPTO: DEVOLUCIÃN DE VIÃTICOS, CUENTA DE DEPOSITO: CUENTA UNICA DEL TESORO</t>
  </si>
  <si>
    <t>00099021001 DEPOSITO DE EFECTIVO, DEPOSITANTE: CUNO CANAZA LOLA CELESTINA (Q.E.P.D.), CONCEPTO: IMPORTE POR COBRO INDEBIDO, CUENTA DE DEPOSITO: CUENTA UNICA DEL TESORO</t>
  </si>
  <si>
    <t>00130012002 DEPOSITO DE EFECTIVO, DEPOSITANTE: FOFIM, CONCEPTO: DEVOLUCION DE FONDOS ASIGNADOS, CUENTA DE DEPOSITO: CUENTA UNICA DEL TESORO</t>
  </si>
  <si>
    <t>00192014101 DEPOSITO DE EFECTIVO, DEPOSITANTE: SEMENA, CONCEPTO: SILLON EJECUTIVO PARA LA MAE, PREV NÂ° 155, CUENTA DE DEPOSITO: CUENTA UNICA DEL TESORO</t>
  </si>
  <si>
    <t>00192014101 DEPOSITO DE EFECTIVO, DEPOSITANTE: SEMENA, CONCEPTO: REVERSION DE LIMPIA PARABRISAS, PREV. NÂ° 157, CUENTA DE DEPOSITO: CUENTA UNICA DEL TESORO</t>
  </si>
  <si>
    <t>00099021001 DEPOSITO DE EFECTIVO, DEPOSITANTE: GUILLERMO IGNACIO NORIEGA THENIER, CONCEPTO: DEVOLUCION DE RECURSOS, CUENTA DE DEPOSITO: CUENTA UNICA DEL TESORO</t>
  </si>
  <si>
    <t>00099031004 DEPOSITO DE EFECTIVO, DEPOSITANTE: MINISTERIO DE GOBIERNO, CONCEPTO: DEP. POR PRORROGA DE 3 NOCRES, CUENTA DE DEPOSITO: CUENTA UNICA DEL TESORO</t>
  </si>
  <si>
    <t>00099021001 DEPOSITO DE EFECTIVO, DEPOSITANTE: JUAN REYMUNDO HUANCA LEANDRO, CONCEPTO: DEVOLUCION DE FONDOS AL C- 31 666, CUENTA DE DEPOSITO: CUENTA UNICA DEL TESORO</t>
  </si>
  <si>
    <t>00099021001 DEPOSITO DE EFECTIVO, DEPOSITANTE: MINISTERIO DE OBRAS PUBLICAS SERVICIOS Y VIVIENDA, CONCEPTO: TC FUENTE 10, CUENTA DE DEPOSITO: CUENTA UNICA DEL TESORO</t>
  </si>
  <si>
    <t>00099021001 DEPOSITO DE EFECTIVO, DEPOSITANTE: FLOR DIANA ACEBEY MONTOYA, CONCEPTO: DEVOLUCIÃN DE HABERES POR 7 DÃAS NOVIEMBRE, CUENTA DE DEPOSITO: CUENTA UNICA DEL TESORO</t>
  </si>
  <si>
    <t>00099021001 DEPOSITO DE EFECTIVO, DEPOSITANTE: DANIEL VASQUEZ AGUILAR, CONCEPTO: DEVOLUCION DE VIATICOS, CUENTA DE DEPOSITO: CUENTA UNICA DEL TESORO</t>
  </si>
  <si>
    <t>00099021001 DEPOSITO DE EFECTIVO, DEPOSITANTE: WINSTON DONOSO CUBA, CONCEPTO: DEVOLUCIÃN DEL 13% DE BS.888 DE VIÃTICOS, CUENTA DE DEPOSITO: CUENTA UNICA DEL TESORO</t>
  </si>
  <si>
    <t>00099021001 DEPOSITO DE EFECTIVO, DEPOSITANTE: JEANETT SANCHEZ MANRIQUE, CONCEPTO: DOBLE PERCEPCION, CUENTA DE DEPOSITO: CUENTA UNICA DEL TESORO</t>
  </si>
  <si>
    <t>00099021001 DEPOSITO DE EFECTIVO, DEPOSITANTE: AUTORIDAD PLURINACIONAL DE LA MADRE TIERRA (EPMT, CONCEPTO: OBSERVACION DE PAGO DE SUELDOS MES DE FEB. DEVOLUCION DE RECURSOS, CUENTA DE DEPOSITO: CUENTA UNICA DEL TESORO</t>
  </si>
  <si>
    <t>00099021001 DEPOSITO DE EFECTIVO, DEPOSITANTE: MARCOS HUANCA APAZA CI. 4896084 L.P., CONCEPTO: DEVOLUCIÃN HABERES ABRIL 2016, CUENTA DE DEPOSITO: CUENTA UNICA DEL TESORO</t>
  </si>
  <si>
    <t>00099021001 DEPOSITO DE EFECTIVO, DEPOSITANTE: MARCOS HUANCA APAZA CI. 4896084 L.P., CONCEPTO: DEVOLUCIÃN HABERES MAYO 2016, CUENTA DE DEPOSITO: CUENTA UNICA DEL TESORO</t>
  </si>
  <si>
    <t>00292012001 DEPOSITO DE EFECTIVO, DEPOSITANTE: JAIME ROMERO CARTAGENA, CONCEPTO: DEVOLUICION FONDOS AVANANCE PARA REFRIGERIO EN CUENTA DE CAPACITACION (SALDOS), CUENTA DE DEPOSITO: CUENTA UNICA DEL TESORO</t>
  </si>
  <si>
    <t>00099021001 DEP.DE CHEQ.AJENOS,RET.DE CAM.,CONCEPTO: GIRO: BLANCA AZUCENA GUILLEN TERRAZAS,DEP.: BANCO UNION S.A. , PROCEDENCIA: BANCO UNION S.A., CHEQUE: 142753, FECHA DE EMISION:20/06/2016</t>
  </si>
  <si>
    <t>00099021001 DEP.DE CHEQ.AJENOS,RET.DE CAM.,CONCEPTO: GIRO: GERMAN BALDERRAMA OVANDO,DEP.: BANCO UNION S.A. , PROCEDENCIA: BANCO UNION S.A., CHEQUE: 142757, FECHA DE EMISION:20/06/2016</t>
  </si>
  <si>
    <t>00099021001 DEP.DE CHEQ.AJENOS,RET.DE CAM.,CONCEPTO: GIRO: CARMEN ROSA ORELLANA ESPINOZA DE BALDERRAMA,DEP.: BANCO UNION S.A. , PROCEDENCIA: BANCO UNION S.A., CHEQUE: 142756, FECHA DE EMISION:20/06/2016</t>
  </si>
  <si>
    <t>00099021001 DEP.DE CHEQ.AJENOS,RET.DE CAM.,CONCEPTO: GIRO: URBANO PEREZ BRAÃEZ,DEP.: BANCO UNION S.A. , PROCEDENCIA: BANCO UNION S.A., CHEQUE: 142754, FECHA DE EMISION:20/06/2016</t>
  </si>
  <si>
    <t>00099021001 DEPOSITO DE EFECTIVO, DEPOSITANTE: RA-5 VERGARA, CONCEPTO: DEVOLUCION DE RECURSOS NO EJECUTADOS, CUENTA DE DEPOSITO: CUENTA UNICA DEL TESORO</t>
  </si>
  <si>
    <t>00046024204 DEPOSITO DE EFECTIVO, DEPOSITANTE: REINA HUAYGUA CHOQUE CI. 3464340 L.P., CONCEPTO: DEVOLUCIÃN VIÃTICOS M. SALUD 02/14 C-31-977, CUENTA DE DEPOSITO: CUENTA UNICA DEL TESORO</t>
  </si>
  <si>
    <t>00099021001 DEPOSITO DE EFECTIVO, DEPOSITANTE: EDWIN PEREZ PEREZ, CONCEPTO: DEVOLUCION DE APORTE, CUENTA DE DEPOSITO: CUENTA UNICA DEL TESORO</t>
  </si>
  <si>
    <t>00099021001 DEP.DE CHEQ.AJENOS,RET.DE CAM.,CONCEPTO: REEMBOLSO DE LA CAJA BANCARIA PRIVADA POR SUBSIDIOS DE INCAPACIDAD POR EL MES DE ABRIL - ENTIDAD 203,DEP.: ASFI , PROCEDENCIA: BANCO UNION S.A., CHEQUE: 2307, FECHA DE EMISION:14/06/2016</t>
  </si>
  <si>
    <t>00099021001 DEP.DE CHEQ.AJENOS,RET.DE CAM.,CONCEPTO: PAGO 7MA CUOTA DE LA EMPRESA ECA APARICIO - ENTIDAD 203,DEP.: ASFI , PROCEDENCIA: BANCO UNION S.A., CHEQUE: 2306, FECHA DE EMISION:13/06/2016</t>
  </si>
  <si>
    <t>00373024101 DEPOSITO DE EFECTIVO, DEPOSITANTE: JORGE JESUS BARAHONA ROJAS, CONCEPTO: DEVOLUCION DE FONDOS EN AVANCE PARA EL PAGO DE REFRIGERIOS Y OTROS, CUENTA DE DEPOSITO: CUENTA UNICA DEL TESORO</t>
  </si>
  <si>
    <t>00572012001 DEPOSITO DE EFECTIVO, DEPOSITANTE: NIÃO CORIN ALBA SRL, CONCEPTO: PAGO MULTA EMAPA, CUENTA DE DEPOSITO: CUENTA UNICA DEL TESORO</t>
  </si>
  <si>
    <t>00099021001 DEPOSITO DE EFECTIVO, DEPOSITANTE: ADOLFO VERA COLOMO, CONCEPTO: DOBLE PERCEPCION, CUENTA DE DEPOSITO: CUENTA UNICA DEL TESORO</t>
  </si>
  <si>
    <t>00099021001 DEPOSITO DE EFECTIVO, DEPOSITANTE: GARY CALLAHUANCA CHACON, CONCEPTO: DEVOLUCION DE VIATICOS, CUENTA DE DEPOSITO: CUENTA UNICA DEL TESORO</t>
  </si>
  <si>
    <t>00099021001 DEPOSITO DE EFECTIVO, DEPOSITANTE: STHEVEN MARCELO CALDERON QUIROGA, CONCEPTO: DEVOLUCION DE VIATICOS, CUENTA DE DEPOSITO: CUENTA UNICA DEL TESORO</t>
  </si>
  <si>
    <t>00099021001 DEPOSITO DE EFECTIVO, DEPOSITANTE: KEVIN MAURICIO PORTUGAL OROSCO, CONCEPTO: DEVOLUCION DE VIATICOS, CUENTA DE DEPOSITO: CUENTA UNICA DEL TESORO</t>
  </si>
  <si>
    <t>00099021001 DEPOSITO DE EFECTIVO, DEPOSITANTE: RAA-8 " TCNL. AGUIRRE", CONCEPTO: REVERSION SERVICIOS BASICOS DICIEMBRE, CUENTA DE DEPOSITO: CUENTA UNICA DEL TESORO</t>
  </si>
  <si>
    <t>00099021001 DEPOSITO DE EFECTIVO, DEPOSITANTE: MARCO ANTONIO BARAÃADO LOREDO-EJER. DE BOLIVIA, CONCEPTO: DEVOLUCION PASAJES, CUENTA DE DEPOSITO: CUENTA UNICA DEL TESORO</t>
  </si>
  <si>
    <t>00099021001 DEPOSITO DE EFECTIVO, DEPOSITANTE: MARIA ANGELICA PUENTE VILA, CONCEPTO: MONTO FALTANTE DEVOLUCION DE HABERES DE FEBRERO, CUENTA DE DEPOSITO: CUENTA UNICA DEL TESORO</t>
  </si>
  <si>
    <t>00099021001 DEPOSITO DE EFECTIVO, DEPOSITANTE: ORLANDO ARANCIBIA, CONCEPTO: DEVOLUCION DE FONDOS, CUENTA DE DEPOSITO: CUENTA UNICA DEL TESORO</t>
  </si>
  <si>
    <t>00206012001 DEPOSITO DE EFECTIVO, DEPOSITANTE: INE, CONCEPTO: DEP. POR VENTA DE FECHA 17/06/2016, CUENTA DE DEPOSITO: CUENTA UNICA DEL TESORO</t>
  </si>
  <si>
    <t>00523012001 DEP.DE CHEQ.AJENOS,RET.DE CAM.,CONCEPTO: VENTA DE SERVICIO ECOBOL,DEP.: BENJAMIN AQUINO O. , PROCEDENCIA: BANCO UNION S.A., CHEQUE: 4999, FECHA DE EMISION:17/06/2016</t>
  </si>
  <si>
    <t>00660082001 DEP.DE CHEQ.AJENOS,RET.DE CAM.,CONCEPTO: DEP. DE LA SRA. SIDIA ALBA LIZARAZU POR CUENTAS POR COBRAR,DEP.: ORGANO JUDICIAL - DISTRITO COCHABAMBA , PROCEDENCIA: BANCO UNION S.A., CHEQUE: 2450, FECHA DE EMISION:15/06/2016</t>
  </si>
  <si>
    <t>00660012005 DEP.DE CHEQ.AJENOS,RET.DE CAM.,CONCEPTO: DEVOLUCION DE CUENTAS POR COBRAR GESTION 2008 SRA. MARIAN TERESA RIVERO GUTIERREZ POE CONSUMO DE R.,DEP.: ORGANO JUDICIAL - DAF NACIONAL</t>
  </si>
  <si>
    <t>00099021001 DEPOSITO DE EFECTIVO, DEPOSITANTE: RAÚL SILVA SEGALES, CONCEPTO: DEVOLUCIÓN DOBLE PERCEPCIÓN, CUENTA DE DEPOSITO: CUENTA UNICA DEL TESORO</t>
  </si>
  <si>
    <t>00523012001 DEP.DE CHEQ.AJENOS,RET.DE CAM.,CONCEPTO: PAGO POR PRESTACION DE SERVICIOS POSTALES,DEP.: POLICIA BOLIVANA COMANDO DPTAL POTOSI , PROCEDENCIA: BANCO UNION S.A., CHEQUE: 2638, FECHA DE EMISION:09/06/2016</t>
  </si>
  <si>
    <t>00523012001 DEP.DE CHEQ.AJENOS,RET.DE CAM.,CONCEPTO: PAGO POR PRESTACION DE SERVICIOS POSTALES,DEP.: SAVE THE CHILDERN INTERNATIONAL , PROCEDENCIA: BANCO BISA S.A., CHEQUE: 3607, FECHA DE EMISION:10/06/2016</t>
  </si>
  <si>
    <t>00523012001 DEP.DE CHEQ.AJENOS,RET.DE CAM.,CONCEPTO: PAGO POR PRESTACION DE SERVICIOS POSTALES,DEP.: SOCIEDAD SALESIANA , PROCEDENCIA: BANCO NACIONAL DE BOLIVIA S.A., CHEQUE: 5646489, FECHA DE EMISION:14/06/2016</t>
  </si>
  <si>
    <t>00099021001 DEP.DE CHEQ.AJENOS,RET.DE CAM.,CONCEPTO: PAGO INCAPACIDADES TEMPORALES (REEMBOLSO) MIN ECONOMIA Y FINANZAS PUBLICAS,DEP.: CAJA NACIONAL DE SALUD , PROCEDENCIA: BANCO UNION S.A., CHEQUE: 10448, FECHA DE EMISION:22/06/2016</t>
  </si>
  <si>
    <t>00099021001 DEP.DE CHEQ.AJENOS,RET.DE CAM.,CONCEPTO: PAGO INCAPACIDADES TEMPORALES (REEMBOLSO) MIN ECONOMIA Y FINANZAS PUBLICAS,DEP.: CAJA NACIONAL DE SALUD , PROCEDENCIA: BANCO UNION S.A., CHEQUE: 10449, FECHA DE EMISION:22/06/2016</t>
  </si>
  <si>
    <t>00099021001 DEP.DE CHEQ.AJENOS,RET.DE CAM.,CONCEPTO: PAGO INCAPACIDADES TEMPORALES (REEMBOLSO) MIN ECONOMIA Y FINANZAS PUBLICAS,DEP.: CAJA NACIONAL DE SALUD , PROCEDENCIA: BANCO UNION S.A., CHEQUE: 10450, FECHA DE EMISION:22/06/2016</t>
  </si>
  <si>
    <t>00572012001 DEPOSITO DE EFECTIVO, DEPOSITANTE: ETIMS SRL, CONCEPTO: PAGO DE MORA EN DIAS POR TRANSPORTE PESADO (CARGA), CUENTA DE DEPOSITO: CUENTA UNICA DEL TESORO</t>
  </si>
  <si>
    <t>00099021001 DEPOSITO DE EFECTIVO, DEPOSITANTE: RI-14 "FLORIDA", CONCEPTO: RETENCION RC-IVA 13% POR PARTIDA VIATICOS DEL SR TTE. INF DAVID SANTIAGO TRUJILLO ARANDO, CUENTA DE DEPOSITO: CUENTA UNICA DEL TESORO</t>
  </si>
  <si>
    <t>00099021001 DEPOSITO DE EFECTIVO, DEPOSITANTE: RI-14 FLORIDA, CONCEPTO: RETENCION RC-IVA 13% POR PARTIDA VIATICOS DEL SR PROF III CIRUJ D WILLY GERARDO GUTIERREZ LOBERA, CUENTA DE DEPOSITO: CUENTA UNICA DEL TESORO</t>
  </si>
  <si>
    <t>00099021001 DEPOSITO DE EFECTIVO, DEPOSITANTE: RI-14 FLORIDA, CONCEPTO: RETENCION RC-IVA 13% POR PARTIDA VIATICOS DEL SR TCNL DEM MARCO ANTONIO GUARACHI MORALES, CUENTA DE DEPOSITO: CUENTA UNICA DEL TESORO</t>
  </si>
  <si>
    <t>00099021001 DEPOSITO DE EFECTIVO, DEPOSITANTE: RI-14 FLORIDA, CONCEPTO: RETENCION RC-IVA 13% POR LA PARTIDA VIATICOS DEL SR SOF MY DEPSS REYNALDO MIRANDA ALVAREZ, CUENTA DE DEPOSITO: CUENTA UNICA DEL TESORO</t>
  </si>
  <si>
    <t>00099021001 DEPOSITO DE EFECTIVO, DEPOSITANTE: RI-14 FLORIDA, CONCEPTO: RETENCION RC-IVA 13% POR LA PARTIDA VIATICOS DEL SR SOF 1RO DEPSS FELIX MATIAS GUARACHI, CUENTA DE DEPOSITO: CUENTA UNICA DEL TESORO</t>
  </si>
  <si>
    <t>00099021001 DEPOSITO DE EFECTIVO, DEPOSITANTE: RI-14 FLORIDA, CONCEPTO: RETENCION RC-IVA 13% POR LA PARTIDA VIATICOS DEL SR CAP INF JUAN DE DIOS VENTURA MERCADO, CUENTA DE DEPOSITO: CUENTA UNICA DEL TESORO</t>
  </si>
  <si>
    <t>00081011105 DEPOSITO DE EFECTIVO, DEPOSITANTE: FERNANDO ALVAREZ-MOPSV, CONCEPTO: DEVOLUCION DE FONDOS, CUENTA DE DEPOSITO: CUENTA UNICA DEL TESORO</t>
  </si>
  <si>
    <t>00291024201 DEP.DE CHEQ.AJENOS,RET.DE CAM.,CONCEPTO: DEVOLUCION DE SALDO,DEP.: ABC REGIONAL CHUQUISACA , PROCEDENCIA: BANCO UNION S.A., CHEQUE: 4072, FECHA DE EMISION:17/06/2016</t>
  </si>
  <si>
    <t>00283012001 DEPOSITO DE EFECTIVO, DEPOSITANTE: UNIVERSITAS S.R.L., CONCEPTO: DEVOLUCIÓN SALDO SUSCRIPCIÓN CONTRATO 6212 FAC. 256 DEL 01/04/16 AL 03/09/16, CUENTA DE DEPOSITO: CUENTA UNICA DEL TESORO</t>
  </si>
  <si>
    <t>00081011109 DEPOSITO DE EFECTIVO, DEPOSITANTE: MINISTERIO DE OBRAS PUBLICAS SERVICIOS Y VIVIENDA, CONCEPTO: SALDO REMANENTE, CUENTA DE DEPOSITO: CUENTA UNICA DEL TESORO</t>
  </si>
  <si>
    <t>00081011109 DEPOSITO DE EFECTIVO, DEPOSITANTE: MINISTERIO DE OBRAS PUBLICAS SERVICIOS Y VIVIENDA, CONCEPTO: SALDO REMANENTE PARA CERRAR, CUENTA DE DEPOSITO: CUENTA UNICA DEL TESORO</t>
  </si>
  <si>
    <t>00283012002 DEP.DE CHEQ.AJENOS,RET.DE CAM.,CONCEPTO: ESTRAVIO DE CREDENCIAL,DEP.: ADUANA NACIONAL DE BOLIVIA , PROCEDENCIA: BANCO UNION S.A., CHEQUE: 2086, FECHA DE EMISION:20/06/2016</t>
  </si>
  <si>
    <t>00046024204 DEPOSITO DE EFECTIVO, DEPOSITANTE: MINISTERIO DE SALUD-RENE ESPEJO ZEBALLOS, CONCEPTO: DEVOLUCION DE VIATICOS, CUENTA DE DEPOSITO: CUENTA UNICA DEL TESORO</t>
  </si>
  <si>
    <t>00046104202 DEPOSITO DE EFECTIVO, DEPOSITANTE: IGOR SEVERICHE CONDUCTOR MI SALUD CBBA., CONCEPTO: REVERSION, CUENTA DE DEPOSITO: CUENTA UNICA DEL TESORO</t>
  </si>
  <si>
    <t>00099021001 DEPOSITO DE EFECTIVO, DEPOSITANTE: RAQUEL FUENTES OLIVARES, CONCEPTO: SANCION POR DEVOLUCON DE LLAMADAS TELEFONICAS DEL MES DE ABRIL DEL 2016, CUENTA DE DEPOSITO: CUENTA UNICA DEL TESORO</t>
  </si>
  <si>
    <t>00051018010 DEPOSITO DE EFECTIVO, DEPOSITANTE: LUIS ANTONIO HERRERA ARANDIA, CONCEPTO: DEVOLUCION POR PASAJE AEREO NO UTILIZADO/ EJECUTADO SUCRE-LA PAZ EN 13/11/2014, CUENTA DE DEPOSITO: CUENTA UNICA DEL TESORO</t>
  </si>
  <si>
    <t>00099021001 DEPOSITO DE EFECTIVO, DEPOSITANTE: GLORIA ANA DE LA CRUZ ROJAS, CONCEPTO: DOBLE PERCEPCION - REVERSION, CUENTA DE DEPOSITO: CUENTA UNICA DEL TESORO</t>
  </si>
  <si>
    <t>00046058003 DEPOSITO DE EFECTIVO, DEPOSITANTE: RUTH SONIA NAO, CONCEPTO: DEVOLUCION DE SALDO, CUENTA DE DEPOSITO: CUENTA UNICA DEL TESORO</t>
  </si>
  <si>
    <t>00046021109 DEPOSITO DE EFECTIVO, DEPOSITANTE: MARLEN TERRAZAS, CONCEPTO: DEVOLUCIÓN DE VIÁTICOS, CUENTA DE DEPOSITO: CUENTA UNICA DEL TESORO</t>
  </si>
  <si>
    <t>00130012001 DEPOSITO DE EFECTIVO, DEPOSITANTE: COOP. MINERA AURIFERA SANTA ROSA CAPACIRCA LTDA, CONCEPTO: CREDITO FOFIM, CUENTA DE DEPOSITO: CUENTA UNICA DEL TESORO</t>
  </si>
  <si>
    <t>00130012002 DEPOSITO DE EFECTIVO, DEPOSITANTE: COOP. MINERA AURIFERA SANTA ROSA CAPACIRCA LTDA, CONCEPTO: CREDITO FOFIM, CUENTA DE DEPOSITO: CUENTA UNICA DEL TESORO</t>
  </si>
  <si>
    <t>00046024204 DEPOSITO DE EFECTIVO, DEPOSITANTE: JOSE LUIS VALENCIA ZEGARRA, CONCEPTO: PREV 1656 PAGO DE TRAMITES ADUANEROS, CUENTA DE DEPOSITO: CUENTA UNICA DEL TESORO</t>
  </si>
  <si>
    <t>00130012002 DEPOSITO DE EFECTIVO, DEPOSITANTE: ZEGALES ESPINOZA XIMENA ANET, CONCEPTO: DEVOLUCION SALDO CAJA CHICA, CUENTA DE DEPOSITO: CUENTA UNICA DEL TESORO</t>
  </si>
  <si>
    <t>00010011101 DEPOSITO DE EFECTIVO, DEPOSITANTE: CINTHYA VICENTE VALENCIA, CONCEPTO: DEVOLUCION DE PASAJES CARLOS SUAREZ C-31 1586/2011AL MIN ISTERIO DE RELACIONES EXTERIORES, CUENTA DE DEPOSITO: CUENTA UNICA DEL TESORO</t>
  </si>
  <si>
    <t>00099021001 DEPOSITO DE EFECTIVO, DEPOSITANTE: CINTHYA VICENTE VALENCIA, CONCEPTO: DEVOLUCION DE PASAJES OMAR VARGAS C-31 1732/2012 AL MIN ISTERIO DE RELACIONES EXTERIORES, CUENTA DE DEPOSITO: CUENTA UNICA DEL TESORO</t>
  </si>
  <si>
    <t>00523012001 DEP.DE CHEQ.AJENOS,RET.DE CAM.,CONCEPTO: VENTA DE SERVICIOS ECOBOL,DEP.: BENJAMIN AQUINO Q. , PROCEDENCIA: BANCO DE CREDITO DE BOLIVIA S.A., CHEQUE: 4, FECHA DE EMISION:14/06/2016</t>
  </si>
  <si>
    <t>00523012001 DEP.DE CHEQ.AJENOS,RET.DE CAM.,CONCEPTO: VENTA DE SERVICIOS ECOBOL,DEP.: BENJAMIN AQUINO Q. , PROCEDENCIA: BANCO MERCANTIL SANTA CRUZ SA., CHEQUE: 34930, FECHA DE EMISION:13/06/2016</t>
  </si>
  <si>
    <t>00099021001 DEPOSITO DE EFECTIVO, DEPOSITANTE: LORENZO CONDORI CHOQUEHUANCA, CONCEPTO: DOBLE PERCEPCIÓN, CUENTA DE DEPOSITO: CUENTA UNICA DEL TESORO</t>
  </si>
  <si>
    <t>00133012001 DEPOSITO DE EFECTIVO, DEPOSITANTE: LOTERIA NACIONAL DE B Y S, CONCEPTO: M.E.L. SALDO PAGO PREMIOS " 88 AÑOS DE SOLIDARIDAD", CUENTA DE DEPOSITO: CUENTA UNICA DEL TESORO</t>
  </si>
  <si>
    <t>00660012006 DEP.DE CHEQ.AJENOS,RET.DE CAM.,CONCEPTO: DEP. POR MULTA AL PROVEEDOR CUENTAS OFFICE DE LA GESTION 2016 PARA OTROS INGRESOS,DEP.: ORGANO JUDICIAL DAF. DISTRITO SANTA CRUZ , PROCEDENCIA: BANCO UNION S.A., CHEQUE: 2844, FECHA DE EMISION:17/06/2016</t>
  </si>
  <si>
    <t>00130012001 DEPOSITO DE EFECTIVO, DEPOSITANTE: COOP. MINERA 16 DE JULIO LTDA, CONCEPTO: PAGO CUOTA 20;3RA AMPLIACION COOP. MINERA 16 DE JULIO LTDA, CUENTA DE DEPOSITO: CUENTA UNICA DEL TESORO</t>
  </si>
  <si>
    <t>00660012006 DEP.DE CHEQ.AJENOS,RET.DE CAM.,CONCEPTO: DEP. POR MULTA A PROVEEDOR (FALFAIL)SRL. GESTION 2016 PARA OTROS INGRESOS,DEP.: ORGANO JUDICIAL DAF. DISTRITO SANTA CRUZ , PROCEDENCIA: BANCO UNION S.A., CHEQUE: 2845, FECHA DE EMISION:17/06/2016</t>
  </si>
  <si>
    <t>00660012006 DEP.DE CHEQ.AJENOS,RET.DE CAM.,CONCEPTO: DEP. POR MULTA A PROVEEDOR GESTION 2016 PARA OTROS INGRESOS,DEP.: ORGANO JUDICIAL DAF. DISTRITO SANTA CRUZ , PROCEDENCIA: BANCO UNION S.A., CHEQUE: 2769, FECHA DE EMISION:20/06/2016</t>
  </si>
  <si>
    <t>00099021001 DEPOSITO DE EFECTIVO, DEPOSITANTE: ROBERTO E LOZANO CABRERA, CONCEPTO: DEVOLUCIÓN DE RECURSO NO EJECUTADO, CUENTA DE DEPOSITO: CUENTA UNICA DEL TESORO</t>
  </si>
  <si>
    <t>00523012001 DEP.DE CHEQ.AJENOS,RET.DE CAM.,CONCEPTO: VENTA DE SERVICIOS ECOBOL,DEP.: BENJAMIN AQUINO ORTEGA , PROCEDENCIA: BANCO BISA S.A., CHEQUE: 6124, FECHA DE EMISION:15/06/2016</t>
  </si>
  <si>
    <t>00099021001 DEPOSITO DE EFECTIVO, DEPOSITANTE: DONATO TOLA CHAIÑA, CONCEPTO: DEVOLUCIÓN DE HABERES MARZO 2015, CUENTA DE DEPOSITO: CUENTA UNICA DEL TESORO</t>
  </si>
  <si>
    <t>00342012001 DEP.DE CHEQ.AJENOS,RET.DE CAM.,CONCEPTO: REEMBOLSO POR INCAPACIDAD DE CAJA CORDES A LA AGENCIA ESTATAL DE VIVIENDA,DEP.: CAJA DE SALUD CORDES , PROCEDENCIA: BANCO UNION S.A., CHEQUE: 692, FECHA DE EMISION:25/05/2016</t>
  </si>
  <si>
    <t>00099021001 DEPOSITO DE EFECTIVO, DEPOSITANTE: DONATO TOLA CHAIÑA, CONCEPTO: DEVOLUCIÓN DE RETROACTIVO 2015, CUENTA DE DEPOSITO: CUENTA UNICA DEL TESORO</t>
  </si>
  <si>
    <t>00099021001 DEPOSITO DE EFECTIVO, DEPOSITANTE: DONATO TOLA CHAIÑA, CONCEPTO: DEVOLUCIÓN DE HABERES MES DE FEBRERO 2015, CUENTA DE DEPOSITO: CUENTA UNICA DEL TESORO</t>
  </si>
  <si>
    <t>00099021001 DEPOSITO DE EFECTIVO, DEPOSITANTE: MARIA ELIZABETH LOPEZ VELASCO, CONCEPTO: DOBLE PERCEPCION, CUENTA DE DEPOSITO: CUENTA UNICA DEL TESORO</t>
  </si>
  <si>
    <t>00099021001 DEPOSITO DE EFECTIVO, DEPOSITANTE: ANA GABRIELA CHOQUE APAZA - APS, CONCEPTO: DEVOLUCIÓN DE VIÁTICO LOC RIO SECO DE CHORO 30/05/16, CUENTA DE DEPOSITO: CUENTA UNICA DEL TESORO</t>
  </si>
  <si>
    <t>00099021001 DEPOSITO DE EFECTIVO, DEPOSITANTE: LUCIA RAMOS SALAZAR, CONCEPTO: DOBLE PERCEPCIÓN, CUENTA DE DEPOSITO: CUENTA UNICA DEL TESORO</t>
  </si>
  <si>
    <t>00373024101 DEPOSITO DE EFECTIVO, DEPOSITANTE: FONDO DE DESARROLLO INDIGENA, CONCEPTO: DEVOLUCION DE FONDOS EN AVANCE TALLER EN SCRZ, CUENTA DE DEPOSITO: CUENTA UNICA DEL TESORO</t>
  </si>
  <si>
    <t>00373024101 DEPOSITO DE EFECTIVO, DEPOSITANTE: FONDO DE DESARROLLO INDIGENA, CONCEPTO: DEVOLUCION DE FONDOS EN AVANCE, CUENTA DE DEPOSITO: CUENTA UNICA DEL TESORO</t>
  </si>
  <si>
    <t>00373024101 DEPOSITO DE EFECTIVO, DEPOSITANTE: FONDO DE DESARROLLO INDIGENA, CONCEPTO: DEVOLUCION DE FONDOS EN AVANCE TALLER EN TARIJA, CUENTA DE DEPOSITO: CUENTA UNICA DEL TESORO</t>
  </si>
  <si>
    <t>UNIDAD DE LIQUIDACION DEL FONDO DE DESARROLLO PARA LOS PUEBLOS INDIGENAS ORIGINARIOS Y COMUNIDADES CAMPESINAS                  "VL-FDPPIOYCC"</t>
  </si>
  <si>
    <t>00099021001 DEPOSITO DE EFECTIVO, DEPOSITANTE: TRIBUNAL CONSTITUCIONAL PLURINACIONAL, CONCEPTO: DEVOLUCIÓN DE LOS FUNCIONARIOS REPROBADOS EN CURSO DE CAPACITACIÓN, CUENTA DE DEPOSITO: CUENTA UNICA DEL TESORO</t>
  </si>
  <si>
    <t>00099021001 DEP.DE CHEQ.AJENOS,RET.DE CAM.,CONCEPTO: GIRO: MAMANI VILLCA GRECIA,DEP.: BANCO UNIÓN S.A. , PROCEDENCIA: BANCO UNION S.A., CHEQUE: 142765, FECHA DE EMISION:23/06/2016</t>
  </si>
  <si>
    <t>00099021001 DEP.DE CHEQ.AJENOS,RET.DE CAM.,CONCEPTO: GIRO: CLAROS VASQUEZ JOSE EMIGDIO,DEP.: BANCO UNIÓN S.A. , PROCEDENCIA: BANCO UNION S.A., CHEQUE: 142769, FECHA DE EMISION:23/06/2016</t>
  </si>
  <si>
    <t>00099021001 DEP.DE CHEQ.AJENOS,RET.DE CAM.,CONCEPTO: GIRO: SANCHEZ SEA HILDA ROSARIO,DEP.: BANCO UNIÓN S.A. , PROCEDENCIA: BANCO UNION S.A., CHEQUE: 142768, FECHA DE EMISION:23/06/2016</t>
  </si>
  <si>
    <t>00099021001 DEP.DE CHEQ.AJENOS,RET.DE CAM.,CONCEPTO: DEVOLUCIONDE VIATICOS DE VANIA FRANCO E.,DEP.: MIN. DE ECONOMIA Y FINANZAS PUBLICAS , PROCEDENCIA: BANCO UNION S.A., CHEQUE: 5733, FECHA DE EMISION:22/06/2016</t>
  </si>
  <si>
    <t>00015011108 DEP.DE CHEQ.AJENOS,RET.DE CAM.,CONCEPTO: GIRO: GONZALES EJURO DARWIN,DEP.: BANCO UNIÓN S.A. , PROCEDENCIA: BANCO UNION S.A., CHEQUE: 142766, FECHA DE EMISION:23/06/2016</t>
  </si>
  <si>
    <t>00015011108 DEP.DE CHEQ.AJENOS,RET.DE CAM.,CONCEPTO: GIRO: GONZALES EJURO DARWIN,DEP.: BANCO UNIÓN S.A. , PROCEDENCIA: BANCO UNION S.A., CHEQUE: 142767, FECHA DE EMISION:23/06/2016</t>
  </si>
  <si>
    <t>00099021001 DEP.DE CHEQ.AJENOS,RET.DE CAM.,CONCEPTO: GIRO: JOSE ANTONIO ARANIBAR VALLEJOS,DEP.: BANCO UNIÓN S.A. , PROCEDENCIA: BANCO UNION S.A., CHEQUE: 142770, FECHA DE EMISION:23/06/2016</t>
  </si>
  <si>
    <t>00015021101 DEP.DE CHEQ.AJENOS,RET.DE CAM.,CONCEPTO: RECAUDACION DE POLICIA NACIONAL,DEP.: DIRECCION NAL. DE SALUD POLICIA BOLIVIANA , PROCEDENCIA: BANCO UNION S.A., CHEQUE: 2820, FECHA DE EMISION:20/06/2016</t>
  </si>
  <si>
    <t>00099021001 DEP.DE CHEQ.AJENOS,RET.DE CAM.,CONCEPTO: REVERSION SALDOS NO EJECUTADOS POR LICENCIAMIENTO,PASAJES,VIATICOS,SOCORROS,DEP.: MINISTERIO DE DEFENSA , PROCEDENCIA: BANCO UNION S.A., CHEQUE: 17654, FECHA DE EMISION:22/06/2016</t>
  </si>
  <si>
    <t>00046021109 DEPOSITO DE EFECTIVO, DEPOSITANTE: MARIA ESTHER SALAZAR CASTRILLO, CONCEPTO: REVERSION DE FONDOS, CUENTA DE DEPOSITO: CUENTA UNICA DEL TESORO</t>
  </si>
  <si>
    <t>00099021001 DEPOSITO DE EFECTIVO, DEPOSITANTE: DONATO POMA GUTIERREZ CI 2751263 OR, CONCEPTO: AGUINALDO DE 4102, CUENTA DE DEPOSITO: CUENTA UNICA DEL TESORO</t>
  </si>
  <si>
    <t>00099021001 DEPOSITO DE EFECTIVO, DEPOSITANTE: NELLY ALANOCA ESPINOZA, CONCEPTO: REVERSIÓN DPTO. I ADM. RR.HH., CUENTA DE DEPOSITO: CUENTA UNICA DEL TESORO</t>
  </si>
  <si>
    <t>00099021001 DEP.DE CHEQ.AJENOS,RET.DE CAM.,CONCEPTO: POR REVERSION DE FONDOS NO UTILIZADOS,DEP.: SERNAP-PN ANMI IÑAO , PROCEDENCIA: BANCO UNION S.A., CHEQUE: 626, FECHA DE EMISION:14/06/2016</t>
  </si>
  <si>
    <t>00099021001 DEPOSITO DE EFECTIVO, DEPOSITANTE: DONATO POMA GUTIERREZ CI: 2751263 OR, CONCEPTO: EQUIVALENTE A 13 DIAS (2067,43+076), CUENTA DE DEPOSITO: CUENTA UNICA DEL TESORO</t>
  </si>
  <si>
    <t>00046024204 DEPOSITO DE EFECTIVO, DEPOSITANTE: MINISTERIO DE SALUD, CONCEPTO: REVRESION DE FONDOS, CUENTA DE DEPOSITO: CUENTA UNICA DEL TESORO</t>
  </si>
  <si>
    <t>00099021001 DEP.DE CHEQ.AJENOS,RET.DE CAM.,CONCEPTO: DEVOLUCION DE FONDOS,DEP.: MIN DE EDUCACION , PROCEDENCIA: BANCO UNION S.A., CHEQUE: 5430, FECHA DE EMISION:22/06/2016</t>
  </si>
  <si>
    <t>00046021107 DEP.DE CHEQ.AJENOS,RET.DE CAM.,CONCEPTO: REVERSION DE FONDOS,DEP.: MINISTERIO DE SALUD , PROCEDENCIA: BANCO UNION S.A., CHEQUE: 11693, FECHA DE EMISION:22/06/2016</t>
  </si>
  <si>
    <t>00226012001 DEP.DE CHEQ.AJENOS,RET.DE CAM.,CONCEPTO: DEP POR VENTA DE LIBROS,DEP.: SERVICIO ESTATAL DE AUTONOMIAS , PROCEDENCIA: BANCO UNION S.A., CHEQUE: 1566, FECHA DE EMISION:22/06/2016</t>
  </si>
  <si>
    <t>00226012001 DEPOSITO DE EFECTIVO, DEPOSITANTE: SERVICIO ESTATAL DE AUTONOMIAS, CONCEPTO: DEP POR VENTA DE LIBROS, CUENTA DE DEPOSITO: CUENTA UNICA DEL TESORO</t>
  </si>
  <si>
    <t>00290012001 DEP.DE CHEQ.AJENOS,RET.DE CAM.,CONCEPTO: DEP. DE LA GERENCIA BENI 2013 AL 2016 DEP. IDENTIFICADOS,DEP.: SERVICIO DE IMPUESTOS NACIONALES , PROCEDENCIA: BANCO UNION S.A., CHEQUE: 3952, FECHA DE EMISION:20/06/2016</t>
  </si>
  <si>
    <t>00099021001 DEPOSITO DE EFECTIVO, DEPOSITANTE: GERMAN CUTILE LA TORRE, CONCEPTO: DEVOLUCION DE COBRO INDEBIDO RETROACTIVO ENERO-ABRIL 2016, CUENTA DE DEPOSITO: CUENTA UNICA DEL TESORO</t>
  </si>
  <si>
    <t>00099021001 DEPOSITO DE EFECTIVO, DEPOSITANTE: SGTO SDO. JULIO CESAR JURADO BORDA, CONCEPTO: REVERSION HABERES FEBRERO 2010, CUENTA DE DEPOSITO: CUENTA UNICA DEL TESORO</t>
  </si>
  <si>
    <t>00099021001 DEPOSITO DE EFECTIVO, DEPOSITANTE: SGTO SDO. JULIO CESAR JURADO BORDA, CONCEPTO: REVERSION HABERES MARZO 2010, CUENTA DE DEPOSITO: CUENTA UNICA DEL TESORO</t>
  </si>
  <si>
    <t>00099021001 DEPOSITO DE EFECTIVO, DEPOSITANTE: SGTO SDO. JULIO CESAR JURADO BORDA, CONCEPTO: REVERSION HABERES ABRIL 2010, CUENTA DE DEPOSITO: CUENTA UNICA DEL TESORO</t>
  </si>
  <si>
    <t>00099021001 DEPOSITO DE EFECTIVO, DEPOSITANTE: SGTO SDO. JULIO CESAR JURADO BORDA, CONCEPTO: REVERSION HABERES MAYO 2010, CUENTA DE DEPOSITO: CUENTA UNICA DEL TESORO</t>
  </si>
  <si>
    <t>00099021001 DEPOSITO DE EFECTIVO, DEPOSITANTE: FILOMENA MAYTA VDA DE RAMOS, CONCEPTO: DEVOLUCIÓN A SENASIR, CUENTA DE DEPOSITO: CUENTA UNICA DEL TESORO</t>
  </si>
  <si>
    <t>00099021001 DEPOSITO DE EFECTIVO, DEPOSITANTE: FABIÁN CACERES GONZALES, CONCEPTO: DOBLE PERCEPCIÓN, CUENTA DE DEPOSITO: CUENTA UNICA DEL TESORO</t>
  </si>
  <si>
    <t>00099021001 DEPOSITO DE EFECTIVO, DEPOSITANTE: BASE NAVAL BALLIVIAN, CONCEPTO: REVERSION SERVICIOS BASICOS, CUENTA DE DEPOSITO: CUENTA UNICA DEL TESORO</t>
  </si>
  <si>
    <t>00099021001 DEPOSITO DE EFECTIVO, DEPOSITANTE: DE LA ARMADA, CONCEPTO: REVERSION DE PASAJES Y VIATICOS, CUENTA DE DEPOSITO: CUENTA UNICA DEL TESORO</t>
  </si>
  <si>
    <t>00099021001 DEPOSITO DE EFECTIVO, DEPOSITANTE: ZARAGOSA MAGNE POMA, CONCEPTO: DEVOLUCION DE FONDOS DE ACUERDO A NOTA INTERNA ADEMAF/UFI/130/2015, CUENTA DE DEPOSITO: CUENTA UNICA DEL TESORO</t>
  </si>
  <si>
    <t>00523012001 DEP.DE CHEQ.AJENOS,RET.DE CAM.,CONCEPTO: VENTA DE SERVICIOS ECOBOL,DEP.: BENJAMIN AQUINO , PROCEDENCIA: BANCO NACIONAL DE BOLIVIA S.A., CHEQUE: 5301, FECHA DE EMISION:15/06/2016</t>
  </si>
  <si>
    <t>00099021001 DEPOSITO DE EFECTIVO, DEPOSITANTE: FRANCISCO QUISPE CAHUAYA, CONCEPTO: POR ALIMENTACIÓN DE ANIMALES CORRESPONDIENTE AL MES DE ABRIL DE LA GESTIÓN 2015, CUENTA DE DEPOSITO: CUENTA UNICA DEL TESORO</t>
  </si>
  <si>
    <t>00254014101 DEP.DE CHEQ.AJENOS,RET.DE CAM.,CONCEPTO: TRANSFERENCIA DE RECURSOS AL SEGURO AGRARIO DEL MUNICIPIO DE SACACA,DEP.: INSTITUTO DEL SEGURO AGRARIO , PROCEDENCIA: BANCO UNION S.A., CHEQUE: 604, FECHA DE EMISION:23/06/2016</t>
  </si>
  <si>
    <t>00099021001 DEPOSITO DE EFECTIVO, DEPOSITANTE: EJERCITO DE BOLIVIA, CONCEPTO: GASTO NO EJECUTADO, CUENTA DE DEPOSITO: CUENTA UNICA DEL TESORO</t>
  </si>
  <si>
    <t>00099021001 DEPOSITO DE EFECTIVO, DEPOSITANTE: FELIPE BENITO QUISBERT TARQUINO, CONCEPTO: DOBLE PERCEPCION, CUENTA DE DEPOSITO: CUENTA UNICA DEL TESORO</t>
  </si>
  <si>
    <t>00283022001 DEPOSITO DE EFECTIVO, DEPOSITANTE: ADUANA NACIONAL DE BOLIVIA, CONCEPTO: PAGO DE FONDO ROTATIVO, CUENTA DE DEPOSITO: CUENTA UNICA DEL TESORO</t>
  </si>
  <si>
    <t>00099021001 DEP.DE CHEQ.AJENOS,RET.DE CAM.,CONCEPTO: GIRO: ANA MARIA BELTRAN DE NOVILLO,DEP.: BANCO UNIÓN S.A. , PROCEDENCIA: BANCO UNION S.A., CHEQUE: 142773, FECHA DE EMISION:24/06/2016</t>
  </si>
  <si>
    <t>00099021001 DEP.DE CHEQ.AJENOS,RET.DE CAM.,CONCEPTO: GIRO: SERRUDO MORALES ALCIDES RENE,DEP.: BANCO UNIÓN S.A. , PROCEDENCIA: BANCO UNION S.A., CHEQUE: 142772, FECHA DE EMISION:24/06/2016</t>
  </si>
  <si>
    <t>00099021001 DEPOSITO DE EFECTIVO, DEPOSITANTE: SIXTO RAMON GAVINCHA CALLE, CONCEPTO: DOBLE PERCEPCION, CUENTA DE DEPOSITO: CUENTA UNICA DEL TESORO</t>
  </si>
  <si>
    <t>00099021001 DEP.DE CHEQ.AJENOS,RET.DE CAM.,CONCEPTO: REVOLUCION CUENTAS POR COBRAR DE ERIKA MARCONI EX CONSUL GENERAL DE BOLIVIA EN MADRID-ESPAÑA,DEP.: MINISTERIO DE RELACIONES EXTERIORES</t>
  </si>
  <si>
    <t>00099021001 DEP.DE CHEQ.AJENOS,RET.DE CAM.,CONCEPTO: DEVOLUCION SALDO NO EJECUTADO 2015 DEL CONSULADO DE BOLIVIA JUJUY-ARGENTINA,DEP.: MINISTERIO DE RELACIONES EXTERIORES , PROCEDENCIA: BANCO UNION S.A., CHEQUE: 961, FECHA DE EMISION:23/06/2016</t>
  </si>
  <si>
    <t>00099021001 DEP.DE CHEQ.AJENOS,RET.DE CAM.,CONCEPTO: DEVOLUCION DE GASTOS OBSERVADOS SR. JUAN ROJAS EX CONSUL DE BOLIVIA EN MENDOZA-ARGENTINA,DEP.: MINISTERIO DE RELACIONES EXTERIORES</t>
  </si>
  <si>
    <t>00099021001 DEP.DE CHEQ.AJENOS,RET.DE CAM.,CONCEPTO: DEVOLUCION DE GASTOS OBSERVADOS SR. AUGUSTO ARGUEDAS EX EMBAJADA DE BOLIVIA EN CHINA,DEP.: MINISTERIO DE RELACIONES EXTERIORES , PROCEDENCIA: BANCO UNION S.A., CHEQUE: 963, FECHA DE EMISION:23/06/2016</t>
  </si>
  <si>
    <t>00099021001 DEP.DE CHEQ.AJENOS,RET.DE CAM.,CONCEPTO: DEVOLUCION DE GASTOS OBSERVADOS DEL SR. RICHARD RIOJA EX ENCARGADO DE NEGOCIOS EN HABANA-CUBA,DEP.: MINISTERIO DE RELACIONES EXTERIORES</t>
  </si>
  <si>
    <t>00572012001 DEPOSITO DE EFECTIVO, DEPOSITANTE: NIÑO CORIN ALBA SRL, CONCEPTO: PAGO MULTA EMAPA, CUENTA DE DEPOSITO: CUENTA UNICA DEL TESORO</t>
  </si>
  <si>
    <t>00291014348 DEP.DE CHEQ.AJENOS,RET.DE CAM.,CONCEPTO: DEVOLUCION DE SALDO,DEP.: ABC REGIONAL CHUQUISACA , PROCEDENCIA: BANCO UNION S.A., CHEQUE: 4081, FECHA DE EMISION:23/06/2016</t>
  </si>
  <si>
    <t>00099021001 DEP.DE CHEQ.AJENOS,RET.DE CAM.,CONCEPTO: DEVOLUCION DE PASAJES,DEP.: CESAR MENA-APS , PROCEDENCIA: BANCO UNION S.A., CHEQUE: 3149, FECHA DE EMISION:22/06/2016</t>
  </si>
  <si>
    <t>00099021001 DEPOSITO DE EFECTIVO, DEPOSITANTE: CESAR MENA - APS, CONCEPTO: DEVOLUCION DE PASAJES, CUENTA DE DEPOSITO: CUENTA UNICA DEL TESORO</t>
  </si>
  <si>
    <t>00046024204 DEP.DE CHEQ.AJENOS,RET.DE CAM.,CONCEPTO: REVERSION DE FONDOS,DEP.: MINISTERIO DE SALUD , PROCEDENCIA: BANCO UNION S.A., CHEQUE: 846, FECHA DE EMISION:02/06/2016</t>
  </si>
  <si>
    <t>00099021001 DEPOSITO DE EFECTIVO, DEPOSITANTE: JOSE LUIS PERALTA CALDERON, CONCEPTO: DEVOLUCION DE RECURSOS, CUENTA DE DEPOSITO: CUENTA UNICA DEL TESORO</t>
  </si>
  <si>
    <t>00016018008 DEPOSITO DE EFECTIVO, DEPOSITANTE: MINISTERIO DE EDUCACION EDWIN LAZARTE ANTURIANO, CONCEPTO: DEVOLUCION DE PASAJES TERRESTRES, CUENTA DE DEPOSITO: CUENTA UNICA DEL TESORO</t>
  </si>
  <si>
    <t>00099021001 DEPOSITO DE EFECTIVO, DEPOSITANTE: CINTHYA VICENTE VALENCIA, CONCEPTO: DEVOLUCION DE PASAJES DE ROGEL MATTOS C31-898/2012, CUENTA DE DEPOSITO: CUENTA UNICA DEL TESORO</t>
  </si>
  <si>
    <t>00099021001 DEPOSITO DE EFECTIVO, DEPOSITANTE: MARCIA SCARLIN BARBERY PINTO, CONCEPTO: SUELDOS ,BONOS Y APORTES PATRONALES CNS POR MESES Y DIAS NO TRABAJADOS DE LA EX FUNCIONARIA, CUENTA DE DEPOSITO: CUENTA UNICA DEL TESORO</t>
  </si>
  <si>
    <t>00099021001 DEPOSITO DE EFECTIVO, DEPOSITANTE: GLADYS OLGA GUISBERT VALENCIA, CONCEPTO: FEBRERO, CUENTA DE DEPOSITO: CUENTA UNICA DEL TESORO</t>
  </si>
  <si>
    <t>00099021001 DEPOSITO DE EFECTIVO, DEPOSITANTE: GLADYS OLGA GUISBERT VALENCIA, CONCEPTO: MARZO, CUENTA DE DEPOSITO: CUENTA UNICA DEL TESORO</t>
  </si>
  <si>
    <t>00099021001 DEPOSITO DE EFECTIVO, DEPOSITANTE: GLADYS OLGA GUISBERT VALENCIA, CONCEPTO: REINTEGRO DE ENERO - ABRIL 2016, CUENTA DE DEPOSITO: CUENTA UNICA DEL TESORO</t>
  </si>
  <si>
    <t>00099021001 DEPOSITO DE EFECTIVO, DEPOSITANTE: ANA MARIA TAPIA SOTO, CONCEPTO: DOBLE PERCEPCION, CUENTA DE DEPOSITO: CUENTA UNICA DEL TESORO</t>
  </si>
  <si>
    <t>00046024204 DEPOSITO DE EFECTIVO, DEPOSITANTE: MARCO ANTONIO LUCERO SOTO, CONCEPTO: DEVOLUCION DE VIATICOS ACTIVADAD 02/14 C-31 977, CUENTA DE DEPOSITO: CUENTA UNICA DEL TESORO</t>
  </si>
  <si>
    <t>00099021001 DEPOSITO DE EFECTIVO, DEPOSITANTE: MARISOL CARBAJAL NAVIA, CONCEPTO: DEVOLUCION POR PERDIDA DE CREDENCIAL, CUENTA DE DEPOSITO: CUENTA UNICA DEL TESORO</t>
  </si>
  <si>
    <t>00523012001 DEP.DE CHEQ.AJENOS,RET.DE CAM.,CONCEPTO: VENTA DE SERVICIOS ECOBOL,DEP.: BENJAMIN AQUINO O. , PROCEDENCIA: BANCO NACIONAL DE BOLIVIA S.A., CHEQUE: 5404553, FECHA DE EMISION:09/06/2016</t>
  </si>
  <si>
    <t>00523012001 DEP.DE CHEQ.AJENOS,RET.DE CAM.,CONCEPTO: VENTA DE SERVICIOS ECOBOL,DEP.: BENJAMIN AQUINO O. , PROCEDENCIA: BANCO UNION S.A., CHEQUE: 20, FECHA DE EMISION:24/06/2016</t>
  </si>
  <si>
    <t>00523012001 DEP.DE CHEQ.AJENOS,RET.DE CAM.,CONCEPTO: VENTA DE SERVICIOS ECOBOL,DEP.: BENJAMIN AQUINO O. , PROCEDENCIA: BANCO UNION S.A., CHEQUE: 19, FECHA DE EMISION:24/06/2016</t>
  </si>
  <si>
    <t>00099021001 DEPOSITO DE EFECTIVO, DEPOSITANTE: DANIELA HINOJOSA SAAVEDRA, CONCEPTO: DEVOLUCION PERDIDA DE CREDENCIAL, CUENTA DE DEPOSITO: CUENTA UNICA DEL TESORO</t>
  </si>
  <si>
    <t>00099021001 DEPOSITO DE EFECTIVO, DEPOSITANTE: ISMAEL PACAJE PATZI, CONCEPTO: DOBLE PERCEPCION, CUENTA DE DEPOSITO: CUENTA UNICA DEL TESORO</t>
  </si>
  <si>
    <t>00660122001 DEP.DE CHEQ.AJENOS,RET.DE CAM.,CONCEPTO: RECUPERACION DE CTAS POR COBRAR POR EXCEDENTE LLAMADAS TELEFONICAS GENERADAS AL 30-06-13,DEP.: ORGANO JUDICIAL DAF DISTRITO SANTA CRUZ</t>
  </si>
  <si>
    <t>00660122001 DEP.DE CHEQ.AJENOS,RET.DE CAM.,CONCEPTO: RECUPERACION DE VIATICOS POR NO PRESENTAR INFORME DE VIAJE DE ENERO AL 15 DE MAYO 2016,DEP.: ORGANO JUDICIAL DAF DISTRITO SANTA CRUZ</t>
  </si>
  <si>
    <t>00660012006 DEP.DE CHEQ.AJENOS,RET.DE CAM.,CONCEPTO: DEUDA CTAS POR COBRAR MULTAS AL 30-06-13 DE VARGAS ZEBALLOS MARIA JANETH,DEP.: ORGANO JUDICIAL DAF DISTRITO SANTA CRUZ , PROCEDENCIA: BANCO UNION S.A., CHEQUE: 2855, FECHA DE EMISION:23/06/2016</t>
  </si>
  <si>
    <t>00660012006 DEP.DE CHEQ.AJENOS,RET.DE CAM.,CONCEPTO: RECUPERACION DE CTAS POR COBRAR POR EXCEDENTE TELEFONICO GENERADAS AL 31-12-14,DEP.: ORGANO JUDICIAL DAF DISTRITO SANTA CRUZ , PROCEDENCIA: BANCO UNION S.A., CHEQUE: 2852, FECHA DE EMISION:23/06/2016</t>
  </si>
  <si>
    <t>00660012006 DEP.DE CHEQ.AJENOS,RET.DE CAM.,CONCEPTO: RECUPERRACION POR CTAS POR COBRAR POR EXCEDENTE DE LLAMADAS TELEFONICAS GENERADAS AL 31-12-13,DEP.: ORGANO JUDICIAL DAF DISTRITO SANTA CRUZ</t>
  </si>
  <si>
    <t>00099021001 DEPOSITO DE EFECTIVO, DEPOSITANTE: MINISTERIO DE COMUNICACION, CONCEPTO: DEVOLUCION DE VIATICOS C-31 69, CUENTA DE DEPOSITO: CUENTA UNICA DEL TESORO</t>
  </si>
  <si>
    <t>00660012006 DEP.DE CHEQ.AJENOS,RET.DE CAM.,CONCEPTO: RECUPERACION DE VIATICOS POR FALTA DE INF DE VIAJE DE ENERO AL 15 DE MAYO 2016,DEP.: ORGANO JUDICIAL DAF DISTRITO SANTA CRUZ , PROCEDENCIA: BANCO UNION S.A., CHEQUE: 2851, FECHA DE EMISION:23/06/2016</t>
  </si>
  <si>
    <t>00099021001 DEPOSITO DE EFECTIVO, DEPOSITANTE: MINISTERIO DE COMUNICACION, CONCEPTO: DEVOLUCION DE VIATICOS C-31 985, CUENTA DE DEPOSITO: CUENTA UNICA DEL TESORO</t>
  </si>
  <si>
    <t>00099021001 DEPOSITO DE EFECTIVO, DEPOSITANTE: TRAVEL CLUB, CONCEPTO: REEMBOLSO DE PASAJES AEREOS-ATT, CUENTA DE DEPOSITO: CUENTA UNICA DEL TESORO</t>
  </si>
  <si>
    <t>00291012009 DEP.DE CHEQ.AJENOS,RET.DE CAM.,CONCEPTO: DEP POR EJECUCION DE GARANTIA DE CORRECTA INVERSION DE ANTICIPO (LA BOLIVIANA CIACRUZ),DEP.: ADMINISTRADORA BOLIVIANA DE CARRETERAS</t>
  </si>
  <si>
    <t>00086068001 DEPOSITO DE EFECTIVO, DEPOSITANTE: JESUS PARAGUAYO CHOQUE, CONCEPTO: DEVOLUCION FONDOS EN AVANCE ALIMENTACION, CUENTA DE DEPOSITO: CUENTA UNICA DEL TESORO</t>
  </si>
  <si>
    <t>00086068001 DEPOSITO DE EFECTIVO, DEPOSITANTE: ALBERTO ROMAN AYMAYA, CONCEPTO: DEVOLUCION FONDOS EN AVANCE GASOLINA, CUENTA DE DEPOSITO: CUENTA UNICA DEL TESORO</t>
  </si>
  <si>
    <t>00099021001 DEP.DE CHEQ.AJENOS,RET.DE CAM.,CONCEPTO: GIRO: MARIA ELENA CLAROS MARAÑON,DEP.: BANCO UNION S.A. , PROCEDENCIA: BANCO UNION S.A., CHEQUE: 142776, FECHA DE EMISION:27/06/2016</t>
  </si>
  <si>
    <t>00099021001 DEP.DE CHEQ.AJENOS,RET.DE CAM.,CONCEPTO: GIRO: MARIA ELENA CLAROS MARAÑON,DEP.: BANCO UNION S.A. , PROCEDENCIA: BANCO UNION S.A., CHEQUE: 142778, FECHA DE EMISION:27/06/2016</t>
  </si>
  <si>
    <t>00099021001 DEP.DE CHEQ.AJENOS,RET.DE CAM.,CONCEPTO: GIRO: NOHELY KAREN SALINAS TORRICO,DEP.: BANCO UNION S.A. , PROCEDENCIA: BANCO UNION S.A., CHEQUE: 142777, FECHA DE EMISION:27/06/2016</t>
  </si>
  <si>
    <t>00099021001 DEP.DE CHEQ.AJENOS,RET.DE CAM.,CONCEPTO: GIRO: VARGAS ZARATE JUANITO,DEP.: BANCO UNION S.A. , PROCEDENCIA: BANCO UNION S.A., CHEQUE: 142775, FECHA DE EMISION:27/06/2016</t>
  </si>
  <si>
    <t>00099021001 DEPOSITO DE EFECTIVO, DEPOSITANTE: PATRICIA GRISEL MORON ENRIQUEZ, CONCEPTO: DEVOLUCION DE HABERES, CUENTA DE DEPOSITO: CUENTA UNICA DEL TESORO</t>
  </si>
  <si>
    <t>00099021001 DEPOSITO DE EFECTIVO, DEPOSITANTE: ANGEL YUJRA GUZMAN, CONCEPTO: DEVOLUCION EXCEDENTES III,IV,V 2015, CUENTA DE DEPOSITO: CUENTA UNICA DEL TESORO</t>
  </si>
  <si>
    <t>00099021001 DEPOSITO DE EFECTIVO, DEPOSITANTE: PORFIRIO MALDONADO GALLARDO, CONCEPTO: DEVOLUCION EXCEDENTES IX, X 2015, CUENTA DE DEPOSITO: CUENTA UNICA DEL TESORO</t>
  </si>
  <si>
    <t>00099021001 DEPOSITO DE EFECTIVO, DEPOSITANTE: MARIA ELENA VARGAS LUNA, CONCEPTO: DEVOLUCION EXCEDENTES VII,VIII,IX 2015, CUENTA DE DEPOSITO: CUENTA UNICA DEL TESORO</t>
  </si>
  <si>
    <t>00099021001 DEPOSITO DE EFECTIVO, DEPOSITANTE: SANDRO BENJAMIN CHAVEZ CAMACHO, CONCEPTO: MULTA POR RETRASO EN ENTREGA DE PRODUCTO FINAL DE CONSULTORÍA, CUENTA DE DEPOSITO: CUENTA UNICA DEL TESORO</t>
  </si>
  <si>
    <t>00234014202 DEPOSITO DE EFECTIVO, DEPOSITANTE: SERGEOMIN-RICHARD ZENTENO, CONCEPTO: DEVOLUCION AL C-31-365, PARTIDA:259, CUENTA DE DEPOSITO: CUENTA UNICA DEL TESORO</t>
  </si>
  <si>
    <t>00099021001 DEPOSITO DE EFECTIVO, DEPOSITANTE: FRANZ PABLO FLORES CRUZ, CONCEPTO: DEVOLUCION DE RECURSOS NO EJECUTADOS, CUENTA DE DEPOSITO: CUENTA UNICA DEL TESORO</t>
  </si>
  <si>
    <t>00099021001 DEPOSITO DE EFECTIVO, DEPOSITANTE: MARIO TORRICO DELGADILLO, CONCEPTO: DEVOLUCION DE RECURSOS NO EJECUTADOS, CUENTA DE DEPOSITO: CUENTA UNICA DEL TESORO</t>
  </si>
  <si>
    <t>00099021001 DEPOSITO DE EFECTIVO, DEPOSITANTE: OMAR RUBEN YAÑEZ MONTOYA, CONCEPTO: DEVOLUCION DE RECURSOS NO EJECUTADOS, CUENTA DE DEPOSITO: CUENTA UNICA DEL TESORO</t>
  </si>
  <si>
    <t>00526012001 DEPOSITO DE EFECTIVO, DEPOSITANTE: DANIEL MAMANI, CONCEPTO: DEVOLUCION, CUENTA DE DEPOSITO: CUENTA UNICA DEL TESORO</t>
  </si>
  <si>
    <t>00099021001 DEPOSITO DE EFECTIVO, DEPOSITANTE: SANTIAGO QUISPE NAVIA, CONCEPTO: DOBLE PERCEPCIÓN, CUENTA DE DEPOSITO: CUENTA UNICA DEL TESORO</t>
  </si>
  <si>
    <t>00099021001 DEPOSITO DE EFECTIVO, DEPOSITANTE: LOURDES GUTIERREZ ALVAREZ, CONCEPTO: SUELDO MES DE MAYO 2016 EX FUNCIONARIA: LOURDES GUTIERREZ ALVAREZ COCINERA FELCN LA PAZ, CUENTA DE DEPOSITO: CUENTA UNICA DEL TESORO</t>
  </si>
  <si>
    <t>00099021001 DEPOSITO DE EFECTIVO, DEPOSITANTE: FERNANDO MARQUEZ RAMOS, CONCEPTO: DOBLE PERCEPCION, CUENTA DE DEPOSITO: CUENTA UNICA DEL TESORO</t>
  </si>
  <si>
    <t>00099021001 DEPOSITO DE EFECTIVO, DEPOSITANTE: DANIEL ANAGUA ANAGUA, CONCEPTO: DEVOLUCION, CUENTA DE DEPOSITO: CUENTA UNICA DEL TESORO</t>
  </si>
  <si>
    <t>00099021001 DEPOSITO DE EFECTIVO, DEPOSITANTE: JULIO ALANOCA CONDORI, CONCEPTO: DOBLE PERCEPCION, CUENTA DE DEPOSITO: CUENTA UNICA DEL TESORO</t>
  </si>
  <si>
    <t>00523012001 DEP.DE CHEQ.AJENOS,RET.DE CAM.,CONCEPTO: PAGO POR PRESTACION DE SERVICIOS POSTALES,DEP.: ECOBOL , PROCEDENCIA: BANCO NACIONAL DE BOLIVIA S.A., CHEQUE: 7176, FECHA DE EMISION:30/05/2016</t>
  </si>
  <si>
    <t>00523012001 DEP.DE CHEQ.AJENOS,RET.DE CAM.,CONCEPTO: PAGO POR PRESTACION DE SERVICIOS PRESTADAS,DEP.: ECOBOL , PROCEDENCIA: BANCO GANADERO S.A., CHEQUE: 2397, FECHA DE EMISION:16/06/2016</t>
  </si>
  <si>
    <t>00523012001 DEP.DE CHEQ.AJENOS,RET.DE CAM.,CONCEPTO: PAGO POR PRESTACION DE SERVICIOS POSTALES,DEP.: ECOBOL , PROCEDENCIA: BANCO UNION S.A., CHEQUE: 3803, FECHA DE EMISION:15/06/2016</t>
  </si>
  <si>
    <t>00523012001 DEP.DE CHEQ.AJENOS,RET.DE CAM.,CONCEPTO: PAGO POR PRESTACION DE SERVICIOS POSTALES,DEP.: ECOBOL , PROCEDENCIA: BANCO BISA S.A., CHEQUE: 558, FECHA DE EMISION:16/06/2016</t>
  </si>
  <si>
    <t>00523012001 DEP.DE CHEQ.AJENOS,RET.DE CAM.,CONCEPTO: PAGO POR PRESTACION DE SERVICIOS POSTALES,DEP.: ECOBOL , PROCEDENCIA: BANCO BISA S.A., CHEQUE: 168, FECHA DE EMISION:16/06/2016</t>
  </si>
  <si>
    <t>00523012001 DEP.DE CHEQ.AJENOS,RET.DE CAM.,CONCEPTO: PAGO POR PRESTACION DE SERVICIOS POSTALES,DEP.: ECOBOL , PROCEDENCIA: BANCO BISA S.A., CHEQUE: 288, FECHA DE EMISION:17/06/2016</t>
  </si>
  <si>
    <t>00290044101 DEP.DE CHEQ.AJENOS,RET.DE CAM.,CONCEPTO: PAGO DE VIÁTICO ERRÓNEO AL FUNCIONARIO LUIS RODAS,DEP.: SERVICIO DE IMPUESTOS NACIONALES , PROCEDENCIA: BANCO UNION S.A., CHEQUE: 6061, FECHA DE EMISION:10/06/2016</t>
  </si>
  <si>
    <t>00099021001 DEP.DE CHEQ.AJENOS,RET.DE CAM.,CONCEPTO: H.C. DIPUTADOS - DEVOLUCION INCAPACIDAD TEMPORAL - ABRIL /2016,DEP.: CAJA PETROLERA DE SALUD , PROCEDENCIA: BANCO UNION S.A., CHEQUE: 9525, FECHA DE EMISION:28/06/2016</t>
  </si>
  <si>
    <t>00099021001 DEP.DE CHEQ.AJENOS,RET.DE CAM.,CONCEPTO: H.C. SENADORES -DEVOLUCION INCAPACIDAD TEMPORAL - ABRIL / 2016,DEP.: CAJA PETROLERA DE SALUD , PROCEDENCIA: BANCO UNION S.A., CHEQUE: 9520, FECHA DE EMISION:28/06/2016</t>
  </si>
  <si>
    <t>00099021001 DEPOSITO DE EFECTIVO, DEPOSITANTE: DIVA MONTERO OSUNA, CONCEPTO: DEVOLUCION, CUENTA DE DEPOSITO: CUENTA UNICA DEL TESORO</t>
  </si>
  <si>
    <t>00099021001 DEPOSITO DE EFECTIVO, DEPOSITANTE: LOURDES GUTIERREZ ALVAREZ, CONCEPTO: SUELDO MES DE MAYO 2016 EX FUNCIONARIA LOURDES GUTIERREZ ALVAREZ COCINERA FELCN-LA PAZ, CUENTA DE DEPOSITO: CUENTA UNICA DEL TESORO</t>
  </si>
  <si>
    <t>00292012001 DEPOSITO DE EFECTIVO, DEPOSITANTE: VIAS BOLIVIA /SERGIO COMPARA CONDORI, CONCEPTO: DEVOLUCION DE FONDOS, CUENTA DE DEPOSITO: CUENTA UNICA DEL TESORO</t>
  </si>
  <si>
    <t>00099018039 DEP.DE CHEQ.AJENOS,RET.DE CAM.,CONCEPTO: DEVOLUCIÓN DE RECURSOS, VENTA DE FERTILIZANTES MES MAYO,DEP.: INSUMOS BOLIVIA , PROCEDENCIA: BANCO UNION S.A., CHEQUE: 108, FECHA DE EMISION:27/06/2016</t>
  </si>
  <si>
    <t>00099021001 DEPOSITO DE EFECTIVO, DEPOSITANTE: ESCUELA MILITAR DE MUSICA DEL EJERCITO, CONCEPTO: REV. POR SERVICIOS BASICOS AGUA,TELEFONIA, CUENTA DE DEPOSITO: CUENTA UNICA DEL TESORO</t>
  </si>
  <si>
    <t>00099021001 DEPOSITO DE EFECTIVO, DEPOSITANTE: ESCUELA MILITAR DE MUSICA DEL EJERCITO, CONCEPTO: REV. POR COMBUSTIBLE SALDO NO EJECUTADO, CUENTA DE DEPOSITO: CUENTA UNICA DEL TESORO</t>
  </si>
  <si>
    <t>00099021001 DEPOSITO DE EFECTIVO, DEPOSITANTE: ESCUELA MILITAR DE MUSICA DEL EJERCITO, CONCEPTO: REV. POR SERVICIOS BASICOS AGUA, LUZ, TELEFONIA, CUENTA DE DEPOSITO: CUENTA UNICA DEL TESORO</t>
  </si>
  <si>
    <t>00015021101 DEP.DE CHEQ.AJENOS,RET.DE CAM.,CONCEPTO: ASIGNACIONES,DEP.: UNIPOL , PROCEDENCIA: BANCO UNION S.A., CHEQUE: 6817, FECHA DE EMISION:23/06/2016</t>
  </si>
  <si>
    <t>00680012001 DEP.DE CHEQ.AJENOS,RET.DE CAM.,CONCEPTO: DEVOLUCIÓN DAVID LOPEZ,DEP.: CONTRALORIA GENERAL DEL ESTADO , PROCEDENCIA: BANCO UNION S.A., CHEQUE: 4296, FECHA DE EMISION:24/06/2016</t>
  </si>
  <si>
    <t>00070011102 DEP.DE CHEQ.AJENOS,RET.DE CAM.,CONCEPTO: DEVOLUCION EXAMEN PREOCUPACIONAL MARCELA ORTEGA Y YURI GUACHALLA,DEP.: MINISTERIO DE TRABAJO , PROCEDENCIA: BANCO UNION S.A., CHEQUE: 7576, FECHA DE EMISION:27/06/2016</t>
  </si>
  <si>
    <t>00070011102 DEP.DE CHEQ.AJENOS,RET.DE CAM.,CONCEPTO: DEVOLUCIÓN RECURSOS NO EJECUTADOS BEATRIZ BELLOT,DEP.: MINISTERIO DE TRABAJO , PROCEDENCIA: BANCO UNION S.A., CHEQUE: 7573, FECHA DE EMISION:27/06/2016</t>
  </si>
  <si>
    <t>00046021109 DEPOSITO DE EFECTIVO, DEPOSITANTE: MINISTERIO DE SALUD, CONCEPTO: RETENCION RC-IVA A LA DRA. MARLEN TERRAZAS Y LA DRA. SADOTT CASTAÑON, CUENTA DE DEPOSITO: CUENTA UNICA DEL TESORO</t>
  </si>
  <si>
    <t>00222014302 DEP.DE CHEQ.AJENOS,RET.DE CAM.,CONCEPTO: PAGO SUBSIDIO INCAPACIDAD TEMPORAL INIAF CORRESPONDIENTE MES MARZO 2016,DEP.: CAJA DE SALUD DE CAMINOS Y R.A. , PROCEDENCIA: BANCO UNION S.A., CHEQUE: 6288, FECHA DE EMISION:17/06/2016</t>
  </si>
  <si>
    <t>00020011102 DEP.DE CHEQ.AJENOS,RET.DE CAM.,CONCEPTO: PAGO DE HABERES MES DE JUNIO/2016 DGTAM PERSONAL EVENTUAL,DEP.: TRANSPORTE AEREO MILITAR , PROCEDENCIA: BANCO UNION S.A., CHEQUE: 15569, FECHA DE EMISION:28/06/2016</t>
  </si>
  <si>
    <t>00020011102 DEP.DE CHEQ.AJENOS,RET.DE CAM.,CONCEPTO: PAGO DE HABERES MES DE JUNIO/2016 DGTAM PERSONAL CONSULTOR DE LINEA,DEP.: TRANSPORTE AEREO MILITAR , PROCEDENCIA: BANCO UNION S.A., CHEQUE: 15570, FECHA DE EMISION:28/06/2016</t>
  </si>
  <si>
    <t>00526012001 DEPOSITO DE EFECTIVO, DEPOSITANTE: RONALD CORINI CALLE, CONCEPTO: DEVOLUCION VIATICOS A ARICA, CUENTA DE DEPOSITO: CUENTA UNICA DEL TESORO</t>
  </si>
  <si>
    <t>00099021001 DEPOSITO DE EFECTIVO, DEPOSITANTE: DANIEL PATZI YANARICO, CONCEPTO: DOBLE PERCEPCION, CUENTA DE DEPOSITO: CUENTA UNICA DEL TESORO</t>
  </si>
  <si>
    <t>00292012001 DEPOSITO DE EFECTIVO, DEPOSITANTE: VIAS BOLIVIA SIMON MACHACA, CONCEPTO: DEVOLUCION DE SALDOS SEGUN AUDITORIA SIMON MACHACA, CUENTA DE DEPOSITO: CUENTA UNICA DEL TESORO</t>
  </si>
  <si>
    <t>00099021001 DEPOSITO DE EFECTIVO, DEPOSITANTE: JUAN ANTONIO PEREZ, CONCEPTO: DEVOLUCION DE RECURSO, CUENTA DE DEPOSITO: CUENTA UNICA DEL TESORO</t>
  </si>
  <si>
    <t>00526012001 DEPOSITO DE EFECTIVO, DEPOSITANTE: BOLIVIA TV PEDRO A. GUTIERREZ RIOS, CONCEPTO: DEVOLUCION DE PASAJES, CUENTA DE DEPOSITO: CUENTA UNICA DEL TESORO</t>
  </si>
  <si>
    <t>00526012001 DEPOSITO DE EFECTIVO, DEPOSITANTE: BOLIVIA TV- NANCY QUISPE CHARCA, CONCEPTO: DEVOLUCION DE PASAJES, CUENTA DE DEPOSITO: CUENTA UNICA DEL TESORO</t>
  </si>
  <si>
    <t>00099021001 DEPOSITO DE EFECTIVO, DEPOSITANTE: MARIA DOLORES ROCHA TORRICO, CONCEPTO: DEVOLUCION DE REINTEGRO 2016 ENERO FEBRERO MARZO ABRIL, CUENTA DE DEPOSITO: CUENTA UNICA DEL TESORO</t>
  </si>
  <si>
    <t>00523012001 DEP.DE CHEQ.AJENOS,RET.DE CAM.,CONCEPTO: VENTA DE SERVICIO ECOBOL,DEP.: BENJAMIN AQUINO O. , PROCEDENCIA: BANCO DE CREDITO DE BOLIVIA S.A., CHEQUE: 140281, FECHA DE EMISION:23/06/2016</t>
  </si>
  <si>
    <t>00523012001 DEP.DE CHEQ.AJENOS,RET.DE CAM.,CONCEPTO: VENTA DE SERVICIOS ECOBOL,DEP.: BENJAMIN AQUINO O. , PROCEDENCIA: BANCO DE CREDITO DE BOLIVIA S.A., CHEQUE: 139611, FECHA DE EMISION:31/05/2016</t>
  </si>
  <si>
    <t>00523012001 DEP.DE CHEQ.AJENOS,RET.DE CAM.,CONCEPTO: VENTA DE SERVICIOS ECOBOL,DEP.: BENJAMIN AQUINO O. , PROCEDENCIA: BANCO DE CREDITO DE BOLIVIA S.A., CHEQUE: 140282, FECHA DE EMISION:23/06/2016</t>
  </si>
  <si>
    <t>00523012001 DEP.DE CHEQ.AJENOS,RET.DE CAM.,CONCEPTO: VENTA DE SERVICIOS ECOBOL,DEP.: BENJAMIN AQUINO O. , PROCEDENCIA: BANCO DE CREDITO DE BOLIVIA S.A., CHEQUE: 140284, FECHA DE EMISION:23/06/2016</t>
  </si>
  <si>
    <t>00523012001 DEP.DE CHEQ.AJENOS,RET.DE CAM.,CONCEPTO: VENTA DE SERVICIOS ECOBOL,DEP.: BENJAMIN AQUINO O. , PROCEDENCIA: BANCO DE CREDITO DE BOLIVIA S.A., CHEQUE: 140283, FECHA DE EMISION:23/06/2016</t>
  </si>
  <si>
    <t>00523012001 DEP.DE CHEQ.AJENOS,RET.DE CAM.,CONCEPTO: VENTA DE SERVICIOS ECOBOL,DEP.: BENJAMIN AQUINO O. , PROCEDENCIA: BANCO MERCANTIL SANTA CRUZ SA., CHEQUE: 1002891, FECHA DE EMISION:23/06/2016</t>
  </si>
  <si>
    <t>00523012001 DEP.DE CHEQ.AJENOS,RET.DE CAM.,CONCEPTO: VENTA DE SERVICIOS ECOBOL,DEP.: BENJAMIN AQUINO O. , PROCEDENCIA: BANCO MERCANTIL SANTA CRUZ SA., CHEQUE: 1002890, FECHA DE EMISION:23/06/2016</t>
  </si>
  <si>
    <t>00099021001 DEP.DE CHEQ.AJENOS,RET.DE CAM.,CONCEPTO: DEVOLUCION RECURSOS NO EJECUTADOS POR MEDARDO FLORES SANTA CRUZ,DEP.: MINISTERIO DE TRABAJO , PROCEDENCIA: BANCO UNION S.A., CHEQUE: 7581, FECHA DE EMISION:28/06/2016</t>
  </si>
  <si>
    <t>00099021001 DEPOSITO DE EFECTIVO, DEPOSITANTE: SANDRO MAMANI BATING - 6 RIOSINHIO, CONCEPTO: REVERSION - COMBUSTIBLE, CUENTA DE DEPOSITO: CUENTA UNICA DEL TESORO</t>
  </si>
  <si>
    <t>00206012001 DEP.DE CHEQ.AJENOS,RET.DE CAM.,CONCEPTO: REVERSIÓN POR RECURSOS NO EJECUTADOS,DEP.: INE , PROCEDENCIA: BANCO UNION S.A., CHEQUE: 3622, FECHA DE EMISION:28/06/2016</t>
  </si>
  <si>
    <t>00099021001 DEPOSITO DE EFECTIVO, DEPOSITANTE: JOSE CAIGUARA CHAMBI, CONCEPTO: DEVOLUCION REINTEGRO DEL 6% DE FEBRERO 2016, CUENTA DE DEPOSITO: CUENTA UNICA DEL TESORO</t>
  </si>
  <si>
    <t>00291012009 DEP.DE CHEQ.AJENOS,RET.DE CAM.,CONCEPTO: EJECUCION DE GARANTIAS,DEP.: GABRIEL ANGEL PEÑARRIETA SAAVEDRA , PROCEDENCIA: BANCO UNION S.A., CHEQUE: 2197, FECHA DE EMISION:16/06/2016</t>
  </si>
  <si>
    <t>00099021001 DEPOSITO DE EFECTIVO, DEPOSITANTE: JOSE CAIGUARA CHAMBI, CONCEPTO: DEVOLUCION DOBLE PERCEPCION: FEBRERO 2016, CUENTA DE DEPOSITO: CUENTA UNICA DEL TESORO</t>
  </si>
  <si>
    <t>00222014302 DEP.DE CHEQ.AJENOS,RET.DE CAM.,CONCEPTO: REVERSION,DEP.: INIAF - SUCRE , PROCEDENCIA: BANCO UNION S.A., CHEQUE: 1957, FECHA DE EMISION:30/05/2016</t>
  </si>
  <si>
    <t>00099021001 DEPOSITO DE EFECTIVO, DEPOSITANTE: EDGAR HUANCA QUISPE, CONCEPTO: DEVOLUCION DE DESCUENTOS DE HABER DE MARZO POR NO TRABAJAR, CUENTA DE DEPOSITO: CUENTA UNICA DEL TESORO</t>
  </si>
  <si>
    <t>00099021001 DEPOSITO DE EFECTIVO, DEPOSITANTE: ZUMAYA TOCO GUARACHI, CONCEPTO: DEVOLUCION SUBSIDIO NATALIDAD PARTIDA 11600 PREVENTIVO N° 122, CUENTA DE DEPOSITO: CUENTA UNICA DEL TESORO</t>
  </si>
  <si>
    <t>00099021001 DEP.DE CHEQ.AJENOS,RET.DE CAM.,CONCEPTO: GIRO:LEAÑO ROSARIO EVELIN CLAURE ACUÑA DE,DEP.: BANCO UNION S.A. , PROCEDENCIA: BANCO UNION S.A., CHEQUE: 142790, FECHA DE EMISION:29/06/2016</t>
  </si>
  <si>
    <t>00099021001 DEP.DE CHEQ.AJENOS,RET.DE CAM.,CONCEPTO: GIRO: FLORES SEJAS JUAN CARLOS,DEP.: BANCO UNION S.A. , PROCEDENCIA: BANCO UNION S.A., CHEQUE: 142787, FECHA DE EMISION:29/06/2016</t>
  </si>
  <si>
    <t>00099021001 DEP.DE CHEQ.AJENOS,RET.DE CAM.,CONCEPTO: GIRO: LOPEZ ROJAS CRISOLOGO,DEP.: BANCO UNION S.A. , PROCEDENCIA: BANCO UNION S.A., CHEQUE: 142788, FECHA DE EMISION:29/06/2016</t>
  </si>
  <si>
    <t>00099021001 DEP.DE CHEQ.AJENOS,RET.DE CAM.,CONCEPTO: GIRO: LEAÑO ROSARIO EVELIN CLAURE ACUÑA DE,DEP.: BANCO UNION S.A. , PROCEDENCIA: BANCO UNION S.A., CHEQUE: 142789, FECHA DE EMISION:29/06/2016</t>
  </si>
  <si>
    <t>00099021001 DEP.DE CHEQ.AJENOS,RET.DE CAM.,CONCEPTO: GIRO: MENDOZA MOLLINEDO FEDERICO,DEP.: BANCO UNION S.A. , PROCEDENCIA: BANCO UNION S.A., CHEQUE: 142791, FECHA DE EMISION:29/06/2016</t>
  </si>
  <si>
    <t>00086058002 DEPOSITO DE EFECTIVO, DEPOSITANTE: MMA Y A/UCP-PAAP-PC NESTOR MENESES, CONCEPTO: DEVOLUCIÓN POR LLAMADAS, CUENTA DE DEPOSITO: CUENTA UNICA DEL TESORO</t>
  </si>
  <si>
    <t>00099021001 DEP.DE CHEQ.AJENOS,RET.DE CAM.,CONCEPTO: GIRO: CANAVIRI TORREJON FILOMENA,DEP.: BANCO UNION S.A. , PROCEDENCIA: BANCO UNION S.A., CHEQUE: 142781, FECHA DE EMISION:29/06/2016</t>
  </si>
  <si>
    <t>00099021001 DEPOSITO DE EFECTIVO, DEPOSITANTE: ASFI-ANDRES PUÑA, CONCEPTO: CURSO: GESTION DE CONTRATOS ESTATALES, CUENTA DE DEPOSITO: CUENTA UNICA DEL TESORO</t>
  </si>
  <si>
    <t>00099021001 DEP.DE CHEQ.AJENOS,RET.DE CAM.,CONCEPTO: GIRO: FLORES SEJAS JUAN CARLOS,DEP.: BANCO UNION S.A. , PROCEDENCIA: BANCO UNION S.A., CHEQUE: 142785, FECHA DE EMISION:29/06/2016</t>
  </si>
  <si>
    <t>00099021001 DEP.DE CHEQ.AJENOS,RET.DE CAM.,CONCEPTO: GIRO: TAPIA CABRERA FRANZ WILSON,DEP.: BANCO UNION S.A. , PROCEDENCIA: BANCO UNION S.A., CHEQUE: 142786, FECHA DE EMISION:29/06/2016</t>
  </si>
  <si>
    <t>00099021001 DEP.DE CHEQ.AJENOS,RET.DE CAM.,CONCEPTO: GIRO: CANAVIRI TORREJON FILOMENA,DEP.: BANCO UNION S.A. , PROCEDENCIA: BANCO UNION S.A., CHEQUE: 142792, FECHA DE EMISION:29/06/2016</t>
  </si>
  <si>
    <t>00041011101 DEP.DE CHEQ.AJENOS,RET.DE CAM.,CONCEPTO: DEVOLUCION DEL 7 % DEL 1ER PRODUCTO,DEP.: MDP Y EP - J.P. SA COUTO SA SUCURSAL BOLIVIA , PROCEDENCIA: BANCO BISA S.A., CHEQUE: 217, FECHA DE EMISION:29/06/2016</t>
  </si>
  <si>
    <t>00099021001 DEPOSITO DE EFECTIVO, DEPOSITANTE: ANA LIZETH QUISBERT QUISBERT, CONCEPTO: DEVOLUCIÓN PARCIAL DE SALARIO, CUENTA DE DEPOSITO: CUENTA UNICA DEL TESORO</t>
  </si>
  <si>
    <t>00572012001 DEPOSITO DE EFECTIVO, DEPOSITANTE: MIL LTDA, CONCEPTO: MULTAS POR RETRASO EN EL TRANSPORTE DE ARROZ, CUENTA DE DEPOSITO: CUENTA UNICA DEL TESORO</t>
  </si>
  <si>
    <t>00046024204 DEPOSITO DE EFECTIVO, DEPOSITANTE: SEDES L.P., CONCEPTO: PROGRAMA MALARIA, CUENTA DE DEPOSITO: CUENTA UNICA DEL TESORO</t>
  </si>
  <si>
    <t>00283014101 DEPOSITO DE EFECTIVO, DEPOSITANTE: ADUANA NACIONAL-JUAN CARLOS AGUILAR CABRERA, CONCEPTO: DEVOLUCION DE SUBSIDIOS, CUENTA DE DEPOSITO: CUENTA UNICA DEL TESORO</t>
  </si>
  <si>
    <t>00052014102 DEPOSITO DE EFECTIVO, DEPOSITANTE: MINISTERIO DE CULTURAS Y TURISMO, CONCEPTO: OBSERVACION COMPROBANTW 4159 GESTION 2015, CUENTA DE DEPOSITO: CUENTA UNICA DEL TESORO</t>
  </si>
  <si>
    <t>00099021001 DEPOSITO DE EFECTIVO, DEPOSITANTE: MONICA HUAMPO MAMANI, CONCEPTO: DEVOLUCION, CUENTA DE DEPOSITO: CUENTA UNICA DEL TESORO</t>
  </si>
  <si>
    <t>00342012001 DEP.DE CHEQ.AJENOS,RET.DE CAM.,CONCEPTO: DEVOLUCIÓN FONDOS EN AVANCE,DEP.: AGENCIA ESTATAL DE VIVIENDA , PROCEDENCIA: BANCO UNION S.A., CHEQUE: 687, FECHA DE EMISION:28/06/2016</t>
  </si>
  <si>
    <t>00580012001 DEPOSITO DE EFECTIVO, DEPOSITANTE: MARLON NINA MORALES, CONCEPTO: DEVOLUCION DE VIATICOS, CUENTA DE DEPOSITO: CUENTA UNICA DEL TESORO</t>
  </si>
  <si>
    <t>00660122001 DEP.DE CHEQ.AJENOS,RET.DE CAM.,CONCEPTO: POR ERROR EN CTA CTE SE MANDO LA RETENCION A LA CTA DEP JUDICIALES,DEP.: ORGANO JUDICIAL DAF DISTRITO SANTA CRUZ , PROCEDENCIA: BANCO UNION S.A., CHEQUE: 2865, FECHA DE EMISION:27/06/2016</t>
  </si>
  <si>
    <t>00660012006 DEP.DE CHEQ.AJENOS,RET.DE CAM.,CONCEPTO: RECUPERACION DE CUENTAS POR COBRAR DE ALQUILER GESTION 2007,DEP.: ORGANO JUDICIAL DAF DISTRITO SANTA CRUZ , PROCEDENCIA: BANCO UNION S.A., CHEQUE: 2872, FECHA DE EMISION:28/06/2016</t>
  </si>
  <si>
    <t>00660012006 DEP.DE CHEQ.AJENOS,RET.DE CAM.,CONCEPTO: CTAS POR COBRAR DE GARANTIA DE ALQUILER GESTION 2007,DEP.: ORGANO JUDICIAL DAF DISTRITO SANTA CRUZ , PROCEDENCIA: BANCO UNION S.A., CHEQUE: 2870, FECHA DE EMISION:28/06/2016</t>
  </si>
  <si>
    <t>00660012006 DEP.DE CHEQ.AJENOS,RET.DE CAM.,CONCEPTO: MULTA AL PROVEEDOR DISTRIBUIDORA UNIVERSAL GESTION 2015,DEP.: ORGANO JUDICIAL DAF DISTRITO SANTA CRUZ , PROCEDENCIA: BANCO UNION S.A., CHEQUE: 2866, FECHA DE EMISION:27/06/2016</t>
  </si>
  <si>
    <t>00523012001 DEP.DE CHEQ.AJENOS,RET.DE CAM.,CONCEPTO: PAGO POR PRESTACION DE SERVICIOS POSTALES,DEP.: ECOBOL , PROCEDENCIA: BANCO MERCANTIL SANTA CRUZ SA., CHEQUE: 60, FECHA DE EMISION:20/06/2016</t>
  </si>
  <si>
    <t>00523012001 DEP.DE CHEQ.AJENOS,RET.DE CAM.,CONCEPTO: PAGO POR PRESTACION DE SERVICIOS POSTALES,DEP.: ECOBOL , PROCEDENCIA: BANCO MERCANTIL SANTA CRUZ SA., CHEQUE: 1667, FECHA DE EMISION:27/06/2016</t>
  </si>
  <si>
    <t>00099021001 DEP.DE CHEQ.AJENOS,RET.DE CAM.,CONCEPTO: DEV. DE SALDOS POR CONCEPTO DE OTROS INGRESOS,DEP.: CAMARA DE SENADORES , PROCEDENCIA: BANCO UNION S.A., CHEQUE: 6107, FECHA DE EMISION:29/06/2016</t>
  </si>
  <si>
    <t>00041044201 DEPOSITO DE EFECTIVO, DEPOSITANTE: FABIOLA ESTEFANIA BUSTILLOS ENRIQUEZ 6727361 LP, CONCEPTO: REVERSION DE RECURSOS NO UTILIZADOS FONDO DE APOYO AL COMPLEJO PRODUCTIVO LACTEO, CUENTA DE DEPOSITO: CUENTA UNICA DEL TESORO</t>
  </si>
  <si>
    <t>00099021001 DEP.DE CHEQ.AJENOS,RET.DE CAM.,CONCEPTO: GIRO : AGREDA VARGAS MARIA VIRGINIA,DEP.: BANCO UNION S.A. , PROCEDENCIA: BANCO UNION S.A., CHEQUE: 142793, FECHA DE EMISION:30/06/2016</t>
  </si>
  <si>
    <t>00099021001 DEP.DE CHEQ.AJENOS,RET.DE CAM.,CONCEPTO: DEVOLUCIÓN DE FONDOS,DEP.: MINISTERIO DE EDUCACIÓN , PROCEDENCIA: BANCO UNION S.A., CHEQUE: 5432, FECHA DE EMISION:30/06/2016</t>
  </si>
  <si>
    <t>00099021001 DEPOSITO DE EFECTIVO, DEPOSITANTE: DORIS SUSY QUISPE MACHICADO, CONCEPTO: DEVOLUCION DE FONDO EN AVANCE SOLICITADO PARA PAGO DE ISPECCION VEHICULAR, CUENTA DE DEPOSITO: CUENTA UNICA DEL TESORO</t>
  </si>
  <si>
    <t>00099021001 DEP.DE CHEQ.AJENOS,RET.DE CAM.,CONCEPTO: DEVOLUCIÓN DE FONDOS,DEP.: MINISTERIO DE EDUCACIÓN , PROCEDENCIA: BANCO UNION S.A., CHEQUE: 5433, FECHA DE EMISION:30/06/2016</t>
  </si>
  <si>
    <t>00099021001 DEPOSITO DE EFECTIVO, DEPOSITANTE: PAMELA PACHAGUAYA MANSILLA, CONCEPTO: REVERSION DE BOLETA DE PAGO, CUENTA DE DEPOSITO: CUENTA UNICA DEL TESORO</t>
  </si>
  <si>
    <t>00047161101 DEPOSITO DE EFECTIVO, DEPOSITANTE: VICENTE MANCACHI M., CONCEPTO: DEVOLUCIÓN PAGO VIÁTICO PAGADO EN EXCESO AL SR. JIMENEZ GESTIÓN 2013, CUENTA DE DEPOSITO: CUENTA UNICA DEL TESORO</t>
  </si>
  <si>
    <t>00047161101 DEPOSITO DE EFECTIVO, DEPOSITANTE: VICENTE MANCACHI M., CONCEPTO: DEVOLUCIÓN PAGO VIÁTICO PAGADO EN EXCESO AL SR. CUTIPA GESTIÓN 2013, CUENTA DE DEPOSITO: CUENTA UNICA DEL TESORO</t>
  </si>
  <si>
    <t>00099021001 DEP.DE CHEQ.AJENOS,RET.DE CAM.,CONCEPTO: REVERSION TOTAL AL C31 N°57,DEP.: TERA MULTIMEDIA SRL , PROCEDENCIA: BANCO UNION S.A., CHEQUE: 91, FECHA DE EMISION:29/06/2016</t>
  </si>
  <si>
    <t>00099021001 DEP.DE CHEQ.AJENOS,RET.DE CAM.,CONCEPTO: REEMBOLSO APS,DEP.: CAJA DE SALUD DE LA BANCA PRIVADA , PROCEDENCIA: BANCO NACIONAL DE BOLIVIA S.A., CHEQUE: 5218194, FECHA DE EMISION:07/06/2016</t>
  </si>
  <si>
    <t>00099021001 DEP.DE CHEQ.AJENOS,RET.DE CAM.,CONCEPTO: PAGO DE SUBSIDIO DE MATERNIDAD,DEP.: CAJA DE SALUD DE LA BANCA PRIVADA , PROCEDENCIA: BANCO NACIONAL DE BOLIVIA S.A., CHEQUE: 6061511, FECHA DE EMISION:14/06/2016</t>
  </si>
  <si>
    <t>00099021001 DEP.DE CHEQ.AJENOS,RET.DE CAM.,CONCEPTO: PAGO SUBSIDIO MATERNIDAD,DEP.: CAJA DE SALUD DE LA BANCA PRIVADA , PROCEDENCIA: BANCO NACIONAL DE BOLIVIA S.A., CHEQUE: 6061515, FECHA DE EMISION:14/06/2016</t>
  </si>
  <si>
    <t>00224012001 DEP.DE CHEQ.AJENOS,RET.DE CAM.,CONCEPTO: TRANSFERENCIA DE RECURSOS,DEP.: INSUMOS BOLIVIA , PROCEDENCIA: BANCO UNION S.A., CHEQUE: 1578, FECHA DE EMISION:30/06/2016</t>
  </si>
  <si>
    <t>00224012002 DEP.DE CHEQ.AJENOS,RET.DE CAM.,CONCEPTO: TRANSFERENCIA DE RECURSOS,DEP.: INSUMOS BOLIVIA , PROCEDENCIA: BANCO UNION S.A., CHEQUE: 2131, FECHA DE EMISION:29/06/2016</t>
  </si>
  <si>
    <t>00224012002 DEP.DE CHEQ.AJENOS,RET.DE CAM.,CONCEPTO: TRANSFERENCIA DE RECURSO GASTO JULIO A SEP,DEP.: INSUMOS BOLIVIA , PROCEDENCIA: BANCO UNION S.A., CHEQUE: 3240, FECHA DE EMISION:30/06/2016</t>
  </si>
  <si>
    <t>00099021001 DEPOSITO DE EFECTIVO, DEPOSITANTE: ALENCAR CORIS CONTRERAS, CONCEPTO: REVERSION DE PASAJES Y VIATICOS, CUENTA DE DEPOSITO: CUENTA UNICA DEL TESORO</t>
  </si>
  <si>
    <t>00099021001 DEPOSITO DE EFECTIVO, DEPOSITANTE: JULIO TICONA, CONCEPTO: DEVOLUCION DEL PAGO UNICO, CUENTA DE DEPOSITO: CUENTA UNICA DEL TESORO</t>
  </si>
  <si>
    <t>00526012001 DEPOSITO DE EFECTIVO, DEPOSITANTE: BOLIVIA TV - ROSA MERY CHINO LOZA, CONCEPTO: DEVOLUCIÓN DE PASAJE, CUENTA DE DEPOSITO: CUENTA UNICA DEL TESORO</t>
  </si>
  <si>
    <t>00660032001 DEPOSITO DE EFECTIVO, DEPOSITANTE: ORGANO JUDICIAL-DAF, CONCEPTO: EXCEDENTE DE LLAMADAS, CUENTA DE DEPOSITO: CUENTA UNICA DEL TESORO</t>
  </si>
  <si>
    <t>00099021001 DEPOSITO DE EFECTIVO, DEPOSITANTE: ROSARIO RUIZ CUELLAR, CONCEPTO: DOBLE PERCEPCIÓN, CUENTA DE DEPOSITO: CUENTA UNICA DEL TESORO</t>
  </si>
  <si>
    <t>00099021001 DEPOSITO DE EFECTIVO, DEPOSITANTE: PATRICIA PONCE CAMBEROS, CONCEPTO: DEVOLUCIÓN SALDO PAGOS DEVENGADOS, CUENTA DE DEPOSITO: CUENTA UNICA DEL TESORO</t>
  </si>
  <si>
    <t>00234014202 DEPOSITO DE EFECTIVO, DEPOSITANTE: SERGEOMIN-VICENTE CORO LOAYZA, CONCEPTO: DEVOLUCION AL C-31 N°366 PARTIDA 851 (TASAS), CUENTA DE DEPOSITO: CUENTA UNICA DEL TESORO</t>
  </si>
  <si>
    <t>00234014202 DEPOSITO DE EFECTIVO, DEPOSITANTE: SERGEOMIN-VICENTE CORO LOAYZA, CONCEPTO: DEVOLUCION AL C-31 N°365 PARTIDA 34110(COMBUSTIBLE), CUENTA DE DEPOSITO: CUENTA UNICA DEL TESORO</t>
  </si>
  <si>
    <t>00087011103 DEPOSITO DE EFECTIVO, DEPOSITANTE: MARCELO PATZI, CONCEPTO: PAGO TELEFONICO, CUENTA DE DEPOSITO: CUENTA UNICA DEL TESORO</t>
  </si>
  <si>
    <t>00291012006 DEPOSITO DE EFECTIVO, DEPOSITANTE: ADMINISTRADORA BOLIVIANA DE CARRETERAS, CONCEPTO: DEVOLUCION VIATICOS, CUENTA DE DEPOSITO: CUENTA UNICA DEL TESORO</t>
  </si>
  <si>
    <t>00586019203 DEPOSITO DE EFECTIVO, DEPOSITANTE: FATIMA SUAREZ CUELLAR, CONCEPTO: DEVOLUCION EXCEDENTE DE LLAMADAS TELEFONICAS MARZO 2016, CUENTA DE DEPOSITO: CUENTA UNICA DEL TESORO</t>
  </si>
  <si>
    <t>00586019203 DEPOSITO DE EFECTIVO, DEPOSITANTE: FATIMA SUAREZ CUELLAR, CONCEPTO: DEVOLUCION EXCEDENTE DE LLAMADAS TELEFONICAS ABRIL 2016, CUENTA DE DEPOSITO: CUENTA UNICA DEL TESORO</t>
  </si>
  <si>
    <t>00586012001 DEPOSITO DE EFECTIVO, DEPOSITANTE: FATIMA SUAREZ CUELLAR, CONCEPTO: DEVOLUCION EXCEDENTE DE LLAMADAS TELEFONICAS FEBRERO 2016, CUENTA DE DEPOSITO: CUENTA UNICA DEL TESORO</t>
  </si>
  <si>
    <t>00221012001 DEPOSITO DE EFECTIVO, DEPOSITANTE: SENARECOM, CONCEPTO: SALDO DEPOSITADO DEL PREVENTIVO 423, CUENTA DE DEPOSITO: CUENTA UNICA DEL TESORO</t>
  </si>
  <si>
    <t>00523012001 DEP.DE CHEQ.AJENOS,RET.DE CAM.,CONCEPTO: PAGO POR PRESTACION DE SERVICIOS POSTALES,DEP.: ECOBOL , PROCEDENCIA: BANCO NACIONAL DE BOLIVIA S.A., CHEQUE: 5480, FECHA DE EMISION:27/06/2016</t>
  </si>
  <si>
    <t>00523012001 DEP.DE CHEQ.AJENOS,RET.DE CAM.,CONCEPTO: PAGO POR PRESTACION DE SERVICIOS POSTALES,DEP.: ECOBOL , PROCEDENCIA: BANCO NACIONAL DE BOLIVIA S.A., CHEQUE: 23699, FECHA DE EMISION:20/06/2016</t>
  </si>
  <si>
    <t>00523012001 DEP.DE CHEQ.AJENOS,RET.DE CAM.,CONCEPTO: PAGO POR PRESTACION DE SERVICIOS POSTALES,DEP.: ECOBOL , PROCEDENCIA: BANCO BISA S.A., CHEQUE: 152, FECHA DE EMISION:24/06/2016</t>
  </si>
  <si>
    <t>00523012001 DEP.DE CHEQ.AJENOS,RET.DE CAM.,CONCEPTO: PAGO POR PRESTACION DE SERVICIOS PRESTADAS,DEP.: ECOBOL , PROCEDENCIA: BANCO NACIONAL DE BOLIVIA S.A., CHEQUE: 826809, FECHA DE EMISION:27/06/2016</t>
  </si>
  <si>
    <t>00523012001 DEP.DE CHEQ.AJENOS,RET.DE CAM.,CONCEPTO: PAGO POR PRESTACION DE SERVICIOS POSTALES,DEP.: ECOBOL , PROCEDENCIA: BANCO NACIONAL DE BOLIVIA S.A., CHEQUE: 4445, FECHA DE EMISION:27/06/2016</t>
  </si>
  <si>
    <t>00046024204 DEPOSITO DE EFECTIVO, DEPOSITANTE: KATIASOL GALBES VELARDE, CONCEPTO: REVERSION FONDOS MINISTERIO DE SALUD, CUENTA DE DEPOSITO: CUENTA UNICA DEL TESORO</t>
  </si>
  <si>
    <t>00099021001 DEP.DE CHEQ.AJENOS,RET.DE CAM.,CONCEPTO: SENASIR NUA 3653742 CASO PEDRO CALLE TARQUI,DEP.: SEGUROS PROVIDA S.A. , PROCEDENCIA: BANCO NACIONAL DE BOLIVIA S.A., CHEQUE: 2312731, FECHA DE EMISION:29/06/2016</t>
  </si>
  <si>
    <t>00099021001 DEP.DE CHEQ.AJENOS,RET.DE CAM.,CONCEPTO: SENASIR NUA 21907754 CASO MARTHA ZAMBRANA RIVERO DE CAMPOS,DEP.: SEGUROS PROVIDA S.A. , PROCEDENCIA: BANCO NACIONAL DE BOLIVIA S.A., CHEQUE: 2312730, FECHA DE EMISION:29/06/2016</t>
  </si>
  <si>
    <t>00046104202 DEPOSITO DE EFECTIVO, DEPOSITANTE: FRANKLIN GUIDO QUISPE CRUZ, CONCEPTO: DEVOLUCIÓN DE FONDOS, CUENTA DE DEPOSITO: CUENTA UNICA DEL TESORO</t>
  </si>
  <si>
    <t>00041011101 DEP.DE CHEQ.AJENOS,RET.DE CAM.,CONCEPTO: DEVOLUCION DE PASAJES AEREOS NO UTILIZADOS 2014,DEP.: MDPYEP-BOA , PROCEDENCIA: BANCO UNION S.A., CHEQUE: 1707, FECHA DE EMISION:29/06/2016</t>
  </si>
  <si>
    <t>00099021001 DEP.DE CHEQ.AJENOS,RET.DE CAM.,CONCEPTO: GIRO: ANDRADE PADILLA ORLANDO FRANZ,DEP.: BANCO UNIÓN S.A. , PROCEDENCIA: BANCO UNION S.A., CHEQUE: 142805, FECHA DE EMISION:01/07/2016</t>
  </si>
  <si>
    <t>00099021001 DEP.DE CHEQ.AJENOS,RET.DE CAM.,CONCEPTO: GIRO: IRIARTE TERCEROS JOSEFINA,DEP.: BANCO UNIÓN S.A. , PROCEDENCIA: BANCO UNION S.A., CHEQUE: 142795, FECHA DE EMISION:01/07/2016</t>
  </si>
  <si>
    <t>00099021001 DEP.DE CHEQ.AJENOS,RET.DE CAM.,CONCEPTO: GIRO: IRIARTE TERCEROS JOSEFINA,DEP.: BANCO UNIÓN S.A. , PROCEDENCIA: BANCO UNION S.A., CHEQUE: 142801, FECHA DE EMISION:01/07/2016</t>
  </si>
  <si>
    <t>00099021001 DEP.DE CHEQ.AJENOS,RET.DE CAM.,CONCEPTO: GIRO: TORRICO JALDIN PRADA FERNANDA,DEP.: BANCO UNIÓN S.A. , PROCEDENCIA: BANCO UNION S.A., CHEQUE: 142796, FECHA DE EMISION:01/07/2016</t>
  </si>
  <si>
    <t>00099021001 DEP.DE CHEQ.AJENOS,RET.DE CAM.,CONCEPTO: GIRO: FLORES BAPTISTA EDWIN,DEP.: BANCO UNIÓN S.A. , PROCEDENCIA: BANCO UNION S.A., CHEQUE: 142797, FECHA DE EMISION:01/07/2016</t>
  </si>
  <si>
    <t>00099021001 DEP.DE CHEQ.AJENOS,RET.DE CAM.,CONCEPTO: GIRO: BLANCA AZUCENA GUILLEN TERRAZAS,DEP.: BANCO UNIÓN S.A. , PROCEDENCIA: BANCO UNION S.A., CHEQUE: 142794, FECHA DE EMISION:01/07/2016</t>
  </si>
  <si>
    <t>00099021001 DEP.DE CHEQ.AJENOS,RET.DE CAM.,CONCEPTO: GIRO: LOURDES SISA PINTO,DEP.: BANCO UNIÓN S.A. , PROCEDENCIA: BANCO UNION S.A., CHEQUE: 142800, FECHA DE EMISION:01/07/2016</t>
  </si>
  <si>
    <t>00099021001 DEP.DE CHEQ.AJENOS,RET.DE CAM.,CONCEPTO: GIRO: JOSE VACA CABALLERO,DEP.: BANCO UNIÓN S.A. , PROCEDENCIA: BANCO UNION S.A., CHEQUE: 142799, FECHA DE EMISION:01/07/2016</t>
  </si>
  <si>
    <t>00313012004 DEPOSITO DE EFECTIVO, DEPOSITANTE: ADL GRUP SA, CONCEPTO: DEVOLUCION APS, CUENTA DE DEPOSITO: CUENTA UNICA DEL TESORO</t>
  </si>
  <si>
    <t>00099021001 DEP.DE CHEQ.AJENOS,RET.DE CAM.,CONCEPTO: GIRO: VALENTIN CALANI LUPA,DEP.: BANCO UNIÓN S.A. , PROCEDENCIA: BANCO UNION S.A., CHEQUE: 142798, FECHA DE EMISION:01/07/2016</t>
  </si>
  <si>
    <t>00099021001 DEP.DE CHEQ.AJENOS,RET.DE CAM.,CONCEPTO: GIRO: VASQUEZ POLANCO ESPERANZA,DEP.: BANCO UNIÓN S.A. , PROCEDENCIA: BANCO UNION S.A., CHEQUE: 142803, FECHA DE EMISION:01/07/2016</t>
  </si>
  <si>
    <t>00099021001 DEPOSITO DE EFECTIVO, DEPOSITANTE: EUSTAQUIO MAMANI APAZA, CONCEPTO: DEVOLUCIÓN DE SALARIO, CUENTA DE DEPOSITO: CUENTA UNICA DEL TESORO</t>
  </si>
  <si>
    <t>00099021001 DEPOSITO DE EFECTIVO, DEPOSITANTE: EUSTAQUIO MAMANI APAZA, CONCEPTO: DEVOLUCIÓN DEL BONO, CUENTA DE DEPOSITO: CUENTA UNICA DEL TESORO</t>
  </si>
  <si>
    <t>00099021001 DEPOSITO DE EFECTIVO, DEPOSITANTE: EUSTAQUIO MAMANI APAZA, CONCEPTO: DEVOLUCION DEL SALARIO (SALDO), CUENTA DE DEPOSITO: CUENTA UNICA DEL TESORO</t>
  </si>
  <si>
    <t>00580012001 DEPOSITO DE EFECTIVO, DEPOSITANTE: DAB CANDELARIA MAMANI ALVARADO, CONCEPTO: DEVOLUCION SOBRE CAPASITACION ASDA, CUENTA DE DEPOSITO: CUENTA UNICA DEL TESORO</t>
  </si>
  <si>
    <t>00117012001 DEPOSITO DE EFECTIVO, DEPOSITANTE: VERONICA KUNO - DGAL, CONCEPTO: DEVOLUCION DE DIFERENCIA DE LA AGENCIA DE VIAJES VIDATUR A FAVOR DE DGAC, CUENTA DE DEPOSITO: CUENTA UNICA DEL TESORO</t>
  </si>
  <si>
    <t>00099021001 DEPOSITO DE EFECTIVO, DEPOSITANTE: JUAN JOSE BLANCO CAZAS, CONCEPTO: DEVOLUCION POR DOBLE PERCEPCION, CUENTA DE DEPOSITO: CUENTA UNICA DEL TESORO</t>
  </si>
  <si>
    <t>00015011108 DEPOSITO DE EFECTIVO, DEPOSITANTE: ALEZA MISHELL NUÑEZ MOLDEZ, CONCEPTO: PAGO DE TELÉFONO CORPORATIVO, CUENTA DE DEPOSITO: CUENTA UNICA DEL TESORO</t>
  </si>
  <si>
    <t>00572012001 DEPOSITO DE EFECTIVO, DEPOSITANTE: EMAPA-ARIEL GUZMAN, CONCEPTO: REVERSION, CUENTA DE DEPOSITO: CUENTA UNICA DEL TESORO</t>
  </si>
  <si>
    <t>00046024204 DEPOSITO DE EFECTIVO, DEPOSITANTE: MINISTERIO DE SALUD, CONCEPTO: REVERSION DE SALDO, CUENTA DE DEPOSITO: CUENTA UNICA DEL TESORO</t>
  </si>
  <si>
    <t>00099021001 DEPOSITO DE EFECTIVO, DEPOSITANTE: ADOLFO ANDRES CHURA SARICORDIA, CONCEPTO: DEVOLUCION POR PAGO DE OBLIGACIONES TRIBUTARIAS, CUENTA DE DEPOSITO: CUENTA UNICA DEL TESORO</t>
  </si>
  <si>
    <t>00099021001 DEPOSITO DE EFECTIVO, DEPOSITANTE: CARLOS CARRASCO ECHEVERRÍA, CONCEPTO: DEVOLUCIÓN DOBLE PERCEPCIÓN, CUENTA DE DEPOSITO: CUENTA UNICA DEL TESORO</t>
  </si>
  <si>
    <t>00523012001 DEP.DE CHEQ.AJENOS,RET.DE CAM.,CONCEPTO: VENTA DE SERVICIOS ECOBOL,DEP.: BENJAMIN AQUINO , PROCEDENCIA: BANCO UNION S.A., CHEQUE: 3804, FECHA DE EMISION:15/06/2016</t>
  </si>
  <si>
    <t>00523012001 DEP.DE CHEQ.AJENOS,RET.DE CAM.,CONCEPTO: VENTA DE SERVICIOS ECOBOL,DEP.: BENJAMIN AQUINO , PROCEDENCIA: BANCO BISA S.A., CHEQUE: 5052, FECHA DE EMISION:22/06/2016</t>
  </si>
  <si>
    <t>00523012001 DEP.DE CHEQ.AJENOS,RET.DE CAM.,CONCEPTO: VENTA DE SERVICIOS ECOBOL,DEP.: BENJAMIN AQUINO , PROCEDENCIA: BANCO BISA S.A., CHEQUE: 1576, FECHA DE EMISION:14/06/2016</t>
  </si>
  <si>
    <t>00523012001 DEP.DE CHEQ.AJENOS,RET.DE CAM.,CONCEPTO: VENTA DE SERVICIOS ECOBOL,DEP.: BENJAMIN AQUINO , PROCEDENCIA: BANCO BISA S.A., CHEQUE: 2506, FECHA DE EMISION:22/06/2016</t>
  </si>
  <si>
    <t>00099021001 DEP.DE CHEQ.AJENOS,RET.DE CAM.,CONCEPTO: EJECUCIÓN BOLETA DE GARANTÍA DE CUMPLIMIENTO DE CONTRATO - ACCIONA,DEP.: MIN DE OBRAS PÚBLICAS SERVICIOS Y VIVIENDA , PROCEDENCIA: BANCO MERCANTIL SANTA CRUZ SA., CHEQUE: 198331, FECHA DE EMISION:01/07/2016</t>
  </si>
  <si>
    <t>00523012001 DEP.DE CHEQ.AJENOS,RET.DE CAM.,CONCEPTO: VENTA DE SERVICIOS ECOBOL,DEP.: BENJAMIN AQUINO , PROCEDENCIA: BANCO BISA S.A., CHEQUE: 173, FECHA DE EMISION:22/06/2016</t>
  </si>
  <si>
    <t>00523012001 DEP.DE CHEQ.AJENOS,RET.DE CAM.,CONCEPTO: VENTA DE SERVICIOS ECOBOL,DEP.: BENJAMIN AQUINO , PROCEDENCIA: BANCO BISA S.A., CHEQUE: 2581, FECHA DE EMISION:17/06/2016</t>
  </si>
  <si>
    <t>00523012001 DEP.DE CHEQ.AJENOS,RET.DE CAM.,CONCEPTO: VENTA DE SERVICIOS ECOBOL,DEP.: BENJAMIN AQUINO , PROCEDENCIA: BANCO BISA S.A., CHEQUE: 6872, FECHA DE EMISION:22/06/2016</t>
  </si>
  <si>
    <t>00523012001 DEP.DE CHEQ.AJENOS,RET.DE CAM.,CONCEPTO: VENTA DE SERVICIOS ECOBOL,DEP.: BENJAMIN AQUINO , PROCEDENCIA: BANCO BISA S.A., CHEQUE: 12729, FECHA DE EMISION:16/06/2016</t>
  </si>
  <si>
    <t>00523012001 DEP.DE CHEQ.AJENOS,RET.DE CAM.,CONCEPTO: VENTA DE SERVICIOS ECOBOL,DEP.: BENJAMIN AQUINO , PROCEDENCIA: BANCO BISA S.A., CHEQUE: 5347, FECHA DE EMISION:20/06/2016</t>
  </si>
  <si>
    <t>00523012001 DEP.DE CHEQ.AJENOS,RET.DE CAM.,CONCEPTO: VENTA DE SERVICIOS ECOBOL,DEP.: BENJAMIN AQUINO , PROCEDENCIA: BANCO MERCANTIL SANTA CRUZ SA., CHEQUE: 8417, FECHA DE EMISION:28/06/2016</t>
  </si>
  <si>
    <t>00523012001 DEP.DE CHEQ.AJENOS,RET.DE CAM.,CONCEPTO: VENTA DE SERVICIOS ECOBOL,DEP.: BENJAMIN AQUINO , PROCEDENCIA: BANCO BISA S.A., CHEQUE: 562, FECHA DE EMISION:22/06/2016</t>
  </si>
  <si>
    <t>00523012001 DEP.DE CHEQ.AJENOS,RET.DE CAM.,CONCEPTO: VENTA DE SERVICIOS ECOBOL,DEP.: BENJAMIN AQUINO , PROCEDENCIA: BANCO BISA S.A., CHEQUE: 172, FECHA DE EMISION:22/06/2016</t>
  </si>
  <si>
    <t>00523012001 DEP.DE CHEQ.AJENOS,RET.DE CAM.,CONCEPTO: VENTA DE SERVICIOS ECOBOL,DEP.: BENJAMIN AQUINO , PROCEDENCIA: BANCO NACIONAL DE BOLIVIA S.A., CHEQUE: 4762428, FECHA DE EMISION:16/06/2016</t>
  </si>
  <si>
    <t>00523012001 DEP.DE CHEQ.AJENOS,RET.DE CAM.,CONCEPTO: VENTA DE SERVICIOS ECOBOL,DEP.: BENJAMIN AQUINO , PROCEDENCIA: BANCO BISA S.A., CHEQUE: 290, FECHA DE EMISION:23/06/2016</t>
  </si>
  <si>
    <t>00523012001 DEP.DE CHEQ.AJENOS,RET.DE CAM.,CONCEPTO: VENTA DE SERVICIOS ECOBOL,DEP.: BENJAMIN AQUINO , PROCEDENCIA: BANCO BISA S.A., CHEQUE: 563, FECHA DE EMISION:22/06/2016</t>
  </si>
  <si>
    <t>00290054101 DEPOSITO DE EFECTIVO, DEPOSITANTE: LISSETTE ANABEL GUTIERREZ CONDE, CONCEPTO: ENVIO SOBRE, CUENTA DE DEPOSITO: CUENTA UNICA DEL TESORO</t>
  </si>
  <si>
    <t>00099021001 DEPOSITO DE EFECTIVO, DEPOSITANTE: JUANA ELIZABETH ZAMBRANA MERCADO, CONCEPTO: DEVOLUCION DE DOBLE PERCEPCION, CUENTA DE DEPOSITO: CUENTA UNICA DEL TESORO</t>
  </si>
  <si>
    <t>00099021001 DEP.DE CHEQ.AJENOS,RET.DE CAM.,CONCEPTO: REVERSION SALDOS NO EJECUTADOS POR SOCORROS PARA POSTERIOR REPROGRAMACION,DEP.: MINISTERIO DE DEFENSA , PROCEDENCIA: BANCO UNION S.A., CHEQUE: 65, FECHA DE EMISION:01/07/2016</t>
  </si>
  <si>
    <t>00099021001 DEP.DE CHEQ.AJENOS,RET.DE CAM.,CONCEPTO: REVERSION SALDOS NO EJECUTADOS POR ALIMENTACION PARA POSTERIOR REPROGRAMACION,DEP.: MINISTERIO DE DEFENSA , PROCEDENCIA: BANCO UNION S.A., CHEQUE: 70, FECHA DE EMISION:01/07/2016</t>
  </si>
  <si>
    <t>00099021001 DEP.DE CHEQ.AJENOS,RET.DE CAM.,CONCEPTO: REVERSION SALDOS NO EJECUTADOS POR GASTOS PARA POSTERIOR REPROGRAMACION,DEP.: MINISTERIO DE DEFENSA , PROCEDENCIA: BANCO UNION S.A., CHEQUE: 17696, FECHA DE EMISION:01/07/2016</t>
  </si>
  <si>
    <t>00099021001 DEPOSITO DE EFECTIVO, DEPOSITANTE: VITALIANO MOLINA ERGUETA, CONCEPTO: DEVOLUCIÓN POR COBRO INDEBIDO, CUENTA DE DEPOSITO: CUENTA UNICA DEL TESORO</t>
  </si>
  <si>
    <t>00099021001 DEPOSITO DE EFECTIVO, DEPOSITANTE: JAVIER GONZALO FERNANDEZ MORATO, CONCEPTO: DOBLE PERCEPCIÓN, CUENTA DE DEPOSITO: CUENTA UNICA DEL TESORO</t>
  </si>
  <si>
    <t>00099021001 DEP.DE CHEQ.AJENOS,RET.DE CAM.,CONCEPTO: GIRO:PINEDO MORALES MANUEL,DEP.: BANCO UNION S.A. , PROCEDENCIA: BANCO UNION S.A., CHEQUE: 142807, FECHA DE EMISION:04/07/2016</t>
  </si>
  <si>
    <t>00099021001 DEP.DE CHEQ.AJENOS,RET.DE CAM.,CONCEPTO: GIRO:FLORES URQUIZU WALTER,DEP.: BANCO UNION S.A. , PROCEDENCIA: BANCO UNION S.A., CHEQUE: 142808, FECHA DE EMISION:04/07/2016</t>
  </si>
  <si>
    <t>00099021001 DEP.DE CHEQ.AJENOS,RET.DE CAM.,CONCEPTO: GIRO:CHOQUE BENAVIDEZ AURELIO,DEP.: BANCO UNION S.A. , PROCEDENCIA: BANCO UNION S.A., CHEQUE: 142806, FECHA DE EMISION:04/07/2016</t>
  </si>
  <si>
    <t>00099024113 DEPOSITO DE EFECTIVO, DEPOSITANTE: JHONATAN DENNIS SAAVEDRA PEREZ, CONCEPTO: DEVOLUCIÓN DE RECURSOS PROY "CONSTRUCCIÓN COLISEO ZONA NORTE" (BOLIVIA CAMBIA), CUENTA DE DEPOSITO: CUENTA UNICA DEL TESORO</t>
  </si>
  <si>
    <t>00046104202 DEPOSITO DE EFECTIVO, DEPOSITANTE: MABEL MORALES, CONCEPTO: DEVOLUCION DE FONDOS, CUENTA DE DEPOSITO: CUENTA UNICA DEL TESORO</t>
  </si>
  <si>
    <t>00046104202 DEPOSITO DE EFECTIVO, DEPOSITANTE: DANIEL CASTAÑON, CONCEPTO: DEVOLUCION DE FONDOS, CUENTA DE DEPOSITO: CUENTA UNICA DEL TESORO</t>
  </si>
  <si>
    <t>00099021001 DEPOSITO DE EFECTIVO, DEPOSITANTE: MARIA ISABEL ALURRALDE ORTIZ, CONCEPTO: DOBLE PERCEPCION, CUENTA DE DEPOSITO: CUENTA UNICA DEL TESORO</t>
  </si>
  <si>
    <t>00099021001 DEPOSITO DE EFECTIVO, DEPOSITANTE: MARINA ESPADA DE ACEBEY CI 2410122 LP, CONCEPTO: DEVOLUCION PRA, CUENTA DE DEPOSITO: CUENTA UNICA DEL TESORO</t>
  </si>
  <si>
    <t>00099021001 DEPOSITO DE EFECTIVO, DEPOSITANTE: CANDELARIA CHINO CONDORI, CONCEPTO: DEVOLUCION (CATEGORIA INDEVIDA), CUENTA DE DEPOSITO: CUENTA UNICA DEL TESORO</t>
  </si>
  <si>
    <t>00099021001 DEPOSITO DE EFECTIVO, DEPOSITANTE: EXALTA CHOQUE BARRA, CONCEPTO: DEVOLUCION DE SALDO, CUENTA DE DEPOSITO: CUENTA UNICA DEL TESORO</t>
  </si>
  <si>
    <t>00340012003 DEPOSITO DE EFECTIVO, DEPOSITANTE: SEGIP-FRANZ ELMER BEJARANO MARTINEZ, CONCEPTO: DEVOLUCIÓN DE VIÁTICOS, CUENTA DE DEPOSITO: CUENTA UNICA DEL TESORO</t>
  </si>
  <si>
    <t>00340012003 DEPOSITO DE EFECTIVO, DEPOSITANTE: SEGIP - FRANZ ELMER BEJARANO MARTINEZ, CONCEPTO: DEVOLUCIÓN DE VIÁTICOS, CUENTA DE DEPOSITO: CUENTA UNICA DEL TESORO</t>
  </si>
  <si>
    <t>00099021001 DEPOSITO DE EFECTIVO, DEPOSITANTE: JUAN CARLOS MEDRANO BARREDA - UMSA, CONCEPTO: DEVOLUCIÓN DE EXCEDENTE, CUENTA DE DEPOSITO: CUENTA UNICA DEL TESORO</t>
  </si>
  <si>
    <t>00099021001 DEPOSITO DE EFECTIVO, DEPOSITANTE: CONSUELO ALIAGA DE RIOS, CONCEPTO: DEVOLUCIÓN DE SUELDO, CUENTA DE DEPOSITO: CUENTA UNICA DEL TESORO</t>
  </si>
  <si>
    <t>00046104202 DEPOSITO DE EFECTIVO, DEPOSITANTE: NICODEM LADISLAO AQUINO CALDERON, CONCEPTO: REVERSION, CUENTA DE DEPOSITO: CUENTA UNICA DEL TESORO</t>
  </si>
  <si>
    <t>00015011108 DEPOSITO DE EFECTIVO, DEPOSITANTE: ALEZA MISHELL NUÑEZ MOLDES CI 5682879 CH, CONCEPTO: POR LINEAS DE TELEFONIA MOVIL PARA EL CONSUMO CELULARES, CUENTA DE DEPOSITO: CUENTA UNICA DEL TESORO</t>
  </si>
  <si>
    <t>00041011101 DEPOSITO DE EFECTIVO, DEPOSITANTE: MDPYEP-REYNA ALICIA VILLARROEL APAZA, CONCEPTO: DEVOLUCION DE VIATICOS, CUENTA DE DEPOSITO: CUENTA UNICA DEL TESORO</t>
  </si>
  <si>
    <t>00099021001 DEP.DE CHEQ.AJENOS,RET.DE CAM.,CONCEPTO: EJECUCIÓN BOLETA DE GARANTÍA - CUMPLIMIENTO DE CONTRATO (N° 271) - ACCIONA,DEP.: MINISTERIO DE OBRAS PÚBLICAS SERVICIOS Y VIVIENDA</t>
  </si>
  <si>
    <t>00523012001 DEP.DE CHEQ.AJENOS,RET.DE CAM.,CONCEPTO: PAGO POR PRESTACION DE SERVICIOS POSTALES,DEP.: ECOBOL , PROCEDENCIA: BANCO BISA S.A., CHEQUE: 6873, FECHA DE EMISION:22/06/2016</t>
  </si>
  <si>
    <t>00523012001 DEP.DE CHEQ.AJENOS,RET.DE CAM.,CONCEPTO: PAGO POR PRESTACION DE SERVICIOS POSTALES,DEP.: ECOBOL , PROCEDENCIA: BANCO BISA S.A., CHEQUE: 2579, FECHA DE EMISION:17/06/2016</t>
  </si>
  <si>
    <t>00523012001 DEP.DE CHEQ.AJENOS,RET.DE CAM.,CONCEPTO: PAGO POR PRESTACION DE SERVICIO POSTAL,DEP.: ECOBOL , PROCEDENCIA: BANCO BISA S.A., CHEQUE: 2580, FECHA DE EMISION:17/06/2016</t>
  </si>
  <si>
    <t>00523012001 DEP.DE CHEQ.AJENOS,RET.DE CAM.,CONCEPTO: PAGO POR PRESTACION DE SERVICIO POSTAL,DEP.: ECOBOL , PROCEDENCIA: BANCO BISA S.A., CHEQUE: 5056, FECHA DE EMISION:24/06/2016</t>
  </si>
  <si>
    <t>00523012001 DEP.DE CHEQ.AJENOS,RET.DE CAM.,CONCEPTO: PAGO POR PRESTACION DE SERVICIO POSTAL,DEP.: ECOBOL , PROCEDENCIA: BANCO BISA S.A., CHEQUE: 12738, FECHA DE EMISION:20/06/2016</t>
  </si>
  <si>
    <t>00523012001 DEP.DE CHEQ.AJENOS,RET.DE CAM.,CONCEPTO: PAGO POR PRESTACION DE SERVICIO POSTAL,DEP.: ECOBOL , PROCEDENCIA: BANCO BISA S.A., CHEQUE: 5349, FECHA DE EMISION:22/06/2016</t>
  </si>
  <si>
    <t>00523012001 DEP.DE CHEQ.AJENOS,RET.DE CAM.,CONCEPTO: PAGO POR PRESTACION DE SERVICIOS POSTALES,DEP.: ECOBOL , PROCEDENCIA: BANCO NACIONAL DE BOLIVIA S.A., CHEQUE: 7211, FECHA DE EMISION:24/06/2016</t>
  </si>
  <si>
    <t>00041031107 DEPOSITO DE EFECTIVO, DEPOSITANTE: IBMETRO-LUDDY PILAR HUARCACHO HUARACHI, CONCEPTO: DEVOLUCION GASTOS DE TRANSPORTE VIAJE AL DEPARTAMENTO DE ORURO, CUENTA DE DEPOSITO: CUENTA UNICA DEL TESORO</t>
  </si>
  <si>
    <t>00523012001 DEP.DE CHEQ.AJENOS,RET.DE CAM.,CONCEPTO: PAGO POR PRESTACION DE SERVICIOS POSTALES,DEP.: ECOBOL , PROCEDENCIA: BANCO BISA S.A., CHEQUE: 3266, FECHA DE EMISION:30/06/2016</t>
  </si>
  <si>
    <t>00523012001 DEP.DE CHEQ.AJENOS,RET.DE CAM.,CONCEPTO: PAGO POR PRESTACION DE SERVICIOS POSTALES,DEP.: ECOBOL , PROCEDENCIA: BANCO BISA S.A., CHEQUE: 1578, FECHA DE EMISION:28/06/2016</t>
  </si>
  <si>
    <t>00041031107 DEPOSITO DE EFECTIVO, DEPOSITANTE: IBMETRO - JUAN JOSE MENDOZA AGUIRRE, CONCEPTO: DEVOLUCION GASTOS OPERATIVOS, VIAJE A RIBERALTA DEPARTAMENTO DEL BENI, CUENTA DE DEPOSITO: CUENTA UNICA DEL TESORO</t>
  </si>
  <si>
    <t>00523012001 DEP.DE CHEQ.AJENOS,RET.DE CAM.,CONCEPTO: PAGO POR PRESTACION DE SERVICIOS POSTALES,DEP.: ECOBOL , PROCEDENCIA: BANCO NACIONAL DE BOLIVIA S.A., CHEQUE: 830481, FECHA DE EMISION:28/06/2016</t>
  </si>
  <si>
    <t>00523012001 DEP.DE CHEQ.AJENOS,RET.DE CAM.,CONCEPTO: PAGO POR PRESTACION DE SERVICIO POSTAL,DEP.: ECOBOL , PROCEDENCIA: BANCO NACIONAL DE BOLIVIA S.A., CHEQUE: 6032, FECHA DE EMISION:24/06/2016</t>
  </si>
  <si>
    <t>00523012001 DEP.DE CHEQ.AJENOS,RET.DE CAM.,CONCEPTO: PAGO POR PRESTACION DE SERVICIO POSTAL,DEP.: ECOBOL , PROCEDENCIA: BANCO NACIONAL DE BOLIVIA S.A., CHEQUE: 7212, FECHA DE EMISION:24/06/2016</t>
  </si>
  <si>
    <t>00523012001 DEP.DE CHEQ.AJENOS,RET.DE CAM.,CONCEPTO: PAGO POR PRESTACION DE SERVICIO POSTAL,DEP.: ECOBOL , PROCEDENCIA: BANCO NACIONAL DE BOLIVIA S.A., CHEQUE: 5316, FECHA DE EMISION:24/06/2016</t>
  </si>
  <si>
    <t>00523012001 DEP.DE CHEQ.AJENOS,RET.DE CAM.,CONCEPTO: PAGO POR PRESTACION DE SERVICIO POSTAL,DEP.: ECOBOL , PROCEDENCIA: BANCO NACIONAL DE BOLIVIA S.A., CHEQUE: 10847, FECHA DE EMISION:23/06/2016</t>
  </si>
  <si>
    <t>00099021001 DEPOSITO DE EFECTIVO, DEPOSITANTE: FELIPA QUISPE VDA. SALCEDO CI. 2540497LP, CONCEPTO: DEVOLUCION COBROS INDEBIDOS, CUENTA DE DEPOSITO: CUENTA UNICA DEL TESORO</t>
  </si>
  <si>
    <t>00099021001 DEPOSITO DE EFECTIVO, DEPOSITANTE: JORGE LUIS FLORES FLORES, CONCEPTO: REVERSION COMBUSTIBLE, CUENTA DE DEPOSITO: CUENTA UNICA DEL TESORO</t>
  </si>
  <si>
    <t>00099021001 DEPOSITO DE EFECTIVO, DEPOSITANTE: JORGE LUIS FLORES FLORES, CONCEPTO: REVERSION DE COMBUSTIBLE, CUENTA DE DEPOSITO: CUENTA UNICA DEL TESORO</t>
  </si>
  <si>
    <t>00046021109 DEPOSITO DE EFECTIVO, DEPOSITANTE: LUIS GONZALO ORTIZ GUILLEN, CONCEPTO: TALLER NACIONAL PARA LA REGLEMENTACION DEL RUMETRAB CBBA 18,19,20 MAYO C-31 2185 CBTE1693, CUENTA DE DEPOSITO: CUENTA UNICA DEL TESORO</t>
  </si>
  <si>
    <t>00099021001 DEPOSITO DE EFECTIVO, DEPOSITANTE: MINISTERIO DE EDUCACION - LOURDES A. PEREZ L., CONCEPTO: DOBLE PERCEPCION, CUENTA DE DEPOSITO: CUENTA UNICA DEL TESORO</t>
  </si>
  <si>
    <t>00099021001 DEPOSITO DE EFECTIVO, DEPOSITANTE: LIBERATO VALENCIA SARAVIA, CONCEPTO: DOBLE PERCEPCION, CUENTA DE DEPOSITO: CUENTA UNICA DEL TESORO</t>
  </si>
  <si>
    <t>00086038003 DEPOSITO DE EFECTIVO, DEPOSITANTE: APOLOBAMBA-SERNAP, CONCEPTO: POR REVERSION DE SALDOS NO UTILIZADOS, CUENTA DE DEPOSITO: CUENTA UNICA DEL TESORO</t>
  </si>
  <si>
    <t>00152018001 DEPOSITO DE EFECTIVO, DEPOSITANTE: MARIELA GOMEZ TORREZ, CONCEPTO: REVERSION PAGO FLETES Y ALMACENAMIENTO Nª 290 PARTIDA 223, CUENTA DE DEPOSITO: CUENTA UNICA DEL TESORO</t>
  </si>
  <si>
    <t>00099021001 DEP.DE CHEQ.AJENOS,RET.DE CAM.,CONCEPTO: REEMBOLSO CAJA BANCARIA EST DE SALUD POR SUBSIDIO DE INCAPACIDAD CORRESP A ABRIL 2016,DEP.: ASFI , PROCEDENCIA: BANCO UNION S.A., CHEQUE: 2314, FECHA DE EMISION:28/06/2016</t>
  </si>
  <si>
    <t>00099021001 DEP.DE CHEQ.AJENOS,RET.DE CAM.,CONCEPTO: DÉCIMO PAGO REALIZADO POR LA EMPRESA NITROCOM - ENTIDAD 203,DEP.: ASFI , PROCEDENCIA: BANCO UNION S.A., CHEQUE: 2315, FECHA DE EMISION:30/06/2016</t>
  </si>
  <si>
    <t>00099021001 DEP.DE CHEQ.AJENOS,RET.DE CAM.,CONCEPTO: GIRO: DAZA ARAUCO MARIA JULIETA,DEP.: BANCO UNION S.A. , PROCEDENCIA: BANCO UNION S.A., CHEQUE: 142811, FECHA DE EMISION:05/07/2016</t>
  </si>
  <si>
    <t>00099021001 DEP.DE CHEQ.AJENOS,RET.DE CAM.,CONCEPTO: GIRO: BENEDICTA VEIZAGA HONOR,DEP.: BANCO UNION S.A. , PROCEDENCIA: BANCO UNION S.A., CHEQUE: 142810, FECHA DE EMISION:05/07/2016</t>
  </si>
  <si>
    <t>00099021001 DEPOSITO DE EFECTIVO, DEPOSITANTE: ABRAHAM QUISPE ROJAS, CONCEPTO: DEVOLUCION DE LA FEDERACION DE MAESTROS URBANOS LA PAZ - MIN DE EDUCACION, CUENTA DE DEPOSITO: CUENTA UNICA DEL TESORO</t>
  </si>
  <si>
    <t>00099021001 DEP.DE CHEQ.AJENOS,RET.DE CAM.,CONCEPTO: GIRO: BENEDICTA VEIZAGA HONOR,DEP.: BANCO UNION S.A. , PROCEDENCIA: BANCO UNION S.A., CHEQUE: 142812, FECHA DE EMISION:05/07/2016</t>
  </si>
  <si>
    <t>00099021001 DEPOSITO DE EFECTIVO, DEPOSITANTE: FELIPA AYALA DE NINAHUANCA, CONCEPTO: DEVOLUCIÓN POR COBRO INDEBIDO, CUENTA DE DEPOSITO: CUENTA UNICA DEL TESORO</t>
  </si>
  <si>
    <t>00099021001 DEP.DE CHEQ.AJENOS,RET.DE CAM.,CONCEPTO: GIRO: BENEDICTA VEIZAGA HONOR,DEP.: BANCO UNION S.A. , PROCEDENCIA: BANCO UNION S.A., CHEQUE: 142813, FECHA DE EMISION:05/07/2016</t>
  </si>
  <si>
    <t>00099021001 DEP.DE CHEQ.AJENOS,RET.DE CAM.,CONCEPTO: GIRO: ISAIAS HUAYTA MURAÑA,DEP.: BANCO UNION S.A. , PROCEDENCIA: BANCO UNION S.A., CHEQUE: 142815, FECHA DE EMISION:05/07/2016</t>
  </si>
  <si>
    <t>00099021001 DEP.DE CHEQ.AJENOS,RET.DE CAM.,CONCEPTO: GIRO: CIPRIAN ZAPATA ARIAS,DEP.: BANCO UNION S.A. , PROCEDENCIA: BANCO UNION S.A., CHEQUE: 142809, FECHA DE EMISION:05/07/2016</t>
  </si>
  <si>
    <t>00099021001 DEPOSITO DE EFECTIVO, DEPOSITANTE: MENDOZA LUZCUBER ADALID CI: 1379430, CONCEPTO: DEVOLUCIÓN DE PAGO EN EXCESO DE SALARIO MAYOR AL PRESIDENTE DE JUNIO A OCTUBRE 2014, CUENTA DE DEPOSITO: CUENTA UNICA DEL TESORO</t>
  </si>
  <si>
    <t>00099021001 DEPOSITO DE EFECTIVO, DEPOSITANTE: MENDOZA LUZCUBER ADALID CI: 1379430, CONCEPTO: DEVOLUCIÓN DE PAGO EN EXCESO DEL SALARIO MAYOR AL PRESIDENTE DE MAYO A OCTUBRE DE 2015, CUENTA DE DEPOSITO: CUENTA UNICA DEL TESORO</t>
  </si>
  <si>
    <t>00041031107 DEPOSITO DE EFECTIVO, DEPOSITANTE: IBMETRO, CONCEPTO: DEVOLUCION DE PASAJES, CUENTA DE DEPOSITO: CUENTA UNICA DEL TESORO</t>
  </si>
  <si>
    <t>00099021001 DEPOSITO DE EFECTIVO, DEPOSITANTE: YEUDY SALVATIERRA ROCA, CONCEPTO: DOBLE PERCEPCION, CUENTA DE DEPOSITO: CUENTA UNICA DEL TESORO</t>
  </si>
  <si>
    <t>00099021001 DEPOSITO DE EFECTIVO, DEPOSITANTE: BARRIOS VILLA ALFONSO CI: 1253043, CONCEPTO: DEVOLUCIÓN DE PAGO EXCEDENTE DEL SALARIO MAYOR AL PRESIDENTE JUNIO 2016, CUENTA DE DEPOSITO: CUENTA UNICA DEL TESORO</t>
  </si>
  <si>
    <t>00099021001 DEPOSITO DE EFECTIVO, DEPOSITANTE: GOYTIA MORALES JOSE CI: 1271669, CONCEPTO: DEVOLUCIÓN DE PAGO EXCEDENTE DEL SALARIO MAYOR AL PRESIDENTE JUNIO 2016, CUENTA DE DEPOSITO: CUENTA UNICA DEL TESORO</t>
  </si>
  <si>
    <t>00099021001 DEPOSITO DE EFECTIVO, DEPOSITANTE: FUERTES CALLAPINO BERNARDINO CI: 1283979, CONCEPTO: DEVOLUCIÓN DE PAGO EXCEDENTE DEL SALARIO MAYOR AL DEL PRESIDENTE JUNIO 2016, CUENTA DE DEPOSITO: CUENTA UNICA DEL TESORO</t>
  </si>
  <si>
    <t>00099021001 DEPOSITO DE EFECTIVO, DEPOSITANTE: CALLE ARACENA JOSE CI: 1284098, CONCEPTO: DEVOLUCIÓN DE PAGO EXCEDENTE DEL SALARIO MAYOR AL DEL PRESIDENTE JUNIO 2016, CUENTA DE DEPOSITO: CUENTA UNICA DEL TESORO</t>
  </si>
  <si>
    <t>00099021001 DEPOSITO DE EFECTIVO, DEPOSITANTE: CAMARGO BARRIONUEVO HERNAN CI: 1394844, CONCEPTO: DEVOLUCIÓN DE PAGO EXCEDENTE DEL SALARIO MAYOR AL DEL PRESIDENTE JUNIO 2016, CUENTA DE DEPOSITO: CUENTA UNICA DEL TESORO</t>
  </si>
  <si>
    <t>00099021001 DEPOSITO DE EFECTIVO, DEPOSITANTE: AGUIRRE HAUG ROSA CI: 1616147, CONCEPTO: DEVOLUCIÓN DE PAGO EXCEDENTE DEL SALARIO MAYO AL DEL PRESIDENTE JUNIO 2016, CUENTA DE DEPOSITO: CUENTA UNICA DEL TESORO</t>
  </si>
  <si>
    <t>00523012001 DEP.DE CHEQ.AJENOS,RET.DE CAM.,CONCEPTO: PAGO POR PRESTACION DE SERVICIO POSTAL,DEP.: ECOBOL , PROCEDENCIA: BANCO BISA S.A., CHEQUE: 1575, FECHA DE EMISION:13/06/2016</t>
  </si>
  <si>
    <t>00099021001 DEPOSITO DE EFECTIVO, DEPOSITANTE: MORA FERAUDI RUBEN CI: 2216655, CONCEPTO: DEVOLUCIÓN DE PAGO EXCEDENTE DEL SALARIO MAYOR AL DEL PRESIDENTE JUNIO 2016, CUENTA DE DEPOSITO: CUENTA UNICA DEL TESORO</t>
  </si>
  <si>
    <t>00099021001 DEPOSITO DE EFECTIVO, DEPOSITANTE: VENEGAS RAMOS HERNAN CI: 3663639, CONCEPTO: DEVOLUCIÓN DE PAGO EXCEDENTE DEL SALARIO MAYOR AL DEL PRESIDENTE JUNIO 2016, CUENTA DE DEPOSITO: CUENTA UNICA DEL TESORO</t>
  </si>
  <si>
    <t>00099021001 DEPOSITO DE EFECTIVO, DEPOSITANTE: SECKO GONZALES HUGO CI: 3682597, CONCEPTO: DEVOLUCIÓN DE PAGO EXCEDENTE DEL SALARIO MAYOR AL DEL PRESIDENTE JUNIO 2016, CUENTA DE DEPOSITO: CUENTA UNICA DEL TESORO</t>
  </si>
  <si>
    <t>00212032002 DEP.DE CHEQ.AJENOS,RET.DE CAM.,CONCEPTO: APORTES VOLUNTARIOS,DEP.: INRA-CBBA , PROCEDENCIA: BANCO UNION S.A., CHEQUE: 1532, FECHA DE EMISION:29/06/2016</t>
  </si>
  <si>
    <t>00212012020 DEP.DE CHEQ.AJENOS,RET.DE CAM.,CONCEPTO: APORTES VOLUNTARIOS,DEP.: INRA-NACIONAL-CSA , PROCEDENCIA: BANCO UNION S.A., CHEQUE: 1540, FECHA DE EMISION:29/06/2016</t>
  </si>
  <si>
    <t>00099021001 DEPOSITO DE EFECTIVO, DEPOSITANTE: JORGE LUIS YUCRA CHOQUE, CONCEPTO: DEVOLUCION DE VIATICOS, CUENTA DE DEPOSITO: CUENTA UNICA DEL TESORO</t>
  </si>
  <si>
    <t>00212012018 DEP.DE CHEQ.AJENOS,RET.DE CAM.,CONCEPTO: APORTES VOLUNTARIOS,DEP.: INRA-NACIONAL CONCLUSION PROCESOS LA PAZ , PROCEDENCIA: BANCO UNION S.A., CHEQUE: 1539, FECHA DE EMISION:29/06/2016</t>
  </si>
  <si>
    <t>00212012007 DEP.DE CHEQ.AJENOS,RET.DE CAM.,CONCEPTO: APORTES VOLUNTARIOS,DEP.: INRA-NACIONAL , PROCEDENCIA: BANCO UNION S.A., CHEQUE: 1541, FECHA DE EMISION:29/06/2016</t>
  </si>
  <si>
    <t>00099021001 DEPOSITO DE EFECTIVO, DEPOSITANTE: FRANCISCO QUISPE CHOQUEHUANCA, CONCEPTO: DOBLE PERCEPCION, CUENTA DE DEPOSITO: CUENTA UNICA DEL TESORO</t>
  </si>
  <si>
    <t>00099021001 DEP.DE CHEQ.AJENOS,RET.DE CAM.,CONCEPTO: DEVOLUCION DE CC NO COBRADA MARZO 2016,DEP.: LA VITALICIA SEGUROS Y REASEGUROS DE VIDA S.A. , PROCEDENCIA: BANCO BISA S.A., CHEQUE: 32024, FECHA DE EMISION:05/07/2016</t>
  </si>
  <si>
    <t>00099021001 DEPOSITO DE EFECTIVO, DEPOSITANTE: JAVIER CHAMBI MAMANI, CONCEPTO: CURSO PROCURADURIA, CUENTA DE DEPOSITO: CUENTA UNICA DEL TESORO</t>
  </si>
  <si>
    <t>00046114201 DEPOSITO DE EFECTIVO, DEPOSITANTE: CARVAJAL LAURA WILLBER, CONCEPTO: DETALLE DEVOLUCION DE FONDOS EN AVANCE DE C-31 304, CUENTA DE DEPOSITO: CUENTA UNICA DEL TESORO</t>
  </si>
  <si>
    <t>00046114201 DEPOSITO DE EFECTIVO, DEPOSITANTE: CARVAJAL LAURA WILLBER, CONCEPTO: DETALLE DEVOLUCION DE FONDOS EN AVANCE DE C-31 303, CUENTA DE DEPOSITO: CUENTA UNICA DEL TESORO</t>
  </si>
  <si>
    <t>00099021001 DEPOSITO DE EFECTIVO, DEPOSITANTE: JORGE LOZANO TERRAZAS, CONCEPTO: DEVOLUCION AL SENASIR POR COBROS INDEBIDOS, CUENTA DE DEPOSITO: CUENTA UNICA DEL TESORO</t>
  </si>
  <si>
    <t>00099021001 DEPOSITO DE EFECTIVO, DEPOSITANTE: TIRADO ENCINAS JOSE CI: 1328741, CONCEPTO: DEVOLUCIÓN PAGO EXCEDENTE DEL SALARIO MAYOR AL DEL PRESIDENTE JUNIO 2016, CUENTA DE DEPOSITO: CUENTA UNICA DEL TESORO</t>
  </si>
  <si>
    <t>SERVICIO GEODESICO DE MAPAS            "SE-GEOMAP"</t>
  </si>
  <si>
    <t>00099021001 DEPOSITO DE EFECTIVO, DEPOSITANTE: SERVICIO GEODESICO DE MAPAS, CONCEPTO: REVERSION DE FONDOS PROY PATACAMAYA-TAMBO QUEMADO GESTION 2013, CUENTA DE DEPOSITO: CUENTA UNICA DEL TESORO</t>
  </si>
  <si>
    <t>00046024204 DEPOSITO DE EFECTIVO, DEPOSITANTE: OMAR FLORES VELASCO, CONCEPTO: REVERSION FONDOS MINISTERIO DE SALUD, CUENTA DE DEPOSITO: CUENTA UNICA DEL TESORO</t>
  </si>
  <si>
    <t>00046024204 DEPOSITO DE EFECTIVO, DEPOSITANTE: CELSO MENODZA ALIAGA, CONCEPTO: REVERSION FONDOS MINISTERIO DE SALUD, CUENTA DE DEPOSITO: CUENTA UNICA DEL TESORO</t>
  </si>
  <si>
    <t>00099021001 DEPOSITO DE EFECTIVO, DEPOSITANTE: LUIS ALBERTO ARCE CATACORA, CONCEPTO: DEV DE VIATICOS Y GASTOS DE REPRESENTACION DE QUITO-ECUADOR 23-ABR-2016, CUENTA DE DEPOSITO: CUENTA UNICA DEL TESORO</t>
  </si>
  <si>
    <t>00099021001 DEPOSITO DE EFECTIVO, DEPOSITANTE: LUIS ALBERTO ARCE CATACORA, CONCEPTO: DEV DE VIATICOS Y GASTOS DE REPRESENTACION A MEDELLIN COLOMBIA 16-17-JUN-2016, CUENTA DE DEPOSITO: CUENTA UNICA DEL TESORO</t>
  </si>
  <si>
    <t>00099021001 DEPOSITO DE EFECTIVO, DEPOSITANTE: LILIA VERAZAIN SALGUEIRO, CONCEPTO: DEVOLUCION PAGO DE REPARTO ANTICIPADO PRA, CUENTA DE DEPOSITO: CUENTA UNICA DEL TESORO</t>
  </si>
  <si>
    <t>00046088002 DEPOSITO DE EFECTIVO, DEPOSITANTE: MARIA ANGELA VERA C., CONCEPTO: DEVOLUCION SALDO FONDO EN AVANCE CIF: 1265/2015 ENMM, CUENTA DE DEPOSITO: CUENTA UNICA DEL TESORO</t>
  </si>
  <si>
    <t>00206012001 DEPOSITO DE EFECTIVO, DEPOSITANTE: INE, CONCEPTO: DEP POR VENTA DE FECHA 04 DE JULIO DE 2016, CUENTA DE DEPOSITO: CUENTA UNICA DEL TESORO</t>
  </si>
  <si>
    <t>00099021001 DEPOSITO DE EFECTIVO, DEPOSITANTE: JOSE MANUEL CASTRO ORDOÑEZ, CONCEPTO: DOBLE PERCEPCION, CUENTA DE DEPOSITO: CUENTA UNICA DEL TESORO</t>
  </si>
  <si>
    <t>00099021001 DEPOSITO DE EFECTIVO, DEPOSITANTE: ROSE MARY ROCHA BRUN, CONCEPTO: DOBLE PERCEPCION, CUENTA DE DEPOSITO: CUENTA UNICA DEL TESORO</t>
  </si>
  <si>
    <t>00283012001 DEP.DE CHEQ.AJENOS,RET.DE CAM.,CONCEPTO: DERECHO DE EXPLOTACION,DEP.: ADUANA NAL. DE BOLIVIA , PROCEDENCIA: BANCO UNION S.A., CHEQUE: 2091, FECHA DE EMISION:04/07/2016</t>
  </si>
  <si>
    <t>00099021001 DEP.DE CHEQ.AJENOS,RET.DE CAM.,CONCEPTO: REVERSION,DEP.: INSTITUTO DEL SEGURO AGRARIO , PROCEDENCIA: BANCO UNION S.A., CHEQUE: 313, FECHA DE EMISION:30/06/2016</t>
  </si>
  <si>
    <t>00099021001 DEPOSITO DE EFECTIVO, DEPOSITANTE: ATT-VLADIMIR FELIX ESCOBAR GISBERT, CONCEPTO: DEVOLUCION POR CUENTA DE CREDENCIAL, CUENTA DE DEPOSITO: CUENTA UNICA DEL TESORO</t>
  </si>
  <si>
    <t>00523012001 DEP.DE CHEQ.AJENOS,RET.DE CAM.,CONCEPTO: PAGO POR PRESTACION DE SERVICIOS POSTALES,DEP.: ECOBOL , PROCEDENCIA: BANCO NACIONAL DE BOLIVIA S.A., CHEQUE: 5573417, FECHA DE EMISION:06/06/2016</t>
  </si>
  <si>
    <t>00523012001 DEP.DE CHEQ.AJENOS,RET.DE CAM.,CONCEPTO: PAGO POR PRESTACION DE SERVICIOS POSTALES,DEP.: ECOBOL , PROCEDENCIA: BANCO NACIONAL DE BOLIVIA S.A., CHEQUE: 5981513, FECHA DE EMISION:10/06/2016</t>
  </si>
  <si>
    <t>00523012001 DEP.DE CHEQ.AJENOS,RET.DE CAM.,CONCEPTO: PAGO POR PRESTACION DE SERVICIOS POSTALES,DEP.: ECOBOL , PROCEDENCIA: BANCO NACIONAL DE BOLIVIA S.A., CHEQUE: 5939052, FECHA DE EMISION:24/06/2016</t>
  </si>
  <si>
    <t>00523012001 DEP.DE CHEQ.AJENOS,RET.DE CAM.,CONCEPTO: PAGO POR PRESTACION DE SERVICIOS POSTALES,DEP.: ECOBOL , PROCEDENCIA: BANCO UNION S.A., CHEQUE: 18423, FECHA DE EMISION:27/06/2016</t>
  </si>
  <si>
    <t>00099021001 DEP.DE CHEQ.AJENOS,RET.DE CAM.,CONCEPTO: GIRO: BLADIMIR RAMOS MONRROY,DEP.: BANCO UNION SA , PROCEDENCIA: BANCO UNION S.A., CHEQUE: 142825, FECHA DE EMISION:06/07/2016</t>
  </si>
  <si>
    <t>00099021001 DEP.DE CHEQ.AJENOS,RET.DE CAM.,CONCEPTO: GIRO: BLADIMIR RAMOS MONRROY,DEP.: BANCO UNION SA , PROCEDENCIA: BANCO UNION S.A., CHEQUE: 142823, FECHA DE EMISION:06/07/2016</t>
  </si>
  <si>
    <t>00099021001 DEP.DE CHEQ.AJENOS,RET.DE CAM.,CONCEPTO: GIRO: BLADIMIR RAMOS MONRROY,DEP.: BANCO UNION SA , PROCEDENCIA: BANCO UNION S.A., CHEQUE: 142824, FECHA DE EMISION:06/07/2016</t>
  </si>
  <si>
    <t>00099021001 DEP.DE CHEQ.AJENOS,RET.DE CAM.,CONCEPTO: GIRO: TORRICO JALDIN PRADA FERNANDA,DEP.: BANCO UNION SA , PROCEDENCIA: BANCO UNION S.A., CHEQUE: 142822, FECHA DE EMISION:06/07/2016</t>
  </si>
  <si>
    <t>00099021001 DEP.DE CHEQ.AJENOS,RET.DE CAM.,CONCEPTO: GIRO: CLAROS VASQUEZ JOSE EMIGDIO,DEP.: BANCO UNION SA , PROCEDENCIA: BANCO UNION S.A., CHEQUE: 142821, FECHA DE EMISION:06/07/2016</t>
  </si>
  <si>
    <t>00070011102 DEP.DE CHEQ.AJENOS,RET.DE CAM.,CONCEPTO: DEVOLUCION FONDOS MILKA BARRIGA,DEP.: MINISTERIO DE TRABAJO , PROCEDENCIA: BANCO UNION S.A., CHEQUE: 7588, FECHA DE EMISION:01/07/2016</t>
  </si>
  <si>
    <t>00099021001 DEP.DE CHEQ.AJENOS,RET.DE CAM.,CONCEPTO: GIRO: RAMOS JALDIN RENE,DEP.: BANCO UNION SA , PROCEDENCIA: BANCO UNION S.A., CHEQUE: 142820, FECHA DE EMISION:06/07/2016</t>
  </si>
  <si>
    <t>00099021001 DEP.DE CHEQ.AJENOS,RET.DE CAM.,CONCEPTO: GIRO: MOYA OPORTO JORGE,DEP.: BANCO UNION SA , PROCEDENCIA: BANCO UNION S.A., CHEQUE: 142818, FECHA DE EMISION:06/07/2016</t>
  </si>
  <si>
    <t>00099021001 DEP.DE CHEQ.AJENOS,RET.DE CAM.,CONCEPTO: GIRO: MOYA OPORTO JORGE,DEP.: BANCO UNION SA , PROCEDENCIA: BANCO UNION S.A., CHEQUE: 142819, FECHA DE EMISION:06/07/2016</t>
  </si>
  <si>
    <t>00099021001 DEP.DE CHEQ.AJENOS,RET.DE CAM.,CONCEPTO: GIRO: ESCALERA FLORA CALVIMONTES DE,DEP.: BANCO UNION SA , PROCEDENCIA: BANCO UNION S.A., CHEQUE: 142816, FECHA DE EMISION:06/07/2016</t>
  </si>
  <si>
    <t>00099021001 DEPOSITO DE EFECTIVO, DEPOSITANTE: ESC MIL DE EQUITACION DE EJTO "G. BUCHS", CONCEPTO: REVERSION POR ADQUISICION PRODUCTOS METALICOS CORRESP. AL MES DE MAYO 2015, CUENTA DE DEPOSITO: CUENTA UNICA DEL TESORO</t>
  </si>
  <si>
    <t>00099021001 DEPOSITO DE EFECTIVO, DEPOSITANTE: ESC MIL DE EQUITACION DE EJTO "G. BUCHS", CONCEPTO: REVERSION POR CONCEPTO CONSTRUCCION TECHADO DE CEBADERO EMEE GESTION 2015, CUENTA DE DEPOSITO: CUENTA UNICA DEL TESORO</t>
  </si>
  <si>
    <t>00099021001 DEPOSITO DE EFECTIVO, DEPOSITANTE: ESC MIL DE EQUITACION DE EJTO "G. BUCHS", CONCEPTO: REVERSION POR CONCEPTO DE ADQUISICION COMBUSTIBLE CORRESP. AL MES DE ABRIL 2015, CUENTA DE DEPOSITO: CUENTA UNICA DEL TESORO</t>
  </si>
  <si>
    <t>00099021001 DEPOSITO DE EFECTIVO, DEPOSITANTE: ESC MIL DE EQUITACION DE EJTO "G. BUCHS", CONCEPTO: REVERSION POR CONCEPTO DE ADQUISICION DE COMBUSTIBLE CORRESP AL MES DE ABRIL 2015, CUENTA DE DEPOSITO: CUENTA UNICA DEL TESORO</t>
  </si>
  <si>
    <t>00670012001 DEP.DE CHEQ.AJENOS,RET.DE CAM.,CONCEPTO: MULTAS POR FALTAS ELECTORALES REFERENDO CONSTITUCIONAL 2016 TED CBBA,DEP.: ORGANO ELECTORAL PLURINACIONAL , PROCEDENCIA: BANCO UNION S.A., CHEQUE: 5869, FECHA DE EMISION:30/06/2016</t>
  </si>
  <si>
    <t>00086068001 DEPOSITO DE EFECTIVO, DEPOSITANTE: JOSEFA LIA CHOCOMANI, CONCEPTO: FONDOS EN AVANCE CURSO TALER, CUENTA DE DEPOSITO: CUENTA UNICA DEL TESORO</t>
  </si>
  <si>
    <t>00086068001 DEPOSITO DE EFECTIVO, DEPOSITANTE: JOSEFA LIA CHOCOMANI, CONCEPTO: FONDOS EN AVANCE CURSO TALLER, CUENTA DE DEPOSITO: CUENTA UNICA DEL TESORO</t>
  </si>
  <si>
    <t>00099021001 DEPOSITO DE EFECTIVO, DEPOSITANTE: O CONOR MARQUEZ RODRIGUEZ, CONCEPTO: DEVOLUCION DE SUELDO DEL MES ABRIL, CUENTA DE DEPOSITO: CUENTA UNICA DEL TESORO</t>
  </si>
  <si>
    <t>00041031107 DEPOSITO DE EFECTIVO, DEPOSITANTE: HENRY PACO MARIÑO IBMETRO, CONCEPTO: DEVOLUCION DE PASAJES (SERVICIO QUINOABOL), CUENTA DE DEPOSITO: CUENTA UNICA DEL TESORO</t>
  </si>
  <si>
    <t>00041031107 DEPOSITO DE EFECTIVO, DEPOSITANTE: HENRY PACO MARIÑO IBMETRO, CONCEPTO: DEVOLUCION DE PASAJES (SERVICIO SGS-BOLIVIA), CUENTA DE DEPOSITO: CUENTA UNICA DEL TESORO</t>
  </si>
  <si>
    <t>00099021001 DEPOSITO DE EFECTIVO, DEPOSITANTE: RAQUEL MACLOVIA LIMACHI TITIRICO, CONCEPTO: PAGO HABER NO CORRESPONDIDO, CUENTA DE DEPOSITO: CUENTA UNICA DEL TESORO</t>
  </si>
  <si>
    <t>00099021001 DEPOSITO DE EFECTIVO, DEPOSITANTE: FIDEL SEGALES PABON CI 2326678 LP, CONCEPTO: EXCEDENTE SALARIAL JUNIO 2016 POR LEY FINANCIAL CNS-UMSA DEVOLUCION, CUENTA DE DEPOSITO: CUENTA UNICA DEL TESORO</t>
  </si>
  <si>
    <t>00130012002 DEPOSITO DE EFECTIVO, DEPOSITANTE: YOLA NATIVIDAD SACACA BALBOA - FOFIM, CONCEPTO: DEVOLUCIÓN SALDO POR ADQUISICIÓN DE INSUMOS ALIMENTACIÓN PARA FONDO DE FINANCIAMIENTO PARA MINERÍA, CUENTA DE DEPOSITO: CUENTA UNICA DEL TESORO</t>
  </si>
  <si>
    <t>00192012001 DEPOSITO DE EFECTIVO, DEPOSITANTE: SEMENA - ROSA ARTEAGA, CONCEPTO: DEVOLUCIÓN POR PAGO DE PUBLICACIÓN, CUENTA DE DEPOSITO: CUENTA UNICA DEL TESORO</t>
  </si>
  <si>
    <t>00099021001 DEPOSITO DE EFECTIVO, DEPOSITANTE: ALVARO GOMEZ ANDRADE, CONCEPTO: DEVOLUCIÓN DE FONDOS, CUENTA DE DEPOSITO: CUENTA UNICA DEL TESORO</t>
  </si>
  <si>
    <t>00099021001 DEPOSITO DE EFECTIVO, DEPOSITANTE: RC-2 "MCAL BALLIVIAN" EJERCITO DE BOLIVIA, CONCEPTO: REVERSION POR CONSUMO DE ENERGIA ELECTRICA, CUENTA DE DEPOSITO: CUENTA UNICA DEL TESORO</t>
  </si>
  <si>
    <t>00212042001 DEPOSITO DE EFECTIVO, DEPOSITANTE: INRA, CONCEPTO: POR DEVOLUCION, CUENTA DE DEPOSITO: CUENTA UNICA DEL TESORO</t>
  </si>
  <si>
    <t>00130012001 DEP.DE CHEQ.AJENOS,RET.DE CAM.,CONCEPTO: PAGO CAPITAL - CUOTA 78,DEP.: COMERMIN , PROCEDENCIA: BANCO MERCANTIL SANTA CRUZ SA., CHEQUE: 6822, FECHA DE EMISION:04/07/2016</t>
  </si>
  <si>
    <t>00130012001 DEP.DE CHEQ.AJENOS,RET.DE CAM.,CONCEPTO: PAGO INTERES ORDINARIO CUOTA 78,DEP.: COMERMIN , PROCEDENCIA: BANCO MERCANTIL SANTA CRUZ SA., CHEQUE: 6823, FECHA DE EMISION:04/07/2016</t>
  </si>
  <si>
    <t>00099021001 DEPOSITO DE EFECTIVO, DEPOSITANTE: JULIO GOMÉZ ARAMAYO, CONCEPTO: RECURSOS ORDINARIOS - DEVOLUCIÓN DE HABER (JUNIO 2016), CUENTA DE DEPOSITO: CUENTA UNICA DEL TESORO</t>
  </si>
  <si>
    <t>00099021001 DEP.DE CHEQ.AJENOS,RET.DE CAM.,CONCEPTO: DEVOLUCIÓN DE PASAJES AÉREOS NO UTILIZADOS GESTIÓN 2014,DEP.: SABINO YUJRA TICONA , PROCEDENCIA: BANCO UNION S.A., CHEQUE: 639, FECHA DE EMISION:05/07/2016</t>
  </si>
  <si>
    <t>00099021001 DEPOSITO DE EFECTIVO, DEPOSITANTE: ALFONZO ADUARDO FERNANDEZ RIOS, CONCEPTO: DOBLE PERCEPCION, CUENTA DE DEPOSITO: CUENTA UNICA DEL TESORO</t>
  </si>
  <si>
    <t>00099021001 DEPOSITO DE EFECTIVO, DEPOSITANTE: FRANCISCO MAMANI, CONCEPTO: PAGO PENDIENTE A VOLCAN S.R.L. S/G C-31 - 1089 (12), CUENTA DE DEPOSITO: CUENTA UNICA DEL TESORO</t>
  </si>
  <si>
    <t>00099021001 DEP.DE CHEQ.AJENOS,RET.DE CAM.,CONCEPTO: GIRO: RAMOS JALDIN RENE,DEP.: BANCO UNIÓN S.A. , PROCEDENCIA: BANCO UNION S.A., CHEQUE: 142828, FECHA DE EMISION:07/07/2016</t>
  </si>
  <si>
    <t>00099021001 DEPOSITO DE EFECTIVO, DEPOSITANTE: LUIS CHOQUEHUANCA SARABIA, CONCEPTO: PASAJES, CUENTA DE DEPOSITO: CUENTA UNICA DEL TESORO</t>
  </si>
  <si>
    <t>00099021001 DEP.DE CHEQ.AJENOS,RET.DE CAM.,CONCEPTO: GIRO: GONZALES MERCADO LUIS RENE,DEP.: BANCO UNIÓN S.A. , PROCEDENCIA: BANCO UNION S.A., CHEQUE: 142827, FECHA DE EMISION:07/07/2016</t>
  </si>
  <si>
    <t>00190012002 DEP.DE CHEQ.AJENOS,RET.DE CAM.,CONCEPTO: GIRO: BARRANCOS XIMENA KATERINE CASTRO DE,DEP.: BANCO UNIÓN S.A. , PROCEDENCIA: BANCO UNION S.A., CHEQUE: 142826, FECHA DE EMISION:07/07/2016</t>
  </si>
  <si>
    <t>00035011104 DEPOSITO DE EFECTIVO, DEPOSITANTE: MINISTERIO DE ECONOMIA Y FINANZAS PUBLICAS, CONCEPTO: POR LA VENTA DE PUBLICACIONES IMPRESAS MEB Y CIEB,CORRESPONDIENTE AL MES DE JUNIO, CUENTA DE DEPOSITO: CUENTA UNICA DEL TESORO</t>
  </si>
  <si>
    <t>00099021001 DEPOSITO DE EFECTIVO, DEPOSITANTE: MINISTERIO DE EDUCACION, CONCEPTO: DEVOLUCION DE RECURSOS, CUENTA DE DEPOSITO: CUENTA UNICA DEL TESORO</t>
  </si>
  <si>
    <t>00291012008 DEPOSITO DE EFECTIVO, DEPOSITANTE: ARIAS INFRAESTRUCTURA S.A.-SUCURSAL BOLIVIA, CONCEPTO: PARA LA REALIZACIÓN DE ENSAYOS DE ASFALTO, CUENTA DE DEPOSITO: CUENTA UNICA DEL TESORO</t>
  </si>
  <si>
    <t>00590012001 DEP.DE CHEQ.AJENOS,RET.DE CAM.,CONCEPTO: PAGO SUBSIDIO INCAPACIDAD TEMPORAL QUIPOS CORRESPONDIENTE MES DE ABRIL 2016,DEP.: CAJA DE SALUD DE CAMINOS Y R.A. , PROCEDENCIA: BANCO UNION S.A., CHEQUE: 6289, FECHA DE EMISION:17/06/2016</t>
  </si>
  <si>
    <t>00291012002 DEPOSITO DE EFECTIVO, DEPOSITANTE: JOSE LUIS MENDOZA PERSONA, CONCEPTO: DEP DE CREDENCIAL INSTITUCIONAL DE LA ADMINISTRADORA BOLIVIANA DE CARRETERAS, CUENTA DE DEPOSITO: CUENTA UNICA DEL TESORO</t>
  </si>
  <si>
    <t>00046058003 DEPOSITO DE EFECTIVO, DEPOSITANTE: SINFOROSO SALAMANCA ALEJO, CONCEPTO: DEVOLUCION DE SALDO POR COMPRA DE GASOLINA, CUENTA DE DEPOSITO: CUENTA UNICA DEL TESORO</t>
  </si>
  <si>
    <t>00099021001 DEPOSITO DE EFECTIVO, DEPOSITANTE: F.ARIAS, R. TORREZ Y M. PANOZO CONALPEDIS 112, CONCEPTO: INCUMPLIMIENTO AL DEBER FORMAL DE LA PRESENTACION DE LOS LCV ABR-DIC 2010, CUENTA DE DEPOSITO: CUENTA UNICA DEL TESORO</t>
  </si>
  <si>
    <t>00099021001 DEPOSITO DE EFECTIVO, DEPOSITANTE: YOVANA CHURA QUISPE, CONCEPTO: DEVOLUCIÓN DE RECURSOS, CUENTA DE DEPOSITO: CUENTA UNICA DEL TESORO</t>
  </si>
  <si>
    <t>00099021001 DEPOSITO DE EFECTIVO, DEPOSITANTE: EDGAR AMADEO CORONEL CANAVIRI, CONCEPTO: DOBLE PERCEPCION, CUENTA DE DEPOSITO: CUENTA UNICA DEL TESORO</t>
  </si>
  <si>
    <t>00099021001 DEPOSITO DE EFECTIVO, DEPOSITANTE: MARIA EUGENIA ARRATIA DEL RIO, CONCEPTO: DEVOLUCION DE PAGO DE REPARTO ANTICIPADO (PRA), CUENTA DE DEPOSITO: CUENTA UNICA DEL TESORO</t>
  </si>
  <si>
    <t>00099021001 DEPOSITO DE EFECTIVO, DEPOSITANTE: MAX YUGAR ULLOA CI. 465204LP, CONCEPTO: DEVOL SUELDO UN DIA DE HABER, PERCIBIDO EN EL MIN DE HIDROCARBUROS Y ENERGIA, CUENTA DE DEPOSITO: CUENTA UNICA DEL TESORO</t>
  </si>
  <si>
    <t>00041031107 DEPOSITO DE EFECTIVO, DEPOSITANTE: ERIK GUEVARA - IBMETRO, CONCEPTO: DEVOLUCIÓN GASTOS OPERATIVOS SERVICIO COSEGUA LTDA - GUAYARAMERIN, CUENTA DE DEPOSITO: CUENTA UNICA DEL TESORO</t>
  </si>
  <si>
    <t>00523012001 DEP.DE CHEQ.AJENOS,RET.DE CAM.,CONCEPTO: VENTA DE SERVICIO ECOBOL,DEP.: BENJAMIN AQUINO , PROCEDENCIA: BANCO NACIONAL DE BOLIVIA S.A., CHEQUE: 5481, FECHA DE EMISION:27/06/2016</t>
  </si>
  <si>
    <t>00523012001 DEP.DE CHEQ.AJENOS,RET.DE CAM.,CONCEPTO: VENTA DE SERVICIOS ECOBOL,DEP.: BENJAMIN AQUINO , PROCEDENCIA: BANCO NACIONAL DE BOLIVIA S.A., CHEQUE: 4446, FECHA DE EMISION:27/06/2016</t>
  </si>
  <si>
    <t>00523012001 DEP.DE CHEQ.AJENOS,RET.DE CAM.,CONCEPTO: VENTA DE SERVICIOS ECOBOL,DEP.: BENJAMIN AQUINO , PROCEDENCIA: BANCO NACIONAL DE BOLIVIA S.A., CHEQUE: 826812, FECHA DE EMISION:10/06/2016</t>
  </si>
  <si>
    <t>00523012001 DEP.DE CHEQ.AJENOS,RET.DE CAM.,CONCEPTO: VENTA DE SERVICIOS ECOBOL,DEP.: BENJAMIN AQUINO , PROCEDENCIA: BANCO NACIONAL DE BOLIVIA S.A., CHEQUE: 888069, FECHA DE EMISION:27/06/2016</t>
  </si>
  <si>
    <t>00523012001 DEP.DE CHEQ.AJENOS,RET.DE CAM.,CONCEPTO: VENTA DE SERVICIOS ECOBOL,DEP.: BENJAMIN AQUINO , PROCEDENCIA: BANCO MERCANTIL SANTA CRUZ SA., CHEQUE: 1239, FECHA DE EMISION:28/06/2016</t>
  </si>
  <si>
    <t>00523012001 DEP.DE CHEQ.AJENOS,RET.DE CAM.,CONCEPTO: VENTA DE SERVICIOS ECOBOL,DEP.: BENJAMIN AQUINO , PROCEDENCIA: BANCO MERCANTIL SANTA CRUZ SA., CHEQUE: 1240, FECHA DE EMISION:28/06/2016</t>
  </si>
  <si>
    <t>00523012001 DEP.DE CHEQ.AJENOS,RET.DE CAM.,CONCEPTO: VENTA DE SERVICIOS ECOBOL,DEP.: BENJAMIN AQUINO , PROCEDENCIA: BANCO BISA S.A., CHEQUE: 609, FECHA DE EMISION:20/06/2016</t>
  </si>
  <si>
    <t>00523012001 DEP.DE CHEQ.AJENOS,RET.DE CAM.,CONCEPTO: VENTA DE SERVICIOS ECOBOL,DEP.: BENJAMIN AQUINO , PROCEDENCIA: BANCO DE CREDITO DE BOLIVIA S.A., CHEQUE: 910, FECHA DE EMISION:22/06/2016</t>
  </si>
  <si>
    <t>00523012001 DEP.DE CHEQ.AJENOS,RET.DE CAM.,CONCEPTO: VENTA DE SERVICIOS ECOBOL,DEP.: BENJAMIN AQUINO , PROCEDENCIA: BANCO BISA S.A., CHEQUE: 4669, FECHA DE EMISION:20/06/2016</t>
  </si>
  <si>
    <t>00523012001 DEP.DE CHEQ.AJENOS,RET.DE CAM.,CONCEPTO: VENTA DE SERVICIOS ECOBOL,DEP.: BENJAMIN AQUINO , PROCEDENCIA: BANCO BISA S.A., CHEQUE: 4505, FECHA DE EMISION:17/06/2016</t>
  </si>
  <si>
    <t>00523012001 DEP.DE CHEQ.AJENOS,RET.DE CAM.,CONCEPTO: VENTA DE SERVICIOS ECOBOL,DEP.: BENJAMIN AQUINO , PROCEDENCIA: BANCO BISA S.A., CHEQUE: 3258, FECHA DE EMISION:21/06/2016</t>
  </si>
  <si>
    <t>00523012001 DEP.DE CHEQ.AJENOS,RET.DE CAM.,CONCEPTO: VENTA DE SERVICIOS ECOBOL,DEP.: BENJAMIN AQUINO , PROCEDENCIA: BANCO MERCANTIL SANTA CRUZ SA., CHEQUE: 866, FECHA DE EMISION:20/06/2016</t>
  </si>
  <si>
    <t>00523012001 DEP.DE CHEQ.AJENOS,RET.DE CAM.,CONCEPTO: VENTA DE SERVICIOS ECOBOL,DEP.: BENJAMIN AQUINO , PROCEDENCIA: BANCO MERCANTIL SANTA CRUZ SA., CHEQUE: 1238, FECHA DE EMISION:28/06/2016</t>
  </si>
  <si>
    <t>00046058002 DEPOSITO DE EFECTIVO, DEPOSITANTE: GAVI-FSS- MINISTERIO DE SALUD, CONCEPTO: DEVOLUCION DE FONDOS POR VIATICOS SEGUIMIENTO DE ACTIVOS FIJOS EN LOS MUNICIPIOS DE POTOSI, CUENTA DE DEPOSITO: CUENTA UNICA DEL TESORO</t>
  </si>
  <si>
    <t>00046058002 DEPOSITO DE EFECTIVO, DEPOSITANTE: GAVI - FSS- MINISTERIO DE SALUD, CONCEPTO: DEVOLUCION DE FONDOS POR VIATICOS SEGUIMIENTO DE ACTIVOS FIJOS EN LOS MUNICIPIOS POTOSI, CUENTA DE DEPOSITO: CUENTA UNICA DEL TESORO</t>
  </si>
  <si>
    <t>00287104318 DEP.DE CHEQ.AJENOS,RET.DE CAM.,CONCEPTO: DEVOLUCION DE RECURSOS POR PLANILLA NEGATIVA PROY. FPS-04-00003829 C-FPS-04-003184,DEP.: FPS-OFICINA CENTRAL , PROCEDENCIA: BANCO UNION S.A., CHEQUE: 37, FECHA DE EMISION:28/06/2016</t>
  </si>
  <si>
    <t>00099021001 DEP.DE CHEQ.AJENOS,RET.DE CAM.,CONCEPTO: DEV DE VIATICOS Y GASTOS DE REPRESENTACION POR EX FUNCIONARIOS DEL MPD,DEP.: MINISTERIO DE PLANIFICACION DEL DESARROLLO , PROCEDENCIA: BANCO UNION S.A., CHEQUE: 6369, FECHA DE EMISION:29/06/2016</t>
  </si>
  <si>
    <t>00287104318 DEP.DE CHEQ.AJENOS,RET.DE CAM.,CONCEPTO: DEVOLUCION DE RECURSOS POR PLANILLA NEGATIVA PROY. FPS-04-00003829 C-FPS-04-003188,DEP.: FPS-OFICINA CENTRAL , PROCEDENCIA: BANCO UNION S.A., CHEQUE: 35, FECHA DE EMISION:28/06/2016</t>
  </si>
  <si>
    <t>00099021001 DEP.DE CHEQ.AJENOS,RET.DE CAM.,CONCEPTO: DEVOLUCION DE RECURSOS POR PLANILLA NEGATIVA PROY. FPS-04-00004825 C-FPS-04-004986,DEP.: FPS-OFICINA CENTRAL , PROCEDENCIA: BANCO UNION S.A., CHEQUE: 38, FECHA DE EMISION:28/06/2016</t>
  </si>
  <si>
    <t>00099021001 DEP.DE CHEQ.AJENOS,RET.DE CAM.,CONCEPTO: DEVOLUCIÓN COBROS INDEBIDOS GRUPO 6,DEP.: SENASIR , PROCEDENCIA: BANCO UNION S.A., CHEQUE: 7045, FECHA DE EMISION:05/07/2016</t>
  </si>
  <si>
    <t>00591012001 DEPOSITO DE EFECTIVO, DEPOSITANTE: MI TELEFERICO-LUCERO SILVA CHIRI, CONCEPTO: DEVOLUCION DE RECURSOS NO EJECUTADOS, CUENTA DE DEPOSITO: CUENTA UNICA DEL TESORO</t>
  </si>
  <si>
    <t>00099021001 DEP.DE CHEQ.AJENOS,RET.DE CAM.,CONCEPTO: GIRO: JORGE VICTOR AYALA ZELADA,DEP.: BANCO UNIÓN S.A. , PROCEDENCIA: BANCO UNION S.A., CHEQUE: 142833, FECHA DE EMISION:08/07/2016</t>
  </si>
  <si>
    <t>00099021001 DEP.DE CHEQ.AJENOS,RET.DE CAM.,CONCEPTO: GIRO: ALBERTA HUARACHI QUISPE,DEP.: BANCO UNIÓN S.A. , PROCEDENCIA: BANCO UNION S.A., CHEQUE: 142835, FECHA DE EMISION:08/07/2016</t>
  </si>
  <si>
    <t>00099021001 DEP.DE CHEQ.AJENOS,RET.DE CAM.,CONCEPTO: GIRO: MOYA OPORTO JORGE,DEP.: BANCO UNIÓN S.A. , PROCEDENCIA: BANCO UNION S.A., CHEQUE: 142832, FECHA DE EMISION:08/07/2016</t>
  </si>
  <si>
    <t>00099021001 DEP.DE CHEQ.AJENOS,RET.DE CAM.,CONCEPTO: GIRO: VILLCA VILLCA WALTER,DEP.: BANCO UNIÓN S.A. , PROCEDENCIA: BANCO UNION S.A., CHEQUE: 142838, FECHA DE EMISION:08/07/2016</t>
  </si>
  <si>
    <t>00099021001 DEP.DE CHEQ.AJENOS,RET.DE CAM.,CONCEPTO: GIRO: DIONICIA HUAYLLAS RAMOS,DEP.: BANCO UNIÓN S.A. , PROCEDENCIA: BANCO UNION S.A., CHEQUE: 142830, FECHA DE EMISION:08/07/2016</t>
  </si>
  <si>
    <t>00099021001 DEP.DE CHEQ.AJENOS,RET.DE CAM.,CONCEPTO: GIRO: LAMAS QUISPE JUANA LIDIA,DEP.: BANCO UNIÓN S.A. , PROCEDENCIA: BANCO UNION S.A., CHEQUE: 142837, FECHA DE EMISION:08/07/2016</t>
  </si>
  <si>
    <t>00291034101 DEP.DE CHEQ.AJENOS,RET.DE CAM.,CONCEPTO: APORTE LOCAL PROYECTOS,DEP.: GOBERNACION LA PAZ , PROCEDENCIA: BANCO UNION S.A., CHEQUE: 2221, FECHA DE EMISION:05/07/2016</t>
  </si>
  <si>
    <t>00582012002 DEPOSITO DE EFECTIVO, DEPOSITANTE: INDUSTRIAS RAVI S.A., CONCEPTO: DEVOLUCIÓN DE RECURSOS POR PAGO EN DEMASÍA, CUENTA DE DEPOSITO: CUENTA UNICA DEL TESORO</t>
  </si>
  <si>
    <t>00099021001 DEPOSITO DE EFECTIVO, DEPOSITANTE: TRIBUNAL CONSTITUCIONAL PLURINACIONAL, CONCEPTO: REVERSION DE FONDOS NO UTILIZADOS POR EL SR GUIDO MICHEL, PREVENTIVO 467, CUENTA DE DEPOSITO: CUENTA UNICA DEL TESORO</t>
  </si>
  <si>
    <t>00099021001 DEP.DE CHEQ.AJENOS,RET.DE CAM.,CONCEPTO: SENASIR NUA 33000001 CASO ISABEL ROXANA SALDAÑO CARDENAS,DEP.: SEGUROS PROVIDA S.A. , PROCEDENCIA: BANCO NACIONAL DE BOLIVIA S.A., CHEQUE: 2312736, FECHA DE EMISION:07/07/2016</t>
  </si>
  <si>
    <t>00225028001 DEPOSITO DE EFECTIVO, DEPOSITANTE: SENASBA PROGRAMA RURAL FECASALC, CONCEPTO: DEVOLUCIÓN DE FONDOS EN AVANCE, CUENTA DE DEPOSITO: CUENTA UNICA DEL TESORO</t>
  </si>
  <si>
    <t>00212082004 DEP.DE CHEQ.AJENOS,RET.DE CAM.,CONCEPTO: APORTES VOLUNTARIOS,DEP.: INRA LA PAZ , PROCEDENCIA: BANCO UNION S.A., CHEQUE: 3639, FECHA DE EMISION:06/07/2016</t>
  </si>
  <si>
    <t>00212082004 DEP.DE CHEQ.AJENOS,RET.DE CAM.,CONCEPTO: APORTES VOLUNTARIOS,DEP.: INRA LA PAZ , PROCEDENCIA: BANCO UNION S.A., CHEQUE: 3642, FECHA DE EMISION:06/07/2016</t>
  </si>
  <si>
    <t>00099021001 DEPOSITO DE EFECTIVO, DEPOSITANTE: FILY LILY MIRANDA CASTRO VDA DE QUISBERT, CONCEPTO: COBROS INDEBIDOS POR DOBLES NUPCIAS, CUENTA DE DEPOSITO: CUENTA UNICA DEL TESORO</t>
  </si>
  <si>
    <t>00099021001 DEPOSITO DE EFECTIVO, DEPOSITANTE: ARIEL RONALD ROJAS KOOCK, CONCEPTO: DEVOLUCIÓN DE VIÁTICOS, CUENTA DE DEPOSITO: CUENTA UNICA DEL TESORO</t>
  </si>
  <si>
    <t>00099021001 DEPOSITO DE EFECTIVO, DEPOSITANTE: ALBERTO PINTO ROMERO, CONCEPTO: DEVOLUCIÓN DE VIÁTICOS, CUENTA DE DEPOSITO: CUENTA UNICA DEL TESORO</t>
  </si>
  <si>
    <t>00016018004 DEPOSITO DE EFECTIVO, DEPOSITANTE: MIN DE EDUCACION-SANDRA LOAYZA CALA, CONCEPTO: DEVOLUCION PASAJES TERRESTRES, CUENTA DE DEPOSITO: CUENTA UNICA DEL TESORO</t>
  </si>
  <si>
    <t>00016018004 DEPOSITO DE EFECTIVO, DEPOSITANTE: MIN DE EDUCACION-ALEX PANTOJA MONTAN, CONCEPTO: DEVOLUCION DE PASAJES TERRESTRES, CUENTA DE DEPOSITO: CUENTA UNICA DEL TESORO</t>
  </si>
  <si>
    <t>00099021001 DEPOSITO DE EFECTIVO, DEPOSITANTE: SANDRA LOPEZ CHIPANA POLICIA BOLIVIANA, CONCEPTO: DEVOLUCION DE PAGO DE SUNSIDIO POLICIA BOLIVIANA, CUENTA DE DEPOSITO: CUENTA UNICA DEL TESORO</t>
  </si>
  <si>
    <t>00099021001 DEP.DE CHEQ.AJENOS,RET.DE CAM.,CONCEPTO: DEVOLUCION DE PASAJES NO UTILIZADOS GESTION 2015 JUEGOS EST.,DEP.: MINISTERIO DE EDUCACION , PROCEDENCIA: BANCO UNION S.A., CHEQUE: 20063, FECHA DE EMISION:07/07/2016</t>
  </si>
  <si>
    <t>00099021001 DEP.DE CHEQ.AJENOS,RET.DE CAM.,CONCEPTO: GIRO: JORGE VICTOR AYALA ZELADA,DEP.: BANCO UNION S.A. , PROCEDENCIA: BANCO UNION S.A., CHEQUE: 142844, FECHA DE EMISION:11/07/2016</t>
  </si>
  <si>
    <t>00099021001 DEP.DE CHEQ.AJENOS,RET.DE CAM.,CONCEPTO: GIRO: SALAZAR RAMIREZ DAVID,DEP.: BANCO UNION S.A. , PROCEDENCIA: BANCO UNION S.A., CHEQUE: 142843, FECHA DE EMISION:11/07/2016</t>
  </si>
  <si>
    <t>00099021001 DEP.DE CHEQ.AJENOS,RET.DE CAM.,CONCEPTO: GIRO: VILLARROEL CLAROS ERLINDA,DEP.: BANCO UNION S.A. , PROCEDENCIA: BANCO UNION S.A., CHEQUE: 142842, FECHA DE EMISION:11/07/2016</t>
  </si>
  <si>
    <t>00291012005 DEP.DE CHEQ.AJENOS,RET.DE CAM.,CONCEPTO: PAGO SERVICIO PUBLICITARIO TRAMO AUTOPISTA LA PAZ EL ALTO,DEP.: ENTEL S.A. , PROCEDENCIA: BANCO MERCANTIL SANTA CRUZ SA., CHEQUE: 198616, FECHA DE EMISION:08/07/2016</t>
  </si>
  <si>
    <t>00046024204 DEPOSITO DE EFECTIVO, DEPOSITANTE: RUDDY BARRIOS MARQUEZ - MINISTERIO DE SALUD, CONCEPTO: DEVOLUCIÓN FONDOS NO UTILIZADOS, CUENTA DE DEPOSITO: CUENTA UNICA DEL TESORO</t>
  </si>
  <si>
    <t>00283012002 DEP.DE CHEQ.AJENOS,RET.DE CAM.,CONCEPTO: EXTRAVIO DE CREDENCIAL,DEP.: ADUANA NAL DE BOLIVIA , PROCEDENCIA: BANCO UNION S.A., CHEQUE: 2093, FECHA DE EMISION:05/07/2016</t>
  </si>
  <si>
    <t>00099021001 DEP.DE CHEQ.AJENOS,RET.DE CAM.,CONCEPTO: COMPENSACIÓN MENSUAL DE COTIZACIÓN,DEP.: FUTURO DE BOLIVIA S.A. AFP , PROCEDENCIA: BANCO DE CREDITO DE BOLIVIA S.A., CHEQUE: 44678, FECHA DE EMISION:11/07/2016</t>
  </si>
  <si>
    <t>00099021001 DEPOSITO DE EFECTIVO, DEPOSITANTE: SANDRA BEATRIZ DORIA MEDINA RIVERA, CONCEPTO: EXCESO DE HABERES MAYO 2016, CUENTA DE DEPOSITO: CUENTA UNICA DEL TESORO</t>
  </si>
  <si>
    <t>00099021001 DEPOSITO DE EFECTIVO, DEPOSITANTE: MIN DE EDU-PASCUALA TICONA SIÑANI, CONCEPTO: DOBLE PERCEPCION DEL MES DE JULIO 2014, CUENTA DE DEPOSITO: CUENTA UNICA DEL TESORO</t>
  </si>
  <si>
    <t>00099021001 DEPOSITO DE EFECTIVO, DEPOSITANTE: ZENOBIO NINA ARTEAGA - U.M.S.A., CONCEPTO: EXCEDENTE REMUNERACIONES GESTIÓN 2014, CUENTA DE DEPOSITO: CUENTA UNICA DEL TESORO</t>
  </si>
  <si>
    <t>00047081101 DEPOSITO DE EFECTIVO, DEPOSITANTE: JORGE ALDAIR LELARGE ROLDAN, CONCEPTO: REVERSION DE SUELDO, CUENTA DE DEPOSITO: CUENTA UNICA DEL TESORO</t>
  </si>
  <si>
    <t>00099021001 DEPOSITO DE EFECTIVO, DEPOSITANTE: MARIA XIMENA CUSIBA ESCOBAR, CONCEPTO: REVERSIÓN PAGO DE HABERES MES MAYO, CUENTA DE DEPOSITO: CUENTA UNICA DEL TESORO</t>
  </si>
  <si>
    <t>00099021001 DEPOSITO DE EFECTIVO, DEPOSITANTE: CHRISTIAN VARGAS CAMACHO CI: 5294026 CB., CONCEPTO: DEVOLUCIÓN DE HABERES CORRESPONDIENTE AL MES DE JUNIO 2016, CUENTA DE DEPOSITO: CUENTA UNICA DEL TESORO</t>
  </si>
  <si>
    <t>00099021001 DEPOSITO DE EFECTIVO, DEPOSITANTE: FELIPE ROBERTO SANCHEZ SARAVIA - MIN DE EDUC, CONCEPTO: DEVOLUCIÓN POR DIFERENCIA DE TIPO DE CAMBIO PASAJES INTERNACIONALES DOHA - QATAR, CUENTA DE DEPOSITO: CUENTA UNICA DEL TESORO</t>
  </si>
  <si>
    <t>00212082004 DEP.DE CHEQ.AJENOS,RET.DE CAM.,CONCEPTO: APORTES VOLUNTARIOS INRA- LA PAZ,DEP.: INRA - LA PAZ , PROCEDENCIA: BANCO UNION S.A., CHEQUE: 1544, FECHA DE EMISION:05/07/2016</t>
  </si>
  <si>
    <t>00212082004 DEP.DE CHEQ.AJENOS,RET.DE CAM.,CONCEPTO: APORTES VOLUNTARIOS INRA- LA PAZ,DEP.: INRA - LA PAZ , PROCEDENCIA: BANCO UNION S.A., CHEQUE: 1543, FECHA DE EMISION:05/07/2016</t>
  </si>
  <si>
    <t>00212082004 DEP.DE CHEQ.AJENOS,RET.DE CAM.,CONCEPTO: APORTES VOLUNTARIOS INRA - LA PAZ,DEP.: INRA - LA PAZ , PROCEDENCIA: BANCO UNION S.A., CHEQUE: 1542, FECHA DE EMISION:05/07/2016</t>
  </si>
  <si>
    <t>00132042001 DEPOSITO DE EFECTIVO, DEPOSITANTE: EEPAF-SEDEM-LIMBERT ANTONIO ESPINOZA RODRIGUEZ, CONCEPTO: DEVOLUCION DE FONDOS EN AVANCE, CUENTA DE DEPOSITO: CUENTA UNICA DEL TESORO</t>
  </si>
  <si>
    <t>00660102001 DEPOSITO DE EFECTIVO, DEPOSITANTE: ÓRGANO JUDICIAL - DISTRITO POTOSÍ, CONCEPTO: EXCESO DE LLAMADAS MAYO, JUNIO, AGOSTO Y OCTUBRE 2015, CUENTA DE DEPOSITO: CUENTA UNICA DEL TESORO</t>
  </si>
  <si>
    <t>00099021001 DEPOSITO DE EFECTIVO, DEPOSITANTE: EJERCITO DE BOLIVIA, CONCEPTO: REVERSION DE COMBUSTIBLE DEL MES DE AGOSTO DE 2015, CUENTA DE DEPOSITO: CUENTA UNICA DEL TESORO</t>
  </si>
  <si>
    <t>00099021001 DEP.DE CHEQ.AJENOS,RET.DE CAM.,CONCEPTO: GIRO: ESPERANZA ANDIA MERCADO,DEP.: BANCO UNIÓN S.A. , PROCEDENCIA: BANCO UNION S.A., CHEQUE: 142846, FECHA DE EMISION:12/07/2016</t>
  </si>
  <si>
    <t>00099021001 DEP.DE CHEQ.AJENOS,RET.DE CAM.,CONCEPTO: GIRO: BAYA CLAROS FRANCISCO JAVIER,DEP.: BANCO UNIÓN S.A. , PROCEDENCIA: BANCO UNION S.A., CHEQUE: 142845, FECHA DE EMISION:12/07/2016</t>
  </si>
  <si>
    <t>00099021001 DEPOSITO DE EFECTIVO, DEPOSITANTE: MÓNICA ELVIRA TORRES GALARZA DE ESPEJO, CONCEPTO: REVERSIÓN SALARIO DE NOVIEMBRE / 2013, CUENTA DE DEPOSITO: CUENTA UNICA DEL TESORO</t>
  </si>
  <si>
    <t>00513032001 DEP.DE CHEQ.AJENOS,RET.DE CAM.,CONCEPTO: DEVOLUCION DE FONDOS,DEP.: YPFB-VPACF-VMT , PROCEDENCIA: BANCO UNION S.A., CHEQUE: 6575, FECHA DE EMISION:06/07/2016</t>
  </si>
  <si>
    <t>00513032001 DEP.DE CHEQ.AJENOS,RET.DE CAM.,CONCEPTO: DEVOLUCION DE FONDOS,DEP.: YPFB-VPACF-VMT , PROCEDENCIA: BANCO UNION S.A., CHEQUE: 6574, FECHA DE EMISION:06/07/2016</t>
  </si>
  <si>
    <t>00099021001 DEPOSITO DE EFECTIVO, DEPOSITANTE: VICTOR TOSHIRO SUZUKI, CONCEPTO: DEVOLUCIÓN DE VIÁTICOS, CUENTA DE DEPOSITO: CUENTA UNICA DEL TESORO</t>
  </si>
  <si>
    <t>00099021001 DEPOSITO DE EFECTIVO, DEPOSITANTE: PEDRO CRESPO ALVIZURI - MINISTERIO DE EDUCACIÓN, CONCEPTO: DEVOLUCIÓN EXCEDENTE DE HABERES, CUENTA DE DEPOSITO: CUENTA UNICA DEL TESORO</t>
  </si>
  <si>
    <t>00099021001 DEPOSITO DE EFECTIVO, DEPOSITANTE: RI-33 "CNL. LADISLAO CABRERA", CONCEPTO: DEPÓSITO, CUENTA DE DEPOSITO: CUENTA UNICA DEL TESORO</t>
  </si>
  <si>
    <t>00099021001 DEPOSITO DE EFECTIVO, DEPOSITANTE: SERNAP COTAPATA-CARLOS GARABITO ESCOBAR, CONCEPTO: DEVOLUCION DE SALDOS NO UTILIZADOS, CUENTA DE DEPOSITO: CUENTA UNICA DEL TESORO</t>
  </si>
  <si>
    <t>00099021001 DEPOSITO DE EFECTIVO, DEPOSITANTE: DIRECCIÓN GENERAL DE PLANIFICACIÓN - MEFP, CONCEPTO: VENTA DEL LIBRO "10 AÑOS DE ECONOMÍA BOLIVIANA", CUENTA DE DEPOSITO: CUENTA UNICA DEL TESORO</t>
  </si>
  <si>
    <t>00099021001 DEP.DE CHEQ.AJENOS,RET.DE CAM.,CONCEPTO: REVERSION DE FONDOS NO UTILIZADOS,DEP.: SERNAP - IÑAO , PROCEDENCIA: BANCO UNION S.A., CHEQUE: 629, FECHA DE EMISION:30/06/2016</t>
  </si>
  <si>
    <t>00099021001 DEPOSITO DE EFECTIVO, DEPOSITANTE: HILDA CONCEPCION JIMENEZ GARECA, CONCEPTO: DEVOLUCION DEL PAGO UNICO SEGUN D.S. 822 CAMBIO DE BENEFICIO, CUENTA DE DEPOSITO: CUENTA UNICA DEL TESORO</t>
  </si>
  <si>
    <t>00099021001 DEP.DE CHEQ.AJENOS,RET.DE CAM.,CONCEPTO: REVERSION DE SALDOS NO UTILIZADOS,DEP.: SERNAP - TORO TORO , PROCEDENCIA: BANCO UNION S.A., CHEQUE: 615, FECHA DE EMISION:08/07/2016</t>
  </si>
  <si>
    <t>00099021001 DEP.DE CHEQ.AJENOS,RET.DE CAM.,CONCEPTO: COMPENSACION MENSUAL DE COTIZACION,DEP.: FUTURO DE BOLIVIA S.A. AFP , PROCEDENCIA: BANCO DE CREDITO DE BOLIVIA S.A., CHEQUE: 446914, FECHA DE EMISION:12/07/2016</t>
  </si>
  <si>
    <t>00099021001 DEP.DE CHEQ.AJENOS,RET.DE CAM.,CONCEPTO: REVERSION DE SALDOS NO UTILIZADOS,DEP.: SERNAP- PN CARRASCO , PROCEDENCIA: BANCO UNION S.A., CHEQUE: 830, FECHA DE EMISION:30/06/2016</t>
  </si>
  <si>
    <t>00099021001 DEP.DE CHEQ.AJENOS,RET.DE CAM.,CONCEPTO: REVERSION DE SALDOS NO UTILIZADOS,DEP.: SERNAP- PN CARRASCO , PROCEDENCIA: BANCO UNION S.A., CHEQUE: 829, FECHA DE EMISION:30/06/2016</t>
  </si>
  <si>
    <t>00099021001 DEPOSITO DE EFECTIVO, DEPOSITANTE: MIRIAM VARGAS ROLDAN, CONCEPTO: REVERSION PARCIAL, CUENTA DE DEPOSITO: CUENTA UNICA DEL TESORO</t>
  </si>
  <si>
    <t>00099021001 DEPOSITO DE EFECTIVO, DEPOSITANTE: EUGENIA QUISPE CHOQUE, CONCEPTO: REGULARIZACION POR TOPE SALARIAL MES DE ABRIL, CUENTA DE DEPOSITO: CUENTA UNICA DEL TESORO</t>
  </si>
  <si>
    <t>00099021001 DEPOSITO DE EFECTIVO, DEPOSITANTE: EUGENIA QUISPE CHOQUE, CONCEPTO: REGULARIZACION POR TOPE SALARIAL MES DE MARZO, CUENTA DE DEPOSITO: CUENTA UNICA DEL TESORO</t>
  </si>
  <si>
    <t>00099021001 DEPOSITO DE EFECTIVO, DEPOSITANTE: MIN DE EDUCACION- PEDRO CRESPO ALVIZURI, CONCEPTO: DEVOLUCION EXEDENTE DE HABERES, CUENTA DE DEPOSITO: CUENTA UNICA DEL TESORO</t>
  </si>
  <si>
    <t>00099021001 DEPOSITO DE EFECTIVO, DEPOSITANTE: EUGENIA QUISPE CHOQUE, CONCEPTO: REGULARIZACION POR TOPE SALARIAL MES DE FEBRERO, CUENTA DE DEPOSITO: CUENTA UNICA DEL TESORO</t>
  </si>
  <si>
    <t>00225028001 DEPOSITO DE EFECTIVO, DEPOSITANTE: DANIEL ALMENDRAS PIUCA, CONCEPTO: DEVOLUCION DE FONDOS EN AVANCE, CUENTA DE DEPOSITO: CUENTA UNICA DEL TESORO</t>
  </si>
  <si>
    <t>00225028001 DEPOSITO DE EFECTIVO, DEPOSITANTE: DANIEL ALMENDRAS PIUCA, CONCEPTO: IMPUESTO DE FONDO EN AVANCE 13%, CUENTA DE DEPOSITO: CUENTA UNICA DEL TESORO</t>
  </si>
  <si>
    <t>00594012001 DEPOSITO DE EFECTIVO, DEPOSITANTE: HEBER GONZALO TANCARA HUARACHI, CONCEPTO: DEVOLUCION DE PASAJES, CUENTA DE DEPOSITO: CUENTA UNICA DEL TESORO</t>
  </si>
  <si>
    <t>00526012001 DEPOSITO DE EFECTIVO, DEPOSITANTE: ALDO COBO - BOLIVIA TV, CONCEPTO: DEVOLUCIÓN, CUENTA DE DEPOSITO: CUENTA UNICA DEL TESORO</t>
  </si>
  <si>
    <t>00283012002 DEPOSITO DE EFECTIVO, DEPOSITANTE: ADUANA NACIONAL DE BOLIVIA, CONCEPTO: DEVOLUCION, CUENTA DE DEPOSITO: CUENTA UNICA DEL TESORO</t>
  </si>
  <si>
    <t>00099021001 DEPOSITO DE EFECTIVO, DEPOSITANTE: PEDRO ANIBAL CASTAÑON CLAVIJO, CONCEPTO: DOBLE PERCEPCION, CUENTA DE DEPOSITO: CUENTA UNICA DEL TESORO</t>
  </si>
  <si>
    <t>00526012001 DEPOSITO DE EFECTIVO, DEPOSITANTE: BOLIVIA TV SAMUEL ALEJANDRO ALCAZAR, CONCEPTO: DEVOLUCION DE VIATICOS, CUENTA DE DEPOSITO: CUENTA UNICA DEL TESORO</t>
  </si>
  <si>
    <t>00099021001 DEPOSITO DE EFECTIVO, DEPOSITANTE: JOSE LUIS RODRIGUEZ AMOS, CONCEPTO: DEVOLUCION PASAJES, CUENTA DE DEPOSITO: CUENTA UNICA DEL TESORO</t>
  </si>
  <si>
    <t>00046024204 DEPOSITO DE EFECTIVO, DEPOSITANTE: MIN DE SALUD-RICHARD ENRIQUEZ CALDERON, CONCEPTO: SALDOS NO EJECUTADOS C31 : 2871, CUENTA DE DEPOSITO: CUENTA UNICA DEL TESORO</t>
  </si>
  <si>
    <t>00046024204 DEPOSITO DE EFECTIVO, DEPOSITANTE: MIN DE SALUD-RICHARD ENRIQUEZ CALDERON, CONCEPTO: SALDOS NO EJECUTADOS C31:1855/16, CUENTA DE DEPOSITO: CUENTA UNICA DEL TESORO</t>
  </si>
  <si>
    <t>00108012001 DEPOSITO DE EFECTIVO, DEPOSITANTE: ADRIANA AYOROA, CONCEPTO: POR VENTA DE 1 ABONO PLATEA TEMPORADA 2016, CUENTA DE DEPOSITO: CUENTA UNICA DEL TESORO</t>
  </si>
  <si>
    <t>00099021001 DEPOSITO DE EFECTIVO, DEPOSITANTE: THANIA MORALES - APS, CONCEPTO: REVERSION AL PREVENTIVO N°826, CUENTA DE DEPOSITO: CUENTA UNICA DEL TESORO</t>
  </si>
  <si>
    <t>00523012001 DEP.DE CHEQ.AJENOS,RET.DE CAM.,CONCEPTO: VENTA DE SERVICIOS ECOBOL,DEP.: BENJAMIN AQUINO , PROCEDENCIA: BANCO BISA S.A., CHEQUE: 6347, FECHA DE EMISION:05/07/2016</t>
  </si>
  <si>
    <t>00660012006 DEP.DE CHEQ.AJENOS,RET.DE CAM.,CONCEPTO: SOBRANTE POR REDONDEO EN SALDO DE DEP JUDICIALES,DEP.: ORGANO JUDICIAL-DISTRITO SANTA CRUZ , PROCEDENCIA: BANCO UNION S.A., CHEQUE: 2917, FECHA DE EMISION:11/07/2016</t>
  </si>
  <si>
    <t>00660122001 DEP.DE CHEQ.AJENOS,RET.DE CAM.,CONCEPTO: CUENTAS POR COBRAR POR GARANTIA DE ALQUILER A JORGE EDGAR BALCAZAR VASQUEZ,DEP.: ORGANO JUDICIAL-DISTRITO SANTA CRUZ , PROCEDENCIA: BANCO UNION S.A., CHEQUE: 2918, FECHA DE EMISION:11/07/2016</t>
  </si>
  <si>
    <t>00035031101 DEPOSITO DE EFECTIVO, DEPOSITANTE: MEFP - UCPP, CONCEPTO: POR DEVOLUCION DE REFRIGERIO CORRESPONDIENTE AL MES DE MARZO DE 2016, CUENTA DE DEPOSITO: CUENTA UNICA DEL TESORO</t>
  </si>
  <si>
    <t>00523012001 DEP.DE CHEQ.AJENOS,RET.DE CAM.,CONCEPTO: PAGO POR PRESTACION DE SERVICIO POSTAL,DEP.: ECOBOL , PROCEDENCIA: BANCO MERCANTIL SANTA CRUZ SA., CHEQUE: 2708, FECHA DE EMISION:17/06/2016</t>
  </si>
  <si>
    <t>00523012001 DEP.DE CHEQ.AJENOS,RET.DE CAM.,CONCEPTO: PAGO POR PRESTACION DE SERVICIO PORTAL,DEP.: ECOBOL , PROCEDENCIA: BANCO MERCANTIL SANTA CRUZ SA., CHEQUE: 1160, FECHA DE EMISION:22/06/2016</t>
  </si>
  <si>
    <t>00099021001 DEP.DE CHEQ.AJENOS,RET.DE CAM.,CONCEPTO: GIRO: CESPEDES ARGOTE AGAPITO,DEP.: BANCO UNION SA , PROCEDENCIA: BANCO UNION S.A., CHEQUE: 142849, FECHA DE EMISION:13/07/2016</t>
  </si>
  <si>
    <t>00523012001 DEP.DE CHEQ.AJENOS,RET.DE CAM.,CONCEPTO: PAGO POR PRESTACION DE SERVICIO POSTAL,DEP.: ECOBOL , PROCEDENCIA: BANCO NACIONAL DE BOLIVIA S.A., CHEQUE: 4957, FECHA DE EMISION:27/06/2016</t>
  </si>
  <si>
    <t>00523012001 DEP.DE CHEQ.AJENOS,RET.DE CAM.,CONCEPTO: PAGO POR PRESTACION DE SERVICIO POSTAL,DEP.: ECOBOL , PROCEDENCIA: BANCO NACIONAL DE BOLIVIA S.A., CHEQUE: 4515, FECHA DE EMISION:24/06/2016</t>
  </si>
  <si>
    <t>00523012001 DEP.DE CHEQ.AJENOS,RET.DE CAM.,CONCEPTO: PAGO POR LA PRESTACION DE SERVICIO POSTAL,DEP.: ECOBOL , PROCEDENCIA: BANCO BISA S.A., CHEQUE: 2508, FECHA DE EMISION:22/06/2016</t>
  </si>
  <si>
    <t>00523012001 DEP.DE CHEQ.AJENOS,RET.DE CAM.,CONCEPTO: PAGO POR PRESTACION DE SERVICIO POSTAL,DEP.: ECOBOL , PROCEDENCIA: BANCO NACIONAL DE BOLIVIA S.A., CHEQUE: 904873, FECHA DE EMISION:27/06/2016</t>
  </si>
  <si>
    <t>00099021001 DEP.DE CHEQ.AJENOS,RET.DE CAM.,CONCEPTO: COMPENSACION MENSUAL DE COTIZACION,DEP.: FUTURO DE BOLIVIA S.A. AFP , PROCEDENCIA: BANCO DE CREDITO DE BOLIVIA S.A., CHEQUE: 44692, FECHA DE EMISION:12/07/2016</t>
  </si>
  <si>
    <t>00513012003 DEPOSITO DE EFECTIVO, DEPOSITANTE: CARMEN TELLERIA GUZMAN, CONCEPTO: PAGO PENALIDAD, CUENTA DE DEPOSITO: CUENTA UNICA DEL TESORO</t>
  </si>
  <si>
    <t>00099021001 DEPOSITO DE EFECTIVO, DEPOSITANTE: APOLINAR EDMUNDO AGUILAR MERCADO, CONCEPTO: DEVOLUCION VIATICOS - NOTA MPD/DGAA/UF Nª 079/2016 MIN. PLANIFICACION DEL DESARROLLO, CUENTA DE DEPOSITO: CUENTA UNICA DEL TESORO</t>
  </si>
  <si>
    <t>00526012001 DEPOSITO DE EFECTIVO, DEPOSITANTE: SELENE PINTO OLIVERA, CONCEPTO: DEVOLUCIÓN DE VIÁTICOS, CUENTA DE DEPOSITO: CUENTA UNICA DEL TESORO</t>
  </si>
  <si>
    <t>00099021001 DEP.DE CHEQ.AJENOS,RET.DE CAM.,CONCEPTO: DEVOLUCION PASAJES NACIONALES S/G DGE/DGAA N° 64/2016,DEP.: BOA-OFICINA REGIONAL LA PAZ , PROCEDENCIA: BANCO UNION S.A., CHEQUE: 6376, FECHA DE EMISION:17/06/2016</t>
  </si>
  <si>
    <t>00086018007 DEPOSITO DE EFECTIVO, DEPOSITANTE: EMHART ESTELA AVENDAÑO CABALLERO, CONCEPTO: DEVOLUCION PLAN NACIONAL DE CUENTAS, CUENTA DE DEPOSITO: CUENTA UNICA DEL TESORO</t>
  </si>
  <si>
    <t>00047258002 DEP.DE CHEQ.AJENOS,RET.DE CAM.,CONCEPTO: DEPÓSITO - DEVOLUCIÓN,DEP.: MDR Y T-ACCESOS UNID OPER LOCAL RIBERALTA , PROCEDENCIA: BANCO UNION S.A., CHEQUE: 880, FECHA DE EMISION:13/07/2016</t>
  </si>
  <si>
    <t>00047258002 DEP.DE CHEQ.AJENOS,RET.DE CAM.,CONCEPTO: DEVOLUCION,DEP.: MDRYT-ACCESOS UNIDAD OPERATIVA LOCAL RIBERALTA , PROCEDENCIA: BANCO UNION S.A., CHEQUE: 866, FECHA DE EMISION:13/07/2016</t>
  </si>
  <si>
    <t>00047258002 DEP.DE CHEQ.AJENOS,RET.DE CAM.,CONCEPTO: DEPÓSITO - DEVOLUCIÓN,DEP.: MDR Y T-ACCESOS UNID OPER LOCAL RIBERALTA , PROCEDENCIA: BANCO UNION S.A., CHEQUE: 871, FECHA DE EMISION: 13/07/2016</t>
  </si>
  <si>
    <t>00222014302 DEP.DE CHEQ.AJENOS,RET.DE CAM.,CONCEPTO: REVERSION,DEP.: INIAF - GRAN CHACO , PROCEDENCIA: BANCO UNION S.A., CHEQUE: 1616, FECHA DE EMISION:30/06/2016</t>
  </si>
  <si>
    <t>00047258002 DEP.DE CHEQ.AJENOS,RET.DE CAM.,CONCEPTO: DEPÓSITO - DEVOLUCIÓN,DEP.: MDR Y T-ACCESOS UNID OPER LOCAL RIBERALTA , PROCEDENCIA: BANCO UNION S.A., CHEQUE: 870, FECHA DE EMISION:13/07/2016</t>
  </si>
  <si>
    <t>00047258002 DEP.DE CHEQ.AJENOS,RET.DE CAM.,CONCEPTO: DEVOLUCION,DEP.: MDRYT-ACCESOS UNIDAD OPERATIVA LOCAL RIBERALTA , PROCEDENCIA: BANCO UNION S.A., CHEQUE: 882, FECHA DE EMISION: 13/07/2016</t>
  </si>
  <si>
    <t>00047258002 DEP.DE CHEQ.AJENOS,RET.DE CAM.,CONCEPTO: DEPÓSITO - DEVOLUCIÓN,DEP.: MDR Y T-ACCESOS UNID OPER LOCAL RIBERALTA , PROCEDENCIA: BANCO UNION S.A., CHEQUE: 873, FECHA DE EMISION: 13/07/2016</t>
  </si>
  <si>
    <t>00047258002 DEP.DE CHEQ.AJENOS,RET.DE CAM.,CONCEPTO: DEPÓSITO - DEVOLUCIÓN,DEP.: MDR Y T-ACCESOS UNID OPER LOCAL RIBERALTA , PROCEDENCIA: BANCO UNION S.A., CHEQUE: 874, FECHA DE EMISION: 13/07/2016</t>
  </si>
  <si>
    <t>00047258002 DEP.DE CHEQ.AJENOS,RET.DE CAM.,CONCEPTO: DEVOLUCION,DEP.: MDRYT-ACCESOS UNIDAD OPERATIVA LOCAL RIBERALTA , PROCEDENCIA: BANCO UNION S.A., CHEQUE: 881, FECHA DE EMISION:13/07/2016</t>
  </si>
  <si>
    <t>00047258002 DEP.DE CHEQ.AJENOS,RET.DE CAM.,CONCEPTO: DEPÓSITO - DEVOLUCIÓN,DEP.: MDR Y T-ACCESOS UNID OPER LOCAL RIBERALTA , PROCEDENCIA: BANCO UNION S.A., CHEQUE: 875, FECHA DE EMISION:13/07/2016</t>
  </si>
  <si>
    <t>00047258002 DEP.DE CHEQ.AJENOS,RET.DE CAM.,CONCEPTO: DEVOLUCION,DEP.: MDRYT-ACCESOS UNIDAD OPERATIVA LOCAL RIBERALTA , PROCEDENCIA: BANCO UNION S.A., CHEQUE: 865, FECHA DE EMISION: 13/07/2016</t>
  </si>
  <si>
    <t>00047258002 DEP.DE CHEQ.AJENOS,RET.DE CAM.,CONCEPTO: DEPÓSITO - DEVOLUCIÓN,DEP.: MDR Y T-ACCESOS UNID OPER LOCAL RIBERALTA , PROCEDENCIA: BANCO UNION S.A., CHEQUE: 879, FECHA DE EMISION:13/07/2016</t>
  </si>
  <si>
    <t>00047258002 DEP.DE CHEQ.AJENOS,RET.DE CAM.,CONCEPTO: DEVOLUCION,DEP.: MDRYT-ACCESOS UNIDAD OPERATIVA LOCAL RIBERALTA , PROCEDENCIA: BANCO UNION S.A., CHEQUE: 863, FECHA DE EMISION: 13/07/2016</t>
  </si>
  <si>
    <t>00099021001 DEP.DE CHEQ.AJENOS,RET.DE CAM.,CONCEPTO: GIRO: ORTUÑO ZEBALLOS FERNANDO,DEP.: BANCO UNIÓN S.A. , PROCEDENCIA: BANCO UNION S.A., CHEQUE: 142850, FECHA DE EMISION:14/07/2016</t>
  </si>
  <si>
    <t>00047258002 DEP.DE CHEQ.AJENOS,RET.DE CAM.,CONCEPTO: DEVOLUCION,DEP.: MDRYT-ACCESOS UNIDAD OPERATIVA LOCAL RIBERALTA , PROCEDENCIA: BANCO UNION S.A., CHEQUE: 864, FECHA DE EMISION:13/07/2016</t>
  </si>
  <si>
    <t>00047258002 DEP.DE CHEQ.AJENOS,RET.DE CAM.,CONCEPTO: DEVOLUCION,DEP.: MDRYT-ACCESOS UNIDAD OPERATIVA LOCAL RIBERALTA , PROCEDENCIA: BANCO UNION S.A., CHEQUE: 862, FECHA DE EMISION:13/07/2016</t>
  </si>
  <si>
    <t>00047258002 DEP.DE CHEQ.AJENOS,RET.DE CAM.,CONCEPTO: DEVOLUCION,DEP.: MDRYT-ACCESOS UNIDAD OPERATIVA LOCAL RIBERALTA , PROCEDENCIA: BANCO UNION S.A., CHEQUE: 878, FECHA DE EMISION:13/07/2016</t>
  </si>
  <si>
    <t>00523012001 DEP.DE CHEQ.AJENOS,RET.DE CAM.,CONCEPTO: VENTA DE SERVICIOS ECOBOL,DEP.: BENJAMIN AQUINO O. , PROCEDENCIA: BANCO DE CREDITO DE BOLIVIA S.A., CHEQUE: 140350, FECHA DE EMISION:29/06/2016</t>
  </si>
  <si>
    <t>00047258002 DEP.DE CHEQ.AJENOS,RET.DE CAM.,CONCEPTO: DEVOLUCION,DEP.: MDRYT-ACCESOS UNIDAD OPERATIVA LOCAL RIBERALTA , PROCEDENCIA: BANCO UNION S.A., CHEQUE: 876, FECHA DE EMISION:13/07/2016</t>
  </si>
  <si>
    <t>00523012001 DEP.DE CHEQ.AJENOS,RET.DE CAM.,CONCEPTO: PAGO POR LA PRESTACIÓN DE SERVICIO POSTAL,DEP.: ECOBOL , PROCEDENCIA: BANCO NACIONAL DE BOLIVIA S.A., CHEQUE: 5319, FECHA DE EMISION:27/06/2016</t>
  </si>
  <si>
    <t>00047258002 DEP.DE CHEQ.AJENOS,RET.DE CAM.,CONCEPTO: DEVOLUCION,DEP.: MDRYT-ACCESOS UNIDAD OPERATIVA LOCAL RIBERALTA , PROCEDENCIA: BANCO UNION S.A., CHEQUE: 867, FECHA DE EMISION:13/07/2016</t>
  </si>
  <si>
    <t>00047258002 DEP.DE CHEQ.AJENOS,RET.DE CAM.,CONCEPTO: DEVOLUCION,DEP.: MDRYT-ACCESOS UNIDAD OPERATIVA LOCAL RIBERALTA , PROCEDENCIA: BANCO UNION S.A., CHEQUE: 868, FECHA DE EMISION: 13/07/2016</t>
  </si>
  <si>
    <t>00047258002 DEP.DE CHEQ.AJENOS,RET.DE CAM.,CONCEPTO: DEVOLUCION,DEP.: MDRYT-ACCESOS UNIDAD OPERATIVA LOCAL RIBERALTA , PROCEDENCIA: BANCO UNION S.A., CHEQUE: 872, FECHA DE EMISION:13/07/2016</t>
  </si>
  <si>
    <t>00099031004 DEPOSITO DE EFECTIVO, DEPOSITANTE: MINISTERIO DE GOBIERNO, CONCEPTO: FRACCIONAMIENTO NOCRE MINISTERIO DE GOBIERNO, CUENTA DE DEPOSITO: CUENTA UNICA DEL TESORO</t>
  </si>
  <si>
    <t>00660012006 DEP.DE CHEQ.AJENOS,RET.DE CAM.,CONCEPTO: EXCESO DE LLAMADAS GESTIONES ANTERIORES,DEP.: ORGANO JUDICIAL - DAF CBBA , PROCEDENCIA: BANCO UNION S.A., CHEQUE: 2513, FECHA DE EMISION:28/06/2016</t>
  </si>
  <si>
    <t>00099021001 DEPOSITO DE EFECTIVO, DEPOSITANTE: INSA, CONCEPTO: REVERSION, CUENTA DE DEPOSITO: CUENTA UNICA DEL TESORO</t>
  </si>
  <si>
    <t>00660012006 DEP.DE CHEQ.AJENOS,RET.DE CAM.,CONCEPTO: EXCESO DE LLAMADAS CARLOS BORDA GUZMÁN - JULIO, AGOSTO, DIC/2015,DEP.: ORGANO JUDICIAL - DISTRITO CBBA , PROCEDENCIA: BANCO UNION S.A., CHEQUE: 2547, FECHA DE EMISION:08/07/2016</t>
  </si>
  <si>
    <t>00660012006 DEP.DE CHEQ.AJENOS,RET.DE CAM.,CONCEPTO: EXCEDENTE LLAMADAS JULIO/14, FEBRERO, MARZO, ABRIL, JULIO, DIC/2015,DEP.: ORGANO JUDICIAL - DISTRITO CBBA , PROCEDENCIA: BANCO UNION S.A., CHEQUE: 2548, FECHA DE EMISION:08/07/2016</t>
  </si>
  <si>
    <t>00660012006 DEP.DE CHEQ.AJENOS,RET.DE CAM.,CONCEPTO: EXCESO DE LLAMADAS DE GESTIÓN 2015,DEP.: ORGANO JUDICIAL - DISTRITO CBBA , PROCEDENCIA: BANCO UNION S.A., CHEQUE: 2555, FECHA DE EMISION:08/07/2016</t>
  </si>
  <si>
    <t>00099021001 DEP.DE CHEQ.AJENOS,RET.DE CAM.,CONCEPTO: DEVOLUCION DE COTIZACION EXCESO EMPLEADOR,DEP.: FUTURO DE BOLIVIA S.A. AFP , PROCEDENCIA: BANCO DE CREDITO DE BOLIVIA S.A., CHEQUE: 446997, FECHA DE EMISION:13/07/2016</t>
  </si>
  <si>
    <t>00660012006 DEP.DE CHEQ.AJENOS,RET.DE CAM.,CONCEPTO: DEVOLUCIÓN DE VIÁTICO DE GESTIONES ANTERIORES S/INF. AUDITORÍA,DEP.: ORGANO JUDICIAL - DISTRITO CBBA , PROCEDENCIA: BANCO UNION S.A., CHEQUE: 2549, FECHA DE EMISION:08/07/2016</t>
  </si>
  <si>
    <t>00099021001 DEP.DE CHEQ.AJENOS,RET.DE CAM.,CONCEPTO: REEMBOLSO POR SUBSIDIO POR INCAPACIDAD TEMPORAL,DEP.: CONTRALORIA GENERAL DEL ESTADO , PROCEDENCIA: BANCO NACIONAL DE BOLIVIA S.A., CHEQUE: 5543096, FECHA DE EMISION:24/06/2016</t>
  </si>
  <si>
    <t>00099021001 DEP.DE CHEQ.AJENOS,RET.DE CAM.,CONCEPTO: REEMBOLSO POR INCAPACIDAD TEMPORAL,DEP.: CONTRALORIA GENERAL DEL ESTADO , PROCEDENCIA: BANCO UNION S.A., CHEQUE: 4314, FECHA DE EMISION:07/07/2016</t>
  </si>
  <si>
    <t>00046021108 DEP.DE CHEQ.AJENOS,RET.DE CAM.,CONCEPTO: PAGO DE SALARIOS DE PERSONAL EVENTUAL,DEP.: MINISTERIO DE SALUD , PROCEDENCIA: BANCO UNION S.A., CHEQUE: 2150, FECHA DE EMISION:11/07/2016</t>
  </si>
  <si>
    <t>00099021001 DEPOSITO DE EFECTIVO, DEPOSITANTE: ADOLFO DAMIAN CONTRERAS CALLISAYA, CONCEPTO: DEVOLUCION POR PAGO DE BONO ANTIGUEDAD EN 2 ITEMS DE MEDIO TIEMPO, CUENTA DE DEPOSITO: CUENTA UNICA DEL TESORO</t>
  </si>
  <si>
    <t>00099021001 DEPOSITO DE EFECTIVO, DEPOSITANTE: MARCELA MAMANI CHOQUE DE QUISBERT, CONCEPTO: REVERSIÓN EN GASTOS ESPECIALIZADOS MÉDICOS, CUENTA DE DEPOSITO: CUENTA UNICA DEL TESORO</t>
  </si>
  <si>
    <t>00099021001 DEPOSITO DE EFECTIVO, DEPOSITANTE: ANGELA MAURE DE ZUAZO, CONCEPTO: DEVOLUCION DE ABONO MES JUNIO 2016, CUENTA DE DEPOSITO: CUENTA UNICA DEL TESORO</t>
  </si>
  <si>
    <t>00099021001 DEPOSITO DE EFECTIVO, DEPOSITANTE: JOSE OTTO DELGADO FERNANDEZ, CONCEPTO: REVERSION DE COMPRA DE SOAT DE LA TERCERA DIVISION DEL EJERCITO, CUENTA DE DEPOSITO: CUENTA UNICA DEL TESORO</t>
  </si>
  <si>
    <t>00099021001 DEPOSITO DE EFECTIVO, DEPOSITANTE: PEDRO LUIS BARRA PORTELA, CONCEPTO: CAMBIO DE DESTINO DE TIQUINA, CUENTA DE DEPOSITO: CUENTA UNICA DEL TESORO</t>
  </si>
  <si>
    <t>00221012001 DEPOSITO DE EFECTIVO, DEPOSITANTE: SENARECOM, CONCEPTO: SALDO DEPOSITADO DEL PREVENTIVO 325, CUENTA DE DEPOSITO: CUENTA UNICA DEL TESORO</t>
  </si>
  <si>
    <t>00041031107 DEPOSITO DE EFECTIVO, DEPOSITANTE: WILBERG BANTIN IBMETRO, CONCEPTO: DEVOLUCION POR COMPRA DE COMBUSTIBLE, CUENTA DE DEPOSITO: CUENTA UNICA DEL TESORO</t>
  </si>
  <si>
    <t>00099021001 DEPOSITO DE EFECTIVO, DEPOSITANTE: ADEMAF-MAYRA CARDENAS LAZARTE, CONCEPTO: DEVOLUCION POR SERVICIO DE CONSULTORIA EN LINEA PAGO MES DE JUNIO, CUENTA DE DEPOSITO: CUENTA UNICA DEL TESORO</t>
  </si>
  <si>
    <t>00099021001 DEPOSITO DE EFECTIVO, DEPOSITANTE: MINISTERIO DE MEDIO AMBIENTE Y AGUA, CONCEPTO: RETENCION PAGO DE IMPUESTOS, CUENTA DE DEPOSITO: CUENTA UNICA DEL TESORO</t>
  </si>
  <si>
    <t>00046054202 DEPOSITO DE EFECTIVO, DEPOSITANTE: ROSARIO CHAVEZ VILELA, CONCEPTO: DEVOLUCION DE SALDO, CUENTA DE DEPOSITO: CUENTA UNICA DEL TESORO</t>
  </si>
  <si>
    <t>00046054202 DEPOSITO DE EFECTIVO, DEPOSITANTE: REYNALDO MIRANDA, CONCEPTO: DEVOLUCION DE SALDO, CUENTA DE DEPOSITO: CUENTA UNICA DEL TESORO</t>
  </si>
  <si>
    <t>00169014101 DEPOSITO DE EFECTIVO, DEPOSITANTE: DANEY DAVID VALDIVIA CORIA, CONCEPTO: DEVOLUCION DE FONDOS-PASAJES NO UTILIZADOS VIII JORNADA TRIB BOLETO AEREO-COL-LPZ-COL, CUENTA DE DEPOSITO: CUENTA UNICA DEL TESORO</t>
  </si>
  <si>
    <t>00523012001 DEP.DE CHEQ.AJENOS,RET.DE CAM.,CONCEPTO: PAGO POR LA PRESTACIÓN DE SERVICIO POSTAL,DEP.: ECOBOL , PROCEDENCIA: BANCO GANADERO S.A., CHEQUE: 2434, FECHA DE EMISION:30/06/2016</t>
  </si>
  <si>
    <t>00099021001 DEPOSITO DE EFECTIVO, DEPOSITANTE: BRAULIIO QUISPE BARRERA, CONCEPTO: DEVOLUCIÓN POR COBRO INDEBIDO, CUENTA DE DEPOSITO: CUENTA UNICA DEL TESORO</t>
  </si>
  <si>
    <t>UNIDAD DE INVESTIGACIONES FINANCIERAS  "UIF"</t>
  </si>
  <si>
    <t>00099021001 DEP.DE CHEQ.AJENOS,RET.DE CAM.,CONCEPTO: DEPÓSITO BAJAS TEMPORARIAS,DEP.: UNIDAD DE INVESTIGACIONES FINANCIERAS , PROCEDENCIA: BANCO UNION S.A., CHEQUE: 18607, FECHA DE EMISION: 11/07/2016</t>
  </si>
  <si>
    <t>00086038003 DEP.DE CHEQ.AJENOS,RET.DE CAM.,CONCEPTO: REVERSION DE FONDOS NO UTILIZADOS,DEP.: SERNAP-SAN MATIAS , PROCEDENCIA: BANCO UNION S.A., CHEQUE: 1378, FECHA DE EMISION:17/06/2016</t>
  </si>
  <si>
    <t>00015021104 DEP.DE CHEQ.AJENOS,RET.DE CAM.,CONCEPTO: DEP. PARA MIN GOB DIR NAL DE SALUD Y BIENESTAR,DEP.: DIRECCION NAL DE SALUD POLICIA BOLIVIANA , PROCEDENCIA: BANCO UNION S.A., CHEQUE: 2823, FECHA DE EMISION:14/07/2016</t>
  </si>
  <si>
    <t>00523012001 DEP.DE CHEQ.AJENOS,RET.DE CAM.,CONCEPTO: VENTA DE SERVICIOS ECOBOL,DEP.: BENJAMIN AQUINO , PROCEDENCIA: BANCO BISA S.A., CHEQUE: 6246, FECHA DE EMISION:12/07/2016</t>
  </si>
  <si>
    <t>00016011101 DEPOSITO DE EFECTIVO, DEPOSITANTE: DANTE YERSON MONTEVILLA CHALCO - MIN EDUCACIÓN, CONCEPTO: DEVOLUCIÓN, CUENTA DE DEPOSITO: CUENTA UNICA DEL TESORO</t>
  </si>
  <si>
    <t>00099021001 DEPOSITO DE EFECTIVO, DEPOSITANTE: ARMADA BOLIVIANA, CONCEPTO: REVERSION SERVICIOS BASICOS GAS DOMICILIARIO MES ABRIL AN-2 "SCZ", CUENTA DE DEPOSITO: CUENTA UNICA DEL TESORO</t>
  </si>
  <si>
    <t>00099021001 DEPOSITO DE EFECTIVO, DEPOSITANTE: FRANZ CALANI LAZCANO, CONCEPTO: DEVOLUCION EXCDENTE DE PAGO, CUENTA DE DEPOSITO: CUENTA UNICA DEL TESORO</t>
  </si>
  <si>
    <t>00513012003 DEPOSITO DE EFECTIVO, DEPOSITANTE: HUGO SOLIZ VILLEGAS - YPFB, CONCEPTO: DEVOLUCIÓN POR CAMBIO DE RUTA - TAM, CUENTA DE DEPOSITO: CUENTA UNICA DEL TESORO</t>
  </si>
  <si>
    <t>00513012003 DEPOSITO DE EFECTIVO, DEPOSITANTE: YPFB-JOSE MALDONADO SALINAS, CONCEPTO: DEVOLUCION CAMBIO DE RUTA-TAM, CUENTA DE DEPOSITO: CUENTA UNICA DEL TESORO</t>
  </si>
  <si>
    <t>SERVICIO NACIONAL DEL PATRIMONIO DEL ESTADO  "SENAPE"</t>
  </si>
  <si>
    <t>00099021001 DEPOSITO DE EFECTIVO, DEPOSITANTE: SENAPE-SANTA CRUZ, CONCEPTO: DEVOLUCION DE RECURSOS NO UTILIZADOS 2DO TRIMESTRE POR LA OF. DISTRITAL SANTA CRUZ, CUENTA DE DEPOSITO: CUENTA UNICA DEL TESORO</t>
  </si>
  <si>
    <t>00087010002 DEPOSITO DE EFECTIVO, DEPOSITANTE: MARIA ISABEL RECACOCHEA DE BASCON CI:2056432 LP, CONCEPTO: DEVOLUCIÓN DE RECURSOS, CUENTA DE DEPOSITO: CUENTA UNICA DEL TESORO</t>
  </si>
  <si>
    <t>00099021001 DEPOSITO DE EFECTIVO, DEPOSITANTE: RAIMUNDO FERRUFINO EDUARDO, CONCEPTO: DEVOLUCIÓN, CUENTA DE DEPOSITO: CUENTA UNICA DEL TESORO</t>
  </si>
  <si>
    <t>00266022001 DEPOSITO DE EFECTIVO, DEPOSITANTE: MARGARITA VELASCO NINA, CONCEPTO: DEVOLUCIÓN DE REFRIGERIO MES MARZO DE PROVINCIAS DE LA DIRECCIÓN DEPARTAMENTAL DE EDUCACIÓN LP, CUENTA DE DEPOSITO: CUENTA UNICA DEL TESORO</t>
  </si>
  <si>
    <t>FONDO ROTATORIO DE FOMENTO PRODUCTIVO REGIONAL "FRFPR"</t>
  </si>
  <si>
    <t>00867014201 DEPOSITO DE EFECTIVO, DEPOSITANTE: JORGE ALBERTO ZEBALLOS CASTAÑON, CONCEPTO: DEVOLUCIÓN RECURSOS NO UTILIZADOS, CUENTA DE DEPOSITO: CUENTA UNICA DEL TESORO</t>
  </si>
  <si>
    <t>00099021001 DEPOSITO DE EFECTIVO, DEPOSITANTE: JOSE APAZA LAURA, CONCEPTO: REVERSIÓN DE BOLETA DE HABER MENSUAL (FEBRERO 2016), CUENTA DE DEPOSITO: CUENTA UNICA DEL TESORO</t>
  </si>
  <si>
    <t>00099021001 DEPOSITO DE EFECTIVO, DEPOSITANTE: JOSE APAZA LAURA, CONCEPTO: REVERSIÓN DE BOLETA DE HABER MENSUAL (MARZO 2016), CUENTA DE DEPOSITO: CUENTA UNICA DEL TESORO</t>
  </si>
  <si>
    <t>00099021001 DEPOSITO DE EFECTIVO, DEPOSITANTE: JOSE APAZA LAURA, CONCEPTO: REVERSIÓN DE BOLETA DE RETROACTIVO - INCREMENTO SALARIAL (ENERO - ABRIL 2016), CUENTA DE DEPOSITO: CUENTA UNICA DEL TESORO</t>
  </si>
  <si>
    <t>00212082004 DEP.DE CHEQ.AJENOS,RET.DE CAM.,CONCEPTO: APORTES VOLUNTARIOS INRA - LA PAZ MES DE JUNIO,DEP.: INRA LA PAZ - JUNIO , PROCEDENCIA: BANCO UNION S.A., CHEQUE: 3653, FECHA DE EMISION:11/07/2016</t>
  </si>
  <si>
    <t>00099021001 DEP.DE CHEQ.AJENOS,RET.DE CAM.,CONCEPTO: SOBERANIA ALIMENTARIA-DEVOLUCION INCAPACIDAD TEMPORAL - MAYO/16,DEP.: CAJA PETROLERA DE SALUD , PROCEDENCIA: BANCO UNION S.A., CHEQUE: 9657, FECHA DE EMISION:15/07/2016</t>
  </si>
  <si>
    <t>00099021001 DEP.DE CHEQ.AJENOS,RET.DE CAM.,CONCEPTO: H.C. SENADORES-DEVOLUCION INCAPACIDAD TEMPORAL-MAYO/2016,DEP.: CAJA PETROLERA DE SALUD , PROCEDENCIA: BANCO UNION S.A., CHEQUE: 9652, FECHA DE EMISION:15/07/2016</t>
  </si>
  <si>
    <t>00099021001 DEP.DE CHEQ.AJENOS,RET.DE CAM.,CONCEPTO: H.C. DIPUTADOS-DEVOLUCION INCAPACIDAD TEMPORAL-MAYO/2016,DEP.: CAJA PETROLERA DE SALUD , PROCEDENCIA: BANCO UNION S.A., CHEQUE: 9669, FECHA DE EMISION:15/07/2016</t>
  </si>
  <si>
    <t>00099021001 DEP.DE CHEQ.AJENOS,RET.DE CAM.,CONCEPTO: AUT. IMPUGNACION TRIBUTARIA-DEVOLUCION INCAPACIDAD TEMP-MAYO/16,DEP.: CAJA PETROLERA DE SALUD , PROCEDENCIA: BANCO UNION S.A., CHEQUE: 9660, FECHA DE EMISION:15/07/2016</t>
  </si>
  <si>
    <t>00078031101 DEPOSITO DE EFECTIVO, DEPOSITANTE: KIOSHI COMPRESION S.A., CONCEPTO: PAGO DE MULTAS SEGUN NOTA MHE/EEC-GNV-00055/2016, CUENTA DE DEPOSITO: CUENTA UNICA DEL TESORO</t>
  </si>
  <si>
    <t>00099021001 DEP.DE CHEQ.AJENOS,RET.DE CAM.,CONCEPTO: GIRO:VIDAL CAVERO DEMETRIO GENARO,DEP.: BANCO UNION S.A. , PROCEDENCIA: BANCO UNION S.A., CHEQUE: 142853, FECHA DE EMISION:18/07/2016</t>
  </si>
  <si>
    <t>00099021001 DEP.DE CHEQ.AJENOS,RET.DE CAM.,CONCEPTO: GIRO: DURANDAL MONTAÑO JHONNY ROMAN,DEP.: BANCO UNION S.A. , PROCEDENCIA: BANCO UNION S.A., CHEQUE: 142852, FECHA DE EMISION:18/07/2016</t>
  </si>
  <si>
    <t>00099021001 DEP.DE CHEQ.AJENOS,RET.DE CAM.,CONCEPTO: GIRO: MELGAR NUÑEZ SILVANA,DEP.: BANCO UNION S.A. , PROCEDENCIA: BANCO UNION S.A., CHEQUE: 142851, FECHA DE EMISION:18/07/2016</t>
  </si>
  <si>
    <t>00078014204 DEPOSITO DE EFECTIVO, DEPOSITANTE: ING. TITO RENDON CASTRO MHE, CONCEPTO: DEP DE FONDOS EN AVANCE SIN UTILIZAR, CUENTA DE DEPOSITO: CUENTA UNICA DEL TESORO</t>
  </si>
  <si>
    <t>00099021001 DEP.DE CHEQ.AJENOS,RET.DE CAM.,CONCEPTO: FTE. 41 - DEVOLUCIÓN DEL COSTO DE ROPA DE TRABAJO OFICINAS TARIJA,DEP.: SEGIP - OFICINA NACIONAL , PROCEDENCIA: BANCO UNION S.A., CHEQUE: 9562, FECHA DE EMISION:11/07/2016</t>
  </si>
  <si>
    <t>00099021001 DEP.DE CHEQ.AJENOS,RET.DE CAM.,CONCEPTO: FTE. 41 DEVOLUCIÓN VIÁTICOS GESTIÓN 2015,DEP.: SEGIP - OFICINA NACIONAL , PROCEDENCIA: BANCO UNION S.A., CHEQUE: 9561, FECHA DE EMISION:11/07/2016</t>
  </si>
  <si>
    <t>00291012002 DEP.DE CHEQ.AJENOS,RET.DE CAM.,CONCEPTO: PAGO DEUDA GESTIONES ANTERIORES,DEP.: EMPRESA CONSTRUCTORA MARISCAL SUCRE LTDA , PROCEDENCIA: BANCO NACIONAL DE BOLIVIA S.A., CHEQUE: 906932, FECHA DE EMISION:18/07/2016</t>
  </si>
  <si>
    <t>00670012001 DEP.DE CHEQ.AJENOS,RET.DE CAM.,CONCEPTO: FALTAS ELECTORALES COMETIDAS POR PARTICULARES Y MULTAS APLICADAS TED CBBA,DEP.: ORGANO ELECTORAL PLURINACIONAL , PROCEDENCIA: BANCO UNION S.A., CHEQUE: 5872, FECHA DE EMISION:14/07/2016</t>
  </si>
  <si>
    <t>00291012001 DEP.DE CHEQ.AJENOS,RET.DE CAM.,CONCEPTO: DEVOLUCIÓN DE SALDO,DEP.: ABC REGIONAL CHUQUISACA , PROCEDENCIA: BANCO UNION S.A., CHEQUE: 4091, FECHA DE EMISION:07/07/2016</t>
  </si>
  <si>
    <t>00291012001 DEP.DE CHEQ.AJENOS,RET.DE CAM.,CONCEPTO: DEVOLUCIÓN DE SALDO,DEP.: ABC REGIONAL CHUQUISACA , PROCEDENCIA: BANCO UNION S.A., CHEQUE: 4094, FECHA DE EMISION:07/07/2016</t>
  </si>
  <si>
    <t>00291012001 DEP.DE CHEQ.AJENOS,RET.DE CAM.,CONCEPTO: DEVOLUCIÓN DE SALDO,DEP.: ABC REGIONAL CHUQUISACA , PROCEDENCIA: BANCO UNION S.A., CHEQUE: 4096, FECHA DE EMISION:07/07/2016</t>
  </si>
  <si>
    <t>00291012001 DEP.DE CHEQ.AJENOS,RET.DE CAM.,CONCEPTO: DEVOLUCIÓN DE SALDO,DEP.: ABC REGIONAL CHUQUISACA , PROCEDENCIA: BANCO UNION S.A., CHEQUE: 4092, FECHA DE EMISION:07/07/2016</t>
  </si>
  <si>
    <t>00526012001 DEPOSITO DE EFECTIVO, DEPOSITANTE: BOLIVIA TV- HILARIO QUISPE PILLCO, CONCEPTO: DEVOLUCION POR CONCEPTO DE VIATICOS, CUENTA DE DEPOSITO: CUENTA UNICA DEL TESORO</t>
  </si>
  <si>
    <t>00574012002 DEPOSITO DE EFECTIVO, DEPOSITANTE: LACTEOSBOL, CONCEPTO: DEVOLUCION DE FONDOS, CUENTA DE DEPOSITO: CUENTA UNICA DEL TESORO</t>
  </si>
  <si>
    <t>00099021001 DEPOSITO DE EFECTIVO, DEPOSITANTE: ISABEL MAMANI ALVINO, CONCEPTO: REVERSION DE BOLETA, CUENTA DE DEPOSITO: CUENTA UNICA DEL TESORO</t>
  </si>
  <si>
    <t>00015011108 DEPOSITO DE EFECTIVO, DEPOSITANTE: LUIS FERNANDO TORREZ LEDEZMA, CONCEPTO: SOBRANTE DE FONDOS EN AVANCE, DESTINADO PARA REPARACION Y MANTENIMIENTO DE VEHICULO, CUENTA DE DEPOSITO: CUENTA UNICA DEL TESORO</t>
  </si>
  <si>
    <t>00291012002 DEPOSITO DE EFECTIVO, DEPOSITANTE: LUIS FERNANDO LENIS, CONCEPTO: PAGO POR EXCESO DE LLAMADAS CORPORATIVAS, CUENTA DE DEPOSITO: CUENTA UNICA DEL TESORO</t>
  </si>
  <si>
    <t>00291012002 DEPOSITO DE EFECTIVO, DEPOSITANTE: JAIME ARRIETA, CONCEPTO: PAGO POR EXCESO DE LLAMADAS CORPORATIVAS, CUENTA DE DEPOSITO: CUENTA UNICA DEL TESORO</t>
  </si>
  <si>
    <t>00291012002 DEPOSITO DE EFECTIVO, DEPOSITANTE: AGAR VASQUEZ, CONCEPTO: PAGO POR EXCESO DE LLAMADAS CORPORATIVAS, CUENTA DE DEPOSITO: CUENTA UNICA DEL TESORO</t>
  </si>
  <si>
    <t>00291012002 DEPOSITO DE EFECTIVO, DEPOSITANTE: MARIA PEÑARANDA TAPIA, CONCEPTO: PAGO POR EXCESO DE LLAMADAS CORPORATIVAS, CUENTA DE DEPOSITO: CUENTA UNICA DEL TESORO</t>
  </si>
  <si>
    <t>00291012002 DEPOSITO DE EFECTIVO, DEPOSITANTE: MANUEL GUZMAN, CONCEPTO: PAGO POR EXCESO DE LLAMADAS CORPORATIVAS, CUENTA DE DEPOSITO: CUENTA UNICA DEL TESORO</t>
  </si>
  <si>
    <t>00291012002 DEPOSITO DE EFECTIVO, DEPOSITANTE: JOSÉ LUIS OLARTE, CONCEPTO: PAGO POR EXCESO DE LLAMADAS CORPORATIVAS, CUENTA DE DEPOSITO: CUENTA UNICA DEL TESORO</t>
  </si>
  <si>
    <t>00046058003 DEPOSITO DE EFECTIVO, DEPOSITANTE: VICKY AGUILAR BLANCO, CONCEPTO: DEVOLUCION DE SALDO, CUENTA DE DEPOSITO: CUENTA UNICA DEL TESORO</t>
  </si>
  <si>
    <t>00046058003 DEPOSITO DE EFECTIVO, DEPOSITANTE: MATEO JARRO MAMANI, CONCEPTO: DEVOLUCION DE SALDO, CUENTA DE DEPOSITO: CUENTA UNICA DEL TESORO</t>
  </si>
  <si>
    <t>00099021001 DEPOSITO DE EFECTIVO, DEPOSITANTE: FELIX GOMEZ MAMANI, CONCEPTO: CAMBIO DE BENEFICIO, CUENTA DE DEPOSITO: CUENTA UNICA DEL TESORO</t>
  </si>
  <si>
    <t>00099021001 DEPOSITO DE EFECTIVO, DEPOSITANTE: RAMIRO CHAVEZ, CONCEPTO: PREVENTIVO 1125, CUENTA DE DEPOSITO: CUENTA UNICA DEL TESORO</t>
  </si>
  <si>
    <t>00099021001 DEPOSITO DE EFECTIVO, DEPOSITANTE: RAMIRO CHAVEZ, CONCEPTO: PREVENTIVO 1109, CUENTA DE DEPOSITO: CUENTA UNICA DEL TESORO</t>
  </si>
  <si>
    <t>00099021001 DEPOSITO DE EFECTIVO, DEPOSITANTE: ROLY IGNACIO ALVAREZ, CONCEPTO: PREVENTIVO 1144, CUENTA DE DEPOSITO: CUENTA UNICA DEL TESORO</t>
  </si>
  <si>
    <t>00099021001 DEPOSITO DE EFECTIVO, DEPOSITANTE: ROLY IGNACIO ALVAREZ, CONCEPTO: PREVENTIVO 1143, CUENTA DE DEPOSITO: CUENTA UNICA DEL TESORO</t>
  </si>
  <si>
    <t>00099021001 DEPOSITO DE EFECTIVO, DEPOSITANTE: ALVARO ARANCIBIA, CONCEPTO: PREVENTIVO 283, CUENTA DE DEPOSITO: CUENTA UNICA DEL TESORO</t>
  </si>
  <si>
    <t>00099021001 DEPOSITO DE EFECTIVO, DEPOSITANTE: ALVARO ARANCIBIA, CONCEPTO: PREVENTIVO 285, CUENTA DE DEPOSITO: CUENTA UNICA DEL TESORO</t>
  </si>
  <si>
    <t>00312014401 DEPOSITO DE EFECTIVO, DEPOSITANTE: LIMBER CORDOVA, CONCEPTO: PREVENTIVO 933, CUENTA DE DEPOSITO: CUENTA UNICA DEL TESORO</t>
  </si>
  <si>
    <t>00224012002 DEPOSITO DE EFECTIVO, DEPOSITANTE: JUANA LECOÑA LUQUE, CONCEPTO: DEVOLUCION DE RECURSOS PASAJES NO UTILIZADOS, CUENTA DE DEPOSITO: CUENTA UNICA DEL TESORO</t>
  </si>
  <si>
    <t>00312014401 DEPOSITO DE EFECTIVO, DEPOSITANTE: LIMBER CORDOVA, CONCEPTO: PREVENTIVO 934, CUENTA DE DEPOSITO: CUENTA UNICA DEL TESORO</t>
  </si>
  <si>
    <t>00312014401 DEPOSITO DE EFECTIVO, DEPOSITANTE: SAMUEL LEONARDO FLORES FLORES, CONCEPTO: PREVENTIVO 751, CUENTA DE DEPOSITO: CUENTA UNICA DEL TESORO</t>
  </si>
  <si>
    <t>00523012001 DEP.DE CHEQ.AJENOS,RET.DE CAM.,CONCEPTO: VENTA DE SERVICIOS ECOBOL,DEP.: BENJAMIN AQUINO , PROCEDENCIA: BANCO DE CREDITO DE BOLIVIA S.A., CHEQUE: 118802, FECHA DE EMISION:14/07/2016</t>
  </si>
  <si>
    <t>00099021001 DEPOSITO DE EFECTIVO, DEPOSITANTE: ELEUTERIO RENJIFO CONDORI, CONCEPTO: DOBLE PERCEPCIÓN, CUENTA DE DEPOSITO: CUENTA UNICA DEL TESORO</t>
  </si>
  <si>
    <t>00099021001 DEPOSITO DE EFECTIVO, DEPOSITANTE: JUAN CARLOS SEGUROLA TAPIA, CONCEPTO: DEVOLUCION DE SALDO NO EJECUTADO C-31 N°1344, CUENTA DE DEPOSITO: CUENTA UNICA DEL TESORO</t>
  </si>
  <si>
    <t>00099021001 DEPOSITO DE EFECTIVO, DEPOSITANTE: JUAN CARLOS SEGUROLA TAPIA, CONCEPTO: DEVOLUCION DE SALDO NO EJECUTADO C-31 N°1478, CUENTA DE DEPOSITO: CUENTA UNICA DEL TESORO</t>
  </si>
  <si>
    <t>00212102003 DEP.DE CHEQ.AJENOS,RET.DE CAM.,CONCEPTO: APORTES VOLUNTARIOS,DEP.: INRA-POTOSI , PROCEDENCIA: BANCO UNION S.A., CHEQUE: 3574, FECHA DE EMISION:13/07/2016</t>
  </si>
  <si>
    <t>00574012002 DEPOSITO DE EFECTIVO, DEPOSITANTE: HECTOR REVUELTA E., CONCEPTO: DEVOLUCIÓN DE FONDOS EN AVANCE POR EVALUACIÓN PARA CERTIFICACIÓN CON IBNORCA, CUENTA DE DEPOSITO: CUENTA UNICA DEL TESORO</t>
  </si>
  <si>
    <t>00099021001 DEP.DE CHEQ.AJENOS,RET.DE CAM.,CONCEPTO: GIRO: PASTORA ROMARATE GALARZA,DEP.: BANCO UNION S.A. , PROCEDENCIA: BANCO UNION S.A., CHEQUE: 142855, FECHA DE EMISION:19/07/2016</t>
  </si>
  <si>
    <t>00099021001 DEPOSITO DE EFECTIVO, DEPOSITANTE: ALVARO GOMEZ ANDRADE, CONCEPTO: DEVOLUCION DE DINERO POR FONDOS NO UTILIZADOS, CUENTA DE DEPOSITO: CUENTA UNICA DEL TESORO</t>
  </si>
  <si>
    <t>00574012002 DEP.DE CHEQ.AJENOS,RET.DE CAM.,CONCEPTO: DEVOLUCION DE FONDOS ASIGNADOS,DEP.: LACTEOSBOL , PROCEDENCIA: BANCO UNION S.A., CHEQUE: 4345, FECHA DE EMISION:15/07/2016</t>
  </si>
  <si>
    <t>00574012002 DEP.DE CHEQ.AJENOS,RET.DE CAM.,CONCEPTO: DEVOLUCION DE FONDOS ASIGNADOS,DEP.: LACTEOSBOL , PROCEDENCIA: BANCO UNION S.A., CHEQUE: 4334, FECHA DE EMISION:15/07/2016</t>
  </si>
  <si>
    <t>00099021001 DEPOSITO DE EFECTIVO, DEPOSITANTE: SAUL CUBA ARRATIA, CONCEPTO: DEVOLUCION DE VIATICOS, CUENTA DE DEPOSITO: CUENTA UNICA DEL TESORO</t>
  </si>
  <si>
    <t>00574012002 DEP.DE CHEQ.AJENOS,RET.DE CAM.,CONCEPTO: DEVOLUCION DE FONDOS ASIGNADOS,DEP.: LACTEOSBOL , PROCEDENCIA: BANCO UNION S.A., CHEQUE: 4337, FECHA DE EMISION:15/07/2016</t>
  </si>
  <si>
    <t>00580012001 DEPOSITO DE EFECTIVO, DEPOSITANTE: CARLOS ALBERTO RADONICH IBAÑEZ, CONCEPTO: DEVOLUCION DE VIATICOS, CUENTA DE DEPOSITO: CUENTA UNICA DEL TESORO</t>
  </si>
  <si>
    <t>00574012002 DEPOSITO DE EFECTIVO, DEPOSITANTE: LACTEOSBOL-ESTHER LLANQUE, CONCEPTO: DEVOLUCION FONDOS EN AVANCE PARA LA CALIBRACION DE BALANZAS EN PLANTA CARANAVI, CUENTA DE DEPOSITO: CUENTA UNICA DEL TESORO</t>
  </si>
  <si>
    <t>00099021001 DEPOSITO DE EFECTIVO, DEPOSITANTE: INTI ALIAGA HERRERA, CONCEPTO: DEVOLUCION DE VIATICOS, CUENTA DE DEPOSITO: CUENTA UNICA DEL TESORO</t>
  </si>
  <si>
    <t>00099021001 DEPOSITO DE EFECTIVO, DEPOSITANTE: MARINA ESPADA DE ACEBEY CI. 2410122 LP, CONCEPTO: DEVOLUCION PRA CANCELACION TOTAL, CUENTA DE DEPOSITO: CUENTA UNICA DEL TESORO</t>
  </si>
  <si>
    <t>00099021001 DEPOSITO DE EFECTIVO, DEPOSITANTE: FERMIN CALLE QUISPE, CONCEPTO: DEVOLUCION DE GASTOS DE ALIMENTACION, CUENTA DE DEPOSITO: CUENTA UNICA DEL TESORO</t>
  </si>
  <si>
    <t>00225024101 DEPOSITO DE EFECTIVO, DEPOSITANTE: EDITH ESPEJO, CONCEPTO: DEVOLUCION DE FONDOS EN AVANCE, CUENTA DE DEPOSITO: CUENTA UNICA DEL TESORO</t>
  </si>
  <si>
    <t>00225024101 DEPOSITO DE EFECTIVO, DEPOSITANTE: EDITH ESPEJO, CONCEPTO: DEVOLUCION DE FONDOS POR RETENCION DE IMPUESTOS, CUENTA DE DEPOSITO: CUENTA UNICA DEL TESORO</t>
  </si>
  <si>
    <t>00225024101 DEPOSITO DE EFECTIVO, DEPOSITANTE: EDITH ESPEJO, CONCEPTO: DEVOLUCION DE FONDOS EN AVANCE POR RETENCION DE IMPUESTOS, CUENTA DE DEPOSITO: CUENTA UNICA DEL TESORO</t>
  </si>
  <si>
    <t>00225024101 DEPOSITO DE EFECTIVO, DEPOSITANTE: EDITH ESPEJO, CONCEPTO: DEVOLUCION DE FONDOS EN AVANCE PARA RETENCION DE IMPUESTOS, CUENTA DE DEPOSITO: CUENTA UNICA DEL TESORO</t>
  </si>
  <si>
    <t>00099021001 DEPOSITO DE EFECTIVO, DEPOSITANTE: FILOMENA MAYTA VDA. DE RAMOS, CONCEPTO: DEVOLUCION DE SANSIR, CUENTA DE DEPOSITO: CUENTA UNICA DEL TESORO</t>
  </si>
  <si>
    <t>00015011108 DEPOSITO DE EFECTIVO, DEPOSITANTE: JORGE GAMBARTE CALVIMONTES, CONCEPTO: EXCESO EN CONSUMO DE LÍNEA DE TELEFONÍA MOVIL, CUENTA DE DEPOSITO: CUENTA UNICA DEL TESORO</t>
  </si>
  <si>
    <t>00130012002 DEPOSITO DE EFECTIVO, DEPOSITANTE: HUGO LUQUE CANAZA, CONCEPTO: DEVOLUCION RECURSOS PARA GASOLINA, CUENTA DE DEPOSITO: CUENTA UNICA DEL TESORO</t>
  </si>
  <si>
    <t>00523012001 DEP.DE CHEQ.AJENOS,RET.DE CAM.,CONCEPTO: VENTA DE SERVICIOS ECOBOL,DEP.: BENJAMIN AQUINO O. , PROCEDENCIA: BANCO UNION S.A., CHEQUE: 2274, FECHA DE EMISION:13/07/2016</t>
  </si>
  <si>
    <t>00099021001 DEP.DE CHEQ.AJENOS,RET.DE CAM.,CONCEPTO: DEVOLUCIÓN SALDO C-31 N°3029 GESTIÓN 2015 COURIER TARIJA,DEP.: SEGIP - OF. NACIONAL , PROCEDENCIA: BANCO UNION S.A., CHEQUE: 9610, FECHA DE EMISION:14/07/2016</t>
  </si>
  <si>
    <t>SERVICIO NACIONAL DE SANIDAD AGROPECUARIA E INOCUIDAD ALIMENTARIA  "SENASAG"</t>
  </si>
  <si>
    <t>00099021001 DEPOSITO DE EFECTIVO, DEPOSITANTE: SENASAG, CONCEPTO: DEVOLUCION POR PAGO DE SUBSIDIOS, CUENTA DE DEPOSITO: CUENTA UNICA DEL TESORO</t>
  </si>
  <si>
    <t>00099021001 DEPOSITO DE EFECTIVO, DEPOSITANTE: LETICIA PASTORA GUTIERREZ CHOQUE, CONCEPTO: DOBLE PERCEPCION, CUENTA DE DEPOSITO: CUENTA UNICA DEL TESORO</t>
  </si>
  <si>
    <t>00130012001 DEPOSITO DE EFECTIVO, DEPOSITANTE: COOP. MINERA 16 DE JULIO LTDA., CONCEPTO: PAGO CUOTA 21; 3RA AMPLIACION COOP. MINERA 16 DE JULIO LTDA, CUENTA DE DEPOSITO: CUENTA UNICA DEL TESORO</t>
  </si>
  <si>
    <t>00099021001 DEPOSITO DE EFECTIVO, DEPOSITANTE: EFRAIN IBAÑEZ PAUCARA, CONCEPTO: RESARCIMIENTO, CUENTA DE DEPOSITO: CUENTA UNICA DEL TESORO</t>
  </si>
  <si>
    <t>00523012001 DEP.DE CHEQ.AJENOS,RET.DE CAM.,CONCEPTO: PAGO POR LA PRESTACIÓN DE SERVICIOS POSTALES,DEP.: ECOBOL , PROCEDENCIA: BANCO BISA S.A., CHEQUE: 3701, FECHA DE EMISION:08/07/2016</t>
  </si>
  <si>
    <t>00099021001 DEPOSITO DE EFECTIVO, DEPOSITANTE: FIBY ASTORGA DE NOGALES, CONCEPTO: REZARCIMIENTO, CUENTA DE DEPOSITO: CUENTA UNICA DEL TESORO</t>
  </si>
  <si>
    <t>00523012001 DEP.DE CHEQ.AJENOS,RET.DE CAM.,CONCEPTO: PAGO POR PRESTACION DE SERVICIOS POSTALES,DEP.: ECOBOL , PROCEDENCIA: BANCO NACIONAL DE BOLIVIA S.A., CHEQUE: 5573421, FECHA DE EMISION:30/06/2016</t>
  </si>
  <si>
    <t>00099021001 DEPOSITO DE EFECTIVO, DEPOSITANTE: GABY CARMELA CAMACHO ANTEZANA - MIN DE EDUC, CONCEPTO: DOBLE PERCEPCIÓN, CUENTA DE DEPOSITO: CUENTA UNICA DEL TESORO</t>
  </si>
  <si>
    <t>00523012001 DEP.DE CHEQ.AJENOS,RET.DE CAM.,CONCEPTO: PAGO POR PRESTACION DE SERVICIOS POSTALES,DEP.: ECOBOL , PROCEDENCIA: BANCO NACIONAL DE BOLIVIA S.A., CHEQUE: 5981526, FECHA DE EMISION:30/06/2016</t>
  </si>
  <si>
    <t>00523012001 DEP.DE CHEQ.AJENOS,RET.DE CAM.,CONCEPTO: PAGO POR PRESTACION DE SERVICIOS POSTALES,DEP.: ECOBOL , PROCEDENCIA: BANCO UNION S.A., CHEQUE: 3069, FECHA DE EMISION:29/06/2016</t>
  </si>
  <si>
    <t>00523012001 DEP.DE CHEQ.AJENOS,RET.DE CAM.,CONCEPTO: PAGO POR PRESTACION DE SERVICIOS POSTALES,DEP.: ECOBOL , PROCEDENCIA: BANCO UNION S.A., CHEQUE: 1282, FECHA DE EMISION:29/06/2016</t>
  </si>
  <si>
    <t>00523012001 DEP.DE CHEQ.AJENOS,RET.DE CAM.,CONCEPTO: PAGO POR PRESTACION DE SERVICIOS POSTALES,DEP.: ECOBOL , PROCEDENCIA: BANCO UNION S.A., CHEQUE: 18649, FECHA DE EMISION:13/07/2016</t>
  </si>
  <si>
    <t>00130012002 DEPOSITO DE EFECTIVO, DEPOSITANTE: JUAN JOSE LIMACHI APAZA, CONCEPTO: DEVOLUCION RECURSOS PARA GASOLINA Y LAVADO, CUENTA DE DEPOSITO: CUENTA UNICA DEL TESORO</t>
  </si>
  <si>
    <t>00099021001 DEPOSITO DE EFECTIVO, DEPOSITANTE: RUFINO MAMANI ARUQUIPA, CONCEPTO: DOBLE PERCEPCIÓN, CUENTA DE DEPOSITO: CUENTA UNICA DEL TESORO</t>
  </si>
  <si>
    <t>00574012002 DEPOSITO DE EFECTIVO, DEPOSITANTE: HASIEL PANDO VERA - LACTEOSBOL, CONCEPTO: DEVOLUCIÓN DE DINERO POR NO EJECUCIÓN TOTAL, CUENTA DE DEPOSITO: CUENTA UNICA DEL TESORO</t>
  </si>
  <si>
    <t>00047247001 DEPOSITO DE EFECTIVO, DEPOSITANTE: UOR-NORTE-EMPODERAR MIN MDRYT, CONCEPTO: DEVOLUCION FDOS EN AVANCE PARA EVENTO REALIZADO EN ALTO BENI Y COROICO, CUENTA DE DEPOSITO: CUENTA UNICA DEL TESORO</t>
  </si>
  <si>
    <t>00526012001 DEPOSITO DE EFECTIVO, DEPOSITANTE: DAVID LAURA - BOLIVIA TV, CONCEPTO: DEVOLUCIÓN DE VIÁTICOS, CUENTA DE DEPOSITO: CUENTA UNICA DEL TESORO</t>
  </si>
  <si>
    <t>00526012001 DEPOSITO DE EFECTIVO, DEPOSITANTE: JAVIER DORADO A. - BOLIVIA TV, CONCEPTO: DEVOLUCIÓN DE VIÁTICOS, CUENTA DE DEPOSITO: CUENTA UNICA DEL TESORO</t>
  </si>
  <si>
    <t>00099021001 DEP.DE CHEQ.AJENOS,RET.DE CAM.,CONCEPTO: REEMBOLSO 517 PERIODO MAYO/2016,DEP.: MINISTERIO DE ECONOMIA Y FINANZAS PUBLICAS , PROCEDENCIA: BANCO UNION S.A., CHEQUE: 18605, FECHA DE EMISION:11/07/2016</t>
  </si>
  <si>
    <t>00035011105 DEP.DE CHEQ.AJENOS,RET.DE CAM.,CONCEPTO: REEMBOLSO 517 PERIODO MAYO /2016,DEP.: MINISTERIO DE ECONOMIA Y FINANZAS PUBLICAS , PROCEDENCIA: BANCO UNION S.A., CHEQUE: 18606, FECHA DE EMISION:11/07/2016</t>
  </si>
  <si>
    <t>00291012002 DEPOSITO DE EFECTIVO, DEPOSITANTE: JUAN CARLOS CHIPANA ALVARADO - ABC, CONCEPTO: REPOSICIÓN DE CREDENCIAL ADMINISTRADORA BOLIVIANA DE CARRETERAS, CUENTA DE DEPOSITO: CUENTA UNICA DEL TESORO</t>
  </si>
  <si>
    <t>00099021001 DEPOSITO DE EFECTIVO, DEPOSITANTE: TATIANA MARCELA MOLLINEDO TORREZ, CONCEPTO: DOBLE PERCEPCION, CUENTA DE DEPOSITO: CUENTA UNICA DEL TESORO</t>
  </si>
  <si>
    <t>00099021001 DEPOSITO DE EFECTIVO, DEPOSITANTE: OMAR TORREZ FUENTES - MIN DE COMUNICACIÓN, CONCEPTO: DEVOLUCIÓN EXCEDENTE CONSUMO TELEFÓNICO, CUENTA DE DEPOSITO: CUENTA UNICA DEL TESORO</t>
  </si>
  <si>
    <t>00047228001 DEP.DE CHEQ.AJENOS,RET.DE CAM.,CONCEPTO: DEVOLUCION TRANSFERENCIA,DEP.: ASOC. DE PRODUCTORES AGROPECUARIOS DEL SUD , PROCEDENCIA: BANCO UNION S.A., CHEQUE: 12, FECHA DE EMISION:04/07/2016</t>
  </si>
  <si>
    <t>00099021001 DEPOSITO DE EFECTIVO, DEPOSITANTE: INES RIVERA AGREDA, CONCEPTO: DOBLE PERCEPCIÓN, CUENTA DE DEPOSITO: CUENTA UNICA DEL TESORO</t>
  </si>
  <si>
    <t>00099021001 DEPOSITO DE EFECTIVO, DEPOSITANTE: JUSTA YOLANDA QUISPE MAMANI, CONCEPTO: COBRO INDEBIDO POR NUEVAS NUPCIAS, CUENTA DE DEPOSITO: CUENTA UNICA DEL TESORO</t>
  </si>
  <si>
    <t>00099021001 DEPOSITO DE EFECTIVO, DEPOSITANTE: JULIO ADELIO MALLEA RADA, CONCEPTO: DOBLE PERCEPCION, CUENTA DE DEPOSITO: CUENTA UNICA DEL TESORO</t>
  </si>
  <si>
    <t>00099021001 DEPOSITO DE EFECTIVO, DEPOSITANTE: NELVA SALAZAR MARTINEZ, CONCEPTO: DOBLE PERCEPCION, CUENTA DE DEPOSITO: CUENTA UNICA DEL TESORO</t>
  </si>
  <si>
    <t>00099021001 DEPOSITO DE EFECTIVO, DEPOSITANTE: GLORIA ANA MAMANI QUISPE, CONCEPTO: DEVOLUCION DE VIATICOS, CUENTA DE DEPOSITO: CUENTA UNICA DEL TESORO</t>
  </si>
  <si>
    <t>00046024204 DEPOSITO DE EFECTIVO, DEPOSITANTE: MIN DE SALUD-RENE ROLANDO TERRAZAS ORTIZ, CONCEPTO: DEVOLUCION POR FONDOS EN AVANCE DE PASAJES Y VIATICOS, CUENTA DE DEPOSITO: CUENTA UNICA DEL TESORO</t>
  </si>
  <si>
    <t>00291012002 DEPOSITO DE EFECTIVO, DEPOSITANTE: EDWIN HUANACOMA LUNA, CONCEPTO: DEVOLUCION EXCESO LLAMADAS TELEFONICAS, CUENTA DE DEPOSITO: CUENTA UNICA DEL TESORO</t>
  </si>
  <si>
    <t>00291012002 DEPOSITO DE EFECTIVO, DEPOSITANTE: LUDGAR DURAN BAUTISTA, CONCEPTO: DEVOLUCION EXCESO LLAMADAS TELEFONICAS, CUENTA DE DEPOSITO: CUENTA UNICA DEL TESORO</t>
  </si>
  <si>
    <t>00099021001 DEPOSITO DE EFECTIVO, DEPOSITANTE: CARLOS GUILLERMO VARGAS BEDREGAL, CONCEPTO: DEVOLUCION PAGO UNICO D.S. 822, CUENTA DE DEPOSITO: CUENTA UNICA DEL TESORO</t>
  </si>
  <si>
    <t>00099021001 DEPOSITO DE EFECTIVO, DEPOSITANTE: ESTEFANIA PRADO, CONCEPTO: DEVOLUCION DE RECURSOS TGN, CUENTA DE DEPOSITO: CUENTA UNICA DEL TESORO</t>
  </si>
  <si>
    <t>00099021001 DEPOSITO DE EFECTIVO, DEPOSITANTE: CELEDONIO ANGULO, CONCEPTO: DEVOLUCION DE RECURSOS TGN, CUENTA DE DEPOSITO: CUENTA UNICA DEL TESORO</t>
  </si>
  <si>
    <t>00099021001 DEPOSITO DE EFECTIVO, DEPOSITANTE: JUAN ANTONIO GUERRA GARCIA, CONCEPTO: DEVOLUCION LEY FINANCIAL MES DE SEPTIEMBRE, CUENTA DE DEPOSITO: CUENTA UNICA DEL TESORO</t>
  </si>
  <si>
    <t>00099021001 DEPOSITO DE EFECTIVO, DEPOSITANTE: JUAN ANTONIO GUERRA GARCIA, CONCEPTO: DEVOLUCION LEY FINANCIAL MES DE AGOSTO, CUENTA DE DEPOSITO: CUENTA UNICA DEL TESORO</t>
  </si>
  <si>
    <t>00099021001 DEPOSITO DE EFECTIVO, DEPOSITANTE: JUAN ANTONIO GUERRA GARCIA, CONCEPTO: DEVOLUCION LEY FINANCIAL MES DE OCTUBRE, CUENTA DE DEPOSITO: CUENTA UNICA DEL TESORO</t>
  </si>
  <si>
    <t>00292012001 DEPOSITO DE EFECTIVO, DEPOSITANTE: MAGDA VANNIA HERBAS ARRIAZA, CONCEPTO: DEVOLUCION DE HABERES, CUENTA DE DEPOSITO: CUENTA UNICA DEL TESORO</t>
  </si>
  <si>
    <t>00523012001 DEP.DE CHEQ.AJENOS,RET.DE CAM.,CONCEPTO: VENTA DE SERVICIOS ECOBOL,DEP.: BENJAMIN AQUINO Q. , PROCEDENCIA: BANCO MERCANTIL SANTA CRUZ SA., CHEQUE: 197333, FECHA DE EMISION:11/07/2016</t>
  </si>
  <si>
    <t>00572012001 DEP.DE CHEQ.AJENOS,RET.DE CAM.,CONCEPTO: TRASPASO,DEP.: EMAPA , PROCEDENCIA: BANCO UNION S.A., CHEQUE: 21729, FECHA DE EMISION:05/07/2016</t>
  </si>
  <si>
    <t>00099021001 DEPOSITO DE EFECTIVO, DEPOSITANTE: JUAN MARTINEZ FUENTES, CONCEPTO: DOBLE PERCEPCIÓN, CUENTA DE DEPOSITO: CUENTA UNICA DEL TESORO</t>
  </si>
  <si>
    <t>00099021001 DEPOSITO DE EFECTIVO, DEPOSITANTE: ESTANISLAO SALCEDO TOLA, CONCEPTO: DOBLE PERCEPCION, CUENTA DE DEPOSITO: CUENTA UNICA DEL TESORO</t>
  </si>
  <si>
    <t>00099021001 DEP.DE CHEQ.AJENOS,RET.DE CAM.,CONCEPTO: DEVOLUCIÓN DE BAJAS MÉDICAS POR INCAPACIDAD TEMPORAL,DEP.: MINISTERIO DE SALUD , PROCEDENCIA: BANCO UNION S.A., CHEQUE: 18719, FECHA DE EMISION:14/07/2016</t>
  </si>
  <si>
    <t>00283062001 DEP.DE CHEQ.AJENOS,RET.DE CAM.,CONCEPTO: DEVOLUCION DE VIATICOS SANTA CRUZ,DEP.: ADUANA NAL. DE BOLIVIA , PROCEDENCIA: BANCO UNION S.A., CHEQUE: 2098, FECHA DE EMISION:18/07/2016</t>
  </si>
  <si>
    <t>00046024204 DEP.DE CHEQ.AJENOS,RET.DE CAM.,CONCEPTO: DEVOLUCIÓN DE BAJAS MÉDICAS POR INCAPACIDAD TEMPORAL,DEP.: MINISTERIO DE SALUD , PROCEDENCIA: BANCO UNION S.A., CHEQUE: 18721, FECHA DE EMISION:14/07/2016</t>
  </si>
  <si>
    <t>00046021109 DEP.DE CHEQ.AJENOS,RET.DE CAM.,CONCEPTO: DEVOLUCIÓN DE BAJAS MÉDICAS POR INCAPACIDAD TEMPORAL,DEP.: MINISTERIO DE SALUD , PROCEDENCIA: BANCO UNION S.A., CHEQUE: 18720, FECHA DE EMISION:14/07/2016</t>
  </si>
  <si>
    <t>00283062001 DEP.DE CHEQ.AJENOS,RET.DE CAM.,CONCEPTO: DEVOLUCION DE VIATICOS,DEP.: ADUANA NAL. DE BOLIVIA , PROCEDENCIA: BANCO UNION S.A., CHEQUE: 2099, FECHA DE EMISION:18/07/2016</t>
  </si>
  <si>
    <t>00099021001 DEP.DE CHEQ.AJENOS,RET.DE CAM.,CONCEPTO: DEVOLUCIÓN DE PASAJES NO UTILIZADOS,DEP.: MINISTERIO DE EDUCACIÓN , PROCEDENCIA: BANCO UNION S.A., CHEQUE: 20091, FECHA DE EMISION:20/07/2016</t>
  </si>
  <si>
    <t>00222014302 DEP.DE CHEQ.AJENOS,RET.DE CAM.,CONCEPTO: GIRO: MAX MILAN ARIAS,DEP.: BANCO UNION S.A. , PROCEDENCIA: BANCO UNION S.A., CHEQUE: 142862, FECHA DE EMISION:21/07/2016</t>
  </si>
  <si>
    <t>00099021001 DEP.DE CHEQ.AJENOS,RET.DE CAM.,CONCEPTO: GIRO: FROILAN ZARZUELA CHAMBI,DEP.: BANCO UNION S.A. , PROCEDENCIA: BANCO UNION S.A., CHEQUE: 142858, FECHA DE EMISION:21/07/2016</t>
  </si>
  <si>
    <t>00099021001 DEP.DE CHEQ.AJENOS,RET.DE CAM.,CONCEPTO: GIRO: FROILAN ZARZUELA CHAMBI,DEP.: BANCO UNION S.A. , PROCEDENCIA: BANCO UNION S.A., CHEQUE: 142859, FECHA DE EMISION:21/07/2016</t>
  </si>
  <si>
    <t>00099021001 DEP.DE CHEQ.AJENOS,RET.DE CAM.,CONCEPTO: GIRO: FLORES MARIA GUERRERO DE,DEP.: BANCO UNION S.A. , PROCEDENCIA: BANCO UNION S.A., CHEQUE: 142857, FECHA DE EMISION:21/07/2016</t>
  </si>
  <si>
    <t>00099021001 DEP.DE CHEQ.AJENOS,RET.DE CAM.,CONCEPTO: GIRO: ESCALERA ROMUALDA LAKKA DE,DEP.: BANCO UNION S.A. , PROCEDENCIA: BANCO UNION S.A., CHEQUE: 142860, FECHA DE EMISION:21/07/2016</t>
  </si>
  <si>
    <t>00099021001 DEP.DE CHEQ.AJENOS,RET.DE CAM.,CONCEPTO: GIRO: JUAN MARIÑO HUAYLLA,DEP.: BANCO UNION S.A. , PROCEDENCIA: BANCO UNION S.A., CHEQUE: 142864, FECHA DE EMISION:21/07/2016</t>
  </si>
  <si>
    <t>00099021001 DEP.DE CHEQ.AJENOS,RET.DE CAM.,CONCEPTO: GIRO: VEGA ESCOBAR JOSE DAVID,DEP.: BANCO UNION S.A. , PROCEDENCIA: BANCO UNION S.A., CHEQUE: 142865, FECHA DE EMISION:21/07/2016</t>
  </si>
  <si>
    <t>00222014302 DEP.DE CHEQ.AJENOS,RET.DE CAM.,CONCEPTO: GIRO: MAX MILAN ARIAS,DEP.: BANCO UNION S.A. , PROCEDENCIA: BANCO UNION S.A., CHEQUE: 142863, FECHA DE EMISION:21/07/2016</t>
  </si>
  <si>
    <t>00099024113 DEPOSITO DE EFECTIVO, DEPOSITANTE: GOBIERNO AUTONOMO MUNICIPAL DE COMANCHE, CONCEPTO: DEVOLUCION DE SALDOS DE LA CUENTA BOLIVIA CAMBIA, CUENTA DE DEPOSITO: CUENTA UNICA DEL TESORO</t>
  </si>
  <si>
    <t>00292082001 DEP.DE CHEQ.AJENOS,RET.DE CAM.,CONCEPTO: DEVOLUCION DE SALDO NO EJECUTADO,DEP.: VIAS BOLIVIA , PROCEDENCIA: BANCO UNION S.A., CHEQUE: 5554, FECHA DE EMISION:18/07/2016</t>
  </si>
  <si>
    <t>00287102001 DEPOSITO DE EFECTIVO, DEPOSITANTE: FPS - CENTRAL, CONCEPTO: DEVOLUCIÓN DE RECURSOS NO UTILIZADOS C - 31 # 732/16, CUENTA DE DEPOSITO: CUENTA UNICA DEL TESORO</t>
  </si>
  <si>
    <t>00670062001 DEP.DE CHEQ.AJENOS,RET.DE CAM.,CONCEPTO: MULTAS ELECTORALES GESTION 2016 TED ORURO,DEP.: ORGANO ELECTORAL PLURINACIONAL , PROCEDENCIA: BANCO UNION S.A., CHEQUE: 2513, FECHA DE EMISION:15/07/2016</t>
  </si>
  <si>
    <t>00591012001 DEPOSITO DE EFECTIVO, DEPOSITANTE: MIGUEL ANGEL ARENAS, CONCEPTO: PARA COMPRESORAS MÓVILES, CUENTA DE DEPOSITO: CUENTA UNICA DEL TESORO</t>
  </si>
  <si>
    <t>00099021001 DEPOSITO DE EFECTIVO, DEPOSITANTE: SONIA WILMA SALINAS CARDENAS, CONCEPTO: DOBLE PERCEPCIÓN, CUENTA DE DEPOSITO: CUENTA UNICA DEL TESORO</t>
  </si>
  <si>
    <t>00099021001 DEPOSITO DE EFECTIVO, DEPOSITANTE: HUANCA COPA LUCIANO EULOGIO, CONCEPTO: DEVOLUCIÓN DE IMPUESTOS NO RETENIDOS EN C-31, CUENTA DE DEPOSITO: CUENTA UNICA DEL TESORO</t>
  </si>
  <si>
    <t>00099021001 DEPOSITO DE EFECTIVO, DEPOSITANTE: CASTEDO ARTEAGA FRANZ DICKER, CONCEPTO: DEVOLUCIÓN DE RETENCIONES DE IMPUESTOS NO PAGADOS, CUENTA DE DEPOSITO: CUENTA UNICA DEL TESORO</t>
  </si>
  <si>
    <t>00526012001 DEPOSITO DE EFECTIVO, DEPOSITANTE: ERICK CONDORENA ROJAS - BOLIVIA TV, CONCEPTO: DEVOLUCIÓN DE PASAJES, CUENTA DE DEPOSITO: CUENTA UNICA DEL TESORO</t>
  </si>
  <si>
    <t>00099018039 DEP.DE CHEQ.AJENOS,RET.DE CAM.,CONCEPTO: TRANSFERENCIA DE RECURSOS VENTA DE FERTILIZANTES JUNIO,DEP.: INSUMOS BOLIVIA , PROCEDENCIA: BANCO UNION S.A., CHEQUE: 110, FECHA DE EMISION:21/07/2016</t>
  </si>
  <si>
    <t>00099021001 DEP.DE CHEQ.AJENOS,RET.DE CAM.,CONCEPTO: DEPÓSITO POR RETENCIÓN DE LLAMADAS TELEFÓNICAS SIN JUSTIFICACIÓN MES DE MAYO - DOCUMENTO 1170/2016,DEP.: MARIA ANGELICA TARIFA BORDA - ATT</t>
  </si>
  <si>
    <t>00523012001 DEP.DE CHEQ.AJENOS,RET.DE CAM.,CONCEPTO: PAGO POR LA PRESTACION A SERVICIOS POSTALES,DEP.: ECOBOL , PROCEDENCIA: BANCO BISA S.A., CHEQUE: 4710, FECHA DE EMISION:12/07/2016</t>
  </si>
  <si>
    <t>00099021001 DEP.DE CHEQ.AJENOS,RET.DE CAM.,CONCEPTO: AMORTIZACION DEUDA POR COBROS INDEBIDOS DEL SR. VICTORIANO LUNA SAAVEDRA,DEP.: SENASIR , PROCEDENCIA: BANCO UNION S.A., CHEQUE: 7068, FECHA DE EMISION:18/07/2016</t>
  </si>
  <si>
    <t>00594012001 DEP.DE CHEQ.AJENOS,RET.DE CAM.,CONCEPTO: COBRO DE SEGURO DE ROBO PTO. ROSARIO,DEP.: ADMINISTRACION DE SERVICIOS PORTUARIOS-BOLIVIA , PROCEDENCIA: BANCO UNION S.A., CHEQUE: 181, FECHA DE EMISION:13/07/2016</t>
  </si>
  <si>
    <t>00099021001 DEP.DE CHEQ.AJENOS,RET.DE CAM.,CONCEPTO: GIRO: VEGA ESCOBAR JOSE DAVID,DEP.: BANCO UNION S.A. , PROCEDENCIA: BANCO UNION S.A., CHEQUE: 142866, FECHA DE EMISION:22/07/2016</t>
  </si>
  <si>
    <t>00086031101 DEP.DE CHEQ.AJENOS,RET.DE CAM.,CONCEPTO: POR MULTAS,DEP.: PN. CARRASCO - SERNAP. , PROCEDENCIA: BANCO UNION S.A., CHEQUE: 835, FECHA DE EMISION:30/06/2016</t>
  </si>
  <si>
    <t>00099021001 DEPOSITO DE EFECTIVO, DEPOSITANTE: JOSE LUIS RODRIGUEZ HUARACHI, CONCEPTO: REVERSIONES SIGEP, CUENTA DE DEPOSITO: CUENTA UNICA DEL TESORO</t>
  </si>
  <si>
    <t>00099021001 DEPOSITO DE EFECTIVO, DEPOSITANTE: BAT. ING. VII "SAJAMA", CONCEPTO: REVERSION SOAT 2016, CUENTA DE DEPOSITO: CUENTA UNICA DEL TESORO</t>
  </si>
  <si>
    <t>00099021001 DEPOSITO DE EFECTIVO, DEPOSITANTE: RIAT-30 "MURILLO", CONCEPTO: REVERSION SERVICIO AGUA NOVIEMBRE 2015, CUENTA DE DEPOSITO: CUENTA UNICA DEL TESORO</t>
  </si>
  <si>
    <t>00099021001 DEPOSITO DE EFECTIVO, DEPOSITANTE: RIAT -30 "MURILLO", CONCEPTO: REVERSION SERVICIO AGUA OCTUBRE 2015, CUENTA DE DEPOSITO: CUENTA UNICA DEL TESORO</t>
  </si>
  <si>
    <t>00099021001 DEPOSITO DE EFECTIVO, DEPOSITANTE: RIAT-30 "MURILLO", CONCEPTO: REVERSION SERVICIO AGUA SEPTIEMBRE 2015, CUENTA DE DEPOSITO: CUENTA UNICA DEL TESORO</t>
  </si>
  <si>
    <t>UNIVERSIDAD NACIONAL SIGLO XX  ""UNSXX"</t>
  </si>
  <si>
    <t>00099021001 DEPOSITO DE EFECTIVO, DEPOSITANTE: WILFREDO CANAVIRI YUJRA UNSXX, CONCEPTO: DEVOL DEMASIA HABERES POR MAXIMA REMUNERACION SECTOR PUBLICO, CUENTA DE DEPOSITO: CUENTA UNICA DEL TESORO</t>
  </si>
  <si>
    <t>00099021001 DEPOSITO DE EFECTIVO, DEPOSITANTE: OSCAR NIGOEVIC HEREDIA UNSXX, CONCEPTO: DEVOL DEMASIA HABERES POR MAXIMA REMUNERACION SECTOR PUBLICO, CUENTA DE DEPOSITO: CUENTA UNICA DEL TESORO</t>
  </si>
  <si>
    <t>00099021001 DEPOSITO DE EFECTIVO, DEPOSITANTE: OSCAR PEREDO VALDEZ, CONCEPTO: DEVOL DEMASIA HABERES POR MAXIMA REMUNERACION SECTOR PUBLICO, CUENTA DE DEPOSITO: CUENTA UNICA DEL TESORO</t>
  </si>
  <si>
    <t>00099021001 DEPOSITO DE EFECTIVO, DEPOSITANTE: OSVALDO LOPEZ SOTO UNSXX, CONCEPTO: DEVOL DEMASIA HABERES POR MAXIMA REMUNERACION SECTOR PUBLICO, CUENTA DE DEPOSITO: CUENTA UNICA DEL TESORO</t>
  </si>
  <si>
    <t>00099021001 DEPOSITO DE EFECTIVO, DEPOSITANTE: JOSE RENE QUIROGA, CONCEPTO: PAGO POR DOBLE PERCEPCION, CUENTA DE DEPOSITO: CUENTA UNICA DEL TESORO</t>
  </si>
  <si>
    <t>00041031107 DEPOSITO DE EFECTIVO, DEPOSITANTE: LUIS ESTEBAN FLORES SAMO, CONCEPTO: DEV PASAJES, CUENTA DE DEPOSITO: CUENTA UNICA DEL TESORO</t>
  </si>
  <si>
    <t>00225014403 DEPOSITO DE EFECTIVO, DEPOSITANTE: DIEGO VARGAS, CONCEPTO: DEVOLUCION DE FONDOS EN AVANCE POR SERVICIO TRAMITADOR, CUENTA DE DEPOSITO: CUENTA UNICA DEL TESORO</t>
  </si>
  <si>
    <t>00576012002 DEP.DE CHEQ.AJENOS,RET.DE CAM.,CONCEPTO: PAGO DE SINIESTRO DE PÓLIZA DE SEGURO DE TRANSPORTE N ° TRA - 1226,DEP.: SEGUROS FORTALEZA , PROCEDENCIA: BANCO BISA S.A., CHEQUE: 1806, FECHA DE EMISION:19/07/2016</t>
  </si>
  <si>
    <t>00523012001 DEP.DE CHEQ.AJENOS,RET.DE CAM.,CONCEPTO: VENTA DE SERVICIOS ECOBOL,DEP.: BENJAMIN AQUINO , PROCEDENCIA: BANCO UNION S.A., CHEQUE: 27, FECHA DE EMISION:20/07/2016</t>
  </si>
  <si>
    <t>00523012001 DEP.DE CHEQ.AJENOS,RET.DE CAM.,CONCEPTO: VENTA DE SERVICIOS ECOBOL,DEP.: BENJAMIN AQUINO , PROCEDENCIA: BANCO UNION S.A., CHEQUE: 26, FECHA DE EMISION:20/07/2016</t>
  </si>
  <si>
    <t>00099021001 DEP.DE CHEQ.AJENOS,RET.DE CAM.,CONCEPTO: REVERISÓN AL PREVENTIVO N°944 POR DEVOLUCIÓN GASTOS ADMINISTRATIVOS COBRADOS POR BOA,DEP.: LUIS M. BIRBUET BUSTILLOS - VICEPR DEL EST</t>
  </si>
  <si>
    <t>00660012006 DEP.DE CHEQ.AJENOS,RET.DE CAM.,CONCEPTO: EXCEDENTE LLAMADAS TELEFONICAS GESTIONES PASADAS,DEP.: ORGANO JUDICIAL-DTO ORURO , PROCEDENCIA: BANCO UNION S.A., CHEQUE: 752, FECHA DE EMISION:15/07/2016</t>
  </si>
  <si>
    <t>00660012006 DEP.DE CHEQ.AJENOS,RET.DE CAM.,CONCEPTO: EXEDENTE LLAMADAS TELEFONICAS GESTIONES PASADAS,DEP.: ORGANO JUDICIAL-DTO ORURO , PROCEDENCIA: BANCO UNION S.A., CHEQUE: 750, FECHA DE EMISION:14/07/2016</t>
  </si>
  <si>
    <t>00660012006 DEP.DE CHEQ.AJENOS,RET.DE CAM.,CONCEPTO: EXEDENTE LLAMADAS TELEFONICAS GESTIONES PASADAS,DEP.: ORGANO JUDICIAL-DTO ORURO , PROCEDENCIA: BANCO UNION S.A., CHEQUE: 737, FECHA DE EMISION:30/06/2016</t>
  </si>
  <si>
    <t>00660122001 DEP.DE CHEQ.AJENOS,RET.DE CAM.,CONCEPTO: RECUPERACION DE VIATICO POR FALTA DE INFORMES DE VIAJE DE JUNIO 2016,DEP.: ORGANO JUDICIAL D.A.F. DISTRITO SANTA CRUZ , PROCEDENCIA: BANCO UNION S.A., CHEQUE: 2943, FECHA DE EMISION:15/07/2016</t>
  </si>
  <si>
    <t>00660122001 DEP.DE CHEQ.AJENOS,RET.DE CAM.,CONCEPTO: RECUPERACION DE CUENTAS POR COBRAR POR EXCEDENTE DE LLAMADAS TELEFONICAS DE MAYO 2016,DEP.: ORGANO JUDICIAL D.A.F. DISTRITO SANTA CRUZ</t>
  </si>
  <si>
    <t>00046058003 DEPOSITO DE EFECTIVO, DEPOSITANTE: RUTH SONIA NAO COPANA, CONCEPTO: DEVOLUCIÓN DE SALDO, CUENTA DE DEPOSITO: CUENTA UNICA DEL TESORO</t>
  </si>
  <si>
    <t>00047247001 DEP.DE CHEQ.AJENOS,RET.DE CAM.,CONCEPTO: DEVOLUCION DE SALDOS DE LA ASOCIACION COOPERATIVA AGROPECUARIA ILLAMPU LTDA. HITO 1,DEP.: COOPERATIVA ILLAMPU LTDA , PROCEDENCIA: BANCO DE CREDITO DE BOLIVIA S.A., CHEQUE: 83, FECHA DE EMISION:29/06/2016</t>
  </si>
  <si>
    <t>00099021001 DEPOSITO DE EFECTIVO, DEPOSITANTE: MINISTERIO DE LA PRESIDENCIA UE-FNSE, CONCEPTO: DEVOLUCION SALDO FONDO EN AVANCE DEL PROYECTO CASA DE HUESPEDES Y EVENTOS FENACIEBO, CUENTA DE DEPOSITO: CUENTA UNICA DEL TESORO</t>
  </si>
  <si>
    <t>00047247001 DEPOSITO DE EFECTIVO, DEPOSITANTE: UOR - NORTE - PROGRAMA EMPUGNAR MDRY T, CONCEPTO: DEVOLUCION SALDO FDO ROTATIVO JUNIO 2016- VOR NORTE, CUENTA DE DEPOSITO: CUENTA UNICA DEL TESORO</t>
  </si>
  <si>
    <t>00523012001 DEP.DE CHEQ.AJENOS,RET.DE CAM.,CONCEPTO: PAGO POR PRESTACIÓN DE SERVICIO POSTAL,DEP.: ECOBOL , PROCEDENCIA: BANCO BISA S.A., CHEQUE: 4598, FECHA DE EMISION:11/07/2016</t>
  </si>
  <si>
    <t>00523012001 DEP.DE CHEQ.AJENOS,RET.DE CAM.,CONCEPTO: PAGO POR PRESTACIÓN DE SERVICIO POSTAL,DEP.: ECOBOL , PROCEDENCIA: BANCO NACIONAL DE BOLIVIA S.A., CHEQUE: 5772143, FECHA DE EMISION:20/07/2016</t>
  </si>
  <si>
    <t>00523012001 DEP.DE CHEQ.AJENOS,RET.DE CAM.,CONCEPTO: PAGO POR PRESTACIÓN DE SERVICIO POSTAL,DEP.: ECOBOL , PROCEDENCIA: BANCO NACIONAL DE BOLIVIA S.A., CHEQUE: 5658272, FECHA DE EMISION:15/07/2016</t>
  </si>
  <si>
    <t>00099021001 DEPOSITO DE EFECTIVO, DEPOSITANTE: GUILLERMO ALBERTO CHUMACERO VEGA, CONCEPTO: DOBLE PERCEPCION, CUENTA DE DEPOSITO: CUENTA UNICA DEL TESORO</t>
  </si>
  <si>
    <t>00070011102 DEP.DE CHEQ.AJENOS,RET.DE CAM.,CONCEPTO: DEVOLUCIÓN DESCUENTOS REALIZADOS AL PERSONAL DEL MTEPS POR NO CUMPLIR DESCARGOS,DEP.: MINISTERIO DE TRABAJO , PROCEDENCIA: BANCO UNION S.A., CHEQUE: 7596, FECHA DE EMISION:21/07/2016</t>
  </si>
  <si>
    <t>00099021001 DEPOSITO DE EFECTIVO, DEPOSITANTE: AMALIA CAROLINA ORTEGA PEREZ, CONCEPTO: DEVOLUCION DEL PAGO EN EXCESO DEL SALARIO MAYOR DEL PRESIDENTE OCTUBRE 2014, CUENTA DE DEPOSITO: CUENTA UNICA DEL TESORO</t>
  </si>
  <si>
    <t>00099021001 DEPOSITO DE EFECTIVO, DEPOSITANTE: AMALIA CAROLINA ORTEGA PEREZ, CONCEPTO: DEVOLUCION DEL PAGO EN EXCESO DEL SALARIO MAYOR DEL PRESIDENTE AGOSTO 2014, CUENTA DE DEPOSITO: CUENTA UNICA DEL TESORO</t>
  </si>
  <si>
    <t>00046058002 DEPOSITO DE EFECTIVO, DEPOSITANTE: MINISTERIO DE SALUD, CONCEPTO: DEVOLUCIÓN DE VIÁTICOS ""SEGUIMIENTO DE ACT. FIJOS EN LOS MUNICIPIOS DE POTOSÍ"", CUENTA DE DEPOSITO: CUENTA UNICA DEL TESORO</t>
  </si>
  <si>
    <t>00099021001 DEPOSITO DE EFECTIVO, DEPOSITANTE: AMALIA CAROLINA ORTEGA PEREZ, CONCEPTO: DEVOLUCION DEL PAGO EN EXCESO DEL SALARIO MAYOR DEL PRESIDENTE JUNIO 2014, CUENTA DE DEPOSITO: CUENTA UNICA DEL TESORO</t>
  </si>
  <si>
    <t>00340012003 DEP.DE CHEQ.AJENOS,RET.DE CAM.,CONCEPTO: REVERSION AL COMPROBANTE C- 31 Nª275, DEVOLUCION SALDO PLANILLA DE COMPENSACION FEBRERO 2016,DEP.: SEGIP OFICINA NACIONAL , PROCEDENCIA: BANCO UNION S.A., CHEQUE: 9630, FECHA DE EMISION:20/07/2016</t>
  </si>
  <si>
    <t>00099021001 DEPOSITO DE EFECTIVO, DEPOSITANTE: ROMULO JUSTINIANO ESTRELLA, CONCEPTO: DEVOLUCION POR PAGO DE DEMASIA POR CAJA Y APORTES, CUENTA DE DEPOSITO: CUENTA UNICA DEL TESORO</t>
  </si>
  <si>
    <t>00099021001 DEPOSITO DE EFECTIVO, DEPOSITANTE: MINISTERIO DE EDUCACION, CONCEPTO: DEVOLUCION DE SUELDO, CUENTA DE DEPOSITO: CUENTA UNICA DEL TESORO</t>
  </si>
  <si>
    <t>00130012001 DEPOSITO DE EFECTIVO, DEPOSITANTE: COOPERATIVA MINERA AURIFERA UNION LTDA., CONCEPTO: CREDITO, CUENTA DE DEPOSITO: CUENTA UNICA DEL TESORO</t>
  </si>
  <si>
    <t>00225024101 DEPOSITO DE EFECTIVO, DEPOSITANTE: HUMBERTO RODA ROSALES, CONCEPTO: POR RETENCION DE IMPUESTOS POR SERVICIO DE ALIMENTACION, CUENTA DE DEPOSITO: CUENTA UNICA DEL TESORO</t>
  </si>
  <si>
    <t>00099021001 DEPOSITO DE EFECTIVO, DEPOSITANTE: CESAR LUIS CATUNTA ALANOCA, CONCEPTO: DEVOLUCIÓN DE RECURSOS, CUENTA DE DEPOSITO: CUENTA UNICA DEL TESORO</t>
  </si>
  <si>
    <t>00099021001 DEPOSITO DE EFECTIVO, DEPOSITANTE: CELESTINO GUTIERREZ HUAÑAPACO, CONCEPTO: DOBLE PERCEPCIÓN, CUENTA DE DEPOSITO: CUENTA UNICA DEL TESORO</t>
  </si>
  <si>
    <t>00190012003 DEPOSITO DE EFECTIVO, DEPOSITANTE: AMILCAR ONDARZA, CONCEPTO: DEVOLUCIÓN VIÁTICOS A PANDO DEL 17 AL 18 SEPTIEMBRE / 2015, CUENTA DE DEPOSITO: CUENTA UNICA DEL TESORO</t>
  </si>
  <si>
    <t>00099021001 DEPOSITO DE EFECTIVO, DEPOSITANTE: RI-27 "ANTOFAGASTA", CONCEPTO: REVERSION DE COMBUSTIBLE CORRESPONDIENTE AL MES DE AGOSTO 2015, CUENTA DE DEPOSITO: CUENTA UNICA DEL TESORO</t>
  </si>
  <si>
    <t>00099021001 DEPOSITO DE EFECTIVO, DEPOSITANTE: JAIME BALLIVIAN CAPRILES, CONCEPTO: DEVOLUCION POR PAGOS EN DEMASIA Y APORTES, CUENTA DE DEPOSITO: CUENTA UNICA DEL TESORO</t>
  </si>
  <si>
    <t>00041031107 DEPOSITO DE EFECTIVO, DEPOSITANTE: IBMETRO, CONCEPTO: DEVOLUCION GASTOS DE TRANSPORTE, CUENTA DE DEPOSITO: CUENTA UNICA DEL TESORO</t>
  </si>
  <si>
    <t>00287100050 DEP.DE CHEQ.AJENOS,RET.DE CAM.,CONCEPTO: REVERSION DEL C-31 N° 150 SIP POR PAGO EN DEMASIA-SCZ,DEP.: FPS-OFICINA CENTRAL , PROCEDENCIA: BANCO UNION S.A., CHEQUE: 374, FECHA DE EMISION:13/07/2016</t>
  </si>
  <si>
    <t>00046024204 DEPOSITO DE EFECTIVO, DEPOSITANTE: MIN DE SALUD-JAVIER MONTENEGRO VALVERDE, CONCEPTO: RECURSOS NO UTILIZADOS CBTE 2468 C-31 3287, CUENTA DE DEPOSITO: CUENTA UNICA DEL TESORO</t>
  </si>
  <si>
    <t>00046024204 DEPOSITO DE EFECTIVO, DEPOSITANTE: MIN DE SALUD-JAVIER MONTENEGRO VALVERDE, CONCEPTO: RECURSOS NO UTILIZADOS CBTE 2402 C-31 3235/16, CUENTA DE DEPOSITO: CUENTA UNICA DEL TESORO</t>
  </si>
  <si>
    <t>00660102001 DEP.DE CHEQ.AJENOS,RET.DE CAM.,CONCEPTO: EXCEDENTE DE LLAMADAS TELEFÓNICAS,DEP.: ORGANO JUDICIAL - DTO POTOSÍ , PROCEDENCIA: BANCO UNION S.A., CHEQUE: 781, FECHA DE EMISION:14/07/2016</t>
  </si>
  <si>
    <t>00660012006 DEP.DE CHEQ.AJENOS,RET.DE CAM.,CONCEPTO: CUENTAS POR COBRAR, EXCEDENTE DE LLAMADAS DE GESTIONES ANTERIORES,DEP.: ORGANO JUDICIAL - DTO. POTOSÍ , PROCEDENCIA: BANCO UNION S.A., CHEQUE: 783, FECHA DE EMISION:14/07/2016</t>
  </si>
  <si>
    <t>00660032001 DEP.DE CHEQ.AJENOS,RET.DE CAM.,CONCEPTO: DEVOLUCIÓN DE PASAJES GESTIÓN 2016,DEP.: ORGANO JUDICIAL - CONSEJO MAGISTRATURA , PROCEDENCIA: BANCO UNION S.A., CHEQUE: 519, FECHA DE EMISION:21/07/2016</t>
  </si>
  <si>
    <t>00660012006 DEP.DE CHEQ.AJENOS,RET.DE CAM.,CONCEPTO: DEVOLUCIÓN DE PASAJES Y VIÁTICOS Y MULTA GESTIÓN 2015,DEP.: ORGANO JUDICIAL - CONSEJO MAGISTRATURA , PROCEDENCIA: BANCO UNION S.A., CHEQUE: 518, FECHA DE EMISION:21/07/2016</t>
  </si>
  <si>
    <t>00099021001 DEP.DE CHEQ.AJENOS,RET.DE CAM.,CONCEPTO: POR REVERSION DE FONDOS NO UTILIZADOS,DEP.: PN NOEL KEMPFF MERCADO-SERNAP , PROCEDENCIA: BANCO UNION S.A., CHEQUE: 897, FECHA DE EMISION:30/06/2016</t>
  </si>
  <si>
    <t>00099021001 DEP.DE CHEQ.AJENOS,RET.DE CAM.,CONCEPTO: POR REVERSION DE FONDOS NO UTILIZADOS,DEP.: PN NOEL KEMPFF MERCADO-SERNAP , PROCEDENCIA: BANCO UNION S.A., CHEQUE: 900, FECHA DE EMISION:30/06/2016</t>
  </si>
  <si>
    <t>00041031107 DEPOSITO DE EFECTIVO, DEPOSITANTE: OMAR CESAR CALLISAYA MAMANI, CONCEPTO: DEVOLUCIÓN DE PASAJES, CUENTA DE DEPOSITO: CUENTA UNICA DEL TESORO</t>
  </si>
  <si>
    <t>00099021001 DEPOSITO DE EFECTIVO, DEPOSITANTE: RAYMUNDO BUENO GARCIA, CONCEPTO: DEVOLUCION HABERES DE JUNIO, CUENTA DE DEPOSITO: CUENTA UNICA DEL TESORO</t>
  </si>
  <si>
    <t>00291012007 DEP.DE CHEQ.AJENOS,RET.DE CAM.,CONCEPTO: MULTAS POR INCUMPLIMIENTO DE CONTRATO,DEP.: REGIONAL SANTA CRUZ , PROCEDENCIA: BANCO UNION S.A., CHEQUE: 3869, FECHA DE EMISION:21/07/2016</t>
  </si>
  <si>
    <t>00291014101 DEP.DE CHEQ.AJENOS,RET.DE CAM.,CONCEPTO: SALDOS NO UTILIZADOS PROYECTO CAMINO RIO ISINUTA,DEP.: REGIONAL COCHABAMBA , PROCEDENCIA: BANCO UNION S.A., CHEQUE: 2497, FECHA DE EMISION:20/07/2016</t>
  </si>
  <si>
    <t>00099021001 DEPOSITO DE EFECTIVO, DEPOSITANTE: EDWIN ORLANDO COSTAS SALAZAR, CONCEPTO: DEVOLUCION DE PASAJES, CUENTA DE DEPOSITO: CUENTA UNICA DEL TESORO</t>
  </si>
  <si>
    <t>00523012001 DEP.DE CHEQ.AJENOS,RET.DE CAM.,CONCEPTO: PAGO POR PRESTACION DE SERVICIOS POSTALES,DEP.: ECOBOL , PROCEDENCIA: BANCO DE CREDITO DE BOLIVIA S.A., CHEQUE: 4029, FECHA DE EMISION:21/07/2016</t>
  </si>
  <si>
    <t>00047228001 DEP.DE CHEQ.AJENOS,RET.DE CAM.,CONCEPTO: DEVOLUCIÓN TRANSFERENCIA,DEP.: ASOC PROD DE CARNE Y LECHE DE JATITA APROCALEJ , PROCEDENCIA: BANCO NACIONAL DE BOLIVIA S.A., CHEQUE: 772423, FECHA DE EMISION:15/07/2016</t>
  </si>
  <si>
    <t>00523012001 DEP.DE CHEQ.AJENOS,RET.DE CAM.,CONCEPTO: PAGO POR PRESTACION DE SERVICIOS POSTALES,DEP.: ECOBOL , PROCEDENCIA: BANCO DE CREDITO DE BOLIVIA S.A., CHEQUE: 4017, FECHA DE EMISION:30/06/2016</t>
  </si>
  <si>
    <t>00099021001 DEP.DE CHEQ.AJENOS,RET.DE CAM.,CONCEPTO: GIRO: TORO RODRIGUEZ DE GARCIA MARIA DEL CARMEN,DEP.: BANCO UNION S.A. , PROCEDENCIA: BANCO UNION S.A., CHEQUE: 142876, FECHA DE EMISION:26/07/2016</t>
  </si>
  <si>
    <t>00523012001 DEP.DE CHEQ.AJENOS,RET.DE CAM.,CONCEPTO: PAGO POR PRESTACION DE SERVICIOS POSTALES,DEP.: ECOBOL , PROCEDENCIA: BANCO UNION S.A., CHEQUE: 1295, FECHA DE EMISION:15/07/2016</t>
  </si>
  <si>
    <t>00523012001 DEP.DE CHEQ.AJENOS,RET.DE CAM.,CONCEPTO: PAGO POR PRESTACION DE SERVICIOS POSTALES,DEP.: ECOBOL , PROCEDENCIA: BANCO UNION S.A., CHEQUE: 3080, FECHA DE EMISION:14/07/2016</t>
  </si>
  <si>
    <t>00099021001 DEP.DE CHEQ.AJENOS,RET.DE CAM.,CONCEPTO: GIRO: TORO RODRIGUEZ DE GARCIA MARIA DEL CARMEN,DEP.: BANCO UNION S.A. , PROCEDENCIA: BANCO UNION S.A., CHEQUE: 142874, FECHA DE EMISION:26/07/2016</t>
  </si>
  <si>
    <t>00099021001 DEP.DE CHEQ.AJENOS,RET.DE CAM.,CONCEPTO: GIRO: BAYA CLAROS FRANCISCO JAVIER,DEP.: BANCO UNION S.A. , PROCEDENCIA: BANCO UNION S.A., CHEQUE: 142872, FECHA DE EMISION:26/07/2016</t>
  </si>
  <si>
    <t>00099021001 DEP.DE CHEQ.AJENOS,RET.DE CAM.,CONCEPTO: GIRO: BAYA CLAROS FRANCISCO JAVIER,DEP.: BANCO UNION S.A. , PROCEDENCIA: BANCO UNION S.A., CHEQUE: 142869, FECHA DE EMISION:26/07/2016</t>
  </si>
  <si>
    <t>00099021001 DEPOSITO DE EFECTIVO, DEPOSITANTE: DORA ARTEAGA ALANOCA, CONCEPTO: DEVOLUCIÓN DE PAGO DE APORTES A LA C.N.S. Y APORTES PATRONALES, CUENTA DE DEPOSITO: CUENTA UNICA DEL TESORO</t>
  </si>
  <si>
    <t>00099021001 DEP.DE CHEQ.AJENOS,RET.DE CAM.,CONCEPTO: GIRO: TORO RODRIGUEZ DE GARCIA MARIA DEL CARMEN,DEP.: BANCO UNION S.A. , PROCEDENCIA: BANCO UNION S.A., CHEQUE: 142873, FECHA DE EMISION:26/07/2016</t>
  </si>
  <si>
    <t>00099021001 DEPOSITO DE EFECTIVO, DEPOSITANTE: CLAUDIA GABRIELA MOLLINEDO CALDERÓN, CONCEPTO: DEVOLUCIÓN POR PAGO APORTES A LA C.N.S. Y APORTES PATRONALES, CUENTA DE DEPOSITO: CUENTA UNICA DEL TESORO</t>
  </si>
  <si>
    <t>00099021001 DEPOSITO DE EFECTIVO, DEPOSITANTE: VIVIAN LOURDES TERAN MITA, CONCEPTO: DEVOLUCIÓN POR PAGO DE APORTE A LA C.N.S. Y APORTES PATRONALES, CUENTA DE DEPOSITO: CUENTA UNICA DEL TESORO</t>
  </si>
  <si>
    <t>00099021001 DEP.DE CHEQ.AJENOS,RET.DE CAM.,CONCEPTO: GIRO: TORO RODRIGUEZ DE GARCIA MARIA DEL CARMEN,DEP.: BANCO UNION S.A. , PROCEDENCIA: BANCO UNION S.A., CHEQUE: 142875, FECHA DE EMISION:26/07/2016</t>
  </si>
  <si>
    <t>00099021001 DEPOSITO DE EFECTIVO, DEPOSITANTE: VENUZ DESIRE VACA ALVAREZ, CONCEPTO: DEVOLUCIÓN POR PAGO DE APORTES A LA C.N.S. Y APORTES PATRONALES, CUENTA DE DEPOSITO: CUENTA UNICA DEL TESORO</t>
  </si>
  <si>
    <t>00099021001 DEP.DE CHEQ.AJENOS,RET.DE CAM.,CONCEPTO: GIRO: BAYA CLAROS FRANCISCO JAVIER,DEP.: BANCO UNION S.A. , PROCEDENCIA: BANCO UNION S.A., CHEQUE: 142871, FECHA DE EMISION:26/07/2016</t>
  </si>
  <si>
    <t>00099021001 DEP.DE CHEQ.AJENOS,RET.DE CAM.,CONCEPTO: GIRO: BAYA CLAROS FRANCISCO JAVIER,DEP.: BANCO UNION S.A. , PROCEDENCIA: BANCO UNION S.A., CHEQUE: 142870, FECHA DE EMISION:26/07/2016</t>
  </si>
  <si>
    <t>00099021001 DEPOSITO DE EFECTIVO, DEPOSITANTE: LIZARDO ORTEGA TUDELA, CONCEPTO: DEVOLUCIÓN POR DOBLE PERCEPCIÓN, CUENTA DE DEPOSITO: CUENTA UNICA DEL TESORO</t>
  </si>
  <si>
    <t>00340012003 DEP.DE CHEQ.AJENOS,RET.DE CAM.,CONCEPTO: REPOSICION TARJETAS PVC EXTRAVIADAS C-31 N° 2270 2015,DEP.: SEGIP OF NACIONAL , PROCEDENCIA: BANCO UNION S.A., CHEQUE: 9628, FECHA DE EMISION:20/07/2016</t>
  </si>
  <si>
    <t>00340012003 DEP.DE CHEQ.AJENOS,RET.DE CAM.,CONCEPTO: REPOSICION POR LAMINA PLASTICA EXTRAVIADA C-31 244 2014,DEP.: SEGIP OF NACIONAL , PROCEDENCIA: BANCO UNION S.A., CHEQUE: 9629, FECHA DE EMISION:20/07/2016</t>
  </si>
  <si>
    <t>00070011102 DEP.DE CHEQ.AJENOS,RET.DE CAM.,CONCEPTO: DEVOLUCIÓN FONDOS DEVUELTOS POR PROCESOS POR A. GARNICA; 1. ANTONIO SAUCEDO Y PATRICIA MACEDO,DEP.: MINISTERIO DE TRABAJO , PROCEDENCIA: BANCO UNION S.A., CHEQUE: 7608, FECHA DE EMISION:25/07/2016</t>
  </si>
  <si>
    <t>00670012001 DEP.DE CHEQ.AJENOS,RET.DE CAM.,CONCEPTO: MULTAS E INFRACCIONES ELECTORALES CORRESPONDIENTE A ABRIL-MAYO/2016-TED TARIJA,DEP.: ORGANO ELECTORAL PLURINACIONAL , PROCEDENCIA: BANCO UNION S.A., CHEQUE: 2773, FECHA DE EMISION:19/07/2016</t>
  </si>
  <si>
    <t>00670012001 DEP.DE CHEQ.AJENOS,RET.DE CAM.,CONCEPTO: MULTAS E INFRACCIONES ELECTORALES CORRESPONDIENTE A DICIEMBRE 2015 TED TARIJA,DEP.: ORGANO ELECTORAL PLURINACIONAL , PROCEDENCIA: BANCO UNION S.A., CHEQUE: 2770, FECHA DE EMISION:19/07/2016</t>
  </si>
  <si>
    <t>00099021001 DEPOSITO DE EFECTIVO, DEPOSITANTE: FELIX PEDRAZA ABASTO CI. 617532 OR, CONCEPTO: DOBLE PERCEPCION, CUENTA DE DEPOSITO: CUENTA UNICA DEL TESORO</t>
  </si>
  <si>
    <t>00099021001 DEP.DE CHEQ.AJENOS,RET.DE CAM.,CONCEPTO: DEVOLUCION DE COTIZACION EXCESO EMPLEADOR,DEP.: FUTURO DE BOLIVIA S.A. AFP , PROCEDENCIA: BANCO DE CREDITO DE BOLIVIA S.A., CHEQUE: 45250, FECHA DE EMISION:25/07/2016</t>
  </si>
  <si>
    <t>00099021001 DEP.DE CHEQ.AJENOS,RET.DE CAM.,CONCEPTO: REEMBOLSO SUBSIDIO POR INCAPACIDAD TEMPORAL,DEP.: CONTRALORIA GENERAL DEL ESTADO , PROCEDENCIA: BANCO NACIONAL DE BOLIVIA S.A., CHEQUE: 5543137, FECHA DE EMISION:30/06/2016</t>
  </si>
  <si>
    <t>00099021001 DEPOSITO DE EFECTIVO, DEPOSITANTE: CARLOS S. CHIPANA ZEBALLOS, CONCEPTO: DEVOLUCION POR REFRIGERIO, CUENTA DE DEPOSITO: CUENTA UNICA DEL TESORO</t>
  </si>
  <si>
    <t>00099021001 DEPOSITO DE EFECTIVO, DEPOSITANTE: DAVID MANCILLA LIMA, CONCEPTO: PAGO DE DOBLE PERCEPCION, CUENTA DE DEPOSITO: CUENTA UNICA DEL TESORO</t>
  </si>
  <si>
    <t>00099021001 DEPOSITO DE EFECTIVO, DEPOSITANTE: MANUEL FLORES MIRANDA, CONCEPTO: DEVOLUCIÓN POR PAGO EN DEMACÍA, APORTES A LA CNS Y APORTES PATRONALES, CUENTA DE DEPOSITO: CUENTA UNICA DEL TESORO</t>
  </si>
  <si>
    <t>00523012001 DEP.DE CHEQ.AJENOS,RET.DE CAM.,CONCEPTO: VENTA DE SERVICIOS ECOBOL,DEP.: BENJAMIN AQUINO O. , PROCEDENCIA: BANCO NACIONAL DE BOLIVIA S.A., CHEQUE: 6077897, FECHA DE EMISION:25/07/2016</t>
  </si>
  <si>
    <t>00099021001 DEPOSITO DE EFECTIVO, DEPOSITANTE: CUETO YUJRA VALENCIA, CONCEPTO: DEVOLUCIÓN DE IMPORTES OBSERVADOS, CUENTA DE DEPOSITO: CUENTA UNICA DEL TESORO</t>
  </si>
  <si>
    <t>00099021001 DEP.DE CHEQ.AJENOS,RET.DE CAM.,CONCEPTO: GIRO: MOYA OPORTO JORGE,DEP.: BANCO UNION S.A. , PROCEDENCIA: BANCO UNION S.A., CHEQUE: 142878, FECHA DE EMISION:27/07/2016</t>
  </si>
  <si>
    <t>00099021001 DEP.DE CHEQ.AJENOS,RET.DE CAM.,CONCEPTO: DEVOLUCION FONDOS EN AVANCE - TARIJA (ANH),DEP.: ANH , PROCEDENCIA: BANCO UNION S.A., CHEQUE: 657, FECHA DE EMISION:29/06/2016</t>
  </si>
  <si>
    <t>00099021001 DEP.DE CHEQ.AJENOS,RET.DE CAM.,CONCEPTO: DEVOLUCION FONDOS EN AVANCE - TARIJA (ANH),DEP.: ANH , PROCEDENCIA: BANCO UNION S.A., CHEQUE: 679, FECHA DE EMISION:12/07/2016</t>
  </si>
  <si>
    <t>00099021001 DEP.DE CHEQ.AJENOS,RET.DE CAM.,CONCEPTO: REVERSION DE SALDOS NO EJECUTADOS,DEP.: MINISTERIO DE EDUCACION , PROCEDENCIA: BANCO UNION S.A., CHEQUE: 5437, FECHA DE EMISION:27/07/2016</t>
  </si>
  <si>
    <t>00099021001 DEPOSITO DE EFECTIVO, DEPOSITANTE: FUENTES GABELICH JOSE LUIS CI. 4181522 BENI, CONCEPTO: DEVOLUCION DE VIATICOS MES ABRIL/2016, CUENTA DE DEPOSITO: CUENTA UNICA DEL TESORO</t>
  </si>
  <si>
    <t>00580012001 DEP.DE CHEQ.AJENOS,RET.DE CAM.,CONCEPTO: DEVOLUCION A LA LIBRETA 00580012001,DEP.: DEPOSITOS ADUANEROS BOLIVIANOS , PROCEDENCIA: BANCO UNION S.A., CHEQUE: 5996, FECHA DE EMISION:25/07/2016</t>
  </si>
  <si>
    <t>00081011108 DEP.DE CHEQ.AJENOS,RET.DE CAM.,CONCEPTO: RECUPERACION DE ACREENCIAS POR EL PROCESO COACTIVO FISCAL SEGUIDO CONTRA LUCIO ESTREMADOIRO PEDRIEL,DEP.: ORGANO JUDICIAL DAF , PROCEDENCIA: BANCO UNION S.A., CHEQUE: 7161, FECHA DE EMISION:30/06/2016</t>
  </si>
  <si>
    <t>00081011108 DEP.DE CHEQ.AJENOS,RET.DE CAM.,CONCEPTO: RECUPERACION DE ACREENCIAS POR EL PROCESO COACTIVO FISCAL SEGUIDO CONTRA GENARO RENE URIARTE EDUARDO,DEP.: ORGANO JUDICIAL DAF , PROCEDENCIA: BANCO UNION S.A., CHEQUE: 7043, FECHA DE EMISION:14/07/2016</t>
  </si>
  <si>
    <t>00015011108 DEPOSITO DE EFECTIVO, DEPOSITANTE: ALDO FLAVIO ZENTENO JIMENEZ, CONCEPTO: DEVOLUCION FONDOS TRASLADO DE PUESTOS MOVILES, CUENTA DE DEPOSITO: CUENTA UNICA DEL TESORO</t>
  </si>
  <si>
    <t>00099021001 DEP.DE CHEQ.AJENOS,RET.DE CAM.,CONCEPTO: DEVOLUCION DE COTIZACION EXCESO EMPLEADOR,DEP.: FUTURO DE BOLIVIA SA AFP , PROCEDENCIA: BANCO DE CREDITO DE BOLIVIA S.A., CHEQUE: 45274, FECHA DE EMISION:26/07/2016</t>
  </si>
  <si>
    <t>00099021001 DEP.DE CHEQ.AJENOS,RET.DE CAM.,CONCEPTO: DEVOLUCION DE COTIZACION EXCESO EMP FBP,DEP.: FUTURO DE BOLIVIA SA AFP , PROCEDENCIA: BANCO DE CREDITO DE BOLIVIA S.A., CHEQUE: 45275, FECHA DE EMISION:26/07/2016</t>
  </si>
  <si>
    <t>00342012001 DEP.DE CHEQ.AJENOS,RET.DE CAM.,CONCEPTO: DEVOLUCION FONDOS COMBUSTIBLE JUNIO C-31 N° 882,DEP.: A.E.V. REGIONAL COCHABAMBA , PROCEDENCIA: BANCO UNION S.A., CHEQUE: 384, FECHA DE EMISION:08/07/2016</t>
  </si>
  <si>
    <t>00041031107 DEPOSITO DE EFECTIVO, DEPOSITANTE: PATRICIO QUISPE TARQUI, CONCEPTO: DEVOLUCION DE PASAJES, CUENTA DE DEPOSITO: CUENTA UNICA DEL TESORO</t>
  </si>
  <si>
    <t>00212012001 DEPOSITO DE EFECTIVO, DEPOSITANTE: INRA - RAMIRO MAMANI LIMACHI, CONCEPTO: DEVOLUCIÓN DE GASTOS OPERATIVOS (PASAJES), CUENTA DE DEPOSITO: CUENTA UNICA DEL TESORO</t>
  </si>
  <si>
    <t>00099021001 DEPOSITO DE EFECTIVO, DEPOSITANTE: UMSA, CONCEPTO: REGULARIZACION POR TOPE SALARIAL, CUENTA DE DEPOSITO: CUENTA UNICA DEL TESORO</t>
  </si>
  <si>
    <t>00099021001 DEPOSITO DE EFECTIVO, DEPOSITANTE: RIAT-30 "MURILLO", CONCEPTO: REVERSION SERVICIO AGUA MES ENERO 2015, CUENTA DE DEPOSITO: CUENTA UNICA DEL TESORO</t>
  </si>
  <si>
    <t>00099021001 DEPOSITO DE EFECTIVO, DEPOSITANTE: RIAT-30 "MURILLO", CONCEPTO: REVERSION SERVICIO AGUA MES FEBRERO 2015, CUENTA DE DEPOSITO: CUENTA UNICA DEL TESORO</t>
  </si>
  <si>
    <t>00099021001 DEPOSITO DE EFECTIVO, DEPOSITANTE: RIAT-30 "MURILLO", CONCEPTO: REVERSION PROD. METALICOS MES JULIO 2015, CUENTA DE DEPOSITO: CUENTA UNICA DEL TESORO</t>
  </si>
  <si>
    <t>00099021001 DEPOSITO DE EFECTIVO, DEPOSITANTE: LUCAS CONDE OCHOA, CONCEPTO: DOBLE PERCEPCIÓN, CUENTA DE DEPOSITO: CUENTA UNICA DEL TESORO</t>
  </si>
  <si>
    <t>00099021001 DEPOSITO DE EFECTIVO, DEPOSITANTE: SONIA FLORES CHAVARRIA, CONCEPTO: DOBLE PERCEPCIÓN, CUENTA DE DEPOSITO: CUENTA UNICA DEL TESORO</t>
  </si>
  <si>
    <t>00046024204 DEPOSITO DE EFECTIVO, DEPOSITANTE: EFRAIN WALDO LOZA TROCHE, CONCEPTO: DEVOLUCION DE FONDOS EN AVANCE NO EJECUTADOS, CUENTA DE DEPOSITO: CUENTA UNICA DEL TESORO</t>
  </si>
  <si>
    <t>00041031107 DEPOSITO DE EFECTIVO, DEPOSITANTE: ALEXANDER LIMA CALLPA, CONCEPTO: DEVOLUCION DE PASAJES, CUENTA DE DEPOSITO: CUENTA UNICA DEL TESORO</t>
  </si>
  <si>
    <t>00041031107 DEPOSITO DE EFECTIVO, DEPOSITANTE: RODOLFO VEYMAR CAMACHO PERALES, CONCEPTO: DEVOLUCION DE PASAJES, CUENTA DE DEPOSITO: CUENTA UNICA DEL TESORO</t>
  </si>
  <si>
    <t>00523012001 DEP.DE CHEQ.AJENOS,RET.DE CAM.,CONCEPTO: VENTA DE SERVICIOS ECOBOL,DEP.: BENJAMIN AQUINO O. , PROCEDENCIA: BANCO NACIONAL DE BOLIVIA S.A., CHEQUE: 6113699, FECHA DE EMISION:20/07/2016</t>
  </si>
  <si>
    <t>00523012001 DEP.DE CHEQ.AJENOS,RET.DE CAM.,CONCEPTO: VENTA DE SERVICIOS ECOBOL,DEP.: BENJAMIN AQUINO O. , PROCEDENCIA: BANCO NACIONAL DE BOLIVIA S.A., CHEQUE: 5388, FECHA DE EMISION:19/07/2016</t>
  </si>
  <si>
    <t>00099021001 DEPOSITO DE EFECTIVO, DEPOSITANTE: IVETTE LASTRA MORALES, CONCEPTO: DOBLE PERCEPCION, CUENTA DE DEPOSITO: CUENTA UNICA DEL TESORO</t>
  </si>
  <si>
    <t>00046024204 DEPOSITO DE EFECTIVO, DEPOSITANTE: PROGRAMA NACIONAL ITS/VIH/SIDA-MINISTERIO DE SALUD, CONCEPTO: DEVOLUCIÓN DE RECURSOS NO EJECUTADOS ""COMPROMISOS DE GESTIÓN 2015 - 2016"", CUENTA DE DEPOSITO: CUENTA UNICA DEL TESORO</t>
  </si>
  <si>
    <t>00041031107 DEPOSITO DE EFECTIVO, DEPOSITANTE: ROGER FERNANDO RAMIREZ CALLE, CONCEPTO: DEVOLUCION DE GASTOS DE PASAJES EN TRANSPORTE PUBLICO, CUENTA DE DEPOSITO: CUENTA UNICA DEL TESORO</t>
  </si>
  <si>
    <t>00099021001 DEPOSITO DE EFECTIVO, DEPOSITANTE: GHEHIZA PATRICIA ZEBALLOS GROSSBERGER, CONCEPTO: DEVOLUCION TELEFONIA FIJA GESTION 2015-2016, CUENTA DE DEPOSITO: CUENTA UNICA DEL TESORO</t>
  </si>
  <si>
    <t>00099021001 DEPOSITO DE EFECTIVO, DEPOSITANTE: CRISTIAN GONZALES, CONCEPTO: DEVOLUCION DE VIATICOS NO UTILIZADOS, CUENTA DE DEPOSITO: CUENTA UNICA DEL TESORO</t>
  </si>
  <si>
    <t>00253014107 DEP.DE CHEQ.AJENOS,RET.DE CAM.,CONCEPTO: TRANSFERENCIA DE RECURSOS,DEP.: GOB. AUT. MUNICIPAL DE BATALLAS , PROCEDENCIA: BANCO UNION S.A., CHEQUE: 768, FECHA DE EMISION:27/07/2016</t>
  </si>
  <si>
    <t>00523012001 DEP.DE CHEQ.AJENOS,RET.DE CAM.,CONCEPTO: PAGO POR PRESTACION DE SERVICIOS POSTALES,DEP.: ECOBOL , PROCEDENCIA: BANCO NACIONAL DE BOLIVIA S.A., CHEQUE: 3904184, FECHA DE EMISION:19/07/2016</t>
  </si>
  <si>
    <t>00015011108 DEPOSITO DE EFECTIVO, DEPOSITANTE: REGIMEN PENITENCIARIO LA PAZ, CONCEPTO: DESCARGO DE ASIGNACIÓN DE RECURSOS, CUENTA DE DEPOSITO: CUENTA UNICA DEL TESORO</t>
  </si>
  <si>
    <t>00099021001 DEPOSITO DE EFECTIVO, DEPOSITANTE: DAYSI FLORES GONZALES, CONCEPTO: DEVOLUCIÓN DE PAGO EN DEMACÍA DE SUELDO, CUENTA DE DEPOSITO: CUENTA UNICA DEL TESORO</t>
  </si>
  <si>
    <t>00099021001 DEP.DE CHEQ.AJENOS,RET.DE CAM.,CONCEPTO: REEMBOLSO SIT PERIODO ADICIONAL ABRIL/2016,DEP.: MINISTERIO DE ECONOMÍA Y FINANZAS PÚBLICAS , PROCEDENCIA: BANCO UNION S.A., CHEQUE: 18806, FECHA DE EMISION:19/07/2016</t>
  </si>
  <si>
    <t>00099021001 DEP.DE CHEQ.AJENOS,RET.DE CAM.,CONCEPTO: REEMBOLSO SIT PERIODO RETROACTIVO ENERO ABRIL/2016,DEP.: MINISTERIO DE ECONOMÍA Y FINANZAS PÚBLICAS , PROCEDENCIA: BANCO UNION S.A., CHEQUE: 18752, FECHA DE EMISION:15/07/2016</t>
  </si>
  <si>
    <t>00035011105 DEP.DE CHEQ.AJENOS,RET.DE CAM.,CONCEPTO: REEMBOLSO SIT PERIODO RETROACTIVO ENERO A ABRIL/2016,DEP.: MINISTERIO DE ECONOMÍA Y FINANZAS PÚBLICAS , PROCEDENCIA: BANCO UNION S.A., CHEQUE: 18753, FECHA DE EMISION:15/07/2016</t>
  </si>
  <si>
    <t>00099021001 DEP.DE CHEQ.AJENOS,RET.DE CAM.,CONCEPTO: GIRO TORO RODRIGUEZ DE GARCIA MARIA DEL CARMEN,DEP.: BANCO UNION S.A , PROCEDENCIA: BANCO UNION S.A., CHEQUE: 142879, FECHA DE EMISION:28/07/2016</t>
  </si>
  <si>
    <t>00099021001 DEP.DE CHEQ.AJENOS,RET.DE CAM.,CONCEPTO: GIRO : OSCAR CUETO ACEBEDO,DEP.: BANCO UNION S.A , PROCEDENCIA: BANCO UNION S.A., CHEQUE: 142880, FECHA DE EMISION:28/07/2016</t>
  </si>
  <si>
    <t>00099021001 DEP.DE CHEQ.AJENOS,RET.DE CAM.,CONCEPTO: GIRO: ARAUJO RIOS RAUL,DEP.: BANCO UNION S.A , PROCEDENCIA: BANCO UNION S.A., CHEQUE: 142881, FECHA DE EMISION:28/07/2016</t>
  </si>
  <si>
    <t>00099021001 DEP.DE CHEQ.AJENOS,RET.DE CAM.,CONCEPTO: MONTOS EXCEDENTES POR DOBLE PERCEPCION,DEP.: CAJA NACIONAL DE SALUD , PROCEDENCIA: BANCO UNION S.A., CHEQUE: 26020, FECHA DE EMISION:28/07/2016</t>
  </si>
  <si>
    <t>00099021001 DEP.DE CHEQ.AJENOS,RET.DE CAM.,CONCEPTO: GIRO: ALEGRE MARCOS JORGE,DEP.: BANCO UNION S.A , PROCEDENCIA: BANCO UNION S.A., CHEQUE: 142882, FECHA DE EMISION:28/07/2016</t>
  </si>
  <si>
    <t>00271022001 DEP.DE CHEQ.AJENOS,RET.DE CAM.,CONCEPTO: GIRO: ROMERO ROMERO RAMIRO YAMIL,DEP.: BANCO UNION S.A , PROCEDENCIA: BANCO UNION S.A., CHEQUE: 142884, FECHA DE EMISION:28/07/2016</t>
  </si>
  <si>
    <t>00099021001 DEPOSITO DE EFECTIVO, DEPOSITANTE: JUAN JOSE CALLISAYA QUISPE, CONCEPTO: DEVOLUCIÓN DE VIÁTICOS C - 31 N° 941, CUENTA DE DEPOSITO: CUENTA UNICA DEL TESORO</t>
  </si>
  <si>
    <t>00099021001 DEP.DE CHEQ.AJENOS,RET.DE CAM.,CONCEPTO: DEV DE RECURSOS FONDO SOCIAL (DESCUENTOS POR ATRASOS P. EVEN-MARZO 2016 M. ALFARO,DEP.: CAMARA DE SENADORES , PROCEDENCIA: BANCO UNION S.A., CHEQUE: 6132, FECHA DE EMISION:20/07/2016</t>
  </si>
  <si>
    <t>00099021001 DEPOSITO DE EFECTIVO, DEPOSITANTE: JORGE LAURA CAMACHO-M.M.A.Y.A, CONCEPTO: DEVOLUCION DE FONDOS EN AVANCE, CUENTA DE DEPOSITO: CUENTA UNICA DEL TESORO</t>
  </si>
  <si>
    <t>00099021001 DEP.DE CHEQ.AJENOS,RET.DE CAM.,CONCEPTO: SUBSIDIO DE ENFERMEDAD,DEP.: CAJA DE SALUD DE LA BANCA PRIVADA , PROCEDENCIA: BANCO NACIONAL DE BOLIVIA S.A., CHEQUE: 6061909, FECHA DE EMISION:19/07/2016</t>
  </si>
  <si>
    <t>00099021001 DEP.DE CHEQ.AJENOS,RET.DE CAM.,CONCEPTO: SUBSIDIO INCAPACIDAD,DEP.: CAJA DE SALUD DE LA BANCA PRIVADA , PROCEDENCIA: BANCO NACIONAL DE BOLIVIA S.A., CHEQUE: 6061800, FECHA DE EMISION:14/07/2016</t>
  </si>
  <si>
    <t>00099021001 DEPOSITO DE EFECTIVO, DEPOSITANTE: DELIA GUTIERREZ CHALLAPA, CONCEPTO: LIQUIDACION PERCEPCION INDEBIDA MINISTERIO EDUCACION, CUENTA DE DEPOSITO: CUENTA UNICA DEL TESORO</t>
  </si>
  <si>
    <t>00047258002 DEP.DE CHEQ.AJENOS,RET.DE CAM.,CONCEPTO: DEVOLUCION,DEP.: ACCESOS UOL RIBERALTA , PROCEDENCIA: BANCO UNION S.A., CHEQUE: 869, FECHA DE EMISION:13/07/2016</t>
  </si>
  <si>
    <t>00099021001 DEPOSITO DE EFECTIVO, DEPOSITANTE: ESCUELA DE APLICACION DE ARMAS Y TECNOLOGIA, CONCEPTO: REVERSION SERVICIOS TELEFONICOS CORRESPONDIENTE AL MES DE MARZO 2016, CUENTA DE DEPOSITO: CUENTA UNICA DEL TESORO</t>
  </si>
  <si>
    <t>00099021001 DEP.DE CHEQ.AJENOS,RET.DE CAM.,CONCEPTO: LIQUIDACION PARA DEVOLUCION POR DOBLE PERCEPCION GESTION /2015 SERECI CHUQUISACA,DEP.: ORGANO ELECTORAL PLURINACIONAL , PROCEDENCIA: BANCO UNION S.A., CHEQUE: 1493, FECHA DE EMISION:14/07/2016</t>
  </si>
  <si>
    <t>00099021001 DEPOSITO DE EFECTIVO, DEPOSITANTE: RC-8 BRAUN - FAVIA GUTIERREZ PACAJES, CONCEPTO: REVERSION POR MONTO NO EJECUTADO, CUENTA DE DEPOSITO: CUENTA UNICA DEL TESORO</t>
  </si>
  <si>
    <t>00099021001 DEPOSITO DE EFECTIVO, DEPOSITANTE: ARMINDA LAURA PAREDES RAMOS, CONCEPTO: PAGO DE REVERSION DE SUELDO MES DE MAYO, CUENTA DE DEPOSITO: CUENTA UNICA DEL TESORO</t>
  </si>
  <si>
    <t>00041031107 DEPOSITO DE EFECTIVO, DEPOSITANTE: ROGER RAMIREZ, CONCEPTO: DEVOLUCION DE GASTOS DE PASAJE EN TRANSPORTE PUBLICO, CUENTA DE DEPOSITO: CUENTA UNICA DEL TESORO</t>
  </si>
  <si>
    <t>00046024204 DEPOSITO DE EFECTIVO, DEPOSITANTE: MARIA TERESA BONIFAZ CASILLA, CONCEPTO: REVERSION DE SALDO, CUENTA DE DEPOSITO: CUENTA UNICA DEL TESORO</t>
  </si>
  <si>
    <t>00099021001 DEPOSITO DE EFECTIVO, DEPOSITANTE: SIMON ORELLANA CHAVEZ, CONCEPTO: DOBLE PERCEPCION, CUENTA DE DEPOSITO: CUENTA UNICA DEL TESORO</t>
  </si>
  <si>
    <t>00051018013 DEPOSITO DE EFECTIVO, DEPOSITANTE: NERY ALEJANDRA RIOS LOAYZA, CONCEPTO: DEVOLUCION FONDOS EN AVANCE, CUENTA DE DEPOSITO: CUENTA UNICA DEL TESORO</t>
  </si>
  <si>
    <t>00099021001 DEPOSITO DE EFECTIVO, DEPOSITANTE: JUAN CARLOS DECORMIS L., CONCEPTO: PAGO DE DEVOLUCION VIATICOS, CUENTA DE DEPOSITO: CUENTA UNICA DEL TESORO</t>
  </si>
  <si>
    <t>00099021001 DEPOSITO DE EFECTIVO, DEPOSITANTE: DIANA JACKELYNE VALDEZ VARGAS, CONCEPTO: DEVOLUCIÓN DE DESEMBOLSO DE LIBROS, CUENTA DE DEPOSITO: CUENTA UNICA DEL TESORO</t>
  </si>
  <si>
    <t>00046024204 DEPOSITO DE EFECTIVO, DEPOSITANTE: MINISTERIO DE SALUD ENRIQUE BORDA TOLAY, CONCEPTO: DEVOLUCION DE FONDOS EN AVANCE, CUENTA DE DEPOSITO: CUENTA UNICA DEL TESORO</t>
  </si>
  <si>
    <t>00046088003 DEPOSITO DE EFECTIVO, DEPOSITANTE: MINISTERIO DE SALUD - RICHARD ENRIQUEZ, CONCEPTO: SALDOS NO EJECUTADOS C-31: 81 UE: 60, ACT. 7 FTE 10 ORG. 114, CUENTA DE DEPOSITO: CUENTA UNICA DEL TESORO</t>
  </si>
  <si>
    <t>00046024204 DEPOSITO DE EFECTIVO, DEPOSITANTE: MIN DE SALUD - ENRIQUE BORDA TOLAY, CONCEPTO: DEVOLUCION DE FONDOS DE AVANCE, CUENTA DE DEPOSITO: CUENTA UNICA DEL TESORO</t>
  </si>
  <si>
    <t>00051018013 DEPOSITO DE EFECTIVO, DEPOSITANTE: NERY ALEJANDRA RIOS LOAYZA, CONCEPTO: DEVOLUCION FONDO EN AVANCE(SALDO), CUENTA DE DEPOSITO: CUENTA UNICA DEL TESORO</t>
  </si>
  <si>
    <t>00523012001 DEP.DE CHEQ.AJENOS,RET.DE CAM.,CONCEPTO: PAGO POR PRESTACIONES DE SERVICIO POSTAL,DEP.: ECOBOL , PROCEDENCIA: BANCO BISA S.A., CHEQUE: 1396, FECHA DE EMISION:19/07/2016</t>
  </si>
  <si>
    <t>00523012001 DEP.DE CHEQ.AJENOS,RET.DE CAM.,CONCEPTO: PAGO POR PRESTACIONES DE SERVICIO POSTAL,DEP.: ECOBOL , PROCEDENCIA: BANCO MERCANTIL SANTA CRUZ SA., CHEQUE: 1246, FECHA DE EMISION:13/07/2016</t>
  </si>
  <si>
    <t>00523012001 DEP.DE CHEQ.AJENOS,RET.DE CAM.,CONCEPTO: PAGO POR PRESTACIONES DE SERVICIO POSTAL,DEP.: ECOBOL , PROCEDENCIA: BANCO MERCANTIL SANTA CRUZ SA., CHEQUE: 79, FECHA DE EMISION:22/07/2016</t>
  </si>
  <si>
    <t>00523012001 DEP.DE CHEQ.AJENOS,RET.DE CAM.,CONCEPTO: PAGO POR PRESTACIONES DE SERVICIO POSTAL,DEP.: ECOBOL , PROCEDENCIA: BANCO NACIONAL DE BOLIVIA S.A., CHEQUE: 6051, FECHA DE EMISION:22/07/2016</t>
  </si>
  <si>
    <t>00099021001 DEPOSITO DE EFECTIVO, DEPOSITANTE: CAMARA DE SENADORES, CONCEPTO: DEVOLUCION DE SALDO NO EJECUTADO, CUENTA DE DEPOSITO: CUENTA UNICA DEL TESORO</t>
  </si>
  <si>
    <t>00020011102 DEP.DE CHEQ.AJENOS,RET.DE CAM.,CONCEPTO: PAGO DE HABERES DEL MES DE JULIO /2016 DGTAM PERSONAL EVENTUAL,DEP.: TRANSPORTE AEREO MILITAR , PROCEDENCIA: BANCO UNION S.A., CHEQUE: 15770, FECHA DE EMISION:28/07/2016</t>
  </si>
  <si>
    <t>00099021001 DEPOSITO DE EFECTIVO, DEPOSITANTE: ROSA PAULA SILVESTRE DE PATANA, CONCEPTO: DEVOLUCION POR COBRO INDEBIDO, CUENTA DE DEPOSITO: CUENTA UNICA DEL TESORO</t>
  </si>
  <si>
    <t>00047161101 DEPOSITO DE EFECTIVO, DEPOSITANTE: VICENTE MANCACHI M., CONCEPTO: DEVOLUCION DE PAGO ALQUILER PAGADO EN EXCESO A LA SRA REMEDIOS QUISBERT MES FEBRERO 2016, CUENTA DE DEPOSITO: CUENTA UNICA DEL TESORO</t>
  </si>
  <si>
    <t>00099021001 DEP.DE CHEQ.AJENOS,RET.DE CAM.,CONCEPTO: DEVOLUCION DE COSTO DE PASAJES BOA,DEP.: MINISTERIO DE EDUCACION , PROCEDENCIA: BANCO UNION S.A., CHEQUE: 20107, FECHA DE EMISION:28/07/2016</t>
  </si>
  <si>
    <t>00283062001 DEP.DE CHEQ.AJENOS,RET.DE CAM.,CONCEPTO: GASTOS CORRIENTES,DEP.: ADUANA NAL DE BOLIVIA , PROCEDENCIA: BANCO UNION S.A., CHEQUE: 2124, FECHA DE EMISION:27/07/2016</t>
  </si>
  <si>
    <t>00086057003 DEPOSITO DE EFECTIVO, DEPOSITANTE: MMAYA/UCP/PAAP II - ROSARIO SAINZ, CONCEPTO: DEVOLUCION LLAMADAS JUNIO, CUENTA DE DEPOSITO: CUENTA UNICA DEL TESORO</t>
  </si>
  <si>
    <t>00086058002 DEPOSITO DE EFECTIVO, DEPOSITANTE: MMAYA/UCP-PAAP-PC NESTOR MENESES, CONCEPTO: DEVOLUCION LLAMADAS JUNIO, CUENTA DE DEPOSITO: CUENTA UNICA DEL TESORO</t>
  </si>
  <si>
    <t>00086057003 DEPOSITO DE EFECTIVO, DEPOSITANTE: MMAYA/UCP-PAAP II GONZALO OLIVERA, CONCEPTO: DEVOLUCION LLAMADAS JUNIO, CUENTA DE DEPOSITO: CUENTA UNICA DEL TESORO</t>
  </si>
  <si>
    <t>00292012001 DEP.DE CHEQ.AJENOS,RET.DE CAM.,CONCEPTO: DEVOLUCIÓN DE SALDO NO EJECUTADO,DEP.: VÍAS BOLIVIA , PROCEDENCIA: BANCO UNION S.A., CHEQUE: 3100, FECHA DE EMISION:21/07/2016</t>
  </si>
  <si>
    <t>00086038003 DEP.DE CHEQ.AJENOS,RET.DE CAM.,CONCEPTO: POR REVERSION DE FONDOS NO UTILIZADOS,DEP.: SAMA-SERNAP , PROCEDENCIA: BANCO UNION S.A., CHEQUE: 689, FECHA DE EMISION:27/07/2016</t>
  </si>
  <si>
    <t>00099021001 DEPOSITO DE EFECTIVO, DEPOSITANTE: REYNALDO PETER COLQUE VASQUEZ, CONCEPTO: REVERSIÓN DE RECURSOS NO UTILIZADOS VIÁTIVOS - M.A.E. - SENAPE, CUENTA DE DEPOSITO: CUENTA UNICA DEL TESORO</t>
  </si>
  <si>
    <t>EMPRESA ESTATAL BOLIVIANA DE TURISMO - "BOLTUR"</t>
  </si>
  <si>
    <t>00099021001 DEP.DE CHEQ.AJENOS,RET.DE CAM.,CONCEPTO: DEVOLUCION DE PASAJES AEREOS,DEP.: BOLTUR , PROCEDENCIA: BANCO UNION S.A., CHEQUE: 562, FECHA DE EMISION:28/07/2016</t>
  </si>
  <si>
    <t>00523012001 DEPOSITO DE EFECTIVO, DEPOSITANTE: MONICA GUZMAN ESCOBAR-HERNAN MARCONI R., CONCEPTO: CITE U.A.I. 229-CA/15 INFORME CIRCUNSTANCIADO, CUENTA DE DEPOSITO: CUENTA UNICA DEL TESORO</t>
  </si>
  <si>
    <t>00099021001 DEP.DE CHEQ.AJENOS,RET.DE CAM.,CONCEPTO: PREVENTIVO N°1863,DEP.: EMP BOLIVIANA DE ALMENDRA Y DERIVADOS ""EBA"" , PROCEDENCIA: BANCO UNION S.A., CHEQUE: 3978, FECHA DE EMISION:01/07/2016</t>
  </si>
  <si>
    <t>00046024204 DEPOSITO DE EFECTIVO, DEPOSITANTE: RENAN TORRICO, CONCEPTO: TALLER MODULAR EN TUBERCULOSIS, CUENTA DE DEPOSITO: CUENTA UNICA DEL TESORO</t>
  </si>
  <si>
    <t>00099021001 DEPOSITO DE EFECTIVO, DEPOSITANTE: FUTURO DE BOLIVIA AFP, CONCEPTO: DEVOLUCIÓN COMPENSACIÓN DE COTIZACIONES, CUENTA DE DEPOSITO: CUENTA UNICA DEL TESORO</t>
  </si>
  <si>
    <t>00046024204 DEPOSITO DE EFECTIVO, DEPOSITANTE: RENAN TORRICO M., CONCEPTO: FLETES Y ALMACENAMIENTO ENVIO DE MEDICAMENTOS, CUENTA DE DEPOSITO: CUENTA UNICA DEL TESORO</t>
  </si>
  <si>
    <t>00046024204 DEPOSITO DE EFECTIVO, DEPOSITANTE: RENAN TORRICO, CONCEPTO: TALLER OGAWA KUDON, CUENTA DE DEPOSITO: CUENTA UNICA DEL TESORO</t>
  </si>
  <si>
    <t>00041031107 DEPOSITO DE EFECTIVO, DEPOSITANTE: EDSON DANIEL GOMEZ RAMOS, CONCEPTO: DEVOLUCIÓN DE PASAJES, CUENTA DE DEPOSITO: CUENTA UNICA DEL TESORO</t>
  </si>
  <si>
    <t>00099021001 DEP.DE CHEQ.AJENOS,RET.DE CAM.,CONCEPTO: DEVOLUCION DE FONDOS,DEP.: MINISTERIO DE EDUCACION , PROCEDENCIA: BANCO UNION S.A., CHEQUE: 5440, FECHA DE EMISION:28/07/2016</t>
  </si>
  <si>
    <t>00291012006 DEPOSITO DE EFECTIVO, DEPOSITANTE: ADM BOLIVIANA DE CARRETERAS OF CENTRAL, CONCEPTO: DEVOLUCION DE VIATICOS, CUENTA DE DEPOSITO: CUENTA UNICA DEL TESORO</t>
  </si>
  <si>
    <t>00070011102 DEP.DE CHEQ.AJENOS,RET.DE CAM.,CONCEPTO: DEVOLUCION ANIBAL MELGAR,DEP.: MINISTERIO DE TRABAJO , PROCEDENCIA: BANCO UNION S.A., CHEQUE: 7622, FECHA DE EMISION:28/07/2016</t>
  </si>
  <si>
    <t>00099021001 DEPOSITO DE EFECTIVO, DEPOSITANTE: ADM BOLIVIANA DE CARRETERAS OF CENTRAL, CONCEPTO: DEVOLUCION DE VIATICOS, CUENTA DE DEPOSITO: CUENTA UNICA DEL TESORO</t>
  </si>
  <si>
    <t>00070011102 DEP.DE CHEQ.AJENOS,RET.DE CAM.,CONCEPTO: DEVOLUCION ELIZABETH E. PIMENTEL,DEP.: MINISTERIO DE TRABAJO , PROCEDENCIA: BANCO UNION S.A., CHEQUE: 7624, FECHA DE EMISION:28/07/2016</t>
  </si>
  <si>
    <t>00070011102 DEP.DE CHEQ.AJENOS,RET.DE CAM.,CONCEPTO: DEVOLUCION ERICK FORTUN CHUMACERO,DEP.: MINISTERIO DE TRABAJO , PROCEDENCIA: BANCO UNION S.A., CHEQUE: 7623, FECHA DE EMISION:28/07/2016</t>
  </si>
  <si>
    <t>00099021001 DEPOSITO DE EFECTIVO, DEPOSITANTE: BLANCA CLARA FLORES RIOS, CONCEPTO: DOBLE PERCEPCION, CUENTA DE DEPOSITO: CUENTA UNICA DEL TESORO</t>
  </si>
  <si>
    <t>00099021001 DEPOSITO DE EFECTIVO, DEPOSITANTE: MIN DE EDUCACION-MILAN RIOS CORDERO, CONCEPTO: REVERSION BOLETA HABER MENSUAL MES DE JUNIO/2016, CUENTA DE DEPOSITO: CUENTA UNICA DEL TESORO</t>
  </si>
  <si>
    <t>00099021001 DEPOSITO DE EFECTIVO, DEPOSITANTE: MARCELINO COLQUE CI: 2246824 LP, CONCEPTO: DEVOLUCION DE HABERES DEL MES DE JUNIO 2016, CUENTA DE DEPOSITO: CUENTA UNICA DEL TESORO</t>
  </si>
  <si>
    <t>00099021001 DEPOSITO DE EFECTIVO, DEPOSITANTE: MARCELINO COLQUE CI: 2246824 LP, CONCEPTO: DEVOLUCION DE HABERES DEL MES DE MAYO 2016, CUENTA DE DEPOSITO: CUENTA UNICA DEL TESORO</t>
  </si>
  <si>
    <t>00099021001 DEPOSITO DE EFECTIVO, DEPOSITANTE: BERNARDO VARGAS QUISPE-MINIS. DE EDUCACION, CONCEPTO: REVERSION DE BOLETA DE HABER MENSUAL JUNIO 2016, CUENTA DE DEPOSITO: CUENTA UNICA DEL TESORO</t>
  </si>
  <si>
    <t>00046024204 DEPOSITO DE EFECTIVO, DEPOSITANTE: JHOVANA HUANCA QUISPE - MINISTERIO DE SALUD, CONCEPTO: DEVOLUCIÓN DE FONDOS, CUENTA DE DEPOSITO: CUENTA UNICA DEL TESORO</t>
  </si>
  <si>
    <t>00291012002 DEPOSITO DE EFECTIVO, DEPOSITANTE: JULIETA MENDOZA DE LIMACHI, CONCEPTO: MANUAL DE CARRETERAS, CUENTA DE DEPOSITO: CUENTA UNICA DEL TESORO</t>
  </si>
  <si>
    <t>00099021001 DEPOSITO DE EFECTIVO, DEPOSITANTE: CALIXTO ARTURO ESPINOZA DEL CARPIO, CONCEPTO: DEP DE ADEUDOS PENDIENTES EX-DUF, CUENTA DE DEPOSITO: CUENTA UNICA DEL TESORO</t>
  </si>
  <si>
    <t>00046058003 DEPOSITO DE EFECTIVO, DEPOSITANTE: EDWIN RIVERO VILLARROEL, CONCEPTO: DEVOLUCION DE SALDO POR CONCEPTO DE FONDOS EN AVANCE, CUENTA DE DEPOSITO: CUENTA UNICA DEL TESORO</t>
  </si>
  <si>
    <t>00046058002 DEPOSITO DE EFECTIVO, DEPOSITANTE: GAVI-FSS/MARIA ELIZABETH CABAS MAMANI, CONCEPTO: DEVOLUCION DE SALDOS NO EJECUTADOS DE LA "EVALUACION CONJUNTA 2016 POR GAVI Y OPS/OMS WDC, CUENTA DE DEPOSITO: CUENTA UNICA DEL TESORO</t>
  </si>
  <si>
    <t>00099021001 DEPOSITO DE EFECTIVO, DEPOSITANTE: JOSE CHAMBI ESCOBAR-EJERCITO DE BOLIVIA, CONCEPTO: REVERSION DE SALDOS NO EJECUTADOS, CUENTA DE DEPOSITO: CUENTA UNICA DEL TESORO</t>
  </si>
  <si>
    <t>00099021001 DEPOSITO DE EFECTIVO, DEPOSITANTE: JUSTO PORFIRIO VILLANUEVA CALLE, CONCEPTO: DOBLE PERCEPCION, CUENTA DE DEPOSITO: CUENTA UNICA DEL TESORO</t>
  </si>
  <si>
    <t>00660122001 DEP.DE CHEQ.AJENOS,RET.DE CAM.,CONCEPTO: ERROR EN BENEFICIARIO DEL PERU 1214-01,DEP.: ORGANO JUDICIAL DAF DISTRITO SANTA CRUZ , PROCEDENCIA: BANCO UNION S.A., CHEQUE: 2951, FECHA DE EMISION:27/07/2016</t>
  </si>
  <si>
    <t>00660012006 DEP.DE CHEQ.AJENOS,RET.DE CAM.,CONCEPTO: EXEDENTE DE LLAMADAS GESTION 2015,DEP.: ORGANO JUDICIAL -DTO CBBA , PROCEDENCIA: BANCO UNION S.A., CHEQUE: 2570, FECHA DE EMISION:26/07/2016</t>
  </si>
  <si>
    <t>00660012006 DEP.DE CHEQ.AJENOS,RET.DE CAM.,CONCEPTO: DEVOLUCION DE VIATICOS GESTION 2015,DEP.: ORGANO JUDICIAL DAF NAL , PROCEDENCIA: BANCO UNION S.A., CHEQUE: 2569, FECHA DE EMISION:26/07/2016</t>
  </si>
  <si>
    <t>00066101101 DEP.DE CHEQ.AJENOS,RET.DE CAM.,CONCEPTO: REVERSIÓN DE RECURSOS POR EL PAGO DEL MINISTERIO DE RELACIONES EXTERIORES P/COMO DATO,DEP.: MINISTERIO DE PLANIFICACIÓN DE DESARROLLO</t>
  </si>
  <si>
    <t>00046024204 DEPOSITO DE EFECTIVO, DEPOSITANTE: KATHERINE RIBERA EGUEZ, CONCEPTO: DEVOLUCIÓN DE SALDOS NO UTILIZADOS, CUENTA DE DEPOSITO: CUENTA UNICA DEL TESORO</t>
  </si>
  <si>
    <t>00099021001 DEPOSITO DE EFECTIVO, DEPOSITANTE: IVETH FANNY LAZARTE PEREZ, CONCEPTO: DEVOLUCIÓN DE HABERES DEVENGADOS, CUENTA DE DEPOSITO: CUENTA UNICA DEL TESORO</t>
  </si>
  <si>
    <t>00523012001 DEP.DE CHEQ.AJENOS,RET.DE CAM.,CONCEPTO: PAGO POR LA PRESTACION DE SERVICIOS POSTALES,DEP.: ECOBOL , PROCEDENCIA: BANCO UNION S.A., CHEQUE: 459, FECHA DE EMISION:21/07/2016</t>
  </si>
  <si>
    <t>00523012001 DEP.DE CHEQ.AJENOS,RET.DE CAM.,CONCEPTO: PAGO POR LA PRESTACION DE SERVICIOS POSTALES,DEP.: ECOBOL , PROCEDENCIA: BANCO UNION S.A., CHEQUE: 460, FECHA DE EMISION:21/07/2016</t>
  </si>
  <si>
    <t>00046024204 DEPOSITO DE EFECTIVO, DEPOSITANTE: MIGUEL ANGEL ROJAS INQUILLO-MIN. DE SALUD, CONCEPTO: COMPROBANTE: 448 C-31-718 REVERSION DE SALDO, CUENTA DE DEPOSITO: CUENTA UNICA DEL TESORO</t>
  </si>
  <si>
    <t>00523012001 DEP.DE CHEQ.AJENOS,RET.DE CAM.,CONCEPTO: PAGO POR LA PRESTACION DE SERVICIOS POSTALES,DEP.: ECOBOL , PROCEDENCIA: BANCO UNION S.A., CHEQUE: 458, FECHA DE EMISION:21/07/2016</t>
  </si>
  <si>
    <t>00523012001 DEP.DE CHEQ.AJENOS,RET.DE CAM.,CONCEPTO: PAGO POR LA PRESTACION DE SERVICIOS POSTALES,DEP.: ECOBOL , PROCEDENCIA: BANCO BISA S.A., CHEQUE: 2601, FECHA DE EMISION:22/07/2016</t>
  </si>
  <si>
    <t>00523012001 DEP.DE CHEQ.AJENOS,RET.DE CAM.,CONCEPTO: PAGO POR LA PRESTACION DE SERVICIOS POSTALES,DEP.: ECOBOL , PROCEDENCIA: BANCO BISA S.A., CHEQUE: 2600, FECHA DE EMISION:22/07/2016</t>
  </si>
  <si>
    <t>00041031107 DEPOSITO DE EFECTIVO, DEPOSITANTE: HENRY PACO MARIÑO - IBMETRO, CONCEPTO: DEVOLUCION DE GASTOS OPERATIVOS SERVICIO EMPRESA REAL ANDINA, CUENTA DE DEPOSITO: CUENTA UNICA DEL TESORO</t>
  </si>
  <si>
    <t>00523012001 DEP.DE CHEQ.AJENOS,RET.DE CAM.,CONCEPTO: PAGO POR LA PRESTACION DE SERVICIOS POSTALES,DEP.: ECOBOL , PROCEDENCIA: BANCO BISA S.A., CHEQUE: 1584, FECHA DE EMISION:22/07/2016</t>
  </si>
  <si>
    <t>00523012001 DEP.DE CHEQ.AJENOS,RET.DE CAM.,CONCEPTO: PAGO POR LA PRESTACION DE SERVICIOS POSTALES,DEP.: ECOBOL , PROCEDENCIA: BANCO BISA S.A., CHEQUE: 5384, FECHA DE EMISION:21/07/2016</t>
  </si>
  <si>
    <t>00523012001 DEP.DE CHEQ.AJENOS,RET.DE CAM.,CONCEPTO: PAGO POR LA PRESTACION DE SERVICIOS POSTALES,DEP.: ECOBOL , PROCEDENCIA: BANCO BISA S.A., CHEQUE: 12822, FECHA DE EMISION:21/07/2016</t>
  </si>
  <si>
    <t>00015021101 DEP.DE CHEQ.AJENOS,RET.DE CAM.,CONCEPTO: RECAUDACIONES,DEP.: DIRECCION NACIONAL DE SALUD- POLICIA BOLIVIANA , PROCEDENCIA: BANCO UNION S.A., CHEQUE: 2824, FECHA DE EMISION:28/07/2016</t>
  </si>
  <si>
    <t>00099021001 DEPOSITO DE EFECTIVO, DEPOSITANTE: ISABEL MAMANI ALVINO, CONCEPTO: DOBLE PERCEPCION, CUENTA DE DEPOSITO: CUENTA UNICA DEL TESORO</t>
  </si>
  <si>
    <t>00041031107 DEPOSITO DE EFECTIVO, DEPOSITANTE: IBMETRO, CONCEPTO: DEVOLUCION DE PASAJES - VIAJE A POTOSI, CUENTA DE DEPOSITO: CUENTA UNICA DEL TESORO</t>
  </si>
  <si>
    <t>00253012002 DEPOSITO DE EFECTIVO, DEPOSITANTE: ING. JAMES AVILA ANTEZANA, CONCEPTO: DEVOLUCIÓN DE VIÁTICOS, CUENTA DE DEPOSITO: CUENTA UNICA DEL TESORO</t>
  </si>
  <si>
    <t>00291012002 DEPOSITO DE EFECTIVO, DEPOSITANTE: FIDEL MOLLO, CONCEPTO: EXCESO TELEFONOS CORPORATIVOS, CUENTA DE DEPOSITO: CUENTA UNICA DEL TESORO</t>
  </si>
  <si>
    <t>00291012002 DEPOSITO DE EFECTIVO, DEPOSITANTE: MARIA FLORES, CONCEPTO: EXCESO TELEFONO CORPORATIVO, CUENTA DE DEPOSITO: CUENTA UNICA DEL TESORO</t>
  </si>
  <si>
    <t>00291012002 DEPOSITO DE EFECTIVO, DEPOSITANTE: GUSTAVO AREVALO, CONCEPTO: EXCESO TELEFONO CORPORATIVO, CUENTA DE DEPOSITO: CUENTA UNICA DEL TESORO</t>
  </si>
  <si>
    <t>00291012002 DEPOSITO DE EFECTIVO, DEPOSITANTE: LUIS CONCHA, CONCEPTO: EXCESO TELEFONO CORPORATIVO, CUENTA DE DEPOSITO: CUENTA UNICA DEL TESORO</t>
  </si>
  <si>
    <t>00291012002 DEPOSITO DE EFECTIVO, DEPOSITANTE: MIGUEL ROMERO, CONCEPTO: EXCESO TELEFONO CORPORATIVO, CUENTA DE DEPOSITO: CUENTA UNICA DEL TESORO</t>
  </si>
  <si>
    <t>00526012001 DEPOSITO DE EFECTIVO, DEPOSITANTE: ALEXANDRO SARSURI FLORES - BOLIVIA TV, CONCEPTO: DEVOLUCION VIAJE TUPIZA - DOCUMENTAL EJERCITO, CUENTA DE DEPOSITO: CUENTA UNICA DEL TESORO</t>
  </si>
  <si>
    <t>00373024101 DEPOSITO DE EFECTIVO, DEPOSITANTE: RAUL ANTEQUERA QUISBERT, CONCEPTO: DEV. DE FONDOS EN AVANCE DEL FDI, CUENTA DE DEPOSITO: CUENTA UNICA DEL TESORO</t>
  </si>
  <si>
    <t>00591012003 DEPOSITO DE EFECTIVO, DEPOSITANTE: EMP ESTATAL DE TRANS POR CABLE MI TELEFERICO, CONCEPTO: DEVOLUCION DE SALDO DE FONDOS EN AVANCE, CUENTA DE DEPOSITO: CUENTA UNICA DEL TESORO</t>
  </si>
  <si>
    <t>00099021001 DEPOSITO DE EFECTIVO, DEPOSITANTE: ABRAHAM LAURA ZEGARRA, CONCEPTO: DOBLE PERCEPCIÓN, CUENTA DE DEPOSITO: CUENTA UNICA DEL TESORO</t>
  </si>
  <si>
    <t>00591012003 DEPOSITO DE EFECTIVO, DEPOSITANTE: LUCERO SILVA CHIRI, CONCEPTO: DEVOLUCION DE SALDO DE FONDOS DE AVANCE, CUENTA DE DEPOSITO: CUENTA UNICA DEL TESORO</t>
  </si>
  <si>
    <t>00513012003 DEPOSITO DE EFECTIVO, DEPOSITANTE: GUILLERMO ACHA MORALES, CONCEPTO: DEVOLUCION DE GASTOS DE REPRESENTACION FORMULARIO 4858/2015, CUENTA DE DEPOSITO: CUENTA UNICA DEL TESORO</t>
  </si>
  <si>
    <t>00020011102 DEP.DE CHEQ.AJENOS,RET.DE CAM.,CONCEPTO: PAGO DE HABERES DEL MES DE JULIO/2016 DGTAM PERSONAL CONSULTOR DE LINEA,DEP.: TRANSPORTE AEREO MILITAR , PROCEDENCIA: BANCO UNION S.A., CHEQUE: 15771, FECHA DE EMISION:28/07/2016</t>
  </si>
  <si>
    <t>00523012001 DEP.DE CHEQ.AJENOS,RET.DE CAM.,CONCEPTO: PAGO POR PRESTACION DE SERVICIOS POSTALES,DEP.: ECOBOL , PROCEDENCIA: BANCO NACIONAL DE BOLIVIA S.A., CHEQUE: 3674902, FECHA DE EMISION:23/07/2016</t>
  </si>
  <si>
    <t>00523012001 DEP.DE CHEQ.AJENOS,RET.DE CAM.,CONCEPTO: PAGO POR PRESTACION DE SERVICIOS POSTALES,DEP.: ECOBOL , PROCEDENCIA: BANCO SOLIDARIO S.A. BANCOSOL S.A., CHEQUE: 629052, FECHA DE EMISION:22/07/2016</t>
  </si>
  <si>
    <t>00523012001 DEP.DE CHEQ.AJENOS,RET.DE CAM.,CONCEPTO: PAGO POR PRESTACION DE SERVICIOS POSTALES,DEP.: ECOBOL , PROCEDENCIA: BANCO NACIONAL DE BOLIVIA S.A., CHEQUE: 10911, FECHA DE EMISION:25/07/2016</t>
  </si>
  <si>
    <t>00523012001 DEP.DE CHEQ.AJENOS,RET.DE CAM.,CONCEPTO: PAGO POR PRESTACION DE SERVICIOS POSTALES,DEP.: ECOBOL , PROCEDENCIA: BANCO NACIONAL DE BOLIVIA S.A., CHEQUE: 7256, FECHA DE EMISION:25/07/2016</t>
  </si>
  <si>
    <t>00523012001 DEP.DE CHEQ.AJENOS,RET.DE CAM.,CONCEPTO: PAGO POR PRESTACION DE SERVICIOS POSTALES,DEP.: ECOBOL , PROCEDENCIA: BANCO NACIONAL DE BOLIVIA S.A., CHEQUE: 7251, FECHA DE EMISION:22/07/2016</t>
  </si>
  <si>
    <t>00086038007 DEPOSITO DE EFECTIVO, DEPOSITANTE: ELIZABETH PADILLA GOMEZ, CONCEPTO: DEVOLUCION DE FONDOS NO UTILIZADOS, CUENTA DE DEPOSITO: CUENTA UNICA DEL TESORO</t>
  </si>
  <si>
    <t>00253014103 DEP.DE CHEQ.AJENOS,RET.DE CAM.,CONCEPTO: TRANSFERENCIA DE RECURSOS,DEP.: GOBIERNO AUTONOMO MUNICIPAL DE CARACOLLO , PROCEDENCIA: BANCO UNION S.A., CHEQUE: 769, FECHA DE EMISION:01/08/2016</t>
  </si>
  <si>
    <t>00342012001 DEPOSITO DE EFECTIVO, DEPOSITANTE: SR. FELIX CHALCO GARCIA CI: 2624286, CONCEPTO: DEVOLUCIÓN DE CURSO TEAM BUILDING TALLER DE CUERDA, CUENTA DE DEPOSITO: CUENTA UNICA DEL TESORO</t>
  </si>
  <si>
    <t>00572012003 DEP.DE CHEQ.AJENOS,RET.DE CAM.,CONCEPTO: TRASPASO,DEP.: EMAPA , PROCEDENCIA: BANCO UNION S.A., CHEQUE: 15212, FECHA DE EMISION:26/07/2016</t>
  </si>
  <si>
    <t>00047228001 DEP.DE CHEQ.AJENOS,RET.DE CAM.,CONCEPTO: DEVOLUCIÓN TRANSFERENCIA,DEP.: APARAB , PROCEDENCIA: BANCO UNION S.A., CHEQUE: 13, FECHA DE EMISION:27/07/2016</t>
  </si>
  <si>
    <t>00099021001 DEPOSITO DE EFECTIVO, DEPOSITANTE: ROSS MERY ESPINOZA PEÑARANDA DE CASTILLO, CONCEPTO: DEVOLUCIÓN DE REINTEGRO SALARIAL, CUENTA DE DEPOSITO: CUENTA UNICA DEL TESORO</t>
  </si>
  <si>
    <t>00660022001 DEP.DE CHEQ.AJENOS,RET.DE CAM.,CONCEPTO: DEVOLUCION DE VIATICOS SR. WILBERTH ROGER GORENA MAITA,DEP.: ORGANO JUDICIAL , PROCEDENCIA: BANCO UNION S.A., CHEQUE: 1726, FECHA DE EMISION:25/07/2016</t>
  </si>
  <si>
    <t>00660022001 DEP.DE CHEQ.AJENOS,RET.DE CAM.,CONCEPTO: DEVOLUCION DE VIATICOS DR. PASTOR SEGUNDO MAMANI VILLCA,DEP.: ORGANO JUDICIAL , PROCEDENCIA: BANCO UNION S.A., CHEQUE: 1725, FECHA DE EMISION:25/07/2016</t>
  </si>
  <si>
    <t>00660022001 DEP.DE CHEQ.AJENOS,RET.DE CAM.,CONCEPTO: DEVOLUCION DE VIATICOS DR. PASTOR SEGUNDO MAMANI VILLCA,DEP.: ORGANO JUDICIAL , PROCEDENCIA: BANCO UNION S.A., CHEQUE: 1724, FECHA DE EMISION:25/07/2016</t>
  </si>
  <si>
    <t>00047228001 DEP.DE CHEQ.AJENOS,RET.DE CAM.,CONCEPTO: REVERSION DE RECURSOS EN LA PARTIDA 22210,DEP.: ASOCIACION APLEBF , PROCEDENCIA: BANCO UNION S.A., CHEQUE: 36, FECHA DE EMISION:02/08/2016</t>
  </si>
  <si>
    <t>00660022001 DEP.DE CHEQ.AJENOS,RET.DE CAM.,CONCEPTO: DEVOLUCION DE VIATICOS SR. JOSE LUIS QUINTANILLA HUANCA,DEP.: ORGANO JUDICIAL , PROCEDENCIA: BANCO UNION S.A., CHEQUE: 1723, FECHA DE EMISION:25/07/2016</t>
  </si>
  <si>
    <t>00212092001 DEP.DE CHEQ.AJENOS,RET.DE CAM.,CONCEPTO: DEVOLUCION FONDOS APORTES VOLUNTARIOS INRA ORURO,DEP.: INRA - ORURO , PROCEDENCIA: BANCO UNION S.A., CHEQUE: 3598, FECHA DE EMISION:27/07/2016</t>
  </si>
  <si>
    <t>00291012005 DEP.DE CHEQ.AJENOS,RET.DE CAM.,CONCEPTO: USO DE VALLAS PUBLICITARIAS,DEP.: ORLAN SRL. , PROCEDENCIA: BANCO NACIONAL DE BOLIVIA S.A., CHEQUE: 6176081, FECHA DE EMISION:02/08/2016</t>
  </si>
  <si>
    <t>00046054202 DEPOSITO DE EFECTIVO, DEPOSITANTE: SHIRLEY POMA AVERANGA, CONCEPTO: DEVOLUCION DE SALDO, CUENTA DE DEPOSITO: CUENTA UNICA DEL TESORO</t>
  </si>
  <si>
    <t>00046054202 DEPOSITO DE EFECTIVO, DEPOSITANTE: MATEO JARRO MAMANI, CONCEPTO: DEVOLUCION DE SALDO, CUENTA DE DEPOSITO: CUENTA UNICA DEL TESORO</t>
  </si>
  <si>
    <t>00099021001 DEPOSITO DE EFECTIVO, DEPOSITANTE: MINISTERIO DE EDUCACIÓN - LADISLAO FLORES CHOQUE, CONCEPTO: DEVOLUCIÓN DE HABERES, CUENTA DE DEPOSITO: CUENTA UNICA DEL TESORO</t>
  </si>
  <si>
    <t>00099021001 DEPOSITO DE EFECTIVO, DEPOSITANTE: NIEVES NONA FIGUEROA GALINDO, CONCEPTO: DOBLE PERCEPCION, CUENTA DE DEPOSITO: CUENTA UNICA DEL TESORO</t>
  </si>
  <si>
    <t>00291012002 DEPOSITO DE EFECTIVO, DEPOSITANTE: JOSEFINA SANCHEZ AGUILAR, CONCEPTO: EXCESO CONSUMO TELEFONICO LLAMADAS FIJAS, CUENTA DE DEPOSITO: CUENTA UNICA DEL TESORO</t>
  </si>
  <si>
    <t>00099021001 DEPOSITO DE EFECTIVO, DEPOSITANTE: SANTOS SIMON CONDORI APAZA, CONCEPTO: PAGO IVA VIATICOS CAMBIO DE DESTINO, CUENTA DE DEPOSITO: CUENTA UNICA DEL TESORO</t>
  </si>
  <si>
    <t>00099021001 DEPOSITO DE EFECTIVO, DEPOSITANTE: FREDDY EDUARD LUJAN TICONA, CONCEPTO: PAGO IVA VIATICOS CAMBIO DE DESTINO, CUENTA DE DEPOSITO: CUENTA UNICA DEL TESORO</t>
  </si>
  <si>
    <t>00099021001 DEPOSITO DE EFECTIVO, DEPOSITANTE: JAIME JOSE CHOQUEHUANCA QUISPE, CONCEPTO: PAGO IVA VIATICOS CAMBIO DE DESTINO, CUENTA DE DEPOSITO: CUENTA UNICA DEL TESORO</t>
  </si>
  <si>
    <t>00099021001 DEPOSITO DE EFECTIVO, DEPOSITANTE: ARIEL REMY COLQUE TENORIO, CONCEPTO: PAGO IVA VIATICOS CAMBIO DE DESTINO, CUENTA DE DEPOSITO: CUENTA UNICA DEL TESORO</t>
  </si>
  <si>
    <t>00130012002 DEPOSITO DE EFECTIVO, DEPOSITANTE: SHYRLEY VIRREIRA, CONCEPTO: DEVOLUCION DE REFRIGERIO, CUENTA DE DEPOSITO: CUENTA UNICA DEL TESORO</t>
  </si>
  <si>
    <t>00130012002 DEPOSITO DE EFECTIVO, DEPOSITANTE: JUAN JOSE LIMACHI APAZA, CONCEPTO: DEVOLUCION POR COMPRA DE GASOLINA, CUENTA DE DEPOSITO: CUENTA UNICA DEL TESORO</t>
  </si>
  <si>
    <t>00225024102 DEPOSITO DE EFECTIVO, DEPOSITANTE: MIGUEL ANGEL SILVA RIOS, CONCEPTO: RETENCIONES IMPOSITIVAS POR ALIMENTACION, CUENTA DE DEPOSITO: CUENTA UNICA DEL TESORO</t>
  </si>
  <si>
    <t>00225024102 DEPOSITO DE EFECTIVO, DEPOSITANTE: MIGUEL ANGEL SILVA RIOS, CONCEPTO: DEVOLUCION DE FONDOS EN AVANCE, CUENTA DE DEPOSITO: CUENTA UNICA DEL TESORO</t>
  </si>
  <si>
    <t>00225024102 DEPOSITO DE EFECTIVO, DEPOSITANTE: MIGUEL ANGEL SILVA RIOS, CONCEPTO: RETENCIONES IMPOSITIVAS POR TRANSPORTE, CUENTA DE DEPOSITO: CUENTA UNICA DEL TESORO</t>
  </si>
  <si>
    <t>00099021001 DEPOSITO DE EFECTIVO, DEPOSITANTE: FIDEL SEGALES PABON -CI. 2326678 LP, CONCEPTO: DEVOLUCION EXCEDENTE SALARIAL JULIO 2016 POR LEY FINANCIAL CNS-UMSA, CUENTA DE DEPOSITO: CUENTA UNICA DEL TESORO</t>
  </si>
  <si>
    <t>00099021001 DEPOSITO DE EFECTIVO, DEPOSITANTE: LIDIA VIRGINIA URQUIZO QUISBERT, CONCEPTO: DEVOLUCION DE VIATICO, CUENTA DE DEPOSITO: CUENTA UNICA DEL TESORO</t>
  </si>
  <si>
    <t>00523012001 DEP.DE CHEQ.AJENOS,RET.DE CAM.,CONCEPTO: VENTA DE SERVICIOS ECOBOL,DEP.: BENJAMIN AQUINO , PROCEDENCIA: BANCO BISA S.A., CHEQUE: 570, FECHA DE EMISION:21/07/2016</t>
  </si>
  <si>
    <t>00523012001 DEP.DE CHEQ.AJENOS,RET.DE CAM.,CONCEPTO: VENTA DE SERVICIOS ECOBOL,DEP.: BENJAMIN AQUINO , PROCEDENCIA: BANCO BISA S.A., CHEQUE: 184, FECHA DE EMISION:21/07/2016</t>
  </si>
  <si>
    <t>00523012001 DEP.DE CHEQ.AJENOS,RET.DE CAM.,CONCEPTO: VENTA DE SERVICIOS ECOBOL,DEP.: BENJAMIN AQUINO , PROCEDENCIA: BANCO BISA S.A., CHEQUE: 320, FECHA DE EMISION:27/07/2016</t>
  </si>
  <si>
    <t>00523012001 DEP.DE CHEQ.AJENOS,RET.DE CAM.,CONCEPTO: VENTA DE SERVICIOS ECOBOL,DEP.: BENJAMIN AQUINO , PROCEDENCIA: BANCO MERCANTIL SANTA CRUZ SA., CHEQUE: 897, FECHA DE EMISION:13/07/2016</t>
  </si>
  <si>
    <t>00523012001 DEP.DE CHEQ.AJENOS,RET.DE CAM.,CONCEPTO: VENTA DE SERVICIOS ECOBOL,DEP.: BENJAMIN AQUINO , PROCEDENCIA: BANCO BISA S.A., CHEQUE: 4599, FECHA DE EMISION:13/07/2016</t>
  </si>
  <si>
    <t>00523012001 DEP.DE CHEQ.AJENOS,RET.DE CAM.,CONCEPTO: VENTA DE SERVICIOS ECOBOL,DEP.: BENJAMIN AQUINO , PROCEDENCIA: BANCO BISA S.A., CHEQUE: 1665, FECHA DE EMISION:13/07/2016</t>
  </si>
  <si>
    <t>00523012001 DEP.DE CHEQ.AJENOS,RET.DE CAM.,CONCEPTO: VENTA DE SERVICIOS ECOBOL,DEP.: BENJAMIN AQUINO , PROCEDENCIA: BANCO BISA S.A., CHEQUE: 3280, FECHA DE EMISION:13/07/2016</t>
  </si>
  <si>
    <t>00523012001 DEP.DE CHEQ.AJENOS,RET.DE CAM.,CONCEPTO: VENTA DE SERVICIOS ECOBOL,DEP.: BENJAMIN AQUINO , PROCEDENCIA: BANCO BISA S.A., CHEQUE: 4714, FECHA DE EMISION:13/07/2016</t>
  </si>
  <si>
    <t>00523012001 DEP.DE CHEQ.AJENOS,RET.DE CAM.,CONCEPTO: VENTA DE SERVICIOS ECOBOL,DEP.: BENJAMIN AQUINO , PROCEDENCIA: BANCO BISA S.A., CHEQUE: 652, FECHA DE EMISION:14/07/2016</t>
  </si>
  <si>
    <t>00523012001 DEP.DE CHEQ.AJENOS,RET.DE CAM.,CONCEPTO: VENTA DE SERVICIOS ECOBOL,DEP.: BENJAMIN AQUINO , PROCEDENCIA: BANCO DE CREDITO DE BOLIVIA S.A., CHEQUE: 924, FECHA DE EMISION:15/07/2016</t>
  </si>
  <si>
    <t>00523012001 DEP.DE CHEQ.AJENOS,RET.DE CAM.,CONCEPTO: VENTA DE SERVICIOS ECOBOL,DEP.: BENJAMIN AQUINO , PROCEDENCIA: BANCO MERCANTIL SANTA CRUZ SA., CHEQUE: 1253, FECHA DE EMISION:19/07/2016</t>
  </si>
  <si>
    <t>00523012001 DEP.DE CHEQ.AJENOS,RET.DE CAM.,CONCEPTO: VENTA DE SERVICIOS ECOBOL,DEP.: BENJAMIN AQUINO , PROCEDENCIA: BANCO BISA S.A., CHEQUE: 12798, FECHA DE EMISION:14/07/2016</t>
  </si>
  <si>
    <t>00523012001 DEP.DE CHEQ.AJENOS,RET.DE CAM.,CONCEPTO: VENTA DE SERVICIOS ECOBOL,DEP.: BENJAMIN AQUINO , PROCEDENCIA: BANCO BISA S.A., CHEQUE: 5372, FECHA DE EMISION:18/07/2016</t>
  </si>
  <si>
    <t>00523012001 DEP.DE CHEQ.AJENOS,RET.DE CAM.,CONCEPTO: VENTA DE SERVICIOS ECOBOL,DEP.: BENJAMIN AQUINO , PROCEDENCIA: BANCO BISA S.A., CHEQUE: 6888, FECHA DE EMISION:13/07/2016</t>
  </si>
  <si>
    <t>00523012001 DEP.DE CHEQ.AJENOS,RET.DE CAM.,CONCEPTO: VENTA DE SERVICIOS ECOBOL,DEP.: BENJAMIN AQUINO , PROCEDENCIA: BANCO BISA S.A., CHEQUE: 5077, FECHA DE EMISION:18/07/2016</t>
  </si>
  <si>
    <t>00523012001 DEP.DE CHEQ.AJENOS,RET.DE CAM.,CONCEPTO: VENTA DE SERVICIOS ECOBOL,DEP.: BENJAMIN AQUINO , PROCEDENCIA: BANCO BISA S.A., CHEQUE: 2597, FECHA DE EMISION:19/07/2016</t>
  </si>
  <si>
    <t>00523012001 DEP.DE CHEQ.AJENOS,RET.DE CAM.,CONCEPTO: VENTA DE SERVICIOS ECOBOL,DEP.: BENJAMIN AQUINO , PROCEDENCIA: BANCO UNION S.A., CHEQUE: 3877, FECHA DE EMISION:22/07/2016</t>
  </si>
  <si>
    <t>00523012001 DEP.DE CHEQ.AJENOS,RET.DE CAM.,CONCEPTO: VENTA DE SERVICIOS ECOBOL,DEP.: BENJAMIN AQUINO , PROCEDENCIA: BANCO BISA S.A., CHEQUE: 1583, FECHA DE EMISION:22/07/2016</t>
  </si>
  <si>
    <t>00526012001 DEPOSITO DE EFECTIVO, DEPOSITANTE: BOLIVIA TV - JUAN CARLOS MAMANI HUANCA, CONCEPTO: DEVOLUCION VIATICOS, CUENTA DE DEPOSITO: CUENTA UNICA DEL TESORO</t>
  </si>
  <si>
    <t>00099021001 DEP.DE CHEQ.AJENOS,RET.DE CAM.,CONCEPTO: DEP DEVOLUCION BAJAS TEMPORARIAS,DEP.: UIF-UNIDAD DE INVESTIGACIONES FINANCIERAS , PROCEDENCIA: BANCO UNION S.A., CHEQUE: 18751, FECHA DE EMISION:15/07/2016</t>
  </si>
  <si>
    <t>00523012001 DEP.DE CHEQ.AJENOS,RET.DE CAM.,CONCEPTO: PAGO POR PRESTACIÓN DE SERVICIOS,DEP.: ECOBOL , PROCEDENCIA: BANCO BISA S.A., CHEQUE: 2556, FECHA DE EMISION:27/07/2016</t>
  </si>
  <si>
    <t>00523012001 DEP.DE CHEQ.AJENOS,RET.DE CAM.,CONCEPTO: PAGO POR PRESTACIÓN DE SERVICIO POSTAL,DEP.: ECOBOL , PROCEDENCIA: BANCO MERCANTIL SANTA CRUZ SA., CHEQUE: 2117, FECHA DE EMISION:27/07/2016</t>
  </si>
  <si>
    <t>00525012001 DEP.DE CHEQ.AJENOS,RET.DE CAM.,CONCEPTO: PAGO POR LA PRESTACIÓN DE SERVICIO POSTAL,DEP.: ECOBOL , PROCEDENCIA: BANCO UNION S.A., CHEQUE: 456, FECHA DE EMISION:21/07/2016</t>
  </si>
  <si>
    <t>00523012001 DEP.DE CHEQ.AJENOS,RET.DE CAM.,CONCEPTO: PAGO POR LA PRESTACIÓN DE SERVICIO POSTAL,DEP.: ECOBOL , PROCEDENCIA: BANCO UNION S.A., CHEQUE: 455, FECHA DE EMISION:21/07/2016</t>
  </si>
  <si>
    <t>00523012001 DEP.DE CHEQ.AJENOS,RET.DE CAM.,CONCEPTO: PAGO POR PRESTACIÓN DE SERVICIOS,DEP.: ECOBOL , PROCEDENCIA: BANCO NACIONAL DE BOLIVIA S.A., CHEQUE: 5403, FECHA DE EMISION:26/07/2016</t>
  </si>
  <si>
    <t>00523012001 DEP.DE CHEQ.AJENOS,RET.DE CAM.,CONCEPTO: POR PAGO POR PRESTACIÓN DE SERVICIOS,DEP.: ECOBOL , PROCEDENCIA: BANCO NACIONAL DE BOLIVIA S.A., CHEQUE: 5404, FECHA DE EMISION:26/07/2016</t>
  </si>
  <si>
    <t>00046034201 DEPOSITO DE EFECTIVO, DEPOSITANTE: E. MARCOS ZUÑAGUA FLORES, CONCEPTO: SALDO N° PREVENTIVO 345, CUENTA DE DEPOSITO: CUENTA UNICA DEL TESORO</t>
  </si>
  <si>
    <t>00099021001 DEP.DE CHEQ.AJENOS,RET.DE CAM.,CONCEPTO: GIRO: RIOS KENY RITHA SANCHEZ DE,DEP.: BANCO UNION S.A. , PROCEDENCIA: BANCO UNION S.A., CHEQUE: 143481, FECHA DE EMISION:03/08/2016</t>
  </si>
  <si>
    <t>00099021001 DEPOSITO DE EFECTIVO, DEPOSITANTE: SEGIP OFICINA NACIONAL, CONCEPTO: REVERSION AL COMPROBANTE C-31 N° 229;PRIMER FONDO CALAMA-CHILE FUENTE 41, CUENTA DE DEPOSITO: CUENTA UNICA DEL TESORO</t>
  </si>
  <si>
    <t>00099021001 DEP.DE CHEQ.AJENOS,RET.DE CAM.,CONCEPTO: GIRO: BURGOS VILLEGAS JAVIER ALFREDO,DEP.: BANCO UNION S.A. , PROCEDENCIA: BANCO UNION S.A., CHEQUE: 142885, FECHA DE EMISION:03/08/2016</t>
  </si>
  <si>
    <t>00340012003 DEPOSITO DE EFECTIVO, DEPOSITANTE: SEGIP OFICINA NACIONAL, CONCEPTO: REVERSION A LOS COMPROBANTES C-31 N°230 Y 231 PRIMER FONDO CALAMA-CHILE FUENTE 20, CUENTA DE DEPOSITO: CUENTA UNICA DEL TESORO</t>
  </si>
  <si>
    <t>00099021001 DEP.DE CHEQ.AJENOS,RET.DE CAM.,CONCEPTO: GIRO: GUZMAN BROCKMANN FELIPE HANS WIGBERTO,DEP.: BANCO UNION S.A. , PROCEDENCIA: BANCO UNION S.A., CHEQUE: 143478, FECHA DE EMISION:03/08/2016</t>
  </si>
  <si>
    <t>00099021001 DEP.DE CHEQ.AJENOS,RET.DE CAM.,CONCEPTO: GIRO: ALCONZ COLQUE ANGELICA,DEP.: BANCO UNION S.A. , PROCEDENCIA: BANCO UNION S.A., CHEQUE: 143479, FECHA DE EMISION:03/08/2016</t>
  </si>
  <si>
    <t>00099021001 DEP.DE CHEQ.AJENOS,RET.DE CAM.,CONCEPTO: DEVOLUCION DE RECURSOS,DEP.: AGENCIA NACIONAL DE HIDROCARBUROS , PROCEDENCIA: BANCO UNION S.A., CHEQUE: 3808, FECHA DE EMISION:28/07/2016</t>
  </si>
  <si>
    <t>00526012001 DEPOSITO DE EFECTIVO, DEPOSITANTE: DAVID ALIAGA - BOLIVIA TV, CONCEPTO: DEVOLUCIÓN, CUENTA DE DEPOSITO: CUENTA UNICA DEL TESORO</t>
  </si>
  <si>
    <t>00099021001 DEP.DE CHEQ.AJENOS,RET.DE CAM.,CONCEPTO: GIRO: BEATRIZ ACHA GAMBOA,DEP.: BANCO UNION S.A. , PROCEDENCIA: BANCO UNION S.A., CHEQUE: 143480, FECHA DE EMISION:03/08/2016</t>
  </si>
  <si>
    <t>00526012001 DEPOSITO DE EFECTIVO, DEPOSITANTE: CELSO MAMANI - BOLIVIA TV, CONCEPTO: DEVOLUCIÓN, CUENTA DE DEPOSITO: CUENTA UNICA DEL TESORO</t>
  </si>
  <si>
    <t>00660012002 DEP.DE CHEQ.AJENOS,RET.DE CAM.,CONCEPTO: REVERSIÓN POR PAGO DUPLICADO DE SUBSIDIOS,DEP.: ORGANO JUDICIAL - DAF , PROCEDENCIA: BANCO UNION S.A., CHEQUE: 3984, FECHA DE EMISION:02/08/2016</t>
  </si>
  <si>
    <t>00660012002 DEP.DE CHEQ.AJENOS,RET.DE CAM.,CONCEPTO: REVERSIÓN POR PAGO DUPLICADO DE SUBSIDIOS,DEP.: ORGANO JUDICIAL - DAF , PROCEDENCIA: BANCO UNION S.A., CHEQUE: 3985, FECHA DE EMISION:02/08/2016</t>
  </si>
  <si>
    <t>00099021001 DEP.DE CHEQ.AJENOS,RET.DE CAM.,CONCEPTO: DEVOLUCIÓN PASAJES DEL SEÑOR RIVER GUZMAN - DESCUENTO MAYO Y JUNIO,DEP.: RIVER GUZMAN , PROCEDENCIA: BANCO UNION S.A., CHEQUE: 970, FECHA DE EMISION:02/08/2016</t>
  </si>
  <si>
    <t>00046024204 DEPOSITO DE EFECTIVO, DEPOSITANTE: FRANZ SANCHEZ NOGALES, CONCEPTO: DEVOLUCION VIATICOS PREVENTIVO 8250 - MINISTERIO DE SALUD, CUENTA DE DEPOSITO: CUENTA UNICA DEL TESORO</t>
  </si>
  <si>
    <t>00046021107 DEP.DE CHEQ.AJENOS,RET.DE CAM.,CONCEPTO: PAGO DE SUELDOS AL PERSONAL DEL CENETROP,DEP.: MINISTERIO DE SALUD , PROCEDENCIA: BANCO UNION S.A., CHEQUE: 11746, FECHA DE EMISION:28/07/2016</t>
  </si>
  <si>
    <t>00212012001 DEPOSITO DE EFECTIVO, DEPOSITANTE: MARIBEL JIMENEZ ZENTENO-INRA-DN, CONCEPTO: DEVOLUCION DE GASTOS OPERATIVOS, CUENTA DE DEPOSITO: CUENTA UNICA DEL TESORO</t>
  </si>
  <si>
    <t>00099021001 DEPOSITO DE EFECTIVO, DEPOSITANTE: LUIS GUALBERTO LA FUENTE GUZMAN, CONCEPTO: REVERSION PARCIAL BOLETA HABER MENSUAL (JUNIO), CUENTA DE DEPOSITO: CUENTA UNICA DEL TESORO</t>
  </si>
  <si>
    <t>00099021001 DEPOSITO DE EFECTIVO, DEPOSITANTE: PADILLA ELIAS JORGE JUAN CI.1259497, CONCEPTO: DEV DE PAGO EN EXCESO DEL SALARIO MAYOR AL DEL PRESIDENTE MES MAYO 2016, CUENTA DE DEPOSITO: CUENTA UNICA DEL TESORO</t>
  </si>
  <si>
    <t>00099021001 DEPOSITO DE EFECTIVO, DEPOSITANTE: PADILLA ELIAS JORGE JUAN CI.1259497, CONCEPTO: DEV DE PAGO EN EXCESO DEL SALARIO MAYOR AL DEL PRESIDENTE MES JUNIO 2016, CUENTA DE DEPOSITO: CUENTA UNICA DEL TESORO</t>
  </si>
  <si>
    <t>00099021001 DEPOSITO DE EFECTIVO, DEPOSITANTE: PADILLA ELIAS JORGE JUAN CI.1259497, CONCEPTO: DEV DE PAGO EN EXCESO DEL SALARIO MAYOR AL DEL PRESIDENTE MES JULIO 2016, CUENTA DE DEPOSITO: CUENTA UNICA DEL TESORO</t>
  </si>
  <si>
    <t>00099021001 DEPOSITO DE EFECTIVO, DEPOSITANTE: BALDIVIESO SAENZ RENE JESUS CI.1328213, CONCEPTO: DEV DE PAGO EN EXCESO DEL SALARIO MAYOR AL DEL PRESIDENTE MES JULIO 2016, CUENTA DE DEPOSITO: CUENTA UNICA DEL TESORO</t>
  </si>
  <si>
    <t>00099021001 DEPOSITO DE EFECTIVO, DEPOSITANTE: VILLCA PANIAGUA NANCY CI. 3689094, CONCEPTO: DEV DE PAGO EN EXCESO DEL SALARIO MAYOR AL DEL PRESIDENTE MES JULIO 2016, CUENTA DE DEPOSITO: CUENTA UNICA DEL TESORO</t>
  </si>
  <si>
    <t>00099021001 DEPOSITO DE EFECTIVO, DEPOSITANTE: BRACAMONTE ALANIZ HUMBERTO CI. 5567062, CONCEPTO: DEV DE PAGO EN EXCESO DEL SALARIO MAYOR AL DEL PRESIDENTE MES JULIO 2016, CUENTA DE DEPOSITO: CUENTA UNICA DEL TESORO</t>
  </si>
  <si>
    <t>00099021001 DEPOSITO DE EFECTIVO, DEPOSITANTE: CALLE ARACENA JOSE CI. 1284098, CONCEPTO: DEV DE PAGO EN EXCESO DEL SALARIO MAYOR AL DEL PRESIDENTE MES JULIO 2016, CUENTA DE DEPOSITO: CUENTA UNICA DEL TESORO</t>
  </si>
  <si>
    <t>00099021001 DEPOSITO DE EFECTIVO, DEPOSITANTE: BARRIOS VILLA ALFONSO CI. 1253043, CONCEPTO: DEV DE PAGO EN EXCESO DEL SALARIO MAYOR AL DEL PRESIDENTE MES JULIO 2016, CUENTA DE DEPOSITO: CUENTA UNICA DEL TESORO</t>
  </si>
  <si>
    <t>00099021001 DEPOSITO DE EFECTIVO, DEPOSITANTE: CAMARGO BARRIONUEVO HERNAN CI. 1394844, CONCEPTO: DEV DE PAGO EN EXCESO DEL SALARIO MAYOR AL DEL PRESIDENTE MES JULIO 2016, CUENTA DE DEPOSITO: CUENTA UNICA DEL TESORO</t>
  </si>
  <si>
    <t>00099021001 DEPOSITO DE EFECTIVO, DEPOSITANTE: AGUIRRE HAUG ROSA CI. 1616147, CONCEPTO: DEV DE PAGO EN EXCESO DEL SALARIO MAYOR AL DEL PRESIDENTE MES JULIO 2016, CUENTA DE DEPOSITO: CUENTA UNICA DEL TESORO</t>
  </si>
  <si>
    <t>00099021001 DEPOSITO DE EFECTIVO, DEPOSITANTE: MORA FERAUDI RUBEN CI. 2216655, CONCEPTO: DEV DE PAGO EN EXCESO DEL SALARIO MAYOR AL DEL PRESIDENTE MES JULIO 2016, CUENTA DE DEPOSITO: CUENTA UNICA DEL TESORO</t>
  </si>
  <si>
    <t>00099021001 DEPOSITO DE EFECTIVO, DEPOSITANTE: VENEGAS RAMOS HERNAN CI. 3663639, CONCEPTO: DEV DE PAGO EN EXCESO DEL SALARIO MAYOR AL DEL PRESIDENTE MES JULIO 2016, CUENTA DE DEPOSITO: CUENTA UNICA DEL TESORO</t>
  </si>
  <si>
    <t>00099021001 DEPOSITO DE EFECTIVO, DEPOSITANTE: FUERTES CALLAPINO BERNARDINO CI. 1283979, CONCEPTO: DEV DE PAGO EN EXCESO DEL SALARIO MAYOR AL DEL PRESIDENTE MES JULIO 2016, CUENTA DE DEPOSITO: CUENTA UNICA DEL TESORO</t>
  </si>
  <si>
    <t>00099021001 DEPOSITO DE EFECTIVO, DEPOSITANTE: TIRADO ENCINAS JOSE CI. 1328741, CONCEPTO: DEV DE PAGO EN EXCESO DEL SALARIO MAYOR AL DEL PRESIDENTE MES JULIO 2016, CUENTA DE DEPOSITO: CUENTA UNICA DEL TESORO</t>
  </si>
  <si>
    <t>00099021001 DEPOSITO DE EFECTIVO, DEPOSITANTE: SECKO GONZALES HUGO CI. 3682597, CONCEPTO: DEV DE PAGO EN EXCESO DEL SALARIO MAYOR AL DEL PRESIDENTE MES JULIO 2016, CUENTA DE DEPOSITO: CUENTA UNICA DEL TESORO</t>
  </si>
  <si>
    <t>00099021001 DEPOSITO DE EFECTIVO, DEPOSITANTE: GOYTIA MORALES JOSE CI. 1271669, CONCEPTO: DEV DE PAGO EN EXCESO DEL SALARIO MAYOR AL DEL PRESIDENTE MES JULIO 2016, CUENTA DE DEPOSITO: CUENTA UNICA DEL TESORO</t>
  </si>
  <si>
    <t>00099021001 DEPOSITO DE EFECTIVO, DEPOSITANTE: ESTANISLAO FLORES HUANCA, CONCEPTO: DEVOLUCIÓN POR DOBLE PERCEPCIÓN, CUENTA DE DEPOSITO: CUENTA UNICA DEL TESORO</t>
  </si>
  <si>
    <t>00010011101 DEPOSITO DE EFECTIVO, DEPOSITANTE: FRANCISCO CALLEJAS VALDIVIA, CONCEPTO: DEVOLUCIÓN SALDO NO EJECUTADO C 31 N° 969, CUENTA DE DEPOSITO: CUENTA UNICA DEL TESORO</t>
  </si>
  <si>
    <t>00099021001 DEPOSITO DE EFECTIVO, DEPOSITANTE: ANDREA ELIZABETH OBLEAS GARCIA, CONCEPTO: DEVOLUCION FONDOS EN AVANCE PARA REFRIGERIOS DE TALLER 23Y 24 MARZO EN SCZ, CUENTA DE DEPOSITO: CUENTA UNICA DEL TESORO</t>
  </si>
  <si>
    <t>00099021001 DEPOSITO DE EFECTIVO, DEPOSITANTE: ZABALA CANO CESAR DARWIN- MIN DE DEFENSA, CONCEPTO: DEVOLUCION DE FONDOS NO EJECUTADOS DEL SR. CESAR ZABALA CANO, CUENTA DE DEPOSITO: CUENTA UNICA DEL TESORO</t>
  </si>
  <si>
    <t>00526012001 DEPOSITO DE EFECTIVO, DEPOSITANTE: JUAN MANUEL UGARTE - BOLIVIA TV, CONCEPTO: DEVOLUCIÓN DE VIÁTICOS, CUENTA DE DEPOSITO: CUENTA UNICA DEL TESORO</t>
  </si>
  <si>
    <t>00572012001 DEPOSITO DE EFECTIVO, DEPOSITANTE: NELLY HUARACHI HUANCA, CONCEPTO: DEVOLUCION, CUENTA DE DEPOSITO: CUENTA UNICA DEL TESORO</t>
  </si>
  <si>
    <t>00099021001 DEPOSITO DE EFECTIVO, DEPOSITANTE: BRAYAN CARLOS FLORES VALDIVIA, CONCEPTO: REPOSICIÓN DE CARPA INSTITUCIONAL, CUENTA DE DEPOSITO: CUENTA UNICA DEL TESORO</t>
  </si>
  <si>
    <t>00099021001 DEPOSITO DE EFECTIVO, DEPOSITANTE: EJERCITO DE BOLIVIA, CONCEPTO: REVERSION (JUAN CARLOS DECORMIS LOPEZ), CUENTA DE DEPOSITO: CUENTA UNICA DEL TESORO</t>
  </si>
  <si>
    <t>00086068001 DEPOSITO DE EFECTIVO, DEPOSITANTE: MARIO QUISPE CHOQUE MMAYA, CONCEPTO: SOCIALIZACION DEL ESTATUTO DE LA FAOI-NP Y AVANCE DE ACTIVIDADES DEL PROYECTO EVA, CUENTA DE DEPOSITO: CUENTA UNICA DEL TESORO</t>
  </si>
  <si>
    <t>00081011101 DEPOSITO DE EFECTIVO, DEPOSITANTE: MINISTERIO DE OBRAS PUBLICAS, CONCEPTO: DEVOLUCION DE SALDO NO UTILIZADOS POR FONDOS EN AVANCE, CUENTA DE DEPOSITO: CUENTA UNICA DEL TESORO</t>
  </si>
  <si>
    <t>00078014204 DEP.DE CHEQ.AJENOS,RET.DE CAM.,CONCEPTO: DEVOLUCIÓN PASAJES AEREOS - BOLTUR - HEBERT AYREYU,DEP.: BOLTUR , PROCEDENCIA: BANCO UNION S.A., CHEQUE: 556, FECHA DE EMISION:11/07/2016</t>
  </si>
  <si>
    <t>00099021001 DEPOSITO DE EFECTIVO, DEPOSITANTE: DR. ISRAEL MARCELO VASQUEZ, CONCEPTO: DEVOLUCIÓN DE DEPÓSITO EN DEMASÍA, CUENTA DE DEPOSITO: CUENTA UNICA DEL TESORO</t>
  </si>
  <si>
    <t>00222014302 DEPOSITO DE EFECTIVO, DEPOSITANTE: INIAF - VICTOR H. FRIAS, CONCEPTO: REVERSIÓN DE SALDOS, CUENTA DE DEPOSITO: CUENTA UNICA DEL TESORO</t>
  </si>
  <si>
    <t>00283012002 DEP.DE CHEQ.AJENOS,RET.DE CAM.,CONCEPTO: EXTRAVIO DE CREDENCIAL,DEP.: ADUANA NACIONAL DE BOLIVIA , PROCEDENCIA: BANCO UNION S.A., CHEQUE: 2127, FECHA DE EMISION:29/07/2016</t>
  </si>
  <si>
    <t>00099021001 DEPOSITO DE EFECTIVO, DEPOSITANTE: BRAULIO QUISPE BARRERA, CONCEPTO: DEVOLUCIÓN POR COBRO INDEBIDO, CUENTA DE DEPOSITO: CUENTA UNICA DEL TESORO</t>
  </si>
  <si>
    <t>00099021001 DEPOSITO DE EFECTIVO, DEPOSITANTE: VITALIANO MOLINA ERQUETA, CONCEPTO: DEVOLUCION POR COBRO INDEBIDO, CUENTA DE DEPOSITO: CUENTA UNICA DEL TESORO</t>
  </si>
  <si>
    <t>00291012005 DEP.DE CHEQ.AJENOS,RET.DE CAM.,CONCEPTO: PAGO SERVICIO PUBLICITARIO TRAMO AUTOPISTA LA PAZ - EL ALTO,DEP.: ENTEL S.A. , PROCEDENCIA: BANCO MERCANTIL SANTA CRUZ SA., CHEQUE: 198767, FECHA DE EMISION:03/08/2016</t>
  </si>
  <si>
    <t>AGENCIA BOLIVIANA ESPACIAL            "ABE"</t>
  </si>
  <si>
    <t>00585012002 DEPOSITO DE EFECTIVO, DEPOSITANTE: AGENCIA BOLIVIANA ESPACIAL, CONCEPTO: DEVOLUCION DE FONDOS, CUENTA DE DEPOSITO: CUENTA UNICA DEL TESORO</t>
  </si>
  <si>
    <t>00099021001 DEPOSITO DE EFECTIVO, DEPOSITANTE: GIOVANI AGUILAR FLORES, CONCEPTO: PAGO EN DEMASÍA DEL SALARIO MARZO 2016, CUENTA DE DEPOSITO: CUENTA UNICA DEL TESORO</t>
  </si>
  <si>
    <t>00099021001 DEP.DE CHEQ.AJENOS,RET.DE CAM.,CONCEPTO: DEVOLUCIÓN DE COTIZACIÓN EXCESO EMPLEADOR,DEP.: FUTURO DE BOLIVIA S.A. AFP , PROCEDENCIA: BANCO DE CREDITO DE BOLIVIA S.A., CHEQUE: 45309, FECHA DE EMISION:03/08/2016</t>
  </si>
  <si>
    <t>00234014202 DEP.DE CHEQ.AJENOS,RET.DE CAM.,CONCEPTO: DEVOLUCION AL C-31 N° 368, PARTIDA N° 851,DEP.: INARRA GUTIERREZ HECTOR , PROCEDENCIA: BANCO UNION S.A., CHEQUE: 104, FECHA DE EMISION:03/08/2016</t>
  </si>
  <si>
    <t>00580012001 DEPOSITO DE EFECTIVO, DEPOSITANTE: DAB-LISBETH L. TORREZ MIER, CONCEPTO: DEVOLUCION CAPACITACION ISO 9001, CUENTA DE DEPOSITO: CUENTA UNICA DEL TESORO</t>
  </si>
  <si>
    <t>00234014202 DEP.DE CHEQ.AJENOS,RET.DE CAM.,CONCEPTO: DEVOLUCION AL C-31 N° 370, PARTIDA N° 851,DEP.: VALDA TAPIA RICARDO DAVID , PROCEDENCIA: BANCO UNION S.A., CHEQUE: 102, FECHA DE EMISION:03/08/2016</t>
  </si>
  <si>
    <t>00234014202 DEP.DE CHEQ.AJENOS,RET.DE CAM.,CONCEPTO: DEVOLUCION AL C-31 N° 367, PARTIDA N° 34110,DEP.: GRIMALDEZ MAMANI IGOR IVAN , PROCEDENCIA: BANCO UNION S.A., CHEQUE: 103, FECHA DE EMISION:03/08/2016</t>
  </si>
  <si>
    <t>00099021001 DEPOSITO DE EFECTIVO, DEPOSITANTE: MARIA LOURDES PABON MENDOZA, CONCEPTO: DOBLE PERCEPCION, CUENTA DE DEPOSITO: CUENTA UNICA DEL TESORO</t>
  </si>
  <si>
    <t>00099021001 DEPOSITO DE EFECTIVO, DEPOSITANTE: BETTY MARTHA BESARES TARIFA, CONCEPTO: DOBLE PERCEPCION, CUENTA DE DEPOSITO: CUENTA UNICA DEL TESORO</t>
  </si>
  <si>
    <t>00099021001 DEP.DE CHEQ.AJENOS,RET.DE CAM.,CONCEPTO: DEVOLUCION DE CC NO COBRADA ABRIL/2016,DEP.: LA VITALICIA SEGUROS Y REASEGUROS DE VIDA S.A. , PROCEDENCIA: BANCO BISA S.A., CHEQUE: 32133, FECHA DE EMISION:04/08/2016</t>
  </si>
  <si>
    <t>00225024101 DEPOSITO DE EFECTIVO, DEPOSITANTE: EDITH RISELA ESPEJO LAURA, CONCEPTO: RETENCION DE IMPUESTOS - DEVOLUCION DE FONDOS EN AVANCE, CUENTA DE DEPOSITO: CUENTA UNICA DEL TESORO</t>
  </si>
  <si>
    <t>00099021001 DEPOSITO DE EFECTIVO, DEPOSITANTE: BRAULIO MAGNO FERNANDEZ CALLISAYA, CONCEPTO: DEVOLUCION DOBLE PERCEPCION, CUENTA DE DEPOSITO: CUENTA UNICA DEL TESORO</t>
  </si>
  <si>
    <t>00099021001 DEPOSITO DE EFECTIVO, DEPOSITANTE: EJERCITO DE BOLIVIA - REG 1 CALAMA, CONCEPTO: DEVOLUCION ADQ SOAT PARA SEGUROS CONTRA ACCIDENTES PARA VEHICULOS, CUENTA DE DEPOSITO: CUENTA UNICA DEL TESORO</t>
  </si>
  <si>
    <t>00099021001 DEPOSITO DE EFECTIVO, DEPOSITANTE: ARIANA CAMPERO NAVA, CONCEPTO: DEVOLUCIÓN DE 1 DÍA DE GASTOS DE REPRESENTACIÓN NO UTILIZADO, CUENTA DE DEPOSITO: CUENTA UNICA DEL TESORO</t>
  </si>
  <si>
    <t>00225024301 DEPOSITO DE EFECTIVO, DEPOSITANTE: MIGUEL ANGEL FIGUEROA MARISCAL, CONCEPTO: DEVOLUCIÓN SALDO FONDOS EN AVANCE, CUENTA DE DEPOSITO: CUENTA UNICA DEL TESORO</t>
  </si>
  <si>
    <t>00046021109 DEPOSITO DE EFECTIVO, DEPOSITANTE: ARIANA CAMPERO NAVA, CONCEPTO: DEVOLUCIÓN DE 1 DÍA DE VIÁTICO NO UTILIZADO, CUENTA DE DEPOSITO: CUENTA UNICA DEL TESORO</t>
  </si>
  <si>
    <t>00190012003 DEPOSITO DE EFECTIVO, DEPOSITANTE: EDGAR DURAN, CONCEPTO: DEVOLUCION DE VIATICOS POR VIAJE A CAQUIAVIRI DEL 26 AL 29 DE ABRIL, CUENTA DE DEPOSITO: CUENTA UNICA DEL TESORO</t>
  </si>
  <si>
    <t>00099021001 DEPOSITO DE EFECTIVO, DEPOSITANTE: JULIA MAMANI BAUTISTA, CONCEPTO: DOBLE PERCEPCIÓN, CUENTA DE DEPOSITO: CUENTA UNICA DEL TESORO</t>
  </si>
  <si>
    <t>00099021001 DEPOSITO DE EFECTIVO, DEPOSITANTE: LUIS BECKAR PORTUGAL FORONDA, CONCEPTO: DOBLE PERCEPCION, CUENTA DE DEPOSITO: CUENTA UNICA DEL TESORO</t>
  </si>
  <si>
    <t>00099021001 DEPOSITO DE EFECTIVO, DEPOSITANTE: MELANIA TRINO, CONCEPTO: REVERSION DEFINITIVA DEL HABER JUNIO 2016, CUENTA DE DEPOSITO: CUENTA UNICA DEL TESORO</t>
  </si>
  <si>
    <t>00010011101 DEPOSITO DE EFECTIVO, DEPOSITANTE: MINISTERIO DE RELACIONES EXTERIORES, CONCEPTO: SALDO NO EJECUTADO COMISION MIXTA BOLIVIA- PERU, CUENTA DE DEPOSITO: CUENTA UNICA DEL TESORO</t>
  </si>
  <si>
    <t>00099021001 DEPOSITO DE EFECTIVO, DEPOSITANTE: MINISTERIO DE RELACIONES EXTERIORES, CONCEPTO: SALDO NO EJECUTADO COMISION MIXTA BOLIVIA- PERU, CUENTA DE DEPOSITO: CUENTA UNICA DEL TESORO</t>
  </si>
  <si>
    <t>00099021001 DEPOSITO DE EFECTIVO, DEPOSITANTE: MARTIN FELIPE REYES QUISPE, CONCEPTO: DEP. POR REVERSION, CUENTA DE DEPOSITO: CUENTA UNICA DEL TESORO</t>
  </si>
  <si>
    <t>00046024204 DEPOSITO DE EFECTIVO, DEPOSITANTE: MINISTERIO DE SALUD, CONCEPTO: DEVOLUCION DE FONDOS EN AVANCE DE INTENSIFICACION DE VACUNACION CONTRA LA INFLUENZA, CUENTA DE DEPOSITO: CUENTA UNICA DEL TESORO</t>
  </si>
  <si>
    <t>00046024204 DEPOSITO DE EFECTIVO, DEPOSITANTE: LIC. CLAUDIA JHOVANA CARRIZALES, CONCEPTO: DEV DE FONDOS EN AVANCE DE INTENSIFICACION DE VACUNACION CONTRA LA INFLUENZA, CUENTA DE DEPOSITO: CUENTA UNICA DEL TESORO</t>
  </si>
  <si>
    <t>00099021001 DEPOSITO DE EFECTIVO, DEPOSITANTE: HUGO RIVERA MENDEZ CI: 1250348 PT, CONCEPTO: DEVOLUCIÓN DE SUELDO 03/2016 PERCIBIDO EN JUBILACIÓN, CUENTA DE DEPOSITO: CUENTA UNICA DEL TESORO</t>
  </si>
  <si>
    <t>00133012001 DEPOSITO DE EFECTIVO, DEPOSITANTE: LOTERIA NACIONAL DE B Y S, CONCEPTO: SALDO PAGO PREMIOS SORTEO "PEDRO DOMINGO MURILLO", CUENTA DE DEPOSITO: CUENTA UNICA DEL TESORO</t>
  </si>
  <si>
    <t>00523012001 DEP.DE CHEQ.AJENOS,RET.DE CAM.,CONCEPTO: VENTA DE SERVICIOS ECOBOL,DEP.: BENJAMIN AQUINO , PROCEDENCIA: BANCO NACIONAL DE BOLIVIA S.A., CHEQUE: 7253, FECHA DE EMISION:22/07/2016</t>
  </si>
  <si>
    <t>00523012001 DEP.DE CHEQ.AJENOS,RET.DE CAM.,CONCEPTO: VENTA DE SERVICIOS ECOBOL,DEP.: BENJAMIN AQUINO , PROCEDENCIA: BANCO NACIONAL DE BOLIVIA S.A., CHEQUE: 6077906, FECHA DE EMISION:29/07/2016</t>
  </si>
  <si>
    <t>00099021001 DEPOSITO DE EFECTIVO, DEPOSITANTE: JUAN FELIX LEÓN MALDONADO, CONCEPTO: DOBLE PERCEPCIÓN, CUENTA DE DEPOSITO: CUENTA UNICA DEL TESORO</t>
  </si>
  <si>
    <t>00099021001 DEPOSITO DE EFECTIVO, DEPOSITANTE: FUNDACION BRIGADA MEDICA CUBANA, CONCEPTO: DEVOLUCION POR CONCEPTO DE COMUNICACIONES CORRESPONDIENTE AL MES DE JULIO 2016, CUENTA DE DEPOSITO: CUENTA UNICA DEL TESORO</t>
  </si>
  <si>
    <t>00099021001 DEPOSITO DE EFECTIVO, DEPOSITANTE: FUNDACION BRIGADA MEDICA CUBANA, CONCEPTO: DEVOLUCION POR CONCEPTO DE PEAJE CORRESPONDIENTE AL MES DE JULIO 2016, CUENTA DE DEPOSITO: CUENTA UNICA DEL TESORO</t>
  </si>
  <si>
    <t>00099021001 DEPOSITO DE EFECTIVO, DEPOSITANTE: FUNDACION BRIGADA MEDICA CUBANA, CONCEPTO: DEVOLUCION POR CONCEPTO DE ALIMENTACION CORRESPONDIENTE AL MES DE JULIO 2016, CUENTA DE DEPOSITO: CUENTA UNICA DEL TESORO</t>
  </si>
  <si>
    <t>00099021001 DEPOSITO DE EFECTIVO, DEPOSITANTE: FUNDACION BRIGADA MEDICA CUBANA, CONCEPTO: DEVOLUCION POR CONCEPTO DE GAS LICUADO CORRESPONDIENTE AL MES DE JULIO 2016, CUENTA DE DEPOSITO: CUENTA UNICA DEL TESORO</t>
  </si>
  <si>
    <t>00099021001 DEPOSITO DE EFECTIVO, DEPOSITANTE: FUNDACION BRIGADA MEDICA CUBANA, CONCEPTO: DEVOLUCION POR CONCEPTO DE COMBUSTIBLE CORRESPONDIENTE AL MES DE JULIO 2016, CUENTA DE DEPOSITO: CUENTA UNICA DEL TESORO</t>
  </si>
  <si>
    <t>00099021001 DEP.DE CHEQ.AJENOS,RET.DE CAM.,CONCEPTO: DEVOLUCION DE BAJAS MEDICAS POR INCAPACIDAD TEMPORAL,DEP.: MINISTERIO DE SALUD , PROCEDENCIA: BANCO UNION S.A., CHEQUE: 18817, FECHA DE EMISION:20/07/2016</t>
  </si>
  <si>
    <t>00046024204 DEP.DE CHEQ.AJENOS,RET.DE CAM.,CONCEPTO: DEVOLUCION DE BAJAS MEDICAS POR INCAPACIDAD TEMPORAL,DEP.: MINISTERIO DE SALUD , PROCEDENCIA: BANCO UNION S.A., CHEQUE: 18819, FECHA DE EMISION:20/07/2016</t>
  </si>
  <si>
    <t>00046021109 DEP.DE CHEQ.AJENOS,RET.DE CAM.,CONCEPTO: DEVOLUCION DE BAJAS MEDICAS POR INCAPACIDAD TEMPORAL,DEP.: MINISTERIO DE SALUD , PROCEDENCIA: BANCO UNION S.A., CHEQUE: 18818, FECHA DE EMISION:20/07/2016</t>
  </si>
  <si>
    <t>00099021001 DEPOSITO DE EFECTIVO, DEPOSITANTE: FREDDY FELIX ARUQUIPA QUISPE, CONCEPTO: REVERSIÓN DE DINERO NO EJECUTADO, CUENTA DE DEPOSITO: CUENTA UNICA DEL TESORO</t>
  </si>
  <si>
    <t>00192014101 DEPOSITO DE EFECTIVO, DEPOSITANTE: SEMENA TN. CGON. DANIEL W. ALEGRIA ESTRADA, CONCEPTO: REVERSIÓN DE PAGO DE ENERGÍA ELÉCTRICA, CUENTA DE DEPOSITO: CUENTA UNICA DEL TESORO</t>
  </si>
  <si>
    <t>00099021001 DEPOSITO DE EFECTIVO, DEPOSITANTE: ADOLFO CONTRERAS CALLISAYA, CONCEPTO: DEVOLUCIÓN POR PAGO DE BONO DE ANTIGUEDAD EN 2 ITEMS DE MEDIO TIEMPO, CUENTA DE DEPOSITO: CUENTA UNICA DEL TESORO</t>
  </si>
  <si>
    <t>00523012001 DEP.DE CHEQ.AJENOS,RET.DE CAM.,CONCEPTO: PAGO POR PRESTACION DE SERVICIOS POSTALES,DEP.: ECOBOL , PROCEDENCIA: BANCO BISA S.A., CHEQUE: 1582, FECHA DE EMISION:22/07/2016</t>
  </si>
  <si>
    <t>00523012001 DEP.DE CHEQ.AJENOS,RET.DE CAM.,CONCEPTO: PAGO POR PRESTACION DE SERVICIOS POSTALES,DEP.: ECOBOL , PROCEDENCIA: BANCO BISA S.A., CHEQUE: 6893, FECHA DE EMISION:18/07/2016</t>
  </si>
  <si>
    <t>00523012001 DEP.DE CHEQ.AJENOS,RET.DE CAM.,CONCEPTO: PAGO POR PRESTACION DE SERVICIOS POSTALES,DEP.: ECOBOL , PROCEDENCIA: BANCO BISA S.A., CHEQUE: 5076, FECHA DE EMISION:18/07/2016</t>
  </si>
  <si>
    <t>00523012001 DEP.DE CHEQ.AJENOS,RET.DE CAM.,CONCEPTO: PAGO POR PRESTACION DE SERVICIOS POSTALES,DEP.: ECOBOL , PROCEDENCIA: BANCO BISA S.A., CHEQUE: 12826, FECHA DE EMISION:25/07/2016</t>
  </si>
  <si>
    <t>00041031107 DEPOSITO DE EFECTIVO, DEPOSITANTE: JUAN JOSE MENDOZA AGUIRRE - IBMETRO, CONCEPTO: DEVOLUCION GASTOS OPERATIVOS VIAJE A SANTA CRUZ EMPRESA ALCASA, CUENTA DE DEPOSITO: CUENTA UNICA DEL TESORO</t>
  </si>
  <si>
    <t>00523012001 DEP.DE CHEQ.AJENOS,RET.DE CAM.,CONCEPTO: PAGO POR PRESTACION DE SERVICIOS POSTALES,DEP.: ECOBOL , PROCEDENCIA: BANCO UNION S.A., CHEQUE: 3873, FECHA DE EMISION:18/07/2016</t>
  </si>
  <si>
    <t>00523012001 DEP.DE CHEQ.AJENOS,RET.DE CAM.,CONCEPTO: PAGO POR PRESTACION DE SERVICIOS POSTALES,DEP.: ECOBOL , PROCEDENCIA: BANCO NACIONAL DE BOLIVIA S.A., CHEQUE: 4762454, FECHA DE EMISION:18/07/2016</t>
  </si>
  <si>
    <t>00099021001 DEPOSITO DE EFECTIVO, DEPOSITANTE: FELICIDAD MAYTA CHURA, CONCEPTO: DOBLE PERCEPCION, CUENTA DE DEPOSITO: CUENTA UNICA DEL TESORO</t>
  </si>
  <si>
    <t>00523012001 DEP.DE CHEQ.AJENOS,RET.DE CAM.,CONCEPTO: PAGO POR PRESTACION DE SERVICIOS POSTALES,DEP.: ECOBOL , PROCEDENCIA: BANCO BISA S.A., CHEQUE: 185, FECHA DE EMISION:21/07/2016</t>
  </si>
  <si>
    <t>00523012001 DEP.DE CHEQ.AJENOS,RET.DE CAM.,CONCEPTO: PAGO POR PRESTACION DE SERVICIOS POSTALES,DEP.: ECOBOL , PROCEDENCIA: BANCO BISA S.A., CHEQUE: 313, FECHA DE EMISION:19/07/2016</t>
  </si>
  <si>
    <t>00046024204 DEPOSITO DE EFECTIVO, DEPOSITANTE: CLAUDIO CABEZAS - MINISTERIO DE SALUD, CONCEPTO: DEVOLUCIÓN DE VIÁTICOS ""TALLER DE DIABETES"", CUENTA DE DEPOSITO: CUENTA UNICA DEL TESORO</t>
  </si>
  <si>
    <t>00523012001 DEP.DE CHEQ.AJENOS,RET.DE CAM.,CONCEPTO: PAGO POR PRESTACION DE SERVICIOS POSTALES,DEP.: ECOBOL , PROCEDENCIA: BANCO BISA S.A., CHEQUE: 569, FECHA DE EMISION:20/07/2016</t>
  </si>
  <si>
    <t>00099021001 DEP.DE CHEQ.AJENOS,RET.DE CAM.,CONCEPTO: PAGO INCAPACIDADES TEMPORALES (REEMBOLSO) MIN. ECONOMIA Y FINANZAS PUBLICAS,DEP.: CAJA NACIONAL DE SALUD , PROCEDENCIA: BANCO UNION S.A., CHEQUE: 10840, FECHA DE EMISION:05/08/2016</t>
  </si>
  <si>
    <t>00523012001 DEP.DE CHEQ.AJENOS,RET.DE CAM.,CONCEPTO: PAGO POR PRESTACION DE SERVICIOS POSTALES,DEP.: ECOBOL , PROCEDENCIA: BANCO GANADERO S.A., CHEQUE: 22343, FECHA DE EMISION:25/07/2016</t>
  </si>
  <si>
    <t>00099021001 DEP.DE CHEQ.AJENOS,RET.DE CAM.,CONCEPTO: PAGO INCAPACIDADES TEMPORALES (REEMBOLSO) MIN. ECONOMIA Y FINANZAS PUBLICAS,DEP.: CAJA NACIONAL DE SALUD , PROCEDENCIA: BANCO UNION S.A., CHEQUE: 10839, FECHA DE EMISION:05/08/2016</t>
  </si>
  <si>
    <t>00523012001 DEP.DE CHEQ.AJENOS,RET.DE CAM.,CONCEPTO: PAGO POR PRESTACION DE SERVICIOS POSTALES,DEP.: ECOBOL , PROCEDENCIA: BANCO BISA S.A., CHEQUE: 5081, FECHA DE EMISION:21/07/2016</t>
  </si>
  <si>
    <t>00099021001 DEP.DE CHEQ.AJENOS,RET.DE CAM.,CONCEPTO: PAGO INCAPACIDADES TEMPORALES (REEMBOLSO) MIN. ECONOMIA Y FINANZAS PUBLICAS,DEP.: CAJA NACIONAL DE SALUD , PROCEDENCIA: BANCO UNION S.A., CHEQUE: 10838, FECHA DE EMISION:05/08/2016</t>
  </si>
  <si>
    <t>00099021001 DEP.DE CHEQ.AJENOS,RET.DE CAM.,CONCEPTO: PAGO INCAPACIDADES TEMPORALES (REEMBOLSO) MIN. ECONOMIA Y FINANZAS PUBLICAS,DEP.: CAJA NACIONAL DE SALUD , PROCEDENCIA: BANCO UNION S.A., CHEQUE: 10836, FECHA DE EMISION:05/08/2016</t>
  </si>
  <si>
    <t>00099021001 DEP.DE CHEQ.AJENOS,RET.DE CAM.,CONCEPTO: PAGO INCAPACIDADES TEMPORALES (REEMBOLSO) MIN. ECONOMIA Y FINANZAS PUBLICAS,DEP.: CAJA NACIONAL DE SALUD , PROCEDENCIA: BANCO UNION S.A., CHEQUE: 10835, FECHA DE EMISION:05/08/2016</t>
  </si>
  <si>
    <t>00099021001 DEP.DE CHEQ.AJENOS,RET.DE CAM.,CONCEPTO: PAGO INCAPACIDADES TEMPORALES (REEMBOLSO) MIN. ECONOMIA Y FINANZAS PUBLICAS,DEP.: CAJA NACIONAL DE SALUD , PROCEDENCIA: BANCO UNION S.A., CHEQUE: 10834, FECHA DE EMISION:05/08/2016</t>
  </si>
  <si>
    <t>00212032002 DEP.DE CHEQ.AJENOS,RET.DE CAM.,CONCEPTO: APORTES CONVENIOS CON SINDICATOS AGRARIOS Y OTROS,DEP.: INRA-CBBA , PROCEDENCIA: BANCO UNION S.A., CHEQUE: 1553, FECHA DE EMISION:26/07/2016</t>
  </si>
  <si>
    <t>00099021001 DEPOSITO DE EFECTIVO, DEPOSITANTE: ALEYDA VILLEGAS CÁCERES, CONCEPTO: DEVOLUCIÓN DE VIÁTICOS POR VIAJES AL INTERIOR DEL PAÍS GESTIÓN 2009, CUENTA DE DEPOSITO: CUENTA UNICA DEL TESORO</t>
  </si>
  <si>
    <t>00099021001 DEPOSITO DE EFECTIVO, DEPOSITANTE: XIMENA VERÓNICA BASAURE DE POZO TRIGO, CONCEPTO: DOBLE PERCEPCIÓN, CUENTA DE DEPOSITO: CUENTA UNICA DEL TESORO</t>
  </si>
  <si>
    <t>00046024204 DEPOSITO DE EFECTIVO, DEPOSITANTE: RENE A . RIOS ANDRADE, CONCEPTO: DEVOLUCION DE FONDOS AL MINISTERIO DE SALUD, CUENTA DE DEPOSITO: CUENTA UNICA DEL TESORO</t>
  </si>
  <si>
    <t>00580012001 DEPOSITO DE EFECTIVO, DEPOSITANTE: MARITZA DELGADO GONZALES, CONCEPTO: REPOSICION DE VIATICOS, CUENTA DE DEPOSITO: CUENTA UNICA DEL TESORO</t>
  </si>
  <si>
    <t>00099021001 DEPOSITO DE EFECTIVO, DEPOSITANTE: ELINA LUZ CABRERA TEJADA, CONCEPTO: DOBLE PERCEPCIÓN, CUENTA DE DEPOSITO: CUENTA UNICA DEL TESORO</t>
  </si>
  <si>
    <t>00099021001 DEPOSITO DE EFECTIVO, DEPOSITANTE: JEANETTE OLMOS SOTO, CONCEPTO: DEVOLUCIÓN POR DOBLE PERCEPCIÓN, CUENTA DE DEPOSITO: CUENTA UNICA DEL TESORO</t>
  </si>
  <si>
    <t>00099021001 DEPOSITO DE EFECTIVO, DEPOSITANTE: EDWIN PEREZ PEREZ, CONCEPTO: DEVOLUCION, CUENTA DE DEPOSITO: CUENTA UNICA DEL TESORO</t>
  </si>
  <si>
    <t>00099021001 DEPOSITO DE EFECTIVO, DEPOSITANTE: JOSE APAZA LAURA, CONCEPTO: REALIZO COBRO INDEBIDO, CUENTA DE DEPOSITO: CUENTA UNICA DEL TESORO</t>
  </si>
  <si>
    <t>00291012009 DEP.DE CHEQ.AJENOS,RET.DE CAM.,CONCEPTO: EJECUCION DE GARANTIA DE CUMPLIMIENTO DE CONTRATO POLIZA M 0004988 DE LA BOLIVIANA CIACRUZ,DEP.: ADMINISTRADORA BOLIVIANA DE CARRETERAS</t>
  </si>
  <si>
    <t>00291012001 DEPOSITO DE EFECTIVO, DEPOSITANTE: ADMINISTRADORA BOLIVIANA DE CARRETERAS ABC, CONCEPTO: PREVENTIVO C-31 902, CUENTA DE DEPOSITO: CUENTA UNICA DEL TESORO</t>
  </si>
  <si>
    <t>00046021109 DEPOSITO DE EFECTIVO, DEPOSITANTE: ISAMEL VILLCA QUISPE, CONCEPTO: DEUDA PENDIENTE PARA DESCARGO, CUENTA DE DEPOSITO: CUENTA UNICA DEL TESORO</t>
  </si>
  <si>
    <t>00574012002 DEPOSITO DE EFECTIVO, DEPOSITANTE: LACTEOSBOL, CONCEPTO: FONDOS NO UTILIZADOS, CUENTA DE DEPOSITO: CUENTA UNICA DEL TESORO</t>
  </si>
  <si>
    <t>00253014104 DEP.DE CHEQ.AJENOS,RET.DE CAM.,CONCEPTO: TRANSFERENCIA DE RECURSOS GOBIERNO AUTONOMO MUNICIPAL DE PUERTO VILLARROEL,DEP.: GOBIERNO AUTONOMO MUNICIPAL DE PUERTO VILLARROEL , PROCEDENCIA: BANCO UNION S.A., CHEQUE: 770, FECHA DE EMISION:04/08/2016</t>
  </si>
  <si>
    <t>00253014104 DEP.DE CHEQ.AJENOS,RET.DE CAM.,CONCEPTO: TRANSFERENCIA DE RECURSOS GOBIERNO AUTONOMO MUNICIPAL DE PUERTO VILLARROEL,DEP.: GOBIERNO AUTONOMO MUNICIPAL DE PUERTO VILLARROEL , PROCEDENCIA: BANCO UNION S.A., CHEQUE: 771, FECHA DE EMISION:04/08/2016</t>
  </si>
  <si>
    <t>00099021001 DEPOSITO DE EFECTIVO, DEPOSITANTE: MINISTERIO DE DEPORTES, CONCEPTO: DEP. DE FONDOS EN AVANCE PARA COMBUSTIBLE, CUENTA DE DEPOSITO: CUENTA UNICA DEL TESORO</t>
  </si>
  <si>
    <t>00099021001 DEPOSITO DE EFECTIVO, DEPOSITANTE: GLADYS TORREZ QUILLCA, CONCEPTO: DEVOLUCION POR EL ABONO INDEBIDO, CUENTA DE DEPOSITO: CUENTA UNICA DEL TESORO</t>
  </si>
  <si>
    <t>00099021001 DEPOSITO DE EFECTIVO, DEPOSITANTE: JUAN JAVIER ANGULO ALMARAZ, CONCEPTO: DEVOLUCION DE PASAJES, CUENTA DE DEPOSITO: CUENTA UNICA DEL TESORO</t>
  </si>
  <si>
    <t>00660122001 DEP.DE CHEQ.AJENOS,RET.DE CAM.,CONCEPTO: DEVOLUCION DE VIATICO POR QUE NO VIAJO POR MOTIVOS PERSONALES,DEP.: ORGANO JUDICIAL DAF DISTRITO SANTA CRUZ , PROCEDENCIA: BANCO UNION S.A., CHEQUE: 2977, FECHA DE EMISION:02/08/2016</t>
  </si>
  <si>
    <t>00660122001 DEP.DE CHEQ.AJENOS,RET.DE CAM.,CONCEPTO: DEVOLUCION DE VIATICO POR ERROR EN CTA. DEL BENEFICIARIO,DEP.: ORGANO JUDICIAL DAF DISTRITO SANTA CRUZ , PROCEDENCIA: BANCO UNION S.A., CHEQUE: 2975, FECHA DE EMISION:02/08/2016</t>
  </si>
  <si>
    <t>00574012002 DEP.DE CHEQ.AJENOS,RET.DE CAM.,CONCEPTO: DEVOLUCION DE FONDOS ASIGNADOS,DEP.: LACTEOSBOL , PROCEDENCIA: BANCO UNION S.A., CHEQUE: 4346, FECHA DE EMISION:02/08/2016</t>
  </si>
  <si>
    <t>00099021001 DEPOSITO DE EFECTIVO, DEPOSITANTE: GENARO PAXI ROJAS CI: 3332989 LP - SGTO 2DO., CONCEPTO: DEVOLUCIÓN BONO FRONTERA HABERES ENERO A OCTUBRE GESTIÓN 2009, CUENTA DE DEPOSITO: CUENTA UNICA DEL TESORO</t>
  </si>
  <si>
    <t>00574012002 DEP.DE CHEQ.AJENOS,RET.DE CAM.,CONCEPTO: DEVOLUCION DE FONDOS ASIGNADOS,DEP.: LACTEOSBOL , PROCEDENCIA: BANCO UNION S.A., CHEQUE: 4354, FECHA DE EMISION:02/08/2016</t>
  </si>
  <si>
    <t>00574012002 DEP.DE CHEQ.AJENOS,RET.DE CAM.,CONCEPTO: DEVOLUCION DE FONDOS ASIGNADOS,DEP.: LACTEOSBOL , PROCEDENCIA: BANCO UNION S.A., CHEQUE: 4352, FECHA DE EMISION:02/08/2016</t>
  </si>
  <si>
    <t>00574012002 DEP.DE CHEQ.AJENOS,RET.DE CAM.,CONCEPTO: DEVOLUCION DE FONDOS ASIGNADOS,DEP.: LACTEOSBOL , PROCEDENCIA: BANCO UNION S.A., CHEQUE: 4348, FECHA DE EMISION:02/08/2016</t>
  </si>
  <si>
    <t>00099021001 DEPOSITO DE EFECTIVO, DEPOSITANTE: MILAN RIOS CORDERO, CONCEPTO: REVERSION DE SUELDO, CUENTA DE DEPOSITO: CUENTA UNICA DEL TESORO</t>
  </si>
  <si>
    <t>00342012001 DEP.DE CHEQ.AJENOS,RET.DE CAM.,CONCEPTO: DEVOLUCION DE FONDOS,DEP.: A.E.V. REGIONAL POTOSI , PROCEDENCIA: BANCO UNION S.A., CHEQUE: 510, FECHA DE EMISION:03/08/2016</t>
  </si>
  <si>
    <t>00099021001 DEPOSITO DE EFECTIVO, DEPOSITANTE: F.ARIAS,R. TORREZ Y M. PANOZO CONALPEDIS 112, CONCEPTO: INCUMPLIMIENTO AL DEBER FORMAL DE LA PRESENTACION DE LOS LCV ABR-DIC 2010, CUENTA DE DEPOSITO: CUENTA UNICA DEL TESORO</t>
  </si>
  <si>
    <t>00099021001 DEPOSITO DE EFECTIVO, DEPOSITANTE: FELIPA QUISPE VDA DE SALCEDO CI: 2540497 LP, CONCEPTO: DEVOLUCION-COBROS INDEBIDOS, CUENTA DE DEPOSITO: CUENTA UNICA DEL TESORO</t>
  </si>
  <si>
    <t>00086068001 DEPOSITO DE EFECTIVO, DEPOSITANTE: JAVIER SOLIZ VIGABRIEL, CONCEPTO: DEVOLUCIÓN DE FONDOS EN AVANCE DE GASTOS NO REALIZADOS PARA ACTIVIDAD PROGRAMADA EN FECHA 28/07/2016, CUENTA DE DEPOSITO: CUENTA UNICA DEL TESORO</t>
  </si>
  <si>
    <t>00099021001 DEPOSITO DE EFECTIVO, DEPOSITANTE: PAOLA ANDREA BEDREGAL LOPEZ, CONCEPTO: DEVOLUCION DE VIATICOS, CUENTA DE DEPOSITO: CUENTA UNICA DEL TESORO</t>
  </si>
  <si>
    <t>00099021001 DEPOSITO DE EFECTIVO, DEPOSITANTE: ROBERTO LEÓN PEÑA, CONCEPTO: DEVOLUCIÓN POR DOBLE PERCEPCIÓN, CUENTA DE DEPOSITO: CUENTA UNICA DEL TESORO</t>
  </si>
  <si>
    <t>00099021001 DEPOSITO DE EFECTIVO, DEPOSITANTE: TATIANA E. CASTRO TORRES, CONCEPTO: DEVOLUCION DE FONDOS AL C-31 1208, CUENTA DE DEPOSITO: CUENTA UNICA DEL TESORO</t>
  </si>
  <si>
    <t>00099021001 DEPOSITO DE EFECTIVO, DEPOSITANTE: JUAN ISRAEL FLORES HIDALGO, CONCEPTO: DEVOLUCION DE VIATICOS, CUENTA DE DEPOSITO: CUENTA UNICA DEL TESORO</t>
  </si>
  <si>
    <t>00099021001 DEPOSITO DE EFECTIVO, DEPOSITANTE: GUERY MARCELO SANTA CRUZ SANDOVAL, CONCEPTO: DEVOLUCION DE VIATICOS, CUENTA DE DEPOSITO: CUENTA UNICA DEL TESORO</t>
  </si>
  <si>
    <t>00099021001 DEPOSITO DE EFECTIVO, DEPOSITANTE: CHRISTIAN ALTAMIRANO CAVA, CONCEPTO: DEVOLUCION DE VIATICOS, CUENTA DE DEPOSITO: CUENTA UNICA DEL TESORO</t>
  </si>
  <si>
    <t>00099021001 DEPOSITO DE EFECTIVO, DEPOSITANTE: GONZALO GUEVARA REVOLLO, CONCEPTO: DEVOLUCION DE VIATICOS, CUENTA DE DEPOSITO: CUENTA UNICA DEL TESORO</t>
  </si>
  <si>
    <t>00099021001 DEPOSITO DE EFECTIVO, DEPOSITANTE: REYNA NORKA LOZA ALONZO, CONCEPTO: DEVOLUCION DE VIATICOS, CUENTA DE DEPOSITO: CUENTA UNICA DEL TESORO</t>
  </si>
  <si>
    <t>00099021001 DEPOSITO DE EFECTIVO, DEPOSITANTE: DIEGO LUIZAGA POZO, CONCEPTO: DEVOLUCION DE VIATICOS, CUENTA DE DEPOSITO: CUENTA UNICA DEL TESORO</t>
  </si>
  <si>
    <t>00099021001 DEPOSITO DE EFECTIVO, DEPOSITANTE: VICTOR PACHECO LOPEZ, CONCEPTO: DEVOLUCION DE VIATICOS, CUENTA DE DEPOSITO: CUENTA UNICA DEL TESORO</t>
  </si>
  <si>
    <t>00099021001 DEPOSITO DE EFECTIVO, DEPOSITANTE: JOSE LUIS RODRIGUEZ TORREZ, CONCEPTO: DEVOLUCION DE VIATICOS, CUENTA DE DEPOSITO: CUENTA UNICA DEL TESORO</t>
  </si>
  <si>
    <t>00099021001 DEPOSITO DE EFECTIVO, DEPOSITANTE: JUAN CARLOS MEDRANO BARREDA - UMSA, CONCEPTO: DEVOLUCION DE EXCEDENTE, CUENTA DE DEPOSITO: CUENTA UNICA DEL TESORO</t>
  </si>
  <si>
    <t>00099021001 DEPOSITO DE EFECTIVO, DEPOSITANTE: RICHAR CONDORI CHOQUE, CONCEPTO: DEVOLUCION DE VIATICOS, CUENTA DE DEPOSITO: CUENTA UNICA DEL TESORO</t>
  </si>
  <si>
    <t>00099021001 DEPOSITO DE EFECTIVO, DEPOSITANTE: EDWIN UGARTE MERCADO, CONCEPTO: DEVOLUCION DE VIATICOS, CUENTA DE DEPOSITO: CUENTA UNICA DEL TESORO</t>
  </si>
  <si>
    <t>00099021001 DEPOSITO DE EFECTIVO, DEPOSITANTE: JOSE QUISPE GUTIERREZ, CONCEPTO: DEVOLUCION DE VIATICOS, CUENTA DE DEPOSITO: CUENTA UNICA DEL TESORO</t>
  </si>
  <si>
    <t>00099021001 DEPOSITO DE EFECTIVO, DEPOSITANTE: EDGAR CHOQUEVILLCA PAQUECHOQUE, CONCEPTO: DEVOLUCION DE VIATICOS, CUENTA DE DEPOSITO: CUENTA UNICA DEL TESORO</t>
  </si>
  <si>
    <t>00099021001 DEPOSITO DE EFECTIVO, DEPOSITANTE: EFRAIN MAMANI RAMIREZ, CONCEPTO: DEVOLUCION DE VIATICOS, CUENTA DE DEPOSITO: CUENTA UNICA DEL TESORO</t>
  </si>
  <si>
    <t>00224012002 DEPOSITO DE EFECTIVO, DEPOSITANTE: JOSEPH JOHN TAPIA GUTIERREZ, CONCEPTO: DEVOLUCION DE RECURSOS PASAJES UTILIZADOS, CUENTA DE DEPOSITO: CUENTA UNICA DEL TESORO</t>
  </si>
  <si>
    <t>00586019203 DEPOSITO DE EFECTIVO, DEPOSITANTE: JUAN CARLOS CABRERA RIOS, CONCEPTO: DEVOLUCION DE FONDOS EN AVANCE, CUENTA DE DEPOSITO: CUENTA UNICA DEL TESORO</t>
  </si>
  <si>
    <t>00099021001 DEPOSITO DE EFECTIVO, DEPOSITANTE: ELIODORO FERNANDEZ VARGAS, CONCEPTO: DEVOLUCION DEL PAGO UNICO SEGUN DS 822, CUENTA DE DEPOSITO: CUENTA UNICA DEL TESORO</t>
  </si>
  <si>
    <t>00099021001 DEPOSITO DE EFECTIVO, DEPOSITANTE: VLADIMIR ARANCIBIA, CONCEPTO: DEVOLUCION DE VIATICOS, CUENTA DE DEPOSITO: CUENTA UNICA DEL TESORO</t>
  </si>
  <si>
    <t>00249012001 DEPOSITO DE EFECTIVO, DEPOSITANTE: LIZETH I. ORTUÑO CALVO, CONCEPTO: DEVOLUCION DE FONDOS EN AVANCE CEASS, CUENTA DE DEPOSITO: CUENTA UNICA DEL TESORO</t>
  </si>
  <si>
    <t>00099021001 DEPOSITO DE EFECTIVO, DEPOSITANTE: RUBEN FERNANDEZ, CONCEPTO: DEVOLUCIÓN DE RECURSOS TRABAJOS DE CAMPO BOLIVIA - PERÚ, CUENTA DE DEPOSITO: CUENTA UNICA DEL TESORO</t>
  </si>
  <si>
    <t>00010011101 DEPOSITO DE EFECTIVO, DEPOSITANTE: RUBEN FERNANDEZ, CONCEPTO: DEVOLUCIÓN DE RECURSOS TRABAJOS DE CAMPO BOLIVIA - ARGENTINA, CUENTA DE DEPOSITO: CUENTA UNICA DEL TESORO</t>
  </si>
  <si>
    <t>00099021001 DEPOSITO DE EFECTIVO, DEPOSITANTE: RUBEN FERNANDEZ, CONCEPTO: DEVOLUCIÓN DE RECURSOS TRABAJOS DE CAMPO BOLIVIA - ARGENTINA, CUENTA DE DEPOSITO: CUENTA UNICA DEL TESORO</t>
  </si>
  <si>
    <t>00015021101 DEP.DE CHEQ.AJENOS,RET.DE CAM.,CONCEPTO: ASIGNACIONES,DEP.: UNIPOL , PROCEDENCIA: BANCO UNION S.A., CHEQUE: 18, FECHA DE EMISION:02/08/2016</t>
  </si>
  <si>
    <t>00099021001 DEPOSITO DE EFECTIVO, DEPOSITANTE: RANULFO JAIME ORIHUELA TRISTAN, CONCEPTO: DOBLE PERCEPCIÓN, CUENTA DE DEPOSITO: CUENTA UNICA DEL TESORO</t>
  </si>
  <si>
    <t>00523012001 DEP.DE CHEQ.AJENOS,RET.DE CAM.,CONCEPTO: PAGO POR PRESTACION DE SERVICIOS,DEP.: ECOBOL , PROCEDENCIA: BANCO UNION S.A., CHEQUE: 1733, FECHA DE EMISION:26/07/2016</t>
  </si>
  <si>
    <t>00523012001 DEP.DE CHEQ.AJENOS,RET.DE CAM.,CONCEPTO: PAGO POR PRESTACION DE SERVICIOS,DEP.: ECOBOL , PROCEDENCIA: BANCO BISA S.A., CHEQUE: 2545, FECHA DE EMISION:29/07/2016</t>
  </si>
  <si>
    <t>00081011101 DEPOSITO DE EFECTIVO, DEPOSITANTE: ALESSANDRO S. LINARES SALAS, CONCEPTO: DEVOLUCION POR SALDO NO EJECUTADO, CUENTA DE DEPOSITO: CUENTA UNICA DEL TESORO</t>
  </si>
  <si>
    <t>00660012006 DEP.DE CHEQ.AJENOS,RET.DE CAM.,CONCEPTO: DEVOLUCION DE PASAJES Y VIATICOS GESTION 2015 CYNTHIA GUARACHI,JENNY PRIETO TERESA SANCHEZ,DEP.: ORGANO JUDICIAL TRIBUNAL AGROAMBIENTAL</t>
  </si>
  <si>
    <t>00660042001 DEP.DE CHEQ.AJENOS,RET.DE CAM.,CONCEPTO: DEVOLUCIONN DE CUENTAS POR COBRAR FREDDY OCHOA,DEP.: ORGANO JUDICIAL TRIBUNAL AGROAMBIENTAL , PROCEDENCIA: BANCO UNION S.A., CHEQUE: 334, FECHA DE EMISION:03/08/2016</t>
  </si>
  <si>
    <t>00660042001 DEP.DE CHEQ.AJENOS,RET.DE CAM.,CONCEPTO: DEVOLUCION DE CUENTAS POR COBRAR MERCEDES ESCALERA,DEP.: ORGANO JUDICIAL TRIBUNAL AGROAMBIENTAL , PROCEDENCIA: BANCO UNION S.A., CHEQUE: 332, FECHA DE EMISION:03/08/2016</t>
  </si>
  <si>
    <t>00070011102 DEP.DE CHEQ.AJENOS,RET.DE CAM.,CONCEPTO: DEP POR PERDIDA DE CREDENCIALES DE LOS FUNCIONARIOS DEL MTEPS,DEP.: MINISTERIO DE TRABAJO , PROCEDENCIA: BANCO UNION S.A., CHEQUE: 7638, FECHA DE EMISION:08/08/2016</t>
  </si>
  <si>
    <t>00099021001 DEPOSITO DE EFECTIVO, DEPOSITANTE: JUAN MARTINEZ FUENTES, CONCEPTO: DOBLE PERCEPCION, CUENTA DE DEPOSITO: CUENTA UNICA DEL TESORO</t>
  </si>
  <si>
    <t>00099021001 DEP.DE CHEQ.AJENOS,RET.DE CAM.,CONCEPTO: GIRO: VACA ALFARO NORA ELFY,DEP.: BANCO UNIÓN S.A. , PROCEDENCIA: BANCO UNION S.A., CHEQUE: 143482, FECHA DE EMISION:09/08/2016</t>
  </si>
  <si>
    <t>00099021001 DEP.DE CHEQ.AJENOS,RET.DE CAM.,CONCEPTO: GIRO: SANCHEZ CASTELLON JUAN FELIX,DEP.: BANCO UNIÓN S.A. , PROCEDENCIA: BANCO UNION S.A., CHEQUE: 143483, FECHA DE EMISION:09/08/2016</t>
  </si>
  <si>
    <t>00099021001 DEP.DE CHEQ.AJENOS,RET.DE CAM.,CONCEPTO: GIRO: VELASQUEZ PORCEL MARCO,DEP.: BANCO UNIÓN S.A. , PROCEDENCIA: BANCO UNION S.A., CHEQUE: 143484, FECHA DE EMISION:09/08/2016</t>
  </si>
  <si>
    <t>00099021001 DEP.DE CHEQ.AJENOS,RET.DE CAM.,CONCEPTO: GIRO: DURAN JALDIN PAULINO,DEP.: BANCO UNIÓN S.A. , PROCEDENCIA: BANCO UNION S.A., CHEQUE: 143486, FECHA DE EMISION:09/08/2016</t>
  </si>
  <si>
    <t>00099021001 DEP.DE CHEQ.AJENOS,RET.DE CAM.,CONCEPTO: SUBSIDIO POR INCAPACIDAD TEMPORAL,DEP.: CONTRALORIA GENERAL DEL ESTADO , PROCEDENCIA: BANCO UNION S.A., CHEQUE: 4386, FECHA DE EMISION:04/08/2016</t>
  </si>
  <si>
    <t>00099021001 DEP.DE CHEQ.AJENOS,RET.DE CAM.,CONCEPTO: SUBSIDIO POR INCAPACIDAD TEMPORAL,DEP.: WINSOR GAMBOA VERA , PROCEDENCIA: BANCO UNION S.A., CHEQUE: 4395, FECHA DE EMISION:05/08/2016</t>
  </si>
  <si>
    <t>00099021001 DEP.DE CHEQ.AJENOS,RET.DE CAM.,CONCEPTO: SUBSIDIO POR INCAPACIDAD TEMPORAL,DEP.: WINSOR GAMBOA VERA , PROCEDENCIA: BANCO UNION S.A., CHEQUE: 4387, FECHA DE EMISION:04/08/2016</t>
  </si>
  <si>
    <t>00283012002 DEP.DE CHEQ.AJENOS,RET.DE CAM.,CONCEPTO: EXTRAVIO DE CREDENCIAL,DEP.: ADUANA NAL. DE BOLIVIA , PROCEDENCIA: BANCO UNION S.A., CHEQUE: 2133, FECHA DE EMISION:05/08/2016</t>
  </si>
  <si>
    <t>00526012001 DEPOSITO DE EFECTIVO, DEPOSITANTE: ALEXANDRO SARSURI FLORES - BOLIVIA TV, CONCEPTO: DEVOLUCIÓN PASAJES NO UTILIZADOS - ARICA, CUENTA DE DEPOSITO: CUENTA UNICA DEL TESORO</t>
  </si>
  <si>
    <t>00099021001 DEP.DE CHEQ.AJENOS,RET.DE CAM.,CONCEPTO: DEVOLUCION DE COTIZACION EXCESO EMP FBP,DEP.: FUTURO DE BOLIVIA SA AFP , PROCEDENCIA: BANCO DE CREDITO DE BOLIVIA S.A., CHEQUE: 45401, FECHA DE EMISION:08/08/2016</t>
  </si>
  <si>
    <t>00212012018 DEPOSITO DE EFECTIVO, DEPOSITANTE: EDWING CORONEL VALENCIA, CONCEPTO: INRA-DEVOLUCION DE VIATICOS, CUENTA DE DEPOSITO: CUENTA UNICA DEL TESORO</t>
  </si>
  <si>
    <t>00041031107 DEPOSITO DE EFECTIVO, DEPOSITANTE: WILLY CRUZ CHOQUE, CONCEPTO: DEVOLUCION POR GASTOS COMBUSTIBLE, CUENTA DE DEPOSITO: CUENTA UNICA DEL TESORO</t>
  </si>
  <si>
    <t>00041031107 DEPOSITO DE EFECTIVO, DEPOSITANTE: GERSON CHACON LIMACHI, CONCEPTO: DEVOLUCION POR CONCEPTO DE PASAJES, CUENTA DE DEPOSITO: CUENTA UNICA DEL TESORO</t>
  </si>
  <si>
    <t>00099021001 DEPOSITO DE EFECTIVO, DEPOSITANTE: LIDIA ARAMAYO DE ESCALANTE, CONCEPTO: DEVOLUCIÓN RETROACTIVO, CUENTA DE DEPOSITO: CUENTA UNICA DEL TESORO</t>
  </si>
  <si>
    <t>00512012001 DEPOSITO DE EFECTIVO, DEPOSITANTE: RENE LAGUNA TAPIA CI: 4753814 LP, CONCEPTO: DEVOLUCION DE REFRIGERIOS, CUENTA DE DEPOSITO: CUENTA UNICA DEL TESORO</t>
  </si>
  <si>
    <t>00099021001 DEPOSITO DE EFECTIVO, DEPOSITANTE: JAVIER EDUARDO BLANCOURT BARRIENTOS, CONCEPTO: RETENCION IMPOSITIVA, CUENTA DE DEPOSITO: CUENTA UNICA DEL TESORO</t>
  </si>
  <si>
    <t>00130012002 DEPOSITO DE EFECTIVO, DEPOSITANTE: JUAN JOSE LIMACHI FOFIM, CONCEPTO: DEVOLUCION PARA FONDOS DE GASOLINA, CUENTA DE DEPOSITO: CUENTA UNICA DEL TESORO</t>
  </si>
  <si>
    <t>00130012002 DEPOSITO DE EFECTIVO, DEPOSITANTE: JUAN JOSE LIMACHI APAZA FOFIM, CONCEPTO: DEVOLUCION DE FONDOS ASIGNADOS PARA FOTOCOPIAS, CUENTA DE DEPOSITO: CUENTA UNICA DEL TESORO</t>
  </si>
  <si>
    <t>00099021001 DEPOSITO DE EFECTIVO, DEPOSITANTE: UNIVERSIDAD NACIONAL SIGLO XX, CONCEPTO: DEVOLUCION DEMASIA HABERES POR MAXIMA REMUNERACION SECTOR PUBLICO, CUENTA DE DEPOSITO: CUENTA UNICA DEL TESORO</t>
  </si>
  <si>
    <t>00046024204 DEPOSITO DE EFECTIVO, DEPOSITANTE: MIGUEL ANGEL ROJAS INQUILLO - MINISTERIO DE SALUD, CONCEPTO: COMPROBANTE: 448 C - 31: 718, CUENTA DE DEPOSITO: CUENTA UNICA DEL TESORO</t>
  </si>
  <si>
    <t>00526012001 DEPOSITO DE EFECTIVO, DEPOSITANTE: BENJAMIN HENRY VELEZ QUINTANILLA, CONCEPTO: DEVOLUCION DE FONDOS EN AVANCE, CUENTA DE DEPOSITO: CUENTA UNICA DEL TESORO</t>
  </si>
  <si>
    <t>00099021001 DEPOSITO DE EFECTIVO, DEPOSITANTE: PEDRO CRESPO ALVIZURI, CONCEPTO: DEVOLUCION DE EXEDENTE DE HABERES, CUENTA DE DEPOSITO: CUENTA UNICA DEL TESORO</t>
  </si>
  <si>
    <t>00660012006 DEP.DE CHEQ.AJENOS,RET.DE CAM.,CONCEPTO: DEVOLUCION EXEDENTE LLAMADAS TELEFONICAS GESTION 2015,DEP.: ORGANO JUDICIAL - DAF NAL , PROCEDENCIA: BANCO UNION S.A., CHEQUE: 1490, FECHA DE EMISION:01/08/2016</t>
  </si>
  <si>
    <t>00660012006 DEP.DE CHEQ.AJENOS,RET.DE CAM.,CONCEPTO: DEVOLUCION POR EXEDENTE DE LLAMADAS GESTION 2015,DEP.: ORGANO JUDICIAL - DAF NAL , PROCEDENCIA: BANCO UNION S.A., CHEQUE: 1491, FECHA DE EMISION:01/08/2016</t>
  </si>
  <si>
    <t>00099021001 DEP.DE CHEQ.AJENOS,RET.DE CAM.,CONCEPTO: DEVOLUCION RECURSOS DEP POR ERROR JUAN CARLOS QUISPE,DEP.: CAMARA DE SENADORES , PROCEDENCIA: BANCO UNION S.A., CHEQUE: 6153, FECHA DE EMISION:02/08/2016</t>
  </si>
  <si>
    <t>00212082004 DEP.DE CHEQ.AJENOS,RET.DE CAM.,CONCEPTO: APORTES VOLUNTARIOS MES DE JULIO,DEP.: INRA LA PAZ - APORTES VOLUNTARIOS JULIO , PROCEDENCIA: BANCO UNION S.A., CHEQUE: 3657, FECHA DE EMISION:09/08/2016</t>
  </si>
  <si>
    <t>00041031107 DEPOSITO DE EFECTIVO, DEPOSITANTE: IBMETRO, CONCEPTO: DEP. GASTOS DE TRANSPORTE, CUENTA DE DEPOSITO: CUENTA UNICA DEL TESORO</t>
  </si>
  <si>
    <t>00099021001 DEPOSITO DE EFECTIVO, DEPOSITANTE: MIN DE DESARROLLO PRODUCTIVO Y ECONOMIA PLURAL, CONCEPTO: RECURSOS ORDINARIOS, CUENTA DE DEPOSITO: CUENTA UNICA DEL TESORO</t>
  </si>
  <si>
    <t>00099021001 DEPOSITO DE EFECTIVO, DEPOSITANTE: CIPRIANO NILO RODRIGUEZ HUALLPA CI: 2043205 LP, CONCEPTO: CORRESPONDIENTE HABERES DE FEBRERO, CUENTA DE DEPOSITO: CUENTA UNICA DEL TESORO</t>
  </si>
  <si>
    <t>00099021001 DEP.DE CHEQ.AJENOS,RET.DE CAM.,CONCEPTO: POR DEVOLUCION DE PASAJES NO UTILIZADOS EMITIDOS POR BOLTUR,DEP.: MINISTERIO DE EDUCACION , PROCEDENCIA: BANCO UNION S.A., CHEQUE: 20120, FECHA DE EMISION:09/08/2016</t>
  </si>
  <si>
    <t>00099021001 DEP.DE CHEQ.AJENOS,RET.DE CAM.,CONCEPTO: POR DEVOLUCION DE PASAJES NO UTILIZADOS EMITIDOS POR BOLTUR,DEP.: MINISTERIO DE ECONOMIA , PROCEDENCIA: BANCO UNION S.A., CHEQUE: 20121, FECHA DE EMISION:09/08/2016</t>
  </si>
  <si>
    <t>00283012002 DEP.DE CHEQ.AJENOS,RET.DE CAM.,CONCEPTO: EXTRAVIO DE CREDENCIAL,DEP.: ADUANA NACIONAL DE BOLIVIA , PROCEDENCIA: BANCO UNION S.A., CHEQUE: 2135, FECHA DE EMISION:08/08/2016</t>
  </si>
  <si>
    <t>00099021001 DEP.DE CHEQ.AJENOS,RET.DE CAM.,CONCEPTO: DEVOLUCIÓN DE FONDOS,DEP.: MINISTERIO DE EDUCACIÓN , PROCEDENCIA: BANCO UNION S.A., CHEQUE: 5441, FECHA DE EMISION:04/08/2016</t>
  </si>
  <si>
    <t>00099021001 DEPOSITO DE EFECTIVO, DEPOSITANTE: JOSÉ ARIAS VIGABRIEL, CONCEPTO: DEVOLUCIÓN DE FONDOS, CUENTA DE DEPOSITO: CUENTA UNICA DEL TESORO</t>
  </si>
  <si>
    <t>00099021001 DEPOSITO DE EFECTIVO, DEPOSITANTE: ZENOBIO NINA ARTEAGA - UMSA, CONCEPTO: EXCEDENTE RENUMERACIONES GESTIÓN 2014, CUENTA DE DEPOSITO: CUENTA UNICA DEL TESORO</t>
  </si>
  <si>
    <t>00099021001 DEP.DE CHEQ.AJENOS,RET.DE CAM.,CONCEPTO: C31-226/2015 CONV. CF CB1/037/2015 SALDO NO EJECUTADO,DEP.: SINDICATO AGRARIO QUEÑUATA , PROCEDENCIA: BANCO UNION S.A., CHEQUE: 17, FECHA DE EMISION:29/07/2016</t>
  </si>
  <si>
    <t>00066077001 DEP.DE CHEQ.AJENOS,RET.DE CAM.,CONCEPTO: C31/809/2015 CONVENIO CF CB1/010/2014 SALDO NO EJECUTADO,DEP.: COMUNIDAD AGRARIA CAMPESINA THAQO PAMPA , PROCEDENCIA: BANCO UNION S.A., CHEQUE: 48, FECHA DE EMISION:29/07/2016</t>
  </si>
  <si>
    <t>00066077001 DEP.DE CHEQ.AJENOS,RET.DE CAM.,CONCEPTO: CONVENIO CF PT1/044/2015 C31-1005/2015 SALDO NO EJECUTADO,DEP.: COMUNIDAD ARQUE , PROCEDENCIA: BANCO UNION S.A., CHEQUE: 4, FECHA DE EMISION:27/07/2016</t>
  </si>
  <si>
    <t>00066077001 DEP.DE CHEQ.AJENOS,RET.DE CAM.,CONCEPTO: C31/1186/2015 CONVENIO CF CB1/057/2015 SALDO NO EJECUTADO,DEP.: COMUNIDAD KOTUMAYU , PROCEDENCIA: BANCO UNION S.A., CHEQUE: 16, FECHA DE EMISION:29/07/2016</t>
  </si>
  <si>
    <t>00099021001 DEP.DE CHEQ.AJENOS,RET.DE CAM.,CONCEPTO: POR DEVOLUCION DE FONDOS NO UTILIZADOS,DEP.: PN CARRASCO - SERNAP , PROCEDENCIA: BANCO UNION S.A., CHEQUE: 844, FECHA DE EMISION:29/07/2016</t>
  </si>
  <si>
    <t>00066077001 DEPOSITO DE EFECTIVO, DEPOSITANTE: COMUNIDAD KÚTI, CONCEPTO: C31/1076/2015 CONVENIO CF CB1/048/2015 SALDO NO EJECUTADO, CUENTA DE DEPOSITO: CUENTA UNICA DEL TESORO</t>
  </si>
  <si>
    <t>00099021001 DEP.DE CHEQ.AJENOS,RET.DE CAM.,CONCEPTO: COMPENSACION MENSUAL DE COTIZACION,DEP.: FUTURO DE BOLIVIA S.A. AFP , PROCEDENCIA: BANCO DE CREDITO DE BOLIVIA S.A., CHEQUE: 454181, FECHA DE EMISION:10/08/2016</t>
  </si>
  <si>
    <t>00222014201 DEP.DE CHEQ.AJENOS,RET.DE CAM.,CONCEPTO: REVERSION C-31 847,DEP.: CENACA , PROCEDENCIA: BANCO UNION S.A., CHEQUE: 577, FECHA DE EMISION:11/07/2016</t>
  </si>
  <si>
    <t>00041031107 DEPOSITO DE EFECTIVO, DEPOSITANTE: IBMETRO-HENRY PACO MARIÑO, CONCEPTO: DEVOLUCION GASTOS OPERATIVOS-SERVICIO DE CALIBRACION SUMA JUIRA-ORURO, CUENTA DE DEPOSITO: CUENTA UNICA DEL TESORO</t>
  </si>
  <si>
    <t>00041031107 DEPOSITO DE EFECTIVO, DEPOSITANTE: IBMETRO-BORIS ESCALANTE, CONCEPTO: DESCARGO DE FONDOS PARA SERVICIO DE CALIBRACION INACAL-PERU, CUENTA DE DEPOSITO: CUENTA UNICA DEL TESORO</t>
  </si>
  <si>
    <t>00225028001 DEPOSITO DE EFECTIVO, DEPOSITANTE: SAUL MAURICIO ESPINOZA MARIN, CONCEPTO: DEVOLUCIÓN DE FONDOS EN AVANCE, CUENTA DE DEPOSITO: CUENTA UNICA DEL TESORO</t>
  </si>
  <si>
    <t>00290182001 DEPOSITO DE EFECTIVO, DEPOSITANTE: KAEYH KEYENE CONDORI GUTIERREZ, CONCEPTO: DEV DE VIÁTICOS NO UTILIZADOS DEL PROY CONTROLADORES DE OBLIGACIONES FISCALES 2016 DEL SIN GDLP II, CUENTA DE DEPOSITO: CUENTA UNICA DEL TESORO</t>
  </si>
  <si>
    <t>00526012001 DEPOSITO DE EFECTIVO, DEPOSITANTE: HEBER MICHEL OÑA, CONCEPTO: DEVOLUCION DE PASAJE, CUENTA DE DEPOSITO: CUENTA UNICA DEL TESORO</t>
  </si>
  <si>
    <t>00099021001 DEPOSITO DE EFECTIVO, DEPOSITANTE: BATALLON DE TRANSPORTES III, CONCEPTO: REVERSION SIGMA, CUENTA DE DEPOSITO: CUENTA UNICA DEL TESORO</t>
  </si>
  <si>
    <t>00099021001 DEPOSITO DE EFECTIVO, DEPOSITANTE: ARTURO MARCIAL ECHALAR RIVERA, CONCEPTO: REVERSIONES SIGEP, CUENTA DE DEPOSITO: CUENTA UNICA DEL TESORO</t>
  </si>
  <si>
    <t>00099021001 DEPOSITO DE EFECTIVO, DEPOSITANTE: CAMARA DE SENADORES-SUSANA ROJAS CRUZ, CONCEPTO: DEV DE UN DIA DE SALARIO DEL MES DE JULIO REFERENTE A LAS COLATERALES DE ESE DIA, CUENTA DE DEPOSITO: CUENTA UNICA DEL TESORO</t>
  </si>
  <si>
    <t>00099021001 DEPOSITO DE EFECTIVO, DEPOSITANTE: CAMARA DE SENADORES-SUSANA ROJAS CRUZ, CONCEPTO: DEVOLUCION DE UN DIA DE SALARIO DEL MES DE JULIO 2016, CUENTA DE DEPOSITO: CUENTA UNICA DEL TESORO</t>
  </si>
  <si>
    <t>00099021001 DEPOSITO DE EFECTIVO, DEPOSITANTE: CAMARA DE SENADORES-SUSANA ROJAS CRUZ, CONCEPTO: DEV DE LAS COLATERALES DE UN DIA EN DEMASIA DEL SALARIO DEL MES DE MARZO 2016, CUENTA DE DEPOSITO: CUENTA UNICA DEL TESORO</t>
  </si>
  <si>
    <t>00099021001 DEPOSITO DE EFECTIVO, DEPOSITANTE: CAMARA DE SENADORES-SUSANA ROJAS CRUZ, CONCEPTO: DEV. DE LAS COLATERALES DE UN DIA EN DEMASIA DEL SALARIO DEL MES DE MARZO 2016, CUENTA DE DEPOSITO: CUENTA UNICA DEL TESORO</t>
  </si>
  <si>
    <t>00046058003 DEPOSITO DE EFECTIVO, DEPOSITANTE: KAREN FLORES BERRIOS, CONCEPTO: DEVOLUCION SALDO, CUENTA DE DEPOSITO: CUENTA UNICA DEL TESORO</t>
  </si>
  <si>
    <t>00078014202 DEPOSITO DE EFECTIVO, DEPOSITANTE: SILVIA IVANA MEJIA ROCABADO -MHE, CONCEPTO: DEP DE FONDOS EN AVANCE SIN UTILIZAR, CUENTA DE DEPOSITO: CUENTA UNICA DEL TESORO</t>
  </si>
  <si>
    <t>00099021001 DEPOSITO DE EFECTIVO, DEPOSITANTE: TATIANA LIZBETH SOLIZ CHOQUE, CONCEPTO: DEVOLUCION DE SUELDO, CUENTA DE DEPOSITO: CUENTA UNICA DEL TESORO</t>
  </si>
  <si>
    <t>00015011101 DEPOSITO DE EFECTIVO, DEPOSITANTE: MARIBEL RODRIGUEZ MARQUEZ, CONCEPTO: DEVOLUCION BONO DE ANTIGUEDAD, CUENTA DE DEPOSITO: CUENTA UNICA DEL TESORO</t>
  </si>
  <si>
    <t>00212092001 DEP.DE CHEQ.AJENOS,RET.DE CAM.,CONCEPTO: DEVOLUCION FONDOS INRA ORURO,DEP.: INRA ORURO , PROCEDENCIA: BANCO UNION S.A., CHEQUE: 3604, FECHA DE EMISION:05/08/2016</t>
  </si>
  <si>
    <t>00523012001 DEP.DE CHEQ.AJENOS,RET.DE CAM.,CONCEPTO: PAGO POR PRESTACIONES DE SERVICIOS POSTALES,DEP.: ECOBOL , PROCEDENCIA: BANCO NACIONAL DE BOLIVIA S.A., CHEQUE: 4997, FECHA DE EMISION:27/07/2016</t>
  </si>
  <si>
    <t>00523012001 DEP.DE CHEQ.AJENOS,RET.DE CAM.,CONCEPTO: PAGO POR PRESTACIONES DE SERVICIOS POSTALES,DEP.: ECOBOL , PROCEDENCIA: BANCO NACIONAL DE BOLIVIA S.A., CHEQUE: 4573, FECHA DE EMISION:25/07/2016</t>
  </si>
  <si>
    <t>00523012001 DEP.DE CHEQ.AJENOS,RET.DE CAM.,CONCEPTO: PAGO POR LA PRESTACION DE SERVICIOS POSTALES,DEP.: ECOBOL , PROCEDENCIA: BANCO NACIONAL DE BOLIVIA S.A., CHEQUE: 900447, FECHA DE EMISION:27/07/2016</t>
  </si>
  <si>
    <t>00212012001 DEPOSITO DE EFECTIVO, DEPOSITANTE: LUIS FERNANDO DAVALOS FLORES, CONCEPTO: DEVOLUCION DE GASTOS OPERATIVOS, CUENTA DE DEPOSITO: CUENTA UNICA DEL TESORO</t>
  </si>
  <si>
    <t>00047247001 DEP.DE CHEQ.AJENOS,RET.DE CAM.,CONCEPTO: DEVOLUCION FONDOS-OPP AMBORO,DEP.: PROYECTO DE ALIANZAS RURALES (PAR) , PROCEDENCIA: BANCO UNION S.A., CHEQUE: 42, FECHA DE EMISION:19/07/2016</t>
  </si>
  <si>
    <t>00099021001 DEP.DE CHEQ.AJENOS,RET.DE CAM.,CONCEPTO: REVERSION NUA. 30137020Y 9922696 POR OMISION TRANSACCION (300),DEP.: SEGUROS PROVIDA S.A. , PROCEDENCIA: BANCO NACIONAL DE BOLIVIA S.A., CHEQUE: 2312737, FECHA DE EMISION:08/08/2016</t>
  </si>
  <si>
    <t>00070011102 DEP.DE CHEQ.AJENOS,RET.DE CAM.,CONCEPTO: DEVOLUCION DE VIATICOS A COMISIONADOS VIAJE LA PAZ,DEP.: MINISTERIO DE TRABAJO , PROCEDENCIA: BANCO UNION S.A., CHEQUE: 7639, FECHA DE EMISION:09/08/2016</t>
  </si>
  <si>
    <t>00582012001 DEP.DE CHEQ.AJENOS,RET.DE CAM.,CONCEPTO: DEVOLUCION SALDO ADEUDADO,DEP.: JAIME PURO CARTAGENA , PROCEDENCIA: BANCO UNION S.A., CHEQUE: 3970, FECHA DE EMISION:29/07/2016</t>
  </si>
  <si>
    <t>00222014302 DEP.DE CHEQ.AJENOS,RET.DE CAM.,CONCEPTO: REVERSION,DEP.: INIAF-GRAN CHACO , PROCEDENCIA: BANCO UNION S.A., CHEQUE: 1631, FECHA DE EMISION:29/07/2016</t>
  </si>
  <si>
    <t>00015021104 DEP.DE CHEQ.AJENOS,RET.DE CAM.,CONCEPTO: DEP PARA LIBRETA 00015021104 MIN. GOBIERNO DIRECCION NAL DE SALUD Y BIENESTAR SOCIAL,DEP.: DIRECCION NAL. DE SALUD POLICIA BOLIVIANA</t>
  </si>
  <si>
    <t>00041044201 DEPOSITO DE EFECTIVO, DEPOSITANTE: MARIA TERESA MIRANDA SANSUSTE, CONCEPTO: REVERSION DE RECURSOS NO UTILIZADOS, CUENTA DE DEPOSITO: CUENTA UNICA DEL TESORO</t>
  </si>
  <si>
    <t>00099021001 DEPOSITO DE EFECTIVO, DEPOSITANTE: GRISHA DALENKA FUSHIMOTO ARIAS, CONCEPTO: DEVOLUCIÓN VIÁTICOS, CUENTA DE DEPOSITO: CUENTA UNICA DEL TESORO</t>
  </si>
  <si>
    <t>00099021001 DEPOSITO DE EFECTIVO, DEPOSITANTE: ESTELA VELA QUISPE, CONCEPTO: DEVOLUCION A BONO DE VACUNACION, CUENTA DE DEPOSITO: CUENTA UNICA DEL TESORO</t>
  </si>
  <si>
    <t>00046024204 DEPOSITO DE EFECTIVO, DEPOSITANTE: MIDORI GABRIELA GUILLÉN C., CONCEPTO: SALDO DE PRESUPUESTO NO EJECUTADO FONDOS EN AVANCE INTENSIFICACIÓN INFLUENZA, CUENTA DE DEPOSITO: CUENTA UNICA DEL TESORO</t>
  </si>
  <si>
    <t>00526012001 DEPOSITO DE EFECTIVO, DEPOSITANTE: RONALD JAVIER MAMANI GUTIERREZ, CONCEPTO: DEVOLUCION DE PASAJES, CUENTA DE DEPOSITO: CUENTA UNICA DEL TESORO</t>
  </si>
  <si>
    <t>00212012001 DEPOSITO DE EFECTIVO, DEPOSITANTE: ALFONZO ALVARADO - INRA DN, CONCEPTO: DEVOLUCIÓN DE GASTOS OPERATIVOS, CUENTA DE DEPOSITO: CUENTA UNICA DEL TESORO</t>
  </si>
  <si>
    <t>00212012001 DEPOSITO DE EFECTIVO, DEPOSITANTE: JUAN DE DIOS FERNANDEZ INRA - DN, CONCEPTO: DEVOLUCIÓN DE GASTOS OPERATIVOS, CUENTA DE DEPOSITO: CUENTA UNICA DEL TESORO</t>
  </si>
  <si>
    <t>00099021001 DEP.DE CHEQ.AJENOS,RET.DE CAM.,CONCEPTO: REEMBOLSO INCAPACIDAD DE CAJA DE SALUD CORDES A LA A.T.T.,DEP.: CAJA DE SALUD CORDES , PROCEDENCIA: BANCO UNION S.A., CHEQUE: 1353, FECHA DE EMISION:02/08/2016</t>
  </si>
  <si>
    <t>00099021001 DEP.DE CHEQ.AJENOS,RET.DE CAM.,CONCEPTO: REEMBOLSO INCAPACIDAD DE CAJA DE SALUD CORDES AL MINISTERIO DE DEPORTES,DEP.: CAJA DE SALUD CORDES , PROCEDENCIA: BANCO UNION S.A., CHEQUE: 1356, FECHA DE EMISION:02/08/2016</t>
  </si>
  <si>
    <t>00099021001 DEP.DE CHEQ.AJENOS,RET.DE CAM.,CONCEPTO: REEMBOLSO POR INCAPACIDAD DE CAJA SALUD CORDES AL MINISTERIO DE MEDIO AMBIENTE Y AGUA,DEP.: CAJA DE SALUD CORDES , PROCEDENCIA: BANCO UNION S.A., CHEQUE: 1354, FECHA DE EMISION:02/08/2016</t>
  </si>
  <si>
    <t>00099021001 DEP.DE CHEQ.AJENOS,RET.DE CAM.,CONCEPTO: REEMBOLSO INCAPACIDAD DE CAJA DE SALUD CORDES A LA A.T.T.,DEP.: CAJA DE SALUD CORDES , PROCEDENCIA: BANCO UNION S.A., CHEQUE: 1398, FECHA DE EMISION:05/08/2016</t>
  </si>
  <si>
    <t>00099021001 DEP.DE CHEQ.AJENOS,RET.DE CAM.,CONCEPTO: REPOSICION DE GTOS DE PASAJES AEREOS ING. CARRANZA,DEP.: ASFI , PROCEDENCIA: BANCO UNION S.A., CHEQUE: 2331, FECHA DE EMISION:17/07/2016</t>
  </si>
  <si>
    <t>00660012006 DEP.DE CHEQ.AJENOS,RET.DE CAM.,CONCEPTO: MULTA POR INCUMPLIMIENTO EN LA ENTREGA DE CORTINAS A MASTER 2,DEP.: ORG. JUD. DAF SANTA CRUZ , PROCEDENCIA: BANCO UNION S.A., CHEQUE: 3002, FECHA DE EMISION:10/08/2016</t>
  </si>
  <si>
    <t>00130012001 DEP.DE CHEQ.AJENOS,RET.DE CAM.,CONCEPTO: PAGO DE INTERES ORDINARIO CUOTA 79,DEP.: COMERMIN , PROCEDENCIA: BANCO MERCANTIL SANTA CRUZ SA., CHEQUE: 6868, FECHA DE EMISION:09/08/2016</t>
  </si>
  <si>
    <t>00130012001 DEP.DE CHEQ.AJENOS,RET.DE CAM.,CONCEPTO: PAGO DE CAPITAL CUOTA 79,DEP.: COMERMIN , PROCEDENCIA: BANCO MERCANTIL SANTA CRUZ SA., CHEQUE: 6867, FECHA DE EMISION:09/08/2016</t>
  </si>
  <si>
    <t>00130012002 DEPOSITO DE EFECTIVO, DEPOSITANTE: YOLA N. SACACA BALBOA - FONDO DE FIN PARA LA MIN, CONCEPTO: DEVOLUCIÓN SALDO ADQUISICIÓN MEDICAMENTOS A LA CTA GASTOS CORRIENTES, CUENTA DE DEPOSITO: CUENTA UNICA DEL TESORO</t>
  </si>
  <si>
    <t>00130012002 DEPOSITO DE EFECTIVO, DEPOSITANTE: YOLA N. SACACA BALBOA - FONDO DE FIN PARA LA MIN, CONCEPTO: DEVOLUCIÓN SALDO ADQUISICIÓN TELA PAÑO A LA CTA GASTOS CORRIENTES, CUENTA DE DEPOSITO: CUENTA UNICA DEL TESORO</t>
  </si>
  <si>
    <t>00291012001 DEP.DE CHEQ.AJENOS,RET.DE CAM.,CONCEPTO: DEVOLUCION DE SALDO,DEP.: ABC REGIONAL BENI , PROCEDENCIA: BANCO UNION S.A., CHEQUE: 991, FECHA DE EMISION:09/08/2016</t>
  </si>
  <si>
    <t>00291012001 DEP.DE CHEQ.AJENOS,RET.DE CAM.,CONCEPTO: DEVOLUCION DE SALDO,DEP.: ABC REGIONAL BENI , PROCEDENCIA: BANCO UNION S.A., CHEQUE: 990, FECHA DE EMISION:09/08/2016</t>
  </si>
  <si>
    <t>00291012006 DEP.DE CHEQ.AJENOS,RET.DE CAM.,CONCEPTO: 2 DA. CUOTA USO Y DERECHO DE VIAS GEST/2016,DEP.: AXS BOLIVIA S.A. , PROCEDENCIA: BANCO BISA S.A., CHEQUE: 26898, FECHA DE EMISION:11/08/2016</t>
  </si>
  <si>
    <t>00212072002 DEP.DE CHEQ.AJENOS,RET.DE CAM.,CONCEPTO: APORTES VOLUNTARIOS COMUNIDAD LA VICTORIA,DEP.: INRA TARIJA , PROCEDENCIA: BANCO UNION S.A., CHEQUE: 4386, FECHA DE EMISION:09/08/2016</t>
  </si>
  <si>
    <t>00212072001 DEP.DE CHEQ.AJENOS,RET.DE CAM.,CONCEPTO: OTROS INGRESOS DEP. EN DEMASIA A. JURADO Y I.C. RIVERO,DEP.: INRA TARIJA , PROCEDENCIA: BANCO UNION S.A., CHEQUE: 4387, FECHA DE EMISION:09/08/2016</t>
  </si>
  <si>
    <t>00099021001 DEP.DE CHEQ.AJENOS,RET.DE CAM.,CONCEPTO: GIRO: MONTECINOS ZUBIETA ROMMEL FELIX,DEP.: BANCO UNION S.A. , PROCEDENCIA: BANCO UNION S.A., CHEQUE: 143488, FECHA DE EMISION:12/08/2016</t>
  </si>
  <si>
    <t>00099021001 DEP.DE CHEQ.AJENOS,RET.DE CAM.,CONCEPTO: GIRO: OLGA ESCALANTE ALCOBA,DEP.: BANCO UNION S.A. , PROCEDENCIA: BANCO UNION S.A., CHEQUE: 143489, FECHA DE EMISION:12/08/2016</t>
  </si>
  <si>
    <t>00099021001 DEPOSITO DE EFECTIVO, DEPOSITANTE: FELIX CORONEL HUALLPASA, CONCEPTO: REVERSION AGUA MES ENERO /16 DEL RA-5 "VERGARA ", CUENTA DE DEPOSITO: CUENTA UNICA DEL TESORO</t>
  </si>
  <si>
    <t>00099021001 DEP.DE CHEQ.AJENOS,RET.DE CAM.,CONCEPTO: GIRO: JAVIER UNO PONCE,DEP.: BANCO UNION S.A. , PROCEDENCIA: BANCO UNION S.A., CHEQUE: 143487, FECHA DE EMISION:12/08/2016</t>
  </si>
  <si>
    <t>00099021001 DEP.DE CHEQ.AJENOS,RET.DE CAM.,CONCEPTO: DEVOLUCION DE COTIZACION EXCESO EMPLEADOR,DEP.: FUTURO DE BOLIVIA S.A. AFP , PROCEDENCIA: BANCO DE CREDITO DE BOLIVIA S.A., CHEQUE: 454280, FECHA DE EMISION:11/08/2016</t>
  </si>
  <si>
    <t>00099021001 DEP.DE CHEQ.AJENOS,RET.DE CAM.,CONCEPTO: DEVOLUCION DE COTIZACION EXCESO EMP-FBP,DEP.: FUTURO DE BOLIVIA S.A. AFP , PROCEDENCIA: BANCO DE CREDITO DE BOLIVIA S.A., CHEQUE: 454272, FECHA DE EMISION:11/08/2016</t>
  </si>
  <si>
    <t>00283012002 DEP.DE CHEQ.AJENOS,RET.DE CAM.,CONCEPTO: RESARCIMIENTO ECONOMICO POR DESTRUCCION,DEP.: ADUANA NAL DE BOLIVIA , PROCEDENCIA: BANCO UNION S.A., CHEQUE: 2139, FECHA DE EMISION:11/08/2016</t>
  </si>
  <si>
    <t>00099021001 DEP.DE CHEQ.AJENOS,RET.DE CAM.,CONCEPTO: POR REVERSION DE FONDOS NO UTILIZADOS,DEP.: IÑAO - SERNAP , PROCEDENCIA: BANCO UNION S.A., CHEQUE: 632, FECHA DE EMISION:30/07/2016</t>
  </si>
  <si>
    <t>00283012002 DEP.DE CHEQ.AJENOS,RET.DE CAM.,CONCEPTO: RESPONSABILIDAD CIVIL,DEP.: ADUANA NAL DE BOLIVIA , PROCEDENCIA: BANCO UNION S.A., CHEQUE: 2137, FECHA DE EMISION:11/08/2016</t>
  </si>
  <si>
    <t>00283012002 DEP.DE CHEQ.AJENOS,RET.DE CAM.,CONCEPTO: RESPONSABILIDAD CIVIL,DEP.: ADUANA NAL DE BOLIVIA , PROCEDENCIA: BANCO UNION S.A., CHEQUE: 2138, FECHA DE EMISION:11/08/2016</t>
  </si>
  <si>
    <t>00099021001 DEP.DE CHEQ.AJENOS,RET.DE CAM.,CONCEPTO: POR REVERSION DE FONDOS NO UTILIZADOS,DEP.: EL PALMA - SERNAP , PROCEDENCIA: BANCO UNION S.A., CHEQUE: 844, FECHA DE EMISION:28/07/2016</t>
  </si>
  <si>
    <t>00099021001 DEP.DE CHEQ.AJENOS,RET.DE CAM.,CONCEPTO: POR REVERSION DE FONDOS NO UTILIZADOS,DEP.: EL PALMAR - SERNAP , PROCEDENCIA: BANCO UNION S.A., CHEQUE: 841, FECHA DE EMISION:28/07/2016</t>
  </si>
  <si>
    <t>00099021001 DEPOSITO DE EFECTIVO, DEPOSITANTE: HENRY LACOA AYLLON - SERNAP, CONCEPTO: REVERSION DE FONDOS NO UTILIZADOS C-31 N° 861, CUENTA DE DEPOSITO: CUENTA UNICA DEL TESORO</t>
  </si>
  <si>
    <t>00099021001 DEP.DE CHEQ.AJENOS,RET.DE CAM.,CONCEPTO: PAGO INCAPACIDAD TEMPORAL DEL PERSONAL ABC CORRESPONDIENTE MES JUNIO 2016,DEP.: CAJA DE SALUD DE CAMINOS Y R.A. , PROCEDENCIA: BANCO UNION S.A., CHEQUE: 6489, FECHA DE EMISION:04/08/2016</t>
  </si>
  <si>
    <t>00587012001 DEP.DE CHEQ.AJENOS,RET.DE CAM.,CONCEPTO: PAGO INCAPACIDAD TEMPORAL PERSONAL EBC CORRESPONDIENTE MES MAYO 2016,DEP.: CAJA DE SALUD DE CAMINOS Y R.A. , PROCEDENCIA: BANCO UNION S.A., CHEQUE: 6493, FECHA DE EMISION:04/08/2016</t>
  </si>
  <si>
    <t>00086068001 DEPOSITO DE EFECTIVO, DEPOSITANTE: ALBERTO ROMAN AYMAYA, CONCEPTO: FONDOS EN AVANCE COMBUSTIBLE PARA VEHICULOS DEL PROYECTO EVA, CUENTA DE DEPOSITO: CUENTA UNICA DEL TESORO</t>
  </si>
  <si>
    <t>00041011101 DEP.DE CHEQ.AJENOS,RET.DE CAM.,CONCEPTO: DERECHO DE CONCESIÓN,DEP.: FUNDEMPRESA , PROCEDENCIA: BANCO MERCANTIL SANTA CRUZ SA., CHEQUE: 5892, FECHA DE EMISION:04/08/2016</t>
  </si>
  <si>
    <t>00086068001 DEPOSITO DE EFECTIVO, DEPOSITANTE: MARIO QUISPE CHOQUE, CONCEPTO: TALLER SOCIALIZACION DE ESTATUTOS Y REGLAMENTOS PARA LOS AYLLUS DE LA FAOI-NP, CUENTA DE DEPOSITO: CUENTA UNICA DEL TESORO</t>
  </si>
  <si>
    <t>00086068001 DEPOSITO DE EFECTIVO, DEPOSITANTE: ALBERTO ROMAN AYMAYA, CONCEPTO: DEVOLUCION DE COMBUSTIBLE, CUENTA DE DEPOSITO: CUENTA UNICA DEL TESORO</t>
  </si>
  <si>
    <t>00099021001 DEP.DE CHEQ.AJENOS,RET.DE CAM.,CONCEPTO: DEVOLUCION DE CC NO COBRADA ABRIL 2016,DEP.: LA VITALICIA SEGUROS Y REASEGUROS DE VIDA S.A. , PROCEDENCIA: BANCO BISA S.A., CHEQUE: 32146, FECHA DE EMISION:12/08/2016</t>
  </si>
  <si>
    <t>00081014203 DEPOSITO DE EFECTIVO, DEPOSITANTE: WILDE R. CAMACHO SALAZAR, CONCEPTO: DEVOLUCIÓN FONDOS NO UTILIZADOS POR CONCEPTO DE VIÁTICOS, CUENTA DE DEPOSITO: CUENTA UNICA DEL TESORO</t>
  </si>
  <si>
    <t>00081011101 DEPOSITO DE EFECTIVO, DEPOSITANTE: NORBERTO MOLLO CALLE, CONCEPTO: DEVOLUCION FONDOS NO UTILIZADOS, FONDOS EN AVANCE, CUENTA DE DEPOSITO: CUENTA UNICA DEL TESORO</t>
  </si>
  <si>
    <t>00046058003 DEPOSITO DE EFECTIVO, DEPOSITANTE: RUTH SONIA NAO COPANA, CONCEPTO: DEVOLUCION DE SALDO, CUENTA DE DEPOSITO: CUENTA UNICA DEL TESORO</t>
  </si>
  <si>
    <t>00099021001 DEPOSITO DE EFECTIVO, DEPOSITANTE: DAVID ORDOÑEZ GARECA CI.1262312 PO, CONCEPTO: DOBLE PERCEPCION, CUENTA DE DEPOSITO: CUENTA UNICA DEL TESORO</t>
  </si>
  <si>
    <t>00099021001 DEPOSITO DE EFECTIVO, DEPOSITANTE: VICTOR CONSTANCIO ENCINAS FLORES, CONCEPTO: DEVOLUCIÓN DE FONDOS EN AVANCE (PARCIAL), CUENTA DE DEPOSITO: CUENTA UNICA DEL TESORO</t>
  </si>
  <si>
    <t>00099021001 DEPOSITO DE EFECTIVO, DEPOSITANTE: ISABEL CABRERA MOYA, CONCEPTO: REVERSIÓN DE LA BOLETA, CUENTA DE DEPOSITO: CUENTA UNICA DEL TESORO</t>
  </si>
  <si>
    <t>00225028001 DEPOSITO DE EFECTIVO, DEPOSITANTE: SENASBA PROGRAMA RURAL-ALEXEY DORIA MEDINA, CONCEPTO: DEVOLUCION FONDOS EN AVANCE, CUENTA DE DEPOSITO: CUENTA UNICA DEL TESORO</t>
  </si>
  <si>
    <t>00086068001 DEPOSITO DE EFECTIVO, DEPOSITANTE: ANGELA VARINIA RODAS LLANOS, CONCEPTO: DEV DE SALDO DE FONDOS EN AVANCE TALLER DE PROCED ADM ""ENTREGA DE MATERIALES DE RIEGO LLALLAGUA"", CUENTA DE DEPOSITO: CUENTA UNICA DEL TESORO</t>
  </si>
  <si>
    <t>00086068001 DEPOSITO DE EFECTIVO, DEPOSITANTE: ANGELA VARINIA RODAS LLANOS, CONCEPTO: DEP RET DE IMP FONDO EN AVANCE TALLER DE PROC ADM EVENTO DE ENTREGA DE MATERIALES DE RIEGO LLALLAGUA, CUENTA DE DEPOSITO: CUENTA UNICA DEL TESORO</t>
  </si>
  <si>
    <t>00523012001 DEP.DE CHEQ.AJENOS,RET.DE CAM.,CONCEPTO: VENTA DE SERVICIO ECOBOL,DEP.: BENJAMIN AQUINO , PROCEDENCIA: BANCO BISA S.A., CHEQUE: 2557, FECHA DE EMISION:27/07/2016</t>
  </si>
  <si>
    <t>00523012001 DEP.DE CHEQ.AJENOS,RET.DE CAM.,CONCEPTO: VENTA DE SERVICIO ECOBOL,DEP.: BENJAMIN AQUINO , PROCEDENCIA: BANCO NACIONAL DE BOLIVIA S.A., CHEQUE: 888152, FECHA DE EMISION:29/07/2016</t>
  </si>
  <si>
    <t>00523012001 DEP.DE CHEQ.AJENOS,RET.DE CAM.,CONCEPTO: VENTA DE SERVICIO ECOBOL,DEP.: BENJAMIN AQUINO , PROCEDENCIA: BANCO NACIONAL DE BOLIVIA S.A., CHEQUE: 4998, FECHA DE EMISION:27/07/2016</t>
  </si>
  <si>
    <t>00523012001 DEP.DE CHEQ.AJENOS,RET.DE CAM.,CONCEPTO: VENTA DE SERVICIO ECOBOL,DEP.: BENJAMIN AQUINO , PROCEDENCIA: BANCO NACIONAL DE BOLIVIA S.A., CHEQUE: 4577, FECHA DE EMISION:25/07/2016</t>
  </si>
  <si>
    <t>00523012001 DEP.DE CHEQ.AJENOS,RET.DE CAM.,CONCEPTO: VENTA DE SERVICIO ECOBOL,DEP.: BENJAMIN AQUINO , PROCEDENCIA: BANCO NACIONAL DE BOLIVIA S.A., CHEQUE: 904902, FECHA DE EMISION:29/07/2016</t>
  </si>
  <si>
    <t>00523012001 DEP.DE CHEQ.AJENOS,RET.DE CAM.,CONCEPTO: VENTA DE SERVICIO ECOBOL,DEP.: BENJAMIN AQUINO , PROCEDENCIA: BANCO NACIONAL DE BOLIVIA S.A., CHEQUE: 900446, FECHA DE EMISION:27/07/2016</t>
  </si>
  <si>
    <t>00523012001 DEP.DE CHEQ.AJENOS,RET.DE CAM.,CONCEPTO: VENTA DE SERVICIO ECOBOL,DEP.: BENJAMIN AQUINO , PROCEDENCIA: BANCO NACIONAL DE BOLIVIA S.A., CHEQUE: 888136, FECHA DE EMISION:25/07/2016</t>
  </si>
  <si>
    <t>00523012001 DEP.DE CHEQ.AJENOS,RET.DE CAM.,CONCEPTO: VENTA DE SERVICIO ECOBOL,DEP.: BENJAMIN AQUINO , PROCEDENCIA: BANCO UNION S.A., CHEQUE: 138, FECHA DE EMISION:01/08/2016</t>
  </si>
  <si>
    <t>00523012001 DEP.DE CHEQ.AJENOS,RET.DE CAM.,CONCEPTO: VENTA DE SERVICIO DE ECOBOL,DEP.: BENJAMIN AQUINO , PROCEDENCIA: BANCO DE CREDITO DE BOLIVIA S.A., CHEQUE: 1409192, FECHA DE EMISION:28/07/2016</t>
  </si>
  <si>
    <t>00523012001 DEP.DE CHEQ.AJENOS,RET.DE CAM.,CONCEPTO: VENTA DE SERVICIO ECOBOL,DEP.: BENJAMIN AQUINO , PROCEDENCIA: BANCO NACIONAL DE BOLIVIA S.A., CHEQUE: 900434, FECHA DE EMISION:22/07/2016</t>
  </si>
  <si>
    <t>00523012001 DEP.DE CHEQ.AJENOS,RET.DE CAM.,CONCEPTO: VENTA DE SERVICIO ECOBOL,DEP.: BENJAMIN AQUINO , PROCEDENCIA: BANCO NACIONAL DE BOLIVIA S.A., CHEQUE: 4576, FECHA DE EMISION:25/07/2016</t>
  </si>
  <si>
    <t>00099021001 DEPOSITO DE EFECTIVO, DEPOSITANTE: NERY GUZMAN TERCEROS, CONCEPTO: DOBLE PERCEPCION, CUENTA DE DEPOSITO: CUENTA UNICA DEL TESORO</t>
  </si>
  <si>
    <t>00523012001 DEP.DE CHEQ.AJENOS,RET.DE CAM.,CONCEPTO: PAGO POR PRESTACIÓN DE SERVICIOS POSTALES,DEP.: ECOBOL , PROCEDENCIA: BANCO BISA S.A., CHEQUE: 3826, FECHA DE EMISION:08/08/2016</t>
  </si>
  <si>
    <t>00099021001 DEPOSITO DE EFECTIVO, DEPOSITANTE: SERGIO JHONY PAZ JIMENEZ, CONCEPTO: DEVOLUCION, CUENTA DE DEPOSITO: CUENTA UNICA DEL TESORO</t>
  </si>
  <si>
    <t>00523012001 DEP.DE CHEQ.AJENOS,RET.DE CAM.,CONCEPTO: PAGO POR PRESTACION DE SERVICIOS POSTALES,DEP.: ECOBOL , PROCEDENCIA: BANCO UNION S.A., CHEQUE: 3088, FECHA DE EMISION:29/07/2016</t>
  </si>
  <si>
    <t>00342012001 DEP.DE CHEQ.AJENOS,RET.DE CAM.,CONCEPTO: DEVOLUCION FONDOS EN AVANCE,DEP.: AEV REGIONAL TARIJA , PROCEDENCIA: BANCO UNION S.A., CHEQUE: 1128, FECHA DE EMISION:10/08/2016</t>
  </si>
  <si>
    <t>00526012001 DEP.DE CHEQ.AJENOS,RET.DE CAM.,CONCEPTO: DESCUENTOS POR PLANILLA ENERO / 2016 VIATICOS SIN DESCARGOS,DEP.: BOLIVIA TV , PROCEDENCIA: BANCO UNION S.A., CHEQUE: 15500, FECHA DE EMISION:12/08/2016</t>
  </si>
  <si>
    <t>00526012001 DEP.DE CHEQ.AJENOS,RET.DE CAM.,CONCEPTO: DESCUENTOS POR PLANILLA MAYO / 2016 VIATICOS SIN DESCARGOS,DEP.: BOLIVIA TV , PROCEDENCIA: BANCO UNION S.A., CHEQUE: 15504, FECHA DE EMISION:12/08/2016</t>
  </si>
  <si>
    <t>00526012001 DEP.DE CHEQ.AJENOS,RET.DE CAM.,CONCEPTO: DESCUENTOS POR PLANILLA ABRIL / 2016 VIATICOS SIN DESCARGOS,DEP.: BOLIVIA TV , PROCEDENCIA: BANCO UNION S.A., CHEQUE: 15503, FECHA DE EMISION:12/08/2016</t>
  </si>
  <si>
    <t>00526012001 DEP.DE CHEQ.AJENOS,RET.DE CAM.,CONCEPTO: DESCUENTOS POR PLANILLA FEBRERO / 2016 VIATICOS SIN DESCARGOS,DEP.: BOLIVIA TV , PROCEDENCIA: BANCO UNION S.A., CHEQUE: 15501, FECHA DE EMISION:12/08/2016</t>
  </si>
  <si>
    <t>00291012002 DEPOSITO DE EFECTIVO, DEPOSITANTE: JUAN MARCELO TICONA HUANCA, CONCEPTO: REPOSICION CREDENCIAL, CUENTA DE DEPOSITO: CUENTA UNICA DEL TESORO</t>
  </si>
  <si>
    <t>00587012007 DEPOSITO DE EFECTIVO, DEPOSITANTE: EBC-RENE SURCO MOYA, CONCEPTO: SALDO CAJA CHICA 8, CUENTA DE DEPOSITO: CUENTA UNICA DEL TESORO</t>
  </si>
  <si>
    <t>00099021001 DEPOSITO DE EFECTIVO, DEPOSITANTE: LUCIA CANAZA MACHACA DE CHOQUE, CONCEPTO: DEVOLUCIÓN DE HABERES, CUENTA DE DEPOSITO: CUENTA UNICA DEL TESORO</t>
  </si>
  <si>
    <t>00041031107 DEPOSITO DE EFECTIVO, DEPOSITANTE: EDSON DANIEL GOMEZ RAMOS, CONCEPTO: DEVOLUCIÓN DE UN DÍA DE VIÁTICO RURAL, CUENTA DE DEPOSITO: CUENTA UNICA DEL TESORO</t>
  </si>
  <si>
    <t>00041031107 DEPOSITO DE EFECTIVO, DEPOSITANTE: ELVIS AMED MEJIA TANCARA, CONCEPTO: DEVOLUCIÓN GASTO EN COMPRA DE GASOLINA, CUENTA DE DEPOSITO: CUENTA UNICA DEL TESORO</t>
  </si>
  <si>
    <t>00099021001 DEPOSITO DE EFECTIVO, DEPOSITANTE: ROBERTO VICTOR COPALI MITMA, CONCEPTO: REVERSIÓN COMBUSTIBLE OCT-15, CUENTA DE DEPOSITO: CUENTA UNICA DEL TESORO</t>
  </si>
  <si>
    <t>00108012001 DEPOSITO DE EFECTIVO, DEPOSITANTE: OSN, CONCEPTO: VENTA DE ENTRADAS PROGRAMA VII ""EFECTO MOZART"", CUENTA DE DEPOSITO: CUENTA UNICA DEL TESORO</t>
  </si>
  <si>
    <t>00234012001 DEPOSITO DE EFECTIVO, DEPOSITANTE: LORENZO CONDEX CHAVEZ, CONCEPTO: DEVOLUCION DE PAGO DE VIATICOS DE LA GESTION 2011, SEGUN INF/UAI/N°13/12, CUENTA DE DEPOSITO: CUENTA UNICA DEL TESORO</t>
  </si>
  <si>
    <t>00234012001 DEPOSITO DE EFECTIVO, DEPOSITANTE: LORENZO CONDEX CHAVEZ, CONCEPTO: DEVOLUCION DE PAGO DE VIATICO DE LA GESTION 2011, SEGUN INF/UAI/N°13/2012, CUENTA DE DEPOSITO: CUENTA UNICA DEL TESORO</t>
  </si>
  <si>
    <t>00099021001 DEPOSITO DE EFECTIVO, DEPOSITANTE: PATRICIA AMARU MAMANI, CONCEPTO: DEVOLUCION DE DEP EN DEMASIA, CUENTA DE DEPOSITO: CUENTA UNICA DEL TESORO</t>
  </si>
  <si>
    <t>00041031107 DEPOSITO DE EFECTIVO, DEPOSITANTE: IBMETRO-GARY CHAMBI, CONCEPTO: DEVOLUCION DE GASTOS DE TRANSPORTE, CUENTA DE DEPOSITO: CUENTA UNICA DEL TESORO</t>
  </si>
  <si>
    <t>00099021001 DEPOSITO DE EFECTIVO, DEPOSITANTE: FPS OF CENTRAL, CONCEPTO: DEVOLUCION DE SALDOS NO UTILIZADOS C-31 N° 798 OFICINA CENTRAL, CUENTA DE DEPOSITO: CUENTA UNICA DEL TESORO</t>
  </si>
  <si>
    <t>00099021001 DEPOSITO DE EFECTIVO, DEPOSITANTE: SERNAP COTAPATA, CONCEPTO: DEVOLUCION SALDOS NO UTILIZADOS, CUENTA DE DEPOSITO: CUENTA UNICA DEL TESORO</t>
  </si>
  <si>
    <t>00047261101 DEPOSITO DE EFECTIVO, DEPOSITANTE: EDMUNDO MIGUEL ALFARO MEDINACELI, CONCEPTO: REVERSION DE RECURSOS NO EJECUTADOS EN LA EXPO AGRO BOLIVIA, CONFORME C-31 N° 60, CUENTA DE DEPOSITO: CUENTA UNICA DEL TESORO</t>
  </si>
  <si>
    <t>00587012003 DEP.DE CHEQ.AJENOS,RET.DE CAM.,CONCEPTO: DEVOLUCION DE FONDOS,DEP.: WILBERTH PEREDO , PROCEDENCIA: BANCO UNION S.A., CHEQUE: 799, FECHA DE EMISION:09/08/2016</t>
  </si>
  <si>
    <t>00587012005 DEP.DE CHEQ.AJENOS,RET.DE CAM.,CONCEPTO: PAGO PLANILLA Nª 15 VELODROMO OLIMPICO,DEP.: GOBIERNO AUTONOMO DEPARTAMENTAL DE TARIJA , PROCEDENCIA: BANCO UNION S.A., CHEQUE: 802, FECHA DE EMISION:15/08/2016</t>
  </si>
  <si>
    <t>00099021001 DEPOSITO DE EFECTIVO, DEPOSITANTE: ESCUELA DE COMANDO Y ESTADO MAYOR, CONCEPTO: REVERSION CONBUSTIBLE, CUENTA DE DEPOSITO: CUENTA UNICA DEL TESORO</t>
  </si>
  <si>
    <t>00016011101 DEPOSITO DE EFECTIVO, DEPOSITANTE: GROVER LAURA MAYA, CONCEPTO: DEVOLUCIÓN COMPRA DE COMBUSTIBLE, CUENTA DE DEPOSITO: CUENTA UNICA DEL TESORO</t>
  </si>
  <si>
    <t>00234012001 DEPOSITO DE EFECTIVO, DEPOSITANTE: MIGUEL ANGEL BELMONTE, CONCEPTO: DEVOLUCIÓN PAGO DE VIÁTICOS DE LA GESTIÓN 2011 SEGÚN INF / UAI / N°13 / 2012, CUENTA DE DEPOSITO: CUENTA UNICA DEL TESORO</t>
  </si>
  <si>
    <t>00099021001 DEP.DE CHEQ.AJENOS,RET.DE CAM.,CONCEPTO: DEVOLCUCION DE BAJAS MEDICAS POR INCAPACIDAD TEMPORAL,DEP.: MINISTERIO DE SALUD , PROCEDENCIA: BANCO UNION S.A., CHEQUE: 18901, FECHA DE EMISION:29/07/2016</t>
  </si>
  <si>
    <t>00099021001 DEPOSITO DE EFECTIVO, DEPOSITANTE: JOSE FELIX GONZALO OSSIO VACAFLOR, CONCEPTO: DOBLE PERCEPCION, CUENTA DE DEPOSITO: CUENTA UNICA DEL TESORO</t>
  </si>
  <si>
    <t>00046021109 DEP.DE CHEQ.AJENOS,RET.DE CAM.,CONCEPTO: DEVOLCUCION DE BAJAS MEDICAS POR INCAPACIDAD TEMPORAL,DEP.: MINISTERIO DE SALUD , PROCEDENCIA: BANCO UNION S.A., CHEQUE: 18902, FECHA DE EMISION:29/07/2016</t>
  </si>
  <si>
    <t>00523012001 DEP.DE CHEQ.AJENOS,RET.DE CAM.,CONCEPTO: PAGO POR PRESTACION DE SERVICIOS POSTALES,DEP.: ECOBOL , PROCEDENCIA: BANCO NACIONAL DE BOLIVIA S.A., CHEQUE: 5573437, FECHA DE EMISION:22/07/2016</t>
  </si>
  <si>
    <t>00523012001 DEP.DE CHEQ.AJENOS,RET.DE CAM.,CONCEPTO: PAGO POR PRESTACION DE SERVICIOS POSTALES,DEP.: ECOBOL , PROCEDENCIA: BANCO NACIONAL DE BOLIVIA S.A., CHEQUE: 5981548, FECHA DE EMISION:22/07/2016</t>
  </si>
  <si>
    <t>00046024204 DEP.DE CHEQ.AJENOS,RET.DE CAM.,CONCEPTO: DEVOLCION DE BAJAS MEDICAS POR INCAPACIDAD TEMPORAL,DEP.: MINISTERIO DE SALUD , PROCEDENCIA: BANCO UNION S.A., CHEQUE: 18903, FECHA DE EMISION:29/07/2016</t>
  </si>
  <si>
    <t>00660042001 DEP.DE CHEQ.AJENOS,RET.DE CAM.,CONCEPTO: DEVOLUCIÓN CUENTAS POR COBRAR GESTIONES ANTERIORES MERCEDES ESCALERA,DEP.: ORGANO JUDICIAL - TRIB AGROAMBIENTAL , PROCEDENCIA: BANCO UNION S.A., CHEQUE: 350, FECHA DE EMISION:11/08/2016</t>
  </si>
  <si>
    <t>00660102001 DEP.DE CHEQ.AJENOS,RET.DE CAM.,CONCEPTO: CUENTA POR COBRAR POR EXCESO DE LLAMADAS GESTIONES 2012-2013 IMPUESTOS 2013,DEP.: ORGANO JUDICIAL - DTO POTOSI , PROCEDENCIA: BANCO UNION S.A., CHEQUE: 811, FECHA DE EMISION:11/08/2016</t>
  </si>
  <si>
    <t>00212012018 DEPOSITO DE EFECTIVO, DEPOSITANTE: MILTON CHAMBI ZABALETA, CONCEPTO: INRA- DEVOLUCION DE VIATICOS, CUENTA DE DEPOSITO: CUENTA UNICA DEL TESORO</t>
  </si>
  <si>
    <t>00660102001 DEP.DE CHEQ.AJENOS,RET.DE CAM.,CONCEPTO: CUENTAS POR COBRAR EXCESO DE LLAMADAS GESTIONES 2013 Y 2014,DEP.: ORGANO JUDICIAL - DTO POTOSI , PROCEDENCIA: BANCO UNION S.A., CHEQUE: 810, FECHA DE EMISION:11/08/2016</t>
  </si>
  <si>
    <t>00046024204 DEPOSITO DE EFECTIVO, DEPOSITANTE: MARITZA PATZI CHAMBI, CONCEPTO: DEVOLUCION DE FONDOS EN AVANCE DE INTENSIFICACION DE VACUNACION CONTRA INFLUENZA, CUENTA DE DEPOSITO: CUENTA UNICA DEL TESORO</t>
  </si>
  <si>
    <t>00660012006 DEP.DE CHEQ.AJENOS,RET.DE CAM.,CONCEPTO: DEVOLUCIÓN VIÁTICOS GESTIÓN 2015, MULTA POR INCUMPLIMIENTO DE CONTRATO EMPRESA LEOS,DEP.: ORGANO JUDICIAL - DTO POTOSÍ , PROCEDENCIA: BANCO UNION S.A., CHEQUE: 812, FECHA DE EMISION:12/08/2016</t>
  </si>
  <si>
    <t>00212012001 DEPOSITO DE EFECTIVO, DEPOSITANTE: CLARITZA BEATRIZ PAREDES RADA, CONCEPTO: REPOSICION DE CREDENCIAL, CUENTA DE DEPOSITO: CUENTA UNICA DEL TESORO</t>
  </si>
  <si>
    <t>00340012003 DEPOSITO DE EFECTIVO, DEPOSITANTE: FRANZ ELMER BEJARANO MARTINEZ, CONCEPTO: DEVOLUCION DE VIATICOS DE VIAJE, CUENTA DE DEPOSITO: CUENTA UNICA DEL TESORO</t>
  </si>
  <si>
    <t>00035031101 DEP.DE CHEQ.AJENOS,RET.DE CAM.,CONCEPTO: DEP POR LA VENTA DE ENTRADAS DURANTE LA FERIA LA PAZ EXPONE-2016 EN EL C.F.CH.M,DEP.: MEFP-UCPP , PROCEDENCIA: BANCO UNION S.A., CHEQUE: 671, FECHA DE EMISION:12/08/2016</t>
  </si>
  <si>
    <t>00035031101 DEP.DE CHEQ.AJENOS,RET.DE CAM.,CONCEPTO: DEP POR EL ARRENDAMIENTO DEL STAND N° 40-RB9 EN EL B. ROJO DEL C.F.CH.M EN LA FERIA LA PAZ EXPONE,DEP.: MEFP-UCPP , PROCEDENCIA: BANCO UNION S.A., CHEQUE: 662, FECHA DE EMISION:12/08/2016</t>
  </si>
  <si>
    <t>00035031101 DEP.DE CHEQ.AJENOS,RET.DE CAM.,CONCEPTO: DEP POR EL ARRENDAMIENTO DEL STAND N° 1,2,3 RB9 DEL B.ROJO DEL CFCHM EN LA FERIA LA PAZ EXPONE 2016,DEP.: MEFP-UCPP , PROCEDENCIA: BANCO UNION S.A., CHEQUE: 663, FECHA DE EMISION:12/08/2016</t>
  </si>
  <si>
    <t>00035031101 DEP.DE CHEQ.AJENOS,RET.DE CAM.,CONCEPTO: DEP POR EL ARRENDAMIENTO DEL STAND N° 75- RB9 DEL B.ROJO DEL CFCHM EN LA FERIA LA PAZ EXPONE 2016,DEP.: MEFP-UCPP , PROCEDENCIA: BANCO UNION S.A., CHEQUE: 678, FECHA DE EMISION:15/08/2016</t>
  </si>
  <si>
    <t>00035031101 DEP.DE CHEQ.AJENOS,RET.DE CAM.,CONCEPTO: DEP POR EL ARRENDAMIENTO DEL STAND N° 15 RB9 DEL B.ROJO DEL CFCHM EN LA FERIA LA PAZ EXPONE 2016,DEP.: MEFP-UCPP , PROCEDENCIA: BANCO UNION S.A., CHEQUE: 667, FECHA DE EMISION:12/08/2016</t>
  </si>
  <si>
    <t>00035031101 DEPOSITO DE EFECTIVO, DEPOSITANTE: MEFP-UCPP, CONCEPTO: DEP POR EL USO DE BAÑOS DE CLIENTES DURANTE LA FERIA LA PAZ EXPONE 2016 EN EL CFCHM, CUENTA DE DEPOSITO: CUENTA UNICA DEL TESORO</t>
  </si>
  <si>
    <t>00035031101 DEPOSITO DE EFECTIVO, DEPOSITANTE: MEFP-UCPP, CONCEPTO: DEP POR LA VENTA DE 2 CREDENCIALES DEL CFCHM EN LA FERIA LA PAZ EXPONE 2016, CUENTA DE DEPOSITO: CUENTA UNICA DEL TESORO</t>
  </si>
  <si>
    <t>00099021001 DEP.DE CHEQ.AJENOS,RET.DE CAM.,CONCEPTO: DEVOLUCION DE FONDOS,DEP.: MINISTERIO DE EDUCACION , PROCEDENCIA: BANCO UNION S.A., CHEQUE: 5443, FECHA DE EMISION:12/08/2016</t>
  </si>
  <si>
    <t>00099021001 DEP.DE CHEQ.AJENOS,RET.DE CAM.,CONCEPTO: DEVOLUCION DE FONDOS,DEP.: MINISTERIO DE EDUCACION , PROCEDENCIA: BANCO UNION S.A., CHEQUE: 5442, FECHA DE EMISION:12/08/2016</t>
  </si>
  <si>
    <t>00099021001 DEP.DE CHEQ.AJENOS,RET.DE CAM.,CONCEPTO: OTROS INGRESOS,DEP.: CAMARA DE SENADORES , PROCEDENCIA: BANCO UNION S.A., CHEQUE: 6166, FECHA DE EMISION:16/08/2016</t>
  </si>
  <si>
    <t>00526012001 DEPOSITO DE EFECTIVO, DEPOSITANTE: RICHARD NINA CALLA, CONCEPTO: DEVOLUCION DE PASAJES, CUENTA DE DEPOSITO: CUENTA UNICA DEL TESORO</t>
  </si>
  <si>
    <t>00526012001 DEPOSITO DE EFECTIVO, DEPOSITANTE: FREDDY ESPRELLA ROJAS - BOLIVIA TV, CONCEPTO: DEVOLUCIÓN DE PASAJES, CUENTA DE DEPOSITO: CUENTA UNICA DEL TESORO</t>
  </si>
  <si>
    <t>00046024204 DEPOSITO DE EFECTIVO, DEPOSITANTE: MARIA TERESA BONIFAZ CASILLA, CONCEPTO: REVERSION DE SALDO NO EJECUTADO, CUENTA DE DEPOSITO: CUENTA UNICA DEL TESORO</t>
  </si>
  <si>
    <t>00041031107 DEPOSITO DE EFECTIVO, DEPOSITANTE: MARITZA SARZURI MAMANI, CONCEPTO: DEVOLUCION DE VIATICOS, CUENTA DE DEPOSITO: CUENTA UNICA DEL TESORO</t>
  </si>
  <si>
    <t>00099021001 DEPOSITO DE EFECTIVO, DEPOSITANTE: ALVARO LIMACHI MAYDANA, CONCEPTO: DEVOLUCION DE FONDOS EN AVANCE, CUENTA DE DEPOSITO: CUENTA UNICA DEL TESORO</t>
  </si>
  <si>
    <t>00526012001 DEPOSITO DE EFECTIVO, DEPOSITANTE: RICARDO FAVIO MAMANI CONDORI, CONCEPTO: DEVOLUCION DE PASAJES, CUENTA DE DEPOSITO: CUENTA UNICA DEL TESORO</t>
  </si>
  <si>
    <t>00526012001 DEPOSITO DE EFECTIVO, DEPOSITANTE: LUCAS COLLANQUE CALSINA, CONCEPTO: DEVOLUCION DE PASAJES, CUENTA DE DEPOSITO: CUENTA UNICA DEL TESORO</t>
  </si>
  <si>
    <t>00086068001 DEPOSITO DE EFECTIVO, DEPOSITANTE: ANGELA VARINIA RODAS LLANOS, CONCEPTO: DEVOLUCION DE SALDO DE FONDO EN AVANCE PARA ACTIVIDAD DE 05 Y 06 DE AGOSTO, CUENTA DE DEPOSITO: CUENTA UNICA DEL TESORO</t>
  </si>
  <si>
    <t>00108012001 DEPOSITO DE EFECTIVO, DEPOSITANTE: OSN, CONCEPTO: COMPRA 1 ABONO SECTOR MEZANINE "A", CUENTA DE DEPOSITO: CUENTA UNICA DEL TESORO</t>
  </si>
  <si>
    <t>00099021001 DEPOSITO DE EFECTIVO, DEPOSITANTE: ADEMAF-JUAN RAYMUNDO HUANCA LEANDRO, CONCEPTO: DEVOLUCION DE VIATICO, CUENTA DE DEPOSITO: CUENTA UNICA DEL TESORO</t>
  </si>
  <si>
    <t>00526012001 DEPOSITO DE EFECTIVO, DEPOSITANTE: BORIS L. CARTAGENA F, CONCEPTO: DEVOLUCION DE VIATICOS Y PASAJES BOLIVIA TV, CUENTA DE DEPOSITO: CUENTA UNICA DEL TESORO</t>
  </si>
  <si>
    <t>00099021001 DEPOSITO DE EFECTIVO, DEPOSITANTE: WENDY YAMILEE DURAN VALENCIA, CONCEPTO: DEVOLUCION DE SOBRANTE DE PASAJES AL INTERIOR DEL PAIS, CUENTA DE DEPOSITO: CUENTA UNICA DEL TESORO</t>
  </si>
  <si>
    <t>00099021001 DEPOSITO DE EFECTIVO, DEPOSITANTE: CLAUDIA CORAL TARDIO MEJIA, CONCEPTO: DEVOLUCION AL C-31 # 623, CUENTA DE DEPOSITO: CUENTA UNICA DEL TESORO</t>
  </si>
  <si>
    <t>00099021001 DEP.DE CHEQ.AJENOS,RET.DE CAM.,CONCEPTO: DEP SANCIONES POR LLAMADAS TELEFONICAS 07,DEP.: MARIA ANGELICA TARIFA BORDA - ATT , PROCEDENCIA: BANCO UNION S.A., CHEQUE: 4864, FECHA DE EMISION:15/08/2016</t>
  </si>
  <si>
    <t>00099021001 DEP.DE CHEQ.AJENOS,RET.DE CAM.,CONCEPTO: DEP. POR DEVOLUCION COMBUSTIBLE NO UTILIZADO - MAURICIO GALVEZ,DEP.: MARIA ANGELICA TARIFA BORDA - ATT , PROCEDENCIA: BANCO UNION S.A., CHEQUE: 4859, FECHA DE EMISION:12/08/2016</t>
  </si>
  <si>
    <t>00523012001 DEP.DE CHEQ.AJENOS,RET.DE CAM.,CONCEPTO: VENTA DE SERVICIO ECOBOL,DEP.: BENJAMIN AQUINO , PROCEDENCIA: BANCO BISA S.A., CHEQUE: 6409, FECHA DE EMISION:09/08/2016</t>
  </si>
  <si>
    <t>00099021001 DEPOSITO DE EFECTIVO, DEPOSITANTE: VICTOR HUGO CARDENAS FRIAS, CONCEPTO: DEVOLUCION DE BONO AL CARGO, CUENTA DE DEPOSITO: CUENTA UNICA DEL TESORO</t>
  </si>
  <si>
    <t>00099021001 DEPOSITO DE EFECTIVO, DEPOSITANTE: EJERCITO DE BOLIVIA-FRANKLIN MAMANI YUJRA, CONCEPTO: REVERSION DE ASIGNACION PASAJES VIAJE AL INTERIOR DEL PAIS, CUENTA DE DEPOSITO: CUENTA UNICA DEL TESORO</t>
  </si>
  <si>
    <t>00099021001 DEP.DE CHEQ.AJENOS,RET.DE CAM.,CONCEPTO: DEVOLUCION DE VIATICOS NO UTILIZADOS,DEP.: ERIK AGUILA H. , PROCEDENCIA: BANCO UNION S.A., CHEQUE: 5830, FECHA DE EMISION:03/08/2016</t>
  </si>
  <si>
    <t>00099021001 DEP.DE CHEQ.AJENOS,RET.DE CAM.,CONCEPTO: REEMBOLSO SIT PERIODO JUNIO/2016,DEP.: MINISTERIO DE ECONOMIA Y FINANZAS PUBLICAS , PROCEDENCIA: BANCO UNION S.A., CHEQUE: 19085, FECHA DE EMISION:10/08/2016</t>
  </si>
  <si>
    <t>00342012001 DEP.DE CHEQ.AJENOS,RET.DE CAM.,CONCEPTO: DEVOLUCION DE FONDOS GESTION 2015,DEP.: A.E.V. REGIONAL SANTA CRUZ , PROCEDENCIA: BANCO UNION S.A., CHEQUE: 510, FECHA DE EMISION:10/08/2016</t>
  </si>
  <si>
    <t>00086038003 DEP.DE CHEQ.AJENOS,RET.DE CAM.,CONCEPTO: POR REVERSION DE FONDOS NO UTILIZADOS,DEP.: PN - KAA - IYA GRAN CHACO SERNAP , PROCEDENCIA: BANCO UNION S.A., CHEQUE: 1382, FECHA DE EMISION:01/08/2016</t>
  </si>
  <si>
    <t>00526012001 DEPOSITO DE EFECTIVO, DEPOSITANTE: ERICK SALAS CHOQUE, CONCEPTO: DEVOLUCION DE PASAJES BOLIVIA TV, CUENTA DE DEPOSITO: CUENTA UNICA DEL TESORO</t>
  </si>
  <si>
    <t>00086038003 DEP.DE CHEQ.AJENOS,RET.DE CAM.,CONCEPTO: POR REVERSION DE FONDOS NO UTILIZADOS,DEP.: PN - KAA -IYA GRAN CHACO - SERNAP , PROCEDENCIA: BANCO UNION S.A., CHEQUE: 1381, FECHA DE EMISION:01/08/2016</t>
  </si>
  <si>
    <t>00099021001 DEP.DE CHEQ.AJENOS,RET.DE CAM.,CONCEPTO: POR REVERSION DE FONDOS NO UTILIZADOS,DEP.: TARIQUIA - SERNAP , PROCEDENCIA: BANCO UNION S.A., CHEQUE: 833, FECHA DE EMISION:01/08/2016</t>
  </si>
  <si>
    <t>00580012001 DEP.DE CHEQ.AJENOS,RET.DE CAM.,CONCEPTO: DEVOLUCION,DEP.: DEPOSITOS ADUANEROS BOLIVIANOS , PROCEDENCIA: BANCO UNION S.A., CHEQUE: 6046, FECHA DE EMISION:15/08/2016</t>
  </si>
  <si>
    <t>00580012001 DEP.DE CHEQ.AJENOS,RET.DE CAM.,CONCEPTO: DEVOLUCION,DEP.: DEPOSITOS ADUANEROS BOLIVIANOS , PROCEDENCIA: BANCO UNION S.A., CHEQUE: 6047, FECHA DE EMISION:15/08/2016</t>
  </si>
  <si>
    <t>00580012001 DEP.DE CHEQ.AJENOS,RET.DE CAM.,CONCEPTO: DEVOLUCION,DEP.: DEPOSITOS ADUANEROS BOLIVIANOS , PROCEDENCIA: BANCO UNION S.A., CHEQUE: 6048, FECHA DE EMISION:15/08/2016</t>
  </si>
  <si>
    <t>00099021001 DEPOSITO DE EFECTIVO, DEPOSITANTE: SILVERIO APAZA FLORES, CONCEPTO: DEV DE SALDOS NO EJECUTADOS POR GASTOS DE COMBUSTIBLE, CUENTA DE DEPOSITO: CUENTA UNICA DEL TESORO</t>
  </si>
  <si>
    <t>00283062001 DEP.DE CHEQ.AJENOS,RET.DE CAM.,CONCEPTO: RETENCION,DEP.: ADUANA NACIONAL DE BOLIVIA , PROCEDENCIA: BANCO UNION S.A., CHEQUE: 2157, FECHA DE EMISION:11/08/2016</t>
  </si>
  <si>
    <t>00283062001 DEP.DE CHEQ.AJENOS,RET.DE CAM.,CONCEPTO: RETENCION,DEP.: ADUANA NACIONAL DE BOLIVIA , PROCEDENCIA: BANCO UNION S.A., CHEQUE: 2156, FECHA DE EMISION:11/08/2016</t>
  </si>
  <si>
    <t>00099021001 DEP.DE CHEQ.AJENOS,RET.DE CAM.,CONCEPTO: DEVOLUCIÓN DE BOLTUR,DEP.: NILDA KAREN SIÑANI CHOQUEHUANCA , PROCEDENCIA: BANCO UNION S.A., CHEQUE: 568, FECHA DE EMISION:04/08/2016</t>
  </si>
  <si>
    <t>00283062001 DEP.DE CHEQ.AJENOS,RET.DE CAM.,CONCEPTO: RETENCION,DEP.: ADUANA NACIONAL DE BOLIVIA , PROCEDENCIA: BANCO UNION S.A., CHEQUE: 2154, FECHA DE EMISION:11/08/2016</t>
  </si>
  <si>
    <t>00283062001 DEP.DE CHEQ.AJENOS,RET.DE CAM.,CONCEPTO: RETENCION,DEP.: ADUANA NACIONAL DE BOLIVIA , PROCEDENCIA: BANCO UNION S.A., CHEQUE: 2159, FECHA DE EMISION:11/08/2016</t>
  </si>
  <si>
    <t>00099021001 DEP.DE CHEQ.AJENOS,RET.DE CAM.,CONCEPTO: REEMBOLSO SUBSIDIO INCAPACIDAD TEMPORAL,DEP.: CONTRALORIA GENERAL DEL ESTADO , PROCEDENCIA: BANCO NACIONAL DE BOLIVIA S.A., CHEQUE: 5827438, FECHA DE EMISION:29/07/2016</t>
  </si>
  <si>
    <t>00047247001 DEP.DE CHEQ.AJENOS,RET.DE CAM.,CONCEPTO: DEVOLUCION FONDOS OPP - INTI - TROPICO,DEP.: PROYECTO DE ALIANZAS RURALES (PAR) , PROCEDENCIA: BANCO UNION S.A., CHEQUE: 8, FECHA DE EMISION:09/08/2016</t>
  </si>
  <si>
    <t>00099021001 DEPOSITO DE EFECTIVO, DEPOSITANTE: PEDRO LUIS STRELLI GARCIA, CONCEPTO: DOBLE PERCEPCION, CUENTA DE DEPOSITO: CUENTA UNICA DEL TESORO</t>
  </si>
  <si>
    <t>00099021001 DEPOSITO DE EFECTIVO, DEPOSITANTE: AGUSTINA QUISPE MACIAS, CONCEPTO: REVERSION PARCIAL, CUENTA DE DEPOSITO: CUENTA UNICA DEL TESORO</t>
  </si>
  <si>
    <t>00526012001 DEPOSITO DE EFECTIVO, DEPOSITANTE: DAVID JULIAN CORONEL MAMANI, CONCEPTO: DEVOLUCIÓN DE PASAJES, CUENTA DE DEPOSITO: CUENTA UNICA DEL TESORO</t>
  </si>
  <si>
    <t>00513012003 DEPOSITO DE EFECTIVO, DEPOSITANTE: ENRIQUE TORREZ CORTEZ YPFB, CONCEPTO: SALDO DE FONDOS EN AVANCE SERVICIOS DE MANTENIMIENTO DE VEHICULOS OF. CENTRAL, CUENTA DE DEPOSITO: CUENTA UNICA DEL TESORO</t>
  </si>
  <si>
    <t>00526012001 DEPOSITO DE EFECTIVO, DEPOSITANTE: ALVARO MORALES TRUJILLO - BOLIVIA TV, CONCEPTO: DEVOLUCIÓN DE PASAJES, CUENTA DE DEPOSITO: CUENTA UNICA DEL TESORO</t>
  </si>
  <si>
    <t>00099021001 DEPOSITO DE EFECTIVO, DEPOSITANTE: ELIGIO ELOY FERNANDEZ QUISPE, CONCEPTO: REVERSION SALDOS NO EJECUTADOS, CUENTA DE DEPOSITO: CUENTA UNICA DEL TESORO</t>
  </si>
  <si>
    <t>00292012001 DEPOSITO DE EFECTIVO, DEPOSITANTE: VIAS BOLIVIA, CONCEPTO: DEVOLUCIÓN DE SALDOS NO EJECUTADOS POR VANESSA TELLERIA, CUENTA DE DEPOSITO: CUENTA UNICA DEL TESORO</t>
  </si>
  <si>
    <t>00099021001 DEPOSITO DE EFECTIVO, DEPOSITANTE: IVAN TERAN TELLERIA, CONCEPTO: DEVOLUCION DE FONDOS VIATICOS NO UTILIZADOS C-31 1038, CUENTA DE DEPOSITO: CUENTA UNICA DEL TESORO</t>
  </si>
  <si>
    <t>00223012001 DEPOSITO DE EFECTIVO, DEPOSITANTE: FONABOSQUE JHONATAN ROBERTO GARCIA FLORES, CONCEPTO: DEVOLUCIÓN C - 31 665, CUENTA DE DEPOSITO: CUENTA UNICA DEL TESORO</t>
  </si>
  <si>
    <t>00046024204 DEPOSITO DE EFECTIVO, DEPOSITANTE: CINTHYA ELIANA VERA CALLISAYA, CONCEPTO: SALDO NO EJECUTADO, CUENTA DE DEPOSITO: CUENTA UNICA DEL TESORO</t>
  </si>
  <si>
    <t>00523012001 DEP.DE CHEQ.AJENOS,RET.DE CAM.,CONCEPTO: PAGO POR LA PRESTACION DE SERVICIOS POSTALES,DEP.: ECOBOL , PROCEDENCIA: BANCO NACIONAL DE BOLIVIA S.A., CHEQUE: 830553, FECHA DE EMISION:04/08/2016</t>
  </si>
  <si>
    <t>00099021001 DEPOSITO DE EFECTIVO, DEPOSITANTE: NORA TEOFILA RAMIREZ VDA DE FERNANDEZ, CONCEPTO: DEVOLUCIÓN DEL PAGO ÚNICO, CUENTA DE DEPOSITO: CUENTA UNICA DEL TESORO</t>
  </si>
  <si>
    <t>00099021001 DEP.DE CHEQ.AJENOS,RET.DE CAM.,CONCEPTO: GIRO: ALVAREZ ELIZABETH DUPLEICH DE,DEP.: BANCO UNIÓN S.A. , PROCEDENCIA: BANCO UNION S.A., CHEQUE: 143490, FECHA DE EMISION:18/08/2016</t>
  </si>
  <si>
    <t>00046024204 DEPOSITO DE EFECTIVO, DEPOSITANTE: MIN DE SALUD-ENRIQUE BORDA TOLAY, CONCEPTO: DEVOLUCION DE FONDO EN AVANCE, CUENTA DE DEPOSITO: CUENTA UNICA DEL TESORO</t>
  </si>
  <si>
    <t>00108012001 DEPOSITO DE EFECTIVO, DEPOSITANTE: OSN, CONCEPTO: COMPRA 1 ABONO SECTOR "PLATEA", CUENTA DE DEPOSITO: CUENTA UNICA DEL TESORO</t>
  </si>
  <si>
    <t>00086058002 DEPOSITO DE EFECTIVO, DEPOSITANTE: MMA Y A/UCP-PAAP-PC ADRIANA INCHAUSTE, CONCEPTO: PENALIDAD POR CAMBIO DE FECHA BOLETO AÉREO, CUENTA DE DEPOSITO: CUENTA UNICA DEL TESORO</t>
  </si>
  <si>
    <t>00099021001 DEPOSITO DE EFECTIVO, DEPOSITANTE: FAUSTA CRISTINA LAYME MAMANI, CONCEPTO: REVERSION PARCIAL DE HABER MENSUAL, CUENTA DE DEPOSITO: CUENTA UNICA DEL TESORO</t>
  </si>
  <si>
    <t>00670012001 DEP.DE CHEQ.AJENOS,RET.DE CAM.,CONCEPTO: MULTAS ELECTORALES GESTION 2014,DEP.: ORGANO ELECTORAL PLURINACIONAL , PROCEDENCIA: BANCO UNION S.A., CHEQUE: 4275, FECHA DE EMISION:28/07/2016</t>
  </si>
  <si>
    <t>00670012001 DEP.DE CHEQ.AJENOS,RET.DE CAM.,CONCEPTO: MULTAS ELECTORALES GESTION 2016 TED CHUQUISACA,DEP.: ORGANO ELECTORAL PLURINACIONAL , PROCEDENCIA: BANCO UNION S.A., CHEQUE: 4276, FECHA DE EMISION:28/07/2016</t>
  </si>
  <si>
    <t>00099021001 DEPOSITO DE EFECTIVO, DEPOSITANTE: ATT, CONCEPTO: DEP. POR SERVICIOS POR LLAMADAS TELEFONICAS SIN JUSTIFICACION, CUENTA DE DEPOSITO: CUENTA UNICA DEL TESORO</t>
  </si>
  <si>
    <t>00670012001 DEP.DE CHEQ.AJENOS,RET.DE CAM.,CONCEPTO: MULTAS ELECTORALES GESTION 2015 TED CHUQUISACA,DEP.: ORGANO ELECTORAL PLURINACIONAL , PROCEDENCIA: BANCO UNION S.A., CHEQUE: 4274, FECHA DE EMISION:28/07/2016</t>
  </si>
  <si>
    <t>00670012001 DEP.DE CHEQ.AJENOS,RET.DE CAM.,CONCEPTO: MULTAS ELECTORALES GESTION 2015 TED CHUQUISACA,DEP.: ORGANO ELECTORAL PLURINACIONAL , PROCEDENCIA: BANCO UNION S.A., CHEQUE: 4273, FECHA DE EMISION:28/07/2016</t>
  </si>
  <si>
    <t>00099021001 DEP.DE CHEQ.AJENOS,RET.DE CAM.,CONCEPTO: DEP. BAJAS TEMPORALES,DEP.: UNIDAD DE INVESTIGACIONES FINANCIERAS , PROCEDENCIA: BANCO UNION S.A., CHEQUE: 19084, FECHA DE EMISION:10/08/2016</t>
  </si>
  <si>
    <t>00291012002 DEPOSITO DE EFECTIVO, DEPOSITANTE: AURORA SILVA SANCHEZ, CONCEPTO: PROTOCOLIZACION CONTRATO MODIFICATORIO ABC -A/12 GRCE - SER- CAF, CUENTA DE DEPOSITO: CUENTA UNICA DEL TESORO</t>
  </si>
  <si>
    <t>00099021001 DEPOSITO DE EFECTIVO, DEPOSITANTE: SANDRA BEATRIZ DORIA MEDINA RIVERA, CONCEPTO: EXCESO DE HABERES JUNIO 2016, CUENTA DE DEPOSITO: CUENTA UNICA DEL TESORO</t>
  </si>
  <si>
    <t>00046024204 DEPOSITO DE EFECTIVO, DEPOSITANTE: RUTH CALLISAYA HUALLPA, CONCEPTO: REVERSION DE SALDO NO EJECUTADO, CUENTA DE DEPOSITO: CUENTA UNICA DEL TESORO</t>
  </si>
  <si>
    <t>00046114201 DEPOSITO DE EFECTIVO, DEPOSITANTE: PUERTA MORALES ARNOLFO HERNAN, CONCEPTO: DEVOLUCION DE FONDOS NO EJECUTADOS , ASIGANADOS MEDIANTE C31-480, CUENTA DE DEPOSITO: CUENTA UNICA DEL TESORO</t>
  </si>
  <si>
    <t>00212012001 DEPOSITO DE EFECTIVO, DEPOSITANTE: LUIS F. LULLEMAN - INRA-DN, CONCEPTO: DEVOLUCION DE GASTOS OPERATIVOS, CUENTA DE DEPOSITO: CUENTA UNICA DEL TESORO</t>
  </si>
  <si>
    <t>00526012001 DEPOSITO DE EFECTIVO, DEPOSITANTE: MIRIAM CALLISAYA - BOLIVIA TV, CONCEPTO: DEVOLUCIÓN DE VIÁTICOS, CUENTA DE DEPOSITO: CUENTA UNICA DEL TESORO</t>
  </si>
  <si>
    <t>00526012001 DEPOSITO DE EFECTIVO, DEPOSITANTE: RODRIGO GUIBARRA PARRADO - BOLIVIA TV, CONCEPTO: DEVOLUCIÓN DE VIÁTICOS, CUENTA DE DEPOSITO: CUENTA UNICA DEL TESORO</t>
  </si>
  <si>
    <t>00290022001 DEPOSITO DE EFECTIVO, DEPOSITANTE: GERENCIA DISTRITAL LA PAZ I, CONCEPTO: DEVOLUCIÓN PAGO TASAS A.U. Y A.P. PROYECTO PROCESOS DE DETERMINACIÓN, CUENTA DE DEPOSITO: CUENTA UNICA DEL TESORO</t>
  </si>
  <si>
    <t>00290022001 DEPOSITO DE EFECTIVO, DEPOSITANTE: GERENCIA DISTRITAL LA PAZ I, CONCEPTO: DEVOLUCIÓN PAGO ENERGÍA ELÉCTRICA, PROYECTO PROCESOS DE DETERMINACIÓN, CUENTA DE DEPOSITO: CUENTA UNICA DEL TESORO</t>
  </si>
  <si>
    <t>00342012001 DEPOSITO DE EFECTIVO, DEPOSITANTE: SR. MARIO ARRIARAN, CONCEPTO: DEP. DEVOLUCION POR MULTAS, CUENTA DE DEPOSITO: CUENTA UNICA DEL TESORO</t>
  </si>
  <si>
    <t>00099021001 DEPOSITO DE EFECTIVO, DEPOSITANTE: NIVARDO ORELLANA PARRA, CONCEPTO: REVERSION, CUENTA DE DEPOSITO: CUENTA UNICA DEL TESORO</t>
  </si>
  <si>
    <t>00099021001 DEPOSITO DE EFECTIVO, DEPOSITANTE: DIEGO PACHECO, CONCEPTO: DEVOLUCION DE EXEDENTE USO DE CELULAR, CUENTA DE DEPOSITO: CUENTA UNICA DEL TESORO</t>
  </si>
  <si>
    <t>00212032002 DEP.DE CHEQ.AJENOS,RET.DE CAM.,CONCEPTO: APORTES CONVENIOS CON SINDICATOS AGRARIOS Y OTROS INRA - COCHABAMBA,DEP.: INRA - COCHABAMBA , PROCEDENCIA: BANCO UNION S.A., CHEQUE: 5682, FECHA DE EMISION:30/07/2016</t>
  </si>
  <si>
    <t>00099021001 DEPOSITO DE EFECTIVO, DEPOSITANTE: MARIO PIZANO CACERES, CONCEPTO: DEUDA SENASIR, CUENTA DE DEPOSITO: CUENTA UNICA DEL TESORO</t>
  </si>
  <si>
    <t>00099021001 DEP.DE CHEQ.AJENOS,RET.DE CAM.,CONCEPTO: GIRO: KANTUTA PACO RODOLFO,DEP.: BANCO UNIÓN S.A. , PROCEDENCIA: BANCO UNION S.A., CHEQUE: 143495, FECHA DE EMISION:19/08/2016</t>
  </si>
  <si>
    <t>00099021001 DEP.DE CHEQ.AJENOS,RET.DE CAM.,CONCEPTO: GIRO: ORLANDO GARVIZU SALINAS,DEP.: BANCO UNIÓN S.A. , PROCEDENCIA: BANCO UNION S.A., CHEQUE: 143494, FECHA DE EMISION:19/08/2016</t>
  </si>
  <si>
    <t>00523012001 DEP.DE CHEQ.AJENOS,RET.DE CAM.,CONCEPTO: VENTAS DE SERVICIOS ECOBOL,DEP.: BENJAMIN AQUINO , PROCEDENCIA: BANCO BISA S.A., CHEQUE: 6336, FECHA DE EMISION:08/08/2016</t>
  </si>
  <si>
    <t>00523012001 DEP.DE CHEQ.AJENOS,RET.DE CAM.,CONCEPTO: VENTAS DE SERVICIOS ECOBOL,DEP.: BENJAMIN AQUINO , PROCEDENCIA: BANCO MERCANTIL SANTA CRUZ SA., CHEQUE: 8503, FECHA DE EMISION:15/08/2016</t>
  </si>
  <si>
    <t>00523012001 DEP.DE CHEQ.AJENOS,RET.DE CAM.,CONCEPTO: VENTAS DE SERVICIOS ECOBOL,DEP.: BENJAMIN AQUINO , PROCEDENCIA: BANCO DE CREDITO DE BOLIVIA S.A., CHEQUE: 174, FECHA DE EMISION:15/08/2016</t>
  </si>
  <si>
    <t>00222014302 DEP.DE CHEQ.AJENOS,RET.DE CAM.,CONCEPTO: REPOSICION DE RECURSOS,DEP.: INIAF , PROCEDENCIA: BANCO UNION S.A., CHEQUE: 961, FECHA DE EMISION:19/08/2016</t>
  </si>
  <si>
    <t>00222018010 DEPOSITO DE EFECTIVO, DEPOSITANTE: INIAF-GRAN CHACO, CONCEPTO: REVERSION, CUENTA DE DEPOSITO: CUENTA UNICA DEL TESORO</t>
  </si>
  <si>
    <t>00099021001 DEPOSITO DE EFECTIVO, DEPOSITANTE: SEDES-CBBA, CONCEPTO: PROCESOS COACTIVOS, CUENTA DE DEPOSITO: CUENTA UNICA DEL TESORO</t>
  </si>
  <si>
    <t>00086038003 DEPOSITO DE EFECTIVO, DEPOSITANTE: SERNAP - OTUQUIS, CONCEPTO: REVERSIÓN DE FONDOS POR PARTIDAS PRESUPUESTARIAS NO EJECUTADAS POR SERNAP - OTUQUIS, CUENTA DE DEPOSITO: CUENTA UNICA DEL TESORO</t>
  </si>
  <si>
    <t>00099021001 DEPOSITO DE EFECTIVO, DEPOSITANTE: FERMIN IBAÑEZ VARGAS, CONCEPTO: DEVOLUCIÓN DE HABERES 2016, CUENTA DE DEPOSITO: CUENTA UNICA DEL TESORO</t>
  </si>
  <si>
    <t>00099021001 DEPOSITO DE EFECTIVO, DEPOSITANTE: FERMIN IBAÑEZ VARGAS, CONCEPTO: DEVOLUCIÓN DE INCREMENTO SALARIAL E - A - 2016, CUENTA DE DEPOSITO: CUENTA UNICA DEL TESORO</t>
  </si>
  <si>
    <t>00526012001 DEPOSITO DE EFECTIVO, DEPOSITANTE: JHERMY LUIS CANTUTA URUCHI, CONCEPTO: DEVOLUCION DE PASAJES, CUENTA DE DEPOSITO: CUENTA UNICA DEL TESORO</t>
  </si>
  <si>
    <t>00099021001 DEPOSITO DE EFECTIVO, DEPOSITANTE: JORGE LUIS FLORES FLORES, CONCEPTO: REVERSION VIATICOS, CUENTA DE DEPOSITO: CUENTA UNICA DEL TESORO</t>
  </si>
  <si>
    <t>00099021001 DEPOSITO DE EFECTIVO, DEPOSITANTE: SEDES- LA PAZ, CONCEPTO: DEVOLUCION BONO FRONTERA MARZO, CUENTA DE DEPOSITO: CUENTA UNICA DEL TESORO</t>
  </si>
  <si>
    <t>00099021001 DEPOSITO DE EFECTIVO, DEPOSITANTE: SEDES LA PAZ, CONCEPTO: DEVOLUCION BONO FRONTERA MAYO, CUENTA DE DEPOSITO: CUENTA UNICA DEL TESORO</t>
  </si>
  <si>
    <t>00046058003 DEPOSITO DE EFECTIVO, DEPOSITANTE: DIEGO NORIEGA FLORES, CONCEPTO: DEVOLUCIÓN SALDO LIBRETA, CUENTA DE DEPOSITO: CUENTA UNICA DEL TESORO</t>
  </si>
  <si>
    <t>00099021001 DEPOSITO DE EFECTIVO, DEPOSITANTE: SEDES LA PAZ, CONCEPTO: DEVOLUCION BONO FRONTERA ABRIL, CUENTA DE DEPOSITO: CUENTA UNICA DEL TESORO</t>
  </si>
  <si>
    <t>00526012001 DEPOSITO DE EFECTIVO, DEPOSITANTE: DAVID ALANOCA QUINTEROS, CONCEPTO: DEVOLUCION DE VIATICOS, CUENTA DE DEPOSITO: CUENTA UNICA DEL TESORO</t>
  </si>
  <si>
    <t>00041031107 DEPOSITO DE EFECTIVO, DEPOSITANTE: ALEX ENCINAS OLIVERA, CONCEPTO: DEVOLUCIÓN DE VIÁTICOS POR VIAJE EN COMISIÓN, CUENTA DE DEPOSITO: CUENTA UNICA DEL TESORO</t>
  </si>
  <si>
    <t>00206012001 DEPOSITO DE EFECTIVO, DEPOSITANTE: INE, CONCEPTO: VENTAS DE 18 DE AGOSTO DE 2016, CUENTA DE DEPOSITO: CUENTA UNICA DEL TESORO</t>
  </si>
  <si>
    <t>00108012001 DEPOSITO DE EFECTIVO, DEPOSITANTE: MIRIAN AMALIA PARI DE QUENTA, CONCEPTO: VENTA DE ABONO SECTOR PLATEA (SRA MIRIAM PARI DE QUENTA), CUENTA DE DEPOSITO: CUENTA UNICA DEL TESORO</t>
  </si>
  <si>
    <t>00099021001 DEPOSITO DE EFECTIVO, DEPOSITANTE: MARIA EUGENIA CAMPOS CABRERA, CONCEPTO: DOBLE PERCEPCION, CUENTA DE DEPOSITO: CUENTA UNICA DEL TESORO</t>
  </si>
  <si>
    <t>00099021001 DEPOSITO DE EFECTIVO, DEPOSITANTE: FRANCISCO QUISPE CAHUAYA, CONCEPTO: ALIMENTACION PARA ANIMALES CORRESPONDIENTE AL MES DICIEMBRE DE LA GESTION 2015, CUENTA DE DEPOSITO: CUENTA UNICA DEL TESORO</t>
  </si>
  <si>
    <t>00099021001 DEPOSITO DE EFECTIVO, DEPOSITANTE: FRANCISCO QUISPE CAHUAYA, CONCEPTO: ALIMENTACION PARA ANIMALES CORRESPONDIENTE AL MES FERERO DE LA GESTION 2015, CUENTA DE DEPOSITO: CUENTA UNICA DEL TESORO</t>
  </si>
  <si>
    <t>00099021001 DEPOSITO DE EFECTIVO, DEPOSITANTE: FRANCISCO QUISPE CAHUAYA, CONCEPTO: ALIMENTACION PARA ANIMALES CORRESPONDIENTE AL MES JUNIO DE LA GESTION 2015, CUENTA DE DEPOSITO: CUENTA UNICA DEL TESORO</t>
  </si>
  <si>
    <t>00523012001 DEP.DE CHEQ.AJENOS,RET.DE CAM.,CONCEPTO: PAGO POR PRESTACIÓN DE SERVICIOS POSTALES,DEP.: ECOBOL , PROCEDENCIA: BANCO NACIONAL DE BOLIVIA S.A., CHEQUE: 5989549, FECHA DE EMISION:12/08/2016</t>
  </si>
  <si>
    <t>00099021001 DEP.DE CHEQ.AJENOS,RET.DE CAM.,CONCEPTO: GIRO: PEREDO LINARES EDGAR GUSTAVO,DEP.: BANCO UNION S.A. , PROCEDENCIA: BANCO UNION S.A., CHEQUE: 143497, FECHA DE EMISION:22/08/2016</t>
  </si>
  <si>
    <t>00099021001 DEP.DE CHEQ.AJENOS,RET.DE CAM.,CONCEPTO: GIRO: BENEDICTA VEIZAGA HONOR,DEP.: BANCO UNION S.A. , PROCEDENCIA: BANCO UNION S.A., CHEQUE: 143496, FECHA DE EMISION:22/08/2016</t>
  </si>
  <si>
    <t>00099021001 DEPOSITO DE EFECTIVO, DEPOSITANTE: RI-27 "ANTOFAGASTA", CONCEPTO: REVERSIÓN DE COMBUSTIBLE CORRESPONDIENTE AL MES DE JULIO 2016, CUENTA DE DEPOSITO: CUENTA UNICA DEL TESORO</t>
  </si>
  <si>
    <t>00594012001 DEP.DE CHEQ.AJENOS,RET.DE CAM.,CONCEPTO: DEPÓSITO COBRO DEL SEGURO POR ROBO DE MOVILIDAD,DEP.: ADMINISTRACIÓN DE SERVICIOS PORTUARIOS - BOLIVIA , PROCEDENCIA: BANCO UNION S.A., CHEQUE: 199, FECHA DE EMISION:15/08/2016</t>
  </si>
  <si>
    <t>00523012001 DEP.DE CHEQ.AJENOS,RET.DE CAM.,CONCEPTO: VENTA DE SERVICIO ECOBOL,DEP.: BENJAMIN AQUINO , PROCEDENCIA: BANCO NACIONAL DE BOLIVIA S.A., CHEQUE: 6113752, FECHA DE EMISION:05/08/2016</t>
  </si>
  <si>
    <t>00047247001 DEP.DE CHEQ.AJENOS,RET.DE CAM.,CONCEPTO: DEVOLUCIÓN FONDOS UOR VALLES SUR,DEP.: PROYECTO DE ALIANZAS RURALES (PAR) , PROCEDENCIA: BANCO UNION S.A., CHEQUE: 308, FECHA DE EMISION:10/08/2016</t>
  </si>
  <si>
    <t>00047247001 DEP.DE CHEQ.AJENOS,RET.DE CAM.,CONCEPTO: DEVOLUCIÓN FONDOS OPP AGAFIORO TARIJA,DEP.: PROYECTO DE ALIANZAS RURALES (PAR) , PROCEDENCIA: BANCO UNION S.A., CHEQUE: 22, FECHA DE EMISION:09/08/2016</t>
  </si>
  <si>
    <t>00099021001 DEPOSITO DE EFECTIVO, DEPOSITANTE: JESUS YERSON MAMANI ROJAS, CONCEPTO: REVERSION DEL 13% POR CONCEPTO DE VIATICOS, CUENTA DE DEPOSITO: CUENTA UNICA DEL TESORO</t>
  </si>
  <si>
    <t>00099021001 DEPOSITO DE EFECTIVO, DEPOSITANTE: ALFREDO PROTASIO SUXO ALARCON, CONCEPTO: DOBLE PERCEPCIÓN, CUENTA DE DEPOSITO: CUENTA UNICA DEL TESORO</t>
  </si>
  <si>
    <t>00212012018 DEPOSITO DE EFECTIVO, DEPOSITANTE: MIGUEL ANGEL DELGADILLO GUTIERREZ, CONCEPTO: INRA-DEVOLUCION DE COMBUSTIBLE, CUENTA DE DEPOSITO: CUENTA UNICA DEL TESORO</t>
  </si>
  <si>
    <t>00099021001 DEP.DE CHEQ.AJENOS,RET.DE CAM.,CONCEPTO: EJEC BOLETA DE GARANTÍA CORRECTA INVERSIÓN DE ANTICIPO-ACCIONA(CONST. VIA FERREA MONTERO BULO BULO),DEP.: MINISTERIO DE OBRAS PÚBLICAS SERVICIOS Y VIVIENDA</t>
  </si>
  <si>
    <t>00523012001 DEP.DE CHEQ.AJENOS,RET.DE CAM.,CONCEPTO: PAGO POR LA PRESTACION DE SERVICIOS POSTALES,DEP.: ECOBOL , PROCEDENCIA: BANCO BISA S.A., CHEQUE: 1421, FECHA DE EMISION:16/08/2016</t>
  </si>
  <si>
    <t>00523012001 DEP.DE CHEQ.AJENOS,RET.DE CAM.,CONCEPTO: PAGO POR LA PRESTACION DE SERVICIOS POSTALES,DEP.: ECOBOL , PROCEDENCIA: BANCO NACIONAL DE BOLIVIA S.A., CHEQUE: 776391, FECHA DE EMISION:17/08/2016</t>
  </si>
  <si>
    <t>00041031107 DEPOSITO DE EFECTIVO, DEPOSITANTE: IBMETRO - IVAN MENDOZA, CONCEPTO: DEVOLUCIÓN DE PASAJES DEL VIAJE A TRES CRUCES Y PUERTO QUIJARRO, CUENTA DE DEPOSITO: CUENTA UNICA DEL TESORO</t>
  </si>
  <si>
    <t>00016011101 DEPOSITO DE EFECTIVO, DEPOSITANTE: RANULFO PRIETO SALINAS, CONCEPTO: CARGO DE CUENTA DOCUMENTADA PENDIENTES DE RENDICIÓN POR EL PERIODO 2 DE ENERO 2007 AL 31 DIC DE 2008, CUENTA DE DEPOSITO: CUENTA UNICA DEL TESORO</t>
  </si>
  <si>
    <t>00099021001 DEP.DE CHEQ.AJENOS,RET.DE CAM.,CONCEPTO: DEVOLUCION DE COTIZACION EXCESO EMPLEADOR,DEP.: FUTURO DE BOLIVIA S.A. AFP , PROCEDENCIA: BANCO DE CREDITO DE BOLIVIA S.A., CHEQUE: 456640, FECHA DE EMISION:22/08/2016</t>
  </si>
  <si>
    <t>00099021001 DEPOSITO DE EFECTIVO, DEPOSITANTE: PEDRO FARELL OBE, CONCEPTO: DEVOLUCIÓN POR DOBLE PERCEPCIÓN, CUENTA DE DEPOSITO: CUENTA UNICA DEL TESORO</t>
  </si>
  <si>
    <t>00099021001 DEPOSITO DE EFECTIVO, DEPOSITANTE: ALVARO ARELLANO PONCE, CONCEPTO: REPOSICIÓN DE CREDENCIAL INSTITUCIONAL DE ALVARO ARELLANO PONCE CONSULTOR - SENAPE, CUENTA DE DEPOSITO: CUENTA UNICA DEL TESORO</t>
  </si>
  <si>
    <t>00046024204 DEPOSITO DE EFECTIVO, DEPOSITANTE: TANIA VACAFLORES HOCHKOFLER, CONCEPTO: DEVOL FONDOS EN AVANCE PARA DESADUANIZACION DE MEDICAMENTOS, CUENTA DE DEPOSITO: CUENTA UNICA DEL TESORO</t>
  </si>
  <si>
    <t>00099021001 DEPOSITO DE EFECTIVO, DEPOSITANTE: MOISES ORLANDO MEJIA HEREDIA, CONCEPTO: PASAJES VIATICOS Y GASTOS DE INSTALACION, CUENTA DE DEPOSITO: CUENTA UNICA DEL TESORO</t>
  </si>
  <si>
    <t>00526012001 DEPOSITO DE EFECTIVO, DEPOSITANTE: BOLIVIA TV ENRIQUE VELASCO RAMIREZ, CONCEPTO: DEVOLUCION DE PASAJES VIATICO, CUENTA DE DEPOSITO: CUENTA UNICA DEL TESORO</t>
  </si>
  <si>
    <t>00099021001 DEPOSITO DE EFECTIVO, DEPOSITANTE: ADOLFO MAGBER SORIA LUNA, CONCEPTO: REEMBOLSO PASAJE AEREO, CUENTA DE DEPOSITO: CUENTA UNICA DEL TESORO</t>
  </si>
  <si>
    <t>00526012001 DEPOSITO DE EFECTIVO, DEPOSITANTE: BOLIVIA TV MIGUEL MANCILLA TINTAYA, CONCEPTO: DEVOLUCION DE VIATICOS, CUENTA DE DEPOSITO: CUENTA UNICA DEL TESORO</t>
  </si>
  <si>
    <t>00526012001 DEPOSITO DE EFECTIVO, DEPOSITANTE: FREDDY HUAYPE LOPEZ - BOLIVIA TV, CONCEPTO: DEVOLUCION DE VIATICOS, CUENTA DE DEPOSITO: CUENTA UNICA DEL TESORO</t>
  </si>
  <si>
    <t>00526012001 DEPOSITO DE EFECTIVO, DEPOSITANTE: JORGE ROBERTO PAREDES PEREZ - BOLIVIA TV, CONCEPTO: DEVOLUCIÓN PASAJES BOLIVIA TV, CUENTA DE DEPOSITO: CUENTA UNICA DEL TESORO</t>
  </si>
  <si>
    <t>00015011108 DEPOSITO DE EFECTIVO, DEPOSITANTE: MERCEDES URQUIOLA MENDEZ, CONCEPTO: DEVOLUCION POR CONSUMO DE SERVICIO DE TELEFONIA CELULAR MES DE MAYO - 2018, CUENTA DE DEPOSITO: CUENTA UNICA DEL TESORO</t>
  </si>
  <si>
    <t>00015011108 DEPOSITO DE EFECTIVO, DEPOSITANTE: MERCEDES URQUIOLA MENDEZ, CONCEPTO: DEVOLUCION POR CONSUMO DE SERVICIO DE TELEFONIA CELULAR MES DE JULIO - 2016, CUENTA DE DEPOSITO: CUENTA UNICA DEL TESORO</t>
  </si>
  <si>
    <t>00015011108 DEPOSITO DE EFECTIVO, DEPOSITANTE: MERCEDES URQUIOLA MENDEZ, CONCEPTO: DEVOLUCION POR CONSUMO DE SERVICIOS DE TELEFONIA CELULAR MES DE JUNIO - 2017, CUENTA DE DEPOSITO: CUENTA UNICA DEL TESORO</t>
  </si>
  <si>
    <t>00015011108 DEPOSITO DE EFECTIVO, DEPOSITANTE: MERCEDES URQUIOLA MENDEZ, CONCEPTO: DEVOLUCION POR CONSUMO DE SERVICIO DE TELEFONIA CELULAR MES DE FEBRERO - 2020, CUENTA DE DEPOSITO: CUENTA UNICA DEL TESORO</t>
  </si>
  <si>
    <t>00015011108 DEPOSITO DE EFECTIVO, DEPOSITANTE: MERCEDES URQUIOLA MENDEZ, CONCEPTO: DEVOLUCION POR CONSUMO DE SERVICIO DE TELEFONIA CELULAR MES DE MARZO - 2020, CUENTA DE DEPOSITO: CUENTA UNICA DEL TESORO</t>
  </si>
  <si>
    <t>00099021001 DEPOSITO DE EFECTIVO, DEPOSITANTE: ZULMA VICTORIA CANEDO, CONCEPTO: DEVOLUCION, CUENTA DE DEPOSITO: CUENTA UNICA DEL TESORO</t>
  </si>
  <si>
    <t>00099021001 DEPOSITO DE EFECTIVO, DEPOSITANTE: RUBEN CARDENAS BALBOA, CONCEPTO: DEVOLUCION POR COBRO INDEBIDO, CUENTA DE DEPOSITO: CUENTA UNICA DEL TESORO</t>
  </si>
  <si>
    <t>00526012001 DEPOSITO DE EFECTIVO, DEPOSITANTE: PORFIRIO OSCAR RAMOS RAMOS, CONCEPTO: DEVOLUCION DE PASAJES A BOLIVIA TV, CUENTA DE DEPOSITO: CUENTA UNICA DEL TESORO</t>
  </si>
  <si>
    <t>00108012001 DEPOSITO DE EFECTIVO, DEPOSITANTE: O.S.N., CONCEPTO: APORTES VOLUNTARIOS PUBLICO PROG VII, CUENTA DE DEPOSITO: CUENTA UNICA DEL TESORO</t>
  </si>
  <si>
    <t>00041031107 DEPOSITO DE EFECTIVO, DEPOSITANTE: ILSEN JUANA ROJAS BAPTISTA, CONCEPTO: DEVOLUCION DE DINERO, CUENTA DE DEPOSITO: CUENTA UNICA DEL TESORO</t>
  </si>
  <si>
    <t>00660122001 DEP.DE CHEQ.AJENOS,RET.DE CAM.,CONCEPTO: POR DEVOLUCION DE VIATICOS,DEP.: ORGANO JUDICIAL - DAF SANTA CRUZ , PROCEDENCIA: BANCO UNION S.A., CHEQUE: 3038, FECHA DE EMISION:19/08/2016</t>
  </si>
  <si>
    <t>00660122001 DEP.DE CHEQ.AJENOS,RET.DE CAM.,CONCEPTO: POR REVERSION DEL PREVENTIVO 1398 POR ERROR EN INPUTACION PRESUPUESTARIA,DEP.: ORGANO JUDICIAL - SANTA CRUZ , PROCEDENCIA: BANCO UNION S.A., CHEQUE: 3034, FECHA DE EMISION:18/08/2016</t>
  </si>
  <si>
    <t>00660012006 DEP.DE CHEQ.AJENOS,RET.DE CAM.,CONCEPTO: DEVOLUCIÓN DE PASAJES TERRESTRES 2013 ALFREDO SALAZAR SANDI,DEP.: ORGANO JUDICIAL - DAF NAL , PROCEDENCIA: BANCO UNION S.A., CHEQUE: 1531, FECHA DE EMISION:18/08/2016</t>
  </si>
  <si>
    <t>00660012006 DEP.DE CHEQ.AJENOS,RET.DE CAM.,CONCEPTO: DEVOLUCIÓN DOBLE PERCEPCIÓN MARZO - ABRIL 2007 FREDDY ROQUE,DEP.: ORGANO JUDICIAL - DAF NAL , PROCEDENCIA: BANCO UNION S.A., CHEQUE: 1527, FECHA DE EMISION:18/08/2016</t>
  </si>
  <si>
    <t>00070011102 DEP.DE CHEQ.AJENOS,RET.DE CAM.,CONCEPTO: DEVOLUCION DE SALDO NO EJECUTADO DE GESTIONES ANTERIORES DE JEFATURA DEPTO DEL BENI,DEP.: MINISTERIO DE TRABAJO , PROCEDENCIA: BANCO UNION S.A., CHEQUE: 373, FECHA DE EMISION:11/08/2016</t>
  </si>
  <si>
    <t>00070011102 DEP.DE CHEQ.AJENOS,RET.DE CAM.,CONCEPTO: DEVOLUCION DE FONDOS EN AVANCE NO EJECUTADOS EN LA GESTION 2015,DEP.: MINISTERIO DE TRABAJO , PROCEDENCIA: BANCO UNION S.A., CHEQUE: 370, FECHA DE EMISION:11/08/2016</t>
  </si>
  <si>
    <t>00099021001 DEPOSITO DE EFECTIVO, DEPOSITANTE: JAIME BALLESTEROS IGNACIO, CONCEPTO: REVERSIÓN DE BOLETA DE HABER MENSUAL, CUENTA DE DEPOSITO: CUENTA UNICA DEL TESORO</t>
  </si>
  <si>
    <t>00099021001 DEP.DE CHEQ.AJENOS,RET.DE CAM.,CONCEPTO: DEVOLUCIÓN DE BOLETOS NO UTILIZADOS,DEP.: AGENCIA DE VIAJES Y TURISMO SAN JOSE S.R.L. , PROCEDENCIA: BANCO NACIONAL DE BOLIVIA S.A., CHEQUE: 5353203, FECHA DE EMISION:22/08/2016</t>
  </si>
  <si>
    <t>00099021001 DEPOSITO DE EFECTIVO, DEPOSITANTE: SEVERINO CRUZ QUISPE, CONCEPTO: DOBLE PERCEPCION, CUENTA DE DEPOSITO: CUENTA UNICA DEL TESORO</t>
  </si>
  <si>
    <t>00099021001 DEPOSITO DE EFECTIVO, DEPOSITANTE: FEDERACION BOLIVIANA DE BILLAR, CONCEPTO: REVERSION DE SALDOS NO EJECUTADOS DE C-31 7710/13, CUENTA DE DEPOSITO: CUENTA UNICA DEL TESORO</t>
  </si>
  <si>
    <t>00099021001 DEP.DE CHEQ.AJENOS,RET.DE CAM.,CONCEPTO: DEVOLUCION DE FONDOS,DEP.: MINISTERIO DE EDUCACION , PROCEDENCIA: BANCO UNION S.A., CHEQUE: 5445, FECHA DE EMISION:18/08/2016</t>
  </si>
  <si>
    <t>00046021109 DEP.DE CHEQ.AJENOS,RET.DE CAM.,CONCEPTO: REVERSION DE FONDOS TRANSFERENCIA DE FONDO SOCIAL,DEP.: MINISTERIO DE SALUD , PROCEDENCIA: BANCO UNION S.A., CHEQUE: 1643, FECHA DE EMISION:15/08/2016</t>
  </si>
  <si>
    <t>00099021001 DEPOSITO DE EFECTIVO, DEPOSITANTE: JUNIOR MOREIRA PARDO, CONCEPTO: DEVOLUCION PAGO EN DEMASIA POR CONTRATO DE CONSULTORIA POR PRODUCTO, CUENTA DE DEPOSITO: CUENTA UNICA DEL TESORO</t>
  </si>
  <si>
    <t>00099021001 DEPOSITO DE EFECTIVO, DEPOSITANTE: DAVID COLQUEHUANCA MENDOZA, CONCEPTO: DEVOLUCION PAGO EN DEMASIA POR CONTRATO DE CONSULTORIA POR PRODUCTO, CUENTA DE DEPOSITO: CUENTA UNICA DEL TESORO</t>
  </si>
  <si>
    <t>00099021001 DEP.DE CHEQ.AJENOS,RET.DE CAM.,CONCEPTO: C31-30972016 DEVOLUCION POR SUSPECION DE ACTIVIDADES DEL CFCPT1/101/2016,DEP.: AYLLU SULLKA JILATIKANI , PROCEDENCIA: BANCO UNION S.A., CHEQUE: 4, FECHA DE EMISION:15/08/2016</t>
  </si>
  <si>
    <t>00099021001 DEPOSITO DE EFECTIVO, DEPOSITANTE: JUAN FRANCISCO JIMENEZ NINA, CONCEPTO: DEVOLUCION DE RECURSOS ORDINARIOS, CUENTA DE DEPOSITO: CUENTA UNICA DEL TESORO</t>
  </si>
  <si>
    <t>00212012018 DEPOSITO DE EFECTIVO, DEPOSITANTE: FATIMA E. FERNANDEZ, CONCEPTO: INRA- DEVOLUCION DE COMBUSTIBLE, CUENTA DE DEPOSITO: CUENTA UNICA DEL TESORO</t>
  </si>
  <si>
    <t>00015021101 DEP.DE CHEQ.AJENOS,RET.DE CAM.,CONCEPTO: DEP. PARA POL. NACIONAL RECAUDACIONES,DEP.: DIRECCION NAL. DE SALUD POLICIA BOLIVIANA , PROCEDENCIA: BANCO UNION S.A., CHEQUE: 2826, FECHA DE EMISION:18/08/2016</t>
  </si>
  <si>
    <t>00099021001 DEPOSITO DE EFECTIVO, DEPOSITANTE: FRANZ FROILAN RIOS LUNA, CONCEPTO: DOBLE PERCEPCION, CUENTA DE DEPOSITO: CUENTA UNICA DEL TESORO</t>
  </si>
  <si>
    <t>00099021001 DEPOSITO DE EFECTIVO, DEPOSITANTE: LUZ LEONOR FERNANDEZ DE GUTIERREZ, CONCEPTO: REVERSION PARCIAL, CUENTA DE DEPOSITO: CUENTA UNICA DEL TESORO</t>
  </si>
  <si>
    <t>00526012001 DEPOSITO DE EFECTIVO, DEPOSITANTE: RAUL ANGEL AYLLÓN ERASMO - BOLIVIA TV, CONCEPTO: DEVOLUCIÓN DE VIÁTICOS, CUENTA DE DEPOSITO: CUENTA UNICA DEL TESORO</t>
  </si>
  <si>
    <t>00041031107 DEPOSITO DE EFECTIVO, DEPOSITANTE: IBMETRO, CONCEPTO: DEVOLUCION DE VIATICOS, CUENTA DE DEPOSITO: CUENTA UNICA DEL TESORO</t>
  </si>
  <si>
    <t>00041031107 DEPOSITO DE EFECTIVO, DEPOSITANTE: JUAN JOSÉ MENDOZA AGUIRRE - IBMETRO, CONCEPTO: DEVOLUCIÓN DE GASTOS OPERATIVOS, VIAJE A RIBERALTA - BENI EMPRESA C.E.R., CUENTA DE DEPOSITO: CUENTA UNICA DEL TESORO</t>
  </si>
  <si>
    <t>00041031107 DEPOSITO DE EFECTIVO, DEPOSITANTE: ERIK GUEVARA - IBMETRO, CONCEPTO: DEVOLUCIÓN GASTOS OPERATIVOS EMPRESA ELÉCTRICA ENDE GUARACACHI S.A., CUENTA DE DEPOSITO: CUENTA UNICA DEL TESORO</t>
  </si>
  <si>
    <t>00099021001 DEPOSITO DE EFECTIVO, DEPOSITANTE: DAF DEL COMANDO EN JEFE DE LAS FFAA. DEL ESTADO, CONCEPTO: DEVOLUCION SOBRE ALIMENTACION REFERENDUM/15, CUENTA DE DEPOSITO: CUENTA UNICA DEL TESORO</t>
  </si>
  <si>
    <t>00099021001 DEPOSITO DE EFECTIVO, DEPOSITANTE: JOSE RANULFO BALDERRAMA MENDOZA CI:136662 LP, CONCEPTO: DEVOLUCIÓN POR ABONO INDEBIDO - SENASIR, CUENTA DE DEPOSITO: CUENTA UNICA DEL TESORO</t>
  </si>
  <si>
    <t>00526012001 DEPOSITO DE EFECTIVO, DEPOSITANTE: GUSTAVO ARTURO GANDARILLAS REYES DORADO, CONCEPTO: DEVOLUCION VIATICOS LA PAZ-SUCRE, CUENTA DE DEPOSITO: CUENTA UNICA DEL TESORO</t>
  </si>
  <si>
    <t>00099021001 DEPOSITO DE EFECTIVO, DEPOSITANTE: ALEJANDRA CLAUDIA AGUIRRE COPA, CONCEPTO: DEVOLUCION DE SUELDO, CUENTA DE DEPOSITO: CUENTA UNICA DEL TESORO</t>
  </si>
  <si>
    <t>00526012001 DEPOSITO DE EFECTIVO, DEPOSITANTE: HUMBERTO HUANCA HUANCA, CONCEPTO: DEVOLUCION DE PASAJES, CUENTA DE DEPOSITO: CUENTA UNICA DEL TESORO</t>
  </si>
  <si>
    <t>00099021001 DEPOSITO DE EFECTIVO, DEPOSITANTE: BENIGNA PACO SARZURI, CONCEPTO: PERCEPCIÓN INDEBIDA, CUENTA DE DEPOSITO: CUENTA UNICA DEL TESORO</t>
  </si>
  <si>
    <t>00290052001 DEPOSITO DE EFECTIVO, DEPOSITANTE: GERENCIA DISTRITAL EL ALTO - SIN, CONCEPTO: DEVOLUCION DE RECURSOS-FONDOS ROTATIVO CAJA CHICA, CUENTA DE DEPOSITO: CUENTA UNICA DEL TESORO</t>
  </si>
  <si>
    <t>00290054101 DEPOSITO DE EFECTIVO, DEPOSITANTE: GERENCIA DISTRITAL EL ALTO -SIN, CONCEPTO: DEVOLUCION DE RECURSOS-FONDO ROTATIVO CAJA CHICA, CUENTA DE DEPOSITO: CUENTA UNICA DEL TESORO</t>
  </si>
  <si>
    <t>00099021001 DEPOSITO DE EFECTIVO, DEPOSITANTE: RC - 7 "CHICHAS", CONCEPTO: DEVOLUCION DE RECURSOS NO EJECUTADOS ALIMENTACION PARA ANIMALES, CUENTA DE DEPOSITO: CUENTA UNICA DEL TESORO</t>
  </si>
  <si>
    <t>00291012007 DEP.DE CHEQ.AJENOS,RET.DE CAM.,CONCEPTO: MULTAS POR CONTRATOS,DEP.: REGIONAL - ORURO , PROCEDENCIA: BANCO UNION S.A., CHEQUE: 3010, FECHA DE EMISION:18/08/2016</t>
  </si>
  <si>
    <t>00291012007 DEP.DE CHEQ.AJENOS,RET.DE CAM.,CONCEPTO: MULTAS POR CONTRATO,DEP.: REGIONAL ORURO , PROCEDENCIA: BANCO UNION S.A., CHEQUE: 3008, FECHA DE EMISION:18/08/2016</t>
  </si>
  <si>
    <t>00291012007 DEP.DE CHEQ.AJENOS,RET.DE CAM.,CONCEPTO: MULTAS POR INCUMPLIMIENTO DE CONTRATO,DEP.: REGIONAL ORURO - ABC , PROCEDENCIA: BANCO UNION S.A., CHEQUE: 3007, FECHA DE EMISION:18/08/2016</t>
  </si>
  <si>
    <t>00291012007 DEP.DE CHEQ.AJENOS,RET.DE CAM.,CONCEPTO: MULTAS,DEP.: REGIONAL ORURO - ABC , PROCEDENCIA: BANCO UNION S.A., CHEQUE: 3004, FECHA DE EMISION:18/08/2016</t>
  </si>
  <si>
    <t>00291012007 DEP.DE CHEQ.AJENOS,RET.DE CAM.,CONCEPTO: MULTAS POR CONTRATO,DEP.: REGIONAL ORURO - ABC , PROCEDENCIA: BANCO UNION S.A., CHEQUE: 3009, FECHA DE EMISION:18/08/2016</t>
  </si>
  <si>
    <t>00099021001 DEPOSITO DE EFECTIVO, DEPOSITANTE: MARINA ARIAS GUTIERREZ, CONCEPTO: DEVOLUCIÓN DE SALARIO, CUENTA DE DEPOSITO: CUENTA UNICA DEL TESORO</t>
  </si>
  <si>
    <t>00291012007 DEP.DE CHEQ.AJENOS,RET.DE CAM.,CONCEPTO: MULTAS POR CONTRATOS,DEP.: REGIONAL COCHABAMBA , PROCEDENCIA: BANCO UNION S.A., CHEQUE: 2503, FECHA DE EMISION:08/08/2016</t>
  </si>
  <si>
    <t>00099021001 DEPOSITO DE EFECTIVO, DEPOSITANTE: CARLOS ARMANDO SAAVEDRA BRUNO, CONCEPTO: DIFERENCIA DE CAMBIO PARA GASTOS DE RECIPROCIDAD Y CORTESIA INTERNACIONAL, CUENTA DE DEPOSITO: CUENTA UNICA DEL TESORO</t>
  </si>
  <si>
    <t>00099021001 DEPOSITO DE EFECTIVO, DEPOSITANTE: CARMELO TORREZ RAMOS CI. 2739892 OR., CONCEPTO: DEVOLUCION HABER DEL MES DE MAYO 2016, CUENTA DE DEPOSITO: CUENTA UNICA DEL TESORO</t>
  </si>
  <si>
    <t>00099021001 DEPOSITO DE EFECTIVO, DEPOSITANTE: PEDRO QUISPE MAMANI, CONCEPTO: DOBLE PERCEPCION, CUENTA DE DEPOSITO: CUENTA UNICA DEL TESORO</t>
  </si>
  <si>
    <t>00099021001 DEP.DE CHEQ.AJENOS,RET.DE CAM.,CONCEPTO: DEPÓSITO POR REEMBOLSO DE LA CBES,DEP.: ASFI , PROCEDENCIA: BANCO UNION S.A., CHEQUE: 2375, FECHA DE EMISION:19/08/2016</t>
  </si>
  <si>
    <t>00253014101 DEP.DE CHEQ.AJENOS,RET.DE CAM.,CONCEPTO: DEVOLUCION DE FONDOS EN AVANCE,DEP.: GLADYS EUGENIA FERNANDEZ TUDELA , PROCEDENCIA: BANCO UNION S.A., CHEQUE: 784, FECHA DE EMISION:23/08/2016</t>
  </si>
  <si>
    <t>00253014109 DEP.DE CHEQ.AJENOS,RET.DE CAM.,CONCEPTO: DEVOLUCION DE FONDOS EN AVANCE,DEP.: GLADYS EUGENIA FERNANDEZ TUDELA , PROCEDENCIA: BANCO UNION S.A., CHEQUE: 786, FECHA DE EMISION:23/08/2016</t>
  </si>
  <si>
    <t>00523012001 DEP.DE CHEQ.AJENOS,RET.DE CAM.,CONCEPTO: VENTA DE SERVICIO ECOBOL,DEP.: BENJAMIN AQUINO , PROCEDENCIA: BANCO DE CREDITO DE BOLIVIA S.A., CHEQUE: 52316, FECHA DE EMISION:16/08/2016</t>
  </si>
  <si>
    <t>00070011102 DEP.DE CHEQ.AJENOS,RET.DE CAM.,CONCEPTO: DEVOLUCION DE SALDO NO EJECUTADO DEL SR. JOSE RAPHAEL RAMIREZ FLORES,DEP.: MINISTERIO DE TRABAJO , PROCEDENCIA: BANCO UNION S.A., CHEQUE: 7667, FECHA DE EMISION:23/08/2016</t>
  </si>
  <si>
    <t>00099021001 DEPOSITO DE EFECTIVO, DEPOSITANTE: MARCIA PAOLA GUZMAN CASTRO, CONCEPTO: DEVOLUCION SALDO NO EJECUTADO C31 Nª 1820, CUENTA DE DEPOSITO: CUENTA UNICA DEL TESORO</t>
  </si>
  <si>
    <t>00015011108 DEPOSITO DE EFECTIVO, DEPOSITANTE: DAVID HECTOR MOLLINEDO GONZALES, CONCEPTO: DEVOLUCION POR EXCESO EN FACTURACION, CUENTA DE DEPOSITO: CUENTA UNICA DEL TESORO</t>
  </si>
  <si>
    <t>00015011108 DEPOSITO DE EFECTIVO, DEPOSITANTE: DAVID HECTOR MOLLINEDO GONZALES, CONCEPTO: DEVOLUCION POR EXCESO DE FACTURACION, CUENTA DE DEPOSITO: CUENTA UNICA DEL TESORO</t>
  </si>
  <si>
    <t>00169014101 DEPOSITO DE EFECTIVO, DEPOSITANTE: JAIME NOLASCO CELIZ A.I.T., CONCEPTO: DEVOLUCIÓN SERVICIOS ARIT - CHQ, CUENTA DE DEPOSITO: CUENTA UNICA DEL TESORO</t>
  </si>
  <si>
    <t>00099021001 DEP.DE CHEQ.AJENOS,RET.DE CAM.,CONCEPTO: BONO INCENTIVO BACHILLER DESTACADO IBD 2015,DEP.: MINISTERIO DE EDUCACION , PROCEDENCIA: BANCO UNION S.A., CHEQUE: 20202, FECHA DE EMISION:23/08/2016</t>
  </si>
  <si>
    <t>DEFENSORIA DEL PUEBLO                      "DP"</t>
  </si>
  <si>
    <t>00682018002 DEP.DE CHEQ.AJENOS,RET.DE CAM.,CONCEPTO: TRASPASO A LA LIBRETA DEFENSORIA DEL PUEBLO DERECHOS HUMANOS,DEP.: DEFENSORIA DEL PUEBLO , PROCEDENCIA: BANCO UNION S.A., CHEQUE: 21499, FECHA DE EMISION:23/08/2016</t>
  </si>
  <si>
    <t>00016011101 DEP.DE CHEQ.AJENOS,RET.DE CAM.,CONCEPTO: DEVOLUCION POR DEP ERRONEO,DEP.: MINISTERIO DE EDUCACION , PROCEDENCIA: BANCO UNION S.A., CHEQUE: 20192, FECHA DE EMISION:19/08/2016</t>
  </si>
  <si>
    <t>00016011101 DEP.DE CHEQ.AJENOS,RET.DE CAM.,CONCEPTO: DEVOLUCION POR DEP ERRONEO,DEP.: MINISTERIO DE EDUCACION , PROCEDENCIA: BANCO UNION S.A., CHEQUE: 20193, FECHA DE EMISION:19/08/2016</t>
  </si>
  <si>
    <t>00016011101 DEP.DE CHEQ.AJENOS,RET.DE CAM.,CONCEPTO: DEVOLUCION POR DEP ERRONEO,DEP.: MINISTERIO DE EDUCACION , PROCEDENCIA: BANCO UNION S.A., CHEQUE: 20194, FECHA DE EMISION:19/08/2016</t>
  </si>
  <si>
    <t>00016011101 DEP.DE CHEQ.AJENOS,RET.DE CAM.,CONCEPTO: DEVOLUCION POR DEP ERRONEO,DEP.: MINISTERIO DE EDUCACION , PROCEDENCIA: BANCO UNION S.A., CHEQUE: 20195, FECHA DE EMISION:19/08/2016</t>
  </si>
  <si>
    <t>00016011101 DEP.DE CHEQ.AJENOS,RET.DE CAM.,CONCEPTO: DEVOLUCION POR DEP ERRONEO,DEP.: MINISTERIO DE EDUCACION , PROCEDENCIA: BANCO UNION S.A., CHEQUE: 20196, FECHA DE EMISION:19/08/2016</t>
  </si>
  <si>
    <t>00016011101 DEP.DE CHEQ.AJENOS,RET.DE CAM.,CONCEPTO: DEVOLUCION POR DEP ERRONEO,DEP.: MINISTERIO DE EDUCACION , PROCEDENCIA: BANCO UNION S.A., CHEQUE: 20199, FECHA DE EMISION:19/08/2016</t>
  </si>
  <si>
    <t>00016011101 DEP.DE CHEQ.AJENOS,RET.DE CAM.,CONCEPTO: DEVOLUCION POR DEP ERRONEO,DEP.: MINISTERIO DE EDUCACION , PROCEDENCIA: BANCO UNION S.A., CHEQUE: 20198, FECHA DE EMISION:19/08/2016</t>
  </si>
  <si>
    <t>00016011101 DEP.DE CHEQ.AJENOS,RET.DE CAM.,CONCEPTO: DEVOLUCION POR DEP ERRONEO,DEP.: MINISTERIO DE EDUCACION , PROCEDENCIA: BANCO UNION S.A., CHEQUE: 20197, FECHA DE EMISION:19/08/2016</t>
  </si>
  <si>
    <t>00526012001 DEPOSITO DE EFECTIVO, DEPOSITANTE: DAVID JULIAN CORONEL MAMANI, CONCEPTO: DEVOLUCION PASAJES, CUENTA DE DEPOSITO: CUENTA UNICA DEL TESORO</t>
  </si>
  <si>
    <t>00099021001 DEP.DE CHEQ.AJENOS,RET.DE CAM.,CONCEPTO: DEVOLUCION DE FONDOS,DEP.: MINISTERIO DE EDUCACION , PROCEDENCIA: BANCO UNION S.A., CHEQUE: 5450, FECHA DE EMISION:24/08/2016</t>
  </si>
  <si>
    <t>00526012001 DEPOSITO DE EFECTIVO, DEPOSITANTE: BORIS CARTAGENA FORONDA, CONCEPTO: DEVOLUCION DE VIATICOS PARA PASAJES, CUENTA DE DEPOSITO: CUENTA UNICA DEL TESORO</t>
  </si>
  <si>
    <t>00099021001 DEPOSITO DE EFECTIVO, DEPOSITANTE: ESCUELA DE IDIOMAS DEL EJERCITO LA PAZ, CONCEPTO: REVERSION SOAT PARA SEGURO CONTRA ACCIDENTES DE TRANSITO GESTION 2015, CUENTA DE DEPOSITO: CUENTA UNICA DEL TESORO</t>
  </si>
  <si>
    <t>00212082004 DEPOSITO DE EFECTIVO, DEPOSITANTE: ERICK YASID SEGALES CHACON, CONCEPTO: DEVOLUCION DE GASTOS OPERATIVOS C-31 Nª349, CUENTA DE DEPOSITO: CUENTA UNICA DEL TESORO</t>
  </si>
  <si>
    <t>00099021001 DEPOSITO DE EFECTIVO, DEPOSITANTE: LUPE ZABALETA VDA DE ROCHA, CONCEPTO: DOBLE PERCEPCION, CUENTA DE DEPOSITO: CUENTA UNICA DEL TESORO</t>
  </si>
  <si>
    <t>00046058003 DEPOSITO DE EFECTIVO, DEPOSITANTE: JHONNY ALANOCA ALVAREZ, CONCEPTO: DEVOLUCION SALDOS FONDOS EN AVANCE, CUENTA DE DEPOSITO: CUENTA UNICA DEL TESORO</t>
  </si>
  <si>
    <t>00041031107 DEPOSITO DE EFECTIVO, DEPOSITANTE: ILSEN JUANA ROJAS BAPTISTA, CONCEPTO: DEVOLUCIÓN DE DINERO, CUENTA DE DEPOSITO: CUENTA UNICA DEL TESORO</t>
  </si>
  <si>
    <t>00212082004 DEPOSITO DE EFECTIVO, DEPOSITANTE: RUBEN GUERRA HUANCA, CONCEPTO: DEVOLUCIÓN DE GASTOS OPERATIVOS (GASOLINA) C - 31 N° 302, CUENTA DE DEPOSITO: CUENTA UNICA DEL TESORO</t>
  </si>
  <si>
    <t>00099021001 DEPOSITO DE EFECTIVO, DEPOSITANTE: MAKO ANTONIO CARRASCO LUNDGREN, CONCEPTO: DEVOLUCIÓN DE VIÁTICOS (ADELANTO) POR VIAJE REALIZADO A COCHABAMBA EN LA GESTIÓN 2015, CUENTA DE DEPOSITO: CUENTA UNICA DEL TESORO</t>
  </si>
  <si>
    <t>00099021001 DEPOSITO DE EFECTIVO, DEPOSITANTE: FILOMENA MAYTA VDA. DE RAMOS, CONCEPTO: DEVOLUCIÓN A SENASIR, CUENTA DE DEPOSITO: CUENTA UNICA DEL TESORO</t>
  </si>
  <si>
    <t>00099021001 DEPOSITO DE EFECTIVO, DEPOSITANTE: MARIO SALAZAR TICONA, CONCEPTO: REVERSIÓN DE BOLETA DE HABER MENSUAL, CUENTA DE DEPOSITO: CUENTA UNICA DEL TESORO</t>
  </si>
  <si>
    <t>00221012001 DEPOSITO DE EFECTIVO, DEPOSITANTE: ELIZABETH MARLENI PEÑARANDA INCHAUSTE, CONCEPTO: DEVOLUCION A C-31 Nª920, CUENTA DE DEPOSITO: CUENTA UNICA DEL TESORO</t>
  </si>
  <si>
    <t>00099021001 DEPOSITO DE EFECTIVO, DEPOSITANTE: PAULINA ROJAS QUISPE, CONCEPTO: DOBLE PERCEPCION, CUENTA DE DEPOSITO: CUENTA UNICA DEL TESORO</t>
  </si>
  <si>
    <t>00099021001 DEPOSITO DE EFECTIVO, DEPOSITANTE: MARIA LUISA RAMIREZ VDA. DE LUNA, CONCEPTO: PAGO DE LA NOTA DE CARGO DEL 12-01-2015 SENASIR, CUENTA DE DEPOSITO: CUENTA UNICA DEL TESORO</t>
  </si>
  <si>
    <t>00590012001 DEPOSITO DE EFECTIVO, DEPOSITANTE: CARLOS EDUARDO HUMEREZ BOCANGEL, CONCEPTO: DEVOLUCION FONDOS EN AVANCE, CUENTA DE DEPOSITO: CUENTA UNICA DEL TESORO</t>
  </si>
  <si>
    <t>00223012001 DEPOSITO DE EFECTIVO, DEPOSITANTE: FONABOSQUE, CONCEPTO: DEVOLUCION C-31 665, CUENTA DE DEPOSITO: CUENTA UNICA DEL TESORO</t>
  </si>
  <si>
    <t>00526012001 DEPOSITO DE EFECTIVO, DEPOSITANTE: BOLIVIA TV - ADRIAN FERNANDEZ PEREZ, CONCEPTO: DEVOLUCIÓN DE VIÁTICOS, CUENTA DE DEPOSITO: CUENTA UNICA DEL TESORO</t>
  </si>
  <si>
    <t>00081011101 DEPOSITO DE EFECTIVO, DEPOSITANTE: CARLOS MIGUEL DOMINGUEZ ALTAMIRANO, CONCEPTO: EVENTO DE CAPACITACION -LEY Nª 1178, CUENTA DE DEPOSITO: CUENTA UNICA DEL TESORO</t>
  </si>
  <si>
    <t>00212082004 DEPOSITO DE EFECTIVO, DEPOSITANTE: RONALD YUJRA QUISPE, CONCEPTO: DEVOLUCION DE VIATICOS C-31, CUENTA DE DEPOSITO: CUENTA UNICA DEL TESORO</t>
  </si>
  <si>
    <t>00099021001 DEP.DE CHEQ.AJENOS,RET.DE CAM.,CONCEPTO: MONTOS EXCEDENTES POR DOBLE PERCEPCION,DEP.: CAJA NACIONAL DE SALUD CLAUDIA CORONEL 4773894 LP , PROCEDENCIA: BANCO UNION S.A., CHEQUE: 26579, FECHA DE EMISION:25/08/2016</t>
  </si>
  <si>
    <t>00099021001 DEP.DE CHEQ.AJENOS,RET.DE CAM.,CONCEPTO: GIRO: IBARRA PACO ERLINDA,DEP.: BANCO UNION S.A. , PROCEDENCIA: BANCO UNION S.A., CHEQUE: 143500, FECHA DE EMISION:25/08/2016</t>
  </si>
  <si>
    <t>00099021001 DEP.DE CHEQ.AJENOS,RET.DE CAM.,CONCEPTO: GIRO: YAMIL LINO CORO ALVAREZ,DEP.: BANCO UNION S.A. , PROCEDENCIA: BANCO UNION S.A., CHEQUE: 143499, FECHA DE EMISION:25/08/2016</t>
  </si>
  <si>
    <t>00099021001 DEP.DE CHEQ.AJENOS,RET.DE CAM.,CONCEPTO: GIRO: BECERRA PUYAL NEMESIO,DEP.: BANCO UNION S.A. , PROCEDENCIA: BANCO UNION S.A., CHEQUE: 143498, FECHA DE EMISION:25/08/2016</t>
  </si>
  <si>
    <t>00046024204 DEPOSITO DE EFECTIVO, DEPOSITANTE: GRISELDA JAUREGUI ZABALA, CONCEPTO: REVERSION DE SALDOS, CUENTA DE DEPOSITO: CUENTA UNICA DEL TESORO</t>
  </si>
  <si>
    <t>00523012001 DEP.DE CHEQ.AJENOS,RET.DE CAM.,CONCEPTO: PAGO POR PRESTACIÓN DE SERVICIOS POSTALES,DEP.: ECOBOL , PROCEDENCIA: BANCO DE CREDITO DE BOLIVIA S.A., CHEQUE: 4030, FECHA DE EMISION:27/07/2016</t>
  </si>
  <si>
    <t>00099021001 DEPOSITO DE EFECTIVO, DEPOSITANTE: PROGRAMA NUCLEAR BOLIVIANO CECILIA ALDAZOSA, CONCEPTO: REVERSION DE C-31 N° 100, CUENTA DE DEPOSITO: CUENTA UNICA DEL TESORO</t>
  </si>
  <si>
    <t>00099021001 DEP.DE CHEQ.AJENOS,RET.DE CAM.,CONCEPTO: REVERSION SALDOS NO EJECUTADOS POR ALIMENTACION Y SOCORRO PARA POSTERIOR REPROGRAMACION,DEP.: MINISTERIO DE DEFENSA , PROCEDENCIA: BANCO UNION S.A., CHEQUE: 67, FECHA DE EMISION:25/08/2016</t>
  </si>
  <si>
    <t>00099021001 DEP.DE CHEQ.AJENOS,RET.DE CAM.,CONCEPTO: REVERSION SALDOS NO EJECUTADOS POR ALIMENTACION Y SOCORRO PARA POSTERIOR REPROGRAMACION,DEP.: MINISTERIO DE DEFENSA , PROCEDENCIA: BANCO UNION S.A., CHEQUE: 72, FECHA DE EMISION:25/08/2016</t>
  </si>
  <si>
    <t>00099021001 DEP.DE CHEQ.AJENOS,RET.DE CAM.,CONCEPTO: REVERSION SALDOS NO EJECUTADOS POR ALIMENTACION Y SOCORRO PARA POSTERIOR REPROGRAMACION,DEP.: MINISTERIO DE DEFENSA , PROCEDENCIA: BANCO UNION S.A., CHEQUE: 17805, FECHA DE EMISION:25/08/2016</t>
  </si>
  <si>
    <t>00099021001 DEP.DE CHEQ.AJENOS,RET.DE CAM.,CONCEPTO: REVERSION SALDOS NO EJECUTADOS POR ALIMENTACION Y SOCORRO PARA POSTERIOR REPROGRAMACION,DEP.: MINISTERIO DE DEFENSA , PROCEDENCIA: BANCO UNION S.A., CHEQUE: 71, FECHA DE EMISION:19/08/2016</t>
  </si>
  <si>
    <t>00099021001 DEP.DE CHEQ.AJENOS,RET.DE CAM.,CONCEPTO: DEVOLUCIÓN DE TASA DE EMBARQUE,DEP.: AGENCIA NACIONAL DE HIDROCARBUROS , PROCEDENCIA: BANCO UNION S.A., CHEQUE: 3868, FECHA DE EMISION:22/08/2016</t>
  </si>
  <si>
    <t>00099021001 DEP.DE CHEQ.AJENOS,RET.DE CAM.,CONCEPTO: REVERSION SALDOS NO EJECUTADOS POR ALIMENTACION Y SOCORRO PARA POSTERIOR REPROGRAMACION,DEP.: MINISTERIO DE DEFENSA , PROCEDENCIA: BANCO UNION S.A., CHEQUE: 66, FECHA DE EMISION:19/08/2016</t>
  </si>
  <si>
    <t>00015011108 DEPOSITO DE EFECTIVO, DEPOSITANTE: FREDDY CAYO AROZAMEN, CONCEPTO: DEPÓSITO POR EXCEDENTE, CUENTA DE DEPOSITO: CUENTA UNICA DEL TESORO</t>
  </si>
  <si>
    <t>00099021001 DEP.DE CHEQ.AJENOS,RET.DE CAM.,CONCEPTO: REVERSION SALDOS NO EJECUTADOS POR ALIMENTACION Y SOCORRO PARA POSTERIOR REPROGRAMACION,DEP.: MINISTERIO DE DEFENSA , PROCEDENCIA: BANCO UNION S.A., CHEQUE: 17800, FECHA DE EMISION:19/08/2016</t>
  </si>
  <si>
    <t>00099021001 DEP.DE CHEQ.AJENOS,RET.DE CAM.,CONCEPTO: DEV DE HABERES RET DEL MES FEB/16 DEL S/SOF FREDDY CUEVAS VENEGAS Y DEV CUT 5 DIAS NO TRABAJADOS,DEP.: MINISTERIO DE DEFENSA , PROCEDENCIA: BANCO UNION S.A., CHEQUE: 17799, FECHA DE EMISION:19/08/2016</t>
  </si>
  <si>
    <t>00099021001 DEPOSITO DE EFECTIVO, DEPOSITANTE: MIGUEL USNAYO ARUQUIPA, CONCEPTO: DOBLE PERCEPCION, CUENTA DE DEPOSITO: CUENTA UNICA DEL TESORO</t>
  </si>
  <si>
    <t>00526012001 DEP.DE CHEQ.AJENOS,RET.DE CAM.,CONCEPTO: DEP DE DEVOLUCIONES DE VIATICOS Y PASAJES DE ENERO A JULIO PARA REVERTIR,DEP.: BOLIVIA TV , PROCEDENCIA: BANCO UNION S.A., CHEQUE: 15525, FECHA DE EMISION:24/08/2016</t>
  </si>
  <si>
    <t>00099021001 DEPOSITO DE EFECTIVO, DEPOSITANTE: COLEGIO MILITAR, CONCEPTO: REVERSION DE LINEA TELEFONICA TGN, CUENTA DE DEPOSITO: CUENTA UNICA DEL TESORO</t>
  </si>
  <si>
    <t>00086057002 DEPOSITO DE EFECTIVO, DEPOSITANTE: CARLOS ARGUEDAS GONZALES, CONCEPTO: PAGO MULTA POR RETRASO ENTREGA INFORME N° 04 CONTRATO UCP/RS N° 20, CUENTA DE DEPOSITO: CUENTA UNICA DEL TESORO</t>
  </si>
  <si>
    <t>00086057002 DEPOSITO DE EFECTIVO, DEPOSITANTE: CARLOS ARGUEDAS GONZALES, CONCEPTO: PAGO MULTA POR RETRASO ENTREGA INFORME N° 01 CONTRATO UCP/RS N° 38, CUENTA DE DEPOSITO: CUENTA UNICA DEL TESORO</t>
  </si>
  <si>
    <t>00099021001 DEPOSITO DE EFECTIVO, DEPOSITANTE: MICHAEL CHOQUE AYZACAYO, CONCEPTO: REVERSION DEL 13 % DE VIATICOS CAMBIO DE DESTINO GESTION 2016, CUENTA DE DEPOSITO: CUENTA UNICA DEL TESORO</t>
  </si>
  <si>
    <t>00099021001 DEPOSITO DE EFECTIVO, DEPOSITANTE: REYNALDO TAPIA ILLANES, CONCEPTO: REVERSION DEL 13% DE VIATICOS CAMBIO DE DESTINO GESTION 2016, CUENTA DE DEPOSITO: CUENTA UNICA DEL TESORO</t>
  </si>
  <si>
    <t>00099021001 DEPOSITO DE EFECTIVO, DEPOSITANTE: FLORENTINO CASILLAS CALLAPINA, CONCEPTO: REVERSION DEL 13 % DE VIATICOS CAMBIO DE DESTINO GESTION 2016, CUENTA DE DEPOSITO: CUENTA UNICA DEL TESORO</t>
  </si>
  <si>
    <t>00212012001 DEPOSITO DE EFECTIVO, DEPOSITANTE: GIOVANA CAROL CRESPO FIGUEREDO - I.N.R.A., CONCEPTO: REPOSICIÓN CREDENCIAL, CUENTA DE DEPOSITO: CUENTA UNICA DEL TESORO</t>
  </si>
  <si>
    <t>00016011101 DEPOSITO DE EFECTIVO, DEPOSITANTE: ANDRES ARANDO ESTRADA MIN DE EDUCACION, CONCEPTO: DEVOLUCION DE SALDOS, CUENTA DE DEPOSITO: CUENTA UNICA DEL TESORO</t>
  </si>
  <si>
    <t>00016011101 DEPOSITO DE EFECTIVO, DEPOSITANTE: CESAR CANQUI HUANCA MIN DE EDUCACION, CONCEPTO: DEVOLUCION DE SALDOS POR PAGO DE VIATICOS, CUENTA DE DEPOSITO: CUENTA UNICA DEL TESORO</t>
  </si>
  <si>
    <t>00099021001 DEPOSITO DE EFECTIVO, DEPOSITANTE: RESA.- 25 "TOCOPILLA", CONCEPTO: DEVOLUCION DE COMBUSTIBLE DEL MES DE JULIO, CUENTA DE DEPOSITO: CUENTA UNICA DEL TESORO</t>
  </si>
  <si>
    <t>00526012001 DEPOSITO DE EFECTIVO, DEPOSITANTE: BOLIVIA TV. PEDRO A. GUTIERREZ RIOS, CONCEPTO: DEVOLUCION DE VIATICO, CUENTA DE DEPOSITO: CUENTA UNICA DEL TESORO</t>
  </si>
  <si>
    <t>00099021001 DEPOSITO DE EFECTIVO, DEPOSITANTE: SONIA CALIZAYA HUACA, CONCEPTO: DEVOLUCION FONDOS EN AVANCE MARATHON ROTTERDAM, CUENTA DE DEPOSITO: CUENTA UNICA DEL TESORO</t>
  </si>
  <si>
    <t>00526012001 DEPOSITO DE EFECTIVO, DEPOSITANTE: ANTONIO ALIAGA JURADO, CONCEPTO: DEVOLUCION FONDOS DE AVANCE, CUENTA DE DEPOSITO: CUENTA UNICA DEL TESORO</t>
  </si>
  <si>
    <t>00523012001 DEP.DE CHEQ.AJENOS,RET.DE CAM.,CONCEPTO: VENTA DE SERVICIOS ECOBOL,DEP.: BENJAMIN AQUINO , PROCEDENCIA: BANCO NACIONAL DE BOLIVIA S.A., CHEQUE: 5442, FECHA DE EMISION:18/08/2016</t>
  </si>
  <si>
    <t>00523012001 DEP.DE CHEQ.AJENOS,RET.DE CAM.,CONCEPTO: VENTA DE SERVICIOS ECOBOL,DEP.: BENJAMIN AQUINO , PROCEDENCIA: BANCO BISA S.A., CHEQUE: 2584, FECHA DE EMISION:18/08/2016</t>
  </si>
  <si>
    <t>00099021001 DEPOSITO DE EFECTIVO, DEPOSITANTE: OLIVIA PEÑA MEJIA, CONCEPTO: REVERSIÓN DE LA ADQUISICIÓN DE SOAT PARA SEGUROS CONTRA ACCIDENTES, CUENTA DE DEPOSITO: CUENTA UNICA DEL TESORO</t>
  </si>
  <si>
    <t>00099021001 DEP.DE CHEQ.AJENOS,RET.DE CAM.,CONCEPTO: PAGO SUBSIDIOS INCAPACIDAD TEMPORAL SEGIP CORRESPONDIENTE MES DE JULIO 2016,DEP.: CAJA DE SALUD DE CAMINOS Y R.A. , PROCEDENCIA: BANCO UNION S.A., CHEQUE: 6545, FECHA DE EMISION:23/08/2016</t>
  </si>
  <si>
    <t>00340012003 DEP.DE CHEQ.AJENOS,RET.DE CAM.,CONCEPTO: PAGO SUBSIDIOS INCAPACIDAD TEMPORAL SEGIP CORRESPONDIENTE MES DE JULIO 2016,DEP.: CAJA DE SALUD DE CAMINOS Y R.A. , PROCEDENCIA: BANCO UNION S.A., CHEQUE: 6544, FECHA DE EMISION:23/08/2016</t>
  </si>
  <si>
    <t>00070011102 DEP.DE CHEQ.AJENOS,RET.DE CAM.,CONCEPTO: DEVOLUCIÓN RECURSOS EN DEMASÍA VILLAZON,DEP.: MINISTERIO DE TRABAJO , PROCEDENCIA: BANCO UNION S.A., CHEQUE: 7671, FECHA DE EMISION:24/08/2016</t>
  </si>
  <si>
    <t>00340012003 DEP.DE CHEQ.AJENOS,RET.DE CAM.,CONCEPTO: PAGO INCAPACIDAD TEMPORAL SEGIP CORRESPONDIENTE MES JUNIO 2016,DEP.: CAJA DE SALUD DE CAMINOS Y R.A. , PROCEDENCIA: BANCO UNION S.A., CHEQUE: 6546, FECHA DE EMISION:23/08/2016</t>
  </si>
  <si>
    <t>00099021001 DEP.DE CHEQ.AJENOS,RET.DE CAM.,CONCEPTO: PAGO INCAPACIDAD TEMPORAL SEGIP CORRESPONDIENTE MES JUNIO 2016,DEP.: CAJA DE SALUD DE CAMINOS Y R.A. , PROCEDENCIA: BANCO UNION S.A., CHEQUE: 6547, FECHA DE EMISION:23/08/2016</t>
  </si>
  <si>
    <t>00222014302 DEP.DE CHEQ.AJENOS,RET.DE CAM.,CONCEPTO: INC. TEMPORAL INIAF MES DE JUNIO 2016,DEP.: CAJA DE SALUD DE CAMINOS Y R.A. , PROCEDENCIA: BANCO UNION S.A., CHEQUE: 6548, FECHA DE EMISION:23/08/2016</t>
  </si>
  <si>
    <t xml:space="preserve">GOBIERNO AUTONOMO MUNICIPAL DE SHINAHOTA </t>
  </si>
  <si>
    <t>00099021001 DEP.DE CHEQ.AJENOS,RET.DE CAM.,CONCEPTO: PAGO POR SERVICIO DE TRANSMISION DE DATOS DE LOS EQUIPOS DE TELEMEDICINA DURANTE LA GESTION 2016,DEP.: GOBIERNO AUTONOMO MUNICIPAL DE SHINAOTA</t>
  </si>
  <si>
    <t>00099021001 DEPOSITO DE EFECTIVO, DEPOSITANTE: JULIO CELSO VISCARRA MAMANI, CONCEPTO: DOBLE PERCEPCION, CUENTA DE DEPOSITO: CUENTA UNICA DEL TESORO</t>
  </si>
  <si>
    <t>00523012001 DEP.DE CHEQ.AJENOS,RET.DE CAM.,CONCEPTO: PAGO POR LA PRESTACIÓN DE SERVICIOS POSTALES,DEP.: ECOBOL , PROCEDENCIA: BANCO UNION S.A., CHEQUE: 2737, FECHA DE EMISION:08/08/2016</t>
  </si>
  <si>
    <t>00523012001 DEP.DE CHEQ.AJENOS,RET.DE CAM.,CONCEPTO: PAGO POR LA PRESTACIÓN DE SERVICIOS POSTALES,DEP.: ECOBOL , PROCEDENCIA: BANCO UNION S.A., CHEQUE: 2485, FECHA DE EMISION:10/08/2016</t>
  </si>
  <si>
    <t>00523012001 DEP.DE CHEQ.AJENOS,RET.DE CAM.,CONCEPTO: PAGO POR LA PRESTACIÓN DE SERVICIOS POSTALES,DEP.: ECOBOL , PROCEDENCIA: BANCO UNION S.A., CHEQUE: 2400, FECHA DE EMISION:29/07/2016</t>
  </si>
  <si>
    <t>00523012001 DEP.DE CHEQ.AJENOS,RET.DE CAM.,CONCEPTO: PAGO POR LA PRESTACIÓN DE SERVICIOS POSTALES,DEP.: ECOBOL , PROCEDENCIA: BANCO UNION S.A., CHEQUE: 937, FECHA DE EMISION:08/08/2016</t>
  </si>
  <si>
    <t>00523012001 DEP.DE CHEQ.AJENOS,RET.DE CAM.,CONCEPTO: PAGO POR LA PRESTACIÓN DE SERVICIOS POSTALES,DEP.: ECOBOL , PROCEDENCIA: BANCO UNION S.A., CHEQUE: 2810, FECHA DE EMISION:10/08/2016</t>
  </si>
  <si>
    <t>00523012001 DEP.DE CHEQ.AJENOS,RET.DE CAM.,CONCEPTO: PAGO POR LA PRESTACIÓN DE SERVICIOS POSTALES,DEP.: ECOBOL , PROCEDENCIA: BANCO UNION S.A., CHEQUE: 3225, FECHA DE EMISION:10/08/2016</t>
  </si>
  <si>
    <t>00523012001 DEP.DE CHEQ.AJENOS,RET.DE CAM.,CONCEPTO: PAGO POR LA PRESTACIÓN DE SERVICIOS POSTALES,DEP.: ECOBOL , PROCEDENCIA: BANCO UNION S.A., CHEQUE: 3568, FECHA DE EMISION:29/07/2016</t>
  </si>
  <si>
    <t>00523012001 DEP.DE CHEQ.AJENOS,RET.DE CAM.,CONCEPTO: PAGO POR PRESTACIÓN DE SERVICIOS POSTALES,DEP.: ECOBOL , PROCEDENCIA: BANCO NACIONAL DE BOLIVIA S.A., CHEQUE: 841175, FECHA DE EMISION:29/07/2016</t>
  </si>
  <si>
    <t>SERVICIO NACIONAL DE VERIFICACION DE EXPORTACIONES  "SENAVEX"</t>
  </si>
  <si>
    <t>00041071101 DEPOSITO DE EFECTIVO, DEPOSITANTE: SENAVEX, CONCEPTO: RECURSOS DEVUELTOS REGIONAL SANTA CRUZ, CUENTA DE DEPOSITO: CUENTA UNICA DEL TESORO</t>
  </si>
  <si>
    <t>00099021001 DEPOSITO DE EFECTIVO, DEPOSITANTE: SOREN YECID YUGAR TORREZ, CONCEPTO: REVERSION DEL 13 % DE VIATICOS CAMBIO DE DESTINO GESTION 2016, CUENTA DE DEPOSITO: CUENTA UNICA DEL TESORO</t>
  </si>
  <si>
    <t>00099021001 DEPOSITO DE EFECTIVO, DEPOSITANTE: MILTON CHOQUE QUISPE, CONCEPTO: REVERSION DEL 13 % DE VIATICOS CAMBIO DE DESTINO GESTION 2016, CUENTA DE DEPOSITO: CUENTA UNICA DEL TESORO</t>
  </si>
  <si>
    <t>00291012009 DEP.DE CHEQ.AJENOS,RET.DE CAM.,CONCEPTO: EJECUCIÓN BOLETA DE GARANTÍA,DEP.: EMPRESA MOLAVI , PROCEDENCIA: BANCO UNION S.A., CHEQUE: 2322, FECHA DE EMISION:25/08/2016</t>
  </si>
  <si>
    <t>00099021001 DEPOSITO DE EFECTIVO, DEPOSITANTE: GREGORIO YUJRA MAMANI, CONCEPTO: DEVOLUCION DE SALDOS, CUENTA DE DEPOSITO: CUENTA UNICA DEL TESORO</t>
  </si>
  <si>
    <t>00099021001 DEPOSITO DE EFECTIVO, DEPOSITANTE: COLEGIO MILITAR, CONCEPTO: REVRSION LINEA TELEFONICA, CUENTA DE DEPOSITO: CUENTA UNICA DEL TESORO</t>
  </si>
  <si>
    <t>00099021001 DEPOSITO DE EFECTIVO, DEPOSITANTE: ARMANDO MASCO MENDOZA, CONCEPTO: DEVOLUCIÓN DE NATALIDAD Y LACTANCIA, CUENTA DE DEPOSITO: CUENTA UNICA DEL TESORO</t>
  </si>
  <si>
    <t>00099021001 DEPOSITO DE EFECTIVO, DEPOSITANTE: LUIS FERNANDO ARUNI MOYA, CONCEPTO: DEPÓSITO POR REVERSIÓN DEL SOAT, CUENTA DE DEPOSITO: CUENTA UNICA DEL TESORO</t>
  </si>
  <si>
    <t>00099021001 DEP.DE CHEQ.AJENOS,RET.DE CAM.,CONCEPTO: GIRO:TERESA ARTEAGA ARTEAGA,DEP.: BANCO UNION S.A. , PROCEDENCIA: BANCO UNION S.A., CHEQUE: 143502, FECHA DE EMISION:26/08/2016</t>
  </si>
  <si>
    <t>00099021001 DEP.DE CHEQ.AJENOS,RET.DE CAM.,CONCEPTO: GIRO: BALLESTEROS FLORES LOURDES,DEP.: BANCO UNION S.A. , PROCEDENCIA: BANCO UNION S.A., CHEQUE: 143501, FECHA DE EMISION:26/08/2016</t>
  </si>
  <si>
    <t>00099021001 DEPOSITO DE EFECTIVO, DEPOSITANTE: CARLOS FELIPE ARGANDOÑA CABRERA, CONCEPTO: REEMBOLSO CURSO "GESTION DE CONTRATOS ESTATALES", CUENTA DE DEPOSITO: CUENTA UNICA DEL TESORO</t>
  </si>
  <si>
    <t>00099021001 DEPOSITO DE EFECTIVO, DEPOSITANTE: ERNESTO HUGO RENGEL, CONCEPTO: DEVOLUCION DE RECURSO-PASAJE NO UTILIZADO, CUENTA DE DEPOSITO: CUENTA UNICA DEL TESORO</t>
  </si>
  <si>
    <t>00283012002 DEPOSITO DE EFECTIVO, DEPOSITANTE: SERGIO POUKNER, CONCEPTO: DEVOLUCION PASAJES, CUENTA DE DEPOSITO: CUENTA UNICA DEL TESORO</t>
  </si>
  <si>
    <t>00099021001 DEPOSITO DE EFECTIVO, DEPOSITANTE: AMALIA MEDINA ARTEAGA, CONCEPTO: DEVOLUCION DE RECURSO, CUENTA DE DEPOSITO: CUENTA UNICA DEL TESORO</t>
  </si>
  <si>
    <t>00099021001 DEPOSITO DE EFECTIVO, DEPOSITANTE: VIRGINIA VELASCO CONDORI, CONCEPTO: DEVOLUCION DE RECURSO, CUENTA DE DEPOSITO: CUENTA UNICA DEL TESORO</t>
  </si>
  <si>
    <t>00016011101 DEPOSITO DE EFECTIVO, DEPOSITANTE: ARIEL ALFARO CASTELLON, CONCEPTO: DEVOLUCION, CUENTA DE DEPOSITO: CUENTA UNICA DEL TESORO</t>
  </si>
  <si>
    <t>00099021001 DEPOSITO DE EFECTIVO, DEPOSITANTE: EFRAIN MAMANI MAMANI, CONCEPTO: DEVOLUCION DE FONDOS AL C-31 992, CUENTA DE DEPOSITO: CUENTA UNICA DEL TESORO</t>
  </si>
  <si>
    <t>00099021001 DEP.DE CHEQ.AJENOS,RET.DE CAM.,CONCEPTO: DEVOLUCION REFRIGERIOS NO COBRADOS,DEP.: CAMARA DE SENADORES , PROCEDENCIA: BANCO UNION S.A., CHEQUE: 6183, FECHA DE EMISION:25/08/2016</t>
  </si>
  <si>
    <t>00099021001 DEPOSITO DE EFECTIVO, DEPOSITANTE: MAURO DARDO DAZA FERRUFINO, CONCEPTO: DEVOLUCION DE EXCEDENTE POR DOBLE PERCEPCION DE HABERES, CUENTA DE DEPOSITO: CUENTA UNICA DEL TESORO</t>
  </si>
  <si>
    <t>00234012001 DEPOSITO DE EFECTIVO, DEPOSITANTE: JAVIER GUZMAN GALLARDO - SERGEOMIN, CONCEPTO: DEVOLUCIÓN DE PAGO DE VIÁTICOS DE LA GESTIÓN 2011 SEGÚN INF/UAI N°013/12, CUENTA DE DEPOSITO: CUENTA UNICA DEL TESORO</t>
  </si>
  <si>
    <t>00099021001 DEP.DE CHEQ.AJENOS,RET.DE CAM.,CONCEPTO: DEVOLUCION POR INCAPACIDAD TEMPORAL,DEP.: CONTRALORIA GENERAL DEL ESTADO , PROCEDENCIA: BANCO NACIONAL DE BOLIVIA S.A., CHEQUE: 5827521, FECHA DE EMISION:17/08/2016</t>
  </si>
  <si>
    <t>00099021001 DEPOSITO DE EFECTIVO, DEPOSITANTE: NATALIA E. LAGUNA THAMES, CONCEPTO: DEVOLUCIÓN SUELDO DOBLE DEL MES DE ABRIL, CUENTA DE DEPOSITO: CUENTA UNICA DEL TESORO</t>
  </si>
  <si>
    <t>00099021001 DEPOSITO DE EFECTIVO, DEPOSITANTE: BASE NAVAL "PUERTO VILLARROEL", CONCEPTO: REVERSIÓN SERVICIOS BÁSICOS, CUENTA DE DEPOSITO: CUENTA UNICA DEL TESORO</t>
  </si>
  <si>
    <t>00099021001 DEPOSITO DE EFECTIVO, DEPOSITANTE: ADEMAF LEONARDO GORRITI JEFE UNIDAD DE PROYECTOS, CONCEPTO: DEVOLUCION DE SALDO FONDO A RENDIR FERIA DEL PESCADO C 31-1017, CUENTA DE DEPOSITO: CUENTA UNICA DEL TESORO</t>
  </si>
  <si>
    <t>00253014305 DEPOSITO DE EFECTIVO, DEPOSITANTE: TERESA COAQUIRA, CONCEPTO: DEVOLUCION POR CONSUMO DE ENERGIA ELECTRICA AMBIENTES NO UTILIZADOS POR EMAGUA JUNIO 2016, CUENTA DE DEPOSITO: CUENTA UNICA DEL TESORO</t>
  </si>
  <si>
    <t>00253014305 DEPOSITO DE EFECTIVO, DEPOSITANTE: MARIA E. TAPIA QUISBERT, CONCEPTO: DEVOLUCION POR CONSUMO DE ENERGIA ELECTRICA AMBIENTES NO UTILIZADOS POR EMAGUA JUNIO 2016, CUENTA DE DEPOSITO: CUENTA UNICA DEL TESORO</t>
  </si>
  <si>
    <t>00234014202 DEPOSITO DE EFECTIVO, DEPOSITANTE: HECTOR RAUL VARGAS S., CONCEPTO: DEVOLUCION AL C-31 N° 512, PARTIDA 23400, OTROS ALQUILERES, CUENTA DE DEPOSITO: CUENTA UNICA DEL TESORO</t>
  </si>
  <si>
    <t>00234014202 DEPOSITO DE EFECTIVO, DEPOSITANTE: HECTOR RAUL VARGAS S., CONCEPTO: DEVOLUCION AL C-31 N° 512, PARTIDA 24120 MANT. Y REPARACION VEHICULOS, CUENTA DE DEPOSITO: CUENTA UNICA DEL TESORO</t>
  </si>
  <si>
    <t>00234014202 DEPOSITO DE EFECTIVO, DEPOSITANTE: HECTOR RAUL VARGAS S., CONCEPTO: DEVOLUCION AL C-31 N° 512 PARTIDA 25900 SERVICIOS MANUALES, CUENTA DE DEPOSITO: CUENTA UNICA DEL TESORO</t>
  </si>
  <si>
    <t>00234014202 DEPOSITO DE EFECTIVO, DEPOSITANTE: HECTOR RAUL VARGAS S., CONCEPTO: DEVOLUCION AL C-31 N°512 PARTIDA 34110 COMBUSTIBLES Y LUBRICANTES, CUENTA DE DEPOSITO: CUENTA UNICA DEL TESORO</t>
  </si>
  <si>
    <t>00234014202 DEPOSITO DE EFECTIVO, DEPOSITANTE: HECTOR RAUL VARGAS S., CONCEPTO: DEVOLUCION AL C-31 N°513, PARTIDA 85100 TASAS, CUENTA DE DEPOSITO: CUENTA UNICA DEL TESORO</t>
  </si>
  <si>
    <t>00099021001 DEPOSITO DE EFECTIVO, DEPOSITANTE: CINTIA GABRIELA RIVERA DURAN, CONCEPTO: POR DEP ERRONEO DEL SECTOR CONTABLE Y ADMINISTRATIVO DE DICHO MINISTERIO A LA CUENTA DE NUESTRA EMP, CUENTA DE DEPOSITO: CUENTA UNICA DEL TESORO</t>
  </si>
  <si>
    <t>00212012001 DEPOSITO DE EFECTIVO, DEPOSITANTE: MIGUEL ANGEL CUEVAS MOYA, CONCEPTO: REPOSICION DE CREDENCIAL, CUENTA DE DEPOSITO: CUENTA UNICA DEL TESORO</t>
  </si>
  <si>
    <t>00212012018 DEPOSITO DE EFECTIVO, DEPOSITANTE: CAROLA INGRIT VARGAS, CONCEPTO: INRA DEVOLUCION DE COMBUSTIBLE, CUENTA DE DEPOSITO: CUENTA UNICA DEL TESORO</t>
  </si>
  <si>
    <t>00099021001 DEPOSITO DE EFECTIVO, DEPOSITANTE: ALVARO DAVID PAUCARA POMA - EJERCITO DE BOLIVIA, CONCEPTO: REVERSIÓN POR CONCEPTO DE PASAJES, CUENTA DE DEPOSITO: CUENTA UNICA DEL TESORO</t>
  </si>
  <si>
    <t>00221012001 DEP.DE CHEQ.AJENOS,RET.DE CAM.,CONCEPTO: DEVOLUCIÓN A C - 31 N°503 / A. AILLON,DEP.: SENARECOM , PROCEDENCIA: BANCO UNION S.A., CHEQUE: 1161, FECHA DE EMISION:25/08/2016</t>
  </si>
  <si>
    <t>00221012001 DEP.DE CHEQ.AJENOS,RET.DE CAM.,CONCEPTO: DEVOLUCIÓN C - 31 N°552 O/MIGUEL OLMEDO,DEP.: SENARECOM , PROCEDENCIA: BANCO UNION S.A., CHEQUE: 1162, FECHA DE EMISION:26/08/2016</t>
  </si>
  <si>
    <t>00099018039 DEP.DE CHEQ.AJENOS,RET.DE CAM.,CONCEPTO: TRANSFERENCIA DE RECURSOS POR VENTA DE FERTILIZANTES MES DE JULIO,DEP.: INSUMOS BOLIVIA , PROCEDENCIA: BANCO UNION S.A., CHEQUE: 112, FECHA DE EMISION:25/08/2016</t>
  </si>
  <si>
    <t>00523012001 DEPOSITO DE EFECTIVO, DEPOSITANTE: JAVIER YAMPASSI, CONCEPTO: INGRESOS EXTRAORDINARIOS ECOBOL, CUENTA DE DEPOSITO: CUENTA UNICA DEL TESORO</t>
  </si>
  <si>
    <t>00526012001 DEPOSITO DE EFECTIVO, DEPOSITANTE: ITALO BORIS VELEZ, CONCEPTO: DEVOLUCION DE VIATICOS BOLIVIA TV, CUENTA DE DEPOSITO: CUENTA UNICA DEL TESORO</t>
  </si>
  <si>
    <t>00016011101 DEPOSITO DE EFECTIVO, DEPOSITANTE: DANIEL JUAN AGUILAR GUANTO, CONCEPTO: DEVOLUCION DE FONDOS NO UTILIZADOS, CUENTA DE DEPOSITO: CUENTA UNICA DEL TESORO</t>
  </si>
  <si>
    <t>00526012001 DEPOSITO DE EFECTIVO, DEPOSITANTE: BOLIVIA TV-JESUS H. VILLCA MADENI, CONCEPTO: DEVOLUCION DE PASAJES Y VIATICOS, CUENTA DE DEPOSITO: CUENTA UNICA DEL TESORO</t>
  </si>
  <si>
    <t>00526012001 DEPOSITO DE EFECTIVO, DEPOSITANTE: BOLIVIA TV-SOFIA CHAMBI RODRIGUEZ, CONCEPTO: DEVOLUCION DE PASAJES Y VIATICOS, CUENTA DE DEPOSITO: CUENTA UNICA DEL TESORO</t>
  </si>
  <si>
    <t>00572012001 DEP.DE CHEQ.AJENOS,RET.DE CAM.,CONCEPTO: REVERSION,DEP.: EMAPA , PROCEDENCIA: BANCO UNION S.A., CHEQUE: 21953, FECHA DE EMISION:24/08/2016</t>
  </si>
  <si>
    <t>00572012001 DEPOSITO DE EFECTIVO, DEPOSITANTE: EMAPA, CONCEPTO: REPOSICION CHAMARRA - VIRGINIA MIRANDA, CUENTA DE DEPOSITO: CUENTA UNICA DEL TESORO</t>
  </si>
  <si>
    <t>00046021109 DEPOSITO DE EFECTIVO, DEPOSITANTE: ANA LIZETH QUISBERT QUISBERT, CONCEPTO: REVERSIÓN DE SALDO NO EJECUTADO, CUENTA DE DEPOSITO: CUENTA UNICA DEL TESORO</t>
  </si>
  <si>
    <t>00099021001 DEP.DE CHEQ.AJENOS,RET.DE CAM.,CONCEPTO: PAGO INCAPACIDADES TEMPORALES (REEMBOLSO) MIN ECONOMIA Y FINANZAS PÚBLICAS,DEP.: CAJA NACIONAL DE SALUD , PROCEDENCIA: BANCO UNION S.A., CHEQUE: 11000, FECHA DE EMISION:29/08/2016</t>
  </si>
  <si>
    <t>00099021001 DEP.DE CHEQ.AJENOS,RET.DE CAM.,CONCEPTO: PAGO INCAPACIDADES TEMPORALES (REEMBOLSO) MIN. ECONOMIA Y FINANZAS PÚBLICAS,DEP.: CAJA NACIONAL DE SALUD , PROCEDENCIA: BANCO UNION S.A., CHEQUE: 10999, FECHA DE EMISION:29/08/2016</t>
  </si>
  <si>
    <t>00099021001 DEP.DE CHEQ.AJENOS,RET.DE CAM.,CONCEPTO: PAGO INCAPACIDADES TEMPORALES (REEMBOLSO) MIN. ECONOMIA Y FINANZAS PÚBLICAS,DEP.: CAJA NACIONAL DE SALUD , PROCEDENCIA: BANCO UNION S.A., CHEQUE: 10998, FECHA DE EMISION:29/08/2016</t>
  </si>
  <si>
    <t>00099021001 DEP.DE CHEQ.AJENOS,RET.DE CAM.,CONCEPTO: PAGO INCAPACIDADES TEMPORALES (REEMBOLSO) MIN. ECONOMIA Y FINANZAS PÚBLICAS,DEP.: CAJA NACIONAL DE SALUD , PROCEDENCIA: BANCO UNION S.A., CHEQUE: 10997, FECHA DE EMISION:29/08/2016</t>
  </si>
  <si>
    <t>00099021001 DEP.DE CHEQ.AJENOS,RET.DE CAM.,CONCEPTO: PAGO INCAPACIDADES TEMPORALES (REEMBOLSO) MIN. ECONOMIA Y FINANZAS PÚBLICAS,DEP.: CAJA NACIONAL DE SALUD , PROCEDENCIA: BANCO UNION S.A., CHEQUE: 10996, FECHA DE EMISION:29/08/2016</t>
  </si>
  <si>
    <t>00099021001 DEP.DE CHEQ.AJENOS,RET.DE CAM.,CONCEPTO: PAGO INCAPACIDADES TEMPORALES (REEMBOLSO) MIN. ECONOMIA Y FINANZAS PÚBLICAS,DEP.: CAJA NACIONAL DE SALUD , PROCEDENCIA: BANCO UNION S.A., CHEQUE: 10995, FECHA DE EMISION:29/08/2016</t>
  </si>
  <si>
    <t>00099021001 DEP.DE CHEQ.AJENOS,RET.DE CAM.,CONCEPTO: PAGO INCAPACIDADES TEMPORALES (REEMBOLSO) MIN. ECONOMIA Y FINANZAS PÚBLICAS,DEP.: CAJA NACIONAL DE SALUD , PROCEDENCIA: BANCO UNION S.A., CHEQUE: 10994, FECHA DE EMISION:29/08/2016</t>
  </si>
  <si>
    <t>00099021001 DEP.DE CHEQ.AJENOS,RET.DE CAM.,CONCEPTO: PAGO INCAPACIDADES TEMPORALES (REEMBOLSO) MIN. ECONOMIA Y FINANZAS PÚBLICAS,DEP.: CAJA NACIONAL DE SALUD , PROCEDENCIA: BANCO UNION S.A., CHEQUE: 10993, FECHA DE EMISION:29/08/2016</t>
  </si>
  <si>
    <t>00099021001 DEP.DE CHEQ.AJENOS,RET.DE CAM.,CONCEPTO: PAGO INCAPACIDADES TEMPORALES (REEMBOLSO) MIN. ECONOMIA Y FINANZAS PÚBLICAS,DEP.: CAJA NACIONAL DE SALUD , PROCEDENCIA: BANCO UNION S.A., CHEQUE: 10992, FECHA DE EMISION:29/08/2016</t>
  </si>
  <si>
    <t>00212012001 DEPOSITO DE EFECTIVO, DEPOSITANTE: ROCIO BURGOA - DN - INRA, CONCEPTO: DEVOLUCION DE GASTOS OPERATIVOS, CUENTA DE DEPOSITO: CUENTA UNICA DEL TESORO</t>
  </si>
  <si>
    <t>00523012001 DEP.DE CHEQ.AJENOS,RET.DE CAM.,CONCEPTO: VENTA DE SERVICIO ECOBOL,DEP.: BENJAMIN AQUINO , PROCEDENCIA: BANCO BISA S.A., CHEQUE: 6416, FECHA DE EMISION:11/08/2016</t>
  </si>
  <si>
    <t>00099021001 DEP.DE CHEQ.AJENOS,RET.DE CAM.,CONCEPTO: POR REVERSION DE FONDOS NO UTILIZADOS,DEP.: SERNAP - TOROTORO , PROCEDENCIA: BANCO UNION S.A., CHEQUE: 629, FECHA DE EMISION:09/08/2016</t>
  </si>
  <si>
    <t>00046024204 DEPOSITO DE EFECTIVO, DEPOSITANTE: EFRAIN WALDO LOZA TROCHE, CONCEPTO: REVERSIÓN DE SALDO FONDOS EN AVANCE, CUENTA DE DEPOSITO: CUENTA UNICA DEL TESORO</t>
  </si>
  <si>
    <t>00086031101 DEP.DE CHEQ.AJENOS,RET.DE CAM.,CONCEPTO: POR REVERSION DE FONDOS NO UTILIZADOS,DEP.: SERNAP - TOROTORO , PROCEDENCIA: BANCO UNION S.A., CHEQUE: 628, FECHA DE EMISION:09/08/2016</t>
  </si>
  <si>
    <t>00222014302 DEP.DE CHEQ.AJENOS,RET.DE CAM.,CONCEPTO: REVERSION,DEP.: INIAF - CHACO , PROCEDENCIA: BANCO UNION S.A., CHEQUE: 3354, FECHA DE EMISION:22/08/2016</t>
  </si>
  <si>
    <t>00660012006 DEP.DE CHEQ.AJENOS,RET.DE CAM.,CONCEPTO: POR OBSERVACIÓN DE AUDITORIA FALTA A FUENTE LABORAL GESTIÓN 2015 JESUS QUIROZ,DEP.: ORGANO JUDICIAL - DTO CBBA , PROCEDENCIA: BANCO UNION S.A., CHEQUE: 2597, FECHA DE EMISION:24/08/2016</t>
  </si>
  <si>
    <t>00099021001 DEP.DE CHEQ.AJENOS,RET.DE CAM.,CONCEPTO: DEVOLUCION DE COTIZACION EXCESO EMPLEADOR,DEP.: FUTURO DE BOLIVIA S.A AFP , PROCEDENCIA: BANCO DE CREDITO DE BOLIVIA S.A., CHEQUE: 45722, FECHA DE EMISION:26/08/2016</t>
  </si>
  <si>
    <t>00046021107 DEP.DE CHEQ.AJENOS,RET.DE CAM.,CONCEPTO: PAGO DE SUELDOS DE PERSONAL,DEP.: MINISTERIO DE SALUD , PROCEDENCIA: BANCO UNION S.A., CHEQUE: 11775, FECHA DE EMISION:23/08/2016</t>
  </si>
  <si>
    <t>00046021109 DEP.DE CHEQ.AJENOS,RET.DE CAM.,CONCEPTO: REVERSION DE FONDOS ( DESCARGO PARCIAL C-236/2002),DEP.: MINISTERIO DE SALUD , PROCEDENCIA: BANCO UNION S.A., CHEQUE: 1645, FECHA DE EMISION:25/08/2016</t>
  </si>
  <si>
    <t>00574012002 DEP.DE CHEQ.AJENOS,RET.DE CAM.,CONCEPTO: DEVOLUCION FONDOS ASIGNADOS,DEP.: LACTEOSBOL , PROCEDENCIA: BANCO UNION S.A., CHEQUE: 4376, FECHA DE EMISION:24/08/2016</t>
  </si>
  <si>
    <t>00574012002 DEP.DE CHEQ.AJENOS,RET.DE CAM.,CONCEPTO: DEVOLUCION FONDOS ASIGNADOS,DEP.: LACTEOSBOL , PROCEDENCIA: BANCO UNION S.A., CHEQUE: 4373, FECHA DE EMISION:24/08/2016</t>
  </si>
  <si>
    <t>00099021001 DEPOSITO DE EFECTIVO, DEPOSITANTE: BPE-V "CUL. JULIO SANJINEZ" ALBINO PEREIRA VELIZ, CONCEPTO: REVERSION COMBUSTIBLE MES JUNIO / 16, CUENTA DE DEPOSITO: CUENTA UNICA DEL TESORO</t>
  </si>
  <si>
    <t>00041048002 DEPOSITO DE EFECTIVO, DEPOSITANTE: FABIOLA ESTEFANIA BUSTILLOS ENRIQUEZ, CONCEPTO: REVERSIÓN DE VIÁTICOS NO UTILIZADOS, CUENTA DE DEPOSITO: CUENTA UNICA DEL TESORO</t>
  </si>
  <si>
    <t>00580012001 DEPOSITO DE EFECTIVO, DEPOSITANTE: NATALY VERDUGUEZ, CONCEPTO: DEVOLUCION DE PASAJES, CUENTA DE DEPOSITO: CUENTA UNICA DEL TESORO</t>
  </si>
  <si>
    <t>00580012001 DEPOSITO DE EFECTIVO, DEPOSITANTE: ARMANDO ALE, CONCEPTO: DEVOLUCION DE PASAJES, CUENTA DE DEPOSITO: CUENTA UNICA DEL TESORO</t>
  </si>
  <si>
    <t>00526012001 DEPOSITO DE EFECTIVO, DEPOSITANTE: BOLIVIA TV. GISELA LOPEZ R., CONCEPTO: DEVOLUCION DE VIATICOS, CUENTA DE DEPOSITO: CUENTA UNICA DEL TESORO</t>
  </si>
  <si>
    <t>00099021001 DEPOSITO DE EFECTIVO, DEPOSITANTE: RC - 8 "BRAUN", CONCEPTO: REVERSION DE COMBUSTIBLE MES DE ENERO DEL 2015, CUENTA DE DEPOSITO: CUENTA UNICA DEL TESORO</t>
  </si>
  <si>
    <t>00526012001 DEPOSITO DE EFECTIVO, DEPOSITANTE: SELENE PINTO OLIVERA - BOLIVIA TV, CONCEPTO: DEVOLUCIÓN DE VIÁTICOS, CUENTA DE DEPOSITO: CUENTA UNICA DEL TESORO</t>
  </si>
  <si>
    <t>00099021001 DEPOSITO DE EFECTIVO, DEPOSITANTE: MARILIN LOURDES VILLA OLIVERA, CONCEPTO: DOBLE PERCEPCION, CUENTA DE DEPOSITO: CUENTA UNICA DEL TESORO</t>
  </si>
  <si>
    <t>00660012006 DEP.DE CHEQ.AJENOS,RET.DE CAM.,CONCEPTO: CUENTAS POR COBRAR Y EXEDENTE DE LLAMADAS TELEFONICAS,DEP.: ORGANO JUDICIAL - DTO ORURO , PROCEDENCIA: BANCO UNION S.A., CHEQUE: 765, FECHA DE EMISION:24/08/2016</t>
  </si>
  <si>
    <t>00523012001 DEP.DE CHEQ.AJENOS,RET.DE CAM.,CONCEPTO: PAGO POR LA PRESTACION DE SERVICIOS POSTALES,DEP.: ECOBOL , PROCEDENCIA: BANCO MERCANTIL SANTA CRUZ SA., CHEQUE: 946, FECHA DE EMISION:23/08/2016</t>
  </si>
  <si>
    <t>00523012001 DEP.DE CHEQ.AJENOS,RET.DE CAM.,CONCEPTO: PAGO POR LA PRESTACION DE SERVICIOS POSTALES,DEP.: ECOBOL , PROCEDENCIA: BANCO NACIONAL DE BOLIVIA S.A., CHEQUE: 824679, FECHA DE EMISION:17/08/2016</t>
  </si>
  <si>
    <t>00523012001 DEP.DE CHEQ.AJENOS,RET.DE CAM.,CONCEPTO: PAGO POR LA PRESTACION DE SERVICIOS POSTALES,DEP.: ECOBOL , PROCEDENCIA: BANCO NACIONAL DE BOLIVIA S.A., CHEQUE: 824680, FECHA DE EMISION:17/08/2016</t>
  </si>
  <si>
    <t>00523012001 DEPOSITO DE EFECTIVO, DEPOSITANTE: CLEMENTE CALLISAYA CALLISAYA, CONCEPTO: INGRESOS EXTRAORDINARIOS, CUENTA DE DEPOSITO: CUENTA UNICA DEL TESORO</t>
  </si>
  <si>
    <t>00099021001 DEPOSITO DE EFECTIVO, DEPOSITANTE: DOLLY ASUNTA CORDOVA LOPEZ, CONCEPTO: PREVENTIVO 1565, CUENTA DE DEPOSITO: CUENTA UNICA DEL TESORO</t>
  </si>
  <si>
    <t>00099021001 DEPOSITO DE EFECTIVO, DEPOSITANTE: DOLLY ASUNTA CORDOVA LOPEZ, CONCEPTO: PREVENTIVO 1564, CUENTA DE DEPOSITO: CUENTA UNICA DEL TESORO</t>
  </si>
  <si>
    <t>00015021101 DEP.DE CHEQ.AJENOS,RET.DE CAM.,CONCEPTO: ASIGNACIONES,DEP.: UNIPOL , PROCEDENCIA: BANCO UNION S.A., CHEQUE: 60, FECHA DE EMISION:24/08/2016</t>
  </si>
  <si>
    <t>00099021001 DEPOSITO DE EFECTIVO, DEPOSITANTE: PEDRO CRUZ MAYTA, CONCEPTO: DEVOLUCION DE PAGO UNICO SEGUN DS. 822, CUENTA DE DEPOSITO: CUENTA UNICA DEL TESORO</t>
  </si>
  <si>
    <t>00212082004 DEPOSITO DE EFECTIVO, DEPOSITANTE: FREDY OCHOA, CONCEPTO: DEVOLUCIÓN GASTOS OPERATIVOS, CUENTA DE DEPOSITO: CUENTA UNICA DEL TESORO</t>
  </si>
  <si>
    <t>00099021001 DEPOSITO DE EFECTIVO, DEPOSITANTE: JORGE ALVARO BRAÑEZ VARGAS, CONCEPTO: DEVOLUCION DE PASAJES / VIATICOS, CUENTA DE DEPOSITO: CUENTA UNICA DEL TESORO</t>
  </si>
  <si>
    <t>00206012001 DEP.DE CHEQ.AJENOS,RET.DE CAM.,CONCEPTO: REVERSIÓN POR RECURSOS NO EJECUTADOS,DEP.: INE , PROCEDENCIA: BANCO UNION S.A., CHEQUE: 3742, FECHA DE EMISION:29/08/2016</t>
  </si>
  <si>
    <t>00291012008 DEPOSITO DE EFECTIVO, DEPOSITANTE: ISOVIAL S.A.S., CONCEPTO: SERVICIO DE LABORATORIO DE ENSAYOS DE ASFALTOS ABC, CUENTA DE DEPOSITO: CUENTA UNICA DEL TESORO</t>
  </si>
  <si>
    <t>00523012001 DEP.DE CHEQ.AJENOS,RET.DE CAM.,CONCEPTO: PAGO POR LA PRESTACION DE SERVICIOS POSTALES,DEP.: ECOBOL , PROCEDENCIA: BANCO BISA S.A., CHEQUE: 2619, FECHA DE EMISION:19/08/2016</t>
  </si>
  <si>
    <t>00523012001 DEP.DE CHEQ.AJENOS,RET.DE CAM.,CONCEPTO: PAGO POR LA PRESTACION DE SERVICIOS POSTALES,DEP.: ECOBOL , PROCEDENCIA: BANCO BISA S.A., CHEQUE: 1589, FECHA DE EMISION:19/08/2016</t>
  </si>
  <si>
    <t>00099021001 DEPOSITO DE EFECTIVO, DEPOSITANTE: EPIFANIO RAMOS ALVAREZ, CONCEPTO: DOBLE PERCEPCION, CUENTA DE DEPOSITO: CUENTA UNICA DEL TESORO</t>
  </si>
  <si>
    <t>00523012001 DEP.DE CHEQ.AJENOS,RET.DE CAM.,CONCEPTO: PAGO POR PRESTACION DE SERVICIOS POSTALES,DEP.: ECOBOL , PROCEDENCIA: BANCO BISA S.A., CHEQUE: 12889, FECHA DE EMISION:20/08/2016</t>
  </si>
  <si>
    <t>00523012001 DEP.DE CHEQ.AJENOS,RET.DE CAM.,CONCEPTO: PAGO POR PRESTACION DE SERVICIOS POSTALES,DEP.: ECOBOL , PROCEDENCIA: BANCO BISA S.A., CHEQUE: 6922, FECHA DE EMISION:22/08/2016</t>
  </si>
  <si>
    <t>00523012001 DEP.DE CHEQ.AJENOS,RET.DE CAM.,CONCEPTO: PAGO POR PRESTACION DE SERVICIOS POSTALES,DEP.: ECOBOL , PROCEDENCIA: BANCO BISA S.A., CHEQUE: 2618, FECHA DE EMISION:19/08/2016</t>
  </si>
  <si>
    <t>00523012001 DEP.DE CHEQ.AJENOS,RET.DE CAM.,CONCEPTO: PAGO POR PRESTACION DE SERVICIOS POSTALES,DEP.: ECOBOL , PROCEDENCIA: BANCO BISA S.A., CHEQUE: 12888, FECHA DE EMISION:18/08/2016</t>
  </si>
  <si>
    <t>00523012001 DEP.DE CHEQ.AJENOS,RET.DE CAM.,CONCEPTO: PAGO POR PRESTACION DE SERVICIOS POSTALES,DEP.: ECOBOL , PROCEDENCIA: BANCO BISA S.A., CHEQUE: 5119, FECHA DE EMISION:18/08/2016</t>
  </si>
  <si>
    <t>00574012002 DEP.DE CHEQ.AJENOS,RET.DE CAM.,CONCEPTO: DEVOLUCION FONDOS ASIGNADOS,DEP.: LACTEOSBOL , PROCEDENCIA: BANCO UNION S.A., CHEQUE: 4372, FECHA DE EMISION:24/08/2016</t>
  </si>
  <si>
    <t>00574012002 DEP.DE CHEQ.AJENOS,RET.DE CAM.,CONCEPTO: DEVOLUCION FONDOS ASIGNADOS,DEP.: LACTEOSBOL , PROCEDENCIA: BANCO UNION S.A., CHEQUE: 4369, FECHA DE EMISION:24/08/2016</t>
  </si>
  <si>
    <t>00523012001 DEP.DE CHEQ.AJENOS,RET.DE CAM.,CONCEPTO: PAGO POR PRESTACION DE SERVICIOS POSTALES,DEP.: ECOBOL , PROCEDENCIA: BANCO BISA S.A., CHEQUE: 5118, FECHA DE EMISION:18/08/2016</t>
  </si>
  <si>
    <t>00099021001 DEP.DE CHEQ.AJENOS,RET.DE CAM.,CONCEPTO: DEVOLUCION DE SALDOS NO EJECUTADOS TEDLP,DEP.: TRIBUNAL ELECTORAL DEPARTAMENTAL L.P. , PROCEDENCIA: BANCO UNION S.A., CHEQUE: 7954, FECHA DE EMISION:29/08/2016</t>
  </si>
  <si>
    <t>00099021001 DEPOSITO DE EFECTIVO, DEPOSITANTE: VICTOR HUGO CANEDO MALDONADO, CONCEPTO: REVERSIÓN DE PASAJES POR COMISIÓN DEL SERVICIO, CUENTA DE DEPOSITO: CUENTA UNICA DEL TESORO</t>
  </si>
  <si>
    <t>00526012001 DEPOSITO DE EFECTIVO, DEPOSITANTE: ALEXANDRO SARSURI FLORES - BOLIVIA TV, CONCEPTO: DEVOLUCION PASAJES Y VIATICO - VIAJE SUCRE, CUENTA DE DEPOSITO: CUENTA UNICA DEL TESORO</t>
  </si>
  <si>
    <t>00526012001 DEPOSITO DE EFECTIVO, DEPOSITANTE: JUAN CARLOS MAMANI HUANCA, CONCEPTO: DEVOLUCION PASAJES Y VIATICOS-VIAJE SUCRE, CUENTA DE DEPOSITO: CUENTA UNICA DEL TESORO</t>
  </si>
  <si>
    <t>00526012001 DEP.DE CHEQ.AJENOS,RET.DE CAM.,CONCEPTO: DEP SALDO FONDO OPERATIVO REGIONAL SANTA CRUZ CIERRE POR DENUNCIA JEFE ADMINISTRATIVO,DEP.: BOLIVIA TV , PROCEDENCIA: BANCO UNION S.A., CHEQUE: 15528, FECHA DE EMISION:30/08/2016</t>
  </si>
  <si>
    <t>00224012002 DEPOSITO DE EFECTIVO, DEPOSITANTE: MARCO ANTONIO PINTO CALIZAYA, CONCEPTO: DEVOLUCION DE RECURSOS PASAJES NO UTILIZADOS, CUENTA DE DEPOSITO: CUENTA UNICA DEL TESORO</t>
  </si>
  <si>
    <t>00099021001 DEPOSITO DE EFECTIVO, DEPOSITANTE: MINISTERIO DE DEPORTES, CONCEPTO: DEVOLUCION DE FONDOS NO UTILIZADOS, CUENTA DE DEPOSITO: CUENTA UNICA DEL TESORO</t>
  </si>
  <si>
    <t>00523012001 DEP.DE CHEQ.AJENOS,RET.DE CAM.,CONCEPTO: PAGO POR LA PRESTACION DE SERVICIOS POSTALES,DEP.: ECOBOL , PROCEDENCIA: BANCO BISA S.A., CHEQUE: 5408, FECHA DE EMISION:18/08/2016</t>
  </si>
  <si>
    <t>00340012003 DEPOSITO DE EFECTIVO, DEPOSITANTE: PILAR M. DE LA RIVA SANDOVAL, CONCEPTO: DEVOLUCIÓN DE VIÁTICOS, CUENTA DE DEPOSITO: CUENTA UNICA DEL TESORO</t>
  </si>
  <si>
    <t>00526012001 DEPOSITO DE EFECTIVO, DEPOSITANTE: WILSON E. QUISPE, CONCEPTO: DEVOLUCION DE PASAJES, CUENTA DE DEPOSITO: CUENTA UNICA DEL TESORO</t>
  </si>
  <si>
    <t>00526012001 DEPOSITO DE EFECTIVO, DEPOSITANTE: FRANZ LLIULLY CHIPANA, CONCEPTO: DEVOLUCION DE PASAJES, CUENTA DE DEPOSITO: CUENTA UNICA DEL TESORO</t>
  </si>
  <si>
    <t>00086047002 DEPOSITO DE EFECTIVO, DEPOSITANTE: INTERNACIONAL TARIJA, CONCEPTO: DEVOLUCION, CUENTA DE DEPOSITO: CUENTA UNICA DEL TESORO</t>
  </si>
  <si>
    <t>00212082001 DEPOSITO DE EFECTIVO, DEPOSITANTE: RAMIRO COCARICO - INRA LA PAZ, CONCEPTO: DEVOLUCION DE GASTOS OPERATIVOS, CUENTA DE DEPOSITO: CUENTA UNICA DEL TESORO</t>
  </si>
  <si>
    <t>00086018025 DEPOSITO DE EFECTIVO, DEPOSITANTE: ELIANA CHINO PEÑA - MMAYA, CONCEPTO: DEVOLUCION DE PASAJES, CUENTA DE DEPOSITO: CUENTA UNICA DEL TESORO</t>
  </si>
  <si>
    <t>00046024204 DEPOSITO DE EFECTIVO, DEPOSITANTE: SUSANA SOLANO ROMERO, CONCEPTO: REVERSION, CUENTA DE DEPOSITO: CUENTA UNICA DEL TESORO</t>
  </si>
  <si>
    <t>00016011101 DEPOSITO DE EFECTIVO, DEPOSITANTE: MINISTERIO DE EDUCACION LUCIA HERRERA VELASQUEZ, CONCEPTO: DEVOLUCION SALDO PASAJES Y VIATICOS, CUENTA DE DEPOSITO: CUENTA UNICA DEL TESORO</t>
  </si>
  <si>
    <t>00099021001 DEPOSITO DE EFECTIVO, DEPOSITANTE: MARCELA MAMANI CHOQUE DE QUISBERT, CONCEPTO: REVERSION EN PARTIDA GASTOS MEDICOS SOCIALES, CUENTA DE DEPOSITO: CUENTA UNICA DEL TESORO</t>
  </si>
  <si>
    <t>00523012001 DEP.DE CHEQ.AJENOS,RET.DE CAM.,CONCEPTO: VENTA DE SERVICIO ECOBOL,DEP.: BENJAMIN AQUINO , PROCEDENCIA: BANCO BISA S.A., CHEQUE: 4652, FECHA DE EMISION:12/08/2016</t>
  </si>
  <si>
    <t>00523012001 DEP.DE CHEQ.AJENOS,RET.DE CAM.,CONCEPTO: VENTA DE SERVICIO ECOBOL,DEP.: BENJAMIN AQUINO , PROCEDENCIA: BANCO BISA S.A., CHEQUE: 3332, FECHA DE EMISION:12/08/2016</t>
  </si>
  <si>
    <t>00523012001 DEP.DE CHEQ.AJENOS,RET.DE CAM.,CONCEPTO: VENTA DE SERVICIO ECOBOL,DEP.: BENJAMIN AQUINO , PROCEDENCIA: BANCO BISA S.A., CHEQUE: 4806, FECHA DE EMISION:12/08/2016</t>
  </si>
  <si>
    <t>00523012001 DEP.DE CHEQ.AJENOS,RET.DE CAM.,CONCEPTO: VENTA DE SERVICIO ECOBOL,DEP.: BENJAMIN AQUINO , PROCEDENCIA: BANCO BISA S.A., CHEQUE: 708, FECHA DE EMISION:15/08/2016</t>
  </si>
  <si>
    <t>00523012001 DEP.DE CHEQ.AJENOS,RET.DE CAM.,CONCEPTO: VENTA DE SERVICIO ECOBOL,DEP.: BENJAMIN AQUINO , PROCEDENCIA: BANCO BISA S.A., CHEQUE: 1708, FECHA DE EMISION:08/08/2016</t>
  </si>
  <si>
    <t>00523012001 DEP.DE CHEQ.AJENOS,RET.DE CAM.,CONCEPTO: VENTA DE SERVICIO ECOBOL,DEP.: BENJAMIN AQUINO , PROCEDENCIA: BANCO BISA S.A., CHEQUE: 1588, FECHA DE EMISION:18/08/2016</t>
  </si>
  <si>
    <t>00523012001 DEP.DE CHEQ.AJENOS,RET.DE CAM.,CONCEPTO: VENTA DE SERVICIO ECOBOL,DEP.: BENJAMIN AQUINO , PROCEDENCIA: BANCO BISA S.A., CHEQUE: 5406, FECHA DE EMISION:17/08/2016</t>
  </si>
  <si>
    <t>00523012001 DEP.DE CHEQ.AJENOS,RET.DE CAM.,CONCEPTO: VENTA DE SERVICIO ECOBOL,DEP.: BENJAMIN AQUINO , PROCEDENCIA: BANCO BISA S.A., CHEQUE: 12891, FECHA DE EMISION:20/08/2016</t>
  </si>
  <si>
    <t>00523012001 DEP.DE CHEQ.AJENOS,RET.DE CAM.,CONCEPTO: VENTA DE SERVICIO ECOBOL,DEP.: BENJAMIN AQUINO , PROCEDENCIA: BANCO MERCANTIL SANTA CRUZ SA., CHEQUE: 1271, FECHA DE EMISION:23/08/2016</t>
  </si>
  <si>
    <t>00523012001 DEP.DE CHEQ.AJENOS,RET.DE CAM.,CONCEPTO: VENTA DE SERVICIO ECOBOL,DEP.: BENJAMIN AQUINO , PROCEDENCIA: BANCO MERCANTIL SANTA CRUZ SA., CHEQUE: 1269, FECHA DE EMISION:18/08/2016</t>
  </si>
  <si>
    <t>00523012001 DEP.DE CHEQ.AJENOS,RET.DE CAM.,CONCEPTO: VENTA DE SERVICIO ECOBOL,DEP.: BENJAMIN AQUINO , PROCEDENCIA: BANCO DE CREDITO DE BOLIVIA S.A., CHEQUE: 9563, FECHA DE EMISION:19/08/2016</t>
  </si>
  <si>
    <t>00523012001 DEP.DE CHEQ.AJENOS,RET.DE CAM.,CONCEPTO: VENTA DE SERVICIO ECOBOL,DEP.: BENJAMIN AQUINO , PROCEDENCIA: BANCO UNION S.A., CHEQUE: 3918, FECHA DE EMISION:18/08/2016</t>
  </si>
  <si>
    <t>00523012001 DEP.DE CHEQ.AJENOS,RET.DE CAM.,CONCEPTO: VENTA DE SERVICIO ECOBOL,DEP.: BENJAMIN AQUINO , PROCEDENCIA: BANCO BISA S.A., CHEQUE: 2617, FECHA DE EMISION:19/08/2016</t>
  </si>
  <si>
    <t>00523012001 DEP.DE CHEQ.AJENOS,RET.DE CAM.,CONCEPTO: VENTA DE SERVICIO ECOBOL,DEP.: BENJAMIN AQUINO , PROCEDENCIA: BANCO BISA S.A., CHEQUE: 5114, FECHA DE EMISION:17/08/2016</t>
  </si>
  <si>
    <t>00523012001 DEP.DE CHEQ.AJENOS,RET.DE CAM.,CONCEPTO: VENTA DE SERVICIO ECOBOL,DEP.: BENJAMIN AQUINO , PROCEDENCIA: BANCO BISA S.A., CHEQUE: 6920, FECHA DE EMISION:16/08/2016</t>
  </si>
  <si>
    <t>00342012001 DEPOSITO DE EFECTIVO, DEPOSITANTE: JAVIER R. DELGADILLO ANDRADE-C.I.5194019 CBBA, CONCEPTO: DEVOLUCION CURSO DE TEAM BUILDING Y TALLER DE CUERDAS AEVIVIENDA, CUENTA DE DEPOSITO: CUENTA UNICA DEL TESORO</t>
  </si>
  <si>
    <t>00070011102 DEPOSITO DE EFECTIVO, DEPOSITANTE: JOSE ARTURO LAVADENZ BARRIOS MIN.DE TRABAJO, CONCEPTO: DEVOLUCION DE FONDOS EN AVANCE PARA COMPRAS EN LA CIUDAD DE COBIJA - PANDO, CUENTA DE DEPOSITO: CUENTA UNICA DEL TESORO</t>
  </si>
  <si>
    <t>00015011108 DEP.DE CHEQ.AJENOS,RET.DE CAM.,CONCEPTO: DEP. DE REMANENTES,DEP.: MINISTERIO DE GOBIERNO , PROCEDENCIA: BANCO UNION S.A., CHEQUE: 50603, FECHA DE EMISION:24/08/2016</t>
  </si>
  <si>
    <t>00523012001 DEP.DE CHEQ.AJENOS,RET.DE CAM.,CONCEPTO: PAGO POR PRESTACION DE SERVICIOS POSTALES,DEP.: ECOBOL , PROCEDENCIA: BANCO UNION S.A., CHEQUE: 3115, FECHA DE EMISION:18/08/2016</t>
  </si>
  <si>
    <t>00523012001 DEP.DE CHEQ.AJENOS,RET.DE CAM.,CONCEPTO: PAGO POR PRESTACION DE SERVICIOS POSTALES,DEP.: ECOBOL , PROCEDENCIA: BANCO UNION S.A., CHEQUE: 1308, FECHA DE EMISION:17/08/2016</t>
  </si>
  <si>
    <t>00523012001 DEP.DE CHEQ.AJENOS,RET.DE CAM.,CONCEPTO: PAGO POR PRESTACION DE SERVICIOS POSTALES,DEP.: ECOBOL , PROCEDENCIA: BANCO UNION S.A., CHEQUE: 19219, FECHA DE EMISION:25/08/2016</t>
  </si>
  <si>
    <t>00046024204 DEPOSITO DE EFECTIVO, DEPOSITANTE: VICTOR QUISPE P. MINISTERIO DE SALUD, CONCEPTO: DEVOLUCION DE 2 DIAS VIATICO Y PASAJES, CARRERA PUEBLOS INDIGENAS ABIYALA, CUENTA DE DEPOSITO: CUENTA UNICA DEL TESORO</t>
  </si>
  <si>
    <t>00099021001 DEPOSITO DE EFECTIVO, DEPOSITANTE: JORGE LUIS FLORES FLORES, CONCEPTO: REVERSION SERVICIOS BASICOS, CUENTA DE DEPOSITO: CUENTA UNICA DEL TESORO</t>
  </si>
  <si>
    <t>00526012001 DEPOSITO DE EFECTIVO, DEPOSITANTE: DAVID JULIAN CORONEL MAMANI, CONCEPTO: DEVOLUCION DE PASAJES, CUENTA DE DEPOSITO: CUENTA UNICA DEL TESORO</t>
  </si>
  <si>
    <t>00660122001 DEP.DE CHEQ.AJENOS,RET.DE CAM.,CONCEPTO: RECUPERACION POR EXCEDENTE TELEFONO DE MAYO - JUNIO Y JULIO 2016,DEP.: ORG.JUD. - DAF DISTRITO SANTA CRUZ , PROCEDENCIA: BANCO UNION S.A., CHEQUE: 3049, FECHA DE EMISION:24/08/2016</t>
  </si>
  <si>
    <t>00660122001 DEP.DE CHEQ.AJENOS,RET.DE CAM.,CONCEPTO: RECUPERACION EXCEDENTE DE TELEFONO DE JUNIO Y JULIO 2016,DEP.: ORG.JUD. - DAF DISTRITO SANTA CRUZ , PROCEDENCIA: BANCO UNION S.A., CHEQUE: 3050, FECHA DE EMISION:24/08/2016</t>
  </si>
  <si>
    <t>00512032001 DEP.DE CHEQ.AJENOS,RET.DE CAM.,CONCEPTO: DEVOLUCION,DEP.: BLOQUE TEC. CBBA AASANA , PROCEDENCIA: BANCO UNION S.A., CHEQUE: 1730, FECHA DE EMISION:29/08/2016</t>
  </si>
  <si>
    <t>00660012006 DEP.DE CHEQ.AJENOS,RET.DE CAM.,CONCEPTO: DEP. POR MULTAS GESTION 2015 FABIAN GAS,DEP.: ORG.JUD. - DISTRITO SANTA CRUZ , PROCEDENCIA: BANCO UNION S.A., CHEQUE: 3018, FECHA DE EMISION:17/08/2016</t>
  </si>
  <si>
    <t>00512032001 DEP.DE CHEQ.AJENOS,RET.DE CAM.,CONCEPTO: DEVOLUCION,DEP.: BLOQUE TEC. CBBA AASANA , PROCEDENCIA: BANCO UNION S.A., CHEQUE: 1729, FECHA DE EMISION:29/08/2016</t>
  </si>
  <si>
    <t>00526012001 DEPOSITO DE EFECTIVO, DEPOSITANTE: JAIME AÑAHUAYA MARTINEZ, CONCEPTO: DEVOLUCION DE VIATICOS, CUENTA DE DEPOSITO: CUENTA UNICA DEL TESORO</t>
  </si>
  <si>
    <t>00234014202 DEP.DE CHEQ.AJENOS,RET.DE CAM.,CONCEPTO: DEVOLUCION AL C-31 N° 534, PARTIDA N° 22110,DEP.: HECTOR INARRA GUTIERREZ , PROCEDENCIA: BANCO UNION S.A., CHEQUE: 115, FECHA DE EMISION:30/08/2016</t>
  </si>
  <si>
    <t>00234014202 DEPOSITO DE EFECTIVO, DEPOSITANTE: JUAN ROQUE LOBATON, CONCEPTO: DEVOLUCION AL C-31 N° 575, PARTIDA N° 851, CUENTA DE DEPOSITO: CUENTA UNICA DEL TESORO</t>
  </si>
  <si>
    <t>00234014202 DEPOSITO DE EFECTIVO, DEPOSITANTE: JUAN ROQUE LOBATON, CONCEPTO: DEVOLUCION AL C-31 N° 573, PARTIDA N° 24120, CUENTA DE DEPOSITO: CUENTA UNICA DEL TESORO</t>
  </si>
  <si>
    <t>00234014202 DEPOSITO DE EFECTIVO, DEPOSITANTE: JUAN ROQUE LOBATON, CONCEPTO: DEVOLUCION AL C-31 N° 573, PARTIDA N° 34110, CUENTA DE DEPOSITO: CUENTA UNICA DEL TESORO</t>
  </si>
  <si>
    <t>00099021001 DEP.DE CHEQ.AJENOS,RET.DE CAM.,CONCEPTO: REVERSION DE SALDOS,DEP.: KATERINE MAMANI - MINISTERIO DE EDUCACION , PROCEDENCIA: BANCO UNION S.A., CHEQUE: 5453, FECHA DE EMISION:31/08/2016</t>
  </si>
  <si>
    <t>00010011102 DEP.DE CHEQ.AJENOS,RET.DE CAM.,CONCEPTO: REPOSICION DE VALORADAS ANULADAS SERECI POR SRA. PATRICIA FERNANDEZ CORAZO SEVILLA-ESPAÑA,DEP.: PATRICIA FERNANDEZ CORAZO , PROCEDENCIA: BANCO UNION S.A., CHEQUE: 977, FECHA DE EMISION:31/08/2016</t>
  </si>
  <si>
    <t>00010011101 DEP.DE CHEQ.AJENOS,RET.DE CAM.,CONCEPTO: DEP ADJUDICACION SEIS VEHICULOS EN REMATE DE PROPIEDAD DEL MRE,DEP.: MINISTERIO DE RELACIONES ESTERIORES , PROCEDENCIA: BANCO UNION S.A., CHEQUE: 976, FECHA DE EMISION:31/08/2016</t>
  </si>
  <si>
    <t>00070018001 DEP.DE CHEQ.AJENOS,RET.DE CAM.,CONCEPTO: DEV. DE PASAJES EFECTUADO POR LA AGENCIA CONSEJEROS DE VIAJE A FAVOR DE MARIA LUISA BALBOA,DEP.: MINISTERIO DE TRABAJO , PROCEDENCIA: BANCO UNION S.A., CHEQUE: 7681, FECHA DE EMISION:30/08/2016</t>
  </si>
  <si>
    <t>00046024204 DEPOSITO DE EFECTIVO, DEPOSITANTE: CLAUDIO CABEZAS, CONCEPTO: DEVOLUCION DE VIATICOS, CUENTA DE DEPOSITO: CUENTA UNICA DEL TESORO</t>
  </si>
  <si>
    <t>00212012018 DEPOSITO DE EFECTIVO, DEPOSITANTE: EDWIN EBDON MAMANI CAZAS, CONCEPTO: INRA - DEVOLUCION DE VIATICOS, CUENTA DE DEPOSITO: CUENTA UNICA DEL TESORO</t>
  </si>
  <si>
    <t>00020011102 DEP.DE CHEQ.AJENOS,RET.DE CAM.,CONCEPTO: PAGO DE HABERES DEL MES DE AGOSTO/ 2016 DGTAM PERSONAL EVENTUAL,DEP.: TRANSPORTE AEREO MILITAR , PROCEDENCIA: BANCO UNION S.A., CHEQUE: 16014, FECHA DE EMISION:31/08/2016</t>
  </si>
  <si>
    <t>00020011102 DEP.DE CHEQ.AJENOS,RET.DE CAM.,CONCEPTO: PAGO DE HABERES DEL MES DE AGOSTO / 2016 DGTAM PERSONAL CONSULTOR EN LINEA,DEP.: TRANSPORTE AEREO MILITAR , PROCEDENCIA: BANCO UNION S.A., CHEQUE: 16015, FECHA DE EMISION:31/08/2016</t>
  </si>
  <si>
    <t>00099021001 DEPOSITO DE EFECTIVO, DEPOSITANTE: ROLANDO NELSON ARUQUIPA MAMANI, CONCEPTO: REVERSION PARCIAL, CUENTA DE DEPOSITO: CUENTA UNICA DEL TESORO</t>
  </si>
  <si>
    <t>00099021001 DEPOSITO DE EFECTIVO, DEPOSITANTE: ARMADA BOLIVIANA, CONCEPTO: DEVOLUCION PASAJES, CUENTA DE DEPOSITO: CUENTA UNICA DEL TESORO</t>
  </si>
  <si>
    <t>00046024204 DEPOSITO DE EFECTIVO, DEPOSITANTE: AMILCAR BARRIGA V. - MINISTERIO DE SALUD, CONCEPTO: DEVOLUCION DE FONDOS NO UTILIZADOS, CUENTA DE DEPOSITO: CUENTA UNICA DEL TESORO</t>
  </si>
  <si>
    <t>00222014302 DEPOSITO DE EFECTIVO, DEPOSITANTE: VICTORIA MAMANI, CONCEPTO: SALDO DE FLETE Y ALMACENAMIENTO, CUENTA DE DEPOSITO: CUENTA UNICA DEL TESORO</t>
  </si>
  <si>
    <t>00234014202 DEPOSITO DE EFECTIVO, DEPOSITANTE: SERGEOMIN-JORGE VEGA ENRRIQUEZ, CONCEPTO: DEVOLUCION AL C-31 N° 573, PARTIDA N° 259, CUENTA DE DEPOSITO: CUENTA UNICA DEL TESORO</t>
  </si>
  <si>
    <t>00590012001 DEPOSITO DE EFECTIVO, DEPOSITANTE: FABIOLA SDENKA TORRICO PANOZO, CONCEPTO: POR RETENCION DEL IT, CUENTA DE DEPOSITO: CUENTA UNICA DEL TESORO</t>
  </si>
  <si>
    <t>00130012001 DEPOSITO DE EFECTIVO, DEPOSITANTE: COOPERATIVA MINERA AURIFERA "UNION" LTDA, CONCEPTO: CANCELACION DE CREDITO, CUENTA DE DEPOSITO: CUENTA UNICA DEL TESORO</t>
  </si>
  <si>
    <t>00099021001 DEPOSITO DE EFECTIVO, DEPOSITANTE: BATING. I "CNL EUSTAQUIO MENDEZ", CONCEPTO: SS.BB. ENERGIA ELECTRICA DICIEMBRE, CUENTA DE DEPOSITO: CUENTA UNICA DEL TESORO</t>
  </si>
  <si>
    <t>00010011102 DEPOSITO DE EFECTIVO, DEPOSITANTE: ELISHEBA AUZA SAUNERO, CONCEPTO: REPOSICION DE VALORES ANULADOS PARIS MAYO Y JUNIO 2013, CUENTA DE DEPOSITO: CUENTA UNICA DEL TESORO</t>
  </si>
  <si>
    <t>00066018006 DEPOSITO DE EFECTIVO, DEPOSITANTE: FREDY MORATO ROJAS, CONCEPTO: DEVOLUCION DE SALDOS NO EJECUTADOS DE FONDOS EN AVANCE, CUENTA DE DEPOSITO: CUENTA UNICA DEL TESORO</t>
  </si>
  <si>
    <t>00291012002 DEPOSITO DE EFECTIVO, DEPOSITANTE: TEODORO ARPA VILLCA, CONCEPTO: DEVOLUCION DE DEP. DE AGUINALDO, CUENTA DE DEPOSITO: CUENTA UNICA DEL TESORO</t>
  </si>
  <si>
    <t>00099021001 DEPOSITO DE EFECTIVO, DEPOSITANTE: BRAULIO QUISPE BARRERA, CONCEPTO: DEVOLUCION POR COBRO INDEBIDO, CUENTA DE DEPOSITO: CUENTA UNICA DEL TESORO</t>
  </si>
  <si>
    <t>00212012001 DEPOSITO DE EFECTIVO, DEPOSITANTE: INRA-FRANCISCA VILMA ESPINOZA MARDOÑEZ-D.N., CONCEPTO: INRA-DEVOLUCION DE VIATICOS, CUENTA DE DEPOSITO: CUENTA UNICA DEL TESORO</t>
  </si>
  <si>
    <t>00290012001 DEP.DE CHEQ.AJENOS,RET.DE CAM.,CONCEPTO: DESCUENTO A CONSULTORES DE LINEA OF. CENTRAL,DEP.: SERVICIO DE IMPUESTOS NACIONALES , PROCEDENCIA: BANCO UNION S.A., CHEQUE: 4009, FECHA DE EMISION:31/08/2016</t>
  </si>
  <si>
    <t>00290204101 DEP.DE CHEQ.AJENOS,RET.DE CAM.,CONCEPTO: DEP. PARA REVERSION GERENCIA DISTRITAL QUILLACOLLO,DEP.: SERVICIO DE IMPUESTOS NACIONALES , PROCEDENCIA: BANCO UNION S.A., CHEQUE: 4005, FECHA DE EMISION:29/08/2016</t>
  </si>
  <si>
    <t>00660122001 DEP.DE CHEQ.AJENOS,RET.DE CAM.,CONCEPTO: RECUPERACION EXEDENTE TELEFONICO DE JUNIO - JULIO 2016 ROSE MARU CHAVEZ,DEP.: ORGANO JUDICIAL - DTO STA CRUZ , PROCEDENCIA: BANCO UNION S.A., CHEQUE: 3076, FECHA DE EMISION:30/08/2016</t>
  </si>
  <si>
    <t>00290202001 DEP.DE CHEQ.AJENOS,RET.DE CAM.,CONCEPTO: DEP. PARA REVERSION GERENCIA DISTRITAL QUILLACOLLO,DEP.: SERVICIO DE IMPUESTOS NACIONALES , PROCEDENCIA: BANCO UNION S.A., CHEQUE: 4004, FECHA DE EMISION:29/08/2016</t>
  </si>
  <si>
    <t>00290012001 DEP.DE CHEQ.AJENOS,RET.DE CAM.,CONCEPTO: DESCUENTOS A CONSULTORES DE LINEA OF. CENTRAL JUL /16,DEP.: SERVICIO DE IMPUESTOS NACIONALES , PROCEDENCIA: BANCO UNION S.A., CHEQUE: 4007, FECHA DE EMISION:29/08/2016</t>
  </si>
  <si>
    <t>00660102001 DEP.DE CHEQ.AJENOS,RET.DE CAM.,CONCEPTO: CUENTAS POR COBRAR POR EXCESO DE LLAMADAS TELEFONICAS GESTION 2012-2013 LEONARDO CAVERO-EDUARDO VELA,DEP.: ORGANO JUDICIAL - DTO POTOSI</t>
  </si>
  <si>
    <t>00290012001 DEP.DE CHEQ.AJENOS,RET.DE CAM.,CONCEPTO: DESCUENTO A CONSULTORES DE LINEA OF. CENTRAL MARZO Y JULIO/2016,DEP.: SERVICIO DE IMPUESTOS NACIONALES , PROCEDENCIA: BANCO UNION S.A., CHEQUE: 4011, FECHA DE EMISION:31/08/2016</t>
  </si>
  <si>
    <t>00578012002 DEP.DE CHEQ.AJENOS,RET.DE CAM.,CONCEPTO: REVERSION,DEP.: BOLIVIANA DE AVIACION , PROCEDENCIA: BANCO UNION S.A., CHEQUE: 6695, FECHA DE EMISION:29/08/2016</t>
  </si>
  <si>
    <t>00099021001 DEPOSITO DE EFECTIVO, DEPOSITANTE: VIVIANA ZEGARRA FERNANDEZ, CONCEPTO: EXCEDENTES POR SERVICIO DE TELEFONO MOVIL - MESES DE MARZO A JULIO DE 2016, CUENTA DE DEPOSITO: CUENTA UNICA DEL TESORO</t>
  </si>
  <si>
    <t>00523012001 DEP.DE CHEQ.AJENOS,RET.DE CAM.,CONCEPTO: PAGO POR LA PRESTACION DE SERVICIO POSTALES,DEP.: ECOBOL , PROCEDENCIA: BANCO UNION S.A., CHEQUE: 3919, FECHA DE EMISION:18/08/2016</t>
  </si>
  <si>
    <t>00523012001 DEP.DE CHEQ.AJENOS,RET.DE CAM.,CONCEPTO: PAGO POR LA PRESTACION DE SERVICIOS POSTALES,DEP.: ECOBOL , PROCEDENCIA: BANCO NACIONAL DE BOLIVIA S.A., CHEQUE: 4762477, FECHA DE EMISION:15/08/2016</t>
  </si>
  <si>
    <t>00523012001 DEP.DE CHEQ.AJENOS,RET.DE CAM.,CONCEPTO: PAGO POR LA PRESTACION DE SERVICIOS POSTALES,DEP.: ECOBOL , PROCEDENCIA: BANCO BISA S.A., CHEQUE: 12892, FECHA DE EMISION:20/08/2016</t>
  </si>
  <si>
    <t>00523012001 DEP.DE CHEQ.AJENOS,RET.DE CAM.,CONCEPTO: PAGO POR LA PRESTACION DE SERVICIOS POSTALES,DEP.: ECOBOL , PROCEDENCIA: BANCO BISA S.A., CHEQUE: 1587, FECHA DE EMISION:18/08/2016</t>
  </si>
  <si>
    <t>00523012001 DEP.DE CHEQ.AJENOS,RET.DE CAM.,CONCEPTO: PAGO POR LA PRESTACION DE SERVICIOS POSTALES,DEP.: ECOBOL , PROCEDENCIA: BANCO BISA S.A., CHEQUE: 2616, FECHA DE EMISION:19/08/2016</t>
  </si>
  <si>
    <t>00523012001 DEP.DE CHEQ.AJENOS,RET.DE CAM.,CONCEPTO: PAGO POR LA PRESTACION DE SERVICIOS POSTALES,DEP.: ECOBOL , PROCEDENCIA: BANCO BISA S.A., CHEQUE: 5407, FECHA DE EMISION:17/08/2016</t>
  </si>
  <si>
    <t>00523012001 DEP.DE CHEQ.AJENOS,RET.DE CAM.,CONCEPTO: PAGO POR LA PRESTACION DE SERVICIOS POSTALES,DEP.: ECOBOL , PROCEDENCIA: BANCO BISA S.A., CHEQUE: 584, FECHA DE EMISION:22/08/2016</t>
  </si>
  <si>
    <t>00523012001 DEP.DE CHEQ.AJENOS,RET.DE CAM.,CONCEPTO: PAGO POR LA PRESTACION DE SERVICIOS POSTALES,DEP.: ECOBOL , PROCEDENCIA: BANCO BISA S.A., CHEQUE: 580, FECHA DE EMISION:15/08/2016</t>
  </si>
  <si>
    <t>00523012001 DEP.DE CHEQ.AJENOS,RET.DE CAM.,CONCEPTO: PAGO POR LA PRESTACION DE SERVICIOS POSTALES,DEP.: ECOBOL , PROCEDENCIA: BANCO BISA S.A., CHEQUE: 330, FECHA DE EMISION:16/08/2016</t>
  </si>
  <si>
    <t>00099021001 DEPOSITO DE EFECTIVO, DEPOSITANTE: MINISTERIO DE EDUCACION, CONCEPTO: REVERSION DE BOLETA DE PAGO DEL MES DE JUNIO, CUENTA DE DEPOSITO: CUENTA UNICA DEL TESORO</t>
  </si>
  <si>
    <t>00523012001 DEP.DE CHEQ.AJENOS,RET.DE CAM.,CONCEPTO: PAGO POR LA PRESTACION DE SERVICIOS POSTALES,DEP.: ECOBOL , PROCEDENCIA: BANCO BISA S.A., CHEQUE: 331, FECHA DE EMISION:16/08/2016</t>
  </si>
  <si>
    <t>00523012001 DEP.DE CHEQ.AJENOS,RET.DE CAM.,CONCEPTO: PAGO POR LA PRESTACION DE SERVICIOS POSTALES,DEP.: ECOBOL , PROCEDENCIA: BANCO BISA S.A., CHEQUE: 194, FECHA DE EMISION:16/08/2016</t>
  </si>
  <si>
    <t>00283012002 DEP.DE CHEQ.AJENOS,RET.DE CAM.,CONCEPTO: AJUSTE,DEP.: ADUANA NAL. DE BOLIVIA , PROCEDENCIA: BANCO UNION S.A., CHEQUE: 2175, FECHA DE EMISION:31/08/2016</t>
  </si>
  <si>
    <t>00523012001 DEP.DE CHEQ.AJENOS,RET.DE CAM.,CONCEPTO: PAGO POR LA PRESTACION DE SERVICIOS POSTALES,DEP.: ECOBOL , PROCEDENCIA: BANCO BISA S.A., CHEQUE: 192, FECHA DE EMISION:12/08/2016</t>
  </si>
  <si>
    <t>00283012002 DEP.DE CHEQ.AJENOS,RET.DE CAM.,CONCEPTO: AJUSTE,DEP.: ADUANA NAL. DE BOLIVIA , PROCEDENCIA: BANCO UNION S.A., CHEQUE: 2176, FECHA DE EMISION:31/08/2016</t>
  </si>
  <si>
    <t>00523012001 DEP.DE CHEQ.AJENOS,RET.DE CAM.,CONCEPTO: PAGO POR LA PRESTACION DE SERVICIOS POSTALES,DEP.: ECOBOL , PROCEDENCIA: BANCO UNION S.A., CHEQUE: 3920, FECHA DE EMISION:18/08/2016</t>
  </si>
  <si>
    <t>00099021001 DEP.DE CHEQ.AJENOS,RET.DE CAM.,CONCEPTO: DEVOLUCION DE APORTES,DEP.: FUTURO DE BOLIVIA S.A. AFP , PROCEDENCIA: BANCO DE CREDITO DE BOLIVIA S.A., CHEQUE: 457655, FECHA DE EMISION:01/09/2016</t>
  </si>
  <si>
    <t>00099021001 DEP.DE CHEQ.AJENOS,RET.DE CAM.,CONCEPTO: REVERSION SALDOS NO EJECUTADOS POR GASTOS DIFERENTES CONCEPTOS GESTION 2016,DEP.: MINISTERIO DE DEFENSA , PROCEDENCIA: BANCO UNION S.A., CHEQUE: 13796, FECHA DE EMISION:30/08/2016</t>
  </si>
  <si>
    <t>00099021001 DEP.DE CHEQ.AJENOS,RET.DE CAM.,CONCEPTO: REVERSION DE HABERES MAYO/16 P/DOBLE PERCEPCION DE LA SRA. MARIA EUGENIA CAMACHO RADICH,DEP.: MINISTERIO DE DEFENSA , PROCEDENCIA: BANCO UNION S.A., CHEQUE: 9567, FECHA DE EMISION:31/08/2016</t>
  </si>
  <si>
    <t>00099021001 DEPOSITO DE EFECTIVO, DEPOSITANTE: WILSON DONOSO CUBA, CONCEPTO: DEVOLUCION DE LA ADQ. DE LA COMPRA DE SOAT PARA RI -11 BOQUERON, CUENTA DE DEPOSITO: CUENTA UNICA DEL TESORO</t>
  </si>
  <si>
    <t>00293054201 DEPOSITO DE EFECTIVO, DEPOSITANTE: FUNDACION CULTURAL BCB DA 05 ABNB, CONCEPTO: PASAJES SOBRETIMADOS ABONO, CUENTA DE DEPOSITO: CUENTA UNICA DEL TESORO</t>
  </si>
  <si>
    <t>00099021001 DEPOSITO DE EFECTIVO, DEPOSITANTE: EJERCITO DE BOLIVIA, CONCEPTO: REVERSIONES, CUENTA DE DEPOSITO: CUENTA UNICA DEL TESORO</t>
  </si>
  <si>
    <t>00099021001 DEPOSITO DE EFECTIVO, DEPOSITANTE: JULIO FRANCISCO INFANTES IRUSTA, CONCEPTO: DOBLE PERCEPCION, CUENTA DE DEPOSITO: CUENTA UNICA DEL TESORO</t>
  </si>
  <si>
    <t>00206012001 DEPOSITO DE EFECTIVO, DEPOSITANTE: INE, CONCEPTO: VENTAS DEL 30 DE AGOSTO DE 2016, CUENTA DE DEPOSITO: CUENTA UNICA DEL TESORO</t>
  </si>
  <si>
    <t>00206012001 DEPOSITO DE EFECTIVO, DEPOSITANTE: INE, CONCEPTO: VENTAS DEL 31 DE AGOSTO DE 2016, CUENTA DE DEPOSITO: CUENTA UNICA DEL TESORO</t>
  </si>
  <si>
    <t>00526012001 DEPOSITO DE EFECTIVO, DEPOSITANTE: YADIRA PELAEZ IMANAREICO - BOLIVIA TV, CONCEPTO: DEVOLUCIÓN DE PASAJES, CUENTA DE DEPOSITO: CUENTA UNICA DEL TESORO</t>
  </si>
  <si>
    <t>00099021001 DEPOSITO DE EFECTIVO, DEPOSITANTE: RC-10 "GRAL JOSE M. MERCADO", CONCEPTO: REVERSION TGN RECURSOS ORDINARIOS, CUENTA DE DEPOSITO: CUENTA UNICA DEL TESORO</t>
  </si>
  <si>
    <t>00254014101 DEP.DE CHEQ.AJENOS,RET.DE CAM.,CONCEPTO: TRANSFERENCIA DE RECURSOS PARA EL SEGURO AGRARIO DEL MUNICIPIO DE CURAHUARA DE CARANGAS,DEP.: INSTITUTO DEL SEGURO AGRARIO , PROCEDENCIA: BANCO UNION S.A., CHEQUE: 702, FECHA DE EMISION:02/09/2016</t>
  </si>
  <si>
    <t>00254014101 DEP.DE CHEQ.AJENOS,RET.DE CAM.,CONCEPTO: TRANSFERENCIA DE RECURSOS PARA EL SEGURO AGRARIO DEL MUNICIPIO DE YACO,DEP.: INSTITUTO DEL SEGURO AGRARIO , PROCEDENCIA: BANCO UNION S.A., CHEQUE: 701, FECHA DE EMISION:02/09/2016</t>
  </si>
  <si>
    <t>SERVICIO GENERAL DE IDENTIFICACION PERSONAL  "SEGIP"</t>
  </si>
  <si>
    <t>00340012003 DEPOSITO DE EFECTIVO, DEPOSITANTE: PILAR MONZERRAT DE LA RIVA SANDOVAL, CONCEPTO: DEVOLUCIÓN DE VIÁTICOS, CUENTA DE DEPOSITO: CUENTA UNICA DEL TESORO</t>
  </si>
  <si>
    <t>00291012006 DEP.DE CHEQ.AJENOS,RET.DE CAM.,CONCEPTO: PAGO USO DE VIAS EMP. ABC,DEP.: FABOCE SRL. FABRICA BOLIVIANA CERAMICA , PROCEDENCIA: BANCO MERCANTIL SANTA CRUZ SA., CHEQUE: 7250, FECHA DE EMISION:18/08/2016</t>
  </si>
  <si>
    <t>00035011104 DEP.DE CHEQ.AJENOS,RET.DE CAM.,CONCEPTO: TRANSFERENCIA 08/2015 A JULIO/2016,DEP.: MINISTERIO DE ECONOMÍA Y FINANZAS PÚBLICAS , PROCEDENCIA: BANCO UNION S.A., CHEQUE: 556, FECHA DE EMISION:01/09/2016</t>
  </si>
  <si>
    <t>00099021001 DEPOSITO DE EFECTIVO, DEPOSITANTE: JULIO HERNAN PEREZ TAPIA, CONCEPTO: DOBLE PERCEPCIÓN, CUENTA DE DEPOSITO: CUENTA UNICA DEL TESORO</t>
  </si>
  <si>
    <t>00099021001 DEPOSITO DE EFECTIVO, DEPOSITANTE: EMME ESCUELA MILITAR DE MUSICA DEL EJERCITO, CONCEPTO: REVERSION POR VIATICOS, CUENTA DE DEPOSITO: CUENTA UNICA DEL TESORO</t>
  </si>
  <si>
    <t>00099021001 DEP.DE CHEQ.AJENOS,RET.DE CAM.,CONCEPTO: GIRO: ZAMBRANA LEON WEIMAR,DEP.: BANCO UNION S.A. , PROCEDENCIA: BANCO UNION S.A., CHEQUE: 143504, FECHA DE EMISION:02/09/2016</t>
  </si>
  <si>
    <t>00526012001 DEPOSITO DE EFECTIVO, DEPOSITANTE: JUVENAL ARNALDO ACARAPI MAGUEÑO, CONCEPTO: DEVOLUCION VIATICOS, CUENTA DE DEPOSITO: CUENTA UNICA DEL TESORO</t>
  </si>
  <si>
    <t>00099021001 DEP.DE CHEQ.AJENOS,RET.DE CAM.,CONCEPTO: GIRO: VIVEROS ELIZABETH GUZMAN VDA DE,DEP.: BANCO UNION S.A. , PROCEDENCIA: BANCO UNION S.A., CHEQUE: 143505, FECHA DE EMISION:02/09/2016</t>
  </si>
  <si>
    <t>00523012001 DEP.DE CHEQ.AJENOS,RET.DE CAM.,CONCEPTO: PAGO POR PRESTACION DE SERVICIOS POSTALES,DEP.: ECOBOL , PROCEDENCIA: BANCO NACIONAL DE BOLIVIA S.A., CHEQUE: 830598, FECHA DE EMISION:22/08/2016</t>
  </si>
  <si>
    <t>00523012001 DEP.DE CHEQ.AJENOS,RET.DE CAM.,CONCEPTO: PAGO POR PRESTACION DE SERVICIOS POSTALES,DEP.: ECOBOL , PROCEDENCIA: BANCO NACIONAL DE BOLIVIA S.A., CHEQUE: 7289, FECHA DE EMISION:22/08/2016</t>
  </si>
  <si>
    <t>00015011108 DEPOSITO DE EFECTIVO, DEPOSITANTE: MINISTERIO DE GOBIERNO, CONCEPTO: EXCEDENTE DE LLAMADAS MES DE FEBRERO/16 DRA. ROCIO QUIPILDOR D.D.R.P. - CBBA, CUENTA DE DEPOSITO: CUENTA UNICA DEL TESORO</t>
  </si>
  <si>
    <t>00523012001 DEP.DE CHEQ.AJENOS,RET.DE CAM.,CONCEPTO: PAGO POR PRESTACION DE SERVICIOS POSTALES,DEP.: ECOBOL , PROCEDENCIA: BANCO NACIONAL DE BOLIVIA S.A., CHEQUE: 5569768, FECHA DE EMISION:24/08/2016</t>
  </si>
  <si>
    <t>00015011108 DEPOSITO DE EFECTIVO, DEPOSITANTE: MINISTERIO DE GOBIERNO, CONCEPTO: EXCEDENTE DE LLAMADAS MES DE MARZO/16 DRA. ROCIO QUIPILDOR D.D.R.P. - CBBA, CUENTA DE DEPOSITO: CUENTA UNICA DEL TESORO</t>
  </si>
  <si>
    <t>00523012001 DEP.DE CHEQ.AJENOS,RET.DE CAM.,CONCEPTO: PAGO POR PRESTACION DE SERVICIOS POSTALES,DEP.: ECOBOL , PROCEDENCIA: BANCO NACIONAL DE BOLIVIA S.A., CHEQUE: 5569419, FECHA DE EMISION:24/08/2016</t>
  </si>
  <si>
    <t>00015011108 DEPOSITO DE EFECTIVO, DEPOSITANTE: MINISTERIO DE GOBIERNO, CONCEPTO: EXCEDENTE DE LLAMADAS MES DE ABRIL/16 DRA. ROCIO QUIPILDOR D.D.R.P. - CBBA, CUENTA DE DEPOSITO: CUENTA UNICA DEL TESORO</t>
  </si>
  <si>
    <t>00523012001 DEP.DE CHEQ.AJENOS,RET.DE CAM.,CONCEPTO: PAGO POR PRESTACION DE SERVICIOS POSTALES,DEP.: ECOBOL , PROCEDENCIA: BANCO NACIONAL DE BOLIVIA S.A., CHEQUE: 6089, FECHA DE EMISION:26/08/2016</t>
  </si>
  <si>
    <t>00015011108 DEPOSITO DE EFECTIVO, DEPOSITANTE: MINISTERIO DE GOBIERNO, CONCEPTO: EXCEDENTE DE LLAMADAS MES DE JUNIO/16 DRA. ROCIO QUIPILDOR D.D.R.P. - CBBA, CUENTA DE DEPOSITO: CUENTA UNICA DEL TESORO</t>
  </si>
  <si>
    <t>00523012001 DEP.DE CHEQ.AJENOS,RET.DE CAM.,CONCEPTO: PAGO POR PRESTACION DE SERVICIOS POSTALES,DEP.: ECOBOL , PROCEDENCIA: BANCO NACIONAL DE BOLIVIA S.A., CHEQUE: 2718, FECHA DE EMISION:24/08/2016</t>
  </si>
  <si>
    <t>00015011108 DEPOSITO DE EFECTIVO, DEPOSITANTE: MINISTERIO DE GOBIERNO, CONCEPTO: EXCEDENTE DE LLAMADAS MES DE JULIO/16 DRA. ROCIO QUIPILDOR D.D.R.P. - CBBA, CUENTA DE DEPOSITO: CUENTA UNICA DEL TESORO</t>
  </si>
  <si>
    <t>00523012001 DEP.DE CHEQ.AJENOS,RET.DE CAM.,CONCEPTO: PAGO POR PRESTACION DE SERVICIOS POSTALES,DEP.: ECOBOL , PROCEDENCIA: BANCO BISA S.A., CHEQUE: 2622, FECHA DE EMISION:24/08/2016</t>
  </si>
  <si>
    <t>00099021001 DEPOSITO DE EFECTIVO, DEPOSITANTE: JORGE ARMANDO DEL CASTILLO LARA, CONCEPTO: DOBLE PERCEPCION, CUENTA DE DEPOSITO: CUENTA UNICA DEL TESORO</t>
  </si>
  <si>
    <t>00081011108 DEP.DE CHEQ.AJENOS,RET.DE CAM.,CONCEPTO: RECUPERACION DE ACREENCIAS POR EL PROCESO COACTIVO FISCAL SEGUIDO CONTRA WILDO CASTELLANOS ASTULFI,DEP.: ORGANO JUDICIAL - DAF , PROCEDENCIA: BANCO UNION S.A., CHEQUE: 7199, FECHA DE EMISION:26/08/2016</t>
  </si>
  <si>
    <t>00020011102 DEP.DE CHEQ.AJENOS,RET.DE CAM.,CONCEPTO: TRANSFERENCIA PAGO HABERES AGO-SEP-OCT-NOV-DIC Y AGUINALDO PERS MIN DEF Y EJTO,DEP.: MINISTERIO DE DEFENSA , PROCEDENCIA: BANCO UNION S.A., CHEQUE: 13814, FECHA DE EMISION:02/09/2016</t>
  </si>
  <si>
    <t>00099021001 DEP.DE CHEQ.AJENOS,RET.DE CAM.,CONCEPTO: REVERSION SALDOS NO EJECUTADOS P/SOCORRO GESTION 2016 DIFERENTES UNIDADES,DEP.: MINISTERIO DE DEFENSA , PROCEDENCIA: BANCO UNION S.A., CHEQUE: 68, FECHA DE EMISION:02/09/2016</t>
  </si>
  <si>
    <t>00099021001 DEPOSITO DE EFECTIVO, DEPOSITANTE: RONALD MACHACA ZARATE, CONCEPTO: PAGO DE SERVICIOS DE LLAMADAS POR TELEFONIA MOVIL (EXEDENTES) MINISTERIO DE SALUD, CUENTA DE DEPOSITO: CUENTA UNICA DEL TESORO</t>
  </si>
  <si>
    <t>00099021001 DEPOSITO DE EFECTIVO, DEPOSITANTE: MARCOS RIOS VACAFLOR, CONCEPTO: PAGO DE SERVICIOS DE LLAMADAS POR TELEFONIA MOVIL (EXEDENTES) MINISTERIO DE SALUD, CUENTA DE DEPOSITO: CUENTA UNICA DEL TESORO</t>
  </si>
  <si>
    <t>00099021001 DEPOSITO DE EFECTIVO, DEPOSITANTE: GREGORIO CHUQUIMIA CALLIZAYA, CONCEPTO: DEVOLUCION POR PROVISION DE COMBUSTIBLE, CUENTA DE DEPOSITO: CUENTA UNICA DEL TESORO</t>
  </si>
  <si>
    <t>00099021001 DEPOSITO DE EFECTIVO, DEPOSITANTE: MARCO ANTONIO PARI CUBA, CONCEPTO: DEP. POR CONCEPTO DE VIATICOS POR CAMBIO DE DESTINO 13%, CUENTA DE DEPOSITO: CUENTA UNICA DEL TESORO</t>
  </si>
  <si>
    <t>00099021001 DEPOSITO DE EFECTIVO, DEPOSITANTE: UNIVERSIDAD MAYOR DE SAN ANDRES ODONTOLOGIA, CONCEPTO: DEVOLUCION POR TOPE SALARIOS, CUENTA DE DEPOSITO: CUENTA UNICA DEL TESORO</t>
  </si>
  <si>
    <t>00099021001 DEPOSITO DE EFECTIVO, DEPOSITANTE: MARCELINO COLQUE, CONCEPTO: DOBLE PERCEPCION, CUENTA DE DEPOSITO: CUENTA UNICA DEL TESORO</t>
  </si>
  <si>
    <t>00099021001 DEPOSITO DE EFECTIVO, DEPOSITANTE: WILLY ALEX GARCIA POCHA, CONCEPTO: PASAJES Y VIATICOS DEVOLUCION, CUENTA DE DEPOSITO: CUENTA UNICA DEL TESORO</t>
  </si>
  <si>
    <t>00099021001 DEPOSITO DE EFECTIVO, DEPOSITANTE: YESSIT STEVE IPORRE ANDRADE, CONCEPTO: DEVOLUCION DE HABERES DICIEMBRE 2014 BOLETA #0069524 DEL MINISTERIO DE DEFENSA, CUENTA DE DEPOSITO: CUENTA UNICA DEL TESORO</t>
  </si>
  <si>
    <t>00099021001 DEPOSITO DE EFECTIVO, DEPOSITANTE: YESSIT STEVE IPORRE ANDRADE, CONCEPTO: DEVOLUCION DE HABERES ENERO 2015 BOLETA#0070227 DEL MINISTERIO DE DEFENSA, CUENTA DE DEPOSITO: CUENTA UNICA DEL TESORO</t>
  </si>
  <si>
    <t>00099021001 DEPOSITO DE EFECTIVO, DEPOSITANTE: YESSIT STEVE IPORRE ANDRADE, CONCEPTO: DEVOLUCION DE HABERES FEBRERO DEL 2015 BOLETA # 0074224 DEL MINISTERIO DE DEFENSA, CUENTA DE DEPOSITO: CUENTA UNICA DEL TESORO</t>
  </si>
  <si>
    <t>00086068001 DEPOSITO DE EFECTIVO, DEPOSITANTE: EVELIN JOVANNA LLANQUE LLANQUE, CONCEPTO: DEVOLUCIÓN SALDO DE FONDOS EN AVANCE DE COMBUSTIBLE PARA VEHÍCULO DEL PROYECTO EVA, CUENTA DE DEPOSITO: CUENTA UNICA DEL TESORO</t>
  </si>
  <si>
    <t>00099021001 DEPOSITO DE EFECTIVO, DEPOSITANTE: VERÓNICA MARY SUXO AGUILAR, CONCEPTO: DEVOLUCIÓN DE SUELDO DEL SEÑOR: ARMANDO SUXO ARUNI MES DE FEBRERO 2013, CUENTA DE DEPOSITO: CUENTA UNICA DEL TESORO</t>
  </si>
  <si>
    <t>00099021001 DEPOSITO DE EFECTIVO, DEPOSITANTE: VERÓNICA MARY SUXO AGUILAR, CONCEPTO: DEVOLUCIÓN DE SUELDO DEL SEÑOR: ARMANDO SUXO ARUNI MES DE MARZO 2013, CUENTA DE DEPOSITO: CUENTA UNICA DEL TESORO</t>
  </si>
  <si>
    <t>00099021001 DEPOSITO DE EFECTIVO, DEPOSITANTE: ZACARIAS TICONA QUISPE, CONCEPTO: DOBLE PERCEPCIÓN, CUENTA DE DEPOSITO: CUENTA UNICA DEL TESORO</t>
  </si>
  <si>
    <t>00099021001 DEPOSITO DE EFECTIVO, DEPOSITANTE: JOHN ANTONIO PARDO SALAS, CONCEPTO: EXCEDENTES POR SERVICIO DE TELEFONIA MOVIL MESES DE MARZO A JULIO DE 2016, CUENTA DE DEPOSITO: CUENTA UNICA DEL TESORO</t>
  </si>
  <si>
    <t>00046024204 DEPOSITO DE EFECTIVO, DEPOSITANTE: BENJO BENITEZ ATIVENA, CONCEPTO: REVERSION DE SALDOS, CUENTA DE DEPOSITO: CUENTA UNICA DEL TESORO</t>
  </si>
  <si>
    <t>00099021001 DEPOSITO DE EFECTIVO, DEPOSITANTE: XIMENA CECILIA GONZALES ONTIVEROS, CONCEPTO: REVERSION AL C-31, CUENTA DE DEPOSITO: CUENTA UNICA DEL TESORO</t>
  </si>
  <si>
    <t>00223012003 DEPOSITO DE EFECTIVO, DEPOSITANTE: FELIX CORNEJO, CONCEPTO: DEVOLUCION AL C31 699, CUENTA DE DEPOSITO: CUENTA UNICA DEL TESORO</t>
  </si>
  <si>
    <t>00586019203 DEPOSITO DE EFECTIVO, DEPOSITANTE: JUDIT BARBARITA KOGA CAMPOS, CONCEPTO: DEVOLUCION DE SALDO DE FONDOS EN AVANCE 553, CUENTA DE DEPOSITO: CUENTA UNICA DEL TESORO</t>
  </si>
  <si>
    <t>00099021001 DEPOSITO DE EFECTIVO, DEPOSITANTE: FIDEL SEGALES PABON, CONCEPTO: DEVOLUCION EXCEDENTE SALARIAL AGOSTO 2016POR LEY FINANCIAL CNS-UMSA, CUENTA DE DEPOSITO: CUENTA UNICA DEL TESORO</t>
  </si>
  <si>
    <t>00046114201 DEPOSITO DE EFECTIVO, DEPOSITANTE: VITORIA CONDORI BRAULIA CRISTINA, CONCEPTO: DEVOLUCION DE FONDOS NO EJECUTADOS C31-420, CUENTA DE DEPOSITO: CUENTA UNICA DEL TESORO</t>
  </si>
  <si>
    <t>00099021001 DEPOSITO DE EFECTIVO, DEPOSITANTE: MARTIN YAHUASI MAMANI, CONCEPTO: SENASIR COMVENIO DE PAGO, CUENTA DE DEPOSITO: CUENTA UNICA DEL TESORO</t>
  </si>
  <si>
    <t>00099021001 DEPOSITO DE EFECTIVO, DEPOSITANTE: MARTHA CRISTINA MURILLO GARZON, CONCEPTO: DOBLE PERCEPCION, CUENTA DE DEPOSITO: CUENTA UNICA DEL TESORO</t>
  </si>
  <si>
    <t>00099021001 DEPOSITO DE EFECTIVO, DEPOSITANTE: MARIA CARMELA PATIÑO SUAREZ, CONCEPTO: DOBLE PERCEPCION, CUENTA DE DEPOSITO: CUENTA UNICA DEL TESORO</t>
  </si>
  <si>
    <t>00046024204 DEPOSITO DE EFECTIVO, DEPOSITANTE: ROGER BLACUTT PANIAGUA, CONCEPTO: REVERSION POR FONDOS ASIGNADOS A ADALID GONZALES MIRANDA C-31 3089, CUENTA DE DEPOSITO: CUENTA UNICA DEL TESORO</t>
  </si>
  <si>
    <t>00099021001 DEPOSITO DE EFECTIVO, DEPOSITANTE: WILLY VICTOR QUISBERT COSSIO, CONCEPTO: DOBLE PERCEPCION, CUENTA DE DEPOSITO: CUENTA UNICA DEL TESORO</t>
  </si>
  <si>
    <t>00099021001 DEP.DE CHEQ.AJENOS,RET.DE CAM.,CONCEPTO: TRUBUNAL CONSTITUCIONAL PLURINACIONAL - DEVOL. INCAPACIDAD TEMP. REINTEGRO MAYO A ABRIL/2016,DEP.: CAJA PETROLERA DE SALUD , PROCEDENCIA: BANCO UNION S.A., CHEQUE: 16195, FECHA DE EMISION:29/08/2016</t>
  </si>
  <si>
    <t>00680012001 DEP.DE CHEQ.AJENOS,RET.DE CAM.,CONCEPTO: PAGO ALQUILER CAJERO AUTOMATICO CONTRALORIA SEPTIEMBRE 2016,DEP.: BANCO UNION S.A. , PROCEDENCIA: BANCO UNION S.A., CHEQUE: 142277, FECHA DE EMISION:02/09/2016</t>
  </si>
  <si>
    <t>00099021001 DEP.DE CHEQ.AJENOS,RET.DE CAM.,CONCEPTO: GIRO: MICHEL TORRES ANA,DEP.: BANCO UNION S.A. , PROCEDENCIA: BANCO UNION S.A., CHEQUE: 143508, FECHA DE EMISION:05/09/2016</t>
  </si>
  <si>
    <t>00099021001 DEP.DE CHEQ.AJENOS,RET.DE CAM.,CONCEPTO: GIRO: ZAMBRANA LEON WEIMAR,DEP.: BANCO UNION S.A. , PROCEDENCIA: BANCO UNION S.A., CHEQUE: 143509, FECHA DE EMISION:05/09/2016</t>
  </si>
  <si>
    <t>00099021001 DEP.DE CHEQ.AJENOS,RET.DE CAM.,CONCEPTO: GIRO: VIVEROS ELIZABETH GUZMAN VDA DE,DEP.: BANCO UNION S.A. , PROCEDENCIA: BANCO UNION S.A., CHEQUE: 143510, FECHA DE EMISION:05/09/2016</t>
  </si>
  <si>
    <t>00099021001 DEP.DE CHEQ.AJENOS,RET.DE CAM.,CONCEPTO: GIRO: ALARCON JUAREZ RENE,DEP.: BANCO UNION S.A. , PROCEDENCIA: BANCO UNION S.A., CHEQUE: 143511, FECHA DE EMISION:05/09/2016</t>
  </si>
  <si>
    <t>00099021001 DEP.DE CHEQ.AJENOS,RET.DE CAM.,CONCEPTO: GIRO: ALARCON JUAREZ RENE,DEP.: BANCO UNION S.A. , PROCEDENCIA: BANCO UNION S.A., CHEQUE: 143512, FECHA DE EMISION:05/09/2016</t>
  </si>
  <si>
    <t>00099021001 DEPOSITO DE EFECTIVO, DEPOSITANTE: ROSARIO MELVY FERNANDEZ TORRICO DE VERDUGUEZ, CONCEPTO: REVERSIÓN TOTAL - MES DE ABRIL, CUENTA DE DEPOSITO: CUENTA UNICA DEL TESORO</t>
  </si>
  <si>
    <t>00523012001 DEP.DE CHEQ.AJENOS,RET.DE CAM.,CONCEPTO: PAGO POR PRESTACIÓN DE SERVICIOS POSTALES,DEP.: ECOBOL , PROCEDENCIA: BANCO BISA S.A., CHEQUE: 605, FECHA DE EMISION:30/08/2016</t>
  </si>
  <si>
    <t>00523012001 DEP.DE CHEQ.AJENOS,RET.DE CAM.,CONCEPTO: PAGO POR PRESTACIÓN DE SERVICIOS POSTALES,DEP.: ECOBOL , PROCEDENCIA: BANCO GANADERO S.A., CHEQUE: 22590, FECHA DE EMISION:30/08/2016</t>
  </si>
  <si>
    <t>00523012001 DEP.DE CHEQ.AJENOS,RET.DE CAM.,CONCEPTO: PAGO POR PRESTACIÓN DE SERVICIOS POSTALES,DEP.: ECOBOL , PROCEDENCIA: BANCO BISA S.A., CHEQUE: 5409, FECHA DE EMISION:22/08/2016</t>
  </si>
  <si>
    <t>00212012001 DEPOSITO DE EFECTIVO, DEPOSITANTE: MARIO EFRAIN PACARI REYES ORTIZ, CONCEPTO: REPOSICION DE CREDENCIAL, CUENTA DE DEPOSITO: CUENTA UNICA DEL TESORO</t>
  </si>
  <si>
    <t>00212082004 DEP.DE CHEQ.AJENOS,RET.DE CAM.,CONCEPTO: APORTES VOLUNTARIOS MES DE AGOSTO INRA - LA PAZ,DEP.: INRA LA PAZ - APORTES VOLUNTARIOS AGOSTO 2016 , PROCEDENCIA: BANCO UNION S.A., CHEQUE: 3661, FECHA DE EMISION:05/09/2016</t>
  </si>
  <si>
    <t>00099021001 DEPOSITO DE EFECTIVO, DEPOSITANTE: LUIS EDUARDO IDIAQUEZ PERALTA, CONCEPTO: DOBLE PERCEPCION, CUENTA DE DEPOSITO: CUENTA UNICA DEL TESORO</t>
  </si>
  <si>
    <t>00099021001 DEPOSITO DE EFECTIVO, DEPOSITANTE: GENARO FUENTES ALVAREZ, CONCEPTO: DOBLE PERCEPCIÓN, CUENTA DE DEPOSITO: CUENTA UNICA DEL TESORO</t>
  </si>
  <si>
    <t>00574012002 DEPOSITO DE EFECTIVO, DEPOSITANTE: JOSE ANTONIO BORDA AGUILERA - LACTEOSBOL, CONCEPTO: DEVOLUCION DE FONDOS, CUENTA DE DEPOSITO: CUENTA UNICA DEL TESORO</t>
  </si>
  <si>
    <t>00099021001 DEP.DE CHEQ.AJENOS,RET.DE CAM.,CONCEPTO: REEMBOLSO SUBSIDIO INCAPACIDAD TEMPORAL CSBP,DEP.: CONTRALORIA GENERAL DEL ESTADO , PROCEDENCIA: BANCO UNION S.A., CHEQUE: 4475, FECHA DE EMISION:01/09/2016</t>
  </si>
  <si>
    <t>00099021001 DEP.DE CHEQ.AJENOS,RET.DE CAM.,CONCEPTO: REEMBOLSO SUBSIDIO INCAPACIDAD TEMPORAL CSBP,DEP.: CONTRALORIA GENERAL DEL ESTADO , PROCEDENCIA: BANCO UNION S.A., CHEQUE: 4480, FECHA DE EMISION:02/09/2016</t>
  </si>
  <si>
    <t>00526012001 DEPOSITO DE EFECTIVO, DEPOSITANTE: BOLIVIA TV - DANIEL TICONA MAMANI, CONCEPTO: DEVOLUCION DE PASAJES, CUENTA DE DEPOSITO: CUENTA UNICA DEL TESORO</t>
  </si>
  <si>
    <t>00046058003 DEPOSITO DE EFECTIVO, DEPOSITANTE: MINISTERIO DE SALUD, CONCEPTO: REVERSION DE FONDOS EN AVANCE ASIGNADOS A LA LIC. NATIVIDAD CHOQUE LAURA, CUENTA DE DEPOSITO: CUENTA UNICA DEL TESORO</t>
  </si>
  <si>
    <t>00099021001 DEP.DE CHEQ.AJENOS,RET.DE CAM.,CONCEPTO: DEVOLUCIÓN SUBSIDIO INCAPACIDAD TEMPORAL CSBP,DEP.: CONTRALORIA GENERAL DEL ESTADO , PROCEDENCIA: BANCO UNION S.A., CHEQUE: 4476, FECHA DE EMISION:01/09/2016</t>
  </si>
  <si>
    <t>00099021001 DEP.DE CHEQ.AJENOS,RET.DE CAM.,CONCEPTO: REEMBOLSO SUSIDIO INCAPACIDAD TEMPORAL CSBP,DEP.: CONTRALORIA GENERAL DEL ESTADO , PROCEDENCIA: BANCO UNION S.A., CHEQUE: 4477, FECHA DE EMISION:01/09/2016</t>
  </si>
  <si>
    <t>00099021001 DEPOSITO DE EFECTIVO, DEPOSITANTE: FELIPA AYALA DE NINA HUANCA, CONCEPTO: COBRO INDEBIDO, CUENTA DE DEPOSITO: CUENTA UNICA DEL TESORO</t>
  </si>
  <si>
    <t>00099021001 DEPOSITO DE EFECTIVO, DEPOSITANTE: PEDRO VENTURA ADUVIRI, CONCEPTO: DOBLE PERCEPCION, CUENTA DE DEPOSITO: CUENTA UNICA DEL TESORO</t>
  </si>
  <si>
    <t>00099021001 DEPOSITO DE EFECTIVO, DEPOSITANTE: JUAN NELSON JIMENEZ CHOQUE, CONCEPTO: DEVOLUCION DE VIATICOS, CUENTA DE DEPOSITO: CUENTA UNICA DEL TESORO</t>
  </si>
  <si>
    <t>00099021001 DEPOSITO DE EFECTIVO, DEPOSITANTE: R.SAT.SVA.-12 MANCHEGO, CONCEPTO: REVERSION TGN RECURSOS ORDINARIOS, CUENTA DE DEPOSITO: CUENTA UNICA DEL TESORO</t>
  </si>
  <si>
    <t>00099021001 DEPOSITO DE EFECTIVO, DEPOSITANTE: MARIA FÁTIMA HERRERA OTÁLORA, CONCEPTO: DOBLE PERCEPCIÓN, CUENTA DE DEPOSITO: CUENTA UNICA DEL TESORO</t>
  </si>
  <si>
    <t>00099021001 DEPOSITO DE EFECTIVO, DEPOSITANTE: BORIS POZO PEREZ, CONCEPTO: DEVOLUCIÓN AGUINALDO, CUENTA DE DEPOSITO: CUENTA UNICA DEL TESORO</t>
  </si>
  <si>
    <t>00099021001 DEPOSITO DE EFECTIVO, DEPOSITANTE: SONIA WILMA SALINAS CARDENAS, CONCEPTO: DOBLE PERCEPCION, CUENTA DE DEPOSITO: CUENTA UNICA DEL TESORO</t>
  </si>
  <si>
    <t>00099021001 DEPOSITO DE EFECTIVO, DEPOSITANTE: LUCRECIA VELARDE VDA. FLORES, CONCEPTO: PARA DEPARTAMENTO DE SENACIR, CUENTA DE DEPOSITO: CUENTA UNICA DEL TESORO</t>
  </si>
  <si>
    <t>00099021001 DEPOSITO DE EFECTIVO, DEPOSITANTE: ALEX LLAVE HUAYTA, CONCEPTO: DEV. DE SALDOS NOEJECUTADOS DEL PREV-1259, CUENTA DE DEPOSITO: CUENTA UNICA DEL TESORO</t>
  </si>
  <si>
    <t>00047261101 DEPOSITO DE EFECTIVO, DEPOSITANTE: JESUS MENDOZA GALARZA, CONCEPTO: REVERSION DE IMP. NO UTILIZADOS EN PROSPECCION CIENTIFICA DE LA ZONA LITORAL DEL LAGO SEGUN C-31/116, CUENTA DE DEPOSITO: CUENTA UNICA DEL TESORO</t>
  </si>
  <si>
    <t>00099021001 DEPOSITO DE EFECTIVO, DEPOSITANTE: OMAR GONZALES MORA, CONCEPTO: DEVOLUCION DE VIATICOS, CUENTA DE DEPOSITO: CUENTA UNICA DEL TESORO</t>
  </si>
  <si>
    <t>00099021001 DEPOSITO DE EFECTIVO, DEPOSITANTE: HASBEL DELGADO FERNANDEZ, CONCEPTO: DEVOLUCION DE VIATICOS, CUENTA DE DEPOSITO: CUENTA UNICA DEL TESORO</t>
  </si>
  <si>
    <t>00078014204 DEPOSITO DE EFECTIVO, DEPOSITANTE: MHE - MARIA BELINDA DURÁN P., CONCEPTO: DEPÓSITOS DE FONDOS EN AVANCE SIN UTILIZAR, CUENTA DE DEPOSITO: CUENTA UNICA DEL TESORO</t>
  </si>
  <si>
    <t>00526012001 DEPOSITO DE EFECTIVO, DEPOSITANTE: REYNALDO CECILIO MENDOZA CHUQUIMIA, CONCEPTO: DEVOLUCION DE PASAJES, CUENTA DE DEPOSITO: CUENTA UNICA DEL TESORO</t>
  </si>
  <si>
    <t>00046024204 DEPOSITO DE EFECTIVO, DEPOSITANTE: MIGUEL ANGEL ROJAS INQUILLO - MIN DE SALUD, CONCEPTO: REVERSIÓN DE SALDO NO EJECUTADO C - 31 N° PREVENTIVO:2726, CUENTA DE DEPOSITO: CUENTA UNICA DEL TESORO</t>
  </si>
  <si>
    <t>00046024204 DEPOSITO DE EFECTIVO, DEPOSITANTE: MIGUEL ANGEL ROJAS INQUILLO - MIN DE SALUD, CONCEPTO: REVERSIÓN DE SALDO NO EJECUTADO N° PREVENTIVO: 4029, CUENTA DE DEPOSITO: CUENTA UNICA DEL TESORO</t>
  </si>
  <si>
    <t>00526012001 DEPOSITO DE EFECTIVO, DEPOSITANTE: JESUS HENRY VILLCA MADENI, CONCEPTO: DEVOLUCION DE PASAJES Y VIATICOS, CUENTA DE DEPOSITO: CUENTA UNICA DEL TESORO</t>
  </si>
  <si>
    <t>00206012001 DEPOSITO DE EFECTIVO, DEPOSITANTE: INE, CONCEPTO: VENTAS DEL 02 DE SEPTIEMBRE 2016 LA PAZ, CUENTA DE DEPOSITO: CUENTA UNICA DEL TESORO</t>
  </si>
  <si>
    <t>00099021001 DEPOSITO DE EFECTIVO, DEPOSITANTE: ADOLFO DAMIAN CONTRERAS CALLISAYA, CONCEPTO: DEVOLUCION POR PAGO DE BONO DE ANTIGUEDAD EN 2 ITEMS DE MEDIO TIEMPO, CUENTA DE DEPOSITO: CUENTA UNICA DEL TESORO</t>
  </si>
  <si>
    <t>00099021001 DEPOSITO DE EFECTIVO, DEPOSITANTE: OSCAR NIGOEVIC HEREDIA - DOCENTE UNSXX, CONCEPTO: DEVOL. DEMASIA HABERES MAXIMA REMUNERACION SECTOR PUBLICO, CUENTA DE DEPOSITO: CUENTA UNICA DEL TESORO</t>
  </si>
  <si>
    <t>00099021001 DEPOSITO DE EFECTIVO, DEPOSITANTE: ORLANDO GOMEZ NINA CI 3518665 OR, CONCEPTO: POR DEVOLUCION DE VALE DE GASOLINA ESPECIAL, CUENTA DE DEPOSITO: CUENTA UNICA DEL TESORO</t>
  </si>
  <si>
    <t>00099021001 DEPOSITO DE EFECTIVO, DEPOSITANTE: OSCAR PEREDO VALDEZ - DOCENTE UNSXX, CONCEPTO: DEVOL. DEMASIA HABERES MAXIMA REMUNERACION SECTOR PUBLICO, CUENTA DE DEPOSITO: CUENTA UNICA DEL TESORO</t>
  </si>
  <si>
    <t>00212012001 DEPOSITO DE EFECTIVO, DEPOSITANTE: JUAN CARLOS TUSCO VELASQUEZ INRA-DN, CONCEPTO: REPOSICION DE CREDENCIAL, CUENTA DE DEPOSITO: CUENTA UNICA DEL TESORO</t>
  </si>
  <si>
    <t>00572012001 DEPOSITO DE EFECTIVO, DEPOSITANTE: CECILIA CHAVEZ GUTIERREZ, CONCEPTO: DEVOLUCION DE PERDIDA FISCAL, CUENTA DE DEPOSITO: CUENTA UNICA DEL TESORO</t>
  </si>
  <si>
    <t>00099021001 DEP.DE CHEQ.AJENOS,RET.DE CAM.,CONCEPTO: EXCEDENTE EN LA DEV DE VIÁTICOS LUIS OCTAVIO FLORES,DEP.: CAMARA DE SENADORES , PROCEDENCIA: BANCO UNION S.A., CHEQUE: 6187, FECHA DE EMISION:05/09/2016</t>
  </si>
  <si>
    <t>00660012006 DEP.DE CHEQ.AJENOS,RET.DE CAM.,CONCEPTO: DEVOLUCION DE PASAJES GESTION 2015 PABLO ANDIA, BORIS AQUINO Y NOELIA MONTERO,DEP.: ORGANO JUDICIAL PANDO , PROCEDENCIA: BANCO UNION S.A., CHEQUE: 603, FECHA DE EMISION:30/08/2016</t>
  </si>
  <si>
    <t>00099021001 DEPOSITO DE EFECTIVO, DEPOSITANTE: BALDIVIESO SAENZ RENE JESUS CI: 1328213, CONCEPTO: DEVOLUCION DE PAGO EN EXECESO DEL SALARIO MAYOR AL DEL PRESIDENTE, MES AGOSTO 2016, CUENTA DE DEPOSITO: CUENTA UNICA DEL TESORO</t>
  </si>
  <si>
    <t>00660012006 DEP.DE CHEQ.AJENOS,RET.DE CAM.,CONCEPTO: DEP. POR VIATICOS OTORGADOS SIN INFORME GESTION 2010 LINDO FERNANDEZ CHILE,DEP.: ORGANO JUDICIAL - DAF NAL , PROCEDENCIA: BANCO UNION S.A., CHEQUE: 1553, FECHA DE EMISION:30/08/2016</t>
  </si>
  <si>
    <t>00523012001 DEP.DE CHEQ.AJENOS,RET.DE CAM.,CONCEPTO: PAGO POR LA PRESTACION DE SERVICIOS POSTALES,DEP.: ECOBOL , PROCEDENCIA: BANCO BISA S.A., CHEQUE: 2599, FECHA DE EMISION:30/08/2016</t>
  </si>
  <si>
    <t>00660012006 DEP.DE CHEQ.AJENOS,RET.DE CAM.,CONCEPTO: EXEDENTE DE LLAMADAS TELEFONICAS OCTUBRE 2015,DEP.: ORGANO JUDICIAL - DAF NAL , PROCEDENCIA: BANCO UNION S.A., CHEQUE: 1547, FECHA DE EMISION:24/08/2016</t>
  </si>
  <si>
    <t>00523012001 DEP.DE CHEQ.AJENOS,RET.DE CAM.,CONCEPTO: PAGO POR LA PRESTACION DE SERVICIOS POSTALES,DEP.: ECOBOL , PROCEDENCIA: BANCO BISA S.A., CHEQUE: 2598, FECHA DE EMISION:29/08/2016</t>
  </si>
  <si>
    <t>00099021001 DEPOSITO DE EFECTIVO, DEPOSITANTE: ANGELICA JAUREGUI GUTIERREZ VDA. DE SALAS, CONCEPTO: DEVOLUCION, CUENTA DE DEPOSITO: CUENTA UNICA DEL TESORO</t>
  </si>
  <si>
    <t>00070011102 DEP.DE CHEQ.AJENOS,RET.DE CAM.,CONCEPTO: DEP. POR REGULARIZACION TASA AEROPUERTARIA,DEP.: MINISTERIO DE TRABAJO , PROCEDENCIA: BANCO UNION S.A., CHEQUE: 7684, FECHA DE EMISION:02/09/2016</t>
  </si>
  <si>
    <t>00099024113 DEPOSITO DE EFECTIVO, DEPOSITANTE: LEONARDO GORRITI JEFE PROYECTOS ADEMAF, CONCEPTO: DEVOLUCION FONDOS A RENDIR TASAS CLAUSURA ETIS PUERTO SILES-BELLA VISTA C31-1112, CUENTA DE DEPOSITO: CUENTA UNICA DEL TESORO</t>
  </si>
  <si>
    <t>00283012002 DEP.DE CHEQ.AJENOS,RET.DE CAM.,CONCEPTO: EXTRAVIO PASE DE APROXIMACIÓN,DEP.: ADUANA NACIONAL DE BOLIVIA , PROCEDENCIA: BANCO UNION S.A., CHEQUE: 2179, FECHA DE EMISION:05/09/2016</t>
  </si>
  <si>
    <t>00283014101 DEP.DE CHEQ.AJENOS,RET.DE CAM.,CONCEPTO: SOBREGIRO DE CELULAR,DEP.: ADUANA NACIONAL DE BOLIVIA , PROCEDENCIA: BANCO UNION S.A., CHEQUE: 2183, FECHA DE EMISION:05/09/2016</t>
  </si>
  <si>
    <t>00283014101 DEP.DE CHEQ.AJENOS,RET.DE CAM.,CONCEPTO: SOBREGIRO DE CELULAR,DEP.: ADUANA NACIONAL DE BOLIVIA , PROCEDENCIA: BANCO UNION S.A., CHEQUE: 2182, FECHA DE EMISION:05/09/2016</t>
  </si>
  <si>
    <t>00283014101 DEP.DE CHEQ.AJENOS,RET.DE CAM.,CONCEPTO: SOBREGIRO DE CELULARES MARZO - 2016,DEP.: ADUANA NACIONAL DE BOLIVIA , PROCEDENCIA: BANCO UNION S.A., CHEQUE: 2181, FECHA DE EMISION:05/09/2016</t>
  </si>
  <si>
    <t>00283014101 DEP.DE CHEQ.AJENOS,RET.DE CAM.,CONCEPTO: SOBREGIRO DE CELULARES,DEP.: ADUANA NACIONAL DE BOLIVIA , PROCEDENCIA: BANCO UNION S.A., CHEQUE: 2180, FECHA DE EMISION:05/09/2016</t>
  </si>
  <si>
    <t>00015021104 DEP.DE CHEQ.AJENOS,RET.DE CAM.,CONCEPTO: DEP PARA LIBRETA 00015021104,DEP.: DIRECCION NAL DE SALUD POLICIA BOLIVIANA , PROCEDENCIA: BANCO UNION S.A., CHEQUE: 2827, FECHA DE EMISION:05/09/2016</t>
  </si>
  <si>
    <t>00099021001 DEPOSITO DE EFECTIVO, DEPOSITANTE: VELMA SAHONERO, CONCEPTO: DEVOLUCION DE TASA DE EMBARQUE, CUENTA DE DEPOSITO: CUENTA UNICA DEL TESORO</t>
  </si>
  <si>
    <t>00513012003 DEP.DE CHEQ.AJENOS,RET.DE CAM.,CONCEPTO: DEVOLUCION POR INCAPACIDAD TEMPORAL CPS,DEP.: YPFB CORPORACION LA PAZ , PROCEDENCIA: BANCO UNION S.A., CHEQUE: 3760, FECHA DE EMISION:05/09/2016</t>
  </si>
  <si>
    <t>00130012001 DEPOSITO DE EFECTIVO, DEPOSITANTE: COOP. MINERA "16 DE JULIO LTDA", CONCEPTO: PAGO CUOTA 22; 3RA AMPLIACION COOP. MINERA "16 DE JULIO" LTDA, CUENTA DE DEPOSITO: CUENTA UNICA DEL TESORO</t>
  </si>
  <si>
    <t>00099021001 DEPOSITO DE EFECTIVO, DEPOSITANTE: RAFAEL CIRO SARDAN BARRERA, CONCEPTO: DEVOLUCION DE VIATICOS NO UTILIZADOS, CUENTA DE DEPOSITO: CUENTA UNICA DEL TESORO</t>
  </si>
  <si>
    <t>00099021001 DEP.DE CHEQ.AJENOS,RET.DE CAM.,CONCEPTO: DEVOLUCION DE CC NO COBRADA MAYO Y REINTEGRO 2016,DEP.: LA VITALICIA SEGUROS Y REASEGUROS DE VIDA S.A. , PROCEDENCIA: BANCO BISA S.A., CHEQUE: 32242, FECHA DE EMISION:05/09/2016</t>
  </si>
  <si>
    <t>00099021001 DEPOSITO DE EFECTIVO, DEPOSITANTE: MY.DIM.MARTIN FELIPE REYES QUISPE - EJER BOLIVIA, CONCEPTO: REVERCION, PASAJES VIA AEREA, CUENTA DE DEPOSITO: CUENTA UNICA DEL TESORO</t>
  </si>
  <si>
    <t>00512012001 DEPOSITO DE EFECTIVO, DEPOSITANTE: VICTOR H VARGAS - AASANA, CONCEPTO: DEVOLUCION SALDO PASAJES, CUENTA DE DEPOSITO: CUENTA UNICA DEL TESORO</t>
  </si>
  <si>
    <t>00099021001 DEPOSITO DE EFECTIVO, DEPOSITANTE: MARIA ISABEL MARCA CHOQUE, CONCEPTO: CARGO DE CUENTA DOCUMENTADA 2009-2010 PROGRAMA NACIONAL DE POST-ALFABETIZACION, CUENTA DE DEPOSITO: CUENTA UNICA DEL TESORO</t>
  </si>
  <si>
    <t>00526012001 DEPOSITO DE EFECTIVO, DEPOSITANTE: HIRAM ULISES YAMPASSI MENDOZA, CONCEPTO: RENDICION GASTOS DE VIAJE, CUENTA DE DEPOSITO: CUENTA UNICA DEL TESORO</t>
  </si>
  <si>
    <t>00526012001 DEPOSITO DE EFECTIVO, DEPOSITANTE: BOLIVIA TV RAMIRO PACOSILLO MAMANI, CONCEPTO: DEVOLUCION DE VIATICOS, CUENTA DE DEPOSITO: CUENTA UNICA DEL TESORO</t>
  </si>
  <si>
    <t>00526012001 DEPOSITO DE EFECTIVO, DEPOSITANTE: JAVIER MAZUELOS MURILLO, CONCEPTO: DEVOLUCIÓN DE VIÁTICOS, CUENTA DE DEPOSITO: CUENTA UNICA DEL TESORO</t>
  </si>
  <si>
    <t>00526012001 DEPOSITO DE EFECTIVO, DEPOSITANTE: EDGAR GONZALO QUENALLATA YUJRA, CONCEPTO: DEVOLUCION DE VIATICOS, CUENTA DE DEPOSITO: CUENTA UNICA DEL TESORO</t>
  </si>
  <si>
    <t>00526012001 DEPOSITO DE EFECTIVO, DEPOSITANTE: DANILO RICHAR AVILES CONDE, CONCEPTO: DEVOLUCIÓN DE VIÁTICOS, CUENTA DE DEPOSITO: CUENTA UNICA DEL TESORO</t>
  </si>
  <si>
    <t>00526012001 DEPOSITO DE EFECTIVO, DEPOSITANTE: RUBÉN AUZA CASTILLO, CONCEPTO: DEVOLUCIÓN DE VIÁTICOS, CUENTA DE DEPOSITO: CUENTA UNICA DEL TESORO</t>
  </si>
  <si>
    <t>00099021001 DEPOSITO DE EFECTIVO, DEPOSITANTE: FELIPA QUISPE VDA. DE SALCEDO CI 2540497 LP, CONCEPTO: DEVOLUCION - COBROS INDEBIDOS, CUENTA DE DEPOSITO: CUENTA UNICA DEL TESORO</t>
  </si>
  <si>
    <t>00099021001 DEPOSITO DE EFECTIVO, DEPOSITANTE: ESCUELA MILITAR DE MUSICA DEL EJERCITO, CONCEPTO: SALDO NO EJECUTADO SOAT PARA SEGUROS CONTRA ACCIDENTES GESTION 2016, CUENTA DE DEPOSITO: CUENTA UNICA DEL TESORO</t>
  </si>
  <si>
    <t>00526012001 DEPOSITO DE EFECTIVO, DEPOSITANTE: BOLIVIA TV-HILARIO QUISPE PILLCO, CONCEPTO: DEVOLUCION POR CONCEPTO DE FONDOS EN AVANCE, CUENTA DE DEPOSITO: CUENTA UNICA DEL TESORO</t>
  </si>
  <si>
    <t>00526012001 DEPOSITO DE EFECTIVO, DEPOSITANTE: SERGIO ALEJANDRO REVOLLO BARRERA, CONCEPTO: DEVOLUCION VIATICOS, CUENTA DE DEPOSITO: CUENTA UNICA DEL TESORO</t>
  </si>
  <si>
    <t>00099021001 DEPOSITO DE EFECTIVO, DEPOSITANTE: JUAN DE DIOS VELASCO GALLARDO, CONCEPTO: DOBLE PERCEPCION, CUENTA DE DEPOSITO: CUENTA UNICA DEL TESORO</t>
  </si>
  <si>
    <t>00526012001 DEPOSITO DE EFECTIVO, DEPOSITANTE: JORGE JUVENAL QUISPE CACHI, CONCEPTO: DEVOLUCION VIATICOS, CUENTA DE DEPOSITO: CUENTA UNICA DEL TESORO</t>
  </si>
  <si>
    <t>00099021001 DEPOSITO DE EFECTIVO, DEPOSITANTE: SERGIO SANTA CRUZ YUGAR, CONCEPTO: REVERSIÓN, CUENTA DE DEPOSITO: CUENTA UNICA DEL TESORO</t>
  </si>
  <si>
    <t>00041021101 DEPOSITO DE EFECTIVO, DEPOSITANTE: JUAN PABLO VILLEGAS URRIOLAGOITIA, CONCEPTO: DEVOLUCION CUENTAS POR COBRAR, CUENTA DE DEPOSITO: CUENTA UNICA DEL TESORO</t>
  </si>
  <si>
    <t>00046028011 DEPOSITO DE EFECTIVO, DEPOSITANTE: PROGRAMA NACIONAL ITS/VIH/SIDA-HV MIN.SALUD, CONCEPTO: SALDO ACTIVIDAD REUNION NACIONAL PARA EL INTERCAMBIO DE EXPERIENCIAS LOGROS Y LIMITACIONES DEL VIH, CUENTA DE DEPOSITO: CUENTA UNICA DEL TESORO</t>
  </si>
  <si>
    <t>00572012001 DEPOSITO DE EFECTIVO, DEPOSITANTE: EMAPA - SILVIA FABIOLA ZABALA TORREZ, CONCEPTO: IMPORTE POR LA PERDIDA DEL CREDITO FISCAL, CUENTA DE DEPOSITO: CUENTA UNICA DEL TESORO</t>
  </si>
  <si>
    <t>00526012001 DEPOSITO DE EFECTIVO, DEPOSITANTE: BENJAMIN HENRY VELEZ QUINTANILLA, CONCEPTO: DEVOLUCIÓN DE VIÁTICOS, CUENTA DE DEPOSITO: CUENTA UNICA DEL TESORO</t>
  </si>
  <si>
    <t>00015011108 DEPOSITO DE EFECTIVO, DEPOSITANTE: FELIX GONZALO SUAREZ CALLAO, CONCEPTO: CAJA POR EXESO EN CONSUMO DE TELEFONO CELULAR, CUENTA DE DEPOSITO: CUENTA UNICA DEL TESORO</t>
  </si>
  <si>
    <t>00015011108 DEPOSITO DE EFECTIVO, DEPOSITANTE: HANS BALLON LUNA, CONCEPTO: CARGO POR EXCESO EN CONSUMO DE TELEFONO CELULAR, CUENTA DE DEPOSITO: CUENTA UNICA DEL TESORO</t>
  </si>
  <si>
    <t>00078014202 DEPOSITO DE EFECTIVO, DEPOSITANTE: ING. EDUARDO DE LOS RIOS COLODRO MHE, CONCEPTO: DEP DE FONDOS EN AVANCE SIN UTILIZAR, CUENTA DE DEPOSITO: CUENTA UNICA DEL TESORO</t>
  </si>
  <si>
    <t>00099021001 DEPOSITO DE EFECTIVO, DEPOSITANTE: KARIDUEN ROSSIO VILLAFUERTE ALFARO, CONCEPTO: DEVOLUCION VIATICOS 2014, CUENTA DE DEPOSITO: CUENTA UNICA DEL TESORO</t>
  </si>
  <si>
    <t>00099021001 DEPOSITO DE EFECTIVO, DEPOSITANTE: KARIDUEN ROSSIO VILLAFUERTE ALFARO, CONCEPTO: DEVOLUCION VIATICOS 2013, CUENTA DE DEPOSITO: CUENTA UNICA DEL TESORO</t>
  </si>
  <si>
    <t>00526012001 DEPOSITO DE EFECTIVO, DEPOSITANTE: BOLIVIA TV SOFIA CHAMBI RODRIGUEZ, CONCEPTO: DEVOLUCION DE VIATICOS, CUENTA DE DEPOSITO: CUENTA UNICA DEL TESORO</t>
  </si>
  <si>
    <t>00526012001 DEPOSITO DE EFECTIVO, DEPOSITANTE: BOLIVIA TV HEBER MICHEL OÑA, CONCEPTO: DEVOLUCION DE VIATICOS, CUENTA DE DEPOSITO: CUENTA UNICA DEL TESORO</t>
  </si>
  <si>
    <t>00206012001 DEPOSITO DE EFECTIVO, DEPOSITANTE: INE, CONCEPTO: REGISTRO POR VENTAS DEL 05 DE SEPTIEMBRE 2016, CUENTA DE DEPOSITO: CUENTA UNICA DEL TESORO</t>
  </si>
  <si>
    <t>00523012001 DEPOSITO DE EFECTIVO, DEPOSITANTE: NELLY FANNY GUAYGUA F., CONCEPTO: INGRESO EXTRAORDINADIO, CUENTA DE DEPOSITO: CUENTA UNICA DEL TESORO</t>
  </si>
  <si>
    <t>00523012001 DEP.DE CHEQ.AJENOS,RET.DE CAM.,CONCEPTO: VENTA DE SERVICIO ECOBOL,DEP.: BENJAMIN AQUINO , PROCEDENCIA: BANCO NACIONAL DE BOLIVIA S.A., CHEQUE: 5452, FECHA DE EMISION:24/08/2016</t>
  </si>
  <si>
    <t>00523012001 DEP.DE CHEQ.AJENOS,RET.DE CAM.,CONCEPTO: VENTA DE SERVICIO ECOBOL,DEP.: BENJAMIN AQUINO , PROCEDENCIA: BANCO BISA S.A., CHEQUE: 587, FECHA DE EMISION:23/08/2016</t>
  </si>
  <si>
    <t>00523012001 DEP.DE CHEQ.AJENOS,RET.DE CAM.,CONCEPTO: VENTA DE SERVICIO ECOBOL,DEP.: BENJAMIN AQUINO , PROCEDENCIA: BANCO BISA S.A., CHEQUE: 195, FECHA DE EMISION:16/08/2016</t>
  </si>
  <si>
    <t>00086038003 DEP.DE CHEQ.AJENOS,RET.DE CAM.,CONCEPTO: POR REVERSION DE FONDOS NO UTILIZADOS,DEP.: SAN MATIAS-SERNAP , PROCEDENCIA: BANCO UNION S.A., CHEQUE: 1411, FECHA DE EMISION:26/08/2016</t>
  </si>
  <si>
    <t>00099021001 DEP.DE CHEQ.AJENOS,RET.DE CAM.,CONCEPTO: POR REVERSION DE FONDOS NO UTILIZADOS,DEP.: SERNAP-NOEL KEMPFF MERCADO , PROCEDENCIA: BANCO UNION S.A., CHEQUE: 940, FECHA DE EMISION:10/08/2016</t>
  </si>
  <si>
    <t>00099021001 DEPOSITO DE EFECTIVO, DEPOSITANTE: EVELIN JOVANNA LLANQUE LLANQUE, CONCEPTO: DEVOLUCIÓN DE SALDO DE FONDOS EN AVANCE PARA UTENSILIOS DE COCINA, CUENTA DE DEPOSITO: CUENTA UNICA DEL TESORO</t>
  </si>
  <si>
    <t>00099021001 DEP.DE CHEQ.AJENOS,RET.DE CAM.,CONCEPTO: POR REVERSION DE FONDOS NO UTILIZADOS,DEP.: SERNAP-CARRASCO , PROCEDENCIA: BANCO UNION S.A., CHEQUE: 846, FECHA DE EMISION:22/08/2016</t>
  </si>
  <si>
    <t>00081011105 DEPOSITO DE EFECTIVO, DEPOSITANTE: NESTOR GUTIERREZ - MOPSV, CONCEPTO: DEVOLUCION DE FONDOS, CUENTA DE DEPOSITO: CUENTA UNICA DEL TESORO</t>
  </si>
  <si>
    <t>00041048002 DEPOSITO DE EFECTIVO, DEPOSITANTE: ESTHER MOLLO ACOSTA, CONCEPTO: REVERSION DE HABERES POR EL MES DE JULIO, CUENTA DE DEPOSITO: CUENTA UNICA DEL TESORO</t>
  </si>
  <si>
    <t>00099021001 DEP.DE CHEQ.AJENOS,RET.DE CAM.,CONCEPTO: PAGO INCAPACIDAD TEMPORAL DE PERSONAL A.B.C. CORRESPONDIENTE MES JULIO 2016,DEP.: CAJA DE SALUD DE CAMINOS Y R.A , PROCEDENCIA: BANCO UNION S.A., CHEQUE: 6572, FECHA DE EMISION:29/08/2016</t>
  </si>
  <si>
    <t>00234012001 DEPOSITO DE EFECTIVO, DEPOSITANTE: DANIEL MARTINEZ RODRIGUEZ, CONCEPTO: DEVOLUCIÓN DE PAGO DE VIÁTICOS DE LA GESTIÓN 2011 SEGÚN INF/UAI/N°013/2012, CUENTA DE DEPOSITO: CUENTA UNICA DEL TESORO</t>
  </si>
  <si>
    <t>00234012001 DEPOSITO DE EFECTIVO, DEPOSITANTE: FREDDY SANTOS CHAMBI PACOSACA, CONCEPTO: DEVOLUCIÓN DE VIÁTICOS DE LA GESTIÓN 2011 SEGÚN INF/UAI/N°013/2012, CUENTA DE DEPOSITO: CUENTA UNICA DEL TESORO</t>
  </si>
  <si>
    <t>00234012001 DEPOSITO DE EFECTIVO, DEPOSITANTE: FREDDY SANTOS CHAMBI PACOSACA, CONCEPTO: DEVOLUCIÓN DE PAGO DE VIÁTICOS DE LA GESTIÓN 2011 SEGÚN INF/UAI/N°013/2012, CUENTA DE DEPOSITO: CUENTA UNICA DEL TESORO</t>
  </si>
  <si>
    <t>00099021001 DEPOSITO DE EFECTIVO, DEPOSITANTE: CUNO CANASA LOLA CELESTINA (Q.E.P.D.), CONCEPTO: IMPORTE POR COBRO INDEBIDO, CUENTA DE DEPOSITO: CUENTA UNICA DEL TESORO</t>
  </si>
  <si>
    <t xml:space="preserve">COMITÉ NACIONAL DE LA PERSONA CON DISCAPACIDAD "CONALPEDIS" </t>
  </si>
  <si>
    <t>00099021001 DEPOSITO DE EFECTIVO, DEPOSITANTE: F. ARIAS R. TORREZ Y M. PANOZO CONALPEDIS 112, CONCEPTO: INCUMPLIMIENTO AL DEBER FORMAL DE LA PRESENTACION DE LOS LCV ABR-DIC 2010, CUENTA DE DEPOSITO: CUENTA UNICA DEL TESORO</t>
  </si>
  <si>
    <t>00099021001 DEPOSITO DE EFECTIVO, DEPOSITANTE: CARLOS ANTONIO HUANCA QUISPE, CONCEPTO: DEVOLUCION SABRANTE PASAJES BS,329, CUENTA DE DEPOSITO: CUENTA UNICA DEL TESORO</t>
  </si>
  <si>
    <t>00099021001 DEPOSITO DE EFECTIVO, DEPOSITANTE: ROSSIO C. BUENO PEREZ, CONCEPTO: POR DEVOLUCION DE RECURSOS DE REFRIGERIO MES DE JUNIO, CUENTA DE DEPOSITO: CUENTA UNICA DEL TESORO</t>
  </si>
  <si>
    <t>00099021001 DEPOSITO DE EFECTIVO, DEPOSITANTE: EDEN NEMECIO VILLCA CHOQUE, CONCEPTO: DEVOLUCION DE VIATICOS, CUENTA DE DEPOSITO: CUENTA UNICA DEL TESORO</t>
  </si>
  <si>
    <t>00030018005 DEPOSITO DE EFECTIVO, DEPOSITANTE: MIN. DE JUSTICIA - DINA ABAYO QUEZADA, CONCEPTO: DEVOLUCION DE RECURSOS, CUENTA DE DEPOSITO: CUENTA UNICA DEL TESORO</t>
  </si>
  <si>
    <t>00030018005 DEPOSITO DE EFECTIVO, DEPOSITANTE: JUAN HUALCA QUISPE - MINISTERIO DE JUSTICIA, CONCEPTO: DEVOLUCION DE RECURSOS, CUENTA DE DEPOSITO: CUENTA UNICA DEL TESORO</t>
  </si>
  <si>
    <t>00132052001 DEPOSITO DE EFECTIVO, DEPOSITANTE: JOSE I. ROJAS MONTERO, CONCEPTO: DEVOLUCION DE FONDOS EN AVANCE, CUENTA DE DEPOSITO: CUENTA UNICA DEL TESORO</t>
  </si>
  <si>
    <t>00099021001 DEPOSITO DE EFECTIVO, DEPOSITANTE: CONSUL RAUL RUIZ R. - CONSULADO DE BOL EN IQUIQUE, CONCEPTO: DEVOLUCIÓN DE SALDOS NO EJECUTADOS - SALDOS TSE, CUENTA DE DEPOSITO: CUENTA UNICA DEL TESORO</t>
  </si>
  <si>
    <t>00016011101 DEPOSITO DE EFECTIVO, DEPOSITANTE: ROSSIO ESPINOZA LÓPEZ - MINISTERIO DE EDUCACIÓN, CONCEPTO: DEVOLUCIÓN DE RECURSOS - PASAJES NO UTILIZADOS, CUENTA DE DEPOSITO: CUENTA UNICA DEL TESORO</t>
  </si>
  <si>
    <t>00099021001 DEPOSITO DE EFECTIVO, DEPOSITANTE: FEDERACION BOLIVIANA DE BILLAR, CONCEPTO: REVERSION DE SALDOS NO EJECUTADOS 4065/14, CUENTA DE DEPOSITO: CUENTA UNICA DEL TESORO</t>
  </si>
  <si>
    <t>00099021001 DEPOSITO DE EFECTIVO, DEPOSITANTE: ERNESTO AGUILAR CORSI CI. 7930189 CBBA, CONCEPTO: REVERSION HABERES MAYO 2016, CUENTA DE DEPOSITO: CUENTA UNICA DEL TESORO</t>
  </si>
  <si>
    <t>00526012001 DEPOSITO DE EFECTIVO, DEPOSITANTE: REYNALDO CECILIO MENDOZA CHUQUIMIA-BOLIVIA TV, CONCEPTO: DEVOLUCION DE VIATICOS, CUENTA DE DEPOSITO: CUENTA UNICA DEL TESORO</t>
  </si>
  <si>
    <t>00099021001 DEPOSITO DE EFECTIVO, DEPOSITANTE: ERNESTO AGUILAR CORSI CI. 7930189 CBBA, CONCEPTO: REVERSION HABERES ABRIL 2016, CUENTA DE DEPOSITO: CUENTA UNICA DEL TESORO</t>
  </si>
  <si>
    <t>00099021001 DEPOSITO DE EFECTIVO, DEPOSITANTE: ERNESTO AGUILAR CORSI CI. 7930189 CBBA, CONCEPTO: REVERSION BONO SEGURIDAD CIUDADANA ABRIL/2016, CUENTA DE DEPOSITO: CUENTA UNICA DEL TESORO</t>
  </si>
  <si>
    <t>00099021001 DEPOSITO DE EFECTIVO, DEPOSITANTE: ERNESTO AGUILAR CORSI CI. 7930189 CBBA, CONCEPTO: REVERSION BONO SEGURIDAD CIUDADANIA MAYO 2016, CUENTA DE DEPOSITO: CUENTA UNICA DEL TESORO</t>
  </si>
  <si>
    <t>00099021001 DEPOSITO DE EFECTIVO, DEPOSITANTE: CARLOS ANDRES DE LA ROCHA GUERRA MIN DE SALUD, CONCEPTO: EXCEDENTES POR CONCEPTO DE CONSUMO DE TELEFONIA MOVIL, CUENTA DE DEPOSITO: CUENTA UNICA DEL TESORO</t>
  </si>
  <si>
    <t>00660012002 DEPOSITO DE EFECTIVO, DEPOSITANTE: ORGANO JUDICIAL - DAF, CONCEPTO: REVERSIÓN, CUENTA DE DEPOSITO: CUENTA UNICA DEL TESORO</t>
  </si>
  <si>
    <t>00526012001 DEPOSITO DE EFECTIVO, DEPOSITANTE: JUAN SEBASTIAN QUISPE VELARDE, CONCEPTO: DEVOLUCION DE VIATICOS, CUENTA DE DEPOSITO: CUENTA UNICA DEL TESORO</t>
  </si>
  <si>
    <t>00526012001 DEPOSITO DE EFECTIVO, DEPOSITANTE: JUAN SEBASTIAN QUISPE VELARDE, CONCEPTO: DEVOLUCION DE FONDOS EN AVANCE, CUENTA DE DEPOSITO: CUENTA UNICA DEL TESORO</t>
  </si>
  <si>
    <t>00133012001 DEPOSITO DE EFECTIVO, DEPOSITANTE: LOTERIA NACIONAL DE B Y S, CONCEPTO: M.E.L. SALDO PAGO PREMIOS " ESTE ES EL PREMIADO", CUENTA DE DEPOSITO: CUENTA UNICA DEL TESORO</t>
  </si>
  <si>
    <t>00099021001 DEPOSITO DE EFECTIVO, DEPOSITANTE: JOSE LUIS FRIAS CORDERO, CONCEPTO: REVERSIÓN DE PASAJES, CUENTA DE DEPOSITO: CUENTA UNICA DEL TESORO</t>
  </si>
  <si>
    <t>00099021001 DEPOSITO DE EFECTIVO, DEPOSITANTE: MARIA CONSUELO DAVILA MEJIA, CONCEPTO: DESCUENTO A ACREEDORES, CUENTA DE DEPOSITO: CUENTA UNICA DEL TESORO</t>
  </si>
  <si>
    <t>00099021001 DEPOSITO DE EFECTIVO, DEPOSITANTE: SUSANA BEATRIZ HERRERA RAMIREZ DE ARZE, CONCEPTO: REVERSION, CUENTA DE DEPOSITO: CUENTA UNICA DEL TESORO</t>
  </si>
  <si>
    <t>00099021001 DEP.DE CHEQ.AJENOS,RET.DE CAM.,CONCEPTO: DEPÓSITO POR REEMBOLSO DE CBES MES DE JUNIO 2016,DEP.: ASFI , PROCEDENCIA: BANCO UNION S.A., CHEQUE: 2382, FECHA DE EMISION:31/08/2016</t>
  </si>
  <si>
    <t>00099021001 DEP.DE CHEQ.AJENOS,RET.DE CAM.,CONCEPTO: DEPÓSITO POR REPOSICIÓN DE CREDENCIALES,DEP.: ASFI , PROCEDENCIA: BANCO UNION S.A., CHEQUE: 2387, FECHA DE EMISION:06/09/2016</t>
  </si>
  <si>
    <t>00099021001 DEP.DE CHEQ.AJENOS,RET.DE CAM.,CONCEPTO: REPOSICIÓN DE SUBSIDIOS POR INCAPACIDAD CSBP,DEP.: ASFI , PROCEDENCIA: BANCO UNION S.A., CHEQUE: 2388, FECHA DE EMISION:06/09/2016</t>
  </si>
  <si>
    <t>00099021001 DEPOSITO DE EFECTIVO, DEPOSITANTE: MARIA TERESA DE FATIMA BILBAO CORTEZ, CONCEPTO: DOBLE PERCEPCION, CUENTA DE DEPOSITO: CUENTA UNICA DEL TESORO</t>
  </si>
  <si>
    <t>00099021001 DEPOSITO DE EFECTIVO, DEPOSITANTE: CARLOS CLEMENTE LIMA RODRIGUEZ, CONCEPTO: DOBLE PERCEPCION, CUENTA DE DEPOSITO: CUENTA UNICA DEL TESORO</t>
  </si>
  <si>
    <t>00099021001 DEP.DE CHEQ.AJENOS,RET.DE CAM.,CONCEPTO: REVERSION FRACCION CC PERIODO AGOSTO 2016,DEP.: SEGUROS PROVIDA S.A. , PROCEDENCIA: BANCO NACIONAL DE BOLIVIA S.A., CHEQUE: 4350199, FECHA DE EMISION:05/09/2016</t>
  </si>
  <si>
    <t>00099021001 DEP.DE CHEQ.AJENOS,RET.DE CAM.,CONCEPTO: REVERSION FRACCION PERIODO MAYO 2016,DEP.: SEGUROS PROVIDA S.A. , PROCEDENCIA: BANCO NACIONAL DE BOLIVIA S.A., CHEQUE: 2312738, FECHA DE EMISION:07/09/2016</t>
  </si>
  <si>
    <t>00099021001 DEP.DE CHEQ.AJENOS,RET.DE CAM.,CONCEPTO: GIRO: SEMPERTEGUI JULIA JANETT RUIZ DE,DEP.: BANCO UNIÓN S.A. , PROCEDENCIA: BANCO UNION S.A., CHEQUE: 143519, FECHA DE EMISION:08/09/2016</t>
  </si>
  <si>
    <t>00099021001 DEP.DE CHEQ.AJENOS,RET.DE CAM.,CONCEPTO: GIRO: BASCOPE CAERO CELESTINA,DEP.: BANCO UNIÓN S.A. , PROCEDENCIA: BANCO UNION S.A., CHEQUE: 143520, FECHA DE EMISION:08/09/2016</t>
  </si>
  <si>
    <t>00099021001 DEP.DE CHEQ.AJENOS,RET.DE CAM.,CONCEPTO: GIRO: BASCOPE CAERO CELESTINA,DEP.: BANCO UNIÓN S.A. , PROCEDENCIA: BANCO UNION S.A., CHEQUE: 143521, FECHA DE EMISION:08/09/2016</t>
  </si>
  <si>
    <t>00099021001 DEP.DE CHEQ.AJENOS,RET.DE CAM.,CONCEPTO: GIRO: BASCOPE CAERO CELESTINA,DEP.: BANCO UNIÓN S.A. , PROCEDENCIA: BANCO UNION S.A., CHEQUE: 143522, FECHA DE EMISION:08/09/2016</t>
  </si>
  <si>
    <t>00212072001 DEP.DE CHEQ.AJENOS,RET.DE CAM.,CONCEPTO: DEVOLUCION POR REPOSICION DE CHALECO INRA TARIJA,DEP.: INRA TARIJA , PROCEDENCIA: BANCO UNION S.A., CHEQUE: 4394, FECHA DE EMISION:02/09/2016</t>
  </si>
  <si>
    <t>00099021001 DEP.DE CHEQ.AJENOS,RET.DE CAM.,CONCEPTO: GIRO: BASCOPE CAERO CELESTINA,DEP.: BANCO UNIÓN S.A. , PROCEDENCIA: BANCO UNION S.A., CHEQUE: 143523, FECHA DE EMISION:08/09/2016</t>
  </si>
  <si>
    <t>00212072001 DEP.DE CHEQ.AJENOS,RET.DE CAM.,CONCEPTO: DEVOLUCION DE FONDOS INRA TARIJA,DEP.: INRA TARIJA , PROCEDENCIA: BANCO UNION S.A., CHEQUE: 4393, FECHA DE EMISION:02/09/2016</t>
  </si>
  <si>
    <t>00099021001 DEP.DE CHEQ.AJENOS,RET.DE CAM.,CONCEPTO: PROCESOS COACTIVOS,DEP.: SEDES - CBBA , PROCEDENCIA: BANCO UNION S.A., CHEQUE: 8540, FECHA DE EMISION:18/08/2016</t>
  </si>
  <si>
    <t>00099021001 DEP.DE CHEQ.AJENOS,RET.DE CAM.,CONCEPTO: PROCESOS COACTIVOS,DEP.: SEDES - CBBA , PROCEDENCIA: BANCO UNION S.A., CHEQUE: 8541, FECHA DE EMISION:18/08/2016</t>
  </si>
  <si>
    <t>00099021001 DEP.DE CHEQ.AJENOS,RET.DE CAM.,CONCEPTO: GIRO: VACA ALFARO NORA ELFY,DEP.: BANCO UNIÓN S.A. , PROCEDENCIA: BANCO UNION S.A., CHEQUE: 143513, FECHA DE EMISION:08/09/2016</t>
  </si>
  <si>
    <t>00099021001 DEP.DE CHEQ.AJENOS,RET.DE CAM.,CONCEPTO: PROCESOS COACTIVOS FISCALES,DEP.: SEDES - CBBA , PROCEDENCIA: BANCO UNION S.A., CHEQUE: 8590, FECHA DE EMISION:31/08/2016</t>
  </si>
  <si>
    <t>00099021001 DEP.DE CHEQ.AJENOS,RET.DE CAM.,CONCEPTO: GIRO: OMAR GERARDO VARGAS HUALLPA,DEP.: BANCO UNIÓN S.A. , PROCEDENCIA: BANCO UNION S.A., CHEQUE: 143514, FECHA DE EMISION:08/09/2016</t>
  </si>
  <si>
    <t>00099021001 DEP.DE CHEQ.AJENOS,RET.DE CAM.,CONCEPTO: GIRO: TAPECUA RUBIO DONALD,DEP.: BANCO UNIÓN S.A. , PROCEDENCIA: BANCO UNION S.A., CHEQUE: 143515, FECHA DE EMISION:08/09/2016</t>
  </si>
  <si>
    <t>00099021001 DEP.DE CHEQ.AJENOS,RET.DE CAM.,CONCEPTO: GIRO: SEMPERTEGUI JULIA JANETT RUIZ DE,DEP.: BANCO UNIÓN S.A. , PROCEDENCIA: BANCO UNION S.A., CHEQUE: 143516, FECHA DE EMISION:08/09/2016</t>
  </si>
  <si>
    <t>00099021001 DEP.DE CHEQ.AJENOS,RET.DE CAM.,CONCEPTO: PROCESOS COACTIVOS,DEP.: SEDES - CBBA , PROCEDENCIA: BANCO UNION S.A., CHEQUE: 8562, FECHA DE EMISION:24/08/2016</t>
  </si>
  <si>
    <t>00099021001 DEP.DE CHEQ.AJENOS,RET.DE CAM.,CONCEPTO: GIRO: VICTOR ALBERTO URQUIDI GONGORA,DEP.: BANCO UNIÓN S.A. , PROCEDENCIA: BANCO UNION S.A., CHEQUE: 143517, FECHA DE EMISION:08/09/2016</t>
  </si>
  <si>
    <t>00099021001 DEP.DE CHEQ.AJENOS,RET.DE CAM.,CONCEPTO: GIRO: SEMPERTEGUI JULIA JANETT RUIZ DE,DEP.: BANCO UNIÓN S.A. , PROCEDENCIA: BANCO UNION S.A., CHEQUE: 143518, FECHA DE EMISION:08/09/2016</t>
  </si>
  <si>
    <t>00099021001 DEPOSITO DE EFECTIVO, DEPOSITANTE: SEDES - CBBA, CONCEPTO: PROCESOS COACTIVOS FISCALES, CUENTA DE DEPOSITO: CUENTA UNICA DEL TESORO</t>
  </si>
  <si>
    <t>00526012001 DEPOSITO DE EFECTIVO, DEPOSITANTE: CESAR GOMEZ CONDORI-BOLIVIA TV, CONCEPTO: DEVOLUCION DE FONDO EN AVANCE, CUENTA DE DEPOSITO: CUENTA UNICA DEL TESORO</t>
  </si>
  <si>
    <t>00099021001 DEPOSITO DE EFECTIVO, DEPOSITANTE: LOURDES TORNEE ARANDA, CONCEPTO: REVERSION HABERES INDEBIDAMENTE PAGADOS POR MES DE JUNIO 2016, CUENTA DE DEPOSITO: CUENTA UNICA DEL TESORO</t>
  </si>
  <si>
    <t>00099021001 DEPOSITO DE EFECTIVO, DEPOSITANTE: LOURDES TORNEE ARANDA, CONCEPTO: REVERSION HABERES INDEBIDAMENTE PAGADOS POR MES DE JUNIO 2016 (APORTES PATRONALES), CUENTA DE DEPOSITO: CUENTA UNICA DEL TESORO</t>
  </si>
  <si>
    <t>00099021001 DEP.DE CHEQ.AJENOS,RET.DE CAM.,CONCEPTO: DEVOLUCION DE COTIZACION EXCESO EMPLEADOR,DEP.: FUTURO DE BOLIVIA S.A. AFP , PROCEDENCIA: BANCO DE CREDITO DE BOLIVIA S.A., CHEQUE: 45883, FECHA DE EMISION:08/09/2016</t>
  </si>
  <si>
    <t>00099021001 DEPOSITO DE EFECTIVO, DEPOSITANTE: ZENOBIO NINA ARTEAGA, CONCEPTO: EXCEDENTE RENUMERACIONES GESTION 2014, CUENTA DE DEPOSITO: CUENTA UNICA DEL TESORO</t>
  </si>
  <si>
    <t>00212012001 DEPOSITO DE EFECTIVO, DEPOSITANTE: JAVIER QUISPE MAMANI - INRA, CONCEPTO: DEVOLUCION DE FONDOS EN AVANCE, CUENTA DE DEPOSITO: CUENTA UNICA DEL TESORO</t>
  </si>
  <si>
    <t>00212012001 DEPOSITO DE EFECTIVO, DEPOSITANTE: RINA HINOJOSA CARRASCO - INRA, CONCEPTO: DEVOLUCION VIATICOS, CUENTA DE DEPOSITO: CUENTA UNICA DEL TESORO</t>
  </si>
  <si>
    <t>00526012001 DEPOSITO DE EFECTIVO, DEPOSITANTE: FORTUNATO ALIAGA AGUILAR - BOLIVIA TV, CONCEPTO: DEVOLUCIÓN DE VIÁTICO, CUENTA DE DEPOSITO: CUENTA UNICA DEL TESORO</t>
  </si>
  <si>
    <t>00526012001 DEPOSITO DE EFECTIVO, DEPOSITANTE: BOLIVIA TV - RODRIGO GUIBARRA PARRADO, CONCEPTO: DEVOLUCION DE FONDOS EN AVANCE, CUENTA DE DEPOSITO: CUENTA UNICA DEL TESORO</t>
  </si>
  <si>
    <t>00099021001 DEPOSITO DE EFECTIVO, DEPOSITANTE: MARIA LUISA YAPUCHURA CANAVIRI, CONCEPTO: DEVOLUCION DE HABERES, CUENTA DE DEPOSITO: CUENTA UNICA DEL TESORO</t>
  </si>
  <si>
    <t>00152012001 DEPOSITO DE EFECTIVO, DEPOSITANTE: SEPDEP, CONCEPTO: DEP. SENADEP RECURSOS ESPECIFICOS, CUENTA DE DEPOSITO: CUENTA UNICA DEL TESORO</t>
  </si>
  <si>
    <t>00015011108 DEPOSITO DE EFECTIVO, DEPOSITANTE: LEONCIO AYMA, CONCEPTO: EXEDENTE LLAMADAS TELEFONICAS, CUENTA DE DEPOSITO: CUENTA UNICA DEL TESORO</t>
  </si>
  <si>
    <t>00099021001 DEPOSITO DE EFECTIVO, DEPOSITANTE: ERIKA JAUREGUI - ASFI, CONCEPTO: DEVOLUCION DE FONDOS POR ASIGNACION DE VIATICOS, CUENTA DE DEPOSITO: CUENTA UNICA DEL TESORO</t>
  </si>
  <si>
    <t>00099021001 DEPOSITO DE EFECTIVO, DEPOSITANTE: MARIBEL CONDORI ALBA, CONCEPTO: DEVOLUCION POR ACTUALIZACION DE SUBSIDIO (2014), CUENTA DE DEPOSITO: CUENTA UNICA DEL TESORO</t>
  </si>
  <si>
    <t>00206012001 DEPOSITO DE EFECTIVO, DEPOSITANTE: I.N.E., CONCEPTO: DEP. POR CONCEPTO DE VENTAS DE FECHA 7 DE SEPTIEMBRE 2016, CUENTA DE DEPOSITO: CUENTA UNICA DEL TESORO</t>
  </si>
  <si>
    <t>00099021001 DEPOSITO DE EFECTIVO, DEPOSITANTE: EJERCITO DE BOLIVIA - EMTE, CONCEPTO: REVERSION DE TELEFONO CORRESPONDIENTE MES ENERO 2016, CUENTA DE DEPOSITO: CUENTA UNICA DEL TESORO</t>
  </si>
  <si>
    <t>00222014302 DEPOSITO DE EFECTIVO, DEPOSITANTE: EFRAIN E. ZELADA SANCHEZ, CONCEPTO: DEVOLUCION, CUENTA DE DEPOSITO: CUENTA UNICA DEL TESORO</t>
  </si>
  <si>
    <t>00099021001 DEP.DE CHEQ.AJENOS,RET.DE CAM.,CONCEPTO: DEVOLUCION DE BAJAS MEDICAS POR INCAPACIDAD TEMPORAL,DEP.: MINISTERIO DE SALUD , PROCEDENCIA: BANCO UNION S.A., CHEQUE: 19226, FECHA DE EMISION:25/08/2016</t>
  </si>
  <si>
    <t>00046021109 DEP.DE CHEQ.AJENOS,RET.DE CAM.,CONCEPTO: DEVOLUCION DE BAJAS MEDICAS POR INCAPACIDAD TEMPORAL,DEP.: MINISTERIO DE SALUD , PROCEDENCIA: BANCO UNION S.A., CHEQUE: 19227, FECHA DE EMISION:25/08/2016</t>
  </si>
  <si>
    <t>00046024204 DEP.DE CHEQ.AJENOS,RET.DE CAM.,CONCEPTO: DEVOLUCION DE BAJAS MEDICAS POR INCAPACIDAD TEMPORAL,DEP.: MINISTERIO DE SALUD , PROCEDENCIA: BANCO UNION S.A., CHEQUE: 19228, FECHA DE EMISION:25/08/2016</t>
  </si>
  <si>
    <t>00290012001 DEP.DE CHEQ.AJENOS,RET.DE CAM.,CONCEPTO: DEVOLUCION DE PASAJES AEREOS HUASCAR HERRERA MARQUEZ,DEP.: SERVICIO DE IMPUESTOS NACIONALES , PROCEDENCIA: BANCO UNION S.A., CHEQUE: 4012, FECHA DE EMISION:07/09/2016</t>
  </si>
  <si>
    <t>00290012001 DEP.DE CHEQ.AJENOS,RET.DE CAM.,CONCEPTO: DESCUENTO A CONSULTORES DE LINEA GRACO STA CRUZ Y DISTRITAL CBBA,DEP.: SERVICIO DE IMPUESTOS NACIONALES , PROCEDENCIA: BANCO UNION S.A., CHEQUE: 4016, FECHA DE EMISION:07/09/2016</t>
  </si>
  <si>
    <t>00224012002 DEP.DE CHEQ.AJENOS,RET.DE CAM.,CONCEPTO: TRANSFERENCIA DE RECURSOS PARA PAGO SUELDOS, BIENES Y SERVICIOS (OCTUBRE Y NOVIEMBRE),DEP.: INSUMOS BOLIVIA , PROCEDENCIA: BANCO UNION S.A., CHEQUE: 3243, FECHA DE EMISION:07/09/2016</t>
  </si>
  <si>
    <t>00290012001 DEP.DE CHEQ.AJENOS,RET.DE CAM.,CONCEPTO: BAJA CXC DE BOA-DEVOLUCION DE PASAJES HERIBERTO ERIK ARIÑEZ,DEP.: SERVICIO DE IMPUESTOS NACIONALES , PROCEDENCIA: BANCO UNION S.A., CHEQUE: 4013, FECHA DE EMISION:07/09/2016</t>
  </si>
  <si>
    <t>00224012002 DEP.DE CHEQ.AJENOS,RET.DE CAM.,CONCEPTO: TRANSFERENCIA DE RECURSOS PARA PAGO SUELDOS, BIENES Y SERVICIOS (OCTUBRE - NOVIEMBRE),DEP.: INSUMOS BOLIVIA , PROCEDENCIA: BANCO UNION S.A., CHEQUE: 2134, FECHA DE EMISION:07/09/2016</t>
  </si>
  <si>
    <t>00046024204 DEPOSITO DE EFECTIVO, DEPOSITANTE: MINISTERIO DE SALUD, CONCEPTO: FONDOS NO UTILIZADOS (CAJA FONDOS EN AVANCE O TESORERIA), CUENTA DE DEPOSITO: CUENTA UNICA DEL TESORO</t>
  </si>
  <si>
    <t>00224012001 DEP.DE CHEQ.AJENOS,RET.DE CAM.,CONCEPTO: TRANSFERENCIA DE RECURSOS, SERVICIOS BASICOS, SUELDOS Y ADQUISICIONES (OCTUBRE - NOVIEMBRE),DEP.: INSUMOS BOLIVIA , PROCEDENCIA: BANCO UNION S.A., CHEQUE: 1579, FECHA DE EMISION:07/09/2016</t>
  </si>
  <si>
    <t>00099021001 DEP.DE CHEQ.AJENOS,RET.DE CAM.,CONCEPTO: GIRO: CAVERO GONZALES ROSSE MARY,DEP.: BANCO UNIÓN S.A. , PROCEDENCIA: BANCO UNION S.A., CHEQUE: 143525, FECHA DE EMISION:09/09/2016</t>
  </si>
  <si>
    <t>00099021001 DEP.DE CHEQ.AJENOS,RET.DE CAM.,CONCEPTO: GIRO: JOSE MERUVIA,DEP.: BANCO UNIÓN S.A. , PROCEDENCIA: BANCO UNION S.A., CHEQUE: 143526, FECHA DE EMISION:09/09/2016</t>
  </si>
  <si>
    <t>00670012001 DEP.DE CHEQ.AJENOS,RET.DE CAM.,CONCEPTO: GIRO: JHONNY REA MORENO,DEP.: BANCO UNIÓN S.A. , PROCEDENCIA: BANCO UNION S.A., CHEQUE: 143527, FECHA DE EMISION:09/09/2016</t>
  </si>
  <si>
    <t>DIRECCION DEPARTAMENTA DE EDUCACION CHUQUISACA "DDE-CHU"</t>
  </si>
  <si>
    <t>00265024201 DEP.DE CHEQ.AJENOS,RET.DE CAM.,CONCEPTO: GIRO: IRLANDA PAMELA DAVALOS ROJAS,DEP.: BANCO UNIÓN S.A. , PROCEDENCIA: BANCO UNION S.A., CHEQUE: 143528, FECHA DE EMISION:09/09/2016</t>
  </si>
  <si>
    <t>00523012001 DEP.DE CHEQ.AJENOS,RET.DE CAM.,CONCEPTO: VENTA DE SERVICIO ECOBOL,DEP.: BENJAMIN AQUINO , PROCEDENCIA: BANCO NACIONAL DE BOLIVIA S.A., CHEQUE: 4977, FECHA DE EMISION:19/08/2016</t>
  </si>
  <si>
    <t>00047137001 DEP.DE CHEQ.AJENOS,RET.DE CAM.,CONCEPTO: DEV. SALDOS NO EJECUTADOS FONDO ROTATIVO - UOR VALLES P-35 ENERO 2016,DEP.: EMPODERAR - PICAR , PROCEDENCIA: BANCO UNION S.A., CHEQUE: 131, FECHA DE EMISION:08/09/2016</t>
  </si>
  <si>
    <t>00523012001 DEP.DE CHEQ.AJENOS,RET.DE CAM.,CONCEPTO: VENTA DE SERVICIO ECOBOL,DEP.: BENJAMIN AQUINO , PROCEDENCIA: BANCO NACIONAL DE BOLIVIA S.A., CHEQUE: 904924, FECHA DE EMISION:30/08/2016</t>
  </si>
  <si>
    <t>00523012001 DEP.DE CHEQ.AJENOS,RET.DE CAM.,CONCEPTO: VENTA DE SERVICIO ECOBOL,DEP.: BENJAMIN AQUINO , PROCEDENCIA: BANCO BISA S.A., CHEQUE: 2537, FECHA DE EMISION:18/08/2016</t>
  </si>
  <si>
    <t>00099021001 DEPOSITO DE EFECTIVO, DEPOSITANTE: JUAN DE DIOS ROJAS F., CONCEPTO: REVERSION HABERES DE AGOSTO, CUENTA DE DEPOSITO: CUENTA UNICA DEL TESORO</t>
  </si>
  <si>
    <t>00099021001 DEPOSITO DE EFECTIVO, DEPOSITANTE: JOSE MARTIN VALDEZ GOYTIA, CONCEPTO: DEVOLUCION SALDO NO EJECUTADO C-31 N° 968, CUENTA DE DEPOSITO: CUENTA UNICA DEL TESORO</t>
  </si>
  <si>
    <t>00046024204 DEPOSITO DE EFECTIVO, DEPOSITANTE: RUTH CALLISAYA HUALLPA, CONCEPTO: REVERSION DE SALDO, CUENTA DE DEPOSITO: CUENTA UNICA DEL TESORO</t>
  </si>
  <si>
    <t>00099021001 DEP.DE CHEQ.AJENOS,RET.DE CAM.,CONCEPTO: AUTORIDAD IMPUGNACIÓN TRIBUTARIA - DEVOLUCIÓN INCAPACIDAD TEMP JUNIO/2016,DEP.: CAJA PETROLERA DE SALUD , PROCEDENCIA: BANCO UNION S.A., CHEQUE: 9820, FECHA DE EMISION:09/09/2016</t>
  </si>
  <si>
    <t>00086018007 DEP.DE CHEQ.AJENOS,RET.DE CAM.,CONCEPTO: DEVOLUCION DE RECURSOS A LA CUENTA UNICA DEL TESORO,DEP.: GOB. AUTO. MUN. DE ENTRE RIOS PROV. D OCONNOR , PROCEDENCIA: BANCO UNION S.A., CHEQUE: 10981, FECHA DE EMISION:29/08/2016</t>
  </si>
  <si>
    <t>00099021001 DEP.DE CHEQ.AJENOS,RET.DE CAM.,CONCEPTO: H.C. DIPUTADOS - DEVOLUCIÓN INCAPACIDAD TEMPORAL - JUNIO/2016,DEP.: CAJA PETROLERA DE SALUD , PROCEDENCIA: BANCO UNION S.A., CHEQUE: 9821, FECHA DE EMISION:09/09/2016</t>
  </si>
  <si>
    <t>00099021001 DEP.DE CHEQ.AJENOS,RET.DE CAM.,CONCEPTO: SOBERANIA ALIMENTARIA - DEVOLUCIÓN INCAPACIDAD TEMPORAL - JUNIO/2016,DEP.: CAJA PETROLERA DE SALUD , PROCEDENCIA: BANCO UNION S.A., CHEQUE: 9830, FECHA DE EMISION:09/09/2016</t>
  </si>
  <si>
    <t>00016011101 DEP.DE CHEQ.AJENOS,RET.DE CAM.,CONCEPTO: DEVOLUCION POR DEP. ERRONEO,DEP.: MINISTERIO DE EDUCACION , PROCEDENCIA: BANCO UNION S.A., CHEQUE: 20228, FECHA DE EMISION:06/09/2016</t>
  </si>
  <si>
    <t>00099021001 DEP.DE CHEQ.AJENOS,RET.DE CAM.,CONCEPTO: AUTORIDAD FISCALIZACIÓN DE EMPRESAS - DEVOLUCIÓN INCAPACIDAD TEMP. - JUNIO/2016,DEP.: CAJA PETROLERA DE SALUD , PROCEDENCIA: BANCO UNION S.A., CHEQUE: 9825, FECHA DE EMISION:09/09/2016</t>
  </si>
  <si>
    <t>00526012001 DEPOSITO DE EFECTIVO, DEPOSITANTE: BOLIVIA TV, CONCEPTO: DEVOLUCION DE FONDOS, CUENTA DE DEPOSITO: CUENTA UNICA DEL TESORO</t>
  </si>
  <si>
    <t>00099021001 DEPOSITO DE EFECTIVO, DEPOSITANTE: SEGIP OFICINA NACIONAL, CONCEPTO: REVERSIÓN A LOS COMPROBANTES C-31 N°640 Y 642 SEGUNDO FONDO SAO PAULO - BRASIL, CUENTA DE DEPOSITO: CUENTA UNICA DEL TESORO</t>
  </si>
  <si>
    <t>00340012003 DEPOSITO DE EFECTIVO, DEPOSITANTE: SEGIP OFICINA NACIONAL, CONCEPTO: REVERSIÓN A LOS COMPROBANTES C-31 N°641 Y 643 SEGUNDO FONDO SAO PAULO - BRASIL, CUENTA DE DEPOSITO: CUENTA UNICA DEL TESORO</t>
  </si>
  <si>
    <t>00099021001 DEPOSITO DE EFECTIVO, DEPOSITANTE: SEGIP OFICINA NACIONAL, CONCEPTO: REVERSIÓN A LOS COMPROBANTES C-31 N°677 SEXTO FONDO BUENOS AIRES ARGENTINA, CUENTA DE DEPOSITO: CUENTA UNICA DEL TESORO</t>
  </si>
  <si>
    <t>00340012003 DEPOSITO DE EFECTIVO, DEPOSITANTE: SEGIP OFICINA NACIONAL, CONCEPTO: REVERSIÓN AL COMPROBANTE C-31 N°680 SEXTO FONDO BUENOS AIRES ARGENTINA, CUENTA DE DEPOSITO: CUENTA UNICA DEL TESORO</t>
  </si>
  <si>
    <t>00099021001 DEPOSITO DE EFECTIVO, DEPOSITANTE: SEGIP OFICINA NACIONAL, CONCEPTO: REVERSIÓN A LOS COMPROBANTES C-31 N°1018 Y 1020 SEPTIMO FONDO BUENOS AIRES - ARGENTINA, CUENTA DE DEPOSITO: CUENTA UNICA DEL TESORO</t>
  </si>
  <si>
    <t>00526012001 DEPOSITO DE EFECTIVO, DEPOSITANTE: BOLIVIA TV, CONCEPTO: DEP. SALDO REFRIGERIO C-31 - 5702 (PLANTA) PARA REVERTIR, CUENTA DE DEPOSITO: CUENTA UNICA DEL TESORO</t>
  </si>
  <si>
    <t>00340012003 DEPOSITO DE EFECTIVO, DEPOSITANTE: SEGIP OFICINA NACIONAL, CONCEPTO: REVERSIÓN AL COMPROBANTE C-31 N°1021 SEPTIMO FONDO BUENOS AIRES ARGENTINA, CUENTA DE DEPOSITO: CUENTA UNICA DEL TESORO</t>
  </si>
  <si>
    <t>00099021001 DEPOSITO DE EFECTIVO, DEPOSITANTE: SEGIP OFICINA NACIONAL, CONCEPTO: DEVOLUCIÓN DE SALDO FUENTE 41, CUENTA DE DEPOSITO: CUENTA UNICA DEL TESORO</t>
  </si>
  <si>
    <t>00526012001 DEPOSITO DE EFECTIVO, DEPOSITANTE: BOLIVIA TV, CONCEPTO: DEP. SALDO REFRIGERIOS C-31 - 5700 (CONSULTORES EN LINEA) PARA REVERTIR, CUENTA DE DEPOSITO: CUENTA UNICA DEL TESORO</t>
  </si>
  <si>
    <t>00526012001 DEPOSITO DE EFECTIVO, DEPOSITANTE: BOLIVIA TV, CONCEPTO: DEP. SALDO REFRIGERIOS C-31 - 5247 (CONSULTORES EN LINEA) PARA REVERTIR, CUENTA DE DEPOSITO: CUENTA UNICA DEL TESORO</t>
  </si>
  <si>
    <t>00526012001 DEPOSITO DE EFECTIVO, DEPOSITANTE: BOLIVIA TV, CONCEPTO: DEP. SALDO REFRIGERIOS C-31 - 6188 (CONSULTORES EN LINEA) PARA REVERTIR, CUENTA DE DEPOSITO: CUENTA UNICA DEL TESORO</t>
  </si>
  <si>
    <t>00580012001 DEP.DE CHEQ.AJENOS,RET.DE CAM.,CONCEPTO: DEVOLUCION,DEP.: DEPOSITOS ADUANEROS BOLIVIANOS , PROCEDENCIA: BANCO UNION S.A., CHEQUE: 6092, FECHA DE EMISION:05/09/2016</t>
  </si>
  <si>
    <t>00580012001 DEP.DE CHEQ.AJENOS,RET.DE CAM.,CONCEPTO: DEVOLUCION,DEP.: DEPOSITOS ADUANEROS BOLIVIANOS , PROCEDENCIA: BANCO UNION S.A., CHEQUE: 6095, FECHA DE EMISION:05/09/2016</t>
  </si>
  <si>
    <t>00580012001 DEP.DE CHEQ.AJENOS,RET.DE CAM.,CONCEPTO: DEVOLUCION,DEP.: DEPOSITOS ADUANEROS BOLIVIANOS , PROCEDENCIA: BANCO UNION S.A., CHEQUE: 6094, FECHA DE EMISION:05/09/2016</t>
  </si>
  <si>
    <t>00580012001 DEP.DE CHEQ.AJENOS,RET.DE CAM.,CONCEPTO: DEVOLUCION,DEP.: DEPOSITOS ADUANEROS BOLIVIANOS , PROCEDENCIA: BANCO UNION S.A., CHEQUE: 6093, FECHA DE EMISION:05/09/2016</t>
  </si>
  <si>
    <t>00580012001 DEPOSITO DE EFECTIVO, DEPOSITANTE: MAURICIO CALVO, CONCEPTO: DEVOLUCION, CUENTA DE DEPOSITO: CUENTA UNICA DEL TESORO</t>
  </si>
  <si>
    <t>00580012001 DEPOSITO DE EFECTIVO, DEPOSITANTE: ERIK IÑIGUEZ, CONCEPTO: DEVOLUCION, CUENTA DE DEPOSITO: CUENTA UNICA DEL TESORO</t>
  </si>
  <si>
    <t>00580012001 DEPOSITO DE EFECTIVO, DEPOSITANTE: ISRAEL FLORES, CONCEPTO: DEVOLUCION, CUENTA DE DEPOSITO: CUENTA UNICA DEL TESORO</t>
  </si>
  <si>
    <t>00580012001 DEPOSITO DE EFECTIVO, DEPOSITANTE: JHON HINOJOSA, CONCEPTO: DEVOLUCION, CUENTA DE DEPOSITO: CUENTA UNICA DEL TESORO</t>
  </si>
  <si>
    <t>00099021001 DEPOSITO DE EFECTIVO, DEPOSITANTE: ERCK PINTO ARRIARAN, CONCEPTO: DEVOLUCION DE VIATICOS, CUENTA DE DEPOSITO: CUENTA UNICA DEL TESORO</t>
  </si>
  <si>
    <t>00099021001 DEPOSITO DE EFECTIVO, DEPOSITANTE: SABINO PALLUCA MENDO, CONCEPTO: COBRO INDEBIDO, CUENTA DE DEPOSITO: CUENTA UNICA DEL TESORO</t>
  </si>
  <si>
    <t>00086018007 DEPOSITO DE EFECTIVO, DEPOSITANTE: RAMIRO AYAVIRI MAMANI - GAM COLQUECHACA, CONCEPTO: DEVOLUCION MMAA - PAR-BS PROYECTOS PLAN NACIONAL DE CUENCAS, CUENTA DE DEPOSITO: CUENTA UNICA DEL TESORO</t>
  </si>
  <si>
    <t>00099021001 DEPOSITO DE EFECTIVO, DEPOSITANTE: RAMIRO QUINTANILLA RAMIREZ, CONCEPTO: DEVOLUCION DE VIATICOS, CUENTA DE DEPOSITO: CUENTA UNICA DEL TESORO</t>
  </si>
  <si>
    <t>00099021001 DEPOSITO DE EFECTIVO, DEPOSITANTE: ROMEL FEDERICO SALAZAR TORREZ, CONCEPTO: REVERSION DEL SENARI C-31 N° 322 DOC 497180 PARTIDA 31120 GASTOS DE ALIMENTACION Y OTROS SIMILARES, CUENTA DE DEPOSITO: CUENTA UNICA DEL TESORO</t>
  </si>
  <si>
    <t>00099021001 DEPOSITO DE EFECTIVO, DEPOSITANTE: ROMEL FEDERICO SALAZAR TORREZ, CONCEPTO: REVERSION DEL SENARI C-31 N°322 DOC 497180 PARTIDA 256 SERVICIOS DE IMPRENTA Y FOTOCOPIAS, CUENTA DE DEPOSITO: CUENTA UNICA DEL TESORO</t>
  </si>
  <si>
    <t>00041017002 DEPOSITO DE EFECTIVO, DEPOSITANTE: JIMENA ROJAS SILVA-JUAN R. AGUILAR CHUQUIMIA, CONCEPTO: DEVOLUCION GASTOS INELEGIBLES BID, PTMO. 1020/SF-BO SAT 1999-2002, CUENTA DE DEPOSITO: CUENTA UNICA DEL TESORO</t>
  </si>
  <si>
    <t>00206012001 DEPOSITO DE EFECTIVO, DEPOSITANTE: INE, CONCEPTO: DEP POR VENTA - CENTRAL LA PAZ, FECHA 08-09-2016, CUENTA DE DEPOSITO: CUENTA UNICA DEL TESORO</t>
  </si>
  <si>
    <t>00206012001 DEPOSITO DE EFECTIVO, DEPOSITANTE: INE, CONCEPTO: DEP POR VENTA-CENTRAL LA PAZ FECHA 07-09-2016, CUENTA DE DEPOSITO: CUENTA UNICA DEL TESORO</t>
  </si>
  <si>
    <t>00099021001 DEPOSITO DE EFECTIVO, DEPOSITANTE: GRACIELA MERCEDES HEREDIA CATACORA, CONCEPTO: DEVOLUCION DE SALDOS FONDO EN AVANCE, CUENTA DE DEPOSITO: CUENTA UNICA DEL TESORO</t>
  </si>
  <si>
    <t>00523012001 DEP.DE CHEQ.AJENOS,RET.DE CAM.,CONCEPTO: PAGO POR PRESTACION DE SERVICIOS POSTALES,DEP.: ECOBOL , PROCEDENCIA: BANCO UNION S.A., CHEQUE: 3125, FECHA DE EMISION:26/08/2016</t>
  </si>
  <si>
    <t>00523012001 DEP.DE CHEQ.AJENOS,RET.DE CAM.,CONCEPTO: PAGO POR PRESTACION DE SERVICIOS POSTALES,DEP.: ECOBOL , PROCEDENCIA: BANCO DE CREDITO DE BOLIVIA S.A., CHEQUE: 4037, FECHA DE EMISION:29/08/2016</t>
  </si>
  <si>
    <t>00523012001 DEP.DE CHEQ.AJENOS,RET.DE CAM.,CONCEPTO: PAGO POR PRESTACION DE SERVICIOS POSTALES,DEP.: ECOBOL , PROCEDENCIA: BANCO NACIONAL DE BOLIVIA S.A., CHEQUE: 5573457, FECHA DE EMISION:22/08/2016</t>
  </si>
  <si>
    <t>00523012001 DEP.DE CHEQ.AJENOS,RET.DE CAM.,CONCEPTO: PAGO POR PRESTACION DE SERVICIOS POSTALES,DEP.: ECOBOL , PROCEDENCIA: BANCO NACIONAL DE BOLIVIA S.A., CHEQUE: 5981575, FECHA DE EMISION:22/08/2016</t>
  </si>
  <si>
    <t>00523012001 DEP.DE CHEQ.AJENOS,RET.DE CAM.,CONCEPTO: PAGO POR PRESTACION DE SERVICIOS POSTALES,DEP.: PDA TEKOVE , PROCEDENCIA: BANCO BISA S.A., CHEQUE: 6941, FECHA DE EMISION:01/09/2016</t>
  </si>
  <si>
    <t>00015011108 DEPOSITO DE EFECTIVO, DEPOSITANTE: DANIEL MORILLO SAAVEDRA, CONCEPTO: EXCESO DE LLAMADAS, CUENTA DE DEPOSITO: CUENTA UNICA DEL TESORO</t>
  </si>
  <si>
    <t>00015011108 DEPOSITO DE EFECTIVO, DEPOSITANTE: DANIEL RODOLFO MORILLO SAAVEDRA, CONCEPTO: EXCESO DE LLAMADAS, CUENTA DE DEPOSITO: CUENTA UNICA DEL TESORO</t>
  </si>
  <si>
    <t>00099021001 DEPOSITO DE EFECTIVO, DEPOSITANTE: AYDA ROSMINDA MEDRANO AVERANGA, CONCEPTO: DOBLE PERCEPCIÓN, CUENTA DE DEPOSITO: CUENTA UNICA DEL TESORO</t>
  </si>
  <si>
    <t>00099021001 DEPOSITO DE EFECTIVO, DEPOSITANTE: JESUS RIOS MARTINEZ, CONCEPTO: DEV. DE SALDOS NO EJECUTADOS DEL PREV.-1468, CUENTA DE DEPOSITO: CUENTA UNICA DEL TESORO</t>
  </si>
  <si>
    <t>00291012005 DEP.DE CHEQ.AJENOS,RET.DE CAM.,CONCEPTO: PAGO SERVICIO PUBLICITARIO TRAMO AUTOPISTA LA PAZ AL ALTO,DEP.: ENTEL S.A. , PROCEDENCIA: BANCO MERCANTIL SANTA CRUZ SA., CHEQUE: 199569, FECHA DE EMISION:07/09/2016</t>
  </si>
  <si>
    <t>00099021001 DEP.DE CHEQ.AJENOS,RET.DE CAM.,CONCEPTO: PAGO INCAPACIDAD TEMPORAL DEL PERSONAL SEGIP CORRESPONDIENTE MESES AGOSTO A DICIEMBRE 2015,DEP.: CAJA DE SALUD DE CAMINOS Y R.A. , PROCEDENCIA: BANCO UNION S.A., CHEQUE: 6604, FECHA DE EMISION:05/09/2016</t>
  </si>
  <si>
    <t>00340012003 DEP.DE CHEQ.AJENOS,RET.DE CAM.,CONCEPTO: PAGO INCAPACIDAD TEMPORAL DEL PERSONAL SEGIP CORRESPONDIENTE DE MESES AGOSTO A DICIEMBRE 2015,DEP.: CAJA DE SALUD DE CAMINOS Y R.A.</t>
  </si>
  <si>
    <t>00526012001 DEPOSITO DE EFECTIVO, DEPOSITANTE: BOLIVIA TV, CONCEPTO: DEVOLUCION DE VIATICO, CUENTA DE DEPOSITO: CUENTA UNICA DEL TESORO</t>
  </si>
  <si>
    <t>00099021001 DEPOSITO DE EFECTIVO, DEPOSITANTE: SANDRA BEATRIZ DORIA MEDINA RIVERA, CONCEPTO: EXCESO DE HABERES JULIO 2016, CUENTA DE DEPOSITO: CUENTA UNICA DEL TESORO</t>
  </si>
  <si>
    <t>00099021001 DEP.DE CHEQ.AJENOS,RET.DE CAM.,CONCEPTO: FRACCIÓN COMPLEMENTARIA MENSUAL,DEP.: FUTURO DE BOLIVIA S.A. AFP , PROCEDENCIA: BANCO DE CREDITO DE BOLIVIA S.A., CHEQUE: 45892, FECHA DE EMISION:09/09/2016</t>
  </si>
  <si>
    <t>00099021001 DEP.DE CHEQ.AJENOS,RET.DE CAM.,CONCEPTO: COMPENSACIÓN MENSUAL DE COTIZACIÓN,DEP.: FUTURO DE BOLIVIA S.A. AFP , PROCEDENCIA: BANCO DE CREDITO DE BOLIVIA S.A., CHEQUE: 45891, FECHA DE EMISION:09/09/2016</t>
  </si>
  <si>
    <t>00099021001 DEP.DE CHEQ.AJENOS,RET.DE CAM.,CONCEPTO: COMPENSACION MENSUAL DE COTIZACIÓN,DEP.: FUTURO DE BOLIVIA S.A. AFP , PROCEDENCIA: BANCO DE CREDITO DE BOLIVIA S.A., CHEQUE: 45893, FECHA DE EMISION:09/09/2016</t>
  </si>
  <si>
    <t>00041071101 DEP.DE CHEQ.AJENOS,RET.DE CAM.,CONCEPTO: DEVOLUCION DE PASAJES AL EXTERIOR,DEP.: SENAVEX , PROCEDENCIA: BANCO UNION S.A., CHEQUE: 6659, FECHA DE EMISION:18/08/2016</t>
  </si>
  <si>
    <t>00526012001 DEPOSITO DE EFECTIVO, DEPOSITANTE: CASIMIRO HUANCA QUISPE-BOLIVIA TV, CONCEPTO: DEVOLUCION DE SALDO FONDO EN AVANCE, CUENTA DE DEPOSITO: CUENTA UNICA DEL TESORO</t>
  </si>
  <si>
    <t>00099021001 DEPOSITO DE EFECTIVO, DEPOSITANTE: JUAN VIA VARGAS - MDRYT, CONCEPTO: POR CONCEPTO DE FONDOS EN AVANCE, CUENTA DE DEPOSITO: CUENTA UNICA DEL TESORO</t>
  </si>
  <si>
    <t>00224012004 DEP.DE CHEQ.AJENOS,RET.DE CAM.,CONCEPTO: TRANSFERENCIA DE RECURSOS PARA LIMPIEZA Y OTROS DE LA MAQUINARIA Y EQUIPO DE PLANTA TEXTIL,DEP.: INSUMOS BOLIVIA , PROCEDENCIA: BANCO UNION S.A., CHEQUE: 844, FECHA DE EMISION:12/09/2016</t>
  </si>
  <si>
    <t>00222014302 DEP.DE CHEQ.AJENOS,RET.DE CAM.,CONCEPTO: REVERSION,DEP.: INIAF - CNPSH , PROCEDENCIA: BANCO UNION S.A., CHEQUE: 2874, FECHA DE EMISION:07/09/2016</t>
  </si>
  <si>
    <t>00222014302 DEP.DE CHEQ.AJENOS,RET.DE CAM.,CONCEPTO: REVERSION,DEP.: INIAF - CNPSH , PROCEDENCIA: BANCO UNION S.A., CHEQUE: 2873, FECHA DE EMISION:07/09/2016</t>
  </si>
  <si>
    <t>00222014302 DEP.DE CHEQ.AJENOS,RET.DE CAM.,CONCEPTO: REVERSION,DEP.: INIAF - CNPSH , PROCEDENCIA: BANCO UNION S.A., CHEQUE: 2875, FECHA DE EMISION:07/09/2016</t>
  </si>
  <si>
    <t>00222018011 DEP.DE CHEQ.AJENOS,RET.DE CAM.,CONCEPTO: REVERSION,DEP.: INIAF - SANTA CRUZ , PROCEDENCIA: BANCO UNION S.A., CHEQUE: 6661, FECHA DE EMISION:05/09/2016</t>
  </si>
  <si>
    <t>00099021001 DEPOSITO DE EFECTIVO, DEPOSITANTE: GERMAN ELISEO ROMAN ROMERO, CONCEPTO: DEP SOBRE DESCARGO DE CUENTA, CUENTA DE DEPOSITO: CUENTA UNICA DEL TESORO</t>
  </si>
  <si>
    <t>00099021001 DEPOSITO DE EFECTIVO, DEPOSITANTE: ASFI-ANGELA LUIZAGA AYAVIRI, CONCEPTO: DEVOLUCION POR ASIGNACION DE VIATICOS, CUENTA DE DEPOSITO: CUENTA UNICA DEL TESORO</t>
  </si>
  <si>
    <t>00099021001 DEPOSITO DE EFECTIVO, DEPOSITANTE: OSCAR ALBERTO LLADO VISCARRA - RC-3 AROMA, CONCEPTO: DEVOLUCIÓN DE ALIMENTACIÓN Y MARISCALERIA MARZO/16, CUENTA DE DEPOSITO: CUENTA UNICA DEL TESORO</t>
  </si>
  <si>
    <t>00099021001 DEPOSITO DE EFECTIVO, DEPOSITANTE: OSCAR ALBERTO LLADO VISCARRA - RC-3 AROMA, CONCEPTO: DEVOLUCIÓN ALIMENTACIÓN Y MARISCALERIA MAYO/16, CUENTA DE DEPOSITO: CUENTA UNICA DEL TESORO</t>
  </si>
  <si>
    <t>00099021001 DEPOSITO DE EFECTIVO, DEPOSITANTE: OSCAR ALBERTO LLADO VISCARRA - RC-3 AROMA, CONCEPTO: DEVOLUCIÓN ALIMENTACIÓN Y MARISCALERIA ABRIL/16, CUENTA DE DEPOSITO: CUENTA UNICA DEL TESORO</t>
  </si>
  <si>
    <t>00099021001 DEPOSITO DE EFECTIVO, DEPOSITANTE: VERONICA MAARY SUXO AGUILAR, CONCEPTO: POR EL MES DE FEBRERO 2013 DE SR. ARMANDO SUXO ARUNI, CUENTA DE DEPOSITO: CUENTA UNICA DEL TESORO</t>
  </si>
  <si>
    <t>00291012002 DEPOSITO DE EFECTIVO, DEPOSITANTE: DONATO YURI HUANCA CONDORI, CONCEPTO: EXTRAVIO DE CREDENCIAL, CUENTA DE DEPOSITO: CUENTA UNICA DEL TESORO</t>
  </si>
  <si>
    <t>00099021001 DEPOSITO DE EFECTIVO, DEPOSITANTE: GONZALO F. MAYTA CHURQUI, CONCEPTO: DEVOLUCIÓN FONDOS EN AVANCE AGOSTO 2016, CUENTA DE DEPOSITO: CUENTA UNICA DEL TESORO</t>
  </si>
  <si>
    <t>00526012001 DEPOSITO DE EFECTIVO, DEPOSITANTE: GUIDO BARRIOS RIVAS - BOLIVIA TV, CONCEPTO: DEVOLUCIÓN DE FONDOS, CUENTA DE DEPOSITO: CUENTA UNICA DEL TESORO</t>
  </si>
  <si>
    <t>00099021001 DEPOSITO DE EFECTIVO, DEPOSITANTE: R. SAT. MONT. 24 "MENDEZ ARCOS", CONCEPTO: DEVOLUCION SEGURO SOAT, CUENTA DE DEPOSITO: CUENTA UNICA DEL TESORO</t>
  </si>
  <si>
    <t>00526012001 DEPOSITO DE EFECTIVO, DEPOSITANTE: BOLIVIA TV-RODRIGO GUIBARRA PARRADO, CONCEPTO: DEVOLUCION DE FONDOS EN AVANCE, CUENTA DE DEPOSITO: CUENTA UNICA DEL TESORO</t>
  </si>
  <si>
    <t>00585012002 DEPOSITO DE EFECTIVO, DEPOSITANTE: AGENCIA BOLIVIANA ESPACIAL, CONCEPTO: DEPÓSITO POR RETENCIÓN IMPOSITIVA, CUENTA DE DEPOSITO: CUENTA UNICA DEL TESORO</t>
  </si>
  <si>
    <t>00526012001 DEPOSITO DE EFECTIVO, DEPOSITANTE: BOLIVIA TV - RUDDY FLORES, CONCEPTO: DEVOLUCION DE FONDOS EN AVANCE, CUENTA DE DEPOSITO: CUENTA UNICA DEL TESORO</t>
  </si>
  <si>
    <t>00526012001 DEPOSITO DE EFECTIVO, DEPOSITANTE: BOLIVIA TV - RUDDY FLORES, CONCEPTO: DEVOLUCION DE PASAJES, CUENTA DE DEPOSITO: CUENTA UNICA DEL TESORO</t>
  </si>
  <si>
    <t>00132042001 DEPOSITO DE EFECTIVO, DEPOSITANTE: MANUEL FERNANDO QUILLE FLORES, CONCEPTO: DEVOLUCION, CUENTA DE DEPOSITO: CUENTA UNICA DEL TESORO</t>
  </si>
  <si>
    <t>00099021001 DEPOSITO DE EFECTIVO, DEPOSITANTE: BRAVO VARGAS AGUSTINA, CONCEPTO: DEVOLUCION POR DOBLE PERCEPCION (GESTION 2012), CUENTA DE DEPOSITO: CUENTA UNICA DEL TESORO</t>
  </si>
  <si>
    <t>00206012001 DEPOSITO DE EFECTIVO, DEPOSITANTE: INE, CONCEPTO: DEP. POR VENTA, LA PAZ DE FECHA 09/09/2016, CUENTA DE DEPOSITO: CUENTA UNICA DEL TESORO</t>
  </si>
  <si>
    <t>00206012001 DEPOSITO DE EFECTIVO, DEPOSITANTE: INE, CONCEPTO: DEP POR VENTA, OFICINA LA PAZ DE FECHA 10/09/2016, CUENTA DE DEPOSITO: CUENTA UNICA DEL TESORO</t>
  </si>
  <si>
    <t>00206012001 DEPOSITO DE EFECTIVO, DEPOSITANTE: INE, CONCEPTO: DEP POR VENTA OFICINA LA PAZ FECHA 11/09/2016, CUENTA DE DEPOSITO: CUENTA UNICA DEL TESORO</t>
  </si>
  <si>
    <t>00099021001 DEPOSITO DE EFECTIVO, DEPOSITANTE: EJERCITO DE BOLIVIA RI-15 JUNIN, CONCEPTO: PAGO DE REVERSION DE SERVICIOS BASICOS, CUENTA DE DEPOSITO: CUENTA UNICA DEL TESORO</t>
  </si>
  <si>
    <t>00526012001 DEPOSITO DE EFECTIVO, DEPOSITANTE: ERICK SALAS CHOQUE, CONCEPTO: DEVOLUCION DE VIATICOS BOLIVIA TV, CUENTA DE DEPOSITO: CUENTA UNICA DEL TESORO</t>
  </si>
  <si>
    <t>00099021001 DEPOSITO DE EFECTIVO, DEPOSITANTE: EJERCITO DE BOLIVIA RI-15 JUNIN, CONCEPTO: PAGO DE REVERSION DE SERVICIOS BASICOS (TELEFONIA), CUENTA DE DEPOSITO: CUENTA UNICA DEL TESORO</t>
  </si>
  <si>
    <t>00099021001 DEPOSITO DE EFECTIVO, DEPOSITANTE: EJERCITO DE BOLIVIA RI-15 JUNIN, CONCEPTO: PEGO DE REVERSION DE SERVICIOS BASICOS (TELEFONIA), CUENTA DE DEPOSITO: CUENTA UNICA DEL TESORO</t>
  </si>
  <si>
    <t>00046024204 DEP.DE CHEQ.AJENOS,RET.DE CAM.,CONCEPTO: REVERSIÓN DE FONDOS SEDES SANTA CRUZ,DEP.: SEDES SANTA CRUZ , PROCEDENCIA: BANCO UNION S.A., CHEQUE: 10534, FECHA DE EMISION:08/09/2016</t>
  </si>
  <si>
    <t>00046024204 DEP.DE CHEQ.AJENOS,RET.DE CAM.,CONCEPTO: REVERSIÓN DE FONDOS SEDES SANTA CRUZ,DEP.: SEDES SANTA CRUZ , PROCEDENCIA: BANCO UNION S.A., CHEQUE: 10535, FECHA DE EMISION:08/09/2016</t>
  </si>
  <si>
    <t>00190012003 DEPOSITO DE EFECTIVO, DEPOSITANTE: AUTORIDAD JURISDICCIONAL ADMINISTRATIVA MINERA, CONCEPTO: DEVOLUCION DE FONDOS EN AVANCE PARA COMPRA DE GASOLINA PARA EL VEHICULO OFICIAL,PLACA 2281-AKA, CUENTA DE DEPOSITO: CUENTA UNICA DEL TESORO</t>
  </si>
  <si>
    <t>00212032002 DEP.DE CHEQ.AJENOS,RET.DE CAM.,CONCEPTO: APORTES CONVENIOS CON SINDICATOS AGRARIOS Y OTROS INRA COCHABAMBA,DEP.: INRA COCHABAMBA , PROCEDENCIA: BANCO UNION S.A., CHEQUE: 5690, FECHA DE EMISION:31/08/2016</t>
  </si>
  <si>
    <t>00081011101 DEPOSITO DE EFECTIVO, DEPOSITANTE: JANETTE DOMINGUEZ M. - MOPSV, CONCEPTO: DEVOLUCION SOBRANTE EN COMPRA DE PREOCUPACIONALES CNS, CUENTA DE DEPOSITO: CUENTA UNICA DEL TESORO</t>
  </si>
  <si>
    <t>00099021001 DEP.DE CHEQ.AJENOS,RET.DE CAM.,CONCEPTO: DEVOLUCION DE PASAJES,DEP.: MINISTERIO DE CULTURAS Y TURISMO , PROCEDENCIA: BANCO UNION S.A., CHEQUE: 2988, FECHA DE EMISION:12/09/2016</t>
  </si>
  <si>
    <t>00099021001 DEPOSITO DE EFECTIVO, DEPOSITANTE: ROGER ARIZAGA MORALES, CONCEPTO: DEVOLUCION DE CARGO A CUENTA DE LA GESTION 2009, CUENTA DE DEPOSITO: CUENTA UNICA DEL TESORO</t>
  </si>
  <si>
    <t>00099021001 DEP.DE CHEQ.AJENOS,RET.DE CAM.,CONCEPTO: DEVOLUCION DE PASAJES,DEP.: MINISTERIO DE CULTURAS Y TURISMO , PROCEDENCIA: BANCO UNION S.A., CHEQUE: 2987, FECHA DE EMISION:12/09/2016</t>
  </si>
  <si>
    <t>00099024113 DEP.DE CHEQ.AJENOS,RET.DE CAM.,CONCEPTO: DEV DE RECURSOS A LA (UPRE) POR ""CONSTRUCCIÓN TINGLADO POLIFUNCIONAL UNIDAD EDUCATIVA PUERTO RICO"",DEP.: GOBIERNO AUTÓNOMO MUNICIPAL DE LA ASUNTA</t>
  </si>
  <si>
    <t>00099021001 DEPOSITO DE EFECTIVO, DEPOSITANTE: POZO MORALES SUSANA, CONCEPTO: DEVOLUCION DE SUELDO DEL MES DE ABRIL / 2016, CUENTA DE DEPOSITO: CUENTA UNICA DEL TESORO</t>
  </si>
  <si>
    <t>00660012006 DEP.DE CHEQ.AJENOS,RET.DE CAM.,CONCEPTO: MULTAS POR RETRASO,DEP.: ORGANO JUDICIAL-CONSEJO DE LA MAGISTRATURA , PROCEDENCIA: BANCO UNION S.A., CHEQUE: 538, FECHA DE EMISION:07/09/2016</t>
  </si>
  <si>
    <t>00099021001 DEPOSITO DE EFECTIVO, DEPOSITANTE: O CONOR MARQUEZ RODRIGUEZ, CONCEPTO: DEVOLUCION DE SUELDO DEL MES DE ABRIL / 2016, CUENTA DE DEPOSITO: CUENTA UNICA DEL TESORO</t>
  </si>
  <si>
    <t>00660122001 DEP.DE CHEQ.AJENOS,RET.DE CAM.,CONCEPTO: POR EXEDENTE DE TELEFONO GESTION 2013 DE GLORIA PEDRAZA SANDOVAL,DEP.: ORG. JUD.-DAF DISTRITO SANTA CRUZ , PROCEDENCIA: BANCO UNION S.A., CHEQUE: 3091, FECHA DE EMISION:07/09/2016</t>
  </si>
  <si>
    <t>00660012006 DEP.DE CHEQ.AJENOS,RET.DE CAM.,CONCEPTO: RECUPERACION POR EXEDENTE EN LLAMADAS TELEFONICAS GESTION 2016,DEP.: ORG. JUD.-DAF DISTRITO SANTA CRUZ , PROCEDENCIA: BANCO UNION S.A., CHEQUE: 3101, FECHA DE EMISION:09/09/2016</t>
  </si>
  <si>
    <t>00660122001 DEP.DE CHEQ.AJENOS,RET.DE CAM.,CONCEPTO: CUENTAS POR COBRAR GESTION 2013 POR EXEDENTE DE TELEFONO,DEP.: ORG. JUD.-DAF DISTRITO SANTA CRUZ , PROCEDENCIA: BANCO UNION S.A., CHEQUE: 3098, FECHA DE EMISION:09/09/2016</t>
  </si>
  <si>
    <t>00099021001 DEP.DE CHEQ.AJENOS,RET.DE CAM.,CONCEPTO: PAGO INCAPACIDADES TEMPORALES (REEMBOLSO) MIN. ECONOMIA Y FINANZAS PÚBLICAS,DEP.: CAJA NACIONAL DE SALUD , PROCEDENCIA: BANCO UNION S.A., CHEQUE: 11126, FECHA DE EMISION:13/09/2016</t>
  </si>
  <si>
    <t>00099021001 DEP.DE CHEQ.AJENOS,RET.DE CAM.,CONCEPTO: PAGO INCAPACIDADES TEMPORALES (REEMBOLSO) MIN. ECONOMÍA Y FINANZAS PÚBLICAS,DEP.: CAJA NACIONAL DE SALUD , PROCEDENCIA: BANCO UNION S.A., CHEQUE: 11125, FECHA DE EMISION:13/09/2016</t>
  </si>
  <si>
    <t>00099021001 DEPOSITO DE EFECTIVO, DEPOSITANTE: FRANCISCO QUISPE CAHUAYA, CONCEPTO: ALIMENTACION PARA ANIMALES CORRESPONDIENTE AL MES DE AGOSTO DE LA GESTION 2016, CUENTA DE DEPOSITO: CUENTA UNICA DEL TESORO</t>
  </si>
  <si>
    <t>00099021001 DEP.DE CHEQ.AJENOS,RET.DE CAM.,CONCEPTO: PAGO INCAPACIDADES TEMPORALES (REEMBOLSO) MIN. ECONOMÍA Y FINANZAS PÚBLICAS,DEP.: CAJA NACIONAL DE SALUD , PROCEDENCIA: BANCO UNION S.A., CHEQUE: 11111, FECHA DE EMISION:13/09/2016</t>
  </si>
  <si>
    <t>00099021001 DEP.DE CHEQ.AJENOS,RET.DE CAM.,CONCEPTO: PAGO INCAPACIDADES TEMPORALES (REEMBOLSO) MIN. ECONOMÍA Y FINANZAS PÚBLICAS,DEP.: CAJA NACIONAL DE SALUD , PROCEDENCIA: BANCO UNION S.A., CHEQUE: 11110, FECHA DE EMISION:13/09/2016</t>
  </si>
  <si>
    <t>00523012001 DEP.DE CHEQ.AJENOS,RET.DE CAM.,CONCEPTO: PAGO POR LA PRESTACION DE SERVICIOS POSTALES,DEP.: ECOBOL , PROCEDENCIA: BANCO UNION S.A., CHEQUE: 1734, FECHA DE EMISION:01/09/2016</t>
  </si>
  <si>
    <t>00099021001 DEP.DE CHEQ.AJENOS,RET.DE CAM.,CONCEPTO: PAGO INCAPACIDADES TEMPORALES (REEMBOLSO) MIN. ECONOMÍA Y FINANZAS PÚBLICAS,DEP.: CAJA NACIONAL DE SALUD , PROCEDENCIA: BANCO UNION S.A., CHEQUE: 11112, FECHA DE EMISION:13/09/2016</t>
  </si>
  <si>
    <t>00099021001 DEP.DE CHEQ.AJENOS,RET.DE CAM.,CONCEPTO: PAGO INCAPACIDADES TEMPORALES (REEMBOLSO) MIN. ECONOMÍA Y FINANZAS PÚBLICAS,DEP.: CAJA NACIONAL DE SALUD , PROCEDENCIA: BANCO UNION S.A., CHEQUE: 11124, FECHA DE EMISION:13/09/2016</t>
  </si>
  <si>
    <t>00523012001 DEP.DE CHEQ.AJENOS,RET.DE CAM.,CONCEPTO: PAGO POR LA PRESTACION DE SERVICIOS POSTALES,DEP.: ECOBOL , PROCEDENCIA: BANCO GANADERO S.A., CHEQUE: 2522, FECHA DE EMISION:31/08/2016</t>
  </si>
  <si>
    <t>00523012001 DEP.DE CHEQ.AJENOS,RET.DE CAM.,CONCEPTO: PAGO POR LA PRESTACION DE SERVICIOS POSTALES,DEP.: ECOBOL , PROCEDENCIA: BANCO BISA S.A., CHEQUE: 442, FECHA DE EMISION:05/09/2016</t>
  </si>
  <si>
    <t>00523012001 DEP.DE CHEQ.AJENOS,RET.DE CAM.,CONCEPTO: PAGO POR LA PRESTACION DE SERVICIOS POSTALES,DEP.: ECOBOL , PROCEDENCIA: BANCO BISA S.A., CHEQUE: 5410, FECHA DE EMISION:22/08/2016</t>
  </si>
  <si>
    <t>00513012003 DEP.DE CHEQ.AJENOS,RET.DE CAM.,CONCEPTO: SALDOS NO EJECUTADOS,DEP.: Y.P.F.B. CORPORACIÓN LA PAZ , PROCEDENCIA: BANCO UNION S.A., CHEQUE: 3767, FECHA DE EMISION:09/09/2016</t>
  </si>
  <si>
    <t>00099021001 DEPOSITO DE EFECTIVO, DEPOSITANTE: FABRICA DE ROPA LOS INFANTES, CONCEPTO: CAMBIO DE BENEFICIO, CUENTA DE DEPOSITO: CUENTA UNICA DEL TESORO</t>
  </si>
  <si>
    <t>00290182001 DEPOSITO DE EFECTIVO, DEPOSITANTE: ENRIQUE JOSE PEREZ PATON CHAVEZ, CONCEPTO: DEV.DE VIATICOS NO UTILIZADOS DEL PROY.CONTROLADORES DE OBLIG.FISC.2016 SEL S.I.N. GER.DIST.L.P II, CUENTA DE DEPOSITO: CUENTA UNICA DEL TESORO</t>
  </si>
  <si>
    <t>00099021001 DEP.DE CHEQ.AJENOS,RET.DE CAM.,CONCEPTO: PAGO INCAPACIDAD TEMPORAL DEL PERSONAL SEGIP CORRESPONDIENTE MES MAYO 2016,DEP.: CAJA DE SALUD DE CAMINOS Y R.A , PROCEDENCIA: BANCO UNION S.A., CHEQUE: 6600, FECHA DE EMISION:05/09/2016</t>
  </si>
  <si>
    <t>00340012003 DEP.DE CHEQ.AJENOS,RET.DE CAM.,CONCEPTO: PAGO INCAPACIDAD TEMPORAL DEL PERSONAL SEGIP CORRESPONDIENTE MES MAYO 2016,DEP.: CAJA DE SALUD DE CAMINOS Y R.A , PROCEDENCIA: BANCO UNION S.A., CHEQUE: 6599, FECHA DE EMISION:05/09/2016</t>
  </si>
  <si>
    <t>00526012001 DEPOSITO DE EFECTIVO, DEPOSITANTE: HILARIO QUISPE PILLCO - BOLIVIA TV, CONCEPTO: DEVOLUCIÓN POR FONDOS EN AVANCE, CUENTA DE DEPOSITO: CUENTA UNICA DEL TESORO</t>
  </si>
  <si>
    <t>00340012003 DEP.DE CHEQ.AJENOS,RET.DE CAM.,CONCEPTO: PAGO INCAPACIDAD TEMPORAL DEL PERSONAL SEGIP CORRESPONDIENTE DE MESES MAYO JUNIO 2016,DEP.: CAJA DE SALUD DE CAMINOS Y R.A , PROCEDENCIA: BANCO UNION S.A., CHEQUE: 6601, FECHA DE EMISION:05/09/2016</t>
  </si>
  <si>
    <t>00099021001 DEP.DE CHEQ.AJENOS,RET.DE CAM.,CONCEPTO: PAGO INCAPACIDAD TEMPORAL DEL PERSONAL SEGIP CORRESPONDIENTE DE MESES MAYO, JUNIO,JULIO 2016,DEP.: CAJA DE SALUD DE CAMINOS Y R.A , PROCEDENCIA: BANCO UNION S.A., CHEQUE: 6602, FECHA DE EMISION:05/09/2016</t>
  </si>
  <si>
    <t>00099021001 DEPOSITO DE EFECTIVO, DEPOSITANTE: JUAN CARLOS POZO FERNANDEZ, CONCEPTO: 4 HONORARIOS PERCIBIDOS DOBLE DURANTE LA GESTIÓN 2015, CUENTA DE DEPOSITO: CUENTA UNICA DEL TESORO</t>
  </si>
  <si>
    <t>00099021001 DEPOSITO DE EFECTIVO, DEPOSITANTE: FELIX LORA CABALLERO, CONCEPTO: DEVOLUCION DINEROS SENASIR, CUENTA DE DEPOSITO: CUENTA UNICA DEL TESORO</t>
  </si>
  <si>
    <t>00222014302 DEP.DE CHEQ.AJENOS,RET.DE CAM.,CONCEPTO: REVERSION,DEP.: INIAF-MONTERO , PROCEDENCIA: BANCO UNION S.A., CHEQUE: 2020, FECHA DE EMISION:08/09/2016</t>
  </si>
  <si>
    <t>00222018010 DEP.DE CHEQ.AJENOS,RET.DE CAM.,CONCEPTO: REVERSION,DEP.: INIAF-MONTERO , PROCEDENCIA: BANCO UNION S.A., CHEQUE: 2022, FECHA DE EMISION:08/09/2016</t>
  </si>
  <si>
    <t>00222018010 DEP.DE CHEQ.AJENOS,RET.DE CAM.,CONCEPTO: REVERSION,DEP.: INIAF-POTOSI , PROCEDENCIA: BANCO UNION S.A., CHEQUE: 1864, FECHA DE EMISION:05/09/2016</t>
  </si>
  <si>
    <t>00526012001 DEPOSITO DE EFECTIVO, DEPOSITANTE: HILARIO QUISPE PILLCO, CONCEPTO: DEVOLUCION POR VIATICOS, CUENTA DE DEPOSITO: CUENTA UNICA DEL TESORO</t>
  </si>
  <si>
    <t>00099021001 DEPOSITO DE EFECTIVO, DEPOSITANTE: ARMADA BOLIVIANA, CONCEPTO: TGN RECURSOS ORDINARIO (3987), CUENTA DE DEPOSITO: CUENTA UNICA DEL TESORO</t>
  </si>
  <si>
    <t>00047011103 DEPOSITO DE EFECTIVO, DEPOSITANTE: JUAN CARLOS MACHICADO RODRIGUEZ, CONCEPTO: DEVOLUCION POR DESCARGO DE FONDOS EN AVANCE, CUENTA DE DEPOSITO: CUENTA UNICA DEL TESORO</t>
  </si>
  <si>
    <t>00099021001 DEPOSITO DE EFECTIVO, DEPOSITANTE: JESSICA SANDOVAL, CONCEPTO: DEVOLUCION POR ASIGNACION DE VIATICOS, CUENTA DE DEPOSITO: CUENTA UNICA DEL TESORO</t>
  </si>
  <si>
    <t>00526012001 DEPOSITO DE EFECTIVO, DEPOSITANTE: ITILARIO QUISPE PILLCO - BOLIVIA TV, CONCEPTO: DEVOLUCIÓN POR VIÁTICOS, CUENTA DE DEPOSITO: CUENTA UNICA DEL TESORO</t>
  </si>
  <si>
    <t>00099021001 DEPOSITO DE EFECTIVO, DEPOSITANTE: ENRIQUETA ESTEFANIA MARTINEZ DELGADO, CONCEPTO: DEUDA, CUENTA DE DEPOSITO: CUENTA UNICA DEL TESORO</t>
  </si>
  <si>
    <t>00099021001 DEPOSITO DE EFECTIVO, DEPOSITANTE: NANCY ALICIA DAZA CARDENAS, CONCEPTO: REVERSIÓN, CUENTA DE DEPOSITO: CUENTA UNICA DEL TESORO</t>
  </si>
  <si>
    <t>00526012001 DEPOSITO DE EFECTIVO, DEPOSITANTE: JAIME QUISPE MAMANI - BOLIVIA TV, CONCEPTO: DEVOLUCIÓN DE FONDOS EN AVANCE, CUENTA DE DEPOSITO: CUENTA UNICA DEL TESORO</t>
  </si>
  <si>
    <t>00099021001 DEPOSITO DE EFECTIVO, DEPOSITANTE: GRISELDA BLANCA GARCIA MERIDA, CONCEPTO: DEVOLUCION DE PASAJE AEREO-GESTION 2015, CUENTA DE DEPOSITO: CUENTA UNICA DEL TESORO</t>
  </si>
  <si>
    <t>00212012001 DEPOSITO DE EFECTIVO, DEPOSITANTE: ALFONZO ALVARADO - INRA - DN, CONCEPTO: DEVOLUCIÓN DE VIÁTICOS, CUENTA DE DEPOSITO: CUENTA UNICA DEL TESORO</t>
  </si>
  <si>
    <t>00099021001 DEPOSITO DE EFECTIVO, DEPOSITANTE: SANDRA GUTIERREZ, CONCEPTO: DEVOLUCION TGN, CUENTA DE DEPOSITO: CUENTA UNICA DEL TESORO</t>
  </si>
  <si>
    <t>00099021001 DEPOSITO DE EFECTIVO, DEPOSITANTE: JOSE LUIS BLANCO Q., CONCEPTO: DEVOLUCION PASAJES SAN JOSE, CUENTA DE DEPOSITO: CUENTA UNICA DEL TESORO</t>
  </si>
  <si>
    <t>00070037001 DEPOSITO DE EFECTIVO, DEPOSITANTE: PAE REGIONAL ORURO, CONCEPTO: DEVOLUCION DE PASAJES TERRESTRES, 5 FUNCIONARIOS REGIONAL ORURO, CUENTA DE DEPOSITO: CUENTA UNICA DEL TESORO</t>
  </si>
  <si>
    <t>00078014204 DEPOSITO DE EFECTIVO, DEPOSITANTE: OSCAR AYALA PACHECO - MHE, CONCEPTO: DEP. DE FONDOS EN AVANCE SIN UTILIZAR, CUENTA DE DEPOSITO: CUENTA UNICA DEL TESORO</t>
  </si>
  <si>
    <t>00078014204 DEPOSITO DE EFECTIVO, DEPOSITANTE: ING. DANIELA BANEGAS PEÑA - CONSULTOR MHE, CONCEPTO: DEP. FONDOS EN AVANCE NO UTILIZADOS, CUENTA DE DEPOSITO: CUENTA UNICA DEL TESORO</t>
  </si>
  <si>
    <t>00078014204 DEPOSITO DE EFECTIVO, DEPOSITANTE: JOSE CARLOS BEJARANO ORDOÑEZ - MHE, CONCEPTO: DEP. FONDOS EN AVANCE NO UTILIZADOS, CUENTA DE DEPOSITO: CUENTA UNICA DEL TESORO</t>
  </si>
  <si>
    <t>00292032001 DEPOSITO DE EFECTIVO, DEPOSITANTE: PAMELA QUISBERT IBAÑEZ - 5995366 L.P., CONCEPTO: OTROS INGRESOS, CUENTA DE DEPOSITO: CUENTA UNICA DEL TESORO</t>
  </si>
  <si>
    <t>00206012001 DEPOSITO DE EFECTIVO, DEPOSITANTE: INE, CONCEPTO: DEP. POR CONCEPTO DE VENTAS DEL 12 DE SEPTIEMBRE 2016, CUENTA DE DEPOSITO: CUENTA UNICA DEL TESORO</t>
  </si>
  <si>
    <t>00587012005 DEP.DE CHEQ.AJENOS,RET.DE CAM.,CONCEPTO: PAGO PLANILLA DE AVANCE N°16,DEP.: GOBIERNO AUTÓNOMO DEPARTAMENTAL TARIJA , PROCEDENCIA: BANCO UNION S.A., CHEQUE: 813, FECHA DE EMISION:13/09/2016</t>
  </si>
  <si>
    <t>00099021001 DEPOSITO DE EFECTIVO, DEPOSITANTE: EJERCITO DE BOLIVIA RI - 15 ""JUNIN"", CONCEPTO: REVERSIÓN DEL PAGO DE SOAT SEGUROS CONTRA ACCIDENTES, CUENTA DE DEPOSITO: CUENTA UNICA DEL TESORO</t>
  </si>
  <si>
    <t>00099021001 DEPOSITO DE EFECTIVO, DEPOSITANTE: EJERCITO DE BOLIVIA RI - 15 ""JUNIN"", CONCEPTO: REVERSIÓN DE SERVICIOS BÁSICOS (TELEFONÍA) CORRESPONDIENTE AL MES DE SEPTIEMBRE, CUENTA DE DEPOSITO: CUENTA UNICA DEL TESORO</t>
  </si>
  <si>
    <t>00212012001 DEPOSITO DE EFECTIVO, DEPOSITANTE: ELOY POMA MACHACA - INRA, CONCEPTO: REPOSICION DE CREDENCIAL, CUENTA DE DEPOSITO: CUENTA UNICA DEL TESORO</t>
  </si>
  <si>
    <t>00046021109 DEP.DE CHEQ.AJENOS,RET.DE CAM.,CONCEPTO: REVERSION DE FONDOS,DEP.: MINISTERIO DE SALUD , PROCEDENCIA: BANCO UNION S.A., CHEQUE: 1647, FECHA DE EMISION:09/09/2016</t>
  </si>
  <si>
    <t>00291012010 DEP.DE CHEQ.AJENOS,RET.DE CAM.,CONCEPTO: CONCEPTO DE MULTAS,DEP.: ABC REGIONAL POTOSI , PROCEDENCIA: BANCO UNION S.A., CHEQUE: 2782, FECHA DE EMISION:07/09/2016</t>
  </si>
  <si>
    <t>00291012010 DEP.DE CHEQ.AJENOS,RET.DE CAM.,CONCEPTO: CONCEPTO DE MULTAS,DEP.: ABC REGIONAL CHUQUISACA , PROCEDENCIA: BANCO UNION S.A., CHEQUE: 4228, FECHA DE EMISION:08/09/2016</t>
  </si>
  <si>
    <t>00291012010 DEP.DE CHEQ.AJENOS,RET.DE CAM.,CONCEPTO: CONCEPTO DE MULTAS,DEP.: ABC REGIONAL CHUQUISACA , PROCEDENCIA: BANCO UNION S.A., CHEQUE: 4227, FECHA DE EMISION:08/09/2016</t>
  </si>
  <si>
    <t>00291012010 DEP.DE CHEQ.AJENOS,RET.DE CAM.,CONCEPTO: CONCEPTO MULTAS,DEP.: ABC REGIONAL CHUQUISACA , PROCEDENCIA: BANCO UNION S.A., CHEQUE: 4225, FECHA DE EMISION:08/09/2016</t>
  </si>
  <si>
    <t>00291012010 DEP.DE CHEQ.AJENOS,RET.DE CAM.,CONCEPTO: CONCEPTO DE MULTAS,DEP.: ABC REGIONAL CHUQUISACA , PROCEDENCIA: BANCO UNION S.A., CHEQUE: 4224, FECHA DE EMISION:08/09/2016</t>
  </si>
  <si>
    <t>00291012010 DEP.DE CHEQ.AJENOS,RET.DE CAM.,CONCEPTO: CONCEPTO DE MULTAS,DEP.: ABC REGIONAL CHUQUISACA , PROCEDENCIA: BANCO UNION S.A., CHEQUE: 4221, FECHA DE EMISION:08/09/2016</t>
  </si>
  <si>
    <t>00291024201 DEP.DE CHEQ.AJENOS,RET.DE CAM.,CONCEPTO: DEVOLUCION DE SALDO,DEP.: ABC REGIONAL CHUQUISACA , PROCEDENCIA: BANCO UNION S.A., CHEQUE: 4231, FECHA DE EMISION:08/09/2016</t>
  </si>
  <si>
    <t>00099021001 DEP.DE CHEQ.AJENOS,RET.DE CAM.,CONCEPTO: DEPÓSITO BAJAS TEMPORARIAS,DEP.: UIF - UNIDAD DE INVESTIGACIONES FINANCIERAS , PROCEDENCIA: BANCO UNION S.A., CHEQUE: 19322, FECHA DE EMISION:08/09/2016</t>
  </si>
  <si>
    <t>00212042001 DEP.DE CHEQ.AJENOS,RET.DE CAM.,CONCEPTO: APORTES VOLUNTARIOS INRA-BENI,DEP.: INRA-BENI , PROCEDENCIA: BANCO UNION S.A., CHEQUE: 4325, FECHA DE EMISION:06/09/2016</t>
  </si>
  <si>
    <t>00526012001 DEPOSITO DE EFECTIVO, DEPOSITANTE: JOSE LUIS TERRAZAS ULLOA, CONCEPTO: DEVOLUCION DE VIATICOS BOLIVIA TV, CUENTA DE DEPOSITO: CUENTA UNICA DEL TESORO</t>
  </si>
  <si>
    <t>00526012001 DEPOSITO DE EFECTIVO, DEPOSITANTE: ANGEL LUIS SALINAS MORASTERIOS, CONCEPTO: DEVOLUCION DE VIATICOS, CUENTA DE DEPOSITO: CUENTA UNICA DEL TESORO</t>
  </si>
  <si>
    <t>00130012001 DEP.DE CHEQ.AJENOS,RET.DE CAM.,CONCEPTO: PAGO DE CAPITAL CUOTA N° 80,DEP.: COMERMIN , PROCEDENCIA: BANCO MERCANTIL SANTA CRUZ SA., CHEQUE: 6917, FECHA DE EMISION:07/09/2016</t>
  </si>
  <si>
    <t>00099021001 DEPOSITO DE EFECTIVO, DEPOSITANTE: DAYAMI LEISA CORDERO VAZQUEZ, CONCEPTO: DEVOL POR CONCEPTO DE MATENIEMIENTO Y REPARACION DE VEHICULOS CORRESPONDIENTE MES AGOSTO 2016, CUENTA DE DEPOSITO: CUENTA UNICA DEL TESORO</t>
  </si>
  <si>
    <t>00130012001 DEP.DE CHEQ.AJENOS,RET.DE CAM.,CONCEPTO: PAGO DE INTERES ORDINARIO CUOTA N° 80,DEP.: COMERMIN , PROCEDENCIA: BANCO MERCANTIL SANTA CRUZ SA., CHEQUE: 6916, FECHA DE EMISION:07/09/2016</t>
  </si>
  <si>
    <t>00526012001 DEPOSITO DE EFECTIVO, DEPOSITANTE: LUCIO ESCOBAR DAVALOS, CONCEPTO: DEVOLUCIÓN DE VIÁTICOS, CUENTA DE DEPOSITO: CUENTA UNICA DEL TESORO</t>
  </si>
  <si>
    <t>00099021001 DEPOSITO DE EFECTIVO, DEPOSITANTE: DAYAMI LEISA CORDERO VAZQUEZ, CONCEPTO: DEVOL POR CONCEPTO DE COMBUSTIBLE LUBRICANTES Y OTROS DERIVADOS MES AGOSTO 2016, CUENTA DE DEPOSITO: CUENTA UNICA DEL TESORO</t>
  </si>
  <si>
    <t>00099021001 DEPOSITO DE EFECTIVO, DEPOSITANTE: DAYAMI LEISA CORDERO VAZQUEZ, CONCEPTO: DEVOL POR CONCEPTO DE COMUNICACIONES CORRESPONDIENTE AL MES AGOSTO 2016, CUENTA DE DEPOSITO: CUENTA UNICA DEL TESORO</t>
  </si>
  <si>
    <t>00099021001 DEPOSITO DE EFECTIVO, DEPOSITANTE: DAYAMI LEISA CORDERO VAZQUEZ, CONCEPTO: DEVOL POR CONCEPTO DE GAS LICUADO CORRESPONDIENTE AL MES DE AGOSTO 2016, CUENTA DE DEPOSITO: CUENTA UNICA DEL TESORO</t>
  </si>
  <si>
    <t>00099021001 DEPOSITO DE EFECTIVO, DEPOSITANTE: DAYAMI LEISA CORDERO VAZQUEZ, CONCEPTO: DEVOL POR CONCEPTO DE TASAS CORRESPONDIENTE AL MES DE AGOSTO 2016, CUENTA DE DEPOSITO: CUENTA UNICA DEL TESORO</t>
  </si>
  <si>
    <t>00099021001 DEPOSITO DE EFECTIVO, DEPOSITANTE: DAYAMI LEISA CORDERO VAZQUEZ, CONCEPTO: DEVOL POR CONCEPTO DE ALIMENTO CORRESPONDIENTE AL MES DE AGOSTO 2016, CUENTA DE DEPOSITO: CUENTA UNICA DEL TESORO</t>
  </si>
  <si>
    <t>00130012002 DEPOSITO DE EFECTIVO, DEPOSITANTE: JANETH FERNANDEZ, CONCEPTO: DEVOLUCION DE GASTOS GASOLINA, CUENTA DE DEPOSITO: CUENTA UNICA DEL TESORO</t>
  </si>
  <si>
    <t>00130012002 DEPOSITO DE EFECTIVO, DEPOSITANTE: JUAN JOSE LIMACHI, CONCEPTO: DEVOLUCION DE GASTOS LAVADO AUTO, CUENTA DE DEPOSITO: CUENTA UNICA DEL TESORO</t>
  </si>
  <si>
    <t>00340012003 DEP.DE CHEQ.AJENOS,RET.DE CAM.,CONCEPTO: PAGO INCAPACIDAD TEMPORAL DEL PERSONAL SEGIP CORRESPONDIENTE MES DE ABRIL 2016,DEP.: CAJA DE SALUD DE CAMINOS Y RA , PROCEDENCIA: BANCO UNION S.A., CHEQUE: 6597, FECHA DE EMISION:05/09/2016</t>
  </si>
  <si>
    <t>00041011101 DEP.DE CHEQ.AJENOS,RET.DE CAM.,CONCEPTO: DERECHO DE CONCESION,DEP.: FUNDEMPRESA , PROCEDENCIA: BANCO DE CREDITO DE BOLIVIA S.A., CHEQUE: 12732, FECHA DE EMISION:07/09/2016</t>
  </si>
  <si>
    <t>00099021001 DEP.DE CHEQ.AJENOS,RET.DE CAM.,CONCEPTO: PAGO INCAPACIDAD TEMPORAL DEL PERSONAL SEGIP CORRESPONDIENTE MES DE ABRIL 2016,DEP.: CAJA DE SALUD DE CAMINOS Y RA , PROCEDENCIA: BANCO UNION S.A., CHEQUE: 6598, FECHA DE EMISION:05/09/2016</t>
  </si>
  <si>
    <t>00081011101 DEP.DE CHEQ.AJENOS,RET.DE CAM.,CONCEPTO: REGULARIZACION DEP. NO IDENTIFICADOS REALIZADOS EN LA CUENTA FISCAL,DEP.: MINISTERIO DE OBRAS PUBLICAS SERVICIOS Y VIVIENDA , PROCEDENCIA: BANCO UNION S.A., CHEQUE: 1937, FECHA DE EMISION:13/09/2016</t>
  </si>
  <si>
    <t>00081011101 DEP.DE CHEQ.AJENOS,RET.DE CAM.,CONCEPTO: REGULARIZACION DE DEP. REALIZADOS A LA CUENTA FISCAL - GESTION 2011,DEP.: MINISTERIO DE OBRAS PUBLICAS SERVICIOS Y VIVIENDA , PROCEDENCIA: BANCO UNION S.A., CHEQUE: 1936, FECHA DE EMISION:12/09/2016</t>
  </si>
  <si>
    <t>00099021001 DEP.DE CHEQ.AJENOS,RET.DE CAM.,CONCEPTO: POR REVERSION DE FONDOS NO UTILIZADOS,DEP.: CARRASCO -SERNAP , PROCEDENCIA: BANCO UNION S.A., CHEQUE: 860, FECHA DE EMISION:31/08/2016</t>
  </si>
  <si>
    <t>00099021001 DEP.DE CHEQ.AJENOS,RET.DE CAM.,CONCEPTO: POR REVERSION DE FONDOS NO UTILIZADOS,DEP.: SAJAMA-SERNAP , PROCEDENCIA: BANCO UNION S.A., CHEQUE: 1013, FECHA DE EMISION:31/08/2016</t>
  </si>
  <si>
    <t>00099021001 DEP.DE CHEQ.AJENOS,RET.DE CAM.,CONCEPTO: POR REVERSION DE FONDOS NO UTILIZADOS,DEP.: SAJAMA-SERNAP , PROCEDENCIA: BANCO UNION S.A., CHEQUE: 1014, FECHA DE EMISION:31/08/2016</t>
  </si>
  <si>
    <t>00523012001 DEP.DE CHEQ.AJENOS,RET.DE CAM.,CONCEPTO: PAGO POR PRESTACION DE SERVICIOS POSTALES,DEP.: ECOBOL , PROCEDENCIA: BANCO BISA S.A., CHEQUE: 5130, FECHA DE EMISION:01/09/2016</t>
  </si>
  <si>
    <t>INSTITUCION PUBLICA DESCONCENTRADA  DE PESCA Y ACUICULTURA   "PACU"</t>
  </si>
  <si>
    <t>00099021001 DEPOSITO DE EFECTIVO, DEPOSITANTE: EBERT ELIEL MAYTA CALLISAYA IPD-PACU, CONCEPTO: FONDOS A NOMBRE DE EBERT ELIEL MAYTA CALLISAYA PARA LA COMPRA DE COMBUSTIBLE PREV. 95 IPD-PACU, CUENTA DE DEPOSITO: CUENTA UNICA DEL TESORO</t>
  </si>
  <si>
    <t>00574012002 DEPOSITO DE EFECTIVO, DEPOSITANTE: BORIS RENE ROJAS CHILE, CONCEPTO: DEVOLUCIÓN DE FONDOS EN AVANCE DEL MANTENIMIENTO DEL VEHÍCULO DE VALLE SACTA-LACTEOSBOL, CUENTA DE DEPOSITO: CUENTA UNICA DEL TESORO</t>
  </si>
  <si>
    <t>00099021001 DEPOSITO DE EFECTIVO, DEPOSITANTE: EBERT ELIEL MAYTA CALLISAYA IPD-PACU, CONCEPTO: DEVOLUCION DE FONDOS OTORGADOS PARA COMPRA DE COMBUSTIBLE PREV. 95 IPD-PACU, CUENTA DE DEPOSITO: CUENTA UNICA DEL TESORO</t>
  </si>
  <si>
    <t>00523012001 DEP.DE CHEQ.AJENOS,RET.DE CAM.,CONCEPTO: PAGO POR PRESTACION DE SERVICIOS POSTALES,DEP.: ECOBOL , PROCEDENCIA: BANCO NACIONAL DE BOLIVIA S.A., CHEQUE: 842853, FECHA DE EMISION:02/09/2016</t>
  </si>
  <si>
    <t>00523012001 DEP.DE CHEQ.AJENOS,RET.DE CAM.,CONCEPTO: PAGO POR PRESTACION DE SERVICIOS POSTALES,DEP.: ECOBOL , PROCEDENCIA: BANCO UNION S.A., CHEQUE: 663, FECHA DE EMISION:05/09/2016</t>
  </si>
  <si>
    <t>00523012001 DEP.DE CHEQ.AJENOS,RET.DE CAM.,CONCEPTO: PAGO POR PRESTACION DE SERVICIOS POSTALES,DEP.: ECOBOL , PROCEDENCIA: BANCO UNION S.A., CHEQUE: 661, FECHA DE EMISION:05/09/2016</t>
  </si>
  <si>
    <t>00523012001 DEP.DE CHEQ.AJENOS,RET.DE CAM.,CONCEPTO: PAGO POR PRESTACION DE SERVICIOS POSTALES,DEP.: ECOBOL , PROCEDENCIA: BANCO UNION S.A., CHEQUE: 662, FECHA DE EMISION:05/09/2016</t>
  </si>
  <si>
    <t>00070011102 DEP.DE CHEQ.AJENOS,RET.DE CAM.,CONCEPTO: DEP. POR DEVOLUCION PERDIDA DE CREDENCIAL PERSONAL DEL MTEPS,DEP.: MINISTERIO DE TRABAJO , PROCEDENCIA: BANCO UNION S.A., CHEQUE: 7689, FECHA DE EMISION:12/09/2016</t>
  </si>
  <si>
    <t>00070011102 DEP.DE CHEQ.AJENOS,RET.DE CAM.,CONCEPTO: DEP. POR DEVOLUCION EXAMEN PREOCUPACIONAL DEL SR. EDWIN EFRAIN CONTRERAS,DEP.: MINISTERIO DE TRABAJO , PROCEDENCIA: BANCO UNION S.A., CHEQUE: 7690, FECHA DE EMISION:12/09/2016</t>
  </si>
  <si>
    <t>00526012001 DEPOSITO DE EFECTIVO, DEPOSITANTE: LUCAS COLLANQUE CALSINA - BOLIVIA TV, CONCEPTO: DEVOLUCION DE PASAJE, CUENTA DE DEPOSITO: CUENTA UNICA DEL TESORO</t>
  </si>
  <si>
    <t>00099021001 DEPOSITO DE EFECTIVO, DEPOSITANTE: TTE. MIGUEL ANGEL CORITZA ORTEGA CI 4934655 LP, CONCEPTO: REVERISON BONO SEGURIDAD CIUDADANA DICIEMBRE 2015, CUENTA DE DEPOSITO: CUENTA UNICA DEL TESORO</t>
  </si>
  <si>
    <t>00099021001 DEPOSITO DE EFECTIVO, DEPOSITANTE: TTE. MIGUEL ANGEL CORITZA ORTEGA CI 4934655 LP, CONCEPTO: REVERSION BONO SEGURIDAD CIUDADANA ENERO 2016, CUENTA DE DEPOSITO: CUENTA UNICA DEL TESORO</t>
  </si>
  <si>
    <t>00099021001 DEPOSITO DE EFECTIVO, DEPOSITANTE: TTE. MIGUEL ANGEL CORITZA ORTEGA CI 4934655 LP, CONCEPTO: REVERSION BONO SEGURIDAD CIUDADANA FEBRERO 2016, CUENTA DE DEPOSITO: CUENTA UNICA DEL TESORO</t>
  </si>
  <si>
    <t>00099021001 DEPOSITO DE EFECTIVO, DEPOSITANTE: TTE. MIGUEL ANGEL CORITZA ORTEGA CI 4934655 LP, CONCEPTO: REVERSION BONO SEGURIDAD MARZO 2016, CUENTA DE DEPOSITO: CUENTA UNICA DEL TESORO</t>
  </si>
  <si>
    <t>00099021001 DEPOSITO DE EFECTIVO, DEPOSITANTE: TTE. MIGUEL ANGEL CORITZA ORTEGA CI 4934655 LP, CONCEPTO: REVERSION BONO SEGURIDAD CIUDADANA ABRIL 2016, CUENTA DE DEPOSITO: CUENTA UNICA DEL TESORO</t>
  </si>
  <si>
    <t>00099021001 DEPOSITO DE EFECTIVO, DEPOSITANTE: TTE. MIGUEL ANGEL CORITZA ORTEGA CI 4934655 LP, CONCEPTO: REVERSION BONO SEGURIDAD CIUDADANA MAYO 2016, CUENTA DE DEPOSITO: CUENTA UNICA DEL TESORO</t>
  </si>
  <si>
    <t>00099021001 DEPOSITO DE EFECTIVO, DEPOSITANTE: TTE. MIGUEL ANGEL CORITZA ORTEGA CI 4934655 LP, CONCEPTO: REVERSION BONO SEGURIDAD CIUDADANA JUNIO 2016, CUENTA DE DEPOSITO: CUENTA UNICA DEL TESORO</t>
  </si>
  <si>
    <t>00099021001 DEPOSITO DE EFECTIVO, DEPOSITANTE: TTE. MIGUEL ANGEL CORITZA ORTEGA CI 4934655 LP, CONCEPTO: REVERSION BONO SEGURIDAD CIUDADANA JULIO 2016, CUENTA DE DEPOSITO: CUENTA UNICA DEL TESORO</t>
  </si>
  <si>
    <t>00099021001 DEPOSITO DE EFECTIVO, DEPOSITANTE: TTE. MIGUEL ANGEL CORITZA ORTEGA CI 4934655 LP, CONCEPTO: REVERSION HABERES DICIEMBRE 2015, CUENTA DE DEPOSITO: CUENTA UNICA DEL TESORO</t>
  </si>
  <si>
    <t>00099021001 DEPOSITO DE EFECTIVO, DEPOSITANTE: TTE. MIGUEL ANGEL CORITZA ORTEGA CI 4934655 LP, CONCEPTO: REVERSION HABERES ENERO 2016, CUENTA DE DEPOSITO: CUENTA UNICA DEL TESORO</t>
  </si>
  <si>
    <t>00099021001 DEPOSITO DE EFECTIVO, DEPOSITANTE: TTE. MIGUEL ANGEL CORITZA ORTEGA CI 4934655 LP, CONCEPTO: REVERSION HABERES FEBRERO 2016, CUENTA DE DEPOSITO: CUENTA UNICA DEL TESORO</t>
  </si>
  <si>
    <t>00099021001 DEPOSITO DE EFECTIVO, DEPOSITANTE: TTE. MIGUEL ANGEL CORITZA ORTEGA CI 4934655 LP, CONCEPTO: REVERSION HABERES MARZO 2016, CUENTA DE DEPOSITO: CUENTA UNICA DEL TESORO</t>
  </si>
  <si>
    <t>00099021001 DEPOSITO DE EFECTIVO, DEPOSITANTE: TTE. MIGUEL ANGEL CORITZA ORTEGA CI 4934655 LP, CONCEPTO: REVERSION HABERES ABRIL 2016, CUENTA DE DEPOSITO: CUENTA UNICA DEL TESORO</t>
  </si>
  <si>
    <t>00099021001 DEPOSITO DE EFECTIVO, DEPOSITANTE: TTE. MIGUEL ANGEL CORITZA ORTEGA CI 4934655 LP, CONCEPTO: REVERSION HABERES MAYO 2016, CUENTA DE DEPOSITO: CUENTA UNICA DEL TESORO</t>
  </si>
  <si>
    <t>00099021001 DEPOSITO DE EFECTIVO, DEPOSITANTE: TTE. MIGUEL ANGEL CORITZA ORTEGA CI 4934655 LP, CONCEPTO: REVERSION HABERES JUNIO 2016, CUENTA DE DEPOSITO: CUENTA UNICA DEL TESORO</t>
  </si>
  <si>
    <t>00099021001 DEPOSITO DE EFECTIVO, DEPOSITANTE: TTE. MIGUEL ANGEL CORITZA ORTEGA CI 4934655 LP, CONCEPTO: REVERSION HABERES JULIO 2016, CUENTA DE DEPOSITO: CUENTA UNICA DEL TESORO</t>
  </si>
  <si>
    <t>00081011101 DEP.DE CHEQ.AJENOS,RET.DE CAM.,CONCEPTO: REGULARIZACION DE DEP. EFECTUADO EN LA CUENTA FISCAL POR EL ORGANO JUDICIAL,DEP.: MINISTERIO DE OBRAS PUBLICAS SERVICIOS Y VIVIENDA</t>
  </si>
  <si>
    <t>00234014202 DEPOSITO DE EFECTIVO, DEPOSITANTE: MAYRA WENDY ROJAS ESCOBAR, CONCEPTO: DEVOLUCION AL PREVENTIVO N° 637 PARTIDA N° 851, CUENTA DE DEPOSITO: CUENTA UNICA DEL TESORO</t>
  </si>
  <si>
    <t>00234014202 DEPOSITO DE EFECTIVO, DEPOSITANTE: MAYRA WENDY ROJAS ESCOBAR, CONCEPTO: DEVOLUCION AL PREVENTIVO N° 636 PARTIDA N° 34110, CUENTA DE DEPOSITO: CUENTA UNICA DEL TESORO</t>
  </si>
  <si>
    <t>00099021001 DEPOSITO DE EFECTIVO, DEPOSITANTE: IVAN MARCELO ZAMBRANA TORRELIO, CONCEPTO: DEVOLUCION DE RECURSOS C-31 N° 1852, CUENTA DE DEPOSITO: CUENTA UNICA DEL TESORO</t>
  </si>
  <si>
    <t>00099021001 DEPOSITO DE EFECTIVO, DEPOSITANTE: CALDERON RIOS MARIA DEL ROSARIO, CONCEPTO: REVERSION HABERES JULIO 2006, CUENTA DE DEPOSITO: CUENTA UNICA DEL TESORO</t>
  </si>
  <si>
    <t>00099021001 DEPOSITO DE EFECTIVO, DEPOSITANTE: CALDERON RIOS MARIA DEL ROSARIO, CONCEPTO: REVERSION DE HABERES JULIO 2006, CUENTA DE DEPOSITO: CUENTA UNICA DEL TESORO</t>
  </si>
  <si>
    <t>00291012002 DEPOSITO DE EFECTIVO, DEPOSITANTE: JOSE LUIS PARY MALDONADO-ABC, CONCEPTO: REPOSICION CREDENCIAL, CUENTA DE DEPOSITO: CUENTA UNICA DEL TESORO</t>
  </si>
  <si>
    <t>00081094101 DEPOSITO DE EFECTIVO, DEPOSITANTE: JAVIER COLQUE LOPEZ, CONCEPTO: DEVOLUCION SALDO CARGO DE CUENTA, CUENTA DE DEPOSITO: CUENTA UNICA DEL TESORO</t>
  </si>
  <si>
    <t>00099021001 DEPOSITO DE EFECTIVO, DEPOSITANTE: GERMAN TICONA CONDORI, CONCEPTO: DEVOLUCION COBRO INVERTIDO AL SENASIR, CUENTA DE DEPOSITO: CUENTA UNICA DEL TESORO</t>
  </si>
  <si>
    <t>00212082004 DEPOSITO DE EFECTIVO, DEPOSITANTE: RAUL MATIAS HUARCAYA, CONCEPTO: DEVOLUCIÓN GASTOS OPERATIVOS C - 31 N° 373, CUENTA DE DEPOSITO: CUENTA UNICA DEL TESORO</t>
  </si>
  <si>
    <t>00046028011 DEPOSITO DE EFECTIVO, DEPOSITANTE: KAREN FLORES BERRIOS, CONCEPTO: DEVOLUCION DE SALDO, CUENTA DE DEPOSITO: CUENTA UNICA DEL TESORO</t>
  </si>
  <si>
    <t>00099021001 DEPOSITO DE EFECTIVO, DEPOSITANTE: ESCUELA MILITAR DE MÚSICA DEL EJÉRCITO, CONCEPTO: REVERSIÓN SALDO NO EJECUTADO SERVICIOS BÁSICOS (TELEFONÍA) MES JUNIO/16, CUENTA DE DEPOSITO: CUENTA UNICA DEL TESORO</t>
  </si>
  <si>
    <t>00212012001 DEPOSITO DE EFECTIVO, DEPOSITANTE: JUAN DE DIOS FERNANDEZ - INRA - DN, CONCEPTO: DEVOLUCION DE VIATICOS, CUENTA DE DEPOSITO: CUENTA UNICA DEL TESORO</t>
  </si>
  <si>
    <t>00342012001 DEPOSITO DE EFECTIVO, DEPOSITANTE: SR. RONALD MEDRANO NUÑEZ CI. 3444265, CONCEPTO: DEVOLUCION FONDOS EN AVANCE, CUENTA DE DEPOSITO: CUENTA UNICA DEL TESORO</t>
  </si>
  <si>
    <t>00206012001 DEPOSITO DE EFECTIVO, DEPOSITANTE: INE, CONCEPTO: DEP POR VENTA LA PAZ DE FECHA 13-09-2016, CUENTA DE DEPOSITO: CUENTA UNICA DEL TESORO</t>
  </si>
  <si>
    <t>00099021001 DEPOSITO DE EFECTIVO, DEPOSITANTE: JUAN CARLOS MARTINEZ ALVAREZ, CONCEPTO: DEVOLUCION, CUENTA DE DEPOSITO: CUENTA UNICA DEL TESORO</t>
  </si>
  <si>
    <t>00010011101 DEPOSITO DE EFECTIVO, DEPOSITANTE: MIN. RELACIONES EXTERIORES, CONCEPTO: SALDO NO EJECUTADO COMISION MIXTA BOLIVIA-PERU, CUENTA DE DEPOSITO: CUENTA UNICA DEL TESORO</t>
  </si>
  <si>
    <t>00099021001 DEPOSITO DE EFECTIVO, DEPOSITANTE: MIN. RELACIONES EXTERIORES, CONCEPTO: SALDO NO EJECUTADO COMISION MIXTA BOLIVIA-PERU, CUENTA DE DEPOSITO: CUENTA UNICA DEL TESORO</t>
  </si>
  <si>
    <t>00015011108 DEPOSITO DE EFECTIVO, DEPOSITANTE: MARIO CONDORI PANCA CESE LA PAZ, CONCEPTO: POR EXCESO EN CONSUMO DE TELEFONOS CELULARES DE LOS NUMEROS 72050402 - 72050407 Y 72027701, CUENTA DE DEPOSITO: CUENTA UNICA DEL TESORO</t>
  </si>
  <si>
    <t>00225024101 DEPOSITO DE EFECTIVO, DEPOSITANTE: HUMBERTO ROCHA ROSALES, CONCEPTO: POR RETENCION DE IMPUESTOS POR ARREGLO DE MOTOCICLETA CON PLACA 3385 XSH, CUENTA DE DEPOSITO: CUENTA UNICA DEL TESORO</t>
  </si>
  <si>
    <t>00225024101 DEPOSITO DE EFECTIVO, DEPOSITANTE: HUMBERTO ROCHA ROSALES, CONCEPTO: POR RETENCION DE IMPUESTOS POR SERVICIO DE ALIMENTACION EN EL MUNICIPIO DE PUCARANI, CUENTA DE DEPOSITO: CUENTA UNICA DEL TESORO</t>
  </si>
  <si>
    <t>00660122001 DEP.DE CHEQ.AJENOS,RET.DE CAM.,CONCEPTO: RECUPERACION POR GARANTIA DE ALQUILER GESTIONES ANTERIORES GUILLERMO SANTELICES,DEP.: ORGANO JUDICIAL - DTO STA CRUZ , PROCEDENCIA: BANCO UNION S.A., CHEQUE: 3107, FECHA DE EMISION:12/09/2016</t>
  </si>
  <si>
    <t>00660122001 DEP.DE CHEQ.AJENOS,RET.DE CAM.,CONCEPTO: RECUPERACION POR EXEDENTE TELEFONICO GESTION 2016,DEP.: ORGANO JUDICIAL - DTO STA CRUZ , PROCEDENCIA: BANCO UNION S.A., CHEQUE: 3109, FECHA DE EMISION:12/09/2016</t>
  </si>
  <si>
    <t>00660122001 DEP.DE CHEQ.AJENOS,RET.DE CAM.,CONCEPTO: RECUPERACION POR GARANTIA DE ALQUILER DE GESTION PASADA (EIDA DREHER DE DUNN),DEP.: ORGANO JUDICIAL - DTO STA CRUZ DAF , PROCEDENCIA: BANCO UNION S.A., CHEQUE: 3106, FECHA DE EMISION:12/09/2016</t>
  </si>
  <si>
    <t>00660022001 DEP.DE CHEQ.AJENOS,RET.DE CAM.,CONCEPTO: DEVOLUCION VIATICOS NO UTILIZADOS PASTOR MAMANI,DEP.: ORGANO JUDICIAL - TRIBUNAL SUPREMO DE JUSTICIA , PROCEDENCIA: BANCO UNION S.A., CHEQUE: 353, FECHA DE EMISION:13/09/2016</t>
  </si>
  <si>
    <t>00660022001 DEP.DE CHEQ.AJENOS,RET.DE CAM.,CONCEPTO: DEVOLUCION VIATICOS NO UTILIZADOS PASTOR MAMANI,DEP.: ORGANO JUDICIAL - TRIBUNAL SUPREMO DE JUSTICIA , PROCEDENCIA: BANCO UNION S.A., CHEQUE: 352, FECHA DE EMISION:13/09/2016</t>
  </si>
  <si>
    <t>00590012001 DEPOSITO DE EFECTIVO, DEPOSITANTE: SECUNDINO CORTEZ RODRIGUEZ, CONCEPTO: DEVOLUCION DE FONDOS EN AVANCE, CUENTA DE DEPOSITO: CUENTA UNICA DEL TESORO</t>
  </si>
  <si>
    <t>00291012002 DEP.DE CHEQ.AJENOS,RET.DE CAM.,CONCEPTO: DEVOLUCION EDGAR TERCEROS,DEP.: EDGAR TERCEROS , PROCEDENCIA: BANCO UNION S.A., CHEQUE: 1196, FECHA DE EMISION:07/09/2016</t>
  </si>
  <si>
    <t>00291012010 DEP.DE CHEQ.AJENOS,RET.DE CAM.,CONCEPTO: MULTAS C31- 318,DEP.: ABC - PANDO , PROCEDENCIA: BANCO UNION S.A., CHEQUE: 1199, FECHA DE EMISION:07/09/2016</t>
  </si>
  <si>
    <t>00015011108 DEPOSITO DE EFECTIVO, DEPOSITANTE: FRANCISCO LEON JUSTINIANO, CONCEPTO: DEVOLUCION PASAJE LP-CBBA, CUENTA DE DEPOSITO: CUENTA UNICA DEL TESORO</t>
  </si>
  <si>
    <t>00070037001 DEPOSITO DE EFECTIVO, DEPOSITANTE: PAE SUCRE, CONCEPTO: DEVOLUCION PASAJES TERRESTRES 3 FUNCIONARIOS REGIONAL SUCRE, CUENTA DE DEPOSITO: CUENTA UNICA DEL TESORO</t>
  </si>
  <si>
    <t>00291012010 DEP.DE CHEQ.AJENOS,RET.DE CAM.,CONCEPTO: MULTAS C31 - 274,DEP.: ABC - PANDO , PROCEDENCIA: BANCO UNION S.A., CHEQUE: 1197, FECHA DE EMISION:07/09/2016</t>
  </si>
  <si>
    <t>00291012010 DEP.DE CHEQ.AJENOS,RET.DE CAM.,CONCEPTO: MULTAS C31 -314,DEP.: ABC - PANDO , PROCEDENCIA: BANCO UNION S.A., CHEQUE: 1198, FECHA DE EMISION:07/09/2016</t>
  </si>
  <si>
    <t>00099021001 DEPOSITO DE EFECTIVO, DEPOSITANTE: ABC OFICINA CENTRAL, CONCEPTO: DEVOLUCION DE VIATICOS, CUENTA DE DEPOSITO: CUENTA UNICA DEL TESORO</t>
  </si>
  <si>
    <t>00206012001 DEPOSITO DE EFECTIVO, DEPOSITANTE: INE - PFCEBIPBE, CONCEPTO: COMISIONES BANCARIAS POR DEVOLUCION DE SALDOS NO EJECUTADOS DEL BANCO MUNDIAL, CUENTA DE DEPOSITO: CUENTA UNICA DEL TESORO</t>
  </si>
  <si>
    <t>00291012002 DEPOSITO DE EFECTIVO, DEPOSITANTE: MAMANI, CONCEPTO: MANUEL AMBIENTAL PARA CARRETERAS, CUENTA DE DEPOSITO: CUENTA UNICA DEL TESORO</t>
  </si>
  <si>
    <t>00342012001 DEP.DE CHEQ.AJENOS,RET.DE CAM.,CONCEPTO: DEVOLUCION VIATICOS AGOSTO C-31 Nª 1192,DEP.: AEV REGIONAL SUCRE , PROCEDENCIA: BANCO UNION S.A., CHEQUE: 318, FECHA DE EMISION:08/09/2016</t>
  </si>
  <si>
    <t>00099021001 DEPOSITO DE EFECTIVO, DEPOSITANTE: MARTIN GUTIERREZ, CONCEPTO: PAGO EXCEDENTES LLAMADAS TELEFONIA MOVIL ENTEL, CUENTA DE DEPOSITO: CUENTA UNICA DEL TESORO</t>
  </si>
  <si>
    <t>00526012001 DEPOSITO DE EFECTIVO, DEPOSITANTE: BOLIVIA TV-OSBALDO PARRADO MAMANI, CONCEPTO: DEVOLUCION DE VIATICO, CUENTA DE DEPOSITO: CUENTA UNICA DEL TESORO</t>
  </si>
  <si>
    <t>00099021001 DEPOSITO DE EFECTIVO, DEPOSITANTE: ZACONETA QUINTANA ERNESTO VICTOR CI 2523765, CONCEPTO: DEVOLUCION DE AGUINALDO DE NAVIDAD GESTION 2015, CUENTA DE DEPOSITO: CUENTA UNICA DEL TESORO</t>
  </si>
  <si>
    <t>00099021001 DEPOSITO DE EFECTIVO, DEPOSITANTE: ZACONETA QUINTANA ERNESTO VICTOR CI 2523765, CONCEPTO: DEVOLUCION DE AGUINALDO ESFUERZO POR BOLIVIA GESTION 2015, CUENTA DE DEPOSITO: CUENTA UNICA DEL TESORO</t>
  </si>
  <si>
    <t>00253014305 DEP.DE CHEQ.AJENOS,RET.DE CAM.,CONCEPTO: TRANSFERENCIA DE RECURSOS DEL GOBIERNO AUTONOMO MUNICIPAL,DEP.: GOB. AUTO. MUNICIPAL DE COMARAPA , PROCEDENCIA: BANCO UNION S.A., CHEQUE: 804, FECHA DE EMISION:15/09/2016</t>
  </si>
  <si>
    <t>00222018010 DEP.DE CHEQ.AJENOS,RET.DE CAM.,CONCEPTO: REVERSION C-31 634,DEP.: INIAF - BENI , PROCEDENCIA: BANCO UNION S.A., CHEQUE: 2050, FECHA DE EMISION:13/09/2016</t>
  </si>
  <si>
    <t>00253014205 DEP.DE CHEQ.AJENOS,RET.DE CAM.,CONCEPTO: TRANSFERENCIA DE RECURSOS CONTRAPARTE GOBIERNO AUTONOMO MUNICIPAL DE COCHABAMBA,DEP.: GOB. AUTO. MUNICIPAL DE COCHABAMBA , PROCEDENCIA: BANCO UNION S.A., CHEQUE: 802, FECHA DE EMISION:13/09/2016</t>
  </si>
  <si>
    <t>00212082001 DEPOSITO DE EFECTIVO, DEPOSITANTE: JANNETTE GABRIELA CORTEZ RIOS CI. 5959644 LP, CONCEPTO: DEVOLUCION DE GASTOS OPERATIVOS C-31 # 68, CUENTA DE DEPOSITO: CUENTA UNICA DEL TESORO</t>
  </si>
  <si>
    <t>00253014103 DEP.DE CHEQ.AJENOS,RET.DE CAM.,CONCEPTO: TRANSFERENCIA DE RECURSOS DE GOB. AUTO. MUNICIPAL DE OMEREQUE,DEP.: GOB. AUTO. MUNICIPAL DE OMEREQUE , PROCEDENCIA: BANCO UNION S.A., CHEQUE: 801, FECHA DE EMISION:13/09/2016</t>
  </si>
  <si>
    <t>00099021001 DEPOSITO DE EFECTIVO, DEPOSITANTE: FELIX MAMANI POMA-MINISTERIO DE EDUCACION, CONCEPTO: DEVOLUCION DE PASAJES ALQUILER DE TRANSPORTE TELEFONIA Y ALQUILER DE MESAS Y SILLAS, CUENTA DE DEPOSITO: CUENTA UNICA DEL TESORO</t>
  </si>
  <si>
    <t>00099021001 DEPOSITO DE EFECTIVO, DEPOSITANTE: ABOTOUR LTDA., CONCEPTO: DEVOLUCION DE BOLETOS AEREOS, CUENTA DE DEPOSITO: CUENTA UNICA DEL TESORO</t>
  </si>
  <si>
    <t>00099021001 DEPOSITO DE EFECTIVO, DEPOSITANTE: CECILIA ALDAZOSA B., CONCEPTO: REVERSION AL C-31, CUENTA DE DEPOSITO: CUENTA UNICA DEL TESORO</t>
  </si>
  <si>
    <t>00099021001 DEPOSITO DE EFECTIVO, DEPOSITANTE: FEDERICO J. COSTAS ARO, CONCEPTO: DEVOLUCION DE GASTOS JUDICIALES Y ADMINISTRATIVOS, CUENTA DE DEPOSITO: CUENTA UNICA DEL TESORO</t>
  </si>
  <si>
    <t>00099021001 DEPOSITO DE EFECTIVO, DEPOSITANTE: MINISTERIO DE EDUCACION, CONCEPTO: DEVOLUCION DE HABERES, CUENTA DE DEPOSITO: CUENTA UNICA DEL TESORO</t>
  </si>
  <si>
    <t>00222018010 DEPOSITO DE EFECTIVO, DEPOSITANTE: INIAF - GABRIELA IBAÑEZ, CONCEPTO: REVERSIÓN, CUENTA DE DEPOSITO: CUENTA UNICA DEL TESORO</t>
  </si>
  <si>
    <t>00015011108 DEPOSITO DE EFECTIVO, DEPOSITANTE: RAQUEL FRANCIS ALTAMIRANO SALINAS, CONCEPTO: DEVOLUCIÓN PASAJES, CUENTA DE DEPOSITO: CUENTA UNICA DEL TESORO</t>
  </si>
  <si>
    <t>00526012001 DEPOSITO DE EFECTIVO, DEPOSITANTE: SAMUEL ALEJANDRO ALCAZAR - BOLIVIA TV, CONCEPTO: DEVOLUCIÓN DE VIÁTICOS, CUENTA DE DEPOSITO: CUENTA UNICA DEL TESORO</t>
  </si>
  <si>
    <t>00099021001 DEPOSITO DE EFECTIVO, DEPOSITANTE: EJERCITO DE BOLIVIA RI - 15 ""JUNIN"", CONCEPTO: REVERSIÓN DE LA PARTIDA 34110 COMBUSTIBLE CORRESPONDIENTE AL MES DE MARZO DE 2016, CUENTA DE DEPOSITO: CUENTA UNICA DEL TESORO</t>
  </si>
  <si>
    <t>00046024204 DEPOSITO DE EFECTIVO, DEPOSITANTE: VICTOR MELETON QUISPE PATTSI, CONCEPTO: DEVOLUCIÓN DE PASAJE, CARRERA DE PUEBLOS INDIGENAS ABYA - YALA, CUENTA DE DEPOSITO: CUENTA UNICA DEL TESORO</t>
  </si>
  <si>
    <t>00590012001 DEPOSITO DE EFECTIVO, DEPOSITANTE: EMAR LLANOS - EMPRESA PUBLICA QUIPUS, CONCEPTO: DEVOLUCION DE FONDOS EN AVANCE - EDMAR LLANOS, CUENTA DE DEPOSITO: CUENTA UNICA DEL TESORO</t>
  </si>
  <si>
    <t>00046024204 DEPOSITO DE EFECTIVO, DEPOSITANTE: KATHERINE RIBERA EGUEZ, CONCEPTO: REVERSION DE VIATICOS ( MARGOT GUTIERREZ GUZMAN), CUENTA DE DEPOSITO: CUENTA UNICA DEL TESORO</t>
  </si>
  <si>
    <t>00046024204 DEPOSITO DE EFECTIVO, DEPOSITANTE: KATHERINE RIBERA EGUEZ, CONCEPTO: REVERSION DE VIATICOS ( DEISY LOPEZ PEREDO), CUENTA DE DEPOSITO: CUENTA UNICA DEL TESORO</t>
  </si>
  <si>
    <t>00099021001 DEPOSITO DE EFECTIVO, DEPOSITANTE: RENAN VILLEGAS - ASFI, CONCEPTO: DEVOLUCION DE FONDOS POR ASIGNACION DE VIATICOS, CUENTA DE DEPOSITO: CUENTA UNICA DEL TESORO</t>
  </si>
  <si>
    <t>00099021001 DEPOSITO DE EFECTIVO, DEPOSITANTE: RI-6 "CAMPOS", CONCEPTO: POR REVERSION COMBUSTIBLE OCTUBRE 2015, CUENTA DE DEPOSITO: CUENTA UNICA DEL TESORO</t>
  </si>
  <si>
    <t>00099021001 DEPOSITO DE EFECTIVO, DEPOSITANTE: RI-6 "CAMPOS", CONCEPTO: POR REVERSION TELEFONIA DICIEMBRE 2015, CUENTA DE DEPOSITO: CUENTA UNICA DEL TESORO</t>
  </si>
  <si>
    <t>00099021001 DEPOSITO DE EFECTIVO, DEPOSITANTE: PROMOCION PROFESIONAL DEL EJERCITO, CONCEPTO: REVERSION TGN RECURSOS ORDINARIOS, CUENTA DE DEPOSITO: CUENTA UNICA DEL TESORO</t>
  </si>
  <si>
    <t>00015011108 DEPOSITO DE EFECTIVO, DEPOSITANTE: ADRIANA M. IMAÑA VASQUEZ - MIN.GOB. DIGEMIG, CONCEPTO: DEVOLUCION DE PASAJES, CUENTA DE DEPOSITO: CUENTA UNICA DEL TESORO</t>
  </si>
  <si>
    <t>00291012002 DEPOSITO DE EFECTIVO, DEPOSITANTE: IVAN MAMANI, CONCEPTO: EXCESO TELEFONIA FIJA, CUENTA DE DEPOSITO: CUENTA UNICA DEL TESORO</t>
  </si>
  <si>
    <t>00291012002 DEPOSITO DE EFECTIVO, DEPOSITANTE: FIDEL MOLLO VIZA, CONCEPTO: EXCESO TELEFONO CORPORATIVO, CUENTA DE DEPOSITO: CUENTA UNICA DEL TESORO</t>
  </si>
  <si>
    <t>00099021001 DEPOSITO DE EFECTIVO, DEPOSITANTE: JOSELYN LISETH FLORES MAMANI, CONCEPTO: DEVOLUCION DE FONDOS EN AVANCE PARA GASTOS JUDICIALES Y FOTOCOPIAS, CUENTA DE DEPOSITO: CUENTA UNICA DEL TESORO</t>
  </si>
  <si>
    <t>00099021001 DEPOSITO DE EFECTIVO, DEPOSITANTE: CORINA CAHUAYA MAMANI, CONCEPTO: DEVOL DE 8 HORAS DE HABER MENSUAL DESDE EL MES DE SEPTIEMBRE DE 2015 AL MES DE AGOSTO 2016, CUENTA DE DEPOSITO: CUENTA UNICA DEL TESORO</t>
  </si>
  <si>
    <t>00206012001 DEPOSITO DE EFECTIVO, DEPOSITANTE: INE, CONCEPTO: DEP. POR VENTA LA PAZ, DE FECHA 14/09/16, CUENTA DE DEPOSITO: CUENTA UNICA DEL TESORO</t>
  </si>
  <si>
    <t>00206012001 DEPOSITO DE EFECTIVO, DEPOSITANTE: INE, CONCEPTO: DEP. POR VENTA, LA PAZ DE FECHA 13/09/16, CUENTA DE DEPOSITO: CUENTA UNICA DEL TESORO</t>
  </si>
  <si>
    <t>00099021001 DEPOSITO DE EFECTIVO, DEPOSITANTE: RESP.- 25 TODOPILLA, CONCEPTO: REVERSION PARTIDA TELEFONIA MAYO C312295 RESA.-25 TOCOPILLA, CUENTA DE DEPOSITO: CUENTA UNICA DEL TESORO</t>
  </si>
  <si>
    <t>00591012003 DEPOSITO DE EFECTIVO, DEPOSITANTE: NELSON CADENA CATORCENO, CONCEPTO: DEVOLUCION DE SALDO DE FONDOS EN AVANCE - EMPRESA ESTATAL DE TRANSPORTE POR CABLE MI TELEFERICO, CUENTA DE DEPOSITO: CUENTA UNICA DEL TESORO</t>
  </si>
  <si>
    <t>00099021001 DEPOSITO DE EFECTIVO, DEPOSITANTE: EJERCITO DE BOLIVIA RI - 15 "JUNIN", CONCEPTO: COMBUSTIBLE LUBRICANTES Y DERIVADOS ABRIL 2016, CUENTA DE DEPOSITO: CUENTA UNICA DEL TESORO</t>
  </si>
  <si>
    <t>00526012001 DEP.DE CHEQ.AJENOS,RET.DE CAM.,CONCEPTO: DEVOLUCION PASAJES Y VIATICOS REG. SANTA CRUZ,DEP.: GASTON ALEJANDRO MARTINEZ UZQUIANO , PROCEDENCIA: BANCO UNION S.A., CHEQUE: 15541, FECHA DE EMISION:12/09/2016</t>
  </si>
  <si>
    <t>00526012001 DEP.DE CHEQ.AJENOS,RET.DE CAM.,CONCEPTO: DESCUENTOS PLANILLAS DE JULIO PARA REVERTIR VIATICOS,DEP.: BOLIVIA TV , PROCEDENCIA: BANCO UNION S.A., CHEQUE: 15543, FECHA DE EMISION:13/09/2016</t>
  </si>
  <si>
    <t>00526012001 DEP.DE CHEQ.AJENOS,RET.DE CAM.,CONCEPTO: DESCUENTOS PLANILLA DE JULIO PARA REVERTIR FONDOS EN AVANCE,DEP.: BOLIVIA TV , PROCEDENCIA: BANCO UNION S.A., CHEQUE: 15544, FECHA DE EMISION:13/09/2016</t>
  </si>
  <si>
    <t>00526012001 DEP.DE CHEQ.AJENOS,RET.DE CAM.,CONCEPTO: REPOSICION IMPUESTO IVA POR FACTURA VENCIDA,DEP.: SANTOS ZURITA , PROCEDENCIA: BANCO UNION S.A., CHEQUE: 15545, FECHA DE EMISION:13/09/2016</t>
  </si>
  <si>
    <t>00015011108 DEPOSITO DE EFECTIVO, DEPOSITANTE: ANDREA ROSARIO CAHUAYA POMA, CONCEPTO: EXCEDENTE DE FACTURACION, CUENTA DE DEPOSITO: CUENTA UNICA DEL TESORO</t>
  </si>
  <si>
    <t>00066077001 DEP.DE CHEQ.AJENOS,RET.DE CAM.,CONCEPTO: C-31-995/2015 CONV CFCB1/060/2015 SALDO NO EJECUTADO,DEP.: COMUNIDAD AGRARIA CAMPESINA CHALLUMA , PROCEDENCIA: BANCO UNION S.A., CHEQUE: 35, FECHA DE EMISION:08/09/2016</t>
  </si>
  <si>
    <t>00099021001 DEP.DE CHEQ.AJENOS,RET.DE CAM.,CONCEPTO: GIRO: FLORES GUTIERREZ EVANGELINA,DEP.: BANCO UNION S.A. , PROCEDENCIA: BANCO UNION S.A., CHEQUE: 143529, FECHA DE EMISION:16/09/2016</t>
  </si>
  <si>
    <t>00099021001 DEP.DE CHEQ.AJENOS,RET.DE CAM.,CONCEPTO: GIRO: FLORES GUTIERREZ EVANGELINA,DEP.: BANCO UNION S.A. , PROCEDENCIA: BANCO UNION S.A., CHEQUE: 143530, FECHA DE EMISION:16/09/2016</t>
  </si>
  <si>
    <t>00099021001 DEP.DE CHEQ.AJENOS,RET.DE CAM.,CONCEPTO: GIRO: YOLANDA BENITA JIMENEZ CARPIO DE ENCINAS,DEP.: BANCO UNION S.A. , PROCEDENCIA: BANCO UNION S.A., CHEQUE: 143531, FECHA DE EMISION:16/09/2016</t>
  </si>
  <si>
    <t>00086058002 DEPOSITO DE EFECTIVO, DEPOSITANTE: MMAYA/UCP-PAAP-PC ADRIANO INCHAUSTE, CONCEPTO: DEVOLUCION SALDO FONDOS EN AVANCE (USO VEHICULO), CUENTA DE DEPOSITO: CUENTA UNICA DEL TESORO</t>
  </si>
  <si>
    <t>00523012001 DEP.DE CHEQ.AJENOS,RET.DE CAM.,CONCEPTO: VENTA DE SERVICIO ECOBOL,DEP.: BENJAMIN AQUINO , PROCEDENCIA: BANCO UNION S.A., CHEQUE: 10007, FECHA DE EMISION:13/09/2016</t>
  </si>
  <si>
    <t>00523012001 DEP.DE CHEQ.AJENOS,RET.DE CAM.,CONCEPTO: VENTA DE SERVICIO ECOBOL,DEP.: BENJAMIN AQUINO , PROCEDENCIA: BANCO UNION S.A., CHEQUE: 206, FECHA DE EMISION:08/09/2016</t>
  </si>
  <si>
    <t>00523012001 DEP.DE CHEQ.AJENOS,RET.DE CAM.,CONCEPTO: VENTA DE SERVICIO ECOBOL,DEP.: BENJAMIN AQUINO , PROCEDENCIA: BANCO UNION S.A., CHEQUE: 207, FECHA DE EMISION:08/09/2016</t>
  </si>
  <si>
    <t>00523012001 DEP.DE CHEQ.AJENOS,RET.DE CAM.,CONCEPTO: PAGO POR LA PRESTACION DE SERVICIOS POSTALES,DEP.: ECOBOL , PROCEDENCIA: BANCO BISA S.A., CHEQUE: 12955, FECHA DE EMISION:05/09/2016</t>
  </si>
  <si>
    <t>00523012001 DEP.DE CHEQ.AJENOS,RET.DE CAM.,CONCEPTO: PAGO POR LA PRESTACION DE SERVICIOS POSTALES,DEP.: ECOBOL , PROCEDENCIA: BANCO BISA S.A., CHEQUE: 5149, FECHA DE EMISION:06/09/2016</t>
  </si>
  <si>
    <t>00523012001 DEP.DE CHEQ.AJENOS,RET.DE CAM.,CONCEPTO: PAGO POR LA PRESTACION DE SERVICIOS POSTALES,DEP.: ECOBOL , PROCEDENCIA: BANCO BISA S.A., CHEQUE: 6946, FECHA DE EMISION:12/09/2016</t>
  </si>
  <si>
    <t>00099021001 DEPOSITO DE EFECTIVO, DEPOSITANTE: VICTOR HUGO ZAMORA CASTEDO, CONCEPTO: DEVOLUCION DE VIATICOS, CUENTA DE DEPOSITO: CUENTA UNICA DEL TESORO</t>
  </si>
  <si>
    <t>00523012001 DEP.DE CHEQ.AJENOS,RET.DE CAM.,CONCEPTO: PAGO POR LA PRESTACION DE SERVICIOS POSTALES,DEP.: ECOBOL , PROCEDENCIA: BANCO NACIONAL DE BOLIVIA S.A., CHEQUE: 4651, FECHA DE EMISION:30/08/2016</t>
  </si>
  <si>
    <t>00523012001 DEP.DE CHEQ.AJENOS,RET.DE CAM.,CONCEPTO: PAGO POR LA PRESTACION DE SERVICIOS POSTALES,DEP.: ECOBOL , PROCEDENCIA: BANCO NACIONAL DE BOLIVIA S.A., CHEQUE: 4650, FECHA DE EMISION:30/08/2016</t>
  </si>
  <si>
    <t>00523012001 DEP.DE CHEQ.AJENOS,RET.DE CAM.,CONCEPTO: PAGO POR LA PRESTACION DE SERVICIOS POSTALES,DEP.: ECOBOL , PROCEDENCIA: BANCO NACIONAL DE BOLIVIA S.A., CHEQUE: 888186, FECHA DE EMISION:29/08/2016</t>
  </si>
  <si>
    <t>00523012001 DEP.DE CHEQ.AJENOS,RET.DE CAM.,CONCEPTO: PAGO POR LA PRESTACION DE SERVICIOS POSTALES,DEP.: ECOBOL , PROCEDENCIA: BANCO NACIONAL DE BOLIVIA S.A., CHEQUE: 857430, FECHA DE EMISION:26/08/2016</t>
  </si>
  <si>
    <t>00523012001 DEP.DE CHEQ.AJENOS,RET.DE CAM.,CONCEPTO: PAGO POR LA PRESTACION DE SERVICIOS POSTALES,DEP.: ECOBOL , PROCEDENCIA: BANCO NACIONAL DE BOLIVIA S.A., CHEQUE: 904931, FECHA DE EMISION:09/09/2016</t>
  </si>
  <si>
    <t>00523012001 DEP.DE CHEQ.AJENOS,RET.DE CAM.,CONCEPTO: PAGO POR LA PRESTACION DE SERVICIOS POSTALES,DEP.: ECOBOL , PROCEDENCIA: BANCO NACIONAL DE BOLIVIA S.A., CHEQUE: 5457, FECHA DE EMISION:25/08/2016</t>
  </si>
  <si>
    <t>00523012001 DEP.DE CHEQ.AJENOS,RET.DE CAM.,CONCEPTO: PAGO POR LA PRESTACION DE SERVICIOS POSTALES,DEP.: ECOBOL , PROCEDENCIA: BANCO NACIONAL DE BOLIVIA S.A., CHEQUE: 857431, FECHA DE EMISION:29/08/2016</t>
  </si>
  <si>
    <t>00015011108 DEPOSITO DE EFECTIVO, DEPOSITANTE: JESSICA MOISES MENDOZA, CONCEPTO: PAGO EXCESO DE LLAMADAS POR LOS MESES DICIEMBRE 2015 ENERO A MAYO 2016, CUENTA DE DEPOSITO: CUENTA UNICA DEL TESORO</t>
  </si>
  <si>
    <t>00523012001 DEP.DE CHEQ.AJENOS,RET.DE CAM.,CONCEPTO: PAGO POR LA PRESTACION DE SERVICIOS POSTALES,DEP.: ECOBOL , PROCEDENCIA: BANCO NACIONAL DE BOLIVIA S.A., CHEQUE: 5897789, FECHA DE EMISION:08/09/2016</t>
  </si>
  <si>
    <t>00512042001 DEP.DE CHEQ.AJENOS,RET.DE CAM.,CONCEPTO: DEVOLUCION,DEP.: AASANA , PROCEDENCIA: BANCO UNION S.A., CHEQUE: 1744, FECHA DE EMISION:14/09/2016</t>
  </si>
  <si>
    <t>00512042001 DEP.DE CHEQ.AJENOS,RET.DE CAM.,CONCEPTO: DEVOLUCION,DEP.: AASANA , PROCEDENCIA: BANCO UNION S.A., CHEQUE: 1743, FECHA DE EMISION:14/09/2016</t>
  </si>
  <si>
    <t>00099021001 DEPOSITO DE EFECTIVO, DEPOSITANTE: CAMARA DE SENADORES, CONCEPTO: DEVOLCUCION DE SALDO NO EJECUTADOS, CUENTA DE DEPOSITO: CUENTA UNICA DEL TESORO</t>
  </si>
  <si>
    <t>00212012001 DEPOSITO DE EFECTIVO, DEPOSITANTE: CARMEN DANEIRA ALARCON GUTIERREZ, CONCEPTO: DEVOLUCION POR SALDO NO EJECUTADO, CUENTA DE DEPOSITO: CUENTA UNICA DEL TESORO</t>
  </si>
  <si>
    <t>00099021001 DEP.DE CHEQ.AJENOS,RET.DE CAM.,CONCEPTO: DEVOLUCION DE PASAJES AEREOS DE LOS JUEGOS DEPORTIVOS PLURINACIONALES GESTION 2015,DEP.: MINISTERIO DE EDUCACION , PROCEDENCIA: BANCO UNION S.A., CHEQUE: 20242, FECHA DE EMISION:16/09/2016</t>
  </si>
  <si>
    <t>00526012001 DEPOSITO DE EFECTIVO, DEPOSITANTE: JUVENAL ARNALDO ACARAPI MAGUEÑO, CONCEPTO: DEVOLUCION FONDOS EN AVANCE BOLIVIA TV, CUENTA DE DEPOSITO: CUENTA UNICA DEL TESORO</t>
  </si>
  <si>
    <t>00212012018 DEPOSITO DE EFECTIVO, DEPOSITANTE: JUAN MAMANI COCASAPA, CONCEPTO: INRA- DEVOLUCION DE VIATICOS, CUENTA DE DEPOSITO: CUENTA UNICA DEL TESORO</t>
  </si>
  <si>
    <t>00212012018 DEPOSITO DE EFECTIVO, DEPOSITANTE: NEULARIO ALTAMIRANO CONDORI, CONCEPTO: INRA- DEVOLUCION DE GASTOS DE COMBUSTIBLE, CUENTA DE DEPOSITO: CUENTA UNICA DEL TESORO</t>
  </si>
  <si>
    <t>00099021001 DEP.DE CHEQ.AJENOS,RET.DE CAM.,CONCEPTO: DEVOLUCION DE FONDOS EN AVANCE - DISTRITAL POTOSI,DEP.: AGENCIA NACIONAL DE HIDROCARBUROS , PROCEDENCIA: BANCO UNION S.A., CHEQUE: 3909, FECHA DE EMISION:12/09/2016</t>
  </si>
  <si>
    <t>00222018010 DEP.DE CHEQ.AJENOS,RET.DE CAM.,CONCEPTO: REVERSION C-31 643,DEP.: INIAF - BENI , PROCEDENCIA: BANCO UNION S.A., CHEQUE: 2030, FECHA DE EMISION:13/09/2016</t>
  </si>
  <si>
    <t>00222018010 DEP.DE CHEQ.AJENOS,RET.DE CAM.,CONCEPTO: REVERSION C-31 966,DEP.: INIAF - BENI , PROCEDENCIA: BANCO UNION S.A., CHEQUE: 2053, FECHA DE EMISION:13/09/2016</t>
  </si>
  <si>
    <t>00099021001 DEPOSITO DE EFECTIVO, DEPOSITANTE: JOSE FRANZ ZILVETTI CISNEROS, CONCEPTO: DOBLE PERCEPCION, CUENTA DE DEPOSITO: CUENTA UNICA DEL TESORO</t>
  </si>
  <si>
    <t>00234014202 DEPOSITO DE EFECTIVO, DEPOSITANTE: SERGEOMIN ANNA OFELIA HILKENS ZAMBRANA, CONCEPTO: DEVOLUCION AL C-31-576 PARTIDA 234 OTROS ALQUILERES, CUENTA DE DEPOSITO: CUENTA UNICA DEL TESORO</t>
  </si>
  <si>
    <t>00234014202 DEPOSITO DE EFECTIVO, DEPOSITANTE: SERGEOMIN ANNA OFELIA HILKENS ZAMBRANA, CONCEPTO: DEVOLUCION AL C-31 - 576 PARTIDA 259 SERVICIOS MANUALES, CUENTA DE DEPOSITO: CUENTA UNICA DEL TESORO</t>
  </si>
  <si>
    <t>00234014202 DEPOSITO DE EFECTIVO, DEPOSITANTE: SERGEOMIN ANNA OFELIA HILKENS ZAMBRANA, CONCEPTO: DEVOLUCION AL C-31 -576 PARTIDA 24120 MANTENIMIENTO Y REPARACION DE VEHICULOS MAQUINARIA Y EQUIPOS, CUENTA DE DEPOSITO: CUENTA UNICA DEL TESORO</t>
  </si>
  <si>
    <t>00234014202 DEPOSITO DE EFECTIVO, DEPOSITANTE: SERGEOMIN ANNA OFELIA HILKENS ZAMBRANA, CONCEPTO: DEVOLUCION AL C-31-576 PARTIDA 34110 COMBUSTIBLES LUBRICANTES Y DERIVADOS PARA CONSUMO, CUENTA DE DEPOSITO: CUENTA UNICA DEL TESORO</t>
  </si>
  <si>
    <t>00234014202 DEPOSITO DE EFECTIVO, DEPOSITANTE: SERGEOMIN ANNA OFELIA HILKENS ZAMBRANA, CONCEPTO: DEVOLUCION AL C-31-577 PARTIDA 851 TASAS, CUENTA DE DEPOSITO: CUENTA UNICA DEL TESORO</t>
  </si>
  <si>
    <t>00526012001 DEPOSITO DE EFECTIVO, DEPOSITANTE: ARNULFO CAYO VEGA, CONCEPTO: DEVOLUCION DE SALDO DE FONDOS EN AVANCE, CUENTA DE DEPOSITO: CUENTA UNICA DEL TESORO</t>
  </si>
  <si>
    <t>00099021001 DEPOSITO DE EFECTIVO, DEPOSITANTE: MARIA ELENA ATTARD, CONCEPTO: DEVOLUCION PASAJE AEREO, CUENTA DE DEPOSITO: CUENTA UNICA DEL TESORO</t>
  </si>
  <si>
    <t>00526012001 DEPOSITO DE EFECTIVO, DEPOSITANTE: HILARIO QUISPE PILLCO-BOLIVIA TV, CONCEPTO: DEVOLUCION POR FONDOS EN AVANCE, CUENTA DE DEPOSITO: CUENTA UNICA DEL TESORO</t>
  </si>
  <si>
    <t>00574012002 DEPOSITO DE EFECTIVO, DEPOSITANTE: LACTEOSBOL-JUAN ESPINOZA, CONCEPTO: DEVOLUCION DE FONDO EN AVANCE, CUENTA DE DEPOSITO: CUENTA UNICA DEL TESORO</t>
  </si>
  <si>
    <t>00132052001 DEPOSITO DE EFECTIVO, DEPOSITANTE: LUIS RUEDA, CONCEPTO: DEVOLUCION DE FONDOS NO UTILIZADOS, CUENTA DE DEPOSITO: CUENTA UNICA DEL TESORO</t>
  </si>
  <si>
    <t>00099021001 DEPOSITO DE EFECTIVO, DEPOSITANTE: RENE ZABALLOS CH, CONCEPTO: DEVOLUCION DE SALDOS NO EJECUTADOS, CUENTA DE DEPOSITO: CUENTA UNICA DEL TESORO</t>
  </si>
  <si>
    <t>CONSEJO NACIONAL DE VIVIENDA POLICIAL "COVIPOL"</t>
  </si>
  <si>
    <t>00134012001 DEPOSITO DE EFECTIVO, DEPOSITANTE: SUSAN DANIELA BALDIVIESO FARFAN, CONCEPTO: DEVOLUCION DE PASAJES, CUENTA DE DEPOSITO: CUENTA UNICA DEL TESORO</t>
  </si>
  <si>
    <t>00134012001 DEPOSITO DE EFECTIVO, DEPOSITANTE: SUSAN DANIELA BALDIVIESO FARFAN, CONCEPTO: DEVOLUCION DE VIATICOS, CUENTA DE DEPOSITO: CUENTA UNICA DEL TESORO</t>
  </si>
  <si>
    <t>00015011108 DEPOSITO DE EFECTIVO, DEPOSITANTE: MARCELO PASTRANA CI. 5159090, CONCEPTO: MONTO EXECEDENTE EN LINEA TELEFONICA MOVIL DEL MINISTERIO DE GOBIERNO, CUENTA DE DEPOSITO: CUENTA UNICA DEL TESORO</t>
  </si>
  <si>
    <t>00212012001 DEPOSITO DE EFECTIVO, DEPOSITANTE: MARIBEL JIMENEZ - INRA - DN, CONCEPTO: DEVOLUCION DE VIATICOS, CUENTA DE DEPOSITO: CUENTA UNICA DEL TESORO</t>
  </si>
  <si>
    <t>00225024301 DEPOSITO DE EFECTIVO, DEPOSITANTE: MIGUEL ANGEL FIGUEROA MARISCAL, CONCEPTO: DEVOLUCION FONDOS EN AVANCE, CUENTA DE DEPOSITO: CUENTA UNICA DEL TESORO</t>
  </si>
  <si>
    <t>00291012002 DEPOSITO DE EFECTIVO, DEPOSITANTE: JOSE PARY ABC, CONCEPTO: CREDENCIAL, CUENTA DE DEPOSITO: CUENTA UNICA DEL TESORO</t>
  </si>
  <si>
    <t>00047228001 DEPOSITO DE EFECTIVO, DEPOSITANTE: SHAM HEBERT RIOS MENDOZA, CONCEPTO: REVERSION DE RECURSOS EN LA PARTIDA 21300, CUENTA DE DEPOSITO: CUENTA UNICA DEL TESORO</t>
  </si>
  <si>
    <t>00099021001 DEPOSITO DE EFECTIVO, DEPOSITANTE: ASFI - MIGUEL ANGEL GONZALES QUISPE, CONCEPTO: DEVOLUCION DE RECURSOS POR ASIGNACION DE VIATICOS, CUENTA DE DEPOSITO: CUENTA UNICA DEL TESORO</t>
  </si>
  <si>
    <t>00078014204 DEPOSITO DE EFECTIVO, DEPOSITANTE: ING. HEBERT AYREYU CUELLAR CONSULTOR - MHE, CONCEPTO: DEP. DE FONDOS EN AVANCE NO UTILIZADOS, CUENTA DE DEPOSITO: CUENTA UNICA DEL TESORO</t>
  </si>
  <si>
    <t>00206012001 DEPOSITO DE EFECTIVO, DEPOSITANTE: INE, CONCEPTO: DEP POR VENTA LA PAZ 15/09/16, CUENTA DE DEPOSITO: CUENTA UNICA DEL TESORO</t>
  </si>
  <si>
    <t>00099021001 DEP.DE CHEQ.AJENOS,RET.DE CAM.,CONCEPTO: REVERSION SALDOS,DEP.: UEP - ACCESOS UOL - PATACAMAYA , PROCEDENCIA: BANCO UNION S.A., CHEQUE: 1507, FECHA DE EMISION:31/08/2016</t>
  </si>
  <si>
    <t>00099021001 DEP.DE CHEQ.AJENOS,RET.DE CAM.,CONCEPTO: REVERSION DE SALDOS,DEP.: UEP - ACCESOS UOL - PATACAMAYA , PROCEDENCIA: BANCO UNION S.A., CHEQUE: 1508, FECHA DE EMISION:31/08/2016</t>
  </si>
  <si>
    <t>00099021001 DEP.DE CHEQ.AJENOS,RET.DE CAM.,CONCEPTO: REVERSION DE SALDOS,DEP.: UEP - ACCESOS UOL - PATACAMAYA , PROCEDENCIA: BANCO UNION S.A., CHEQUE: 1509, FECHA DE EMISION:31/08/2016</t>
  </si>
  <si>
    <t>00099021001 DEP.DE CHEQ.AJENOS,RET.DE CAM.,CONCEPTO: REVERSION DE SALDOS,DEP.: UEP - ACCESOS UOL - PATACAMAYA , PROCEDENCIA: BANCO UNION S.A., CHEQUE: 1510, FECHA DE EMISION:31/08/2016</t>
  </si>
  <si>
    <t>00099021001 DEP.DE CHEQ.AJENOS,RET.DE CAM.,CONCEPTO: REVERSION DE SALDOS,DEP.: UEP - ACCESOS UOL - PATACAMAYA , PROCEDENCIA: BANCO UNION S.A., CHEQUE: 1511, FECHA DE EMISION:31/08/2016</t>
  </si>
  <si>
    <t>00099021001 DEP.DE CHEQ.AJENOS,RET.DE CAM.,CONCEPTO: REVERSION SALDOS,DEP.: UEP - ACCESOS UOL - PATACAMAYA , PROCEDENCIA: BANCO UNION S.A., CHEQUE: 1512, FECHA DE EMISION:31/08/2016</t>
  </si>
  <si>
    <t>00099021001 DEP.DE CHEQ.AJENOS,RET.DE CAM.,CONCEPTO: REVERSION DE SALDOS,DEP.: UEP - ACCESOS UOL - PATACAMAYA , PROCEDENCIA: BANCO UNION S.A., CHEQUE: 1513, FECHA DE EMISION:31/08/2016</t>
  </si>
  <si>
    <t>00099021001 DEP.DE CHEQ.AJENOS,RET.DE CAM.,CONCEPTO: REVERSION DE SALDOS,DEP.: UEP - ACCESOS UOL - PATACAMAYA , PROCEDENCIA: BANCO UNION S.A., CHEQUE: 1514, FECHA DE EMISION:31/08/2016</t>
  </si>
  <si>
    <t>00099021001 DEP.DE CHEQ.AJENOS,RET.DE CAM.,CONCEPTO: REVERSION DE SALDOS,DEP.: UEP - ACCESOS UOL - PATACAMAYA , PROCEDENCIA: BANCO UNION S.A., CHEQUE: 1515, FECHA DE EMISION:31/08/2016</t>
  </si>
  <si>
    <t>00099021001 DEP.DE CHEQ.AJENOS,RET.DE CAM.,CONCEPTO: REVERSION DE SALDOS,DEP.: UEP - ACCESOS UOL - PATACAMAYA , PROCEDENCIA: BANCO UNION S.A., CHEQUE: 1517, FECHA DE EMISION:31/08/2016</t>
  </si>
  <si>
    <t>00099021001 DEP.DE CHEQ.AJENOS,RET.DE CAM.,CONCEPTO: REVERSION SALDOS,DEP.: UEP - ACCESOS UOL - PATACAMAYA , PROCEDENCIA: BANCO UNION S.A., CHEQUE: 1518, FECHA DE EMISION:31/08/2016</t>
  </si>
  <si>
    <t>00291012008 DEPOSITO DE EFECTIVO, DEPOSITANTE: NUCLEAR INDUSTRY NANJING, CONCEPTO: ENSAYOS DE CONTROL EN LABORATORIO DE ABC, CUENTA DE DEPOSITO: CUENTA UNICA DEL TESORO</t>
  </si>
  <si>
    <t>00523012001 DEP.DE CHEQ.AJENOS,RET.DE CAM.,CONCEPTO: PAGO POR PRESTACION DE SERVICIOS POSTALES,DEP.: ECOBOL , PROCEDENCIA: BANCO NACIONAL DE BOLIVIA S.A., CHEQUE: 6183529, FECHA DE EMISION:02/09/2016</t>
  </si>
  <si>
    <t>00099021001 DEP.DE CHEQ.AJENOS,RET.DE CAM.,CONCEPTO: REVERSION DE COMPROBANTES C-31,DEP.: ADEMAF , PROCEDENCIA: BANCO UNION S.A., CHEQUE: 953, FECHA DE EMISION:12/09/2016</t>
  </si>
  <si>
    <t>00086034202 DEP.DE CHEQ.AJENOS,RET.DE CAM.,CONCEPTO: DESEMBOLSO DE FONDOS DE LA ALCALDIA DE VILLAMONTES,DEP.: AGUARAGUE - SERNAP , PROCEDENCIA: BANCO UNION S.A., CHEQUE: 788, FECHA DE EMISION:13/09/2016</t>
  </si>
  <si>
    <t>00234014202 DEP.DE CHEQ.AJENOS,RET.DE CAM.,CONCEPTO: DEVOLUCION AL C-31 N° 621, PARTIDA N° 34110,DEP.: NELSON JOSE IGNACIO BEJAR , PROCEDENCIA: BANCO UNION S.A., CHEQUE: 123, FECHA DE EMISION:13/09/2016</t>
  </si>
  <si>
    <t>00234014202 DEP.DE CHEQ.AJENOS,RET.DE CAM.,CONCEPTO: DEVOLUCION AL C-31 N° 625, PARTIDA N° 346,DEP.: GERMAN COLQUE LLAMPA , PROCEDENCIA: BANCO UNION S.A., CHEQUE: 122, FECHA DE EMISION:13/09/2016</t>
  </si>
  <si>
    <t>00234014202 DEP.DE CHEQ.AJENOS,RET.DE CAM.,CONCEPTO: DEVOLUCION AL C-31 N° 625, PARTIDA N° 345,DEP.: GERMAN COLQUE LLAMPA , PROCEDENCIA: BANCO UNION S.A., CHEQUE: 121, FECHA DE EMISION:13/09/2016</t>
  </si>
  <si>
    <t>00234014202 DEP.DE CHEQ.AJENOS,RET.DE CAM.,CONCEPTO: DEVOLUCION AL C-31 N° 625, PARTIDA N° 342,DEP.: GERMAN COLQUE LLAMPA , PROCEDENCIA: BANCO UNION S.A., CHEQUE: 120, FECHA DE EMISION:13/09/2016</t>
  </si>
  <si>
    <t>00234014202 DEP.DE CHEQ.AJENOS,RET.DE CAM.,CONCEPTO: DEVOLUCION AL C-31 N° 553, PARTIDA N° 262,DEP.: HECTOR INARRA GUTIERREZ , PROCEDENCIA: BANCO UNION S.A., CHEQUE: 119, FECHA DE EMISION:13/09/2016</t>
  </si>
  <si>
    <t>00234014202 DEP.DE CHEQ.AJENOS,RET.DE CAM.,CONCEPTO: DEVOLUCION AL C-31 N° 288, PARTIDA N° 213,DEP.: ALVARO MACARIO VALDIVIA PACHECO , PROCEDENCIA: BANCO UNION S.A., CHEQUE: 118, FECHA DE EMISION:13/09/2016</t>
  </si>
  <si>
    <t>00526012001 DEPOSITO DE EFECTIVO, DEPOSITANTE: LUIS ALBERTO QUISBERT Q., CONCEPTO: DEVOLUCION VIATICO PASAJE, CUENTA DE DEPOSITO: CUENTA UNICA DEL TESORO</t>
  </si>
  <si>
    <t>00342012001 DEP.DE CHEQ.AJENOS,RET.DE CAM.,CONCEPTO: DEVOLUCION DE FONDOS C-31 Nª 1216,DEP.: AEV REGIONAL PANDO , PROCEDENCIA: BANCO UNION S.A., CHEQUE: 707, FECHA DE EMISION:15/09/2016</t>
  </si>
  <si>
    <t>00099021001 DEPOSITO DE EFECTIVO, DEPOSITANTE: VERONICA GUMERCINDA HILARI COLQUE, CONCEPTO: REIMPRESION DE BOLETA DE PAGO, CUENTA DE DEPOSITO: CUENTA UNICA DEL TESORO</t>
  </si>
  <si>
    <t>00041031107 DEPOSITO DE EFECTIVO, DEPOSITANTE: WILLY CRUZ CHOQUE, CONCEPTO: DEVOLUCION POR GASTOS DE VIATICOS, CUENTA DE DEPOSITO: CUENTA UNICA DEL TESORO</t>
  </si>
  <si>
    <t>00099021001 DEPOSITO DE EFECTIVO, DEPOSITANTE: JHONY SOLIZ CERRUDO, CONCEPTO: DEVOLUCION, CUENTA DE DEPOSITO: CUENTA UNICA DEL TESORO</t>
  </si>
  <si>
    <t>00099021001 DEPOSITO DE EFECTIVO, DEPOSITANTE: IVETH FANNY LAZARTE PEREZ-MIN. DE EDUCACION, CONCEPTO: MINISTERIO DE EDUCACION DEVOLUCION HABERES DEVENGADOS, CUENTA DE DEPOSITO: CUENTA UNICA DEL TESORO</t>
  </si>
  <si>
    <t>00526012001 DEPOSITO DE EFECTIVO, DEPOSITANTE: CESAR GOMEZ CONDORI - BOLIVIA TV, CONCEPTO: DEVOLUCION DE FONDOS EN AVANCE, CUENTA DE DEPOSITO: CUENTA UNICA DEL TESORO</t>
  </si>
  <si>
    <t>00035011104 DEPOSITO DE EFECTIVO, DEPOSITANTE: MIN. DE ECONOMIA Y FINANZAS PUBLICAS, CONCEPTO: VENTA DE PUBLIC. IMPRESAS 10 AÑOS-MEB-CIEB DEL MES DE JULIO, CUENTA DE DEPOSITO: CUENTA UNICA DEL TESORO</t>
  </si>
  <si>
    <t>00035011104 DEPOSITO DE EFECTIVO, DEPOSITANTE: MINISTERIO DE ECONOMIA Y FINANZAS PUBLICAS, CONCEPTO: POR LA VENTA DE PUBLICACIONES IMPRESAS 10 AÑOS -MEB -CIEB CORRESPONDIENTE AL MES DE AGOSTO, CUENTA DE DEPOSITO: CUENTA UNICA DEL TESORO</t>
  </si>
  <si>
    <t>00222018014 DEP.DE CHEQ.AJENOS,RET.DE CAM.,CONCEPTO: ASIGNACION RECURSOS,DEP.: INIAF-FONDO ROTATIVO , PROCEDENCIA: BANCO UNION S.A., CHEQUE: 973, FECHA DE EMISION:16/09/2016</t>
  </si>
  <si>
    <t>00099021001 DEPOSITO DE EFECTIVO, DEPOSITANTE: CHAMBI SARCO RAMON DONATO, CONCEPTO: DEVOLUCION MEFP., CUENTA DE DEPOSITO: CUENTA UNICA DEL TESORO</t>
  </si>
  <si>
    <t>00099021001 DEPOSITO DE EFECTIVO, DEPOSITANTE: ESPINOZA MARIN IVAN GABRIEL, CONCEPTO: DEVOLUCION MEFP., CUENTA DE DEPOSITO: CUENTA UNICA DEL TESORO</t>
  </si>
  <si>
    <t>00099021001 DEPOSITO DE EFECTIVO, DEPOSITANTE: MEJIA MORALES YANINE NARDA, CONCEPTO: DEVOLUCION MEFP., CUENTA DE DEPOSITO: CUENTA UNICA DEL TESORO</t>
  </si>
  <si>
    <t>00015021104 DEP.DE CHEQ.AJENOS,RET.DE CAM.,CONCEPTO: DEP. PARA MIN GOBIERNO,DEP.: DIRECCION NAL. DE SALUD POLICIA BOLIVIANA , PROCEDENCIA: BANCO UNION S.A., CHEQUE: 2828, FECHA DE EMISION:16/09/2016</t>
  </si>
  <si>
    <t>00099021001 DEPOSITO DE EFECTIVO, DEPOSITANTE: RADIO BATALLON TOPATER-ORURO, CONCEPTO: REVERSION SALDO DE SERVICIOS BASICOS (AGUA), CUENTA DE DEPOSITO: CUENTA UNICA DEL TESORO</t>
  </si>
  <si>
    <t>00526012001 DEPOSITO DE EFECTIVO, DEPOSITANTE: JOSE TERRAZAS BOLIVIA TV, CONCEPTO: DEVOLUCION, CUENTA DE DEPOSITO: CUENTA UNICA DEL TESORO</t>
  </si>
  <si>
    <t>00526012001 DEPOSITO DE EFECTIVO, DEPOSITANTE: CELSO MAMANI BOLIVIA TV, CONCEPTO: DEVOLUCION, CUENTA DE DEPOSITO: CUENTA UNICA DEL TESORO</t>
  </si>
  <si>
    <t>00099021001 DEPOSITO DE EFECTIVO, DEPOSITANTE: JORGE ALFREDO DE LA ROCHA JUSTINIANO, CONCEPTO: REVERSION PARCIAL DE APORTES DE ACREEDORES, CUENTA DE DEPOSITO: CUENTA UNICA DEL TESORO</t>
  </si>
  <si>
    <t>00099021001 DEPOSITO DE EFECTIVO, DEPOSITANTE: GABRIELA GRISEL MORALES MAMANI, CONCEPTO: DEVOLUCION DE VIATICOS, CUENTA DE DEPOSITO: CUENTA UNICA DEL TESORO</t>
  </si>
  <si>
    <t>00081011101 DEPOSITO DE EFECTIVO, DEPOSITANTE: CARMEN DEL ROSARIO COLPARI CRUZ, CONCEPTO: PAGO DE CURSO 1178, CUENTA DE DEPOSITO: CUENTA UNICA DEL TESORO</t>
  </si>
  <si>
    <t>00099021001 DEPOSITO DE EFECTIVO, DEPOSITANTE: RODRIGO JALDIN, CONCEPTO: DEVOLUCION DE FONDOS, CUENTA DE DEPOSITO: CUENTA UNICA DEL TESORO</t>
  </si>
  <si>
    <t>00225028001 DEPOSITO DE EFECTIVO, DEPOSITANTE: MARIO LANOS GUERRA - SENASBA PROGRAMA RURAL, CONCEPTO: DEVOLUCION SALDOS FONDO EN AVANCE, CUENTA DE DEPOSITO: CUENTA UNICA DEL TESORO</t>
  </si>
  <si>
    <t>00015011108 DEPOSITO DE EFECTIVO, DEPOSITANTE: JORGE MARCIAL ARUQUIPA MARQUEZ, CONCEPTO: DEVOLUCION PASAJES - VIAJE A COCHABAMBA 28 AL 30 JULIO 2016, CUENTA DE DEPOSITO: CUENTA UNICA DEL TESORO</t>
  </si>
  <si>
    <t>00099021001 DEPOSITO DE EFECTIVO, DEPOSITANTE: ARMANDO FARFAN MOJICA, CONCEPTO: REVERSION POR CONCEPTO DE VIATICOS DEL 13%, CUENTA DE DEPOSITO: CUENTA UNICA DEL TESORO</t>
  </si>
  <si>
    <t>00223012001 DEPOSITO DE EFECTIVO, DEPOSITANTE: HENRY POLY SORIA SANCHEZ, CONCEPTO: DEVOLUCION DE VIATICOS AL PREVENTIVO C-31 N°733, CUENTA DE DEPOSITO: CUENTA UNICA DEL TESORO</t>
  </si>
  <si>
    <t>00223012001 DEPOSITO DE EFECTIVO, DEPOSITANTE: LEONARDO MARIACA COARITE, CONCEPTO: DEVOLUCION DE VIATICOS AL PREVENTIVO C-31 N° 733, CUENTA DE DEPOSITO: CUENTA UNICA DEL TESORO</t>
  </si>
  <si>
    <t>00206012001 DEPOSITO DE EFECTIVO, DEPOSITANTE: INE, CONCEPTO: DEP POR VENTA LA PAZ DE FECHA 16-09-2016, CUENTA DE DEPOSITO: CUENTA UNICA DEL TESORO</t>
  </si>
  <si>
    <t>00206012001 DEPOSITO DE EFECTIVO, DEPOSITANTE: INE, CONCEPTO: DEP POR VENTA LA PAZ DE FECHA 17-09-2016, CUENTA DE DEPOSITO: CUENTA UNICA DEL TESORO</t>
  </si>
  <si>
    <t>00206012001 DEPOSITO DE EFECTIVO, DEPOSITANTE: INE, CONCEPTO: DEP POR VENTA LA PAZ DE FECHA 18-09-2016, CUENTA DE DEPOSITO: CUENTA UNICA DEL TESORO</t>
  </si>
  <si>
    <t>00099021001 DEPOSITO DE EFECTIVO, DEPOSITANTE: ALANDIA CARVAJAL DORIS, CONCEPTO: DEV. REFRIGERIOS EAE S/G C31-1111/2016, CUENTA DE DEPOSITO: CUENTA UNICA DEL TESORO</t>
  </si>
  <si>
    <t>00660012006 DEP.DE CHEQ.AJENOS,RET.DE CAM.,CONCEPTO: RECUPERACION CUENTAS POR COBRAR POR EXEDENTE TELEFONICO 2° SEMESTRE GESTION 2013 SAMUEL LARA MEDRANO,DEP.: ORGANO JUDICIAL - DTO STA. CRUZ</t>
  </si>
  <si>
    <t>00660122001 DEP.DE CHEQ.AJENOS,RET.DE CAM.,CONCEPTO: CUENTAS POR COBRAR POR EXEDENTES DE LLAMADAS TELEFONICAS GESTION 2013 GLORIA PEDRAZA SANDOVAL,DEP.: ORGANO JUDICIAL - DTO STA. CRUZ</t>
  </si>
  <si>
    <t>00660122001 DEP.DE CHEQ.AJENOS,RET.DE CAM.,CONCEPTO: DEVOLUCION DE VIATICO DE ANA SOLANO CLAROS VIAJE A SUCRE EN FECHA 31/08/16 AL 03/09/16,DEP.: ORGANO JUDICIAL - DTO STA. CRUZ , PROCEDENCIA: BANCO UNION S.A., CHEQUE: 3117, FECHA DE EMISION:14/09/2016</t>
  </si>
  <si>
    <t>00660122001 DEP.DE CHEQ.AJENOS,RET.DE CAM.,CONCEPTO: DEVOLUCION DE VIATICOS DE YOVANNA DIAZ ESPINOZA FECHA 7-8-16 VIAJE SAN IGNACIO - CONCEPCION,DEP.: ORGANO JUDICIAL - DTO STA. CRUZ , PROCEDENCIA: BANCO UNION S.A., CHEQUE: 3114, FECHA DE EMISION:14/09/2016</t>
  </si>
  <si>
    <t>SENATEX - ADMINISTRACION CENTRAL</t>
  </si>
  <si>
    <t>00378012002 DEPOSITO DE EFECTIVO, DEPOSITANTE: ROLANDO D. MARQUEZ TINTAYA - SENATEX, CONCEPTO: DEVOLUCION DEL SALDO NO UTILIZADO AL C31 - 21, CUENTA DE DEPOSITO: CUENTA UNICA DEL TESORO</t>
  </si>
  <si>
    <t>00378012002 DEPOSITO DE EFECTIVO, DEPOSITANTE: ROLANDO D. MARQUEZ TINTAYA - SENATEX, CONCEPTO: DEVOLUCION POR RETENCIONES IVA DEL MES DE SEPTIEMBRE AL C31 - 21, CUENTA DE DEPOSITO: CUENTA UNICA DEL TESORO</t>
  </si>
  <si>
    <t>00016011101 DEPOSITO DE EFECTIVO, DEPOSITANTE: ESTANISLAO PACHECO A., CONCEPTO: DEVOLUCION DE SALDO COMBUSTIBLE MIN. DE EDUCACION, CUENTA DE DEPOSITO: CUENTA UNICA DEL TESORO</t>
  </si>
  <si>
    <t>00099021001 DEPOSITO DE EFECTIVO, DEPOSITANTE: MARIA XIMENA CARDENAS ESTIVARIZ, CONCEPTO: DOBLE PERCEPCION, CUENTA DE DEPOSITO: CUENTA UNICA DEL TESORO</t>
  </si>
  <si>
    <t>00130012002 DEPOSITO DE EFECTIVO, DEPOSITANTE: PEDRO WILFREDO VALDIVIA, CONCEPTO: DEVOLUCION DE GASTOS GASOLINA, CUENTA DE DEPOSITO: CUENTA UNICA DEL TESORO</t>
  </si>
  <si>
    <t>00130012002 DEPOSITO DE EFECTIVO, DEPOSITANTE: PEDRO WILFREDO VALDIVIA, CONCEPTO: DEVOLUCION DE GASTOS DE GASOLINA, CUENTA DE DEPOSITO: CUENTA UNICA DEL TESORO</t>
  </si>
  <si>
    <t>00099021001 DEPOSITO DE EFECTIVO, DEPOSITANTE: MARCOS FIGUEREDO RADA, CONCEPTO: DOBLE PERCEPCION, CUENTA DE DEPOSITO: CUENTA UNICA DEL TESORO</t>
  </si>
  <si>
    <t>00016011101 DEPOSITO DE EFECTIVO, DEPOSITANTE: GROVER LAURA MOYA, CONCEPTO: DEVOLUCION COMPRA COMBUSTIBLE, CUENTA DE DEPOSITO: CUENTA UNICA DEL TESORO</t>
  </si>
  <si>
    <t>00099021001 DEPOSITO DE EFECTIVO, DEPOSITANTE: GABRIELA CALLE VELASCO, CONCEPTO: DEVOLUCION POR MEDIO DIA DE VIATICOS, CUENTA DE DEPOSITO: CUENTA UNICA DEL TESORO</t>
  </si>
  <si>
    <t>00253014206 DEP.DE CHEQ.AJENOS,RET.DE CAM.,CONCEPTO: TRANSFERENCIA DE RECURSOS GOBIERNO AUTONOMO MUNICIPAL DE SANTA CRUZ,DEP.: GAM. SANTA CRUZ , PROCEDENCIA: BANCO UNION S.A., CHEQUE: 805, FECHA DE EMISION:19/09/2016</t>
  </si>
  <si>
    <t>00223012001 DEPOSITO DE EFECTIVO, DEPOSITANTE: JHONY VALERIO CHOQUE VALENCIA, CONCEPTO: DEVOLUCION DE VIATICO AL PREVENTIVO, CUENTA DE DEPOSITO: CUENTA UNICA DEL TESORO</t>
  </si>
  <si>
    <t>00099021001 DEPOSITO DE EFECTIVO, DEPOSITANTE: VICTOR ELADIO DELGADO FERNANDEZ, CONCEPTO: POR SALDOS NO EJECUTADOS MARISCALERIA FEB/15, CUENTA DE DEPOSITO: CUENTA UNICA DEL TESORO</t>
  </si>
  <si>
    <t>00099021001 DEPOSITO DE EFECTIVO, DEPOSITANTE: VICTOR ELADIO DELGADO FERNANDEZ, CONCEPTO: POR SALDOS NO EJECUTADOS ALIMENTACION GANADO ENE/15, CUENTA DE DEPOSITO: CUENTA UNICA DEL TESORO</t>
  </si>
  <si>
    <t>00212012001 DEPOSITO DE EFECTIVO, DEPOSITANTE: JUAN CARLOS TUSCO VELASQUEZ - INRA - DN, CONCEPTO: DEVOLUCION DE AVISOS RADIALES, CUENTA DE DEPOSITO: CUENTA UNICA DEL TESORO</t>
  </si>
  <si>
    <t>00212012001 DEPOSITO DE EFECTIVO, DEPOSITANTE: JUAN CARLOS TUSCO VELASQUEZ - INRA - DN, CONCEPTO: DEVOLUCION GASTOS RADIALES, CUENTA DE DEPOSITO: CUENTA UNICA DEL TESORO</t>
  </si>
  <si>
    <t>00526012001 DEPOSITO DE EFECTIVO, DEPOSITANTE: GABRIEL MOLINA PEREZ, CONCEPTO: DEVOLUCION FONDOS, CUENTA DE DEPOSITO: CUENTA UNICA DEL TESORO</t>
  </si>
  <si>
    <t>00574012002 DEP.DE CHEQ.AJENOS,RET.DE CAM.,CONCEPTO: DEVOLUCION DE FONDOS ASIGNADOS,DEP.: LACTEOSBOL , PROCEDENCIA: BANCO UNION S.A., CHEQUE: 4380, FECHA DE EMISION:09/09/2016</t>
  </si>
  <si>
    <t>00574012002 DEP.DE CHEQ.AJENOS,RET.DE CAM.,CONCEPTO: DEVOLUCION DE FONDOS ASIGNADOS,DEP.: LACTEOSBOL , PROCEDENCIA: BANCO UNION S.A., CHEQUE: 4381, FECHA DE EMISION:09/09/2016</t>
  </si>
  <si>
    <t>00574014201 DEP.DE CHEQ.AJENOS,RET.DE CAM.,CONCEPTO: PAGO POR TRANSFERENCIA DIRECTA DE RECURSOS,DEP.: LACTEOSBOL , PROCEDENCIA: BANCO UNION S.A., CHEQUE: 4382, FECHA DE EMISION:15/09/2016</t>
  </si>
  <si>
    <t>00574014201 DEP.DE CHEQ.AJENOS,RET.DE CAM.,CONCEPTO: PAGO POR TRANSFERENCIA DIRECTA DE RECURSOS,DEP.: LACTEOSBOL , PROCEDENCIA: BANCO UNION S.A., CHEQUE: 4383, FECHA DE EMISION:15/09/2016</t>
  </si>
  <si>
    <t>00574014201 DEP.DE CHEQ.AJENOS,RET.DE CAM.,CONCEPTO: PAGO POR TRANSFERENCIA DIRECTA DE RECURSOS,DEP.: LACTEOSBOL , PROCEDENCIA: BANCO UNION S.A., CHEQUE: 4384, FECHA DE EMISION:15/09/2016</t>
  </si>
  <si>
    <t>00574014201 DEP.DE CHEQ.AJENOS,RET.DE CAM.,CONCEPTO: PAGO POR TRANSFERENCIA DIRECTA DE RECURSOS,DEP.: LACTEOSBOL , PROCEDENCIA: BANCO UNION S.A., CHEQUE: 4385, FECHA DE EMISION:15/09/2016</t>
  </si>
  <si>
    <t>00574014201 DEP.DE CHEQ.AJENOS,RET.DE CAM.,CONCEPTO: PAGO POR TRANSFERENCIA DIRECTA DE RECURSOS,DEP.: LACTEOSBOL , PROCEDENCIA: BANCO UNION S.A., CHEQUE: 4386, FECHA DE EMISION:15/09/2016</t>
  </si>
  <si>
    <t>00574014201 DEP.DE CHEQ.AJENOS,RET.DE CAM.,CONCEPTO: PAGO POR TRANSFERENCIA DIRECTA DE RECURSOS,DEP.: LACTEOSBOL , PROCEDENCIA: BANCO UNION S.A., CHEQUE: 4387, FECHA DE EMISION:15/09/2016</t>
  </si>
  <si>
    <t>00574014201 DEP.DE CHEQ.AJENOS,RET.DE CAM.,CONCEPTO: PAGO POR TRANSFERENCIA DIRECTA DE RECURSOS,DEP.: LACTEOSBOL , PROCEDENCIA: BANCO UNION S.A., CHEQUE: 4388, FECHA DE EMISION:15/09/2016</t>
  </si>
  <si>
    <t>00574012002 DEP.DE CHEQ.AJENOS,RET.DE CAM.,CONCEPTO: DEVOLUCION DE FONDOS ASIGNADOS,DEP.: LACTEOSBOL , PROCEDENCIA: BANCO UNION S.A., CHEQUE: 4390, FECHA DE EMISION:15/09/2016</t>
  </si>
  <si>
    <t>00574012002 DEP.DE CHEQ.AJENOS,RET.DE CAM.,CONCEPTO: DEVOLUCION DE FONDOS ASIGNADOS,DEP.: LACTEOSBOL , PROCEDENCIA: BANCO UNION S.A., CHEQUE: 4391, FECHA DE EMISION:15/09/2016</t>
  </si>
  <si>
    <t>00574012002 DEP.DE CHEQ.AJENOS,RET.DE CAM.,CONCEPTO: DEVOLUCION DE FONDOS ASIGNADOS,DEP.: LACTEOSBOL , PROCEDENCIA: BANCO UNION S.A., CHEQUE: 4392, FECHA DE EMISION:15/09/2016</t>
  </si>
  <si>
    <t>00574012002 DEP.DE CHEQ.AJENOS,RET.DE CAM.,CONCEPTO: DEVOLUCION DE FONDOS ASIGNADOS,DEP.: LACTEOSBOL , PROCEDENCIA: BANCO UNION S.A., CHEQUE: 4393, FECHA DE EMISION:15/09/2016</t>
  </si>
  <si>
    <t>00574012002 DEP.DE CHEQ.AJENOS,RET.DE CAM.,CONCEPTO: DEVOLUCION DE FONDOS ASIGNADOS,DEP.: LACTEOSBOL , PROCEDENCIA: BANCO UNION S.A., CHEQUE: 4394, FECHA DE EMISION:15/09/2016</t>
  </si>
  <si>
    <t>00016011101 DEP.DE CHEQ.AJENOS,RET.DE CAM.,CONCEPTO: DEVOLUCION POR DEP. ERRONEO,DEP.: MINISTERIO DE EDUCACION , PROCEDENCIA: BANCO UNION S.A., CHEQUE: 20267, FECHA DE EMISION:16/09/2016</t>
  </si>
  <si>
    <t>00574012003 DEP.DE CHEQ.AJENOS,RET.DE CAM.,CONCEPTO: DEVOLUCION DE FONDOS ASIGNADOS,DEP.: LACTEOSBOL , PROCEDENCIA: BANCO UNION S.A., CHEQUE: 4397, FECHA DE EMISION:15/09/2016</t>
  </si>
  <si>
    <t>00016011101 DEP.DE CHEQ.AJENOS,RET.DE CAM.,CONCEPTO: DEVOLUCION POR DEP. ERRONEO,DEP.: MINISTERIO DE EDUCACION , PROCEDENCIA: BANCO UNION S.A., CHEQUE: 20266, FECHA DE EMISION:16/09/2016</t>
  </si>
  <si>
    <t>00016011101 DEP.DE CHEQ.AJENOS,RET.DE CAM.,CONCEPTO: DEVOLUCION POR DEP. ERRONEO,DEP.: MINISTERIO DE EDUCACION , PROCEDENCIA: BANCO UNION S.A., CHEQUE: 20265, FECHA DE EMISION:16/09/2016</t>
  </si>
  <si>
    <t>00016011101 DEP.DE CHEQ.AJENOS,RET.DE CAM.,CONCEPTO: DEVOLUCION POR DEP. ERRONEO,DEP.: MINISTERIO DE EDUCACION , PROCEDENCIA: BANCO UNION S.A., CHEQUE: 20264, FECHA DE EMISION:16/09/2016</t>
  </si>
  <si>
    <t>00016011101 DEP.DE CHEQ.AJENOS,RET.DE CAM.,CONCEPTO: DEVOLUCION POR DEP. ERRONEO,DEP.: MINISTERIO DE EDUCACION , PROCEDENCIA: BANCO UNION S.A., CHEQUE: 20263, FECHA DE EMISION:16/09/2016</t>
  </si>
  <si>
    <t>00016011101 DEP.DE CHEQ.AJENOS,RET.DE CAM.,CONCEPTO: DEVOLUCION POR DEP. ERRONEO,DEP.: MINISTERIO DE EDUCACION , PROCEDENCIA: BANCO UNION S.A., CHEQUE: 20262, FECHA DE EMISION:16/09/2016</t>
  </si>
  <si>
    <t>00099021001 DEPOSITO DE EFECTIVO, DEPOSITANTE: LUCIO CALLE TOLA, CONCEPTO: DOBLE PERCEPCION, CUENTA DE DEPOSITO: CUENTA UNICA DEL TESORO</t>
  </si>
  <si>
    <t>00016011101 DEP.DE CHEQ.AJENOS,RET.DE CAM.,CONCEPTO: DEVOLUCION DE DEP. ERRONEO,DEP.: MINISTERIO DE EDUCACION , PROCEDENCIA: BANCO UNION S.A., CHEQUE: 20261, FECHA DE EMISION:16/09/2016</t>
  </si>
  <si>
    <t>00016011101 DEP.DE CHEQ.AJENOS,RET.DE CAM.,CONCEPTO: DEVOLUCION DE DEP. ERRONEO,DEP.: MINISTERIO DE EDUCACION , PROCEDENCIA: BANCO UNION S.A., CHEQUE: 20244, FECHA DE EMISION:16/09/2016</t>
  </si>
  <si>
    <t>00016011101 DEP.DE CHEQ.AJENOS,RET.DE CAM.,CONCEPTO: DEVOLUCION DE DEP. ERRONEO,DEP.: MINISTERIO DE EDUCACION , PROCEDENCIA: BANCO UNION S.A., CHEQUE: 20268, FECHA DE EMISION:16/09/2016</t>
  </si>
  <si>
    <t>00016011101 DEP.DE CHEQ.AJENOS,RET.DE CAM.,CONCEPTO: DEVOLUCION POR DEP. ERRONEO,DEP.: MINISTERIO DE EDUCACION , PROCEDENCIA: BANCO UNION S.A., CHEQUE: 20269, FECHA DE EMISION:16/09/2016</t>
  </si>
  <si>
    <t>00046024204 DEPOSITO DE EFECTIVO, DEPOSITANTE: MINISTERIO DE SALUD, CONCEPTO: REVERSION DE FONDOS (SALDO REFRIGERIO MES DE MARZO), CUENTA DE DEPOSITO: CUENTA UNICA DEL TESORO</t>
  </si>
  <si>
    <t>00099021001 DEPOSITO DE EFECTIVO, DEPOSITANTE: OMAR ROJAS CESPEDES - MINISTERIO DE SALUD, CONCEPTO: DEVOLUCION DE REINTEGRO 2015, CUENTA DE DEPOSITO: CUENTA UNICA DEL TESORO</t>
  </si>
  <si>
    <t>00099021001 DEPOSITO DE EFECTIVO, DEPOSITANTE: OMAR ROJAS CESPEDES - MINISTERIO DE SALUD, CONCEPTO: DEVOLUCION DE SALDO FEBRERO, 2015, CUENTA DE DEPOSITO: CUENTA UNICA DEL TESORO</t>
  </si>
  <si>
    <t>00099021001 DEPOSITO DE EFECTIVO, DEPOSITANTE: OMAR ROJAS CESPEDES - MINISTERIO DE SALUD, CONCEPTO: DEVOLUCION DE SUELDO, ENERO 2015, CUENTA DE DEPOSITO: CUENTA UNICA DEL TESORO</t>
  </si>
  <si>
    <t>00099021001 DEPOSITO DE EFECTIVO, DEPOSITANTE: OMAR ROJAS CESPEDES - MINISTERIO DE SALUD, CONCEPTO: DEVOLUCION DE SUELDO DICIEMBRE 2014, CUENTA DE DEPOSITO: CUENTA UNICA DEL TESORO</t>
  </si>
  <si>
    <t>00099021001 DEPOSITO DE EFECTIVO, DEPOSITANTE: OMAR ROJAS CESPEDES - MINISTERIO DE SALUD, CONCEPTO: DEVOLUCION DE SUELDO NOVIEMBRE 2014, CUENTA DE DEPOSITO: CUENTA UNICA DEL TESORO</t>
  </si>
  <si>
    <t>00099021001 DEPOSITO DE EFECTIVO, DEPOSITANTE: RAUL VILLCA QUISPE, CONCEPTO: DEVOLUCION DE FONDOS EN AVANCE POR SALDOS NO UTILIZADOS, CUENTA DE DEPOSITO: CUENTA UNICA DEL TESORO</t>
  </si>
  <si>
    <t>00099021001 DEPOSITO DE EFECTIVO, DEPOSITANTE: EDGAR QUINTANILLA MORODIAS, CONCEPTO: DOBLE PERCEPCION, CUENTA DE DEPOSITO: CUENTA UNICA DEL TESORO</t>
  </si>
  <si>
    <t>00046104201 DEPOSITO DE EFECTIVO, DEPOSITANTE: MERY TATIANA SEGALES JARRO, CONCEPTO: REVERSION DE FONDOS NO UTILIZADOS, CUENTA DE DEPOSITO: CUENTA UNICA DEL TESORO</t>
  </si>
  <si>
    <t>00291012001 DEPOSITO DE EFECTIVO, DEPOSITANTE: MAYERLINE BELL RAMOS, CONCEPTO: POR REVERSION, CUENTA DE DEPOSITO: CUENTA UNICA DEL TESORO</t>
  </si>
  <si>
    <t>00526012001 DEPOSITO DE EFECTIVO, DEPOSITANTE: CASIMIRO HUANCA QUISPE - BOLIVIA TV, CONCEPTO: DEVOLUCION DE VIATICO NO UTILIZADO FONDO EN AVANCE, CUENTA DE DEPOSITO: CUENTA UNICA DEL TESORO</t>
  </si>
  <si>
    <t>00526012001 DEPOSITO DE EFECTIVO, DEPOSITANTE: CASIMIRO HUANCA QUISPE - BOLIVIA TV, CONCEPTO: DEVOLUCION DE FONDO EN AVANCE, CUENTA DE DEPOSITO: CUENTA UNICA DEL TESORO</t>
  </si>
  <si>
    <t>00099021001 DEPOSITO DE EFECTIVO, DEPOSITANTE: MARIO BURGOA COARITA, CONCEPTO: DEVOLUCION, CUENTA DE DEPOSITO: CUENTA UNICA DEL TESORO</t>
  </si>
  <si>
    <t>00099021001 DEPOSITO DE EFECTIVO, DEPOSITANTE: CLAUDIA BERMUDEZ ARANCIBIA, CONCEPTO: DEVOLUCION DEL SALDO NO EJECUTADO C31 N° 741, CUENTA DE DEPOSITO: CUENTA UNICA DEL TESORO</t>
  </si>
  <si>
    <t>00222018010 DEPOSITO DE EFECTIVO, DEPOSITANTE: GLORIA AJPI, CONCEPTO: REVERSION, CUENTA DE DEPOSITO: CUENTA UNICA DEL TESORO</t>
  </si>
  <si>
    <t>00099021001 DEPOSITO DE EFECTIVO, DEPOSITANTE: LINDA MURGUIA, CONCEPTO: DEVOLUCION TAZA DE AEROPUERTO CBBA-TARIJA, CUENTA DE DEPOSITO: CUENTA UNICA DEL TESORO</t>
  </si>
  <si>
    <t>00292012001 DEPOSITO DE EFECTIVO, DEPOSITANTE: MAGDA VANNIA HERBAS ARRIAZA - VIAS BOLIVIA, CONCEPTO: DEVOLUCION DE HABERES DEL MES DE AGOSTO 2016, CUENTA DE DEPOSITO: CUENTA UNICA DEL TESORO</t>
  </si>
  <si>
    <t>00580012001 DEPOSITO DE EFECTIVO, DEPOSITANTE: DEPOSITOS ADUANEROS BOLIVIANOS, CONCEPTO: DEVOLUCION DE REVERSION SALARIO ENERO, CUENTA DE DEPOSITO: CUENTA UNICA DEL TESORO</t>
  </si>
  <si>
    <t>00099021001 DEPOSITO DE EFECTIVO, DEPOSITANTE: ALVARO, CONCEPTO: ALVARO ELOY CASTRO NUÑEZ, CUENTA DE DEPOSITO: CUENTA UNICA DEL TESORO</t>
  </si>
  <si>
    <t>00099021001 DEPOSITO DE EFECTIVO, DEPOSITANTE: LOURDES ANGELA TICONA GUTIERREZ - ADEMAF, CONCEPTO: DEVOLUCION DE SALDO PARA REVERSION C-31 N° 53 ADEMAF, CUENTA DE DEPOSITO: CUENTA UNICA DEL TESORO</t>
  </si>
  <si>
    <t>00206012001 DEPOSITO DE EFECTIVO, DEPOSITANTE: INE, CONCEPTO: DEP. POR VENTA, LA PAZ DE FECHA 19/09/2016, CUENTA DE DEPOSITO: CUENTA UNICA DEL TESORO</t>
  </si>
  <si>
    <t>00133012001 DEPOSITO DE EFECTIVO, DEPOSITANTE: LOTERIA NACIONAL DE B Y S, CONCEPTO: DEVOLUCION DE SALDO NO EJECUTADO C-31-31, CUENTA DE DEPOSITO: CUENTA UNICA DEL TESORO</t>
  </si>
  <si>
    <t>00574012002 DEPOSITO DE EFECTIVO, DEPOSITANTE: LACTEOSBOL HECTOR REVUELTA, CONCEPTO: DEVOLUCION 1RA CUOTA DE VIATICOS, CUENTA DE DEPOSITO: CUENTA UNICA DEL TESORO</t>
  </si>
  <si>
    <t>00099021001 DEPOSITO DE EFECTIVO, DEPOSITANTE: LEONARDO GORRITI JEFE PROYECTOS ADEMAF, CONCEPTO: DEVOLUCION SALDO FERIA DEL PESCADO C31-1017, CUENTA DE DEPOSITO: CUENTA UNICA DEL TESORO</t>
  </si>
  <si>
    <t>00290012001 DEP.DE CHEQ.AJENOS,RET.DE CAM.,CONCEPTO: DESCUENTOS A CONSULTORES DE LINEA GERENCIA DISTRITAL CHUQUISACA JULIO/2016,DEP.: SERVICIO DE IMPUESTOS NACIONALES , PROCEDENCIA: BANCO UNION S.A., CHEQUE: 4020, FECHA DE EMISION:14/09/2016</t>
  </si>
  <si>
    <t>00290012001 DEP.DE CHEQ.AJENOS,RET.DE CAM.,CONCEPTO: BAJA DE LOS CHEQUES EN TRANSITO - GESTION 2011,DEP.: SERVICIO DE IMPUESTOS NACIONALES , PROCEDENCIA: BANCO UNION S.A., CHEQUE: 4018, FECHA DE EMISION:14/09/2016</t>
  </si>
  <si>
    <t>00046024204 DEPOSITO DE EFECTIVO, DEPOSITANTE: RAMIRO LIONEL ARGANDOÑA CUELLAR, CONCEPTO: REVERSION, CUENTA DE DEPOSITO: CUENTA UNICA DEL TESORO</t>
  </si>
  <si>
    <t>00290012001 DEP.DE CHEQ.AJENOS,RET.DE CAM.,CONCEPTO: DESCUENTO A CONSULTORES DE LINEA A GERENCIA GRACO LA PAZ JULIO/2016,DEP.: SERVICIO DE IMPUESTOS NACIONALES , PROCEDENCIA: BANCO UNION S.A., CHEQUE: 4022, FECHA DE EMISION:16/09/2016</t>
  </si>
  <si>
    <t>00099021001 DEPOSITO DE EFECTIVO, DEPOSITANTE: MARIO GERMAN REA SALINAS, CONCEPTO: DOBLE PERCEPCION, CUENTA DE DEPOSITO: CUENTA UNICA DEL TESORO</t>
  </si>
  <si>
    <t>00099021001 DEPOSITO DE EFECTIVO, DEPOSITANTE: FEDERICO PORTUGAL MALDONADO, CONCEPTO: DOBLE PERCEPCION, CUENTA DE DEPOSITO: CUENTA UNICA DEL TESORO</t>
  </si>
  <si>
    <t>00099021001 DEP.DE CHEQ.AJENOS,RET.DE CAM.,CONCEPTO: REEMBOLSO SIT PERIODO JULIO /16,DEP.: MINISTERIO DE ECONOMIA Y FINANZAS PUBLICAS , PROCEDENCIA: BANCO UNION S.A., CHEQUE: 19320, FECHA DE EMISION:08/09/2016</t>
  </si>
  <si>
    <t>00523012001 DEP.DE CHEQ.AJENOS,RET.DE CAM.,CONCEPTO: PAGO POR PRESTACION DE SERVICIOS POSTALES,DEP.: ECOBOL , PROCEDENCIA: BANCO NACIONAL DE BOLIVIA S.A., CHEQUE: 6206009, FECHA DE EMISION:19/09/2016</t>
  </si>
  <si>
    <t>00099021001 DEPOSITO DE EFECTIVO, DEPOSITANTE: LORENA DORADO BADANI, CONCEPTO: DEVOLUCION DE SALDOS NO EJECUTADOS, CUENTA DE DEPOSITO: CUENTA UNICA DEL TESORO</t>
  </si>
  <si>
    <t>00660122001 DEP.DE CHEQ.AJENOS,RET.DE CAM.,CONCEPTO: RECUPERACION DE CUENTAS POR COBRAR GESTION 2013 PERCY CALLEJAS,DEP.: ORGANO JUDICIAL - DTO.STA. CRUZ , PROCEDENCIA: BANCO UNION S.A., CHEQUE: 3124, FECHA DE EMISION:19/09/2016</t>
  </si>
  <si>
    <t>00099021001 DEPOSITO DE EFECTIVO, DEPOSITANTE: GRACIELA MERCEDES HEREDIA CATACORA, CONCEPTO: SALDO DE FONDO EN AVANCE, CUENTA DE DEPOSITO: CUENTA UNICA DEL TESORO</t>
  </si>
  <si>
    <t>00660012006 DEP.DE CHEQ.AJENOS,RET.DE CAM.,CONCEPTO: MULTA A LA CONSTRUCTORA LOS ZUJALES POR 4 DIAS DE RETRASO,DEP.: ORGANO JUDICIAL - DTO.STA. CRUZ , PROCEDENCIA: BANCO UNION S.A., CHEQUE: 3122, FECHA DE EMISION:14/09/2016</t>
  </si>
  <si>
    <t>ENTIDAD EJECUTORA DE CONVERSION A GAS NATURAL VEHICULAR "EEC-GNV"</t>
  </si>
  <si>
    <t>00099021001 DEP.DE CHEQ.AJENOS,RET.DE CAM.,CONCEPTO: DEVOLUCION MONTO NO UTILIZADO, HABERES/2015,DEP.: ENTIDAD EJECUTORA DE CONVERSION A GNV , PROCEDENCIA: BANCO UNION S.A., CHEQUE: 1282, FECHA DE EMISION:20/09/2016</t>
  </si>
  <si>
    <t>00099021001 DEP.DE CHEQ.AJENOS,RET.DE CAM.,CONCEPTO: DEVOLUCION MONTO NO UTILIZADO, HABERES AGOSTO/2016,DEP.: ENTIDAD EJECUTORA DE CONVERSION A GNV , PROCEDENCIA: BANCO UNION S.A., CHEQUE: 1281, FECHA DE EMISION:19/09/2016</t>
  </si>
  <si>
    <t>00523012001 DEPOSITO DE EFECTIVO, DEPOSITANTE: AMIGOS DE LA CIUDAD, CONCEPTO: PAGO POR SERVICIO, CUENTA DE DEPOSITO: CUENTA UNICA DEL TESORO</t>
  </si>
  <si>
    <t>00099021001 DEP.DE CHEQ.AJENOS,RET.DE CAM.,CONCEPTO: DEVOLUCION POR MONTO NO UTILIZADO, HABERES JULIO/2016,DEP.: ENTIDAD EJECUTORA DE CONVERSION A GNV , PROCEDENCIA: BANCO UNION S.A., CHEQUE: 1280, FECHA DE EMISION:19/09/2016</t>
  </si>
  <si>
    <t>00253014207 DEP.DE CHEQ.AJENOS,RET.DE CAM.,CONCEPTO: TRANSFERENCIA EMPRESA PUBLICA SOCIAL DE AGUA Y SANEMIENTO SA-EPSAS,DEP.: EPSAS , PROCEDENCIA: BANCO UNION S.A., CHEQUE: 807, FECHA DE EMISION:20/09/2016</t>
  </si>
  <si>
    <t>00099021001 DEP.DE CHEQ.AJENOS,RET.DE CAM.,CONCEPTO: DEVOLUCION MONTO NO UTILIZADO, HABERES JUNIO / 2016,DEP.: ENTIDAD EJECUTORA DE CONVERSION A GNV , PROCEDENCIA: BANCO UNION S.A., CHEQUE: 1279, FECHA DE EMISION:19/09/2016</t>
  </si>
  <si>
    <t>00099021001 DEP.DE CHEQ.AJENOS,RET.DE CAM.,CONCEPTO: DEVOLUCION POR MONTO NO UTILIZADO, HABERES MAYO/2016,DEP.: ENTIDAD EJECUTORA DE CONVERSION A GNV , PROCEDENCIA: BANCO UNION S.A., CHEQUE: 1278, FECHA DE EMISION:19/09/2016</t>
  </si>
  <si>
    <t>00099021001 DEP.DE CHEQ.AJENOS,RET.DE CAM.,CONCEPTO: MONTO NO UTILIZADO, HABERES ABRIL/2016,DEP.: ENTIDAD EJECUTORA DE CONVERSION A GNV , PROCEDENCIA: BANCO UNION S.A., CHEQUE: 1277, FECHA DE EMISION:19/09/2016</t>
  </si>
  <si>
    <t>00523012001 DEP.DE CHEQ.AJENOS,RET.DE CAM.,CONCEPTO: VENTA DE SERVICIO ECOBOL,DEP.: BENJAMIN AQUINO , PROCEDENCIA: BANCO DE CREDITO DE BOLIVIA S.A., CHEQUE: 52605, FECHA DE EMISION:20/09/2016</t>
  </si>
  <si>
    <t>00523012001 DEP.DE CHEQ.AJENOS,RET.DE CAM.,CONCEPTO: VENTA DE SERVICIO ECOBOL,DEP.: BENJAMIN AQUINO , PROCEDENCIA: BANCO UNION S.A., CHEQUE: 211, FECHA DE EMISION:16/09/2016</t>
  </si>
  <si>
    <t>00523012001 DEP.DE CHEQ.AJENOS,RET.DE CAM.,CONCEPTO: VENTA DE SERVICIO ECOBOL,DEP.: BENJAMIN AQUINO , PROCEDENCIA: BANCO UNION S.A., CHEQUE: 212, FECHA DE EMISION:16/09/2016</t>
  </si>
  <si>
    <t>00099021001 DEPOSITO DE EFECTIVO, DEPOSITANTE: EJERCITO DE BOLIVIA-EMTE, CONCEPTO: REVERSION POR CONCEPTO DE TELEFONO CORRESPONDIENTE AL MES JUL/16, CUENTA DE DEPOSITO: CUENTA UNICA DEL TESORO</t>
  </si>
  <si>
    <t>00253014207 DEP.DE CHEQ.AJENOS,RET.DE CAM.,CONCEPTO: TRANSFERENCIA DE RECURSOS GOBIERNO AUTONOMO MUNICIPAL DE PUNATA,DEP.: G.A.M PUNATA , PROCEDENCIA: BANCO UNION S.A., CHEQUE: 808, FECHA DE EMISION:20/09/2016</t>
  </si>
  <si>
    <t>00526012001 DEPOSITO DE EFECTIVO, DEPOSITANTE: SAUL LINARES DEHEZA - BOLIVIA TV, CONCEPTO: DEVOLUCION DE VIATICOS, CUENTA DE DEPOSITO: CUENTA UNICA DEL TESORO</t>
  </si>
  <si>
    <t>00099021001 DEPOSITO DE EFECTIVO, DEPOSITANTE: WALDO HUMEREZ VILLALOBOS, CONCEPTO: DEVOLUCION PARCIAL DE VIATICOS, CUENTA DE DEPOSITO: CUENTA UNICA DEL TESORO</t>
  </si>
  <si>
    <t>00015021101 DEP.DE CHEQ.AJENOS,RET.DE CAM.,CONCEPTO: DEP PARA LIBRETA 00015021101 POLICIA NAL. RECAUDACION,DEP.: DIRECCION NACIONAL DE SALUD POLICIA BOLIVIANA , PROCEDENCIA: BANCO UNION S.A., CHEQUE: 2829, FECHA DE EMISION:19/09/2016</t>
  </si>
  <si>
    <t>FONDO DE DESARROLLO INDIGENA       "FDI"</t>
  </si>
  <si>
    <t>00373024101 DEPOSITO DE EFECTIVO, DEPOSITANTE: COMUNICACIONES EL PAIS S.A., CONCEPTO: DEVOLUCION DE FONDOS POR PAGO DUPLICADO DE LA FACTURA N° 5 DE COMUNICACIONES EL PAIS, CUENTA DE DEPOSITO: CUENTA UNICA DEL TESORO</t>
  </si>
  <si>
    <t>00670012002 DEPOSITO DE EFECTIVO, DEPOSITANTE: RAMIRO A. MOJICA TERRAZAS, CONCEPTO: DEVOLUCION REFRIGERIO CORRESPONDIENTE AL 1/8/2016 RAMIRO A. MOJICA TERRAZAS, CUENTA DE DEPOSITO: CUENTA UNICA DEL TESORO</t>
  </si>
  <si>
    <t>00290012001 DEPOSITO DE EFECTIVO, DEPOSITANTE: MARIZOL RADA VELAZCO, CONCEPTO: TASA DE AEROPUERTO, CUENTA DE DEPOSITO: CUENTA UNICA DEL TESORO</t>
  </si>
  <si>
    <t>00099021001 DEPOSITO DE EFECTIVO, DEPOSITANTE: JOSE MANUEL CAHUAYA CONDORI, CONCEPTO: DEVOLUCION DE VIATICOS, CUENTA DE DEPOSITO: CUENTA UNICA DEL TESORO</t>
  </si>
  <si>
    <t>00099021001 DEPOSITO DE EFECTIVO, DEPOSITANTE: GRACE STEFFANI CORICO HUAYTA, CONCEPTO: DEVOLUCION DE VIATICOS, CUENTA DE DEPOSITO: CUENTA UNICA DEL TESORO</t>
  </si>
  <si>
    <t>00099021001 DEPOSITO DE EFECTIVO, DEPOSITANTE: NITZA MOYA QUISPE, CONCEPTO: DEVOLUCION POR PERDIDA DE CREDENCIAL, CUENTA DE DEPOSITO: CUENTA UNICA DEL TESORO</t>
  </si>
  <si>
    <t>00099021001 DEPOSITO DE EFECTIVO, DEPOSITANTE: ESTEBAN LARICO ACHUYUJRA, CONCEPTO: DEVOLUCION DOBLE PERCEPCION, CUENTA DE DEPOSITO: CUENTA UNICA DEL TESORO</t>
  </si>
  <si>
    <t>00041017002 DEPOSITO DE EFECTIVO, DEPOSITANTE: LOURDES MILLARES RIOS,JUAN RAMIREZ,RONALD CH., CONCEPTO: DEVOLUCION DE GASTOS, INELEGIBLES BID, PRESTAMO 1020/ SF-BO, SAT 1999-2002, CUENTA DE DEPOSITO: CUENTA UNICA DEL TESORO</t>
  </si>
  <si>
    <t>00223012001 DEPOSITO DE EFECTIVO, DEPOSITANTE: JALDIN FERRUFINO GREGORIO, CONCEPTO: DEVOLUCION PREVENTIVO C-31 758 POR CONCEPTO DE VIATICO, CUENTA DE DEPOSITO: CUENTA UNICA DEL TESORO</t>
  </si>
  <si>
    <t>00046104202 DEPOSITO DE EFECTIVO, DEPOSITANTE: MIGUEL JORGE SEOANE GOMEZ, CONCEPTO: REVERSION DE FONDOS NO UTILIZADOS, CUENTA DE DEPOSITO: CUENTA UNICA DEL TESORO</t>
  </si>
  <si>
    <t>00526012001 DEPOSITO DE EFECTIVO, DEPOSITANTE: BOLIVIA TV GABRIEL MOLINA PEREZ, CONCEPTO: DEVOLUCION FONDOS, CUENTA DE DEPOSITO: CUENTA UNICA DEL TESORO</t>
  </si>
  <si>
    <t>00099021001 DEPOSITO DE EFECTIVO, DEPOSITANTE: MARIN LICITO 3806101 CBBA, CONCEPTO: DEVOLUCION DE SALDOS DE FONDOS EN AVANCE PARA LA CARRERA PEDESTRE 10 K-COCHABAMBA, CUENTA DE DEPOSITO: CUENTA UNICA DEL TESORO</t>
  </si>
  <si>
    <t>00046024204 DEPOSITO DE EFECTIVO, DEPOSITANTE: MINISTERIO DE SALUD-RICHARD ENRIQUEZ C., CONCEPTO: SALDOS NO EJECUTADOS C31:3947 UE:35 FTE:42, CUENTA DE DEPOSITO: CUENTA UNICA DEL TESORO</t>
  </si>
  <si>
    <t>00046024204 DEPOSITO DE EFECTIVO, DEPOSITANTE: RAUL ZAPATA A- MINISTERIO DE SALUD, CONCEPTO: DEVOLUCION DE SALDOS POR DIFERENCIA EN PAGO DE PASAJES Y VIATICOS, CUENTA DE DEPOSITO: CUENTA UNICA DEL TESORO</t>
  </si>
  <si>
    <t>00046104201 DEPOSITO DE EFECTIVO, DEPOSITANTE: J.ALBERTO MONTAÑO - JEFE DE ENSEÑANZA CBBA, CONCEPTO: REVERSION, CUENTA DE DEPOSITO: CUENTA UNICA DEL TESORO</t>
  </si>
  <si>
    <t>00046104201 DEPOSITO DE EFECTIVO, DEPOSITANTE: ALBERTO MONTAÑO - JEFE DE ENSEÑANZA CBBA, CONCEPTO: REVERSION, CUENTA DE DEPOSITO: CUENTA UNICA DEL TESORO</t>
  </si>
  <si>
    <t>00046104201 DEPOSITO DE EFECTIVO, DEPOSITANTE: FELIX ANCIETA ORELLANA - CHOFER REGIONAL CBBA, CONCEPTO: REVERSION, CUENTA DE DEPOSITO: CUENTA UNICA DEL TESORO</t>
  </si>
  <si>
    <t>00206012001 DEPOSITO DE EFECTIVO, DEPOSITANTE: INE, CONCEPTO: DEP. POR CONCEPTO DE VENTAS DEL 20/9/2016, CUENTA DE DEPOSITO: CUENTA UNICA DEL TESORO</t>
  </si>
  <si>
    <t>00099021001 DEPOSITO DE EFECTIVO, DEPOSITANTE: REYNALDO CALDERON TICONA, CONCEPTO: DOBLE PERCEPCION, CUENTA DE DEPOSITO: CUENTA UNICA DEL TESORO</t>
  </si>
  <si>
    <t>00223012001 DEPOSITO DE EFECTIVO, DEPOSITANTE: ALEJANDRO DARWIN CARTAGENA BELLO, CONCEPTO: DEVOLUCION DE VIATICOS AL PREVENTIVO C-31 Nª 733, CUENTA DE DEPOSITO: CUENTA UNICA DEL TESORO</t>
  </si>
  <si>
    <t>00133012001 DEPOSITO DE EFECTIVO, DEPOSITANTE: LOTERIA NACIONAL DE B Y S, CONCEPTO: M.E.L. SALDO SORTEO "PEDRO DOMINGO MURILLO", CUENTA DE DEPOSITO: CUENTA UNICA DEL TESORO</t>
  </si>
  <si>
    <t>00099021001 DEPOSITO DE EFECTIVO, DEPOSITANTE: FREDDY VILA CHOQUEHUANCA, CONCEPTO: DOBLE PERCEPCION, CUENTA DE DEPOSITO: CUENTA UNICA DEL TESORO</t>
  </si>
  <si>
    <t>00523012001 DEP.DE CHEQ.AJENOS,RET.DE CAM.,CONCEPTO: PAGO POR LA PRESTACION DE SERVICIOS POSTALES,DEP.: ECOBOL , PROCEDENCIA: BANCO NACIONAL DE BOLIVIA S.A., CHEQUE: 836587, FECHA DE EMISION:06/09/2016</t>
  </si>
  <si>
    <t>00523012001 DEP.DE CHEQ.AJENOS,RET.DE CAM.,CONCEPTO: PAGO POR LA PRESTACION DE SERVICIOS POSTALES,DEP.: ECOBOL , PROCEDENCIA: BANCO MERCANTIL SANTA CRUZ SA., CHEQUE: 951671, FECHA DE EMISION:20/09/2016</t>
  </si>
  <si>
    <t>00660012006 DEP.DE CHEQ.AJENOS,RET.DE CAM.,CONCEPTO: CUENTAS POR COBRAR Y EXEDENTE DE LLAMADAS TELEFONICAS,DEP.: ORGANO JUDICIAL - DTO. ORURO , PROCEDENCIA: BANCO UNION S.A., CHEQUE: 757, FECHA DE EMISION:29/08/2016</t>
  </si>
  <si>
    <t>00046028011 DEPOSITO DE EFECTIVO, DEPOSITANTE: CLAUDIA MURILLO BUSTILLOS, CONCEPTO: DEVOLUCION DE SALDO, CUENTA DE DEPOSITO: CUENTA UNICA DEL TESORO</t>
  </si>
  <si>
    <t>00046058003 DEPOSITO DE EFECTIVO, DEPOSITANTE: ELIZABETH CAÑIPA DE ARANA, CONCEPTO: DEVOLUCION DE SALDO, CUENTA DE DEPOSITO: CUENTA UNICA DEL TESORO</t>
  </si>
  <si>
    <t>00578012002 DEP.DE CHEQ.AJENOS,RET.DE CAM.,CONCEPTO: REVERSION,DEP.: BOLIVIANA DE AVIACION , PROCEDENCIA: BANCO UNION S.A., CHEQUE: 1743, FECHA DE EMISION:16/09/2016</t>
  </si>
  <si>
    <t>00660092001 DEP.DE CHEQ.AJENOS,RET.DE CAM.,CONCEPTO: EXEDENTE DE LLAMADAS TELEFONICAS 2016,DEP.: ORGANO JUDICIAL - DTO. ORURO , PROCEDENCIA: BANCO UNION S.A., CHEQUE: 772, FECHA DE EMISION:02/09/2016</t>
  </si>
  <si>
    <t>00660092001 DEP.DE CHEQ.AJENOS,RET.DE CAM.,CONCEPTO: EXEDENTE DE LLAMADAS TELEFONICAS 2016,DEP.: ORGANO JUDICIAL - DTO. ORURO , PROCEDENCIA: BANCO UNION S.A., CHEQUE: 776, FECHA DE EMISION:07/09/2016</t>
  </si>
  <si>
    <t>00086057003 DEP.DE CHEQ.AJENOS,RET.DE CAM.,CONCEPTO: REPOSICION DE FONDOS,DEP.: MMA Y A/UCP-PAAP II , PROCEDENCIA: BANCO UNION S.A., CHEQUE: 55, FECHA DE EMISION:22/09/2016</t>
  </si>
  <si>
    <t>00342012001 DEP.DE CHEQ.AJENOS,RET.DE CAM.,CONCEPTO: DEVOLUCION PASAJES Y COMBUSTIBLE AGOSTO C-31 N°1191,DEP.: A.E.V. REGIONAL SUCRE , PROCEDENCIA: BANCO UNION S.A., CHEQUE: 710, FECHA DE EMISION:19/09/2016</t>
  </si>
  <si>
    <t>00099021001 DEPOSITO DE EFECTIVO, DEPOSITANTE: ESCONBOL, CONCEPTO: PRODUCTOS QUIMICOS Y FARMACEUTICOS PARA ANIMALES, CUENTA DE DEPOSITO: CUENTA UNICA DEL TESORO</t>
  </si>
  <si>
    <t>ADMINISTRADORA BOLIVIANA DE CARRETERAS "ABC"</t>
  </si>
  <si>
    <t>00291012010 DEP.DE CHEQ.AJENOS,RET.DE CAM.,CONCEPTO: MULTAS,DEP.: ABC REGIONAL CHUQUISACA , PROCEDENCIA: BANCO UNION S.A., CHEQUE: 4234, FECHA DE EMISION:15/09/2016</t>
  </si>
  <si>
    <t>00291012010 DEP.DE CHEQ.AJENOS,RET.DE CAM.,CONCEPTO: MULTAS,DEP.: ABC REGIONAL CHUQUISACA , PROCEDENCIA: BANCO UNION S.A., CHEQUE: 4235, FECHA DE EMISION:15/09/2016</t>
  </si>
  <si>
    <t>00291024201 DEP.DE CHEQ.AJENOS,RET.DE CAM.,CONCEPTO: APORTE LOCAL CHUQUISACA,DEP.: ABC REGIONAL CHUQUISACA , PROCEDENCIA: BANCO UNION S.A., CHEQUE: 4233, FECHA DE EMISION:15/09/2016</t>
  </si>
  <si>
    <t>00292072001 DEP.DE CHEQ.AJENOS,RET.DE CAM.,CONCEPTO: REVERSION PARCIAL DEL C-31 313,DEP.: VIAS BOLIVIA , PROCEDENCIA: BANCO UNION S.A., CHEQUE: 3133, FECHA DE EMISION:22/09/2016</t>
  </si>
  <si>
    <t>00099021001 DEPOSITO DE EFECTIVO, DEPOSITANTE: PAOLA LUNA VEIZAGA - APS, CONCEPTO: REVERSION SEGUN PREVENTIVO 825, CUENTA DE DEPOSITO: CUENTA UNICA DEL TESORO</t>
  </si>
  <si>
    <t>CAJA PETROLERA DE SALUD                  "CPS"</t>
  </si>
  <si>
    <t>00099021001 DEP.DE CHEQ.AJENOS,RET.DE CAM.,CONCEPTO: TRIBUNAL CONSTITUCIONAL PLURINACIONAL-DEVOLUCION INCAPACIDAD TEMPORAL- JUNIO/2016,DEP.: CAJA PETROLERA DE SALUD , PROCEDENCIA: BANCO UNION S.A., CHEQUE: 16307, FECHA DE EMISION:19/09/2016</t>
  </si>
  <si>
    <t>EMPRESA ESTRATEGICA BOLIVIANA DE CONSTRUCCION Y CONSERVACION DE INFRAESTRUCTURA CIVIL  "EBC"</t>
  </si>
  <si>
    <t>00587012001 DEPOSITO DE EFECTIVO, DEPOSITANTE: YUMAR ROJAS, CONCEPTO: DEVOLUCION DE FONDOS NO UTILIZADOS, CUENTA DE DEPOSITO: CUENTA UNICA DEL TESORO</t>
  </si>
  <si>
    <t>00587012005 DEP.DE CHEQ.AJENOS,RET.DE CAM.,CONCEPTO: DEVOLUCION DE FONDOS,DEP.: OSWALDO TEJERINA , PROCEDENCIA: BANCO UNION S.A., CHEQUE: 820, FECHA DE EMISION:19/09/2016</t>
  </si>
  <si>
    <t>00587012003 DEP.DE CHEQ.AJENOS,RET.DE CAM.,CONCEPTO: DEVOLUCION DE FONDOS,DEP.: WILBERTH PEREDO , PROCEDENCIA: BANCO UNION S.A., CHEQUE: 816, FECHA DE EMISION:19/09/2016</t>
  </si>
  <si>
    <t>00526012001 DEPOSITO DE EFECTIVO, DEPOSITANTE: FERNANDO QUISPE LIMACHI - BOLIVIA TV, CONCEPTO: DEVOLUCION DE PASAJES, CUENTA DE DEPOSITO: CUENTA UNICA DEL TESORO</t>
  </si>
  <si>
    <t>00099021001 DEPOSITO DE EFECTIVO, DEPOSITANTE: LAURA DANIELA SAENZ BURKE CI 8019470 CBBA, CONCEPTO: DEVOLUCION PAGO DE HABERES MES DE ENERO 2015 - PROFOCOM, CUENTA DE DEPOSITO: CUENTA UNICA DEL TESORO</t>
  </si>
  <si>
    <t>00099021001 DEPOSITO DE EFECTIVO, DEPOSITANTE: LAURA DANIELA SAENZ BURKE CI 8019470 CBBA, CONCEPTO: DEVOLUCION PAGO DE HABERES MES DE FEBRERO 2015-PROFOCOM, CUENTA DE DEPOSITO: CUENTA UNICA DEL TESORO</t>
  </si>
  <si>
    <t>00099021001 DEPOSITO DE EFECTIVO, DEPOSITANTE: LAURA DANIELA SAENZ BURKE CI 8019470 CBBA, CONCEPTO: DEVOLUCION PAGO HABERES MES DE MARZO 2015-PROFOCOM, CUENTA DE DEPOSITO: CUENTA UNICA DEL TESORO</t>
  </si>
  <si>
    <t>00099021001 DEPOSITO DE EFECTIVO, DEPOSITANTE: LAURA DANIELA SAENZ BURKE CI 8019470 CBBA, CONCEPTO: DEVOLUCION DE AGUINALDO DE 2015-PROFOCOM, CUENTA DE DEPOSITO: CUENTA UNICA DEL TESORO</t>
  </si>
  <si>
    <t>00099021001 DEPOSITO DE EFECTIVO, DEPOSITANTE: LAURA DANIELA SAENZ BURKE CI 8019470 CBBA, CONCEPTO: DEVOLUCION PAGO DE DOBLE AGUINALDO "ESFUERZO POR BOLIVIA" DE 2015-PROFOCOM, CUENTA DE DEPOSITO: CUENTA UNICA DEL TESORO</t>
  </si>
  <si>
    <t>00099021001 DEPOSITO DE EFECTIVO, DEPOSITANTE: LAURA DANIELA SAENZ BURKE CI 8019470 CBBA, CONCEPTO: DEVOLUCION DE BONO FUSIONADO - PROFOCOM, CUENTA DE DEPOSITO: CUENTA UNICA DEL TESORO</t>
  </si>
  <si>
    <t>00222014302 DEP.DE CHEQ.AJENOS,RET.DE CAM.,CONCEPTO: C31 - 1141,DEP.: INIAF LA PAZ , PROCEDENCIA: BANCO UNION S.A., CHEQUE: 2504, FECHA DE EMISION:19/09/2016</t>
  </si>
  <si>
    <t>00222014302 DEP.DE CHEQ.AJENOS,RET.DE CAM.,CONCEPTO: REVERSION,DEP.: INIAF CBBA TRIGO , PROCEDENCIA: BANCO UNION S.A., CHEQUE: 3377, FECHA DE EMISION:20/09/2016</t>
  </si>
  <si>
    <t>SERVICIO GENERAL DE IDENTIFICACION PERSONAL "SEGIP"</t>
  </si>
  <si>
    <t>00099021001 DEPOSITO DE EFECTIVO, DEPOSITANTE: MIRKO JOHNY SEVERICHE MEJIA, CONCEPTO: REVERSION SALDO SIGEP, CUENTA DE DEPOSITO: CUENTA UNICA DEL TESORO</t>
  </si>
  <si>
    <t>00291012002 DEPOSITO DE EFECTIVO, DEPOSITANTE: ADMINISTRADORA BOLIVIANA DE CARRETERA -ABC, CONCEPTO: DEP POR USO DE TELEFONIA FIJA EXCEDENTE, CUENTA DE DEPOSITO: CUENTA UNICA DEL TESORO</t>
  </si>
  <si>
    <t>00526012001 DEPOSITO DE EFECTIVO, DEPOSITANTE: JULIO OMAR CANAVIRI ROJAS, CONCEPTO: DEVOLUCION DE VIATICOS, CUENTA DE DEPOSITO: CUENTA UNICA DEL TESORO</t>
  </si>
  <si>
    <t>00526012001 DEPOSITO DE EFECTIVO, DEPOSITANTE: RODRIGO ZACONETA LIMPIAS, CONCEPTO: DEVOLUCION DE VIATICOS, CUENTA DE DEPOSITO: CUENTA UNICA DEL TESORO</t>
  </si>
  <si>
    <t>00291012001 DEPOSITO DE EFECTIVO, DEPOSITANTE: ADMINISTRADORA BOLIVIANA DE CARRETERAS ABC, CONCEPTO: PREVENTIVO C-31 0802, CUENTA DE DEPOSITO: CUENTA UNICA DEL TESORO</t>
  </si>
  <si>
    <t>00291012001 DEPOSITO DE EFECTIVO, DEPOSITANTE: ADMINISTRADORA BOLIVIANA DE CARRETERAS ABC, CONCEPTO: PREVENTIVO C-31 1125, CUENTA DE DEPOSITO: CUENTA UNICA DEL TESORO</t>
  </si>
  <si>
    <t>00099021001 DEPOSITO DE EFECTIVO, DEPOSITANTE: ADEMAF, CONCEPTO: DEVOLUCION DE FONDOS EN AVANCE, CUENTA DE DEPOSITO: CUENTA UNICA DEL TESORO</t>
  </si>
  <si>
    <t>00224012004 DEPOSITO DE EFECTIVO, DEPOSITANTE: INGRID MARIA DOLORES POPPE GONZALEZ, CONCEPTO: DEVOLUCION DE RECURSOS, CUENTA DE DEPOSITO: CUENTA UNICA DEL TESORO</t>
  </si>
  <si>
    <t>00099021001 DEPOSITO DE EFECTIVO, DEPOSITANTE: JANETH ESTIFANI RUA CASANOVA, CONCEPTO: DEVOLUCION DE SALARIO MES DE AGOSTO 2016, CUENTA DE DEPOSITO: CUENTA UNICA DEL TESORO</t>
  </si>
  <si>
    <t>00099021001 DEPOSITO DE EFECTIVO, DEPOSITANTE: MINISTERIO DESAROLLO RURAL Y TIERRAS, CONCEPTO: NO UTILIZADO EN FONDO EN AVANCE, CUENTA DE DEPOSITO: CUENTA UNICA DEL TESORO</t>
  </si>
  <si>
    <t>00016018004 DEPOSITO DE EFECTIVO, DEPOSITANTE: FARUK DOSSERICH RODRIGUEZ MIN DE EDUCACION, CONCEPTO: DEVOLUCION CARGO A CUENTA PASAJES-TALLER ESCRITO CIENTIFICO, CUENTA DE DEPOSITO: CUENTA UNICA DEL TESORO</t>
  </si>
  <si>
    <t>00046041101 DEPOSITO DE EFECTIVO, DEPOSITANTE: ESCUELA NACIONAL DE SALUD, CONCEPTO: POR VIATICOS NO PAGADOS A FUNCIONARIOS PUBLICOS, CUENTA DE DEPOSITO: CUENTA UNICA DEL TESORO</t>
  </si>
  <si>
    <t>00670052001 DEPOSITO DE EFECTIVO, DEPOSITANTE: ORGANO ELECTORAL PLURINACIONAL, CONCEPTO: TRANSFERENCIA DE RECURSOS, CUENTA DE DEPOSITO: CUENTA UNICA DEL TESORO</t>
  </si>
  <si>
    <t>00206012001 DEPOSITO DE EFECTIVO, DEPOSITANTE: INE, CONCEPTO: DEP. POR VENTA, LA PAZ FECHA 21/09/16, CUENTA DE DEPOSITO: CUENTA UNICA DEL TESORO</t>
  </si>
  <si>
    <t>00099021001 DEPOSITO DE EFECTIVO, DEPOSITANTE: JORGE LUIS FLORES FLORES, CONCEPTO: REVERSION SERVICIOS BASICOS TELEFONIA, CUENTA DE DEPOSITO: CUENTA UNICA DEL TESORO</t>
  </si>
  <si>
    <t>00099021001 DEPOSITO DE EFECTIVO, DEPOSITANTE: JOSE APAZA LAURA, CONCEPTO: DOBLE PERCEPCION (ENERO 2016), CUENTA DE DEPOSITO: CUENTA UNICA DEL TESORO</t>
  </si>
  <si>
    <t>00212052001 DEP.DE CHEQ.AJENOS,RET.DE CAM.,CONCEPTO: DEVOLUCION DE FONDOS INRA PANDO,DEP.: INRA PANDO , PROCEDENCIA: BANCO UNION S.A., CHEQUE: 5716, FECHA DE EMISION:19/09/2016</t>
  </si>
  <si>
    <t>00099021001 DEP.DE CHEQ.AJENOS,RET.DE CAM.,CONCEPTO: DEVOLUCION DE BOLETOS NO UTILIZADOS,DEP.: AGENCIA DE VIAJES Y TURISMO SAN JORGE SRL , PROCEDENCIA: BANCO NACIONAL DE BOLIVIA S.A., CHEQUE: 5353212, FECHA DE EMISION:19/09/2016</t>
  </si>
  <si>
    <t>00099024113 DEP.DE CHEQ.AJENOS,RET.DE CAM.,CONCEPTO: DEVOLUCION DE FONDOS SALDO NO EJECUTADO EN LA GESTION 2015 DE LOS CONVENIOS UPRE,DEP.: G.A.M. COROCORO , PROCEDENCIA: BANCO UNION S.A., CHEQUE: 388, FECHA DE EMISION:22/09/2016</t>
  </si>
  <si>
    <t>00660012002 DEP.DE CHEQ.AJENOS,RET.DE CAM.,CONCEPTO: DEP POR ERROR EN DIAS TRABAJADOS EN EL MES DE AGOSTO TDJ POTOSI GONZALO LAZCANO HINOJOSA,DEP.: ORGANO JUDICIAL-DAF -REC HUMANOS , PROCEDENCIA: BANCO UNION S.A., CHEQUE: 1595, FECHA DE EMISION:20/09/2016</t>
  </si>
  <si>
    <t>00523012001 DEP.DE CHEQ.AJENOS,RET.DE CAM.,CONCEPTO: ECOBOL,DEP.: PAGO POR LA PRESTACION DE SERVICIOS POSTALES , PROCEDENCIA: BANCO BISA S.A., CHEQUE: 3953, FECHA DE EMISION:19/09/2016</t>
  </si>
  <si>
    <t>00523012001 DEP.DE CHEQ.AJENOS,RET.DE CAM.,CONCEPTO: ECOBOL,DEP.: PAGO POR LA PRESTACION DE SERVICIOS POSTALES , PROCEDENCIA: BANCO MERCANTIL SANTA CRUZ SA., CHEQUE: 907, FECHA DE EMISION:21/09/2016</t>
  </si>
  <si>
    <t>00523012001 DEP.DE CHEQ.AJENOS,RET.DE CAM.,CONCEPTO: ECOBOL,DEP.: PAGO POR LA PRESTACION DE SERVICIOS POSTALES , PROCEDENCIA: BANCO NACIONAL DE BOLIVIA S.A., CHEQUE: 828215, FECHA DE EMISION:16/09/2016</t>
  </si>
  <si>
    <t>00099021001 DEPOSITO DE EFECTIVO, DEPOSITANTE: MIGUEL ANGEL VELARDE FLORES CI 8329387 LP, CONCEPTO: DEVOLUCION DE VIATICOS, CUENTA DE DEPOSITO: CUENTA UNICA DEL TESORO</t>
  </si>
  <si>
    <t>00523012001 DEP.DE CHEQ.AJENOS,RET.DE CAM.,CONCEPTO: ECOBOL,DEP.: PAGO POR LA PRESTACION DE SERVICIOS POSTALES , PROCEDENCIA: BANCO UNION S.A., CHEQUE: 672, FECHA DE EMISION:13/09/2016</t>
  </si>
  <si>
    <t>00523012001 DEP.DE CHEQ.AJENOS,RET.DE CAM.,CONCEPTO: ECOBOL,DEP.: PAGO POR LA PRESTACION DE SERVICIOS POSTALES , PROCEDENCIA: BANCO UNION S.A., CHEQUE: 673, FECHA DE EMISION:13/09/2016</t>
  </si>
  <si>
    <t>00523012001 DEP.DE CHEQ.AJENOS,RET.DE CAM.,CONCEPTO: ECOBOL,DEP.: PAGO POR LA PRESTACION DE SERVICIOS POSTALES , PROCEDENCIA: BANCO UNION S.A., CHEQUE: 676, FECHA DE EMISION:13/09/2016</t>
  </si>
  <si>
    <t>00099021001 DEPOSITO DE EFECTIVO, DEPOSITANTE: IGNACIO SURI CONDORI, CONCEPTO: DOBLE PERCEPCION, CUENTA DE DEPOSITO: CUENTA UNICA DEL TESORO</t>
  </si>
  <si>
    <t>00046028011 DEPOSITO DE EFECTIVO, DEPOSITANTE: MARIA VIRGINIA IBARRA MANCILLA, CONCEPTO: DEVOLUCION DE SALDO, CUENTA DE DEPOSITO: CUENTA UNICA DEL TESORO</t>
  </si>
  <si>
    <t>00099021001 DEP.DE CHEQ.AJENOS,RET.DE CAM.,CONCEPTO: GIRO: ALVARO EDGAR TEJERINA RAMOS,DEP.: BANCO UNION S.A. , PROCEDENCIA: BANCO UNION S.A., CHEQUE: 143535, FECHA DE EMISION:23/09/2016</t>
  </si>
  <si>
    <t>00290012001 DEP.DE CHEQ.AJENOS,RET.DE CAM.,CONCEPTO: CUENTAS POR COBRAR -*CONSULTORES DE LINEA-MARCELA SAAVEDRA,DEP.: SERVICIO DE IMPUESTOS NACIONALES , PROCEDENCIA: BANCO UNION S.A., CHEQUE: 4027, FECHA DE EMISION:21/09/2016</t>
  </si>
  <si>
    <t>00081011101 DEPOSITO DE EFECTIVO, DEPOSITANTE: MARIA EUGENIA LOAYZA CASABLANCA, CONCEPTO: SALDO DE COMPRA DE REFRIGERIO PARA LA PRESENTACION DEL CODIGO DE ETICA DEL MOPSU, CUENTA DE DEPOSITO: CUENTA UNICA DEL TESORO</t>
  </si>
  <si>
    <t>00099021001 DEP.DE CHEQ.AJENOS,RET.DE CAM.,CONCEPTO: GIRO: ZELAYA ACUÑA BERNARDO,DEP.: BANCO UNION S.A. , PROCEDENCIA: BANCO UNION S.A., CHEQUE: 143534, FECHA DE EMISION:23/09/2016</t>
  </si>
  <si>
    <t>00099021001 DEP.DE CHEQ.AJENOS,RET.DE CAM.,CONCEPTO: GIRO: VEIZAGA MAMANI WALDO,DEP.: BANCO UNION S.A. , PROCEDENCIA: BANCO UNION S.A., CHEQUE: 143538, FECHA DE EMISION:23/09/2016</t>
  </si>
  <si>
    <t>00290012001 DEP.DE CHEQ.AJENOS,RET.DE CAM.,CONCEPTO: DESCUENTO A CONSULTORES DE LINEA PROYECTO MASI-MAYO,JUNIO,JULIO /2016,DEP.: SERVICIO DE IMPUESTOS NACIONALES , PROCEDENCIA: BANCO UNION S.A., CHEQUE: 4028, FECHA DE EMISION:21/09/2016</t>
  </si>
  <si>
    <t>00099021001 DEP.DE CHEQ.AJENOS,RET.DE CAM.,CONCEPTO: GIRO: NAVARRO TABOADA GASTON PABLO,DEP.: BANCO UNION S.A. , PROCEDENCIA: BANCO UNION S.A., CHEQUE: 143537, FECHA DE EMISION:23/09/2016</t>
  </si>
  <si>
    <t>00099021001 DEP.DE CHEQ.AJENOS,RET.DE CAM.,CONCEPTO: GIRO: WALTER MEDINA MEDINA,DEP.: BANCO UNION S.A. , PROCEDENCIA: BANCO UNION S.A., CHEQUE: 143536, FECHA DE EMISION:23/09/2016</t>
  </si>
  <si>
    <t>00291012002 DEPOSITO DE EFECTIVO, DEPOSITANTE: ADONAI PEREZ RIVERO, CONCEPTO: REPOSICION DE CREDENCIAL, CUENTA DE DEPOSITO: CUENTA UNICA DEL TESORO</t>
  </si>
  <si>
    <t>00283062001 DEP.DE CHEQ.AJENOS,RET.DE CAM.,CONCEPTO: DEVOLUCION DE VIATICOS,DEP.: ADUANA NACIONAL DE BOLIVIA , PROCEDENCIA: BANCO UNION S.A., CHEQUE: 2188, FECHA DE EMISION:15/09/2016</t>
  </si>
  <si>
    <t>00372010001 DEPOSITO DE EFECTIVO, DEPOSITANTE: ALEJO QUISPE VALDA-ROMULO MAMANI YUJRA, CONCEPTO: DEVOLUCION DEL RECURSO NO EJECUTADO PROY COMUNIDAD QUERUNI MUN TIWANAKU PROV INGAVI LA PAZ, CUENTA DE DEPOSITO: CUENTA UNICA DEL TESORO</t>
  </si>
  <si>
    <t>00099021001 DEP.DE CHEQ.AJENOS,RET.DE CAM.,CONCEPTO: DEVOLUCION DE FONDOS,DEP.: MINISTERIO DE EDUCACION , PROCEDENCIA: BANCO UNION S.A., CHEQUE: 5461, FECHA DE EMISION:22/09/2016</t>
  </si>
  <si>
    <t>00099021001 DEP.DE CHEQ.AJENOS,RET.DE CAM.,CONCEPTO: DEVOLUCION DE FONDOS,DEP.: MINISTERIO DE EDUCACION , PROCEDENCIA: BANCO UNION S.A., CHEQUE: 5462, FECHA DE EMISION:22/09/2016</t>
  </si>
  <si>
    <t>00099021001 DEP.DE CHEQ.AJENOS,RET.DE CAM.,CONCEPTO: DEVOLUCION DE FONDOS,DEP.: MINISTERIO DE EDUCACION , PROCEDENCIA: BANCO UNION S.A., CHEQUE: 5463, FECHA DE EMISION:22/09/2016</t>
  </si>
  <si>
    <t>00291012010 DEP.DE CHEQ.AJENOS,RET.DE CAM.,CONCEPTO: MULTA POR INCUMPLIMIENTO,DEP.: ABC ORURO , PROCEDENCIA: BANCO UNION S.A., CHEQUE: 3027, FECHA DE EMISION:20/09/2016</t>
  </si>
  <si>
    <t>00291012010 DEP.DE CHEQ.AJENOS,RET.DE CAM.,CONCEPTO: MULTA POR INCUMPLIMIENTO,DEP.: ABC ORURO , PROCEDENCIA: BANCO UNION S.A., CHEQUE: 3028, FECHA DE EMISION:20/09/2016</t>
  </si>
  <si>
    <t>00291012010 DEP.DE CHEQ.AJENOS,RET.DE CAM.,CONCEPTO: MULTAS POR INCUMPLIMIENTO,DEP.: ABC ORURO , PROCEDENCIA: BANCO UNION S.A., CHEQUE: 3030, FECHA DE EMISION:20/09/2016</t>
  </si>
  <si>
    <t>00291012010 DEP.DE CHEQ.AJENOS,RET.DE CAM.,CONCEPTO: MULTAS POR INCUMPLIMIENTO,DEP.: ABC ORURO , PROCEDENCIA: BANCO UNION S.A., CHEQUE: 3029, FECHA DE EMISION:20/09/2016</t>
  </si>
  <si>
    <t>00099021001 DEPOSITO DE EFECTIVO, DEPOSITANTE: JORGE ACOSTA KAJPA, CONCEPTO: DEVOLUCION DE FONDOS EN AVANCE, CUENTA DE DEPOSITO: CUENTA UNICA DEL TESORO</t>
  </si>
  <si>
    <t>00234014202 DEPOSITO DE EFECTIVO, DEPOSITANTE: SERGEOMIN - FAVIANA MOGRO, CONCEPTO: DEVOLUCION AL C-31-647, PARTIDA: 22110-PASAJES, CUENTA DE DEPOSITO: CUENTA UNICA DEL TESORO</t>
  </si>
  <si>
    <t>00292032001 DEPOSITO DE EFECTIVO, DEPOSITANTE: HERIBERTO FIDEL MAMANI CHARCAS, CONCEPTO: OTROS INGRESOS, CUENTA DE DEPOSITO: CUENTA UNICA DEL TESORO</t>
  </si>
  <si>
    <t>00099021001 DEPOSITO DE EFECTIVO, DEPOSITANTE: JUAN CARLOS CRUZ, CONCEPTO: DEVOLUCION DE VIATICOS, CUENTA DE DEPOSITO: CUENTA UNICA DEL TESORO</t>
  </si>
  <si>
    <t>00526012001 DEPOSITO DE EFECTIVO, DEPOSITANTE: DAVID OSCAR LAURA MAMANI, CONCEPTO: DEVOLUCION VIATICOS, CUENTA DE DEPOSITO: CUENTA UNICA DEL TESORO</t>
  </si>
  <si>
    <t>00099021001 DEPOSITO DE EFECTIVO, DEPOSITANTE: CLAUDIA B. SALAZAR DE VILLENA, CONCEPTO: DOBLE PERCEPCION DE HABERES DEVOLUCION, CUENTA DE DEPOSITO: CUENTA UNICA DEL TESORO</t>
  </si>
  <si>
    <t>EMPRESA PUBLICA NACIONAL ESTRATEGICA LACTEOS BOLIVIA  "LACTEOSBOL"</t>
  </si>
  <si>
    <t>00574012002 DEPOSITO DE EFECTIVO, DEPOSITANTE: TATIANA CAROLINA GUTIERREZ CASTELLON, CONCEPTO: DEVOLUCION POR FONDOS NO UTILIZADOS, CUENTA DE DEPOSITO: CUENTA UNICA DEL TESORO</t>
  </si>
  <si>
    <t>00099021001 DEPOSITO DE EFECTIVO, DEPOSITANTE: CLAUDIA B. SALAZAR DE VILLENA, CONCEPTO: DEVOLUCION DOBLE PERCEPCION DE HABERES, CUENTA DE DEPOSITO: CUENTA UNICA DEL TESORO</t>
  </si>
  <si>
    <t>00099021001 DEPOSITO DE EFECTIVO, DEPOSITANTE: FREDDY FELIX SANJINES CORTES, CONCEPTO: REVERSION PARCIAL-PN MADIDI, CUENTA DE DEPOSITO: CUENTA UNICA DEL TESORO</t>
  </si>
  <si>
    <t>00099021001 DEPOSITO DE EFECTIVO, DEPOSITANTE: ROLANDO PATRICIO ALA CARDENAS, CONCEPTO: REVERSION PARCIAL-PN MADIDI, CUENTA DE DEPOSITO: CUENTA UNICA DEL TESORO</t>
  </si>
  <si>
    <t>00099021001 DEPOSITO DE EFECTIVO, DEPOSITANTE: JUAN ORTIZ MENDOZA, CONCEPTO: REVERSION PARCIAL-PN MADIDI, CUENTA DE DEPOSITO: CUENTA UNICA DEL TESORO</t>
  </si>
  <si>
    <t>00099021001 DEPOSITO DE EFECTIVO, DEPOSITANTE: GERARDO MARTIN POZO CUSERE, CONCEPTO: REVERSION PARCIAL-PN MADIDI, CUENTA DE DEPOSITO: CUENTA UNICA DEL TESORO</t>
  </si>
  <si>
    <t>00206012001 DEPOSITO DE EFECTIVO, DEPOSITANTE: INE, CONCEPTO: DEP POR VENTA LA PAZ FECHA 22-09-2016, CUENTA DE DEPOSITO: CUENTA UNICA DEL TESORO</t>
  </si>
  <si>
    <t>00287100052 DEP.DE CHEQ.AJENOS,RET.DE CAM.,CONCEPTO: DEVOLUCION RECURSOS POR PLANILLA NEGATIVA CONTRATO C-FPS-04-003188,DEP.: FONDO NAC. DE INVERSION PRODUCTIVA Y SOCIAL (FPS) , PROCEDENCIA: BANCO UNION S.A., CHEQUE: 41, FECHA DE EMISION:19/09/2016</t>
  </si>
  <si>
    <t>00523012001 DEP.DE CHEQ.AJENOS,RET.DE CAM.,CONCEPTO: VENTA DE SERVICIO ECOBOL,DEP.: BENJAMIN AQUINO , PROCEDENCIA: BANCO NACIONAL DE BOLIVIA S.A., CHEQUE: 5498, FECHA DE EMISION:15/09/2016</t>
  </si>
  <si>
    <t>00523012001 DEP.DE CHEQ.AJENOS,RET.DE CAM.,CONCEPTO: VENTA DE SERVICIO ECOBOL,DEP.: BENJAMIN AQUINO , PROCEDENCIA: BANCO BISA S.A., CHEQUE: 2641, FECHA DE EMISION:19/09/2016</t>
  </si>
  <si>
    <t>00523012001 DEP.DE CHEQ.AJENOS,RET.DE CAM.,CONCEPTO: VENTA DE SERVICIO ECOBOL,DEP.: BENJAMIN AQUINO , PROCEDENCIA: BANCO BISA S.A., CHEQUE: 6469, FECHA DE EMISION:13/09/2016</t>
  </si>
  <si>
    <t>00526012001 DEPOSITO DE EFECTIVO, DEPOSITANTE: WILLIAMS CORDERO ALBA, CONCEPTO: DEVOLUCION DE FONDOS EN AVANCE, CUENTA DE DEPOSITO: CUENTA UNICA DEL TESORO</t>
  </si>
  <si>
    <t>00099021001 DEPOSITO DE EFECTIVO, DEPOSITANTE: OSCAR R. VARGAS DEL CARPIO RIBERT, CONCEPTO: DEVOLUCION DE SALARIO DE MAYO - JUNIO 2014, CUENTA DE DEPOSITO: CUENTA UNICA DEL TESORO</t>
  </si>
  <si>
    <t>00099021001 DEPOSITO DE EFECTIVO, DEPOSITANTE: ABEL ANDRES CAMACHO FERRER, CONCEPTO: REMUNERACION MAXIMA, CUENTA DE DEPOSITO: CUENTA UNICA DEL TESORO</t>
  </si>
  <si>
    <t>00015011108 DEP.DE CHEQ.AJENOS,RET.DE CAM.,CONCEPTO: DEVOLUCION DE RECURSOS(REMANENTE),DEP.: MIN. DE GOBIERNO , PROCEDENCIA: BANCO UNION S.A., CHEQUE: 50629, FECHA DE EMISION:20/09/2016</t>
  </si>
  <si>
    <t>00099021001 DEPOSITO DE EFECTIVO, DEPOSITANTE: SILVESTRE PILLCO NINA, CONCEPTO: DOBLE PERCEPCION, CUENTA DE DEPOSITO: CUENTA UNICA DEL TESORO</t>
  </si>
  <si>
    <t>AUTORIDAD DE REGULACION FISCALIZACION DE TELECOMUNICACIONES Y TRANSPORTES ""ATT"</t>
  </si>
  <si>
    <t>00099021001 DEPOSITO DE EFECTIVO, DEPOSITANTE: PABLO PATON TAPIA, CONCEPTO: DEV. TASA DE EMBARQUE LPZ - RIB ANH, CUENTA DE DEPOSITO: CUENTA UNICA DEL TESORO</t>
  </si>
  <si>
    <t>00591012003 DEPOSITO DE EFECTIVO, DEPOSITANTE: ELSA RAMOS MAMANI, CONCEPTO: DEVOLUCION DE SALDO EN FONDO DE AVANCE, CUENTA DE DEPOSITO: CUENTA UNICA DEL TESORO</t>
  </si>
  <si>
    <t>00660102001 DEP.DE CHEQ.AJENOS,RET.DE CAM.,CONCEPTO: PARA REALIZAR REVERSION POR EXECESO DE LLAMADAS TELEFONICAS JULIO - 2016,DEP.: ORGANO JUDICIAL - DTO POTOSI , PROCEDENCIA: BANCO UNION S.A., CHEQUE: 843, FECHA DE EMISION:21/09/2016</t>
  </si>
  <si>
    <t>00660012006 DEP.DE CHEQ.AJENOS,RET.DE CAM.,CONCEPTO: EXECESO DE LLAMADAS TELEFONICAS GESTION 2014 - 2013,DEP.: ORGANO JUDICIAL - DTO POTOSI , PROCEDENCIA: BANCO UNION S.A., CHEQUE: 844, FECHA DE EMISION:21/09/2016</t>
  </si>
  <si>
    <t>00660042001 DEP.DE CHEQ.AJENOS,RET.DE CAM.,CONCEPTO: DEVOLUCION DE CUENTAS POR COBRAR MERCEDES ESCALERA AGOSTO 2016,DEP.: ORGANO JUDICIAL - TRIBUNAL AGROAMBIENTAL , PROCEDENCIA: BANCO UNION S.A., CHEQUE: 365, FECHA DE EMISION:20/09/2016</t>
  </si>
  <si>
    <t>00660012006 DEP.DE CHEQ.AJENOS,RET.DE CAM.,CONCEPTO: DEVOLUCION DE PASAJES Y VIATICOS SEGUN INF. DE AUDITORIA CYNTHIA HUARACHI,DEP.: ORGANO JUDICIAL - TRIBUNAL AGROAMBIENTAL , PROCEDENCIA: BANCO UNION S.A., CHEQUE: 367, FECHA DE EMISION:20/09/2016</t>
  </si>
  <si>
    <t>00660042001 DEP.DE CHEQ.AJENOS,RET.DE CAM.,CONCEPTO: DEVOLUCION CUENTAS POR COBRAR FREDDY SEVERINO GESTIONES ANTERIORES,DEP.: ORGANO JUDICIAL - TRIBUNAL AGROAMBIENTAL , PROCEDENCIA: BANCO UNION S.A., CHEQUE: 366, FECHA DE EMISION:20/09/2016</t>
  </si>
  <si>
    <t>00099021001 DEPOSITO DE EFECTIVO, DEPOSITANTE: MARIA GABRIELA JUSTINIANO DE REYES, CONCEPTO: DOBLE PERCEPCION, CUENTA DE DEPOSITO: CUENTA UNICA DEL TESORO</t>
  </si>
  <si>
    <t>00099021001 DEP.DE CHEQ.AJENOS,RET.DE CAM.,CONCEPTO: DEVOLUCION DE PASAJES AEREOS,DEP.: AGENCIA NACIONAL DE HIDROCARBUROS , PROCEDENCIA: BANCO UNION S.A., CHEQUE: 3935, FECHA DE EMISION:22/09/2016</t>
  </si>
  <si>
    <t>00010011102 DEP.DE CHEQ.AJENOS,RET.DE CAM.,CONCEPTO: RECAUDACION DE GESTORIA CONSULAR JULIO AGOSTO/2016,DEP.: CONSULADO QUIACA-ARGENTINA , PROCEDENCIA: BANCO UNION S.A., CHEQUE: 983, FECHA DE EMISION:26/09/2016</t>
  </si>
  <si>
    <t>00099021001 DEP.DE CHEQ.AJENOS,RET.DE CAM.,CONCEPTO: DEVOLUCION DE FONDOS EN AVANCE DIST. POTOSI ANH,DEP.: AGENCIA NACIONAL DE HIDROCARBUROS , PROCEDENCIA: BANCO UNION S.A., CHEQUE: 166, FECHA DE EMISION:01/09/2016</t>
  </si>
  <si>
    <t>00523012001 DEP.DE CHEQ.AJENOS,RET.DE CAM.,CONCEPTO: PAGO POR LA PRESTACION DE SERVICIOS POSTALES,DEP.: ECOBOL , PROCEDENCIA: BANCO BISA S.A., CHEQUE: 2645, FECHA DE EMISION:20/09/2016</t>
  </si>
  <si>
    <t>00523012001 DEP.DE CHEQ.AJENOS,RET.DE CAM.,CONCEPTO: PAGO POR LA PRESTACION DE SERVICIOS POSTALES,DEP.: ECOBOL , PROCEDENCIA: BANCO BISA S.A., CHEQUE: 4731, FECHA DE EMISION:16/09/2016</t>
  </si>
  <si>
    <t>00523012001 DEP.DE CHEQ.AJENOS,RET.DE CAM.,CONCEPTO: PAGO POR LA PRESTACION DE SERVICIOS POSTALES,DEP.: ECOBOL , PROCEDENCIA: BANCO BISA S.A., CHEQUE: 5422, FECHA DE EMISION:05/09/2016</t>
  </si>
  <si>
    <t>00086038007 DEP.DE CHEQ.AJENOS,RET.DE CAM.,CONCEPTO: POR REVERSION DE FONDOS NO UTILIZADOS,DEP.: NOEL KEMPFF MERCADO-SERNAP , PROCEDENCIA: BANCO UNION S.A., CHEQUE: 959, FECHA DE EMISION:15/09/2016</t>
  </si>
  <si>
    <t>00523012001 DEP.DE CHEQ.AJENOS,RET.DE CAM.,CONCEPTO: PAGO POR LA PRESTACION DE SERVICIOS POSTALES,DEP.: ECOBOL , PROCEDENCIA: BANCO BISA S.A., CHEQUE: 2647, FECHA DE EMISION:12/09/2016</t>
  </si>
  <si>
    <t>00086038007 DEP.DE CHEQ.AJENOS,RET.DE CAM.,CONCEPTO: POR REVERSION DE FONDOS NO UTILIZADOS,DEP.: MANURIPI - SERNAP , PROCEDENCIA: BANCO UNION S.A., CHEQUE: 1554, FECHA DE EMISION:31/08/2016</t>
  </si>
  <si>
    <t>00523012001 DEP.DE CHEQ.AJENOS,RET.DE CAM.,CONCEPTO: PAGO POR LA PRESTACION DE SERVICIOS POSTALES,DEP.: ECOBOL , PROCEDENCIA: BANCO BISA S.A., CHEQUE: 2649, FECHA DE EMISION:12/09/2016</t>
  </si>
  <si>
    <t>00086038007 DEP.DE CHEQ.AJENOS,RET.DE CAM.,CONCEPTO: POR REVERSION DE FONDOS NO UTILIZADOS,DEP.: MANURIPI - SERNAP , PROCEDENCIA: BANCO UNION S.A., CHEQUE: 1556, FECHA DE EMISION:14/09/2016</t>
  </si>
  <si>
    <t>00523012001 DEP.DE CHEQ.AJENOS,RET.DE CAM.,CONCEPTO: PAGO POR LA PRESTACION DE SERVICIOS POSTALES,DEP.: ECOBOL , PROCEDENCIA: BANCO BISA S.A., CHEQUE: 1598, FECHA DE EMISION:12/09/2016</t>
  </si>
  <si>
    <t>00086038007 DEP.DE CHEQ.AJENOS,RET.DE CAM.,CONCEPTO: POR REVERSION DE FONDOS NO UTILIZADOS,DEP.: MANURIPI - SERNAP , PROCEDENCIA: BANCO UNION S.A., CHEQUE: 1555, FECHA DE EMISION:31/08/2016</t>
  </si>
  <si>
    <t>00523012001 DEP.DE CHEQ.AJENOS,RET.DE CAM.,CONCEPTO: PAGO POR LA PRESTACION DE SERVICIOS POSTALES,DEP.: ECOBOL , PROCEDENCIA: BANCO BISA S.A., CHEQUE: 5432, FECHA DE EMISION:13/09/2016</t>
  </si>
  <si>
    <t>00523012001 DEP.DE CHEQ.AJENOS,RET.DE CAM.,CONCEPTO: PAGO POR LA PRESTACION DE SERVICIOS POSTALES,DEP.: ECOBOL , PROCEDENCIA: BANCO BISA S.A., CHEQUE: 5162, FECHA DE EMISION:13/09/2016</t>
  </si>
  <si>
    <t>00099021001 DEPOSITO DE EFECTIVO, DEPOSITANTE: RICARDO GUTIERREZ APAZA, CONCEPTO: DOBLE PERCEPCION, CUENTA DE DEPOSITO: CUENTA UNICA DEL TESORO</t>
  </si>
  <si>
    <t>00523012001 DEP.DE CHEQ.AJENOS,RET.DE CAM.,CONCEPTO: PAGO POR LA PRESTACION DE SERVICIOS POSTALES Q,DEP.: ECOBOL , PROCEDENCIA: BANCO BISA S.A., CHEQUE: 1600, FECHA DE EMISION:14/09/2016</t>
  </si>
  <si>
    <t>00086031101 DEP.DE CHEQ.AJENOS,RET.DE CAM.,CONCEPTO: POR REVERSION DE FONDOS NO UTILIZADOS,DEP.: SERNAP - AMBORO , PROCEDENCIA: BANCO UNION S.A., CHEQUE: 819, FECHA DE EMISION:21/09/2016</t>
  </si>
  <si>
    <t>00523012001 DEP.DE CHEQ.AJENOS,RET.DE CAM.,CONCEPTO: PAGO POR LA PRESTACION DE SERVICIOS POSTALES,DEP.: ECOBOL , PROCEDENCIA: BANCO BISA S.A., CHEQUE: 12969, FECHA DE EMISION:14/09/2016</t>
  </si>
  <si>
    <t>00099021001 DEP.DE CHEQ.AJENOS,RET.DE CAM.,CONCEPTO: POR REVERSION DE FONDOS NO UTILIZADOS,DEP.: IÑAO - SERNAP , PROCEDENCIA: BANCO UNION S.A., CHEQUE: 636, FECHA DE EMISION:31/08/2016</t>
  </si>
  <si>
    <t>00523012001 DEP.DE CHEQ.AJENOS,RET.DE CAM.,CONCEPTO: PAGO POR LA PRESTACION DE SERVICIOS POSTALES,DEP.: ECOBOL , PROCEDENCIA: BANCO BISA S.A., CHEQUE: 1603, FECHA DE EMISION:15/09/2016</t>
  </si>
  <si>
    <t>00523012001 DEP.DE CHEQ.AJENOS,RET.DE CAM.,CONCEPTO: PAGO POR LA PRESTACION DE SERVICIOS POSTALES,DEP.: ECOBOL , PROCEDENCIA: BANCO BISA S.A., CHEQUE: 2653, FECHA DE EMISION:16/09/2016</t>
  </si>
  <si>
    <t>00099021001 DEP.DE CHEQ.AJENOS,RET.DE CAM.,CONCEPTO: POR REVERSION DE FONDOS NO UTILIZADOS,DEP.: EL PALMAR - SERNAP , PROCEDENCIA: BANCO UNION S.A., CHEQUE: 862, FECHA DE EMISION:15/09/2016</t>
  </si>
  <si>
    <t>00523012001 DEP.DE CHEQ.AJENOS,RET.DE CAM.,CONCEPTO: PAGO POR LA PRESTACION DE SERVICIOS POSTALES,DEP.: ECOBOL , PROCEDENCIA: BANCO BISA S.A., CHEQUE: 2651, FECHA DE EMISION:16/09/2016</t>
  </si>
  <si>
    <t>00523012001 DEP.DE CHEQ.AJENOS,RET.DE CAM.,CONCEPTO: PAGO POR LA PRESTACION DE SERVICIOS POSTALES,DEP.: ECOBOL , PROCEDENCIA: BANCO BISA S.A., CHEQUE: 12976, FECHA DE EMISION:16/09/2016</t>
  </si>
  <si>
    <t>00523012001 DEP.DE CHEQ.AJENOS,RET.DE CAM.,CONCEPTO: PAGO POR LA PRESTACION DE SERVICIOS POSTALES,DEP.: ECOBOL , PROCEDENCIA: BANCO UNION S.A., CHEQUE: 2733, FECHA DE EMISION:01/09/2016</t>
  </si>
  <si>
    <t>00523012001 DEP.DE CHEQ.AJENOS,RET.DE CAM.,CONCEPTO: PAGO POR LA PRESTACION DE SERVICIOS POSTALES,DEP.: ECOBOL , PROCEDENCIA: BANCO UNION S.A., CHEQUE: 2777, FECHA DE EMISION:16/09/2016</t>
  </si>
  <si>
    <t>00526012001 DEPOSITO DE EFECTIVO, DEPOSITANTE: YACIR JOSE CERDANO PACO, CONCEPTO: DEVOLUCION POR CUENATA DE PASAJE DE TRANSPORTE DE LA CIUDAD DE COCHABAMABA VILLA TUNARI, CUENTA DE DEPOSITO: CUENTA UNICA DEL TESORO</t>
  </si>
  <si>
    <t>00020011102 DEP.DE CHEQ.AJENOS,RET.DE CAM.,CONCEPTO: PAGO HABERES MES DE SEPTIEMBRE/2016 DGTAM, PARA PERSONAL EVENTUAL,DEP.: TRANSPORTE AEREO MILITAR , PROCEDENCIA: BANCO UNION S.A., CHEQUE: 16152, FECHA DE EMISION:26/09/2016</t>
  </si>
  <si>
    <t>00099021001 DEPOSITO DE EFECTIVO, DEPOSITANTE: JORGE TERAN - ATT, CONCEPTO: DEP. POR PERDIDA DE CREDENCIAL, CUENTA DE DEPOSITO: CUENTA UNICA DEL TESORO</t>
  </si>
  <si>
    <t>00212012018 DEPOSITO DE EFECTIVO, DEPOSITANTE: MIGUEL ANGEL DELGADILLO, CONCEPTO: INRA-DEVOLUCION DE COMBUSTIBLE, CUENTA DE DEPOSITO: CUENTA UNICA DEL TESORO</t>
  </si>
  <si>
    <t>00526012001 DEPOSITO DE EFECTIVO, DEPOSITANTE: DAVID ALIAGA BOLIVIA TV, CONCEPTO: DEVOLUCION, CUENTA DE DEPOSITO: CUENTA UNICA DEL TESORO</t>
  </si>
  <si>
    <t>00526012001 DEPOSITO DE EFECTIVO, DEPOSITANTE: MARCOS LLANOS-BOLIVIA TV, CONCEPTO: DEVOLUCION, CUENTA DE DEPOSITO: CUENTA UNICA DEL TESORO</t>
  </si>
  <si>
    <t>00526012001 DEPOSITO DE EFECTIVO, DEPOSITANTE: JAVIER DORADO-BOLIVIA TV, CONCEPTO: DEVOLUCION, CUENTA DE DEPOSITO: CUENTA UNICA DEL TESORO</t>
  </si>
  <si>
    <t>00526012001 DEPOSITO DE EFECTIVO, DEPOSITANTE: CELSO MAMANI-BOLIVIA TV, CONCEPTO: DEVOLUCION, CUENTA DE DEPOSITO: CUENTA UNICA DEL TESORO</t>
  </si>
  <si>
    <t>00526012001 DEPOSITO DE EFECTIVO, DEPOSITANTE: LUCIO ESCOBAR-BOLIVIA TV, CONCEPTO: DEVOLUCION, CUENTA DE DEPOSITO: CUENTA UNICA DEL TESORO</t>
  </si>
  <si>
    <t>00099021001 DEPOSITO DE EFECTIVO, DEPOSITANTE: BPM-IV "SLDO RODOLFO SICES", CONCEPTO: DEVOLUCION DE COMBUSTIBLE MES AGOSTO, CUENTA DE DEPOSITO: CUENTA UNICA DEL TESORO</t>
  </si>
  <si>
    <t>00099021001 DEPOSITO DE EFECTIVO, DEPOSITANTE: HECTOR RAFAEL QUEVEDO GUZMAN, CONCEPTO: LEY FINANCIAL (DEVOLUCION AGOSTO 2015 - NOTA SEDES LA PAZ, CUENTA DE DEPOSITO: CUENTA UNICA DEL TESORO</t>
  </si>
  <si>
    <t>00099021001 DEPOSITO DE EFECTIVO, DEPOSITANTE: HECTOR RAFAEL QUEVEDO GUZMAN, CONCEPTO: LEY FINANCIAL (DEVOLUCION) JULIO 2015 - NOTA SEDES LA PAZ, CUENTA DE DEPOSITO: CUENTA UNICA DEL TESORO</t>
  </si>
  <si>
    <t>00099021001 DEPOSITO DE EFECTIVO, DEPOSITANTE: HECTOR RAFAEL QUEVEDO GUZMAN, CONCEPTO: LEY FINANCIAL (DEVOLUCION) JUNIO 2015 - NOTA SEDES LA PAZ, CUENTA DE DEPOSITO: CUENTA UNICA DEL TESORO</t>
  </si>
  <si>
    <t>00099021001 DEPOSITO DE EFECTIVO, DEPOSITANTE: HECTOR RAFAEL QUEVEDO GUZMAN, CONCEPTO: LEY FINANCIAL DEVOLUCION MAYO 2015 - NOTA SEDES LA PAZ, CUENTA DE DEPOSITO: CUENTA UNICA DEL TESORO</t>
  </si>
  <si>
    <t>00081014202 DEPOSITO DE EFECTIVO, DEPOSITANTE: SPARTHA VARGAS TIRADO, CONCEPTO: DEVOLUCION DE UN DIA DE VIATICO; C-31; N° 1455, CUENTA DE DEPOSITO: CUENTA UNICA DEL TESORO</t>
  </si>
  <si>
    <t>00046114201 DEPOSITO DE EFECTIVO, DEPOSITANTE: ARAMAYO FLORES VERONICA, CONCEPTO: DEVOLUCION DE RECURSOS NO EJECUTADOS DE C-31-591, CUENTA DE DEPOSITO: CUENTA UNICA DEL TESORO</t>
  </si>
  <si>
    <t>00046114201 DEPOSITO DE EFECTIVO, DEPOSITANTE: TELLEZ PAZ HONEY, CONCEPTO: DEVOLUCION DE RECURSOS NO EJECUTADOS DE C31 - 557, CUENTA DE DEPOSITO: CUENTA UNICA DEL TESORO</t>
  </si>
  <si>
    <t>00046114201 DEPOSITO DE EFECTIVO, DEPOSITANTE: RODRIGUEZ TORREZ RUTH ABIGAIL, CONCEPTO: DEVOLUCION DE FONDOS NO EJECUTADOS DE C31 - 512, CUENTA DE DEPOSITO: CUENTA UNICA DEL TESORO</t>
  </si>
  <si>
    <t>00099021001 DEPOSITO DE EFECTIVO, DEPOSITANTE: CARLOS ANTONIO HUANCA QUISPE, CONCEPTO: REVERSION TOTAL DE PASAJES Y VIATICOS DE CUATRO DIAS, CUENTA DE DEPOSITO: CUENTA UNICA DEL TESORO</t>
  </si>
  <si>
    <t>00099021001 DEPOSITO DE EFECTIVO, DEPOSITANTE: MONJE VICENTE ARIAS MURILLO, CONCEPTO: DOBLE PERCEPCION, CUENTA DE DEPOSITO: CUENTA UNICA DEL TESORO</t>
  </si>
  <si>
    <t>00099021001 DEPOSITO DE EFECTIVO, DEPOSITANTE: MARCELA MAMANI CHOQUE, CONCEPTO: REVERSION EN GASTOS ESPECIALIZADOS, CUENTA DE DEPOSITO: CUENTA UNICA DEL TESORO</t>
  </si>
  <si>
    <t>00291012001 DEPOSITO DE EFECTIVO, DEPOSITANTE: ADMINISTRADORA BOLIVIANA DE CARRETERAS ABC, CONCEPTO: PREVENTIVO C-31 1131, CUENTA DE DEPOSITO: CUENTA UNICA DEL TESORO</t>
  </si>
  <si>
    <t>00223012001 DEPOSITO DE EFECTIVO, DEPOSITANTE: JHONNY VALERIO CHOQUE VALENCIA, CONCEPTO: DEVOLUCION DE VIATICOS AL PREVENTIVO C-31 N°785, CUENTA DE DEPOSITO: CUENTA UNICA DEL TESORO</t>
  </si>
  <si>
    <t>00225024102 DEPOSITO DE EFECTIVO, DEPOSITANTE: MIGUEL ANGEL SILVA RIOS, CONCEPTO: RETENCION IMPOSITIVA POR CAPACITACION, CUENTA DE DEPOSITO: CUENTA UNICA DEL TESORO</t>
  </si>
  <si>
    <t>00225024102 DEPOSITO DE EFECTIVO, DEPOSITANTE: MIGUEL ANGEL SILVA RIOS, CONCEPTO: DEVOLUCION SALDO DE FONDO EN AVANCE, CUENTA DE DEPOSITO: CUENTA UNICA DEL TESORO</t>
  </si>
  <si>
    <t>00225024102 DEPOSITO DE EFECTIVO, DEPOSITANTE: MIGUEL ANGEL SILVA RIOS, CONCEPTO: RETENCION IMPOSITIVA POR ALIMENTACION, CUENTA DE DEPOSITO: CUENTA UNICA DEL TESORO</t>
  </si>
  <si>
    <t>00046058003 DEPOSITO DE EFECTIVO, DEPOSITANTE: FILOMENA MAMANI CRISPIN, CONCEPTO: DEVOLUCION SALDO, CUENTA DE DEPOSITO: CUENTA UNICA DEL TESORO</t>
  </si>
  <si>
    <t>00682018001 DEPOSITO DE EFECTIVO, DEPOSITANTE: EDWIN EFRAIN CONTRERAS MAMANI, CONCEPTO: DEP. POR DEVOLUCION SALDO DE FONDO EN AVANCE, CUENTA DE DEPOSITO: CUENTA UNICA DEL TESORO</t>
  </si>
  <si>
    <t>00212082004 DEPOSITO DE EFECTIVO, DEPOSITANTE: NANO PABLO SANTANDER CONDORI, CONCEPTO: DEVOLUCION DE PUBLICIDAD, CUENTA DE DEPOSITO: CUENTA UNICA DEL TESORO</t>
  </si>
  <si>
    <t>00340012003 DEP.DE CHEQ.AJENOS,RET.DE CAM.,CONCEPTO: REPOSICIÓN DE 9 LICENCIAS EXTRAVIADAS POR EL COURIER LINE HOUSE SERVICIOS S.R.L.,DEP.: SEGIP - OF. NACIONAL , PROCEDENCIA: BANCO UNION S.A., CHEQUE: 9853, FECHA DE EMISION:12/09/2016</t>
  </si>
  <si>
    <t>00046104202 DEPOSITO DE EFECTIVO, DEPOSITANTE: MIGUEL SEOANE GOMEZ, CONCEPTO: REVERSION DE FONDOS NO UTILIZADOS, CUENTA DE DEPOSITO: CUENTA UNICA DEL TESORO</t>
  </si>
  <si>
    <t>00046104201 DEPOSITO DE EFECTIVO, DEPOSITANTE: RUTH CAMA CRISPIN JEFE DE ENSEÑANZA CBBA, CONCEPTO: REVERSION, CUENTA DE DEPOSITO: CUENTA UNICA DEL TESORO</t>
  </si>
  <si>
    <t>00313012004 DEPOSITO DE EFECTIVO, DEPOSITANTE: AUT. DE FISCA. Y CONTROL DE PENSIONES Y SEGUROS, CONCEPTO: REVERSION PAGO ENERGIA ELECTRICA, MES DE JUNIO, REGIONAL DE MONTERO, CUENTA DE DEPOSITO: CUENTA UNICA DEL TESORO</t>
  </si>
  <si>
    <t>00015011108 DEPOSITO DE EFECTIVO, DEPOSITANTE: GONZALO MAMANI CALLISAYA, CONCEPTO: DE EXCEDENTE DE TELEFONIA MOVIL COMUN MONTO LIMITADO DE CONSUMO, CUENTA DE DEPOSITO: CUENTA UNICA DEL TESORO</t>
  </si>
  <si>
    <t>00046021107 DEP.DE CHEQ.AJENOS,RET.DE CAM.,CONCEPTO: PAGO DE SUELDOS AL PERSONAL DEL CENETROP,DEP.: MINISTERIO DE SALUD , PROCEDENCIA: BANCO UNION S.A., CHEQUE: 11801, FECHA DE EMISION:20/09/2016</t>
  </si>
  <si>
    <t>00099021001 DEPOSITO DE EFECTIVO, DEPOSITANTE: ROBERTO CACHI CHACON, CONCEPTO: RECUPERACION DE PERCEPCION INDEBIDA DE HABERES, CUENTA DE DEPOSITO: CUENTA UNICA DEL TESORO</t>
  </si>
  <si>
    <t>00312018701 DEPOSITO DE EFECTIVO, DEPOSITANTE: ABT, CONCEPTO: FONABOSQUE PREVENTIVO N° 2480, CUENTA DE DEPOSITO: CUENTA UNICA DEL TESORO</t>
  </si>
  <si>
    <t>00312018701 DEPOSITO DE EFECTIVO, DEPOSITANTE: ABT, CONCEPTO: PREVENTIVO N° 2870, CUENTA DE DEPOSITO: CUENTA UNICA DEL TESORO</t>
  </si>
  <si>
    <t>00222014407 DEPOSITO DE EFECTIVO, DEPOSITANTE: JHONNY HERRERA CADENA, CONCEPTO: REVERSION DE GASTO, CUENTA DE DEPOSITO: CUENTA UNICA DEL TESORO</t>
  </si>
  <si>
    <t>00132012003 DEPOSITO DE EFECTIVO, DEPOSITANTE: SEDEM - PAPELBOL, CONCEPTO: REVERSION DE FONDOS NO UTILIZADOS, CUENTA DE DEPOSITO: CUENTA UNICA DEL TESORO</t>
  </si>
  <si>
    <t>00190012003 DEPOSITO DE EFECTIVO, DEPOSITANTE: BORIS ORTIZ LOAYZA, CONCEPTO: DEVOLUCION DE VIATICOS POR VIAJE A LOS MUNICIPIOS DE GUANAY Y BATALLAS DEL 20 AL 22 DE JULIO, CUENTA DE DEPOSITO: CUENTA UNICA DEL TESORO</t>
  </si>
  <si>
    <t>00190012003 DEPOSITO DE EFECTIVO, DEPOSITANTE: GUSTAVO QUISBERT VILLARROEL, CONCEPTO: DEVOLUCIÓN DE VIÁTICOS POR VIAJE A PUERTO SUAREZ DEL 12 AL 14 DE JULIO, CUENTA DE DEPOSITO: CUENTA UNICA DEL TESORO</t>
  </si>
  <si>
    <t>00190012003 DEPOSITO DE EFECTIVO, DEPOSITANTE: ARIEL ALVAREZ CONTRERAS, CONCEPTO: DEVOLUCIÓN DE VIÁTICOS POR VIAJE AL MUNICIPIO EL TORNO EL 22 DE JULIO, CUENTA DE DEPOSITO: CUENTA UNICA DEL TESORO</t>
  </si>
  <si>
    <t>00190012003 DEPOSITO DE EFECTIVO, DEPOSITANTE: AMILCAR ONDARZA GUTIERREZ, CONCEPTO: DEVOLUCION DE VIATICOS POR VIAJE AL MUNICIPIO CAIRONA DEL 20 AL 22 DE JULIO, CUENTA DE DEPOSITO: CUENTA UNICA DEL TESORO</t>
  </si>
  <si>
    <t>00523012001 DEP.DE CHEQ.AJENOS,RET.DE CAM.,CONCEPTO: PAGO POR PRESTACION DE SERVICIOS POSTALES,DEP.: ECOBOL , PROCEDENCIA: BANCO BISA S.A., CHEQUE: 114, FECHA DE EMISION:23/09/2016</t>
  </si>
  <si>
    <t>00253014104 DEP.DE CHEQ.AJENOS,RET.DE CAM.,CONCEPTO: TRANSFERENCIA DE RECURSOS GOBIERNO AUTONOMO MUNICIPAL DE VILLA TUNARI,DEP.: GAM DE VILLA TUNARI , PROCEDENCIA: BANCO UNION S.A., CHEQUE: 809, FECHA DE EMISION:22/09/2016</t>
  </si>
  <si>
    <t>00253014209 DEP.DE CHEQ.AJENOS,RET.DE CAM.,CONCEPTO: DEP. GOBIERNO AUTONOMO MUNICIPAL DE VILLA TUNARI,DEP.: GAM DE VILLA TUNARI , PROCEDENCIA: BANCO UNION S.A., CHEQUE: 810, FECHA DE EMISION:22/09/2016</t>
  </si>
  <si>
    <t>00253014206 DEP.DE CHEQ.AJENOS,RET.DE CAM.,CONCEPTO: TRANSFERENCIA DE RECURSOS DEL GOBIERNO AUTONOMO MUNICIPAL DE SANTA CRUZ,DEP.: GAM SANTA CRUZ , PROCEDENCIA: BANCO UNION S.A., CHEQUE: 811, FECHA DE EMISION:26/09/2016</t>
  </si>
  <si>
    <t>00046104202 DEPOSITO DE EFECTIVO, DEPOSITANTE: JOSE DANIEL OSORIO, CONCEPTO: REVERSIÓN DE FONDOS NO UTILIZADOS, CUENTA DE DEPOSITO: CUENTA UNICA DEL TESORO</t>
  </si>
  <si>
    <t>00253014103 DEP.DE CHEQ.AJENOS,RET.DE CAM.,CONCEPTO: DEP. CONTRAPARTE GOBIERNO AUTONOMO MUNICIPAL DE GUAQUI,DEP.: GAM GUAQUI , PROCEDENCIA: BANCO UNION S.A., CHEQUE: 812, FECHA DE EMISION:26/09/2016</t>
  </si>
  <si>
    <t>00212012018 DEPOSITO DE EFECTIVO, DEPOSITANTE: FELIPE LIMACHI, CONCEPTO: INRA - DEVOLUCION DE COMBUSTIBLE, CUENTA DE DEPOSITO: CUENTA UNICA DEL TESORO</t>
  </si>
  <si>
    <t>00212012018 DEPOSITO DE EFECTIVO, DEPOSITANTE: MIGUEL ANGEL SORIA BERRIOTT, CONCEPTO: INRA - DEVOLUCION DE COMBUSTIBLE, CUENTA DE DEPOSITO: CUENTA UNICA DEL TESORO</t>
  </si>
  <si>
    <t>00099021001 DEP.DE CHEQ.AJENOS,RET.DE CAM.,CONCEPTO: POR REVERSIÓN DE FONDOS NO UTILIZADOS,DEP.: TORO TORO - SERNAP , PROCEDENCIA: BANCO UNION S.A., CHEQUE: 646, FECHA DE EMISION:08/09/2016</t>
  </si>
  <si>
    <t>00099021001 DEP.DE CHEQ.AJENOS,RET.DE CAM.,CONCEPTO: POR REVERSIÓN DE FONDOS NO UTILIZADOS,DEP.: SAN MATIAS - SERNAP , PROCEDENCIA: BANCO UNION S.A., CHEQUE: 1415, FECHA DE EMISION:31/08/2016</t>
  </si>
  <si>
    <t>00254014101 DEP.DE CHEQ.AJENOS,RET.DE CAM.,CONCEPTO: TRANSFERENCIA DE RECURSOS PARA EL SEGURO AGRARIO DEL MUNICIPIO DE VIACHA,DEP.: INSTITUTO DEL SEGURO AGRARIO , PROCEDENCIA: BANCO UNION S.A., CHEQUE: 707, FECHA DE EMISION:07/09/2016</t>
  </si>
  <si>
    <t>00254014101 DEP.DE CHEQ.AJENOS,RET.DE CAM.,CONCEPTO: TRANSFERENCIA DE RECURSOS PARA EL SEGURO AGRARIO DEL MUNICIPIO DE VITICHI,DEP.: INSTITUTO DEL SEGURO AGRARIO , PROCEDENCIA: BANCO UNION S.A., CHEQUE: 708, FECHA DE EMISION:07/09/2016</t>
  </si>
  <si>
    <t>00254014101 DEP.DE CHEQ.AJENOS,RET.DE CAM.,CONCEPTO: TRANSFERENCIA DE RECURSOS PARA EL SEGURO AGRARIO DEL MUNICIPIO DE YACO,DEP.: INSTITUTO DEL SEGURO AGRARIO , PROCEDENCIA: BANCO UNION S.A., CHEQUE: 709, FECHA DE EMISION:07/09/2016</t>
  </si>
  <si>
    <t>00254014101 DEP.DE CHEQ.AJENOS,RET.DE CAM.,CONCEPTO: TRANSFERENCIA DE RECURSOS PARA EL SEGURO AGRARIO DEL MUNICIPIO DE BATALLAS,DEP.: INSTITUTO DEL SEGURO AGRARIO , PROCEDENCIA: BANCO UNION S.A., CHEQUE: 721, FECHA DE EMISION:08/09/2016</t>
  </si>
  <si>
    <t>00254014101 DEP.DE CHEQ.AJENOS,RET.DE CAM.,CONCEPTO: TRANSFERENCIA DE RECURSOS PARA EL SEGURO AGRARIO DEL MUNICIPIO DE COLQUECHACA,DEP.: INSTITUTO DEL SEGURO AGRARIO , PROCEDENCIA: BANCO UNION S.A., CHEQUE: 722, FECHA DE EMISION:08/09/2016</t>
  </si>
  <si>
    <t>00224012002 DEPOSITO DE EFECTIVO, DEPOSITANTE: JOSEPH JOHN TAPIA GUTIERREZ, CONCEPTO: DEVOLUCIÓN DE RECURSOS PASAJES NO UTILIZADOS, CUENTA DE DEPOSITO: CUENTA UNICA DEL TESORO</t>
  </si>
  <si>
    <t>00099021001 DEPOSITO DE EFECTIVO, DEPOSITANTE: VICTOR E. MARTINEZ GONZALES, CONCEPTO: REVERSION POR CONCEPTO DE VIATICOS DEL 13%, CUENTA DE DEPOSITO: CUENTA UNICA DEL TESORO</t>
  </si>
  <si>
    <t>00099021001 DEPOSITO DE EFECTIVO, DEPOSITANTE: JUAN JOSE HERRERA PAZ, CONCEPTO: REVERSION POR CONCEPTO DE VIATICOS DEL 13%, CUENTA DE DEPOSITO: CUENTA UNICA DEL TESORO</t>
  </si>
  <si>
    <t>00291012006 DEPOSITO DE EFECTIVO, DEPOSITANTE: ABC OFICINA CENTRAL, CONCEPTO: DEVOLUCIÓN DE VIÁTICOS, CUENTA DE DEPOSITO: CUENTA UNICA DEL TESORO</t>
  </si>
  <si>
    <t>00066011102 DEP.DE CHEQ.AJENOS,RET.DE CAM.,CONCEPTO: REVERSION DE FONDOS EN CUSTODIA,DEP.: MINISTERIO DE PLANIFICACION DEL DESARROLLO , PROCEDENCIA: BANCO UNION S.A., CHEQUE: 6395, FECHA DE EMISION:22/09/2016</t>
  </si>
  <si>
    <t>00066011102 DEP.DE CHEQ.AJENOS,RET.DE CAM.,CONCEPTO: REVERSION DE FONDOS EN CUSTODIA,DEP.: MINISTERIO DE PLANIFICACION DEL DESARROLLO , PROCEDENCIA: BANCO UNION S.A., CHEQUE: 6394, FECHA DE EMISION:21/09/2016</t>
  </si>
  <si>
    <t>00591012001 DEP.DE CHEQ.AJENOS,RET.DE CAM.,CONCEPTO: RECAUDACION,DEP.: EMP. EST. DE TRANS. POR CABLE-MI TELEFERICO , PROCEDENCIA: BANCO UNION S.A., CHEQUE: 888, FECHA DE EMISION:14/09/2016</t>
  </si>
  <si>
    <t>00591012001 DEP.DE CHEQ.AJENOS,RET.DE CAM.,CONCEPTO: RECAUDACION,DEP.: EMP. EST. DE TRANS. POR CABLE-MI TELEFERICO , PROCEDENCIA: BANCO UNION S.A., CHEQUE: 889, FECHA DE EMISION:15/09/2016</t>
  </si>
  <si>
    <t>00066011102 DEP.DE CHEQ.AJENOS,RET.DE CAM.,CONCEPTO: REVERSION DE FONDOS EN CUSTODIA,DEP.: MINISTERIO DE PLANIFICACION DEL DESARROLLO , PROCEDENCIA: BANCO UNION S.A., CHEQUE: 6391, FECHA DE EMISION:21/09/2016</t>
  </si>
  <si>
    <t>00066011102 DEP.DE CHEQ.AJENOS,RET.DE CAM.,CONCEPTO: REVERSION DE FONDOS EN CUSTODIA,DEP.: MINISTERIO DE PLANIFICACION DEL DESARROLLO , PROCEDENCIA: BANCO UNION S.A., CHEQUE: 6393, FECHA DE EMISION:21/09/2016</t>
  </si>
  <si>
    <t>00591012001 DEP.DE CHEQ.AJENOS,RET.DE CAM.,CONCEPTO: RECAUDACIONES,DEP.: EMP. EST. DE TRANS. POR CABLE-MI TELEFERICO , PROCEDENCIA: BANCO UNION S.A., CHEQUE: 893, FECHA DE EMISION:23/09/2016</t>
  </si>
  <si>
    <t>00066011102 DEP.DE CHEQ.AJENOS,RET.DE CAM.,CONCEPTO: REVERSION DE FONDOS EN CUSTODIA,DEP.: MINISTERIO DE PLANIFICACION DEL DESARROLLO , PROCEDENCIA: BANCO UNION S.A., CHEQUE: 6392, FECHA DE EMISION:21/09/2016</t>
  </si>
  <si>
    <t>00591012001 DEP.DE CHEQ.AJENOS,RET.DE CAM.,CONCEPTO: RECAUDACIONES,DEP.: EMP. EST. DE TRANS. POR CABLE-MI TELEFERICO , PROCEDENCIA: BANCO UNION S.A., CHEQUE: 892, FECHA DE EMISION:23/09/2016</t>
  </si>
  <si>
    <t>00591012001 DEP.DE CHEQ.AJENOS,RET.DE CAM.,CONCEPTO: RECAUDACIONES,DEP.: EMP. EST. DE TRANS. POR CABLE-MI TELEFERICO , PROCEDENCIA: BANCO UNION S.A., CHEQUE: 895, FECHA DE EMISION:23/09/2016</t>
  </si>
  <si>
    <t>00591012001 DEP.DE CHEQ.AJENOS,RET.DE CAM.,CONCEPTO: RECAUDACIONES,DEP.: EMP. EST. DE TRANS. POR CABLE-MI TELEFERICO , PROCEDENCIA: BANCO UNION S.A., CHEQUE: 894, FECHA DE EMISION:23/09/2016</t>
  </si>
  <si>
    <t>00223012001 DEPOSITO DE EFECTIVO, DEPOSITANTE: FELIPE SANTIAGO QUISPE ARIZACA, CONCEPTO: DEVOLUCION DE VIATICOS AL PREVENTIVO C-31 N° 733, CUENTA DE DEPOSITO: CUENTA UNICA DEL TESORO</t>
  </si>
  <si>
    <t>00591012001 DEP.DE CHEQ.AJENOS,RET.DE CAM.,CONCEPTO: RECUADACIONES,DEP.: EMP. EST. DE TRANS. POR CABLE-MI TELEFERICO , PROCEDENCIA: BANCO UNION S.A., CHEQUE: 896, FECHA DE EMISION:23/09/2016</t>
  </si>
  <si>
    <t>00591012001 DEP.DE CHEQ.AJENOS,RET.DE CAM.,CONCEPTO: RECAUDACIONES,DEP.: EMP. EST. DE TRANS. POR CABLE-MI TELEFERICO , PROCEDENCIA: BANCO UNION S.A., CHEQUE: 897, FECHA DE EMISION:23/09/2016</t>
  </si>
  <si>
    <t>00591012001 DEP.DE CHEQ.AJENOS,RET.DE CAM.,CONCEPTO: RECAUDACIONES,DEP.: EMP. EST. DE TRANS. POR CABLE-MI TELEFERICO , PROCEDENCIA: BANCO UNION S.A., CHEQUE: 898, FECHA DE EMISION:23/09/2016</t>
  </si>
  <si>
    <t>00591012001 DEP.DE CHEQ.AJENOS,RET.DE CAM.,CONCEPTO: RECAUDACIONES,DEP.: EMP. EST. DE TRANS. POR CABLE-MI TELEFERICO , PROCEDENCIA: BANCO UNION S.A., CHEQUE: 899, FECHA DE EMISION:23/09/2016</t>
  </si>
  <si>
    <t>00591012001 DEP.DE CHEQ.AJENOS,RET.DE CAM.,CONCEPTO: RECAUDACIONES,DEP.: EMP. EST. DE TRANS. POR CABLE-MI TELEFERICO , PROCEDENCIA: BANCO UNION S.A., CHEQUE: 900, FECHA DE EMISION:23/09/2016</t>
  </si>
  <si>
    <t>00591012001 DEP.DE CHEQ.AJENOS,RET.DE CAM.,CONCEPTO: RECAUDACIONES,DEP.: EMP. EST. DE TRANS. POR CABLE-MI TELEFERICO , PROCEDENCIA: BANCO UNION S.A., CHEQUE: 901, FECHA DE EMISION:23/09/2016</t>
  </si>
  <si>
    <t>00099021001 DEPOSITO DE EFECTIVO, DEPOSITANTE: HUGO GARCIA BALLESTEROS, CONCEPTO: DEVOLUCION DE HABERES, CUENTA DE DEPOSITO: CUENTA UNICA DEL TESORO</t>
  </si>
  <si>
    <t>00020011102 DEP.DE CHEQ.AJENOS,RET.DE CAM.,CONCEPTO: PAGO DE HABERES DEL MES DE SEPTIEMBRE72016 DGTAM PERSONAL CONSULTOR DE LINEA,DEP.: TRANSPORTE AEREO MILITAR , PROCEDENCIA: BANCO UNION S.A., CHEQUE: 16155, FECHA DE EMISION:26/09/2016</t>
  </si>
  <si>
    <t>AUTORIDAD DE FISCALIZACION DE EMPRESAS  "AEMP"</t>
  </si>
  <si>
    <t>00315012002 DEP.DE CHEQ.AJENOS,RET.DE CAM.,CONCEPTO: DEVOLUCION DE FONDOS ASIGNADOS,DEP.: LACTEOSBOL , PROCEDENCIA: BANCO UNION S.A., CHEQUE: 4405, FECHA DE EMISION:23/09/2016</t>
  </si>
  <si>
    <t>00016011101 DEPOSITO DE EFECTIVO, DEPOSITANTE: MAGALY DE LA BORDA DE LLANO, CONCEPTO: DEVOLUCION, CUENTA DE DEPOSITO: CUENTA UNICA DEL TESORO</t>
  </si>
  <si>
    <t>00099021001 DEPOSITO DE EFECTIVO, DEPOSITANTE: RODRIGO FABIO CONDORI MAMANI, CONCEPTO: DEVOLUCION DE HABERES, CUENTA DE DEPOSITO: CUENTA UNICA DEL TESORO</t>
  </si>
  <si>
    <t>00016011101 DEPOSITO DE EFECTIVO, DEPOSITANTE: MAGALY DE LA BORDA DE LLANO, CONCEPTO: DEVOLUCION DE PASAJES Y VIATICOS, CUENTA DE DEPOSITO: CUENTA UNICA DEL TESORO</t>
  </si>
  <si>
    <t>00526012001 DEPOSITO DE EFECTIVO, DEPOSITANTE: BOLIVIA TV-MIGUEL MANCILLA TINTAYA, CONCEPTO: DEVOLUCION DE PASAJE, CUENTA DE DEPOSITO: CUENTA UNICA DEL TESORO</t>
  </si>
  <si>
    <t>00526012001 DEPOSITO DE EFECTIVO, DEPOSITANTE: BOLIVIA TV-FORTUNATO ALIAGA AGUILAR, CONCEPTO: DEVOLUCION DE PASAJE, CUENTA DE DEPOSITO: CUENTA UNICA DEL TESORO</t>
  </si>
  <si>
    <t>00212012001 DEPOSITO DE EFECTIVO, DEPOSITANTE: FERNANDO PARRA-INRA-DN, CONCEPTO: DEVOLUCION DE GASTOS OPERATIVOS, CUENTA DE DEPOSITO: CUENTA UNICA DEL TESORO</t>
  </si>
  <si>
    <t>00099021001 DEPOSITO DE EFECTIVO, DEPOSITANTE: MARIA LIZETH LISIDRO RAMOS - MIN DE DEPORTES, CONCEPTO: SALDO DE FONDOS EN AVANCE DE LA 4TA VERSIÓN DE LA CARRERA PEDESTRE 10K "PRESIDENTE EVO" SC 2016, CUENTA DE DEPOSITO: CUENTA UNICA DEL TESORO</t>
  </si>
  <si>
    <t>00099021001 DEPOSITO DE EFECTIVO, DEPOSITANTE: MELISA ABALOS CHOQUE, CONCEPTO: SALDO DE FONDO EN AVANCE, CUENTA DE DEPOSITO: CUENTA UNICA DEL TESORO</t>
  </si>
  <si>
    <t>00041031107 DEPOSITO DE EFECTIVO, DEPOSITANTE: JUAN JOSE MENDOZA AGUIRRE - IBMETRO, CONCEPTO: DEVOLUCION GASTOS OPERATIVOS, VIAJE A ORURO Y TUPIZA EMPRESA Y.P.F.B. LOGISTICA, CUENTA DE DEPOSITO: CUENTA UNICA DEL TESORO</t>
  </si>
  <si>
    <t>00041031107 DEPOSITO DE EFECTIVO, DEPOSITANTE: ERIK GUEVARA MURILLO - IBMETRO, CONCEPTO: DEVOLUCION GASTOS OPERATIVOS, INUSTRIAS DE ACEITE FINO S.A., CUENTA DE DEPOSITO: CUENTA UNICA DEL TESORO</t>
  </si>
  <si>
    <t>00099021001 DEPOSITO DE EFECTIVO, DEPOSITANTE: MMA Y A MINISTERIO DE MEDIO AMBIENTE Y AGUA, CONCEPTO: DEVOLUCION DE FONDOS EN AVANCE, CUENTA DE DEPOSITO: CUENTA UNICA DEL TESORO</t>
  </si>
  <si>
    <t>00099021001 DEPOSITO DE EFECTIVO, DEPOSITANTE: ESCUELA MILITAR DE MÚSICA DEL EJERCITO, CONCEPTO: REVERSIÓN POR SALDOS NO EJECUTADOS COMBUSTIBLE MES JUNIO 2016, CUENTA DE DEPOSITO: CUENTA UNICA DEL TESORO</t>
  </si>
  <si>
    <t>00015011108 DEPOSITO DE EFECTIVO, DEPOSITANTE: EDGAR MAMANI CUSI, CONCEPTO: EXCEDENTE DE LLAMADAS, CUENTA DE DEPOSITO: CUENTA UNICA DEL TESORO</t>
  </si>
  <si>
    <t>00016011101 DEPOSITO DE EFECTIVO, DEPOSITANTE: ROSARIO SOLIZ FERNANDEZ, CONCEPTO: DEVOLUCIÓN PASAJES, CUENTA DE DEPOSITO: CUENTA UNICA DEL TESORO</t>
  </si>
  <si>
    <t>00526012001 DEPOSITO DE EFECTIVO, DEPOSITANTE: JORGE ROBERTO PAREDES PEREZ - BOLIVIA TV, CONCEPTO: DEVOLUCION PASAJES BOLIVIA TV, CUENTA DE DEPOSITO: CUENTA UNICA DEL TESORO</t>
  </si>
  <si>
    <t>00015011108 DEPOSITO DE EFECTIVO, DEPOSITANTE: NINETH CRESPO ALVAREZ, CONCEPTO: EXCESO DE CONSUMO DE LINEA CORPORATIVA MES JULIO, CUENTA DE DEPOSITO: CUENTA UNICA DEL TESORO</t>
  </si>
  <si>
    <t>00015011108 DEPOSITO DE EFECTIVO, DEPOSITANTE: NINETH CRESPO ALVAREZ, CONCEPTO: EXCESO DE CONSUMO DE LINEA CORPORATIVA MES FEBRERO, CUENTA DE DEPOSITO: CUENTA UNICA DEL TESORO</t>
  </si>
  <si>
    <t>00015011108 DEPOSITO DE EFECTIVO, DEPOSITANTE: NINETH CRESPO ALVAREZ, CONCEPTO: EXCESO DE CONSUMO LINEA CORPORATIVA MES JUNIO, CUENTA DE DEPOSITO: CUENTA UNICA DEL TESORO</t>
  </si>
  <si>
    <t>00015011108 DEPOSITO DE EFECTIVO, DEPOSITANTE: NINETH CRESPO ALVAREZ, CONCEPTO: EXCESO DE CONSUMO DE LINEA CORPORATIVA MES MAYO, CUENTA DE DEPOSITO: CUENTA UNICA DEL TESORO</t>
  </si>
  <si>
    <t>00015011108 DEPOSITO DE EFECTIVO, DEPOSITANTE: NINETH CRESPO ALVAREZ, CONCEPTO: EXCESO DE CONSUMO DE LINEA CORPORATIVO MES MARZO, CUENTA DE DEPOSITO: CUENTA UNICA DEL TESORO</t>
  </si>
  <si>
    <t>00015011108 DEPOSITO DE EFECTIVO, DEPOSITANTE: NINETH CRESPO ALVAREZ, CONCEPTO: EXCESO DE CONSUMO LINEA CORPORATIVA MES ABRIL, CUENTA DE DEPOSITO: CUENTA UNICA DEL TESORO</t>
  </si>
  <si>
    <t>00066077001 DEPOSITO DE EFECTIVO, DEPOSITANTE: COMUNIDAD CARPANI, CONCEPTO: CF CB1/030/2014 , C31 - 925 - 14 SALDO NO EJECUTADO, CUENTA DE DEPOSITO: CUENTA UNICA DEL TESORO</t>
  </si>
  <si>
    <t>00526012001 DEPOSITO DE EFECTIVO, DEPOSITANTE: ANGEL LUIS SALINAS MONASTERIOS, CONCEPTO: DEVOLUCION DE VIATICOS, CUENTA DE DEPOSITO: CUENTA UNICA DEL TESORO</t>
  </si>
  <si>
    <t>00099021001 DEPOSITO DE EFECTIVO, DEPOSITANTE: COMUNIDAD CHALLA ARRIBA, CONCEPTO: CFCB1/008/2014 ; C31/643/14 SALDO NO EJECUTADO, CUENTA DE DEPOSITO: CUENTA UNICA DEL TESORO</t>
  </si>
  <si>
    <t>00066077001 DEPOSITO DE EFECTIVO, DEPOSITANTE: COMUNIDAD DE LLALLAGUA, CONCEPTO: CFCB1/009/2014 ; C31 - 919 - 14 , SALDO NO EJECUTADO, CUENTA DE DEPOSITO: CUENTA UNICA DEL TESORO</t>
  </si>
  <si>
    <t>00099021001 DEPOSITO DE EFECTIVO, DEPOSITANTE: RENAN FERNANDEZ PIZARRO, CONCEPTO: DEVOLUCION DEL SALDO NO EJECUTADO C31 N° 2110, CUENTA DE DEPOSITO: CUENTA UNICA DEL TESORO</t>
  </si>
  <si>
    <t>00041031107 DEPOSITO DE EFECTIVO, DEPOSITANTE: IBMETRO-ELISA SANTALLA, CONCEPTO: DEVOLUCION DE VIATICO, CUENTA DE DEPOSITO: CUENTA UNICA DEL TESORO</t>
  </si>
  <si>
    <t>00046024204 DEPOSITO DE EFECTIVO, DEPOSITANTE: NIKO ROSALES SEJAS - MINISTERIO DE SALUD, CONCEPTO: PREV - 2281 REVERSION DE SALDO NO EJECUTADO, CUENTA DE DEPOSITO: CUENTA UNICA DEL TESORO</t>
  </si>
  <si>
    <t>00206012001 DEPOSITO DE EFECTIVO, DEPOSITANTE: INE, CONCEPTO: DEP. POR VENTA, LA PAZ, FECHA 26/09/2016, CUENTA DE DEPOSITO: CUENTA UNICA DEL TESORO</t>
  </si>
  <si>
    <t>00283032001 DEPOSITO DE EFECTIVO, DEPOSITANTE: LICET SILVANA GARCIA MOLINA, CONCEPTO: DEVOLUCIÓN DE VIÁTICOS, CUENTA DE DEPOSITO: CUENTA UNICA DEL TESORO</t>
  </si>
  <si>
    <t>00099021001 DEP.DE CHEQ.AJENOS,RET.DE CAM.,CONCEPTO: DEVOLUCION DE PASAJES AEREOS,DEP.: MINISTERIO DE LA PRESIDENCIA , PROCEDENCIA: BANCO UNION S.A., CHEQUE: 6791, FECHA DE EMISION:23/09/2016</t>
  </si>
  <si>
    <t>00099018039 DEP.DE CHEQ.AJENOS,RET.DE CAM.,CONCEPTO: TRANSFERENCIA DE RECURSOS A LIB. N° 00099018039 VENTA FERTILIZANTES MES AGOSTO,DEP.: INSUMOS BOLIVIA , PROCEDENCIA: BANCO UNION S.A., CHEQUE: 114, FECHA DE EMISION:26/09/2016</t>
  </si>
  <si>
    <t>00046058003 DEPOSITO DE EFECTIVO, DEPOSITANTE: KAREN FLORES BERRIOS, CONCEPTO: DEVOLUCIÓN DE SALDO, CUENTA DE DEPOSITO: CUENTA UNICA DEL TESORO</t>
  </si>
  <si>
    <t>00574012002 DEPOSITO DE EFECTIVO, DEPOSITANTE: LACTEOSBOL, CONCEPTO: DEVOLUCION DE DINERO POR NO EJECUCION TOTAL, CUENTA DE DEPOSITO: CUENTA UNICA DEL TESORO</t>
  </si>
  <si>
    <t>00046104202 DEPOSITO DE EFECTIVO, DEPOSITANTE: WILLIAN LEAÑO HERRERA COORD. DTAL. POTOSI, CONCEPTO: REVERSION, CUENTA DE DEPOSITO: CUENTA UNICA DEL TESORO</t>
  </si>
  <si>
    <t>00099021001 DEPOSITO DE EFECTIVO, DEPOSITANTE: JESUS MARAÑON MIRANDA, CONCEPTO: DEVOLUCION DE VIATICOS, CUENTA DE DEPOSITO: CUENTA UNICA DEL TESORO</t>
  </si>
  <si>
    <t>00016011101 DEPOSITO DE EFECTIVO, DEPOSITANTE: SONIA AVERANGA BENAVIDES CI: 2211470 LP, CONCEPTO: DEVOLUCIÓN DE PASAJES TERRESTRES, CUENTA DE DEPOSITO: CUENTA UNICA DEL TESORO</t>
  </si>
  <si>
    <t>00099021001 DEPOSITO DE EFECTIVO, DEPOSITANTE: MANUEL J. POPPE T., CONCEPTO: DEVOLUCION DE RENTA, CUENTA DE DEPOSITO: CUENTA UNICA DEL TESORO</t>
  </si>
  <si>
    <t>00212012001 DEPOSITO DE EFECTIVO, DEPOSITANTE: MARCOS VARGAS - INRA - DN, CONCEPTO: DEVOLUCIÓN DE GASTOS OPERATIVOS, CUENTA DE DEPOSITO: CUENTA UNICA DEL TESORO</t>
  </si>
  <si>
    <t>00086068001 DEPOSITO DE EFECTIVO, DEPOSITANTE: ALBERTO ROMAN AYMAYA, CONCEPTO: MANTENIMIENTO DE VEHÍCULO, CUENTA DE DEPOSITO: CUENTA UNICA DEL TESORO</t>
  </si>
  <si>
    <t>00086068001 DEPOSITO DE EFECTIVO, DEPOSITANTE: JESUS PARAGUAYO CHOQUE, CONCEPTO: CURSOS DE FORESTACIÓN, CUENTA DE DEPOSITO: CUENTA UNICA DEL TESORO</t>
  </si>
  <si>
    <t>00086068001 DEPOSITO DE EFECTIVO, DEPOSITANTE: JESUS PARAGUAYO CHOQUE, CONCEPTO: TALLER DE CAPACITACIÓN EN FORESTACIÓN, CUENTA DE DEPOSITO: CUENTA UNICA DEL TESORO</t>
  </si>
  <si>
    <t>00086068001 DEPOSITO DE EFECTIVO, DEPOSITANTE: ALBERTO ROMAN AYMAYA, CONCEPTO: DEVOLUCIÓN DE COMBUSTIBLE, CUENTA DE DEPOSITO: CUENTA UNICA DEL TESORO</t>
  </si>
  <si>
    <t>00099021001 DEPOSITO DE EFECTIVO, DEPOSITANTE: EDGAR CONDORI MAMANI, CONCEPTO: DEVOLUCIÓN DE 13% DE LOS VIÁTICOS, CUENTA DE DEPOSITO: CUENTA UNICA DEL TESORO</t>
  </si>
  <si>
    <t>00523012001 DEP.DE CHEQ.AJENOS,RET.DE CAM.,CONCEPTO: PAGO POR PRESTACION DE SERVICIOS POSTALES,DEP.: ECOBOL , PROCEDENCIA: BANCO UNION S.A., CHEQUE: 19504, FECHA DE EMISION:23/09/2016</t>
  </si>
  <si>
    <t>00047247001 DEP.DE CHEQ.AJENOS,RET.DE CAM.,CONCEPTO: DEVOLUCION FONDO ROTATIVO DE LA UOR TROPICO,DEP.: PROYECTO DE ALIANZAS RURALES , PROCEDENCIA: BANCO UNION S.A., CHEQUE: 828, FECHA DE EMISION:26/09/2016</t>
  </si>
  <si>
    <t>00099021001 DEP.DE CHEQ.AJENOS,RET.DE CAM.,CONCEPTO: REVERSIÓN A LOS REGISTROS DE EJECUCIÓN DE GASTOS N°2120 Y 2448/14 DE LA GESTIÓN 2014,DEP.: MINISTERIO DE GOBIERNO U.E.L.I.C.N. , PROCEDENCIA: BANCO UNION S.A., CHEQUE: 7185, FECHA DE EMISION:26/09/2016</t>
  </si>
  <si>
    <t>00283052001 DEP.DE CHEQ.AJENOS,RET.DE CAM.,CONCEPTO: DEVOLUCION DE VIATICOS REG. TARIJA,DEP.: REGIONAL TARIJA , PROCEDENCIA: BANCO UNION S.A., CHEQUE: 2211, FECHA DE EMISION:27/09/2016</t>
  </si>
  <si>
    <t>00253014305 DEPOSITO DE EFECTIVO, DEPOSITANTE: TERESA COAQUIRA, CONCEPTO: DEVOL POR CONSUMO DE ENERGIA ELECTRICA AMBIENTES NO UTILIZASOS POR EMAGUA MES DE JULIO 2016, CUENTA DE DEPOSITO: CUENTA UNICA DEL TESORO</t>
  </si>
  <si>
    <t>00253014305 DEPOSITO DE EFECTIVO, DEPOSITANTE: MARIA E. TAPIA QUISBERT, CONCEPTO: DEVOL POR CONSUMO DE ENERGIA ELECTRICA AMBIENTES NO UTILIZASOS POR EMAGUA MES DE JULIO 2016, CUENTA DE DEPOSITO: CUENTA UNICA DEL TESORO</t>
  </si>
  <si>
    <t>00253014112 DEPOSITO DE EFECTIVO, DEPOSITANTE: GUSTAVO MARKA, CONCEPTO: DEVOL POR EXCEDENTE TELEFONIA MOVIL CORPORATIVO MES JULIO, CUENTA DE DEPOSITO: CUENTA UNICA DEL TESORO</t>
  </si>
  <si>
    <t>00253014112 DEPOSITO DE EFECTIVO, DEPOSITANTE: ROGER FERRRUFINO, CONCEPTO: DEVOL POR EXCEDENTE TELEFONIA MOVIL CORPORATIVO MES JULIO, CUENTA DE DEPOSITO: CUENTA UNICA DEL TESORO</t>
  </si>
  <si>
    <t>00099021001 DEPOSITO DE EFECTIVO, DEPOSITANTE: GONZALO FRANCISCO QUISBERT MAIDANA, CONCEPTO: DOBLE PERCEPCIÓN, CUENTA DE DEPOSITO: CUENTA UNICA DEL TESORO</t>
  </si>
  <si>
    <t>00253014112 DEPOSITO DE EFECTIVO, DEPOSITANTE: EMILIANA RONQUILLO, CONCEPTO: DEVOL POR EXCEDENTE TELEFONIA MOVIL CORPORATIVO MES JULIO, CUENTA DE DEPOSITO: CUENTA UNICA DEL TESORO</t>
  </si>
  <si>
    <t>00253014112 DEPOSITO DE EFECTIVO, DEPOSITANTE: ARIEL FERRUFINO, CONCEPTO: DEVOL POR EXCEDENTE TELEFONIA MOVIL CORPORATIVO MES JULIO, CUENTA DE DEPOSITO: CUENTA UNICA DEL TESORO</t>
  </si>
  <si>
    <t>00253014112 DEPOSITO DE EFECTIVO, DEPOSITANTE: AMELIA CALLE, CONCEPTO: DEVOL POR EXCEDENTE TELEFONIA MOVIL CORPORATIVO MES JULIO, CUENTA DE DEPOSITO: CUENTA UNICA DEL TESORO</t>
  </si>
  <si>
    <t>00378012002 DEPOSITO DE EFECTIVO, DEPOSITANTE: CRISTIAN ARMANDO OROZA MENA-SENATEX, CONCEPTO: DEVOLUCION FONDOS EN AVANCE PREVENTIVO N° 44, CUENTA DE DEPOSITO: CUENTA UNICA DEL TESORO</t>
  </si>
  <si>
    <t>00253014305 DEPOSITO DE EFECTIVO, DEPOSITANTE: TERESA COAQUIRA, CONCEPTO: DEVOL POR CONSUMO DE AGUA POTABLE AMBIENTES NO UTILIZADOS POR EMAGUA MES DE JUNIO 2016, CUENTA DE DEPOSITO: CUENTA UNICA DEL TESORO</t>
  </si>
  <si>
    <t>00222014302 DEP.DE CHEQ.AJENOS,RET.DE CAM.,CONCEPTO: C31 - 888,DEP.: INIAF LA PAZ , PROCEDENCIA: BANCO UNION S.A., CHEQUE: 2507, FECHA DE EMISION:23/09/2016</t>
  </si>
  <si>
    <t>00253014305 DEPOSITO DE EFECTIVO, DEPOSITANTE: MARIA E. TAPIA QUISBERT, CONCEPTO: DEVOL POR CONSUMO DE AGUA POTABLE AMBIENTES NO UTILIZADOS POR EMAGUA MES DE JUNIO 2016, CUENTA DE DEPOSITO: CUENTA UNICA DEL TESORO</t>
  </si>
  <si>
    <t>00378012002 DEPOSITO DE EFECTIVO, DEPOSITANTE: CRISTIAN ARMANDO OROZA MENA-SENATEX, CONCEPTO: DEVOLUCION DE FONDOS EN AVANCE PREVENTIVO N° 43, CUENTA DE DEPOSITO: CUENTA UNICA DEL TESORO</t>
  </si>
  <si>
    <t>00222018010 DEP.DE CHEQ.AJENOS,RET.DE CAM.,CONCEPTO: C31 - 1777,DEP.: INIAF LA PAZ , PROCEDENCIA: BANCO UNION S.A., CHEQUE: 2508, FECHA DE EMISION:26/09/2016</t>
  </si>
  <si>
    <t>00099021001 DEPOSITO DE EFECTIVO, DEPOSITANTE: PEINADO NURUMINI SILAS, CONCEPTO: REVERSION PLANILLA MES DE JULIO, CUENTA DE DEPOSITO: CUENTA UNICA DEL TESORO</t>
  </si>
  <si>
    <t>00010011102 DEPOSITO DE EFECTIVO, DEPOSITANTE: EMBAJADA DE BOLIVIA EN DELHI INDIA, CONCEPTO: RECAUDACION GESTORIA CONSULAR 2014, CUENTA DE DEPOSITO: CUENTA UNICA DEL TESORO</t>
  </si>
  <si>
    <t>00342012001 DEP.DE CHEQ.AJENOS,RET.DE CAM.,CONCEPTO: DEVOLUCION VIATICOS MES AGOSTO C-31 N°1222,DEP.: A.E.V. REGIONAL COCHABAMBA , PROCEDENCIA: BANCO UNION S.A., CHEQUE: 399, FECHA DE EMISION:22/09/2016</t>
  </si>
  <si>
    <t>00070011102 DEPOSITO DE EFECTIVO, DEPOSITANTE: CARMINIA ALEJANDRA MARTINEZ CUSICANQUI, CONCEPTO: DEVOLUCION DE VIATICOS, CUENTA DE DEPOSITO: CUENTA UNICA DEL TESORO</t>
  </si>
  <si>
    <t>00070018001 DEPOSITO DE EFECTIVO, DEPOSITANTE: MARTIN YURI CALLISAYA MIRANDA, CONCEPTO: DEVOLUCION, CUENTA DE DEPOSITO: CUENTA UNICA DEL TESORO</t>
  </si>
  <si>
    <t>00099021001 DEP.DE CHEQ.AJENOS,RET.DE CAM.,CONCEPTO: REEMBOLSO DE CSBP, SUBSIDIO POR INCAPACIDAD ENE - FEB. 2016,DEP.: ASFI , PROCEDENCIA: BANCO UNION S.A., CHEQUE: 2396, FECHA DE EMISION:12/09/2016</t>
  </si>
  <si>
    <t>00291012008 DEPOSITO DE EFECTIVO, DEPOSITANTE: JOSE CARTELLONE CONSTRUCCIONES CIVILES S.A., CONCEPTO: ENSAYOS DE LABORATORIO, CUENTA DE DEPOSITO: CUENTA UNICA DEL TESORO</t>
  </si>
  <si>
    <t>00578012002 DEP.DE CHEQ.AJENOS,RET.DE CAM.,CONCEPTO: REVERSION,DEP.: BOLIVIANA DE AVIACION , PROCEDENCIA: BANCO UNION S.A., CHEQUE: 8536, FECHA DE EMISION:22/09/2016</t>
  </si>
  <si>
    <t>00578012002 DEP.DE CHEQ.AJENOS,RET.DE CAM.,CONCEPTO: REVERSION,DEP.: BOLIVIANA DE AVIACION , PROCEDENCIA: BANCO UNION S.A., CHEQUE: 3417, FECHA DE EMISION:22/09/2016</t>
  </si>
  <si>
    <t>00099021001 DEP.DE CHEQ.AJENOS,RET.DE CAM.,CONCEPTO: DEVOLUCION SALDOS NO EJECUTADOS,DEP.: MINISTERIO DE AUTONOMIAS , PROCEDENCIA: BANCO UNION S.A., CHEQUE: 112, FECHA DE EMISION:26/09/2016</t>
  </si>
  <si>
    <t>00099021001 DEP.DE CHEQ.AJENOS,RET.DE CAM.,CONCEPTO: PAGO DEVOLUCION DE EXCESOS,DEP.: FUTURO DE BOLIVIA S.A. - AFP , PROCEDENCIA: BANCO DE CREDITO DE BOLIVIA S.A., CHEQUE: 460865, FECHA DE EMISION:27/09/2016</t>
  </si>
  <si>
    <t>00099021001 DEP.DE CHEQ.AJENOS,RET.DE CAM.,CONCEPTO: AUT. IMPUG. TRIBUTARIA-DEVOLUCION INCAPICIDAD TEMP. JULIO/16,DEP.: CAJA PETROLERA DE SALUD , PROCEDENCIA: BANCO UNION S.A., CHEQUE: 9942, FECHA DE EMISION:28/09/2016</t>
  </si>
  <si>
    <t>00099021001 DEP.DE CHEQ.AJENOS,RET.DE CAM.,CONCEPTO: H. CAMARA DE DIPUTADOS - DEVOLUCION INCAPACIDAD TEMP-JULIO/16,DEP.: CAJA PETROLERA DE SALUD , PROCEDENCIA: BANCO UNION S.A., CHEQUE: 9940, FECHA DE EMISION:28/09/2016</t>
  </si>
  <si>
    <t>00372014101 DEP.DE CHEQ.AJENOS,RET.DE CAM.,CONCEPTO: FONDO INDIGENA - DEVOLUCION INCAPACIDAD TEMP - JULIO/2016,DEP.: CAJA PETROLERA DE SALUD , PROCEDENCIA: BANCO UNION S.A., CHEQUE: 9936, FECHA DE EMISION:28/09/2016</t>
  </si>
  <si>
    <t>00099021001 DEP.DE CHEQ.AJENOS,RET.DE CAM.,CONCEPTO: MIN. COMUNICACION - DEVOLUCION INCAPACIDAD TEMP JULIO/2016,DEP.: CAJA PETROLERA DE SALUD , PROCEDENCIA: BANCO UNION S.A., CHEQUE: 9930, FECHA DE EMISION:28/09/2016</t>
  </si>
  <si>
    <t>00099021001 DEP.DE CHEQ.AJENOS,RET.DE CAM.,CONCEPTO: AUT. FISC. CONTROL DE EMPRESAS - DEVOLUCION INCAPACIDAD TEMP. JULIO/2016,DEP.: CAJA PETROLERA DE SALUD , PROCEDENCIA: BANCO UNION S.A., CHEQUE: 9907, FECHA DE EMISION:28/09/2016</t>
  </si>
  <si>
    <t>00099021001 DEP.DE CHEQ.AJENOS,RET.DE CAM.,CONCEPTO: SOBERANIA ALIMENTARIA - DEVOLUCION INCAPACIDAD TEMP - JULIO/2016,DEP.: CAJA PETROLERA DE SALUD , PROCEDENCIA: BANCO UNION S.A., CHEQUE: 9902, FECHA DE EMISION:28/09/2016</t>
  </si>
  <si>
    <t>00099021001 DEP.DE CHEQ.AJENOS,RET.DE CAM.,CONCEPTO: BONO JUANCITO PINTO 2016,DEP.: TRANSPORTE AEREO MILITAR , PROCEDENCIA: BANCO UNION S.A., CHEQUE: 16160, FECHA DE EMISION:26/09/2016</t>
  </si>
  <si>
    <t>00099021001 DEPOSITO DE EFECTIVO, DEPOSITANTE: MINISTERIO DE EDUCACION, CONCEPTO: DEVOLUCION DE FONDOS PARA TRANSPORTE INTERPROVINSIAL, CUENTA DE DEPOSITO: CUENTA UNICA DEL TESORO</t>
  </si>
  <si>
    <t>00099021001 DEPOSITO DE EFECTIVO, DEPOSITANTE: ELENA CONDORI CHURA, CONCEPTO: DEVOLUCION DE SALDO - PAGO DE VIATICOS, CUENTA DE DEPOSITO: CUENTA UNICA DEL TESORO</t>
  </si>
  <si>
    <t>00099021001 DEPOSITO DE EFECTIVO, DEPOSITANTE: MARIA CRISTINA MENDOZA POMA, CONCEPTO: DEVOLUCION DE AGUINALDO 2011 SEDES LA PAZ POR DOBLE PERCEPCION DE AGUINALDO, CUENTA DE DEPOSITO: CUENTA UNICA DEL TESORO</t>
  </si>
  <si>
    <t>00099021001 DEPOSITO DE EFECTIVO, DEPOSITANTE: RAUL MAMANI MORALES, CONCEPTO: DEVOLUCION DE GASTOS NO EJECUTADOS POR SOAT BATALLON TRANSPORTES II DIARIOS VERDES, CUENTA DE DEPOSITO: CUENTA UNICA DEL TESORO</t>
  </si>
  <si>
    <t>00099021001 DEPOSITO DE EFECTIVO, DEPOSITANTE: JOSE MARTIN GOMEZ CHACON, CONCEPTO: DEVOLUCION DE VIATICOS DEL 05/09/2016, CUENTA DE DEPOSITO: CUENTA UNICA DEL TESORO</t>
  </si>
  <si>
    <t>00290012001 DEPOSITO DE EFECTIVO, DEPOSITANTE: SUSANA VEDIA VILLALBA, CONCEPTO: DEVOLUCION DE PASE A BORDO, CUENTA DE DEPOSITO: CUENTA UNICA DEL TESORO</t>
  </si>
  <si>
    <t>00099021001 DEPOSITO DE EFECTIVO, DEPOSITANTE: MARTHA CONDORI CKACKA, CONCEPTO: DEV. DE SALDOS NO EJECUTADOS DEL PREV - 1636, CUENTA DE DEPOSITO: CUENTA UNICA DEL TESORO</t>
  </si>
  <si>
    <t>00099021001 DEPOSITO DE EFECTIVO, DEPOSITANTE: NICANOR LOAYZA MAMANI, CONCEPTO: DOBLE PERCEPCIÓN, CUENTA DE DEPOSITO: CUENTA UNICA DEL TESORO</t>
  </si>
  <si>
    <t>00526012001 DEPOSITO DE EFECTIVO, DEPOSITANTE: GABRIEL D. MOLINA PEREZ - BOLIVIA TV, CONCEPTO: DEVOLUCION FONDOS, CUENTA DE DEPOSITO: CUENTA UNICA DEL TESORO</t>
  </si>
  <si>
    <t>00526012001 DEPOSITO DE EFECTIVO, DEPOSITANTE: DANILO RICHAR AVILES CONDE, CONCEPTO: DEVOLUCIÓN DE PASAJES, CUENTA DE DEPOSITO: CUENTA UNICA DEL TESORO</t>
  </si>
  <si>
    <t>00099021001 DEPOSITO DE EFECTIVO, DEPOSITANTE: MARCO ANTONIO RIVERO PORTUGAL, CONCEPTO: REVERSION DE PASAJES AL INTERIOR MONTO NO EJECUTADO PARTIDA 22110, CUENTA DE DEPOSITO: CUENTA UNICA DEL TESORO</t>
  </si>
  <si>
    <t>00015011108 DEPOSITO DE EFECTIVO, DEPOSITANTE: ELIZABETH QUISPE ARGOTE, CONCEPTO: POR EXCESO DE CONSUMO TELEFONICO, CUENTA DE DEPOSITO: CUENTA UNICA DEL TESORO</t>
  </si>
  <si>
    <t>00526012001 DEPOSITO DE EFECTIVO, DEPOSITANTE: CESAR GOMEZ CONDORI BOLIVIA TV, CONCEPTO: DEVOLUCION DE FONDOS EN AVANCE, CUENTA DE DEPOSITO: CUENTA UNICA DEL TESORO</t>
  </si>
  <si>
    <t>00099021001 DEPOSITO DE EFECTIVO, DEPOSITANTE: JANETH MARTINEZ FERNANDEZ, CONCEPTO: DEVOLUCIÓN, CUENTA DE DEPOSITO: CUENTA UNICA DEL TESORO</t>
  </si>
  <si>
    <t>00099021001 DEPOSITO DE EFECTIVO, DEPOSITANTE: ROMEL FEDERICO SALAZAR TORREZ, CONCEPTO: REVERSION DEL SENARI C-31 N°328 GASTOS DE ALIMENTACION Y OTROS SIMILARES, CUENTA DE DEPOSITO: CUENTA UNICA DEL TESORO</t>
  </si>
  <si>
    <t>00099021001 DEPOSITO DE EFECTIVO, DEPOSITANTE: ROMEL FEDERICO SALAZAR TORREZ, CONCEPTO: REVERSION DEL SENARI C-31 N°328 SERVICIOS DE IMPRENTA Y FOTOCOPIAS, CUENTA DE DEPOSITO: CUENTA UNICA DEL TESORO</t>
  </si>
  <si>
    <t>00099021001 DEPOSITO DE EFECTIVO, DEPOSITANTE: ROMEL FEDERICO SALAZAR TORREZ, CONCEPTO: REVERSION DEL SENARI C-31 N°327 GASTOS DE ALIMENTACION Y OTROS SIMILARES, CUENTA DE DEPOSITO: CUENTA UNICA DEL TESORO</t>
  </si>
  <si>
    <t>00099021001 DEPOSITO DE EFECTIVO, DEPOSITANTE: ROMEL FEDERICO SALAZAR TORREZ, CONCEPTO: REVERSION DEL SENARI C-31 N°327 SERVICIOS DE IMPRENTA Y FOTOCOPIAS, CUENTA DE DEPOSITO: CUENTA UNICA DEL TESORO</t>
  </si>
  <si>
    <t>00099021001 DEPOSITO DE EFECTIVO, DEPOSITANTE: ROMEL FEDERICO SALAZAR TORREZ, CONCEPTO: REVERSION DEL SENARI C-31 N°301 GASTOS DE ALIMENTACION Y OTROS SIMILARES, CUENTA DE DEPOSITO: CUENTA UNICA DEL TESORO</t>
  </si>
  <si>
    <t>00099021001 DEPOSITO DE EFECTIVO, DEPOSITANTE: ROMEL FEDERICO SALAZAR TORREZ, CONCEPTO: REVERSION DEL SENARI C-31 N°322 DOC. 497180 PARTIDA 31120 GASTOS DE ALIMENTACION Y OTROS SIMILARES, CUENTA DE DEPOSITO: CUENTA UNICA DEL TESORO</t>
  </si>
  <si>
    <t>00206012001 DEPOSITO DE EFECTIVO, DEPOSITANTE: INE, CONCEPTO: DEP. POR VENTA, LA PAZ, FECHA 27/09/2016, CUENTA DE DEPOSITO: CUENTA UNICA DEL TESORO</t>
  </si>
  <si>
    <t>00512022001 DEPOSITO DE EFECTIVO, DEPOSITANTE: YANETH ROCIO MEJIA PALMA, CONCEPTO: DEVOLUCIÓN DE PAGO DE SERVICIO DE AGUA POTABLE, CUENTA DE DEPOSITO: CUENTA UNICA DEL TESORO</t>
  </si>
  <si>
    <t>00132012003 DEP.DE CHEQ.AJENOS,RET.DE CAM.,CONCEPTO: DEVOLUCIÓN DE VIÁTICOS,DEP.: SEDEM - PAPELBOL , PROCEDENCIA: BANCO UNION S.A., CHEQUE: 1650, FECHA DE EMISION:27/09/2016</t>
  </si>
  <si>
    <t>00287104318 DEP.DE CHEQ.AJENOS,RET.DE CAM.,CONCEPTO: DEVOLUCION DE RECURSOS POR RESOLUCION DE CONTRATO PROY. FPS-05-00004498,DEP.: FPS-OFICINA CENTRAL , PROCEDENCIA: BANCO UNION S.A., CHEQUE: 131, FECHA DE EMISION:23/09/2016</t>
  </si>
  <si>
    <t>00099021001 DEP.DE CHEQ.AJENOS,RET.DE CAM.,CONCEPTO: REVERSIÓN AL PREVENTIVO N°1027 DEVOLUCIÓN REALIZADO POR ""ILLIMANI DE COMUNICACIONES ATB"",DEP.: VICEPRESIDENCIA DEL ESTADO , PROCEDENCIA: BANCO UNION S.A., CHEQUE: 13512, FECHA DE EMISION:27/09/2016</t>
  </si>
  <si>
    <t>EMPRESA PUBLICA NACIONAL ESTRATEGICA CARTONES DE BOLIVIA           "CARTONBOL"</t>
  </si>
  <si>
    <t>00576012002 DEPOSITO DE EFECTIVO, DEPOSITANTE: CARTONBOL - ELIZABETH QUISBERT, CONCEPTO: DEVOLUCIÓN DE FONDO ROTATIVO, CUENTA DE DEPOSITO: CUENTA UNICA DEL TESORO</t>
  </si>
  <si>
    <t>00099021001 DEPOSITO DE EFECTIVO, DEPOSITANTE: RICARDO OVANDO CHOQUE, CONCEPTO: REVERSION POR CONCEPTO DE VIATICOS DEL 13 %, CUENTA DE DEPOSITO: CUENTA UNICA DEL TESORO</t>
  </si>
  <si>
    <t>SISTEMA NACIONAL DEL REPARTO   "SENASIR"</t>
  </si>
  <si>
    <t>00035051101 DEP.DE CHEQ.AJENOS,RET.DE CAM.,CONCEPTO: DEVOLUCION DE REFRIGERIO NO COBRADO,CONSULTORES D.A.05 JULIO 2016,DEP.: SENASIR , PROCEDENCIA: BANCO UNION S.A., CHEQUE: 17539, FECHA DE EMISION:26/09/2016</t>
  </si>
  <si>
    <t>00035051101 DEP.DE CHEQ.AJENOS,RET.DE CAM.,CONCEPTO: DEVOLUCION DE MEDIO DIA DE VIATICOS ASIGNADOS AL SR ROBERTO HINIJOSA VELASCO-2016,DEP.: SENASIR , PROCEDENCIA: BANCO UNION S.A., CHEQUE: 17541, FECHA DE EMISION:27/09/2016</t>
  </si>
  <si>
    <t>00035051101 DEP.DE CHEQ.AJENOS,RET.DE CAM.,CONCEPTO: DEVOLUCION DE MEDIO DIA DE VIATICOS ASIGNADOS A LA SRA VIVIANA BRAVO SERRANO-2016,DEP.: SENASIR , PROCEDENCIA: BANCO UNION S.A., CHEQUE: 17542, FECHA DE EMISION:27/09/2016</t>
  </si>
  <si>
    <t>00099021001 DEP.DE CHEQ.AJENOS,RET.DE CAM.,CONCEPTO: PAGO INCAPACIDADES TEMPORALES (REEMBOLSO) MIN. ECONOMÍA Y FINANZAS PÚBLICAS,DEP.: CAJA NACIONAL DE SALUD , PROCEDENCIA: BANCO UNION S.A., CHEQUE: 11271, FECHA DE EMISION:29/09/2016</t>
  </si>
  <si>
    <t>00099021001 DEP.DE CHEQ.AJENOS,RET.DE CAM.,CONCEPTO: PAGO INCAPACIDADES TEMPORALES (REEMBOLSO) MIN. ECONOMÍA Y FINANZAS PÚBLICAS,DEP.: CAJA NACIONAL DE SALUD , PROCEDENCIA: BANCO UNION S.A., CHEQUE: 11270, FECHA DE EMISION:29/09/2016</t>
  </si>
  <si>
    <t>00099021001 DEP.DE CHEQ.AJENOS,RET.DE CAM.,CONCEPTO: PAGO INCAPACIDADES TEMPORALES (REEMBOLSO) MIN. ECONOMÍA Y FINANZAS PÚBLICAS,DEP.: CAJA NACIONAL DE SALUD , PROCEDENCIA: BANCO UNION S.A., CHEQUE: 11269, FECHA DE EMISION:29/09/2016</t>
  </si>
  <si>
    <t>00099021001 DEP.DE CHEQ.AJENOS,RET.DE CAM.,CONCEPTO: PAGO INCAPACIDADES TEMPORALES (REEMBOLSO) MIN. ECONOMÍA Y FINANZAS PÚBLICAS,DEP.: CAJA NACIONAL DE SALUD , PROCEDENCIA: BANCO UNION S.A., CHEQUE: 11268, FECHA DE EMISION:29/09/2016</t>
  </si>
  <si>
    <t>00099021001 DEP.DE CHEQ.AJENOS,RET.DE CAM.,CONCEPTO: PAGO INCAPACIDADES TEMPORALES (REEMBOLSO) MIN. ECONOMÍA Y FINANZAS PÚBLICAS,DEP.: CAJA NACIONAL DE SALUD , PROCEDENCIA: BANCO UNION S.A., CHEQUE: 11267, FECHA DE EMISION:29/09/2016</t>
  </si>
  <si>
    <t>00099021001 DEP.DE CHEQ.AJENOS,RET.DE CAM.,CONCEPTO: PAGO INCAPACIDADES TEMPORALES (REEMBOLSO) MIN. ECONOMÍA Y FINANZAS PÚBLICAS,DEP.: CAJA NACIONAL DE SALUD , PROCEDENCIA: BANCO UNION S.A., CHEQUE: 11266, FECHA DE EMISION:29/09/2016</t>
  </si>
  <si>
    <t>00212022001 DEP.DE CHEQ.AJENOS,RET.DE CAM.,CONCEPTO: DEVOLUCIÓN DE FONDOS INRA SANTA CRUZ,DEP.: INRA SANTA CRUZ , PROCEDENCIA: BANCO UNION S.A., CHEQUE: 14097, FECHA DE EMISION:31/08/2016</t>
  </si>
  <si>
    <t>00523012001 DEP.DE CHEQ.AJENOS,RET.DE CAM.,CONCEPTO: PAGO DE PRESTACIÓN DE SERVICIOS POSTALES,DEP.: ECOBOL , PROCEDENCIA: BANCO NACIONAL DE BOLIVIA S.A., CHEQUE: 5506, FECHA DE EMISION:19/09/2016</t>
  </si>
  <si>
    <t>00523012001 DEP.DE CHEQ.AJENOS,RET.DE CAM.,CONCEPTO: PAGO POR PRESTACIÓN DE SERVICIOS POSTALES,DEP.: ECOBOL , PROCEDENCIA: BANCO NACIONAL DE BOLIVIA S.A., CHEQUE: 5497, FECHA DE EMISION:15/09/2016</t>
  </si>
  <si>
    <t>00523012001 DEP.DE CHEQ.AJENOS,RET.DE CAM.,CONCEPTO: PAGO POR PRESTACIÓN DE SERVICIOS POSTALES,DEP.: ECOBOL , PROCEDENCIA: BANCO UNION S.A., CHEQUE: 1760, FECHA DE EMISION:14/09/2016</t>
  </si>
  <si>
    <t>00523012001 DEP.DE CHEQ.AJENOS,RET.DE CAM.,CONCEPTO: PAGO POR PRESTACIÓN DE SERVICIOS POSTALES,DEP.: ECOBOL , PROCEDENCIA: BANCO UNION S.A., CHEQUE: 1763, FECHA DE EMISION:14/09/2016</t>
  </si>
  <si>
    <t>00099021001 DEPOSITO DE EFECTIVO, DEPOSITANTE: SAGRARIO MABEL CALLISAYA - MIN DE EDUCACIÓN, CONCEPTO: DEVOLUCIÓN DE PAGO DEL MES DE ABRIL, CUENTA DE DEPOSITO: CUENTA UNICA DEL TESORO</t>
  </si>
  <si>
    <t>00015021101 DEP.DE CHEQ.AJENOS,RET.DE CAM.,CONCEPTO: ASIGNACIONES,DEP.: UNIPOL , PROCEDENCIA: BANCO UNION S.A., CHEQUE: 125, FECHA DE EMISION:19/09/2016</t>
  </si>
  <si>
    <t>00099021001 DEP.DE CHEQ.AJENOS,RET.DE CAM.,CONCEPTO: DEVOLUCIÓN DE PASAJES AÉREOS,DEP.: MINISTERIO DE CULTURAS Y TURISMO , PROCEDENCIA: BANCO UNION S.A., CHEQUE: 575, FECHA DE EMISION:19/09/2016</t>
  </si>
  <si>
    <t>00283012002 DEPOSITO DE EFECTIVO, DEPOSITANTE: PRODUCCIONES GRAFICAS BUSTILLOS, CONCEPTO: ADQUISICION DE TIMBRES PARA CERVEZA SIN ADHESIVO, CUENTA DE DEPOSITO: CUENTA UNICA DEL TESORO</t>
  </si>
  <si>
    <t xml:space="preserve">GOBIERNO AUTONOMO MUNICIPAL DE LA PÁZ </t>
  </si>
  <si>
    <t>00099021001 DEPOSITO DE EFECTIVO, DEPOSITANTE: CARLOS CLEMENTE LIMA RODRIGUEZ - H.A.M.L.P., CONCEPTO: DOBLE PERCEPCION, CUENTA DE DEPOSITO: CUENTA UNICA DEL TESORO</t>
  </si>
  <si>
    <t>00041011101 DEP.DE CHEQ.AJENOS,RET.DE CAM.,CONCEPTO: DEVOLUCION DE PASAJES NO UTILIZADOS DE ILSSEN CASTILLO,DEP.: MDPYEP - BOA , PROCEDENCIA: BANCO UNION S.A., CHEQUE: 1833, FECHA DE EMISION:26/09/2016</t>
  </si>
  <si>
    <t>00046024204 DEP.DE CHEQ.AJENOS,RET.DE CAM.,CONCEPTO: DEVOLUCION DE BAJAS MEDICAS POR INCAPACIDAD TEMPORAL,DEP.: MINISTERIO DE SALUD , PROCEDENCIA: BANCO UNION S.A., CHEQUE: 19271, FECHA DE EMISION:02/09/2016</t>
  </si>
  <si>
    <t>00041011101 DEP.DE CHEQ.AJENOS,RET.DE CAM.,CONCEPTO: DEVOLUCION DE PASAJES NO UTILIZADOS,DEP.: MDPYEP - BOLTUR , PROCEDENCIA: BANCO UNION S.A., CHEQUE: 576, FECHA DE EMISION:19/09/2016</t>
  </si>
  <si>
    <t>00046021109 DEP.DE CHEQ.AJENOS,RET.DE CAM.,CONCEPTO: DEVOLUCION DE BAJAS MEDICAS POR INCAPACIDAD TEMPORAL,DEP.: MINISTERIO DE SALUD , PROCEDENCIA: BANCO UNION S.A., CHEQUE: 19270, FECHA DE EMISION:02/09/2016</t>
  </si>
  <si>
    <t>00099021001 DEP.DE CHEQ.AJENOS,RET.DE CAM.,CONCEPTO: DEVOLUCION DE BAJAS MEDICAS POR INCAPACIDAD TEMPORAL,DEP.: MINISTERIO DE SALUD , PROCEDENCIA: BANCO UNION S.A., CHEQUE: 19269, FECHA DE EMISION:02/09/2016</t>
  </si>
  <si>
    <t>00066077001 DEPOSITO DE EFECTIVO, DEPOSITANTE: COMUNIDAD DE VILAQUE, CONCEPTO: CFCB1/006/2014, C31-649-2014 SALDO NO EJECUTADO, CUENTA DE DEPOSITO: CUENTA UNICA DEL TESORO</t>
  </si>
  <si>
    <t>00099021001 DEP.DE CHEQ.AJENOS,RET.DE CAM.,CONCEPTO: GIRO: QUIROGA GARCIA JOSE LUIS,DEP.: BANCO UNION S.A. , PROCEDENCIA: BANCO UNION S.A., CHEQUE: 143539, FECHA DE EMISION:29/09/2016</t>
  </si>
  <si>
    <t>00099021001 DEP.DE CHEQ.AJENOS,RET.DE CAM.,CONCEPTO: GIRO: HORTENCIA POMA MAYTA,DEP.: BANCO UNION S.A. , PROCEDENCIA: BANCO UNION S.A., CHEQUE: 143540, FECHA DE EMISION:29/09/2016</t>
  </si>
  <si>
    <t>00523012001 DEP.DE CHEQ.AJENOS,RET.DE CAM.,CONCEPTO: VENTA DE SERVICIO ECOBOL,DEP.: BENJAMIN AQUINO , PROCEDENCIA: BANCO BISA S.A., CHEQUE: 6508, FECHA DE EMISION:14/09/2016</t>
  </si>
  <si>
    <t>00099021001 DEP.DE CHEQ.AJENOS,RET.DE CAM.,CONCEPTO: SUBSIDIO INCAPACIDAD TEMPORAL,DEP.: CONTRALORIA GENERAL DEL ESTADO , PROCEDENCIA: BANCO UNION S.A., CHEQUE: 4539, FECHA DE EMISION:27/09/2016</t>
  </si>
  <si>
    <t>00099021001 DEP.DE CHEQ.AJENOS,RET.DE CAM.,CONCEPTO: SUBSIDIO INCAPACIDAD TEMPORAL,DEP.: CONTRALORIA GENERAL DEL ESTADO , PROCEDENCIA: BANCO NACIONAL DE BOLIVIA S.A., CHEQUE: 5827783, FECHA DE EMISION:19/09/2016</t>
  </si>
  <si>
    <t>00099021001 DEP.DE CHEQ.AJENOS,RET.DE CAM.,CONCEPTO: DEVOLUCION DE FONDOS,DEP.: MINISTERIO DE EDUCACION , PROCEDENCIA: BANCO UNION S.A., CHEQUE: 5464, FECHA DE EMISION:28/09/2016</t>
  </si>
  <si>
    <t>00099021001 DEP.DE CHEQ.AJENOS,RET.DE CAM.,CONCEPTO: DEVOLUCION DE FONDOS,DEP.: MINISTERIO DE EDUCACION , PROCEDENCIA: BANCO UNION S.A., CHEQUE: 5465, FECHA DE EMISION:28/09/2016</t>
  </si>
  <si>
    <t>00015011108 DEP.DE CHEQ.AJENOS,RET.DE CAM.,CONCEPTO: DEVOLUCION DE RECURSOS,DEP.: MIN. - GOBIERNO , PROCEDENCIA: BANCO UNION S.A., CHEQUE: 50631, FECHA DE EMISION:28/09/2016</t>
  </si>
  <si>
    <t>00099021001 DEPOSITO DE EFECTIVO, DEPOSITANTE: ANGELA LAYME MAMANI - MIN. DE JUSTICIA, CONCEPTO: DEVOLUCION DE VIATICOS, CUENTA DE DEPOSITO: CUENTA UNICA DEL TESORO</t>
  </si>
  <si>
    <t>00291012009 DEP.DE CHEQ.AJENOS,RET.DE CAM.,CONCEPTO: DEVOLUCION DE SALDO,DEP.: ABC. REGIONAL TARIJA , PROCEDENCIA: BANCO UNION S.A., CHEQUE: 1764, FECHA DE EMISION:26/09/2016</t>
  </si>
  <si>
    <t>00291012009 DEP.DE CHEQ.AJENOS,RET.DE CAM.,CONCEPTO: DEVOLUCION DE SALDO,DEP.: ABC REGIONAL TARIJA , PROCEDENCIA: BANCO UNION S.A., CHEQUE: 1765, FECHA DE EMISION:26/09/2016</t>
  </si>
  <si>
    <t>00526012001 DEP.DE CHEQ.AJENOS,RET.DE CAM.,CONCEPTO: DEP. DE FONDOS EN AVANCE SIN UTILIZAR,DEP.: BOLIVIA TV , PROCEDENCIA: BANCO UNION S.A., CHEQUE: 15562, FECHA DE EMISION:26/09/2016</t>
  </si>
  <si>
    <t>00512032001 DEP.DE CHEQ.AJENOS,RET.DE CAM.,CONCEPTO: DEVOLUCION,DEP.: A.A.S.A.N.A. , PROCEDENCIA: BANCO UNION S.A., CHEQUE: 1761, FECHA DE EMISION:28/09/2016</t>
  </si>
  <si>
    <t>00512042001 DEP.DE CHEQ.AJENOS,RET.DE CAM.,CONCEPTO: DEVOLUCION,DEP.: A.A.S.A.N.A. , PROCEDENCIA: BANCO UNION S.A., CHEQUE: 1762, FECHA DE EMISION:28/09/2016</t>
  </si>
  <si>
    <t>00099021001 DEPOSITO DE EFECTIVO, DEPOSITANTE: ELENA CONDORI CHURA, CONCEPTO: DEVOLUCION DE SALDO-PAGO VIATICOS, CUENTA DE DEPOSITO: CUENTA UNICA DEL TESORO</t>
  </si>
  <si>
    <t>00587012007 DEPOSITO DE EFECTIVO, DEPOSITANTE: RENE SURCO, CONCEPTO: DEVOLUCION DE FONDOS, CUENTA DE DEPOSITO: CUENTA UNICA DEL TESORO</t>
  </si>
  <si>
    <t>00670042001 DEP.DE CHEQ.AJENOS,RET.DE CAM.,CONCEPTO: DEVOLUCION SALDOS NO EJECUTADOS TED CHUQUISACA GESTION 2014,DEP.: ORGANO ELECTORAL PLURINACIONAL , PROCEDENCIA: BANCO UNION S.A., CHEQUE: 4336, FECHA DE EMISION:26/09/2016</t>
  </si>
  <si>
    <t>00670012002 DEP.DE CHEQ.AJENOS,RET.DE CAM.,CONCEPTO: RETENCION JUDICIAL SR. MARCELO ARANIBAR,DEP.: ORGANO ELECTORAL PLURINACIONAL , PROCEDENCIA: BANCO UNION S.A., CHEQUE: 9287, FECHA DE EMISION:13/09/2016</t>
  </si>
  <si>
    <t>00587012006 DEP.DE CHEQ.AJENOS,RET.DE CAM.,CONCEPTO: DEVOLUCION DE FONDOS,DEP.: OSWALDO TEJERINA , PROCEDENCIA: BANCO UNION S.A., CHEQUE: 838, FECHA DE EMISION:27/09/2016</t>
  </si>
  <si>
    <t>00099021001 DEP.DE CHEQ.AJENOS,RET.DE CAM.,CONCEPTO: DEP. POR REVERSION DE SALDOS NO EJECUTADOS MES DE SEPTIEMBRE 2016,DEP.: INE , PROCEDENCIA: BANCO UNION S.A., CHEQUE: 3772, FECHA DE EMISION:28/09/2016</t>
  </si>
  <si>
    <t>00206012001 DEP.DE CHEQ.AJENOS,RET.DE CAM.,CONCEPTO: DEP. POR REVERSION DE SALDOS NO EJECUTADOS MES DE SEPTIEMBRE 2016,DEP.: INE , PROCEDENCIA: BANCO UNION S.A., CHEQUE: 3774, FECHA DE EMISION:28/09/2016</t>
  </si>
  <si>
    <t>00099021001 DEP.DE CHEQ.AJENOS,RET.DE CAM.,CONCEPTO: EL PAGO DE DEVOLUCION DE EXCESOS,DEP.: FUTURO DE BOLIVIA S.A. AFP , PROCEDENCIA: BANCO DE CREDITO DE BOLIVIA S.A., CHEQUE: 460964, FECHA DE EMISION:29/09/2016</t>
  </si>
  <si>
    <t>00290012001 DEPOSITO DE EFECTIVO, DEPOSITANTE: SANDRA ROSARIO RUIZ WAYAR, CONCEPTO: TASA DE AEREOPUERTO, CUENTA DE DEPOSITO: CUENTA UNICA DEL TESORO</t>
  </si>
  <si>
    <t>00290012001 DEPOSITO DE EFECTIVO, DEPOSITANTE: JHONNY ACAPA GUTIERREZ, CONCEPTO: TASA DE AEREOPUERTO, CUENTA DE DEPOSITO: CUENTA UNICA DEL TESORO</t>
  </si>
  <si>
    <t>00016011101 DEPOSITO DE EFECTIVO, DEPOSITANTE: ESTHER CASTRO, CONCEPTO: DEVOLUCION DE FONDOS, CUENTA DE DEPOSITO: CUENTA UNICA DEL TESORO</t>
  </si>
  <si>
    <t>00099021001 DEPOSITO DE EFECTIVO, DEPOSITANTE: VILLMA DAICY ARAGON COILA, CONCEPTO: DEVOLUCION DE HABERES MAYO Y JUNIO POR NO CORRESPONDER, CUENTA DE DEPOSITO: CUENTA UNICA DEL TESORO</t>
  </si>
  <si>
    <t>00081011101 DEPOSITO DE EFECTIVO, DEPOSITANTE: JEANETTE DOMINGUEZ-MOPSV, CONCEPTO: DEVOLUCION POR NO COBRO REFRIGERIO PERSONAL EVENTUAL, CUENTA DE DEPOSITO: CUENTA UNICA DEL TESORO</t>
  </si>
  <si>
    <t>00099021001 DEPOSITO DE EFECTIVO, DEPOSITANTE: MARILIN VILLA OLIVERA, CONCEPTO: DOBLE PERCEPCIÓN, CUENTA DE DEPOSITO: CUENTA UNICA DEL TESORO</t>
  </si>
  <si>
    <t>00099021001 DEPOSITO DE EFECTIVO, DEPOSITANTE: PAULINA GUACHALLA PACO, CONCEPTO: DOBLE PERCEPCIÓN, CUENTA DE DEPOSITO: CUENTA UNICA DEL TESORO</t>
  </si>
  <si>
    <t>00340012003 DEPOSITO DE EFECTIVO, DEPOSITANTE: PILAR MONZERRAT DE LA RIVA SANDOVAL, CONCEPTO: DEVOLUCION DE VIATICOS, CUENTA DE DEPOSITO: CUENTA UNICA DEL TESORO</t>
  </si>
  <si>
    <t>00574012002 DEPOSITO DE EFECTIVO, DEPOSITANTE: EDDY MILAN LUNA, CONCEPTO: SALDOS FONDOS EN AVANCE - LACTEOSBOL, CUENTA DE DEPOSITO: CUENTA UNICA DEL TESORO</t>
  </si>
  <si>
    <t>00041031107 DEPOSITO DE EFECTIVO, DEPOSITANTE: ROGER FERNANDO RAMIREZ CALLE, CONCEPTO: DEVOLUCION EN GASTO DE PASAJES, CUENTA DE DEPOSITO: CUENTA UNICA DEL TESORO</t>
  </si>
  <si>
    <t>00526012001 DEPOSITO DE EFECTIVO, DEPOSITANTE: OSBALDO PARRADO MAMANI - BOLIVIA TV, CONCEPTO: DEVOLUCIÓN DE PASAJES, CUENTA DE DEPOSITO: CUENTA UNICA DEL TESORO</t>
  </si>
  <si>
    <t>00526012001 DEPOSITO DE EFECTIVO, DEPOSITANTE: BOLIVIA TV - GUIDO BARRIOS RIVAS, CONCEPTO: DEVOLUCION FONDOS AVANCE, CUENTA DE DEPOSITO: CUENTA UNICA DEL TESORO</t>
  </si>
  <si>
    <t>00312014401 DEPOSITO DE EFECTIVO, DEPOSITANTE: CARLOS ROJAS LUQUE, CONCEPTO: PREVENTIVO 1898, CUENTA DE DEPOSITO: CUENTA UNICA DEL TESORO</t>
  </si>
  <si>
    <t>00099021001 DEPOSITO DE EFECTIVO, DEPOSITANTE: NESTOR VASQUEZ CASTELLON, CONCEPTO: DEVOLUCION SERVICIOS BASICOS, CUENTA DE DEPOSITO: CUENTA UNICA DEL TESORO</t>
  </si>
  <si>
    <t>00312014401 DEPOSITO DE EFECTIVO, DEPOSITANTE: EDUARDO DIEGO QUIROGA SEGOVIA, CONCEPTO: PREVENTIVO 1308, CUENTA DE DEPOSITO: CUENTA UNICA DEL TESORO</t>
  </si>
  <si>
    <t>00132069201 DEPOSITO DE EFECTIVO, DEPOSITANTE: HUGO RAUL MARIN IBAÑEZ, CONCEPTO: REVERSIÓN DE GASTOS NO UTILIZADOS, CUENTA DE DEPOSITO: CUENTA UNICA DEL TESORO</t>
  </si>
  <si>
    <t>00046024204 DEPOSITO DE EFECTIVO, DEPOSITANTE: ALFONSO CONDE CONDE, CONCEPTO: SALDO FONDOS EN AVANCE SEGUN C-31 N° 3611, CUENTA DE DEPOSITO: CUENTA UNICA DEL TESORO</t>
  </si>
  <si>
    <t>00132042001 DEPOSITO DE EFECTIVO, DEPOSITANTE: DARIO DALENEY, CONCEPTO: DEVOLUCION DE GASTOS NO EJECUTADOS, CUENTA DE DEPOSITO: CUENTA UNICA DEL TESORO</t>
  </si>
  <si>
    <t>00016011101 DEPOSITO DE EFECTIVO, DEPOSITANTE: CECILIA ANDREA CONTRERAS CASTRO, CONCEPTO: DEVOLUCION SALDO DE CARGO A CUENTA, CUENTA DE DEPOSITO: CUENTA UNICA DEL TESORO</t>
  </si>
  <si>
    <t>00099021001 DEPOSITO DE EFECTIVO, DEPOSITANTE: ROMEL FEDERICO SALAZAR TORREZ, CONCEPTO: REVERSION DEL SENARI C-31 N°364 GASTOS DE ALIMENTOS Y OTROS SIMILARES, CUENTA DE DEPOSITO: CUENTA UNICA DEL TESORO</t>
  </si>
  <si>
    <t>00206012001 DEPOSITO DE EFECTIVO, DEPOSITANTE: INE, CONCEPTO: DEP. POR VENTA, LA PAZ, FECHA 28/09/2016, CUENTA DE DEPOSITO: CUENTA UNICA DEL TESORO</t>
  </si>
  <si>
    <t>00580012001 DEP.DE CHEQ.AJENOS,RET.DE CAM.,CONCEPTO: DEVOLUCION,DEP.: DEPOSITOS ADUANEROS BOLIVIANOS , PROCEDENCIA: BANCO UNION S.A., CHEQUE: 6143, FECHA DE EMISION:22/09/2016</t>
  </si>
  <si>
    <t>00099021001 DEPOSITO DE EFECTIVO, DEPOSITANTE: EMILIO ERICK PINTO ARRIARAN, CONCEPTO: DEVOLUCIÓN DEL 13% DE LOS VIÁTICOS, CUENTA DE DEPOSITO: CUENTA UNICA DEL TESORO</t>
  </si>
  <si>
    <t>00099021001 DEP.DE CHEQ.AJENOS,RET.DE CAM.,CONCEPTO: FINAN. PARA LA EJECUCION Y ENTREGA DE SUBCIDIO A LA PERMANENCIA ESCOLAR "BONO JUANCITO PINTO",DEP.: COFADENA , PROCEDENCIA: BANCO UNION S.A., CHEQUE: 4853, FECHA DE EMISION:28/09/2016</t>
  </si>
  <si>
    <t>00046024204 DEPOSITO DE EFECTIVO, DEPOSITANTE: LILIAN ROBLES PAREJA, CONCEPTO: REVERSION SALDO FONDOS EN AVANCE SEGUN C-31 3974 A NOMBRE DE LILIAN ROBLES PAREJA, CUENTA DE DEPOSITO: CUENTA UNICA DEL TESORO</t>
  </si>
  <si>
    <t>00099024113 DEP.DE CHEQ.AJENOS,RET.DE CAM.,CONCEPTO: DEV DE RECURSOS A LA (UPRE) POR LA ""CONST GRADERIAS Y CAMERINOS CANCHA DE FUTBOL HICHURAYA CHICO"",DEP.: GOBIERNO AUTONOMO MUNICIPAL DE COLLANA</t>
  </si>
  <si>
    <t>00234014202 DEPOSITO DE EFECTIVO, DEPOSITANTE: HECTOR R. VARGAS SANTI, CONCEPTO: DEVOLUCIÓN AL C-35 N°650 PARTIDA 23400, CUENTA DE DEPOSITO: CUENTA UNICA DEL TESORO</t>
  </si>
  <si>
    <t>00234014202 DEPOSITO DE EFECTIVO, DEPOSITANTE: HECTOR R. VARGAS SANTI, CONCEPTO: DEVOLUCIÓN AL C-35 N°650 PARTIDA 24120, CUENTA DE DEPOSITO: CUENTA UNICA DEL TESORO</t>
  </si>
  <si>
    <t>00234014202 DEPOSITO DE EFECTIVO, DEPOSITANTE: HECTOR R. VARGAS SANTI, CONCEPTO: DEVOLUCIÓN AL C-35 N°650 PARTIDA 25900, CUENTA DE DEPOSITO: CUENTA UNICA DEL TESORO</t>
  </si>
  <si>
    <t>00234014202 DEPOSITO DE EFECTIVO, DEPOSITANTE: HECTOR R. VARGAS SANTI, CONCEPTO: DEVOLUCIÓN AL C-35 N°650 PARTIDA 34110, CUENTA DE DEPOSITO: CUENTA UNICA DEL TESORO</t>
  </si>
  <si>
    <t>00234014202 DEPOSITO DE EFECTIVO, DEPOSITANTE: HECTOR R. VARGAS SANTI, CONCEPTO: DEVOLUCIÓN AL C-35 N°650 PARTIDA 34200, CUENTA DE DEPOSITO: CUENTA UNICA DEL TESORO</t>
  </si>
  <si>
    <t>00290124101 DEP.DE CHEQ.AJENOS,RET.DE CAM.,CONCEPTO: DEP PARA REVERSION C-31 N° 104-GDTJA,DEP.: SERVICIO DE IMPUESTOS NACIONALES , PROCEDENCIA: BANCO UNION S.A., CHEQUE: 4029, FECHA DE EMISION:27/09/2016</t>
  </si>
  <si>
    <t>00290012001 DEP.DE CHEQ.AJENOS,RET.DE CAM.,CONCEPTO: BAJA CXC JUN/16-CAJA PETROLERA DE SALUD,DEP.: SERVICIO DE IMPUESTOS NACIONALES , PROCEDENCIA: BANCO UNION S.A., CHEQUE: 4030, FECHA DE EMISION:27/09/2016</t>
  </si>
  <si>
    <t>00099021001 DEP.DE CHEQ.AJENOS,RET.DE CAM.,CONCEPTO: DEVOL DE IMPORTES EX FUNCIONARIOS DEL PROYECTO PROMARENA,DEP.: MINISTERIO DE PLANIFICACION DEL DESARROLLO , PROCEDENCIA: BANCO UNION S.A., CHEQUE: 6397, FECHA DE EMISION:27/09/2016</t>
  </si>
  <si>
    <t>00212062001 DEP.DE CHEQ.AJENOS,RET.DE CAM.,CONCEPTO: DEVOLUCION FONDOS INRA - CHUQUISACA,DEP.: INRA - CHUQUISACA , PROCEDENCIA: BANCO UNION S.A., CHEQUE: 1577, FECHA DE EMISION:22/09/2016</t>
  </si>
  <si>
    <t>00212052001 DEP.DE CHEQ.AJENOS,RET.DE CAM.,CONCEPTO: DEVOLUCION FONDOS INRA - PANDO,DEP.: INRA - PANDO , PROCEDENCIA: BANCO UNION S.A., CHEQUE: 1576, FECHA DE EMISION:22/09/2016</t>
  </si>
  <si>
    <t>00099021001 DEPOSITO DE EFECTIVO, DEPOSITANTE: DAYDI STAHLIE ANTEZANA AGREDA, CONCEPTO: DEVOLUCIÓN SOBRANTE POR CONCEPTO DE PASAJES, CUENTA DE DEPOSITO: CUENTA UNICA DEL TESORO</t>
  </si>
  <si>
    <t>00046104202 DEPOSITO DE EFECTIVO, DEPOSITANTE: IVER LOPEZ GARCIA COORD. DPTAL CBBA, CONCEPTO: REVERSION, CUENTA DE DEPOSITO: CUENTA UNICA DEL TESORO</t>
  </si>
  <si>
    <t>00099021001 DEPOSITO DE EFECTIVO, DEPOSITANTE: MARIA LUISA RAMIREZ VDA DE LUNA, CONCEPTO: PAGO DE NOTA DE CARGO DEL 12-01-2015 SENASIR, CUENTA DE DEPOSITO: CUENTA UNICA DEL TESORO</t>
  </si>
  <si>
    <t>00099021001 DEPOSITO DE EFECTIVO, DEPOSITANTE: FREDDY LIMACHI AMARU, CONCEPTO: DEVOLUCION DE PASAJE DE TRANSPORTE URBANO, CUENTA DE DEPOSITO: CUENTA UNICA DEL TESORO</t>
  </si>
  <si>
    <t>00099021001 DEP.DE CHEQ.AJENOS,RET.DE CAM.,CONCEPTO: DEVOLUCION DE RECURSOS,DEP.: BRIGADA PARLAMENTARIA DE POTOSI , PROCEDENCIA: BANCO UNION S.A., CHEQUE: 824, FECHA DE EMISION:29/09/2016</t>
  </si>
  <si>
    <t>00378012002 DEPOSITO DE EFECTIVO, DEPOSITANTE: SENATEX LINSDAY HUALLPA HEREDIA, CONCEPTO: DEVOLUCION POR RETENCIONES IVA AL C31-106, CUENTA DE DEPOSITO: CUENTA UNICA DEL TESORO</t>
  </si>
  <si>
    <t>00283062001 DEP.DE CHEQ.AJENOS,RET.DE CAM.,CONCEPTO: PAGO CORRESPONDIENTE A OBSERVACIONES REG. SANTA CRUZ,DEP.: ADUANA NAL DE BOLIVIA , PROCEDENCIA: BANCO UNION S.A., CHEQUE: 2213, FECHA DE EMISION:27/09/2016</t>
  </si>
  <si>
    <t>00378012002 DEPOSITO DE EFECTIVO, DEPOSITANTE: SENATEX LINSDAY HUALLPA HEREDIA, CONCEPTO: SALDO NO UTILIZADO AL C31-106, CUENTA DE DEPOSITO: CUENTA UNICA DEL TESORO</t>
  </si>
  <si>
    <t>00283012002 DEP.DE CHEQ.AJENOS,RET.DE CAM.,CONCEPTO: EXTRAVIO DE CREDENCIAL,DEP.: ADUANA NAL DE BOLIVIA , PROCEDENCIA: BANCO UNION S.A., CHEQUE: 2214, FECHA DE EMISION:28/09/2016</t>
  </si>
  <si>
    <t>00378012002 DEPOSITO DE EFECTIVO, DEPOSITANTE: SENATEX LINSDAY HUALLPA HEREDIA, CONCEPTO: DEVOLUCION POR RETENCIONES IVA AL C31-108, CUENTA DE DEPOSITO: CUENTA UNICA DEL TESORO</t>
  </si>
  <si>
    <t>00283012002 DEP.DE CHEQ.AJENOS,RET.DE CAM.,CONCEPTO: DEVOLUCIÓN DE VIÁTICOS,DEP.: ADUANA NAL DE BOLIVIA , PROCEDENCIA: BANCO UNION S.A., CHEQUE: 2197, FECHA DE EMISION:20/09/2016</t>
  </si>
  <si>
    <t>00378012002 DEPOSITO DE EFECTIVO, DEPOSITANTE: SENATEX LINSDAY HUALLPA HEREDIA, CONCEPTO: SALDO NO UTILIZADO AL C31-108, CUENTA DE DEPOSITO: CUENTA UNICA DEL TESORO</t>
  </si>
  <si>
    <t>00283012002 DEP.DE CHEQ.AJENOS,RET.DE CAM.,CONCEPTO: DEVOLUCIÓN DE VIÁTICOS,DEP.: ADUANA NAL DE BOLIVIA , PROCEDENCIA: BANCO UNION S.A., CHEQUE: 2198, FECHA DE EMISION:20/09/2016</t>
  </si>
  <si>
    <t>00378012002 DEPOSITO DE EFECTIVO, DEPOSITANTE: SENATEX LINSDAY HUALLPA HEREDIA, CONCEPTO: DEVOLUCION POR RETENCIONES IVA AL C31-109, CUENTA DE DEPOSITO: CUENTA UNICA DEL TESORO</t>
  </si>
  <si>
    <t>00378012002 DEPOSITO DE EFECTIVO, DEPOSITANTE: SENATEX LINSDAY HUALLPA HEREDIA, CONCEPTO: SALDO NO UTILIZADO AL C-31-109, CUENTA DE DEPOSITO: CUENTA UNICA DEL TESORO</t>
  </si>
  <si>
    <t>00378012002 DEPOSITO DE EFECTIVO, DEPOSITANTE: SENATEX LINSDAY HUALLPA HEREDIA, CONCEPTO: SALDO NO UTILIZADO C31-110, CUENTA DE DEPOSITO: CUENTA UNICA DEL TESORO</t>
  </si>
  <si>
    <t>00378012002 DEPOSITO DE EFECTIVO, DEPOSITANTE: SENATEX LINSDAY HUALLPA HEREDIA, CONCEPTO: DEVOLUCION POR RETENCIONES IVA AL C31-110, CUENTA DE DEPOSITO: CUENTA UNICA DEL TESORO</t>
  </si>
  <si>
    <t>00099021001 DEP.DE CHEQ.AJENOS,RET.DE CAM.,CONCEPTO: DEVOLUCIÓN DE FONDOS,DEP.: MINISTERIO DE EDUCACIÓN , PROCEDENCIA: BANCO UNION S.A., CHEQUE: 5469, FECHA DE EMISION:30/09/2016</t>
  </si>
  <si>
    <t>00378012002 DEPOSITO DE EFECTIVO, DEPOSITANTE: SENATEX LINSDAY HUALLPA HEREDIA, CONCEPTO: DEVOLUCION POR RETENCIONES IVA AL C31-111, CUENTA DE DEPOSITO: CUENTA UNICA DEL TESORO</t>
  </si>
  <si>
    <t>00099021001 DEP.DE CHEQ.AJENOS,RET.DE CAM.,CONCEPTO: DEVOLUCIÓN DE FONDOS,DEP.: MINISTERIO DE EDUCACIÓN , PROCEDENCIA: BANCO UNION S.A., CHEQUE: 5468, FECHA DE EMISION:30/09/2016</t>
  </si>
  <si>
    <t>00293014201 DEPOSITO DE EFECTIVO, DEPOSITANTE: LEONOR ALANA VALDIVIA DZGOEVA, CONCEPTO: DEVOL DE MEDIO DIA DE VIATICOS A LA CIUDAD DE SANTA CRUZ, CUENTA DE DEPOSITO: CUENTA UNICA DEL TESORO</t>
  </si>
  <si>
    <t>00099021001 DEP.DE CHEQ.AJENOS,RET.DE CAM.,CONCEPTO: DEV. DE REFRIGERIOS NO COBRADOS MAS LAS RETENCIONES IMPOSITIVAS JULIO/2016,DEP.: CAMARA DE SENADORES , PROCEDENCIA: BANCO UNION S.A., CHEQUE: 6211, FECHA DE EMISION:29/09/2016</t>
  </si>
  <si>
    <t>00523012001 DEP.DE CHEQ.AJENOS,RET.DE CAM.,CONCEPTO: POR PRESTACION DE SERVICIOS POSTALES,DEP.: ECOBOL , PROCEDENCIA: BANCO UNION S.A., CHEQUE: 3961, FECHA DE EMISION:13/09/2016</t>
  </si>
  <si>
    <t>00523012001 DEP.DE CHEQ.AJENOS,RET.DE CAM.,CONCEPTO: POR PRESTACION DE SERVICIOS POSTALES,DEP.: ECOBOL , PROCEDENCIA: BANCO UNION S.A., CHEQUE: 3960, FECHA DE EMISION:13/09/2016</t>
  </si>
  <si>
    <t>00099021001 DEP.DE CHEQ.AJENOS,RET.DE CAM.,CONCEPTO: DEV. DE DEPÓSITOS POR EXTRAVIO DE CREDENCIALES GESTIONES 2015 Y 2016,DEP.: CAMARA DE SENADORES , PROCEDENCIA: BANCO UNION S.A., CHEQUE: 6210, FECHA DE EMISION:28/09/2016</t>
  </si>
  <si>
    <t>00660042001 DEP.DE CHEQ.AJENOS,RET.DE CAM.,CONCEPTO: DEVOLUCION DE VIATICOS NO UTILIZADOS CBBA-TARATA BERNARDO HUARACHI-JUAN SOTO,DEP.: ORGANO JUDICIAL-TRIBUNAL AGROAMBIENTAL , PROCEDENCIA: BANCO UNION S.A., CHEQUE: 368, FECHA DE EMISION:28/09/2016</t>
  </si>
  <si>
    <t>00523012001 DEP.DE CHEQ.AJENOS,RET.DE CAM.,CONCEPTO: POR PRESTACION DE SERVICIOS POSTALES,DEP.: ECOBOL , PROCEDENCIA: BANCO BISA S.A., CHEQUE: 600, FECHA DE EMISION:13/09/2016</t>
  </si>
  <si>
    <t>00660042001 DEP.DE CHEQ.AJENOS,RET.DE CAM.,CONCEPTO: DEVOLUCION EXESO DE LLAMADAS AGOSTO 2016,DEP.: ORGANO JUDICIAL-TRIBUNAL AGROAMBIENTAL , PROCEDENCIA: BANCO UNION S.A., CHEQUE: 369, FECHA DE EMISION:28/09/2016</t>
  </si>
  <si>
    <t>00523012001 DEP.DE CHEQ.AJENOS,RET.DE CAM.,CONCEPTO: POR PRESTACION DE SERVICIOS POSTALES,DEP.: ECOBOL , PROCEDENCIA: BANCO BISA S.A., CHEQUE: 363, FECHA DE EMISION:14/09/2016</t>
  </si>
  <si>
    <t>00523012001 DEP.DE CHEQ.AJENOS,RET.DE CAM.,CONCEPTO: POR PRESTACION DE SERVICIOS POSTALES,DEP.: ECOBOL , PROCEDENCIA: BANCO BISA S.A., CHEQUE: 203, FECHA DE EMISION:12/09/2016</t>
  </si>
  <si>
    <t>00523012001 DEP.DE CHEQ.AJENOS,RET.DE CAM.,CONCEPTO: POR PRESTACION DE SERVICIOS POSTALES,DEP.: ECOBOL , PROCEDENCIA: BANCO BISA S.A., CHEQUE: 12975, FECHA DE EMISION:16/09/2016</t>
  </si>
  <si>
    <t>00660122001 DEP.DE CHEQ.AJENOS,RET.DE CAM.,CONCEPTO: POR EXCEDENTE DE CONSUMO TELEFONICO DEL MES DE AGOSTO 2016,DEP.: ORGANO JUDICIAL-DAF DISTRITO SANTA CRUZ , PROCEDENCIA: BANCO UNION S.A., CHEQUE: 3128, FECHA DE EMISION:28/09/2016</t>
  </si>
  <si>
    <t>00523012001 DEP.DE CHEQ.AJENOS,RET.DE CAM.,CONCEPTO: POR PRESTACION DE SERVICIOS POSTALES,DEP.: ECOBOL , PROCEDENCIA: BANCO BISA S.A., CHEQUE: 5433, FECHA DE EMISION:13/09/2016</t>
  </si>
  <si>
    <t>00523012001 DEP.DE CHEQ.AJENOS,RET.DE CAM.,CONCEPTO: POR PRESTACION DE SERVICIOS POSTALES,DEP.: ECOBOL , PROCEDENCIA: BANCO BISA S.A., CHEQUE: 2648, FECHA DE EMISION:12/09/2016</t>
  </si>
  <si>
    <t>00660122001 DEP.DE CHEQ.AJENOS,RET.DE CAM.,CONCEPTO: DEVOL. VIATICO DE HERNAN QUINTEROS SG PRV 1543,DEP.: ORGANO JUDICIAL-DAF DISTRITO SANTA CRUZ , PROCEDENCIA: BANCO UNION S.A., CHEQUE: 3126, FECHA DE EMISION:28/09/2016</t>
  </si>
  <si>
    <t>00523012001 DEP.DE CHEQ.AJENOS,RET.DE CAM.,CONCEPTO: POR PRESTACION DE SERVICIOS POSTALES,DEP.: ECOBOL , PROCEDENCIA: BANCO BISA S.A., CHEQUE: 204, FECHA DE EMISION:13/09/2016</t>
  </si>
  <si>
    <t>00523012001 DEP.DE CHEQ.AJENOS,RET.DE CAM.,CONCEPTO: POR PRESTACION DE SERVICIOS POSTALES,DEP.: ECOBOL , PROCEDENCIA: BANCO BISA S.A., CHEQUE: 6961, FECHA DE EMISION:22/09/2016</t>
  </si>
  <si>
    <t>00132019201 DEPOSITO DE EFECTIVO, DEPOSITANTE: HUASCAR PABLO ARCIENEGA BARRIGA, CONCEPTO: DEVOLUCIÓN DE FONDO EN AVANCE, CUENTA DE DEPOSITO: CUENTA UNICA DEL TESORO</t>
  </si>
  <si>
    <t>00660132001 DEP.DE CHEQ.AJENOS,RET.DE CAM.,CONCEPTO: RECUPERACION CUENTAS POR COBRAR CAJA CHICA,DEP.: ORGANO JUDICIAL-DTO BENI , PROCEDENCIA: BANCO UNION S.A., CHEQUE: 617, FECHA DE EMISION:22/09/2016</t>
  </si>
  <si>
    <t>00099021001 DEPOSITO DE EFECTIVO, DEPOSITANTE: SOFIA LEDEZMA QUEZADA DE TICONA, CONCEPTO: DEVOLUCION PARCIAL, CUENTA DE DEPOSITO: CUENTA UNICA DEL TESORO</t>
  </si>
  <si>
    <t>00099024113 DEP.DE CHEQ.AJENOS,RET.DE CAM.,CONCEPTO: POR MULTA AL PROYECTO CONST DE LA SEDE SINDICAL DE LA CENTRAL OBRERA REG. BERMEJO,DEP.: MIN. DE LA PRESIDENCIA - UPRE , PROCEDENCIA: BANCO UNION S.A., CHEQUE: 181, FECHA DE EMISION:23/09/2016</t>
  </si>
  <si>
    <t>00099024113 DEP.DE CHEQ.AJENOS,RET.DE CAM.,CONCEPTO: POR MULTA AL PROYEC. CONST CENTRO DE ACOPIO CENTRAL PIEDRAS BLANCAS - RURRENABAQUE,DEP.: MIN. DE LA PRESIDENCIA - UPRE , PROCEDENCIA: BANCO UNION S.A., CHEQUE: 180, FECHA DE EMISION:23/09/2016</t>
  </si>
  <si>
    <t>00234014201 DEP.DE CHEQ.AJENOS,RET.DE CAM.,CONCEPTO: PROYECTO PROSPECCION Y EXPLORACION GEOLOGICA MINERA CERROS HUAKAJCHI GRANDE Y CHICO - SEGUNDA FA,DEP.: GOB AUTONOMO DEPTAL POTOSI - HUAKAJCHI</t>
  </si>
  <si>
    <t>00099024113 DEP.DE CHEQ.AJENOS,RET.DE CAM.,CONCEPTO: POR MULTADEL PROYEC. CONST SEDE SOCIAL CENTRO DE CAPACITACION CENTRAL EL CAUCHAL RURRENABAQUE,DEP.: MIN. DE LA PRESIDENCIA - UPRE , PROCEDENCIA: BANCO UNION S.A., CHEQUE: 179, FECHA DE EMISION:23/09/2016</t>
  </si>
  <si>
    <t>00010011102 DEPOSITO DE EFECTIVO, DEPOSITANTE: DIEGO ARIEL RODRIGUEZ CAMACHO, CONCEPTO: RECAUDACION GESTORIA CONSULAR JUNIO-AGOSTO 2016, CUENTA DE DEPOSITO: CUENTA UNICA DEL TESORO</t>
  </si>
  <si>
    <t>00099024113 DEP.DE CHEQ.AJENOS,RET.DE CAM.,CONCEPTO: POR MULTA DEL PROYEC. ADQUISICION DE PLANTAS ASFALTADORAS Y EQUIPOS Z. FRONTERIZAS DEL ESTADO PLURI.,DEP.: MIN. DE LA PRESIDENCIA - UPRE</t>
  </si>
  <si>
    <t>00234014201 DEP.DE CHEQ.AJENOS,RET.DE CAM.,CONCEPTO: PROYECTO PROSPECCION Y EXPLORACION GEOLOGICA MINERA SECTOR MESETA DE LOS FRAILES DEPTO POTOSI,DEP.: GOB AUTONOMO DEPTAL POTOSI - MESETA FRAILES</t>
  </si>
  <si>
    <t>00099021001 DEP.DE CHEQ.AJENOS,RET.DE CAM.,CONCEPTO: DEVOLUCION DE GASTOS OBSERVADOS SR ERICK SAAVEDRA,DEP.: ERICK SAAVEDRA , PROCEDENCIA: BANCO UNION S.A., CHEQUE: 985, FECHA DE EMISION:29/09/2016</t>
  </si>
  <si>
    <t>00099021001 DEP.DE CHEQ.AJENOS,RET.DE CAM.,CONCEPTO: DEVOLUCION DE GASTOS OBSERVADOS DE LA SRA PATRICIA FERNANDEZ CORAZO,DEP.: PATRICIA FERNANDEZ CORAZO , PROCEDENCIA: BANCO UNION S.A., CHEQUE: 986, FECHA DE EMISION:29/09/2016</t>
  </si>
  <si>
    <t>00099021001 DEP.DE CHEQ.AJENOS,RET.DE CAM.,CONCEPTO: DE ACUERDO AL ARTICULO 6 DEL D.S. N° 2899 DEP PARA SUBSIDIO JUANCITO PINTO,DEP.: TRANSPORTES AEREOS BOLIVIANOS , PROCEDENCIA: BANCO UNION S.A., CHEQUE: 5217, FECHA DE EMISION:29/09/2016</t>
  </si>
  <si>
    <t>00099021001 DEP.DE CHEQ.AJENOS,RET.DE CAM.,CONCEPTO: DEVOLUCION DE GASTOS OBSERVADOS JULIO - SEPTIEMBRE SRA. ERIKA MARCANI BAZOALTO,DEP.: ERIKA MARCANI BAZOALTO , PROCEDENCIA: BANCO UNION S.A., CHEQUE: 987, FECHA DE EMISION:29/09/2016</t>
  </si>
  <si>
    <t>00099021001 DEP.DE CHEQ.AJENOS,RET.DE CAM.,CONCEPTO: DEVOLUCION DE GASTOS OBSEVADOS SR AUGUSTO ARGUEDAS CARPIO,DEP.: AUGUSTO ARGUEDAS CARPIO , PROCEDENCIA: BANCO UNION S.A., CHEQUE: 988, FECHA DE EMISION:29/09/2016</t>
  </si>
  <si>
    <t>00016011101 DEP.DE CHEQ.AJENOS,RET.DE CAM.,CONCEPTO: DEVOLUCION POR PAGO DE BOLETO ANULADO BOLTUR,DEP.: MINISTERIO DE EDUACION , PROCEDENCIA: BANCO UNION S.A., CHEQUE: 20309, FECHA DE EMISION:30/09/2016</t>
  </si>
  <si>
    <t>00016011101 DEP.DE CHEQ.AJENOS,RET.DE CAM.,CONCEPTO: DEVOLUCION DE FONDOS POR DEP. ERRONEO,DEP.: MINISTERIO DE EDUACION , PROCEDENCIA: BANCO UNION S.A., CHEQUE: 20301, FECHA DE EMISION:28/09/2016</t>
  </si>
  <si>
    <t>00312014401 DEPOSITO DE EFECTIVO, DEPOSITANTE: OLA LIDIA CABRERA TAPIA, CONCEPTO: DINAMARCA PREVENTIVO 1897, CUENTA DE DEPOSITO: CUENTA UNICA DEL TESORO</t>
  </si>
  <si>
    <t>00312014401 DEPOSITO DE EFECTIVO, DEPOSITANTE: CARLOS ROJAS LUQUE, CONCEPTO: DINAMARCA PREVENTIVO 2036, CUENTA DE DEPOSITO: CUENTA UNICA DEL TESORO</t>
  </si>
  <si>
    <t>00312014401 DEPOSITO DE EFECTIVO, DEPOSITANTE: CARLOS ROJAS LUQUE, CONCEPTO: DINAMARCA PREVENTIVO 2037, CUENTA DE DEPOSITO: CUENTA UNICA DEL TESORO</t>
  </si>
  <si>
    <t>00312014401 DEPOSITO DE EFECTIVO, DEPOSITANTE: OLGA LIDIA CABRERA, CONCEPTO: DINAMARCA PREVENTIVO 2177, CUENTA DE DEPOSITO: CUENTA UNICA DEL TESORO</t>
  </si>
  <si>
    <t>00312014401 DEPOSITO DE EFECTIVO, DEPOSITANTE: OLGA LIDIA CABRERA, CONCEPTO: DINAMARCA PREVENTIVO 2176, CUENTA DE DEPOSITO: CUENTA UNICA DEL TESORO</t>
  </si>
  <si>
    <t>00099021001 DEPOSITO DE EFECTIVO, DEPOSITANTE: MIGUEL ANGEL RUIZ, CONCEPTO: PREVENTIVO 1538, CUENTA DE DEPOSITO: CUENTA UNICA DEL TESORO</t>
  </si>
  <si>
    <t>00099021001 DEPOSITO DE EFECTIVO, DEPOSITANTE: MIGUEL ANGEL RUIZ, CONCEPTO: PREVENTIVO 1624, CUENTA DE DEPOSITO: CUENTA UNICA DEL TESORO</t>
  </si>
  <si>
    <t>00312014401 DEPOSITO DE EFECTIVO, DEPOSITANTE: LIMBERT RIDER CORDOVA FERNANDEZ, CONCEPTO: DINAMARCA PREVENTIVO 1617, CUENTA DE DEPOSITO: CUENTA UNICA DEL TESORO</t>
  </si>
  <si>
    <t>00099021001 DEP.DE CHEQ.AJENOS,RET.DE CAM.,CONCEPTO: REVERSION,DEP.: INIAF-SUCRE , PROCEDENCIA: BANCO UNION S.A., CHEQUE: 1978, FECHA DE EMISION:29/09/2016</t>
  </si>
  <si>
    <t>00099021001 DEPOSITO DE EFECTIVO, DEPOSITANTE: GABRIELA CORALY SUAREZ CANDIA, CONCEPTO: DEVOLUCION DE FONDOS POR ASIGNACION DE GASTOS, CUENTA DE DEPOSITO: CUENTA UNICA DEL TESORO</t>
  </si>
  <si>
    <t>DIRECCION DEPARTAMENTAL DE EDUCACION CHUQUISACA "DDE-CHU"</t>
  </si>
  <si>
    <t>00265022001 DEPOSITO DE EFECTIVO, DEPOSITANTE: DDE - CHUQUISACA, CONCEPTO: DEVOLUCION DE RECURSOS NO UTILIZADOS, CUENTA DE DEPOSITO: CUENTA UNICA DEL TESORO</t>
  </si>
  <si>
    <t>00212012001 DEPOSITO DE EFECTIVO, DEPOSITANTE: PABLO WALTER MOLINA, CONCEPTO: DEVOLUCION DE VIATICOS, CUENTA DE DEPOSITO: CUENTA UNICA DEL TESORO</t>
  </si>
  <si>
    <t>00099021001 DEPOSITO DE EFECTIVO, DEPOSITANTE: ESTRADA VILLARROEL EDUARDO ALAIN, CONCEPTO: DEVOLUCION DE FONDOS NO EJECUTADOS DE C31-585, CUENTA DE DEPOSITO: CUENTA UNICA DEL TESORO</t>
  </si>
  <si>
    <t>00099021001 DEPOSITO DE EFECTIVO, DEPOSITANTE: TABOADA SUAREZ RAUL ALBERTO, CONCEPTO: DEVOLUCION DE FONDOS NO EJECUTADOS DE C31-585, CUENTA DE DEPOSITO: CUENTA UNICA DEL TESORO</t>
  </si>
  <si>
    <t>00099021001 DEPOSITO DE EFECTIVO, DEPOSITANTE: LOAIZA FLORES EDWIN ELVIS, CONCEPTO: DEVOLUCION DE VIATICOS NO EJECUTADOS DE C31-585, CUENTA DE DEPOSITO: CUENTA UNICA DEL TESORO</t>
  </si>
  <si>
    <t>00046114201 DEPOSITO DE EFECTIVO, DEPOSITANTE: ESTRADA VILLARROEL EDUARDO ALAIN, CONCEPTO: DEVOLUCION DE FONDOS NO EJECUTADOS DE C31-587, CUENTA DE DEPOSITO: CUENTA UNICA DEL TESORO</t>
  </si>
  <si>
    <t>00099021001 DEPOSITO DE EFECTIVO, DEPOSITANTE: ESTRADA VILLARROEL EDUARDO ALAIN, CONCEPTO: DEVOLUCION DE FONDOS NO EJECUTADOS DE C31-586, CUENTA DE DEPOSITO: CUENTA UNICA DEL TESORO</t>
  </si>
  <si>
    <t>00099021001 DEPOSITO DE EFECTIVO, DEPOSITANTE: VILLARROEL BARRIENTOS JOSE VICTOR, CONCEPTO: DEVOLUCION DE FONDOS NO EJECUTADOS DE C31-580, CUENTA DE DEPOSITO: CUENTA UNICA DEL TESORO</t>
  </si>
  <si>
    <t>00099021001 DEPOSITO DE EFECTIVO, DEPOSITANTE: LEIDY YAULI LOZA, CONCEPTO: HORAS DE TRABAJO DEL MAGISTERIO RURAL, CUENTA DE DEPOSITO: CUENTA UNICA DEL TESORO</t>
  </si>
  <si>
    <t>00099021001 DEPOSITO DE EFECTIVO, DEPOSITANTE: NELLY HUANCA CASTAÑOS, CONCEPTO: HORAS DEL TRABAJO DEL MAGISTERIO RURAL, CUENTA DE DEPOSITO: CUENTA UNICA DEL TESORO</t>
  </si>
  <si>
    <t>ORQUESTA SINFONICA NACIONAL         "OSF"</t>
  </si>
  <si>
    <t>00108012001 DEPOSITO DE EFECTIVO, DEPOSITANTE: FUNDACION ORQUESTA SINFONICA NACIONAL, CONCEPTO: DEVOLUCION DE FOSN INFORME UAI -5-08/2015 5.2., CUENTA DE DEPOSITO: CUENTA UNICA DEL TESORO</t>
  </si>
  <si>
    <t>00108012001 DEPOSITO DE EFECTIVO, DEPOSITANTE: ORQUESTA SINFONICA NACIONAL, CONCEPTO: APORTE VOLUNTARIO PUBLICO PROG. VIII, CUENTA DE DEPOSITO: CUENTA UNICA DEL TESORO</t>
  </si>
  <si>
    <t>00016011101 DEPOSITO DE EFECTIVO, DEPOSITANTE: FERNANDO R. YUJRA QUISPE, CONCEPTO: DEVOLUCIÓN PASAJE AÉREO TARIJA - LA PAZ, CUENTA DE DEPOSITO: CUENTA UNICA DEL TESORO</t>
  </si>
  <si>
    <t>00046104201 DEPOSITO DE EFECTIVO, DEPOSITANTE: FRANKLIN QUISPE CONDUCTOR REGIONAL LA PAZ, CONCEPTO: REVERSION, CUENTA DE DEPOSITO: CUENTA UNICA DEL TESORO</t>
  </si>
  <si>
    <t>00099021001 DEPOSITO DE EFECTIVO, DEPOSITANTE: CELSO CHAVEZ FLORES, CONCEPTO: DOBLE PERCEPCION, CUENTA DE DEPOSITO: CUENTA UNICA DEL TESORO</t>
  </si>
  <si>
    <t>00046104201 DEPOSITO DE EFECTIVO, DEPOSITANTE: MERY TATIANA SEGALES JARRO, CONCEPTO: REVERSION, CUENTA DE DEPOSITO: CUENTA UNICA DEL TESORO</t>
  </si>
  <si>
    <t>00099021001 DEPOSITO DE EFECTIVO, DEPOSITANTE: PABLO CORNEJO PIEROLA, CONCEPTO: DEVOLUCIÓN POR 4 DÍAS ASIGNACIÓN MENSUAL SEPTIEMBRE 2016 - BECAS SOBERANÍA, CUENTA DE DEPOSITO: CUENTA UNICA DEL TESORO</t>
  </si>
  <si>
    <t>00046104201 DEPOSITO DE EFECTIVO, DEPOSITANTE: WILMA VILLANUEVA F. JEFE DE ENEÑANZA CHUQUISACA, CONCEPTO: REVERSION, CUENTA DE DEPOSITO: CUENTA UNICA DEL TESORO</t>
  </si>
  <si>
    <t>00086031101 DEPOSITO DE EFECTIVO, DEPOSITANTE: SERNAP COTAPATA, CONCEPTO: DEPÓSITO POR RECAUDACIÓN DE SERVICIOS CORRESPONDE AL MES DE AGOSTO, CUENTA DE DEPOSITO: CUENTA UNICA DEL TESORO</t>
  </si>
  <si>
    <t>00046024204 DEPOSITO DE EFECTIVO, DEPOSITANTE: ARMANDO ROJAS AZURDUY - MIN DE SALUD, CONCEPTO: SALDO FONDOS EN AVANCE : ARMANDO ROJAS AZURDUY DESADUANIZACION CARGA VIRAL PROGRAMA NAL.ITS/VIH/SIDA, CUENTA DE DEPOSITO: CUENTA UNICA DEL TESORO</t>
  </si>
  <si>
    <t>00086031101 DEPOSITO DE EFECTIVO, DEPOSITANTE: SERNAP COTAPATA, CONCEPTO: DEPÓSITO POR RECAUDACIÓN DE SERVICIOS, CORRESPONDE AL MES DE JULIO, CUENTA DE DEPOSITO: CUENTA UNICA DEL TESORO</t>
  </si>
  <si>
    <t>00222014302 DEPOSITO DE EFECTIVO, DEPOSITANTE: GUSTAVO SARMIENTO CERDA, CONCEPTO: REVERSION DE FONDOS EN AVANCE, CUENTA DE DEPOSITO: CUENTA UNICA DEL TESORO</t>
  </si>
  <si>
    <t>00046058003 DEPOSITO DE EFECTIVO, DEPOSITANTE: FREDDY EDGAR MAMANI VELARDE, CONCEPTO: DEV. DE SALDOS DE FONDOS EN AVANCE, CUENTA DE DEPOSITO: CUENTA UNICA DEL TESORO</t>
  </si>
  <si>
    <t>00046028011 DEPOSITO DE EFECTIVO, DEPOSITANTE: ELVIRA CHAHUA ORUÑA, CONCEPTO: DEVOLUCION SALDO DE TASAS, CUENTA DE DEPOSITO: CUENTA UNICA DEL TESORO</t>
  </si>
  <si>
    <t>00046028011 DEPOSITO DE EFECTIVO, DEPOSITANTE: ELVIRA CHAHUA ORUÑA, CONCEPTO: DEVOLUCION SALDO DE COMBUSTIBLE, CUENTA DE DEPOSITO: CUENTA UNICA DEL TESORO</t>
  </si>
  <si>
    <t>00099021001 DEPOSITO DE EFECTIVO, DEPOSITANTE: LOURDES GABRIEL BAUTISTA, CONCEPTO: DEVOLUCION DE FONDO EN AVANCE, CUENTA DE DEPOSITO: CUENTA UNICA DEL TESORO</t>
  </si>
  <si>
    <t>00574012002 DEPOSITO DE EFECTIVO, DEPOSITANTE: JOSE ANTONIO BORDA AGUILERA LACTEOSBOL, CONCEPTO: DEVOLUCION POR FONDOS EN AVANCE, CUENTA DE DEPOSITO: CUENTA UNICA DEL TESORO</t>
  </si>
  <si>
    <t>00099021001 DEPOSITO DE EFECTIVO, DEPOSITANTE: ALVARO EDGAR TEJERINA RAMOS, CONCEPTO: REVERSION DE VIATICOS, CUENTA DE DEPOSITO: CUENTA UNICA DEL TESORO</t>
  </si>
  <si>
    <t>00099021001 DEPOSITO DE EFECTIVO, DEPOSITANTE: MILENKA ANTONIA OCAMPO CATALDI, CONCEPTO: DEVOLUCION POR ANTICIPO DE PASAJES TERRESTRES, CUENTA DE DEPOSITO: CUENTA UNICA DEL TESORO</t>
  </si>
  <si>
    <t>00290012001 DEPOSITO DE EFECTIVO, DEPOSITANTE: LIDIA OLORI, CONCEPTO: TASA DE AEROPUERTO, CUENTA DE DEPOSITO: CUENTA UNICA DEL TESORO</t>
  </si>
  <si>
    <t>00290012001 DEPOSITO DE EFECTIVO, DEPOSITANTE: SOLEDAD NOEMI CANIZARES ZURITA, CONCEPTO: TASA DE AEROPUERTO, CUENTA DE DEPOSITO: CUENTA UNICA DEL TESORO</t>
  </si>
  <si>
    <t>00099021001 DEPOSITO DE EFECTIVO, DEPOSITANTE: LUCY MAMANI ARRATIA, CONCEPTO: DEVOLUCIÓN DE FONDOS, CUENTA DE DEPOSITO: CUENTA UNICA DEL TESORO</t>
  </si>
  <si>
    <t>00099021001 DEPOSITO DE EFECTIVO, DEPOSITANTE: ASFI, CONCEPTO: DEVOLUCIÓN DE FONDOS POR ASIGNACIÓN DE VIÁTICOS, CUENTA DE DEPOSITO: CUENTA UNICA DEL TESORO</t>
  </si>
  <si>
    <t>00206012001 DEPOSITO DE EFECTIVO, DEPOSITANTE: INE, CONCEPTO: DEP. POR VENTA, LA PAZ, FECHA 29/09/2016, CUENTA DE DEPOSITO: CUENTA UNICA DEL TESORO</t>
  </si>
  <si>
    <t>00041031107 DEPOSITO DE EFECTIVO, DEPOSITANTE: PATRICIO QUISPE TARQUI, CONCEPTO: DEVOLUCION DE PASAJES Y VIATICOS, CUENTA DE DEPOSITO: CUENTA UNICA DEL TESORO</t>
  </si>
  <si>
    <t>00099021001 DEP.DE CHEQ.AJENOS,RET.DE CAM.,CONCEPTO: INF CONTRALORIA RESPONSABILIDAD CIVIL MARIA LEYTON DE LA QUINTANA,DEP.: ORGANO JUDICIAL DAF NAL , PROCEDENCIA: BANCO UNION S.A., CHEQUE: 1340, FECHA DE EMISION:31/05/2016</t>
  </si>
  <si>
    <t>00099021001 DEP.DE CHEQ.AJENOS,RET.DE CAM.,CONCEPTO: INF. CONTRALORIA RESP. CIVIL MARIA I. LEYTON,DEP.: ORGANO JUDICIAL DAF - NAL , PROCEDENCIA: BANCO UNION S.A., CHEQUE: 1343, FECHA DE EMISION:31/05/2016</t>
  </si>
  <si>
    <t>00099021001 DEP.DE CHEQ.AJENOS,RET.DE CAM.,CONCEPTO: INF. CONTRALORIA RESP. CIVIL SILVESTRE IÑIGUES,DEP.: ORGANO JUDICIAL DAF NAL , PROCEDENCIA: BANCO UNION S.A., CHEQUE: 1342, FECHA DE EMISION:31/05/2016</t>
  </si>
  <si>
    <t>00099021001 DEP.DE CHEQ.AJENOS,RET.DE CAM.,CONCEPTO: REEMBOLSO DE SUBSIDIO DE ENFERMEDAD , MES DE MARZO 2016,DEP.: CAJA DE SALUD DE LA BANCA PRIVADA , PROCEDENCIA: BANCO NACIONAL DE BOLIVIA S.A., CHEQUE: 6061296, FECHA DE EMISION:19/05/2016</t>
  </si>
  <si>
    <t>00099021001 DEP.DE CHEQ.AJENOS,RET.DE CAM.,CONCEPTO: DEVOLUCIÓN DE CC NO COBRADA FEBRERO/2016,DEP.: LA VITALICIA SEGUROS Y REASEGUROS DE VIDA S.A. , PROCEDENCIA: BANCO BISA S.A., CHEQUE: 31856, FECHA DE EMISION:03/06/2016</t>
  </si>
  <si>
    <t>YACIMIENTOS FISCALES PETROLÍFEROS BOLIVIANOS</t>
  </si>
  <si>
    <t>00513012008 DEP.DE CHEQ.AJENOS,RET.DE CAM.,CONCEPTO: COBRO DE DIVIDENDOS,DEP.: YPFB , PROCEDENCIA: BANCO BISA S.A., CHEQUE: 10047, FECHA DE EMISION:12/05/2016</t>
  </si>
  <si>
    <t>00523012001 DEP.DE CHEQ.AJENOS,RET.DE CAM.,CONCEPTO: PAGO POR PRESTACION DE SERVICIOS POSTALES,DEP.: ECOBOL , PROCEDENCIA: BANCO NACIONAL DE BOLIVIA S.A., CHEQUE: 10774, FECHA DE EMISION:18/05/2016</t>
  </si>
  <si>
    <t>00523012001 DEP.DE CHEQ.AJENOS,RET.DE CAM.,CONCEPTO: PAGO POR PRESTACION DE SERVICIOS POSTALES,DEP.: ECOBOL , PROCEDENCIA: BANCO NACIONAL DE BOLIVIA S.A., CHEQUE: 5658215, FECHA DE EMISION:12/05/2016</t>
  </si>
  <si>
    <t>00523012001 DEP.DE CHEQ.AJENOS,RET.DE CAM.,CONCEPTO: PAGO POR PRESTACION DE SERVICIOS POSTALES,DEP.: ECOBOL , PROCEDENCIA: BANCO BISA S.A., CHEQUE: 12665, FECHA DE EMISION:20/05/2016</t>
  </si>
  <si>
    <t>00523012001 DEP.DE CHEQ.AJENOS,RET.DE CAM.,CONCEPTO: PAGO POR PRESTACION DE SERVICIOS POSTALES,DEP.: ECOBOL , PROCEDENCIA: BANCO BISA S.A., CHEQUE: 12664, FECHA DE EMISION:20/05/2016</t>
  </si>
  <si>
    <t>00041011101 DEP.DE CHEQ.AJENOS,RET.DE CAM.,CONCEPTO: DEVOLUCIÓN DEL 7% POR CUMPLIMIENTO DE GARANTÍA,DEP.: CARMIÑA ELVY BLANCO RAMIREZ , PROCEDENCIA: BANCO BISA S.A., CHEQUE: 132, FECHA DE EMISION:03/06/2016</t>
  </si>
  <si>
    <t>SEDERI - COCHABAMBA</t>
  </si>
  <si>
    <t>00300014202 DEP.DE CHEQ.AJENOS,RET.DE CAM.,CONCEPTO: DEVOLUCION GESTION 2015,DEP.: GIANCARLA MENDIVIL SOLIZ , PROCEDENCIA: BANCO UNION S.A., CHEQUE: 3, FECHA DE EMISION:02/06/2016</t>
  </si>
  <si>
    <t>00099021001 DEP.DE CHEQ.AJENOS,RET.DE CAM.,CONCEPTO: GIRO: BURGOA CASTRO DE VASQUEZ CARMEN MIRTHA,DEP.: BANCO UNIÓN S.A. , PROCEDENCIA: BANCO UNION S.A., CHEQUE: 140640, FECHA DE EMISION:03/06/2016</t>
  </si>
  <si>
    <t>00206018001 DEP.DE CHEQ.AJENOS,RET.DE CAM.,CONCEPTO: DEPÓSITO POR DESEMBOLSO UNFPA-INE S/ CONVENIO,DEP.: INE , PROCEDENCIA: BANCO UNION S.A., CHEQUE: 3585, FECHA DE EMISION:01/06/2016</t>
  </si>
  <si>
    <t>00130012001 DEP.DE CHEQ.AJENOS,RET.DE CAM.,CONCEPTO: PAGO DE INTERESES ORDINARIO CUOTA 77,DEP.: COMERMIN , PROCEDENCIA: BANCO MERCANTIL SANTA CRUZ SA., CHEQUE: 6746, FECHA DE EMISION:31/05/2016</t>
  </si>
  <si>
    <t>REVERSO DE OP 1391394 REGISTRO DE CHEQUE COMO DEPÓSITO EN EFECTIVO, CORREGIDO CON OP 1391496.</t>
  </si>
  <si>
    <t>00015011108 DEPOSITO DE EFECTIVO, DEPOSITANTE: WINSTON CASSO CASSO CI: 1846463 TJ, CONCEPTO: OTROS INGRESOS, CUENTA DE DEPOSITO: CUENTA UNICA DEL TESORO</t>
  </si>
  <si>
    <t>TRANSFERENCIA RECIBIDA DEL EXTERIOR SEGÚN MENSAJES SWIFT Nos. 00053-00051 (REM.EXT.) DE FECHA 04-01-2016 POR DESEMBOLSO DE CAF PRÉSTAMO CFA008832 PROY.CONST.CARRETERA GRANADO PTE.TAPERAS LA PALIZADALIBRETA N° 02910104372 ABC-USD-CAF 8832 CONST VILLA GRANADO PTE TAPERAS LA PALIZADA</t>
  </si>
  <si>
    <t>TRANSFERENCIA RECIBIDA DEL EXTERIOR SEGÚN MENSAJES SWIFT Nos. 00054-00052 (REM.EXT.) DE FECHA 04-01-2016 POR DESEMBOLSO DE CAF PRÉSTAMO CFA008839 PROY CONST CARRETERA CARACOLLO COLQUIRILIBRETA N° 02910104368 ABC-USD-CAF 8839 PROY. CONST. CARRETERA CARACOLLO COLQUIRI</t>
  </si>
  <si>
    <t>TRANSFERENCIA RECIBIDA DEL EXTERIOR SEGÚN MENSAJES SWIFT Nos. 00006-00001 (REM.EXT.) DE FECHA 04-01-2016 POR DESEMBOLSO DE IDA PRÉSTAMO 5003-BO 001 51LIBRETA N° 02220104302 INIAF-US PROYECTO INNOVACION Y SERVICIOS AGRICOLAS REF.: UTILES DE ESCRITORIO</t>
  </si>
  <si>
    <t>PAGO A CAF PRÉSTAMO CFA007894 VCTO. 04-ene-2016 POR CUENTA DE TGN , NTI. 007091 VALOR 04-ene-2016 CAPITAL USD 641.703,15 INTERESES USD 162.766,29CTA. 5970 CUENTA UNICA DEL TESORO EN DOLARES AMERICANOS</t>
  </si>
  <si>
    <t>PAGO A BID PR¿STAMO 3487/BL-BO VCTO. 06-ene-2016 POR CUENTA DE TGN , NTI. 007152 VALOR 06-ene-2016 INTERESES USD 24.988,90CTA. 5970 CUENTA UNICA DEL TESORO EN DOLARES AMERICANOS</t>
  </si>
  <si>
    <t>PAGO A BID PR¿STAMO 3487/BL-BO VCTO. 06-ene-2016 POR CUENTA DE TGN , NTI. 007153 VALOR 06-ene-2016 INTERESES USD 1.268.232,01CTA. 5970 CUENTA UNICA DEL TESORO EN DOLARES AMERICANOS</t>
  </si>
  <si>
    <t>AJUSTE COMPLEMENTARIO POR REVALORIZACION SALDOS DE ACTIVOS DE RESERVA Y OBLIGACIONES MONEDA EXTRANJERA (DOLARES)Saldo MO = -815993690.71 ;Bs/Mo: 6.86000000000 ;Saldo Bs: -5597716718.30</t>
  </si>
  <si>
    <t>||ABONO QUE SE EFECTUA EN LA CUENTA POR CONCEPTO DE INTERESES POR OPERACIONES SECURITY LENDING CORRESPONDIENTE AL MES DE DICIEMBRE DE 2015 SEGUN EXTRACTO DEL JPMORGAN CUENTA N¿ P62842 BCB MIN.ECONOMIA Y FINANZAS PUBLICAS.</t>
  </si>
  <si>
    <t>PAGO A CAF PR¿STAMO CFA008606 VCTO. 07-ene-2016 POR CUENTA DE TGN , NTI. 007094 VALOR 07-ene-2016 INTERESES USD 25.851,88 COMISIONES USD 123.903,81CTA. 5970 CUENTA UNICA DEL TESORO EN DOLARES AMERICANOS</t>
  </si>
  <si>
    <t>PAGO A CAF PR¿STAMO CFA008604 VCTO. 07-ene-2016 POR CUENTA DE TGN , NTI. 007092 VALOR 07-ene-2016 INTERESES USD 181.853,67 COMISIONES USD 210.126,21CTA. 5970 CUENTA UNICA DEL TESORO EN DOLARES AMERICANOS</t>
  </si>
  <si>
    <t>||PAGO CAPITAL ACCIONARIO A LA CAF POR CUENTA DEL TGN REF: PAGO DE LA CUARTA CUOTA DE APORTE DE CAPITAL SEGUN RESOLUCION N¿1965/2011 DE FECHA 29/11/2011 Y CONVENIO DE SUSCRIPCI¿N DE ACCIONES DE 19-01-2012LIB,00990201009 TGN RECURSOS ORDINARIOS SG NOTA MEFP/VTCP/DGCP/UODP-39/2016 DE LA FECHA</t>
  </si>
  <si>
    <t>PAGO A FONPLATA PR¿STAMO BOL 24/2014 VCTO. 11-ene-2016 POR CUENTA DE TGN , NTI. 007107 VALOR 11-ene-2016 INTERESES USD 50.206,44 COMISIONES USD 28.768,18CTA. 5970 CUENTA UNICA DEL TESORO EN DOLARES AMERICANOS</t>
  </si>
  <si>
    <t>||PAGO CAPITAL ACCIONARIO A LA CAF POR CUENTA DEL TGN REF: PAGO DE LA SEPTIMA CUOTA DE APORTE DE CAPITAL SEGUN RESOLUCION N¿1848/2009 DE FECHA 18/08/2009 Y CONVENIO DE SUSCRIPCI¿N DE ACCIONES DE 07-10-2009LIB,00990201009 TGN RECURSOS ORDINARIOS SG NOTA MEFP/VTCP/DGCP/UODP-38/2016 DE LA FECHA</t>
  </si>
  <si>
    <t>||TRANSFERENCIA DE FONDOS DEL EXTERIOR SEGUN SWIFT NROS. 00416 Y 00418 RECIBIDOS EN LA FECHA REF: ORDENANTE FOPLPYPA, REMESA BNF/ ADMINISTRADORA BOLIVIANA DE CARRETERAS-CHIPS FEDBEN BANCO DO BRASIL. NY-USA (DESEMBOLSO AL SECTOR PUBLICO)ABONO EN LA LIBRETA N¿ 02910104338 US-ABC-PROY. CONST. RIO URUG. STA</t>
  </si>
  <si>
    <t>TRANSFERENCIA RECIBIDA DEL EXTERIOR SEG¿N MENSAJES SWIFT Nos. 00385-00226 (REM.EXT.) DE FECHA 12-01-2016 Y 08-01-2016 POR DESEMBOLSO DE OPEP PR¿STAMO 1527-P REF.:CARR.SACABA-CHI¿ATA-QUI.SUTICOLIBRETA N¿ 02910102005 US-ABC-OTROS RECURSOS ESPEC¿FICOS</t>
  </si>
  <si>
    <t>Ministerio de Planificación del Desarrollo - Plan Vida PEEP</t>
  </si>
  <si>
    <t>TRANSFERENCIA RECIBIDA DEL EXTERIOR SEG¿N MENSAJES SWIFT Nos. 382-333 (REM.EXT.) DE FECHAS 12-01-2016 Y 11-01-2016 RESPECTIVAMENTE, POR DESEMBOLSO DE FIDA PR¿STAMO 800-BO PLAN VIDA PEEPLIBRETA N¿ 00661607002 UE MPD PROMARENA - PLAN VIDA PEEP DOLARES</t>
  </si>
  <si>
    <t>||TRANSFERENCIA DE FONDOS DEL EXTERIOR SEGUN SWIFT NROS. 00332 Y 00386 RECIBIDOS EN FECHAS 11 Y 12-01-16 REF: ORDENANTE OPEC FUND FOR INTERNATIONAL X DEVELOPMENT, BNF/ADMINISTRADORA BOLIVIANA DE CARRETERAS, RE: FOR SOCIAL + ECONOMIC DEVELOPMENT (DESEMBOLSO AL SECTOR PUBLICO)ABONO EN LA LIBRETA N¿ 02910102005 ADMINISTRADORA BOLIVIANA DE CARRETERAS</t>
  </si>
  <si>
    <t>TRANSFERENCIA RECIBIDA DEL EXTERIOR SEG¿N MENSAJES SWIFT Nos. 382-333 (REM.EXT.) DE FECHAS 12-01-2016 Y 11-01-2016 RESPECTIVAMENTE, POR DESEMBOLSO DE FIDA PR¿STAMO 800-BO PLAN VIDA PEEPLIBRETA N¿ 00661607002 UE MPD PROMARENA - PLAN VIDA PEEP DOLARES REF.: UTILES DE ESCRITORIO</t>
  </si>
  <si>
    <t>Ministerio de Medio Ambiente y Agua - Conservación Ecosistemas Verticales Andinos</t>
  </si>
  <si>
    <t>00086068001 DEPOSITO DE EFECTIVO, DEPOSITANTE: MIN DE MEDIO AMBIENTE Y AGUA, CONCEPTO: COMISION BANCARIA, CUENTA DE DEPOSITO: CUENTA UNICA DEL TESORO EN DOLARES AMERICANOS</t>
  </si>
  <si>
    <t>TRANSFERENCIA RECIBIDA DEL EXTERIOR SEGÚN MENSAJES SWIFT Nos. 00456-00457 (REM.EXT.) DE FECHA 13-01-2016 POR DESEMBOLSO DE IDA PRÉSTAMO 5454-BO 001 1 PROY.ACCESO DE ENERGIA ELECTRILIBRETA N° 00781107004 MHE-USD-PROY. IDTR II-TGN-PEVD-CONVENIO 5454-BO</t>
  </si>
  <si>
    <t>Ministerio de Hidrocarburos y Energía - Obras Compl. Distribución Electrica Caranavi Trinidad</t>
  </si>
  <si>
    <t>TRANSFERENCIA RECIBIDA DEL EXTERIOR SEGÚN MENSAJES SWIFT Nos. 00456-00457 (REM.EXT.) DE FECHA 13-01-2016 POR DESEMBOLSO DE IDA PRÉSTAMO 5454-BO 001 1 PROY.ACCESO DE ENERGIA ELECTRILIBRETA N° 00781107004 MHE-USD-PROY. IDTR II-TGN-PEVD-CONVENIO 5454-BO REF.: UTILES DE ESCRITORIO</t>
  </si>
  <si>
    <t>PAGO PR¿STAMO BID 611-SF-BO VCTO. 16-01-2016 POR CUENTA DE YPFB TRANSPORTE S.A. SEG¿N NOTA TSC-001/2016 DE FECHA 11-01-2016, VALOR 15-01-2016 CAPITAL USD 68.345,10 INTERESES USD 26.696,71LIBRETA N¿00990201009 CTA. 5970 CUT EN DOLARES AMERICANOS - ALIVIO MDRI</t>
  </si>
  <si>
    <t>PAGO A BIRF PR¿STAMO BIRF 8469 VCTO. 15-ene-2016 POR CUENTA DE TGN , NTI. 007145 VALOR 15-ene-2016 INTERESES USD 1.026.352,14 COMISIONES USD 30.090,76CTA. 5970 CUENTA UNICA DEL TESORO EN DOLARES AMERICANOS</t>
  </si>
  <si>
    <t>PAGO A IDA PR¿STAMO 5003-BO VCTO. 15-ene-2016 POR CUENTA DE TGN , NTI. 007108 VALOR 15-ene-2016 INTERESES USD 209.857,66CTA. 5970 CUENTA UNICA DEL TESORO EN DOLARES AMERICANOS</t>
  </si>
  <si>
    <t>PAGO A IDA PR¿STAMO 5004-BO VCTO. 15-ene-2016 POR CUENTA DE TGN , NTI. 007117 VALOR 15-ene-2016 INTERESES USD 275.723,77CTA. 5970 CUENTA UNICA DEL TESORO EN DOLARES AMERICANOS</t>
  </si>
  <si>
    <t>PAGO A IDA PR¿STAMO 5591-BO VCTO. 15-ene-2016 POR CUENTA DE TGN , NTI. 007135 VALOR 15-ene-2016 INTERESES USD 63.800,55CTA. 5970 CUENTA UNICA DEL TESORO EN DOLARES AMERICANOS</t>
  </si>
  <si>
    <t>PAGO A IDA PR¿STAMO 5592-BO VCTO. 15-ene-2016 POR CUENTA DE TGN , NTI. 007136 VALOR 15-ene-2016 INTERESES USD 1.018.521,37CTA. 5970 CUENTA UNICA DEL TESORO EN DOLARES AMERICANOS</t>
  </si>
  <si>
    <t>||COMISIONES QUE COBRA EL NORDEA BANK AB-STOCKOLM POR EL PAGO DEL PTMO. BID 931/SF-BO VCTO. 9-12-2015LIB.00990201009 TGN-RECURSOS ORDINARIOS-DOLAREA AMERICANOS (5970) S/G NTI 6942 DEL 9-12-15 DEL MEFP</t>
  </si>
  <si>
    <t>||TRANSFERENCIA DE FONDOS S/G. NOTA CITE: MEFP/VTCP/DGCP/UODP-77/2016, DEL MIN.DE ECONOMIA Y FINANZA PUBLICAS.(HRE-TSO-377), PAGO CUOTA PARTE DEL CREDITO IDA 3507 BO A CARGO DEL FONDO NACIONAL DE DESARROLLO REGIONAL(FNDR) VENC.15-01-2016.ABONO A LA LIBRETA NO.00990201009 TGN-RECURSOS ORDINARIOS.</t>
  </si>
  <si>
    <t>TRANSFERENCIA RECIBIDA DEL EXTERIOR SEG¿N MENSAJES SWIFT Nos. 00601-00602 (REM.EXT.) DE FECHA 19-01-2016 POR DESEMBOLSO DE IDA PR¿STAMO 5003-BO 001 54LIBRETA N¿ 02220104302 INIAF-US PROYECTO INNOVACION Y SERVICIOS AGRICOLAS REF.: UTILES DE ESCRITORIO</t>
  </si>
  <si>
    <t>PAGO A CAF PR¿STAMO CFA002762 VCTO. 19-ene-2016 POR CUENTA DE TGN , NTI. 007122 VALOR 19-ene-2016 CAPITAL USD 12.220,53 INTERESES USD 1.618,71CTA. 5970 CUENTA UNICA DEL TESORO EN DOLARES AMERICANOS</t>
  </si>
  <si>
    <t>TRANSFERENCIA RECIBIDA DEL EXTERIOR SEG¿N MENSAJES SWIFT Nos. 00597-00598 (REM.EXT.) DE FECHA 19-01-2016 POR DESEMBOLSO DE IDA PR¿STAMO 5003-BO 001 52LIBRETA N¿ 02220104302 INIAF-US PROYECTO INNOVACION Y SERVICIOS AGRICOLAS REF.: UTILES DE ESCRITORIO</t>
  </si>
  <si>
    <t>PAGO A BID PR¿STAMO 2460/BL-BO VCTO. 19-ene-2016 POR CUENTA DE TGN , NTI. 007271 VALOR 19-ene-2016 INTERESES USD 70.735,28 COMISIONES USD 1.818,57CTA. 5970 CUENTA UNICA DEL TESORO EN DOLARES AMERICANOS</t>
  </si>
  <si>
    <t>PAGO A BID PR¿STAMO 2460/BL-BO VCTO. 19-ene-2016 POR CUENTA DE TGN , NTI. 007278 VALOR 19-ene-2016 INTERESES USD 1.763,46CTA. 5970 CUENTA UNICA DEL TESORO EN DOLARES AMERICANOS</t>
  </si>
  <si>
    <t>TRANSFERENCIA RECIBIDA DEL EXTERIOR SEG¿N MENSAJES SWIFT Nos. 00599-00600 (REM.EXT.) DE FECHA 19-01-2016 POR DESEMBOLSO DE IDA PR¿STAMO 5003-BO 001 53LIBRETA N¿ 02220104302 INIAF-US PROYECTO INNOVACION Y SERVICIOS AGRICOLAS REF.: UTILES DE ESCRITORIO</t>
  </si>
  <si>
    <t>PAGO PR¿STAMO BID 518-SF-BO VCTO. 20-ene-2016 POR CUENTA DE TGN , NTI. 007104 VALOR 20-ene-2016 CAPITAL USD 41.040,37 INTERESES USD 2.052,02CTA. 5970 CUENTA UNICA DEL TESORO EN DOLARES AMERICANOS</t>
  </si>
  <si>
    <t>PAGO A EXIMBANK CHINA POPUL PR¿STAMO PCB(2015)8 TOT(350) VCTO. 21-01-2016 POR CUENTA DE TGN SEG¿N NOTA MEFP/VTCP/DGCP/UODP-83/2016 DE FECHA 21-01-2016, VALOR 21-01-2016, COMISIONES USD 133.358,33, COBROS DIRECTOS DEL EXIMBANK CHINA USD 20,00CTA. 5970 CUENTA UNICA DEL TESORO EN DOLARES AMERICANOS LIB. 00990201009</t>
  </si>
  <si>
    <t>||REGULARIZACION COMP. G-0183619 POR MALA APROPIACION DE CUENTA REF.: COBRO UTILES DE ESCRITORIO EN COMPLEMENTO AL COMP. G-0183618 DE LA FECHAABONO LIBRETA 00100101101 MIN. RR.EE. - MATRICULA CONSULAR</t>
  </si>
  <si>
    <t>PAGO A BID PRÉSTAMO 1098-SF-BO VCTO. 25-ene-2016 POR CUENTA DE TGN , NTI. 007106 VALOR 25-ene-2016 CAPITAL USD 123.951,36 INTERESES USD 66.210,58CTA. 5970 CUENTA UNICA DEL TESORO EN DOLARES AMERICANOS</t>
  </si>
  <si>
    <t>PAGO A BID PRÉSTAMO 3181/BL-BO VCTO. 23-ene-2016 POR CUENTA DE TGN , NTI. 007151 VALOR 25-ene-2016 INTERESES USD 1.870.012,22CTA. 5970 CUENTA UNICA DEL TESORO EN DOLARES AMERICANOS LIB. 00099021001</t>
  </si>
  <si>
    <t>COBRO COSTOS DE PAPELERIA EN COMPLEMENTO AL COMPROBANTE CONTABLE G-0183618 DE LA FECHA00100101101 MIN. RR.EE.-MATRICULA CONSULAR (UTILES DE ESCRITORIO)</t>
  </si>
  <si>
    <t>PAGO A BID PRÉSTAMO 3181/BL-BO VCTO. 23-ene-2016 POR CUENTA DE TGN , NTI. 007180 VALOR 25-ene-2016 INTERESES USD 26.709,08CTA. 5970 CUENTA UNICA DEL TESORO EN DOLARES AMERICANOS</t>
  </si>
  <si>
    <t>TRANSFERENCIA RECIBIDA DEL EXTERIOR SEG¿N MENSAJES SWIFT Nos. 01013 Y 01014 (REM.EXT.) DE FECHA 26-01-2016 POR DESEMBOLSO DE FONPLATA PR¿STAMO BOL 24/2014 REF: OBRAS PROTEC.INUNDAC.STA.CRUZLIBRETA N¿ 02870704301 FPS-US RIO GRANDE IV</t>
  </si>
  <si>
    <t>PAGO A CAF PR¿STAMO CFA006532 VCTO. 26-ene-2016 POR CUENTA DE TGN , NTI. 007128 VALOR 26-ene-2016 CAPITAL USD 1.053.595,08 INTERESES USD 267.360,29CTA. 5970 CUENTA UNICA DEL TESORO EN DOLARES AMERICANOS</t>
  </si>
  <si>
    <t>PAGO A CAF PR¿STAMO CFA006536 VCTO. 26-ene-2016 POR CUENTA DE TGN , NTI. 007125 VALOR 26-ene-2016 CAPITAL USD 2.013.448,43 INTERESES USD 561.638,79 COMISIONES USD 12.885,67CTA. 5970 CUENTA UNICA DEL TESORO EN DOLARES AMERICANOS</t>
  </si>
  <si>
    <t>PAGO A CAF PR¿STAMO CFA006534 VCTO. 26-ene-2016 POR CUENTA DE TGN , NTI. 007129 VALOR 26-ene-2016 CAPITAL USD 791.607,14 INTERESES USD 200.878,23CTA. 5970 CUENTA UNICA DEL TESORO EN DOLARES AMERICANOS LIB. 00099021001</t>
  </si>
  <si>
    <t>00514014303 DEPOSITO DE EFECTIVO, DEPOSITANTE: ENDE-ISIDORO RUBEN VARGAS RAMOS, CONCEPTO: ENDE-PROY LINEA TRANSMISION ELECTRICA 115KV SUCRE-PADILLA, CUENTA DE DEPOSITO: CUENTA UNICA DEL TESORO EN DOLARES AMERICANOS</t>
  </si>
  <si>
    <t>PAGO A CAF PR¿STAMO CFA005544 VCTO. 27-ene-2016 POR CUENTA DE TGN , NTI. 007134 VALOR 27-ene-2016 CAPITAL USD 9.318,46 INTERESES USD 1.623,16CTA. 5970 CUENTA UNICA DEL TESORO EN DOLARES AMERICANOS LIB. 00099021001</t>
  </si>
  <si>
    <t>NUMERO DE LIBRETACUT: TRASPASO POR CUENTAS INACTIVAS MAYORES A 10 A¿OS OPERACI¿N E46 TRANSFERENCIA DEL SISTEMA FINANCIERO POR CUENTA DE TERCEROS A LA CUT EN DOLARES AMERICANOS TRASPASO POR CUENTAS INACTIVAS MAYORES A 10 A¿OS</t>
  </si>
  <si>
    <t>||TRANSFERENCIA DE FONDOS SEGUN CITE: MEFP/VTCP/DGPOT/UPCFTGN/TR/N¿ 0279/2016 DEL MEFP RECIBIDA EN LA FECHA REF: PARA LA EJECUCION DE LOS PROYECTOS DE DONACION DANESA ENERGIAS ALTERNATIVAS (TRAM-TSO-579)DE LA LIBRETA N¿ 00514018002 ENDE DONACION DANESA ENERGIAS ALTERNATIVAS.</t>
  </si>
  <si>
    <t>PAGO A BID PR¿STAMO 2450/BL-BO VCTO. 28-ene-2016 POR CUENTA DE TGN , NTI. 007297 VALOR 28-ene-2016 INTERESES USD 114.340,93 COMISIONES USD 17.722,14CTA. 5970 CUENTA UNICA DEL TESORO EN DOLARES AMERICANOS LIB. 00099021001</t>
  </si>
  <si>
    <t>TRANSFERENCIA RECIBIDA DEL EXTERIOR SEG¿N MENSAJES SWIFT Nos. 01264-01265 (REM.EXT.) DE FECHA 28-01-2016 POR DESEMBOLSO DE IDA PR¿STAMO 5003-BO 001 55LIBRETA N¿ 02220104302 INIAF-US PROYECTO INNOVACION Y SERVICIOS AGRICOLAS REF.: UTILES DE ESCRITORIO</t>
  </si>
  <si>
    <t>PAGO A BID PR¿STAMO 3060/BL-BO VCTO. 28-ene-2016 POR CUENTA DE TGN , NTI. 007299 VALOR 28-ene-2016 INTERESES USD 280.711,51 COMISIONES USD 71.880,59CTA. 5970 CUENTA UNICA DEL TESORO EN DOLARES AMERICANOS LIB. 00099021001</t>
  </si>
  <si>
    <t>PAGO A BID PR¿STAMO 2450/BL-BO VCTO. 28-ene-2016 POR CUENTA DE TGN , NTI. 007298 VALOR 28-ene-2016 INTERESES USD 4.101,30CTA. 5970 CUENTA UNICA DEL TESORO EN DOLARES AMERICANOS LIB. 00099021001</t>
  </si>
  <si>
    <t>PAGO A BID PR¿STAMO 3060/BL-BO VCTO. 28-ene-2016 POR CUENTA DE TGN , NTI. 007300 VALOR 28-ene-2016 INTERESES USD 6.366,69CTA. 5970 CUENTA UNICA DEL TESORO EN DOLARES AMERICANOS LIB. 00099021001</t>
  </si>
  <si>
    <t>NUMERO DE LIBRETACUT: TRASPASOS POR CUENTAS INACTIVAS MAYORES A 10 A¿OS OPERACI¿N E46 TRANSFERENCIA DEL SISTEMA FINANCIERO POR CUENTA DE TERCEROS A LA CUT EN DOLARES AMERICANOS TRASPASOS POR CUENTAS INACTIVAS MAYORES A 10 A¿OS - DICIEMBRE 2015, DEL MISM</t>
  </si>
  <si>
    <t>PAGO A CAF PRÉSTAMO CFA003145 VCTO. 01-feb-2016 POR CUENTA DE TGN , NTI. 007157 VALOR 01-feb-2016 CAPITAL USD 841.465,71 INTERESES USD 132.320,48CTA. 5970 CUENTA UNICA DEL TESORO EN DOLARES AMERICANOS</t>
  </si>
  <si>
    <t>PAGO A CAF PR¿STAMO CFA008839 VCTO. 03-feb-2016 POR CUENTA DE TGN , NTI. 007240 VALOR 03-feb-2016 COMISIONES USD 38.061,04CTA. 5970 CUENTA UNICA DEL TESORO EN DOLARES AMERICANOS LIB. 00099021001</t>
  </si>
  <si>
    <t>PAGO A CAF PR¿STAMO CFA008832 VCTO. 03-feb-2016 POR CUENTA DE TGN , NTI. 007241 VALOR 03-feb-2016 COMISIONES USD 134.166,67CTA. 5970 CUENTA UNICA DEL TESORO EN DOLARES AMERICANOS LIB. 00099021001</t>
  </si>
  <si>
    <t>PAGO A CAF PR¿STAMO CFA008814 VCTO. 03-feb-2016 POR CUENTA DE TGN , NTI. 007223 VALOR 03-feb-2016 COMISIONES USD 112.441,13CTA. 5970 CUENTA UNICA DEL TESORO EN DOLARES AMERICANOS LIB. 00099021001</t>
  </si>
  <si>
    <t>TRANSFERENCIA RECIBIDA DEL EXTERIOR SEGÚN MENSAJES SWIFT Nos. 01588-01589 (REM.EXT.) DE FECHA 04-02-2016 POR DESEMBOLSO DE IDA PRÉSTAMO 5168-BO REF. 001 GAMLP 01-20106LIBRETA N° 00990307019 PAR-IDA 5168 - USD - PROY. INFRAESTRUCTURA URBANA - GAMLP</t>
  </si>
  <si>
    <t>TRANSFERENCIA DE FONDOS AL EXTERIOR SEGUN SOLICITUD MEFP/VTCP/DGCP/UODP-133/2016 DE MINISTERIO DE ECONOMIA Y FINANZAS PUBLICAS REF.: CONTRIBUCION UNASUR POR CONCEPTO DE MEMBRESIA DEL ESTADO PLURINACIONAL DE BOLIVIA</t>
  </si>
  <si>
    <t>TRANSFERENCIA DE FONDOS AL EXTERIOR SEGUN SOLICITUD MEFP/VTCP/DGCP/UODP-132/2016 DE MINISTERIO DE ECONOMIA Y FINANZAS PUBLICAS REF.: PAGO CONTRIBUCION OEA POR CONCEPTO DE MEMBRESIA DEL ESTADO PLURINACIONAL DE BOLIVIA</t>
  </si>
  <si>
    <t>||ABONO QUE SE EFECTUA EN LA CUENTA POR CONCEPTO DE INTERESES POR OPERACIONES SECURITY LENDING CORRESPONDIENTE AL MES DE ENERO DE 2016 SEGUN EXTRACTO DEL JPMORGAN CUENTA N¿ P62842 BCB MIN.ECONOMIA Y FINANZAS PUBLICAS.</t>
  </si>
  <si>
    <t>||DEVOLUCION DE LA OPEP PRESTAMO 1332-P SEGÚN MENSAJE SWIFT N° 01685 DE FECHA 10-02-2016 POR PAGOS EFECTUADOS EN VCTOS 15-06-2015 Y 15-12-2015.CTA. 5970 CUENTA UNICA DEL TESORO EN DOLARES AMERICANOS LIB 00990201009</t>
  </si>
  <si>
    <t>||PAGO PRÉSTAMO BID 939-SF-BO VCTO. 08-02-2016 'POR CUENTA DEL BDP SAM SEGÚN NOTA BDP/G.OP/CART-0453/2016 DE FECHA 10-02-2016, VALOR 10-02-2016 INTERESES USD 196.909,84LIBRETA N° 00990201009 "TGN RECURSOS ORDINARIOS - DOLARES AMERICANOS" (5970) ALIVIO MDRI</t>
  </si>
  <si>
    <t>PAGO A BEI PRESTAMO FIN 82800 VCTO. 10-feb-2016 POR CUENTA DE TGN , NTI. 007328 VALOR 10-feb-2016 COMISIONES USD 52.645,01CTA. 5970 CUENTA UNICA DEL TESORO EN DOLARES AMERICANOS LIB. 00099021001</t>
  </si>
  <si>
    <t>PAGO A CAF PRÉSTAMO CFA008239 VCTO. 10-feb-2016 POR CUENTA DE TGN , NTI. 007220 VALOR 10-feb-2016 INTERESES USD 110.739,65 COMISIONES USD 119.606,43CTA. 5970 CUENTA UNICA DEL TESORO EN DOLARES AMERICANOS LIB. 00099021001</t>
  </si>
  <si>
    <t>PAGO A CAF PRÉSTAMO CFA008296 VCTO. 10-feb-2016 POR CUENTA DE TGN , NTI. 007231 VALOR 10-feb-2016 INTERESES USD 20.762,66 COMISIONES USD 41.193,04CTA. 5970 CUENTA UNICA DEL TESORO EN DOLARES AMERICANOS LIB. 00099021001</t>
  </si>
  <si>
    <t>PAGO A BID PRÉSTAMO 2317/BL-BO VCTO. 10-feb-2016 POR CUENTA DE TGN , NTI. 007202 VALOR 10-feb-2016 INTERESES USD 589.862,86CTA. 5970 CUENTA UNICA DEL TESORO EN DOLARES AMERICANOS LIB. 00099021001</t>
  </si>
  <si>
    <t>PAGO A BID PRÉSTAMO 2317/BL-BO VCTO. 10-feb-2016 POR CUENTA DE TGN , NTI. 007322 VALOR 10-feb-2016 INTERESES USD 11.335,73CTA. 5970 CUENTA UNICA DEL TESORO EN DOLARES AMERICANOS LIB. 00099021001</t>
  </si>
  <si>
    <t>PAGO A BID PRÉSTAMO 1075-SF-BO-8 VCTO. 06-feb-2016 POR CUENTA DE TGN , NTI. 007282 VALOR 10-feb-2016 CAPITAL USD 49.509,68 INTERESES USD 27.439,46CTA. 5970 CUENTA UNICA DEL TESORO EN DOLARES AMERICANOS LIB. 00099021001</t>
  </si>
  <si>
    <t>PAGO A BID PRÉSTAMO 1118-SF-BO VCTO. 06-feb-2016 POR CUENTA DE TGN , NTI. 007280 VALOR 10-feb-2016 CAPITAL USD 15.288,28 INTERESES USD 8.473,13CTA. 5970 CUENTA UNICA DEL TESORO EN DOLARES AMERICANOS LIB. 00099021001</t>
  </si>
  <si>
    <t>PAGO A CAF PR¿STAMO CFA007142 VCTO. 11-feb-2016 POR CUENTA DE TGN , NTI. 007229 VALOR 11-feb-2016 CAPITAL USD 3.423.727,42 INTERESES USD 923.852,56 COMISIONES USD 81.794,05CTA. 5970 CUENTA UNICA DEL TESORO EN DOLARES AMERICANOS LIB. 00099021001</t>
  </si>
  <si>
    <t>PAGO A CAF PR¿STAMO CFA007151 VCTO. 11-feb-2016 POR CUENTA DE TGN , NTI. 007216 VALOR 11-feb-2016 CAPITAL USD 665.636,70 INTERESES USD 167.178,35 COMISIONES USD 15.175,89CTA. 5970 CUENTA UNICA DEL TESORO EN DOLARES AMERICANOS LIB. 00099021001</t>
  </si>
  <si>
    <t>AJUSTE COMPLEMENTARIO POR REVALORIZACION SALDOS DE ACTIVOS DE RESERVA Y OBLIGACIONES MONEDA EXTRANJERA (DOLARES)Saldo MO = -727778434.22 ;Bs/Mo: 6.86000000000 ;Saldo Bs: -4992560058.74</t>
  </si>
  <si>
    <t>COMPLEMENTO A NUESTRA OPERACION COMPROBANTE N¿ S 0841316 DE FECHA 10 DE FEBRERO DE 2016 POR PAGO DE COMISIONES Y GASTOS BANCARIOS EN LA DEVOLUCION DE LA OPEP PRESTAMO 1332-P.CTA. 5970 CUENTA UNICA DEL TESORO EN DOLARES AMERICANOS LIB 00990201009</t>
  </si>
  <si>
    <t>PAGO A IDA PR¿STAMO 5170-BO VCTO. 15-feb-2016 POR CUENTA DE TGN , NTI. 007293 VALOR 16-feb-2016 INTERESES USD 192.521,15CTA. 5970 CUENTA UNICA DEL TESORO EN DOLARES AMERICANOS LIB. 00099021001</t>
  </si>
  <si>
    <t>PAGO A IDA PR¿STAMO 4558-BO VCTO. 15-feb-2016 POR CUENTA DE TGN , NTI. 007205 VALOR 16-feb-2016 INTERESES USD 103.849,13CTA. 5970 CUENTA UNICA DEL TESORO EN DOLARES AMERICANOS LIB. 00099021001</t>
  </si>
  <si>
    <t>PAGO A IDA PR¿STAMO 4440-BO VCTO. 15-feb-2016 POR CUENTA DE TGN , NTI. 007207 VALOR 16-feb-2016 INTERESES USD 12.421,03CTA. 5970 CUENTA UNICA DEL TESORO EN DOLARES AMERICANOS LIB. 00099021001</t>
  </si>
  <si>
    <t>PAGO A IDA PR¿STAMO 4382-BO VCTO. 15-feb-2016 POR CUENTA DE TGN , NTI. 007295 VALOR 16-feb-2016 INTERESES USD 34.436,95CTA. 5970 CUENTA UNICA DEL TESORO EN DOLARES AMERICANOS LIB. 00099021001</t>
  </si>
  <si>
    <t>PAGO A IDA PR¿STAMO 4396-BO VCTO. 15-feb-2016 POR CUENTA DE TGN , NTI. 007294 VALOR 16-feb-2016 INTERESES USD 44.266,72CTA. 5970 CUENTA UNICA DEL TESORO EN DOLARES AMERICANOS LIB. 00099021001</t>
  </si>
  <si>
    <t>PAGO A IDA PR¿STAMO 4379-BO VCTO. 15-feb-2016 POR CUENTA DE TGN , NTI. 007206 VALOR 16-feb-2016 INTERESES USD 33.052,84CTA. 5970 CUENTA UNICA DEL TESORO EN DOLARES AMERICANOS LIB. 00099021001</t>
  </si>
  <si>
    <t>PAGO A IDA PR¿STAMO 4377-BO VCTO. 15-feb-2016 POR CUENTA DE TGN , NTI. 007211 VALOR 16-feb-2016 INTERESES USD 17.486,55CTA. 5970 CUENTA UNICA DEL TESORO EN DOLARES AMERICANOS LIB. 00099021001</t>
  </si>
  <si>
    <t>PAGO A IDA PR¿STAMO 4378-BO VCTO. 15-feb-2016 POR CUENTA DE TGN , NTI. 007208 VALOR 16-feb-2016 INTERESES USD 63.726,55CTA. 5970 CUENTA UNICA DEL TESORO EN DOLARES AMERICANOS LIB. 00099021001</t>
  </si>
  <si>
    <t>PAGO A IDA PR¿STAMO 4366-BO VCTO. 15-feb-2016 POR CUENTA DE TGN , NTI. 007214 VALOR 16-feb-2016 INTERESES USD 49.924,43CTA. 5970 CUENTA UNICA DEL TESORO EN DOLARES AMERICANOS LIB. 00099021001</t>
  </si>
  <si>
    <t>PAGO A IDA PR¿STAMO 3065-BO VCTO. 15-feb-2016 POR CUENTA DE TGN , NTI. 007225 VALOR 16-feb-2016 CAPITAL USD 325.764,62 INTERESES USD 103.603,18CTA. 5970 CUENTA UNICA DEL TESORO EN DOLARES AMERICANOS LIB. 00099021001</t>
  </si>
  <si>
    <t>PAGO A IDA PR¿STAMO 4067-0-BO VCTO. 15-feb-2016 POR CUENTA DE TGN , NTI. 007212 VALOR 16-feb-2016 CAPITAL USD 174.228,75 INTERESES USD 51.491,76CTA. 5970 CUENTA UNICA DEL TESORO EN DOLARES AMERICANOS LIB. 00099021001</t>
  </si>
  <si>
    <t>PAGO A IDA PR¿STAMO 3942-BO VCTO. 15-feb-2016 POR CUENTA DE TGN , NTI. 007219 VALOR 16-feb-2016 CAPITAL USD 1.198.693,80 INTERESES USD 75.719,01CTA. 5970 CUENTA UNICA DEL TESORO EN DOLARES AMERICANOS LIB. 00099021001</t>
  </si>
  <si>
    <t>PAGO A IDA PR¿STAMO 3854-BO VCTO. 15-feb-2016 POR CUENTA DE TGN , NTI. 007213 VALOR 16-feb-2016 CAPITAL USD 453.121,58 INTERESES USD 26.924,48CTA. 5970 CUENTA UNICA DEL TESORO EN DOLARES AMERICANOS LIB. 00099021001</t>
  </si>
  <si>
    <t>PAGO A IDA PR¿STAMO 3842-BO VCTO. 15-feb-2016 POR CUENTA DE TGN , NTI. 007217 VALOR 16-feb-2016 CAPITAL USD 78.271,70 INTERESES USD 4.650,94CTA. 5970 CUENTA UNICA DEL TESORO EN DOLARES AMERICANOS LIB. 00099021001</t>
  </si>
  <si>
    <t>PAGO A IDA PR¿STAMO 3788-BO VCTO. 15-feb-2016 POR CUENTA DE TGN , NTI. 007221 VALOR 16-feb-2016 CAPITAL USD 941.590,25 INTERESES USD 52.420,20CTA. 5970 CUENTA UNICA DEL TESORO EN DOLARES AMERICANOS LIB. 00099021001</t>
  </si>
  <si>
    <t>PAGO A IDA PR¿STAMO 3630-BO VCTO. 15-feb-2016 POR CUENTA DE TGN , NTI. 007215 VALOR 16-feb-2016 CAPITAL USD 784.441,39 INTERESES USD 214.194,43CTA. 5970 CUENTA UNICA DEL TESORO EN DOLARES AMERICANOS LIB. 00099021001</t>
  </si>
  <si>
    <t>PAGO A IDA PR¿STAMO 3245-BO VCTO. 15-feb-2016 POR CUENTA DE TGN , NTI. 007222 VALOR 16-feb-2016 CAPITAL USD 156.838,35 INTERESES USD 51.055,24CTA. 5970 CUENTA UNICA DEL TESORO EN DOLARES AMERICANOS LIB. 00099021001</t>
  </si>
  <si>
    <t>PAGO A IDA PR¿STAMO 3235-BO VCTO. 15-feb-2016 POR CUENTA DE TGN , NTI. 007224 VALOR 16-feb-2016 CAPITAL USD 340.299,90 INTERESES USD 110.776,10CTA. 5970 CUENTA UNICA DEL TESORO EN DOLARES AMERICANOS LIB. 00099021001</t>
  </si>
  <si>
    <t>PAGO A IDA PR¿STAMO 3108-BO VCTO. 15-feb-2016 POR CUENTA DE TGN , NTI. 007226 VALOR 16-feb-2016 CAPITAL USD 32.847,97 INTERESES USD 10.446,69CTA. 5970 CUENTA UNICA DEL TESORO EN DOLARES AMERICANOS LIB. 00099021001</t>
  </si>
  <si>
    <t>PAGO A IDA PR¿STAMO 3096-BO VCTO. 15-feb-2016 POR CUENTA DE TGN , NTI. 007232 VALOR 16-feb-2016 CAPITAL USD 67.335,54 INTERESES USD 21.414,73CTA. 5970 CUENTA UNICA DEL TESORO EN DOLARES AMERICANOS LIB. 00099021001</t>
  </si>
  <si>
    <t>PAGO A OPEP PR¿STAMO 714-P VCTO. 16-feb-2016 POR CUENTA DE TGN , NTI. 007258 VALOR 16-feb-2016 CAPITAL USD 105.263,00 INTERESES USD 12.637,46CTA. 5970 CUENTA UNICA DEL TESORO EN DOLARES AMERICANOS LIB. 00099021001</t>
  </si>
  <si>
    <t>PAGO A BIRF PR¿STAMO BIRF 7214-BO VCTO. 15-feb-2016 POR CUENTA DE TGN , NTI. 007243 VALOR 16-feb-2016 CAPITAL USD 4.170,00 INTERESES USD 360,56CTA. 5970 CUENTA UNICA DEL TESORO EN DOLARES AMERICANOS LIB. 00099021001</t>
  </si>
  <si>
    <t>PAGO A IDA PR¿STAMO 4068-BO VCTO. 15-feb-2016 POR CUENTA DE TGN , NTI. 007210 VALOR 16-feb-2016 CAPITAL USD 329.284,88 INTERESES USD 97.317,23CTA. 5970 CUENTA UNICA DEL TESORO EN DOLARES AMERICANOS LIB. 00099021001</t>
  </si>
  <si>
    <t>||REGULARIZACION DE NUESTRO COMPROBANTE NRO.G 0185611 DE FECHA 16/02/2016 POR TRANSFERENCIA DE FONDOS DEL EXTERIORLIBRETA N°00990307018 IDA 5168-USD-PROY.INFRAESTRUCTURA URBANA-GAMEA</t>
  </si>
  <si>
    <t>PAGO PRÉSTAMO BID 485-SF-BO VCTO. 18-feb-2016 POR CUENTA DE TGN , NTI. 007281 VALOR 18-feb-2016 CAPITAL USD 49.787,15 INTERESES USD 1.493,61CTA. 5970 CUENTA UNICA DEL TESORO EN DOLARES AMERICANOS LIB. 00099021001</t>
  </si>
  <si>
    <t>TRANSFERENCIA RECIBIDA DEL EXTERIOR SEGÚN MENSAJES SWIFT Nos. 02383-02384 (REM.EXT.) DE FECHA 19-02-2016 POR DESEMBOLSO DE CAF PRÉSTAMO CFA006536 REF. PROG. OBRAS VIALES Y COMPLEMENT.LIBRETA N° 02910104335 U$-ABC_CAF 6536 PROGRAMA DE OBRAS VIALES Y COMPLEMENTARIAS</t>
  </si>
  <si>
    <t>PAGO A PRIV PRÉSTAMO US29731QAB32 VCTO. 22-feb-2016 POR CUENTA DE TGN , NTI. 007279 VALOR 19-feb-2016 INTERESES USD 14.875.000,00CTA. 5970 CUENTA UNICA DEL TESORO EN DOLARES AMERICANOS LIB. 00099021001</t>
  </si>
  <si>
    <t>||TRANS. SG. CITE N¿ FSFADM020/16 DEL FDO. DE DES. DEL SISTEMA FINANCIERO Y DE APOYO AL SECTOR PRODUCTIVO - FONDESIF, RECIBIDA EN LA FECHA REF: TRANSFERENCIA AL TGN LAS RECUP DE CAP AL 29/01/2016 DE LOS FIDEICOMISOS TGN 6¿ POR $US50.260 TGN 7¿ $US1.000 Y TGN 8¿ $US 1.179,17 (TRAM-TSO-1404)A LA LIBRETA N¿ 00099021001 TGN-RECURSOS ORDINARIOS-DOLARES AMERICANOS</t>
  </si>
  <si>
    <t>||TRANSFERENCIA POR COBRO DE COMISI¿N QUE EFECT¿A EL BANK OF TOKYO-MITSUBISHI UFJ, LTD. POR PAGO DEL PR¿STAMO BV-P5, VCTO. 20/02/2016, SEG¿N SWIFT N¿ 02497 DE FECHA 22/02/2016CTA. 5970 CUT EN D¿LARES AMERICANOS, LIBRETA N¿ 00990201009, REF.: COMISIONES BANCARIAS</t>
  </si>
  <si>
    <t>||PAGO A EXIMBANK KOREA PR¿STAMO EDCF BOL NO. 2 VCTO. 20/02/2016 POR CUENTA DEL TGN SEG¿N NOTA MEFP/VTCP/DGCP/UODP-198/2016, VALOR 22/02/2016, INTERESES KRW 9.324.660CUT LIBRETA N¿ 00990201009, MENSAJE SWIFT N¿ 02527 DE FECHA 22/02/2016</t>
  </si>
  <si>
    <t>||TRANSFERENCIA POR COBRO DE COMISI¿N QUE EFECT¿A EL KOREA EXCHANGE BANK. REF.: PAGO PTMO. EDCF N¿ BOL-2 VCTO. 20//02/2016CUT LIBRETA N¿ 00990201009, MENSAJE SWIFT N¿ 02528 DE FECHA 22/02/2016</t>
  </si>
  <si>
    <t>PAGO A CAF PR¿STAMO CFA004990 VCTO. 22-feb-2016 POR CUENTA DE TGN , NTI. 007234 VALOR 22-feb-2016 CAPITAL USD 1.633.928,56 INTERESES USD 181.787,58CTA. 5970 CUENTA UNICA DEL TESORO EN DOLARES AMERICANOS LIB. 00099021001</t>
  </si>
  <si>
    <t>PAGO A JBIC PR¿STAMO BV-P5 VCTO. 20-feb-2016 POR CUENTA DE TGN , NTI. 007406 VALOR 22-feb-2016 COMISIONES JPY 1.257.753,00CTA. 5970 CUENTA UNICA DEL TESORO EN DOLARES AMERICANOS LIB. 00099021001</t>
  </si>
  <si>
    <t>TRANSFERENCIA DE FONDOS AL EXTERIOR SEGUN SOLICITUD MEFP/VTCP/DGCP/UODP-211/2016 DE MINISTERIO DE ECONOMIA Y FINANZAS PUBLICAS REF.: MEMBREISA DEL ESTADO PLURINACIONAL DE BOLIVIA</t>
  </si>
  <si>
    <t>TRANSFERENCIA DE FONDOS AL EXTERIOR SEGUN SOLICITUD MEFP/VTCP/DGCP/UODP - 212/2016 DE MINISTERIO DE ECONOMIA Y FINANZAS PUBLICAS REF.: PAGO MEMBRESIA POR EL ESTADO PLURINACIONAL DE BOLIVIA</t>
  </si>
  <si>
    <t>TRANSFERENCIA DE FONDOS AL EXTERIOR SEGUN SOLICITUD MEFP/VTCP/DGCP/UODP - 199/2016 DE MINISTERIO DE ECONOMIA Y FINANZAS PUBLICAS REF.: CONTRIBUCION A LA OTCA MEMBRESIA DEL ESTADO PLURINACIONAL DE BOLIVIA</t>
  </si>
  <si>
    <t>PAGO A CAF PR¿STAMO CFA004991 VCTO. 22-feb-2016 POR CUENTA DE TGN , NTI. 007236 VALOR 22-feb-2016 CAPITAL USD 1.368.750,00 INTERESES USD 183.233,31CTA. 5970 CUENTA UNICA DEL TESORO EN DOLARES AMERICANOS LIB. 00099021001</t>
  </si>
  <si>
    <t>PAGO A CAF PR¿STAMO CFA004986 VCTO. 22-feb-2016 POR CUENTA DE TGN , NTI. 007239 VALOR 22-feb-2016 CAPITAL USD 1.852.395,24 INTERESES USD 172.732,56CTA. 5970 CUENTA UNICA DEL TESORO EN DOLARES AMERICANOS LIB. 00099021001</t>
  </si>
  <si>
    <t>PAGO A CAF PR¿STAMO CFA004987 VCTO. 22-feb-2016 POR CUENTA DE TGN , NTI. 007238 VALOR 22-feb-2016 CAPITAL USD 5.925.892,86 INTERESES USD 659.302,83CTA. 5970 CUENTA UNICA DEL TESORO EN DOLARES AMERICANOS LIB. 00099021001</t>
  </si>
  <si>
    <t>TRANSFERENCIA DE FONDOS AL EXTERIOR SEGUN SOLICITUD MEFP/VTCP/DGCP/UODP - 205/2016 DE MINISTERIO DE ECONOMIA Y FINANZAS PUBLICAS REF.: PAGO MEMBRESIA POR EL ESTADO PLURINACIONAL DE BOLIVIA</t>
  </si>
  <si>
    <t>TRANSFERENCIA RECIBIDA DEL EXTERIOR SEG¿N MENSAJES SWIFT Nos. 02542-02541 (REM.EXT.) DE FECHA 23-02-2016 POR DESEMBOLSO DE IDA PR¿STAMO 5003-BO 001 56LIBRETA N¿ 02220104302 INIAF-US PROYECTO INNOVACION Y SERVICIOS AGRICOLAS REF.: UTILES DE ESCRITORIO</t>
  </si>
  <si>
    <t>NUMERO DE LIBRETACUT: 00100108012 OPERACI¿N E46 TRANSFERENCIA DEL SISTEMA FINANCIERO POR CUENTA DE TERCEROS A LA CUT EN DOLARES AMERICANOS A SOL ESCRITA DE LA CAF</t>
  </si>
  <si>
    <t>00099021001 DEPOSITO DE EFECTIVO, DEPOSITANTE: LUIS MARIACA ESPEJO, CONCEPTO: FIDECOMISO ATDEA, CUENTA DE DEPOSITO: CUENTA UNICA DEL TESORO EN DOLARES AMERICANOS</t>
  </si>
  <si>
    <t>TRANSFERENCIA RECIBIDA DEL EXTERIOR SEG¿N MENSAJES SWIFT Nos. 02617-02609 (REM.EXT.) DE FECHA 24-02-2016 POR DESEMBOLSO DE CAF PR¿STAMO CFA007142 REF. PROGRAMA SECTORIAL DE TRANSPORTELIBRETA N¿ 00291014331 US-ABC-PROGRAMA SECTORIAL DE TRANSPORTE CFA 7142</t>
  </si>
  <si>
    <t>00099021001 DEP.DE CHEQ.AJENOS,RET.DE CAM.,CONCEPTO: FONDESIF - DEVOLUCION ASISTENCIA TECNICA,DEP.: FUNDACION SARTAWI , PROCEDENCIA: BANCO UNION S.A., CHEQUE: 52, FECHA DE EMISION:23/02/2016</t>
  </si>
  <si>
    <t>Ministerio de Medio Ambiente y Agua - Programa de Agua y Alcantarillado Periurbano</t>
  </si>
  <si>
    <t>'TRANSFERENCIA'||RECIBIDA DEL EXTERIOR POR DESEMBOLSO DEL BID, REF.: /RFB/GRT-WS-11830-BO REQ 0052 OPS0201606112ALIBRETA 00860508001 MMAYA US PROGRAMA DE AGUA PERIURBANO ESPA¿A (REM.EXT.) SEG¿N SWIFT N¿ 02638</t>
  </si>
  <si>
    <t>'TRANSFERENCIA'||RECIBIDA DEL EXTERIOR POR DESEMBOLSO DEL BID, REF.: /RFB/GRT-WS-11830-BO REQ 0052 OPS0201606112ALIBRETA 00860508001 MMAYA US PROGRAMA DE AGUA PERIURBANO ESPA¿A, REF.: ¿TILES DE ESCRITORIO</t>
  </si>
  <si>
    <t>||DEVOLUCI¿N DE FONDOS DEL EXIMBANK KOREA POR USD 30,00 SEG¿N EXTRACTO BANCARIO DEL BANK OF AMERICA DE FECHA 24/02/2016</t>
  </si>
  <si>
    <t>PAGO A CAF PR¿STAMO CFA003747 VCTO. 26-feb-2016 POR CUENTA DE TGN , NTI. 007329 VALOR 26-feb-2016 CAPITAL USD 76.673,33 INTERESES USD 3.757,33CTA. 5970 CUENTA UNICA DEL TESORO EN DOLARES AMERICANOS LIB. 00990201009</t>
  </si>
  <si>
    <t>NUMERO DE LIBRETACUT: 00099021001 OPERACI¿N E46 TRANSFERENCIA DEL SISTEMA FINANCIERO POR CUENTA DE TERCEROS A LA CUT EN DOLARES AMERICANOS A SOLICITUD DE COOPERATIVA DE AHORRO Y CREDITO ABIERTA COMARAPA LTDA CITE CCM GG 054 2016 FONDESIF</t>
  </si>
  <si>
    <t>Ministerio de Obras Publicas Servicios y Vivienda - Unidad Tecnica de Ferrocarriles</t>
  </si>
  <si>
    <t>TRANSFERENCIA RECIBIDA DEL EXTERIOR SEG¿N MENSAJES SWIFT Nos. 02795-02793 (REM.EXT.) DE FECHA 29-02-2016 POR DESEMBOLSO DE BID PR¿STAMO 2498/BL-BO REQ 0057 OPS0201606534ALIBRETA N¿ 00815607001 MOPSV-USD-CONS.CORREDOR FERROVIARIO-UTF</t>
  </si>
  <si>
    <t>TRANSFERENCIA RECIBIDA DEL EXTERIOR SEG¿N MENSAJES SWIFT Nos. 02796-02794 (REM.EXT.) DE FECHA 29-02-2016 POR DESEMBOLSO DE BID PR¿STAMO 2498/BL-BO REQ 0057 OPS0201606534ALIBRETA N¿ 00815607001 MOPSV-USD-CONS.CORREDOR FERROVIARIO-UTF</t>
  </si>
  <si>
    <t>TRANSFERENCIA RECIBIDA DEL EXTERIOR SEG¿N MENSAJES SWIFT Nos. 02795-02793 (REM.EXT.) DE FECHA 29-02-2016 POR DESEMBOLSO DE BID PR¿STAMO 2498/BL-BO REQ 0057 OPS0201606534ALIBRETA N¿ 00815607001 MOPSV-USD-CONS.CORREDOR FERROVIARIO-UTF REF.: UTILES DE ESCRITORIO</t>
  </si>
  <si>
    <t>PAGO A OPEP PR¿STAMO 766-H VCTO. 28-feb-2016 POR CUENTA DE TGN , NTI. 007448 VALOR 29-feb-2016 CAPITAL USD 157.690,00 INTERESES USD 4.801,39CTA. 5970 CUENTA UNICA DEL TESORO EN DOLARES AMERICANOS LIB. 00099021001</t>
  </si>
  <si>
    <t>PAGO A BID PR¿STAMO 3091/BL-BO VCTO. 27-feb-2016 POR CUENTA DE TGN , NTI. 007313 VALOR 29-feb-2016 INTERESES USD 672,69CTA. 5970 CUENTA UNICA DEL TESORO EN DOLARES AMERICANOS LIB. 00099021001</t>
  </si>
  <si>
    <t>PAGO A BID PR¿STAMO 3091/BL-BO VCTO. 27-feb-2016 POR CUENTA DE TGN , NTI. 007450 VALOR 29-feb-2016 INTERESES USD 16.359,88 COMISIONES USD 75.448,65CTA. 5970 CUENTA UNICA DEL TESORO EN DOLARES AMERICANOS LIB. 00099021001</t>
  </si>
  <si>
    <t>TRANSFERENCIA RECIBIDA DEL EXTERIOR SEG¿N MENSAJES SWIFT Nos. 02796-02794 (REM.EXT.) DE FECHA 29-02-2016 POR DESEMBOLSO DE BID PR¿STAMO 2498/BL-BO REQ 0057 OPS0201606534ALIBRETA N¿ 00815607001 MOPSV-USD-CONS.CORREDOR FERROVIARIO-UTF REF.: UTILES DE ESCRITORIO</t>
  </si>
  <si>
    <t>AJUSTE COMPLEMENTARIO POR REVALORIZACION SALDOS DE ACTIVOS DE RESERVA Y OBLIGACIONES MONEDA EXTRANJERA (DOLARES)Saldo MO = -698271233.65 ;Bs/Mo: 6.86000000000 ;Saldo Bs: -4790140662.83</t>
  </si>
  <si>
    <t>||TRANSFERENCIA DE FONDOS SG: CITE: MEFP VTCP DGPOT UPCFTGN TR N¿ 0531 2016 DEL MEFP RECIBIDA EN LA FECHA REF: EJECUCION DE PROYECTOS, CON RECURSOS DE LA DONACION DANESA ENERGIAS ALTERNATIVAS (TRAM-TSO-1581)DE LA LIBRETA N¿ 00514018002 ENDE DONACION DANESA ENERGIAS ALTERNATIVAS (BUN)</t>
  </si>
  <si>
    <t>PAGO A BID PR¿STAMO 2252/BL-BO VCTO. 01-mar-2016 POR CUENTA DE TGN , NTI. 007394 VALOR 01-mar-2016 INTERESES USD 313.886,60CTA. 5970 CUENTA UNICA DEL TESORO EN DOLARES AMERICANOS LIB. 00099021001</t>
  </si>
  <si>
    <t>PAGO A BID PR¿STAMO 2252/BL-BO VCTO. 01-mar-2016 POR CUENTA DE TGN , NTI. 007415 VALOR 01-mar-2016 INTERESES USD 7.370,79CTA. 5970 CUENTA UNICA DEL TESORO EN DOLARES AMERICANOS LIB. 00099021001</t>
  </si>
  <si>
    <t>'TRANSFERENCIA'||RECIBIDA DEL EXTERIOR POR DESEMBOLSO DEL BIRF REF.:TF 11795 001 GAMLP-ADEPI-NO 17LIB.00990308004 DGCP-USD-FORTAL.AL DESARROLLO DE LA 1ERA. INFANCIA S/G SWIFT 02916 DE LA FECHA</t>
  </si>
  <si>
    <t>TRANSFERENCIA RECIBIDA DEL EXTERIOR SEG¿N MENSAJES SWIFT Nos. 02953-02947 (REM.EXT.) DE FECHA 03-03-2016 POR DESEMBOLSO DE CAF PR¿STAMO CFA008239 REF.CARR.PADILLA-EL SALTOLIBRETA N¿ 00291014341 ABC-USD-CAF 8239 CARRETERA PADILLA EL SALTO</t>
  </si>
  <si>
    <t>Ministerio de Medio Ambiente y Agua - Unidad Coordinadora de Proyectos</t>
  </si>
  <si>
    <t>TRANSFERENCIA RECIBIDA DEL EXTERIOR SEG¿N MENSAJES SWIFT Nos. 02950-02944 (REM.EXT.) DE FECHA 03-03-2016 POR DESEMBOLSO DE CAF PR¿STAMO CFA006993 REF. PROGRAMA AGUA Y RIEGOLIBRETA N¿ 00860704301 MMAYA-SUS-PROGRAMA AGUA Y RIEGO PARA BOLIVIA-CAF-VRHR</t>
  </si>
  <si>
    <t>TRANSFERENCIA RECIBIDA DEL EXTERIOR SEG¿N MENSAJES SWIFT Nos. 02949-02943 (REM.EXT.) DE FECHA 03-03-2016 POR DESEMBOLSO DE CAF PR¿STAMO CFA006993 REF.PROGRAMA AGUA Y RIEGOLIBRETA N¿ 00860704301 MMAYA-SUS-PROGRAMA AGUA Y RIEGO PARA BOLIVIA-CAF-VRHR</t>
  </si>
  <si>
    <t>TRANSFERENCIA RECIBIDA DEL EXTERIOR SEG¿N MENSAJES SWIFT Nos. 02952-02946 (REM.EXT.) DE FECHA 03-03-2016 POR DESEMBOLSO DE CAF PR¿STAMO CFA007860 REF. CARR.CHACAPUCO-RAVELO TRAMO II LLUCHU-CHACAPUCOLIBRETA N¿ 00291014337 ABC-USD CFA 7860 CONST. CARRETERA CHACAPUCO RAVELO</t>
  </si>
  <si>
    <t>TRANSFERENCIA RECIBIDA DEL EXTERIOR SEG¿N MENSAJES SWIFT Nos. 02951-02945 (REM.EXT.) DE FECHA 03-03-2016 POR DESEMBOLSO DE CAF PR¿STAMO CFA007151 REF. PROG. VIAL Y DE LA INTEGRACION FASE IILIBRETA N¿ 00291014330 US-ABC-PROGRAMAVIAL LA "Y" INTEGRACION-FASE II"CFA 7151"</t>
  </si>
  <si>
    <t>TRANSFERENCIA RECIBIDA DEL EXTERIOR SEG¿N MENSAJES SWIFT Nos. 02949-02943 (REM.EXT.) DE FECHA 03-03-2016 POR DESEMBOLSO DE CAF PR¿STAMO CFA006993 REF.PROGRAMA AGUA Y RIEGOLIBRETA N¿ 00860704301 MMAYA-SUS-PROGRAMA AGUA Y RIEGO PARA BOLIVIA-CAF-VRHR REF.: UTILES DE ESCRITORIO</t>
  </si>
  <si>
    <t>TRANSFERENCIA RECIBIDA DEL EXTERIOR SEG¿N MENSAJES SWIFT Nos. 02950-02944 (REM.EXT.) DE FECHA 03-03-2016 POR DESEMBOLSO DE CAF PR¿STAMO CFA006993 REF. PROGRAMA AGUA Y RIEGOLIBRETA N¿ 00860704301 MMAYA-SUS-PROGRAMA AGUA Y RIEGO PARA BOLIVIA-CAF-VRHR REF.: UTILES DE ESCRITORIO</t>
  </si>
  <si>
    <t>Ministerio de Economía y Finanzas Públicas - Unidad de Coordinación de Programas y Proyectos</t>
  </si>
  <si>
    <t>||TRANSF. A SOL. DEL MEFP, CITE' MEFP/VTCP/DGAFT/UOIET/TES/N¿0932/16 DE LA FECHA HRE TSO 1684 EN EL MARCO DEL ART.21 LEY N¿2402, ART.19 LEY N¿317 DE 11/12/12 VIGENTADO POR LA DISPOSICION FINAL 2DA LEY N¿769 DE 17/12/15, D.S. N¿2644 DE 30/12/15 Y EL CONV.SUBSID.DGCP 027/2009 DE 07/08/09.ABONO A LA LIBRETA 00350307002 PAR-MH-UCP-CAF-PTMO.CFA-3747 PROG.ATENCION EMERGENCIAS.</t>
  </si>
  <si>
    <t>||ABONO QUE EFECTUA EN LA CUENTA POR CONCEPTO DE INTERESES POR OPERACIONES SECURITIES LENDING CORRESPONDIENTE AL MES DE FEBRERO 2016 S/G EXTRACTO ADJ DE JPMORGAN CUENTA N¿ P62842 BCB MIN. EC0NOMIA Y FINANZAS PUBLICAS.</t>
  </si>
  <si>
    <t>Ministerio de Desarrollo Rural y Tierras - Programa Accesos</t>
  </si>
  <si>
    <t>TRANSFERENCIA RECIBIDA DEL EXTERIOR SEG¿N MENSAJES SWIFT Nos. 03011 - 02941 (REM.EXT.) DE FECHA 04-03-2016 Y 03-03-2016 RESPECTIVAMENTE, POR DESEMBOLSO DE FIDA PR¿STAMO I-858-BO REF.: BU001/064815LIBRETA N¿ 00047257001 MDRYT - USD - PROGRAMA ACCESOS - FIDA</t>
  </si>
  <si>
    <t>'COBRO DE UTILES DE ESCRITORIO POR¿||COMPLEMENTO A COMPROBANTE S-843884 DE LA FECHACGO. LIB.00099021001 TGN-RECURSOS ORDINARIOS-DOLARES AMERICANO (UTILES DE ESCRITORIO)</t>
  </si>
  <si>
    <t>TRANSFERENCIA RECIBIDA DEL EXTERIOR SEG¿N MENSAJES SWIFT Nos. 03011 - 02941 (REM.EXT.) DE FECHA 04-03-2016 Y 03-03-2016 RESPECTIVAMENTE, POR DESEMBOLSO DE FIDA PR¿STAMO I-858-BO REF.: BU001/064815LIBRETA N¿ 00047257001 MDRYT - USD - PROGRAMA ACCESOS - FIDA REF.: UTILES DE ESCRITORIO</t>
  </si>
  <si>
    <t>PAGO A PROEX BRASIL PR¿STAMO CONV. CRED. 04.03.09 VCTO. 04-mar-2016 POR CUENTA DE TGN , NTI. 007386 VALOR 04-mar-2016 CAPITAL USD 1.134.818,69 INTERESES USD 309.805,50CTA. 5970 CUENTA UNICA DEL TESORO EN DOLARES AMERICANOS LIB. 00099021001</t>
  </si>
  <si>
    <t>||TRANSFERENCIA DE FONDOS SG SOL. EN NOTA MEFP/VTCP/DGCP/UF-219/2016 MIN. DE ECONOMIA DE LA FECHA REF:TRASPASO DE RECURSOS POR CONCEPTO DE FIDEICOMISIO YPFB COSTO FINANCIERO DEMASIA POR EL BANCO DE DESARROLLO PRODUCTIVO S.A.M.LIB.00099021001 TGN-RECURSOS ORDINARIOS-DOLARES AMERICANOS</t>
  </si>
  <si>
    <t>Ministerio de Medio Ambiente y Agua - Programa Piloto de Resiliencia Climatica</t>
  </si>
  <si>
    <t>'TRANSFERENCIA'||RECIBIDA DEL EXTERIOR POR DESEMBOLSO DEL BIRF REF.: CTPS104328090005 TF 18119 001 2 PARA EL MMAYALIB.N¿00861008002 MMAYA-UCP PPCR F-2 $U$ SEGUN SWIFT N¿03112 DE LA FECHA</t>
  </si>
  <si>
    <t>PAGO A CAF PR¿STAMO CFA003565 VCTO. 07-mar-2016 POR CUENTA DE TGN , NTI. 007361 VALOR 07-mar-2016 CAPITAL USD 1.576.299,16 INTERESES USD 315.624,35CTA. 5970 CUENTA UNICA DEL TESORO EN DOLARES AMERICANOS LIB. 00099021001</t>
  </si>
  <si>
    <t>PAGO PR¿STAMO BID 464-SF-BO VCTO. 06-mar-2016 POR CUENTA DE TGN , NTI. 007334 VALOR 07-mar-2016 CAPITAL USD 15.000,00 INTERESES USD 150,00CTA. 5970 CUENTA UNICA DEL TESORO EN DOLARES AMERICANOS LIB. 00099021001</t>
  </si>
  <si>
    <t>'TRANSFERENCIA'||RECIBIDA DEL EXTERIOR POR DESEMBOLSO DEL BIRF REF.: CTPS104328090005 TF 18119 001 2 PARA EL MMAYALIB.N¿00861008002 MMAYA-UCP PPCR F-2 $U$ REF.: UTILES DE ESCRITORIO</t>
  </si>
  <si>
    <t>PAGO PR¿STAMO BID 126-TF-BO VCTO. 06-mar-2016 POR CUENTA DE TGN , NTI. 007362 VALOR 07-mar-2016 CAPITAL USD 66.666,66 INTERESES USD 8.333,34CTA. 5970 CUENTA UNICA DEL TESORO EN DOLARES AMERICANOS LIB. 00099021001</t>
  </si>
  <si>
    <t>PAGO PR¿STAMO BID 445-SF-BO VCTO. 06-mar-2016 POR CUENTA DE TGN , NTI. 007335 VALOR 07-mar-2016 CAPITAL USD 166.666,56 INTERESES USD 1.666,67CTA. 5970 CUENTA UNICA DEL TESORO EN DOLARES AMERICANOS LIB. 00099021001</t>
  </si>
  <si>
    <t>NUMERO DE LIBRETACUT: 00099021001 OPERACI¿N E46 TRANSFERENCIA DEL SISTEMA FINANCIERO POR CUENTA DE TERCEROS A LA CUT EN DOLARES AMERICANOS DEVOLUCION DE FONDOS DE ASISTENCIA TECNICA A NOMBRE DE FONDESIF CITE CCM GG 076 2016</t>
  </si>
  <si>
    <t>TRANSFERENCIA RECIBIDA DEL EXTERIOR SEG¿N MENSAJES SWIFT Nos. 03138 - 03137 (REM.EXT.) DE FECHA 08-03-2016 POR DESEMBOLSO DE FIDA PR¿STAMO E-7-BO FIDA N. E 7 BO, REPL SPA EXP1NOV TO 30 NOV 2015LIBRETA N¿ 00047257001 MDRYT - USD - PROGRAMA ACCESOS - FIDA</t>
  </si>
  <si>
    <t>TRANSFERENCIA RECIBIDA DEL EXTERIOR SEG¿N MENSAJES SWIFT Nos. 03138 - 03137 (REM.EXT.) DE FECHA 08-03-2016 POR DESEMBOLSO DE FIDA PR¿STAMO E-7-BO FIDA N. E 7 BO, REPL SPA EXP1NOV TO 30 NOV 2015LIBRETA N¿ 00047257001 MDRYT - USD - PROGRAMA ACCESOS - FIDA REF.: UTILES DE ESCRITORIO</t>
  </si>
  <si>
    <t>TRANSFERENCIA RECIBIDA DEL EXTERIOR SEG¿N MENSAJES SWIFT Nos. 03184 - 03156 (REM.EXT.) DE FECHA 09-03-2016 Y 08-03-2016 RESPECTIVAMENTE, POR DESEMBOLSO DE FIDA PR¿STAMO 800-BO PLAN VIDA PEEPLIBRETA N¿ 00066077002 UE MPD PROMARENA - PLAN VIDA PEEP DOLARES</t>
  </si>
  <si>
    <t>00099021001 DEPOSITO DE EFECTIVO, DEPOSITANTE: MARITZA YELKA NIKALJEVIC VDA DE PANIAGUA, CONCEPTO: DOBLE PERCEPCION, CUENTA DE DEPOSITO: CUENTA UNICA DEL TESORO EN DOLARES AMERICANOS</t>
  </si>
  <si>
    <t>||TRANSFERENCIA DE FONDOS SEGUN CITE: MEFP/VTCP/DGPOT/UPCFTGN/TR/N¿ 0600/2016 DEL MEFP RECIBIDA EN LA FECHA REF: PARA ATENDER OBLIGACIONES EN LA EJECUCION DE LOS PROYECTOS CON RECURSOS DE LA DONACION DANESA ENERGIAS ALTERNATIVAS (TRAM-TSO-1768)DE LA LIB. N¿ 00514018002 ENDE DONACION DANESA ENERGIAS ALTERNATIVAS</t>
  </si>
  <si>
    <t>TRANSFERENCIA RECIBIDA DEL EXTERIOR SEG¿N MENSAJES SWIFT Nos. 03184 - 03156 (REM.EXT.) DE FECHA 09-03-2016 Y 08-03-2016 RESPECTIVAMENTE, POR DESEMBOLSO DE FIDA PR¿STAMO 800-BO PLAN VIDA PEEPLIBRETA N¿ 00066077002 UE MPD PROMARENA - PLAN VIDA PEEP DOLARES REF.: UTILES DE ESCRITORIO</t>
  </si>
  <si>
    <t>TRANSFERENCIA RECIBIDA DEL EXTERIOR SEG¿N MENSAJES SWIFT Nos. 03329-03325 (REM.EXT.) DE FECHA 10-03-2016 POR DESEMBOLSO DE CAF PR¿STAMO CFA008606 REF.: PROG.AGUA SANEAMIENTO RESIDUOSLIBRETA N¿ 00860707001 MMAYA - $US - PROASRED CFA N¿ 8606</t>
  </si>
  <si>
    <t>TRANSFERENCIA RECIBIDA DEL EXTERIOR SEG¿N MENSAJES SWIFT Nos. 03329-03325 (REM.EXT.) DE FECHA 10-03-2016 POR DESEMBOLSO DE CAF PR¿STAMO CFA008606 REF.: PROG.AGUA SANEAMIENTO RESIDUOSLIBRETA N¿ 00860707001 MMAYA - $US - PROASRED CFA N¿ 8606 REF.: UTILES DE ESCRITORIO</t>
  </si>
  <si>
    <t>PAGO A BID PR¿STAMO 993-SF-BO VCTO. 10-mar-2016 POR CUENTA DE TGN , NTI. 007349 VALOR 10-mar-2016 CAPITAL USD 4.862,68 INTERESES USD 2.131,51CTA. 5970 CUENTA UNICA DEL TESORO EN DOLARES AMERICANOS LIB. 00099021001</t>
  </si>
  <si>
    <t>PAGO A BID PR¿STAMO 1075-SF-BO-5 VCTO. 10-mar-2016 POR CUENTA DE TGN , NTI. 007337 VALOR 10-mar-2016 CAPITAL USD 109.129,53 INTERESES USD 47.835,84CTA. 5970 CUENTA UNICA DEL TESORO EN DOLARES AMERICANOS LIB. 00099021001</t>
  </si>
  <si>
    <t>PAGO A BID PR¿STAMO 995-SF-BO VCTO. 10-mar-2016 POR CUENTA DE TGN , NTI. 007345 VALOR 10-mar-2016 CAPITAL USD 20.063,30 INTERESES USD 8.794,54CTA. 5970 CUENTA UNICA DEL TESORO EN DOLARES AMERICANOS LIB. 00099021001</t>
  </si>
  <si>
    <t>PAGO A ICO ESPA¿A PR¿STAMO 01020038.0 VCTO. 10-mar-2016 POR CUENTA DE TGN , NTI. 007384 VALOR 10-mar-2016 CAPITAL EUR 195.791,12 INTERESES EUR 7.918,66CTA. 5970 CUENTA UNICA DEL TESORO EN DOLARES AMERICANOS LIB. 00099021001</t>
  </si>
  <si>
    <t>||REGULARIZACION PARCIAL DE COMPROBANTE G-0187874 DE LA FECHA, POR REGISTRO NUMERO DE LIBRETALIBRETA 00099021001 TGN-RECURSOS ORDINARIOS-DOLARES AMERICANOS</t>
  </si>
  <si>
    <t>TRANSFERENCIA RECIBIDA DEL EXTERIOR SEG¿N MENSAJES SWIFT Nos. 03528-03526 (REM.EXT.) DE FECHA 14-03-2016 POR DESEMBOLSO DE BID PR¿STAMO 2828/BL-BO -2 REQ 0001 OPS0201609333ALIBRETA N¿ 00287104315 FPS-U$-INTERNADOS BID 2828/BL-BO</t>
  </si>
  <si>
    <t>TRANSFERENCIA RECIBIDA DEL EXTERIOR SEG¿N MENSAJES SWIFT Nos. 03527-03525 (REM.EXT.) DE FECHA 14-03-2016 POR DESEMBOLSO DE BID PR¿STAMO 2828/BL-BO -2 REQ 0001 OPS0201609333ALIBRETA N¿ 00287104315 FPS-U$-INTERNADOS BID 2828/BL-BO</t>
  </si>
  <si>
    <t>PAGO A OPEP PR¿STAMO 654-P VCTO. 15-mar-2016 POR CUENTA DE TGN , NTI. 007382 VALOR 15-mar-2016 CAPITAL USD 91.760,00 INTERESES USD 11.013,47CTA. 5970 CUENTA UNICA DEL TESORO EN DOLARES AMERICANOS LIB. 00099021001</t>
  </si>
  <si>
    <t>PAGO A FONPLATA PR¿STAMO BOL 23/2014 VCTO. 15-mar-2016 POR CUENTA DE TGN , NTI. 007392 VALOR 15-mar-2016 INTERESES USD 9.104,42 COMISIONES USD 61.387,48CTA. 5970 CUENTA UNICA DEL TESORO EN DOLARES AMERICANOS LIB. 00099021001</t>
  </si>
  <si>
    <t>PAGO A OPEP PR¿STAMO 1287-P VCTO. 15-mar-2016 POR CUENTA DE TGN , NTI. 007495 VALOR 15-mar-2016 CAPITAL USD 498.180,00 INTERESES USD 269.105,60CTA. 5970 CUENTA UNICA DEL TESORO EN DOLARES AMERICANOS LIB. 00099021001</t>
  </si>
  <si>
    <t>PAGO A IDA PR¿STAMO 5454-BO VCTO. 15-mar-2016 POR CUENTA DE TGN , NTI. 007431 VALOR 15-mar-2016 INTERESES USD 1.381,34CTA. 5970 CUENTA UNICA DEL TESORO EN DOLARES AMERICANOS LIB. 00099021001</t>
  </si>
  <si>
    <t>PAGO A OPEP PR¿STAMO 1527-P VCTO. 15-mar-2016 POR CUENTA DE TGN , NTI. 007433 VALOR 15-mar-2016 INTERESES USD 182.365,11CTA. 5970 CUENTA UNICA DEL TESORO EN DOLARES AMERICANOS LIB. 00099021001</t>
  </si>
  <si>
    <t>TRANSFERENCIA DE FONDOS AL EXTERIOR SEGUN SOLICITUD MEFP/VTCP/DGCP/UODP-304/2016 DE MINISTERIO DE ECONOMIA Y FINANZAS PUBLICAS REF.: MEMBRESIA DEL ESTADO PLURINAL.DE BOLIVIALIB. 00099021001 TGN - RECURSOS ORDINARIOS DOLARES AMERICANOS</t>
  </si>
  <si>
    <t>TRANSFERENCIA DE FONDOS AL EXTERIOR SEGUN SOLICITUD MEFP/VTCP/DGCP/UODP-305/2016 DE MINISTERIO DE ECONOMIA Y FINANZAS PUBLICAS REF.: MEMBRESIA DEL ESTADO PLURINACIONAL DE BOLIVIALIB. 00099021001 TGN - RECURSOS ORDINARIOS DOLARES AMERICANOS</t>
  </si>
  <si>
    <t>TRANSFERENCIA DE FONDOS AL EXTERIOR SEGUN SOLICITUD MEFP/VTCP/DGCP/UODP-301/2016 DE MINISTERIO DE ECONOMIA Y FINANZAS PUBLICAS REF.: MEMBRESIA DEL ESTADO PLURINACIONAL DE BOLIVIALIB. 00099021001 TGN - RECURSOS ORDINARIOS DOLARES AMERICANOS</t>
  </si>
  <si>
    <t>PAGO A BID PR¿STAMO 1075-SF-BO-7 VCTO. 17-mar-2016 POR CUENTA DE TGN , NTI. 007339 VALOR 17-mar-2016 CAPITAL USD 158.333,33 INTERESES USD 74.128,11CTA. 5970 CUENTA UNICA DEL TESORO EN DOLARES AMERICANOS LIB. 00099021001</t>
  </si>
  <si>
    <t>PAGO A BID PR¿STAMO 2365/BL-BO VCTO. 17-mar-2016 POR CUENTA DE TGN , NTI. 007442 VALOR 17-mar-2016 INTERESES USD 218.712,52 COMISIONES USD 12.912,63CTA. 5970 CUENTA UNICA DEL TESORO EN DOLARES AMERICANOS LIB. 00099021001</t>
  </si>
  <si>
    <t>PAGO A BID PR¿STAMO 2365/BL-BO VCTO. 17-mar-2016 POR CUENTA DE TGN , NTI. 007443 VALOR 17-mar-2016 INTERESES USD 5.256,67CTA. 5970 CUENTA UNICA DEL TESORO EN DOLARES AMERICANOS LIB. 00099021001</t>
  </si>
  <si>
    <t>PAGO A BID PR¿STAMO 1031-SF-BO VCTO. 17-mar-2016 POR CUENTA DE TGN , NTI. 007338 VALOR 17-mar-2016 CAPITAL USD 273.104,18 INTERESES USD 127.861,26CTA. 5970 CUENTA UNICA DEL TESORO EN DOLARES AMERICANOS LIB. 00099021001</t>
  </si>
  <si>
    <t>00099021001 DEPOSITO DE EFECTIVO, DEPOSITANTE: COOPERATIVA EL BUEN SAMARITANO, CONCEPTO: PAGO INTERESES, CUENTA DE DEPOSITO: CUENTA UNICA DEL TESORO EN DOLARES AMERICANOS</t>
  </si>
  <si>
    <t>PAGO A EXIMBANK COREA PR¿STAMO EDCF NO. BOL-1 VCTO. 20-mar-2016 POR CUENTA DE TGN , NTI. 007364 VALOR 21-mar-2016 CAPITAL KRW 593.825.000,00 INTERESES KRW 229.476.750,00CTA. 5970 CUENTA UNICA DEL TESORO EN DOLARES AMERICANOS LIB. 00099021001</t>
  </si>
  <si>
    <t>PAGO A EXIMBANK CHINA POPUL PR¿STAMO GCL (2009) 43 (294) VCTO. 21-mar-2016 POR CUENTA DE TGN , NTI. 007398 VALOR 21-mar-2016 CAPITAL RMY 9.043.802,00 INTERESES RMY 2.834.794,41CTA. 5970 CUENTA UNICA DEL TESORO EN DOLARES AMERICANOS LIB. 00099021001</t>
  </si>
  <si>
    <t>PAGO A EXIMBANK CHINA POPUL PR¿STAMO GCL NO.(2007)13(184) VCTO. 21-mar-2016 POR CUENTA DE TGN , NTI. 007356 VALOR 21-mar-2016 INTERESES RMY 2.829.918,75CTA. 5970 CUENTA UNICA DEL TESORO EN DOLARES AMERICANOS LIB. 00099021001</t>
  </si>
  <si>
    <t>PAGO A EXIMBANK CHINA POPUL PR¿STAMO 2004 04 114A VCTO. 21-mar-2016 POR CUENTA DE TGN , NTI. 007352 VALOR 21-mar-2016 CAPITAL RMY 1.910.703,24 INTERESES RMY 367.132,03CTA. 5970 CUENTA UNICA DEL TESORO EN DOLARES AMERICANOS LIB. 00099021001</t>
  </si>
  <si>
    <t>||TRANSFERENCIA S/G NOTA MEFP/VTCP/DGCP/UODP-303/2016 A SOLICITUD DEL MEFP EQUIV.A CHF78.200.- A F/ORG.MUNDIAL DEL COMERCIO POR MEMEBRESIA DEL ESTADO PLURINACIONAL DE BOLIVIALIB.00099021001 TGN-RECURSOS ORDINARIOS-DOLARES AMERICANOS EQUIV.A CHF78.200.-</t>
  </si>
  <si>
    <t>PAGO A BID PR¿STAMO 1075-SF-BO VCTO. 18-03-2016 POR CUENTA DE TGN SEG¿N NOTA 007341 DE FECHA 10-03-2016, VALOR 18-03-2016 CAPITAL USD 42.810,01 INTERESES USD 21.748,11CTA. 5970 CUENTA UNICA DEL TESORO EN DOLARES AMERICANOS LIB. 00099021001</t>
  </si>
  <si>
    <t>PAGO A BID PR¿STAMO 2614/BL-BO VCTO. 21-mar-2016 POR CUENTA DE TGN , NTI. 007447 VALOR 21-mar-2016 INTERESES USD 2.197,53CTA. 5970 CUENTA UNICA DEL TESORO EN DOLARES AMERICANOS LIB. 00099021001</t>
  </si>
  <si>
    <t>PAGO A BID PR¿STAMO 2614/BL-BO VCTO. 21-mar-2016 POR CUENTA DE TGN , NTI. 007446 VALOR 21-mar-2016 INTERESES USD 72.479,31 COMISIONES USD 64.984,95CTA. 5970 CUENTA UNICA DEL TESORO EN DOLARES AMERICANOS LIB. 00099021001</t>
  </si>
  <si>
    <t>PAGO A BID PR¿STAMO 2719/BL-BO VCTO. 21-mar-2016 POR CUENTA DE TGN , NTI. 007430 VALOR 21-mar-2016 INTERESES USD 1.365,81CTA. 5970 CUENTA UNICA DEL TESORO EN DOLARES AMERICANOS LIB. 00099021001</t>
  </si>
  <si>
    <t>||TRANSF. DE FDOS.AL EXT.SEG.NOTA MEFP/VTCP/DGCP/UODP-302/2016 DEL 16/03/2016 DEL MEFP. REF: PAGO MEMBRESIA DEL ESTADO PLURINACIONAL DE BOLIVIA A LA UNION INTER.P/PROT.DE LAS OBTENCIONES VEGETALES (UPOV) EQUIV. A CHF 10.728.-LIBRETA 00099021001 TGN-RECURSOS ORDINARIOS-DOLARES AMERICANOS</t>
  </si>
  <si>
    <t>||TRANSFERENCIA POR COBRO DE COMISI¿N QUE EFECT¿A EL KOREA EXCHANGE BANK, REF.: PAGO PTMO. EDCF N¿ BOL-1 VCTO. 20/03/2016, C¿DIGO DE LIQUIDACI¿N 7364LIBRETA N¿ 00099021001 TGN-RECURSOS ORDINARIOS-DOLARES AMERICANOS (5970)</t>
  </si>
  <si>
    <t>PAGO A BID PR¿STAMO 2719/BL-BO VCTO. 21-mar-2016 POR CUENTA DE TGN , NTI. 007429 VALOR 21-mar-2016 INTERESES USD 57.106,73 COMISIONES USD 36.392,87CTA. 5970 CUENTA UNICA DEL TESORO EN DOLARES AMERICANOS LIB. 00099021001</t>
  </si>
  <si>
    <t>PAGO A BID PR¿STAMO 2771/BL-BO VCTO. 20-mar-2016 POR CUENTA DE TGN , NTI. 007385 VALOR 21-mar-2016 INTERESES USD 1.357.369,42CTA. 5970 CUENTA UNICA DEL TESORO EN DOLARES AMERICANOS LIB. 00099021001</t>
  </si>
  <si>
    <t>PAGO A BID PR¿STAMO 2771/BL-BO VCTO. 20-mar-2016 POR CUENTA DE TGN , NTI. 007389 VALOR 21-mar-2016 INTERESES USD 19.423,51CTA. 5970 CUENTA UNICA DEL TESORO EN DOLARES AMERICANOS LIB. 00099021001</t>
  </si>
  <si>
    <t>PAGO A CAF PR¿STAMO CFA004295 VCTO. 21-mar-2016 POR CUENTA DE TGN , NTI. 007332 VALOR 21-mar-2016 CAPITAL USD 2.532.249,49 INTERESES USD 412.862,18CTA. 5970 CUENTA UNICA DEL TESORO EN DOLARES AMERICANOS LIB. 00099021001</t>
  </si>
  <si>
    <t>PAGO A CAF PR¿STAMO CFA008340 VCTO. 21-mar-2016 POR CUENTA DE TGN , NTI. 007368 VALOR 21-mar-2016 INTERESES USD 120.732,25 COMISIONES USD 110.393,26CTA. 5970 CUENTA UNICA DEL TESORO EN DOLARES AMERICANOS LIB. 00099021001</t>
  </si>
  <si>
    <t>PAGO A CAF PR¿STAMO CFA004274 VCTO. 21-mar-2016 POR CUENTA DE TGN , NTI. 007333 VALOR 21-mar-2016 CAPITAL USD 750.000,00 INTERESES USD 122.281,25CTA. 5970 CUENTA UNICA DEL TESORO EN DOLARES AMERICANOS LIB. 00099021001</t>
  </si>
  <si>
    <t>PAGO A EXIMBANK CHINA POPUL PR¿STAMO GCL (2011) 41 (391) VCTO. 21-mar-2016 POR CUENTA DE TGN , NTI. 007359 VALOR 21-mar-2016 INTERESES RMY 7.243.938,25CTA. 5970 CUENTA UNICA DEL TESORO EN DOLARES AMERICANOS LIB. 00099021001</t>
  </si>
  <si>
    <t>'TRANSFERENCIA'||RECIBIDA DEL EXTERIOR POR DESEMBOLSO DEL BIRF REF.: CTPS104532910005 TF 11795 001 GAMEA-ADEPI N¿11 (REM.EXT)LIB. N¿00990308005 DGCP-USD-PROY.DESARROLLO Y CUIDADO DE LA INFANCIA S/G SWIFT 03829 DE LA FECHA</t>
  </si>
  <si>
    <t>TRANSFERENCIA RECIBIDA DEL EXTERIOR SEG¿N MENSAJES SWIFT Nos. 03872-03865 (REM.EXT.) DE FECHA 22-03-2016 POR DESEMBOLSO DE CAF PR¿STAMO CFA008604 REF..REHAB.Y RECONST.CARRETERA F-07 TRAMO EPIZANA COMARAPALIBRETA N¿ 00291014346 ABC-USD-CAF8604 PROY.REHAB F07- EPIZANA-COMARAPA PTE EL TORNO</t>
  </si>
  <si>
    <t>'TRANSFERENCIA'||RECIBIDA DEL EXTERIOR POR DESEMBOLSO DEL BIRF REF.: CTPS104532900005 TF11795 001 GAMEA ADEPI N¿12 (REM.EXT.)LIB N¿00990308005 DGCP-USD-PROY.DESARROLLO Y CUIDADO DE LA INFANCIA S/G SWIFT N¿03830 DE LA FECHA</t>
  </si>
  <si>
    <t>TRANSFERENCIA DE FONDOS AL EXTERIOR SEGUN SOLICITUD MEFP/VTCP/DGCP/UODP - 322/2016 DE MINISTERIO DE ECONOMIA Y FINANZAS PUBLICAS REF.: MEMBRESIA DEL ESTADO PLURINACIONAL DE BOLIVIALIB. 00099021001 TGN ¿ RECURSOS ORDINARIOS DOLARES AMERICANOS</t>
  </si>
  <si>
    <t>PAGO A BID PR¿STAMO 2786/BL-BO VCTO. 22-mar-2016 POR CUENTA DE TGN , NTI. 007342 VALOR 22-mar-2016 INTERESES USD 6.362,45CTA. 5970 CUENTA UNICA DEL TESORO EN DOLARES AMERICANOS LIB. 00099021001</t>
  </si>
  <si>
    <t>PAGO A BID PR¿STAMO 2786/BL-BO VCTO. 22-mar-2016 POR CUENTA DE TGN , NTI. 007343 VALOR 22-mar-2016 INTERESES USD 168.992,86 COMISIONES USD 236.000,58CTA. 5970 CUENTA UNICA DEL TESORO EN DOLARES AMERICANOS LIB. 00099021001</t>
  </si>
  <si>
    <t>||TRANSFERENCIA DE FONDOS S/G. NOTA CITE: MEFP/VTCP/DGCP/UODP-334/2016 DE LA FECHA, DEL MIN.ECO.Y FINANC.PUB.(HRE TSO 2332), PAGO INTERES PRESTAMO EXIMBANK CHINA GLC N¿(2007) 13 (184) PROYECTO COMPRA - VENTA DE 2 AVIONES MA 60" - TAM.ABONO A LA LIBRETA 0099021001 TGN - RECURSOS ORDINARIOS.</t>
  </si>
  <si>
    <t>||REGULARIZACION DE NUESTRO COMPROBANTE NRO. S 0845477 DE FECHA 21/03/2016 POR TRANSFERENCIA DEL EXTERIOR PRESTAMO CFA 8422 FECHA VALOR 21/03/2016 REF: PROYECTO CARRETERA PORVENIR PUERTO RICOLIBRETA 00291014344 ABC USD CAF 8422 PROYECTO CARRETERA PORVENIR PUERTO RICO (REM.EXT.)</t>
  </si>
  <si>
    <t>||COBRO COMISION DE PA GO DEL BANK OF TOKYO-MITSUBISHI UFJ LTD. REF.: PAGO PTMO. BID 964/SF-BO VCTO. 23-03-2016 POR CUENTA DEL MEFP COD. LIQ. 007419LIBRETA N¿ 00099021001 TGN-RECURSOS ORDINARIOS-DOLARES AMERICANOS (5970)</t>
  </si>
  <si>
    <t>PAGO A BID PR¿STAMO 964-SF-BO VCTO. 23-mar-2016 POR CUENTA DE TGN , NTI. 007419 VALOR 23-mar-2016 CAPITAL USD 14.072,38 INTERESES USD 5.746,77CTA. 5970 CUENTA UNICA DEL TESORO EN DOLARES AMERICANOS LIB. 00099021001</t>
  </si>
  <si>
    <t>PAGO PR¿STAMO BID 815-SF-BO VCTO. 23-mar-2016 POR CUENTA DE TGN , NTI. 007360 VALOR 23-mar-2016 CAPITAL USD 52.524,13 INTERESES USD 13.131,03CTA. 5970 CUENTA UNICA DEL TESORO EN DOLARES AMERICANOS LIB. 00099021001</t>
  </si>
  <si>
    <t>PAGO A CAF PR¿STAMO CFA007725 VCTO. 23-mar-2016 POR CUENTA DE TGN , NTI. 007331 VALOR 23-mar-2016 CAPITAL USD 1.115.528,55 INTERESES USD 249.758,87 COMISIONES USD 1.286,94CTA. 5970 CUENTA UNICA DEL TESORO EN DOLARES AMERICANOS LIB. 00099021001</t>
  </si>
  <si>
    <t>PAGO A BID PR¿STAMO 709-SF-BO VCTO. 24-03-2016 POR CUENTA DE YPFB TRANSPORTE SEG¿N NOTA TSC-049/2016 DE FECHA 17-03-2016 Y SWIFT 04085 DE HOY, VALOR 24-03-2016 CAPITAL USD 602.352,44 INTERESES USD 184.299,85CTA. 5970 CUENTA UNICA DEL TESORO EN DOLARES AMERICANOS LIB. 00099021001 - ALIVIO MDRI</t>
  </si>
  <si>
    <t>AJUSTE COMPLEMENTARIO POR REVALORIZACION SALDOS DE ACTIVOS DE RESERVA Y OBLIGACIONES MONEDA EXTRANJERA (DOLARES)Saldo MO = -681020740.05 ;Bs/Mo: 6.86000000000 ;Saldo Bs: -4671802276.68</t>
  </si>
  <si>
    <t>PAGO PR¿STAMO BID 549-SF-BO VCTO. 24-mar-2016 POR CUENTA DE TGN , NTI. 007370 VALOR 24-mar-2016 CAPITAL USD 23.991,66 INTERESES USD 1.439,50CTA. 5970 CUENTA UNICA DEL TESORO EN DOLARES AMERICANOS LIB. 00099021001</t>
  </si>
  <si>
    <t>PAGO PR¿STAMO BID 733-SF-BO VCTO. 24-mar-2016 POR CUENTA DE TGN , NTI. 007381 VALOR 24-mar-2016 CAPITAL USD 21.666,67 INTERESES USD 3.683,33CTA. 5970 CUENTA UNICA DEL TESORO EN DOLARES AMERICANOS LIB. 00099021001</t>
  </si>
  <si>
    <t>PAGO PR¿STAMO BID 122-TF-BO VCTO. 24-mar-2016 POR CUENTA DE TGN , NTI. 007452 VALOR 24-mar-2016 CAPITAL USD 35.000,00 INTERESES USD 1.575,00CTA. 5970 CUENTA UNICA DEL TESORO EN DOLARES AMERICANOS LIB. 00099021001</t>
  </si>
  <si>
    <t>PAGO A BID PR¿STAMO 2061/BL-BO VCTO. 27-mar-2016 POR CUENTA DE TGN , NTI. 007444 VALOR 28-mar-2016 CAPITAL USD 145.833,33 INTERESES USD 91.837,25CTA. 5970 CUENTA UNICA DEL TESORO EN DOLARES AMERICANOS LIB. 00099021001</t>
  </si>
  <si>
    <t>PAGO A BID PR¿STAMO 1038 SF-BO VCTO. 27-mar-2016 POR CUENTA DE TGN , NTI. 007371 VALOR 28-mar-2016 CAPITAL USD 3.907,46 INTERESES USD 1.868,03CTA. 5970 CUENTA UNICA DEL TESORO EN DOLARES AMERICANOS LIB. 00099021001</t>
  </si>
  <si>
    <t>PAGO A BID PR¿STAMO 2498/BL-BO VCTO. 26-mar-2016 POR CUENTA DE TGN , NTI. 007459 VALOR 28-mar-2016 INTERESES USD 158.228,40 COMISIONES USD 9.572,16CTA. 5970 CUENTA UNICA DEL TESORO EN DOLARES AMERICANOS LIB. 00099021001</t>
  </si>
  <si>
    <t>PAGO A BID PR¿STAMO 2498/BL-BO VCTO. 26-mar-2016 POR CUENTA DE TGN , NTI. 007376 VALOR 28-mar-2016 INTERESES USD 4.315,17CTA. 5970 CUENTA UNICA DEL TESORO EN DOLARES AMERICANOS LIB. 00099021001</t>
  </si>
  <si>
    <t>PAGO A BID PR¿STAMO 2082/BL - BO VCTO. 27-mar-2016 POR CUENTA DE TGN , NTI. 007440 VALOR 28-mar-2016 CAPITAL USD 233.766,57 INTERESES USD 147.212,44CTA. 5970 CUENTA UNICA DEL TESORO EN DOLARES AMERICANOS LIB. 00099021001</t>
  </si>
  <si>
    <t>PAGO A BID PR¿STAMO 2082/ BL-BO VCTO. 27-mar-2016 POR CUENTA DE TGN , NTI. 007441 VALOR 28-mar-2016 INTERESES USD 5.986,93CTA. 5970 CUENTA UNICA DEL TESORO EN DOLARES AMERICANOS LIB. 00099021001</t>
  </si>
  <si>
    <t>PAGO A CAF PR¿STAMO CFA004616 VCTO. 28-mar-2016 POR CUENTA DE TGN , NTI. 007412 VALOR 28-mar-2016 CAPITAL USD 971.372,93 INTERESES USD 53.758,85CTA. 5970 CUENTA UNICA DEL TESORO EN DOLARES AMERICANOS LIB. 00099021001</t>
  </si>
  <si>
    <t>||PAGO QUINTA CUOTA DE APORTE DE CAPITAL AL 9NO. AUMENTO GENERAL DE RECURSOS DEL BID RESOLUCION AG-7/10, SEGUN NOTA MEFP/VTCP/DGCP/UODP-343/2016 DE FECHA 24-03-2016.LIB. N¿00099021001 ¿TGN-RECURSOS ORDINARIOS-D¿LARES AMERICANOS (5970)¿</t>
  </si>
  <si>
    <t>||PAGO QUINTA CUOTA DE APORTE DE CAPITAL AL 9NO. AUMENTO GENERAL DE RECURSOS DEL BID RESOLUCION ORC AG-1/12, SEGUN NOTA MEFP/VTCP/DGCP/UODP-344/2016 DE FECHA 24-03-2016LIB. N¿00099021001 ¿TGN-RECURSOS ORDINARIOS-D¿LARES AMERICANOS (5970)¿</t>
  </si>
  <si>
    <t>PAGO A CAF PR¿STAMO CFA003807 VCTO. 28-mar-2016 POR CUENTA DE TGN , NTI. 007373 VALOR 28-mar-2016 CAPITAL USD 4.380.611,57 INTERESES USD 825.784,83CTA. 5970 CUENTA UNICA DEL TESORO EN DOLARES AMERICANOS LIB. 00099021001</t>
  </si>
  <si>
    <t>PAGO A CAF PR¿STAMO CFA003805 VCTO. 28-mar-2016 POR CUENTA DE TGN , NTI. 007372 VALOR 28-mar-2016 CAPITAL USD 2.687.382,37 INTERESES USD 506.595,84CTA. 5970 CUENTA UNICA DEL TESORO EN DOLARES AMERICANOS LIB. 00099021001</t>
  </si>
  <si>
    <t>PAGO A BID PR¿STAMO 2061/BL-BO VCTO. 27-mar-2016 POR CUENTA DE TGN , NTI. 007445 VALOR 28-mar-2016 INTERESES USD 3.734,90CTA. 5970 CUENTA UNICA DEL TESORO EN DOLARES AMERICANOS LIB. 00099021001</t>
  </si>
  <si>
    <t>PAGO A BID PR¿STAMO 2057/BL-BO VCTO. 27-mar-2016 POR CUENTA DE TGN , NTI. 007416 VALOR 28-mar-2016 CAPITAL USD 479.458,39 INTERESES USD 308.463,60CTA. 5970 CUENTA UNICA DEL TESORO EN DOLARES AMERICANOS LIB. 00099021001</t>
  </si>
  <si>
    <t>PAGO A BID PR¿STAMO 2057/BL-BO VCTO. 27-mar-2016 POR CUENTA DE TGN , NTI. 007414 VALOR 28-mar-2016 INTERESES USD 12.552,36CTA. 5970 CUENTA UNICA DEL TESORO EN DOLARES AMERICANOS LIB. 00099021001</t>
  </si>
  <si>
    <t>PAGO A BID PR¿STAMO 1039-SF-BO VCTO. 27-03-2016 POR CUENTA DE TGN SEG¿N COD. LIQ. N¿007375 DE FECHA 24-03-2016, VALOR 28-03-2016 CAPITAL USD 236.332,64 INTERESES USD 112.982,81LIB. N¿00099021001 ¿TGN-Recursos Ordinarios-D¿lares Americanos (5970)¿</t>
  </si>
  <si>
    <t>PAGO A BID PR¿STAMO 1039-SF-BO VCTO. 27-03-2016 POR CUENTA DE TGN SEG¿N NOTA COD. LIQ. 007375 DE FECHA 24-03-2016, VALOR 27-03-2016 CAPITAL EUR 25.184,85 INTERESES EUR 12.040,04LIB.00099021001 TGN-RECURSOS ORDINARIOS - DOLARES AMERICANOS (5970)</t>
  </si>
  <si>
    <t>PAGO A BID PR¿STAMO 1050-SF-BO VCTO. 29-mar-2016 POR CUENTA DE TGN , NTI. 007426 VALOR 29-mar-2016 CAPITAL USD 416.743,20 INTERESES USD 203.375,68CTA. 5970 CUENTA UNICA DEL TESORO EN DOLARES AMERICANOS LIB. 00099021001</t>
  </si>
  <si>
    <t>TRANSFERENCIA RECIBIDA DEL EXTERIOR SEG¿N MENSAJES SWIFT Nos. 04337-04328 (REM.EXT.) DE FECHA 30-03-2016 POR DESEMBOLSO DE CAF PR¿STAMO CFA008604 REF.: PROY. REHAB.Y RECON CARR.F-07 TRAMO EPIZANA COMARAPALIBRETA N¿ 00291014346 ABC-USD-CAF8604 PROY.REHAB F07- EPIZANA-COMARAPA PTE EL TORNO</t>
  </si>
  <si>
    <t>'TRANSFERENCIA'||DE FONDOS POR DESEMBOLSO DEL BID, REF.: GRT-WS-12956-BO-1 REQ 0013 OPS0201611751A (REMESAS DEL EXTERIOR)LIBRETA N¿00860508002 MMAYA-US-PROG-SAMTO.P.PEQ.COMUN.RURALESBOL SG.SWIFT N¿04320 DE 30/03/2016</t>
  </si>
  <si>
    <t>TRANSFERENCIA RECIBIDA DEL EXTERIOR SEG¿N MENSAJES SWIFT Nos. 04336-04327 (REM.EXT.) DE FECHA 30-03-2016 POR DESEMBOLSO DE CAF PR¿STAMO CFA008089 REF.: PROY.CONSTR CARRETERA UYUNI TUPIZA FONDO ROTATORIOLIBRETA N¿ 00291014339 ABC - USD - CFA 8089 CARRETERA UYUNI TUPIZA</t>
  </si>
  <si>
    <t>00099021001 DEPOSITO DE EFECTIVO, DEPOSITANTE: COOPERATIVA EL BUEN SAMARITANO, CONCEPTO: DEV. ASISTENCIA TECNICA, CUENTA DE DEPOSITO: CUENTA UNICA DEL TESORO EN DOLARES AMERICANOS</t>
  </si>
  <si>
    <t>'TRANSFERENCIA'||DE FONDOS POR DESEMBOLSO DEL BID, REF.: GRT-WS-12956-BO-1 REQ 0013 OPS0201611751A (REMESAS DEL EXTERIOR)LIBRETA N¿00860508002 MMAYA-US-PROG-SAMTO.P.PEQ.COMUN.RURALESBOL REF.: ¿TILES DE ESCRITORIO</t>
  </si>
  <si>
    <t>00099021001 DEP.DE CHEQ.AJENOS,RET.DE CAM.,CONCEPTO: FUNDESIF - DEVOLUCION ASISTENCIA TECNICA,DEP.: FUNDACION SARTAWI , PROCEDENCIA: BANCO BISA S.A., CHEQUE: 4, FECHA DE EMISION:31/03/2016</t>
  </si>
  <si>
    <t>PAGO A NATIXIS FRANCIA PR¿STAMO 651-OB1 VCTO. 31-mar-2016 POR CUENTA DE TGN , NTI. 007421 VALOR 31-mar-2016 CAPITAL EUR 45.151,93 INTERESES EUR 1.436,41CTA. 5970 CUENTA UNICA DEL TESORO EN DOLARES AMERICANOS LIB. 00099021001</t>
  </si>
  <si>
    <t>||DEVOLUCION DE COMISIONES BANCARIAS POR DESEMBOLSO DE FONPLATA PTMO. BOL 24/2014 DE FECHA 08-10-2015 S/G SWIFT N¿ 13533 DE FECHA 08-10-2015LIBRETA N¿ 00287074301 FPS-BS-RIO GRANDE IV</t>
  </si>
  <si>
    <t>PAGO A IDA PR¿STAMO 2531-BO VCTO. 01-abr-2016 POR CUENTA DE TGN , NTI. 007490 VALOR 01-abr-2016 CAPITAL USD 33.334,21 INTERESES USD 4.526,92CTA. 5970 CUENTA UNICA DEL TESORO EN DOLARES AMERICANOS LIB. 00099021001</t>
  </si>
  <si>
    <t>||DEVOLUCION DE COMISIONES BANCARIAS POR DESEMBOLSO DE FONPLATA PTMO. BOL 19/2011 S/G SWIFT N¿ 04426 DE FECHA 31-03-2016.LIBRETA N¿ 00291014329 USABCPROY.CONST.RIO URUG.STA ROSA ROCA SAN IG. VEL. BOL 19/2011</t>
  </si>
  <si>
    <t>PAGO A PROEX BRASIL PR¿STAMO CONV.CDTO. 03-10-01 VCTO. 04-abr-2016 POR CUENTA DE TGN , NTI. 007540 VALOR 04-abr-2016 CAPITAL USD 2.244.551,83 INTERESES USD 24.371,35CTA. 5970 CUENTA UNICA DEL TESORO EN DOLARES AMERICANOS LIB. 00099021001</t>
  </si>
  <si>
    <t>||PAGO A LA CAF PRESTAMO CFG 512/CFC 2174 VCTO. 04/04/2016 POR CUENTA DEL TGN S/G NOTA MEFP/VTCP/DGCP/UODP-370/2016 DE FECHA 01/04/2016 , VALOR 04/04/2016 COMISIONES USD 68.084,74LIBRETA N¿00099021001 CUENTA UNICA DEL TESORO EN DOLARES AMERICANOS - CTA. 5970</t>
  </si>
  <si>
    <t>PAGO A CAF PR¿STAMO CFA007943 VCTO. 04-abr-2016 POR CUENTA DE TGN , NTI. 007507 VALOR 04-abr-2016 INTERESES USD 1.151.731,39CTA. 5970 CUENTA UNICA DEL TESORO EN DOLARES AMERICANOS LIB. 00099021001</t>
  </si>
  <si>
    <t>PAGO A PROEX BRASIL PR¿STAMO ADITIVO 19-5-2004 VCTO. 04-abr-2016 POR CUENTA DE TGN , NTI. 007541 VALOR 04-abr-2016 CAPITAL USD 4.090.323,34 INTERESES USD 44.412,73CTA. 5970 CUENTA UNICA DEL TESORO EN DOLARES AMERICANOS LIB. 00099021001</t>
  </si>
  <si>
    <t>TRANSFERENCIA DE FONDOS AL EXTERIOR SEGUN SOLICITUD MEFP/VTCP/DGCP/UODP-380/2016 DE MINISTERIO DE ECONOMIA Y FINANZAS PUBLICAS REF.: MEMBRESIA DEL ESTADO PLURINACIONAL DE BOLIVIALIB. 00099021001 TGN ¿ RECURSOS ORDINARIOS DOLARES AMERICANOS</t>
  </si>
  <si>
    <t>PAGO A BID PR¿STAMO 2664/BL-BO VCTO. 05-abr-2016 POR CUENTA DE TGN , NTI. 007485 VALOR 05-abr-2016 INTERESES USD 1.735,72CTA. 5970 CUENTA UNICA DEL TESORO EN DOLARES AMERICANOS LIB. 00099021001</t>
  </si>
  <si>
    <t>PAGO A BID PR¿STAMO 2664/BL-BO VCTO. 05-abr-2016 POR CUENTA DE TGN , NTI. 007474 VALOR 05-abr-2016 INTERESES USD 58.433,85 COMISIONES USD 37.644,33CTA. 5970 CUENTA UNICA DEL TESORO EN DOLARES AMERICANOS LIB. 00099021001</t>
  </si>
  <si>
    <t>Ministerio de Mineria y Metalurgia</t>
  </si>
  <si>
    <t>||REGUL DE LA OP. CONTABLE N¿ 0843417 Y SWIFT N¿ 02798 AMBOS DE F. 29-02-16 Y NOTA CITE:MMM/202-DGAA-088/2016 DELM.M.M. RECIBIDA EN F. 08-04-16 INSTRUCCIONES DEL MEFP AL MIN. DE MINERIA Y METALURGIA EN NOTA CITE: MEFP/VTCP/DGPOT/UPCFTGN/N¿ 0869/2016 (TRAM-TGL-5136)ABONO EN LA LIBRETA N¿ 00099021001 TGN RECURSOS ORDINARIOS-DOLARES AMERICANOS</t>
  </si>
  <si>
    <t>PAGO PR¿STAMO BID 568-SF-BO VCTO. 10-abr-2016 POR CUENTA DE TGN , NTI. 007453 VALOR 11-abr-2016 CAPITAL USD 66.666,67 INTERESES USD 4.666,67CTA. 5970 CUENTA UNICA DEL TESORO EN DOLARES AMERICANOS LIB. 00099021001</t>
  </si>
  <si>
    <t>PAGO A BID PR¿STAMO 1833-SF-BO VCTO. 11-abr-2016 POR CUENTA DE TGN , NTI. 007460 VALOR 11-abr-2016 INTERESES USD 588.109,70 COMISIONES USD 6.313,44CTA. 5970 CUENTA UNICA DEL TESORO EN DOLARES AMERICANOS LIB. 00099021001</t>
  </si>
  <si>
    <t>PAGO A BID PR¿STAMO 2637/BL-BO VCTO. 09-abr-2016 POR CUENTA DE TGN , NTI. 007473 VALOR 11-abr-2016 INTERESES USD 65.929,04 COMISIONES USD 614,16CTA. 5970 CUENTA UNICA DEL TESORO EN DOLARES AMERICANOS LIB. 00099021001</t>
  </si>
  <si>
    <t>PAGO A BID PR¿STAMO 2597/BL-BO VCTO. 09-abr-2016 POR CUENTA DE TGN , NTI. 007488 VALOR 11-abr-2016 INTERESES USD 4.284,13CTA. 5970 CUENTA UNICA DEL TESORO EN DOLARES AMERICANOS LIB. 00099021001</t>
  </si>
  <si>
    <t>PAGO A BID PR¿STAMO 1597-SF-BO VCTO. 10-abr-2016 POR CUENTA DE TGN , NTI. 007454 VALOR 11-abr-2016 CAPITAL USD 501.496,36 INTERESES USD 296.250,52CTA. 5970 CUENTA UNICA DEL TESORO EN DOLARES AMERICANOS LIB. 00099021001</t>
  </si>
  <si>
    <t>PAGO A BID PR¿STAMO 3151/BL-BO VCTO. 09-abr-2016 POR CUENTA DE TGN , NTI. 007532 VALOR 11-abr-2016 INTERESES USD 1.237,54CTA. 5970 CUENTA UNICA DEL TESORO EN DOLARES AMERICANOS LIB. 00099021001</t>
  </si>
  <si>
    <t>PAGO A BID PR¿STAMO 3151/BL-BO VCTO. 09-abr-2016 POR CUENTA DE TGN , NTI. 007531 VALOR 11-abr-2016 INTERESES USD 35.816,44 COMISIONES USD 99.605,06CTA. 5970 CUENTA UNICA DEL TESORO EN DOLARES AMERICANOS LIB. 00099021001</t>
  </si>
  <si>
    <t>PAGO A BID PR¿STAMO 2637/BL-BO VCTO. 09-abr-2016 POR CUENTA DE TGN , NTI. 007462 VALOR 11-abr-2016 INTERESES USD 1.499,96CTA. 5970 CUENTA UNICA DEL TESORO EN DOLARES AMERICANOS LIB. 00099021001</t>
  </si>
  <si>
    <t>PAGO A BID PR¿STAMO 2597/BL-BO VCTO. 09-abr-2016 POR CUENTA DE TGN , NTI. 007471 VALOR 11-abr-2016 INTERESES USD 199.168,50 COMISIONES USD 16.658,69CTA. 5970 CUENTA UNICA DEL TESORO EN DOLARES AMERICANOS LIB. 00099021001</t>
  </si>
  <si>
    <t>PAGO A CAF PR¿STAMO CFA006763 VCTO. 12-abr-2016 POR CUENTA DE TGN , NTI. 007493 VALOR 12-abr-2016 CAPITAL USD 712.256,25 INTERESES USD 185.053,50CTA. 5970 CUENTA UNICA DEL TESORO EN DOLARES AMERICANOS LIB. 00099021001</t>
  </si>
  <si>
    <t>Ministerio de Medio Ambiente y Agua - PRONAREC</t>
  </si>
  <si>
    <t>'TRANSFERENCIA'||DE FONDOS POR DESEMBOLSO DEL BID, REF.: GRT-MC-14114-RG-2 REQ 0005 OPS0201607873A (REMESAS DEL EXTERIOR)LIBRETA N¿00860408001 MMAYA-$US-CONTROL DE GLACIARES TROPICALES ANDINOS SG.SWIFT N¿05257 DE 14/04/16</t>
  </si>
  <si>
    <t>'TRANSFERENCIA'||DE FONDOS POR DESEMBOLSO DEL BID, REF.: GRT-MC-14114-RG-2 REQ 0005 OPS0201607873A (REMESAS DEL EXTERIOR)LIBRETA N¿00860408001 MMAYA-$US-CONTROL DE GLACIARES TROPICALES ANDINOS, REF.: UTILES DE ESCRITORIO</t>
  </si>
  <si>
    <t>TRANSFERENCIA RECIBIDA DEL EXTERIOR SEG¿N MENSAJES SWIFT Nos. 05344-05333 (REM.EXT.) DE FECHA 15-04-2016 POR DESEMBOLSO DE BID PR¿STAMO 2719/BL-BO -2 REQ 0005 OPS0201614710ALIBRETA N¿ 00287104313 PAR-FPS-U$-BID-2719 PROG. DES. INFANTIL TEMPRANO</t>
  </si>
  <si>
    <t>TRANSFERENCIA RECIBIDA DEL EXTERIOR SEG¿N MENSAJES SWIFT Nos. 05345-05334 (REM.EXT.) DE FECHA 15-04-2016 POR DESEMBOLSO DE BID PR¿STAMO 2719/BL-BO -2 REQ 0005 OPS0201614710ALIBRETA N¿ 00287104313 PAR-FPS-U$-BID-2719 PROG. DES. INFANTIL TEMPRANO</t>
  </si>
  <si>
    <t>PAGO A IDA PR¿STAMO 2650-BO VCTO. 15-abr-2016 POR CUENTA DE TGN , NTI. 007489 VALOR 15-abr-2016 CAPITAL USD 90.005,01 INTERESES USD 13.523,96CTA. 5970 CUENTA UNICA DEL TESORO EN DOLARES AMERICANOS LIB. 00099021001</t>
  </si>
  <si>
    <t>PAGO A IDA PR¿STAMO 5485-BO VCTO. 15-abr-2016 POR CUENTA DE TGN , NTI. 007530 VALOR 15-abr-2016 INTERESES USD 33.100,41CTA. 5970 CUENTA UNICA DEL TESORO EN DOLARES AMERICANOS LIB. 00099021001</t>
  </si>
  <si>
    <t>PAGO A IDA PR¿STAMO 5484-BO VCTO. 15-abr-2016 POR CUENTA DE TGN , NTI. 007528 VALOR 15-abr-2016 INTERESES USD 3.325,48CTA. 5970 CUENTA UNICA DEL TESORO EN DOLARES AMERICANOS LIB. 00099021001</t>
  </si>
  <si>
    <t>PAGO A OPEP PR¿STAMO 453-P VCTO. 15-abr-2016 POR CUENTA DE TGN , NTI. 007496 VALOR 15-abr-2016 CAPITAL USD 12.501,50 INTERESES USD 1.500,19CTA. 5970 CUENTA UNICA DEL TESORO EN DOLARES AMERICANOS LIB. 00099021001</t>
  </si>
  <si>
    <t>PAGO A BID PR¿STAMO 2908/BL-BO VCTO. 18-abr-2016 POR CUENTA DE TGN , NTI. 007463 VALOR 18-abr-2016 COMISIONES USD 112.948,54CTA. 5970 CUENTA UNICA DEL TESORO EN DOLARES AMERICANOS LIB. 00099021001</t>
  </si>
  <si>
    <t>PAGO PR¿STAMO BID 527-SF-BO VCTO. 19-abr-2016 POR CUENTA DE TGN , NTI. 007533 VALOR 19-abr-2016 CAPITAL USD 69.992,39 INTERESES USD 3.499,62CTA. 5970 CUENTA UNICA DEL TESORO EN DOLARES AMERICANOS LIB. 00099021001</t>
  </si>
  <si>
    <t>00291012001 DEP.DE CHEQ.AJENOS,RET.DE CAM.,CONCEPTO: PAGO POR USO DE VIAS A LA ADM BOLIVIANA DE CARRETERAS,DEP.: NUEVATEL PCS DE BOLIVIA S.A. , PROCEDENCIA: BANCO BISA S.A., CHEQUE: 56453, FECHA DE EMISION:24/03/2016</t>
  </si>
  <si>
    <t>AJUSTE COMPLEMENTARIO POR REVALORIZACION SALDOS DE ACTIVOS DE RESERVA Y OBLIGACIONES MONEDA EXTRANJERA (DOLARES)Saldo MO = -621525370.72 ;Bs/Mo: 6.86000000000 ;Saldo Bs: -4263664043.17</t>
  </si>
  <si>
    <t>'TRANSFERENCIA'||RECIBIDA DEL EXTERIOR POR DESEMBOLSO DEL BID, REF.: GRT-FM-12228-BOREQ 0013 OPS0201614599A (REMESAS EXTERIOR)LIB.00086068001 MMAYA US-VMA BID CONSERV.USOSOST.TIERRA Y ECO.SIST.ANDINOS,REF: UTILES DE ESCRITORIO</t>
  </si>
  <si>
    <t>PAGO A CAF PR¿STAMO CFA005702 VCTO. 20-abr-2016 POR CUENTA DE TGN , NTI. 007539 VALOR 20-abr-2016 CAPITAL USD 9.164.110,97 INTERESES USD 2.423.478,01 COMISIONES USD 1.718,07CTA. 5970 CUENTA UNICA DEL TESORO EN DOLARES AMERICANOS LIB. 00099021001</t>
  </si>
  <si>
    <t>PAGO A CAF PR¿STAMO CFA007357 VCTO. 20-abr-2016 POR CUENTA DE TGN , NTI. 007534 VALOR 20-abr-2016 CAPITAL USD 2.969.705,80 INTERESES USD 770.691,97 COMISIONES USD 30.004,29CTA. 5970 CUENTA UNICA DEL TESORO EN DOLARES AMERICANOS LIB. 00099021001</t>
  </si>
  <si>
    <t>PAGO A BID PR¿STAMO 2822/BL-BO VCTO. 22-abr-2016 POR CUENTA DE TGN , NTI. 007487 VALOR 22-abr-2016 INTERESES USD 180.447,85 COMISIONES USD 57.204,19CTA. 5970 CUENTA UNICA DEL TESORO EN DOLARES AMERICANOS LIB. 00099021001</t>
  </si>
  <si>
    <t>PAGO A BID PR¿STAMO 2822/BL-BO VCTO. 22-abr-2016 POR CUENTA DE TGN , NTI. 007466 VALOR 22-abr-2016 INTERESES USD 3.571,38CTA. 5970 CUENTA UNICA DEL TESORO EN DOLARES AMERICANOS LIB. 00099021001</t>
  </si>
  <si>
    <t>PAGO A FND PR¿STAMO NDF 291 VCTO. 24-abr-2016 POR CUENTA DE TGN , NTI. 007512 VALOR 25-abr-2016 CAPITAL USD 36.710,29 INTERESES USD 12.744,64CTA. 5970 CUENTA UNICA DEL TESORO EN DOLARES AMERICANOS LIB. 00099021001</t>
  </si>
  <si>
    <t>PAGO A FND PR¿STAMO NDF-160 VCTO. 24-abr-2016 POR CUENTA DE TGN , NTI. 007510 VALOR 25-abr-2016 CAPITAL USD 140.335,81 INTERESES USD 22.489,18CTA. 5970 CUENTA UNICA DEL TESORO EN DOLARES AMERICANOS LIB. 00099021001</t>
  </si>
  <si>
    <t>PAGO A FND PR¿STAMO NDF 367 VCTO. 24-abr-2016 POR CUENTA DE TGN , NTI. 007516 VALOR 25-abr-2016 CAPITAL EUR 24.613,13 INTERESES EUR 8.583,83CTA. 5970 CUENTA UNICA DEL TESORO EN DOLARES AMERICANOS LIB. 00099021001</t>
  </si>
  <si>
    <t>PAGO A FND PR¿STAMO NDF-358 VCTO. 24-abr-2016 POR CUENTA DE TGN , NTI. 007515 VALOR 25-abr-2016 CAPITAL EUR 47.845,29 INTERESES EUR 16.865,47CTA. 5970 CUENTA UNICA DEL TESORO EN DOLARES AMERICANOS LIB. 00099021001</t>
  </si>
  <si>
    <t>PAGO A FND PR¿STAMO NFD - 45 VCTO. 24-abr-2016 POR CUENTA DE TGN , NTI. 007525 VALOR 25-abr-2016 CAPITAL EUR 96.216,93 INTERESES EUR 11.185,22CTA. 5970 CUENTA UNICA DEL TESORO EN DOLARES AMERICANOS LIB. 00099021001</t>
  </si>
  <si>
    <t>PAGO A FND PR¿STAMO NDF-157 VCTO. 24-abr-2016 POR CUENTA DE TGN , NTI. 007524 VALOR 25-abr-2016 CAPITAL USD 69.679,20 INTERESES USD 22.597,94CTA. 5970 CUENTA UNICA DEL TESORO EN DOLARES AMERICANOS LIB. 00099021001</t>
  </si>
  <si>
    <t>PAGO A FND PR¿STAMO NDF-322 VCTO. 24-abr-2016 POR CUENTA DE TGN , NTI. 007514 VALOR 25-abr-2016 CAPITAL USD 68.648,53 INTERESES USD 24.094,04CTA. 5970 CUENTA UNICA DEL TESORO EN DOLARES AMERICANOS LIB. 00099021001</t>
  </si>
  <si>
    <t>PAGO A FND PR¿STAMO NDF-320 VCTO. 24-abr-2016 POR CUENTA DE TGN , NTI. 007513 VALOR 25-abr-2016 CAPITAL USD 18.667,72 INTERESES USD 6.551,93CTA. 5970 CUENTA UNICA DEL TESORO EN DOLARES AMERICANOS LIB. 00099021001</t>
  </si>
  <si>
    <t>TRANSFERENCIA DE FONDOS AL EXTERIOR SEGUN SOLICITUD MEFP/VTCP/DGCP/UODP-449/2016 DE MINISTERIO DE ECONOMIA Y FINANZAS PUBLICAS REF.: PAGO MEMBRESIA DEL ESTADO PLURINACIIONAL DE BOLIVIALIB NRO 00099021001 TGN - RECURSOS ORDINARIOS DOLARES AMERICANOS</t>
  </si>
  <si>
    <t>TRANSFERENCIA RECIBIDA DEL EXTERIOR SEG¿N MENSAJES SWIFT Nos. 05827-05825 (REM.EXT.) DE FECHA 27-04-2016 POR DESEMBOLSO DE CAF PR¿STAMO CFA008785 PROG.MAS INVERSION PARA RIEGO/MI RIEGOLIBRETA N¿ 00287104314 FPS - U$ - MI RIEGO CAF</t>
  </si>
  <si>
    <t>TRANSFERENCIA RECIBIDA DEL EXTERIOR SEG¿N MENSAJES SWIFT Nos. 05783-05774 (REM.EXT.) DE FECHA 27-04-2016 POR DESEMBOLSO DE BID PR¿STAMO 2460/BL-BO REQ 0128 OPS0201616253ALIBRETA N¿ 05140107004 ENDE-CONST. LINEAS DE TRANS. 115 KV YUCUMO-SANBUENAVENTURA</t>
  </si>
  <si>
    <t>TRANSFERENCIA RECIBIDA DEL EXTERIOR SEG¿N MENSAJES SWIFT Nos. 05784-05775 (REM.EXT.) DE FECHA 27-04-2016 POR DESEMBOLSO DE BID PR¿STAMO 2460/BL-BO REQ 0128 OPS0201616253ALIBRETA N¿ 05140107004 ENDE-CONST. LINEAS DE TRANS. 115 KV YUCUMO-SANBUENAVENTURA</t>
  </si>
  <si>
    <t>TRANSFERENCIA RECIBIDA DEL EXTERIOR SEG¿N MENSAJES SWIFT Nos. 05826-05824 (REM.EXT.) DE FECHA 27-04-2016 POR DESEMBOLSO DE CAF PR¿STAMO CFA008785 PROG.MAS INVERSION PARA RIEGO/MI RIEGOLIBRETA N¿ 00860407003 MMAYA-USD-MAS INVERSION PARA RIEGO-MI RIEGO REF.: UTILES DE ESCRITORIO</t>
  </si>
  <si>
    <t>TRANSFERENCIA RECIBIDA DEL EXTERIOR SEG¿N MENSAJES SWIFT Nos. 05783-05774 (REM.EXT.) DE FECHA 27-04-2016 POR DESEMBOLSO DE BID PR¿STAMO 2460/BL-BO REQ 0128 OPS0201616253ALIBRETA N¿ 05140107004 ENDE-CONST. LINEAS DE TRANS. 115 KV YUCUMO-SANBUENAVENTURA REF.: UTILES DE ESCRITORIO</t>
  </si>
  <si>
    <t>TRANSFERENCIA RECIBIDA DEL EXTERIOR SEG¿N MENSAJES SWIFT Nos. 05784-05775 (REM.EXT.) DE FECHA 27-04-2016 POR DESEMBOLSO DE BID PR¿STAMO 2460/BL-BO REQ 0128 OPS0201616253ALIBRETA N¿ 05140107004 ENDE-CONST. LINEAS DE TRANS. 115 KV YUCUMO-SANBUENAVENTURA REF.: UTILES DE ESCRITORIO</t>
  </si>
  <si>
    <t>00099021001 DEP.DE CHEQ.AJENOS,RET.DE CAM.,CONCEPTO: FONDESIF - DEVOLUCION ASISTENCIA TECNICA,DEP.: FUNDACION SARTAWI , PROCEDENCIA: BANCO UNION S.A., CHEQUE: 108, FECHA DE EMISION:28/04/2016</t>
  </si>
  <si>
    <t>PAGO A PRIV PR¿STAMO US29731QAA58 VCTO. 29-abr-2016 POR CUENTA DE TGN , NTI. 007486 VALOR 28-abr-2016 INTERESES USD 12.187.500,00CTA. 5970 CUENTA UNICA DEL TESORO EN DOLARES AMERICANOS LIB. 00099021001</t>
  </si>
  <si>
    <t>TRANSFERENCIA RECIBIDA DEL EXTERIOR SEG¿N MENSAJES SWIFT Nos. 05978-05976 (REM.EXT.) DE FECHA 29-04-2016 POR DESEMBOLSO DE IDA PR¿STAMO 4382-BO REF.: 001 30 FPSLIBRETA N¿ 00287104303 US. FPS - AIF 4382</t>
  </si>
  <si>
    <t>TRANSFERENCIA DE FONDOS SEGUN SOLICITUD MEFP/VTCP/DGCP/UODP-463/2016 REF.: CONTRIBUCION AL III-CAB, MEMBRESIA DEL ESTADO PLURINACIONAL DE BOLIVIALIB. N¿ 00099021001 TGN ¿ RECURSOS ORDINARIOS DOLARES AMERICANOS</t>
  </si>
  <si>
    <t>TRANSFERENCIA DE FONDOS AL EXTERIOR SEGUN SOLICITUD MEFP/VTCP/DGCP/UODP-462/2016 DE MINISTERIO DE ECONOMIA Y FINANZAS PUBLICAS REF.: PAGO MEMBRESIA DEL ESTADO PLURINACIONAL DE BOLIVIA - CONTRIBUCION ONULIB. Nro 00099021001 TGN - RECURSOS ORDINARIOS DOLARES AMERICANOS</t>
  </si>
  <si>
    <t>||TRANSFERENCIA DE FDOS. AL EXTERIOR EQUIV. CHF 34.235.- SG/ NOTA MEFP/VTCP/DGCP/UODP-450/2016 DEL MEFP REF.: PAGO A/F OFICINA INTERNACIONAL DEL TRABAJO, CONTRIBUCION PRORRATEADA DEL ESTADO PLIRINAL. DE BOL.LIBRETA 00099021001 TGN-RECURSOS ORDINARIOS</t>
  </si>
  <si>
    <t>'TRANSFERENCIA'||RECIBIDA DEL EXTERIOR SEG¿N MENSAJES SWIFT N¿ 06015 Y 06006 DE FECHA 03/05/2016, POR DESEMBOLSO DEL BID, REF.: GRT-NV-14258-BO REQ 0003 OPS0201617196A (REM.EXT.)LIBRETA N¿ 00078028002 MHE USD PROG DE ELECT RURAL ENER RENOV (REM.EXT.) SEG¿N SWIFT 06006</t>
  </si>
  <si>
    <t xml:space="preserve">Ministerio de Salud </t>
  </si>
  <si>
    <t>00099021001 DEPOSITO DE EFECTIVO, DEPOSITANTE: SERVICIO DEPARTAMENTAL DE SALUD COCHABAMBA, CONCEPTO: PROCESOS COACTIVOS, CUENTA DE DEPOSITO: CUENTA UNICA DEL TESORO EN DOLARES AMERICANOS</t>
  </si>
  <si>
    <t>PAGO A CAF PR¿STAMO CFA003177 VCTO. 03-may-2016 POR CUENTA DE TGN , NTI. 007606 VALOR 03-may-2016 CAPITAL USD 1.388.217,46 INTERESES USD 218.704,99CTA. 5970 CUENTA UNICA DEL TESORO EN DOLARES AMERICANOS LIB. 00099021001</t>
  </si>
  <si>
    <t>PAGO A CAF PR¿STAMO CFA003179 VCTO. 03-may-2016 POR CUENTA DE TGN , NTI. 007607 VALOR 03-may-2016 CAPITAL USD 590.524,46 INTERESES USD 93.033,44CTA. 5970 CUENTA UNICA DEL TESORO EN DOLARES AMERICANOS LIB. 00099021001</t>
  </si>
  <si>
    <t>PROVISION DE FONDOS A SOLICITUD DE MINISTERIO DE ECONOMIA Y FINANZAS PUBLICAS SEGUN SOLICITUD MEFP/VTCP/DGCP/ UODP 464/2016 REF: CONTRIBUCION FPEG, MEMBRESIA DEL ESTADO PLURINACIIONAL DE BOLIVIALIB. 00099021001 TGN-RECURSOS ORDINARIOS-DOLARES AMERICANOS</t>
  </si>
  <si>
    <t>'TRANSFERENCIA'||RECIBIDA DEL EXTERIOR SEG¿N MENSAJES SWIFT N¿ 06015 Y 06006 DE FECHA 03/05/2016, POR DESEMBOLSO DEL BID, REF.: GRT-NV-14258-BO REQ 0003 OPS0201617196A (REM.EXT.)LIBRETA N¿ 00078028002 MHE USD PROG DE ELECT RURAL ENER RENOV (REM.EXT.) REF.: ¿TILES DE ESCRITORIO</t>
  </si>
  <si>
    <t>PAGO A BID PR¿STAMO 3385/BL-BO VCTO. 04-may-2016 POR CUENTA DE TGN , NTI. 007558 VALOR 04-may-2016  INTERESES USD 7.228,54CTA. 5970 CUENTA UNICA DEL TESORO EN DOLARES AMERICANOS LIB. 00099021001</t>
  </si>
  <si>
    <t>PAGO A BID PR¿STAMO 3385/BL-BO VCTO. 04-may-2016 POR CUENTA DE TGN , NTI. 007559 VALOR 04-may-2016  INTERESES USD 198.417,21 COMISIONES USD 439.537,77CTA. 5970 CUENTA UNICA DEL TESORO EN DOLARES AMERICANOS LIB. 00099021001</t>
  </si>
  <si>
    <t>PAGO A AFD PR¿STAMO CBO-1006-01-F VCTO. 04-may-2016 POR CUENTA DE TGN , NTI. 007649 VALOR 04-may-2016  COMISION EUR 300.000,00CTA. 5970 CUENTA UNICA DEL TESORO EN DOLARES AMERICANOS LIB. 00099021001</t>
  </si>
  <si>
    <t>Servicio Nacional para la Sostenibilidad en Saneamiento Basico</t>
  </si>
  <si>
    <t>'TRANSFERENCIA'||RECIBIDA DEL EXTERIOR, POR DESEMBOLSO DEL BID, REF: GRT-WS-12956-BO-2 REQ. 0018 OPS0201618151A (REM. EXT.)LIBRETA N¿ 00225028001 SENASBA US PROG, RURAL FECASALC (REM. EXT.) SEGUN SWIFT N¿ 06225 Y 06221</t>
  </si>
  <si>
    <t>AJUSTE COMPLEMENTARIO POR REVALORIZACION SALDOS DE ACTIVOS DE RESERVA Y OBLIGACIONES MONEDA EXTRANJERA (DOLARES)Saldo MO = -605223603.17 ;Bs/Mo: 6.86000000000 ;Saldo Bs: -4151833917.77</t>
  </si>
  <si>
    <t>TRANSFERENCIA RECIBIDA DEL EXTERIOR SEG¿N MENSAJES SWIFT Nos. 06284-06271 (REM.EXT.) DE FECHA 06-05-2016 POR DESEMBOLSO DE IDA PR¿STAMO 5003-BO REF.: 001 57LIBRETA N¿ 02220104302 INIAF-US PROYECTO INNOVACION Y SERVICIOS AGRICOLAS REF.: UTILES DE ESCRITORIO</t>
  </si>
  <si>
    <t>PAGO A FONPLATA PR¿STAMO BOL 19/2011 VCTO. 07-may-2016 POR CUENTA DE TGN , NTI. 007588 VALOR 09-may-2016  INTERESES USD 522.414,69 COMISIONES USD 46.801,35CTA. 5970 CUENTA UNICA DEL TESORO EN DOLARES AMERICANOS LIB. 00099021001</t>
  </si>
  <si>
    <t>||TRANSFERENCIA DE FONDOS SEG¿N CITE: FSFADM027/16 DEL FONDESIF RECIBIDA EN LA FECHA REF: TRANSFERENCIA DE RECURSOS DE ASISTENCIA T¿CNICA DEL FIDEICOMISO TGN II POR PRODEM (TRAM-TSO-3508)ABONO EN LA LIBRETA N¿00099021001 TGN-RECURSOS ORDINARIOS DOLARES AMERICANOS</t>
  </si>
  <si>
    <t>00099021001 DEP.DE CHEQ.AJENOS,RET.DE CAM.,CONCEPTO: PAGO INTERESES FONDECO IV - TGN IV,DEP.: FONDECO , PROCEDENCIA: BANCO FASSIL S.A., CHEQUE: 2088, FECHA DE EMISION:06/05/2016</t>
  </si>
  <si>
    <t>PAGO A CAF PR¿STAMO CFA005779 VCTO. 10-may-2016 POR CUENTA DE TGN , NTI. 007668 VALOR 10-may-2016 CAPITAL USD 2.350.000,00 INTERESES USD 373.638,72CTA. 5970 CUENTA UNICA DEL TESORO EN DOLARES AMERICANOS LIB. 00099021001</t>
  </si>
  <si>
    <t>PAGO A CAF PR¿STAMO CFA006843 VCTO. 10-may-2016 POR CUENTA DE TGN , NTI. 007670 VALOR 10-may-2016 CAPITAL USD 21.590,50 INTERESES USD 5.734,94CTA. 5970 CUENTA UNICA DEL TESORO EN DOLARES AMERICANOS LIB. 00099021001</t>
  </si>
  <si>
    <t>PAGO A BEI PR¿STAMO FIN 82800 VCTO. 10-may-2016 POR CUENTA DE TGN , NTI. 007678 VALOR 10-may-2016   COMISIONES USD 45.016,87CTA. 5970 CUENTA UNICA DEL TESORO EN DOLARES AMERICANOS LIB. 00099021001</t>
  </si>
  <si>
    <t>PAGO PR¿STAMO BID 467-SF-BO VCTO. 10-may-2016 POR CUENTA DE TGN , NTI. 007702 VALOR 10-may-2016 CAPITAL USD 43.333,33 INTERESES USD 866,67CTA. 5970 CUENTA UNICA DEL TESORO EN DOLARES AMERICANOS LIB. 00099021001</t>
  </si>
  <si>
    <t>TRANSFERENCIA RECIBIDA DEL EXTERIOR SEG¿N MENSAJES SWIFT Nos. 06543-06541 (REM.EXT.) DE FECHA 11-05-2016 POR DESEMBOLSO DE CAF PR¿STAMO CFA008789 CARR MONTEAGUDO MUYUPAMPA IPATILIBRETA N¿ 00291014360 ABC-USD-CAF 8789 PORY MONTE IPATI, TUNEL INCAHUASI Y PTE FISCULCO</t>
  </si>
  <si>
    <t>PAGO PR¿STAMO BID 755-SF-BO VCTO. 12-may-2016 POR CUENTA DE TGN , NTI. 007703 VALOR 12-may-2016 CAPITAL USD 63.031,08 INTERESES USD 11.345,59CTA. 5970 CUENTA UNICA DEL TESORO EN DOLARES AMERICANOS LIB. 00099021001</t>
  </si>
  <si>
    <t>||DIFERENCIAL PR¿STAMO 1020-SF-BO VCTO. 13-05-2016 DEL BANCO DE DESARROLLO PRODUCTIVO A LA CUENTA DEL TGN SEG¿N COD. LIQ. 7724 DEL 12-05-2016 Y NOTA MEFP/VTCP/DGCP/UODP-1167/2013 DE FECHA 12-11-2013, VALOR 13-05-2016LIB. 00099021001 CTA. 5970 CUENTA UNICA DEL TESORO EN DOLARES AMERICANOS</t>
  </si>
  <si>
    <t xml:space="preserve">Ministerio de Planificación del Desarrollo </t>
  </si>
  <si>
    <t>'TRANSFERENCIA'||RECIBIDA DEL EXTERIOR POR DESEMBOLSO DEL BIRF REF.: CTPS105309300005 TF 16494 REF.: 001 MPD-DGAA-002LIB.00066018004 MPD-GRANT TF016494 $US-PROG.FORT.CAP.PLAN.INV.GEST.FID Y AD SWIFT 06715 DE LA FECHA</t>
  </si>
  <si>
    <t>PAGO A CAF PR¿STAMO CFA007372 VCTO. 13-may-2016 POR CUENTA DE TGN , NTI. 007671 VALOR 13-may-2016 CAPITAL USD 2.884.615,38 INTERESES USD 600.999,58CTA. 5970 CUENTA UNICA DEL TESORO EN DOLARES AMERICANOS LIB. 00099021001</t>
  </si>
  <si>
    <t>PAGO A BID PR¿STAMO 1020-SF-BO VCTO. 13-may-2016 POR CUENTA DE TGN , NTI. 007716 VALOR 13-may-2016 CAPITAL USD 41.369,03 INTERESES USD 18.939,72CTA. 5970 CUENTA UNICA DEL TESORO EN DOLARES AMERICANOS LIB. 00099021001</t>
  </si>
  <si>
    <t>'TRANSFERENCIA'||RECIBIDA DEL EXTERIOR POR DESEMBOLSO DEL BIRF REF.: CTPS105309300005 TF 16494 REF.: 001 MPD-DGAA-002LIB.00066018004 MPD-GRANT TF016494 $US-PROG.FORT.CAP.PLAN.INV.GEST.FID Y AD REF.: UTILES DE ESCRITOR</t>
  </si>
  <si>
    <t>PAGO A BID PR¿STAMO 2828/BL-BO VCTO. 15-may-2016 POR CUENTA DE TGN , NTI. 007560 VALOR 16-may-2016  INTERESES USD 624,29CTA. 5970 CUENTA UNICA DEL TESORO EN DOLARES AMERICANOS LIB. 00099021001</t>
  </si>
  <si>
    <t>PAGO A BID PR¿STAMO 1940/BL-BO VCTO. 15-may-2016 POR CUENTA DE TGN , NTI. 007563 VALOR 16-may-2016  INTERESES USD 7.821,27CTA. 5970 CUENTA UNICA DEL TESORO EN DOLARES AMERICANOS LIB. 00099021001</t>
  </si>
  <si>
    <t>PAGO A BID PR¿STAMO 2448/BL-BO VCTO. 16-may-2016 POR CUENTA DE TGN , NTI. 007568 VALOR 16-may-2016  INTERESES USD 7.464,18CTA. 5970 CUENTA UNICA DEL TESORO EN DOLARES AMERICANOS LIB. 00099021001</t>
  </si>
  <si>
    <t>PAGO A BID PR¿STAMO 2448/BL-BO VCTO. 16-may-2016 POR CUENTA DE TGN , NTI. 007575 VALOR 16-may-2016  INTERESES USD 401.827,39CTA. 5970 CUENTA UNICA DEL TESORO EN DOLARES AMERICANOS LIB. 00099021001</t>
  </si>
  <si>
    <t>PAGO A BID PR¿STAMO 1940/BL-BO VCTO. 15-may-2016 POR CUENTA DE TGN , NTI. 007655 VALOR 16-may-2016 CAPITAL USD 305.942,33 INTERESES USD 184.356,37CTA. 5970 CUENTA UNICA DEL TESORO EN DOLARES AMERICANOS LIB. 00099021001</t>
  </si>
  <si>
    <t>PAGO A OPEP PR¿STAMO 911-P VCTO. 15-may-2016 POR CUENTA DE TGN , NTI. 007680 VALOR 16-may-2016 CAPITAL USD 186.660,00 INTERESES USD 48.556,35CTA. 5970 CUENTA UNICA DEL TESORO EN DOLARES AMERICANOS LIB. 00099021001</t>
  </si>
  <si>
    <t>PAGO A FIDA PR¿STAMO 445-BO VCTO. 15-may-2016 POR CUENTA DE TGN , NTI. 007688 VALOR 16-may-2016 CAPITAL USD 130.581,52 INTERESES USD 20.566,75CTA. 5970 CUENTA UNICA DEL TESORO EN DOLARES AMERICANOS LIB. 00099021001</t>
  </si>
  <si>
    <t>PAGO A FIDA PR¿STAMO 354-BO VCTO. 15-may-2016 POR CUENTA DE TGN , NTI. 007691 VALOR 16-may-2016 CAPITAL USD 125.767,57 INTERESES USD 16.978,64CTA. 5970 CUENTA UNICA DEL TESORO EN DOLARES AMERICANOS LIB. 00099021001</t>
  </si>
  <si>
    <t>PAGO A FIDA PR¿STAMO 373-BO VCTO. 15-may-2016 POR CUENTA DE TGN , NTI. 007692 VALOR 16-may-2016 CAPITAL USD 89.186,04 INTERESES USD 12.708,08CTA. 5970 CUENTA UNICA DEL TESORO EN DOLARES AMERICANOS LIB. 00099021001</t>
  </si>
  <si>
    <t>PAGO A FIDA PR¿STAMO 714-BO VCTO. 15-may-2016 POR CUENTA DE TGN , NTI. 007693 VALOR 16-may-2016  INTERESES USD 25.426,20CTA. 5970 CUENTA UNICA DEL TESORO EN DOLARES AMERICANOS LIB. 00099021001</t>
  </si>
  <si>
    <t>PAGO A FIDA PR¿STAMO 800-BO VCTO. 15-may-2016 POR CUENTA DE TGN , NTI. 007695 VALOR 16-may-2016  INTERESES USD 17.450,49CTA. 5970 CUENTA UNICA DEL TESORO EN DOLARES AMERICANOS LIB. 00099021001</t>
  </si>
  <si>
    <t>PAGO A FIDA PR¿STAMO 540-BO VCTO. 15-may-2016 POR CUENTA DE TGN , NTI. 007698 VALOR 16-may-2016 CAPITAL USD 183.119,62 INTERESES USD 33.647,21CTA. 5970 CUENTA UNICA DEL TESORO EN DOLARES AMERICANOS LIB. 00099021001</t>
  </si>
  <si>
    <t>PAGO A BID PR¿STAMO 1839-SF-BO VCTO. 16-may-2016 POR CUENTA DE TGN , NTI. 007704 VALOR 16-may-2016  INTERESES USD 48.740,23CTA. 5970 CUENTA UNICA DEL TESORO EN DOLARES AMERICANOS LIB. 00099021001</t>
  </si>
  <si>
    <t>PAGO PR¿STAMO BID 548-SF-BO VCTO. 15-may-2016 POR CUENTA DE TGN , NTI. 007714 VALOR 16-may-2016 CAPITAL USD 66.666,67 INTERESES USD 4.000,00CTA. 5970 CUENTA UNICA DEL TESORO EN DOLARES AMERICANOS LIB. 00099021001</t>
  </si>
  <si>
    <t>PAGO A BID PR¿STAMO 2828/BL-BO VCTO. 15-may-2016 POR CUENTA DE TGN , NTI. 007718 VALOR 16-may-2016  INTERESES USD 19.357,71 COMISIONES USD 103.535,23CTA. 5970 CUENTA UNICA DEL TESORO EN DOLARES AMERICANOS LIB. 00099021001</t>
  </si>
  <si>
    <t>PAGO A FIDA PR¿STAMO I-858-BO VCTO. 15-may-2016 POR CUENTA DE TGN , NTI. 007857 VALOR 16-may-2016  INTERESES USD 17.378,83CTA. 5970 CUENTA UNICA DEL TESORO EN DOLARES AMERICANOS LIB. 00099021001</t>
  </si>
  <si>
    <t>Empresa Publica QUIPUS</t>
  </si>
  <si>
    <t>00590012001 DEP.DE CHEQ.AJENOS,RET.DE CAM.,CONCEPTO: PAGO SINIESTRO,DEP.: PETRONILA ESPEJO , PROCEDENCIA: BANCO DE CREDITO DE BOLIVIA S.A., CHEQUE: 84864, FECHA DE EMISION:04/05/2016</t>
  </si>
  <si>
    <t>00291012001 DEP.DE CHEQ.AJENOS,RET.DE CAM.,CONCEPTO: ALQUILER DE UN SITIO,DEP.: NUEVATEL PCS DE BOLIVIA SA , PROCEDENCIA: BANCO BISA S.A., CHEQUE: 57300, FECHA DE EMISION:10/05/2016</t>
  </si>
  <si>
    <t>PAGO A BID PR¿STAMO 17-CD-BO VCTO. 17-may-2016 POR CUENTA DE TGN , NTI. 007725 VALOR 17-may-2016 CAPITAL CAD 21.197,53 INTERESES CAD 636,22CTA. 5970 CUENTA UNICA DEL TESORO EN DOLARES AMERICANOS LIB. 00099021001</t>
  </si>
  <si>
    <t>PAGO A FIDA PR¿STAMO E-7-BO VCTO. 15-may-2016 POR CUENTA DE TGN , NTI. 007858 VALOR 17-may-2016  INTERESES EUR 6.704,36CTA. 5970 CUENTA UNICA DEL TESORO EN DOLARES AMERICANOS LIB. 00099021001</t>
  </si>
  <si>
    <t>AJUSTE COMPLEMENTARIO POR REVALORIZACION SALDOS DE ACTIVOS DE RESERVA Y OBLIGACIONES MONEDA EXTRANJERA (DOLARES)Saldo MO = -589961620.00 ;Bs/Mo: 6.86000000000 ;Saldo Bs: -4047136713.19</t>
  </si>
  <si>
    <t xml:space="preserve">Ministerio de Medio Ambiente y Agua </t>
  </si>
  <si>
    <t>||REGULARIZACION COMP. CONTABLE N¿ 0850192 SG. NOTA DEL MINISTERIO DE MEDIO AMBIENTE Y AGUA CITE: MMAYA/DGAA/CITE N¿ 208/2016 RECIBIDA EN LA FECHA , (TRAM-TGL-7435) REF: MENSAJES SWIFT N¿ 6004 Y 6019 DE FECHA 03-05-16ABONO EN LA LIBRETA N¿ 00086018018 MMAYA US PLAN NACIONAL DE CUENCAS (PP 13-17)</t>
  </si>
  <si>
    <t>PAGO A CAF PR¿STAMO CFA005802 VCTO. 20-may-2016 POR CUENTA DE TGN , NTI. 007614 VALOR 20-may-2016 CAPITAL USD 2.403.977,89 INTERESES USD 647.508,38 COMISIONES USD 16.009,20CTA. 5970 CUENTA UNICA DEL TESORO EN DOLARES AMERICANOS LIB. 00099021001</t>
  </si>
  <si>
    <t>PAGO PR¿STAMO BID 803-SF-BO VCTO. 20-may-2016 POR CUENTA DE TGN , NTI. 007715 VALOR 20-may-2016 CAPITAL USD 83.325,60 INTERESES USD 19.164,89CTA. 5970 CUENTA UNICA DEL TESORO EN DOLARES AMERICANOS LIB. 00099021001</t>
  </si>
  <si>
    <t>PAGO A FONPLATA PR¿STAMO BOL-18/2004 VCTO. 22-may-2016 POR CUENTA DE TGN , NTI. 007667 VALOR 23-may-2016 CAPITAL USD 2.320.847,47 INTERESES USD 382.908,01CTA. 5970 CUENTA UNICA DEL TESORO EN DOLARES AMERICANOS LIB. 00099021001</t>
  </si>
  <si>
    <t>PAGO A CAF PR¿STAMO CFA002962 VCTO. 23-may-2016 POR CUENTA DE TGN , NTI. 007673 VALOR 23-may-2016 CAPITAL USD 153.126,91 INTERESES USD 15.966,66CTA. 5970 CUENTA UNICA DEL TESORO EN DOLARES AMERICANOS LIB. 00099021001</t>
  </si>
  <si>
    <t>PAGO A CAF PR¿STAMO CFA003390 VCTO. 23-may-2016 POR CUENTA DE TGN , NTI. 007677 VALOR 23-may-2016 CAPITAL USD 924.737,48 INTERESES USD 180.808,01CTA. 5970 CUENTA UNICA DEL TESORO EN DOLARES AMERICANOS LIB. 00099021001</t>
  </si>
  <si>
    <t>PAGO A BID PR¿STAMO 1057-SF-BO VCTO. 23-may-2016 POR CUENTA DE TGN , NTI. 007707 VALOR 23-may-2016 CAPITAL USD 312.441,49 INTERESES USD 152.349,13CTA. 5970 CUENTA UNICA DEL TESORO EN DOLARES AMERICANOS LIB. 00099021001</t>
  </si>
  <si>
    <t>PAGO A BID PR¿STAMO 1056-SF-BO VCTO. 23-may-2016 POR CUENTA DE TGN , NTI. 007708 VALOR 23-may-2016 CAPITAL USD 13.761,77 INTERESES USD 6.710,36CTA. 5970 CUENTA UNICA DEL TESORO EN DOLARES AMERICANOS LIB. 00099021001</t>
  </si>
  <si>
    <t>PAGO A BID PR¿STAMO 1743-SF-BO VCTO. 23-may-2016 POR CUENTA DE TGN , NTI. 007726 VALOR 23-may-2016  INTERESES USD 74.633,96CTA. 5970 CUENTA UNICA DEL TESORO EN DOLARES AMERICANOS LIB. 00099021001</t>
  </si>
  <si>
    <t>PROVISION DE FONDOS A SOLICITUD DE MINISTERIO DE ECONOMIA Y FINANZAS PUBLICAS SEGUN SOLICITUD  CITE: MEFP/VTCP/DGCP/UODP-532/2016 REF: PAGO MEMBRESIA DEL ESTADO PLURINACIONAL DE BOLIVIALIB. 00099021001 TGN-RECURSOS ORDINARIOS-DOLARES AMERICANOS</t>
  </si>
  <si>
    <t>PROVISION DE FONDOS A SOLICITUD DE MINISTERIO DE ECONOMIA Y FINANZAS PUBLICAS SEGUN SOLICITUD  CITE: MEFP/VTCP/DGCP/UODP-530/2016 REF: PAGO MEMBRESIA DEL ESTADO PLURINACIONAL DE BOLIVIALIB. 00099021001 TGN-RECURSOS ORDINARIOS-DOLARES AMERICANOS</t>
  </si>
  <si>
    <t>||PAGO A LA CAF COMISI¿N POR AVAL CFC003073 VCTO. 23-05-2016 POR CUENTA DEL TGN SEGUN NOTA MEFP/VTCP/DGCP/UODP-523/2016 DE FECHA 19-05-2016LIBRETA N¿00099021001 CUENTA UNICA DEL TESORO EN DOLARES AMERICANOS - CTA. 5970</t>
  </si>
  <si>
    <t>||COMISIONES QUE COBRA EL BANK OF TOKYO MITSUBISHI UFJ LTD. POR EL PAGO DEL PR¿STAMO 1057/SF-BO VCTO. 23-05-2016 POR CUENTA DEL TGN.CTA. 5970 CUENTA UNICA DEL TESORO EN DOLARES AMERICANOS LIB. 00099021001</t>
  </si>
  <si>
    <t>TRANSFERENCIA RECIBIDA DEL EXTERIOR SEG¿N MENSAJES SWIFT Nos. 07190-07186 (REM.EXT.) DE FECHA 24-05-2016 POR DESEMBOLSO DE IDA PR¿STAMO 5168-BO 001 GAMLP 02-2016LIBRETA N¿ 00990307019 PAR-IDA 5168 - USD - PROY. INFRAESTRUCTURA URBANA - GAMLP</t>
  </si>
  <si>
    <t>TRANSFERENCIA RECIBIDA DEL EXTERIOR SEG¿N MENSAJES SWIFT Nos. 07191-07187 (REM.EXT.) DE FECHA 24-05-2016 POR DESEMBOLSO DE CAF PR¿STAMO CFA008785 PROG.MAS INVERSION PARA RIEGO-MI RIEGOLIBRETA N¿ 00287104314 FPS - U$ - MI RIEGO CAF</t>
  </si>
  <si>
    <t>PAGO A FONPLATA PR¿STAMO BOL 22/2014 VCTO. 24-may-2016 POR CUENTA DE TGN , NTI. 007648 VALOR 24-may-2016  INTERESES USD 15.974,74 COMISIONES USD 48.335,72CTA. 5970 CUENTA UNICA DEL TESORO EN DOLARES AMERICANOS LIB. 00099021001</t>
  </si>
  <si>
    <t>PAGO A FONPLATA PR¿STAMO BOL 21/2014 VCTO. 24-may-2016 POR CUENTA DE TGN , NTI. 007672 VALOR 24-may-2016  INTERESES USD 58.948,87 COMISIONES USD 74.357,96CTA. 5970 CUENTA UNICA DEL TESORO EN DOLARES AMERICANOS LIB. 00099021001</t>
  </si>
  <si>
    <t>PAGO PR¿STAMO BID 569-SF-BO VCTO. 24-may-2016 POR CUENTA DE TGN , NTI. 007709 VALOR 24-may-2016 CAPITAL USD 9.884,75 INTERESES USD 691,93CTA. 5970 CUENTA UNICA DEL TESORO EN DOLARES AMERICANOS LIB. 00099021001</t>
  </si>
  <si>
    <t>PAGO PR¿STAMO BID 579-SF-BO VCTO. 24-may-2016 POR CUENTA DE TGN , NTI. 007710 VALOR 24-may-2016 CAPITAL USD 16.576,10 INTERESES USD 1.160,33CTA. 5970 CUENTA UNICA DEL TESORO EN DOLARES AMERICANOS LIB. 00099021001</t>
  </si>
  <si>
    <t>PAGO PR¿STAMO BID 571-2-SF-BO VCTO. 24-may-2016 POR CUENTA DE TGN , NTI. 007722 VALOR 24-may-2016 CAPITAL USD 118.333,33 INTERESES USD 8.283,33CTA. 5970 CUENTA UNICA DEL TESORO EN DOLARES AMERICANOS LIB. 00099021001</t>
  </si>
  <si>
    <t>TRANSFERENCIA DE FONDOS AL EXTERIOR A SOLICITUD DE MINISTERIO DE ECONOMIA Y FINANZAS PUBLICAS SEGUN SOLICITUD  CITE: MEFP/VTCP/DGCP/UODP-531/2015 REF: PAGO MEMBRESIA DEL ESTADO PLURINACIONAL DE BOLIVIA OIEA EQUIVALENTES  51.521,19 USDLIB. 00099021001 TGN-RECURSOS ORDINARIOS-DOLARES AMERICANOS</t>
  </si>
  <si>
    <t>PAGO A BID PR¿STAMO 2951/BL-BO VCTO. 25-may-2016 POR CUENTA DE TGN , NTI. 007570 VALOR 25-may-2016  INTERESES USD 644,24CTA. 5970 CUENTA UNICA DEL TESORO EN DOLARES AMERICANOS LIB. 00099021001</t>
  </si>
  <si>
    <t>PAGO A BID PR¿STAMO 2951/BL-BO VCTO. 25-may-2016 POR CUENTA DE TGN , NTI. 007580 VALOR 25-may-2016  INTERESES USD 20.973,06 COMISIONES USD 198.241,10CTA. 5970 CUENTA UNICA DEL TESORO EN DOLARES AMERICANOS LIB. 00099021001</t>
  </si>
  <si>
    <t>PAGO A BID PR¿STAMO 1099-SF-BO VCTO. 25-may-2016 POR CUENTA DE TGN , NTI. 007712 VALOR 25-may-2016 CAPITAL USD 322.323,01 INTERESES USD 169.992,32CTA. 5970 CUENTA UNICA DEL TESORO EN DOLARES AMERICANOS LIB. 00099021001</t>
  </si>
  <si>
    <t>PAGO A BID PR¿STAMO 2880/BL-BO VCTO. 25-may-2016 POR CUENTA DE TGN , NTI. 007717 VALOR 25-may-2016  INTERESES USD 11.178,61 COMISIONES USD 28.319,29CTA. 5970 CUENTA UNICA DEL TESORO EN DOLARES AMERICANOS LIB. 00099021001</t>
  </si>
  <si>
    <t>PAGO A BID PR¿STAMO 2880/BL-BO VCTO. 25-may-2016 POR CUENTA DE TGN , NTI. 007920 VALOR 25-may-2016  INTERESES USD 377,27CTA. 5970 CUENTA UNICA DEL TESORO EN DOLARES AMERICANOS LIB. 00099021001</t>
  </si>
  <si>
    <t>PAGO A BID PR¿STAMO 1101-SF-BO VCTO. 25-05-2016 POR CUENTA DE TGN SEG¿N NOTA COD. LIQ.007713 DE FECHA 19-05-2016, VALOR 25-05-2016 CAPITAL USD 1.168.076,01 INTERESES USD 616.040,27</t>
  </si>
  <si>
    <t>TRANSFERENCIA RECIBIDA DEL EXTERIOR SEG¿N MENSAJES SWIFT Nos. 07296-07280 (REM.EXT.) DE FECHA 27-05-2016 POR DESEMBOLSO DE CAF PR¿STAMO CFA008832 CARR. VILLA GRANADO PTE. TAPERASLIBRETA N¿ 00291014357  ABC-USD-CAF 8832 CONST VILLA GRANADO PTE TAPERAS LA PALIZADA</t>
  </si>
  <si>
    <t>TRANSFERENCIA RECIBIDA DEL EXTERIOR SEG¿N MENSAJES SWIFT Nos. 07297-07281 (REM.EXT.) DE FECHA 27-05-2016 POR DESEMBOLSO DE CAF PR¿STAMO CFA007357 CARR.UYUNI HUANCARANI CRUCE CONDOLIBRETA N¿ 00291014333 ABC-US-CAF 7357 PROY HUANCARANI-CRUCE CONDO K</t>
  </si>
  <si>
    <t>00099021001 DEP.DE CHEQ.AJENOS,RET.DE CAM.,CONCEPTO: FONDOSIF-DEVOLUCION ASISTENCIA TECNICA,DEP.: FUNDACION SARTAWI , PROCEDENCIA: BANCO UNION S.A., CHEQUE: 112, FECHA DE EMISION:25/05/2016</t>
  </si>
  <si>
    <t>PAGO A BID PR¿STAMO 2971/BL-BO VCTO. 26-may-2016 POR CUENTA DE TGN , NTI. 007571 VALOR 27-may-2016  INTERESES USD 26.369,48CTA. 5970 CUENTA UNICA DEL TESORO EN DOLARES AMERICANOS LIB. 00099021001</t>
  </si>
  <si>
    <t>PAGO A BID PR¿STAMO 2233/BL-BO VCTO. 27-may-2016 POR CUENTA DE TGN , NTI. 007572 VALOR 27-may-2016  INTERESES USD 9.328,69CTA. 5970 CUENTA UNICA DEL TESORO EN DOLARES AMERICANOS LIB. 00099021001</t>
  </si>
  <si>
    <t>PAGO A BID PR¿STAMO 2233/BL-BO VCTO. 27-may-2016 POR CUENTA DE TGN , NTI. 007581 VALOR 27-may-2016 CAPITAL USD 364.583,32 INTERESES USD 401.727,33CTA. 5970 CUENTA UNICA DEL TESORO EN DOLARES AMERICANOS LIB. 00099021001</t>
  </si>
  <si>
    <t>PAGO A BID PR¿STAMO 2971/BL-BO VCTO. 26-may-2016 POR CUENTA DE TGN , NTI. 007584 VALOR 27-may-2016  INTERESES USD 2.227.056,86CTA. 5970 CUENTA UNICA DEL TESORO EN DOLARES AMERICANOS LIB. 00099021001</t>
  </si>
  <si>
    <t>PAGO A BID PR¿STAMO 2199/BL-BO VCTO. 27-may-2016 POR CUENTA DE TGN , NTI. 007629 VALOR 27-may-2016 CAPITAL USD 291.666,66 INTERESES USD 299.365,31CTA. 5970 CUENTA UNICA DEL TESORO EN DOLARES AMERICANOS LIB. 00099021001</t>
  </si>
  <si>
    <t>PAGO A BID PR¿STAMO 2199/BL-BO VCTO. 27-may-2016 POR CUENTA DE TGN , NTI. 007661 VALOR 27-may-2016  INTERESES USD 7.462,95CTA. 5970 CUENTA UNICA DEL TESORO EN DOLARES AMERICANOS LIB. 00099021001</t>
  </si>
  <si>
    <t>PAGO A BID PR¿STAMO 2223/BL-BO VCTO. 27-may-2016 POR CUENTA DE TGN , NTI. 007735 VALOR 27-may-2016 CAPITAL USD 290.775,68 INTERESES USD 290.410,23CTA. 5970 CUENTA UNICA DEL TESORO EN DOLARES AMERICANOS LIB. 00099021001</t>
  </si>
  <si>
    <t>PAGO A BID PR¿STAMO 2223/BL-BO VCTO. 27-may-2016 POR CUENTA DE TGN , NTI. 007736 VALOR 27-may-2016  INTERESES USD 7.440,15CTA. 5970 CUENTA UNICA DEL TESORO EN DOLARES AMERICANOS LIB. 00099021001</t>
  </si>
  <si>
    <t>PAGO A BID PR¿STAMO 2216/BL-BO VCTO. 27-may-2016 POR CUENTA DE TGN , NTI. 007737 VALOR 27-may-2016  INTERESES USD 1.844,58CTA. 5970 CUENTA UNICA DEL TESORO EN DOLARES AMERICANOS LIB. 00099021001</t>
  </si>
  <si>
    <t>PAGO A BID PR¿STAMO 2216/BL-BO VCTO. 27-may-2016 POR CUENTA DE TGN , NTI. 007739 VALOR 27-may-2016 CAPITAL USD 72.090,10 INTERESES USD 64.814,56 COMISIONES USD 4,35CTA. 5970 CUENTA UNICA DEL TESORO EN DOLARES AMERICANOS LIB. 00099021001</t>
  </si>
  <si>
    <t>TRANSFERENCIA RECIBIDA DEL EXTERIOR SEG¿N MENSAJES SWIFT Nos. 07298-07282 (REM.EXT.) DE FECHA 27-05-2016 POR DESEMBOLSO DE BID PR¿STAMO 2238/BL-BO REQ 0043 OPS0201621760ALIBRETA N¿ 00514017001 ENDE-US-PROYECTO HIDROELECTRICO MISICUNI BID 2238/BL-BO REF.: UTILES DE ESCRITORIO</t>
  </si>
  <si>
    <t>TRANSFERENCIA RECIBIDA DEL EXTERIOR SEG¿N MENSAJES SWIFT Nos. 07299-07283 (REM.EXT.) DE FECHA 27-05-2016 POR DESEMBOLSO DE BID PR¿STAMO 2238/BL-BO REQ 0043 OPS0201621760ALIBRETA N¿ 00514017001 ENDE-US-PROYECTO HIDROELECTRICO MISICUNI BID 2238/BL-BO REF.: UTILES DE ESCRITORIO</t>
  </si>
  <si>
    <t>PAGO A BID PR¿STAMO 1101-SF-BO VCTO. 25-05-2016 POR CUENTA DE TGN SEG¿N COD. LIQ. 007713 DE FECHA 19-05-2016, VALOR 26-05-2016 CAPITAL EUR 50.744,03 INTERESES EUR 26.762,27CTA. 5970 CUENTA UNICA DEL TESORO EN DOLARES AMERICANOS LIBRETA 00099021001</t>
  </si>
  <si>
    <t>TRANSFERENCIA DE FONDOS A SOLICITUD DE MINISTERIO DE ECONOMIA Y FINANZAS PUBLICAS  REF: PAGO MEMBRESIA DEL ESTADO PLURINACIONAL DE BOLIVIALIB. 00099021001 TGN-RECURSOS ORDINARIOS-DOLARES AMERICANOS</t>
  </si>
  <si>
    <t>NUMERO DE LIBRETACUT: 00291012001 OPERACI¿N E46  TRANSFERENCIA DEL SISTEMA FINANCIERO POR CUENTA DE TERCEROS A LA CUT EN DOLARES AMERICANOS A SOLICITUD DE TOTAL E Y P BOLIVIE CITE 179</t>
  </si>
  <si>
    <t>PAGO A CAF PR¿STAMO CFA007657 VCTO. 30-may-2016 POR CUENTA DE TGN , NTI. 007619 VALOR 31-may-2016 CAPITAL USD 2.844.758,52 INTERESES USD 714.051,68 COMISIONES USD 13.964,85CTA. 5970 CUENTA UNICA DEL TESORO EN DOLARES AMERICANOS LIB. 00099021001</t>
  </si>
  <si>
    <t>PAGO A CAF PR¿STAMO CFA007649 VCTO. 31-may-2016 POR CUENTA DE TGN , NTI. 007650 VALOR 31-may-2016 CAPITAL USD 99.522,46 INTERESES USD 29.728,84CTA. 5970 CUENTA UNICA DEL TESORO EN DOLARES AMERICANOS LIB. 00099021001</t>
  </si>
  <si>
    <t>Ministerio de Medio Ambiente y Agua - Implementación PRONAREC</t>
  </si>
  <si>
    <t>TRANSFERENCIA RECIBIDA DEL EXTERIOR SEG¿N MENSAJES SWIFT Nos. 07436-07422 (REM.EXT.) DE FECHA 31-05-2016 POR DESEMBOLSO DE BID PR¿STAMO 3060/BL-BO -1 REQ0010 OPS0201621627ALIBRETA N¿ 00860407002 MMAYA - IMPLEMENTACION PRONAREC II U$$ REF.: UTILES DE ESCRITORIO</t>
  </si>
  <si>
    <t>TRANSFERENCIA RECIBIDA DEL EXTERIOR SEG¿N MENSAJES SWIFT Nos. 07435-07421 (REM.EXT.) DE FECHA 31-05-2016 POR DESEMBOLSO DE BID PR¿STAMO 3060/BL-BO -1 REQ0010 OPS0201621627ALIBRETA N¿ 00860407002 MMAYA - IMPLEMENTACION PRONAREC II U$$ REF.: UTILES DE ESCRITORIO</t>
  </si>
  <si>
    <t>TRANSFERENCIA RECIBIDA DEL EXTERIOR SEG¿N MENSAJES SWIFT Nos. 07394 - 07381  (REM.EXT.) DE FECHA 31-05-2016 POR DESEMBOLSO DE BEI PR¿STAMO FIN 82800 CARRETERA F-21 UYUNI TUPIZALIBRETA N¿ 00291012001 US-ABC-OTROS RECURSOS ESPEC¿FICOS REF.: UTILES DE ESCRITORIO</t>
  </si>
  <si>
    <t>||TRANSFERENCIA DE FONDOS S/G.NOTA CITE: MEFP/VTCP/DGPOT/UPCFTGN/TR-NO.1432/2016 DE F.01-07-2016, DEL MIN.DE ECONOMIA Y FINANZAS PUBLICAS(HRE-TSO-4901).REGULARIZACION ERROR DE DEPOSITO EN EFCTIVO. ABONO A LA LIBRETA N°.ENDE-PROY.LINEA TRANSMISION ELECTRICA 115 KV SUCRE-PADILLA.</t>
  </si>
  <si>
    <t>AJUSTE COMPLEMENTARIO POR REVALORIZACION SALDOS DE ACTIVOS DE RESERVA Y OBLIGACIONES MONEDA EXTRANJERA (DOLARES) Saldo MO = -592198686.71 ;Bs/Mo: 6.86000000000 ;Saldo Bs: -4062482990.81</t>
  </si>
  <si>
    <t>TRANSFERENCIA RECIBIDA DEL EXTERIOR SEGÚN MENSAJES SWIFT Nos. 09235-09221 (REM.EXT.) DE FECHA 05-07-2016 POR DESEMBOLSO DE IDA PRÉSTAMO 5003-BO 001 59 CTPS106182320005 LIBRETA N° 02220104302 INIAF-US PROYECTO INNOVACION Y SERVICIOS AGRICOLAS REF.: UTILES DE ESCRITORIO</t>
  </si>
  <si>
    <t>Traspaso s/g  Nota N ABC/GNA/SAF/ATE/2016-1859</t>
  </si>
  <si>
    <t>Dirección General de Credito Publico</t>
  </si>
  <si>
    <t>PAGO A BID PRÉSTAMO 3487/BL-BO VCTO. 06-jul-2016 POR CUENTA DE TGN , NTI. 007967 VALOR 06-jul-2016 INTERESES USD 2.312.811,72 CTA. 5970 CUENTA UNICA DEL TESORO EN DOLARES AMERICANOS LIB. 00099021001</t>
  </si>
  <si>
    <t>PAGO A BID PRÉSTAMO 3487/BL-BO VCTO. 06-jul-2016 POR CUENTA DE TGN , NTI. 007960 VALOR 06-jul-2016 INTERESES USD 35.437,79 CTA. 5970 CUENTA UNICA DEL TESORO EN DOLARES AMERICANOS LIB. 00099021001</t>
  </si>
  <si>
    <t>PAGO A CAF PRÉSTAMO CFA007894 VCTO. 06-jul-2016 POR CUENTA DE TGN , NTI. 007999 VALOR 06-jul-2016 CAPITAL USD 641.703,15 INTERESES USD 188.130,26 CTA. 5970 CUENTA UNICA DEL TESORO EN DOLARES AMERICANOS LIB. 00099021001</t>
  </si>
  <si>
    <t>PAGO A CAF PRÉSTAMO CFA008604 VCTO. 07-jul-2016 POR CUENTA DE TGN , NTI. 007998 VALOR 07-jul-2016 INTERESES USD 433.420,63 COMISIONES USD 179.738,57 CTA. 5970 CUENTA UNICA DEL TESORO EN DOLARES AMERICANOS LIB. 00099021001</t>
  </si>
  <si>
    <t>PAGO A CAF PRÉSTAMO CFA008606 VCTO. 07-jul-2016 POR CUENTA DE TGN , NTI. 008001 VALOR 07-jul-2016 INTERESES USD 46.340,33 COMISIONES USD 120.243,14 CTA. 5970 CUENTA UNICA DEL TESORO EN DOLARES AMERICANOS LIB. 00099021001</t>
  </si>
  <si>
    <t>00099021001 DEPOSITO DE EFECTIVO, DEPOSITANTE: COOPERATIVA EL BUEN SAMARITANO LTDA., CONCEPTO: DEVOLUCIÓN ASISTENCIA TÉCNICA, CUENTA DE DEPOSITO: CUENTA UNICA DEL TESORO EN DOLARES AMERICANOS</t>
  </si>
  <si>
    <t>PAGO A FONPLATA PRÉSTAMO BOL 24/2014 VCTO. 11-jul-2016 POR CUENTA DE TGN , NTI. 008037 VALOR 11-jul-2016 INTERESES USD 162.018,66 COMISIONES USD 6.470,66 CTA. 5970 CUENTA UNICA DEL TESORO EN DOLARES AMERICANOS LIB. 00099021001</t>
  </si>
  <si>
    <t>TRANSFERENCIA RECIBIDA DEL EXTERIOR SEGÚN MENSAJES SWIFT Nos. 09774-09766 (REM.EXT.) DE FECHA 13-07-2016 POR DESEMBOLSO DE BID PRÉSTAMO 3666/BL-BO REQ 0001 OPS0201630296A LIBRETA N° 00099021001 RECURSOS ORDINARIOS-DOLARES AMERICANOS (5970)</t>
  </si>
  <si>
    <t>TRANSFERENCIA RECIBIDA DEL EXTERIOR SEGÚN MENSAJES SWIFT Nos. 09775-09767 (REM.EXT.) DE FECHA 13-07-2016 POR DESEMBOLSO DE BID PRÉSTAMO 3666/BL-BO REQ 0001 OPS0201630296A LIBRETA N° 00099021001 RECURSOS ORDINARIOS-DOLARES AMERICANOS (5970)</t>
  </si>
  <si>
    <t>||TRANSFERENCIA DE FONDOS SEGUN NOTA DEL MINISTERIO DE ECONOMIA Y FINANZAS PUBLICAS, CITE: MEFP VTCP DGCP UODP-719/16 RECIBIDA EN LA FECHA REF: TRANSF. PAGO CUOTA DEL CREDITO IDA 3507/BO. A CARGO DEL FNDR VCTO.15-07-16 (TRAM-TSO-5230) ABONO EN LA LIB. N°00099021001 TESORO GENERAL DE LA NACION-RECURSOS ORDINARIOS</t>
  </si>
  <si>
    <t>TRANSFERENCIA RECIBIDA DEL EXTERIOR SEGÚN MENSAJES SWIFT Nos. 09865-09862 (REM.EXT.) DE FECHA 15-07-2016 POR DESEMBOLSO DE IDA PRÉSTAMO 5168-BO FIN.AD.PROY.DE INFRAEST.URBANA CTPS106294580005 LIBRETA N° 00990307019 PAR-IDA 5168 - USD - PROY. INFRAESTRUCTURA URBANA - GAMLP</t>
  </si>
  <si>
    <t>PAGO PRÉSTAMO BID 611-SF-BO VCTO. 16-07-2016 POR CUENTA DE YPFB TRANSPORTE S.A. SEGÚN NOTA TSC-131/2016 DE FECHA 07-07-2016, VALOR 15-07-2016 CAPITAL USD 70.130,28 INTERESES USD 24.187,72 LIBRETA N°00099021001 RECURSOS ORDINARIOS - DOLARES AMERICANOS (5970)-ALIVIO MDRI</t>
  </si>
  <si>
    <t>PAGO A IDA PRÉSTAMO 5591-BO VCTO. 15-jul-2016 POR CUENTA DE TGN , NTI. 007953 VALOR 15-jul-2016 INTERESES USD 58.220,42 CTA. 5970 CUENTA UNICA DEL TESORO EN DOLARES AMERICANOS LIB. 00099021001</t>
  </si>
  <si>
    <t>PAGO A IDA PRÉSTAMO 5592-BO VCTO. 15-jul-2016 POR CUENTA DE TGN , NTI. 007955 VALOR 15-jul-2016 INTERESES USD 929.439,20 CTA. 5970 CUENTA UNICA DEL TESORO EN DOLARES AMERICANOS LIB. 00099021001</t>
  </si>
  <si>
    <t>PAGO A IDA PRÉSTAMO 5004-BO VCTO. 15-jul-2016 POR CUENTA DE TGN , NTI. 007950 VALOR 15-jul-2016 INTERESES USD 306.674,12 CTA. 5970 CUENTA UNICA DEL TESORO EN DOLARES AMERICANOS LIB. 00099021001</t>
  </si>
  <si>
    <t>PAGO A IDA PRÉSTAMO 5003-BO VCTO. 15-jul-2016 POR CUENTA DE TGN , NTI. 007962 VALOR 15-jul-2016 INTERESES USD 289.525,72 CTA. 5970 CUENTA UNICA DEL TESORO EN DOLARES AMERICANOS LIB. 00099021001</t>
  </si>
  <si>
    <t>PAGO A BIRF PRÉSTAMO BIRF 8469 VCTO. 15-jul-2016 POR CUENTA DE TGN , NTI. 007969 VALOR 15-jul-2016 INTERESES USD 1.117.277,78 CTA. 5970 CUENTA UNICA DEL TESORO EN DOLARES AMERICANOS LIB. 00099021001</t>
  </si>
  <si>
    <t>||COMISIONES QUE COBRA EL NORDEA BANK AB-STOCKOLM POR EL PAGO DEL PTMO. BID 931/SF-BO VCTO.9-06-2016 LIB. 00099021001 TGN-RECURSOS ORDINARIOS-DOLARES AMERICANOS(5970)S/G LIQ.7870 DEL 3-06-16 DEL MEFP</t>
  </si>
  <si>
    <t>PAGO A OPEP PRÉSTAMO 749-P VCTO. 15-jul-2016 POR CUENTA DE TGN , NTI. 008011 VALOR 15-jul-2016 CAPITAL USD 138.880,00 INTERESES USD 35.880,53 CTA. 5970 CUENTA UNICA DEL TESORO EN DOLARES AMERICANOS LIB. 00099021001</t>
  </si>
  <si>
    <t>PAGO A OPEP PRÉSTAMO 463-P VCTO. 15-jul-2016 POR CUENTA DE TGN , NTI. 008008 VALOR 15-jul-2016 CAPITAL USD 22.209,00 INTERESES USD 2.406,04 CTA. 5970 CUENTA UNICA DEL TESORO EN DOLARES AMERICANOS LIB. 00099021001</t>
  </si>
  <si>
    <t>PAGO A OPEP PRÉSTAMO 519-P VCTO. 15-jul-2016 POR CUENTA DE TGN , NTI. 008009 VALOR 15-jul-2016 CAPITAL USD 35.255,00 INTERESES USD 3.819,85 CTA. 5970 CUENTA UNICA DEL TESORO EN DOLARES AMERICANOS LIB. 00099021001</t>
  </si>
  <si>
    <t>PAGO A OPEP PRÉSTAMO 529-P VCTO. 15-jul-2016 POR CUENTA DE TGN , NTI. 008010 VALOR 15-jul-2016 CAPITAL USD 30.156,00 INTERESES USD 3.266,81 CTA. 5970 CUENTA UNICA DEL TESORO EN DOLARES AMERICANOS LIB. 00099021001</t>
  </si>
  <si>
    <t>PAGO A CAF PRÉSTAMO CFA002762 VCTO. 18-jul-2016 POR CUENTA DE TGN , NTI. 007995 VALOR 18-jul-2016 CAPITAL USD 12.220,53 INTERESES USD 1.420,86 CTA. 5970 CUENTA UNICA DEL TESORO EN DOLARES AMERICANOS LIB. 00099021001</t>
  </si>
  <si>
    <t>TRANSFERENCIA RECIBIDA DEL EXTERIOR SEGÚN MENSAJES SWIFT Nos. 09998-09993 (REM.EXT.) DE FECHA 19-07-2016 POR DESEMBOLSO DE CAF PRÉSTAMO CFA008604 CARR.EPIZANA-COMARAPA-EL TORNO LIBRETA N° 00291014346 ABC-USD-CAF8604 PROY.REHAB F07- EPIZANA-COMARAPA PTE EL TORNO</t>
  </si>
  <si>
    <t>TRANSFERENCIA RECIBIDA DEL EXTERIOR SEGÚN MENSAJES SWIFT Nos. 09995-09990 (REM.EXT.) DE FECHA 19-07-2016 POR DESEMBOLSO DE CAF PRÉSTAMO CFA008789 CARR.MONTEAGUDO-MUYU-IPA LIBRETA N° 00291014360 ABC-USD-CAF 8789 PORY MONTE IPATI, TUNEL INCAHUASI Y PTE FISCULCO</t>
  </si>
  <si>
    <t>PAGO A BID PRÉSTAMO 2460/BL-BO VCTO. 19-jul-2016 POR CUENTA DE TGN , NTI. 008073 VALOR 19-jul-2016 INTERESES USD 68.946,94 COMISIONES USD 1.664,50 CTA. 5970 CUENTA UNICA DEL TESORO EN DOLARES AMERICANOS LIB. 00099021001</t>
  </si>
  <si>
    <t>PAGO A BID PRÉSTAMO 2460/BL-BO VCTO. 19-jul-2016 POR CUENTA DE TGN , NTI. 008074 VALOR 19-jul-2016 INTERESES USD 1.748,79 CTA. 5970 CUENTA UNICA DEL TESORO EN DOLARES AMERICANOS LIB. 00099021001</t>
  </si>
  <si>
    <t>TRANSFERENCIA RECIBIDA DEL EXTERIOR SEGÚN MENSAJES SWIFT Nos. 10198-10196 (REM.EXT.) DE FECHA 20-07-2016 POR DESEMBOLSO DE FONPLATA PRÉSTAMO BOL 20/2013 GAF/BOL-066/2016 DESEMB N° 10 LIBRETA N° 00291014345 ABC-USD-BOL20/2013 P.REHAB.TR.SAN RAMON CONCEPCION RIO URUGUA</t>
  </si>
  <si>
    <t>Desconciliado</t>
  </si>
  <si>
    <t>'TRANSFERENCIA'||DE FONDOS POR DESEMBOLSO DEL BID REF: GRT-FM-12228-BO REQ 0015 OPS0201630092A (REMESAS DEL EXTERIOR) LIB.N°00086068001 MMAYA US-VMA BID CONSERV.USO SOST.TIERRA ECO.SIST.ANDIN.(REM.EXT)SWIFT10142-10139</t>
  </si>
  <si>
    <t>PAGO PRÉSTAMO BID 518-SF-BO VCTO. 20-jul-2016 POR CUENTA DE TGN , NTI. 007956 VALOR 20-jul-2016 CAPITAL USD 41.040,37 INTERESES USD 1.641,61 CTA. 5970 CUENTA UNICA DEL TESORO EN DOLARES AMERICANOS LIB. 00099021001</t>
  </si>
  <si>
    <t>'TRANSFERENCIA'||DE FONDOS POR DESEMBOLSO DEL BID REF: GRT-FM-12228-BO REQ 0015 OPS0201630092A (REMESAS DEL EXTERIOR) LIB.N°00086068001 MMAYA US-VMA BID CONSERV.USO SOST.TIERRA ECO.SIST.ANDIN.REF:UTILES DE ESCR.</t>
  </si>
  <si>
    <t>PAGO A EXIMBANK CHINA POPUL PRÉSTAMO PCB(2015)8 TOT(350) VCTO. 21-jul-2016 POR CUENTA DE TGN , NTI. 007949 VALOR 21-jul-2016 INTERESES USD 763.668,17 COMISIONES USD 558.699,88 CTA. 5970 CUENTA UNICA DEL TESORO EN DOLARES AMERICANOS LIB. 00099021001</t>
  </si>
  <si>
    <t>TRANSFERENCIA RECIBIDA DEL EXTERIOR SEGÚN MENSAJES SWIFT Nos. 10264-10262 (REM.EXT.) DE FECHA 22-07-2016 POR DESEMBOLSO DE CAF PRÉSTAMO CFA008606 PROGRAMA AGUA,SANEAMIENTO,RESIDUOS SOLIDOS Y DRENAJE LIBRETA N° 00860707001 MMAYA - $US - PROASRED CFA N° 8606</t>
  </si>
  <si>
    <t>'TRANSFERENCIA'||DE FONDOS POR DESEMBOLSO DEL BID REF: GRT-FM-12228-BO REQ 0016 OPS0201630948A (REMESAS DEL EXTERIOR) LIB.00086068001 MMAYA US-EVA BID CONSERV.USO SOST.TIERRA Y ECO.SIST.ANDIN(REM.EXT)SWIFT 10265-10263</t>
  </si>
  <si>
    <t>TRANSFERENCIA RECIBIDA DEL EXTERIOR SEGÚN MENSAJES SWIFT Nos. 10264-10262 (REM.EXT.) DE FECHA 22-07-2016 POR DESEMBOLSO DE CAF PRÉSTAMO CFA008606 PROGRAMA AGUA,SANEAMIENTO,RESIDUOS SOLIDOS Y DRENAJE LIBRETA N° 00860707001 MMAYA - $US - PROASRED CFA N° 8606 REF.: UTILES DE ESCRITORIO</t>
  </si>
  <si>
    <t>'TRANSFERENCIA'||DE FONDOS POR DESEMBOLSO DEL BID REF: GRT-FM-12228-BO REQ 0016 OPS0201630948A (REMESAS DEL EXTERIOR) LIB.00086068001 MMAYA US-EVA BID CONSERV.USO SOST.TIERRA Y ECO.SIST.ANDIN REF.:UTILES DE ESCRITORIO</t>
  </si>
  <si>
    <t>PAGO A BID PRÉSTAMO 1098-SF-BO VCTO. 25-jul-2016 POR CUENTA DE TGN , NTI. 007957 VALOR 25-jul-2016 CAPITAL USD 123.951,36 INTERESES USD 64.102,50 CTA. 5970 CUENTA UNICA DEL TESORO EN DOLARES AMERICANOS LIB. 00099021001</t>
  </si>
  <si>
    <t>PAGO A BID PRÉSTAMO 3181/BL-BO VCTO. 23-jul-2016 POR CUENTA DE TGN , NTI. 007979 VALOR 25-jul-2016 INTERESES USD 1.830.104,48 CTA. 5970 CUENTA UNICA DEL TESORO EN DOLARES AMERICANOS LIB. 00099021001</t>
  </si>
  <si>
    <t>PAGO A BID PRÉSTAMO 3181/BL-BO VCTO. 23-jul-2016 POR CUENTA DE TGN , NTI. 007959 VALOR 25-jul-2016 INTERESES USD 26.355,19 CTA. 5970 CUENTA UNICA DEL TESORO EN DOLARES AMERICANOS LIB. 00099021001</t>
  </si>
  <si>
    <t>Ministerio de Desarrollo Rural y Tierras - Programa Accesos FIDA</t>
  </si>
  <si>
    <t>TRANSFERENCIA RECIBIDA DEL EXTERIOR SEGÚN MENSAJES SWIFT Nos. 10369-10338 (REM.EXT.) DE FECHAS 26-07-2016 Y 25-07-2016 POR DESEMBOLSO DE FIDA PRÉSTAMO I-858-BO IFAD-LN-858 BO, WA 10 LIBRETA N° 00047257001 MDRYT - USD - PROGRAMA ACCESOS - FIDA</t>
  </si>
  <si>
    <t>PAGO A CAF PRÉSTAMO CFA006536 VCTO. 26-jul-2016 POR CUENTA DE TGN , NTI. 007966 VALOR 26-jul-2016 CAPITAL USD 2.033.448,43 INTERESES USD 645.533,48 COMISIONES USD 11.962,77 CTA. 5970 CUENTA UNICA DEL TESORO EN DOLARES AMERICANOS LIB. 00099021001</t>
  </si>
  <si>
    <t>PAGO A CAF PRÉSTAMO CFA006534 VCTO. 26-jul-2016 POR CUENTA DE TGN , NTI. 007989 VALOR 26-jul-2016 CAPITAL USD 791.607,14 INTERESES USD 231.616,55 CTA. 5970 CUENTA UNICA DEL TESORO EN DOLARES AMERICANOS LIB. 00099021001</t>
  </si>
  <si>
    <t>PAGO A CAF PRÉSTAMO CFA006532 VCTO. 26-jul-2016 POR CUENTA DE TGN , NTI. 007990 VALOR 26-jul-2016 CAPITAL USD 1.053.595,08 INTERESES USD 308.271,67 CTA. 5970 CUENTA UNICA DEL TESORO EN DOLARES AMERICANOS LIB. 00099021001</t>
  </si>
  <si>
    <t>TRANSFERENCIA RECIBIDA DEL EXTERIOR SEGÚN MENSAJES SWIFT Nos. 10369-10338 (REM.EXT.) DE FECHAS 26-07-2016 Y 25-07-2016 POR DESEMBOLSO DE FIDA PRÉSTAMO I-858-BO IFAD-LN-858 BO, WA 10 LIBRETA N° 00047257001 MDRYT - USD - PROGRAMA ACCESOS - FIDA REF.: UTILES DE ESCRITORIO</t>
  </si>
  <si>
    <t>00099021001 DEPOSITO DE EFECTIVO, DEPOSITANTE: JAIME VALDIVIA ALMANZA, CONCEPTO: PAGO A CUENTA DEL SR. JAIME VALDIVIA ALMANZA, SEGÚN ACTA DE COMPROMISO 23/JUNIO/2016, CUENTA DE DEPOSITO: CUENTA UNICA DEL TESORO EN DOLARES AMERICANOS</t>
  </si>
  <si>
    <t>TRANSFERENCIA RECIBIDA DEL EXTERIOR SEGÚN MENSAJES SWIFT Nos. 10444-10435 (REM.EXT.) DE FECHA 27-07-2016 POR DESEMBOLSO DE FIDA PRÉSTAMO E-7-BO REPLENISHMENT SPECIAL ACCOUNT FOR EXPEDITURE 1 TO 31 DEC 15 LIBRETA N° 00047257002 MDRYT UEP USD - ACCESOS FDO.FIDUCIARIO ESPAÑA</t>
  </si>
  <si>
    <t>PAGO A CAF PRÉSTAMO CFA005544 VCTO. 27-jul-2016 POR CUENTA DE TGN , NTI. 007983 VALOR 27-jul-2016 CAPITAL USD 9.318,46 INTERESES USD 1.967,37 CTA. 5970 CUENTA UNICA DEL TESORO EN DOLARES AMERICANOS LIB. 00099021001</t>
  </si>
  <si>
    <t>TRANSFERENCIA RECIBIDA DEL EXTERIOR SEGÚN MENSAJES SWIFT Nos. 10444-10435 (REM.EXT.) DE FECHA 27-07-2016 POR DESEMBOLSO DE FIDA PRÉSTAMO E-7-BO REPLENISHMENT SPECIAL ACCOUNT FOR EXPEDITURE 1 TO 31 DEC 15 LIBRETA N° 00047257002 MDRYT UEP USD - ACCESOS FDO.FIDUCIARIO ESPAÑA REF.: UTILES DE ESCRITORIO</t>
  </si>
  <si>
    <t>TRANSFERENCIA RECIBIDA DEL EXTERIOR SEGÚN MENSAJES SWIFT Nos. 10532 - 10529 (REM.EXT.) DE FECHA 28-07-2016 POR DESEMBOLSO DE BID PRÉSTAMO 3385/BL-BO REQ 0004 OPS0201632735A LIBRETA N° 00291014352 ABC-US-BID 3385/BL-BO PROG.INFRAEST. VIAL APOYO GESTION RVF</t>
  </si>
  <si>
    <t>TRANSFERENCIA RECIBIDA DEL EXTERIOR SEGÚN MENSAJES SWIFT Nos. 10533 - 10530 (REM.EXT.) DE FECHA 28-07-2016 POR DESEMBOLSO DE BID PRÉSTAMO 3385/BL-BO REQ 0004 OPS0201632735A LIBRETA N° 00291014352 ABC-US-BID 3385/BL-BO PROG.INFRAEST. VIAL APOYO GESTION RVF</t>
  </si>
  <si>
    <t>TRANSFERENCIA RECIBIDA DEL EXTERIOR SEGÚN MENSAJES SWIFT Nos. 10567-10554 (REM.EXT.) DE FECHA 28-07-2016 POR DESEMBOLSO DE BID PRÉSTAMO 2498/BL-BO REQ 0029 OPS0201632973A LIBRETA N° 00291014332 US-ABC-BID 2498/BL-BO PROG.PREINVERSIÓN PROY.EST.TRA.</t>
  </si>
  <si>
    <t>TRANSFERENCIA RECIBIDA DEL EXTERIOR SEGÚN MENSAJES SWIFT Nos. 10568-10555 (REM.EXT.) DE FECHA 28-07-2016 POR DESEMBOLSO DE BID PRÉSTAMO 2498/BL-BO REQ 0029 OPS0201632973A LIBRETA N° 00291014332 US-ABC-BID 2498/BL-BO PROG.PREINVERSIÓN PROY.EST.TRA.</t>
  </si>
  <si>
    <t>||REGULARIZACION SEGUN NOTA GAMEA/PDP/FIN/109/2016 DE LA FECHA DEL GAMEA POR LA TRANSFERENCIA RECIBIDA DEL EXTERIOR SEGÚN MENSAJES SWIFT NROS. 10447 - 10438 DE FECHA 27-07-2016 POR DESEMBOLSO DEL BID PRÉSTAMO BID 2440/BL-BO REQ 0058 OPS0201632604A LIBRETA N° 00099037010 BID 2440/BL BO-GAMEA-PROG.DRENAJE. MUNICIPIOS LA PAZ Y EL ALTO</t>
  </si>
  <si>
    <t>||REGULARIZACION SEGUN NOTA GAMEA/PDP/FIN/109/2016 DE LA FECHA DEL GAMEA POR LA TRANSFERENCIA RECIBIDA DEL EXTERIOR SEGÚN MENSAJES SWIFT NROS. 10446 - 10437 DE FECHA 27-07-2016 POR DESEMBOLSO DEL BID PRÉSTAMO BID 2440/BL-BO REQ 0058 OPS0201632604A LIBRETA N° 00099037010 BID 2440/BL BO-GAMEA-PROG.DRENAJE. MUNICIPIOS LA PAZ Y EL ALTO</t>
  </si>
  <si>
    <t>PAGO A BID PRÉSTAMO 2450/BL-BO VCTO. 28-jul-2016 POR CUENTA DE TGN , NTI. 008019 VALOR 28-jul-2016 INTERESES USD 203.571,76 COMISIONES USD 9.261,01 CTA. 5970 CUENTA UNICA DEL TESORO EN DOLARES AMERICANOS LIB. 00099021001</t>
  </si>
  <si>
    <t>PAGO A BID PRÉSTAMO 2450/BL-BO VCTO. 28-jul-2016 POR CUENTA DE TGN , NTI. 008020 VALOR 28-jul-2016 INTERESES USD 5.474,52 CTA. 5970 CUENTA UNICA DEL TESORO EN DOLARES AMERICANOS LIB. 00099021001</t>
  </si>
  <si>
    <t>PAGO A BID PRÉSTAMO 3060/BL-BO VCTO. 28-jul-2016 POR CUENTA DE TGN , NTI. 008002 VALOR 28-jul-2016 INTERESES USD 10.104,09 CTA. 5970 CUENTA UNICA DEL TESORO EN DOLARES AMERICANOS LIB. 00099021001</t>
  </si>
  <si>
    <t>PAGO A BID PRÉSTAMO 3060/BL-BO VCTO. 28-jul-2016 POR CUENTA DE TGN , NTI. 007930 VALOR 28-jul-2016 INTERESES USD 488.227,10 COMISIONES USD 32.544,33 CTA. 5970 CUENTA UNICA DEL TESORO EN DOLARES AMERICANOS LIB. 00099021001</t>
  </si>
  <si>
    <t>00099021001 DEP.DE CHEQ.AJENOS,RET.DE CAM.,CONCEPTO: FONDESIF - DEVOLUCIÓN ASISTENCIA TÉCNICA 11VA CUOTA,DEP.: FUNDACIÓN SARTAWI , PROCEDENCIA: BANCO UNION S.A., CHEQUE: 125, FECHA DE EMISION:28/07/2016</t>
  </si>
  <si>
    <t>TRANSFERENCIA RECIBIDA DEL EXTERIOR SEGÚN MENSAJES SWIFT Nos. 10604-10600 (REM.EXT.) DE FECHA 29-07-2016 POR DESEMBOLSO DE CAF PRÉSTAMO CFA008785 PROGRAMA MI RIEGO LIBRETA N° 00287104314 FPS - U$ - MI RIEGO CAF</t>
  </si>
  <si>
    <t>PAGO A FONPLATA PRÉSTAMO BOL 25/2015 VCTO. 29-jul-2016 POR CUENTA DE TGN , NTI. 008041 VALOR 29-jul-2016 COMISIONES USD 12.328,77 CTA. 5970 CUENTA UNICA DEL TESORO EN DOLARES AMERICANOS LIB. 00099021001</t>
  </si>
  <si>
    <t>Ministerio de Medio Ambiente y Agua - Programa de Agua Periurbano</t>
  </si>
  <si>
    <t>'TRANSFERENCIA'||RECIBIDA DEL EXTERIOR POR DESEMBOLSO DEL BID REF.: GRT-WS-11830-BO REQ. 0053 OPS0201631266A LIB. 00086058001 MMAYA US PROG.AGUA PERIURBANO ESPAÑA (REM. EXT.) SWIFT N°10728-10722 DE 01-08-2016</t>
  </si>
  <si>
    <t>TRANSFERENCIA RECIBIDA DEL EXTERIOR SEGÚN MENSAJES SWIFT Nos. 10677-10676 (REM.EXT.) DE FECHA 01-08-2016 POR DESEMBOLSO DE IDA PRÉSTAMO 5168-BO 001 03 CTPS106558500005 LIBRETA N° 00990307018 IDA 5168 - USD - PROY. INFRAESTRCUTURA URBANA - GAMEA</t>
  </si>
  <si>
    <t>PAGO A CAF PRÉSTAMO CFA003145 VCTO. 01-ago-2016 POR CUENTA DE TGN , NTI. 008029 VALOR 01-ago-2016 CAPITAL USD 841.465,71 INTERESES USD 128.473,11 CTA. 5970 CUENTA UNICA DEL TESORO EN DOLARES AMERICANOS LIB. 00099021001</t>
  </si>
  <si>
    <t>'TRANSFERENCIA'||RECIBIDA DEL EXTERIOR POR DESEMBOLSO DEL BID REF.: GRT-WS-11830-BO REQ. 0053 OPS0201631266A LIB. 00086058001 MMAYA US PROG. AGUA PERIURBANO ESPAÑA REF.: UTILES DE ESCRITORIO</t>
  </si>
  <si>
    <t>TRANSFERENCIA RECIBIDA DEL EXTERIOR SEGÚN MENSAJES SWIFT Nos. 10751 - 10757 (REM.EXT.) DE FECHA 02-08-2016 POR DESEMBOLSO DE BID PRÉSTAMO 3060/BL-BO REQ0029 OPS0201631799A LIBRETA N° 00287104312 FPS-U$-PRONAREC II - MIRIEGO</t>
  </si>
  <si>
    <t>TRANSFERENCIA RECIBIDA DEL EXTERIOR SEGÚN MENSAJES SWIFT Nos. 10756 - 10750 (REM.EXT.) DE FECHA 02-08-2016 POR DESEMBOLSO DE BID PRÉSTAMO 3060/BL-BO REQ0029 OPS0201631799A LIBRETA N° 00287104312 FPS-U$-PRONAREC II - MIRIEGO</t>
  </si>
  <si>
    <t>PAGO A CAF PRÉSTAMO CFA008814 VCTO. 03-ago-2016 POR CUENTA DE TGN , NTI. 008065 VALOR 03-ago-2016 COMISIONES USD 111.218,94 CTA. 5970 CUENTA UNICA DEL TESORO EN DOLARES AMERICANOS LIB. 00099021001</t>
  </si>
  <si>
    <t>PAGO A CAF PRÉSTAMO CFA008832 VCTO. 03-ago-2016 POR CUENTA DE TGN , NTI. 008066 VALOR 03-ago-2016 INTERESES USD 270.960,10 COMISIONES USD 96.070,35 CTA. 5970 CUENTA UNICA DEL TESORO EN DOLARES AMERICANOS LIB. 00099021001</t>
  </si>
  <si>
    <t>PAGO A CAF PRÉSTAMO CFA008839 VCTO. 03-ago-2016 POR CUENTA DE TGN , NTI. 008067 VALOR 03-ago-2016 INTERESES USD 10.800,61 COMISIONES USD 36.171,88 CTA. 5970 CUENTA UNICA DEL TESORO EN DOLARES AMERICANOS LIB. 00099021001</t>
  </si>
  <si>
    <t>TRANSFERENCIA RECIBIDA DEL EXTERIOR SEGÚN MENSAJES SWIFT Nos. 10913-10905 (REM.EXT.) DE FECHA 04-08-2016 POR DESEMBOLSO DE CAF PRÉSTAMO CFA008417 PROY. HIDROELECTRICO SAN JOSÉ LIBRETA N° 00514017004 ENDE-USD PROY. CONST. CENTRAL HIDROELECT. SAN JOSE - CAF</t>
  </si>
  <si>
    <t>TRANSFERENCIA RECIBIDA DEL EXTERIOR SEGÚN MENSAJES SWIFT Nos. 10913-10905 (REM.EXT.) DE FECHA 04-08-2016 POR DESEMBOLSO DE CAF PRÉSTAMO CFA008417 PROY. HIDROELECTRICO SAN JOSÉ LIBRETA N° 00514017004 ENDE-USD PROY. CONST. CENTRAL HIDROELECT. SAN JOSE - CAF REF.: UTILES DE ESCRITORIO</t>
  </si>
  <si>
    <t>TRANSFERENCIA RECIBIDA DEL EXTERIOR SEGÚN MENSAJES SWIFT Nos. 11021-11012 (REM.EXT.) DE FECHA 05-08-2016 POR DESEMBOLSO DE CAF PRÉSTAMO CFA008832 CARRET.V.GRANADO-LA PALIZADA LIBRETA N° 00291014357 ABC-USD-CAF 8832 CONST VILLA GRANADO PTE TAPERAS LA PALIZADA</t>
  </si>
  <si>
    <t>PAGO PRÉSTAMO BID 939-SF-BO VCTO. 08-ago-2016 POR CUENTA DE BANCO DE DESARROLLO , VALOR 08-ago-2016 CAPITAL USD 651.382,87 INTERESES USD 187.868,79 LIBRETA 00099021001 RECURSOS ORDINARIOS DOLARES AMERICANOS-5970 - ALIVIO MDRI</t>
  </si>
  <si>
    <t>TRANSFERENCIA RECIBIDA DEL EXTERIOR SEGÚN MENSAJES SWIFT Nos. 11094-11081 (REM.EXT.) DE FECHA 08-08-2016 POR DESEMBOLSO DE CAF PRÉSTAMO CFA008237 PROG.INFRAEST.RURAL SANTA CRUZ LIBRETA N° 00990307020 PAR-CAF 8237-USD-PROG.INFRAESTRUCTURA RURAL - GADSC</t>
  </si>
  <si>
    <t>PAGO A CAF PRÉSTAMO CFA008296 VCTO. 08-ago-2016 POR CUENTA DE TGN , NTI. 008070 VALOR 08-ago-2016 INTERESES USD 26.381,16 COMISIONES USD 39.946,17 CTA. 5970 CUENTA UNICA DEL TESORO EN DOLARES AMERICANOS LIB. 00099021001</t>
  </si>
  <si>
    <t>PAGO A BID PRÉSTAMO 1075-SF-BO-8 VCTO. 06-ago-2016 POR CUENTA DE TGN , NTI. 008121 VALOR 08-ago-2016 CAPITAL USD 49.509,68 INTERESES USD 26.589,13 CTA. 5970 CUENTA UNICA DEL TESORO EN DOLARES AMERICANOS LIB. 00099021001</t>
  </si>
  <si>
    <t>PAGO A BID PRÉSTAMO 1118-SF-BO VCTO. 06-ago-2016 POR CUENTA DE TGN , NTI. 008119 VALOR 08-ago-2016 CAPITAL USD 15.267,97 INTERESES USD 8.199,65 CTA. 5970 CUENTA UNICA DEL TESORO EN DOLARES AMERICANOS LIB. 00099021001</t>
  </si>
  <si>
    <t>PAGO A CAF PRÉSTAMO CFA008239 VCTO. 08-ago-2016 POR CUENTA DE TGN , NTI. 008195 VALOR 08-ago-2016 INTERESES USD 255.535,73 COMISIONES USD 98.043,00 CTA. 5970 CUENTA UNICA DEL TESORO EN DOLARES AMERICANOS LIB. 00099021001</t>
  </si>
  <si>
    <t>PAGO A FONPLATA PRÉSTAMO BOL 19/2011 VCTO. 09-ago-2016 POR CUENTA DE TGN , NTI. 008152 VALOR 09-ago-2016 CAPITAL USD 1.659.160,88 INTERESES USD 358.335,09 COMISIONES USD 12.938,43 CTA. 5970 CUENTA UNICA DEL TESORO EN DOLARES AMERICANOS LIB. 00099021001</t>
  </si>
  <si>
    <t>AJUSTE COMPLEMENTARIO POR REVALORIZACION SALDOS DE ACTIVOS DE RESERVA Y OBLIGACIONES MONEDA EXTRANJERA (DOLARES) Saldo MO = -723064809.30 ;Bs/Mo: 6.86000000000 ;Saldo Bs: -4960224591.78</t>
  </si>
  <si>
    <t>TRANSFERENCIA RECIBIDA DEL EXTERIOR SEGÚN MENSAJES SWIFT Nos. 11195 - 11192 (REM.EXT.) DE FECHA 10-08-2016 POR DESEMBOLSO DE BID PRÉSTAMO 2614/BL-BO REQ0017 OPS0201634738A LIBRETA N° 00287104311 FPS-US-BID 2614/BL-BO PROG. REDES INT. DE SALUD PTS</t>
  </si>
  <si>
    <t>'TRANSFERENCIA'||DE FONDOS POR DESEMBOLSO DEL BID, REF.: GRT-FM-12228-BOREQ 0017 OPS0201633629A (REMESAS DEL EXTERIOR) LIB N°00086068001 MMAYA US-EVA BID CONSERV.USO SOST.TIERRA Y ECO.SIST.AND.(REM.EXT.)SWIFT11197-11194</t>
  </si>
  <si>
    <t>TRANSFERENCIA RECIBIDA DEL EXTERIOR SEGÚN MENSAJES SWIFT Nos. 11196 -11193 (REM.EXT.) DE FECHA 10-08-2016 POR DESEMBOLSO DE BID PRÉSTAMO 2614/BL-BO REQ0017 OPS0201634738A LIBRETA N° 00287104311 FPS-US-BID 2614/BL-BO PROG. REDES INT. DE SALUD PTS</t>
  </si>
  <si>
    <t>'TRANSFERENCIA'||DE FONDOS POR DESEMBOLSO DEL BID, REF.: GRT-FM-12228-BOREQ 0017 OPS0201633629A (REMESAS DEL EXTERIOR) LIB N°00086068001 MMAYA US-EVA BID CONSERV.USO SOST.TIERRA Y ECO.SIST.AND. REF.UTILES DE ESCRITORIO</t>
  </si>
  <si>
    <t>PAGO A BEI PRÉSTAMO FIN 82800 VCTO. 10-ago-2016 POR CUENTA DE TGN , NTI. 008057 VALOR 10-ago-2016 COMISIONES USD 38.572,60 CTA. 5970 CUENTA UNICA DEL TESORO EN DOLARES AMERICANOS LIB. 00099021001</t>
  </si>
  <si>
    <t>PAGO A AFD PRÉSTAMO CBO-1006-01-F VCTO. 10-ago-2016 POR CUENTA DE TGN , NTI. 008150 VALOR 10-ago-2016 COMISIONES EUR 151.666,67 CTA. 5970 CUENTA UNICA DEL TESORO EN DOLARES AMERICANOS LIB. 00099021001</t>
  </si>
  <si>
    <t>PAGO A BID PRÉSTAMO 2317/BL-BO VCTO. 10-ago-2016 POR CUENTA DE TGN , NTI. 008091 VALOR 10-ago-2016 INTERESES USD 575.388,52 CTA. 5970 CUENTA UNICA DEL TESORO EN DOLARES AMERICANOS LIB. 00099021001</t>
  </si>
  <si>
    <t>PAGO A BID PRÉSTAMO 2317/BL-BO VCTO. 10-ago-2016 POR CUENTA DE TGN , NTI. 008089 VALOR 10-ago-2016 INTERESES USD 11.188,52 CTA. 5970 CUENTA UNICA DEL TESORO EN DOLARES AMERICANOS LIB. 00099021001</t>
  </si>
  <si>
    <t>||REGULARIZACIÓN COMPROBANTE CONTABLE N° 0860174 DEL 08/08/16 SG. NOTA DEL MINISTERIO DE MEDIO AMBIENTE Y AGUA CITE: MMAYA/DGAA/CITE N°383/2016 RECIBIDA EN FECHA 10/08/16 (TRAM-TGL-11651) REF: MENSAJES SWIFT N° 11080 Y 11098 DE FECHA 08/08/16 ABONO EN LA LIBRETA N°00086018020 MMAYA-SUS-PNUMA-EVALUACION CONVENIO MINAMATA</t>
  </si>
  <si>
    <t>Boltur</t>
  </si>
  <si>
    <t>00592012001 DEPOSITO DE EFECTIVO, DEPOSITANTE: ANA WENDY MAMANI YUJRA, CONCEPTO: DEPÓSITO DE EFECTIVO DE DÓLARES - BOLTUR, CUENTA DE DEPOSITO: CUENTA UNICA DEL TESORO EN DOLARES AMERICANOS</t>
  </si>
  <si>
    <t>PAGO A CAF PRÉSTAMO CFA007151 VCTO. 11-ago-2016 POR CUENTA DE TGN , NTI. 008078 VALOR 11-ago-2016 CAPITAL USD 776.112,62 INTERESES USD 245.492,98 COMISIONES USD 8.778,64 CTA. 5970 CUENTA UNICA DEL TESORO EN DOLARES AMERICANOS LIB. 00099021001</t>
  </si>
  <si>
    <t>PAGO A CAF PRÉSTAMO CFA007142 VCTO. 11-ago-2016 POR CUENTA DE TGN , NTI. 008071 VALOR 11-ago-2016 CAPITAL USD 4.061.272,04 INTERESES USD 1.260.304,45 COMISIONES USD 56.786,33 CTA. 5970 CUENTA UNICA DEL TESORO EN DOLARES AMERICANOS LIB. 00099021001</t>
  </si>
  <si>
    <t>||TRANSFER. FDOS. SG. CITE: FSFADM 062/16 DEL FONDESIF RECIB. EN LA F. REF: TRANSF. FDOS. AL TGN SALDOS DEL FIDEICOMISO TGN 8° RECUP. CARTERA $US 11.475.- INTERESES $US 1.927,38, CUOTAS INIC. $US 17.095,58, DISP. OTROS ING. $US 0,18, DISP. 984 $US 9,51 (TRAM-TSO-5769) ABONO EN LA LIB. N° 00099021001 TGN RECURSOS ORDINARIOS DOLARES AMERICANOS</t>
  </si>
  <si>
    <t>||TRANSFERENCIA DE FONDOS SEGÚN CITE FSFADM058/15 DEL FONDESIF, RECIBIDA EN LA FECHA REF: TRANSF. DE FONDOS DE SALDOS DEL FIDEICOMISO TGN 7° POR RECUP. DE CARTERA $US40.974,55 DE INT. $US615,79 DISP. CUOTAS INIC. $US800,07 DISP. 984 $US291,80 (TRAM-TSO-5760) ABONO EN LA LIBRETA N° 00099021001 TGN-RECURSOS ORDINARIOS - DÓLARES AMERICANOS</t>
  </si>
  <si>
    <t>||TRANSFERENCIA DE FONDOS SEGÚN CITE FSFADM055/16 DEL FONDESIF, REC. EN LA FECHA REF: TRANSF. DE FONDOS AL TGN DE LOS SALDOS REMANENTES DEL TGN 5° POR FONDOS RECIBIDOS $US62.003,93 Y DISP. OTROS INGRESOS $US373,14 (TRAM-TSO-5763) ABONO EN LA LIBRETA N° 00099021001 TGN-RECURSOS ORDINARIOS - DÓLARES AMERICANOS</t>
  </si>
  <si>
    <t>||TRANSFERENCIA DE FONDOS SEGÚN CITE FSFADM056/16 DEL FONDESIF, RECIBIDA EN LA FECHA REF: TRANSF. DE FONDOS AL TGN DE LOS SALDOS REMANENTES DEL TGN 5° POR DISP. 984 (TRAM-TSO-5762) ABONO EN LA LIBRETA N° 00099021001 TGN-RECURSOS ORDINARIOS - DÓLARES AMERICANOS</t>
  </si>
  <si>
    <t>||FONDOS SEGUN CITE: FSFADM 063/16 DEL FONDESIF RECIB. EN LA FECHA REF: TRANSFERENCIA DE FONDOS AL TGN LOS SALDOS DEL FIDEICOMISO TGN 8° POR RECUP. DE INT. $US 39,96, DISP. OTROS ING. $US 100,57 (TRAM-TSO-5767) ABONO EN LA LIB. N° 00099021001 TGN RECURSOS ORDINARIOS DOLARES AMERICANOS</t>
  </si>
  <si>
    <t>||TRANSFERENCIA DE FONDOS SEGÚN CITE FSFADM059/16 DEL FONDESIF, REC. EN LA FECHA REF: TRANSF. DE FONDOS AL TGN SALDOS DEL FIDEICOMISO TGN 7° POR RECUP. DE CARTERA $US200 DE INT. $US26.675,83 CUOTAS INIC $US153.717,70 OTROS ING $US200 DIP. 6373 $US945,96 DISP. TRANSP $US14,060 (TRAM-TSO-5761) ABONO EN LA LIBRETA N° 00099021001 TGN-RECURSOS ORDINARIOS - DÓLARES AMERICANOS</t>
  </si>
  <si>
    <t>PAGO A IDA PRÉSTAMO 3096-BO VCTO. 15-ago-2016 POR CUENTA DE TGN , NTI. 008109 VALOR 15-ago-2016 CAPITAL USD 67.933,61 INTERESES USD 22.163,25 CTA. 5970 CUENTA UNICA DEL TESORO EN DOLARES AMERICANOS LIB. 00099021001</t>
  </si>
  <si>
    <t>PAGO A BID PRÉSTAMO 3599/BL-BO VCTO. 15-ago-2016 POR CUENTA DE TGN , NTI. 008179 VALOR 15-ago-2016 COMISIONES USD 94.185,79 CTA. 5970 CUENTA UNICA DEL TESORO EN DOLARES AMERICANOS LIB. 00099021001</t>
  </si>
  <si>
    <t>PAGO A IDA PRÉSTAMO 3065-BO VCTO. 15-ago-2016 POR CUENTA DE TGN , NTI. 008108 VALOR 15-ago-2016 CAPITAL USD 328.658,05 INTERESES USD 107.224,44 CTA. 5970 CUENTA UNICA DEL TESORO EN DOLARES AMERICANOS LIB. 00099021001</t>
  </si>
  <si>
    <t>PAGO A IDA PRÉSTAMO 3235-BO VCTO. 15-ago-2016 POR CUENTA DE TGN , NTI. 008115 VALOR 15-ago-2016 CAPITAL USD 343.322,44 INTERESES USD 114.605,02 CTA. 5970 CUENTA UNICA DEL TESORO EN DOLARES AMERICANOS LIB. 00099021001</t>
  </si>
  <si>
    <t>PAGO A IDA PRÉSTAMO 3245-BO VCTO. 15-ago-2016 POR CUENTA DE TGN , NTI. 008116 VALOR 15-ago-2016 CAPITAL USD 158.231,39 INTERESES USD 52.819,92 CTA. 5970 CUENTA UNICA DEL TESORO EN DOLARES AMERICANOS LIB. 00099021001</t>
  </si>
  <si>
    <t>PAGO A IDA PRÉSTAMO 3630-BO VCTO. 15-ago-2016 POR CUENTA DE TGN , NTI. 008112 VALOR 15-ago-2016 CAPITAL USD 791.408,80 INTERESES USD 222.277,90 CTA. 5970 CUENTA UNICA DEL TESORO EN DOLARES AMERICANOS LIB. 00099021001</t>
  </si>
  <si>
    <t>PAGO A IDA PRÉSTAMO 3788-BO VCTO. 15-ago-2016 POR CUENTA DE TGN , NTI. 008131 VALOR 15-ago-2016 CAPITAL USD 949.953,45 INTERESES USD 58.430,29 CTA. 5970 CUENTA UNICA DEL TESORO EN DOLARES AMERICANOS LIB. 00099021001</t>
  </si>
  <si>
    <t>PAGO A IDA PRÉSTAMO 3842-BO VCTO. 15-ago-2016 POR CUENTA DE TGN , NTI. 008132 VALOR 15-ago-2016 CAPITAL USD 78.966,92 INTERESES USD 5.155,77 CTA. 5970 CUENTA UNICA DEL TESORO EN DOLARES AMERICANOS LIB. 00099021001</t>
  </si>
  <si>
    <t>PAGO A IDA PRÉSTAMO 3854-BO VCTO. 15-ago-2016 POR CUENTA DE TGN , NTI. 008133 VALOR 15-ago-2016 CAPITAL USD 457.146,21 INTERESES USD 29.847,36 CTA. 5970 CUENTA UNICA DEL TESORO EN DOLARES AMERICANOS LIB. 00099021001</t>
  </si>
  <si>
    <t>PAGO A IDA PRÉSTAMO 3942-BO VCTO. 15-ago-2016 POR CUENTA DE TGN , NTI. 008134 VALOR 15-ago-2016 CAPITAL USD 1.209.340,60 INTERESES USD 83.532,23 CTA. 5970 CUENTA UNICA DEL TESORO EN DOLARES AMERICANOS LIB. 00099021001</t>
  </si>
  <si>
    <t>PAGO A IDA PRÉSTAMO 4067-0-BO VCTO. 15-ago-2016 POR CUENTA DE TGN , NTI. 008136 VALOR 15-ago-2016 CAPITAL USD 175.776,25 INTERESES USD 53.357,85 CTA. 5970 CUENTA UNICA DEL TESORO EN DOLARES AMERICANOS LIB. 00099021001</t>
  </si>
  <si>
    <t>PAGO A IDA PRÉSTAMO 4068-BO VCTO. 15-ago-2016 POR CUENTA DE TGN , NTI. 008138 VALOR 15-ago-2016 CAPITAL USD 332.209,59 INTERESES USD 100.844,07 CTA. 5970 CUENTA UNICA DEL TESORO EN DOLARES AMERICANOS LIB. 00099021001</t>
  </si>
  <si>
    <t>PAGO A IDA PRÉSTAMO 4366-BO VCTO. 15-ago-2016 POR CUENTA DE TGN , NTI. 008141 VALOR 15-ago-2016 INTERESES USD 50.485,46 CTA. 5970 CUENTA UNICA DEL TESORO EN DOLARES AMERICANOS LIB. 00099021001</t>
  </si>
  <si>
    <t>PAGO A IDA PRÉSTAMO 4377-BO VCTO. 15-ago-2016 POR CUENTA DE TGN , NTI. 008142 VALOR 15-ago-2016 INTERESES USD 17.801,59 CTA. 5970 CUENTA UNICA DEL TESORO EN DOLARES AMERICANOS LIB. 00099021001</t>
  </si>
  <si>
    <t>PAGO A IDA PRÉSTAMO 4378-BO VCTO. 15-ago-2016 POR CUENTA DE TGN , NTI. 008143 VALOR 15-ago-2016 INTERESES USD 64.876,27 CTA. 5970 CUENTA UNICA DEL TESORO EN DOLARES AMERICANOS LIB. 00099021001</t>
  </si>
  <si>
    <t>PAGO A IDA PRÉSTAMO 4379-BO VCTO. 15-ago-2016 POR CUENTA DE TGN , NTI. 008144 VALOR 15-ago-2016 INTERESES USD 33.650,27 CTA. 5970 CUENTA UNICA DEL TESORO EN DOLARES AMERICANOS LIB. 00099021001</t>
  </si>
  <si>
    <t>PAGO A IDA PRÉSTAMO 4396-BO VCTO. 15-ago-2016 POR CUENTA DE TGN , NTI. 008170 VALOR 15-ago-2016 INTERESES USD 42.058,83 CTA. 5970 CUENTA UNICA DEL TESORO EN DOLARES AMERICANOS LIB. 00099021001</t>
  </si>
  <si>
    <t>PAGO A IDA PRÉSTAMO 4382-BO VCTO. 15-ago-2016 POR CUENTA DE TGN , NTI. 008146 VALOR 15-ago-2016 INTERESES USD 36.445,26 CTA. 5970 CUENTA UNICA DEL TESORO EN DOLARES AMERICANOS LIB. 00099021001</t>
  </si>
  <si>
    <t>PAGO A BIRF PRÉSTAMO BIRF 7214-BO VCTO. 15-ago-2016 POR CUENTA DE TGN , NTI. 008156 VALOR 15-ago-2016 CAPITAL USD 4.170,00 INTERESES USD 490,72 CTA. 5970 CUENTA UNICA DEL TESORO EN DOLARES AMERICANOS LIB. 00099021001</t>
  </si>
  <si>
    <t>PAGO A IDA PRÉSTAMO 5170-BO VCTO. 15-ago-2016 POR CUENTA DE TGN , NTI. 008167 VALOR 15-ago-2016 INTERESES USD 266.391,30 CTA. 5970 CUENTA UNICA DEL TESORO EN DOLARES AMERICANOS LIB. 00099021001</t>
  </si>
  <si>
    <t>PAGO A IDA PRÉSTAMO 4558-BO VCTO. 15-ago-2016 POR CUENTA DE TGN , NTI. 008148 VALOR 15-ago-2016 INTERESES USD 105.722,75 CTA. 5970 CUENTA UNICA DEL TESORO EN DOLARES AMERICANOS LIB. 00099021001</t>
  </si>
  <si>
    <t>PAGO A IDA PRÉSTAMO 4440-BO VCTO. 15-ago-2016 POR CUENTA DE TGN , NTI. 008147 VALOR 15-ago-2016 INTERESES USD 12.645,13 CTA. 5970 CUENTA UNICA DEL TESORO EN DOLARES AMERICANOS LIB. 00099021001</t>
  </si>
  <si>
    <t>PAGO A IDA PRÉSTAMO 3108-BO VCTO. 15-ago-2016 POR CUENTA DE TGN , NTI. 008117 VALOR 15-ago-2016 CAPITAL USD 33.139,73 INTERESES USD 10.811,83 CTA. 5970 CUENTA UNICA DEL TESORO EN DOLARES AMERICANOS LIB. 00099021001</t>
  </si>
  <si>
    <t>NUMERO DE LIBRETACUT: 05140108002 OPERACIÓN E46 TRANSFERENCIA DEL SISTEMA FINANCIERO POR CUENTA DE TERCEROS A LA CUT EN DOLARES AMERICANOS PARA ABONO A LA CUENTA 5970034001 PARA POSTERIOR ABONO EN LA LIBRETA NUMERO 05140108002 A SOLICITUD DE EMBAJADA REA</t>
  </si>
  <si>
    <t>00592012001 DEPOSITO DE EFECTIVO, DEPOSITANTE: ANA WENDY MAMANI YUJRA, CONCEPTO: DEPÓSITO DE EFECTIVO EN DÓLARES - BOLTUR, CUENTA DE DEPOSITO: CUENTA UNICA DEL TESORO EN DOLARES AMERICANOS</t>
  </si>
  <si>
    <t>PAGO A OPEP PRÉSTAMO 714-P VCTO. 16-ago-2016 POR CUENTA DE TGN , NTI. 008053 VALOR 16-ago-2016 CAPITAL USD 105.263,00 INTERESES USD 11.579,00 CTA. 5970 CUENTA UNICA DEL TESORO EN DOLARES AMERICANOS LIB. 00099021001</t>
  </si>
  <si>
    <t xml:space="preserve">Ministerio de Desarrollo Rural y Tierras - PROGRAMA ACCESOS FIDA </t>
  </si>
  <si>
    <t>'TRANSFERENCIA'||RECIBIDA DEL EXTERIOR POR DESEMBOLSO DEL FIDA, REF.: IFAD GRANT 2000000391, REPL SPA EXP 1 DEC TO 31 DEC 2015 LIB. 00047258001 PAR US MDRYT PROGRAMA ACCESOS ASAP FIDA (REM.EXT.) SWIFT N° 11665 DEL 17/08/2016</t>
  </si>
  <si>
    <t>'TRANSFERENCIA'||RECIBIDA DEL EXTERIOR POR DESEMBOLSO DEL FIDA, REF.: IFAD GRANT 2000000391, REPL SPA EXP 1 DEC TO 31 DEC 2015 LIB. 00047258001 PAR US MDRYT PROGRAMA ACCESOS ASAP FIDA, REF.: UTILES DE ESCRITORIO</t>
  </si>
  <si>
    <t>TRANSFERENCIA RECIBIDA DEL EXTERIOR SEGÚN MENSAJES SWIFT Nos. 11740-11738 (REM.EXT.) DE FECHA 18-08-2016 POR DESEMBOLSO DE CAF PRÉSTAMO CFA009344 PROG.MAS INV.P/ RIEGO FASE IV LIBRETA N° 00287104316 FPS-USD-MIAGUA CAF FASE IV</t>
  </si>
  <si>
    <t>PAGO PRÉSTAMO BID 485-SF-BO VCTO. 18-ago-2016 POR CUENTA DE TGN , NTI. 008063 VALOR 18-ago-2016 CAPITAL USD 49.787,15 INTERESES USD 995,74 CTA. 5970 CUENTA UNICA DEL TESORO EN DOLARES AMERICANOS LIB. 00099021001</t>
  </si>
  <si>
    <t>PAGO A CAF PRÉSTAMO CFA009272 VCTO. 18-ago-2016 POR CUENTA DE TGN , NTI. 008155 VALOR 18-ago-2016 INTERESES USD 81.344,40 CTA. 5970 CUENTA UNICA DEL TESORO EN DOLARES AMERICANOS LIB. 00099021001</t>
  </si>
  <si>
    <t>PAGO A PRIV PRÉSTAMO US29731QAB32 VCTO. 22-ago-2016 POR CUENTA DE TGN , NTI. 008153 VALOR 19-ago-2016 INTERESES USD 14.875.000,00 CTA. 5970 CUENTA UNICA DEL TESORO EN DOLARES AMERICANOS LIB. 00099021001</t>
  </si>
  <si>
    <t>PAGO A CAF PRÉSTAMO CFA004991 VCTO. 22-ago-2016 POR CUENTA DE TGN , NTI. 008095 VALOR 22-ago-2016 CAPITAL USD 1.368.750,00 INTERESES USD 220.937,88 CTA. 5970 CUENTA UNICA DEL TESORO EN DOLARES AMERICANOS LIB. 00099021001</t>
  </si>
  <si>
    <t>PAGO A CAF PRÉSTAMO CFA004987 VCTO. 22-ago-2016 POR CUENTA DE TGN , NTI. 008093 VALOR 22-ago-2016 CAPITAL USD 5.925.892,86 INTERESES USD 830.706,28 CTA. 5970 CUENTA UNICA DEL TESORO EN DOLARES AMERICANOS LIB. 00099021001</t>
  </si>
  <si>
    <t>PAGO A CAF PRÉSTAMO CFA004986 VCTO. 22-ago-2016 POR CUENTA DE TGN , NTI. 008092 VALOR 22-ago-2016 CAPITAL USD 1.852.395,24 INTERESES USD 206.551,95 CTA. 5970 CUENTA UNICA DEL TESORO EN DOLARES AMERICANOS LIB. 00099021001</t>
  </si>
  <si>
    <t>PAGO A CAF PRÉSTAMO CFA004990 VCTO. 22-ago-2016 POR CUENTA DE TGN , NTI. 008094 VALOR 22-ago-2016 CAPITAL USD 1.633.928,56 INTERESES USD 229.048,14 CTA. 5970 CUENTA UNICA DEL TESORO EN DOLARES AMERICANOS LIB. 00099021001</t>
  </si>
  <si>
    <t>||TRANSFERENCIA POR COBRO DE COMISIÓN QUE EFECTÚA EL BANK OF TOKYO-MITSUBISHI UFJ, LTD. POR PAGO DEL PRÉSTAMO BV-P5, VCTO. 20/08/2016, SEGÚN SWIFT N° 11826 DEL 22/08/2016 LIBRETA N° 00099021001 RECURSOS ORDINARIOS DOLARES AMERICANOS 5970, REF.: COMISIONES BANCARIAS</t>
  </si>
  <si>
    <t>PAGO A JBIC PRÉSTAMO BV-P5 VCTO. 20-ago-2016 POR CUENTA DE TGN , NTI. 008194 VALOR 22-ago-2016 COMISIONES JPY 1.244.082,00 CTA. 5970 CUENTA UNICA DEL TESORO EN DOLARES AMERICANOS LIB. 00099021001</t>
  </si>
  <si>
    <t>PAGO A EXIMBANK COREA PRÉSTAMO EDCF BOL NO. 2 VCTO. 20-ago-2016 POR CUENTA DE TGN , NTI. 008211 VALOR 23-ago-2016 INTERESES KRW 11.865.240,00 CTA. 5970 CUENTA UNICA DEL TESORO EN DOLARES AMERICANOS LIB. 00099021001</t>
  </si>
  <si>
    <t xml:space="preserve">Ministerio de Medio Ambiente y Agua - Control de Glaciares Tropicales Andinos </t>
  </si>
  <si>
    <t>'TRANSFERENCIA'||RECIBIDA DEL EXTERIOR POR DESEMBOLSO DEL BID, REF.: ATN-FM-15060-BO REQ 0001 OPS0201633533A (REMESAS DEL EXTERIOR) LIBRETA N°00086048002-US ACTUAL.ESTRATEGIA DE BIODIVERSIDAD (REM.EXT)SG.SWIFT N°11977 DEL 24/08/2016</t>
  </si>
  <si>
    <t>'TRANSFERENCIA'||DE FONDOS POR DESEMBOLSO DEL BID, REF.: GRT-WS-12956-BO-1 REQ 0015 OPS0201636181A (REMESAS DEL EXTERIOR) LIB.00086058002 MMAYA-US PROG.AGUA POT.SAMTO.P/PEQ.LOCAL.COMUN.RURALES BOL.SWIFT11976 DEL 24/08/2016</t>
  </si>
  <si>
    <t>TRANSFERENCIA DE FONDOS AL EXTERIOR A SOLICITUD DE TESORO GENERAL DE LA NACION SEGUN SOLICITUD 508 REF: PAGO A LA ORGANIZACIÓN INTERNACIONAL DE POLICÍA CRIMINAL (OIPC-INTERPOL), POR CONCEPTO DE MEMBRESÍA POR EUROS38.175,00 SEGÚN SOLICITUD VRE-DGRM-CS-11/2016. EQUIVALENTES 43.157,06 USD LIB. 00099021001 TGN-RECURSOS ORDINARIOS (3987) POR DIFERENCIAL CAMBIARIO</t>
  </si>
  <si>
    <t>'TRANSFERENCIA'||DE FONDOS POR DESEMBOLSO DEL BID, REF.: GRT-WS-12956-BO-1 REQ 0015 OPS0201636181A (REMESAS DEL EXTERIOR) LIB.00086058002 MMAYA-US PROG.AGUA POT.SAMTO.P/PEQ.LOCAL.COMUN.RURALES BOL.REF.:UTILES DE ESCRITORIO</t>
  </si>
  <si>
    <t>'TRANSFERENCIA'||RECIBIDA DEL EXTERIOR POR DESEMBOLSO DEL BID, REF.: ATN-FM-15060-BO REQ 0001 OPS0201633533A (REMESAS DEL EXTERIOR) LIBRETA N°00086048002-US ACTUAL.ESTRATEGIA DE BIODIVERSIDAD REF.: UTILES DE ESCRITORIO</t>
  </si>
  <si>
    <t>AJUSTE COMPLEMENTARIO POR REVALORIZACION SALDOS DE ACTIVOS DE RESERVA Y OBLIGACIONES MONEDA EXTRANJERA (DOLARES) Saldo MO = -667669760.74 ;Bs/Mo: 6.86000000000 ;Saldo Bs: -4580214558.66</t>
  </si>
  <si>
    <t>Unidad de Análisis de Politicas Sociales y Economicas</t>
  </si>
  <si>
    <t>TRANSFERENCIA RECIBIDA DEL EXTERIOR SEGÚN MENSAJES SWIFT Nos. 12011-12010 (REM.EXT.) DE FECHA 25-08-2016 POR DESEMBOLSO DE IDA PRÉSTAMO 5461-BO MEJ.EMPLEAB.ING.LABORAL JOVEN LIBRETA N° 00210014302 UDAPE-BM/MEJ. DE LA EMPLEABILIDAD Y LOS INGRESOS LABORALES DE LOS JOVENES</t>
  </si>
  <si>
    <t>'TRANSFERENCIA'||RECIBIDA DEL EXTERIOR POR DESEMBOLSO DEL BIRF REF.: CTPS106870280005 TF 18119 001 3 PARA EL MMAYA. LIB.N°00861008002 MMAYA-UCP PPCR F-2 $U$ SEGÚN SWIFT N°12077 DE LA FECHA</t>
  </si>
  <si>
    <t>'TRANSFERENCIA'||RECIBIDA DEL EXTERIOR POR DESEMBOLSO DEL BIRF REF.: CTPS106870280005 TF 18119 001 3 PARA EL MMAYA. LIB.N°00861008002 MMAYA-UCP PPCR F-2 $U REF.: UTILES DE ESCRITORIO</t>
  </si>
  <si>
    <t>PAGO A CAF PRÉSTAMO CFA003747 VCTO. 26-ago-2016 POR CUENTA DE TGN , NTI. 008096 VALOR 26-ago-2016 CAPITAL USD 91.089,62 INTERESES USD 16.345,77 CTA. 5970 CUENTA UNICA DEL TESORO EN DOLARES AMERICANOS LIB. 00099021001</t>
  </si>
  <si>
    <t>TRANSFERENCIA RECIBIDA DEL EXTERIOR SEGÚN MENSAJES SWIFT Nos. 12188-12179 (REM.EXT.) DE FECHA 29-08-2016 POR DESEMBOLSO DE CAF PRÉSTAMO CFA008089 PROY CARRET. UYUNI-TUPIZA LIBRETA N° 00291014339 ABC - USD - CFA 8089 CARRETERA UYUNI TUPIZA</t>
  </si>
  <si>
    <t>TRANSFERENCIA RECIBIDA DEL EXTERIOR SEGÚN MENSAJES SWIFT Nos. 12189-12180 (REM.EXT.) DE FECHA 29-08-2016 POR DESEMBOLSO DE CAF PRÉSTAMO CFA008839 CARRETERA CARACOLLO-COLQUIRI LIBRETA N° 02910104368 ABC-USD-CAF 8839 PROY. CONST. CARRETERA CARACOLLO COLQUIRI</t>
  </si>
  <si>
    <t>00291012001 DEP.DE CHEQ.AJENOS,RET.DE CAM.,CONCEPTO: ALQUILER ANUAL TRAMO CHIMORE - IVIRGANZAMA,DEP.: NUEVATEL PCS DE BOLIVIA S.A. , PROCEDENCIA: BANCO BISA S.A., CHEQUE: 59247, FECHA DE EMISION:17/08/2016</t>
  </si>
  <si>
    <t>00099021001 DEPOSITO DE EFECTIVO, DEPOSITANTE: JAIME VALDIVIA ALMANZA, CONCEPTO: PAGO A CUENTA DE JAIME VALDIVIA ALMANZA, SEGUN ACTA DE COMPROMISO 23/06/2016 CON MIN. RELACIONES EXT, CUENTA DE DEPOSITO: CUENTA UNICA DEL TESORO EN DOLARES AMERICANOS</t>
  </si>
  <si>
    <t>PAGO A BID PRÉSTAMO 3091/BL-BO VCTO. 27-ago-2016 POR CUENTA DE TGN , NTI. 008237 VALOR 29-ago-2016 INTERESES USD 1.491,80 CTA. 5970 CUENTA UNICA DEL TESORO EN DOLARES AMERICANOS LIB. 00099021001</t>
  </si>
  <si>
    <t>PAGO A BID PRÉSTAMO 3091/BL-BO VCTO. 27-ago-2016 POR CUENTA DE TGN , NTI. 008122 VALOR 29-ago-2016 INTERESES USD 46.624,27 COMISIONES USD 56.362,43 CTA. 5970 CUENTA UNICA DEL TESORO EN DOLARES AMERICANOS LIB. 00099021001</t>
  </si>
  <si>
    <t>TRANSFERENCIA RECIBIDA DEL EXTERIOR SEGÚN MENSAJES SWIFT Nos. 12241-12239 (REM.EXT.) DE FECHA 30-08-2016 POR DESEMBOLSO DE CAF PRÉSTAMO CFA008239 CARRETERA PADILLA-EL SALTO LIBRETA N° 00291014341 ABC-USD-CAF 8239 CARRETERA PADILLA EL SALTO</t>
  </si>
  <si>
    <t>TRANSFERENCIA RECIBIDA DEL EXTERIOR SEGÚN MENSAJES SWIFT Nos. 12329-12316 (REM.EXT.) DE FECHA 31-08-2016 POR DESEMBOLSO DE BID PRÉSTAMO 2828/BL-BO REQ 0003 OPS0201638507A LIBRETA N° 00287104315 FPS-U$-INTERNADOS BID 2828/BL-BO</t>
  </si>
  <si>
    <t>00099021001 DEP.DE CHEQ.AJENOS,RET.DE CAM.,CONCEPTO: FONDESIF-DEVOLUCION ASISTENCIA TECNICA 12VA CUOTA,DEP.: FUNDACION SARTAWI , PROCEDENCIA: BANCO UNION S.A., CHEQUE: 77, FECHA DE EMISION:30/08/2016</t>
  </si>
  <si>
    <t>TRANSFERENCIA RECIBIDA DEL EXTERIOR SEGÚN MENSAJES SWIFT Nos. 12330-12317 (REM.EXT.) DE FECHA 31-08-2016 POR DESEMBOLSO DE BID PRÉSTAMO 2828/BL-BO REQ 0003 OPS0201638507A LIBRETA N° 00287104315 FPS-U$-INTERNADOS BID 2828/BL-BO</t>
  </si>
  <si>
    <t>PAGO A OPEP PRÉSTAMO 766-H VCTO. 28-ago-2016 POR CUENTA DE TGN , NTI. 008054 VALOR 31-ago-2016 CAPITAL USD 157.690,00 INTERESES USD 3.154,41 CTA. 5970 CUENTA UNICA DEL TESORO EN DOLARES AMERICANOS LIB. 00099021001</t>
  </si>
  <si>
    <t>PAGO A BID PRÉSTAMO 2252/BL-BO VCTO. 01-sep-2016 POR CUENTA DE TGN , NTI. 008241 VALOR 01-sep-2016 CAPITAL USD 287.688,49 INTERESES USD 309.652,96 CTA. 5970 CUENTA UNICA DEL TESORO EN DOLARES AMERICANOS LIB. 00099021001</t>
  </si>
  <si>
    <t>PAGO A BID PRÉSTAMO 2252/BL-BO VCTO. 01-sep-2016 POR CUENTA DE TGN , NTI. 008242 VALOR 01-sep-2016 INTERESES USD 7.438,13 CTA. 5970 CUENTA UNICA DEL TESORO EN DOLARES AMERICANOS LIB. 00099021001</t>
  </si>
  <si>
    <t>PAGO PRÉSTAMO BID 126-TF-BO VCTO. 06-sep-2016 POR CUENTA DE TGN , NTI. 008236 VALOR 06-sep-2016 CAPITAL USD 66.666,66 INTERESES USD 8.000,00 CTA. 5970 CUENTA UNICA DEL TESORO EN DOLARES AMERICANOS LIB. 00099021001</t>
  </si>
  <si>
    <t>PAGO A PROEX BRASIL PRÉSTAMO CONV. CRED. 04.03.09 VCTO. 05-sep-2016 POR CUENTA DE TGN , NTI. 008233 VALOR 06-sep-2016 CAPITAL USD 1.134.818,69 INTERESES USD 301.609,59 CTA. 5970 CUENTA UNICA DEL TESORO EN DOLARES AMERICANOS LIB. 00099021001</t>
  </si>
  <si>
    <t>PAGO A CAF PRÉSTAMO CFA003565 VCTO. 06-sep-2016 POR CUENTA DE TGN , NTI. 008214 VALOR 06-sep-2016 CAPITAL USD 1.576.299,16 INTERESES USD 352.465,42 CTA. 5970 CUENTA UNICA DEL TESORO EN DOLARES AMERICANOS LIB. 00099021001</t>
  </si>
  <si>
    <t>BOLTUR</t>
  </si>
  <si>
    <t>00592012001 DEP.DE CHEQ.AJENOS,RET.DE CAM.,CONCEPTO: DEVOLUCIÓN,DEP.: BOLTUR , PROCEDENCIA: BANCO BISA S.A., CHEQUE: 57170, FECHA DE EMISION:01/09/2016</t>
  </si>
  <si>
    <t xml:space="preserve">Instituto Nacional de Innovación Agropecuaria y Forestal </t>
  </si>
  <si>
    <t>TRANSFERENCIA RECIBIDA DEL EXTERIOR SEGÚN MENSAJES SWIFT Nos. 12727-12726 (REM.EXT.) DE FECHA 09-09-2016 POR DESEMBOLSO DE IDA PRÉSTAMO 5003-BO 001 60 CTPS107041780005 LIBRETA N° 02220104302 INIAF-US PROYECTO INNOVACION Y SERVICIOS AGRICOLAS</t>
  </si>
  <si>
    <t>TRANSFERENCIA RECIBIDA DEL EXTERIOR SEGÚN MENSAJES SWIFT Nos. 12727-12726 (REM.EXT.) DE FECHA 09-09-2016 POR DESEMBOLSO DE IDA PRÉSTAMO 5003-BO 001 60 CTPS107041780005 LIBRETA N° 02220104302 INIAF-US PROYECTO INNOVACION Y SERVICIOS AGRICOLAS REF.: UTILES DE ESCRITORIO</t>
  </si>
  <si>
    <t>PAGO A BID PRÉSTAMO 993-SF-BO VCTO. 10-sep-2016 POR CUENTA DE TGN , NTI. 008243 VALOR 12-sep-2016 CAPITAL USD 4.862,68 INTERESES USD 2.102,38 CTA. 5970 CUENTA UNICA DEL TESORO EN DOLARES AMERICANOS LIB. 00099021001</t>
  </si>
  <si>
    <t>PAGO A BID PRÉSTAMO 995-SF-BO VCTO. 10-sep-2016 POR CUENTA DE TGN , NTI. 008258 VALOR 12-sep-2016 CAPITAL USD 20.063,30 INTERESES USD 8.674,36 CTA. 5970 CUENTA UNICA DEL TESORO EN DOLARES AMERICANOS LIB. 00099021001</t>
  </si>
  <si>
    <t>PAGO A BID PRÉSTAMO 1075-SF-BO-5 VCTO. 10-sep-2016 POR CUENTA DE TGN , NTI. 008254 VALOR 12-sep-2016 CAPITAL USD 109.129,53 INTERESES USD 47.182,12 CTA. 5970 CUENTA UNICA DEL TESORO EN DOLARES AMERICANOS LIB. 00099021001</t>
  </si>
  <si>
    <t>PAGO A ICO ESPAÑA PRÉSTAMO 01020038.0 VCTO. 10-sep-2016 POR CUENTA DE TGN , NTI. 008301 VALOR 12-sep-2016 CAPITAL EUR 195.791,12 INTERESES EUR 7.505,33 CTA. 5970 CUENTA UNICA DEL TESORO EN DOLARES AMERICANOS LIB. 00099021001</t>
  </si>
  <si>
    <t>NUMERO DE LIBRETACUT: 00291012001 OPERACIÓN E46 TRANSFERENCIA DEL SISTEMA FINANCIERO POR CUENTA DE TERCEROS A LA CUT EN DOLARES AMERICANOS CUENTA UNICA DEL TESORO 5970034001 A NOMBRE DE ADMINISTRADORA BOLIVIANA DE CARRETERAS</t>
  </si>
  <si>
    <t>TRANSFERENCIA RECIBIDA DEL EXTERIOR SEGÚN MENSAJES SWIFT Nos. 12925 - 12746 (REM.EXT.) DE FECHA 13-09-2016 Y 09/09/2016 RESPECTIVAMENTE, POR DESEMBOLSO DE OPEP PRÉSTAMO 1527-P CARR.SACABA-CHIÑATA-QUI.SUTICO LIBRETA N° 00291012001 US-ABC-OTROS RECURSOS ESPECÍFICOS</t>
  </si>
  <si>
    <t>TRANSFERENCIA RECIBIDA DEL EXTERIOR SEGÚN MENSAJES SWIFT Nos. 13077-13071 (REM.EXT.) DE FECHA 14-09-2016 POR DESEMBOLSO DE CAF PRÉSTAMO CFA009272 PROY.CARR.DOBLE VÍA SC-WARNES DESEMBOLSO NRO 3 LIBRETA N° 00291014358 ABC-USD-CAF 9272 CONSTRUCCION DOBLE VIA SANTA CRUZ WARNES (LADO ESTE)</t>
  </si>
  <si>
    <t>TRANSFERENCIA RECIBIDA DEL EXTERIOR SEGÚN MENSAJES SWIFT Nos. 13076-13070 (REM.EXT.) DE FECHA 14-09-2016 POR DESEMBOLSO DE CAF PRÉSTAMO CFA009272 PROY.CARR.DOBLE VÍA SC-WARNES DESEMBOLSO NRO. 2 LIBRETA N° 00291014358 ABC-USD-CAF 9272 CONSTRUCCION DOBLE VIA SANTA CRUZ WARNES (LADO ESTE)</t>
  </si>
  <si>
    <t>||REGULARIZACION DEL COMPROBANTE CONTABLE N°0863671 DE LA FECHA, POR OMISION DEL NUMERO DE LIBRETA DE LA CTA.5970. PARA DEBITO DE LA CTA. N°10000020000919 ENDE PROY.HIDROELECTRICO SAN JOSE-CAF.</t>
  </si>
  <si>
    <t>||REGULARIZACION DEL COMPROBANTE CONTABLE N°0863671 DE LA FECHA, POR OMISION DEL NUMERO DE LIBRETA DE LA CTA.5970. DEBITO DE LA LIBRETA N°00514017004 ENDE-USD PROY. CONST.CENTRAL HIDROELECT.SAN JOSE-CAF.</t>
  </si>
  <si>
    <t>Ministerio de Desarrollo Rural y Tierras - Proyecto de Alianzas Rurales</t>
  </si>
  <si>
    <t>TRANSFERENCIA RECIBIDA DEL EXTERIOR SEGÚN MENSAJES SWIFT Nos. 13097-13095 (REM.EXT.) DE FECHA 15-09-2016 POR DESEMBOLSO DE IDA PRÉSTAMO 5170-BO 001 PAR II 28 CTPS107106000005 LIBRETA N° 00047247002 MDRYT-PARII U$$ PROYECTO DE ALIANZAS RURALES II (AIF-5170BO)</t>
  </si>
  <si>
    <t>PAGO A IDA PRÉSTAMO 5454-BO VCTO. 15-sep-2016 POR CUENTA DE TGN , NTI. 008212 VALOR 15-sep-2016 INTERESES USD 4.050,56 CTA. 5970 CUENTA UNICA DEL TESORO EN DOLARES AMERICANOS LIB. 00099021001</t>
  </si>
  <si>
    <t>TRANSFERENCIA RECIBIDA DEL EXTERIOR SEGÚN MENSAJES SWIFT Nos. 13097-13095 (REM.EXT.) DE FECHA 15-09-2016 POR DESEMBOLSO DE IDA PRÉSTAMO 5170-BO 001 PAR II 28 CTPS107106000005 LIBRETA N° 00047247002 MDRYT-PARII U$$ PROYECTO DE ALIANZAS RURALES II (AIF-5170BO) REF.: UTILES DE ESCRITORIO</t>
  </si>
  <si>
    <t>PAGO A FONPLATA PRÉSTAMO BOL 23/2014 VCTO. 15-sep-2016 POR CUENTA DE TGN , NTI. 008299 VALOR 15-sep-2016 INTERESES USD 109.557,48 COMISIONES USD 48.138,52 CTA. 5970 CUENTA UNICA DEL TESORO EN DOLARES AMERICANOS LIB. 00099021001</t>
  </si>
  <si>
    <t>PAGO A BID PRÉSTAMO 3540/BL-BO VCTO. 15-sep-2016 POR CUENTA DE TGN , NTI. 008261 VALOR 15-sep-2016 COMISIONES USD 253.706,01 CTA. 5970 CUENTA UNICA DEL TESORO EN DOLARES AMERICANOS LIB. 00099021001</t>
  </si>
  <si>
    <t>PAGO A OPEP PRÉSTAMO 1287-P VCTO. 15-sep-2016 POR CUENTA DE TGN , NTI. 008192 VALOR 15-sep-2016 CAPITAL USD 498.180,00 INTERESES USD 259.110,72 CTA. 5970 CUENTA UNICA DEL TESORO EN DOLARES AMERICANOS LIB. 00099021001</t>
  </si>
  <si>
    <t>PAGO A OPEP PRÉSTAMO 1527-P VCTO. 15-sep-2016 POR CUENTA DE TGN , NTI. 008231 VALOR 15-sep-2016 INTERESES USD 272.153,38 CTA. 5970 CUENTA UNICA DEL TESORO EN DOLARES AMERICANOS LIB. 00099021001</t>
  </si>
  <si>
    <t>PAGO A OPEP PRÉSTAMO 654-P VCTO. 15-sep-2016 POR CUENTA DE TGN , NTI. 008191 VALOR 15-sep-2016 CAPITAL USD 91.760,00 INTERESES USD 10.100,97 CTA. 5970 CUENTA UNICA DEL TESORO EN DOLARES AMERICANOS LIB. 00099021001</t>
  </si>
  <si>
    <t>Administración de Aeropuertos y Servicios y Servicios Auxiliares  a la Navegación Aerea</t>
  </si>
  <si>
    <t>TRANSFERENCIA RECIBIDA DEL EXTERIOR SEGÚN MENSAJES SWIFT Nos. 13225 - 13215 (REM.EXT.) DE FECHA 16-09-2016 POR DESEMBOLSO DE FONPLATA PRÉSTAMO BOL 25/2015 GAF/BOL-074/2016 DESEMB. N° 1 LIBRETA N° 00512014302 AASANA-EQUIPAMIENTO AEROPUERTO ALCANTARI USD</t>
  </si>
  <si>
    <t>TRANSFERENCIA RECIBIDA DEL EXTERIOR SEGÚN MENSAJES SWIFT Nos. 13224 - 13214 (REM.EXT.) DE FECHA 16-09-2016 POR DESEMBOLSO DE FONPLATA PRÉSTAMO BOL 19/2011 GAF/BOL-073/2016 DESEMB. N° 14 LIBRETA N° 00291014329 USABCPROY.CONST.RIO URUG.STA ROSA ROCA SAN.IG.VEL.BOL19/2011</t>
  </si>
  <si>
    <t>TRANSFERENCIA RECIBIDA DEL EXTERIOR SEGÚN MENSAJES SWIFT Nos. 13225 - 13215 (REM.EXT.) DE FECHA 16-09-2016 POR DESEMBOLSO DE FONPLATA PRÉSTAMO BOL 25/2015 GAF/BOL-074/2016 DESEMB. N° 1 LIBRETA N° 00512014302 AASANA-EQUIPAMIENTO AEROPUERTO ALCANTARI USD REF.: UTILES DE ESCRITORIO</t>
  </si>
  <si>
    <t>||TRANSFERENCIA DE FONDOS SEGÚN CITE: BUN/CONLPZ/041/2016 DEL BANCO UNIÓN S.A. RECIBIDA EN LA FECHA REF: A SOLICITUD DE YPFB TRANSPORTE S.A. (TRAM-TSO-6371) ABONO EN LA LIBRETA N° 05850102001 ABE - VENTA DE SERVICIOS DE COMUNICACIÓN</t>
  </si>
  <si>
    <t>Ministerio de Planficación del Desarrollo</t>
  </si>
  <si>
    <t>00066018004 DEPOSITO DE EFECTIVO, DEPOSITANTE: MINISTERIO DE PLANIFICACION DEL DESARROLLO, CONCEPTO: REPOSICION POR COMISION BANCARIA A MPD-GRANT TF 016494 $ PROG. FORT CAP PLAN INV GEST. FID, CUENTA DE DEPOSITO: CUENTA UNICA DEL TESORO EN DOLARES AMERICANOS</t>
  </si>
  <si>
    <t>TRANSFERENCIA RECIBIDA DEL EXTERIOR SEGÚN MENSAJES SWIFT Nos. 13287-13277 (REM.EXT.) DE FECHA 19-09-2016 POR DESEMBOLSO DE CAF PRÉSTAMO CFA007151 PROG.VIAL LA Y INTEGR.FASE II DESEMB. 24 CERTIFICADO 37 LIBRETA N° 00291014330 US-ABC-PROGRAMAVIAL LA "Y" INTEGRACION-FASE II"CFA 7151"</t>
  </si>
  <si>
    <t>TRANSFERENCIA RECIBIDA DEL EXTERIOR SEGÚN MENSAJES SWIFT Nos. 13285-13275 (REM.EXT.) DE FECHA 19-09-2016 POR DESEMBOLSO DE CAF PRÉSTAMO CFA005802 CONST.DIAGONAL JAIME MENDOZA DESEMBOLSO NRO. 35 LIBRETA N° 00291014320 ABC-US-PROY.CARRETEROS DIAGONAL JAIME MENDOZA-CAF 5802</t>
  </si>
  <si>
    <t>PAGO A BID PRÉSTAMO 1031-SF-BO VCTO. 17-sep-2016 POR CUENTA DE TGN , NTI. 008273 VALOR 19-sep-2016 CAPITAL USD 272.863,76 INTERESES USD 126.203,21 CTA. 5970 CUENTA UNICA DEL TESORO EN DOLARES AMERICANOS LIB. 00099021001</t>
  </si>
  <si>
    <t>PAGO A BID PRÉSTAMO 1075-SF-BO VCTO. 18-sep-2016 POR CUENTA DE TGN , NTI. 008274 VALOR 19-sep-2016 CAPITAL USD 42.626,74 INTERESES USD 21.429,83 CTA. 5970 CUENTA UNICA DEL TESORO EN DOLARES AMERICANOS LIB. 00099021001</t>
  </si>
  <si>
    <t>PAGO A BID PRÉSTAMO 1075-SF-BO-7 VCTO. 17-sep-2016 POR CUENTA DE TGN , NTI. 008255 VALOR 19-sep-2016 CAPITAL USD 158.333,33 INTERESES USD 73.231,33 CTA. 5970 CUENTA UNICA DEL TESORO EN DOLARES AMERICANOS LIB. 00099021001</t>
  </si>
  <si>
    <t>PAGO A BID PRÉSTAMO 2365/BL-BO VCTO. 17-sep-2016 POR CUENTA DE TGN , NTI. 008251 VALOR 19-sep-2016 INTERESES USD 5.900,13 CTA. 5970 CUENTA UNICA DEL TESORO EN DOLARES AMERICANOS LIB. 00099021001</t>
  </si>
  <si>
    <t>PAGO A BID PRÉSTAMO 2365/BL-BO VCTO. 17-sep-2016 POR CUENTA DE TGN , NTI. 008272 VALOR 19-sep-2016 INTERESES USD 253.354,92 COMISIONES USD 7.657,29 CTA. 5970 CUENTA UNICA DEL TESORO EN DOLARES AMERICANOS LIB. 00099021001</t>
  </si>
  <si>
    <t>PAGO A EXIMBANK COREA PRÉSTAMO EDCF NO. BOL-1 VCTO. 20-sep-2016 POR CUENTA DE TGN , NTI. 008310 VALOR 20-sep-2016 CAPITAL KRW 593.825.000,00 INTERESES KRW 224.514.650,00 CTA. 5970 CUENTA UNICA DEL TESORO EN DOLARES AMERICANOS LIB. 00099021001</t>
  </si>
  <si>
    <t>PAGO A BID PRÉSTAMO 2771/BL-BO VCTO. 20-sep-2016 POR CUENTA DE TGN , NTI. 008197 VALOR 20-sep-2016 INTERESES USD 1.328.226,62 CTA. 5970 CUENTA UNICA DEL TESORO EN DOLARES AMERICANOS LIB. 00099021001</t>
  </si>
  <si>
    <t>PAGO A BID PRÉSTAMO 2771/BL-BO VCTO. 20-sep-2016 POR CUENTA DE TGN , NTI. 008198 VALOR 20-sep-2016 INTERESES USD 19.606,56 CTA. 5970 CUENTA UNICA DEL TESORO EN DOLARES AMERICANOS LIB. 00099021001</t>
  </si>
  <si>
    <t>Ministerio de Culturas - Programa Nacional de Turismo Comunitario</t>
  </si>
  <si>
    <t>||TRANSFERENCIA DE FONDOS AL EXTERIOR A SOLICITUD DE MINISTERIO DE CULTURAS SEGUN SOLICITUD 660 REF: PAGO ALQUILER ESPACIO JATA TRAVEL SHOWCASE, TOKIO JAPON FERIA 22-25/9/2016. MIZUHO BANK, MARUNOUCHI BRANCH, CTA. 005-2498554, SWIFT MHCBJPJT, 4.320.000.00 YENES. CAN/CBO/CA LIB00052027001 PROGRAMA NACIONAL DE TURISMO COMUNITARIO POR DIFERENCIAL CAMBIARIO</t>
  </si>
  <si>
    <t>PAGO A BID PRÉSTAMO 2719/BL-BO VCTO. 21-sep-2016 POR CUENTA DE TGN , NTI. 008263 VALOR 21-sep-2016 INTERESES USD 105.256,63 COMISIONES USD 25.692,38 CTA. 5970 CUENTA UNICA DEL TESORO EN DOLARES AMERICANOS LIB. 00099021001</t>
  </si>
  <si>
    <t>PAGO A BID PRÉSTAMO 2719/BL-BO VCTO. 21-sep-2016 POR CUENTA DE TGN , NTI. 008200 VALOR 21-sep-2016 INTERESES USD 1.815,77 CTA. 5970 CUENTA UNICA DEL TESORO EN DOLARES AMERICANOS LIB. 00099021001</t>
  </si>
  <si>
    <t>PAGO A EXIMBANK CHINA POPUL PRÉSTAMO 2004 04 114A VCTO. 21-sep-2016 POR CUENTA DE TGN , NTI. 008293 VALOR 21-sep-2016 CAPITAL RMY 1.910.703,24 INTERESES RMY 351.636,00 CTA. 5970 CUENTA UNICA DEL TESORO EN DOLARES AMERICANOS LIB. 00099021001</t>
  </si>
  <si>
    <t>PAGO A EXIMBANK CHINA POPUL PRÉSTAMO GCL (2009) 43 (294) VCTO. 21-sep-2016 POR CUENTA DE TGN , NTI. 008289 VALOR 21-sep-2016 CAPITAL RMY 9.043.802,00 INTERESES RMY 2.773.499,42 CTA. 5970 CUENTA UNICA DEL TESORO EN DOLARES AMERICANOS LIB. 00099021001</t>
  </si>
  <si>
    <t>PAGO A EXIMBANK CHINA POPUL PRÉSTAMO GCL NO.(2007)13(184) VCTO. 21-sep-2016 POR CUENTA DE TGN , NTI. 008290 VALOR 21-sep-2016 INTERESES RMY 2.861.017,94 CTA. 5970 CUENTA UNICA DEL TESORO EN DOLARES AMERICANOS LIB. 00099021001</t>
  </si>
  <si>
    <t>PAGO A EXIMBANK CHINA POPUL PRÉSTAMO GCL (2011) 41 (391) VCTO. 21-sep-2016 POR CUENTA DE TGN , NTI. 008286 VALOR 21-sep-2016 INTERESES RMY 7.323.543,14 CTA. 5970 CUENTA UNICA DEL TESORO EN DOLARES AMERICANOS LIB. 00099021001</t>
  </si>
  <si>
    <t>PAGO A BID PRÉSTAMO 2614/BL-BO VCTO. 21-sep-2016 POR CUENTA DE TGN , NTI. 008265 VALOR 21-sep-2016 INTERESES USD 145.037,71 COMISIONES USD 45.802,90 CTA. 5970 CUENTA UNICA DEL TESORO EN DOLARES AMERICANOS LIB. 00099021001</t>
  </si>
  <si>
    <t>PAGO A CAF PRÉSTAMO CFA004274 VCTO. 21-sep-2016 POR CUENTA DE TGN , NTI. 008215 VALOR 21-sep-2016 CAPITAL USD 750.000,00 INTERESES USD 144.756,25 CTA. 5970 CUENTA UNICA DEL TESORO EN DOLARES AMERICANOS LIB. 00099021001</t>
  </si>
  <si>
    <t>PAGO A CAF PRÉSTAMO CFA004295 VCTO. 21-sep-2016 POR CUENTA DE TGN , NTI. 008216 VALOR 21-sep-2016 CAPITAL USD 2.532.249,49 INTERESES USD 488.745,25 CTA. 5970 CUENTA UNICA DEL TESORO EN DOLARES AMERICANOS LIB. 00099021001</t>
  </si>
  <si>
    <t>PAGO A CAF PRÉSTAMO CFA008340 VCTO. 21-sep-2016 POR CUENTA DE TGN , NTI. 008313 VALOR 21-sep-2016 INTERESES USD 187.936,97 COMISIONES USD 105.188,00 CTA. 5970 CUENTA UNICA DEL TESORO EN DOLARES AMERICANOS LIB. 00099021001</t>
  </si>
  <si>
    <t>PAGO A BID PRÉSTAMO 2614/BL-BO VCTO. 21-sep-2016 POR CUENTA DE TGN , NTI. 008202 VALOR 21-sep-2016 INTERESES USD 3.363,45 CTA. 5970 CUENTA UNICA DEL TESORO EN DOLARES AMERICANOS LIB. 00099021001</t>
  </si>
  <si>
    <t>TRANSFERENCIA RECIBIDA DEL EXTERIOR SEGÚN MENSAJES SWIFT Nos. 13462-13426-13422 (REM.EXT.) DE FECHA 22-09-2016 POR DESEMBOLSO DE CAF PRÉSTAMO CFA008422 CARRETERA PORVENIR-PUERTO RICO DESEMBOLSO NRO.4 LIBRETA N° 00291014344 ABC-USD-CAF 8422 PROYECTO CARRETERA PORVENIR PUERTO RICO</t>
  </si>
  <si>
    <t>||TRANSFERENCIA DE FONDOS A SOL. MEFP, CITE: MEFP/VTCP/DGCP/UODP-940/2016 DE LA FECHA HRE TSO 6427 PAGO INTERES PRESTAMO EXIMBANK CHINA GLC N° (2007) 13 (184) "PROY. COMPRA - VENTA DE 2 AVIONES MA 60" - TAM. ABONO A LA LIBRETA 00099021001 TGN RECURSOS ORDINARIOS - DOLARES AMERICANOS.</t>
  </si>
  <si>
    <t>PAGO A BID PRÉSTAMO 2786/BL-BO VCTO. 22-sep-2016 POR CUENTA DE TGN , NTI. 008262 VALOR 22-sep-2016 INTERESES USD 164.195,91 COMISIONES USD 204.990,75 CTA. 5970 CUENTA UNICA DEL TESORO EN DOLARES AMERICANOS LIB. 00099021001</t>
  </si>
  <si>
    <t>PAGO A BID PRÉSTAMO 2786/BL-BO VCTO. 22-sep-2016 POR CUENTA DE TGN , NTI. 008256 VALOR 22-sep-2016 INTERESES USD 5.042,82 CTA. 5970 CUENTA UNICA DEL TESORO EN DOLARES AMERICANOS LIB. 00099021001</t>
  </si>
  <si>
    <t>TRANSFERENCIA RECIBIDA DEL EXTERIOR SEGÚN MENSAJES SWIFT Nos. 13498-13486 (REM.EXT.) DE FECHA 23-09-2016 POR DESEMBOLSO DE IDA PRÉSTAMO 5168-BO 001 GAMLP 04-2016 CTPS107270850005 LIBRETA N° 00099037014 PAR-IDA 5168 - USD - PROY. INFRAESTRUCTURA URBANA - GAMLP</t>
  </si>
  <si>
    <t>TRANSFERENCIA ENTRE CUENTAS DEL T.G.N. ME DE FECHA 23/9/2016 SEGUN NOTA MH/VTCP/DGT/UO/No.107/07 DE FECHA 14-05-2007, GOM/SOMA-E No 180/2007 DE FECHA 15-11-2007 y SOSP DOSP 115/2008 LIBRETA 00099021001 TGN-RECURSOS ORDINARIOS-DOLARES AMERICANOS (5970)</t>
  </si>
  <si>
    <t>PAGO A BID PRÉSTAMO 709-SF-BO VCTO. 24-09-2016 POR CUENTA DE YPFB TRANSPORTE SEGÚN NOTA TSC-194/2016 DE FECHA 13-09-2016 Y SWIFT 13473 DE LA FECHA, VALOR 23-09-2016 CAPITAL USD 614.745,11 INTERESES USD 173.748,17 LIBRETA 00099021001 TGN-RECURSOS ORDINARIOS - DOLARES AMERICANOS (5970)-MDRI</t>
  </si>
  <si>
    <t>PAGO A CAF PRÉSTAMO CFA007725 VCTO. 23-sep-2016 POR CUENTA DE TGN , NTI. 008221 VALOR 23-sep-2016 CAPITAL USD 1.115.528,55 INTERESES USD 288.274,68 COMISIONES USD 1.301,09 CTA. 5970 CUENTA UNICA DEL TESORO EN DOLARES AMERICANOS LIB. 00099021001</t>
  </si>
  <si>
    <t>PAGO PRÉSTAMO BID 815-SF-BO VCTO. 23-sep-2016 POR CUENTA DE TGN , NTI. 008244 VALOR 23-sep-2016 CAPITAL USD 52.524,13 INTERESES USD 12.605,79 CTA. 5970 CUENTA UNICA DEL TESORO EN DOLARES AMERICANOS LIB. 00099021001</t>
  </si>
  <si>
    <t>PAGO A BID PRÉSTAMO 964-SF-BO VCTO. 23-sep-2016 POR CUENTA DE TGN , NTI. 008281 VALOR 23-sep-2016 CAPITAL USD 14.068,08 INTERESES USD 5.657,97 CTA. 5970 CUENTA UNICA DEL TESORO EN DOLARES AMERICANOS LIB. 00099021001</t>
  </si>
  <si>
    <t>||COBRO COMISION DE PAGO DEL BANK OF TOKYO-MITSUBISHI UFJ LTD. REF.: PAGO PTMO. BID 964/SF-BO VCTO.23-09-2016 POR CUENTA DEL MEFP COD. LIQ. 8281COBRO COMISION DE PAGO DEL BANK OF TOKYO-MITSUBISHI UFJ LTD. REF.: PAGO PTMO. BID 964/SF-BO VCTO.23-09-2016 POR CUENTA DEL ME LIBRETA N°00099021001 TGN-RECURSOS ORDINARIOS-DOLARES AMERICANOS (5970)</t>
  </si>
  <si>
    <t>TRANSFERENCIA ENTRE CUENTAS DEL T.G.N. ME DE FECHA 26/9/2016 SEGUN NOTA MH/VTCP/DGT/UO/No.107/07 DE FECHA 14-05-2007, GOM/SOMA-E No 180/2007 DE FECHA 15-11-2007 y SOSP DOSP 115/2008 LIBRETA 00099021001 TGN-RECURSOS ORDINARIOS-DOLARES AMERICANOS (5970)</t>
  </si>
  <si>
    <t>PAGO A BID PRÉSTAMO 2498/BL-BO VCTO. 26-sep-2016 POR CUENTA DE TGN , NTI. 008266 VALOR 26-sep-2016 INTERESES USD 159.026,55 COMISIONES USD 6.425,21 CTA. 5970 CUENTA UNICA DEL TESORO EN DOLARES AMERICANOS LIB. 00099021001</t>
  </si>
  <si>
    <t>PAGO A BID PRÉSTAMO 2498/BL-BO VCTO. 26-sep-2016 POR CUENTA DE TGN , NTI. 008264 VALOR 26-sep-2016 INTERESES USD 4.580,48 CTA. 5970 CUENTA UNICA DEL TESORO EN DOLARES AMERICANOS LIB. 00099021001</t>
  </si>
  <si>
    <t>PAGO PRÉSTAMO BID 122-TF-BO VCTO. 24-sep-2016 POR CUENTA DE TGN , NTI. 008235 VALOR 26-sep-2016 CAPITAL USD 35.000,00 INTERESES USD 1.181,25 CTA. 5970 CUENTA UNICA DEL TESORO EN DOLARES AMERICANOS LIB. 00099021001</t>
  </si>
  <si>
    <t>PAGO PRÉSTAMO BID 549-SF-BO VCTO. 24-sep-2016 POR CUENTA DE TGN , NTI. 008203 VALOR 26-sep-2016 CAPITAL USD 23.991,66 INTERESES USD 1.199,58 CTA. 5970 CUENTA UNICA DEL TESORO EN DOLARES AMERICANOS LIB. 00099021001</t>
  </si>
  <si>
    <t>PAGO PRÉSTAMO BID 733-SF-BO VCTO. 24-sep-2016 POR CUENTA DE TGN , NTI. 008245 VALOR 26-sep-2016 CAPITAL USD 21.666,67 INTERESES USD 3.466,67 CTA. 5970 CUENTA UNICA DEL TESORO EN DOLARES AMERICANOS LIB. 00099021001</t>
  </si>
  <si>
    <t>RESPUESTA A DEBITOS Nro:000001/2009, por operación de importación a través del CPCR-ALADI.</t>
  </si>
  <si>
    <t>'TRANSFERENCIA'||RECIBIDA DEL EXTERIOR POR DESEMBOLSO DEL BID REF.: ATN-OC-13889-BOREQ 0004 OPS0201642915A (REMESAS DEL EXTERIOR) LIB. 0015018001 MIN.GOB.- USD APOYO AL FORTALECIMIENTO ONSC (REM. EXT) SWIFT N° 13608 DEL 27-09-2016</t>
  </si>
  <si>
    <t>PAGO A BID PRÉSTAMO 2061/BL-BO VCTO. 27-sep-2016 POR CUENTA DE TGN , NTI. 008253 VALOR 27-sep-2016 INTERESES USD 3.770,49 CTA. 5970 CUENTA UNICA DEL TESORO EN DOLARES AMERICANOS LIB. 00099021001</t>
  </si>
  <si>
    <t>PAGO A BID PRÉSTAMO 2061/BL-BO VCTO. 27-sep-2016 POR CUENTA DE TGN , NTI. 008302 VALOR 27-sep-2016 CAPITAL USD 145.833,33 INTERESES USD 87.215,66 CTA. 5970 CUENTA UNICA DEL TESORO EN DOLARES AMERICANOS LIB. 00099021001</t>
  </si>
  <si>
    <t>PAGO A BID PRÉSTAMO 1039-SF-BO VCTO. 27-sep-2016 POR CUENTA DE TGN , NTI. 008309 VALOR 27-sep-2016 CAPITAL USD 264.678,30 INTERESES USD 125.081,67 CTA. 5970 CUENTA UNICA DEL TESORO EN DOLARES AMERICANOS LIB. 00099021001</t>
  </si>
  <si>
    <t>'TRANSFERENCIA'||RECIBIDA DEL EXTERIOR POR DESEMBOLSO DEL BID REF.: ATN-OC-13889-BOREQ 0004 OPS0201642915A (REMESAS DEL EXTERIOR) LIB. 0015018001 MIN. GOB. - USD APOYO AL FORTALECIMIENTO ONSC REF:UTILES DE ESCRITORIO</t>
  </si>
  <si>
    <t>PAGO A BID PRÉSTAMO 2057/BL-BO VCTO. 27-sep-2016 POR CUENTA DE TGN , NTI. 008276 VALOR 27-sep-2016 INTERESES USD 12.417,25 CTA. 5970 CUENTA UNICA DEL TESORO EN DOLARES AMERICANOS LIB. 00099021001</t>
  </si>
  <si>
    <t>PAGO A BID PRÉSTAMO 2057/BL-BO VCTO. 27-sep-2016 POR CUENTA DE TGN , NTI. 008277 VALOR 27-sep-2016 CAPITAL USD 479.246,28 INTERESES USD 286.602,69 CTA. 5970 CUENTA UNICA DEL TESORO EN DOLARES AMERICANOS LIB. 00099021001</t>
  </si>
  <si>
    <t>PAGO A BID PRÉSTAMO 2082/ BL-BO VCTO. 27-sep-2016 POR CUENTA DE TGN , NTI. 008307 VALOR 27-sep-2016 INTERESES USD 6.043,99 CTA. 5970 CUENTA UNICA DEL TESORO EN DOLARES AMERICANOS LIB. 00099021001</t>
  </si>
  <si>
    <t>PAGO A BID PRÉSTAMO 2082/BL - BO VCTO. 27-sep-2016 POR CUENTA DE TGN , NTI. 008306 VALOR 27-sep-2016 CAPITAL USD 233.766,57 INTERESES USD 139.804,16 CTA. 5970 CUENTA UNICA DEL TESORO EN DOLARES AMERICANOS LIB. 00099021001</t>
  </si>
  <si>
    <t>PAGO A CAF PRÉSTAMO CFA003805 VCTO. 27-sep-2016 POR CUENTA DE TGN , NTI. 008225 VALOR 27-sep-2016 CAPITAL USD 2.687.382,37 INTERESES USD 574.780,70 CTA. 5970 CUENTA UNICA DEL TESORO EN DOLARES AMERICANOS LIB. 00099021001</t>
  </si>
  <si>
    <t>PAGO A CAF PRÉSTAMO CFA003807 VCTO. 27-sep-2016 POR CUENTA DE TGN , NTI. 008224 VALOR 27-sep-2016 CAPITAL USD 4.380.611,57 INTERESES USD 936.930,68 CTA. 5970 CUENTA UNICA DEL TESORO EN DOLARES AMERICANOS LIB. 00099021001</t>
  </si>
  <si>
    <t>PAGO A CAF PRÉSTAMO CFA004616 VCTO. 27-sep-2016 POR CUENTA DE TGN , NTI. 008311 VALOR 27-sep-2016 CAPITAL USD 971.372,93 INTERESES USD 135.707,87 CTA. 5970 CUENTA UNICA DEL TESORO EN DOLARES AMERICANOS LIB. 00099021001</t>
  </si>
  <si>
    <t>PAGO A BID PRÉSTAMO 1038 SF-BO VCTO. 27-sep-2016 POR CUENTA DE TGN , NTI. 008247 VALOR 27-sep-2016 CAPITAL USD 3.907,46 INTERESES USD 1.846,54 CTA. 5970 CUENTA UNICA DEL TESORO EN DOLARES AMERICANOS LIB. 00099021001</t>
  </si>
  <si>
    <t>TRANSFERENCIA RECIBIDA DEL EXTERIOR SEGÚN MENSAJES SWIFT Nos. 13703-13701 (REM.EXT.) DE FECHA 28-09-2016 POR DESEMBOLSO DE CAF PRÉSTAMO CFA008606 PROG AGUA,SAN.,RES SOL. Y DREN SOLICITUD DESEMBOLSO N°5 LIBRETA N° 00860707001 MMAYA - $US - PROASRED CFA N° 8606</t>
  </si>
  <si>
    <t>TRANSFERENCIA RECIBIDA DEL EXTERIOR SEGÚN MENSAJES SWIFT Nos. 13702-13700 (REM.EXT.) DE FECHA 28-09-2016 POR DESEMBOLSO DE CAF PRÉSTAMO CFA008832 CARRET.V.GRANADO-LA PALIZADA SOLICITUD DESEMBOLSO N°5 LIBRETA N° 00291014357 ABC-USD-CAF 8832 CONST VILLA GRANADO PTE TAPERAS LA PALIZADA</t>
  </si>
  <si>
    <t>TRANSFERENCIA RECIBIDA DEL EXTERIOR SEGÚN MENSAJES SWIFT Nos. 13703-13701 (REM.EXT.) DE FECHA 28-09-2016 POR DESEMBOLSO DE CAF PRÉSTAMO CFA008606 PROG AGUA,SAN.,RES SOL. Y DREN SOLICITUD DESEMBOLSO N°5 LIBRETA N° 00860707001 MMAYA - $US - PROASRED CFA N° 8606 REF.: UTILES DE ESCRITORIO</t>
  </si>
  <si>
    <t>00099021001 DEP.DE CHEQ.AJENOS,RET.DE CAM.,CONCEPTO: FONDESIF-DEVOLUCION ASISTENCIA TECNICA 12VA CUOTA,DEP.: FUNDACION SARTAWWI , PROCEDENCIA: BANCO UNION S.A., CHEQUE: 84, FECHA DE EMISION:28/09/2016</t>
  </si>
  <si>
    <t>PAGO A BID PRÉSTAMO 1050-SF-BO VCTO. 29-sep-2016 POR CUENTA DE TGN , NTI. 008288 VALOR 29-sep-2016 CAPITAL USD 417.022,61 INTERESES USD 201.264,69 CTA. 5970 CUENTA UNICA DEL TESORO EN DOLARES AMERICANOS LIB. 00099021001</t>
  </si>
  <si>
    <t xml:space="preserve">Ministerio de Obras Publicas Servicios y Vivienda </t>
  </si>
  <si>
    <t>TRANSFERENCIA RECIBIDA DEL EXTERIOR SEGÚN MENSAJES SWIFT Nos. 13807-13805 (REM.EXT.) DE FECHA 30-09-2016 POR DESEMBOLSO DE BID PRÉSTAMO 2664/BL-BO REQ 0013 OPS0201643589A LIBRETA N° 00081094301 MOPSV-VMVU-PMGM-USD-PROG.MEJORA DE LA GESTION MUNICIPAL-BID</t>
  </si>
  <si>
    <t>TRANSFERENCIA RECIBIDA DEL EXTERIOR SEGÚN MENSAJES SWIFT Nos. 13808-13806 (REM.EXT.) DE FECHA 30-09-2016 POR DESEMBOLSO DE BID PRÉSTAMO 2664/BL-BO REQ 0013 OPS0201643589A LIBRETA N° 00081094301 MOPSV-VMVU-PMGM-USD-PROG.MEJORA DE LA GESTION MUNICIPAL-BID</t>
  </si>
  <si>
    <t>TRANSFERENCIA RECIBIDA DEL EXTERIOR SEGÚN MENSAJES SWIFT Nos. 13810-13742 (REM.EXT.) DE FECHA 30-09-2016 POR DESEMBOLSO DE FIDA PRÉSTAMO 800-BO PLAN VIDA PEEP LIBRETA N° 00066077002 UE MPD PROMARENA - PLAN VIDA PEEP DOLARES</t>
  </si>
  <si>
    <t>TRANSFERENCIA RECIBIDA DEL EXTERIOR SEGÚN MENSAJES SWIFT Nos. 13848-13844 (REM.EXT.) DE FECHA 30-09-2016 POR DESEMBOLSO DE BID PRÉSTAMO 2365/BL-BO REQ 0036 OPS0201641836A LIBRETA N° 00700307001 MTEPS-BID-US-PROGRAMA DE APOYO AL EMPLEO</t>
  </si>
  <si>
    <t>TRANSFERENCIA RECIBIDA DEL EXTERIOR SEGÚN MENSAJES SWIFT Nos. 13851-13847 (REM.EXT.) DE FECHA 30-09-2016 POR DESEMBOLSO DE CAF PRÉSTAMO CFA008340 CONST.DOBLEVIA MONTERO-CRISTAL SOLICITUD DESEMBOLSO NRO.11 LIBRETA N° 00291014342 ABC-US-CAF 8340 PROY MONTERO TR II PTE YAPACANI PTE ICHILO</t>
  </si>
  <si>
    <t>TRANSFERENCIA RECIBIDA DEL EXTERIOR SEGÚN MENSAJES SWIFT Nos. 13850-13846 (REM.EXT.) DE FECHA 30-09-2016 POR DESEMBOLSO DE BID PRÉSTAMO 2365/BL-BO REQ 0036 OPS0201641836A LIBRETA N° 00700307001 MTEPS-BID-US-PROGRAMA DE APOYO AL EMPLEO</t>
  </si>
  <si>
    <t>PAGO A NATIXIS FRANCIA PRÉSTAMO 651-OB1 VCTO. 30-sep-2016 POR CUENTA DE TGN , NTI. 008222 VALOR 30-sep-2016 CAPITAL EUR 32.228,22 INTERESES EUR 928,44 CTA. 5970 CUENTA UNICA DEL TESORO EN DOLARES AMERICANOS LIB. 00099021001</t>
  </si>
  <si>
    <t>TRANSFERENCIA RECIBIDA DEL EXTERIOR SEGÚN MENSAJES SWIFT Nos. 13810-13742 (REM.EXT.) DE FECHA 30-09-2016 POR DESEMBOLSO DE FIDA PRÉSTAMO 800-BO PLAN VIDA PEEP LIBRETA N° 00066077002 UE MPD PROMARENA - PLAN VIDA PEEP DOLARES REF.: UTILES DE ESCRITORIO</t>
  </si>
  <si>
    <t>TRANSFERENCIA RECIBIDA DEL EXTERIOR SEGÚN MENSAJES SWIFT Nos. 13808-13806 (REM.EXT.) DE FECHA 30-09-2016 POR DESEMBOLSO DE BID PRÉSTAMO 2664/BL-BO REQ 0013 OPS0201643589A LIBRETA N° 00081094301 MOPSV-VMVU-PMGM-USD-PROG.MEJORA DE LA GESTION MUNICIPAL-BID REF.: UTILES DE ESCRITORIO</t>
  </si>
  <si>
    <t>TRANSFERENCIA RECIBIDA DEL EXTERIOR SEGÚN MENSAJES SWIFT Nos. 13848-13844 (REM.EXT.) DE FECHA 30-09-2016 POR DESEMBOLSO DE BID PRÉSTAMO 2365/BL-BO REQ 0036 OPS0201641836A LIBRETA N° 00700307001 MTEPS-BID-US-PROGRAMA DE APOYO AL EMPLEO REF.: UTILES DE ESCRITORIO</t>
  </si>
  <si>
    <t>TRANSFERENCIA RECIBIDA DEL EXTERIOR SEGÚN MENSAJES SWIFT Nos. 13807-13805 (REM.EXT.) DE FECHA 30-09-2016 POR DESEMBOLSO DE BID PRÉSTAMO 2664/BL-BO REQ 0013 OPS0201643589A LIBRETA N° 00081094301 MOPSV-VMVU-PMGM-USD-PROG.MEJORA DE LA GESTION MUNICIPAL-BID REF.: UTILES DE ESCRITORIO</t>
  </si>
  <si>
    <t>TRANSFERENCIA RECIBIDA DEL EXTERIOR SEGÚN MENSAJES SWIFT Nos. 13850-13846 (REM.EXT.) DE FECHA 30-09-2016 POR DESEMBOLSO DE BID PRÉSTAMO 2365/BL-BO REQ 0036 OPS0201641836A LIBRETA N° 00700307001 MTEPS-BID-US-PROGRAMA DE APOYO AL EMPLEO REF.: UTILES DE ESCRITORIO</t>
  </si>
  <si>
    <t>PAGO A CAF PRÉSTAMO CFA007840 VCTO. 01-jun-2016 POR CUENTA DE TGN , NTI. 007801 VALOR 01-jun-2016 CAPITAL USD 197.409,14 INTERESES USD 52.004,81 COMISIONES USD 15.011,98 CTA. 5970 CUENTA UNICA DEL TESORO EN DOLARES AMERICANOS LIB. 00099021001</t>
  </si>
  <si>
    <t>PAGO A CAF PRÉSTAMO CFA007860 VCTO. 01-jun-2016 POR CUENTA DE TGN , NTI. 007666 VALOR 01-jun-2016 INTERESES USD 385.097,48 COMISIONES USD 74.142,86 CTA. 5970 CUENTA UNICA DEL TESORO EN DOLARES AMERICANOS LIB. 00099021001</t>
  </si>
  <si>
    <t>PAGO A IDA PRÉSTAMO 4923-BO VCTO. 01-jun-2016 POR CUENTA DE TGN , NTI. 007823 VALOR 01-jun-2016 INTERESES USD 83.391,27 CTA. 5970 CUENTA UNICA DEL TESORO EN DOLARES AMERICANOS LIB. 00099021001</t>
  </si>
  <si>
    <t>AJUSTE COMPLEMENTARIO POR REVALORIZACION SALDOS DE ACTIVOS DE RESERVA Y OBLIGACIONES MONEDA EXTRANJERA (DOLARES) Saldo MO = -591603429.82 ;Bs/Mo: 6.86000000000 ;Saldo Bs: -4058399528.59</t>
  </si>
  <si>
    <t>PAGO A BID PRÉSTAMO 1927/BL-BO VCTO. 02-jun-2016 POR CUENTA DE TGN , NTI. 007765 VALOR 02-jun-2016 INTERESES USD 7.790,36 CTA. 5970 CUENTA UNICA DEL TESORO EN DOLARES AMERICANOS LIB. 00099021001</t>
  </si>
  <si>
    <t>PAGO A BID PRÉSTAMO 1927/BL-BO VCTO. 02-jun-2016 POR CUENTA DE TGN , NTI. 007764 VALOR 02-jun-2016 CAPITAL USD 309.265,46 INTERESES USD 188.682,57 CTA. 5970 CUENTA UNICA DEL TESORO EN DOLARES AMERICANOS LIB. 00099021001</t>
  </si>
  <si>
    <t>PAGO A BID PRÉSTAMO 1678-SF-BO VCTO. 02-jun-2016 POR CUENTA DE TGN , NTI. 007740 VALOR 02-jun-2016 CAPITAL USD 202.033,57 INTERESES USD 121.274,59 CTA. 5970 CUENTA UNICA DEL TESORO EN DOLARES AMERICANOS LIB. 00099021001</t>
  </si>
  <si>
    <t>||COBRO DE COMISIONES BANCARIAS REALIZADAS POR EL BANQUERO DEL EXTERIOR POR EL PAGO DE LOS PRÉSTAMOS: FND-45, FND-358 Y FND-367, VCTO. 24/04/2016 POR CUENTA DEL TGN. CTA. 5970 CUENTA UNICA DEL TESORO EN DOLARES AMERICANOS LIB. 00099021001</t>
  </si>
  <si>
    <t>PAGO A BID PRÉSTAMO 1093-SF-BO VCTO. 05-jun-2016 POR CUENTA DE TGN , NTI. 007751 VALOR 06-jun-2016 CAPITAL USD 20.396,87 INTERESES USD 10.610,66 CTA. 5970 CUENTA UNICA DEL TESORO EN DOLARES AMERICANOS LIB. 00099021001</t>
  </si>
  <si>
    <t>Ministerio de Medio Ambiente y Agua - Programa Agua y Riego para Bolivia</t>
  </si>
  <si>
    <t>TRANSFERENCIA RECIBIDA DEL EXTERIOR SEGÚN MENSAJES SWIFT Nos. 07700-07687 (REM.EXT.) DE FECHA 06-06-2016 POR DESEMBOLSO DE CAF PRÉSTAMO CFA006993 PROGRAMA AGUA Y RIEGO PARA BOLIVIA LIBRETA N° 00860704301 MMAYA-SUS-PROGRAMA AGUA Y RIEGO PARA BOLIVIA-CAF-VRHR</t>
  </si>
  <si>
    <t>||ABONO QUE SE EFECTUA EN LA CUENTA POR CONCEPTO DE INTERESES POR OPERACIONES SECURITIES LENDING CORRESPONDIENTE AL MES DE MAYO DE 2016 S/G EXTRACTO ADJUNTO DEL JPMORGAN CTA. P 62842 BCB.MIN. ECONOMIA Y FINANZAS PUBLICAS.</t>
  </si>
  <si>
    <t>TRANSFERENCIA RECIBIDA DEL EXTERIOR SEGÚN MENSAJES SWIFT Nos. 07700-07687 (REM.EXT.) DE FECHA 06-06-2016 POR DESEMBOLSO DE CAF PRÉSTAMO CFA006993 PROGRAMA AGUA Y RIEGO PARA BOLIVIA LIBRETA N° 00860704301 MMAYA-SUS-PROGRAMA AGUA Y RIEGO PARA BOLIVIA-CAF-VRHR REF.: UTILES DE ESCRITORIO</t>
  </si>
  <si>
    <t>PAGO A BID PRÉSTAMO 1091-SF-BO VCTO. 05-jun-2016 POR CUENTA DE TGN , NTI. 007859 VALOR 06-jun-2016 CAPITAL USD 160.783,14 INTERESES USD 83.641,04 CTA. 5970 CUENTA UNICA DEL TESORO EN DOLARES AMERICANOS LIB. 00099021001</t>
  </si>
  <si>
    <t>||COMISIONES QUE COBRA EL BANK OF TOKYO MITSUBISHI UFJ LTD. POR PAGO DEL PRÉSTAMO 1091/SF-BO VCTO. 05-06-2016 POR CUENTA DEL TGN. CTA. 5970 CUENTA UNICA DEL TESORO EN DOLARES AMERICANOS LIB. 00099021001</t>
  </si>
  <si>
    <t>PAGO A BID PRÉSTAMO 987/SF-BO VCTO. 07-jun-2016 POR CUENTA DE TGN , NTI. 007754 VALOR 07-jun-2016 CAPITAL USD 82.367,27 INTERESES USD 34.607,20 CTA. 5970 CUENTA UNICA DEL TESORO EN DOLARES AMERICANOS LIB. 00099021001</t>
  </si>
  <si>
    <t>PAGO A BID PRÉSTAMO 1701-SF-BO VCTO. 07-jun-2016 POR CUENTA DE TGN , NTI. 007741 VALOR 07-jun-2016 CAPITAL USD 250.000,00 INTERESES USD 150.056,15 CTA. 5970 CUENTA UNICA DEL TESORO EN DOLARES AMERICANOS LIB. 00099021001</t>
  </si>
  <si>
    <t>PAGO A GOB.CHINA PRÉSTAMO CDB 23/12/2010 VCTO. 12-jun-2016 POR CUENTA DE TGN , NTI. 007936 VALOR 07-jun-2016 CAPITAL USD 10.397.500,00 INTERESES USD 3.972.378,61 CTA. 5970 CUENTA UNICA DEL TESORO EN DOLARES AMERICANOS LIB. 00099021001</t>
  </si>
  <si>
    <t>'TRANSFERENCIA'||RECIBIDA DEL EXTERIOR POR DESEMBOLSO DEL BIRF REF.:CTPS105688830005 TF 11795 001 GAMEA ADEPI N°13 LIB.N°00990308005 DGCP-USD-PROY.DESARROLLO Y CUIDADO DE LA INFANCIA S/G SWIFT 07804 DE LA FECHA</t>
  </si>
  <si>
    <t>PAGO A BID PRÉSTAMO 1075-SF-BO-4 VCTO. 09-jun-2016 POR CUENTA DE TGN , NTI. 007752 VALOR 09-jun-2016 CAPITAL USD 64.710,00 INTERESES USD 24.598,27 CTA. 5970 CUENTA UNICA DEL TESORO EN DOLARES AMERICANOS LIB. 00099021001</t>
  </si>
  <si>
    <t>PAGO A CAF PRÉSTAMO CFA002845 VCTO. 09-jun-2016 POR CUENTA DE TGN , NTI. 007811 VALOR 09-jun-2016 CAPITAL USD 2.291.666,67 INTERESES USD 227.161,46 CTA. 5970 CUENTA UNICA DEL TESORO EN DOLARES AMERICANOS LIB. 00099021001</t>
  </si>
  <si>
    <t>||COMISIONES QUE COBRA EL BANK OF TOKIO MITSUBISHI UFJ LTD. POR EL PAGO DEL PRESTAMO BID 931/SF-BO VCTO.9-06-2016 POR CUENTA DEL TGN S/G COD.LIQ. 7870 DEL 3-06-2016 CTA. 5970 CUENTA UNICA DEL TESORO EN DOLARES AMERICANOS LIB. 00099021001</t>
  </si>
  <si>
    <t>PAGO A BID PRÉSTAMO 931-SF-BO VCTO. 09-jun-2016 POR CUENTA DE TGN , NTI. 007870 VALOR 09-jun-2016 CAPITAL USD 59.136,79 INTERESES USD 22.479,70 CTA. 5970 CUENTA UNICA DEL TESORO EN DOLARES AMERICANOS LIB. 00099021001</t>
  </si>
  <si>
    <t>PAGO PRÉSTAMO BID 929-SF-BO VCTO. 09-jun-2016 POR CUENTA DE TGN , NTI. 007835 VALOR 09-jun-2016 CAPITAL USD 118.168,14 INTERESES USD 44.919,36 CTA. 5970 CUENTA UNICA DEL TESORO EN DOLARES AMERICANOS LIB. 00099021001</t>
  </si>
  <si>
    <t>||REGULARIZACION DEL CMBTE. N° 0853575 (GOI) Y SWIFT N° 07558 AMBOS DE F. 02-06-16, SG. SWIFT N° 07801 Y 07883 DE F. 07 Y 09-06-16 Y NOTA DEL MIN. PLANIF. DES. CITE: MPD/DGAA /UF /P N° 047/2016 RECIB. EN F. 09-06-16 (TRAM-TGL-8408) PARA ABONO EN LA LIBRETA N° 00066018006 MPD-USD-FONDO VERDE PARA EL CLIMA</t>
  </si>
  <si>
    <t xml:space="preserve">Ministerio de Medio Ambiente y AGUA </t>
  </si>
  <si>
    <t>TRANSFERENCIA RECIBIDA DEL EXTERIOR SEGÚN MENSAJES SWIFT Nos. 08044-08038 (REM.EXT.) DE FECHA 14-06-2016 POR DESEMBOLSO DE CAF PRÉSTAMO CFA008606 Prog Agua,San.,Res Sol. y Dren LIBRETA N° 00860707001 MMAYA - $US - PROASRED CFA N° 8606</t>
  </si>
  <si>
    <t xml:space="preserve"> Ministerio de Medio Ambiente y Agua</t>
  </si>
  <si>
    <t>||REGULARIZACION DEL COMPROBANTE CONTABLE N° 0853691 Y MENSAJES SWIFT N° 07657 Y 07663 DE FECHA 03-06-16 Y NOTA DEL MIN.MEDIO AMBIENTE Y AGUA CITE: MMAYA/DGAA/CITE N° 281/2016 RECIBIDA EN FECHA 13-06-16 (TRAM-TGL-8550) ABONO EN LA LIBRETA N° 00086018017 MMAYA-SUS-ONUDI-PLAN IMP ESTOCOLMO COP¨S</t>
  </si>
  <si>
    <t>PAGO A CAF PRÉSTAMO CFA006993 VCTO. 14-jun-2016 POR CUENTA DE TGN , NTI. 007915 VALOR 14-jun-2016 CAPITAL USD 2.976.373,48 INTERESES USD 820.137,67 COMISIONES USD 61.952,72 CTA. 5970 CUENTA UNICA DEL TESORO EN DOLARES AMERICANOS LIB. 00099021001</t>
  </si>
  <si>
    <t>PAGO A CAF PRÉSTAMO CFA006995 VCTO. 14-jun-2016 POR CUENTA DE TGN , NTI. 007846 VALOR 14-jun-2016 CAPITAL USD 1.034.802,94 INTERESES USD 168.341,62 CTA. 5970 CUENTA UNICA DEL TESORO EN DOLARES AMERICANOS LIB. 00099021001</t>
  </si>
  <si>
    <t>PAGO A BID PRÉSTAMO 2593/BL-BO VCTO. 14-jun-2016 POR CUENTA DE TGN , NTI. 007768 VALOR 14-jun-2016 INTERESES USD 1.033.230,11 CTA. 5970 CUENTA UNICA DEL TESORO EN DOLARES AMERICANOS LIB. 00099021001</t>
  </si>
  <si>
    <t>PAGO A BID PRÉSTAMO 2593/BL-BO VCTO. 14-jun-2016 POR CUENTA DE TGN , NTI. 007767 VALOR 14-jun-2016 INTERESES USD 19.380,22 CTA. 5970 CUENTA UNICA DEL TESORO EN DOLARES AMERICANOS LIB. 00099021001</t>
  </si>
  <si>
    <t>TRANSFERENCIA RECIBIDA DEL EXTERIOR SEGÚN MENSAJES SWIFT Nos. 08044-08038 (REM.EXT.) DE FECHA 14-06-2016 POR DESEMBOLSO DE CAF PRÉSTAMO CFA008606 Prog Agua,San.,Res Sol. y Dren LIBRETA N° 00860707001 MMAYA - $US - PROASRED CFA N° 8606 REF.: UTILES DE ESCRITORIO</t>
  </si>
  <si>
    <t>TRANSFERENCIA RECIBIDA DEL EXTERIOR SEGÚN MENSAJES SWIFT Nos. 08171 - 08170 (REM.EXT.) DE FECHA 15-06-2016 POR DESEMBOLSO DE FONPLATA PRÉSTAMO BOL 24/2014 GAF/BOL-048/2016 DESEMB. N° 8 LIBRETA N° 00287074301 FPS-US RIO GRANDE IV</t>
  </si>
  <si>
    <t>PAGO A IDA PRÉSTAMO 4845-BO VCTO. 15-jun-2016 POR CUENTA DE TGN , NTI. 007836 VALOR 15-jun-2016 INTERESES USD 162.914,14 CTA. 5970 CUENTA UNICA DEL TESORO EN DOLARES AMERICANOS LIB. 00099021001</t>
  </si>
  <si>
    <t>PAGO A IDA PRÉSTAMO 5461-BO VCTO. 15-jun-2016 POR CUENTA DE TGN , NTI. 007837 VALOR 15-jun-2016 INTERESES USD 4.242,73 CTA. 5970 CUENTA UNICA DEL TESORO EN DOLARES AMERICANOS LIB. 00099021001</t>
  </si>
  <si>
    <t>PAGO A IDA PRÉSTAMO 3378-BO VCTO. 15-jun-2016 POR CUENTA DE TGN , NTI. 007825 VALOR 15-jun-2016 CAPITAL USD 7.752,93 INTERESES USD 2.377,41 CTA. 5970 CUENTA UNICA DEL TESORO EN DOLARES AMERICANOS LIB. 00099021001</t>
  </si>
  <si>
    <t>PAGO A IDA PRÉSTAMO 3471-BO VCTO. 15-jun-2016 POR CUENTA DE TGN , NTI. 007826 VALOR 15-jun-2016 CAPITAL USD 14.653,79 INTERESES USD 4.601,92 CTA. 5970 CUENTA UNICA DEL TESORO EN DOLARES AMERICANOS LIB. 00099021001</t>
  </si>
  <si>
    <t>PAGO A IDA PRÉSTAMO 2742-1-BO VCTO. 15-jun-2016 POR CUENTA DE TGN , NTI. 007830 VALOR 15-jun-2016 CAPITAL USD 23.749,28 INTERESES USD 5.794,70 CTA. 5970 CUENTA UNICA DEL TESORO EN DOLARES AMERICANOS LIB. 00099021001</t>
  </si>
  <si>
    <t>PAGO A IDA PRÉSTAMO 3541-BO VCTO. 15-jun-2016 POR CUENTA DE TGN , NTI. 007829 VALOR 15-jun-2016 CAPITAL USD 317.347,90 INTERESES USD 100.813,58 CTA. 5970 CUENTA UNICA DEL TESORO EN DOLARES AMERICANOS LIB. 00099021001</t>
  </si>
  <si>
    <t>PAGO A FONPLATA PRÉSTAMO BOL 20/2013 VCTO. 15-jun-2016 POR CUENTA DE TGN , NTI. 007816 VALOR 15-jun-2016 INTERESES USD 226.672,05 COMISIONES USD 43.206,90 CTA. 5970 CUENTA UNICA DEL TESORO EN DOLARES AMERICANOS LIB. 00099021001</t>
  </si>
  <si>
    <t>PAGO A OPEP PRÉSTAMO 604-P VCTO. 15-jun-2016 POR CUENTA DE TGN , NTI. 007828 VALOR 15-jun-2016 CAPITAL USD 84.450,00 INTERESES USD 10.137,14 CTA. 5970 CUENTA UNICA DEL TESORO EN DOLARES AMERICANOS LIB. 00099021001</t>
  </si>
  <si>
    <t>PAGO A OPEP PRÉSTAMO 1332-P VCTO. 15-jun-2016 POR CUENTA DE TGN , NTI. 007943 VALOR 15-jun-2016 CAPITAL USD 333.300,00 INTERESES USD 138.063,53 CTA. 5970 CUENTA UNICA DEL TESORO EN DOLARES AMERICANOS LIB. 00099021001</t>
  </si>
  <si>
    <t>PAGO A BID PRÉSTAMO 1075-SF-BO-6 VCTO. 15-jun-2016 POR CUENTA DE TGN , NTI. 007753 VALOR 15-jun-2016 CAPITAL USD 237.894,16 INTERESES USD 107.079,62 CTA. 5970 CUENTA UNICA DEL TESORO EN DOLARES AMERICANOS LIB. 00099021001</t>
  </si>
  <si>
    <t>PAGO A BID PRÉSTAMO 1075-SF-BO-9 VCTO. 15-jun-2016 POR CUENTA DE TGN , NTI. 007742 VALOR 15-jun-2016 CAPITAL USD 133.333,33 INTERESES USD 73.351,99 CTA. 5970 CUENTA UNICA DEL TESORO EN DOLARES AMERICANOS LIB. 00099021001</t>
  </si>
  <si>
    <t>PAGO A BID PRÉSTAMO 1075-SF-BO-10 VCTO. 15-jun-2016 POR CUENTA DE TGN , NTI. 007743 VALOR 15-jun-2016 CAPITAL USD 331.952,63 INTERESES USD 182.620,42 CTA. 5970 CUENTA UNICA DEL TESORO EN DOLARES AMERICANOS LIB. 00099021001</t>
  </si>
  <si>
    <t>PAGO A BID PRÉSTAMO 1121-SF-BO VCTO. 15-jun-2016 POR CUENTA DE TGN , NTI. 007744 VALOR 15-jun-2016 CAPITAL USD 1.645,62 INTERESES USD 938,25 CTA. 5970 CUENTA UNICA DEL TESORO EN DOLARES AMERICANOS LIB. 00099021001</t>
  </si>
  <si>
    <t>PAGO A BID PRÉSTAMO 1126-SF-BO VCTO. 15-jun-2016 POR CUENTA DE TGN , NTI. 007745 VALOR 15-jun-2016 CAPITAL USD 50.276,55 INTERESES USD 27.659,14 CTA. 5970 CUENTA UNICA DEL TESORO EN DOLARES AMERICANOS LIB. 00099021001</t>
  </si>
  <si>
    <t>PAGO A BID PRÉSTAMO 1127-SF-BO VCTO. 15-jun-2016 POR CUENTA DE TGN , NTI. 007747 VALOR 15-jun-2016 CAPITAL USD 3.150,00 INTERESES USD 1.732,94 CTA. 5970 CUENTA UNICA DEL TESORO EN DOLARES AMERICANOS LIB. 00099021001</t>
  </si>
  <si>
    <t>PAGO A BID PRÉSTAMO 1128-SF-BO VCTO. 15-jun-2016 POR CUENTA DE TGN , NTI. 007748 VALOR 15-jun-2016 CAPITAL USD 31.712,59 INTERESES USD 17.446,37 CTA. 5970 CUENTA UNICA DEL TESORO EN DOLARES AMERICANOS LIB. 00099021001</t>
  </si>
  <si>
    <t>PAGO A BID PRÉSTAMO 1512-SF-BO VCTO. 15-jun-2016 POR CUENTA DE TGN , NTI. 007749 VALOR 15-jun-2016 CAPITAL USD 272.277,62 INTERESES USD 152.514,27 CTA. 5970 CUENTA UNICA DEL TESORO EN DOLARES AMERICANOS LIB. 00099021001</t>
  </si>
  <si>
    <t>PAGO A BID PRÉSTAMO 1519-SF-BO VCTO. 15-jun-2016 POR CUENTA DE TGN , NTI. 007750 VALOR 15-jun-2016 CAPITAL USD 157.616,67 INTERESES USD 88.287,80 CTA. 5970 CUENTA UNICA DEL TESORO EN DOLARES AMERICANOS LIB. 00099021001</t>
  </si>
  <si>
    <t>PAGO A BID PRÉSTAMO 1515-SF-BO VCTO. 15-jun-2016 POR CUENTA DE TGN , NTI. 007861 VALOR 15-jun-2016 CAPITAL USD 18.915,66 INTERESES USD 10.595,47 CTA. 5970 CUENTA UNICA DEL TESORO EN DOLARES AMERICANOS LIB. 00099021001</t>
  </si>
  <si>
    <t>PAGO A BID PRÉSTAMO 2981/BL-BO VCTO. 15-jun-2016 POR CUENTA DE TGN , NTI. 007771 VALOR 15-jun-2016 INTERESES USD 42.131,61 COMISIONES USD 87.467,33 CTA. 5970 CUENTA UNICA DEL TESORO EN DOLARES AMERICANOS LIB. 00099021001</t>
  </si>
  <si>
    <t>PAGO A BID PRÉSTAMO 2981/BL-BO VCTO. 15-jun-2016 POR CUENTA DE TGN , NTI. 007770 VALOR 15-jun-2016 INTERESES USD 1.250,32 CTA. 5970 CUENTA UNICA DEL TESORO EN DOLARES AMERICANOS LIB. 00099021001</t>
  </si>
  <si>
    <t>PAGO A BID PRÉSTAMO 3534/BL-BO VCTO. 15-jun-2016 POR CUENTA DE TGN , NTI. 007769 VALOR 15-jun-2016 COMISIONES USD 55.741,30 CTA. 5970 CUENTA UNICA DEL TESORO EN DOLARES AMERICANOS LIB. 00099021001</t>
  </si>
  <si>
    <t>PAGO A BID PRÉSTAMO 1006-SF-BO VCTO. 15-jun-2016 POR CUENTA DE TGN , NTI. 007860 VALOR 15-jun-2016 CAPITAL USD 192.620,44 INTERESES USD 86.701,25 CTA. 5970 CUENTA UNICA DEL TESORO EN DOLARES AMERICANOS LIB. 00099021001</t>
  </si>
  <si>
    <t>||COMISION DEL BANQUERO POR TRANSFERENCIA REF.: PAGO PTMO. 1020/SF-BO VCTO. 13-05-2016 POR CUENTA DEL TGN, VALOR 15-06-2016. CTA. 5970 CUENTA UNICA DEL TESORO EN DOLARES AMERICANOS LIB. 00099021001</t>
  </si>
  <si>
    <t>||COBRO DE COMISIONES QUE COBRA EL BANK OF TOKYO-MITSUBISHI UFJ. LTD. POR PAGO PTMO. 1006/SF-BO VCTO. 15-06-2016 POR CUENTA DEL TGN CTA. 5970 CUENTA UNICA DEL TESORO EN DOLARES AMERICANOS LIB. 00099021001</t>
  </si>
  <si>
    <t>PAGO A ICO ESPAÑA PRÉSTAMO 01020037.0 VCTO. 15-jun-2016 POR CUENTA DE TGN , NTI. 007889 VALOR 15-jun-2016 CAPITAL USD 195.121,94 CTA. 5970 CUENTA UNICA DEL TESORO EN DOLARES AMERICANOS LIB. 00099021001</t>
  </si>
  <si>
    <t>PAGO A CAF PRÉSTAMO CFA008422 VCTO. 16-jun-2016 POR CUENTA DE TGN , NTI. 007819 VALOR 16-jun-2016 INTERESES USD 28.699,06 COMISIONES USD 242.770,31 CTA. 5970 CUENTA UNICA DEL TESORO EN DOLARES AMERICANOS LIB. 00099021001</t>
  </si>
  <si>
    <t>TRANSFERENCIA RECIBIDA DEL EXTERIOR SEGÃN MENSAJES SWIFT Nos. 08512-08503 (REM.EXT.) DE FECHA 17-06-2016 POR DESEMBOLSO DE CAF PRÃSTAMO CFA009272 PROY.CARR.DOBLE VÃA SC-WARNES LIBRETA NÂ° 00291014358 ABC-USD-CAF 9272 CONSTRUCCION DOBLE VIA SANTA CRUZ WARNES (LADO ESTE)</t>
  </si>
  <si>
    <t>00099021001 DEPOSITO DE EFECTIVO, DEPOSITANTE: COOPERATIVA EL BUEN SAMARITANO LTDA, CONCEPTO: PAGO INTERESES, CUENTA DE DEPOSITO: CUENTA UNICA DEL TESORO EN DOLARES AMERICANOS</t>
  </si>
  <si>
    <t>PAGO A CAF PRÃSTAMO CFA008785 VCTO. 17-jun-2016 POR CUENTA DE TGN , NTI. 007844 VALOR 17-jun-2016 INTERESES USD 91.488,36 COMISIONES USD 119.964,05 CTA. 5970 CUENTA UNICA DEL TESORO EN DOLARES AMERICANOS LIB. 00099021001</t>
  </si>
  <si>
    <t>PAGO A CAF PRÃSTAMO CFA008789 VCTO. 17-jun-2016 POR CUENTA DE TGN , NTI. 007897 VALOR 17-jun-2016 INTERESES USD 14.710,05 COMISIONES USD 139.562,00 CTA. 5970 CUENTA UNICA DEL TESORO EN DOLARES AMERICANOS LIB. 00099021001</t>
  </si>
  <si>
    <t>TRANSFERENCIA RECIBIDA DEL EXTERIOR SEGÃN MENSAJES SWIFT Nos. 08595-08584 (REM.EXT.) DE FECHA 20-06-2016 POR DESEMBOLSO DE CAF PRÃSTAMO CFA007142 PROGRAMA SECTORIAL TRANSPORTE LIBRETA NÂ° 00291014331 US-ABC-PROGRAMA SECTORIAL DE TRANSPORTE CFA 7142</t>
  </si>
  <si>
    <t>PAGO A CAF PRÃSTAMO CFA004808 VCTO. 20-jun-2016 POR CUENTA DE TGN , NTI. 007890 VALOR 20-jun-2016 CAPITAL USD 527.768,68 INTERESES USD 44.544,99 CTA. 5970 CUENTA UNICA DEL TESORO EN DOLARES AMERICANOS LIB. 00099021001</t>
  </si>
  <si>
    <t>PAGO A CAF PRÃSTAMO CFA003299 VCTO. 20-jun-2016 POR CUENTA DE TGN , NTI. 007845 VALOR 20-jun-2016 CAPITAL USD 3.627.889,46 INTERESES USD 479.158,54 CTA. 5970 CUENTA UNICA DEL TESORO EN DOLARES AMERICANOS LIB. 00099021001</t>
  </si>
  <si>
    <t>PAGO A CAF PRÃSTAMO CFA008089 VCTO. 20-jun-2016 POR CUENTA DE TGN , NTI. 007906 VALOR 20-jun-2016 INTERESES USD 420.835,92 COMISIONES USD 10.065,11 CTA. 5970 CUENTA UNICA DEL TESORO EN DOLARES AMERICANOS LIB. 00099021001</t>
  </si>
  <si>
    <t>PAGO A CAF PRÃSTAMO CFA008041 VCTO. 20-jun-2016 POR CUENTA DE TGN , NTI. 007817 VALOR 20-jun-2016 CAPITAL USD 566.670,83 INTERESES USD 164.670,77 CTA. 5970 CUENTA UNICA DEL TESORO EN DOLARES AMERICANOS LIB. 00099021001</t>
  </si>
  <si>
    <t>PAGO A CAF PRÃSTAMO CFA003300 VCTO. 20-jun-2016 POR CUENTA DE TGN , NTI. 007820 VALOR 20-jun-2016 CAPITAL USD 8.181.818,18 INTERESES USD 1.080.625,00 CTA. 5970 CUENTA UNICA DEL TESORO EN DOLARES AMERICANOS LIB. 00099021001</t>
  </si>
  <si>
    <t>TRANSFERENCIA RECIBIDA DEL EXTERIOR SEGÚN MENSAJES SWIFT Nos. 08624-08614 (REM.EXT.) DE FECHA 22-06-2016 POR DESEMBOLSO DE CAF PRÉSTAMO CFA008604 CARR.EPIZANA-COMARAPA-EL TORNO LIBRETA N° 00291014346 ABC-USD-CAF8604 PROY.REHAB F07- EPIZANA-COMARAPA PTE EL TORNO</t>
  </si>
  <si>
    <t>||TRANSFERENCIA DE FONDOS SEGUN CITE: CA/BUN/P.CORP/125/2016 DEL BANCO UNION S.A. RECIBIDA EN LA FECHA REF: SOLICITANTE FIDEICOMISO FPAIH-BDP SAM (TRAM-TSO-4724) ABONO EN LA LIBRETA N° 00099021001 RECURSOS ORDINARIOS</t>
  </si>
  <si>
    <t>||COBRO DE COMISIONES POR PARTE DEL BANCO DE ESPAÑA, REF.: PAGO PTMO. FIDA E-7-BO, VCTO. 15/05/2016 POR CUENTA DEL MEFP LIBRETA N° 00099021001 TGN RECURSOS ORDINARIOS - DÓLARES AMERICANOS</t>
  </si>
  <si>
    <t>PAGO A BEI PRÉSTAMO FIN 82800 VCTO. 21-jun-2016 POR CUENTA DE TGN , NTI. 007922 VALOR 22-jun-2016 INTERESES USD 133.797,25 CTA. 5970 CUENTA UNICA DEL TESORO EN DOLARES AMERICANOS LIB. 00099021001</t>
  </si>
  <si>
    <t>TRANSFERENCIA RECIBIDA DEL EXTERIOR SEGÚN MENSAJES SWIFT Nos. 08685-08676 (REM.EXT.) DE FECHA 22-06-2016 POR DESEMBOLSO DE IDA PRÉSTAMO 5003-BO 001 58 LIBRETA N° 02220104302 INIAF-US PROYECTO INNOVACION Y SERVICIOS AGRICOLAS REF.: UTILES DE ESCRITORIO</t>
  </si>
  <si>
    <t>TRANSFERENCIA RECIBIDA DEL EXTERIOR SEGÚN MENSAJES SWIFT Nos. 08889-08874 (REM.EXT.) DE FECHA 27-06-2016 POR DESEMBOLSO DE BID PRÉSTAMO 3667/BL-BO 0001 OPS0201627652A LIBRETA N° 00099021001 RECURSOS ORDINARIOS-DOLARES AMERICANOS (5970)</t>
  </si>
  <si>
    <t>TRANSFERENCIA RECIBIDA DEL EXTERIOR SEGÚN MENSAJES SWIFT Nos. 08888-08873 (REM.EXT.) DE FECHA 27-06-2016 POR DESEMBOLSO DE BID PRÉSTAMO 3667/BL-BO 0001 OPS0201627652A LIBRETA N° 00099021001 RECURSOS ORDINARIOS-DOLARES AMERICANOS (5970)</t>
  </si>
  <si>
    <t>00099021001 DEP.DE CHEQ.AJENOS,RET.DE CAM.,CONCEPTO: FONDESIF-DEVOLUCION ASISTENCIA TECNICA 9° CUOTA,DEP.: FUNDACION SARTAWI , PROCEDENCIA: BANCO UNION S.A., CHEQUE: 120, FECHA DE EMISION:30/06/2016</t>
  </si>
  <si>
    <t>TRANSFERENCIA RECIBIDA DEL EXTERIOR SEGÚN MENSAJES SWIFT Nos. 09096-09085 (REM.EXT.) DE FECHA 30-06-2016 POR DESEMBOLSO DE BID PRÉSTAMO 2440/BL-BO REQ 0018 OPS0201627780A LIBRETA N° 00099037012 DGCP-$US-PROGRAMA DE DRENAJE PLUVIAL-2440/BL-BO-BID</t>
  </si>
  <si>
    <t>NUMERO DE LIBRETACUT: 00291012001 OPERACIÓN E46 TRANSFERENCIA DEL SISTEMA FINANCIERO POR CUENTA DE TERCEROS A LA CUT EN DOLARES AMERICANOS PAGO DE ARRENDAMIENTO POR USO DEL DERECHO DE VIAS A SOLICITUD DE TOTAL E AND P BOLIVIE SUCURSAL BOLIVIA 2016 GFA 27</t>
  </si>
  <si>
    <t>||PAGO POR CUENTA DEL BISA PRESTAMO KFW 8766115 VCTO. 30-06-2016 CAPITAL USD 8,861,82 E INTERESES USD 354,47 LIBRETA N° 0099021001 "TGN RECURSOS ORDINARIOS DOLARES AMERICANOS (5970)" DIF.CAMB.A FAVOR DEL TGN</t>
  </si>
  <si>
    <t>TRANSFERENCIA RECIBIDA DEL EXTERIOR SEGÚN MENSAJES SWIFT Nos. 09060-09055 (REM.EXT.) DE FECHA 30-06-2016 POR DESEMBOLSO DE BID PRÉSTAMO 2440/BL-BO REQ 0018 OPS0201627780A LIBRETA N° 00099037012 DGCP-$US-PROGRAMA DE DRENAJE PLUVIAL-2440/BL-BO-BID</t>
  </si>
  <si>
    <t>PAGO A KFW ALEMANIA PRÉSTAMO KFW 200365650 VCTO. 30-jun-2016 POR CUENTA DE TGN , NTI. 007873 VALOR 30-jun-2016 CAPITAL EUR 338.000,00 INTERESES EUR 73.590,00 CTA. 5970 CUENTA UNICA DEL TESORO EN DOLARES AMERICANOS LIB. 00099021001</t>
  </si>
  <si>
    <t>PAGO A KFW ALEMANIA PRÉSTAMO KFW 9565037 VCTO. 30-jun-2016 POR CUENTA DE TGN , NTI. 007782 VALOR 30-jun-2016 CAPITAL EUR 10.000,00 INTERESES EUR 3.576,22 CTA. 5970 CUENTA UNICA DEL TESORO EN DOLARES AMERICANOS LIB. 00099021001</t>
  </si>
  <si>
    <t>PAGO A NATIXIS FRANCIA PRÉSTAMO 651-OB1 VCTO. 30-jun-2016 POR CUENTA DE TGN , NTI. 007918 VALOR 30-jun-2016 CAPITAL EUR 47.727,55 INTERESES EUR 1.322,11 CTA. 5970 CUENTA UNICA DEL TESORO EN DOLARES AMERICANOS LIB. 00099021001</t>
  </si>
  <si>
    <t>PAGO A KFW ALEMANIA PRÉSTAMO KFW 200565168 VCTO. 30-jun-2016 POR CUENTA DE TGN , NTI. 007875 VALOR 30-jun-2016 CAPITAL EUR 98.000,00 INTERESES EUR 22.500,00 CTA. 5970 CUENTA UNICA DEL TESORO EN DOLARES AMERICANOS LIB. 00099021001</t>
  </si>
  <si>
    <t>01</t>
  </si>
  <si>
    <t>00253014303</t>
  </si>
  <si>
    <t>Traspaso s/g Nota Nº EMAGUA-GAF-Nº 0015/2016 Reembolso al TGN por comisiones de compromisos Programa Agua y Riego para Bolivia (PROAR), en respuesta a nota MEFP/VTCP/DGCP/UODP-1095/2015</t>
  </si>
  <si>
    <t>00086014405</t>
  </si>
  <si>
    <t>Traspaso s/g Nota NºMMAyA/DGAA/Cite Nº 33/2016.APS en el marco DS 1841 de 18/12/13 y RM 654 de 10/07/14. Hace mención a la nota VDS-SC DIR.ADM Nº 872/15 del Viceministerio de Defensa Social y Sustancias Controladas</t>
  </si>
  <si>
    <t>Traspaso s/g Nota NºMMAyA/DGAA/Cite Nº 34/2016.APS en el marco DS 1841 de 18/12/13 y RM 654 de 10/07/14</t>
  </si>
  <si>
    <t>00086014403</t>
  </si>
  <si>
    <t>Traspaso s/g Nota NºMMAyA/DGAA/Cite Nº 31/2016.APS en el marco DS 1841 de 18/12/13 y RM 654 de 10/07/14</t>
  </si>
  <si>
    <t>00086018002</t>
  </si>
  <si>
    <t>Traspaso s/g Nota NºMMAyA/DGAA/Cite Nº 32/2016.APS en el marco DS 1841 de 18/12/13 y RM 654 de 10/07/14</t>
  </si>
  <si>
    <t>02</t>
  </si>
  <si>
    <t>00099021001</t>
  </si>
  <si>
    <t>Traspaso s/g Nota NºMEFP/VTCP/DGPOT/UPCFTGN/INF/Nº0164/2016.Devolución Saldos No Ejecutados MCyT-Fondo Fomento Educación Civico Patriotica</t>
  </si>
  <si>
    <t>03</t>
  </si>
  <si>
    <t>00086038006</t>
  </si>
  <si>
    <t>Traspaso s/g Nota Nº SERNAP-DA-CONT-94/2016.APS en el marco DS 1841 de 18/12/13 y RM 654 de 10/07/14</t>
  </si>
  <si>
    <t>10</t>
  </si>
  <si>
    <t>00025104401</t>
  </si>
  <si>
    <t>Traspaso s/g Notas Nº MP/UPRE/413/2016 y MEFP/VPCF/DGCF/UCCF Nº1124/2015.Devolución de recursos no ejecutados del Proy."Apoyo al Desarrollo de Agua Potable y/o Saneamiento en Áreas Periurbanas a nivel Nacional"</t>
  </si>
  <si>
    <t>00099018035</t>
  </si>
  <si>
    <t>Traspaso s/g Nota Nº MPD/VIPFE/DGGFE/UAP-000282/2016 PROGRAMA FORTALECIMIENTO DE LAS REDES DE SALUD</t>
  </si>
  <si>
    <t>Traspaso s/g Nota Nº MPD/VIPFE/DGGFE/UAP-000264/2016 PROGRAMA FORTALECIMIENTO DE LAS REDES DE SALUD</t>
  </si>
  <si>
    <t>Traspaso s/g Nota Nº MEFP/VPCF/DGCF/UCCF Nº 106/2016 y AEMP/DESP/DAF/Nº1714/2015 Devolución de Recursos</t>
  </si>
  <si>
    <t>00099014102</t>
  </si>
  <si>
    <t>Traspaso s/g Nota Nº MEFP/VPCF/DGCF/UCCF Nº 113/2016 Devolución de Recup.Reclamos Acreedores a favor del BOA Gestión 2014</t>
  </si>
  <si>
    <t>00099018024</t>
  </si>
  <si>
    <t>Traspaso s/g Nota Nº MPD/VIPFE/DGGFE/UAP-000356/2016 PROY.EQUIP. BLOQUE ONCOHEMATOLOGIA HOSPITAL DEL NIÑO DR OVIDIO ALIAGA URIA</t>
  </si>
  <si>
    <t>Traspaso s/g Notas Nº MEFP/VPCF/DGCF/UCCF Nº 155/2016 y DAB-GNAF Nº 018/2016 Devol.Recursos a ENPE por depósito erróneo</t>
  </si>
  <si>
    <t>00134012001</t>
  </si>
  <si>
    <t>Traspaso s/g nota MEFP/VTCP/DGPOT/UPCFTGN Tr. Nº0567/2016 por cobro de comisiones de Diciembre 2015.</t>
  </si>
  <si>
    <t>00212012001</t>
  </si>
  <si>
    <t>00269022001</t>
  </si>
  <si>
    <t>00272022001</t>
  </si>
  <si>
    <t>00273012001</t>
  </si>
  <si>
    <t>00292012001</t>
  </si>
  <si>
    <t>00340012003</t>
  </si>
  <si>
    <t>00347012001</t>
  </si>
  <si>
    <t>00523012001</t>
  </si>
  <si>
    <t>00867014201</t>
  </si>
  <si>
    <t>00099018025</t>
  </si>
  <si>
    <t>Traspaso s/g  Nota N° MPD/VIPFE/DGGFE/UAP-000531/2016</t>
  </si>
  <si>
    <t>Traspaso s/g  Nota EMAGUA-GAF-N° 01066/2015 y procedimiento segun nota CITE: MEFP/VPCF/DGCF/UCCF N°130/2016</t>
  </si>
  <si>
    <t>Traspaso s/g Notas NºMEFP/VTCP/DGPOT/UAIS/No.714/2016 y MEFP/VPCF/DGCF/UCCF Nº 073/2016. Devolución Recuperaciones de Reclamos a Acreedores</t>
  </si>
  <si>
    <t>Traspaso s/g Nota Nº MEFP/VPCF/DGCF/UCCF Nº 208/2016 Devolución de Recursos a la Agencia Estatal de Vivienda</t>
  </si>
  <si>
    <t>00016018003</t>
  </si>
  <si>
    <t>Traspaso s/g  Nota N° MPD/VIPFE/DGGFE/UAP-0005/2016</t>
  </si>
  <si>
    <t>Traspaso s/g  Nota N° MMAyA/DGAA/Cite N°136/2016</t>
  </si>
  <si>
    <t>00099018036</t>
  </si>
  <si>
    <t>Traspaso s/g  Nota N° MPD/VIPFE/DGGFE/UAP-000597/2016</t>
  </si>
  <si>
    <t>Traspaso s/g nota  SEDERI/DIR/DASB/N°037/2016  y procedimiento s/g nota MEFP/VPCF/DGCF/UCCF  Nº275/2016.</t>
  </si>
  <si>
    <t>Traspaso s/g nota MEFP/VTCP/DGPOT/UPCFTGN Tr. Nº0840/2016 por cobro de comisiones bancarias del mes de Enero y Febrero 2016.</t>
  </si>
  <si>
    <t>Traspaso s/g  Nota N° MPD/VIPFE/DGGFE/UAP-000814/2016</t>
  </si>
  <si>
    <t>Traspaso s/g Nota Nº MEFP/VPCF/DGCF/UCCF Nº 325/2016.Devolución de Recuperaciones de reclamos de Acreedores a favor de la Agencia Estatal de Vivienda, gestión 2014</t>
  </si>
  <si>
    <t>Traspaso s/g  Nota Of. UNID. NAL.RRHH N°0106/216 y procedimiento segun notas CITE: MEFP/VPCF/DGCF/UCCF N°308/2016 y MEFP/VTCP/DGPOT/UAIS/N°2048/2016</t>
  </si>
  <si>
    <t>00287028002</t>
  </si>
  <si>
    <t>Traspaso s/g  Nota N° FPS/GF/JGCB/TRL/129/2016</t>
  </si>
  <si>
    <t>Traspaso s/g  Nota N° MPD/VIPFE/DGGFE/UAP-001141/2016</t>
  </si>
  <si>
    <t>Traspaso s/g  Nota N° FONADAL/DGE/E/0133/2016 por devolucion de recursos y  procedimiento según Nota CITE:MEFP/VPCF/DGCF/UCCF N°328/2016</t>
  </si>
  <si>
    <t>00030018013</t>
  </si>
  <si>
    <t>Traspaso s/g  Nota N° MJ-DGAA N°244/2016 de acuerdo al Convenio Interinstitucional entre el Ministerio de Justicia y el Instituto Nacional de Estadistica "Encuesta de Prevalencia y Caracteristicas de la Violencia contra la Mujer.</t>
  </si>
  <si>
    <t>00030018014</t>
  </si>
  <si>
    <t>00066028001</t>
  </si>
  <si>
    <t>Traspaso s/g  Nota N° MPD/VIPFE/DGGFE/UAP-001284/2016</t>
  </si>
  <si>
    <t>04</t>
  </si>
  <si>
    <t>00020044201</t>
  </si>
  <si>
    <t xml:space="preserve">Traspaso s/g  Nota DGAA.Secc.Contab. N°078/16 FUERZA AÉREA BOLIVIANA </t>
  </si>
  <si>
    <t>00006011101</t>
  </si>
  <si>
    <t>Traspaso s/g  Nota VPEP-SG-DGAA N° 0480/2016</t>
  </si>
  <si>
    <t>Traspaso s/g Nota Nº MEFP/VPCF/DGCF/UCCF Nº 393/2016.Devolución de Recuperaciones de Reclamos de Acreedores a favor del Órgano Judicial, gestión 2015</t>
  </si>
  <si>
    <t>Traspaso s/g Nota Nº MEFP/VPCF/DGCF/UCCF Nº 410/2016. Dev.REcup.Reclamos Acreedores a favor de Vias Bolivia , gestiones 2011, 2013 y 2014</t>
  </si>
  <si>
    <t>Traspaso s/g nota MEFP/VTCP/DGPOT/UPCFTGN Tr. Nº1212/2016 por cobro de comisiones bancarias del mes de Marzo y Abril 2016.</t>
  </si>
  <si>
    <t>00266022001</t>
  </si>
  <si>
    <t>Traspaso s/g Notas Nº MEFP/VPCF/DGCF/UCCF Nº 426/2016 y FIN/UAF/LIQ/2016-0063 Fondo de Desarrollo Para los Pueblos Indígenas, Originario y Comunidades Campsinas - En liquidación, devolución de recursos</t>
  </si>
  <si>
    <t>00287020005</t>
  </si>
  <si>
    <t>Traspaso s/g  Nota N° FPS/GF/JGCB/TRL/187/2016</t>
  </si>
  <si>
    <t>00287100050</t>
  </si>
  <si>
    <t>Traspaso s/g  Nota N° FPS/GF/JGCB/TRL/186/2016</t>
  </si>
  <si>
    <t>00046024204</t>
  </si>
  <si>
    <t>Traspaso s/g Nota Nº MS/DGAA/UF/TES/CE/146/2016. Convenio Interinstitucional Neo.0290, R.M.0184, Informe Técnico con CITE: MS/DGAA/UF/PPTO/IT/63/2016 y MS/DGAA/UF/PPTO/NI/398/2016 y nota de traspaso presupuestario MEFP/VPCF/DGPGPG/UOEPED/N</t>
  </si>
  <si>
    <t>Traspaso s/g Nota Nº MPD/VIPFE/DGGFE/UAP-001709/2016 Desembolso UAP/08/2016 - Convenio Interinstitucional de Financiamiento CIF UAP/ESP/1253/2013</t>
  </si>
  <si>
    <t>Traspaso s/g nota MEFP/VTCP/DGPOT/UPCFTGN Tr. Nº1405/2016 por cobro de comisiones bancarias del mes de mayo/2016.</t>
  </si>
  <si>
    <t>00303014201</t>
  </si>
  <si>
    <t>00099018040</t>
  </si>
  <si>
    <t>Traspaso s/g Nota Nº MPD/VIPFE/DGGFE/UAP-001730/2016 FORTALECIMIENTO ESCUELA DE GESTIÓN PÚBLICA PLURINACIONAL EN TEMAS ESTRATÉGICOS DE ADMINISTRACIÓN Y GESTIÓN PÚBLICA</t>
  </si>
  <si>
    <t>Traspaso s/g  Nota CITE: MEFP/VTCP/DGPOT/UAIS/N°3356/2016 y procedimiento segun nota CITE: MEFP/VPCF/DGCF/UCCF/N°459/2016 por devolucion de recuperaciones de reclamos de acreedores a favor del SEDERI-PTS, gestion 2013.</t>
  </si>
  <si>
    <t>00287100001</t>
  </si>
  <si>
    <t>Traspaso s/g  Nota N° FPS/GF/JGCB/TRL/251/2016.</t>
  </si>
  <si>
    <t>Traspaso s/g  Nota N° MPD/VIPFE/DGGFE/UAP-001903/2016</t>
  </si>
  <si>
    <t>00099018030</t>
  </si>
  <si>
    <t>Traspaso s/g  Nota N° MPD/VIPFE/DGGFE/UAP-002038/2016 RECURSOS DE CONTRAVALOR</t>
  </si>
  <si>
    <t>Empresa Pública Nacional Estratégica Lácteos de Bolivia</t>
  </si>
  <si>
    <t>00574012002</t>
  </si>
  <si>
    <t>Traspaso s/g Nota Nº SEDEM/GAF/UF/2016-0141 en el marco del D.S.590 de 4 de agosto de 2010</t>
  </si>
  <si>
    <t>00582012001</t>
  </si>
  <si>
    <t>Traspaso s/g  Nota N° MPD/VIPFE/DGGFE/UAP-002121/2016 MINISTERIO DE PLANIFICACION.</t>
  </si>
  <si>
    <t>Traspaso s/g  Nota N° MPD/VIPFE/DGGFE/UAP-002166/2016 MINISTERIO DE PLANIFICACION. RECURSOS DE CONTRAVALOR.</t>
  </si>
  <si>
    <t>Traspaso s/g  Nota N° MS/DGAA/UF/TES/CE/157/2016 y procedimiento segun nota CITE: MEFP/VPCF/DGCF/UCCF N°545/2016 de la Direccion General de Contabilidad Fiscal.</t>
  </si>
  <si>
    <t>00290014101</t>
  </si>
  <si>
    <t>De: 00290014101 A: 00099021001 Traspaso s/g Notas Nº SIN/GAF/DRF/CONTAB/NOT/01104/2016 y MEFP/VPCF/DGCF/UCCF Nº 609/2016 Transferencia de Recursos al TGN por concepto de depósito erróneo</t>
  </si>
  <si>
    <t>00099018033</t>
  </si>
  <si>
    <t>De: 00099018033 A:00086018002 Traspaso s/g Notas Nº MPD/VIPFE/DGGFE/UAP-001642/2016 y MEFP/VPCF/DGCF/UCCF Nº 641/2016. Transferencia UAP/T001/2016 Programa de Apoyo Sectorial en el abastecimiento de agua y saneamiento</t>
  </si>
  <si>
    <t>00099018004</t>
  </si>
  <si>
    <t>De: 00099018004 A:00047278003 Traspaso s/g  Nota N° MPD/VIPFE/DGGFE/UAP-002298/2016 MINISTERIO DE PLANIFICACIÓN DEL DESARROLLO</t>
  </si>
  <si>
    <t>De: 00046024204 A:00020044201 Traspaso s/g  Nota N° MS/DGAA/UF/TES/CE/254/2016 MINISTERIO DE SALUD.</t>
  </si>
  <si>
    <t>De: 00099021001 A:00066021001 Traspaso s/g  Nota N° MPD/VIPFE/DGGFE/UAP-001711/2016 MINISTERIO DE PLANIFICACION DEL DESARROLLO y nota CITE: MEFP/VPCF/DGCF/UCCF Nº640/2016 POR DEVOLUCION DE RECURSOS DE SALDOS NO EJECUTADOS</t>
  </si>
  <si>
    <t>00081011101</t>
  </si>
  <si>
    <t>De: 00081011101 A:00066047001 Traspaso s/g  Nota N° MOPSV/DGAA N° 515/2016 DEL MINISTERIO DE OBRAS PUBLICAS, SERVICIOS Y VIVIENDA correspondiente a la devolucion de recursos financieros extraordinarios de los Proyectos de Preinversion Cons</t>
  </si>
  <si>
    <t>17</t>
  </si>
  <si>
    <t>00290174101</t>
  </si>
  <si>
    <t>De: 00290174101 A:00099021001 Traspaso s/g  Nota N° SIN/MASI/CG/CAF/NOT/0378 y 0386/2016 PROYECTO MASI DEL SERVICIO DE IMPUESTOS NACIONALES debido a una transferencia errónea
correspondiente al preventivo 109.</t>
  </si>
  <si>
    <t>De: 00099021001 A:00372010001 Traspaso s/g Notas Nº MEFP/VPCF/DGCF/UCCF Nº 686/2016, FIN/UAF/LIQ/2016-0090 y MEFP/VPCF/DGCF/UCCF Nº390/2016. por concepto de devolución de recursos</t>
  </si>
  <si>
    <t>De: 00212012001 A:00099021001 Traspaso s/g Nota Nº DGAF.UGF.CE Nº 0050/2016 Transferencia de recursos del INRA al TGN con la finalidad de realizar traspaso presupuestario Interinstitucional</t>
  </si>
  <si>
    <t>De: 00099014102 A:00372010003 Traspaso s/g  Nota CITE: FIN/UAF/LIQ/2016-0177 del Fondo de Desarrollo para los Pueblos Indigenas, Originarios y comunidades campesinas en liquidacion (FDPPIOYCC) y procedimiento mediante nota CITE: MEFP/VPCF/</t>
  </si>
  <si>
    <t>De: 00290014101 A:00099021001 Traspaso s/g  Nota N° SIN/GAF/DRF/CONTAB/NOT/01516/2016 SERVICIO DE IMPUESTOS NACIONALES por depositos erróneos correspondiente al preventivo 1408.</t>
  </si>
  <si>
    <t>00582012002</t>
  </si>
  <si>
    <t>De: 00582012002 A:00574012003 Traspaso s/g Nota Nº SEDEM/GG/EBA/RAF/2016-0186 Transferencia de recursos por depósito erróneo</t>
  </si>
  <si>
    <t>De: 00099018035 A:00046088001 Traspaso s/g Nota Nª MPD/VIPFE/DGGFE/UAP-002659/2016. Desembolso UAP/015/2016 Programa Fortalecimiento de las Redes de Salud CIF UAP/FRA/1185/2009 RECON</t>
  </si>
  <si>
    <t>De: 00287100001 A:00099021001 Traspaso s/g Nota Nº FPS/GF/JGCB/TRL/350/2016 Transferencia Ejec.Buena Inv. Anticipo S.I. Nº 378 CEN 2016 PROY.FPS-08-00003539, CONTR. C-FPS-08-003936 - BENI - FUENTE 41 ORGANISMO FINANCIADOR 111 "TGN"</t>
  </si>
  <si>
    <t>De: 00099018040 A:00046088004 Traspaso s/g  Nota N° MPD/VIPFE/DGGFE/UAP-002871/2016 Recursos de Contravalor</t>
  </si>
  <si>
    <t>00035011104</t>
  </si>
  <si>
    <t>De: 00035011104 A:00099021001 Traspaso s/g nota MEFP/DGAA/UF/ Nº 513/2016 por devolución de recursos por equivocación en la libreta de recursos ordinarios</t>
  </si>
  <si>
    <t>De: 00099018040 A:00046088006 Traspaso s/g Nota Nº MPD/VIPFE/DGGFE/UAP-002901/2016 Desembolso UAP/018/2016 Fortalecimiento de al Red de Laboratorios para el Diagnóstico y Vigilancia de los Síndromes Febriles</t>
  </si>
  <si>
    <t>00086018029</t>
  </si>
  <si>
    <t>De: 00086018029 A:00099021001 Traspaso s/g Nota Nº MMAyA/DGAA Nº 441/2016.APS en el marco DS 1841 de 18/12/13 y RM 654 de 10/07/14</t>
  </si>
  <si>
    <t>De: 00086018002 A:00099021001 Traspaso s/g Nota Nº MMAyA/DGAA Nº 442/2016.APS en el marco DS 1841 de 18/12/13 y RM 654 de 10/07/14</t>
  </si>
  <si>
    <t>00290024101</t>
  </si>
  <si>
    <t>De: 00290024101 A:00099021001 Traspaso s/g Nota Nº SIN/GDLPZ-I/DARH/NOT/1100/2016 Devolución de recursos por depósito erróneo</t>
  </si>
  <si>
    <t>De: 00099014102 A:00163012001 Traspaso s/g Nota Nº MEFP/VPCF/DGCF/UCCF Nº 771/2016 Devolucion de Recuperaciones de Reclamos de Acreedores a favor de la ANH, gestiones 2012 y 2013</t>
  </si>
  <si>
    <t>00585012002</t>
  </si>
  <si>
    <t>De: 00585012002 A:00099021001 Traspaso s/g Nota Nº ABE-DGE 503/2016. En cumplimiento al Decreto Supremo Nº 2899 de 15 de septiembre de 2016, para el subsidio de incentivo a la permanencia escolar Bono "Juancito Pinto" para la gestión 2016</t>
  </si>
  <si>
    <t>00099018027</t>
  </si>
  <si>
    <t>De: 00099018027 A:00066018013 Traspaso s/g Nota Nº MPD/VIPFE/DGGFE/UAP-002874/2016. Proyecto "Fortalecimiento de Actividades del Ministerio de Planificación del Desarrollo a través de la Dirección General de Gestión de la Inversión Pública</t>
  </si>
  <si>
    <t>Traspaso s/g Nota NºMMAyA/DGAA/Cite Nº 33/2016.APS en el marco DS 1841 de 18/12/13 y RM 654 de 10/07/14. Hace mención a la nota VDS-SC DIR.ADM Nº 872/15 del Viceministerio de Defensa Social y Sustancias
Controladas</t>
  </si>
  <si>
    <t>00052014102</t>
  </si>
  <si>
    <t>Traspaso s/g Notas Nº MP/UPRE/413/2016 y MEFP/VPCF/DGCF/UCCF Nº1124/2015.Devolución de recursos no ejecutados del Proy."Apoyo al Desarrollo de Agua Potable y/o Saneamiento en Áreas Periurbanas a nivel
Nacional"</t>
  </si>
  <si>
    <t>08</t>
  </si>
  <si>
    <t>00046088001</t>
  </si>
  <si>
    <t>Autoridad de Fiscalización de Empresas</t>
  </si>
  <si>
    <t>00315012004</t>
  </si>
  <si>
    <t>12</t>
  </si>
  <si>
    <t>00046128001</t>
  </si>
  <si>
    <t>00580012001</t>
  </si>
  <si>
    <t>Traspaso s/g nota N° FPS/GF/JGCB/TRL/036/2016 por cobro de costos operativos.</t>
  </si>
  <si>
    <t>00016018007</t>
  </si>
  <si>
    <t>00253014201</t>
  </si>
  <si>
    <t>00372010001</t>
  </si>
  <si>
    <t>00342012001</t>
  </si>
  <si>
    <t>Traspaso s/g  Nota N° FPS/GF/JGCB/TRL/052/2016</t>
  </si>
  <si>
    <t>00099018001</t>
  </si>
  <si>
    <t>00016011101</t>
  </si>
  <si>
    <t xml:space="preserve">Traspaso s/g Nota Nº MEFP/VPCF/DGCF/UCCF Nº 243/2016 y ADM-10/2016 Regularización de operación </t>
  </si>
  <si>
    <t>00046088002</t>
  </si>
  <si>
    <t>Traspaso s/g  Nota N° ABC/GNA/SAF/ATE/2016-0730 y aprobación segun nota CITE: MEFP/VTCP/DGCP/UODP N°335/2016.</t>
  </si>
  <si>
    <t>00046088003</t>
  </si>
  <si>
    <t>00660012002</t>
  </si>
  <si>
    <t>00047174102</t>
  </si>
  <si>
    <t>00206014401</t>
  </si>
  <si>
    <t>Traspaso s/g  Nota DGAF.UGF.CE N°0045/2016, TRANSFERENCIA DE RECURSOS DEL INRA AL TGN.</t>
  </si>
  <si>
    <t>00302014201</t>
  </si>
  <si>
    <t>Traspaso s/g  Nota N° FPS/GF/JGCB/TRL/202/2016</t>
  </si>
  <si>
    <t>Traspaso s/g  Nota N° FPS/GF/JGCB/TRL/201/2016</t>
  </si>
  <si>
    <t>00046088005</t>
  </si>
  <si>
    <t>Empresa Pública Nacional Estratégica Cartones de Bolivia</t>
  </si>
  <si>
    <t>00576012002</t>
  </si>
  <si>
    <t>00099018037</t>
  </si>
  <si>
    <t>00378012002</t>
  </si>
  <si>
    <t xml:space="preserve">De: 00588012001 A: 00378012002 Traspaso s/g Notas Nº SENATEX/CAR/DGE/004 y 009/2016 y </t>
  </si>
  <si>
    <t>00378012001</t>
  </si>
  <si>
    <t xml:space="preserve">De: 00588012002 A: 00378012001 Traspaso s/g Notas Nº SENATEX/CAR/DGE/004 y 009/2016 y </t>
  </si>
  <si>
    <t>00378014201</t>
  </si>
  <si>
    <t xml:space="preserve">De: 00588019201 A: 00378014201 Traspaso s/g Notas Nº SENATEX/CAR/DGE/004 y 009/2016 y </t>
  </si>
  <si>
    <t>00378014202</t>
  </si>
  <si>
    <t xml:space="preserve">De: 00588019202 A: 00378014202 Traspaso s/g Notas Nº SENATEX/CAR/DGE/004 y 009/2016 y </t>
  </si>
  <si>
    <t>De: 00287100050 A: 00099021001 Traspaso s/g Nota Nº FPS/GF/JGCB/TRL/285/2016 Transf. Recursos por traspaso de APL a Fuente Proy.FPS-01-3805 CONT. C-FPS-01-2910 CONV.MI AGUA 3, s/g Doc.ADj. a S.I. Nº 280/CHQ/2016 - Funete 41 Organismo Financiador</t>
  </si>
  <si>
    <t>De: 00287030001 A: 00099021001 Traspaso s/g Nota Nº FPS/GF/JGCB/TRL/284/2016 Transf. Recursos por traspaso de APL a Fuente Proy.FPS-03-3898 CONT. C-FPS-03-3719 CONV.PUENTES CBBA.s/g Doc.ADj. a S.I. Nº 281/CBBA/2016 - Funete 41 Organismo Fin</t>
  </si>
  <si>
    <t>27</t>
  </si>
  <si>
    <t>00047278003</t>
  </si>
  <si>
    <t>00066021001</t>
  </si>
  <si>
    <t>00066047001</t>
  </si>
  <si>
    <t>00372010003</t>
  </si>
  <si>
    <t>00574012003</t>
  </si>
  <si>
    <t>00046088004</t>
  </si>
  <si>
    <t>00046088006</t>
  </si>
  <si>
    <t>00163012001</t>
  </si>
  <si>
    <t>00066018013</t>
  </si>
  <si>
    <t xml:space="preserve">Traspaso s/g Notas Nº MEFP/VPCF/DGCF/UCCF Nº 524/2016 y ABC/GNA/SAF/ATE/2016-1593 </t>
  </si>
  <si>
    <t>00291012001</t>
  </si>
  <si>
    <t>Total $us</t>
  </si>
  <si>
    <t>CRÉDITO $us</t>
  </si>
  <si>
    <t>DÉBITO $us</t>
  </si>
  <si>
    <t>CRÉDITO Bs</t>
  </si>
  <si>
    <t>DÉBITO Bs</t>
  </si>
  <si>
    <t>Total Bs</t>
  </si>
  <si>
    <t>Conservatorio Plurinacional de Musica</t>
  </si>
  <si>
    <t xml:space="preserve">Servicio Geológico Minero </t>
  </si>
  <si>
    <t>Empresa Estatal de Transporte por Cable "Mi teleférico"</t>
  </si>
  <si>
    <t>Empresa Estatal "Boliviana de Turismo"</t>
  </si>
  <si>
    <t>Dirección General de Crédito Público</t>
  </si>
  <si>
    <t>Dirección General de Administración y Finanzas Territoriales</t>
  </si>
  <si>
    <t>Cuenta Contable</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</si>
  <si>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</si>
  <si>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</si>
  <si>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</si>
  <si>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</si>
  <si>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r>
      <t xml:space="preserve">CDT CREDITO PARA DIVIDENDO DE TITULOS VALOR
• </t>
    </r>
    <r>
      <rPr>
        <sz val="8"/>
        <color rgb="FF00B050"/>
        <rFont val="Calibri"/>
        <family val="2"/>
      </rPr>
      <t>Acreditación</t>
    </r>
    <r>
      <rPr>
        <sz val="8"/>
        <color theme="1"/>
        <rFont val="Calibri"/>
        <family val="2"/>
      </rPr>
      <t xml:space="preserve"> </t>
    </r>
    <r>
      <rPr>
        <sz val="8"/>
        <color rgb="FFFF0000"/>
        <rFont val="Calibri"/>
        <family val="2"/>
      </rPr>
      <t>efectuada</t>
    </r>
    <r>
      <rPr>
        <sz val="8"/>
        <color theme="1"/>
        <rFont val="Calibri"/>
        <family val="2"/>
      </rPr>
      <t xml:space="preserve"> por el BCB a cuenta del TGN por el cobro de dividendos de  titulos valores.
• Operaciones que deben ser regularizadas a través de C-21 afectando al rubro respectivo.</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</si>
  <si>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</si>
  <si>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</si>
  <si>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</si>
  <si>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</si>
  <si>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</si>
  <si>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</si>
  <si>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</si>
  <si>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</si>
  <si>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Fecha:  </t>
    </r>
    <r>
      <rPr>
        <b/>
        <sz val="12"/>
        <rFont val="Arial"/>
        <family val="2"/>
      </rPr>
      <t>09 - OCT - 2016</t>
    </r>
  </si>
  <si>
    <t>INF (***)</t>
  </si>
  <si>
    <t>(***) Los importes correspondientes a códigos INF, estará sujeto a una reclasificacion para el reporte de pendientes del siguiente mes.</t>
  </si>
  <si>
    <t>REGISTRO EN EL SIGEP</t>
  </si>
  <si>
    <t>-</t>
  </si>
  <si>
    <t>OBSERVATORIO PLURINACIONAL DE LA CALIDAD EDUCATIVA</t>
  </si>
  <si>
    <t>NUMERO DE LIBRETA CUT: 01530108006 OPERACIÓN E18  TRANSFERENCIA DEL SISTEMA FINANCIERO POR CUENTA DE TERCEROS  A LA CUT OPCE VALIDACION DE REFERENTES UNICEF FINANCIAMIENTO DE ASISTENCIA TECNICA UNICEF PAYMENT NUMBER 3160197999 REF 2016 08 10 GSS01</t>
  </si>
  <si>
    <t>CONTABILIZACION DE TRANSFERENCIAS ENTRE CUENTAS DEL T.G.N. m.e. 109</t>
  </si>
  <si>
    <t>CONTABILIZACION DE TRANSFERENCIAS ENTRE CUENTAS DEL T.G.N. m.e. 156</t>
  </si>
  <si>
    <t>MINISTERIO DE RELACIONES EXTERIORES</t>
  </si>
  <si>
    <t>VENTA DE DIVISAS CON TRANSFERENCIA DE FONDOS A SOLICITUD DE MINISTERIO DE RELACIONES EXTERIORES SEGUN SOLICITUD 228_R REF: PAGO DE HABERES DEL SERVICIO EXTERIOR DIPLOMATICO Y CONSULAR, DEL MES DE JUNIO/2016 S/G PLANILLAS 061603 LIB. 00010011102 MIN.RELACIONES EXTERIORES - GESTORIA CONSULAR LEY Nº 3108</t>
  </si>
  <si>
    <t>VENTA DE DIVISAS CON TRANSFERENCIA DE FONDOS A SOLICITUD DE MINISTERIO DE RELACIONES EXTERIORES SEGUN SOLICITUD 232_R REF: PAGO DE HABERES DEL SERVICIO EXTERIOR DIPLOMATICO Y CONSULAR, DEL MES DE JUNIO/2016 S/G PLANILLAS 061601-061604 LIB. 00099021001 TGN-RECURSOS ORDINARIOS (3987)</t>
  </si>
  <si>
    <t>||VENTA DE DIVISAS TRANSFERENCIA AL EXTRIOR  USD 3.601.76 EQUIV.CAD-4.660.68 SEGUN SOL. MINISTERIO DE EDUCACION  A F/MARISSA CASTRO MAGNANI SEGUN FORMULARIO DE SOLICITUD 001099 - 317. LIB.00099021001 TGN-REC.ORDINARIOS COBRO COMIS.BS 24.70 MJE.SWIFT BS220.-UT.BS50. DIF T/C 802.72</t>
  </si>
  <si>
    <t>TRANSFERENCIA DE FONDOS||S/G. NOTA CITE: MEFP/VTCP/DGPOT/UPCFTGN/TR/NO.0291/16 DE LA FECHA, DEL MIN.ECO.FINAN.PUB.(HRE-TSO-707), DEVOLUCION DE RECURSOS ACREDITADOS ERRONEAMENTE EN CUENTA RECAUDADORA DEL MTEPS.DEBITO DE LA LIBRETA NO.00070011102, REPOSICION UTILES DE ESCRITORIO</t>
  </si>
  <si>
    <t>TRANSFERENCIA DE FONDOS||S/G.NOTA CITE:MEFP/VTCP/DGPOT/UCFTGN/TR-0173/2016 DE LA FECHA,DEL MIN.DE ECO.Y FINAN.PUB.(HRE-TSO-448),DEVOLUCION DE RECURSOS DEPOSITADOS ERRONEAMENTE EN LAS CUENTAS RECAUDADORAS DEL MTEPS.DEBITO DE LA LIBRETA NO. 00070011102 MTEPS - INGRESOS.</t>
  </si>
  <si>
    <t>TRANSFERENCIA DE FONDOS||S/G. NOTA CITE:MEFP/VTCP/DGPOT/UPCFTGN/TR NO.0195/16 DE LA FECHA, DEL MIN.ECO.FINAN.PUB.(HRE-TSO-626), REGULARIZACION DE FONDOS ACREDITADOS ERRONEAMENTE EN LA CUENTA RECAUDADORA.DEBITO DE LA LIBRETA NO.00070011102, REPOSICION UTILES DE ESCRITORIO.</t>
  </si>
  <si>
    <t>TRANSFERENCIA RECIBIDA DEL EXTERIOR SEG¿N MENSAJES SWIFT Nos. 04258-04253 (REM.EXT.) DE FECHA 29-03-2016 POR DESEMBOLSO DE IDA PR¿STAMO 5461-BO ref.: 001 PMEL001</t>
  </si>
  <si>
    <t>ACTUALIZADO AL :  09 DE OCTUBRE DE 2016</t>
  </si>
  <si>
    <t>ACTUALIZADA AL 09/OCT/2016</t>
  </si>
  <si>
    <r>
      <t xml:space="preserve">Estas operaciones deben ser registradas en el SIGEP hasta el </t>
    </r>
    <r>
      <rPr>
        <b/>
        <u/>
        <sz val="11"/>
        <rFont val="Arial"/>
        <family val="2"/>
      </rPr>
      <t>19 del presente mes</t>
    </r>
    <r>
      <rPr>
        <sz val="11"/>
        <rFont val="Arial"/>
        <family val="2"/>
      </rPr>
      <t xml:space="preserve"> a efectos de evitar las sanciones previstas en normativa vigente, coordinando para el efecto con la Dirección General de Contabilidad Fiscal, en oficinas del piso 8vo. Edificio de la Contraloría General del Estado - La Paz.</t>
    </r>
  </si>
  <si>
    <t>AGENCIA BOLIVIANA DE ENERGÍA NUCLEAR</t>
  </si>
  <si>
    <t>SERVICIO NACIONAL TEXTIL</t>
  </si>
  <si>
    <t>GESTORA PÚBLICA DE LA SEGURIDAD SOCIAL DE LARGO PLAZO</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</si>
  <si>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</si>
  <si>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</si>
  <si>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</si>
  <si>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</si>
  <si>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Segunda de la Ley Nº614).</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</si>
</sst>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0\ _€_-;\-* #,##0.00\ _€_-;_-* &quot;-&quot;??\ _€_-;_-@_-"/>
    <numFmt numFmtId="165" formatCode="_-* #,##0.00_-;\-* #,##0.00_-;_-* &quot;-&quot;??_-;_-@_-"/>
    <numFmt numFmtId="166" formatCode="#,##0.00_ ;[Red]\-#,##0.00\ "/>
    <numFmt numFmtId="167" formatCode="#,##0.00\ ;[Red]\(#,##0.00\);\ \-\ \ \ \ \ "/>
    <numFmt numFmtId="168" formatCode="#,##0.00;[Red]\(#,##0.00\);\ \-\ \ \ \ "/>
    <numFmt numFmtId="169" formatCode="#,##0.00;\(#,##0.00\);\ \-\ \ \ \ \ "/>
  </numFmts>
  <fonts count="80">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u/>
      <sz val="11"/>
      <name val="Arial"/>
      <family val="2"/>
    </font>
    <font>
      <b/>
      <sz val="11"/>
      <name val="Arial"/>
      <family val="2"/>
    </font>
    <font>
      <sz val="8"/>
      <name val="Calibri"/>
      <family val="2"/>
      <scheme val="minor"/>
    </font>
    <font>
      <b/>
      <sz val="11"/>
      <name val="Calibri"/>
      <family val="2"/>
      <scheme val="minor"/>
    </font>
    <font>
      <sz val="8"/>
      <color theme="1"/>
      <name val="Calibri"/>
      <family val="2"/>
      <scheme val="minor"/>
    </font>
    <font>
      <b/>
      <sz val="8"/>
      <name val="Calibri"/>
      <family val="2"/>
      <scheme val="minor"/>
    </font>
    <font>
      <sz val="8"/>
      <color theme="1"/>
      <name val="Arial"/>
      <family val="2"/>
    </font>
    <font>
      <sz val="7.5"/>
      <name val="Arial"/>
      <family val="2"/>
    </font>
    <font>
      <sz val="8"/>
      <name val="Tahoma"/>
      <family val="2"/>
    </font>
    <font>
      <b/>
      <sz val="8"/>
      <name val="Tahoma"/>
      <family val="2"/>
    </font>
    <font>
      <b/>
      <sz val="10"/>
      <color rgb="FFFF0000"/>
      <name val="Calibri"/>
      <family val="2"/>
      <scheme val="minor"/>
    </font>
    <font>
      <b/>
      <sz val="9"/>
      <color theme="1"/>
      <name val="Calibri"/>
      <family val="2"/>
      <scheme val="minor"/>
    </font>
    <font>
      <b/>
      <sz val="8"/>
      <color theme="1"/>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b/>
      <u/>
      <sz val="8"/>
      <color rgb="FFFF0000"/>
      <name val="Calibri"/>
      <family val="2"/>
      <scheme val="minor"/>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sz val="11"/>
      <name val="Calibri"/>
      <family val="2"/>
      <scheme val="minor"/>
    </font>
    <font>
      <b/>
      <u/>
      <sz val="9"/>
      <color rgb="FFFF0000"/>
      <name val="Calibri"/>
      <family val="2"/>
      <scheme val="minor"/>
    </font>
    <font>
      <b/>
      <u/>
      <sz val="10"/>
      <color rgb="FFFF0000"/>
      <name val="Calibri"/>
      <family val="2"/>
      <scheme val="minor"/>
    </font>
    <font>
      <b/>
      <sz val="9"/>
      <color rgb="FFFF0000"/>
      <name val="Calibri"/>
      <family val="2"/>
      <scheme val="minor"/>
    </font>
    <font>
      <u/>
      <sz val="8"/>
      <name val="Calibri"/>
      <family val="2"/>
    </font>
    <font>
      <u/>
      <sz val="8"/>
      <color theme="1"/>
      <name val="Calibri"/>
      <family val="2"/>
    </font>
    <font>
      <b/>
      <u/>
      <sz val="8"/>
      <color theme="1"/>
      <name val="Calibri"/>
      <family val="2"/>
    </font>
    <font>
      <sz val="8"/>
      <color rgb="FF00B050"/>
      <name val="Calibri"/>
      <family val="2"/>
    </font>
    <font>
      <sz val="8"/>
      <color rgb="FFFF0000"/>
      <name val="Calibri"/>
      <family val="2"/>
    </font>
    <font>
      <sz val="8"/>
      <color theme="1"/>
      <name val="Times New Roman"/>
      <family val="1"/>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435">
    <xf numFmtId="0" fontId="0" fillId="0" borderId="0"/>
    <xf numFmtId="0" fontId="5" fillId="0" borderId="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4" fillId="2" borderId="0" applyNumberFormat="0" applyBorder="0" applyAlignment="0" applyProtection="0"/>
    <xf numFmtId="0" fontId="15" fillId="6" borderId="4" applyNumberFormat="0" applyAlignment="0" applyProtection="0"/>
    <xf numFmtId="0" fontId="16" fillId="7" borderId="7" applyNumberFormat="0" applyAlignment="0" applyProtection="0"/>
    <xf numFmtId="0" fontId="17" fillId="0" borderId="6" applyNumberFormat="0" applyFill="0" applyAlignment="0" applyProtection="0"/>
    <xf numFmtId="0" fontId="18" fillId="0" borderId="0" applyNumberFormat="0" applyFill="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9" fillId="5" borderId="4" applyNumberFormat="0" applyAlignment="0" applyProtection="0"/>
    <xf numFmtId="0" fontId="20" fillId="3" borderId="0" applyNumberFormat="0" applyBorder="0" applyAlignment="0" applyProtection="0"/>
    <xf numFmtId="165"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22" fillId="0" borderId="0">
      <alignment vertical="center"/>
    </xf>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8" borderId="8" applyNumberFormat="0" applyFont="0" applyAlignment="0" applyProtection="0"/>
    <xf numFmtId="0" fontId="23"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 applyNumberFormat="0" applyFill="0" applyAlignment="0" applyProtection="0"/>
    <xf numFmtId="0" fontId="27" fillId="0" borderId="2" applyNumberFormat="0" applyFill="0" applyAlignment="0" applyProtection="0"/>
    <xf numFmtId="0" fontId="18" fillId="0" borderId="3" applyNumberFormat="0" applyFill="0" applyAlignment="0" applyProtection="0"/>
    <xf numFmtId="0" fontId="28" fillId="0" borderId="9" applyNumberFormat="0" applyFill="0" applyAlignment="0" applyProtection="0"/>
    <xf numFmtId="0" fontId="3" fillId="0" borderId="0"/>
    <xf numFmtId="164" fontId="3" fillId="0" borderId="0" applyFont="0" applyFill="0" applyBorder="0" applyAlignment="0" applyProtection="0"/>
    <xf numFmtId="0" fontId="3" fillId="0" borderId="0"/>
    <xf numFmtId="0" fontId="52" fillId="0" borderId="0" applyNumberFormat="0" applyFill="0" applyBorder="0" applyAlignment="0" applyProtection="0"/>
    <xf numFmtId="0" fontId="2" fillId="0" borderId="0"/>
    <xf numFmtId="0" fontId="2" fillId="0" borderId="0"/>
    <xf numFmtId="0" fontId="1" fillId="0" borderId="0"/>
    <xf numFmtId="0" fontId="1" fillId="0" borderId="0"/>
  </cellStyleXfs>
  <cellXfs count="277">
    <xf numFmtId="0" fontId="0" fillId="0" borderId="0" xfId="0"/>
    <xf numFmtId="0" fontId="40" fillId="0" borderId="23" xfId="152" applyNumberFormat="1" applyFont="1" applyFill="1" applyBorder="1" applyAlignment="1" applyProtection="1">
      <alignment horizontal="center"/>
    </xf>
    <xf numFmtId="0" fontId="40" fillId="0" borderId="23" xfId="152" applyNumberFormat="1" applyFont="1" applyFill="1" applyBorder="1" applyAlignment="1" applyProtection="1"/>
    <xf numFmtId="0" fontId="40" fillId="0" borderId="24" xfId="152" applyNumberFormat="1" applyFont="1" applyFill="1" applyBorder="1" applyAlignment="1" applyProtection="1">
      <alignment horizontal="center"/>
    </xf>
    <xf numFmtId="0" fontId="40" fillId="0" borderId="24" xfId="152" applyNumberFormat="1" applyFont="1" applyFill="1" applyBorder="1" applyAlignment="1" applyProtection="1"/>
    <xf numFmtId="0" fontId="40" fillId="0" borderId="25" xfId="152" applyNumberFormat="1" applyFont="1" applyFill="1" applyBorder="1" applyAlignment="1" applyProtection="1">
      <alignment horizontal="center"/>
    </xf>
    <xf numFmtId="0" fontId="40" fillId="0" borderId="26" xfId="152" applyNumberFormat="1" applyFont="1" applyFill="1" applyBorder="1" applyAlignment="1" applyProtection="1"/>
    <xf numFmtId="0" fontId="40" fillId="0" borderId="24" xfId="152" applyNumberFormat="1" applyFont="1" applyFill="1" applyBorder="1" applyAlignment="1" applyProtection="1">
      <alignment horizontal="left"/>
    </xf>
    <xf numFmtId="0" fontId="49" fillId="40" borderId="13" xfId="157" applyNumberFormat="1" applyFont="1" applyFill="1" applyBorder="1" applyAlignment="1" applyProtection="1">
      <alignment vertical="center" wrapText="1"/>
    </xf>
    <xf numFmtId="0" fontId="49" fillId="40" borderId="21" xfId="157" applyNumberFormat="1" applyFont="1" applyFill="1" applyBorder="1" applyAlignment="1" applyProtection="1">
      <alignment vertical="center" wrapText="1"/>
    </xf>
    <xf numFmtId="0" fontId="55" fillId="0" borderId="0" xfId="0" applyFont="1" applyProtection="1">
      <protection locked="0"/>
    </xf>
    <xf numFmtId="0" fontId="57" fillId="0" borderId="0" xfId="0" applyFont="1" applyProtection="1">
      <protection locked="0"/>
    </xf>
    <xf numFmtId="0" fontId="34" fillId="0" borderId="0" xfId="427" applyFont="1" applyFill="1" applyBorder="1" applyAlignment="1" applyProtection="1">
      <alignment vertical="center"/>
    </xf>
    <xf numFmtId="0" fontId="51" fillId="0" borderId="0" xfId="427" applyFont="1" applyFill="1" applyBorder="1" applyAlignment="1" applyProtection="1">
      <alignment horizontal="left"/>
    </xf>
    <xf numFmtId="0" fontId="35" fillId="0" borderId="0" xfId="427" applyNumberFormat="1" applyFont="1" applyFill="1" applyBorder="1" applyAlignment="1" applyProtection="1">
      <alignment horizontal="center" vertical="center"/>
    </xf>
    <xf numFmtId="164" fontId="35" fillId="0" borderId="0" xfId="428" applyFont="1" applyFill="1" applyBorder="1" applyAlignment="1" applyProtection="1">
      <alignment horizontal="center" vertical="center"/>
    </xf>
    <xf numFmtId="14" fontId="34" fillId="0" borderId="0" xfId="427" applyNumberFormat="1" applyFont="1" applyFill="1" applyBorder="1" applyAlignment="1" applyProtection="1">
      <alignment vertical="center"/>
    </xf>
    <xf numFmtId="0" fontId="3" fillId="0" borderId="0" xfId="427" applyProtection="1"/>
    <xf numFmtId="166" fontId="28" fillId="0" borderId="0" xfId="427" applyNumberFormat="1" applyFont="1" applyBorder="1" applyProtection="1"/>
    <xf numFmtId="0" fontId="34" fillId="0" borderId="0" xfId="427" applyFont="1" applyFill="1" applyBorder="1" applyAlignment="1" applyProtection="1">
      <alignment horizontal="center" vertical="center"/>
    </xf>
    <xf numFmtId="0" fontId="34" fillId="0" borderId="0" xfId="427" applyFont="1" applyFill="1" applyBorder="1" applyAlignment="1" applyProtection="1">
      <alignment horizontal="left" vertical="center" wrapText="1"/>
    </xf>
    <xf numFmtId="164" fontId="34" fillId="0" borderId="0" xfId="428" applyFont="1" applyFill="1" applyBorder="1" applyAlignment="1" applyProtection="1">
      <alignment horizontal="right" vertical="center"/>
    </xf>
    <xf numFmtId="0" fontId="3" fillId="0" borderId="0" xfId="429" applyProtection="1">
      <protection locked="0"/>
    </xf>
    <xf numFmtId="0" fontId="38" fillId="0" borderId="13" xfId="429" applyFont="1" applyFill="1" applyBorder="1" applyAlignment="1" applyProtection="1">
      <alignment horizontal="center" vertical="center"/>
      <protection locked="0"/>
    </xf>
    <xf numFmtId="0" fontId="38" fillId="0" borderId="13" xfId="429" applyFont="1" applyFill="1" applyBorder="1" applyAlignment="1" applyProtection="1">
      <alignment horizontal="center" vertical="center" wrapText="1"/>
      <protection locked="0"/>
    </xf>
    <xf numFmtId="0" fontId="3" fillId="0" borderId="0" xfId="429" applyAlignment="1" applyProtection="1">
      <alignment horizontal="center"/>
      <protection locked="0"/>
    </xf>
    <xf numFmtId="0" fontId="3" fillId="0" borderId="0" xfId="429" applyProtection="1"/>
    <xf numFmtId="0" fontId="3" fillId="0" borderId="0" xfId="429" applyAlignment="1" applyProtection="1">
      <alignment horizontal="center"/>
    </xf>
    <xf numFmtId="0" fontId="3" fillId="0" borderId="0" xfId="429" applyAlignment="1" applyProtection="1">
      <alignment horizontal="left"/>
      <protection locked="0"/>
    </xf>
    <xf numFmtId="0" fontId="3" fillId="0" borderId="0" xfId="429" applyAlignment="1" applyProtection="1">
      <alignment horizontal="center" wrapText="1"/>
      <protection locked="0"/>
    </xf>
    <xf numFmtId="1" fontId="34" fillId="0" borderId="13" xfId="428" applyNumberFormat="1" applyFont="1" applyFill="1" applyBorder="1" applyAlignment="1" applyProtection="1">
      <alignment horizontal="center"/>
      <protection locked="0"/>
    </xf>
    <xf numFmtId="0" fontId="36" fillId="0" borderId="13" xfId="429" applyFont="1" applyBorder="1" applyAlignment="1" applyProtection="1">
      <alignment horizontal="left"/>
      <protection locked="0"/>
    </xf>
    <xf numFmtId="14" fontId="34" fillId="0" borderId="13" xfId="428" applyNumberFormat="1" applyFont="1" applyFill="1" applyBorder="1" applyAlignment="1" applyProtection="1">
      <alignment horizontal="center"/>
      <protection locked="0"/>
    </xf>
    <xf numFmtId="1" fontId="34" fillId="0" borderId="13" xfId="428" applyNumberFormat="1" applyFont="1" applyFill="1" applyBorder="1" applyAlignment="1" applyProtection="1">
      <alignment horizontal="left"/>
      <protection locked="0"/>
    </xf>
    <xf numFmtId="167" fontId="40" fillId="0" borderId="13" xfId="429" applyNumberFormat="1" applyFont="1" applyFill="1" applyBorder="1" applyAlignment="1" applyProtection="1">
      <alignment horizontal="right"/>
      <protection locked="0"/>
    </xf>
    <xf numFmtId="167" fontId="41" fillId="0" borderId="22" xfId="429" applyNumberFormat="1" applyFont="1" applyFill="1" applyBorder="1" applyAlignment="1" applyProtection="1">
      <alignment horizontal="right"/>
      <protection locked="0"/>
    </xf>
    <xf numFmtId="0" fontId="28" fillId="0" borderId="0" xfId="429" applyFont="1" applyAlignment="1" applyProtection="1">
      <alignment horizontal="center"/>
    </xf>
    <xf numFmtId="0" fontId="28" fillId="0" borderId="0" xfId="429" applyFont="1" applyAlignment="1" applyProtection="1">
      <alignment horizontal="center" wrapText="1"/>
    </xf>
    <xf numFmtId="0" fontId="3" fillId="0" borderId="0" xfId="429" applyAlignment="1" applyProtection="1">
      <alignment horizontal="left"/>
    </xf>
    <xf numFmtId="0" fontId="3" fillId="0" borderId="0" xfId="429" applyAlignment="1" applyProtection="1">
      <alignment horizontal="center" wrapText="1"/>
    </xf>
    <xf numFmtId="0" fontId="4" fillId="0" borderId="0" xfId="81" applyFont="1" applyAlignment="1" applyProtection="1">
      <alignment horizontal="center" vertical="center"/>
      <protection locked="0"/>
    </xf>
    <xf numFmtId="0" fontId="4" fillId="0" borderId="0" xfId="81" applyFont="1" applyAlignment="1" applyProtection="1">
      <alignment vertical="center" wrapText="1"/>
      <protection locked="0"/>
    </xf>
    <xf numFmtId="0" fontId="4" fillId="0" borderId="0" xfId="81" applyFont="1" applyAlignment="1" applyProtection="1">
      <alignment horizontal="center" vertical="center" wrapText="1"/>
      <protection locked="0"/>
    </xf>
    <xf numFmtId="0" fontId="4" fillId="0" borderId="0" xfId="81" applyFont="1" applyAlignment="1" applyProtection="1">
      <alignment vertical="center"/>
      <protection locked="0"/>
    </xf>
    <xf numFmtId="0" fontId="4" fillId="0" borderId="0" xfId="81" applyFont="1" applyProtection="1">
      <protection locked="0"/>
    </xf>
    <xf numFmtId="0" fontId="48" fillId="0" borderId="0" xfId="81" applyFont="1" applyProtection="1">
      <protection locked="0"/>
    </xf>
    <xf numFmtId="4" fontId="4" fillId="0" borderId="0" xfId="81" applyNumberFormat="1" applyFont="1" applyProtection="1">
      <protection locked="0"/>
    </xf>
    <xf numFmtId="4" fontId="4" fillId="0" borderId="0" xfId="81" applyNumberFormat="1" applyFont="1" applyAlignment="1" applyProtection="1">
      <alignment vertical="center"/>
      <protection locked="0"/>
    </xf>
    <xf numFmtId="3" fontId="4" fillId="0" borderId="0" xfId="81" applyNumberFormat="1" applyFont="1" applyAlignment="1" applyProtection="1">
      <alignment vertical="center"/>
      <protection locked="0"/>
    </xf>
    <xf numFmtId="0" fontId="45" fillId="0" borderId="0" xfId="81" applyFont="1" applyAlignment="1" applyProtection="1">
      <alignment vertical="center"/>
      <protection locked="0"/>
    </xf>
    <xf numFmtId="4" fontId="45" fillId="0" borderId="20" xfId="81" applyNumberFormat="1" applyFont="1" applyBorder="1" applyAlignment="1" applyProtection="1">
      <alignment vertical="center"/>
      <protection locked="0"/>
    </xf>
    <xf numFmtId="0" fontId="4" fillId="0" borderId="0" xfId="81" applyFont="1" applyAlignment="1" applyProtection="1">
      <alignment horizontal="center" vertical="center"/>
    </xf>
    <xf numFmtId="0" fontId="4" fillId="0" borderId="0" xfId="81" applyFont="1" applyAlignment="1" applyProtection="1">
      <alignment vertical="center" wrapText="1"/>
    </xf>
    <xf numFmtId="0" fontId="4" fillId="0" borderId="0" xfId="81" applyFont="1" applyAlignment="1" applyProtection="1">
      <alignment horizontal="center" vertical="center" wrapText="1"/>
    </xf>
    <xf numFmtId="0" fontId="4" fillId="0" borderId="0" xfId="81" applyFont="1" applyAlignment="1" applyProtection="1">
      <alignment vertical="center"/>
    </xf>
    <xf numFmtId="0" fontId="4" fillId="0" borderId="0" xfId="81" applyFont="1" applyProtection="1"/>
    <xf numFmtId="0" fontId="46" fillId="0" borderId="0" xfId="81" applyFont="1" applyAlignment="1" applyProtection="1">
      <alignment vertical="center" wrapText="1"/>
    </xf>
    <xf numFmtId="0" fontId="46" fillId="0" borderId="0" xfId="81" applyFont="1" applyAlignment="1" applyProtection="1">
      <alignment horizontal="center" vertical="center" wrapText="1"/>
    </xf>
    <xf numFmtId="40" fontId="4" fillId="0" borderId="0" xfId="81" applyNumberFormat="1" applyFont="1" applyAlignment="1" applyProtection="1">
      <alignment vertical="center"/>
      <protection locked="0"/>
    </xf>
    <xf numFmtId="0" fontId="55" fillId="0" borderId="0" xfId="0" applyFont="1" applyProtection="1"/>
    <xf numFmtId="0" fontId="5" fillId="0" borderId="0" xfId="1" applyFont="1" applyProtection="1"/>
    <xf numFmtId="0" fontId="5" fillId="0" borderId="0" xfId="1" applyFont="1" applyFill="1" applyAlignment="1" applyProtection="1">
      <alignment horizontal="center"/>
    </xf>
    <xf numFmtId="0" fontId="7" fillId="0" borderId="0" xfId="1" applyFont="1" applyFill="1" applyAlignment="1" applyProtection="1"/>
    <xf numFmtId="0" fontId="7" fillId="0" borderId="0" xfId="1" applyFont="1" applyFill="1" applyBorder="1" applyAlignment="1" applyProtection="1">
      <alignment horizontal="center"/>
    </xf>
    <xf numFmtId="49" fontId="5" fillId="0" borderId="0" xfId="1" applyNumberFormat="1" applyFont="1" applyFill="1" applyBorder="1" applyAlignment="1" applyProtection="1">
      <alignment horizontal="center"/>
    </xf>
    <xf numFmtId="0" fontId="7" fillId="0" borderId="0" xfId="1" applyFont="1" applyFill="1" applyAlignment="1" applyProtection="1">
      <alignment horizontal="center"/>
    </xf>
    <xf numFmtId="0" fontId="31" fillId="0" borderId="0" xfId="1" applyFont="1" applyFill="1" applyAlignment="1" applyProtection="1">
      <alignment horizontal="center"/>
    </xf>
    <xf numFmtId="0" fontId="31" fillId="0" borderId="0" xfId="1" applyFont="1" applyFill="1" applyAlignment="1" applyProtection="1">
      <alignment horizontal="left"/>
    </xf>
    <xf numFmtId="0" fontId="33" fillId="0" borderId="0" xfId="1" applyFont="1" applyFill="1" applyBorder="1" applyAlignment="1" applyProtection="1">
      <alignment horizontal="center"/>
    </xf>
    <xf numFmtId="0" fontId="33" fillId="0" borderId="0" xfId="1" applyFont="1" applyFill="1" applyAlignment="1" applyProtection="1">
      <alignment horizontal="center"/>
    </xf>
    <xf numFmtId="0" fontId="33" fillId="0" borderId="0" xfId="1" applyFont="1" applyFill="1" applyAlignment="1" applyProtection="1">
      <alignment horizontal="left"/>
    </xf>
    <xf numFmtId="0" fontId="7" fillId="0" borderId="0" xfId="1" applyFont="1" applyFill="1" applyAlignment="1" applyProtection="1">
      <alignment horizontal="justify" vertical="top" wrapText="1"/>
    </xf>
    <xf numFmtId="0" fontId="11" fillId="0" borderId="0" xfId="1" applyFont="1" applyFill="1" applyAlignment="1" applyProtection="1">
      <alignment horizontal="left" vertical="top"/>
    </xf>
    <xf numFmtId="0" fontId="10" fillId="0" borderId="0" xfId="1" applyFont="1" applyFill="1" applyAlignment="1" applyProtection="1">
      <alignment horizontal="left"/>
    </xf>
    <xf numFmtId="0" fontId="0" fillId="0" borderId="0" xfId="0" applyProtection="1">
      <protection locked="0"/>
    </xf>
    <xf numFmtId="0" fontId="0" fillId="0" borderId="0" xfId="0" applyProtection="1"/>
    <xf numFmtId="0" fontId="58" fillId="0" borderId="0" xfId="0" applyFont="1" applyAlignment="1" applyProtection="1">
      <alignment horizontal="center" vertical="center"/>
    </xf>
    <xf numFmtId="0" fontId="50" fillId="0" borderId="0" xfId="0" applyFont="1" applyAlignment="1" applyProtection="1">
      <alignment horizontal="justify" vertical="center"/>
    </xf>
    <xf numFmtId="0" fontId="60" fillId="0" borderId="27" xfId="0" applyFont="1" applyBorder="1" applyAlignment="1" applyProtection="1">
      <alignment horizontal="justify" vertical="center" wrapText="1"/>
    </xf>
    <xf numFmtId="0" fontId="62" fillId="0" borderId="28" xfId="0" applyFont="1" applyBorder="1" applyAlignment="1" applyProtection="1">
      <alignment horizontal="justify" vertical="center" wrapText="1"/>
    </xf>
    <xf numFmtId="0" fontId="62" fillId="0" borderId="29" xfId="0" applyFont="1" applyBorder="1" applyAlignment="1" applyProtection="1">
      <alignment horizontal="justify" vertical="center" wrapText="1"/>
    </xf>
    <xf numFmtId="0" fontId="60" fillId="0" borderId="28" xfId="0" applyFont="1" applyBorder="1" applyAlignment="1" applyProtection="1">
      <alignment horizontal="justify" vertical="center" wrapText="1"/>
    </xf>
    <xf numFmtId="0" fontId="63" fillId="0" borderId="0" xfId="0" applyFont="1" applyProtection="1"/>
    <xf numFmtId="0" fontId="9" fillId="0" borderId="0" xfId="1" applyFont="1" applyFill="1" applyAlignment="1" applyProtection="1">
      <alignment horizontal="center" vertical="top" wrapText="1"/>
    </xf>
    <xf numFmtId="14" fontId="38" fillId="0" borderId="13" xfId="429" applyNumberFormat="1" applyFont="1" applyFill="1" applyBorder="1" applyAlignment="1" applyProtection="1">
      <alignment horizontal="center" vertical="center"/>
      <protection locked="0"/>
    </xf>
    <xf numFmtId="0" fontId="38" fillId="0" borderId="13" xfId="429" applyFont="1" applyFill="1" applyBorder="1" applyAlignment="1" applyProtection="1">
      <alignment wrapText="1"/>
      <protection locked="0"/>
    </xf>
    <xf numFmtId="164" fontId="38" fillId="0" borderId="13" xfId="428" applyFont="1" applyFill="1" applyBorder="1" applyAlignment="1" applyProtection="1">
      <alignment vertical="center"/>
      <protection locked="0"/>
    </xf>
    <xf numFmtId="0" fontId="11" fillId="0" borderId="13" xfId="429" applyFont="1" applyFill="1" applyBorder="1" applyAlignment="1" applyProtection="1">
      <alignment vertical="center"/>
      <protection locked="0"/>
    </xf>
    <xf numFmtId="164" fontId="38" fillId="0" borderId="0" xfId="428" applyFont="1" applyFill="1" applyBorder="1" applyAlignment="1" applyProtection="1">
      <alignment vertical="center"/>
      <protection locked="0"/>
    </xf>
    <xf numFmtId="0" fontId="38" fillId="0" borderId="0" xfId="429" applyFont="1" applyProtection="1">
      <protection locked="0"/>
    </xf>
    <xf numFmtId="0" fontId="46" fillId="0" borderId="0" xfId="81" applyFont="1" applyAlignment="1" applyProtection="1">
      <alignment horizontal="center" vertical="center"/>
    </xf>
    <xf numFmtId="0" fontId="72" fillId="0" borderId="0" xfId="429" applyFont="1" applyFill="1" applyAlignment="1" applyProtection="1">
      <alignment horizontal="left"/>
    </xf>
    <xf numFmtId="0" fontId="37" fillId="35" borderId="13" xfId="427" applyNumberFormat="1" applyFont="1" applyFill="1" applyBorder="1" applyAlignment="1" applyProtection="1">
      <alignment horizontal="center" vertical="center" wrapText="1"/>
    </xf>
    <xf numFmtId="0" fontId="34" fillId="0" borderId="10" xfId="427" applyNumberFormat="1" applyFont="1" applyFill="1" applyBorder="1" applyAlignment="1" applyProtection="1">
      <alignment horizontal="center" vertical="center"/>
    </xf>
    <xf numFmtId="0" fontId="37" fillId="34" borderId="13" xfId="427" applyFont="1" applyFill="1" applyBorder="1" applyAlignment="1" applyProtection="1">
      <alignment horizontal="center" vertical="center" wrapText="1"/>
    </xf>
    <xf numFmtId="0" fontId="37" fillId="35" borderId="13" xfId="427" applyFont="1" applyFill="1" applyBorder="1" applyAlignment="1" applyProtection="1">
      <alignment horizontal="center" vertical="center" wrapText="1"/>
    </xf>
    <xf numFmtId="0" fontId="37" fillId="34" borderId="13" xfId="0" applyFont="1" applyFill="1" applyBorder="1" applyAlignment="1" applyProtection="1">
      <alignment horizontal="center" vertical="center" wrapText="1"/>
    </xf>
    <xf numFmtId="164" fontId="37" fillId="34" borderId="13" xfId="428" applyFont="1" applyFill="1" applyBorder="1" applyAlignment="1" applyProtection="1">
      <alignment horizontal="center" vertical="center" wrapText="1"/>
    </xf>
    <xf numFmtId="0" fontId="34" fillId="0" borderId="13" xfId="427" applyFont="1" applyFill="1" applyBorder="1" applyAlignment="1" applyProtection="1">
      <alignment horizontal="center" vertical="center"/>
    </xf>
    <xf numFmtId="164" fontId="36" fillId="0" borderId="13" xfId="428" applyFont="1" applyFill="1" applyBorder="1" applyAlignment="1" applyProtection="1">
      <alignment vertical="center"/>
    </xf>
    <xf numFmtId="164" fontId="36" fillId="0" borderId="13" xfId="428" applyFont="1" applyFill="1" applyBorder="1" applyAlignment="1" applyProtection="1">
      <alignment horizontal="right" vertical="center"/>
    </xf>
    <xf numFmtId="0" fontId="34" fillId="0" borderId="13" xfId="427" applyFont="1" applyFill="1" applyBorder="1" applyAlignment="1" applyProtection="1">
      <alignment vertical="center"/>
    </xf>
    <xf numFmtId="0" fontId="34" fillId="0" borderId="11" xfId="427" applyFont="1" applyFill="1" applyBorder="1" applyAlignment="1" applyProtection="1">
      <alignment horizontal="center" vertical="center" wrapText="1"/>
    </xf>
    <xf numFmtId="14" fontId="36" fillId="0" borderId="11" xfId="427" applyNumberFormat="1" applyFont="1" applyFill="1" applyBorder="1" applyAlignment="1" applyProtection="1">
      <alignment horizontal="center" vertical="center"/>
    </xf>
    <xf numFmtId="0" fontId="36" fillId="0" borderId="11" xfId="427" applyFont="1" applyFill="1" applyBorder="1" applyAlignment="1" applyProtection="1">
      <alignment horizontal="center" vertical="center"/>
    </xf>
    <xf numFmtId="0" fontId="36" fillId="0" borderId="12" xfId="427" applyFont="1" applyFill="1" applyBorder="1" applyAlignment="1" applyProtection="1">
      <alignment vertical="center" wrapText="1"/>
    </xf>
    <xf numFmtId="164" fontId="44" fillId="0" borderId="13" xfId="428" applyFont="1" applyFill="1" applyBorder="1" applyAlignment="1" applyProtection="1">
      <alignment vertical="center"/>
    </xf>
    <xf numFmtId="164" fontId="44" fillId="0" borderId="13" xfId="428" applyFont="1" applyFill="1" applyBorder="1" applyAlignment="1" applyProtection="1">
      <alignment horizontal="right" vertical="center"/>
    </xf>
    <xf numFmtId="0" fontId="47" fillId="38" borderId="13" xfId="81" applyFont="1" applyFill="1" applyBorder="1" applyAlignment="1" applyProtection="1">
      <alignment horizontal="center" vertical="center"/>
    </xf>
    <xf numFmtId="0" fontId="47" fillId="38" borderId="13" xfId="81" applyFont="1" applyFill="1" applyBorder="1" applyAlignment="1" applyProtection="1">
      <alignment vertical="center" wrapText="1"/>
    </xf>
    <xf numFmtId="0" fontId="47" fillId="38" borderId="13" xfId="81" applyFont="1" applyFill="1" applyBorder="1" applyAlignment="1" applyProtection="1">
      <alignment horizontal="center" vertical="center" wrapText="1"/>
    </xf>
    <xf numFmtId="0" fontId="4" fillId="0" borderId="13" xfId="81" applyFont="1" applyBorder="1" applyAlignment="1" applyProtection="1">
      <alignment horizontal="center" vertical="center"/>
    </xf>
    <xf numFmtId="0" fontId="4" fillId="0" borderId="13" xfId="81" applyFont="1" applyBorder="1" applyAlignment="1" applyProtection="1">
      <alignment vertical="center" wrapText="1"/>
    </xf>
    <xf numFmtId="0" fontId="4" fillId="0" borderId="13" xfId="81" applyFont="1" applyBorder="1" applyAlignment="1" applyProtection="1">
      <alignment horizontal="center" vertical="center" wrapText="1"/>
    </xf>
    <xf numFmtId="168" fontId="4" fillId="0" borderId="13" xfId="81" applyNumberFormat="1" applyFont="1" applyBorder="1" applyAlignment="1" applyProtection="1">
      <alignment vertical="center"/>
    </xf>
    <xf numFmtId="168" fontId="4" fillId="0" borderId="13" xfId="81" applyNumberFormat="1" applyFont="1" applyBorder="1" applyProtection="1"/>
    <xf numFmtId="0" fontId="0" fillId="0" borderId="13" xfId="81" applyFont="1" applyBorder="1" applyAlignment="1" applyProtection="1">
      <alignment horizontal="center" vertical="center" wrapText="1"/>
    </xf>
    <xf numFmtId="168" fontId="4" fillId="0" borderId="21" xfId="81" applyNumberFormat="1" applyFont="1" applyBorder="1" applyAlignment="1" applyProtection="1">
      <alignment vertical="center"/>
    </xf>
    <xf numFmtId="168" fontId="4" fillId="0" borderId="0" xfId="81" applyNumberFormat="1" applyFont="1" applyBorder="1" applyProtection="1"/>
    <xf numFmtId="0" fontId="45" fillId="0" borderId="13" xfId="81" applyFont="1" applyBorder="1" applyAlignment="1" applyProtection="1">
      <alignment vertical="center" wrapText="1"/>
    </xf>
    <xf numFmtId="0" fontId="45" fillId="0" borderId="13" xfId="81" applyFont="1" applyBorder="1" applyAlignment="1" applyProtection="1">
      <alignment horizontal="center" vertical="center" wrapText="1"/>
    </xf>
    <xf numFmtId="168" fontId="4" fillId="39" borderId="22" xfId="81" applyNumberFormat="1" applyFont="1" applyFill="1" applyBorder="1" applyAlignment="1" applyProtection="1">
      <alignment vertical="center"/>
    </xf>
    <xf numFmtId="40" fontId="4" fillId="0" borderId="0" xfId="81" applyNumberFormat="1" applyFont="1" applyProtection="1">
      <protection locked="0"/>
    </xf>
    <xf numFmtId="0" fontId="6" fillId="0" borderId="0" xfId="1" applyFont="1" applyFill="1" applyAlignment="1" applyProtection="1">
      <alignment horizontal="center"/>
    </xf>
    <xf numFmtId="0" fontId="31" fillId="0" borderId="0" xfId="1" applyFont="1" applyFill="1" applyAlignment="1" applyProtection="1">
      <alignment horizontal="justify" vertical="top" wrapText="1"/>
    </xf>
    <xf numFmtId="0" fontId="34" fillId="0" borderId="13" xfId="427" applyFont="1" applyFill="1" applyBorder="1" applyAlignment="1" applyProtection="1">
      <alignment horizontal="center" vertical="center" wrapText="1"/>
    </xf>
    <xf numFmtId="14" fontId="34" fillId="0" borderId="13" xfId="427" applyNumberFormat="1" applyFont="1" applyFill="1" applyBorder="1" applyAlignment="1" applyProtection="1">
      <alignment horizontal="center" vertical="center"/>
    </xf>
    <xf numFmtId="0" fontId="34" fillId="0" borderId="13" xfId="427" applyFont="1" applyFill="1" applyBorder="1" applyAlignment="1" applyProtection="1">
      <alignment vertical="center" wrapText="1"/>
    </xf>
    <xf numFmtId="164" fontId="34" fillId="0" borderId="13" xfId="428" applyFont="1" applyFill="1" applyBorder="1" applyAlignment="1" applyProtection="1">
      <alignment vertical="center"/>
    </xf>
    <xf numFmtId="164" fontId="34" fillId="0" borderId="13" xfId="428" applyFont="1" applyFill="1" applyBorder="1" applyAlignment="1" applyProtection="1">
      <alignment horizontal="right" vertical="center"/>
    </xf>
    <xf numFmtId="0" fontId="70" fillId="0" borderId="0" xfId="429" applyFont="1" applyAlignment="1" applyProtection="1">
      <alignment horizontal="center"/>
      <protection locked="0"/>
    </xf>
    <xf numFmtId="0" fontId="3" fillId="0" borderId="0" xfId="429" applyFill="1" applyAlignment="1" applyProtection="1">
      <alignment vertical="center"/>
      <protection locked="0"/>
    </xf>
    <xf numFmtId="0" fontId="3" fillId="0" borderId="0" xfId="429" applyAlignment="1" applyProtection="1">
      <alignment horizontal="center" vertical="center"/>
      <protection locked="0"/>
    </xf>
    <xf numFmtId="0" fontId="36" fillId="0" borderId="0" xfId="429" applyFont="1" applyAlignment="1" applyProtection="1">
      <alignment vertical="center" wrapText="1"/>
      <protection locked="0"/>
    </xf>
    <xf numFmtId="0" fontId="3" fillId="0" borderId="0" xfId="429" applyAlignment="1" applyProtection="1">
      <alignment vertical="center"/>
      <protection locked="0"/>
    </xf>
    <xf numFmtId="0" fontId="2" fillId="0" borderId="0" xfId="429" applyFont="1" applyAlignment="1" applyProtection="1">
      <alignment vertical="center"/>
      <protection locked="0"/>
    </xf>
    <xf numFmtId="0" fontId="38" fillId="0" borderId="0" xfId="429" applyFont="1" applyAlignment="1" applyProtection="1">
      <alignment horizontal="center" vertical="center"/>
      <protection locked="0"/>
    </xf>
    <xf numFmtId="0" fontId="38" fillId="0" borderId="0" xfId="429" applyFont="1" applyAlignment="1" applyProtection="1">
      <alignment vertical="center" wrapText="1"/>
      <protection locked="0"/>
    </xf>
    <xf numFmtId="0" fontId="71" fillId="0" borderId="0" xfId="429" applyFont="1" applyFill="1" applyAlignment="1" applyProtection="1">
      <alignment horizontal="left"/>
      <protection locked="0"/>
    </xf>
    <xf numFmtId="0" fontId="39" fillId="0" borderId="0" xfId="429" applyFont="1" applyAlignment="1" applyProtection="1">
      <alignment horizontal="center" vertical="center"/>
      <protection locked="0"/>
    </xf>
    <xf numFmtId="0" fontId="11" fillId="0" borderId="0" xfId="429" applyFont="1" applyAlignment="1" applyProtection="1">
      <alignment horizontal="left" vertical="center" wrapText="1"/>
      <protection locked="0"/>
    </xf>
    <xf numFmtId="0" fontId="39" fillId="0" borderId="0" xfId="429" applyFont="1" applyAlignment="1" applyProtection="1">
      <alignment horizontal="left" vertical="center"/>
      <protection locked="0"/>
    </xf>
    <xf numFmtId="0" fontId="11" fillId="0" borderId="0" xfId="429" applyFont="1" applyAlignment="1" applyProtection="1">
      <alignment horizontal="center" vertical="center"/>
      <protection locked="0"/>
    </xf>
    <xf numFmtId="0" fontId="29" fillId="34" borderId="13" xfId="429" applyFont="1" applyFill="1" applyBorder="1" applyAlignment="1" applyProtection="1">
      <alignment horizontal="center" vertical="center" wrapText="1"/>
    </xf>
    <xf numFmtId="0" fontId="29" fillId="35" borderId="13" xfId="429" applyFont="1" applyFill="1" applyBorder="1" applyAlignment="1" applyProtection="1">
      <alignment horizontal="center" vertical="center" wrapText="1"/>
    </xf>
    <xf numFmtId="0" fontId="11" fillId="34" borderId="13" xfId="429" applyFont="1" applyFill="1" applyBorder="1" applyAlignment="1" applyProtection="1">
      <alignment horizontal="center" vertical="center" wrapText="1"/>
    </xf>
    <xf numFmtId="0" fontId="11" fillId="36" borderId="13" xfId="429" applyFont="1" applyFill="1" applyBorder="1" applyAlignment="1" applyProtection="1">
      <alignment horizontal="center" vertical="center" wrapText="1"/>
    </xf>
    <xf numFmtId="0" fontId="38" fillId="0" borderId="13" xfId="429" applyFont="1" applyFill="1" applyBorder="1" applyAlignment="1" applyProtection="1">
      <alignment horizontal="center" vertical="center"/>
    </xf>
    <xf numFmtId="0" fontId="38" fillId="0" borderId="13" xfId="429" applyFont="1" applyFill="1" applyBorder="1" applyAlignment="1" applyProtection="1">
      <alignment horizontal="center" vertical="center" wrapText="1"/>
    </xf>
    <xf numFmtId="14" fontId="38" fillId="0" borderId="13" xfId="429" applyNumberFormat="1" applyFont="1" applyFill="1" applyBorder="1" applyAlignment="1" applyProtection="1">
      <alignment horizontal="center" vertical="center"/>
    </xf>
    <xf numFmtId="164" fontId="38" fillId="0" borderId="13" xfId="428" applyFont="1" applyFill="1" applyBorder="1" applyAlignment="1" applyProtection="1">
      <alignment vertical="center"/>
    </xf>
    <xf numFmtId="0" fontId="11" fillId="0" borderId="13" xfId="429" applyFont="1" applyFill="1" applyBorder="1" applyAlignment="1" applyProtection="1">
      <alignment vertical="center"/>
    </xf>
    <xf numFmtId="0" fontId="29" fillId="34" borderId="13" xfId="1" applyNumberFormat="1" applyFont="1" applyFill="1" applyBorder="1" applyAlignment="1" applyProtection="1">
      <alignment horizontal="center" vertical="center" wrapText="1"/>
    </xf>
    <xf numFmtId="0" fontId="29" fillId="34" borderId="13" xfId="1" applyNumberFormat="1" applyFont="1" applyFill="1" applyBorder="1" applyAlignment="1" applyProtection="1">
      <alignment horizontal="center" vertical="center"/>
    </xf>
    <xf numFmtId="1" fontId="34" fillId="0" borderId="13" xfId="428" applyNumberFormat="1" applyFont="1" applyFill="1" applyBorder="1" applyAlignment="1" applyProtection="1">
      <alignment horizontal="center" vertical="center"/>
    </xf>
    <xf numFmtId="14" fontId="34" fillId="0" borderId="13" xfId="428" applyNumberFormat="1" applyFont="1" applyFill="1" applyBorder="1" applyAlignment="1" applyProtection="1">
      <alignment horizontal="center" vertical="center"/>
    </xf>
    <xf numFmtId="1" fontId="34" fillId="0" borderId="13" xfId="428" applyNumberFormat="1" applyFont="1" applyFill="1" applyBorder="1" applyAlignment="1" applyProtection="1">
      <alignment horizontal="left" vertical="center" wrapText="1"/>
    </xf>
    <xf numFmtId="167" fontId="40" fillId="0" borderId="13" xfId="429" applyNumberFormat="1" applyFont="1" applyFill="1" applyBorder="1" applyAlignment="1" applyProtection="1">
      <alignment horizontal="right" vertical="center"/>
    </xf>
    <xf numFmtId="0" fontId="34" fillId="0" borderId="13" xfId="0" applyNumberFormat="1" applyFont="1" applyFill="1" applyBorder="1" applyAlignment="1" applyProtection="1">
      <alignment horizontal="center" vertical="center"/>
    </xf>
    <xf numFmtId="0" fontId="34" fillId="0" borderId="13" xfId="429" applyFont="1" applyFill="1" applyBorder="1" applyAlignment="1" applyProtection="1">
      <alignment horizontal="left" vertical="center" wrapText="1"/>
    </xf>
    <xf numFmtId="169" fontId="55" fillId="0" borderId="0" xfId="0" applyNumberFormat="1" applyFont="1" applyProtection="1">
      <protection locked="0"/>
    </xf>
    <xf numFmtId="0" fontId="35" fillId="0" borderId="0" xfId="427" applyNumberFormat="1" applyFont="1" applyFill="1" applyBorder="1" applyAlignment="1" applyProtection="1">
      <alignment horizontal="left" vertical="center"/>
    </xf>
    <xf numFmtId="0" fontId="28" fillId="0" borderId="0" xfId="429" applyFont="1" applyAlignment="1" applyProtection="1">
      <alignment horizontal="left"/>
    </xf>
    <xf numFmtId="0" fontId="46" fillId="0" borderId="0" xfId="81" applyFont="1" applyAlignment="1" applyProtection="1">
      <alignment horizontal="center" vertical="center"/>
    </xf>
    <xf numFmtId="0" fontId="38" fillId="0" borderId="13" xfId="429" applyFont="1" applyFill="1" applyBorder="1" applyAlignment="1" applyProtection="1">
      <alignment vertical="center" wrapText="1"/>
    </xf>
    <xf numFmtId="0" fontId="1" fillId="0" borderId="0" xfId="433" applyProtection="1"/>
    <xf numFmtId="0" fontId="28" fillId="0" borderId="0" xfId="433" applyFont="1" applyFill="1" applyAlignment="1" applyProtection="1">
      <alignment horizontal="center"/>
    </xf>
    <xf numFmtId="0" fontId="73" fillId="0" borderId="0" xfId="433" applyFont="1" applyFill="1" applyAlignment="1" applyProtection="1">
      <alignment horizontal="left"/>
    </xf>
    <xf numFmtId="0" fontId="43" fillId="0" borderId="0" xfId="433" applyFont="1" applyFill="1" applyAlignment="1" applyProtection="1">
      <alignment horizontal="left"/>
    </xf>
    <xf numFmtId="0" fontId="43" fillId="0" borderId="0" xfId="433" applyFont="1" applyFill="1" applyAlignment="1" applyProtection="1">
      <alignment horizontal="center" wrapText="1"/>
    </xf>
    <xf numFmtId="0" fontId="43" fillId="0" borderId="0" xfId="433" applyFont="1" applyFill="1" applyAlignment="1" applyProtection="1">
      <alignment horizontal="center"/>
    </xf>
    <xf numFmtId="0" fontId="1" fillId="0" borderId="0" xfId="433" applyAlignment="1" applyProtection="1">
      <alignment wrapText="1"/>
    </xf>
    <xf numFmtId="0" fontId="37" fillId="35" borderId="13" xfId="434" applyNumberFormat="1" applyFont="1" applyFill="1" applyBorder="1" applyAlignment="1" applyProtection="1">
      <alignment horizontal="center" vertical="center" wrapText="1"/>
      <protection locked="0"/>
    </xf>
    <xf numFmtId="0" fontId="37" fillId="34" borderId="13" xfId="433" applyFont="1" applyFill="1" applyBorder="1" applyAlignment="1" applyProtection="1">
      <alignment horizontal="center" vertical="center"/>
      <protection locked="0"/>
    </xf>
    <xf numFmtId="0" fontId="37" fillId="34" borderId="13" xfId="433" applyFont="1" applyFill="1" applyBorder="1" applyAlignment="1" applyProtection="1">
      <alignment horizontal="center" vertical="center" wrapText="1"/>
      <protection locked="0"/>
    </xf>
    <xf numFmtId="0" fontId="1" fillId="0" borderId="0" xfId="433" applyProtection="1">
      <protection locked="0"/>
    </xf>
    <xf numFmtId="0" fontId="34" fillId="0" borderId="13" xfId="433" applyFont="1" applyFill="1" applyBorder="1" applyAlignment="1" applyProtection="1">
      <alignment horizontal="center"/>
      <protection locked="0"/>
    </xf>
    <xf numFmtId="0" fontId="34" fillId="0" borderId="13" xfId="433" applyFont="1" applyFill="1" applyBorder="1" applyProtection="1">
      <protection locked="0"/>
    </xf>
    <xf numFmtId="167" fontId="74" fillId="0" borderId="13" xfId="430" applyNumberFormat="1" applyFont="1" applyFill="1" applyBorder="1" applyProtection="1">
      <protection locked="0"/>
    </xf>
    <xf numFmtId="167" fontId="34" fillId="0" borderId="13" xfId="433" applyNumberFormat="1" applyFont="1" applyFill="1" applyBorder="1" applyProtection="1">
      <protection locked="0"/>
    </xf>
    <xf numFmtId="4" fontId="1" fillId="0" borderId="0" xfId="433" applyNumberFormat="1" applyProtection="1">
      <protection locked="0"/>
    </xf>
    <xf numFmtId="167" fontId="52" fillId="0" borderId="13" xfId="430" applyNumberFormat="1" applyFill="1" applyBorder="1" applyProtection="1">
      <protection locked="0"/>
    </xf>
    <xf numFmtId="0" fontId="34" fillId="0" borderId="18" xfId="433" applyFont="1" applyFill="1" applyBorder="1" applyAlignment="1" applyProtection="1">
      <alignment horizontal="center"/>
      <protection locked="0"/>
    </xf>
    <xf numFmtId="0" fontId="34" fillId="0" borderId="18" xfId="433" applyFont="1" applyFill="1" applyBorder="1" applyProtection="1">
      <protection locked="0"/>
    </xf>
    <xf numFmtId="167" fontId="34" fillId="0" borderId="18" xfId="433" applyNumberFormat="1" applyFont="1" applyFill="1" applyBorder="1" applyProtection="1">
      <protection locked="0"/>
    </xf>
    <xf numFmtId="0" fontId="34" fillId="0" borderId="0" xfId="433" applyFont="1" applyFill="1" applyBorder="1" applyAlignment="1" applyProtection="1">
      <alignment horizontal="center"/>
      <protection locked="0"/>
    </xf>
    <xf numFmtId="0" fontId="34" fillId="0" borderId="0" xfId="433" applyFont="1" applyFill="1" applyBorder="1" applyProtection="1">
      <protection locked="0"/>
    </xf>
    <xf numFmtId="167" fontId="37" fillId="0" borderId="13" xfId="433" applyNumberFormat="1" applyFont="1" applyFill="1" applyBorder="1" applyProtection="1">
      <protection locked="0"/>
    </xf>
    <xf numFmtId="0" fontId="1" fillId="0" borderId="0" xfId="433" applyAlignment="1" applyProtection="1">
      <alignment wrapText="1"/>
      <protection locked="0"/>
    </xf>
    <xf numFmtId="0" fontId="42" fillId="0" borderId="0" xfId="433" applyFont="1" applyFill="1" applyAlignment="1" applyProtection="1">
      <alignment horizontal="center"/>
    </xf>
    <xf numFmtId="0" fontId="37" fillId="35" borderId="13" xfId="433" applyFont="1" applyFill="1" applyBorder="1" applyAlignment="1" applyProtection="1">
      <alignment horizontal="center" vertical="center"/>
      <protection locked="0"/>
    </xf>
    <xf numFmtId="0" fontId="37" fillId="35" borderId="13" xfId="433" applyFont="1" applyFill="1" applyBorder="1" applyAlignment="1" applyProtection="1">
      <alignment horizontal="center" vertical="center" wrapText="1"/>
      <protection locked="0"/>
    </xf>
    <xf numFmtId="0" fontId="69" fillId="0" borderId="0" xfId="0" applyFont="1" applyAlignment="1" applyProtection="1">
      <alignment horizontal="center" vertical="center"/>
    </xf>
    <xf numFmtId="0" fontId="62" fillId="0" borderId="0" xfId="0" applyFont="1"/>
    <xf numFmtId="0" fontId="62" fillId="0" borderId="0" xfId="0" applyFont="1" applyAlignment="1" applyProtection="1">
      <alignment horizontal="justify" vertical="center"/>
    </xf>
    <xf numFmtId="0" fontId="63" fillId="0" borderId="27" xfId="0" applyFont="1" applyBorder="1" applyAlignment="1" applyProtection="1">
      <alignment horizontal="justify" vertical="center" wrapText="1"/>
    </xf>
    <xf numFmtId="0" fontId="63" fillId="0" borderId="28" xfId="0" applyFont="1" applyBorder="1" applyAlignment="1" applyProtection="1">
      <alignment horizontal="justify" vertical="center" wrapText="1"/>
    </xf>
    <xf numFmtId="0" fontId="62" fillId="0" borderId="38" xfId="0" applyFont="1" applyBorder="1" applyAlignment="1" applyProtection="1">
      <alignment horizontal="justify" vertical="center" wrapText="1"/>
    </xf>
    <xf numFmtId="0" fontId="63" fillId="0" borderId="38" xfId="0" applyFont="1" applyBorder="1" applyAlignment="1" applyProtection="1">
      <alignment horizontal="justify" vertical="center" wrapText="1"/>
    </xf>
    <xf numFmtId="0" fontId="63" fillId="0" borderId="27" xfId="0" applyFont="1" applyFill="1" applyBorder="1" applyAlignment="1" applyProtection="1">
      <alignment horizontal="justify" vertical="center" wrapText="1"/>
    </xf>
    <xf numFmtId="0" fontId="63" fillId="0" borderId="28" xfId="0" applyFont="1" applyFill="1" applyBorder="1" applyAlignment="1" applyProtection="1">
      <alignment horizontal="justify" vertical="center" wrapText="1"/>
    </xf>
    <xf numFmtId="0" fontId="62" fillId="0" borderId="0" xfId="0" applyFont="1" applyFill="1"/>
    <xf numFmtId="0" fontId="62" fillId="0" borderId="28" xfId="0" applyFont="1" applyFill="1" applyBorder="1" applyAlignment="1" applyProtection="1">
      <alignment horizontal="justify" vertical="center" wrapText="1"/>
    </xf>
    <xf numFmtId="0" fontId="62" fillId="0" borderId="29" xfId="0" applyFont="1" applyFill="1" applyBorder="1" applyAlignment="1" applyProtection="1">
      <alignment horizontal="justify" vertical="center" wrapText="1"/>
    </xf>
    <xf numFmtId="0" fontId="4" fillId="36" borderId="13" xfId="81" applyFont="1" applyFill="1" applyBorder="1" applyAlignment="1" applyProtection="1">
      <alignment horizontal="center" vertical="center"/>
    </xf>
    <xf numFmtId="0" fontId="4" fillId="36" borderId="13" xfId="81" applyFont="1" applyFill="1" applyBorder="1" applyAlignment="1" applyProtection="1">
      <alignment vertical="center" wrapText="1"/>
    </xf>
    <xf numFmtId="0" fontId="4" fillId="36" borderId="13" xfId="81" applyFont="1" applyFill="1" applyBorder="1" applyAlignment="1" applyProtection="1">
      <alignment horizontal="center" vertical="center" wrapText="1"/>
    </xf>
    <xf numFmtId="168" fontId="4" fillId="36" borderId="13" xfId="81" applyNumberFormat="1" applyFont="1" applyFill="1" applyBorder="1" applyAlignment="1" applyProtection="1">
      <alignment vertical="center"/>
    </xf>
    <xf numFmtId="168" fontId="4"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2" fontId="63" fillId="0" borderId="0" xfId="0" applyNumberFormat="1" applyFont="1" applyAlignment="1" applyProtection="1">
      <alignment horizontal="justify" vertical="justify" wrapText="1"/>
    </xf>
    <xf numFmtId="0" fontId="6" fillId="0" borderId="0" xfId="1" applyFont="1" applyFill="1" applyAlignment="1" applyProtection="1">
      <alignment horizontal="center"/>
    </xf>
    <xf numFmtId="0" fontId="67" fillId="0" borderId="0" xfId="1" applyFont="1" applyFill="1" applyAlignment="1" applyProtection="1">
      <alignment horizontal="center"/>
    </xf>
    <xf numFmtId="0" fontId="31" fillId="0" borderId="10" xfId="1" applyFont="1" applyFill="1" applyBorder="1" applyAlignment="1" applyProtection="1">
      <alignment horizontal="center" vertical="center" wrapText="1"/>
    </xf>
    <xf numFmtId="0" fontId="31" fillId="0" borderId="11" xfId="1" applyFont="1" applyFill="1" applyBorder="1" applyAlignment="1" applyProtection="1">
      <alignment horizontal="center" vertical="center" wrapText="1"/>
    </xf>
    <xf numFmtId="0" fontId="31" fillId="0" borderId="12" xfId="1" applyFont="1" applyFill="1" applyBorder="1" applyAlignment="1" applyProtection="1">
      <alignment horizontal="center" vertical="center" wrapText="1"/>
    </xf>
    <xf numFmtId="0" fontId="31" fillId="0" borderId="10" xfId="1" applyFont="1" applyFill="1" applyBorder="1" applyAlignment="1" applyProtection="1">
      <alignment horizontal="left" vertical="center" wrapText="1"/>
    </xf>
    <xf numFmtId="0" fontId="31" fillId="0" borderId="11" xfId="1" applyFont="1" applyFill="1" applyBorder="1" applyAlignment="1" applyProtection="1">
      <alignment horizontal="left" vertical="center" wrapText="1"/>
    </xf>
    <xf numFmtId="0" fontId="31" fillId="0" borderId="12" xfId="1" applyFont="1" applyFill="1" applyBorder="1" applyAlignment="1" applyProtection="1">
      <alignment horizontal="left" vertical="center" wrapText="1"/>
    </xf>
    <xf numFmtId="0" fontId="31" fillId="0" borderId="10" xfId="1" applyFont="1" applyFill="1" applyBorder="1" applyAlignment="1" applyProtection="1">
      <alignment horizontal="center" vertical="center"/>
    </xf>
    <xf numFmtId="0" fontId="31" fillId="0" borderId="11" xfId="1" applyFont="1" applyFill="1" applyBorder="1" applyAlignment="1" applyProtection="1">
      <alignment horizontal="center" vertical="center"/>
    </xf>
    <xf numFmtId="0" fontId="31" fillId="0" borderId="12" xfId="1" applyFont="1" applyFill="1" applyBorder="1" applyAlignment="1" applyProtection="1">
      <alignment horizontal="center" vertical="center"/>
    </xf>
    <xf numFmtId="169" fontId="56" fillId="0" borderId="10" xfId="430" applyNumberFormat="1" applyFont="1" applyFill="1" applyBorder="1" applyAlignment="1" applyProtection="1">
      <alignment horizontal="right" vertical="center"/>
    </xf>
    <xf numFmtId="169" fontId="56" fillId="0" borderId="11" xfId="430" applyNumberFormat="1" applyFont="1" applyFill="1" applyBorder="1" applyAlignment="1" applyProtection="1">
      <alignment horizontal="right" vertical="center"/>
    </xf>
    <xf numFmtId="169" fontId="56" fillId="0" borderId="12" xfId="430" applyNumberFormat="1" applyFont="1" applyFill="1" applyBorder="1" applyAlignment="1" applyProtection="1">
      <alignment horizontal="right" vertical="center"/>
    </xf>
    <xf numFmtId="0" fontId="31" fillId="0" borderId="0" xfId="1" applyFont="1" applyFill="1" applyAlignment="1" applyProtection="1">
      <alignment horizontal="justify" vertical="top" wrapText="1"/>
    </xf>
    <xf numFmtId="0" fontId="68" fillId="0" borderId="0" xfId="1" applyFont="1" applyFill="1" applyAlignment="1" applyProtection="1">
      <alignment horizontal="center" vertical="top" wrapText="1"/>
    </xf>
    <xf numFmtId="0" fontId="31" fillId="0" borderId="30" xfId="1" applyFont="1" applyFill="1" applyBorder="1" applyAlignment="1" applyProtection="1">
      <alignment horizontal="justify" vertical="top" wrapText="1"/>
    </xf>
    <xf numFmtId="0" fontId="31" fillId="0" borderId="31" xfId="1" applyFont="1" applyFill="1" applyBorder="1" applyAlignment="1" applyProtection="1">
      <alignment horizontal="justify" vertical="top" wrapText="1"/>
    </xf>
    <xf numFmtId="0" fontId="31" fillId="0" borderId="32" xfId="1" applyFont="1" applyFill="1" applyBorder="1" applyAlignment="1" applyProtection="1">
      <alignment horizontal="justify" vertical="top" wrapText="1"/>
    </xf>
    <xf numFmtId="0" fontId="31" fillId="0" borderId="33" xfId="1" applyFont="1" applyFill="1" applyBorder="1" applyAlignment="1" applyProtection="1">
      <alignment horizontal="justify" vertical="top" wrapText="1"/>
    </xf>
    <xf numFmtId="0" fontId="31" fillId="0" borderId="0" xfId="1" applyFont="1" applyFill="1" applyBorder="1" applyAlignment="1" applyProtection="1">
      <alignment horizontal="justify" vertical="top" wrapText="1"/>
    </xf>
    <xf numFmtId="0" fontId="31" fillId="0" borderId="34" xfId="1" applyFont="1" applyFill="1" applyBorder="1" applyAlignment="1" applyProtection="1">
      <alignment horizontal="justify" vertical="top" wrapText="1"/>
    </xf>
    <xf numFmtId="0" fontId="31" fillId="0" borderId="35" xfId="1" applyFont="1" applyFill="1" applyBorder="1" applyAlignment="1" applyProtection="1">
      <alignment horizontal="justify" vertical="top" wrapText="1"/>
    </xf>
    <xf numFmtId="0" fontId="31" fillId="0" borderId="36" xfId="1" applyFont="1" applyFill="1" applyBorder="1" applyAlignment="1" applyProtection="1">
      <alignment horizontal="justify" vertical="top" wrapText="1"/>
    </xf>
    <xf numFmtId="0" fontId="31" fillId="0" borderId="37" xfId="1" applyFont="1" applyFill="1" applyBorder="1" applyAlignment="1" applyProtection="1">
      <alignment horizontal="justify" vertical="top" wrapText="1"/>
    </xf>
    <xf numFmtId="0" fontId="6" fillId="0" borderId="10" xfId="1" applyFont="1" applyFill="1" applyBorder="1" applyAlignment="1" applyProtection="1">
      <alignment horizontal="left"/>
    </xf>
    <xf numFmtId="0" fontId="6" fillId="0" borderId="11" xfId="1" applyFont="1" applyFill="1" applyBorder="1" applyAlignment="1" applyProtection="1">
      <alignment horizontal="left"/>
    </xf>
    <xf numFmtId="0" fontId="6" fillId="0" borderId="12" xfId="1" applyFont="1" applyFill="1" applyBorder="1" applyAlignment="1" applyProtection="1">
      <alignment horizontal="left"/>
    </xf>
    <xf numFmtId="0" fontId="7" fillId="0" borderId="10" xfId="1" applyFont="1" applyFill="1" applyBorder="1" applyAlignment="1" applyProtection="1">
      <alignment horizontal="left"/>
    </xf>
    <xf numFmtId="0" fontId="7" fillId="0" borderId="11" xfId="1" applyFont="1" applyFill="1" applyBorder="1" applyAlignment="1" applyProtection="1">
      <alignment horizontal="left"/>
    </xf>
    <xf numFmtId="0" fontId="7" fillId="0" borderId="12" xfId="1" applyFont="1" applyFill="1" applyBorder="1" applyAlignment="1" applyProtection="1">
      <alignment horizontal="left"/>
    </xf>
    <xf numFmtId="0" fontId="8" fillId="0" borderId="0" xfId="1" applyFont="1" applyFill="1" applyAlignment="1" applyProtection="1">
      <alignment horizontal="center"/>
    </xf>
    <xf numFmtId="0" fontId="8" fillId="0" borderId="0" xfId="1" applyFont="1" applyFill="1" applyAlignment="1" applyProtection="1">
      <alignment horizontal="center" wrapText="1"/>
    </xf>
    <xf numFmtId="0" fontId="6" fillId="33" borderId="13" xfId="1" applyFont="1" applyFill="1" applyBorder="1" applyAlignment="1" applyProtection="1">
      <alignment horizontal="center" vertical="center" wrapText="1"/>
    </xf>
    <xf numFmtId="0" fontId="6" fillId="33" borderId="19" xfId="1" applyFont="1" applyFill="1" applyBorder="1" applyAlignment="1" applyProtection="1">
      <alignment horizontal="center" vertical="center" wrapText="1"/>
    </xf>
    <xf numFmtId="0" fontId="6" fillId="33" borderId="18" xfId="1" applyFont="1" applyFill="1" applyBorder="1" applyAlignment="1" applyProtection="1">
      <alignment horizontal="center" vertical="center" wrapText="1"/>
    </xf>
    <xf numFmtId="0" fontId="6" fillId="33" borderId="17" xfId="1" applyFont="1" applyFill="1" applyBorder="1" applyAlignment="1" applyProtection="1">
      <alignment horizontal="center" vertical="center" wrapText="1"/>
    </xf>
    <xf numFmtId="0" fontId="6" fillId="33" borderId="16" xfId="1" applyFont="1" applyFill="1" applyBorder="1" applyAlignment="1" applyProtection="1">
      <alignment horizontal="center" vertical="center" wrapText="1"/>
    </xf>
    <xf numFmtId="0" fontId="6" fillId="33" borderId="15" xfId="1" applyFont="1" applyFill="1" applyBorder="1" applyAlignment="1" applyProtection="1">
      <alignment horizontal="center" vertical="center" wrapText="1"/>
    </xf>
    <xf numFmtId="0" fontId="6" fillId="33" borderId="14" xfId="1" applyFont="1" applyFill="1" applyBorder="1" applyAlignment="1" applyProtection="1">
      <alignment horizontal="center" vertical="center" wrapText="1"/>
    </xf>
    <xf numFmtId="14" fontId="33" fillId="0" borderId="10" xfId="1" applyNumberFormat="1" applyFont="1" applyFill="1" applyBorder="1" applyAlignment="1" applyProtection="1">
      <alignment horizontal="center"/>
    </xf>
    <xf numFmtId="0" fontId="33" fillId="0" borderId="11" xfId="1" applyFont="1" applyFill="1" applyBorder="1" applyAlignment="1" applyProtection="1">
      <alignment horizontal="center"/>
    </xf>
    <xf numFmtId="0" fontId="33" fillId="0" borderId="12" xfId="1" applyFont="1" applyFill="1" applyBorder="1" applyAlignment="1" applyProtection="1">
      <alignment horizontal="center"/>
    </xf>
    <xf numFmtId="0" fontId="6" fillId="33" borderId="13" xfId="1" applyFont="1" applyFill="1" applyBorder="1" applyAlignment="1" applyProtection="1">
      <alignment horizontal="center" vertical="top" wrapText="1"/>
    </xf>
    <xf numFmtId="0" fontId="29" fillId="33" borderId="13" xfId="1" applyFont="1" applyFill="1" applyBorder="1" applyAlignment="1" applyProtection="1">
      <alignment horizontal="center" vertical="top" wrapText="1"/>
    </xf>
    <xf numFmtId="0" fontId="33" fillId="0" borderId="13" xfId="1" applyFont="1" applyFill="1" applyBorder="1" applyAlignment="1" applyProtection="1">
      <alignment horizontal="center"/>
      <protection locked="0"/>
    </xf>
    <xf numFmtId="0" fontId="33" fillId="0" borderId="18" xfId="1" applyFont="1" applyFill="1" applyBorder="1" applyAlignment="1" applyProtection="1">
      <alignment horizontal="center"/>
      <protection locked="0"/>
    </xf>
    <xf numFmtId="0" fontId="46" fillId="0" borderId="0" xfId="81" applyFont="1" applyAlignment="1" applyProtection="1">
      <alignment horizontal="center" vertical="center"/>
    </xf>
    <xf numFmtId="0" fontId="46" fillId="36" borderId="10" xfId="81" applyFont="1" applyFill="1" applyBorder="1" applyAlignment="1" applyProtection="1">
      <alignment horizontal="center" vertical="center"/>
    </xf>
    <xf numFmtId="0" fontId="46" fillId="36" borderId="11" xfId="81" applyFont="1" applyFill="1" applyBorder="1" applyAlignment="1" applyProtection="1">
      <alignment horizontal="center" vertical="center"/>
    </xf>
    <xf numFmtId="0" fontId="46" fillId="36" borderId="12" xfId="81" applyFont="1" applyFill="1" applyBorder="1" applyAlignment="1" applyProtection="1">
      <alignment horizontal="center" vertical="center"/>
    </xf>
    <xf numFmtId="0" fontId="46" fillId="37" borderId="15" xfId="81" applyFont="1" applyFill="1" applyBorder="1" applyAlignment="1" applyProtection="1">
      <alignment horizontal="center" vertical="center"/>
    </xf>
    <xf numFmtId="0" fontId="46" fillId="37" borderId="14" xfId="81" applyFont="1" applyFill="1" applyBorder="1" applyAlignment="1" applyProtection="1">
      <alignment horizontal="center" vertical="center"/>
    </xf>
    <xf numFmtId="0" fontId="35" fillId="0" borderId="0" xfId="427" applyNumberFormat="1" applyFont="1" applyFill="1" applyBorder="1" applyAlignment="1" applyProtection="1">
      <alignment horizontal="left" vertical="center"/>
    </xf>
    <xf numFmtId="0" fontId="37" fillId="39" borderId="10" xfId="427" applyNumberFormat="1" applyFont="1" applyFill="1" applyBorder="1" applyAlignment="1" applyProtection="1">
      <alignment horizontal="center" vertical="center"/>
    </xf>
    <xf numFmtId="0" fontId="37" fillId="39" borderId="11" xfId="427" applyNumberFormat="1" applyFont="1" applyFill="1" applyBorder="1" applyAlignment="1" applyProtection="1">
      <alignment horizontal="center" vertical="center"/>
    </xf>
    <xf numFmtId="0" fontId="37" fillId="39" borderId="12" xfId="427" applyNumberFormat="1" applyFont="1" applyFill="1" applyBorder="1" applyAlignment="1" applyProtection="1">
      <alignment horizontal="center" vertical="center"/>
    </xf>
    <xf numFmtId="0" fontId="35" fillId="0" borderId="0" xfId="429" applyFont="1" applyAlignment="1" applyProtection="1">
      <alignment horizontal="left"/>
      <protection locked="0"/>
    </xf>
    <xf numFmtId="0" fontId="69" fillId="39" borderId="0" xfId="429" applyFont="1" applyFill="1" applyAlignment="1" applyProtection="1">
      <alignment horizontal="center" wrapText="1"/>
      <protection locked="0"/>
    </xf>
    <xf numFmtId="0" fontId="28" fillId="0" borderId="0" xfId="429" applyFont="1" applyAlignment="1" applyProtection="1">
      <alignment horizontal="left"/>
    </xf>
    <xf numFmtId="0" fontId="44" fillId="33" borderId="10" xfId="429" applyFont="1" applyFill="1" applyBorder="1" applyAlignment="1" applyProtection="1">
      <alignment horizontal="center"/>
      <protection locked="0"/>
    </xf>
    <xf numFmtId="0" fontId="44" fillId="33" borderId="11" xfId="429" applyFont="1" applyFill="1" applyBorder="1" applyAlignment="1" applyProtection="1">
      <alignment horizontal="center"/>
      <protection locked="0"/>
    </xf>
    <xf numFmtId="0" fontId="44" fillId="33" borderId="12" xfId="429" applyFont="1" applyFill="1" applyBorder="1" applyAlignment="1" applyProtection="1">
      <alignment horizontal="center"/>
      <protection locked="0"/>
    </xf>
    <xf numFmtId="0" fontId="28" fillId="0" borderId="0" xfId="433" applyFont="1" applyFill="1" applyAlignment="1" applyProtection="1">
      <alignment horizontal="left"/>
    </xf>
    <xf numFmtId="0" fontId="35" fillId="0" borderId="0" xfId="433" applyFont="1" applyFill="1" applyAlignment="1" applyProtection="1">
      <alignment horizontal="left"/>
    </xf>
    <xf numFmtId="0" fontId="42" fillId="0" borderId="0" xfId="433" applyFont="1" applyFill="1" applyAlignment="1" applyProtection="1">
      <alignment horizontal="center"/>
    </xf>
  </cellXfs>
  <cellStyles count="435">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10" xfId="428"/>
    <cellStyle name="Millares 2" xfId="33"/>
    <cellStyle name="Millares 2 2" xfId="34"/>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0</xdr:col>
      <xdr:colOff>123265</xdr:colOff>
      <xdr:row>1</xdr:row>
      <xdr:rowOff>112059</xdr:rowOff>
    </xdr:from>
    <xdr:to>
      <xdr:col>1</xdr:col>
      <xdr:colOff>1170364</xdr:colOff>
      <xdr:row>5</xdr:row>
      <xdr:rowOff>65555</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5" y="302559"/>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FF00"/>
  </sheetPr>
  <dimension ref="A2:AH230"/>
  <sheetViews>
    <sheetView showGridLines="0" tabSelected="1" view="pageBreakPreview" zoomScaleNormal="115" zoomScaleSheetLayoutView="100" workbookViewId="0">
      <selection activeCell="M24" sqref="M24:Y24"/>
    </sheetView>
  </sheetViews>
  <sheetFormatPr baseColWidth="10" defaultColWidth="11.375" defaultRowHeight="15"/>
  <cols>
    <col min="1" max="32" width="3.75" style="10" customWidth="1"/>
    <col min="33" max="33" width="11.375" style="10"/>
    <col min="34" max="34" width="18.75" style="10" customWidth="1"/>
    <col min="35" max="16384" width="11.375" style="10"/>
  </cols>
  <sheetData>
    <row r="2" spans="1:34" ht="15.75">
      <c r="A2" s="60"/>
      <c r="B2" s="60"/>
      <c r="C2" s="60"/>
      <c r="D2" s="60"/>
      <c r="E2" s="60"/>
      <c r="F2" s="60"/>
      <c r="G2" s="60"/>
      <c r="H2" s="60"/>
      <c r="I2" s="60"/>
      <c r="J2" s="60"/>
      <c r="K2" s="60"/>
      <c r="L2" s="60"/>
      <c r="M2" s="60"/>
      <c r="N2" s="60"/>
      <c r="O2" s="60"/>
      <c r="P2" s="60"/>
      <c r="Q2" s="60"/>
      <c r="R2" s="60"/>
      <c r="S2" s="60"/>
      <c r="T2" s="60"/>
      <c r="U2" s="60"/>
      <c r="V2" s="60"/>
      <c r="W2" s="60"/>
      <c r="X2" s="236" t="s">
        <v>39</v>
      </c>
      <c r="Y2" s="237"/>
      <c r="Z2" s="237"/>
      <c r="AA2" s="237"/>
      <c r="AB2" s="237"/>
      <c r="AC2" s="237"/>
      <c r="AD2" s="237"/>
      <c r="AE2" s="238"/>
      <c r="AF2" s="60"/>
    </row>
    <row r="3" spans="1:34" ht="15.75">
      <c r="A3" s="60"/>
      <c r="B3" s="60"/>
      <c r="C3" s="61"/>
      <c r="D3" s="61"/>
      <c r="E3" s="61"/>
      <c r="F3" s="60"/>
      <c r="G3" s="60"/>
      <c r="H3" s="60"/>
      <c r="I3" s="60"/>
      <c r="J3" s="60"/>
      <c r="K3" s="60"/>
      <c r="L3" s="60"/>
      <c r="M3" s="60"/>
      <c r="N3" s="60"/>
      <c r="O3" s="60"/>
      <c r="P3" s="60"/>
      <c r="Q3" s="60"/>
      <c r="R3" s="60"/>
      <c r="S3" s="60"/>
      <c r="T3" s="60"/>
      <c r="U3" s="60"/>
      <c r="V3" s="60"/>
      <c r="W3" s="60"/>
      <c r="X3" s="239" t="s">
        <v>1362</v>
      </c>
      <c r="Y3" s="240"/>
      <c r="Z3" s="240"/>
      <c r="AA3" s="240"/>
      <c r="AB3" s="240"/>
      <c r="AC3" s="240"/>
      <c r="AD3" s="240"/>
      <c r="AE3" s="241"/>
      <c r="AF3" s="60"/>
    </row>
    <row r="4" spans="1:34" ht="15.75">
      <c r="A4" s="60"/>
      <c r="B4" s="60"/>
      <c r="C4" s="61"/>
      <c r="D4" s="61"/>
      <c r="E4" s="61"/>
      <c r="F4" s="60"/>
      <c r="G4" s="60"/>
      <c r="H4" s="60"/>
      <c r="I4" s="60"/>
      <c r="J4" s="60"/>
      <c r="K4" s="60"/>
      <c r="L4" s="60"/>
      <c r="M4" s="60"/>
      <c r="N4" s="60"/>
      <c r="O4" s="60"/>
      <c r="P4" s="60"/>
      <c r="Q4" s="60"/>
      <c r="R4" s="60"/>
      <c r="S4" s="60"/>
      <c r="T4" s="60"/>
      <c r="U4" s="60"/>
      <c r="V4" s="60"/>
      <c r="W4" s="60"/>
      <c r="X4" s="239" t="s">
        <v>14923</v>
      </c>
      <c r="Y4" s="240"/>
      <c r="Z4" s="240"/>
      <c r="AA4" s="240"/>
      <c r="AB4" s="240"/>
      <c r="AC4" s="240"/>
      <c r="AD4" s="240"/>
      <c r="AE4" s="241"/>
      <c r="AF4" s="60"/>
    </row>
    <row r="5" spans="1:34" ht="15.75">
      <c r="A5" s="60"/>
      <c r="B5" s="60"/>
      <c r="C5" s="61"/>
      <c r="D5" s="61"/>
      <c r="E5" s="61"/>
      <c r="F5" s="60"/>
      <c r="G5" s="60"/>
      <c r="H5" s="60"/>
      <c r="I5" s="60"/>
      <c r="J5" s="60"/>
      <c r="K5" s="60"/>
      <c r="L5" s="60"/>
      <c r="M5" s="60"/>
      <c r="N5" s="60"/>
      <c r="O5" s="60"/>
      <c r="P5" s="60"/>
      <c r="Q5" s="60"/>
      <c r="R5" s="60"/>
      <c r="S5" s="60"/>
      <c r="T5" s="60"/>
      <c r="U5" s="60"/>
      <c r="V5" s="60"/>
      <c r="W5" s="60"/>
      <c r="X5" s="62"/>
      <c r="Y5" s="60"/>
      <c r="Z5" s="63"/>
      <c r="AA5" s="63"/>
      <c r="AB5" s="64"/>
      <c r="AC5" s="64"/>
      <c r="AD5" s="64"/>
      <c r="AE5" s="64"/>
      <c r="AF5" s="60"/>
    </row>
    <row r="6" spans="1:34" ht="16.5">
      <c r="A6" s="242" t="s">
        <v>37</v>
      </c>
      <c r="B6" s="242"/>
      <c r="C6" s="242"/>
      <c r="D6" s="242"/>
      <c r="E6" s="242"/>
      <c r="F6" s="242"/>
      <c r="G6" s="242"/>
      <c r="H6" s="242"/>
      <c r="I6" s="242"/>
      <c r="J6" s="242"/>
      <c r="K6" s="242"/>
      <c r="L6" s="242"/>
      <c r="M6" s="242"/>
      <c r="N6" s="242"/>
      <c r="O6" s="242"/>
      <c r="P6" s="242"/>
      <c r="Q6" s="242"/>
      <c r="R6" s="242"/>
      <c r="S6" s="242"/>
      <c r="T6" s="242"/>
      <c r="U6" s="242"/>
      <c r="V6" s="242"/>
      <c r="W6" s="242"/>
      <c r="X6" s="242"/>
      <c r="Y6" s="242"/>
      <c r="Z6" s="242"/>
      <c r="AA6" s="242"/>
      <c r="AB6" s="242"/>
      <c r="AC6" s="242"/>
      <c r="AD6" s="242"/>
      <c r="AE6" s="242"/>
      <c r="AF6" s="242"/>
    </row>
    <row r="7" spans="1:34" ht="16.5">
      <c r="A7" s="243" t="s">
        <v>1326</v>
      </c>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row>
    <row r="8" spans="1:34" ht="15.75">
      <c r="A8" s="65"/>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5"/>
      <c r="AD8" s="65"/>
      <c r="AE8" s="65"/>
      <c r="AF8" s="65"/>
    </row>
    <row r="9" spans="1:34" ht="15.75">
      <c r="A9" s="65"/>
      <c r="B9" s="66"/>
      <c r="C9" s="66"/>
      <c r="D9" s="66"/>
      <c r="E9" s="66"/>
      <c r="F9" s="66"/>
      <c r="G9" s="67" t="s">
        <v>29</v>
      </c>
      <c r="H9" s="66"/>
      <c r="I9" s="66"/>
      <c r="J9" s="66"/>
      <c r="K9" s="66"/>
      <c r="L9" s="66"/>
      <c r="M9" s="66"/>
      <c r="N9" s="66"/>
      <c r="O9" s="66"/>
      <c r="P9" s="251">
        <v>42370</v>
      </c>
      <c r="Q9" s="252"/>
      <c r="R9" s="252"/>
      <c r="S9" s="253"/>
      <c r="T9" s="66"/>
      <c r="U9" s="66" t="s">
        <v>0</v>
      </c>
      <c r="V9" s="251">
        <v>42643</v>
      </c>
      <c r="W9" s="252"/>
      <c r="X9" s="252"/>
      <c r="Y9" s="253"/>
      <c r="Z9" s="66"/>
      <c r="AA9" s="66"/>
      <c r="AB9" s="66"/>
      <c r="AC9" s="65"/>
      <c r="AD9" s="65"/>
      <c r="AE9" s="65"/>
      <c r="AF9" s="65"/>
    </row>
    <row r="10" spans="1:34" ht="15.75">
      <c r="A10" s="65"/>
      <c r="B10" s="66"/>
      <c r="C10" s="66"/>
      <c r="D10" s="66"/>
      <c r="E10" s="66"/>
      <c r="F10" s="66"/>
      <c r="G10" s="67"/>
      <c r="H10" s="66"/>
      <c r="I10" s="66"/>
      <c r="J10" s="66"/>
      <c r="K10" s="66"/>
      <c r="L10" s="66"/>
      <c r="M10" s="66"/>
      <c r="N10" s="66"/>
      <c r="O10" s="66"/>
      <c r="P10" s="68"/>
      <c r="Q10" s="68"/>
      <c r="R10" s="68"/>
      <c r="S10" s="68"/>
      <c r="T10" s="66"/>
      <c r="U10" s="66"/>
      <c r="V10" s="68"/>
      <c r="W10" s="68"/>
      <c r="X10" s="68"/>
      <c r="Y10" s="68"/>
      <c r="Z10" s="66"/>
      <c r="AA10" s="66"/>
      <c r="AB10" s="66"/>
      <c r="AC10" s="65"/>
      <c r="AD10" s="65"/>
      <c r="AE10" s="65"/>
      <c r="AF10" s="65"/>
    </row>
    <row r="11" spans="1:34" ht="15.75">
      <c r="A11" s="65"/>
      <c r="B11" s="66"/>
      <c r="C11" s="69" t="s">
        <v>1</v>
      </c>
      <c r="D11" s="69"/>
      <c r="E11" s="69"/>
      <c r="F11" s="70" t="s">
        <v>40</v>
      </c>
      <c r="G11" s="66"/>
      <c r="H11" s="66"/>
      <c r="I11" s="66"/>
      <c r="J11" s="66"/>
      <c r="K11" s="66"/>
      <c r="L11" s="66"/>
      <c r="M11" s="66"/>
      <c r="N11" s="66"/>
      <c r="O11" s="66"/>
      <c r="P11" s="66"/>
      <c r="Q11" s="66"/>
      <c r="R11" s="66"/>
      <c r="S11" s="66"/>
      <c r="T11" s="66"/>
      <c r="U11" s="66"/>
      <c r="V11" s="66"/>
      <c r="W11" s="66"/>
      <c r="X11" s="66"/>
      <c r="Y11" s="66"/>
      <c r="Z11" s="66"/>
      <c r="AA11" s="66"/>
      <c r="AB11" s="66"/>
      <c r="AC11" s="65"/>
      <c r="AD11" s="65"/>
      <c r="AE11" s="65"/>
      <c r="AF11" s="65"/>
    </row>
    <row r="12" spans="1:34" ht="15.75">
      <c r="A12" s="65"/>
      <c r="B12" s="66"/>
      <c r="C12" s="59"/>
      <c r="D12" s="59"/>
      <c r="E12" s="123"/>
      <c r="F12" s="70" t="str">
        <f>VLOOKUP(H14,bd_lista!A3:B603,2,FALSE)</f>
        <v>INSTITUTO NACIONAL DE REFORMA AGRARIA</v>
      </c>
      <c r="G12" s="69"/>
      <c r="H12" s="69"/>
      <c r="I12" s="66"/>
      <c r="J12" s="66"/>
      <c r="K12" s="66"/>
      <c r="L12" s="66"/>
      <c r="M12" s="66"/>
      <c r="N12" s="66"/>
      <c r="O12" s="66"/>
      <c r="P12" s="66"/>
      <c r="Q12" s="66"/>
      <c r="R12" s="66"/>
      <c r="S12" s="66"/>
      <c r="T12" s="66"/>
      <c r="U12" s="66"/>
      <c r="V12" s="66"/>
      <c r="W12" s="66"/>
      <c r="X12" s="66"/>
      <c r="Y12" s="66"/>
      <c r="Z12" s="66"/>
      <c r="AA12" s="66"/>
      <c r="AB12" s="66"/>
      <c r="AC12" s="65"/>
      <c r="AD12" s="65"/>
      <c r="AE12" s="65"/>
      <c r="AF12" s="65"/>
    </row>
    <row r="13" spans="1:34" ht="15.75">
      <c r="A13" s="65"/>
      <c r="B13" s="65"/>
      <c r="C13" s="59"/>
      <c r="D13" s="59"/>
      <c r="E13" s="59"/>
      <c r="F13" s="59"/>
      <c r="G13" s="123"/>
      <c r="H13" s="123"/>
      <c r="I13" s="65"/>
      <c r="J13" s="65"/>
      <c r="K13" s="65"/>
      <c r="L13" s="65"/>
      <c r="M13" s="65"/>
      <c r="N13" s="65"/>
      <c r="O13" s="65"/>
      <c r="P13" s="65"/>
      <c r="Q13" s="65"/>
      <c r="R13" s="65"/>
      <c r="S13" s="65"/>
      <c r="T13" s="65"/>
      <c r="U13" s="65"/>
      <c r="V13" s="65"/>
      <c r="W13" s="65"/>
      <c r="X13" s="65"/>
      <c r="Y13" s="65"/>
      <c r="Z13" s="65"/>
      <c r="AA13" s="65"/>
      <c r="AB13" s="65"/>
      <c r="AC13" s="65"/>
      <c r="AD13" s="65"/>
      <c r="AE13" s="65"/>
      <c r="AF13" s="65"/>
    </row>
    <row r="14" spans="1:34" ht="15.75">
      <c r="A14" s="65"/>
      <c r="B14" s="70" t="s">
        <v>1321</v>
      </c>
      <c r="C14" s="65"/>
      <c r="D14" s="65"/>
      <c r="E14" s="65"/>
      <c r="F14" s="65"/>
      <c r="G14" s="65"/>
      <c r="H14" s="256">
        <v>212</v>
      </c>
      <c r="I14" s="256"/>
      <c r="J14" s="65"/>
      <c r="K14" s="65"/>
      <c r="L14" s="65"/>
      <c r="M14" s="65"/>
      <c r="N14" s="65"/>
      <c r="O14" s="65"/>
      <c r="P14" s="65"/>
      <c r="Q14" s="65"/>
      <c r="R14" s="65"/>
      <c r="S14" s="65"/>
      <c r="T14" s="65"/>
      <c r="U14" s="65"/>
      <c r="V14" s="65"/>
      <c r="W14" s="65"/>
      <c r="X14" s="65"/>
      <c r="Y14" s="65"/>
      <c r="Z14" s="65"/>
      <c r="AA14" s="65"/>
      <c r="AB14" s="65"/>
      <c r="AC14" s="65"/>
      <c r="AD14" s="65"/>
      <c r="AE14" s="65"/>
      <c r="AF14" s="65"/>
    </row>
    <row r="15" spans="1:34" ht="3" customHeight="1">
      <c r="A15" s="65"/>
      <c r="B15" s="70"/>
      <c r="C15" s="65"/>
      <c r="D15" s="65"/>
      <c r="E15" s="65"/>
      <c r="F15" s="65"/>
      <c r="G15" s="65"/>
      <c r="H15" s="257"/>
      <c r="I15" s="257"/>
      <c r="J15" s="65"/>
      <c r="K15" s="65"/>
      <c r="L15" s="65"/>
      <c r="M15" s="65"/>
      <c r="N15" s="65"/>
      <c r="O15" s="65"/>
      <c r="P15" s="65"/>
      <c r="Q15" s="65"/>
      <c r="R15" s="65"/>
      <c r="S15" s="65"/>
      <c r="T15" s="65"/>
      <c r="U15" s="65"/>
      <c r="V15" s="65"/>
      <c r="W15" s="65"/>
      <c r="X15" s="65"/>
      <c r="Y15" s="65"/>
      <c r="Z15" s="65"/>
      <c r="AA15" s="65"/>
      <c r="AB15" s="65"/>
      <c r="AC15" s="65"/>
      <c r="AD15" s="65"/>
      <c r="AE15" s="65"/>
      <c r="AF15" s="65"/>
    </row>
    <row r="16" spans="1:34" ht="15.75" customHeight="1">
      <c r="A16" s="65"/>
      <c r="B16" s="225" t="s">
        <v>36</v>
      </c>
      <c r="C16" s="225"/>
      <c r="D16" s="225"/>
      <c r="E16" s="225"/>
      <c r="F16" s="225"/>
      <c r="G16" s="225"/>
      <c r="H16" s="225"/>
      <c r="I16" s="225"/>
      <c r="J16" s="225"/>
      <c r="K16" s="225"/>
      <c r="L16" s="225"/>
      <c r="M16" s="225"/>
      <c r="N16" s="225"/>
      <c r="O16" s="225"/>
      <c r="P16" s="225"/>
      <c r="Q16" s="225"/>
      <c r="R16" s="225"/>
      <c r="S16" s="225"/>
      <c r="T16" s="225"/>
      <c r="U16" s="225"/>
      <c r="V16" s="225"/>
      <c r="W16" s="225"/>
      <c r="X16" s="225"/>
      <c r="Y16" s="225"/>
      <c r="Z16" s="225"/>
      <c r="AA16" s="225"/>
      <c r="AB16" s="225"/>
      <c r="AC16" s="225"/>
      <c r="AD16" s="225"/>
      <c r="AE16" s="225"/>
      <c r="AF16" s="65"/>
      <c r="AH16" s="160">
        <f>SUM(C21:H38)</f>
        <v>11684254.600000001</v>
      </c>
    </row>
    <row r="17" spans="1:32" ht="15.75">
      <c r="A17" s="65"/>
      <c r="B17" s="225"/>
      <c r="C17" s="225"/>
      <c r="D17" s="225"/>
      <c r="E17" s="225"/>
      <c r="F17" s="225"/>
      <c r="G17" s="225"/>
      <c r="H17" s="225"/>
      <c r="I17" s="225"/>
      <c r="J17" s="225"/>
      <c r="K17" s="225"/>
      <c r="L17" s="225"/>
      <c r="M17" s="225"/>
      <c r="N17" s="225"/>
      <c r="O17" s="225"/>
      <c r="P17" s="225"/>
      <c r="Q17" s="225"/>
      <c r="R17" s="225"/>
      <c r="S17" s="225"/>
      <c r="T17" s="225"/>
      <c r="U17" s="225"/>
      <c r="V17" s="225"/>
      <c r="W17" s="225"/>
      <c r="X17" s="225"/>
      <c r="Y17" s="225"/>
      <c r="Z17" s="225"/>
      <c r="AA17" s="225"/>
      <c r="AB17" s="225"/>
      <c r="AC17" s="225"/>
      <c r="AD17" s="225"/>
      <c r="AE17" s="225"/>
      <c r="AF17" s="65"/>
    </row>
    <row r="18" spans="1:32" ht="7.5" customHeight="1">
      <c r="A18" s="65"/>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65"/>
    </row>
    <row r="19" spans="1:32" ht="15.75" customHeight="1">
      <c r="A19" s="65"/>
      <c r="B19" s="71"/>
      <c r="C19" s="254" t="s">
        <v>1327</v>
      </c>
      <c r="D19" s="254"/>
      <c r="E19" s="254"/>
      <c r="F19" s="254"/>
      <c r="G19" s="254"/>
      <c r="H19" s="254"/>
      <c r="I19" s="244" t="s">
        <v>35</v>
      </c>
      <c r="J19" s="244"/>
      <c r="K19" s="244"/>
      <c r="L19" s="244"/>
      <c r="M19" s="245" t="s">
        <v>2</v>
      </c>
      <c r="N19" s="246"/>
      <c r="O19" s="246"/>
      <c r="P19" s="246"/>
      <c r="Q19" s="246"/>
      <c r="R19" s="246"/>
      <c r="S19" s="246"/>
      <c r="T19" s="246"/>
      <c r="U19" s="246"/>
      <c r="V19" s="246"/>
      <c r="W19" s="246"/>
      <c r="X19" s="246"/>
      <c r="Y19" s="247"/>
      <c r="Z19" s="244" t="s">
        <v>14926</v>
      </c>
      <c r="AA19" s="244"/>
      <c r="AB19" s="244"/>
      <c r="AC19" s="244"/>
      <c r="AD19" s="244"/>
      <c r="AE19" s="71"/>
      <c r="AF19" s="65"/>
    </row>
    <row r="20" spans="1:32" ht="24" customHeight="1">
      <c r="A20" s="65"/>
      <c r="B20" s="71"/>
      <c r="C20" s="255" t="s">
        <v>34</v>
      </c>
      <c r="D20" s="255"/>
      <c r="E20" s="255"/>
      <c r="F20" s="255" t="s">
        <v>1328</v>
      </c>
      <c r="G20" s="255"/>
      <c r="H20" s="255"/>
      <c r="I20" s="244"/>
      <c r="J20" s="244"/>
      <c r="K20" s="244"/>
      <c r="L20" s="244"/>
      <c r="M20" s="248"/>
      <c r="N20" s="249"/>
      <c r="O20" s="249"/>
      <c r="P20" s="249"/>
      <c r="Q20" s="249"/>
      <c r="R20" s="249"/>
      <c r="S20" s="249"/>
      <c r="T20" s="249"/>
      <c r="U20" s="249"/>
      <c r="V20" s="249"/>
      <c r="W20" s="249"/>
      <c r="X20" s="249"/>
      <c r="Y20" s="250"/>
      <c r="Z20" s="244"/>
      <c r="AA20" s="244"/>
      <c r="AB20" s="244"/>
      <c r="AC20" s="244"/>
      <c r="AD20" s="244"/>
      <c r="AE20" s="71"/>
      <c r="AF20" s="65"/>
    </row>
    <row r="21" spans="1:32" ht="20.100000000000001" customHeight="1">
      <c r="A21" s="65"/>
      <c r="B21" s="71"/>
      <c r="C21" s="222">
        <f>VLOOKUP(H14,RESUMEN!$A$11:$AI$612,7,FALSE)</f>
        <v>8063648.6000000006</v>
      </c>
      <c r="D21" s="223"/>
      <c r="E21" s="224"/>
      <c r="F21" s="222">
        <f>VLOOKUP(H14,RESUMEN!$A$11:$AI$612,24,FALSE)</f>
        <v>0</v>
      </c>
      <c r="G21" s="223"/>
      <c r="H21" s="224"/>
      <c r="I21" s="213" t="s">
        <v>3</v>
      </c>
      <c r="J21" s="214"/>
      <c r="K21" s="214"/>
      <c r="L21" s="215"/>
      <c r="M21" s="216" t="s">
        <v>4</v>
      </c>
      <c r="N21" s="217"/>
      <c r="O21" s="217"/>
      <c r="P21" s="217"/>
      <c r="Q21" s="217"/>
      <c r="R21" s="217"/>
      <c r="S21" s="217"/>
      <c r="T21" s="217"/>
      <c r="U21" s="217"/>
      <c r="V21" s="217"/>
      <c r="W21" s="217"/>
      <c r="X21" s="217"/>
      <c r="Y21" s="218"/>
      <c r="Z21" s="219" t="s">
        <v>5</v>
      </c>
      <c r="AA21" s="220"/>
      <c r="AB21" s="220"/>
      <c r="AC21" s="220"/>
      <c r="AD21" s="221"/>
      <c r="AE21" s="71"/>
      <c r="AF21" s="65"/>
    </row>
    <row r="22" spans="1:32" ht="20.100000000000001" customHeight="1">
      <c r="A22" s="65"/>
      <c r="B22" s="71"/>
      <c r="C22" s="222">
        <f>VLOOKUP(H14,RESUMEN!$A$11:$AI$612,8,FALSE)</f>
        <v>0</v>
      </c>
      <c r="D22" s="223"/>
      <c r="E22" s="224"/>
      <c r="F22" s="222">
        <v>0</v>
      </c>
      <c r="G22" s="223"/>
      <c r="H22" s="224"/>
      <c r="I22" s="213" t="s">
        <v>1363</v>
      </c>
      <c r="J22" s="214"/>
      <c r="K22" s="214"/>
      <c r="L22" s="215"/>
      <c r="M22" s="216" t="s">
        <v>1371</v>
      </c>
      <c r="N22" s="217"/>
      <c r="O22" s="217"/>
      <c r="P22" s="217"/>
      <c r="Q22" s="217"/>
      <c r="R22" s="217"/>
      <c r="S22" s="217"/>
      <c r="T22" s="217"/>
      <c r="U22" s="217"/>
      <c r="V22" s="217"/>
      <c r="W22" s="217"/>
      <c r="X22" s="217"/>
      <c r="Y22" s="218"/>
      <c r="Z22" s="219" t="s">
        <v>10</v>
      </c>
      <c r="AA22" s="220"/>
      <c r="AB22" s="220"/>
      <c r="AC22" s="220"/>
      <c r="AD22" s="221"/>
      <c r="AE22" s="71"/>
      <c r="AF22" s="65"/>
    </row>
    <row r="23" spans="1:32" ht="20.100000000000001" customHeight="1">
      <c r="A23" s="65"/>
      <c r="B23" s="71"/>
      <c r="C23" s="222">
        <f>VLOOKUP(H14,RESUMEN!$A$11:$AI$612,9,FALSE)</f>
        <v>0</v>
      </c>
      <c r="D23" s="223"/>
      <c r="E23" s="224"/>
      <c r="F23" s="222">
        <f>VLOOKUP(H14,RESUMEN!$A$11:$AI$612,26,FALSE)</f>
        <v>0</v>
      </c>
      <c r="G23" s="223"/>
      <c r="H23" s="224"/>
      <c r="I23" s="213" t="s">
        <v>11</v>
      </c>
      <c r="J23" s="214"/>
      <c r="K23" s="214"/>
      <c r="L23" s="215"/>
      <c r="M23" s="216" t="s">
        <v>1369</v>
      </c>
      <c r="N23" s="217"/>
      <c r="O23" s="217"/>
      <c r="P23" s="217"/>
      <c r="Q23" s="217"/>
      <c r="R23" s="217"/>
      <c r="S23" s="217"/>
      <c r="T23" s="217"/>
      <c r="U23" s="217"/>
      <c r="V23" s="217"/>
      <c r="W23" s="217"/>
      <c r="X23" s="217"/>
      <c r="Y23" s="218"/>
      <c r="Z23" s="219" t="s">
        <v>12</v>
      </c>
      <c r="AA23" s="220"/>
      <c r="AB23" s="220"/>
      <c r="AC23" s="220"/>
      <c r="AD23" s="221"/>
      <c r="AE23" s="71"/>
      <c r="AF23" s="65"/>
    </row>
    <row r="24" spans="1:32" ht="20.100000000000001" customHeight="1">
      <c r="A24" s="65"/>
      <c r="B24" s="71"/>
      <c r="C24" s="222">
        <f>VLOOKUP(H14,RESUMEN!$A$11:$AI$612,10,FALSE)</f>
        <v>24666</v>
      </c>
      <c r="D24" s="223"/>
      <c r="E24" s="224"/>
      <c r="F24" s="222">
        <f>VLOOKUP(H14,RESUMEN!$A$11:$AI$612,27,FALSE)</f>
        <v>0</v>
      </c>
      <c r="G24" s="223"/>
      <c r="H24" s="224"/>
      <c r="I24" s="213" t="s">
        <v>6</v>
      </c>
      <c r="J24" s="214"/>
      <c r="K24" s="214"/>
      <c r="L24" s="215"/>
      <c r="M24" s="216" t="s">
        <v>7</v>
      </c>
      <c r="N24" s="217"/>
      <c r="O24" s="217"/>
      <c r="P24" s="217"/>
      <c r="Q24" s="217"/>
      <c r="R24" s="217"/>
      <c r="S24" s="217"/>
      <c r="T24" s="217"/>
      <c r="U24" s="217"/>
      <c r="V24" s="217"/>
      <c r="W24" s="217"/>
      <c r="X24" s="217"/>
      <c r="Y24" s="218"/>
      <c r="Z24" s="219" t="s">
        <v>5</v>
      </c>
      <c r="AA24" s="220"/>
      <c r="AB24" s="220"/>
      <c r="AC24" s="220"/>
      <c r="AD24" s="221"/>
      <c r="AE24" s="71"/>
      <c r="AF24" s="65"/>
    </row>
    <row r="25" spans="1:32" ht="20.100000000000001" customHeight="1">
      <c r="A25" s="65"/>
      <c r="B25" s="71"/>
      <c r="C25" s="222">
        <f>VLOOKUP(H14,RESUMEN!$A$11:$AI$612,11,FALSE)</f>
        <v>0</v>
      </c>
      <c r="D25" s="223"/>
      <c r="E25" s="224"/>
      <c r="F25" s="222">
        <v>0</v>
      </c>
      <c r="G25" s="223"/>
      <c r="H25" s="224"/>
      <c r="I25" s="213" t="s">
        <v>15</v>
      </c>
      <c r="J25" s="214"/>
      <c r="K25" s="214"/>
      <c r="L25" s="215"/>
      <c r="M25" s="216" t="s">
        <v>16</v>
      </c>
      <c r="N25" s="217"/>
      <c r="O25" s="217"/>
      <c r="P25" s="217"/>
      <c r="Q25" s="217"/>
      <c r="R25" s="217"/>
      <c r="S25" s="217"/>
      <c r="T25" s="217"/>
      <c r="U25" s="217"/>
      <c r="V25" s="217"/>
      <c r="W25" s="217"/>
      <c r="X25" s="217"/>
      <c r="Y25" s="218"/>
      <c r="Z25" s="219" t="s">
        <v>12</v>
      </c>
      <c r="AA25" s="220"/>
      <c r="AB25" s="220"/>
      <c r="AC25" s="220"/>
      <c r="AD25" s="221"/>
      <c r="AE25" s="71"/>
      <c r="AF25" s="65"/>
    </row>
    <row r="26" spans="1:32" ht="20.100000000000001" customHeight="1">
      <c r="A26" s="65"/>
      <c r="B26" s="71"/>
      <c r="C26" s="222">
        <f>VLOOKUP(H14,RESUMEN!$A$11:$AI$612,12,FALSE)</f>
        <v>0</v>
      </c>
      <c r="D26" s="223"/>
      <c r="E26" s="224"/>
      <c r="F26" s="222">
        <v>0</v>
      </c>
      <c r="G26" s="223"/>
      <c r="H26" s="224"/>
      <c r="I26" s="213" t="s">
        <v>1364</v>
      </c>
      <c r="J26" s="214"/>
      <c r="K26" s="214"/>
      <c r="L26" s="215"/>
      <c r="M26" s="216" t="s">
        <v>1372</v>
      </c>
      <c r="N26" s="217"/>
      <c r="O26" s="217"/>
      <c r="P26" s="217"/>
      <c r="Q26" s="217"/>
      <c r="R26" s="217"/>
      <c r="S26" s="217"/>
      <c r="T26" s="217"/>
      <c r="U26" s="217"/>
      <c r="V26" s="217"/>
      <c r="W26" s="217"/>
      <c r="X26" s="217"/>
      <c r="Y26" s="218"/>
      <c r="Z26" s="219" t="s">
        <v>10</v>
      </c>
      <c r="AA26" s="220"/>
      <c r="AB26" s="220"/>
      <c r="AC26" s="220"/>
      <c r="AD26" s="221"/>
      <c r="AE26" s="71"/>
      <c r="AF26" s="65"/>
    </row>
    <row r="27" spans="1:32" ht="20.100000000000001" customHeight="1">
      <c r="A27" s="65"/>
      <c r="B27" s="71"/>
      <c r="C27" s="222">
        <f>VLOOKUP(H14,RESUMEN!$A$11:$AI$612,13,FALSE)</f>
        <v>0</v>
      </c>
      <c r="D27" s="223"/>
      <c r="E27" s="224"/>
      <c r="F27" s="222">
        <f>VLOOKUP(H14,RESUMEN!$A$11:$AI$612,28,FALSE)</f>
        <v>0</v>
      </c>
      <c r="G27" s="223"/>
      <c r="H27" s="224"/>
      <c r="I27" s="213" t="s">
        <v>17</v>
      </c>
      <c r="J27" s="214"/>
      <c r="K27" s="214"/>
      <c r="L27" s="215"/>
      <c r="M27" s="216" t="s">
        <v>18</v>
      </c>
      <c r="N27" s="217"/>
      <c r="O27" s="217"/>
      <c r="P27" s="217"/>
      <c r="Q27" s="217"/>
      <c r="R27" s="217"/>
      <c r="S27" s="217"/>
      <c r="T27" s="217"/>
      <c r="U27" s="217"/>
      <c r="V27" s="217"/>
      <c r="W27" s="217"/>
      <c r="X27" s="217"/>
      <c r="Y27" s="218"/>
      <c r="Z27" s="219" t="s">
        <v>19</v>
      </c>
      <c r="AA27" s="220"/>
      <c r="AB27" s="220"/>
      <c r="AC27" s="220"/>
      <c r="AD27" s="221"/>
      <c r="AE27" s="71"/>
      <c r="AF27" s="65"/>
    </row>
    <row r="28" spans="1:32" ht="20.100000000000001" customHeight="1">
      <c r="A28" s="65"/>
      <c r="B28" s="71"/>
      <c r="C28" s="222">
        <f>VLOOKUP(H14,RESUMEN!$A$11:$AI$612,14,FALSE)</f>
        <v>0</v>
      </c>
      <c r="D28" s="223"/>
      <c r="E28" s="224"/>
      <c r="F28" s="222">
        <f>VLOOKUP(H14,RESUMEN!$A$11:$AI$612,29,FALSE)</f>
        <v>0</v>
      </c>
      <c r="G28" s="223"/>
      <c r="H28" s="224"/>
      <c r="I28" s="213" t="s">
        <v>13</v>
      </c>
      <c r="J28" s="214"/>
      <c r="K28" s="214"/>
      <c r="L28" s="215"/>
      <c r="M28" s="216" t="s">
        <v>14</v>
      </c>
      <c r="N28" s="217"/>
      <c r="O28" s="217"/>
      <c r="P28" s="217"/>
      <c r="Q28" s="217"/>
      <c r="R28" s="217"/>
      <c r="S28" s="217"/>
      <c r="T28" s="217"/>
      <c r="U28" s="217"/>
      <c r="V28" s="217"/>
      <c r="W28" s="217"/>
      <c r="X28" s="217"/>
      <c r="Y28" s="218"/>
      <c r="Z28" s="219" t="s">
        <v>12</v>
      </c>
      <c r="AA28" s="220"/>
      <c r="AB28" s="220"/>
      <c r="AC28" s="220"/>
      <c r="AD28" s="221"/>
      <c r="AE28" s="71"/>
      <c r="AF28" s="65"/>
    </row>
    <row r="29" spans="1:32" ht="20.100000000000001" customHeight="1">
      <c r="A29" s="65"/>
      <c r="B29" s="71"/>
      <c r="C29" s="222">
        <f>VLOOKUP(H14,RESUMEN!$A$11:$AI$612,15,FALSE)</f>
        <v>0</v>
      </c>
      <c r="D29" s="223"/>
      <c r="E29" s="224"/>
      <c r="F29" s="222">
        <v>0</v>
      </c>
      <c r="G29" s="223"/>
      <c r="H29" s="224"/>
      <c r="I29" s="213" t="s">
        <v>1365</v>
      </c>
      <c r="J29" s="214"/>
      <c r="K29" s="214"/>
      <c r="L29" s="215"/>
      <c r="M29" s="216" t="s">
        <v>1368</v>
      </c>
      <c r="N29" s="217"/>
      <c r="O29" s="217"/>
      <c r="P29" s="217"/>
      <c r="Q29" s="217"/>
      <c r="R29" s="217"/>
      <c r="S29" s="217"/>
      <c r="T29" s="217"/>
      <c r="U29" s="217"/>
      <c r="V29" s="217"/>
      <c r="W29" s="217"/>
      <c r="X29" s="217"/>
      <c r="Y29" s="218"/>
      <c r="Z29" s="219" t="s">
        <v>19</v>
      </c>
      <c r="AA29" s="220"/>
      <c r="AB29" s="220"/>
      <c r="AC29" s="220"/>
      <c r="AD29" s="221"/>
      <c r="AE29" s="71"/>
      <c r="AF29" s="65"/>
    </row>
    <row r="30" spans="1:32" ht="20.100000000000001" customHeight="1">
      <c r="A30" s="65"/>
      <c r="B30" s="71"/>
      <c r="C30" s="222">
        <f>VLOOKUP(H14,RESUMEN!$A$11:$AI$612,16,FALSE)</f>
        <v>0</v>
      </c>
      <c r="D30" s="223"/>
      <c r="E30" s="224"/>
      <c r="F30" s="222">
        <f>VLOOKUP(H14,RESUMEN!$A$11:$AI$612,30,FALSE)</f>
        <v>0</v>
      </c>
      <c r="G30" s="223"/>
      <c r="H30" s="224"/>
      <c r="I30" s="213" t="s">
        <v>14924</v>
      </c>
      <c r="J30" s="214"/>
      <c r="K30" s="214"/>
      <c r="L30" s="215"/>
      <c r="M30" s="216" t="s">
        <v>1373</v>
      </c>
      <c r="N30" s="217"/>
      <c r="O30" s="217"/>
      <c r="P30" s="217"/>
      <c r="Q30" s="217"/>
      <c r="R30" s="217"/>
      <c r="S30" s="217"/>
      <c r="T30" s="217"/>
      <c r="U30" s="217"/>
      <c r="V30" s="217"/>
      <c r="W30" s="217"/>
      <c r="X30" s="217"/>
      <c r="Y30" s="218"/>
      <c r="Z30" s="219" t="s">
        <v>19</v>
      </c>
      <c r="AA30" s="220"/>
      <c r="AB30" s="220"/>
      <c r="AC30" s="220"/>
      <c r="AD30" s="221"/>
      <c r="AE30" s="71"/>
      <c r="AF30" s="65"/>
    </row>
    <row r="31" spans="1:32" ht="20.100000000000001" customHeight="1">
      <c r="A31" s="65"/>
      <c r="B31" s="71"/>
      <c r="C31" s="222">
        <f>VLOOKUP(H14,RESUMEN!$A$11:$AI$612,17,FALSE)</f>
        <v>0</v>
      </c>
      <c r="D31" s="223"/>
      <c r="E31" s="224"/>
      <c r="F31" s="222">
        <f>VLOOKUP(H14,RESUMEN!$A$11:$AI$612,31,FALSE)</f>
        <v>0</v>
      </c>
      <c r="G31" s="223"/>
      <c r="H31" s="224"/>
      <c r="I31" s="213" t="s">
        <v>20</v>
      </c>
      <c r="J31" s="214"/>
      <c r="K31" s="214"/>
      <c r="L31" s="215"/>
      <c r="M31" s="216" t="s">
        <v>1370</v>
      </c>
      <c r="N31" s="217"/>
      <c r="O31" s="217"/>
      <c r="P31" s="217"/>
      <c r="Q31" s="217"/>
      <c r="R31" s="217"/>
      <c r="S31" s="217"/>
      <c r="T31" s="217"/>
      <c r="U31" s="217"/>
      <c r="V31" s="217"/>
      <c r="W31" s="217"/>
      <c r="X31" s="217"/>
      <c r="Y31" s="218"/>
      <c r="Z31" s="219" t="s">
        <v>12</v>
      </c>
      <c r="AA31" s="220"/>
      <c r="AB31" s="220"/>
      <c r="AC31" s="220"/>
      <c r="AD31" s="221"/>
      <c r="AE31" s="71"/>
      <c r="AF31" s="65"/>
    </row>
    <row r="32" spans="1:32" ht="20.100000000000001" customHeight="1">
      <c r="A32" s="65"/>
      <c r="B32" s="71"/>
      <c r="C32" s="222">
        <f>VLOOKUP(H14,RESUMEN!$A$11:$AI$612,18,FALSE)</f>
        <v>0</v>
      </c>
      <c r="D32" s="223"/>
      <c r="E32" s="224"/>
      <c r="F32" s="222">
        <f>VLOOKUP(H14,RESUMEN!$A$11:$AI$612,32,FALSE)</f>
        <v>0</v>
      </c>
      <c r="G32" s="223"/>
      <c r="H32" s="224"/>
      <c r="I32" s="213" t="s">
        <v>21</v>
      </c>
      <c r="J32" s="214"/>
      <c r="K32" s="214"/>
      <c r="L32" s="215"/>
      <c r="M32" s="216" t="s">
        <v>22</v>
      </c>
      <c r="N32" s="217"/>
      <c r="O32" s="217"/>
      <c r="P32" s="217"/>
      <c r="Q32" s="217"/>
      <c r="R32" s="217"/>
      <c r="S32" s="217"/>
      <c r="T32" s="217"/>
      <c r="U32" s="217"/>
      <c r="V32" s="217"/>
      <c r="W32" s="217"/>
      <c r="X32" s="217"/>
      <c r="Y32" s="218"/>
      <c r="Z32" s="219" t="s">
        <v>12</v>
      </c>
      <c r="AA32" s="220"/>
      <c r="AB32" s="220"/>
      <c r="AC32" s="220"/>
      <c r="AD32" s="221"/>
      <c r="AE32" s="71"/>
      <c r="AF32" s="65"/>
    </row>
    <row r="33" spans="1:32" ht="20.100000000000001" customHeight="1">
      <c r="A33" s="65"/>
      <c r="B33" s="71"/>
      <c r="C33" s="222">
        <v>0</v>
      </c>
      <c r="D33" s="223"/>
      <c r="E33" s="224"/>
      <c r="F33" s="222">
        <f>VLOOKUP(H14,RESUMEN!$A$11:$AI$612,33,FALSE)</f>
        <v>0</v>
      </c>
      <c r="G33" s="223"/>
      <c r="H33" s="224"/>
      <c r="I33" s="213" t="s">
        <v>23</v>
      </c>
      <c r="J33" s="214"/>
      <c r="K33" s="214"/>
      <c r="L33" s="215"/>
      <c r="M33" s="216" t="s">
        <v>24</v>
      </c>
      <c r="N33" s="217"/>
      <c r="O33" s="217"/>
      <c r="P33" s="217"/>
      <c r="Q33" s="217"/>
      <c r="R33" s="217"/>
      <c r="S33" s="217"/>
      <c r="T33" s="217"/>
      <c r="U33" s="217"/>
      <c r="V33" s="217"/>
      <c r="W33" s="217"/>
      <c r="X33" s="217"/>
      <c r="Y33" s="218"/>
      <c r="Z33" s="219" t="s">
        <v>19</v>
      </c>
      <c r="AA33" s="220"/>
      <c r="AB33" s="220"/>
      <c r="AC33" s="220"/>
      <c r="AD33" s="221"/>
      <c r="AE33" s="71"/>
      <c r="AF33" s="65"/>
    </row>
    <row r="34" spans="1:32" ht="20.100000000000001" customHeight="1">
      <c r="A34" s="65"/>
      <c r="B34" s="71"/>
      <c r="C34" s="222">
        <f>VLOOKUP(H14,RESUMEN!$A$11:$AI$612,19,FALSE)</f>
        <v>0</v>
      </c>
      <c r="D34" s="223"/>
      <c r="E34" s="224"/>
      <c r="F34" s="222">
        <v>0</v>
      </c>
      <c r="G34" s="223"/>
      <c r="H34" s="224"/>
      <c r="I34" s="213" t="s">
        <v>8</v>
      </c>
      <c r="J34" s="214"/>
      <c r="K34" s="214"/>
      <c r="L34" s="215"/>
      <c r="M34" s="216" t="s">
        <v>9</v>
      </c>
      <c r="N34" s="217"/>
      <c r="O34" s="217"/>
      <c r="P34" s="217"/>
      <c r="Q34" s="217"/>
      <c r="R34" s="217"/>
      <c r="S34" s="217"/>
      <c r="T34" s="217"/>
      <c r="U34" s="217"/>
      <c r="V34" s="217"/>
      <c r="W34" s="217"/>
      <c r="X34" s="217"/>
      <c r="Y34" s="218"/>
      <c r="Z34" s="219" t="s">
        <v>10</v>
      </c>
      <c r="AA34" s="220"/>
      <c r="AB34" s="220"/>
      <c r="AC34" s="220"/>
      <c r="AD34" s="221"/>
      <c r="AE34" s="71"/>
      <c r="AF34" s="65"/>
    </row>
    <row r="35" spans="1:32" ht="20.100000000000001" customHeight="1">
      <c r="A35" s="65"/>
      <c r="B35" s="71"/>
      <c r="C35" s="222">
        <f>VLOOKUP(H14,RESUMEN!$A$11:$AI$612,21,FALSE)</f>
        <v>0</v>
      </c>
      <c r="D35" s="223"/>
      <c r="E35" s="224"/>
      <c r="F35" s="222">
        <v>0</v>
      </c>
      <c r="G35" s="223"/>
      <c r="H35" s="224"/>
      <c r="I35" s="213" t="s">
        <v>1330</v>
      </c>
      <c r="J35" s="214"/>
      <c r="K35" s="214"/>
      <c r="L35" s="215"/>
      <c r="M35" s="216" t="s">
        <v>1367</v>
      </c>
      <c r="N35" s="217"/>
      <c r="O35" s="217"/>
      <c r="P35" s="217"/>
      <c r="Q35" s="217"/>
      <c r="R35" s="217"/>
      <c r="S35" s="217"/>
      <c r="T35" s="217"/>
      <c r="U35" s="217"/>
      <c r="V35" s="217"/>
      <c r="W35" s="217"/>
      <c r="X35" s="217"/>
      <c r="Y35" s="218"/>
      <c r="Z35" s="219" t="s">
        <v>1330</v>
      </c>
      <c r="AA35" s="220"/>
      <c r="AB35" s="220"/>
      <c r="AC35" s="220"/>
      <c r="AD35" s="221"/>
      <c r="AE35" s="71"/>
      <c r="AF35" s="65"/>
    </row>
    <row r="36" spans="1:32" ht="20.100000000000001" customHeight="1">
      <c r="A36" s="65"/>
      <c r="B36" s="71"/>
      <c r="C36" s="222">
        <f>VLOOKUP(H14,RESUMEN!$A$11:$AI$612,20,FALSE)</f>
        <v>0</v>
      </c>
      <c r="D36" s="223"/>
      <c r="E36" s="224"/>
      <c r="F36" s="222">
        <f>VLOOKUP(H14,RESUMEN!$A$11:$AI$612,35,FALSE)</f>
        <v>0</v>
      </c>
      <c r="G36" s="223"/>
      <c r="H36" s="224"/>
      <c r="I36" s="213" t="s">
        <v>1376</v>
      </c>
      <c r="J36" s="214"/>
      <c r="K36" s="214"/>
      <c r="L36" s="215"/>
      <c r="M36" s="216" t="s">
        <v>1386</v>
      </c>
      <c r="N36" s="217"/>
      <c r="O36" s="217"/>
      <c r="P36" s="217"/>
      <c r="Q36" s="217"/>
      <c r="R36" s="217"/>
      <c r="S36" s="217"/>
      <c r="T36" s="217"/>
      <c r="U36" s="217"/>
      <c r="V36" s="217"/>
      <c r="W36" s="217"/>
      <c r="X36" s="217"/>
      <c r="Y36" s="218"/>
      <c r="Z36" s="219" t="s">
        <v>19</v>
      </c>
      <c r="AA36" s="220"/>
      <c r="AB36" s="220"/>
      <c r="AC36" s="220"/>
      <c r="AD36" s="221"/>
      <c r="AE36" s="71"/>
      <c r="AF36" s="65"/>
    </row>
    <row r="37" spans="1:32" ht="20.100000000000001" customHeight="1">
      <c r="A37" s="65"/>
      <c r="B37" s="71"/>
      <c r="C37" s="222">
        <f>VLOOKUP(H14,RESUMEN!$A$11:$AI$612,6,FALSE)</f>
        <v>0</v>
      </c>
      <c r="D37" s="223"/>
      <c r="E37" s="224"/>
      <c r="F37" s="222">
        <v>0</v>
      </c>
      <c r="G37" s="223"/>
      <c r="H37" s="224"/>
      <c r="I37" s="213" t="s">
        <v>30</v>
      </c>
      <c r="J37" s="214"/>
      <c r="K37" s="214"/>
      <c r="L37" s="215"/>
      <c r="M37" s="216" t="s">
        <v>32</v>
      </c>
      <c r="N37" s="217"/>
      <c r="O37" s="217"/>
      <c r="P37" s="217"/>
      <c r="Q37" s="217"/>
      <c r="R37" s="217"/>
      <c r="S37" s="217"/>
      <c r="T37" s="217"/>
      <c r="U37" s="217"/>
      <c r="V37" s="217"/>
      <c r="W37" s="217"/>
      <c r="X37" s="217"/>
      <c r="Y37" s="218"/>
      <c r="Z37" s="219" t="s">
        <v>19</v>
      </c>
      <c r="AA37" s="220"/>
      <c r="AB37" s="220"/>
      <c r="AC37" s="220"/>
      <c r="AD37" s="221"/>
      <c r="AE37" s="71"/>
      <c r="AF37" s="65"/>
    </row>
    <row r="38" spans="1:32" ht="20.100000000000001" customHeight="1">
      <c r="A38" s="65"/>
      <c r="B38" s="71"/>
      <c r="C38" s="222">
        <f>VLOOKUP(H14,RESUMEN!$A$11:$AI$612,4,FALSE)+VLOOKUP(H14,RESUMEN!$A$11:$AI$612,5,FALSE)</f>
        <v>3595940</v>
      </c>
      <c r="D38" s="223"/>
      <c r="E38" s="224"/>
      <c r="F38" s="222">
        <f>VLOOKUP(H14,RESUMEN!$A$11:$AI$612,22,FALSE)+VLOOKUP(H14,RESUMEN!$A$11:$AI$612,23,FALSE)</f>
        <v>0</v>
      </c>
      <c r="G38" s="223"/>
      <c r="H38" s="224"/>
      <c r="I38" s="213" t="s">
        <v>31</v>
      </c>
      <c r="J38" s="214"/>
      <c r="K38" s="214"/>
      <c r="L38" s="215"/>
      <c r="M38" s="216" t="s">
        <v>33</v>
      </c>
      <c r="N38" s="217"/>
      <c r="O38" s="217"/>
      <c r="P38" s="217"/>
      <c r="Q38" s="217"/>
      <c r="R38" s="217"/>
      <c r="S38" s="217"/>
      <c r="T38" s="217"/>
      <c r="U38" s="217"/>
      <c r="V38" s="217"/>
      <c r="W38" s="217"/>
      <c r="X38" s="217"/>
      <c r="Y38" s="218"/>
      <c r="Z38" s="219" t="s">
        <v>19</v>
      </c>
      <c r="AA38" s="220"/>
      <c r="AB38" s="220"/>
      <c r="AC38" s="220"/>
      <c r="AD38" s="221"/>
      <c r="AE38" s="71"/>
      <c r="AF38" s="65"/>
    </row>
    <row r="39" spans="1:32" ht="10.5" customHeight="1">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row>
    <row r="40" spans="1:32" ht="15.75" customHeight="1">
      <c r="A40" s="65"/>
      <c r="B40" s="225" t="s">
        <v>14942</v>
      </c>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65"/>
    </row>
    <row r="41" spans="1:32" ht="15.75">
      <c r="A41" s="65"/>
      <c r="B41" s="225"/>
      <c r="C41" s="225"/>
      <c r="D41" s="225"/>
      <c r="E41" s="225"/>
      <c r="F41" s="225"/>
      <c r="G41" s="225"/>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5"/>
      <c r="AF41" s="65"/>
    </row>
    <row r="42" spans="1:32" ht="15.75">
      <c r="A42" s="65"/>
      <c r="B42" s="225"/>
      <c r="C42" s="225"/>
      <c r="D42" s="225"/>
      <c r="E42" s="225"/>
      <c r="F42" s="225"/>
      <c r="G42" s="225"/>
      <c r="H42" s="225"/>
      <c r="I42" s="225"/>
      <c r="J42" s="225"/>
      <c r="K42" s="225"/>
      <c r="L42" s="225"/>
      <c r="M42" s="225"/>
      <c r="N42" s="225"/>
      <c r="O42" s="225"/>
      <c r="P42" s="225"/>
      <c r="Q42" s="225"/>
      <c r="R42" s="225"/>
      <c r="S42" s="225"/>
      <c r="T42" s="225"/>
      <c r="U42" s="225"/>
      <c r="V42" s="225"/>
      <c r="W42" s="225"/>
      <c r="X42" s="225"/>
      <c r="Y42" s="225"/>
      <c r="Z42" s="225"/>
      <c r="AA42" s="225"/>
      <c r="AB42" s="225"/>
      <c r="AC42" s="225"/>
      <c r="AD42" s="225"/>
      <c r="AE42" s="225"/>
      <c r="AF42" s="65"/>
    </row>
    <row r="43" spans="1:32" ht="6.75" customHeight="1" thickBot="1">
      <c r="A43" s="65"/>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65"/>
    </row>
    <row r="44" spans="1:32" ht="15.75">
      <c r="A44" s="65"/>
      <c r="B44" s="227" t="s">
        <v>38</v>
      </c>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9"/>
      <c r="AF44" s="65"/>
    </row>
    <row r="45" spans="1:32" ht="15.75" customHeight="1">
      <c r="A45" s="65"/>
      <c r="B45" s="230"/>
      <c r="C45" s="231"/>
      <c r="D45" s="231"/>
      <c r="E45" s="231"/>
      <c r="F45" s="231"/>
      <c r="G45" s="231"/>
      <c r="H45" s="231"/>
      <c r="I45" s="231"/>
      <c r="J45" s="231"/>
      <c r="K45" s="231"/>
      <c r="L45" s="231"/>
      <c r="M45" s="231"/>
      <c r="N45" s="231"/>
      <c r="O45" s="231"/>
      <c r="P45" s="231"/>
      <c r="Q45" s="231"/>
      <c r="R45" s="231"/>
      <c r="S45" s="231"/>
      <c r="T45" s="231"/>
      <c r="U45" s="231"/>
      <c r="V45" s="231"/>
      <c r="W45" s="231"/>
      <c r="X45" s="231"/>
      <c r="Y45" s="231"/>
      <c r="Z45" s="231"/>
      <c r="AA45" s="231"/>
      <c r="AB45" s="231"/>
      <c r="AC45" s="231"/>
      <c r="AD45" s="231"/>
      <c r="AE45" s="232"/>
      <c r="AF45" s="65"/>
    </row>
    <row r="46" spans="1:32" ht="16.5" thickBot="1">
      <c r="A46" s="65"/>
      <c r="B46" s="233"/>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5"/>
      <c r="AF46" s="65"/>
    </row>
    <row r="47" spans="1:32" ht="12"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row>
    <row r="48" spans="1:32" ht="12.7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row>
    <row r="49" spans="1:32" ht="15.75">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row>
    <row r="50" spans="1:32" ht="15.75">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row>
    <row r="51" spans="1:32" ht="15.75">
      <c r="A51" s="65"/>
      <c r="B51" s="211" t="s">
        <v>25</v>
      </c>
      <c r="C51" s="211"/>
      <c r="D51" s="211"/>
      <c r="E51" s="211"/>
      <c r="F51" s="211"/>
      <c r="G51" s="211"/>
      <c r="H51" s="211"/>
      <c r="I51" s="211"/>
      <c r="J51" s="211"/>
      <c r="K51" s="211"/>
      <c r="L51" s="211" t="s">
        <v>25</v>
      </c>
      <c r="M51" s="211"/>
      <c r="N51" s="211"/>
      <c r="O51" s="211"/>
      <c r="P51" s="211"/>
      <c r="Q51" s="211"/>
      <c r="R51" s="211"/>
      <c r="S51" s="211"/>
      <c r="T51" s="211"/>
      <c r="U51" s="211"/>
      <c r="V51" s="211" t="s">
        <v>25</v>
      </c>
      <c r="W51" s="211"/>
      <c r="X51" s="211"/>
      <c r="Y51" s="211"/>
      <c r="Z51" s="211"/>
      <c r="AA51" s="211"/>
      <c r="AB51" s="211"/>
      <c r="AC51" s="211"/>
      <c r="AD51" s="211"/>
      <c r="AE51" s="211"/>
      <c r="AF51" s="65"/>
    </row>
    <row r="52" spans="1:32" ht="16.5">
      <c r="A52" s="65"/>
      <c r="B52" s="212" t="s">
        <v>1268</v>
      </c>
      <c r="C52" s="212"/>
      <c r="D52" s="212"/>
      <c r="E52" s="212"/>
      <c r="F52" s="212"/>
      <c r="G52" s="212"/>
      <c r="H52" s="212"/>
      <c r="I52" s="212"/>
      <c r="J52" s="212"/>
      <c r="K52" s="212"/>
      <c r="L52" s="212" t="s">
        <v>1269</v>
      </c>
      <c r="M52" s="212"/>
      <c r="N52" s="212"/>
      <c r="O52" s="212"/>
      <c r="P52" s="212"/>
      <c r="Q52" s="212"/>
      <c r="R52" s="212"/>
      <c r="S52" s="212"/>
      <c r="T52" s="212"/>
      <c r="U52" s="212"/>
      <c r="V52" s="212" t="s">
        <v>1350</v>
      </c>
      <c r="W52" s="212"/>
      <c r="X52" s="212"/>
      <c r="Y52" s="212"/>
      <c r="Z52" s="212"/>
      <c r="AA52" s="212"/>
      <c r="AB52" s="212"/>
      <c r="AC52" s="212"/>
      <c r="AD52" s="212"/>
      <c r="AE52" s="212"/>
      <c r="AF52" s="65"/>
    </row>
    <row r="53" spans="1:32" ht="15.75">
      <c r="A53" s="65"/>
      <c r="B53" s="226" t="s">
        <v>1270</v>
      </c>
      <c r="C53" s="226"/>
      <c r="D53" s="226"/>
      <c r="E53" s="226"/>
      <c r="F53" s="226"/>
      <c r="G53" s="226"/>
      <c r="H53" s="226"/>
      <c r="I53" s="226"/>
      <c r="J53" s="226"/>
      <c r="K53" s="226"/>
      <c r="L53" s="226" t="s">
        <v>1271</v>
      </c>
      <c r="M53" s="226"/>
      <c r="N53" s="226"/>
      <c r="O53" s="226"/>
      <c r="P53" s="226"/>
      <c r="Q53" s="226"/>
      <c r="R53" s="226"/>
      <c r="S53" s="226"/>
      <c r="T53" s="226"/>
      <c r="U53" s="226"/>
      <c r="V53" s="226" t="s">
        <v>1351</v>
      </c>
      <c r="W53" s="226"/>
      <c r="X53" s="226"/>
      <c r="Y53" s="226"/>
      <c r="Z53" s="226"/>
      <c r="AA53" s="226"/>
      <c r="AB53" s="226"/>
      <c r="AC53" s="226"/>
      <c r="AD53" s="226"/>
      <c r="AE53" s="226"/>
      <c r="AF53" s="65"/>
    </row>
    <row r="54" spans="1:32" ht="26.25" customHeight="1">
      <c r="A54" s="65"/>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65"/>
    </row>
    <row r="55" spans="1:32" ht="8.25" customHeight="1">
      <c r="A55" s="65"/>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65"/>
    </row>
    <row r="56" spans="1:32" ht="14.25" customHeight="1">
      <c r="A56" s="65"/>
      <c r="B56" s="72" t="s">
        <v>1374</v>
      </c>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65"/>
    </row>
    <row r="57" spans="1:32" ht="14.25" customHeight="1">
      <c r="A57" s="65"/>
      <c r="B57" s="72" t="s">
        <v>1329</v>
      </c>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65"/>
    </row>
    <row r="58" spans="1:32" ht="14.25" customHeight="1">
      <c r="A58" s="65"/>
      <c r="B58" s="72" t="s">
        <v>14925</v>
      </c>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65"/>
    </row>
    <row r="59" spans="1:32" ht="14.25" customHeight="1">
      <c r="A59" s="65"/>
      <c r="B59" s="72"/>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65"/>
    </row>
    <row r="60" spans="1:32" ht="4.5" customHeight="1">
      <c r="A60" s="65"/>
      <c r="B60" s="59"/>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65"/>
    </row>
    <row r="61" spans="1:32" ht="10.5" customHeight="1">
      <c r="A61" s="65"/>
      <c r="B61" s="73" t="s">
        <v>26</v>
      </c>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row>
    <row r="62" spans="1:32" ht="10.5" customHeight="1">
      <c r="A62" s="65"/>
      <c r="B62" s="73" t="s">
        <v>27</v>
      </c>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row>
    <row r="63" spans="1:32" ht="10.5" customHeight="1">
      <c r="A63" s="65"/>
      <c r="B63" s="73" t="s">
        <v>28</v>
      </c>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row>
    <row r="64" spans="1:32">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sheetData>
  <sheetProtection insertHyperlinks="0" selectLockedCells="1"/>
  <protectedRanges>
    <protectedRange algorithmName="SHA-512" hashValue="H8XH2ef3wjafZWNVgUhr4Th7ybZdSzKj4HVSL0U8OqvJbYaB8oE6WxoGEwtRcECQAl8BFJst+At5/plK8Sotyg==" saltValue="CjRcFSK3QWUOQ5pxPQsq5g==" spinCount="100000" sqref="A1:E11 F1:F10 G1:XFD11" name="Rango1"/>
  </protectedRanges>
  <mergeCells count="117">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C22:E22"/>
    <mergeCell ref="F22:H22"/>
    <mergeCell ref="I22:L22"/>
    <mergeCell ref="F24:H24"/>
    <mergeCell ref="C23:E23"/>
    <mergeCell ref="F23:H23"/>
    <mergeCell ref="B53:K54"/>
    <mergeCell ref="L53:U54"/>
    <mergeCell ref="C21:E21"/>
    <mergeCell ref="C26:E26"/>
    <mergeCell ref="C29:E29"/>
    <mergeCell ref="F29:H29"/>
    <mergeCell ref="M33:Y33"/>
    <mergeCell ref="C25:E25"/>
    <mergeCell ref="I29:L29"/>
    <mergeCell ref="M29:Y29"/>
    <mergeCell ref="F32:H32"/>
    <mergeCell ref="I33:L33"/>
    <mergeCell ref="C28:E28"/>
    <mergeCell ref="C30:E30"/>
    <mergeCell ref="F30:H30"/>
    <mergeCell ref="I30:L30"/>
    <mergeCell ref="V53:AE54"/>
    <mergeCell ref="B44:AE46"/>
    <mergeCell ref="C24:E24"/>
    <mergeCell ref="Z31:AD31"/>
    <mergeCell ref="Z32:AD32"/>
    <mergeCell ref="Z33:AD33"/>
    <mergeCell ref="M25:Y25"/>
    <mergeCell ref="M27:Y27"/>
    <mergeCell ref="Z26:AD26"/>
    <mergeCell ref="Z29:AD29"/>
    <mergeCell ref="Z30:AD30"/>
    <mergeCell ref="M30:Y30"/>
    <mergeCell ref="F31:H31"/>
    <mergeCell ref="C32:E32"/>
    <mergeCell ref="I31:L31"/>
    <mergeCell ref="I32:L32"/>
    <mergeCell ref="C31:E31"/>
    <mergeCell ref="M31:Y31"/>
    <mergeCell ref="M32:Y32"/>
    <mergeCell ref="I28:L28"/>
    <mergeCell ref="I25:L25"/>
    <mergeCell ref="I27:L27"/>
    <mergeCell ref="C33:E33"/>
    <mergeCell ref="F33:H33"/>
    <mergeCell ref="C27:E27"/>
    <mergeCell ref="F27:H27"/>
    <mergeCell ref="Z21:AD21"/>
    <mergeCell ref="F21:H21"/>
    <mergeCell ref="M23:Y23"/>
    <mergeCell ref="M28:Y28"/>
    <mergeCell ref="M21:Y21"/>
    <mergeCell ref="M22:Y22"/>
    <mergeCell ref="Z22:AD22"/>
    <mergeCell ref="M26:Y26"/>
    <mergeCell ref="M24:Y24"/>
    <mergeCell ref="Z23:AD23"/>
    <mergeCell ref="Z28:AD28"/>
    <mergeCell ref="Z25:AD25"/>
    <mergeCell ref="Z27:AD27"/>
    <mergeCell ref="F26:H26"/>
    <mergeCell ref="I26:L26"/>
    <mergeCell ref="F25:H25"/>
    <mergeCell ref="I21:L21"/>
    <mergeCell ref="I24:L24"/>
    <mergeCell ref="F28:H28"/>
    <mergeCell ref="Z24:AD24"/>
    <mergeCell ref="I23:L23"/>
    <mergeCell ref="Z35:AD35"/>
    <mergeCell ref="M37:Y37"/>
    <mergeCell ref="Z37:AD37"/>
    <mergeCell ref="C35:E35"/>
    <mergeCell ref="F35:H35"/>
    <mergeCell ref="I35:L35"/>
    <mergeCell ref="M35:Y35"/>
    <mergeCell ref="C34:E34"/>
    <mergeCell ref="F34:H34"/>
    <mergeCell ref="Z34:AD34"/>
    <mergeCell ref="M34:Y34"/>
    <mergeCell ref="I34:L34"/>
    <mergeCell ref="B51:K51"/>
    <mergeCell ref="L51:U51"/>
    <mergeCell ref="V51:AE51"/>
    <mergeCell ref="B52:K52"/>
    <mergeCell ref="L52:U52"/>
    <mergeCell ref="V52:AE52"/>
    <mergeCell ref="I36:L36"/>
    <mergeCell ref="M36:Y36"/>
    <mergeCell ref="Z36:AD36"/>
    <mergeCell ref="C36:E36"/>
    <mergeCell ref="F36:H36"/>
    <mergeCell ref="M38:Y38"/>
    <mergeCell ref="Z38:AD38"/>
    <mergeCell ref="C38:E38"/>
    <mergeCell ref="F38:H38"/>
    <mergeCell ref="I38:L38"/>
    <mergeCell ref="B40:AE42"/>
    <mergeCell ref="C37:E37"/>
    <mergeCell ref="F37:H37"/>
    <mergeCell ref="I37:L37"/>
  </mergeCells>
  <hyperlinks>
    <hyperlink ref="C37:E37" location="'CDI '!A1" display="'CDI '!A1"/>
    <hyperlink ref="C38:E38" location="'TRL BS'!A1" display="'TRL BS'!A1"/>
    <hyperlink ref="F37:H37" location="'CUT BS'!A1" display="'CUT BS'!A1"/>
    <hyperlink ref="F38:H38" location="'TRL USD'!A1" display="'TRL USD'!A1"/>
    <hyperlink ref="C21:E21" location="'CUT BS'!A1" display="'CUT BS'!A1"/>
    <hyperlink ref="F21:H21" location="'CUT USD'!A1" display="'CUT USD'!A1"/>
  </hyperlinks>
  <pageMargins left="0.44" right="0.3" top="0.3" bottom="0.17" header="0.3" footer="0.19"/>
  <pageSetup scale="80" orientation="portrait" r:id="rId1"/>
  <rowBreaks count="1" manualBreakCount="1">
    <brk id="59"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102"/>
  <sheetViews>
    <sheetView showGridLines="0" view="pageBreakPreview" zoomScaleNormal="100" zoomScaleSheetLayoutView="100" workbookViewId="0">
      <pane ySplit="9" topLeftCell="A16" activePane="bottomLeft" state="frozen"/>
      <selection activeCell="G12" sqref="G12"/>
      <selection pane="bottomLeft" activeCell="C78" sqref="C78"/>
    </sheetView>
  </sheetViews>
  <sheetFormatPr baseColWidth="10" defaultColWidth="11.375" defaultRowHeight="15"/>
  <cols>
    <col min="1" max="1" width="7" style="175" customWidth="1"/>
    <col min="2" max="2" width="6.125" style="175" customWidth="1"/>
    <col min="3" max="3" width="39.875" style="188" customWidth="1"/>
    <col min="4" max="8" width="15.375" style="175" customWidth="1"/>
    <col min="9" max="9" width="1" style="175" customWidth="1"/>
    <col min="10" max="16384" width="11.375" style="175"/>
  </cols>
  <sheetData>
    <row r="1" spans="1:9" s="165" customFormat="1">
      <c r="A1" s="274" t="str">
        <f>+'CUT Bs.'!A1:J1</f>
        <v>DETALLE DE OPERACIONES SIN REGULARIZACIÓN</v>
      </c>
      <c r="B1" s="274"/>
      <c r="C1" s="274"/>
      <c r="D1" s="274"/>
      <c r="E1" s="274"/>
      <c r="F1" s="274"/>
      <c r="G1" s="274"/>
      <c r="H1" s="274"/>
    </row>
    <row r="2" spans="1:9" s="165" customFormat="1">
      <c r="A2" s="274" t="str">
        <f>+'CUT Bs.'!A2:J2</f>
        <v>QUE AFECTAN A LA CUENTA ÚNICA DEL TESORO EN BOLIVIANOS (CUT) No. 3987069001</v>
      </c>
      <c r="B2" s="274"/>
      <c r="C2" s="274"/>
      <c r="D2" s="274"/>
      <c r="E2" s="274"/>
      <c r="F2" s="274"/>
      <c r="G2" s="274"/>
      <c r="H2" s="274"/>
    </row>
    <row r="3" spans="1:9" s="165" customFormat="1">
      <c r="A3" s="274" t="str">
        <f>+'CUT Bs.'!A3:J3</f>
        <v>ÁREA DE CONCILIACIÓN Y RECOLECCIÓN DE DATOS</v>
      </c>
      <c r="B3" s="274"/>
      <c r="C3" s="274"/>
      <c r="D3" s="274"/>
      <c r="E3" s="274"/>
      <c r="F3" s="274"/>
      <c r="G3" s="274"/>
      <c r="H3" s="274"/>
    </row>
    <row r="4" spans="1:9" s="165" customFormat="1">
      <c r="A4" s="275" t="str">
        <f>+'CUT Bs.'!A4:J4</f>
        <v>DESDE ENERO A SEPTIEMBRE DE 2016</v>
      </c>
      <c r="B4" s="275"/>
      <c r="C4" s="275"/>
      <c r="D4" s="275"/>
      <c r="E4" s="275"/>
      <c r="F4" s="275"/>
      <c r="G4" s="275"/>
      <c r="H4" s="275"/>
    </row>
    <row r="5" spans="1:9" s="165" customFormat="1" ht="9" customHeight="1">
      <c r="A5" s="166"/>
      <c r="B5" s="166"/>
      <c r="C5" s="166"/>
      <c r="D5" s="166"/>
      <c r="E5" s="166"/>
      <c r="F5" s="166"/>
      <c r="G5" s="166"/>
      <c r="H5" s="166"/>
    </row>
    <row r="6" spans="1:9" s="165" customFormat="1">
      <c r="A6" s="167" t="str">
        <f>+'CUT Bs.'!A6</f>
        <v>ACTUALIZADO AL :  09 DE OCTUBRE DE 2016</v>
      </c>
      <c r="B6" s="168"/>
      <c r="C6" s="169"/>
      <c r="D6" s="276"/>
      <c r="E6" s="276"/>
      <c r="F6" s="276"/>
      <c r="G6" s="276"/>
      <c r="H6" s="170"/>
    </row>
    <row r="7" spans="1:9" s="165" customFormat="1">
      <c r="A7" s="167"/>
      <c r="B7" s="168"/>
      <c r="C7" s="169"/>
      <c r="D7" s="189"/>
      <c r="E7" s="189"/>
      <c r="F7" s="189"/>
      <c r="G7" s="189"/>
      <c r="H7" s="170"/>
    </row>
    <row r="8" spans="1:9" s="165" customFormat="1" ht="18.75" customHeight="1">
      <c r="C8" s="171"/>
      <c r="D8" s="191" t="s">
        <v>14909</v>
      </c>
    </row>
    <row r="9" spans="1:9" ht="22.5">
      <c r="A9" s="172" t="s">
        <v>44</v>
      </c>
      <c r="B9" s="173" t="s">
        <v>650</v>
      </c>
      <c r="C9" s="174" t="s">
        <v>45</v>
      </c>
      <c r="D9" s="190">
        <v>59300</v>
      </c>
      <c r="E9" s="190">
        <v>59400</v>
      </c>
      <c r="F9" s="190">
        <v>59700</v>
      </c>
      <c r="G9" s="190">
        <v>59800</v>
      </c>
      <c r="H9" s="173" t="s">
        <v>658</v>
      </c>
    </row>
    <row r="10" spans="1:9" ht="18" customHeight="1">
      <c r="A10" s="176">
        <v>15</v>
      </c>
      <c r="B10" s="176">
        <v>2</v>
      </c>
      <c r="C10" s="177" t="s">
        <v>55</v>
      </c>
      <c r="D10" s="178">
        <v>75918424.069999993</v>
      </c>
      <c r="E10" s="178">
        <v>0</v>
      </c>
      <c r="F10" s="178">
        <v>0</v>
      </c>
      <c r="G10" s="178">
        <v>0</v>
      </c>
      <c r="H10" s="179">
        <f>+SUM(D10:G10)</f>
        <v>75918424.069999993</v>
      </c>
    </row>
    <row r="11" spans="1:9" ht="18" customHeight="1">
      <c r="A11" s="176">
        <v>16</v>
      </c>
      <c r="B11" s="176">
        <v>1</v>
      </c>
      <c r="C11" s="177" t="s">
        <v>56</v>
      </c>
      <c r="D11" s="178">
        <v>677829.43</v>
      </c>
      <c r="E11" s="178">
        <v>0</v>
      </c>
      <c r="F11" s="178">
        <v>16636983.939999999</v>
      </c>
      <c r="G11" s="178">
        <v>0</v>
      </c>
      <c r="H11" s="179">
        <f t="shared" ref="H11:H92" si="0">+SUM(D11:G11)</f>
        <v>17314813.370000001</v>
      </c>
    </row>
    <row r="12" spans="1:9" ht="18" customHeight="1">
      <c r="A12" s="176">
        <v>16</v>
      </c>
      <c r="B12" s="176">
        <v>3</v>
      </c>
      <c r="C12" s="177" t="s">
        <v>56</v>
      </c>
      <c r="D12" s="178">
        <v>0</v>
      </c>
      <c r="E12" s="178">
        <v>0</v>
      </c>
      <c r="F12" s="178">
        <v>399865.65</v>
      </c>
      <c r="G12" s="178">
        <v>0</v>
      </c>
      <c r="H12" s="179">
        <f t="shared" si="0"/>
        <v>399865.65</v>
      </c>
    </row>
    <row r="13" spans="1:9" ht="18" customHeight="1">
      <c r="A13" s="176">
        <v>25</v>
      </c>
      <c r="B13" s="176">
        <v>5</v>
      </c>
      <c r="C13" s="177" t="s">
        <v>58</v>
      </c>
      <c r="D13" s="178">
        <v>12500</v>
      </c>
      <c r="E13" s="178">
        <v>0</v>
      </c>
      <c r="F13" s="178">
        <v>1236205</v>
      </c>
      <c r="G13" s="178">
        <v>0</v>
      </c>
      <c r="H13" s="179">
        <f t="shared" si="0"/>
        <v>1248705</v>
      </c>
    </row>
    <row r="14" spans="1:9" ht="18" customHeight="1">
      <c r="A14" s="176">
        <v>41</v>
      </c>
      <c r="B14" s="176">
        <v>1</v>
      </c>
      <c r="C14" s="177" t="s">
        <v>61</v>
      </c>
      <c r="D14" s="178">
        <v>50848.92</v>
      </c>
      <c r="E14" s="178">
        <v>0</v>
      </c>
      <c r="F14" s="178">
        <v>0</v>
      </c>
      <c r="G14" s="178">
        <v>0</v>
      </c>
      <c r="H14" s="179">
        <f t="shared" ref="H14:H60" si="1">+SUM(D14:G14)</f>
        <v>50848.92</v>
      </c>
      <c r="I14" s="180"/>
    </row>
    <row r="15" spans="1:9" ht="18" customHeight="1">
      <c r="A15" s="176">
        <v>41</v>
      </c>
      <c r="B15" s="176">
        <v>3</v>
      </c>
      <c r="C15" s="177" t="s">
        <v>61</v>
      </c>
      <c r="D15" s="178">
        <v>0</v>
      </c>
      <c r="E15" s="178">
        <v>0</v>
      </c>
      <c r="F15" s="178">
        <v>86375.8</v>
      </c>
      <c r="G15" s="178">
        <v>0</v>
      </c>
      <c r="H15" s="179">
        <f t="shared" si="1"/>
        <v>86375.8</v>
      </c>
      <c r="I15" s="180"/>
    </row>
    <row r="16" spans="1:9" ht="18" customHeight="1">
      <c r="A16" s="176">
        <v>41</v>
      </c>
      <c r="B16" s="176">
        <v>4</v>
      </c>
      <c r="C16" s="177" t="s">
        <v>61</v>
      </c>
      <c r="D16" s="178">
        <v>31245723.649999999</v>
      </c>
      <c r="E16" s="178">
        <v>0</v>
      </c>
      <c r="F16" s="178">
        <v>0</v>
      </c>
      <c r="G16" s="178">
        <v>0</v>
      </c>
      <c r="H16" s="179">
        <f t="shared" si="1"/>
        <v>31245723.649999999</v>
      </c>
      <c r="I16" s="180"/>
    </row>
    <row r="17" spans="1:9" ht="18" customHeight="1">
      <c r="A17" s="176">
        <v>46</v>
      </c>
      <c r="B17" s="176">
        <v>2</v>
      </c>
      <c r="C17" s="177" t="s">
        <v>62</v>
      </c>
      <c r="D17" s="178">
        <v>14608230.550000001</v>
      </c>
      <c r="E17" s="178">
        <v>0</v>
      </c>
      <c r="F17" s="178">
        <v>1011250.8</v>
      </c>
      <c r="G17" s="178">
        <v>0</v>
      </c>
      <c r="H17" s="179">
        <f t="shared" si="1"/>
        <v>15619481.350000001</v>
      </c>
      <c r="I17" s="180"/>
    </row>
    <row r="18" spans="1:9" ht="18" customHeight="1">
      <c r="A18" s="176">
        <v>46</v>
      </c>
      <c r="B18" s="176">
        <v>6</v>
      </c>
      <c r="C18" s="177" t="s">
        <v>62</v>
      </c>
      <c r="D18" s="178">
        <v>0</v>
      </c>
      <c r="E18" s="178">
        <v>0</v>
      </c>
      <c r="F18" s="178">
        <v>16407710.460000001</v>
      </c>
      <c r="G18" s="178">
        <v>0</v>
      </c>
      <c r="H18" s="179">
        <f t="shared" si="1"/>
        <v>16407710.460000001</v>
      </c>
      <c r="I18" s="180"/>
    </row>
    <row r="19" spans="1:9" ht="18" customHeight="1">
      <c r="A19" s="176">
        <v>46</v>
      </c>
      <c r="B19" s="176">
        <v>10</v>
      </c>
      <c r="C19" s="177" t="s">
        <v>62</v>
      </c>
      <c r="D19" s="178">
        <v>280.8</v>
      </c>
      <c r="E19" s="178">
        <v>0</v>
      </c>
      <c r="F19" s="178">
        <v>0</v>
      </c>
      <c r="G19" s="178">
        <v>0</v>
      </c>
      <c r="H19" s="179">
        <f t="shared" si="1"/>
        <v>280.8</v>
      </c>
      <c r="I19" s="180"/>
    </row>
    <row r="20" spans="1:9" ht="18" customHeight="1">
      <c r="A20" s="176">
        <v>47</v>
      </c>
      <c r="B20" s="176">
        <v>1</v>
      </c>
      <c r="C20" s="177" t="s">
        <v>63</v>
      </c>
      <c r="D20" s="178">
        <v>0</v>
      </c>
      <c r="E20" s="178">
        <v>0</v>
      </c>
      <c r="F20" s="178">
        <v>7670.77</v>
      </c>
      <c r="G20" s="178">
        <v>0</v>
      </c>
      <c r="H20" s="179">
        <f t="shared" si="1"/>
        <v>7670.77</v>
      </c>
      <c r="I20" s="180"/>
    </row>
    <row r="21" spans="1:9" ht="18" customHeight="1">
      <c r="A21" s="176">
        <v>47</v>
      </c>
      <c r="B21" s="176">
        <v>26</v>
      </c>
      <c r="C21" s="177" t="s">
        <v>63</v>
      </c>
      <c r="D21" s="178">
        <v>0</v>
      </c>
      <c r="E21" s="178">
        <v>0</v>
      </c>
      <c r="F21" s="178">
        <v>3978981.4</v>
      </c>
      <c r="G21" s="178">
        <v>0</v>
      </c>
      <c r="H21" s="179">
        <f t="shared" si="1"/>
        <v>3978981.4</v>
      </c>
      <c r="I21" s="180"/>
    </row>
    <row r="22" spans="1:9" ht="18" customHeight="1">
      <c r="A22" s="176">
        <v>48</v>
      </c>
      <c r="B22" s="176">
        <v>1</v>
      </c>
      <c r="C22" s="177" t="s">
        <v>64</v>
      </c>
      <c r="D22" s="178">
        <v>0</v>
      </c>
      <c r="E22" s="178">
        <v>0</v>
      </c>
      <c r="F22" s="178">
        <v>164205</v>
      </c>
      <c r="G22" s="178">
        <v>0</v>
      </c>
      <c r="H22" s="179">
        <f t="shared" si="1"/>
        <v>164205</v>
      </c>
      <c r="I22" s="180"/>
    </row>
    <row r="23" spans="1:9" ht="18" customHeight="1">
      <c r="A23" s="176">
        <v>52</v>
      </c>
      <c r="B23" s="176">
        <v>1</v>
      </c>
      <c r="C23" s="177" t="s">
        <v>67</v>
      </c>
      <c r="D23" s="178">
        <v>0</v>
      </c>
      <c r="E23" s="178">
        <v>0</v>
      </c>
      <c r="F23" s="178">
        <v>367467.59</v>
      </c>
      <c r="G23" s="178">
        <v>0</v>
      </c>
      <c r="H23" s="179">
        <f t="shared" si="1"/>
        <v>367467.59</v>
      </c>
      <c r="I23" s="180"/>
    </row>
    <row r="24" spans="1:9" ht="18" customHeight="1">
      <c r="A24" s="176">
        <v>66</v>
      </c>
      <c r="B24" s="176">
        <v>9</v>
      </c>
      <c r="C24" s="177" t="s">
        <v>68</v>
      </c>
      <c r="D24" s="178">
        <v>368.9</v>
      </c>
      <c r="E24" s="178">
        <v>0</v>
      </c>
      <c r="F24" s="178">
        <v>0</v>
      </c>
      <c r="G24" s="178">
        <v>0</v>
      </c>
      <c r="H24" s="179">
        <f t="shared" si="1"/>
        <v>368.9</v>
      </c>
      <c r="I24" s="180"/>
    </row>
    <row r="25" spans="1:9" ht="18" customHeight="1">
      <c r="A25" s="176">
        <v>66</v>
      </c>
      <c r="B25" s="176">
        <v>10</v>
      </c>
      <c r="C25" s="177" t="s">
        <v>68</v>
      </c>
      <c r="D25" s="178">
        <v>115000</v>
      </c>
      <c r="E25" s="178">
        <v>0</v>
      </c>
      <c r="F25" s="178">
        <v>0</v>
      </c>
      <c r="G25" s="178">
        <v>0</v>
      </c>
      <c r="H25" s="179">
        <f t="shared" si="1"/>
        <v>115000</v>
      </c>
      <c r="I25" s="180"/>
    </row>
    <row r="26" spans="1:9" ht="18" customHeight="1">
      <c r="A26" s="176">
        <v>70</v>
      </c>
      <c r="B26" s="176">
        <v>1</v>
      </c>
      <c r="C26" s="177" t="s">
        <v>69</v>
      </c>
      <c r="D26" s="178">
        <v>179871.2</v>
      </c>
      <c r="E26" s="178">
        <v>0</v>
      </c>
      <c r="F26" s="178">
        <v>2149814.33</v>
      </c>
      <c r="G26" s="178">
        <v>0</v>
      </c>
      <c r="H26" s="179">
        <f t="shared" si="1"/>
        <v>2329685.5300000003</v>
      </c>
      <c r="I26" s="180"/>
    </row>
    <row r="27" spans="1:9" ht="18" customHeight="1">
      <c r="A27" s="176">
        <v>78</v>
      </c>
      <c r="B27" s="176">
        <v>3</v>
      </c>
      <c r="C27" s="177" t="s">
        <v>71</v>
      </c>
      <c r="D27" s="178">
        <v>862956.83</v>
      </c>
      <c r="E27" s="178">
        <v>0</v>
      </c>
      <c r="F27" s="178">
        <v>34830.800000000003</v>
      </c>
      <c r="G27" s="178">
        <v>0</v>
      </c>
      <c r="H27" s="179">
        <f t="shared" si="1"/>
        <v>897787.63</v>
      </c>
      <c r="I27" s="180"/>
    </row>
    <row r="28" spans="1:9" ht="18" customHeight="1">
      <c r="A28" s="176">
        <v>81</v>
      </c>
      <c r="B28" s="176">
        <v>1</v>
      </c>
      <c r="C28" s="177" t="s">
        <v>73</v>
      </c>
      <c r="D28" s="178">
        <v>430498503.58999997</v>
      </c>
      <c r="E28" s="178">
        <v>0</v>
      </c>
      <c r="F28" s="178">
        <v>0</v>
      </c>
      <c r="G28" s="178">
        <v>0</v>
      </c>
      <c r="H28" s="179">
        <f t="shared" si="1"/>
        <v>430498503.58999997</v>
      </c>
      <c r="I28" s="180"/>
    </row>
    <row r="29" spans="1:9" ht="18" customHeight="1">
      <c r="A29" s="176">
        <v>86</v>
      </c>
      <c r="B29" s="176">
        <v>1</v>
      </c>
      <c r="C29" s="177" t="s">
        <v>74</v>
      </c>
      <c r="D29" s="178">
        <v>9547.4500000000007</v>
      </c>
      <c r="E29" s="178">
        <v>0</v>
      </c>
      <c r="F29" s="178">
        <v>0</v>
      </c>
      <c r="G29" s="178">
        <v>0</v>
      </c>
      <c r="H29" s="179">
        <f t="shared" si="1"/>
        <v>9547.4500000000007</v>
      </c>
      <c r="I29" s="180"/>
    </row>
    <row r="30" spans="1:9" ht="18" customHeight="1">
      <c r="A30" s="176">
        <v>87</v>
      </c>
      <c r="B30" s="176">
        <v>1</v>
      </c>
      <c r="C30" s="177" t="s">
        <v>75</v>
      </c>
      <c r="D30" s="178">
        <v>3150</v>
      </c>
      <c r="E30" s="178">
        <v>0</v>
      </c>
      <c r="F30" s="178">
        <v>0</v>
      </c>
      <c r="G30" s="178">
        <v>0</v>
      </c>
      <c r="H30" s="179">
        <f t="shared" si="1"/>
        <v>3150</v>
      </c>
      <c r="I30" s="180"/>
    </row>
    <row r="31" spans="1:9" ht="18" customHeight="1">
      <c r="A31" s="176" t="s">
        <v>631</v>
      </c>
      <c r="B31" s="176">
        <v>1</v>
      </c>
      <c r="C31" s="177" t="s">
        <v>1319</v>
      </c>
      <c r="D31" s="178">
        <v>20717606.129999999</v>
      </c>
      <c r="E31" s="178">
        <v>0</v>
      </c>
      <c r="F31" s="178">
        <v>0</v>
      </c>
      <c r="G31" s="178">
        <v>0</v>
      </c>
      <c r="H31" s="179">
        <f t="shared" si="1"/>
        <v>20717606.129999999</v>
      </c>
      <c r="I31" s="180"/>
    </row>
    <row r="32" spans="1:9">
      <c r="A32" s="176" t="s">
        <v>633</v>
      </c>
      <c r="B32" s="176">
        <v>2</v>
      </c>
      <c r="C32" s="177" t="s">
        <v>1319</v>
      </c>
      <c r="D32" s="178">
        <v>741723856.35000002</v>
      </c>
      <c r="E32" s="178">
        <v>0</v>
      </c>
      <c r="F32" s="178">
        <v>0</v>
      </c>
      <c r="G32" s="178">
        <v>0</v>
      </c>
      <c r="H32" s="179">
        <f t="shared" si="1"/>
        <v>741723856.35000002</v>
      </c>
      <c r="I32" s="180"/>
    </row>
    <row r="33" spans="1:9">
      <c r="A33" s="176" t="s">
        <v>634</v>
      </c>
      <c r="B33" s="176">
        <v>3</v>
      </c>
      <c r="C33" s="177" t="s">
        <v>14907</v>
      </c>
      <c r="D33" s="178">
        <v>0</v>
      </c>
      <c r="E33" s="178">
        <v>1171555450</v>
      </c>
      <c r="F33" s="178">
        <v>0</v>
      </c>
      <c r="G33" s="178">
        <v>0</v>
      </c>
      <c r="H33" s="179">
        <f t="shared" si="1"/>
        <v>1171555450</v>
      </c>
      <c r="I33" s="180"/>
    </row>
    <row r="34" spans="1:9">
      <c r="A34" s="176" t="s">
        <v>636</v>
      </c>
      <c r="B34" s="176">
        <v>4</v>
      </c>
      <c r="C34" s="177" t="s">
        <v>14908</v>
      </c>
      <c r="D34" s="178">
        <v>0</v>
      </c>
      <c r="E34" s="178">
        <v>31157396.57</v>
      </c>
      <c r="F34" s="178">
        <v>0</v>
      </c>
      <c r="G34" s="178">
        <v>0</v>
      </c>
      <c r="H34" s="179">
        <f t="shared" si="1"/>
        <v>31157396.57</v>
      </c>
      <c r="I34" s="180"/>
    </row>
    <row r="35" spans="1:9">
      <c r="A35" s="176">
        <v>108</v>
      </c>
      <c r="B35" s="176">
        <v>1</v>
      </c>
      <c r="C35" s="177" t="s">
        <v>78</v>
      </c>
      <c r="D35" s="178">
        <v>0</v>
      </c>
      <c r="E35" s="178">
        <v>0</v>
      </c>
      <c r="F35" s="178">
        <v>0</v>
      </c>
      <c r="G35" s="178">
        <v>5250</v>
      </c>
      <c r="H35" s="179">
        <f t="shared" si="1"/>
        <v>5250</v>
      </c>
      <c r="I35" s="180"/>
    </row>
    <row r="36" spans="1:9" ht="18" customHeight="1">
      <c r="A36" s="176">
        <v>109</v>
      </c>
      <c r="B36" s="176">
        <v>1</v>
      </c>
      <c r="C36" s="177" t="s">
        <v>14903</v>
      </c>
      <c r="D36" s="178">
        <v>0</v>
      </c>
      <c r="E36" s="178">
        <v>0</v>
      </c>
      <c r="F36" s="178">
        <v>0</v>
      </c>
      <c r="G36" s="178">
        <v>712302.5</v>
      </c>
      <c r="H36" s="179">
        <f t="shared" si="1"/>
        <v>712302.5</v>
      </c>
      <c r="I36" s="180"/>
    </row>
    <row r="37" spans="1:9" ht="18" customHeight="1">
      <c r="A37" s="176">
        <v>117</v>
      </c>
      <c r="B37" s="176">
        <v>1</v>
      </c>
      <c r="C37" s="177" t="s">
        <v>84</v>
      </c>
      <c r="D37" s="178">
        <v>0</v>
      </c>
      <c r="E37" s="178">
        <v>0</v>
      </c>
      <c r="F37" s="178">
        <v>0</v>
      </c>
      <c r="G37" s="178">
        <v>8208300.5700000003</v>
      </c>
      <c r="H37" s="179">
        <f t="shared" si="1"/>
        <v>8208300.5700000003</v>
      </c>
      <c r="I37" s="180"/>
    </row>
    <row r="38" spans="1:9" ht="18" customHeight="1">
      <c r="A38" s="176">
        <v>129</v>
      </c>
      <c r="B38" s="176">
        <v>1</v>
      </c>
      <c r="C38" s="177" t="s">
        <v>88</v>
      </c>
      <c r="D38" s="178">
        <v>0</v>
      </c>
      <c r="E38" s="178">
        <v>0</v>
      </c>
      <c r="F38" s="178">
        <v>0</v>
      </c>
      <c r="G38" s="178">
        <v>736893</v>
      </c>
      <c r="H38" s="179">
        <f t="shared" si="1"/>
        <v>736893</v>
      </c>
      <c r="I38" s="180"/>
    </row>
    <row r="39" spans="1:9" ht="18" customHeight="1">
      <c r="A39" s="176">
        <v>130</v>
      </c>
      <c r="B39" s="176">
        <v>1</v>
      </c>
      <c r="C39" s="177" t="s">
        <v>89</v>
      </c>
      <c r="D39" s="178">
        <v>0</v>
      </c>
      <c r="E39" s="178">
        <v>0</v>
      </c>
      <c r="F39" s="178">
        <v>0</v>
      </c>
      <c r="G39" s="178">
        <v>10278740.49</v>
      </c>
      <c r="H39" s="179">
        <f t="shared" si="1"/>
        <v>10278740.49</v>
      </c>
      <c r="I39" s="180"/>
    </row>
    <row r="40" spans="1:9" ht="18" customHeight="1">
      <c r="A40" s="176">
        <v>132</v>
      </c>
      <c r="B40" s="176">
        <v>1</v>
      </c>
      <c r="C40" s="177" t="s">
        <v>90</v>
      </c>
      <c r="D40" s="178">
        <v>17172</v>
      </c>
      <c r="E40" s="178">
        <v>0</v>
      </c>
      <c r="F40" s="178">
        <v>0</v>
      </c>
      <c r="G40" s="178">
        <v>0</v>
      </c>
      <c r="H40" s="179">
        <f t="shared" si="1"/>
        <v>17172</v>
      </c>
      <c r="I40" s="180"/>
    </row>
    <row r="41" spans="1:9" ht="18" customHeight="1">
      <c r="A41" s="176">
        <v>133</v>
      </c>
      <c r="B41" s="176">
        <v>1</v>
      </c>
      <c r="C41" s="177" t="s">
        <v>91</v>
      </c>
      <c r="D41" s="178">
        <v>0</v>
      </c>
      <c r="E41" s="178">
        <v>0</v>
      </c>
      <c r="F41" s="178">
        <v>0</v>
      </c>
      <c r="G41" s="178">
        <v>1295675.3400000001</v>
      </c>
      <c r="H41" s="179">
        <f t="shared" si="1"/>
        <v>1295675.3400000001</v>
      </c>
      <c r="I41" s="180"/>
    </row>
    <row r="42" spans="1:9" ht="18" customHeight="1">
      <c r="A42" s="176">
        <v>134</v>
      </c>
      <c r="B42" s="176">
        <v>1</v>
      </c>
      <c r="C42" s="177" t="s">
        <v>92</v>
      </c>
      <c r="D42" s="178">
        <v>0</v>
      </c>
      <c r="E42" s="178">
        <v>0</v>
      </c>
      <c r="F42" s="178">
        <v>0</v>
      </c>
      <c r="G42" s="178">
        <v>30989351.260000002</v>
      </c>
      <c r="H42" s="179">
        <f t="shared" si="1"/>
        <v>30989351.260000002</v>
      </c>
      <c r="I42" s="180"/>
    </row>
    <row r="43" spans="1:9" ht="18" customHeight="1">
      <c r="A43" s="176">
        <v>163</v>
      </c>
      <c r="B43" s="176">
        <v>1</v>
      </c>
      <c r="C43" s="177" t="s">
        <v>114</v>
      </c>
      <c r="D43" s="178">
        <v>0</v>
      </c>
      <c r="E43" s="178">
        <v>0</v>
      </c>
      <c r="F43" s="178">
        <v>0</v>
      </c>
      <c r="G43" s="178">
        <v>1436591.39</v>
      </c>
      <c r="H43" s="179">
        <f t="shared" si="1"/>
        <v>1436591.39</v>
      </c>
      <c r="I43" s="180"/>
    </row>
    <row r="44" spans="1:9" ht="18" customHeight="1">
      <c r="A44" s="176">
        <v>192</v>
      </c>
      <c r="B44" s="176">
        <v>1</v>
      </c>
      <c r="C44" s="177" t="s">
        <v>120</v>
      </c>
      <c r="D44" s="178">
        <v>0</v>
      </c>
      <c r="E44" s="178">
        <v>0</v>
      </c>
      <c r="F44" s="178">
        <v>0</v>
      </c>
      <c r="G44" s="178">
        <v>13017.6</v>
      </c>
      <c r="H44" s="179">
        <f t="shared" si="1"/>
        <v>13017.6</v>
      </c>
      <c r="I44" s="180"/>
    </row>
    <row r="45" spans="1:9" ht="18" customHeight="1">
      <c r="A45" s="176">
        <v>203</v>
      </c>
      <c r="B45" s="176">
        <v>1</v>
      </c>
      <c r="C45" s="177" t="s">
        <v>124</v>
      </c>
      <c r="D45" s="178">
        <v>0</v>
      </c>
      <c r="E45" s="178">
        <v>0</v>
      </c>
      <c r="F45" s="178">
        <v>0</v>
      </c>
      <c r="G45" s="178">
        <v>2338128.19</v>
      </c>
      <c r="H45" s="179">
        <f t="shared" si="1"/>
        <v>2338128.19</v>
      </c>
      <c r="I45" s="180"/>
    </row>
    <row r="46" spans="1:9" ht="18" customHeight="1">
      <c r="A46" s="176">
        <v>222</v>
      </c>
      <c r="B46" s="176">
        <v>1</v>
      </c>
      <c r="C46" s="177" t="s">
        <v>131</v>
      </c>
      <c r="D46" s="178">
        <v>1776642.53</v>
      </c>
      <c r="E46" s="178">
        <v>0</v>
      </c>
      <c r="F46" s="178">
        <v>0</v>
      </c>
      <c r="G46" s="178">
        <v>12470075.17</v>
      </c>
      <c r="H46" s="179">
        <f t="shared" si="1"/>
        <v>14246717.699999999</v>
      </c>
      <c r="I46" s="180"/>
    </row>
    <row r="47" spans="1:9" ht="18" customHeight="1">
      <c r="A47" s="176">
        <v>223</v>
      </c>
      <c r="B47" s="176">
        <v>1</v>
      </c>
      <c r="C47" s="177" t="s">
        <v>132</v>
      </c>
      <c r="D47" s="178">
        <v>20980326.07</v>
      </c>
      <c r="E47" s="178">
        <v>0</v>
      </c>
      <c r="F47" s="178">
        <v>0</v>
      </c>
      <c r="G47" s="178">
        <v>0</v>
      </c>
      <c r="H47" s="179">
        <f t="shared" si="1"/>
        <v>20980326.07</v>
      </c>
      <c r="I47" s="180"/>
    </row>
    <row r="48" spans="1:9" ht="18" customHeight="1">
      <c r="A48" s="176">
        <v>224</v>
      </c>
      <c r="B48" s="176">
        <v>1</v>
      </c>
      <c r="C48" s="177" t="s">
        <v>133</v>
      </c>
      <c r="D48" s="178">
        <v>18816.09</v>
      </c>
      <c r="E48" s="178">
        <v>0</v>
      </c>
      <c r="F48" s="178">
        <v>0</v>
      </c>
      <c r="G48" s="178">
        <v>0</v>
      </c>
      <c r="H48" s="179">
        <f t="shared" si="1"/>
        <v>18816.09</v>
      </c>
      <c r="I48" s="180"/>
    </row>
    <row r="49" spans="1:9" ht="18" customHeight="1">
      <c r="A49" s="176">
        <v>225</v>
      </c>
      <c r="B49" s="176">
        <v>1</v>
      </c>
      <c r="C49" s="177" t="s">
        <v>134</v>
      </c>
      <c r="D49" s="178">
        <v>10124849.060000001</v>
      </c>
      <c r="E49" s="178">
        <v>0</v>
      </c>
      <c r="F49" s="178">
        <v>0</v>
      </c>
      <c r="G49" s="178">
        <v>0</v>
      </c>
      <c r="H49" s="179">
        <f t="shared" si="1"/>
        <v>10124849.060000001</v>
      </c>
      <c r="I49" s="180"/>
    </row>
    <row r="50" spans="1:9" ht="18" customHeight="1">
      <c r="A50" s="176">
        <v>226</v>
      </c>
      <c r="B50" s="176">
        <v>1</v>
      </c>
      <c r="C50" s="177" t="s">
        <v>135</v>
      </c>
      <c r="D50" s="178">
        <v>9750</v>
      </c>
      <c r="E50" s="178">
        <v>0</v>
      </c>
      <c r="F50" s="178">
        <v>0</v>
      </c>
      <c r="G50" s="178">
        <v>0</v>
      </c>
      <c r="H50" s="179">
        <f t="shared" si="1"/>
        <v>9750</v>
      </c>
      <c r="I50" s="180"/>
    </row>
    <row r="51" spans="1:9" ht="18" customHeight="1">
      <c r="A51" s="176">
        <v>234</v>
      </c>
      <c r="B51" s="176">
        <v>1</v>
      </c>
      <c r="C51" s="177" t="s">
        <v>14904</v>
      </c>
      <c r="D51" s="178">
        <v>0</v>
      </c>
      <c r="E51" s="178">
        <v>0</v>
      </c>
      <c r="F51" s="178">
        <v>0</v>
      </c>
      <c r="G51" s="178">
        <v>1052459.3400000001</v>
      </c>
      <c r="H51" s="179">
        <f t="shared" si="1"/>
        <v>1052459.3400000001</v>
      </c>
      <c r="I51" s="180"/>
    </row>
    <row r="52" spans="1:9" ht="18" customHeight="1">
      <c r="A52" s="176">
        <v>249</v>
      </c>
      <c r="B52" s="176">
        <v>1</v>
      </c>
      <c r="C52" s="177" t="s">
        <v>144</v>
      </c>
      <c r="D52" s="178">
        <v>0</v>
      </c>
      <c r="E52" s="178">
        <v>0</v>
      </c>
      <c r="F52" s="178">
        <v>0</v>
      </c>
      <c r="G52" s="178">
        <v>1384195.65</v>
      </c>
      <c r="H52" s="179">
        <f t="shared" si="1"/>
        <v>1384195.65</v>
      </c>
      <c r="I52" s="180"/>
    </row>
    <row r="53" spans="1:9" ht="18" customHeight="1">
      <c r="A53" s="176">
        <v>253</v>
      </c>
      <c r="B53" s="176">
        <v>1</v>
      </c>
      <c r="C53" s="177" t="s">
        <v>147</v>
      </c>
      <c r="D53" s="178">
        <v>5232249.47</v>
      </c>
      <c r="E53" s="178">
        <v>0</v>
      </c>
      <c r="F53" s="178">
        <v>0</v>
      </c>
      <c r="G53" s="178">
        <v>0</v>
      </c>
      <c r="H53" s="179">
        <f t="shared" si="1"/>
        <v>5232249.47</v>
      </c>
      <c r="I53" s="180"/>
    </row>
    <row r="54" spans="1:9" ht="18" customHeight="1">
      <c r="A54" s="176">
        <v>266</v>
      </c>
      <c r="B54" s="176">
        <v>2</v>
      </c>
      <c r="C54" s="177" t="s">
        <v>150</v>
      </c>
      <c r="D54" s="178">
        <v>1770800</v>
      </c>
      <c r="E54" s="178">
        <v>0</v>
      </c>
      <c r="F54" s="178">
        <v>0</v>
      </c>
      <c r="G54" s="178">
        <v>0</v>
      </c>
      <c r="H54" s="179">
        <f t="shared" si="1"/>
        <v>1770800</v>
      </c>
      <c r="I54" s="180"/>
    </row>
    <row r="55" spans="1:9" ht="18" customHeight="1">
      <c r="A55" s="176">
        <v>269</v>
      </c>
      <c r="B55" s="176">
        <v>2</v>
      </c>
      <c r="C55" s="177" t="s">
        <v>153</v>
      </c>
      <c r="D55" s="178">
        <v>0</v>
      </c>
      <c r="E55" s="178">
        <v>0</v>
      </c>
      <c r="F55" s="178">
        <v>0</v>
      </c>
      <c r="G55" s="178">
        <v>33269.46</v>
      </c>
      <c r="H55" s="179">
        <f t="shared" si="1"/>
        <v>33269.46</v>
      </c>
      <c r="I55" s="180"/>
    </row>
    <row r="56" spans="1:9" ht="18" customHeight="1">
      <c r="A56" s="176">
        <v>272</v>
      </c>
      <c r="B56" s="176">
        <v>2</v>
      </c>
      <c r="C56" s="177" t="s">
        <v>156</v>
      </c>
      <c r="D56" s="178">
        <v>438484</v>
      </c>
      <c r="E56" s="178">
        <v>0</v>
      </c>
      <c r="F56" s="178">
        <v>0</v>
      </c>
      <c r="G56" s="178">
        <v>0</v>
      </c>
      <c r="H56" s="179">
        <f t="shared" si="1"/>
        <v>438484</v>
      </c>
      <c r="I56" s="180"/>
    </row>
    <row r="57" spans="1:9" ht="18" customHeight="1">
      <c r="A57" s="176">
        <v>283</v>
      </c>
      <c r="B57" s="176">
        <v>1</v>
      </c>
      <c r="C57" s="177" t="s">
        <v>159</v>
      </c>
      <c r="D57" s="178">
        <v>882617.96</v>
      </c>
      <c r="E57" s="178">
        <v>0</v>
      </c>
      <c r="F57" s="178">
        <v>0</v>
      </c>
      <c r="G57" s="178">
        <v>0</v>
      </c>
      <c r="H57" s="179">
        <f t="shared" si="1"/>
        <v>882617.96</v>
      </c>
      <c r="I57" s="180"/>
    </row>
    <row r="58" spans="1:9" ht="18" customHeight="1">
      <c r="A58" s="176">
        <v>283</v>
      </c>
      <c r="B58" s="176">
        <v>2</v>
      </c>
      <c r="C58" s="177" t="s">
        <v>159</v>
      </c>
      <c r="D58" s="178">
        <v>721312.98</v>
      </c>
      <c r="E58" s="178">
        <v>0</v>
      </c>
      <c r="F58" s="178">
        <v>0</v>
      </c>
      <c r="G58" s="178">
        <v>0</v>
      </c>
      <c r="H58" s="179">
        <f t="shared" si="1"/>
        <v>721312.98</v>
      </c>
      <c r="I58" s="180"/>
    </row>
    <row r="59" spans="1:9" ht="18" customHeight="1">
      <c r="A59" s="176">
        <v>287</v>
      </c>
      <c r="B59" s="176">
        <v>2</v>
      </c>
      <c r="C59" s="177" t="s">
        <v>160</v>
      </c>
      <c r="D59" s="178">
        <v>874368.11</v>
      </c>
      <c r="E59" s="178">
        <v>0</v>
      </c>
      <c r="F59" s="178">
        <v>0</v>
      </c>
      <c r="G59" s="178">
        <v>0</v>
      </c>
      <c r="H59" s="179">
        <f t="shared" si="1"/>
        <v>874368.11</v>
      </c>
      <c r="I59" s="180"/>
    </row>
    <row r="60" spans="1:9" ht="18" customHeight="1">
      <c r="A60" s="176">
        <v>287</v>
      </c>
      <c r="B60" s="176">
        <v>5</v>
      </c>
      <c r="C60" s="177" t="s">
        <v>160</v>
      </c>
      <c r="D60" s="178">
        <v>3430000</v>
      </c>
      <c r="E60" s="178">
        <v>0</v>
      </c>
      <c r="F60" s="178">
        <v>0</v>
      </c>
      <c r="G60" s="178">
        <v>0</v>
      </c>
      <c r="H60" s="179">
        <f t="shared" si="1"/>
        <v>3430000</v>
      </c>
      <c r="I60" s="180"/>
    </row>
    <row r="61" spans="1:9" ht="18" customHeight="1">
      <c r="A61" s="176">
        <v>287</v>
      </c>
      <c r="B61" s="176">
        <v>10</v>
      </c>
      <c r="C61" s="177" t="s">
        <v>160</v>
      </c>
      <c r="D61" s="178">
        <v>168571.97</v>
      </c>
      <c r="E61" s="178">
        <v>0</v>
      </c>
      <c r="F61" s="178">
        <v>0</v>
      </c>
      <c r="G61" s="178">
        <v>0</v>
      </c>
      <c r="H61" s="179">
        <f t="shared" si="0"/>
        <v>168571.97</v>
      </c>
      <c r="I61" s="180"/>
    </row>
    <row r="62" spans="1:9" ht="18" customHeight="1">
      <c r="A62" s="176">
        <v>291</v>
      </c>
      <c r="B62" s="176">
        <v>1</v>
      </c>
      <c r="C62" s="177" t="s">
        <v>164</v>
      </c>
      <c r="D62" s="178">
        <v>62735210.460000001</v>
      </c>
      <c r="E62" s="178">
        <v>0</v>
      </c>
      <c r="F62" s="178">
        <v>0</v>
      </c>
      <c r="G62" s="178">
        <v>0</v>
      </c>
      <c r="H62" s="179">
        <f t="shared" si="0"/>
        <v>62735210.460000001</v>
      </c>
    </row>
    <row r="63" spans="1:9" ht="18" customHeight="1">
      <c r="A63" s="176">
        <v>292</v>
      </c>
      <c r="B63" s="176">
        <v>1</v>
      </c>
      <c r="C63" s="177" t="s">
        <v>165</v>
      </c>
      <c r="D63" s="178">
        <v>3721.27</v>
      </c>
      <c r="E63" s="178">
        <v>0</v>
      </c>
      <c r="F63" s="178">
        <v>0</v>
      </c>
      <c r="G63" s="178">
        <v>1043054.02</v>
      </c>
      <c r="H63" s="179">
        <f t="shared" si="0"/>
        <v>1046775.29</v>
      </c>
    </row>
    <row r="64" spans="1:9" ht="18" customHeight="1">
      <c r="A64" s="176">
        <v>293</v>
      </c>
      <c r="B64" s="176">
        <v>1</v>
      </c>
      <c r="C64" s="177" t="s">
        <v>166</v>
      </c>
      <c r="D64" s="178">
        <v>0</v>
      </c>
      <c r="E64" s="178">
        <v>0</v>
      </c>
      <c r="F64" s="178">
        <v>0</v>
      </c>
      <c r="G64" s="178">
        <v>710</v>
      </c>
      <c r="H64" s="179">
        <f t="shared" si="0"/>
        <v>710</v>
      </c>
    </row>
    <row r="65" spans="1:8" ht="18" customHeight="1">
      <c r="A65" s="176">
        <v>293</v>
      </c>
      <c r="B65" s="176">
        <v>2</v>
      </c>
      <c r="C65" s="177" t="s">
        <v>166</v>
      </c>
      <c r="D65" s="178">
        <v>0</v>
      </c>
      <c r="E65" s="178">
        <v>0</v>
      </c>
      <c r="F65" s="178">
        <v>0</v>
      </c>
      <c r="G65" s="178">
        <v>12291.2</v>
      </c>
      <c r="H65" s="179">
        <f t="shared" si="0"/>
        <v>12291.2</v>
      </c>
    </row>
    <row r="66" spans="1:8" ht="18" customHeight="1">
      <c r="A66" s="176">
        <v>293</v>
      </c>
      <c r="B66" s="176">
        <v>3</v>
      </c>
      <c r="C66" s="177" t="s">
        <v>166</v>
      </c>
      <c r="D66" s="178">
        <v>0</v>
      </c>
      <c r="E66" s="178">
        <v>0</v>
      </c>
      <c r="F66" s="178">
        <v>0</v>
      </c>
      <c r="G66" s="178">
        <v>26779.63</v>
      </c>
      <c r="H66" s="179">
        <f t="shared" si="0"/>
        <v>26779.63</v>
      </c>
    </row>
    <row r="67" spans="1:8" ht="18" customHeight="1">
      <c r="A67" s="176">
        <v>293</v>
      </c>
      <c r="B67" s="176">
        <v>4</v>
      </c>
      <c r="C67" s="177" t="s">
        <v>166</v>
      </c>
      <c r="D67" s="178">
        <v>0</v>
      </c>
      <c r="E67" s="178">
        <v>0</v>
      </c>
      <c r="F67" s="178">
        <v>0</v>
      </c>
      <c r="G67" s="178">
        <v>10826</v>
      </c>
      <c r="H67" s="179">
        <f t="shared" si="0"/>
        <v>10826</v>
      </c>
    </row>
    <row r="68" spans="1:8" ht="18" customHeight="1">
      <c r="A68" s="176">
        <v>293</v>
      </c>
      <c r="B68" s="176">
        <v>5</v>
      </c>
      <c r="C68" s="177" t="s">
        <v>166</v>
      </c>
      <c r="D68" s="178">
        <v>0</v>
      </c>
      <c r="E68" s="178">
        <v>0</v>
      </c>
      <c r="F68" s="178">
        <v>0</v>
      </c>
      <c r="G68" s="178">
        <v>68645.19</v>
      </c>
      <c r="H68" s="179">
        <f t="shared" si="0"/>
        <v>68645.19</v>
      </c>
    </row>
    <row r="69" spans="1:8" ht="18" customHeight="1">
      <c r="A69" s="176">
        <v>293</v>
      </c>
      <c r="B69" s="176">
        <v>6</v>
      </c>
      <c r="C69" s="177" t="s">
        <v>166</v>
      </c>
      <c r="D69" s="178">
        <v>0</v>
      </c>
      <c r="E69" s="178">
        <v>0</v>
      </c>
      <c r="F69" s="178">
        <v>0</v>
      </c>
      <c r="G69" s="178">
        <v>7518</v>
      </c>
      <c r="H69" s="179">
        <f t="shared" si="0"/>
        <v>7518</v>
      </c>
    </row>
    <row r="70" spans="1:8" ht="18" customHeight="1">
      <c r="A70" s="176">
        <v>310</v>
      </c>
      <c r="B70" s="176">
        <v>1</v>
      </c>
      <c r="C70" s="177" t="s">
        <v>181</v>
      </c>
      <c r="D70" s="178">
        <v>460820.38</v>
      </c>
      <c r="E70" s="178">
        <v>0</v>
      </c>
      <c r="F70" s="178">
        <v>0</v>
      </c>
      <c r="G70" s="178">
        <v>403758440.66000003</v>
      </c>
      <c r="H70" s="179">
        <f t="shared" si="0"/>
        <v>404219261.04000002</v>
      </c>
    </row>
    <row r="71" spans="1:8" ht="18" customHeight="1">
      <c r="A71" s="176">
        <v>312</v>
      </c>
      <c r="B71" s="176">
        <v>1</v>
      </c>
      <c r="C71" s="177" t="s">
        <v>183</v>
      </c>
      <c r="D71" s="178">
        <v>9000000</v>
      </c>
      <c r="E71" s="178">
        <v>0</v>
      </c>
      <c r="F71" s="178">
        <v>0</v>
      </c>
      <c r="G71" s="178">
        <v>55790735.799999997</v>
      </c>
      <c r="H71" s="179">
        <f t="shared" si="0"/>
        <v>64790735.799999997</v>
      </c>
    </row>
    <row r="72" spans="1:8" ht="18" customHeight="1">
      <c r="A72" s="176">
        <v>343</v>
      </c>
      <c r="B72" s="176">
        <v>1</v>
      </c>
      <c r="C72" s="177" t="s">
        <v>191</v>
      </c>
      <c r="D72" s="178">
        <v>0</v>
      </c>
      <c r="E72" s="178">
        <v>0</v>
      </c>
      <c r="F72" s="178">
        <v>0</v>
      </c>
      <c r="G72" s="178">
        <v>150</v>
      </c>
      <c r="H72" s="179">
        <f t="shared" si="0"/>
        <v>150</v>
      </c>
    </row>
    <row r="73" spans="1:8" ht="18" customHeight="1">
      <c r="A73" s="176">
        <v>513</v>
      </c>
      <c r="B73" s="176">
        <v>1</v>
      </c>
      <c r="C73" s="177" t="s">
        <v>214</v>
      </c>
      <c r="D73" s="178">
        <v>131.72</v>
      </c>
      <c r="E73" s="178">
        <v>0</v>
      </c>
      <c r="F73" s="178">
        <v>0</v>
      </c>
      <c r="G73" s="178">
        <v>0</v>
      </c>
      <c r="H73" s="179">
        <f t="shared" si="0"/>
        <v>131.72</v>
      </c>
    </row>
    <row r="74" spans="1:8" ht="18" customHeight="1">
      <c r="A74" s="176">
        <v>514</v>
      </c>
      <c r="B74" s="176">
        <v>1</v>
      </c>
      <c r="C74" s="177" t="s">
        <v>215</v>
      </c>
      <c r="D74" s="178">
        <v>9876472.6099999994</v>
      </c>
      <c r="E74" s="178">
        <v>0</v>
      </c>
      <c r="F74" s="178">
        <v>0</v>
      </c>
      <c r="G74" s="178">
        <v>0</v>
      </c>
      <c r="H74" s="179">
        <f t="shared" si="0"/>
        <v>9876472.6099999994</v>
      </c>
    </row>
    <row r="75" spans="1:8" ht="18" customHeight="1">
      <c r="A75" s="176">
        <v>522</v>
      </c>
      <c r="B75" s="176">
        <v>1</v>
      </c>
      <c r="C75" s="177" t="s">
        <v>218</v>
      </c>
      <c r="D75" s="178">
        <v>0</v>
      </c>
      <c r="E75" s="178">
        <v>0</v>
      </c>
      <c r="F75" s="178">
        <v>0</v>
      </c>
      <c r="G75" s="178">
        <v>5401871.3899999997</v>
      </c>
      <c r="H75" s="179">
        <f t="shared" si="0"/>
        <v>5401871.3899999997</v>
      </c>
    </row>
    <row r="76" spans="1:8" ht="18" customHeight="1">
      <c r="A76" s="176">
        <v>525</v>
      </c>
      <c r="B76" s="176">
        <v>1</v>
      </c>
      <c r="C76" s="177" t="s">
        <v>220</v>
      </c>
      <c r="D76" s="178">
        <v>0</v>
      </c>
      <c r="E76" s="178">
        <v>0</v>
      </c>
      <c r="F76" s="178">
        <v>0</v>
      </c>
      <c r="G76" s="178">
        <v>516712.68</v>
      </c>
      <c r="H76" s="179">
        <f t="shared" si="0"/>
        <v>516712.68</v>
      </c>
    </row>
    <row r="77" spans="1:8" ht="18" customHeight="1">
      <c r="A77" s="176">
        <v>526</v>
      </c>
      <c r="B77" s="176">
        <v>1</v>
      </c>
      <c r="C77" s="177" t="s">
        <v>221</v>
      </c>
      <c r="D77" s="178">
        <v>146130</v>
      </c>
      <c r="E77" s="178">
        <v>0</v>
      </c>
      <c r="F77" s="178">
        <v>0</v>
      </c>
      <c r="G77" s="178">
        <v>0</v>
      </c>
      <c r="H77" s="179">
        <f t="shared" si="0"/>
        <v>146130</v>
      </c>
    </row>
    <row r="78" spans="1:8" ht="18" customHeight="1">
      <c r="A78" s="176">
        <v>572</v>
      </c>
      <c r="B78" s="176">
        <v>1</v>
      </c>
      <c r="C78" s="177" t="s">
        <v>224</v>
      </c>
      <c r="D78" s="178">
        <v>3174687.23</v>
      </c>
      <c r="E78" s="178">
        <v>0</v>
      </c>
      <c r="F78" s="178">
        <v>0</v>
      </c>
      <c r="G78" s="178">
        <v>0</v>
      </c>
      <c r="H78" s="179">
        <f t="shared" si="0"/>
        <v>3174687.23</v>
      </c>
    </row>
    <row r="79" spans="1:8" ht="18" customHeight="1">
      <c r="A79" s="176">
        <v>576</v>
      </c>
      <c r="B79" s="176">
        <v>1</v>
      </c>
      <c r="C79" s="177" t="s">
        <v>14872</v>
      </c>
      <c r="D79" s="178">
        <v>0</v>
      </c>
      <c r="E79" s="178">
        <v>0</v>
      </c>
      <c r="F79" s="178">
        <v>0</v>
      </c>
      <c r="G79" s="178">
        <v>16876</v>
      </c>
      <c r="H79" s="179">
        <f t="shared" si="0"/>
        <v>16876</v>
      </c>
    </row>
    <row r="80" spans="1:8" ht="18" customHeight="1">
      <c r="A80" s="176">
        <v>580</v>
      </c>
      <c r="B80" s="176">
        <v>1</v>
      </c>
      <c r="C80" s="177" t="s">
        <v>231</v>
      </c>
      <c r="D80" s="178">
        <v>54460.59</v>
      </c>
      <c r="E80" s="178">
        <v>0</v>
      </c>
      <c r="F80" s="178">
        <v>0</v>
      </c>
      <c r="G80" s="178">
        <v>0</v>
      </c>
      <c r="H80" s="179">
        <f t="shared" si="0"/>
        <v>54460.59</v>
      </c>
    </row>
    <row r="81" spans="1:9" ht="18" customHeight="1">
      <c r="A81" s="176">
        <v>582</v>
      </c>
      <c r="B81" s="176">
        <v>1</v>
      </c>
      <c r="C81" s="177" t="s">
        <v>233</v>
      </c>
      <c r="D81" s="178">
        <v>0</v>
      </c>
      <c r="E81" s="178">
        <v>0</v>
      </c>
      <c r="F81" s="178">
        <v>0</v>
      </c>
      <c r="G81" s="178">
        <v>16017659.92</v>
      </c>
      <c r="H81" s="179">
        <f t="shared" si="0"/>
        <v>16017659.92</v>
      </c>
    </row>
    <row r="82" spans="1:9" ht="18" customHeight="1">
      <c r="A82" s="176">
        <v>586</v>
      </c>
      <c r="B82" s="176">
        <v>1</v>
      </c>
      <c r="C82" s="177" t="s">
        <v>236</v>
      </c>
      <c r="D82" s="178">
        <v>0</v>
      </c>
      <c r="E82" s="178">
        <v>0</v>
      </c>
      <c r="F82" s="178">
        <v>0</v>
      </c>
      <c r="G82" s="178">
        <v>74443.98</v>
      </c>
      <c r="H82" s="179">
        <f t="shared" si="0"/>
        <v>74443.98</v>
      </c>
    </row>
    <row r="83" spans="1:9" ht="18" customHeight="1">
      <c r="A83" s="176">
        <v>587</v>
      </c>
      <c r="B83" s="176">
        <v>1</v>
      </c>
      <c r="C83" s="177" t="s">
        <v>1348</v>
      </c>
      <c r="D83" s="178">
        <v>9347175</v>
      </c>
      <c r="E83" s="178">
        <v>0</v>
      </c>
      <c r="F83" s="178">
        <v>0</v>
      </c>
      <c r="G83" s="178">
        <v>0</v>
      </c>
      <c r="H83" s="179">
        <f t="shared" si="0"/>
        <v>9347175</v>
      </c>
    </row>
    <row r="84" spans="1:9" ht="18" customHeight="1">
      <c r="A84" s="176">
        <v>590</v>
      </c>
      <c r="B84" s="176">
        <v>1</v>
      </c>
      <c r="C84" s="177" t="s">
        <v>239</v>
      </c>
      <c r="D84" s="178">
        <v>19917298.059999999</v>
      </c>
      <c r="E84" s="178">
        <v>0</v>
      </c>
      <c r="F84" s="178">
        <v>0</v>
      </c>
      <c r="G84" s="178">
        <v>0</v>
      </c>
      <c r="H84" s="179">
        <f t="shared" si="0"/>
        <v>19917298.059999999</v>
      </c>
    </row>
    <row r="85" spans="1:9" ht="18" customHeight="1">
      <c r="A85" s="176">
        <v>591</v>
      </c>
      <c r="B85" s="176">
        <v>1</v>
      </c>
      <c r="C85" s="177" t="s">
        <v>14905</v>
      </c>
      <c r="D85" s="178">
        <v>0</v>
      </c>
      <c r="E85" s="178">
        <v>0</v>
      </c>
      <c r="F85" s="178">
        <v>0</v>
      </c>
      <c r="G85" s="178">
        <v>63874671.130000003</v>
      </c>
      <c r="H85" s="179">
        <f t="shared" si="0"/>
        <v>63874671.130000003</v>
      </c>
    </row>
    <row r="86" spans="1:9" ht="18" customHeight="1">
      <c r="A86" s="176">
        <v>592</v>
      </c>
      <c r="B86" s="176">
        <v>1</v>
      </c>
      <c r="C86" s="177" t="s">
        <v>14906</v>
      </c>
      <c r="D86" s="178">
        <v>10428180.67</v>
      </c>
      <c r="E86" s="178">
        <v>0</v>
      </c>
      <c r="F86" s="178">
        <v>0</v>
      </c>
      <c r="G86" s="178">
        <v>22222362.91</v>
      </c>
      <c r="H86" s="179">
        <f t="shared" si="0"/>
        <v>32650543.579999998</v>
      </c>
    </row>
    <row r="87" spans="1:9" ht="18" customHeight="1">
      <c r="A87" s="176">
        <v>594</v>
      </c>
      <c r="B87" s="176">
        <v>1</v>
      </c>
      <c r="C87" s="177" t="s">
        <v>126</v>
      </c>
      <c r="D87" s="178">
        <v>15943.95</v>
      </c>
      <c r="E87" s="178">
        <v>0</v>
      </c>
      <c r="F87" s="178">
        <v>0</v>
      </c>
      <c r="G87" s="178">
        <v>1813142.35</v>
      </c>
      <c r="H87" s="179">
        <f t="shared" si="0"/>
        <v>1829086.3</v>
      </c>
    </row>
    <row r="88" spans="1:9" ht="18" customHeight="1">
      <c r="A88" s="176">
        <v>595</v>
      </c>
      <c r="B88" s="176">
        <v>1</v>
      </c>
      <c r="C88" s="177" t="s">
        <v>1384</v>
      </c>
      <c r="D88" s="178">
        <v>1475128.67</v>
      </c>
      <c r="E88" s="178">
        <v>0</v>
      </c>
      <c r="F88" s="178">
        <v>0</v>
      </c>
      <c r="G88" s="178">
        <v>0</v>
      </c>
      <c r="H88" s="179">
        <f t="shared" si="0"/>
        <v>1475128.67</v>
      </c>
    </row>
    <row r="89" spans="1:9" ht="18" customHeight="1">
      <c r="A89" s="176">
        <v>660</v>
      </c>
      <c r="B89" s="176">
        <v>1</v>
      </c>
      <c r="C89" s="177" t="s">
        <v>247</v>
      </c>
      <c r="D89" s="178">
        <v>0</v>
      </c>
      <c r="E89" s="178">
        <v>0</v>
      </c>
      <c r="F89" s="178">
        <v>0</v>
      </c>
      <c r="G89" s="178">
        <v>31967223.109999999</v>
      </c>
      <c r="H89" s="179">
        <f t="shared" si="0"/>
        <v>31967223.109999999</v>
      </c>
    </row>
    <row r="90" spans="1:9" ht="18" customHeight="1">
      <c r="A90" s="176">
        <v>661</v>
      </c>
      <c r="B90" s="176">
        <v>1</v>
      </c>
      <c r="C90" s="177" t="s">
        <v>248</v>
      </c>
      <c r="D90" s="178">
        <v>0</v>
      </c>
      <c r="E90" s="178">
        <v>0</v>
      </c>
      <c r="F90" s="178">
        <v>0</v>
      </c>
      <c r="G90" s="178">
        <v>6321</v>
      </c>
      <c r="H90" s="179">
        <f t="shared" si="0"/>
        <v>6321</v>
      </c>
    </row>
    <row r="91" spans="1:9" ht="18" customHeight="1">
      <c r="A91" s="176">
        <v>670</v>
      </c>
      <c r="B91" s="176">
        <v>1</v>
      </c>
      <c r="C91" s="177" t="s">
        <v>249</v>
      </c>
      <c r="D91" s="178">
        <v>0</v>
      </c>
      <c r="E91" s="178">
        <v>0</v>
      </c>
      <c r="F91" s="178">
        <v>0</v>
      </c>
      <c r="G91" s="178">
        <v>18509206.550000001</v>
      </c>
      <c r="H91" s="179">
        <f t="shared" si="0"/>
        <v>18509206.550000001</v>
      </c>
    </row>
    <row r="92" spans="1:9" ht="18" customHeight="1">
      <c r="A92" s="176">
        <v>867</v>
      </c>
      <c r="B92" s="176">
        <v>1</v>
      </c>
      <c r="C92" s="177" t="s">
        <v>264</v>
      </c>
      <c r="D92" s="178">
        <v>0</v>
      </c>
      <c r="E92" s="178">
        <v>0</v>
      </c>
      <c r="F92" s="178">
        <v>0</v>
      </c>
      <c r="G92" s="178">
        <v>595061.77</v>
      </c>
      <c r="H92" s="179">
        <f t="shared" si="0"/>
        <v>595061.77</v>
      </c>
    </row>
    <row r="93" spans="1:9" ht="6" customHeight="1">
      <c r="A93" s="176"/>
      <c r="B93" s="176"/>
      <c r="C93" s="177"/>
      <c r="D93" s="178"/>
      <c r="E93" s="178"/>
      <c r="F93" s="179"/>
      <c r="G93" s="181"/>
      <c r="H93" s="179"/>
    </row>
    <row r="94" spans="1:9" ht="7.5" customHeight="1">
      <c r="A94" s="182"/>
      <c r="B94" s="182"/>
      <c r="C94" s="183"/>
      <c r="D94" s="184"/>
      <c r="E94" s="184"/>
      <c r="F94" s="184"/>
      <c r="G94" s="184"/>
      <c r="H94" s="184"/>
    </row>
    <row r="95" spans="1:9">
      <c r="A95" s="185"/>
      <c r="B95" s="185"/>
      <c r="C95" s="186"/>
      <c r="D95" s="187">
        <f t="shared" ref="D95:I95" si="2">SUBTOTAL(9,D10:D92)</f>
        <v>1489706018.7199998</v>
      </c>
      <c r="E95" s="187">
        <f t="shared" si="2"/>
        <v>1202712846.5699999</v>
      </c>
      <c r="F95" s="187">
        <f t="shared" si="2"/>
        <v>42481361.540000007</v>
      </c>
      <c r="G95" s="187">
        <f t="shared" si="2"/>
        <v>692688953.24999988</v>
      </c>
      <c r="H95" s="187">
        <f t="shared" si="2"/>
        <v>3427589180.0800009</v>
      </c>
      <c r="I95" s="187">
        <f t="shared" si="2"/>
        <v>0</v>
      </c>
    </row>
    <row r="99" spans="4:5">
      <c r="D99" s="180"/>
      <c r="E99" s="180"/>
    </row>
    <row r="100" spans="4:5">
      <c r="D100" s="180"/>
      <c r="E100" s="180"/>
    </row>
    <row r="101" spans="4:5">
      <c r="D101" s="180"/>
      <c r="E101" s="180"/>
    </row>
    <row r="102" spans="4:5">
      <c r="D102" s="180"/>
      <c r="E102" s="180"/>
    </row>
  </sheetData>
  <sheetProtection password="F240" sheet="1" objects="1" scenarios="1" formatCells="0" autoFilter="0"/>
  <autoFilter ref="A9:H92"/>
  <mergeCells count="5">
    <mergeCell ref="A1:H1"/>
    <mergeCell ref="A2:H2"/>
    <mergeCell ref="A3:H3"/>
    <mergeCell ref="A4:H4"/>
    <mergeCell ref="D6:G6"/>
  </mergeCells>
  <printOptions horizontalCentered="1"/>
  <pageMargins left="0.23622047244094491" right="0.23622047244094491" top="0.74803149606299213" bottom="0.74803149606299213" header="0.31496062992125984" footer="0.31496062992125984"/>
  <pageSetup scale="9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13" activePane="bottomRight" state="frozen"/>
      <selection activeCell="G12" sqref="G12"/>
      <selection pane="topRight" activeCell="G12" sqref="G12"/>
      <selection pane="bottomLeft" activeCell="G12" sqref="G12"/>
      <selection pane="bottomRight" activeCell="AJ13" sqref="AJ13"/>
    </sheetView>
  </sheetViews>
  <sheetFormatPr baseColWidth="10" defaultColWidth="11.375" defaultRowHeight="15" outlineLevelRow="2" outlineLevelCol="1"/>
  <cols>
    <col min="1" max="1" width="8.125" style="40" customWidth="1"/>
    <col min="2" max="2" width="82" style="41" customWidth="1"/>
    <col min="3" max="3" width="7.625" style="42" customWidth="1"/>
    <col min="4" max="5" width="13.75" style="43" hidden="1" customWidth="1" outlineLevel="1"/>
    <col min="6" max="6" width="16.625" style="43" hidden="1" customWidth="1" outlineLevel="1"/>
    <col min="7" max="9" width="13.75" style="43" hidden="1" customWidth="1" outlineLevel="1"/>
    <col min="10" max="10" width="15.75" style="43" hidden="1" customWidth="1" outlineLevel="1"/>
    <col min="11" max="11" width="14" style="43" hidden="1" customWidth="1" outlineLevel="1"/>
    <col min="12" max="12" width="15.25" style="43" hidden="1" customWidth="1" outlineLevel="1"/>
    <col min="13" max="13" width="14.875" style="43" hidden="1" customWidth="1" outlineLevel="1"/>
    <col min="14" max="14" width="15.75" style="43" hidden="1" customWidth="1" outlineLevel="1"/>
    <col min="15" max="18" width="13.75" style="43" hidden="1" customWidth="1" outlineLevel="1"/>
    <col min="19" max="21" width="15.75" style="43" hidden="1" customWidth="1" outlineLevel="1"/>
    <col min="22" max="24" width="13.75" style="43" hidden="1" customWidth="1" outlineLevel="1" collapsed="1"/>
    <col min="25" max="26" width="13.75" style="43" hidden="1" customWidth="1" outlineLevel="1"/>
    <col min="27" max="27" width="15" style="43" hidden="1" customWidth="1" outlineLevel="1" collapsed="1"/>
    <col min="28" max="28" width="15" style="43" hidden="1" customWidth="1" outlineLevel="1"/>
    <col min="29" max="30" width="18" style="43" hidden="1" customWidth="1" outlineLevel="1"/>
    <col min="31" max="32" width="15.625" style="43" hidden="1" customWidth="1" outlineLevel="1"/>
    <col min="33" max="35" width="13.75" style="43" hidden="1" customWidth="1" outlineLevel="1"/>
    <col min="36" max="36" width="20.375" style="44" customWidth="1" collapsed="1"/>
    <col min="37" max="39" width="11.375" style="44"/>
    <col min="40" max="40" width="17.125" style="44" customWidth="1"/>
    <col min="41" max="41" width="14.375" style="44" customWidth="1"/>
    <col min="42" max="16384" width="11.375" style="44"/>
  </cols>
  <sheetData>
    <row r="1" spans="1:41" s="55" customFormat="1">
      <c r="A1" s="51"/>
      <c r="B1" s="52"/>
      <c r="C1" s="53"/>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row>
    <row r="2" spans="1:41" s="55" customFormat="1">
      <c r="A2" s="51"/>
      <c r="B2" s="52"/>
      <c r="C2" s="53"/>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row>
    <row r="3" spans="1:41" s="55" customFormat="1">
      <c r="A3" s="51"/>
      <c r="B3" s="52"/>
      <c r="C3" s="53"/>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row>
    <row r="4" spans="1:41" s="55" customFormat="1">
      <c r="A4" s="51"/>
      <c r="B4" s="52"/>
      <c r="C4" s="53"/>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row>
    <row r="5" spans="1:41" s="55" customFormat="1">
      <c r="A5" s="51"/>
      <c r="B5" s="52"/>
      <c r="C5" s="53"/>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row>
    <row r="6" spans="1:41" s="55" customFormat="1" ht="13.5" customHeight="1">
      <c r="A6" s="51"/>
      <c r="B6" s="52"/>
      <c r="C6" s="53"/>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row>
    <row r="7" spans="1:41" s="55" customFormat="1" ht="18" customHeight="1">
      <c r="A7" s="258" t="s">
        <v>660</v>
      </c>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row>
    <row r="8" spans="1:41" s="55" customFormat="1" ht="18.75">
      <c r="A8" s="258" t="s">
        <v>1375</v>
      </c>
      <c r="B8" s="258"/>
      <c r="C8" s="258"/>
      <c r="D8" s="258"/>
      <c r="E8" s="258"/>
      <c r="F8" s="258"/>
      <c r="G8" s="258"/>
      <c r="H8" s="258"/>
      <c r="I8" s="258"/>
      <c r="J8" s="258"/>
      <c r="K8" s="258"/>
      <c r="L8" s="258"/>
      <c r="M8" s="258"/>
      <c r="N8" s="258"/>
      <c r="O8" s="258"/>
      <c r="P8" s="258"/>
      <c r="Q8" s="258"/>
      <c r="R8" s="258"/>
      <c r="S8" s="258"/>
      <c r="T8" s="258"/>
      <c r="U8" s="258"/>
      <c r="V8" s="258"/>
      <c r="W8" s="258"/>
      <c r="X8" s="258"/>
      <c r="Y8" s="258"/>
      <c r="Z8" s="258"/>
      <c r="AA8" s="258"/>
      <c r="AB8" s="258"/>
      <c r="AC8" s="258"/>
      <c r="AD8" s="258"/>
      <c r="AE8" s="258"/>
      <c r="AF8" s="258"/>
      <c r="AG8" s="258"/>
      <c r="AH8" s="258"/>
      <c r="AI8" s="258"/>
      <c r="AJ8" s="258"/>
    </row>
    <row r="9" spans="1:41" s="55" customFormat="1" ht="18.75">
      <c r="A9" s="258" t="str">
        <f>+RESUMEN!A6</f>
        <v>ACTUALIZADA AL 09/OCT/2016</v>
      </c>
      <c r="B9" s="258"/>
      <c r="C9" s="258"/>
      <c r="D9" s="258"/>
      <c r="E9" s="258"/>
      <c r="F9" s="258"/>
      <c r="G9" s="258"/>
      <c r="H9" s="258"/>
      <c r="I9" s="258"/>
      <c r="J9" s="258"/>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258"/>
    </row>
    <row r="10" spans="1:41" s="55" customFormat="1" ht="18.75">
      <c r="A10" s="258" t="s">
        <v>661</v>
      </c>
      <c r="B10" s="258"/>
      <c r="C10" s="258"/>
      <c r="D10" s="258"/>
      <c r="E10" s="258"/>
      <c r="F10" s="258"/>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row>
    <row r="11" spans="1:41" s="55" customFormat="1" ht="15" customHeight="1">
      <c r="A11" s="163"/>
      <c r="B11" s="56"/>
      <c r="C11" s="57"/>
      <c r="D11" s="262" t="s">
        <v>662</v>
      </c>
      <c r="E11" s="262"/>
      <c r="F11" s="262"/>
      <c r="G11" s="262"/>
      <c r="H11" s="262"/>
      <c r="I11" s="262"/>
      <c r="J11" s="262"/>
      <c r="K11" s="262"/>
      <c r="L11" s="262"/>
      <c r="M11" s="262"/>
      <c r="N11" s="262"/>
      <c r="O11" s="262"/>
      <c r="P11" s="262"/>
      <c r="Q11" s="262"/>
      <c r="R11" s="262"/>
      <c r="S11" s="262"/>
      <c r="T11" s="262"/>
      <c r="U11" s="263"/>
      <c r="V11" s="259" t="s">
        <v>663</v>
      </c>
      <c r="W11" s="260"/>
      <c r="X11" s="260"/>
      <c r="Y11" s="260"/>
      <c r="Z11" s="260"/>
      <c r="AA11" s="260"/>
      <c r="AB11" s="260"/>
      <c r="AC11" s="260"/>
      <c r="AD11" s="260"/>
      <c r="AE11" s="260"/>
      <c r="AF11" s="260"/>
      <c r="AG11" s="260"/>
      <c r="AH11" s="260"/>
      <c r="AI11" s="261"/>
    </row>
    <row r="12" spans="1:41" s="45" customFormat="1" ht="34.5">
      <c r="A12" s="108" t="s">
        <v>664</v>
      </c>
      <c r="B12" s="109" t="s">
        <v>45</v>
      </c>
      <c r="C12" s="110" t="s">
        <v>665</v>
      </c>
      <c r="D12" s="110" t="s">
        <v>1336</v>
      </c>
      <c r="E12" s="110" t="s">
        <v>1337</v>
      </c>
      <c r="F12" s="108" t="s">
        <v>30</v>
      </c>
      <c r="G12" s="108" t="s">
        <v>3</v>
      </c>
      <c r="H12" s="108" t="s">
        <v>1363</v>
      </c>
      <c r="I12" s="108" t="s">
        <v>11</v>
      </c>
      <c r="J12" s="108" t="s">
        <v>6</v>
      </c>
      <c r="K12" s="108" t="s">
        <v>15</v>
      </c>
      <c r="L12" s="108" t="s">
        <v>1364</v>
      </c>
      <c r="M12" s="108" t="s">
        <v>17</v>
      </c>
      <c r="N12" s="108" t="s">
        <v>13</v>
      </c>
      <c r="O12" s="108" t="s">
        <v>1365</v>
      </c>
      <c r="P12" s="108" t="s">
        <v>1366</v>
      </c>
      <c r="Q12" s="108" t="s">
        <v>20</v>
      </c>
      <c r="R12" s="108" t="s">
        <v>21</v>
      </c>
      <c r="S12" s="108" t="s">
        <v>8</v>
      </c>
      <c r="T12" s="108" t="s">
        <v>1376</v>
      </c>
      <c r="U12" s="108" t="s">
        <v>1330</v>
      </c>
      <c r="V12" s="110" t="s">
        <v>1349</v>
      </c>
      <c r="W12" s="110" t="s">
        <v>1338</v>
      </c>
      <c r="X12" s="108" t="s">
        <v>3</v>
      </c>
      <c r="Y12" s="108" t="s">
        <v>649</v>
      </c>
      <c r="Z12" s="108" t="s">
        <v>11</v>
      </c>
      <c r="AA12" s="108" t="s">
        <v>6</v>
      </c>
      <c r="AB12" s="108" t="s">
        <v>17</v>
      </c>
      <c r="AC12" s="108" t="s">
        <v>13</v>
      </c>
      <c r="AD12" s="108" t="s">
        <v>1366</v>
      </c>
      <c r="AE12" s="108" t="s">
        <v>20</v>
      </c>
      <c r="AF12" s="108" t="s">
        <v>21</v>
      </c>
      <c r="AG12" s="108" t="s">
        <v>23</v>
      </c>
      <c r="AH12" s="108" t="s">
        <v>1335</v>
      </c>
      <c r="AI12" s="108" t="s">
        <v>1376</v>
      </c>
      <c r="AJ12" s="110" t="s">
        <v>666</v>
      </c>
    </row>
    <row r="13" spans="1:41" ht="20.100000000000001" customHeight="1">
      <c r="A13" s="111">
        <v>6</v>
      </c>
      <c r="B13" s="112" t="s">
        <v>719</v>
      </c>
      <c r="C13" s="113" t="s">
        <v>14927</v>
      </c>
      <c r="D13" s="114">
        <v>0</v>
      </c>
      <c r="E13" s="114">
        <v>20207.14</v>
      </c>
      <c r="F13" s="114">
        <v>0</v>
      </c>
      <c r="G13" s="114">
        <v>364368.38</v>
      </c>
      <c r="H13" s="114">
        <v>0</v>
      </c>
      <c r="I13" s="114">
        <v>50</v>
      </c>
      <c r="J13" s="114">
        <v>109913.97</v>
      </c>
      <c r="K13" s="114">
        <v>2516.2600000000002</v>
      </c>
      <c r="L13" s="114">
        <v>0</v>
      </c>
      <c r="M13" s="114">
        <v>0</v>
      </c>
      <c r="N13" s="114">
        <v>0</v>
      </c>
      <c r="O13" s="114">
        <v>291.61</v>
      </c>
      <c r="P13" s="114">
        <v>0</v>
      </c>
      <c r="Q13" s="114">
        <v>0</v>
      </c>
      <c r="R13" s="114">
        <v>0</v>
      </c>
      <c r="S13" s="114">
        <v>0</v>
      </c>
      <c r="T13" s="114">
        <v>0</v>
      </c>
      <c r="U13" s="114">
        <v>0</v>
      </c>
      <c r="V13" s="114">
        <v>0</v>
      </c>
      <c r="W13" s="114">
        <v>0</v>
      </c>
      <c r="X13" s="114">
        <v>0</v>
      </c>
      <c r="Y13" s="114">
        <v>0</v>
      </c>
      <c r="Z13" s="114">
        <v>0</v>
      </c>
      <c r="AA13" s="114">
        <v>0</v>
      </c>
      <c r="AB13" s="114">
        <v>0</v>
      </c>
      <c r="AC13" s="114">
        <v>0</v>
      </c>
      <c r="AD13" s="114">
        <v>0</v>
      </c>
      <c r="AE13" s="114">
        <v>0</v>
      </c>
      <c r="AF13" s="114">
        <v>0</v>
      </c>
      <c r="AG13" s="114">
        <v>0</v>
      </c>
      <c r="AH13" s="114">
        <v>0</v>
      </c>
      <c r="AI13" s="114">
        <v>0</v>
      </c>
      <c r="AJ13" s="115">
        <f>SUM(D13:AI13)</f>
        <v>497347.36</v>
      </c>
      <c r="AM13" s="122"/>
    </row>
    <row r="14" spans="1:41" ht="20.100000000000001" customHeight="1">
      <c r="A14" s="111">
        <v>10</v>
      </c>
      <c r="B14" s="112" t="s">
        <v>720</v>
      </c>
      <c r="C14" s="113" t="s">
        <v>14927</v>
      </c>
      <c r="D14" s="114">
        <v>0</v>
      </c>
      <c r="E14" s="114">
        <v>0</v>
      </c>
      <c r="F14" s="114">
        <v>0</v>
      </c>
      <c r="G14" s="114">
        <v>128513.68000000001</v>
      </c>
      <c r="H14" s="114">
        <v>0</v>
      </c>
      <c r="I14" s="114">
        <v>63259.41</v>
      </c>
      <c r="J14" s="114">
        <v>9060437.4800000004</v>
      </c>
      <c r="K14" s="114">
        <v>250837.48999999993</v>
      </c>
      <c r="L14" s="114">
        <v>0</v>
      </c>
      <c r="M14" s="114">
        <v>0</v>
      </c>
      <c r="N14" s="114">
        <v>2237320.6499999994</v>
      </c>
      <c r="O14" s="114">
        <v>0</v>
      </c>
      <c r="P14" s="114">
        <v>3417487.6799999992</v>
      </c>
      <c r="Q14" s="114">
        <v>0</v>
      </c>
      <c r="R14" s="114">
        <v>0</v>
      </c>
      <c r="S14" s="114">
        <v>0</v>
      </c>
      <c r="T14" s="114">
        <v>0</v>
      </c>
      <c r="U14" s="114">
        <v>0</v>
      </c>
      <c r="V14" s="114">
        <v>0</v>
      </c>
      <c r="W14" s="114">
        <v>0</v>
      </c>
      <c r="X14" s="114">
        <v>24010</v>
      </c>
      <c r="Y14" s="114">
        <v>0</v>
      </c>
      <c r="Z14" s="114">
        <v>0</v>
      </c>
      <c r="AA14" s="114">
        <v>137250.00940000001</v>
      </c>
      <c r="AB14" s="114">
        <v>0</v>
      </c>
      <c r="AC14" s="114">
        <v>1234515.31</v>
      </c>
      <c r="AD14" s="114">
        <v>0</v>
      </c>
      <c r="AE14" s="114">
        <v>0</v>
      </c>
      <c r="AF14" s="114">
        <v>0</v>
      </c>
      <c r="AG14" s="114">
        <v>0</v>
      </c>
      <c r="AH14" s="114">
        <v>0</v>
      </c>
      <c r="AI14" s="114">
        <v>0</v>
      </c>
      <c r="AJ14" s="115">
        <f t="shared" ref="AJ14:AJ77" si="0">SUM(D14:AI14)</f>
        <v>16553631.709400002</v>
      </c>
      <c r="AM14" s="122"/>
    </row>
    <row r="15" spans="1:41" ht="20.100000000000001" customHeight="1">
      <c r="A15" s="111">
        <v>15</v>
      </c>
      <c r="B15" s="112" t="s">
        <v>721</v>
      </c>
      <c r="C15" s="113" t="s">
        <v>14927</v>
      </c>
      <c r="D15" s="114">
        <v>0</v>
      </c>
      <c r="E15" s="114">
        <v>0</v>
      </c>
      <c r="F15" s="114">
        <v>75918424.069999993</v>
      </c>
      <c r="G15" s="114">
        <v>18647000.830000002</v>
      </c>
      <c r="H15" s="114">
        <v>0</v>
      </c>
      <c r="I15" s="114">
        <v>4503.5</v>
      </c>
      <c r="J15" s="114">
        <v>372258.62</v>
      </c>
      <c r="K15" s="114">
        <v>4246.28</v>
      </c>
      <c r="L15" s="114">
        <v>0</v>
      </c>
      <c r="M15" s="114">
        <v>0</v>
      </c>
      <c r="N15" s="114">
        <v>0.48</v>
      </c>
      <c r="O15" s="114">
        <v>0</v>
      </c>
      <c r="P15" s="114">
        <v>0</v>
      </c>
      <c r="Q15" s="114">
        <v>0</v>
      </c>
      <c r="R15" s="114">
        <v>0</v>
      </c>
      <c r="S15" s="114">
        <v>0</v>
      </c>
      <c r="T15" s="114">
        <v>1860</v>
      </c>
      <c r="U15" s="114">
        <v>0</v>
      </c>
      <c r="V15" s="114">
        <v>0</v>
      </c>
      <c r="W15" s="114">
        <v>0</v>
      </c>
      <c r="X15" s="114">
        <v>0</v>
      </c>
      <c r="Y15" s="114">
        <v>0</v>
      </c>
      <c r="Z15" s="114">
        <v>50.009399999999999</v>
      </c>
      <c r="AA15" s="114">
        <v>1182711.1968</v>
      </c>
      <c r="AB15" s="114">
        <v>0</v>
      </c>
      <c r="AC15" s="114">
        <v>0</v>
      </c>
      <c r="AD15" s="114">
        <v>0</v>
      </c>
      <c r="AE15" s="114">
        <v>0</v>
      </c>
      <c r="AF15" s="114">
        <v>0</v>
      </c>
      <c r="AG15" s="114">
        <v>0</v>
      </c>
      <c r="AH15" s="114">
        <v>0</v>
      </c>
      <c r="AI15" s="114">
        <v>0</v>
      </c>
      <c r="AJ15" s="115">
        <f t="shared" si="0"/>
        <v>96131054.98619999</v>
      </c>
      <c r="AM15" s="122"/>
    </row>
    <row r="16" spans="1:41" ht="20.100000000000001" customHeight="1">
      <c r="A16" s="111">
        <v>16</v>
      </c>
      <c r="B16" s="112" t="s">
        <v>722</v>
      </c>
      <c r="C16" s="116" t="s">
        <v>14927</v>
      </c>
      <c r="D16" s="114">
        <v>1873838.0499999998</v>
      </c>
      <c r="E16" s="114">
        <v>92193.62</v>
      </c>
      <c r="F16" s="114">
        <v>17714679.02</v>
      </c>
      <c r="G16" s="114">
        <v>12692204.08</v>
      </c>
      <c r="H16" s="114">
        <v>0</v>
      </c>
      <c r="I16" s="114">
        <v>7113.2000000000007</v>
      </c>
      <c r="J16" s="114">
        <v>20969921.68</v>
      </c>
      <c r="K16" s="114">
        <v>25431.660000000003</v>
      </c>
      <c r="L16" s="114">
        <v>0</v>
      </c>
      <c r="M16" s="114">
        <v>5884.4699999999993</v>
      </c>
      <c r="N16" s="114">
        <v>4513.0099999999993</v>
      </c>
      <c r="O16" s="114">
        <v>107188.77999999997</v>
      </c>
      <c r="P16" s="114">
        <v>0</v>
      </c>
      <c r="Q16" s="114">
        <v>0</v>
      </c>
      <c r="R16" s="114">
        <v>0</v>
      </c>
      <c r="S16" s="114">
        <v>0</v>
      </c>
      <c r="T16" s="114">
        <v>144895</v>
      </c>
      <c r="U16" s="114">
        <v>0</v>
      </c>
      <c r="V16" s="114">
        <v>0</v>
      </c>
      <c r="W16" s="114">
        <v>0</v>
      </c>
      <c r="X16" s="114">
        <v>0</v>
      </c>
      <c r="Y16" s="114">
        <v>0</v>
      </c>
      <c r="Z16" s="114">
        <v>0</v>
      </c>
      <c r="AA16" s="114">
        <v>0</v>
      </c>
      <c r="AB16" s="114">
        <v>0</v>
      </c>
      <c r="AC16" s="114">
        <v>0</v>
      </c>
      <c r="AD16" s="114">
        <v>0</v>
      </c>
      <c r="AE16" s="114">
        <v>0</v>
      </c>
      <c r="AF16" s="114">
        <v>0</v>
      </c>
      <c r="AG16" s="114">
        <v>0</v>
      </c>
      <c r="AH16" s="114">
        <v>0</v>
      </c>
      <c r="AI16" s="114">
        <v>0</v>
      </c>
      <c r="AJ16" s="115">
        <f t="shared" si="0"/>
        <v>53637862.569999985</v>
      </c>
      <c r="AM16" s="122"/>
      <c r="AO16" s="46"/>
    </row>
    <row r="17" spans="1:41" ht="20.100000000000001" customHeight="1">
      <c r="A17" s="111">
        <v>20</v>
      </c>
      <c r="B17" s="112" t="s">
        <v>723</v>
      </c>
      <c r="C17" s="113" t="s">
        <v>14927</v>
      </c>
      <c r="D17" s="114">
        <v>3317307</v>
      </c>
      <c r="E17" s="114">
        <v>613.86</v>
      </c>
      <c r="F17" s="114">
        <v>0</v>
      </c>
      <c r="G17" s="114">
        <v>15290356.939999999</v>
      </c>
      <c r="H17" s="114">
        <v>0</v>
      </c>
      <c r="I17" s="114">
        <v>1670</v>
      </c>
      <c r="J17" s="114">
        <v>118144.98999999999</v>
      </c>
      <c r="K17" s="114">
        <v>10535.52</v>
      </c>
      <c r="L17" s="114">
        <v>0</v>
      </c>
      <c r="M17" s="114">
        <v>0</v>
      </c>
      <c r="N17" s="114">
        <v>0</v>
      </c>
      <c r="O17" s="114">
        <v>0</v>
      </c>
      <c r="P17" s="114">
        <v>0</v>
      </c>
      <c r="Q17" s="114">
        <v>0</v>
      </c>
      <c r="R17" s="114">
        <v>0</v>
      </c>
      <c r="S17" s="114">
        <v>0</v>
      </c>
      <c r="T17" s="114">
        <v>0</v>
      </c>
      <c r="U17" s="114">
        <v>0</v>
      </c>
      <c r="V17" s="114">
        <v>0</v>
      </c>
      <c r="W17" s="114">
        <v>0</v>
      </c>
      <c r="X17" s="114">
        <v>0</v>
      </c>
      <c r="Y17" s="114">
        <v>0</v>
      </c>
      <c r="Z17" s="114">
        <v>0</v>
      </c>
      <c r="AA17" s="114">
        <v>0</v>
      </c>
      <c r="AB17" s="114">
        <v>0</v>
      </c>
      <c r="AC17" s="114">
        <v>0</v>
      </c>
      <c r="AD17" s="114">
        <v>0</v>
      </c>
      <c r="AE17" s="114">
        <v>0</v>
      </c>
      <c r="AF17" s="114">
        <v>0</v>
      </c>
      <c r="AG17" s="114">
        <v>0</v>
      </c>
      <c r="AH17" s="114">
        <v>0</v>
      </c>
      <c r="AI17" s="114">
        <v>0</v>
      </c>
      <c r="AJ17" s="115">
        <f t="shared" si="0"/>
        <v>18738628.309999999</v>
      </c>
      <c r="AM17" s="122"/>
      <c r="AN17" s="46"/>
      <c r="AO17" s="46"/>
    </row>
    <row r="18" spans="1:41" ht="20.100000000000001" customHeight="1">
      <c r="A18" s="111">
        <v>25</v>
      </c>
      <c r="B18" s="112" t="s">
        <v>724</v>
      </c>
      <c r="C18" s="113" t="s">
        <v>14927</v>
      </c>
      <c r="D18" s="114">
        <v>0</v>
      </c>
      <c r="E18" s="114">
        <v>3828988.05</v>
      </c>
      <c r="F18" s="114">
        <v>1248705</v>
      </c>
      <c r="G18" s="114">
        <v>5573161.3199999994</v>
      </c>
      <c r="H18" s="114">
        <v>0</v>
      </c>
      <c r="I18" s="114">
        <v>1608.23</v>
      </c>
      <c r="J18" s="114">
        <v>8598649.6500000004</v>
      </c>
      <c r="K18" s="114">
        <v>18611.789999999997</v>
      </c>
      <c r="L18" s="114">
        <v>27794275.680000003</v>
      </c>
      <c r="M18" s="114">
        <v>0</v>
      </c>
      <c r="N18" s="114">
        <v>331443491.43999976</v>
      </c>
      <c r="O18" s="114">
        <v>0</v>
      </c>
      <c r="P18" s="114">
        <v>1500000</v>
      </c>
      <c r="Q18" s="114">
        <v>0</v>
      </c>
      <c r="R18" s="114">
        <v>0</v>
      </c>
      <c r="S18" s="114">
        <v>0</v>
      </c>
      <c r="T18" s="114">
        <v>461995134.63999999</v>
      </c>
      <c r="U18" s="114">
        <v>0</v>
      </c>
      <c r="V18" s="114">
        <v>0</v>
      </c>
      <c r="W18" s="114">
        <v>0</v>
      </c>
      <c r="X18" s="114">
        <v>0</v>
      </c>
      <c r="Y18" s="114">
        <v>0</v>
      </c>
      <c r="Z18" s="114">
        <v>0</v>
      </c>
      <c r="AA18" s="114">
        <v>0</v>
      </c>
      <c r="AB18" s="114">
        <v>0</v>
      </c>
      <c r="AC18" s="114">
        <v>0</v>
      </c>
      <c r="AD18" s="114">
        <v>0</v>
      </c>
      <c r="AE18" s="114">
        <v>0</v>
      </c>
      <c r="AF18" s="114">
        <v>0</v>
      </c>
      <c r="AG18" s="114">
        <v>0</v>
      </c>
      <c r="AH18" s="114">
        <v>0</v>
      </c>
      <c r="AI18" s="114">
        <v>0</v>
      </c>
      <c r="AJ18" s="115">
        <f t="shared" si="0"/>
        <v>842002625.79999971</v>
      </c>
      <c r="AM18" s="122"/>
      <c r="AN18" s="46"/>
      <c r="AO18" s="46"/>
    </row>
    <row r="19" spans="1:41" ht="20.100000000000001" customHeight="1">
      <c r="A19" s="111">
        <v>30</v>
      </c>
      <c r="B19" s="112" t="s">
        <v>725</v>
      </c>
      <c r="C19" s="113" t="s">
        <v>14927</v>
      </c>
      <c r="D19" s="114">
        <v>0</v>
      </c>
      <c r="E19" s="114">
        <v>3356500.5</v>
      </c>
      <c r="F19" s="114">
        <v>0</v>
      </c>
      <c r="G19" s="114">
        <v>6689.7</v>
      </c>
      <c r="H19" s="114">
        <v>0</v>
      </c>
      <c r="I19" s="114">
        <v>0</v>
      </c>
      <c r="J19" s="114">
        <v>0</v>
      </c>
      <c r="K19" s="114">
        <v>0</v>
      </c>
      <c r="L19" s="114">
        <v>0</v>
      </c>
      <c r="M19" s="114">
        <v>0</v>
      </c>
      <c r="N19" s="114">
        <v>0</v>
      </c>
      <c r="O19" s="114">
        <v>0</v>
      </c>
      <c r="P19" s="114">
        <v>601757.14</v>
      </c>
      <c r="Q19" s="114">
        <v>0</v>
      </c>
      <c r="R19" s="114">
        <v>0</v>
      </c>
      <c r="S19" s="114">
        <v>0</v>
      </c>
      <c r="T19" s="114">
        <v>0</v>
      </c>
      <c r="U19" s="114">
        <v>0</v>
      </c>
      <c r="V19" s="114">
        <v>0</v>
      </c>
      <c r="W19" s="114">
        <v>0</v>
      </c>
      <c r="X19" s="114">
        <v>0</v>
      </c>
      <c r="Y19" s="114">
        <v>0</v>
      </c>
      <c r="Z19" s="114">
        <v>0</v>
      </c>
      <c r="AA19" s="114">
        <v>0</v>
      </c>
      <c r="AB19" s="114">
        <v>0</v>
      </c>
      <c r="AC19" s="114">
        <v>0</v>
      </c>
      <c r="AD19" s="114">
        <v>0</v>
      </c>
      <c r="AE19" s="114">
        <v>0</v>
      </c>
      <c r="AF19" s="114">
        <v>0</v>
      </c>
      <c r="AG19" s="114">
        <v>0</v>
      </c>
      <c r="AH19" s="114">
        <v>0</v>
      </c>
      <c r="AI19" s="114">
        <v>0</v>
      </c>
      <c r="AJ19" s="115">
        <f t="shared" si="0"/>
        <v>3964947.3400000003</v>
      </c>
      <c r="AM19" s="122"/>
    </row>
    <row r="20" spans="1:41" ht="20.100000000000001" customHeight="1">
      <c r="A20" s="111">
        <v>35</v>
      </c>
      <c r="B20" s="112" t="s">
        <v>726</v>
      </c>
      <c r="C20" s="116" t="s">
        <v>14927</v>
      </c>
      <c r="D20" s="114">
        <v>0</v>
      </c>
      <c r="E20" s="114">
        <v>3564</v>
      </c>
      <c r="F20" s="114">
        <v>0</v>
      </c>
      <c r="G20" s="114">
        <v>7252722.7599999979</v>
      </c>
      <c r="H20" s="114">
        <v>0</v>
      </c>
      <c r="I20" s="114">
        <v>2906.5600000000004</v>
      </c>
      <c r="J20" s="114">
        <v>5790676.9000000004</v>
      </c>
      <c r="K20" s="114">
        <v>2167.83</v>
      </c>
      <c r="L20" s="114">
        <v>51222</v>
      </c>
      <c r="M20" s="114">
        <v>680.86</v>
      </c>
      <c r="N20" s="114">
        <v>156.32</v>
      </c>
      <c r="O20" s="114">
        <v>75.52</v>
      </c>
      <c r="P20" s="114">
        <v>467734.24</v>
      </c>
      <c r="Q20" s="114">
        <v>0</v>
      </c>
      <c r="R20" s="114">
        <v>0</v>
      </c>
      <c r="S20" s="114">
        <v>0</v>
      </c>
      <c r="T20" s="114">
        <v>3356744.6000000006</v>
      </c>
      <c r="U20" s="114">
        <v>0</v>
      </c>
      <c r="V20" s="114">
        <v>0</v>
      </c>
      <c r="W20" s="114">
        <v>0</v>
      </c>
      <c r="X20" s="114">
        <v>0</v>
      </c>
      <c r="Y20" s="114">
        <v>0</v>
      </c>
      <c r="Z20" s="114">
        <v>0</v>
      </c>
      <c r="AA20" s="114">
        <v>1780124.3810000001</v>
      </c>
      <c r="AB20" s="114">
        <v>0</v>
      </c>
      <c r="AC20" s="114">
        <v>0</v>
      </c>
      <c r="AD20" s="114">
        <v>0</v>
      </c>
      <c r="AE20" s="114">
        <v>0</v>
      </c>
      <c r="AF20" s="114">
        <v>0</v>
      </c>
      <c r="AG20" s="114">
        <v>0</v>
      </c>
      <c r="AH20" s="114">
        <v>0</v>
      </c>
      <c r="AI20" s="114">
        <v>0</v>
      </c>
      <c r="AJ20" s="115">
        <f t="shared" si="0"/>
        <v>18708775.971000001</v>
      </c>
      <c r="AM20" s="122"/>
    </row>
    <row r="21" spans="1:41" ht="20.100000000000001" customHeight="1">
      <c r="A21" s="111">
        <v>41</v>
      </c>
      <c r="B21" s="112" t="s">
        <v>727</v>
      </c>
      <c r="C21" s="113" t="s">
        <v>14927</v>
      </c>
      <c r="D21" s="114">
        <v>0</v>
      </c>
      <c r="E21" s="114">
        <v>0</v>
      </c>
      <c r="F21" s="114">
        <v>31382948.369999997</v>
      </c>
      <c r="G21" s="114">
        <v>5020804.1000000006</v>
      </c>
      <c r="H21" s="114">
        <v>0</v>
      </c>
      <c r="I21" s="114">
        <v>0</v>
      </c>
      <c r="J21" s="114">
        <v>2238157.44</v>
      </c>
      <c r="K21" s="114">
        <v>0</v>
      </c>
      <c r="L21" s="114">
        <v>0</v>
      </c>
      <c r="M21" s="114">
        <v>0</v>
      </c>
      <c r="N21" s="114">
        <v>0</v>
      </c>
      <c r="O21" s="114">
        <v>0</v>
      </c>
      <c r="P21" s="114">
        <v>0</v>
      </c>
      <c r="Q21" s="114">
        <v>0</v>
      </c>
      <c r="R21" s="114">
        <v>0</v>
      </c>
      <c r="S21" s="114">
        <v>0</v>
      </c>
      <c r="T21" s="114">
        <v>102911.24</v>
      </c>
      <c r="U21" s="114">
        <v>0</v>
      </c>
      <c r="V21" s="114">
        <v>0</v>
      </c>
      <c r="W21" s="114">
        <v>0</v>
      </c>
      <c r="X21" s="114">
        <v>0</v>
      </c>
      <c r="Y21" s="114">
        <v>0</v>
      </c>
      <c r="Z21" s="114">
        <v>0</v>
      </c>
      <c r="AA21" s="114">
        <v>0</v>
      </c>
      <c r="AB21" s="114">
        <v>0</v>
      </c>
      <c r="AC21" s="114">
        <v>0</v>
      </c>
      <c r="AD21" s="114">
        <v>0</v>
      </c>
      <c r="AE21" s="114">
        <v>0</v>
      </c>
      <c r="AF21" s="114">
        <v>0</v>
      </c>
      <c r="AG21" s="114">
        <v>0</v>
      </c>
      <c r="AH21" s="114">
        <v>0</v>
      </c>
      <c r="AI21" s="114">
        <v>0</v>
      </c>
      <c r="AJ21" s="115">
        <f t="shared" si="0"/>
        <v>38744821.149999999</v>
      </c>
      <c r="AM21" s="122"/>
    </row>
    <row r="22" spans="1:41" ht="20.100000000000001" customHeight="1">
      <c r="A22" s="111">
        <v>46</v>
      </c>
      <c r="B22" s="112" t="s">
        <v>728</v>
      </c>
      <c r="C22" s="113" t="s">
        <v>14927</v>
      </c>
      <c r="D22" s="114">
        <v>3366022.36</v>
      </c>
      <c r="E22" s="114">
        <v>3321331.8</v>
      </c>
      <c r="F22" s="114">
        <v>32027472.610000003</v>
      </c>
      <c r="G22" s="114">
        <v>5323155.290000001</v>
      </c>
      <c r="H22" s="114">
        <v>0</v>
      </c>
      <c r="I22" s="114">
        <v>59239.040000000008</v>
      </c>
      <c r="J22" s="114">
        <v>19704223.340000004</v>
      </c>
      <c r="K22" s="114">
        <v>61399.489999999983</v>
      </c>
      <c r="L22" s="114">
        <v>0</v>
      </c>
      <c r="M22" s="114">
        <v>0.03</v>
      </c>
      <c r="N22" s="114">
        <v>36935.999999999993</v>
      </c>
      <c r="O22" s="114">
        <v>87505.11</v>
      </c>
      <c r="P22" s="114">
        <v>210036</v>
      </c>
      <c r="Q22" s="114">
        <v>0</v>
      </c>
      <c r="R22" s="114">
        <v>0</v>
      </c>
      <c r="S22" s="114">
        <v>0</v>
      </c>
      <c r="T22" s="114">
        <v>0</v>
      </c>
      <c r="U22" s="114">
        <v>0</v>
      </c>
      <c r="V22" s="114">
        <v>0</v>
      </c>
      <c r="W22" s="114">
        <v>0</v>
      </c>
      <c r="X22" s="114">
        <v>3107.58</v>
      </c>
      <c r="Y22" s="114">
        <v>0</v>
      </c>
      <c r="Z22" s="114">
        <v>0</v>
      </c>
      <c r="AA22" s="114">
        <v>0</v>
      </c>
      <c r="AB22" s="114">
        <v>0</v>
      </c>
      <c r="AC22" s="114">
        <v>0</v>
      </c>
      <c r="AD22" s="114">
        <v>0</v>
      </c>
      <c r="AE22" s="114">
        <v>0</v>
      </c>
      <c r="AF22" s="114">
        <v>0</v>
      </c>
      <c r="AG22" s="114">
        <v>0</v>
      </c>
      <c r="AH22" s="114">
        <v>0</v>
      </c>
      <c r="AI22" s="114">
        <v>0</v>
      </c>
      <c r="AJ22" s="115">
        <f t="shared" si="0"/>
        <v>64200428.650000006</v>
      </c>
      <c r="AM22" s="122"/>
    </row>
    <row r="23" spans="1:41" ht="20.100000000000001" customHeight="1">
      <c r="A23" s="111">
        <v>47</v>
      </c>
      <c r="B23" s="112" t="s">
        <v>729</v>
      </c>
      <c r="C23" s="113" t="s">
        <v>14927</v>
      </c>
      <c r="D23" s="114">
        <v>152251.60999999999</v>
      </c>
      <c r="E23" s="114">
        <v>0</v>
      </c>
      <c r="F23" s="114">
        <v>3986652.17</v>
      </c>
      <c r="G23" s="114">
        <v>2485165.1</v>
      </c>
      <c r="H23" s="114">
        <v>0</v>
      </c>
      <c r="I23" s="114">
        <v>1152.02</v>
      </c>
      <c r="J23" s="114">
        <v>3023717.39</v>
      </c>
      <c r="K23" s="114">
        <v>1765.55</v>
      </c>
      <c r="L23" s="114">
        <v>0</v>
      </c>
      <c r="M23" s="114">
        <v>0</v>
      </c>
      <c r="N23" s="114">
        <v>0</v>
      </c>
      <c r="O23" s="114">
        <v>0</v>
      </c>
      <c r="P23" s="114">
        <v>415909</v>
      </c>
      <c r="Q23" s="114">
        <v>0</v>
      </c>
      <c r="R23" s="114">
        <v>0</v>
      </c>
      <c r="S23" s="114">
        <v>0</v>
      </c>
      <c r="T23" s="114">
        <v>0</v>
      </c>
      <c r="U23" s="114">
        <v>0</v>
      </c>
      <c r="V23" s="114">
        <v>0</v>
      </c>
      <c r="W23" s="114">
        <v>0</v>
      </c>
      <c r="X23" s="114">
        <v>0</v>
      </c>
      <c r="Y23" s="114">
        <v>0</v>
      </c>
      <c r="Z23" s="114">
        <v>300.0564</v>
      </c>
      <c r="AA23" s="114">
        <v>32701523.685600005</v>
      </c>
      <c r="AB23" s="114">
        <v>0</v>
      </c>
      <c r="AC23" s="114">
        <v>0</v>
      </c>
      <c r="AD23" s="114">
        <v>0</v>
      </c>
      <c r="AE23" s="114">
        <v>0</v>
      </c>
      <c r="AF23" s="114">
        <v>0</v>
      </c>
      <c r="AG23" s="114">
        <v>0</v>
      </c>
      <c r="AH23" s="114">
        <v>0</v>
      </c>
      <c r="AI23" s="114">
        <v>0</v>
      </c>
      <c r="AJ23" s="115">
        <f t="shared" si="0"/>
        <v>42768436.582000002</v>
      </c>
      <c r="AM23" s="122"/>
    </row>
    <row r="24" spans="1:41" ht="20.100000000000001" customHeight="1">
      <c r="A24" s="111">
        <v>48</v>
      </c>
      <c r="B24" s="112" t="s">
        <v>730</v>
      </c>
      <c r="C24" s="113" t="s">
        <v>14927</v>
      </c>
      <c r="D24" s="114">
        <v>0</v>
      </c>
      <c r="E24" s="114">
        <v>0</v>
      </c>
      <c r="F24" s="114">
        <v>164205</v>
      </c>
      <c r="G24" s="114">
        <v>77798.89</v>
      </c>
      <c r="H24" s="114">
        <v>0</v>
      </c>
      <c r="I24" s="114">
        <v>292.5</v>
      </c>
      <c r="J24" s="114">
        <v>321.45</v>
      </c>
      <c r="K24" s="114">
        <v>27980</v>
      </c>
      <c r="L24" s="114">
        <v>0</v>
      </c>
      <c r="M24" s="114">
        <v>0</v>
      </c>
      <c r="N24" s="114">
        <v>0</v>
      </c>
      <c r="O24" s="114">
        <v>0</v>
      </c>
      <c r="P24" s="114">
        <v>0</v>
      </c>
      <c r="Q24" s="114">
        <v>0</v>
      </c>
      <c r="R24" s="114">
        <v>0</v>
      </c>
      <c r="S24" s="114">
        <v>0</v>
      </c>
      <c r="T24" s="114">
        <v>0</v>
      </c>
      <c r="U24" s="114">
        <v>0</v>
      </c>
      <c r="V24" s="114">
        <v>0</v>
      </c>
      <c r="W24" s="114">
        <v>0</v>
      </c>
      <c r="X24" s="114">
        <v>0</v>
      </c>
      <c r="Y24" s="114">
        <v>0</v>
      </c>
      <c r="Z24" s="114">
        <v>0</v>
      </c>
      <c r="AA24" s="114">
        <v>0</v>
      </c>
      <c r="AB24" s="114">
        <v>0</v>
      </c>
      <c r="AC24" s="114">
        <v>0</v>
      </c>
      <c r="AD24" s="114">
        <v>0</v>
      </c>
      <c r="AE24" s="114">
        <v>0</v>
      </c>
      <c r="AF24" s="114">
        <v>0</v>
      </c>
      <c r="AG24" s="114">
        <v>0</v>
      </c>
      <c r="AH24" s="114">
        <v>0</v>
      </c>
      <c r="AI24" s="114">
        <v>0</v>
      </c>
      <c r="AJ24" s="115">
        <f t="shared" si="0"/>
        <v>270597.84000000003</v>
      </c>
      <c r="AM24" s="122"/>
    </row>
    <row r="25" spans="1:41" ht="20.100000000000001" customHeight="1">
      <c r="A25" s="111">
        <v>50</v>
      </c>
      <c r="B25" s="112" t="s">
        <v>731</v>
      </c>
      <c r="C25" s="113" t="s">
        <v>14927</v>
      </c>
      <c r="D25" s="114">
        <v>0</v>
      </c>
      <c r="E25" s="114">
        <v>0</v>
      </c>
      <c r="F25" s="114">
        <v>0</v>
      </c>
      <c r="G25" s="114">
        <v>21218.29</v>
      </c>
      <c r="H25" s="114">
        <v>0</v>
      </c>
      <c r="I25" s="114">
        <v>0</v>
      </c>
      <c r="J25" s="114">
        <v>0</v>
      </c>
      <c r="K25" s="114">
        <v>0</v>
      </c>
      <c r="L25" s="114">
        <v>0</v>
      </c>
      <c r="M25" s="114">
        <v>0</v>
      </c>
      <c r="N25" s="114">
        <v>0</v>
      </c>
      <c r="O25" s="114">
        <v>0</v>
      </c>
      <c r="P25" s="114">
        <v>0</v>
      </c>
      <c r="Q25" s="114">
        <v>0</v>
      </c>
      <c r="R25" s="114">
        <v>0</v>
      </c>
      <c r="S25" s="114">
        <v>0</v>
      </c>
      <c r="T25" s="114">
        <v>0</v>
      </c>
      <c r="U25" s="114">
        <v>0</v>
      </c>
      <c r="V25" s="114">
        <v>0</v>
      </c>
      <c r="W25" s="114">
        <v>0</v>
      </c>
      <c r="X25" s="114">
        <v>0</v>
      </c>
      <c r="Y25" s="114">
        <v>0</v>
      </c>
      <c r="Z25" s="114">
        <v>0</v>
      </c>
      <c r="AA25" s="114">
        <v>0</v>
      </c>
      <c r="AB25" s="114">
        <v>0</v>
      </c>
      <c r="AC25" s="114">
        <v>0</v>
      </c>
      <c r="AD25" s="114">
        <v>0</v>
      </c>
      <c r="AE25" s="114">
        <v>0</v>
      </c>
      <c r="AF25" s="114">
        <v>0</v>
      </c>
      <c r="AG25" s="114">
        <v>0</v>
      </c>
      <c r="AH25" s="114">
        <v>0</v>
      </c>
      <c r="AI25" s="114">
        <v>0</v>
      </c>
      <c r="AJ25" s="115">
        <f t="shared" si="0"/>
        <v>21218.29</v>
      </c>
      <c r="AM25" s="122"/>
    </row>
    <row r="26" spans="1:41" ht="20.100000000000001" customHeight="1">
      <c r="A26" s="111">
        <v>51</v>
      </c>
      <c r="B26" s="112" t="s">
        <v>732</v>
      </c>
      <c r="C26" s="113" t="s">
        <v>14927</v>
      </c>
      <c r="D26" s="114">
        <v>0</v>
      </c>
      <c r="E26" s="114">
        <v>0</v>
      </c>
      <c r="F26" s="114">
        <v>0</v>
      </c>
      <c r="G26" s="114">
        <v>21065.759999999998</v>
      </c>
      <c r="H26" s="114">
        <v>0</v>
      </c>
      <c r="I26" s="114">
        <v>50</v>
      </c>
      <c r="J26" s="114">
        <v>1813351.6500000001</v>
      </c>
      <c r="K26" s="114">
        <v>0</v>
      </c>
      <c r="L26" s="114">
        <v>0</v>
      </c>
      <c r="M26" s="114">
        <v>0</v>
      </c>
      <c r="N26" s="114">
        <v>0</v>
      </c>
      <c r="O26" s="114">
        <v>0</v>
      </c>
      <c r="P26" s="114">
        <v>0</v>
      </c>
      <c r="Q26" s="114">
        <v>0</v>
      </c>
      <c r="R26" s="114">
        <v>0</v>
      </c>
      <c r="S26" s="114">
        <v>0</v>
      </c>
      <c r="T26" s="114">
        <v>0</v>
      </c>
      <c r="U26" s="114">
        <v>0</v>
      </c>
      <c r="V26" s="114">
        <v>0</v>
      </c>
      <c r="W26" s="114">
        <v>0</v>
      </c>
      <c r="X26" s="114">
        <v>0</v>
      </c>
      <c r="Y26" s="114">
        <v>0</v>
      </c>
      <c r="Z26" s="114">
        <v>0</v>
      </c>
      <c r="AA26" s="114">
        <v>0</v>
      </c>
      <c r="AB26" s="114">
        <v>0</v>
      </c>
      <c r="AC26" s="114">
        <v>0</v>
      </c>
      <c r="AD26" s="114">
        <v>0</v>
      </c>
      <c r="AE26" s="114">
        <v>0</v>
      </c>
      <c r="AF26" s="114">
        <v>0</v>
      </c>
      <c r="AG26" s="114">
        <v>0</v>
      </c>
      <c r="AH26" s="114">
        <v>0</v>
      </c>
      <c r="AI26" s="114">
        <v>0</v>
      </c>
      <c r="AJ26" s="115">
        <f t="shared" si="0"/>
        <v>1834467.4100000001</v>
      </c>
      <c r="AM26" s="122"/>
    </row>
    <row r="27" spans="1:41" ht="20.100000000000001" customHeight="1">
      <c r="A27" s="111">
        <v>52</v>
      </c>
      <c r="B27" s="112" t="s">
        <v>733</v>
      </c>
      <c r="C27" s="113" t="s">
        <v>14927</v>
      </c>
      <c r="D27" s="114">
        <v>39606.92</v>
      </c>
      <c r="E27" s="114">
        <v>0</v>
      </c>
      <c r="F27" s="114">
        <v>367467.59</v>
      </c>
      <c r="G27" s="114">
        <v>126646.82</v>
      </c>
      <c r="H27" s="114">
        <v>0</v>
      </c>
      <c r="I27" s="114">
        <v>4150.630000000001</v>
      </c>
      <c r="J27" s="114">
        <v>411438.18</v>
      </c>
      <c r="K27" s="114">
        <v>1773.42</v>
      </c>
      <c r="L27" s="114">
        <v>0</v>
      </c>
      <c r="M27" s="114">
        <v>0</v>
      </c>
      <c r="N27" s="114">
        <v>643.91999999999996</v>
      </c>
      <c r="O27" s="114">
        <v>0</v>
      </c>
      <c r="P27" s="114">
        <v>0</v>
      </c>
      <c r="Q27" s="114">
        <v>0</v>
      </c>
      <c r="R27" s="114">
        <v>0</v>
      </c>
      <c r="S27" s="114">
        <v>0</v>
      </c>
      <c r="T27" s="114">
        <v>0</v>
      </c>
      <c r="U27" s="114">
        <v>0</v>
      </c>
      <c r="V27" s="114">
        <v>0</v>
      </c>
      <c r="W27" s="114">
        <v>0</v>
      </c>
      <c r="X27" s="114">
        <v>0</v>
      </c>
      <c r="Y27" s="114">
        <v>0</v>
      </c>
      <c r="Z27" s="114">
        <v>0</v>
      </c>
      <c r="AA27" s="114">
        <v>0</v>
      </c>
      <c r="AB27" s="114">
        <v>2375.9610000000002</v>
      </c>
      <c r="AC27" s="114">
        <v>0</v>
      </c>
      <c r="AD27" s="114">
        <v>0</v>
      </c>
      <c r="AE27" s="114">
        <v>0</v>
      </c>
      <c r="AF27" s="114">
        <v>0</v>
      </c>
      <c r="AG27" s="114">
        <v>0</v>
      </c>
      <c r="AH27" s="114">
        <v>0</v>
      </c>
      <c r="AI27" s="114">
        <v>0</v>
      </c>
      <c r="AJ27" s="115">
        <f t="shared" si="0"/>
        <v>954103.44100000022</v>
      </c>
      <c r="AM27" s="122"/>
    </row>
    <row r="28" spans="1:41" ht="20.100000000000001" customHeight="1">
      <c r="A28" s="111">
        <v>66</v>
      </c>
      <c r="B28" s="112" t="s">
        <v>734</v>
      </c>
      <c r="C28" s="113" t="s">
        <v>14927</v>
      </c>
      <c r="D28" s="114">
        <v>1012422</v>
      </c>
      <c r="E28" s="114">
        <v>45435.99</v>
      </c>
      <c r="F28" s="114">
        <v>115368.9</v>
      </c>
      <c r="G28" s="114">
        <v>445553.74000000005</v>
      </c>
      <c r="H28" s="114">
        <v>0</v>
      </c>
      <c r="I28" s="114">
        <v>0</v>
      </c>
      <c r="J28" s="114">
        <v>451.61</v>
      </c>
      <c r="K28" s="114">
        <v>0</v>
      </c>
      <c r="L28" s="114">
        <v>0</v>
      </c>
      <c r="M28" s="114">
        <v>0</v>
      </c>
      <c r="N28" s="114">
        <v>940</v>
      </c>
      <c r="O28" s="114">
        <v>0</v>
      </c>
      <c r="P28" s="114">
        <v>7891.1900000000005</v>
      </c>
      <c r="Q28" s="114">
        <v>0</v>
      </c>
      <c r="R28" s="114">
        <v>0</v>
      </c>
      <c r="S28" s="114">
        <v>0</v>
      </c>
      <c r="T28" s="114">
        <v>0</v>
      </c>
      <c r="U28" s="114">
        <v>0</v>
      </c>
      <c r="V28" s="114">
        <v>0</v>
      </c>
      <c r="W28" s="114">
        <v>0</v>
      </c>
      <c r="X28" s="114">
        <v>50.009399999999999</v>
      </c>
      <c r="Y28" s="114">
        <v>0</v>
      </c>
      <c r="Z28" s="114">
        <v>200.0376</v>
      </c>
      <c r="AA28" s="114">
        <v>12735416.510600001</v>
      </c>
      <c r="AB28" s="114">
        <v>0</v>
      </c>
      <c r="AC28" s="114">
        <v>0</v>
      </c>
      <c r="AD28" s="114">
        <v>0</v>
      </c>
      <c r="AE28" s="114">
        <v>0</v>
      </c>
      <c r="AF28" s="114">
        <v>0</v>
      </c>
      <c r="AG28" s="114">
        <v>0</v>
      </c>
      <c r="AH28" s="114">
        <v>0</v>
      </c>
      <c r="AI28" s="114">
        <v>0</v>
      </c>
      <c r="AJ28" s="115">
        <f t="shared" si="0"/>
        <v>14363729.987600001</v>
      </c>
      <c r="AM28" s="122"/>
    </row>
    <row r="29" spans="1:41" ht="20.100000000000001" customHeight="1">
      <c r="A29" s="111">
        <v>70</v>
      </c>
      <c r="B29" s="112" t="s">
        <v>735</v>
      </c>
      <c r="C29" s="113" t="s">
        <v>14927</v>
      </c>
      <c r="D29" s="114">
        <v>0</v>
      </c>
      <c r="E29" s="114">
        <v>0</v>
      </c>
      <c r="F29" s="114">
        <v>2329685.5300000003</v>
      </c>
      <c r="G29" s="114">
        <v>91324.59</v>
      </c>
      <c r="H29" s="114">
        <v>0</v>
      </c>
      <c r="I29" s="114">
        <v>250</v>
      </c>
      <c r="J29" s="114">
        <v>34547</v>
      </c>
      <c r="K29" s="114">
        <v>1149.8399999999999</v>
      </c>
      <c r="L29" s="114">
        <v>0</v>
      </c>
      <c r="M29" s="114">
        <v>0</v>
      </c>
      <c r="N29" s="114">
        <v>2616.61</v>
      </c>
      <c r="O29" s="114">
        <v>0</v>
      </c>
      <c r="P29" s="114">
        <v>0</v>
      </c>
      <c r="Q29" s="114">
        <v>0</v>
      </c>
      <c r="R29" s="114">
        <v>0</v>
      </c>
      <c r="S29" s="114">
        <v>0</v>
      </c>
      <c r="T29" s="114">
        <v>83458.86</v>
      </c>
      <c r="U29" s="114">
        <v>0</v>
      </c>
      <c r="V29" s="114">
        <v>0</v>
      </c>
      <c r="W29" s="114">
        <v>0</v>
      </c>
      <c r="X29" s="114">
        <v>0</v>
      </c>
      <c r="Y29" s="114">
        <v>0</v>
      </c>
      <c r="Z29" s="114">
        <v>100.0188</v>
      </c>
      <c r="AA29" s="114">
        <v>16114140</v>
      </c>
      <c r="AB29" s="114">
        <v>0</v>
      </c>
      <c r="AC29" s="114">
        <v>0</v>
      </c>
      <c r="AD29" s="114">
        <v>0</v>
      </c>
      <c r="AE29" s="114">
        <v>0</v>
      </c>
      <c r="AF29" s="114">
        <v>0</v>
      </c>
      <c r="AG29" s="114">
        <v>0</v>
      </c>
      <c r="AH29" s="114">
        <v>0</v>
      </c>
      <c r="AI29" s="114">
        <v>0</v>
      </c>
      <c r="AJ29" s="115">
        <f t="shared" si="0"/>
        <v>18657272.448800001</v>
      </c>
      <c r="AM29" s="122"/>
    </row>
    <row r="30" spans="1:41" ht="20.100000000000001" customHeight="1">
      <c r="A30" s="111">
        <v>76</v>
      </c>
      <c r="B30" s="112" t="s">
        <v>736</v>
      </c>
      <c r="C30" s="113" t="s">
        <v>14927</v>
      </c>
      <c r="D30" s="114">
        <v>0</v>
      </c>
      <c r="E30" s="114">
        <v>0</v>
      </c>
      <c r="F30" s="114">
        <v>0</v>
      </c>
      <c r="G30" s="114">
        <v>0</v>
      </c>
      <c r="H30" s="114">
        <v>0</v>
      </c>
      <c r="I30" s="114">
        <v>0</v>
      </c>
      <c r="J30" s="114">
        <v>9016681.870000001</v>
      </c>
      <c r="K30" s="114">
        <v>0</v>
      </c>
      <c r="L30" s="114">
        <v>0</v>
      </c>
      <c r="M30" s="114">
        <v>0</v>
      </c>
      <c r="N30" s="114">
        <v>0</v>
      </c>
      <c r="O30" s="114">
        <v>0</v>
      </c>
      <c r="P30" s="114">
        <v>20000</v>
      </c>
      <c r="Q30" s="114">
        <v>0</v>
      </c>
      <c r="R30" s="114">
        <v>0</v>
      </c>
      <c r="S30" s="114">
        <v>0</v>
      </c>
      <c r="T30" s="114">
        <v>0</v>
      </c>
      <c r="U30" s="114">
        <v>0</v>
      </c>
      <c r="V30" s="114">
        <v>0</v>
      </c>
      <c r="W30" s="114">
        <v>0</v>
      </c>
      <c r="X30" s="114">
        <v>0</v>
      </c>
      <c r="Y30" s="114">
        <v>0</v>
      </c>
      <c r="Z30" s="114">
        <v>0</v>
      </c>
      <c r="AA30" s="114">
        <v>968332.0122</v>
      </c>
      <c r="AB30" s="114">
        <v>0</v>
      </c>
      <c r="AC30" s="114">
        <v>0</v>
      </c>
      <c r="AD30" s="114">
        <v>0</v>
      </c>
      <c r="AE30" s="114">
        <v>0</v>
      </c>
      <c r="AF30" s="114">
        <v>0</v>
      </c>
      <c r="AG30" s="114">
        <v>0</v>
      </c>
      <c r="AH30" s="114">
        <v>0</v>
      </c>
      <c r="AI30" s="114">
        <v>0</v>
      </c>
      <c r="AJ30" s="115">
        <f t="shared" si="0"/>
        <v>10005013.882200001</v>
      </c>
      <c r="AM30" s="122"/>
    </row>
    <row r="31" spans="1:41" ht="20.100000000000001" customHeight="1">
      <c r="A31" s="111">
        <v>78</v>
      </c>
      <c r="B31" s="112" t="s">
        <v>737</v>
      </c>
      <c r="C31" s="113" t="s">
        <v>14927</v>
      </c>
      <c r="D31" s="114">
        <v>0</v>
      </c>
      <c r="E31" s="114">
        <v>0</v>
      </c>
      <c r="F31" s="114">
        <v>897787.63</v>
      </c>
      <c r="G31" s="114">
        <v>33467.319999999992</v>
      </c>
      <c r="H31" s="114">
        <v>0</v>
      </c>
      <c r="I31" s="114">
        <v>8485.98</v>
      </c>
      <c r="J31" s="114">
        <v>3403.05</v>
      </c>
      <c r="K31" s="114">
        <v>375.64</v>
      </c>
      <c r="L31" s="114">
        <v>0</v>
      </c>
      <c r="M31" s="114">
        <v>0</v>
      </c>
      <c r="N31" s="114">
        <v>0</v>
      </c>
      <c r="O31" s="114">
        <v>0</v>
      </c>
      <c r="P31" s="114">
        <v>816724</v>
      </c>
      <c r="Q31" s="114">
        <v>0</v>
      </c>
      <c r="R31" s="114">
        <v>0</v>
      </c>
      <c r="S31" s="114">
        <v>0</v>
      </c>
      <c r="T31" s="114">
        <v>0</v>
      </c>
      <c r="U31" s="114">
        <v>0</v>
      </c>
      <c r="V31" s="114">
        <v>0</v>
      </c>
      <c r="W31" s="114">
        <v>0</v>
      </c>
      <c r="X31" s="114">
        <v>0</v>
      </c>
      <c r="Y31" s="114">
        <v>0</v>
      </c>
      <c r="Z31" s="114">
        <v>100.0188</v>
      </c>
      <c r="AA31" s="114">
        <v>3841600</v>
      </c>
      <c r="AB31" s="114">
        <v>0</v>
      </c>
      <c r="AC31" s="114">
        <v>0</v>
      </c>
      <c r="AD31" s="114">
        <v>0</v>
      </c>
      <c r="AE31" s="114">
        <v>0</v>
      </c>
      <c r="AF31" s="114">
        <v>0</v>
      </c>
      <c r="AG31" s="114">
        <v>0</v>
      </c>
      <c r="AH31" s="114">
        <v>0</v>
      </c>
      <c r="AI31" s="114">
        <v>0</v>
      </c>
      <c r="AJ31" s="115">
        <f t="shared" si="0"/>
        <v>5601943.6387999998</v>
      </c>
      <c r="AM31" s="122"/>
    </row>
    <row r="32" spans="1:41" ht="20.100000000000001" customHeight="1">
      <c r="A32" s="111">
        <v>80</v>
      </c>
      <c r="B32" s="112" t="s">
        <v>738</v>
      </c>
      <c r="C32" s="113" t="s">
        <v>14927</v>
      </c>
      <c r="D32" s="114">
        <v>0</v>
      </c>
      <c r="E32" s="114">
        <v>0</v>
      </c>
      <c r="F32" s="114">
        <v>0</v>
      </c>
      <c r="G32" s="114">
        <v>0</v>
      </c>
      <c r="H32" s="114">
        <v>0</v>
      </c>
      <c r="I32" s="114">
        <v>0</v>
      </c>
      <c r="J32" s="114">
        <v>0</v>
      </c>
      <c r="K32" s="114">
        <v>0</v>
      </c>
      <c r="L32" s="114">
        <v>0</v>
      </c>
      <c r="M32" s="114">
        <v>0</v>
      </c>
      <c r="N32" s="114">
        <v>0</v>
      </c>
      <c r="O32" s="114">
        <v>0</v>
      </c>
      <c r="P32" s="114">
        <v>0</v>
      </c>
      <c r="Q32" s="114">
        <v>0</v>
      </c>
      <c r="R32" s="114">
        <v>0</v>
      </c>
      <c r="S32" s="114">
        <v>0</v>
      </c>
      <c r="T32" s="114">
        <v>0</v>
      </c>
      <c r="U32" s="114">
        <v>0</v>
      </c>
      <c r="V32" s="114">
        <v>0</v>
      </c>
      <c r="W32" s="114">
        <v>0</v>
      </c>
      <c r="X32" s="114">
        <v>0</v>
      </c>
      <c r="Y32" s="114">
        <v>0</v>
      </c>
      <c r="Z32" s="114">
        <v>0</v>
      </c>
      <c r="AA32" s="114">
        <v>0</v>
      </c>
      <c r="AB32" s="114">
        <v>0</v>
      </c>
      <c r="AC32" s="114">
        <v>0</v>
      </c>
      <c r="AD32" s="114">
        <v>0</v>
      </c>
      <c r="AE32" s="114">
        <v>0</v>
      </c>
      <c r="AF32" s="114">
        <v>0</v>
      </c>
      <c r="AG32" s="114">
        <v>0</v>
      </c>
      <c r="AH32" s="114">
        <v>0</v>
      </c>
      <c r="AI32" s="114">
        <v>0</v>
      </c>
      <c r="AJ32" s="115">
        <f t="shared" si="0"/>
        <v>0</v>
      </c>
      <c r="AM32" s="122"/>
    </row>
    <row r="33" spans="1:39" ht="20.100000000000001" customHeight="1">
      <c r="A33" s="111">
        <v>81</v>
      </c>
      <c r="B33" s="112" t="s">
        <v>739</v>
      </c>
      <c r="C33" s="113" t="s">
        <v>14927</v>
      </c>
      <c r="D33" s="114">
        <v>0</v>
      </c>
      <c r="E33" s="114">
        <v>307922</v>
      </c>
      <c r="F33" s="114">
        <v>430498503.58999997</v>
      </c>
      <c r="G33" s="114">
        <v>16583886.440000001</v>
      </c>
      <c r="H33" s="114">
        <v>0</v>
      </c>
      <c r="I33" s="114">
        <v>0</v>
      </c>
      <c r="J33" s="114">
        <v>443128393.39999998</v>
      </c>
      <c r="K33" s="114">
        <v>0</v>
      </c>
      <c r="L33" s="114">
        <v>0</v>
      </c>
      <c r="M33" s="114">
        <v>0</v>
      </c>
      <c r="N33" s="114">
        <v>1662.76</v>
      </c>
      <c r="O33" s="114">
        <v>0</v>
      </c>
      <c r="P33" s="114">
        <v>0</v>
      </c>
      <c r="Q33" s="114">
        <v>0</v>
      </c>
      <c r="R33" s="114">
        <v>0</v>
      </c>
      <c r="S33" s="114">
        <v>0</v>
      </c>
      <c r="T33" s="114">
        <v>1586.88</v>
      </c>
      <c r="U33" s="114">
        <v>0</v>
      </c>
      <c r="V33" s="114">
        <v>0</v>
      </c>
      <c r="W33" s="114">
        <v>0</v>
      </c>
      <c r="X33" s="114">
        <v>0</v>
      </c>
      <c r="Y33" s="114">
        <v>0</v>
      </c>
      <c r="Z33" s="114">
        <v>200.0376</v>
      </c>
      <c r="AA33" s="114">
        <v>20801751.215</v>
      </c>
      <c r="AB33" s="114">
        <v>0</v>
      </c>
      <c r="AC33" s="114">
        <v>0</v>
      </c>
      <c r="AD33" s="114">
        <v>0</v>
      </c>
      <c r="AE33" s="114">
        <v>0</v>
      </c>
      <c r="AF33" s="114">
        <v>0</v>
      </c>
      <c r="AG33" s="114">
        <v>0</v>
      </c>
      <c r="AH33" s="114">
        <v>0</v>
      </c>
      <c r="AI33" s="114">
        <v>0</v>
      </c>
      <c r="AJ33" s="115">
        <f t="shared" si="0"/>
        <v>911323906.32260001</v>
      </c>
      <c r="AM33" s="122"/>
    </row>
    <row r="34" spans="1:39" ht="20.100000000000001" customHeight="1">
      <c r="A34" s="111">
        <v>86</v>
      </c>
      <c r="B34" s="112" t="s">
        <v>740</v>
      </c>
      <c r="C34" s="113" t="s">
        <v>14927</v>
      </c>
      <c r="D34" s="114">
        <v>9930219.620000001</v>
      </c>
      <c r="E34" s="114">
        <v>13891567.050000001</v>
      </c>
      <c r="F34" s="114">
        <v>9547.4500000000007</v>
      </c>
      <c r="G34" s="114">
        <v>1711015.1800000002</v>
      </c>
      <c r="H34" s="114">
        <v>0</v>
      </c>
      <c r="I34" s="114">
        <v>50</v>
      </c>
      <c r="J34" s="114">
        <v>22395293.610000003</v>
      </c>
      <c r="K34" s="114">
        <v>0</v>
      </c>
      <c r="L34" s="114">
        <v>0</v>
      </c>
      <c r="M34" s="114">
        <v>0</v>
      </c>
      <c r="N34" s="114">
        <v>0</v>
      </c>
      <c r="O34" s="114">
        <v>0</v>
      </c>
      <c r="P34" s="114">
        <v>0</v>
      </c>
      <c r="Q34" s="114">
        <v>0</v>
      </c>
      <c r="R34" s="114">
        <v>0</v>
      </c>
      <c r="S34" s="114">
        <v>0</v>
      </c>
      <c r="T34" s="114">
        <v>0</v>
      </c>
      <c r="U34" s="114">
        <v>0</v>
      </c>
      <c r="V34" s="114">
        <v>0</v>
      </c>
      <c r="W34" s="114">
        <v>0</v>
      </c>
      <c r="X34" s="114">
        <v>50.009399999999999</v>
      </c>
      <c r="Y34" s="114">
        <v>0</v>
      </c>
      <c r="Z34" s="114">
        <v>1100.2068000000002</v>
      </c>
      <c r="AA34" s="114">
        <v>334017319.46100003</v>
      </c>
      <c r="AB34" s="114">
        <v>0</v>
      </c>
      <c r="AC34" s="114">
        <v>0</v>
      </c>
      <c r="AD34" s="114">
        <v>0</v>
      </c>
      <c r="AE34" s="114">
        <v>0</v>
      </c>
      <c r="AF34" s="114">
        <v>0</v>
      </c>
      <c r="AG34" s="114">
        <v>0</v>
      </c>
      <c r="AH34" s="114">
        <v>0</v>
      </c>
      <c r="AI34" s="114">
        <v>0</v>
      </c>
      <c r="AJ34" s="115">
        <f t="shared" si="0"/>
        <v>381956162.58720005</v>
      </c>
      <c r="AM34" s="122"/>
    </row>
    <row r="35" spans="1:39" ht="20.100000000000001" customHeight="1">
      <c r="A35" s="111">
        <v>87</v>
      </c>
      <c r="B35" s="112" t="s">
        <v>741</v>
      </c>
      <c r="C35" s="113" t="s">
        <v>14927</v>
      </c>
      <c r="D35" s="114">
        <v>0</v>
      </c>
      <c r="E35" s="114">
        <v>0</v>
      </c>
      <c r="F35" s="114">
        <v>3150</v>
      </c>
      <c r="G35" s="114">
        <v>187058.79000000004</v>
      </c>
      <c r="H35" s="114">
        <v>0</v>
      </c>
      <c r="I35" s="114">
        <v>0</v>
      </c>
      <c r="J35" s="114">
        <v>153548.06</v>
      </c>
      <c r="K35" s="114">
        <v>0</v>
      </c>
      <c r="L35" s="114">
        <v>0</v>
      </c>
      <c r="M35" s="114">
        <v>0</v>
      </c>
      <c r="N35" s="114">
        <v>0</v>
      </c>
      <c r="O35" s="114">
        <v>0</v>
      </c>
      <c r="P35" s="114">
        <v>0</v>
      </c>
      <c r="Q35" s="114">
        <v>0</v>
      </c>
      <c r="R35" s="114">
        <v>0</v>
      </c>
      <c r="S35" s="114">
        <v>0</v>
      </c>
      <c r="T35" s="114">
        <v>0</v>
      </c>
      <c r="U35" s="114">
        <v>0</v>
      </c>
      <c r="V35" s="114">
        <v>0</v>
      </c>
      <c r="W35" s="114">
        <v>0</v>
      </c>
      <c r="X35" s="114">
        <v>0</v>
      </c>
      <c r="Y35" s="114">
        <v>0</v>
      </c>
      <c r="Z35" s="114">
        <v>0</v>
      </c>
      <c r="AA35" s="114">
        <v>0</v>
      </c>
      <c r="AB35" s="114">
        <v>0</v>
      </c>
      <c r="AC35" s="114">
        <v>0</v>
      </c>
      <c r="AD35" s="114">
        <v>0</v>
      </c>
      <c r="AE35" s="114">
        <v>0</v>
      </c>
      <c r="AF35" s="114">
        <v>0</v>
      </c>
      <c r="AG35" s="114">
        <v>0</v>
      </c>
      <c r="AH35" s="114">
        <v>0</v>
      </c>
      <c r="AI35" s="114">
        <v>0</v>
      </c>
      <c r="AJ35" s="115">
        <f t="shared" si="0"/>
        <v>343756.85000000003</v>
      </c>
      <c r="AM35" s="122"/>
    </row>
    <row r="36" spans="1:39" ht="20.100000000000001" customHeight="1">
      <c r="A36" s="111">
        <v>95</v>
      </c>
      <c r="B36" s="112" t="s">
        <v>742</v>
      </c>
      <c r="C36" s="113" t="s">
        <v>14927</v>
      </c>
      <c r="D36" s="114">
        <v>0</v>
      </c>
      <c r="E36" s="114">
        <v>0</v>
      </c>
      <c r="F36" s="114">
        <v>0</v>
      </c>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14">
        <v>0</v>
      </c>
      <c r="X36" s="114">
        <v>0</v>
      </c>
      <c r="Y36" s="114">
        <v>0</v>
      </c>
      <c r="Z36" s="114">
        <v>0</v>
      </c>
      <c r="AA36" s="114">
        <v>0</v>
      </c>
      <c r="AB36" s="114">
        <v>0</v>
      </c>
      <c r="AC36" s="114">
        <v>0</v>
      </c>
      <c r="AD36" s="114">
        <v>0</v>
      </c>
      <c r="AE36" s="114">
        <v>0</v>
      </c>
      <c r="AF36" s="114">
        <v>0</v>
      </c>
      <c r="AG36" s="114">
        <v>0</v>
      </c>
      <c r="AH36" s="114">
        <v>0</v>
      </c>
      <c r="AI36" s="114">
        <v>0</v>
      </c>
      <c r="AJ36" s="115">
        <f t="shared" si="0"/>
        <v>0</v>
      </c>
      <c r="AM36" s="122"/>
    </row>
    <row r="37" spans="1:39" ht="20.100000000000001" customHeight="1">
      <c r="A37" s="111" t="s">
        <v>631</v>
      </c>
      <c r="B37" s="112" t="s">
        <v>743</v>
      </c>
      <c r="C37" s="113" t="s">
        <v>14927</v>
      </c>
      <c r="D37" s="114">
        <v>141654.40999999997</v>
      </c>
      <c r="E37" s="114">
        <v>13951078.33</v>
      </c>
      <c r="F37" s="114">
        <v>20717606.129999999</v>
      </c>
      <c r="G37" s="114">
        <v>0</v>
      </c>
      <c r="H37" s="114">
        <v>0</v>
      </c>
      <c r="I37" s="114">
        <v>0</v>
      </c>
      <c r="J37" s="114">
        <v>1461777.67</v>
      </c>
      <c r="K37" s="114">
        <v>0</v>
      </c>
      <c r="L37" s="114">
        <v>0</v>
      </c>
      <c r="M37" s="114">
        <v>0</v>
      </c>
      <c r="N37" s="114">
        <v>0</v>
      </c>
      <c r="O37" s="114">
        <v>0</v>
      </c>
      <c r="P37" s="114">
        <v>0</v>
      </c>
      <c r="Q37" s="114">
        <v>0</v>
      </c>
      <c r="R37" s="114">
        <v>0</v>
      </c>
      <c r="S37" s="114">
        <v>0</v>
      </c>
      <c r="T37" s="114">
        <v>0</v>
      </c>
      <c r="U37" s="114">
        <v>0</v>
      </c>
      <c r="V37" s="114">
        <v>0</v>
      </c>
      <c r="W37" s="114">
        <v>0</v>
      </c>
      <c r="X37" s="114">
        <v>0</v>
      </c>
      <c r="Y37" s="114">
        <v>0</v>
      </c>
      <c r="Z37" s="114">
        <v>0</v>
      </c>
      <c r="AA37" s="114">
        <v>0</v>
      </c>
      <c r="AB37" s="114">
        <v>0</v>
      </c>
      <c r="AC37" s="114">
        <v>0</v>
      </c>
      <c r="AD37" s="114">
        <v>0</v>
      </c>
      <c r="AE37" s="114">
        <v>0</v>
      </c>
      <c r="AF37" s="114">
        <v>0</v>
      </c>
      <c r="AG37" s="114">
        <v>0</v>
      </c>
      <c r="AH37" s="114">
        <v>0</v>
      </c>
      <c r="AI37" s="114">
        <v>0</v>
      </c>
      <c r="AJ37" s="115">
        <f t="shared" si="0"/>
        <v>36272116.539999999</v>
      </c>
      <c r="AM37" s="122"/>
    </row>
    <row r="38" spans="1:39" ht="20.100000000000001" customHeight="1">
      <c r="A38" s="111" t="s">
        <v>633</v>
      </c>
      <c r="B38" s="112" t="s">
        <v>743</v>
      </c>
      <c r="C38" s="113" t="s">
        <v>14927</v>
      </c>
      <c r="D38" s="114">
        <v>51735359.429999992</v>
      </c>
      <c r="E38" s="114">
        <v>1900412.5700000003</v>
      </c>
      <c r="F38" s="114">
        <v>741723856.35000002</v>
      </c>
      <c r="G38" s="114">
        <v>8577519.3199999947</v>
      </c>
      <c r="H38" s="114">
        <v>0</v>
      </c>
      <c r="I38" s="114">
        <v>9453.7999999999993</v>
      </c>
      <c r="J38" s="114">
        <v>625231268.41999996</v>
      </c>
      <c r="K38" s="114">
        <v>7689.02</v>
      </c>
      <c r="L38" s="114">
        <v>8018.08</v>
      </c>
      <c r="M38" s="114">
        <v>0</v>
      </c>
      <c r="N38" s="114">
        <v>5455175.5199999996</v>
      </c>
      <c r="O38" s="114">
        <v>0</v>
      </c>
      <c r="P38" s="114">
        <v>2631.96</v>
      </c>
      <c r="Q38" s="114">
        <v>0</v>
      </c>
      <c r="R38" s="114">
        <v>0.01</v>
      </c>
      <c r="S38" s="114">
        <v>0</v>
      </c>
      <c r="T38" s="114">
        <v>8787958.1799999997</v>
      </c>
      <c r="U38" s="114">
        <v>121946.68</v>
      </c>
      <c r="V38" s="114">
        <v>0</v>
      </c>
      <c r="W38" s="114">
        <v>38450.300000000003</v>
      </c>
      <c r="X38" s="114">
        <v>595685.42460000003</v>
      </c>
      <c r="Y38" s="114">
        <v>29.017800000000005</v>
      </c>
      <c r="Z38" s="114">
        <v>50.009399999999999</v>
      </c>
      <c r="AA38" s="114">
        <v>1565615.3366</v>
      </c>
      <c r="AB38" s="114">
        <v>0</v>
      </c>
      <c r="AC38" s="114">
        <v>1372305.4757999999</v>
      </c>
      <c r="AD38" s="114">
        <v>0</v>
      </c>
      <c r="AE38" s="114">
        <v>0</v>
      </c>
      <c r="AF38" s="114">
        <v>1147.5408</v>
      </c>
      <c r="AG38" s="114">
        <v>0.21</v>
      </c>
      <c r="AH38" s="114">
        <v>5196900.0159999998</v>
      </c>
      <c r="AI38" s="114">
        <v>0</v>
      </c>
      <c r="AJ38" s="115">
        <f t="shared" si="0"/>
        <v>1452331472.671</v>
      </c>
      <c r="AM38" s="122"/>
    </row>
    <row r="39" spans="1:39" ht="20.100000000000001" customHeight="1">
      <c r="A39" s="111" t="s">
        <v>634</v>
      </c>
      <c r="B39" s="112" t="s">
        <v>744</v>
      </c>
      <c r="C39" s="113" t="s">
        <v>14927</v>
      </c>
      <c r="D39" s="114">
        <v>0</v>
      </c>
      <c r="E39" s="114">
        <v>0</v>
      </c>
      <c r="F39" s="114">
        <v>1171555450</v>
      </c>
      <c r="G39" s="114">
        <v>150</v>
      </c>
      <c r="H39" s="114">
        <v>0</v>
      </c>
      <c r="I39" s="114">
        <v>1938711.300000001</v>
      </c>
      <c r="J39" s="114">
        <v>106169882.32999998</v>
      </c>
      <c r="K39" s="114">
        <v>55137.21</v>
      </c>
      <c r="L39" s="114">
        <v>8826525.8600000013</v>
      </c>
      <c r="M39" s="114">
        <v>0</v>
      </c>
      <c r="N39" s="114">
        <v>1475809730.46</v>
      </c>
      <c r="O39" s="114">
        <v>2583.14</v>
      </c>
      <c r="P39" s="114">
        <v>5464097.1200000001</v>
      </c>
      <c r="Q39" s="114">
        <v>746128249.17999995</v>
      </c>
      <c r="R39" s="114">
        <v>711294533.33999991</v>
      </c>
      <c r="S39" s="114">
        <v>0</v>
      </c>
      <c r="T39" s="114">
        <v>24869026.280000005</v>
      </c>
      <c r="U39" s="114">
        <v>0</v>
      </c>
      <c r="V39" s="114">
        <v>0</v>
      </c>
      <c r="W39" s="114">
        <v>0</v>
      </c>
      <c r="X39" s="114">
        <v>1061.2420000000002</v>
      </c>
      <c r="Y39" s="114">
        <v>0</v>
      </c>
      <c r="Z39" s="114">
        <v>0</v>
      </c>
      <c r="AA39" s="114">
        <v>1471523841.8762</v>
      </c>
      <c r="AB39" s="114">
        <v>0</v>
      </c>
      <c r="AC39" s="114">
        <v>340076841.70179987</v>
      </c>
      <c r="AD39" s="114">
        <v>592589.02640000009</v>
      </c>
      <c r="AE39" s="114">
        <v>2025846461.620801</v>
      </c>
      <c r="AF39" s="114">
        <v>1669.4495999999999</v>
      </c>
      <c r="AG39" s="114">
        <v>0</v>
      </c>
      <c r="AH39" s="114">
        <v>0</v>
      </c>
      <c r="AI39" s="114">
        <v>0</v>
      </c>
      <c r="AJ39" s="115">
        <f t="shared" si="0"/>
        <v>8090156541.1367998</v>
      </c>
      <c r="AM39" s="122"/>
    </row>
    <row r="40" spans="1:39" ht="20.100000000000001" customHeight="1">
      <c r="A40" s="111" t="s">
        <v>636</v>
      </c>
      <c r="B40" s="112" t="s">
        <v>745</v>
      </c>
      <c r="C40" s="113" t="s">
        <v>14927</v>
      </c>
      <c r="D40" s="114">
        <v>0</v>
      </c>
      <c r="E40" s="114">
        <v>0</v>
      </c>
      <c r="F40" s="114">
        <v>31157396.57</v>
      </c>
      <c r="G40" s="114">
        <v>0</v>
      </c>
      <c r="H40" s="114">
        <v>0</v>
      </c>
      <c r="I40" s="114">
        <v>900</v>
      </c>
      <c r="J40" s="114">
        <v>19017287.059999999</v>
      </c>
      <c r="K40" s="114">
        <v>0</v>
      </c>
      <c r="L40" s="114">
        <v>51160.11</v>
      </c>
      <c r="M40" s="114">
        <v>0</v>
      </c>
      <c r="N40" s="114">
        <v>0</v>
      </c>
      <c r="O40" s="114">
        <v>0</v>
      </c>
      <c r="P40" s="114">
        <v>0</v>
      </c>
      <c r="Q40" s="114">
        <v>0</v>
      </c>
      <c r="R40" s="114">
        <v>0</v>
      </c>
      <c r="S40" s="114">
        <v>0</v>
      </c>
      <c r="T40" s="114">
        <v>0</v>
      </c>
      <c r="U40" s="114">
        <v>0</v>
      </c>
      <c r="V40" s="114">
        <v>0</v>
      </c>
      <c r="W40" s="114">
        <v>0</v>
      </c>
      <c r="X40" s="114">
        <v>0</v>
      </c>
      <c r="Y40" s="114">
        <v>0</v>
      </c>
      <c r="Z40" s="114">
        <v>0</v>
      </c>
      <c r="AA40" s="114">
        <v>0</v>
      </c>
      <c r="AB40" s="114">
        <v>0</v>
      </c>
      <c r="AC40" s="114">
        <v>0</v>
      </c>
      <c r="AD40" s="114">
        <v>0</v>
      </c>
      <c r="AE40" s="114">
        <v>0</v>
      </c>
      <c r="AF40" s="114">
        <v>0</v>
      </c>
      <c r="AG40" s="114">
        <v>0</v>
      </c>
      <c r="AH40" s="114">
        <v>0</v>
      </c>
      <c r="AI40" s="114">
        <v>0</v>
      </c>
      <c r="AJ40" s="115">
        <f t="shared" si="0"/>
        <v>50226743.739999995</v>
      </c>
      <c r="AM40" s="122"/>
    </row>
    <row r="41" spans="1:39" ht="20.100000000000001" customHeight="1">
      <c r="A41" s="111" t="s">
        <v>638</v>
      </c>
      <c r="B41" s="112" t="s">
        <v>746</v>
      </c>
      <c r="C41" s="113" t="s">
        <v>14927</v>
      </c>
      <c r="D41" s="114">
        <v>0</v>
      </c>
      <c r="E41" s="114">
        <v>0</v>
      </c>
      <c r="F41" s="114">
        <v>0</v>
      </c>
      <c r="G41" s="114">
        <v>0</v>
      </c>
      <c r="H41" s="114">
        <v>0</v>
      </c>
      <c r="I41" s="114">
        <v>0</v>
      </c>
      <c r="J41" s="114">
        <v>0</v>
      </c>
      <c r="K41" s="114">
        <v>0</v>
      </c>
      <c r="L41" s="114">
        <v>0</v>
      </c>
      <c r="M41" s="114">
        <v>0</v>
      </c>
      <c r="N41" s="114">
        <v>0</v>
      </c>
      <c r="O41" s="114">
        <v>0</v>
      </c>
      <c r="P41" s="114">
        <v>0</v>
      </c>
      <c r="Q41" s="114">
        <v>0</v>
      </c>
      <c r="R41" s="114">
        <v>0</v>
      </c>
      <c r="S41" s="114">
        <v>0</v>
      </c>
      <c r="T41" s="114">
        <v>0</v>
      </c>
      <c r="U41" s="114">
        <v>0</v>
      </c>
      <c r="V41" s="114">
        <v>0</v>
      </c>
      <c r="W41" s="114">
        <v>0</v>
      </c>
      <c r="X41" s="114">
        <v>0</v>
      </c>
      <c r="Y41" s="114">
        <v>0</v>
      </c>
      <c r="Z41" s="114">
        <v>0</v>
      </c>
      <c r="AA41" s="114">
        <v>0</v>
      </c>
      <c r="AB41" s="114">
        <v>0</v>
      </c>
      <c r="AC41" s="114">
        <v>0</v>
      </c>
      <c r="AD41" s="114">
        <v>0</v>
      </c>
      <c r="AE41" s="114">
        <v>0</v>
      </c>
      <c r="AF41" s="114">
        <v>0</v>
      </c>
      <c r="AG41" s="114">
        <v>0</v>
      </c>
      <c r="AH41" s="114">
        <v>0</v>
      </c>
      <c r="AI41" s="114">
        <v>0</v>
      </c>
      <c r="AJ41" s="115">
        <f t="shared" si="0"/>
        <v>0</v>
      </c>
      <c r="AM41" s="122"/>
    </row>
    <row r="42" spans="1:39" ht="20.100000000000001" customHeight="1">
      <c r="A42" s="111">
        <v>108</v>
      </c>
      <c r="B42" s="112" t="s">
        <v>78</v>
      </c>
      <c r="C42" s="113" t="s">
        <v>14927</v>
      </c>
      <c r="D42" s="114">
        <v>0</v>
      </c>
      <c r="E42" s="114">
        <v>0</v>
      </c>
      <c r="F42" s="114">
        <v>5250</v>
      </c>
      <c r="G42" s="114">
        <v>16972.2</v>
      </c>
      <c r="H42" s="114">
        <v>0</v>
      </c>
      <c r="I42" s="114">
        <v>0</v>
      </c>
      <c r="J42" s="114">
        <v>0</v>
      </c>
      <c r="K42" s="114">
        <v>0</v>
      </c>
      <c r="L42" s="114">
        <v>0</v>
      </c>
      <c r="M42" s="114">
        <v>0</v>
      </c>
      <c r="N42" s="114">
        <v>0</v>
      </c>
      <c r="O42" s="114">
        <v>0</v>
      </c>
      <c r="P42" s="114">
        <v>0</v>
      </c>
      <c r="Q42" s="114">
        <v>0</v>
      </c>
      <c r="R42" s="114">
        <v>0</v>
      </c>
      <c r="S42" s="114">
        <v>0</v>
      </c>
      <c r="T42" s="114">
        <v>0</v>
      </c>
      <c r="U42" s="114">
        <v>0</v>
      </c>
      <c r="V42" s="114">
        <v>0</v>
      </c>
      <c r="W42" s="114">
        <v>0</v>
      </c>
      <c r="X42" s="114">
        <v>0</v>
      </c>
      <c r="Y42" s="114">
        <v>0</v>
      </c>
      <c r="Z42" s="114">
        <v>0</v>
      </c>
      <c r="AA42" s="114">
        <v>0</v>
      </c>
      <c r="AB42" s="114">
        <v>0</v>
      </c>
      <c r="AC42" s="114">
        <v>0</v>
      </c>
      <c r="AD42" s="114">
        <v>0</v>
      </c>
      <c r="AE42" s="114">
        <v>0</v>
      </c>
      <c r="AF42" s="114">
        <v>0</v>
      </c>
      <c r="AG42" s="114">
        <v>0</v>
      </c>
      <c r="AH42" s="114">
        <v>0</v>
      </c>
      <c r="AI42" s="114">
        <v>0</v>
      </c>
      <c r="AJ42" s="115">
        <f t="shared" si="0"/>
        <v>22222.2</v>
      </c>
      <c r="AM42" s="122"/>
    </row>
    <row r="43" spans="1:39" ht="20.100000000000001" customHeight="1">
      <c r="A43" s="111">
        <v>109</v>
      </c>
      <c r="B43" s="112" t="s">
        <v>747</v>
      </c>
      <c r="C43" s="113" t="s">
        <v>14927</v>
      </c>
      <c r="D43" s="114">
        <v>0</v>
      </c>
      <c r="E43" s="114">
        <v>0</v>
      </c>
      <c r="F43" s="114">
        <v>712302.5</v>
      </c>
      <c r="G43" s="114">
        <v>2251.1999999999998</v>
      </c>
      <c r="H43" s="114">
        <v>0</v>
      </c>
      <c r="I43" s="114">
        <v>0</v>
      </c>
      <c r="J43" s="114">
        <v>0</v>
      </c>
      <c r="K43" s="114">
        <v>0</v>
      </c>
      <c r="L43" s="114">
        <v>0</v>
      </c>
      <c r="M43" s="114">
        <v>0</v>
      </c>
      <c r="N43" s="114">
        <v>0</v>
      </c>
      <c r="O43" s="114">
        <v>0</v>
      </c>
      <c r="P43" s="114">
        <v>0</v>
      </c>
      <c r="Q43" s="114">
        <v>0</v>
      </c>
      <c r="R43" s="114">
        <v>0</v>
      </c>
      <c r="S43" s="114">
        <v>0</v>
      </c>
      <c r="T43" s="114">
        <v>0</v>
      </c>
      <c r="U43" s="114">
        <v>0</v>
      </c>
      <c r="V43" s="114">
        <v>0</v>
      </c>
      <c r="W43" s="114">
        <v>0</v>
      </c>
      <c r="X43" s="114">
        <v>0</v>
      </c>
      <c r="Y43" s="114">
        <v>0</v>
      </c>
      <c r="Z43" s="114">
        <v>0</v>
      </c>
      <c r="AA43" s="114">
        <v>0</v>
      </c>
      <c r="AB43" s="114">
        <v>0</v>
      </c>
      <c r="AC43" s="114">
        <v>0</v>
      </c>
      <c r="AD43" s="114">
        <v>0</v>
      </c>
      <c r="AE43" s="114">
        <v>0</v>
      </c>
      <c r="AF43" s="114">
        <v>0</v>
      </c>
      <c r="AG43" s="114">
        <v>0</v>
      </c>
      <c r="AH43" s="114">
        <v>0</v>
      </c>
      <c r="AI43" s="114">
        <v>0</v>
      </c>
      <c r="AJ43" s="115">
        <f t="shared" si="0"/>
        <v>714553.7</v>
      </c>
      <c r="AM43" s="122"/>
    </row>
    <row r="44" spans="1:39" ht="20.100000000000001" customHeight="1">
      <c r="A44" s="111">
        <v>111</v>
      </c>
      <c r="B44" s="112" t="s">
        <v>748</v>
      </c>
      <c r="C44" s="113" t="s">
        <v>14927</v>
      </c>
      <c r="D44" s="114">
        <v>0</v>
      </c>
      <c r="E44" s="114">
        <v>0</v>
      </c>
      <c r="F44" s="114">
        <v>0</v>
      </c>
      <c r="G44" s="114">
        <v>2290</v>
      </c>
      <c r="H44" s="114">
        <v>0</v>
      </c>
      <c r="I44" s="114">
        <v>0</v>
      </c>
      <c r="J44" s="114">
        <v>0</v>
      </c>
      <c r="K44" s="114">
        <v>0</v>
      </c>
      <c r="L44" s="114">
        <v>0</v>
      </c>
      <c r="M44" s="114">
        <v>0</v>
      </c>
      <c r="N44" s="114">
        <v>0</v>
      </c>
      <c r="O44" s="114">
        <v>0</v>
      </c>
      <c r="P44" s="114">
        <v>0</v>
      </c>
      <c r="Q44" s="114">
        <v>0</v>
      </c>
      <c r="R44" s="114">
        <v>0</v>
      </c>
      <c r="S44" s="114">
        <v>0</v>
      </c>
      <c r="T44" s="114">
        <v>0</v>
      </c>
      <c r="U44" s="114">
        <v>0</v>
      </c>
      <c r="V44" s="114">
        <v>0</v>
      </c>
      <c r="W44" s="114">
        <v>0</v>
      </c>
      <c r="X44" s="114">
        <v>0</v>
      </c>
      <c r="Y44" s="114">
        <v>0</v>
      </c>
      <c r="Z44" s="114">
        <v>0</v>
      </c>
      <c r="AA44" s="114">
        <v>0</v>
      </c>
      <c r="AB44" s="114">
        <v>0</v>
      </c>
      <c r="AC44" s="114">
        <v>0</v>
      </c>
      <c r="AD44" s="114">
        <v>0</v>
      </c>
      <c r="AE44" s="114">
        <v>0</v>
      </c>
      <c r="AF44" s="114">
        <v>0</v>
      </c>
      <c r="AG44" s="114">
        <v>0</v>
      </c>
      <c r="AH44" s="114">
        <v>0</v>
      </c>
      <c r="AI44" s="114">
        <v>0</v>
      </c>
      <c r="AJ44" s="115">
        <f t="shared" si="0"/>
        <v>2290</v>
      </c>
      <c r="AM44" s="122"/>
    </row>
    <row r="45" spans="1:39" ht="20.100000000000001" customHeight="1">
      <c r="A45" s="111">
        <v>112</v>
      </c>
      <c r="B45" s="112" t="s">
        <v>749</v>
      </c>
      <c r="C45" s="113" t="s">
        <v>14927</v>
      </c>
      <c r="D45" s="114">
        <v>0</v>
      </c>
      <c r="E45" s="114">
        <v>0</v>
      </c>
      <c r="F45" s="114">
        <v>0</v>
      </c>
      <c r="G45" s="114">
        <v>3084</v>
      </c>
      <c r="H45" s="114">
        <v>0</v>
      </c>
      <c r="I45" s="114">
        <v>0</v>
      </c>
      <c r="J45" s="114">
        <v>0</v>
      </c>
      <c r="K45" s="114">
        <v>0</v>
      </c>
      <c r="L45" s="114">
        <v>0</v>
      </c>
      <c r="M45" s="114">
        <v>0</v>
      </c>
      <c r="N45" s="114">
        <v>0</v>
      </c>
      <c r="O45" s="114">
        <v>0</v>
      </c>
      <c r="P45" s="114">
        <v>0</v>
      </c>
      <c r="Q45" s="114">
        <v>0</v>
      </c>
      <c r="R45" s="114">
        <v>0</v>
      </c>
      <c r="S45" s="114">
        <v>0</v>
      </c>
      <c r="T45" s="114">
        <v>0</v>
      </c>
      <c r="U45" s="114">
        <v>0</v>
      </c>
      <c r="V45" s="114">
        <v>0</v>
      </c>
      <c r="W45" s="114">
        <v>0</v>
      </c>
      <c r="X45" s="114">
        <v>0</v>
      </c>
      <c r="Y45" s="114">
        <v>0</v>
      </c>
      <c r="Z45" s="114">
        <v>0</v>
      </c>
      <c r="AA45" s="114">
        <v>0</v>
      </c>
      <c r="AB45" s="114">
        <v>0</v>
      </c>
      <c r="AC45" s="114">
        <v>0</v>
      </c>
      <c r="AD45" s="114">
        <v>0</v>
      </c>
      <c r="AE45" s="114">
        <v>0</v>
      </c>
      <c r="AF45" s="114">
        <v>0</v>
      </c>
      <c r="AG45" s="114">
        <v>0</v>
      </c>
      <c r="AH45" s="114">
        <v>0</v>
      </c>
      <c r="AI45" s="114">
        <v>0</v>
      </c>
      <c r="AJ45" s="115">
        <f t="shared" si="0"/>
        <v>3084</v>
      </c>
      <c r="AM45" s="122"/>
    </row>
    <row r="46" spans="1:39" ht="20.100000000000001" customHeight="1">
      <c r="A46" s="111">
        <v>113</v>
      </c>
      <c r="B46" s="112" t="s">
        <v>750</v>
      </c>
      <c r="C46" s="113" t="s">
        <v>14927</v>
      </c>
      <c r="D46" s="114">
        <v>0</v>
      </c>
      <c r="E46" s="114">
        <v>0</v>
      </c>
      <c r="F46" s="114">
        <v>0</v>
      </c>
      <c r="G46" s="114">
        <v>0</v>
      </c>
      <c r="H46" s="114">
        <v>0</v>
      </c>
      <c r="I46" s="114">
        <v>0</v>
      </c>
      <c r="J46" s="114">
        <v>0</v>
      </c>
      <c r="K46" s="114">
        <v>0</v>
      </c>
      <c r="L46" s="114">
        <v>0</v>
      </c>
      <c r="M46" s="114">
        <v>0</v>
      </c>
      <c r="N46" s="114">
        <v>0</v>
      </c>
      <c r="O46" s="114">
        <v>0</v>
      </c>
      <c r="P46" s="114">
        <v>0</v>
      </c>
      <c r="Q46" s="114">
        <v>0</v>
      </c>
      <c r="R46" s="114">
        <v>0</v>
      </c>
      <c r="S46" s="114">
        <v>0</v>
      </c>
      <c r="T46" s="114">
        <v>0</v>
      </c>
      <c r="U46" s="114">
        <v>0</v>
      </c>
      <c r="V46" s="114">
        <v>0</v>
      </c>
      <c r="W46" s="114">
        <v>0</v>
      </c>
      <c r="X46" s="114">
        <v>0</v>
      </c>
      <c r="Y46" s="114">
        <v>0</v>
      </c>
      <c r="Z46" s="114">
        <v>0</v>
      </c>
      <c r="AA46" s="114">
        <v>0</v>
      </c>
      <c r="AB46" s="114">
        <v>0</v>
      </c>
      <c r="AC46" s="114">
        <v>0</v>
      </c>
      <c r="AD46" s="114">
        <v>0</v>
      </c>
      <c r="AE46" s="114">
        <v>0</v>
      </c>
      <c r="AF46" s="114">
        <v>0</v>
      </c>
      <c r="AG46" s="114">
        <v>0</v>
      </c>
      <c r="AH46" s="114">
        <v>0</v>
      </c>
      <c r="AI46" s="114">
        <v>0</v>
      </c>
      <c r="AJ46" s="115">
        <f t="shared" si="0"/>
        <v>0</v>
      </c>
      <c r="AM46" s="122"/>
    </row>
    <row r="47" spans="1:39" ht="20.100000000000001" customHeight="1">
      <c r="A47" s="111">
        <v>115</v>
      </c>
      <c r="B47" s="112" t="s">
        <v>751</v>
      </c>
      <c r="C47" s="113" t="s">
        <v>14927</v>
      </c>
      <c r="D47" s="114">
        <v>0</v>
      </c>
      <c r="E47" s="114">
        <v>0</v>
      </c>
      <c r="F47" s="114">
        <v>0</v>
      </c>
      <c r="G47" s="114">
        <v>0</v>
      </c>
      <c r="H47" s="114">
        <v>0</v>
      </c>
      <c r="I47" s="114">
        <v>0</v>
      </c>
      <c r="J47" s="114">
        <v>0</v>
      </c>
      <c r="K47" s="114">
        <v>0</v>
      </c>
      <c r="L47" s="114">
        <v>0</v>
      </c>
      <c r="M47" s="114">
        <v>0</v>
      </c>
      <c r="N47" s="114">
        <v>0</v>
      </c>
      <c r="O47" s="114">
        <v>0</v>
      </c>
      <c r="P47" s="114">
        <v>0</v>
      </c>
      <c r="Q47" s="114">
        <v>0</v>
      </c>
      <c r="R47" s="114">
        <v>0</v>
      </c>
      <c r="S47" s="114">
        <v>0</v>
      </c>
      <c r="T47" s="114">
        <v>0</v>
      </c>
      <c r="U47" s="114">
        <v>0</v>
      </c>
      <c r="V47" s="114">
        <v>0</v>
      </c>
      <c r="W47" s="114">
        <v>0</v>
      </c>
      <c r="X47" s="114">
        <v>0</v>
      </c>
      <c r="Y47" s="114">
        <v>0</v>
      </c>
      <c r="Z47" s="114">
        <v>0</v>
      </c>
      <c r="AA47" s="114">
        <v>0</v>
      </c>
      <c r="AB47" s="114">
        <v>0</v>
      </c>
      <c r="AC47" s="114">
        <v>0</v>
      </c>
      <c r="AD47" s="114">
        <v>0</v>
      </c>
      <c r="AE47" s="114">
        <v>0</v>
      </c>
      <c r="AF47" s="114">
        <v>0</v>
      </c>
      <c r="AG47" s="114">
        <v>0</v>
      </c>
      <c r="AH47" s="114">
        <v>0</v>
      </c>
      <c r="AI47" s="114">
        <v>0</v>
      </c>
      <c r="AJ47" s="115">
        <f t="shared" si="0"/>
        <v>0</v>
      </c>
      <c r="AM47" s="122"/>
    </row>
    <row r="48" spans="1:39" ht="20.100000000000001" customHeight="1">
      <c r="A48" s="111">
        <v>117</v>
      </c>
      <c r="B48" s="112" t="s">
        <v>752</v>
      </c>
      <c r="C48" s="113" t="s">
        <v>14927</v>
      </c>
      <c r="D48" s="114">
        <v>0</v>
      </c>
      <c r="E48" s="114">
        <v>0</v>
      </c>
      <c r="F48" s="114">
        <v>8208300.5700000003</v>
      </c>
      <c r="G48" s="114">
        <v>2245</v>
      </c>
      <c r="H48" s="114">
        <v>0</v>
      </c>
      <c r="I48" s="114">
        <v>13450</v>
      </c>
      <c r="J48" s="114">
        <v>8774.17</v>
      </c>
      <c r="K48" s="114">
        <v>8221.5</v>
      </c>
      <c r="L48" s="114">
        <v>0</v>
      </c>
      <c r="M48" s="114">
        <v>0</v>
      </c>
      <c r="N48" s="114">
        <v>160</v>
      </c>
      <c r="O48" s="114">
        <v>5994.31</v>
      </c>
      <c r="P48" s="114">
        <v>0</v>
      </c>
      <c r="Q48" s="114">
        <v>0</v>
      </c>
      <c r="R48" s="114">
        <v>0</v>
      </c>
      <c r="S48" s="114">
        <v>0</v>
      </c>
      <c r="T48" s="114">
        <v>0</v>
      </c>
      <c r="U48" s="114">
        <v>0</v>
      </c>
      <c r="V48" s="114">
        <v>0</v>
      </c>
      <c r="W48" s="114">
        <v>0</v>
      </c>
      <c r="X48" s="114">
        <v>0</v>
      </c>
      <c r="Y48" s="114">
        <v>0</v>
      </c>
      <c r="Z48" s="114">
        <v>0</v>
      </c>
      <c r="AA48" s="114">
        <v>0</v>
      </c>
      <c r="AB48" s="114">
        <v>0</v>
      </c>
      <c r="AC48" s="114">
        <v>0</v>
      </c>
      <c r="AD48" s="114">
        <v>0</v>
      </c>
      <c r="AE48" s="114">
        <v>0</v>
      </c>
      <c r="AF48" s="114">
        <v>0</v>
      </c>
      <c r="AG48" s="114">
        <v>0</v>
      </c>
      <c r="AH48" s="114">
        <v>0</v>
      </c>
      <c r="AI48" s="114">
        <v>0</v>
      </c>
      <c r="AJ48" s="115">
        <f t="shared" si="0"/>
        <v>8247145.5499999998</v>
      </c>
      <c r="AM48" s="122"/>
    </row>
    <row r="49" spans="1:39" ht="20.100000000000001" customHeight="1">
      <c r="A49" s="111">
        <v>119</v>
      </c>
      <c r="B49" s="112" t="s">
        <v>753</v>
      </c>
      <c r="C49" s="113" t="s">
        <v>14927</v>
      </c>
      <c r="D49" s="114">
        <v>0</v>
      </c>
      <c r="E49" s="114">
        <v>0</v>
      </c>
      <c r="F49" s="114">
        <v>0</v>
      </c>
      <c r="G49" s="114">
        <v>0</v>
      </c>
      <c r="H49" s="114">
        <v>0</v>
      </c>
      <c r="I49" s="114">
        <v>2650</v>
      </c>
      <c r="J49" s="114">
        <v>0</v>
      </c>
      <c r="K49" s="114">
        <v>0</v>
      </c>
      <c r="L49" s="114">
        <v>0</v>
      </c>
      <c r="M49" s="114">
        <v>0</v>
      </c>
      <c r="N49" s="114">
        <v>0</v>
      </c>
      <c r="O49" s="114">
        <v>0</v>
      </c>
      <c r="P49" s="114">
        <v>0</v>
      </c>
      <c r="Q49" s="114">
        <v>0</v>
      </c>
      <c r="R49" s="114">
        <v>0</v>
      </c>
      <c r="S49" s="114">
        <v>0</v>
      </c>
      <c r="T49" s="114">
        <v>0</v>
      </c>
      <c r="U49" s="114">
        <v>0</v>
      </c>
      <c r="V49" s="114">
        <v>0</v>
      </c>
      <c r="W49" s="114">
        <v>0</v>
      </c>
      <c r="X49" s="114">
        <v>0</v>
      </c>
      <c r="Y49" s="114">
        <v>0</v>
      </c>
      <c r="Z49" s="114">
        <v>0</v>
      </c>
      <c r="AA49" s="114">
        <v>0</v>
      </c>
      <c r="AB49" s="114">
        <v>0</v>
      </c>
      <c r="AC49" s="114">
        <v>0</v>
      </c>
      <c r="AD49" s="114">
        <v>0</v>
      </c>
      <c r="AE49" s="114">
        <v>0</v>
      </c>
      <c r="AF49" s="114">
        <v>0</v>
      </c>
      <c r="AG49" s="114">
        <v>0</v>
      </c>
      <c r="AH49" s="114">
        <v>0</v>
      </c>
      <c r="AI49" s="114">
        <v>0</v>
      </c>
      <c r="AJ49" s="115">
        <f t="shared" si="0"/>
        <v>2650</v>
      </c>
      <c r="AM49" s="122"/>
    </row>
    <row r="50" spans="1:39" ht="20.100000000000001" customHeight="1">
      <c r="A50" s="111">
        <v>121</v>
      </c>
      <c r="B50" s="112" t="s">
        <v>754</v>
      </c>
      <c r="C50" s="113" t="s">
        <v>14927</v>
      </c>
      <c r="D50" s="114">
        <v>0</v>
      </c>
      <c r="E50" s="114">
        <v>0</v>
      </c>
      <c r="F50" s="114">
        <v>0</v>
      </c>
      <c r="G50" s="114">
        <v>0</v>
      </c>
      <c r="H50" s="114">
        <v>0</v>
      </c>
      <c r="I50" s="114">
        <v>0</v>
      </c>
      <c r="J50" s="114">
        <v>0</v>
      </c>
      <c r="K50" s="114">
        <v>0</v>
      </c>
      <c r="L50" s="114">
        <v>0</v>
      </c>
      <c r="M50" s="114">
        <v>0</v>
      </c>
      <c r="N50" s="114">
        <v>0</v>
      </c>
      <c r="O50" s="114">
        <v>0</v>
      </c>
      <c r="P50" s="114">
        <v>0</v>
      </c>
      <c r="Q50" s="114">
        <v>0</v>
      </c>
      <c r="R50" s="114">
        <v>0</v>
      </c>
      <c r="S50" s="114">
        <v>0</v>
      </c>
      <c r="T50" s="114">
        <v>0</v>
      </c>
      <c r="U50" s="114">
        <v>0</v>
      </c>
      <c r="V50" s="114">
        <v>0</v>
      </c>
      <c r="W50" s="114">
        <v>0</v>
      </c>
      <c r="X50" s="114">
        <v>0</v>
      </c>
      <c r="Y50" s="114">
        <v>0</v>
      </c>
      <c r="Z50" s="114">
        <v>0</v>
      </c>
      <c r="AA50" s="114">
        <v>0</v>
      </c>
      <c r="AB50" s="114">
        <v>0</v>
      </c>
      <c r="AC50" s="114">
        <v>0</v>
      </c>
      <c r="AD50" s="114">
        <v>0</v>
      </c>
      <c r="AE50" s="114">
        <v>0</v>
      </c>
      <c r="AF50" s="114">
        <v>0</v>
      </c>
      <c r="AG50" s="114">
        <v>0</v>
      </c>
      <c r="AH50" s="114">
        <v>0</v>
      </c>
      <c r="AI50" s="114">
        <v>0</v>
      </c>
      <c r="AJ50" s="115">
        <f t="shared" si="0"/>
        <v>0</v>
      </c>
      <c r="AM50" s="122"/>
    </row>
    <row r="51" spans="1:39" ht="20.100000000000001" customHeight="1">
      <c r="A51" s="111">
        <v>124</v>
      </c>
      <c r="B51" s="112" t="s">
        <v>755</v>
      </c>
      <c r="C51" s="113" t="s">
        <v>14927</v>
      </c>
      <c r="D51" s="114">
        <v>0</v>
      </c>
      <c r="E51" s="114">
        <v>0</v>
      </c>
      <c r="F51" s="114">
        <v>0</v>
      </c>
      <c r="G51" s="114">
        <v>0</v>
      </c>
      <c r="H51" s="114">
        <v>0</v>
      </c>
      <c r="I51" s="114">
        <v>0</v>
      </c>
      <c r="J51" s="114">
        <v>0</v>
      </c>
      <c r="K51" s="114">
        <v>0</v>
      </c>
      <c r="L51" s="114">
        <v>0</v>
      </c>
      <c r="M51" s="114">
        <v>0</v>
      </c>
      <c r="N51" s="114">
        <v>0</v>
      </c>
      <c r="O51" s="114">
        <v>0</v>
      </c>
      <c r="P51" s="114">
        <v>0</v>
      </c>
      <c r="Q51" s="114">
        <v>0</v>
      </c>
      <c r="R51" s="114">
        <v>0</v>
      </c>
      <c r="S51" s="114">
        <v>0</v>
      </c>
      <c r="T51" s="114">
        <v>0</v>
      </c>
      <c r="U51" s="114">
        <v>0</v>
      </c>
      <c r="V51" s="114">
        <v>0</v>
      </c>
      <c r="W51" s="114">
        <v>0</v>
      </c>
      <c r="X51" s="114">
        <v>0</v>
      </c>
      <c r="Y51" s="114">
        <v>0</v>
      </c>
      <c r="Z51" s="114">
        <v>0</v>
      </c>
      <c r="AA51" s="114">
        <v>0</v>
      </c>
      <c r="AB51" s="114">
        <v>0</v>
      </c>
      <c r="AC51" s="114">
        <v>0</v>
      </c>
      <c r="AD51" s="114">
        <v>0</v>
      </c>
      <c r="AE51" s="114">
        <v>0</v>
      </c>
      <c r="AF51" s="114">
        <v>0</v>
      </c>
      <c r="AG51" s="114">
        <v>0</v>
      </c>
      <c r="AH51" s="114">
        <v>0</v>
      </c>
      <c r="AI51" s="114">
        <v>0</v>
      </c>
      <c r="AJ51" s="115">
        <f t="shared" si="0"/>
        <v>0</v>
      </c>
      <c r="AM51" s="122"/>
    </row>
    <row r="52" spans="1:39" ht="20.100000000000001" customHeight="1">
      <c r="A52" s="111">
        <v>129</v>
      </c>
      <c r="B52" s="112" t="s">
        <v>756</v>
      </c>
      <c r="C52" s="113" t="s">
        <v>14927</v>
      </c>
      <c r="D52" s="114">
        <v>0</v>
      </c>
      <c r="E52" s="114">
        <v>0</v>
      </c>
      <c r="F52" s="114">
        <v>736893</v>
      </c>
      <c r="G52" s="114">
        <v>0</v>
      </c>
      <c r="H52" s="114">
        <v>0</v>
      </c>
      <c r="I52" s="114">
        <v>0</v>
      </c>
      <c r="J52" s="114">
        <v>0</v>
      </c>
      <c r="K52" s="114">
        <v>0</v>
      </c>
      <c r="L52" s="114">
        <v>0</v>
      </c>
      <c r="M52" s="114">
        <v>0</v>
      </c>
      <c r="N52" s="114">
        <v>0</v>
      </c>
      <c r="O52" s="114">
        <v>0</v>
      </c>
      <c r="P52" s="114">
        <v>0</v>
      </c>
      <c r="Q52" s="114">
        <v>0</v>
      </c>
      <c r="R52" s="114">
        <v>0</v>
      </c>
      <c r="S52" s="114">
        <v>0</v>
      </c>
      <c r="T52" s="114">
        <v>0</v>
      </c>
      <c r="U52" s="114">
        <v>0</v>
      </c>
      <c r="V52" s="114">
        <v>0</v>
      </c>
      <c r="W52" s="114">
        <v>0</v>
      </c>
      <c r="X52" s="114">
        <v>0</v>
      </c>
      <c r="Y52" s="114">
        <v>0</v>
      </c>
      <c r="Z52" s="114">
        <v>0</v>
      </c>
      <c r="AA52" s="114">
        <v>0</v>
      </c>
      <c r="AB52" s="114">
        <v>0</v>
      </c>
      <c r="AC52" s="114">
        <v>0</v>
      </c>
      <c r="AD52" s="114">
        <v>0</v>
      </c>
      <c r="AE52" s="114">
        <v>0</v>
      </c>
      <c r="AF52" s="114">
        <v>0</v>
      </c>
      <c r="AG52" s="114">
        <v>0</v>
      </c>
      <c r="AH52" s="114">
        <v>0</v>
      </c>
      <c r="AI52" s="114">
        <v>0</v>
      </c>
      <c r="AJ52" s="115">
        <f t="shared" si="0"/>
        <v>736893</v>
      </c>
      <c r="AM52" s="122"/>
    </row>
    <row r="53" spans="1:39" ht="20.100000000000001" customHeight="1">
      <c r="A53" s="111">
        <v>130</v>
      </c>
      <c r="B53" s="112" t="s">
        <v>757</v>
      </c>
      <c r="C53" s="113" t="s">
        <v>14927</v>
      </c>
      <c r="D53" s="114">
        <v>0</v>
      </c>
      <c r="E53" s="114">
        <v>0</v>
      </c>
      <c r="F53" s="114">
        <v>10278740.49</v>
      </c>
      <c r="G53" s="114">
        <v>3763163.37</v>
      </c>
      <c r="H53" s="114">
        <v>0</v>
      </c>
      <c r="I53" s="114">
        <v>0</v>
      </c>
      <c r="J53" s="114">
        <v>943635.19</v>
      </c>
      <c r="K53" s="114">
        <v>0</v>
      </c>
      <c r="L53" s="114">
        <v>0</v>
      </c>
      <c r="M53" s="114">
        <v>0</v>
      </c>
      <c r="N53" s="114">
        <v>0</v>
      </c>
      <c r="O53" s="114">
        <v>0</v>
      </c>
      <c r="P53" s="114">
        <v>0</v>
      </c>
      <c r="Q53" s="114">
        <v>0</v>
      </c>
      <c r="R53" s="114">
        <v>0</v>
      </c>
      <c r="S53" s="114">
        <v>0</v>
      </c>
      <c r="T53" s="114">
        <v>0</v>
      </c>
      <c r="U53" s="114">
        <v>0</v>
      </c>
      <c r="V53" s="114">
        <v>0</v>
      </c>
      <c r="W53" s="114">
        <v>0</v>
      </c>
      <c r="X53" s="114">
        <v>0</v>
      </c>
      <c r="Y53" s="114">
        <v>0</v>
      </c>
      <c r="Z53" s="114">
        <v>0</v>
      </c>
      <c r="AA53" s="114">
        <v>0</v>
      </c>
      <c r="AB53" s="114">
        <v>0</v>
      </c>
      <c r="AC53" s="114">
        <v>0</v>
      </c>
      <c r="AD53" s="114">
        <v>0</v>
      </c>
      <c r="AE53" s="114">
        <v>0</v>
      </c>
      <c r="AF53" s="114">
        <v>0</v>
      </c>
      <c r="AG53" s="114">
        <v>0</v>
      </c>
      <c r="AH53" s="114">
        <v>0</v>
      </c>
      <c r="AI53" s="114">
        <v>0</v>
      </c>
      <c r="AJ53" s="115">
        <f t="shared" si="0"/>
        <v>14985539.049999999</v>
      </c>
      <c r="AM53" s="122"/>
    </row>
    <row r="54" spans="1:39" ht="20.100000000000001" customHeight="1">
      <c r="A54" s="111">
        <v>132</v>
      </c>
      <c r="B54" s="112" t="s">
        <v>758</v>
      </c>
      <c r="C54" s="113" t="s">
        <v>14927</v>
      </c>
      <c r="D54" s="114">
        <v>0</v>
      </c>
      <c r="E54" s="114">
        <v>0</v>
      </c>
      <c r="F54" s="114">
        <v>17172</v>
      </c>
      <c r="G54" s="114">
        <v>27758.379999999997</v>
      </c>
      <c r="H54" s="114">
        <v>0</v>
      </c>
      <c r="I54" s="114">
        <v>5039.3</v>
      </c>
      <c r="J54" s="114">
        <v>16211058.77</v>
      </c>
      <c r="K54" s="114">
        <v>15705</v>
      </c>
      <c r="L54" s="114">
        <v>0</v>
      </c>
      <c r="M54" s="114">
        <v>0</v>
      </c>
      <c r="N54" s="114">
        <v>240784.32</v>
      </c>
      <c r="O54" s="114">
        <v>0</v>
      </c>
      <c r="P54" s="114">
        <v>0</v>
      </c>
      <c r="Q54" s="114">
        <v>0</v>
      </c>
      <c r="R54" s="114">
        <v>0</v>
      </c>
      <c r="S54" s="114">
        <v>0</v>
      </c>
      <c r="T54" s="114">
        <v>0</v>
      </c>
      <c r="U54" s="114">
        <v>0</v>
      </c>
      <c r="V54" s="114">
        <v>0</v>
      </c>
      <c r="W54" s="114">
        <v>0</v>
      </c>
      <c r="X54" s="114">
        <v>0</v>
      </c>
      <c r="Y54" s="114">
        <v>0</v>
      </c>
      <c r="Z54" s="114">
        <v>0</v>
      </c>
      <c r="AA54" s="114">
        <v>0</v>
      </c>
      <c r="AB54" s="114">
        <v>0</v>
      </c>
      <c r="AC54" s="114">
        <v>0</v>
      </c>
      <c r="AD54" s="114">
        <v>0</v>
      </c>
      <c r="AE54" s="114">
        <v>0</v>
      </c>
      <c r="AF54" s="114">
        <v>0</v>
      </c>
      <c r="AG54" s="114">
        <v>0</v>
      </c>
      <c r="AH54" s="114">
        <v>0</v>
      </c>
      <c r="AI54" s="114">
        <v>0</v>
      </c>
      <c r="AJ54" s="115">
        <f t="shared" si="0"/>
        <v>16517517.77</v>
      </c>
      <c r="AM54" s="122"/>
    </row>
    <row r="55" spans="1:39" ht="20.100000000000001" customHeight="1">
      <c r="A55" s="111">
        <v>133</v>
      </c>
      <c r="B55" s="112" t="s">
        <v>759</v>
      </c>
      <c r="C55" s="113" t="s">
        <v>14927</v>
      </c>
      <c r="D55" s="114">
        <v>0</v>
      </c>
      <c r="E55" s="114">
        <v>0</v>
      </c>
      <c r="F55" s="114">
        <v>1295675.3400000001</v>
      </c>
      <c r="G55" s="114">
        <v>146553</v>
      </c>
      <c r="H55" s="114">
        <v>0</v>
      </c>
      <c r="I55" s="114">
        <v>0</v>
      </c>
      <c r="J55" s="114">
        <v>0</v>
      </c>
      <c r="K55" s="114">
        <v>0</v>
      </c>
      <c r="L55" s="114">
        <v>0</v>
      </c>
      <c r="M55" s="114">
        <v>0</v>
      </c>
      <c r="N55" s="114">
        <v>0</v>
      </c>
      <c r="O55" s="114">
        <v>0</v>
      </c>
      <c r="P55" s="114">
        <v>0</v>
      </c>
      <c r="Q55" s="114">
        <v>0</v>
      </c>
      <c r="R55" s="114">
        <v>0</v>
      </c>
      <c r="S55" s="114">
        <v>0</v>
      </c>
      <c r="T55" s="114">
        <v>0</v>
      </c>
      <c r="U55" s="114">
        <v>0</v>
      </c>
      <c r="V55" s="114">
        <v>0</v>
      </c>
      <c r="W55" s="114">
        <v>0</v>
      </c>
      <c r="X55" s="114">
        <v>0</v>
      </c>
      <c r="Y55" s="114">
        <v>0</v>
      </c>
      <c r="Z55" s="114">
        <v>0</v>
      </c>
      <c r="AA55" s="114">
        <v>0</v>
      </c>
      <c r="AB55" s="114">
        <v>0</v>
      </c>
      <c r="AC55" s="114">
        <v>0</v>
      </c>
      <c r="AD55" s="114">
        <v>0</v>
      </c>
      <c r="AE55" s="114">
        <v>0</v>
      </c>
      <c r="AF55" s="114">
        <v>0</v>
      </c>
      <c r="AG55" s="114">
        <v>0</v>
      </c>
      <c r="AH55" s="114">
        <v>0</v>
      </c>
      <c r="AI55" s="114">
        <v>0</v>
      </c>
      <c r="AJ55" s="115">
        <f t="shared" si="0"/>
        <v>1442228.34</v>
      </c>
      <c r="AM55" s="122"/>
    </row>
    <row r="56" spans="1:39" ht="20.100000000000001" customHeight="1">
      <c r="A56" s="111">
        <v>134</v>
      </c>
      <c r="B56" s="112" t="s">
        <v>760</v>
      </c>
      <c r="C56" s="113" t="s">
        <v>14927</v>
      </c>
      <c r="D56" s="114">
        <v>0</v>
      </c>
      <c r="E56" s="114">
        <v>480</v>
      </c>
      <c r="F56" s="114">
        <v>30989351.260000002</v>
      </c>
      <c r="G56" s="114">
        <v>1871.5</v>
      </c>
      <c r="H56" s="114">
        <v>0</v>
      </c>
      <c r="I56" s="114">
        <v>0</v>
      </c>
      <c r="J56" s="114">
        <v>0</v>
      </c>
      <c r="K56" s="114">
        <v>0</v>
      </c>
      <c r="L56" s="114">
        <v>0</v>
      </c>
      <c r="M56" s="114">
        <v>0</v>
      </c>
      <c r="N56" s="114">
        <v>0</v>
      </c>
      <c r="O56" s="114">
        <v>0</v>
      </c>
      <c r="P56" s="114">
        <v>0</v>
      </c>
      <c r="Q56" s="114">
        <v>0</v>
      </c>
      <c r="R56" s="114">
        <v>0</v>
      </c>
      <c r="S56" s="114">
        <v>0</v>
      </c>
      <c r="T56" s="114">
        <v>0</v>
      </c>
      <c r="U56" s="114">
        <v>0</v>
      </c>
      <c r="V56" s="114">
        <v>0</v>
      </c>
      <c r="W56" s="114">
        <v>0</v>
      </c>
      <c r="X56" s="114">
        <v>0</v>
      </c>
      <c r="Y56" s="114">
        <v>0</v>
      </c>
      <c r="Z56" s="114">
        <v>0</v>
      </c>
      <c r="AA56" s="114">
        <v>0</v>
      </c>
      <c r="AB56" s="114">
        <v>0</v>
      </c>
      <c r="AC56" s="114">
        <v>0</v>
      </c>
      <c r="AD56" s="114">
        <v>0</v>
      </c>
      <c r="AE56" s="114">
        <v>0</v>
      </c>
      <c r="AF56" s="114">
        <v>0</v>
      </c>
      <c r="AG56" s="114">
        <v>0</v>
      </c>
      <c r="AH56" s="114">
        <v>0</v>
      </c>
      <c r="AI56" s="114">
        <v>0</v>
      </c>
      <c r="AJ56" s="115">
        <f t="shared" si="0"/>
        <v>30991702.760000002</v>
      </c>
      <c r="AM56" s="122"/>
    </row>
    <row r="57" spans="1:39" ht="20.100000000000001" customHeight="1">
      <c r="A57" s="204">
        <v>137</v>
      </c>
      <c r="B57" s="205" t="s">
        <v>761</v>
      </c>
      <c r="C57" s="206" t="s">
        <v>14927</v>
      </c>
      <c r="D57" s="207">
        <v>0</v>
      </c>
      <c r="E57" s="207">
        <v>0</v>
      </c>
      <c r="F57" s="207">
        <v>0</v>
      </c>
      <c r="G57" s="207">
        <v>0</v>
      </c>
      <c r="H57" s="207">
        <v>0</v>
      </c>
      <c r="I57" s="207">
        <v>50</v>
      </c>
      <c r="J57" s="207">
        <v>474595.31</v>
      </c>
      <c r="K57" s="207">
        <v>0</v>
      </c>
      <c r="L57" s="207">
        <v>0</v>
      </c>
      <c r="M57" s="207">
        <v>0</v>
      </c>
      <c r="N57" s="207">
        <v>0</v>
      </c>
      <c r="O57" s="207">
        <v>0</v>
      </c>
      <c r="P57" s="207">
        <v>0</v>
      </c>
      <c r="Q57" s="207">
        <v>0</v>
      </c>
      <c r="R57" s="207">
        <v>0</v>
      </c>
      <c r="S57" s="207">
        <v>0</v>
      </c>
      <c r="T57" s="207">
        <v>0</v>
      </c>
      <c r="U57" s="207">
        <v>0</v>
      </c>
      <c r="V57" s="207">
        <v>0</v>
      </c>
      <c r="W57" s="207">
        <v>0</v>
      </c>
      <c r="X57" s="207">
        <v>0</v>
      </c>
      <c r="Y57" s="207">
        <v>0</v>
      </c>
      <c r="Z57" s="207">
        <v>0</v>
      </c>
      <c r="AA57" s="207">
        <v>0</v>
      </c>
      <c r="AB57" s="207">
        <v>0</v>
      </c>
      <c r="AC57" s="207">
        <v>0</v>
      </c>
      <c r="AD57" s="207">
        <v>0</v>
      </c>
      <c r="AE57" s="207">
        <v>0</v>
      </c>
      <c r="AF57" s="207">
        <v>0</v>
      </c>
      <c r="AG57" s="207">
        <v>0</v>
      </c>
      <c r="AH57" s="207">
        <v>0</v>
      </c>
      <c r="AI57" s="207">
        <v>0</v>
      </c>
      <c r="AJ57" s="208">
        <f t="shared" si="0"/>
        <v>474645.31</v>
      </c>
      <c r="AM57" s="122"/>
    </row>
    <row r="58" spans="1:39" ht="20.100000000000001" customHeight="1">
      <c r="A58" s="204">
        <v>138</v>
      </c>
      <c r="B58" s="205" t="s">
        <v>762</v>
      </c>
      <c r="C58" s="206" t="s">
        <v>14927</v>
      </c>
      <c r="D58" s="207">
        <v>0</v>
      </c>
      <c r="E58" s="207">
        <v>0</v>
      </c>
      <c r="F58" s="207">
        <v>0</v>
      </c>
      <c r="G58" s="207">
        <v>0</v>
      </c>
      <c r="H58" s="207">
        <v>0</v>
      </c>
      <c r="I58" s="207">
        <v>0</v>
      </c>
      <c r="J58" s="207">
        <v>0</v>
      </c>
      <c r="K58" s="207">
        <v>0</v>
      </c>
      <c r="L58" s="207">
        <v>0</v>
      </c>
      <c r="M58" s="207">
        <v>0</v>
      </c>
      <c r="N58" s="207">
        <v>0</v>
      </c>
      <c r="O58" s="207">
        <v>0</v>
      </c>
      <c r="P58" s="207">
        <v>0</v>
      </c>
      <c r="Q58" s="207">
        <v>0</v>
      </c>
      <c r="R58" s="207">
        <v>0</v>
      </c>
      <c r="S58" s="207">
        <v>0</v>
      </c>
      <c r="T58" s="207">
        <v>0</v>
      </c>
      <c r="U58" s="207">
        <v>0</v>
      </c>
      <c r="V58" s="207">
        <v>0</v>
      </c>
      <c r="W58" s="207">
        <v>0</v>
      </c>
      <c r="X58" s="207">
        <v>0</v>
      </c>
      <c r="Y58" s="207">
        <v>0</v>
      </c>
      <c r="Z58" s="207">
        <v>0</v>
      </c>
      <c r="AA58" s="207">
        <v>0</v>
      </c>
      <c r="AB58" s="207">
        <v>0</v>
      </c>
      <c r="AC58" s="207">
        <v>0</v>
      </c>
      <c r="AD58" s="207">
        <v>0</v>
      </c>
      <c r="AE58" s="207">
        <v>0</v>
      </c>
      <c r="AF58" s="207">
        <v>0</v>
      </c>
      <c r="AG58" s="207">
        <v>0</v>
      </c>
      <c r="AH58" s="207">
        <v>0</v>
      </c>
      <c r="AI58" s="207">
        <v>0</v>
      </c>
      <c r="AJ58" s="208">
        <f t="shared" si="0"/>
        <v>0</v>
      </c>
      <c r="AM58" s="122"/>
    </row>
    <row r="59" spans="1:39" ht="20.100000000000001" customHeight="1">
      <c r="A59" s="204">
        <v>139</v>
      </c>
      <c r="B59" s="205" t="s">
        <v>763</v>
      </c>
      <c r="C59" s="206" t="s">
        <v>14927</v>
      </c>
      <c r="D59" s="207">
        <v>0</v>
      </c>
      <c r="E59" s="207">
        <v>0</v>
      </c>
      <c r="F59" s="207">
        <v>0</v>
      </c>
      <c r="G59" s="207">
        <v>20324.399999999998</v>
      </c>
      <c r="H59" s="207">
        <v>0</v>
      </c>
      <c r="I59" s="207">
        <v>0</v>
      </c>
      <c r="J59" s="207">
        <v>0</v>
      </c>
      <c r="K59" s="207">
        <v>0</v>
      </c>
      <c r="L59" s="207">
        <v>0</v>
      </c>
      <c r="M59" s="207">
        <v>0</v>
      </c>
      <c r="N59" s="207">
        <v>0</v>
      </c>
      <c r="O59" s="207">
        <v>0</v>
      </c>
      <c r="P59" s="207">
        <v>0</v>
      </c>
      <c r="Q59" s="207">
        <v>0</v>
      </c>
      <c r="R59" s="207">
        <v>0</v>
      </c>
      <c r="S59" s="207">
        <v>0</v>
      </c>
      <c r="T59" s="207">
        <v>0</v>
      </c>
      <c r="U59" s="207">
        <v>0</v>
      </c>
      <c r="V59" s="207">
        <v>0</v>
      </c>
      <c r="W59" s="207">
        <v>0</v>
      </c>
      <c r="X59" s="207">
        <v>0</v>
      </c>
      <c r="Y59" s="207">
        <v>0</v>
      </c>
      <c r="Z59" s="207">
        <v>0</v>
      </c>
      <c r="AA59" s="207">
        <v>0</v>
      </c>
      <c r="AB59" s="207">
        <v>0</v>
      </c>
      <c r="AC59" s="207">
        <v>0</v>
      </c>
      <c r="AD59" s="207">
        <v>0</v>
      </c>
      <c r="AE59" s="207">
        <v>0</v>
      </c>
      <c r="AF59" s="207">
        <v>0</v>
      </c>
      <c r="AG59" s="207">
        <v>0</v>
      </c>
      <c r="AH59" s="207">
        <v>0</v>
      </c>
      <c r="AI59" s="207">
        <v>0</v>
      </c>
      <c r="AJ59" s="208">
        <f t="shared" si="0"/>
        <v>20324.399999999998</v>
      </c>
      <c r="AM59" s="122"/>
    </row>
    <row r="60" spans="1:39" ht="20.100000000000001" customHeight="1">
      <c r="A60" s="204">
        <v>140</v>
      </c>
      <c r="B60" s="205" t="s">
        <v>764</v>
      </c>
      <c r="C60" s="206" t="s">
        <v>14927</v>
      </c>
      <c r="D60" s="207">
        <v>0</v>
      </c>
      <c r="E60" s="207">
        <v>0</v>
      </c>
      <c r="F60" s="207">
        <v>0</v>
      </c>
      <c r="G60" s="207">
        <v>1975.5500000000002</v>
      </c>
      <c r="H60" s="207">
        <v>0</v>
      </c>
      <c r="I60" s="207">
        <v>0</v>
      </c>
      <c r="J60" s="207">
        <v>0</v>
      </c>
      <c r="K60" s="207">
        <v>0</v>
      </c>
      <c r="L60" s="207">
        <v>0</v>
      </c>
      <c r="M60" s="207">
        <v>0</v>
      </c>
      <c r="N60" s="207">
        <v>0</v>
      </c>
      <c r="O60" s="207">
        <v>0</v>
      </c>
      <c r="P60" s="207">
        <v>0</v>
      </c>
      <c r="Q60" s="207">
        <v>0</v>
      </c>
      <c r="R60" s="207">
        <v>0</v>
      </c>
      <c r="S60" s="207">
        <v>0</v>
      </c>
      <c r="T60" s="207">
        <v>0</v>
      </c>
      <c r="U60" s="207">
        <v>0</v>
      </c>
      <c r="V60" s="207">
        <v>0</v>
      </c>
      <c r="W60" s="207">
        <v>0</v>
      </c>
      <c r="X60" s="207">
        <v>0</v>
      </c>
      <c r="Y60" s="207">
        <v>0</v>
      </c>
      <c r="Z60" s="207">
        <v>0</v>
      </c>
      <c r="AA60" s="207">
        <v>0</v>
      </c>
      <c r="AB60" s="207">
        <v>0</v>
      </c>
      <c r="AC60" s="207">
        <v>0</v>
      </c>
      <c r="AD60" s="207">
        <v>0</v>
      </c>
      <c r="AE60" s="207">
        <v>0</v>
      </c>
      <c r="AF60" s="207">
        <v>0</v>
      </c>
      <c r="AG60" s="207">
        <v>0</v>
      </c>
      <c r="AH60" s="207">
        <v>0</v>
      </c>
      <c r="AI60" s="207">
        <v>0</v>
      </c>
      <c r="AJ60" s="208">
        <f t="shared" si="0"/>
        <v>1975.5500000000002</v>
      </c>
      <c r="AM60" s="122"/>
    </row>
    <row r="61" spans="1:39" ht="20.100000000000001" customHeight="1">
      <c r="A61" s="204">
        <v>141</v>
      </c>
      <c r="B61" s="205" t="s">
        <v>765</v>
      </c>
      <c r="C61" s="206" t="s">
        <v>14927</v>
      </c>
      <c r="D61" s="207">
        <v>0</v>
      </c>
      <c r="E61" s="207">
        <v>0</v>
      </c>
      <c r="F61" s="207">
        <v>0</v>
      </c>
      <c r="G61" s="207">
        <v>0</v>
      </c>
      <c r="H61" s="207">
        <v>0</v>
      </c>
      <c r="I61" s="207">
        <v>0</v>
      </c>
      <c r="J61" s="207">
        <v>0</v>
      </c>
      <c r="K61" s="207">
        <v>0</v>
      </c>
      <c r="L61" s="207">
        <v>0</v>
      </c>
      <c r="M61" s="207">
        <v>0</v>
      </c>
      <c r="N61" s="207">
        <v>0</v>
      </c>
      <c r="O61" s="207">
        <v>0</v>
      </c>
      <c r="P61" s="207">
        <v>0</v>
      </c>
      <c r="Q61" s="207">
        <v>0</v>
      </c>
      <c r="R61" s="207">
        <v>0</v>
      </c>
      <c r="S61" s="207">
        <v>0</v>
      </c>
      <c r="T61" s="207">
        <v>0</v>
      </c>
      <c r="U61" s="207">
        <v>0</v>
      </c>
      <c r="V61" s="207">
        <v>0</v>
      </c>
      <c r="W61" s="207">
        <v>0</v>
      </c>
      <c r="X61" s="207">
        <v>0</v>
      </c>
      <c r="Y61" s="207">
        <v>0</v>
      </c>
      <c r="Z61" s="207">
        <v>0</v>
      </c>
      <c r="AA61" s="207">
        <v>0</v>
      </c>
      <c r="AB61" s="207">
        <v>0</v>
      </c>
      <c r="AC61" s="207">
        <v>0</v>
      </c>
      <c r="AD61" s="207">
        <v>0</v>
      </c>
      <c r="AE61" s="207">
        <v>0</v>
      </c>
      <c r="AF61" s="207">
        <v>0</v>
      </c>
      <c r="AG61" s="207">
        <v>0</v>
      </c>
      <c r="AH61" s="207">
        <v>0</v>
      </c>
      <c r="AI61" s="207">
        <v>0</v>
      </c>
      <c r="AJ61" s="208">
        <f t="shared" si="0"/>
        <v>0</v>
      </c>
      <c r="AM61" s="122"/>
    </row>
    <row r="62" spans="1:39" ht="20.100000000000001" customHeight="1">
      <c r="A62" s="204">
        <v>142</v>
      </c>
      <c r="B62" s="205" t="s">
        <v>766</v>
      </c>
      <c r="C62" s="206" t="s">
        <v>14927</v>
      </c>
      <c r="D62" s="207">
        <v>0</v>
      </c>
      <c r="E62" s="207">
        <v>0</v>
      </c>
      <c r="F62" s="207">
        <v>0</v>
      </c>
      <c r="G62" s="207">
        <v>0</v>
      </c>
      <c r="H62" s="207">
        <v>0</v>
      </c>
      <c r="I62" s="207">
        <v>0</v>
      </c>
      <c r="J62" s="207">
        <v>0</v>
      </c>
      <c r="K62" s="207">
        <v>0</v>
      </c>
      <c r="L62" s="207">
        <v>0</v>
      </c>
      <c r="M62" s="207">
        <v>0</v>
      </c>
      <c r="N62" s="207">
        <v>0</v>
      </c>
      <c r="O62" s="207">
        <v>0</v>
      </c>
      <c r="P62" s="207">
        <v>0</v>
      </c>
      <c r="Q62" s="207">
        <v>0</v>
      </c>
      <c r="R62" s="207">
        <v>0</v>
      </c>
      <c r="S62" s="207">
        <v>0</v>
      </c>
      <c r="T62" s="207">
        <v>0</v>
      </c>
      <c r="U62" s="207">
        <v>0</v>
      </c>
      <c r="V62" s="207">
        <v>0</v>
      </c>
      <c r="W62" s="207">
        <v>0</v>
      </c>
      <c r="X62" s="207">
        <v>0</v>
      </c>
      <c r="Y62" s="207">
        <v>0</v>
      </c>
      <c r="Z62" s="207">
        <v>0</v>
      </c>
      <c r="AA62" s="207">
        <v>0</v>
      </c>
      <c r="AB62" s="207">
        <v>0</v>
      </c>
      <c r="AC62" s="207">
        <v>0</v>
      </c>
      <c r="AD62" s="207">
        <v>0</v>
      </c>
      <c r="AE62" s="207">
        <v>0</v>
      </c>
      <c r="AF62" s="207">
        <v>0</v>
      </c>
      <c r="AG62" s="207">
        <v>0</v>
      </c>
      <c r="AH62" s="207">
        <v>0</v>
      </c>
      <c r="AI62" s="207">
        <v>0</v>
      </c>
      <c r="AJ62" s="208">
        <f t="shared" si="0"/>
        <v>0</v>
      </c>
      <c r="AM62" s="122"/>
    </row>
    <row r="63" spans="1:39" ht="20.100000000000001" customHeight="1">
      <c r="A63" s="204">
        <v>143</v>
      </c>
      <c r="B63" s="205" t="s">
        <v>99</v>
      </c>
      <c r="C63" s="206" t="s">
        <v>14927</v>
      </c>
      <c r="D63" s="207">
        <v>0</v>
      </c>
      <c r="E63" s="207">
        <v>0</v>
      </c>
      <c r="F63" s="207">
        <v>0</v>
      </c>
      <c r="G63" s="207">
        <v>0</v>
      </c>
      <c r="H63" s="207">
        <v>0</v>
      </c>
      <c r="I63" s="207">
        <v>0</v>
      </c>
      <c r="J63" s="207">
        <v>0</v>
      </c>
      <c r="K63" s="207">
        <v>0</v>
      </c>
      <c r="L63" s="207">
        <v>0</v>
      </c>
      <c r="M63" s="207">
        <v>0</v>
      </c>
      <c r="N63" s="207">
        <v>0</v>
      </c>
      <c r="O63" s="207">
        <v>0</v>
      </c>
      <c r="P63" s="207">
        <v>0</v>
      </c>
      <c r="Q63" s="207">
        <v>0</v>
      </c>
      <c r="R63" s="207">
        <v>0</v>
      </c>
      <c r="S63" s="207">
        <v>0</v>
      </c>
      <c r="T63" s="207">
        <v>0</v>
      </c>
      <c r="U63" s="207">
        <v>0</v>
      </c>
      <c r="V63" s="207">
        <v>0</v>
      </c>
      <c r="W63" s="207">
        <v>0</v>
      </c>
      <c r="X63" s="207">
        <v>0</v>
      </c>
      <c r="Y63" s="207">
        <v>0</v>
      </c>
      <c r="Z63" s="207">
        <v>0</v>
      </c>
      <c r="AA63" s="207">
        <v>0</v>
      </c>
      <c r="AB63" s="207">
        <v>0</v>
      </c>
      <c r="AC63" s="207">
        <v>0</v>
      </c>
      <c r="AD63" s="207">
        <v>0</v>
      </c>
      <c r="AE63" s="207">
        <v>0</v>
      </c>
      <c r="AF63" s="207">
        <v>0</v>
      </c>
      <c r="AG63" s="207">
        <v>0</v>
      </c>
      <c r="AH63" s="207">
        <v>0</v>
      </c>
      <c r="AI63" s="207">
        <v>0</v>
      </c>
      <c r="AJ63" s="208">
        <f t="shared" si="0"/>
        <v>0</v>
      </c>
      <c r="AM63" s="122"/>
    </row>
    <row r="64" spans="1:39" ht="20.100000000000001" customHeight="1">
      <c r="A64" s="204">
        <v>144</v>
      </c>
      <c r="B64" s="205" t="s">
        <v>767</v>
      </c>
      <c r="C64" s="206" t="s">
        <v>14927</v>
      </c>
      <c r="D64" s="207">
        <v>0</v>
      </c>
      <c r="E64" s="207">
        <v>0</v>
      </c>
      <c r="F64" s="207">
        <v>0</v>
      </c>
      <c r="G64" s="207">
        <v>5472.8</v>
      </c>
      <c r="H64" s="207">
        <v>0</v>
      </c>
      <c r="I64" s="207">
        <v>0</v>
      </c>
      <c r="J64" s="207">
        <v>0</v>
      </c>
      <c r="K64" s="207">
        <v>0</v>
      </c>
      <c r="L64" s="207">
        <v>0</v>
      </c>
      <c r="M64" s="207">
        <v>0</v>
      </c>
      <c r="N64" s="207">
        <v>0</v>
      </c>
      <c r="O64" s="207">
        <v>0</v>
      </c>
      <c r="P64" s="207">
        <v>0</v>
      </c>
      <c r="Q64" s="207">
        <v>0</v>
      </c>
      <c r="R64" s="207">
        <v>0</v>
      </c>
      <c r="S64" s="207">
        <v>0</v>
      </c>
      <c r="T64" s="207">
        <v>0</v>
      </c>
      <c r="U64" s="207">
        <v>0</v>
      </c>
      <c r="V64" s="207">
        <v>0</v>
      </c>
      <c r="W64" s="207">
        <v>0</v>
      </c>
      <c r="X64" s="207">
        <v>0</v>
      </c>
      <c r="Y64" s="207">
        <v>0</v>
      </c>
      <c r="Z64" s="207">
        <v>0</v>
      </c>
      <c r="AA64" s="207">
        <v>0</v>
      </c>
      <c r="AB64" s="207">
        <v>0</v>
      </c>
      <c r="AC64" s="207">
        <v>0</v>
      </c>
      <c r="AD64" s="207">
        <v>0</v>
      </c>
      <c r="AE64" s="207">
        <v>0</v>
      </c>
      <c r="AF64" s="207">
        <v>0</v>
      </c>
      <c r="AG64" s="207">
        <v>0</v>
      </c>
      <c r="AH64" s="207">
        <v>0</v>
      </c>
      <c r="AI64" s="207">
        <v>0</v>
      </c>
      <c r="AJ64" s="208">
        <f t="shared" si="0"/>
        <v>5472.8</v>
      </c>
      <c r="AM64" s="122"/>
    </row>
    <row r="65" spans="1:39" ht="20.100000000000001" customHeight="1">
      <c r="A65" s="204">
        <v>145</v>
      </c>
      <c r="B65" s="205" t="s">
        <v>101</v>
      </c>
      <c r="C65" s="206" t="s">
        <v>14927</v>
      </c>
      <c r="D65" s="207">
        <v>0</v>
      </c>
      <c r="E65" s="207">
        <v>0</v>
      </c>
      <c r="F65" s="207">
        <v>0</v>
      </c>
      <c r="G65" s="207">
        <v>0</v>
      </c>
      <c r="H65" s="207">
        <v>0</v>
      </c>
      <c r="I65" s="207">
        <v>0</v>
      </c>
      <c r="J65" s="207">
        <v>0</v>
      </c>
      <c r="K65" s="207">
        <v>0</v>
      </c>
      <c r="L65" s="207">
        <v>0</v>
      </c>
      <c r="M65" s="207">
        <v>0</v>
      </c>
      <c r="N65" s="207">
        <v>0</v>
      </c>
      <c r="O65" s="207">
        <v>0</v>
      </c>
      <c r="P65" s="207">
        <v>0</v>
      </c>
      <c r="Q65" s="207">
        <v>0</v>
      </c>
      <c r="R65" s="207">
        <v>0</v>
      </c>
      <c r="S65" s="207">
        <v>0</v>
      </c>
      <c r="T65" s="207">
        <v>0</v>
      </c>
      <c r="U65" s="207">
        <v>0</v>
      </c>
      <c r="V65" s="207">
        <v>0</v>
      </c>
      <c r="W65" s="207">
        <v>0</v>
      </c>
      <c r="X65" s="207">
        <v>0</v>
      </c>
      <c r="Y65" s="207">
        <v>0</v>
      </c>
      <c r="Z65" s="207">
        <v>0</v>
      </c>
      <c r="AA65" s="207">
        <v>0</v>
      </c>
      <c r="AB65" s="207">
        <v>0</v>
      </c>
      <c r="AC65" s="207">
        <v>0</v>
      </c>
      <c r="AD65" s="207">
        <v>0</v>
      </c>
      <c r="AE65" s="207">
        <v>0</v>
      </c>
      <c r="AF65" s="207">
        <v>0</v>
      </c>
      <c r="AG65" s="207">
        <v>0</v>
      </c>
      <c r="AH65" s="207">
        <v>0</v>
      </c>
      <c r="AI65" s="207">
        <v>0</v>
      </c>
      <c r="AJ65" s="208">
        <f t="shared" si="0"/>
        <v>0</v>
      </c>
      <c r="AM65" s="122"/>
    </row>
    <row r="66" spans="1:39" ht="20.100000000000001" customHeight="1">
      <c r="A66" s="204">
        <v>146</v>
      </c>
      <c r="B66" s="205" t="s">
        <v>102</v>
      </c>
      <c r="C66" s="206" t="s">
        <v>14927</v>
      </c>
      <c r="D66" s="207">
        <v>0</v>
      </c>
      <c r="E66" s="207">
        <v>0</v>
      </c>
      <c r="F66" s="207">
        <v>0</v>
      </c>
      <c r="G66" s="207">
        <v>0</v>
      </c>
      <c r="H66" s="207">
        <v>0</v>
      </c>
      <c r="I66" s="207">
        <v>0</v>
      </c>
      <c r="J66" s="207">
        <v>0</v>
      </c>
      <c r="K66" s="207">
        <v>0</v>
      </c>
      <c r="L66" s="207">
        <v>0</v>
      </c>
      <c r="M66" s="207">
        <v>0</v>
      </c>
      <c r="N66" s="207">
        <v>0</v>
      </c>
      <c r="O66" s="207">
        <v>0</v>
      </c>
      <c r="P66" s="207">
        <v>0</v>
      </c>
      <c r="Q66" s="207">
        <v>0</v>
      </c>
      <c r="R66" s="207">
        <v>0</v>
      </c>
      <c r="S66" s="207">
        <v>0</v>
      </c>
      <c r="T66" s="207">
        <v>0</v>
      </c>
      <c r="U66" s="207">
        <v>0</v>
      </c>
      <c r="V66" s="207">
        <v>0</v>
      </c>
      <c r="W66" s="207">
        <v>0</v>
      </c>
      <c r="X66" s="207">
        <v>0</v>
      </c>
      <c r="Y66" s="207">
        <v>0</v>
      </c>
      <c r="Z66" s="207">
        <v>0</v>
      </c>
      <c r="AA66" s="207">
        <v>0</v>
      </c>
      <c r="AB66" s="207">
        <v>0</v>
      </c>
      <c r="AC66" s="207">
        <v>0</v>
      </c>
      <c r="AD66" s="207">
        <v>0</v>
      </c>
      <c r="AE66" s="207">
        <v>0</v>
      </c>
      <c r="AF66" s="207">
        <v>0</v>
      </c>
      <c r="AG66" s="207">
        <v>0</v>
      </c>
      <c r="AH66" s="207">
        <v>0</v>
      </c>
      <c r="AI66" s="207">
        <v>0</v>
      </c>
      <c r="AJ66" s="208">
        <f t="shared" si="0"/>
        <v>0</v>
      </c>
      <c r="AM66" s="122"/>
    </row>
    <row r="67" spans="1:39" ht="20.100000000000001" customHeight="1">
      <c r="A67" s="204">
        <v>147</v>
      </c>
      <c r="B67" s="205" t="s">
        <v>768</v>
      </c>
      <c r="C67" s="206" t="s">
        <v>14927</v>
      </c>
      <c r="D67" s="207">
        <v>0</v>
      </c>
      <c r="E67" s="207">
        <v>0</v>
      </c>
      <c r="F67" s="207">
        <v>0</v>
      </c>
      <c r="G67" s="207">
        <v>0</v>
      </c>
      <c r="H67" s="207">
        <v>0</v>
      </c>
      <c r="I67" s="207">
        <v>0</v>
      </c>
      <c r="J67" s="207">
        <v>0</v>
      </c>
      <c r="K67" s="207">
        <v>0</v>
      </c>
      <c r="L67" s="207">
        <v>0</v>
      </c>
      <c r="M67" s="207">
        <v>0</v>
      </c>
      <c r="N67" s="207">
        <v>0</v>
      </c>
      <c r="O67" s="207">
        <v>0</v>
      </c>
      <c r="P67" s="207">
        <v>0</v>
      </c>
      <c r="Q67" s="207">
        <v>0</v>
      </c>
      <c r="R67" s="207">
        <v>0</v>
      </c>
      <c r="S67" s="207">
        <v>0</v>
      </c>
      <c r="T67" s="207">
        <v>0</v>
      </c>
      <c r="U67" s="207">
        <v>0</v>
      </c>
      <c r="V67" s="207">
        <v>0</v>
      </c>
      <c r="W67" s="207">
        <v>0</v>
      </c>
      <c r="X67" s="207">
        <v>0</v>
      </c>
      <c r="Y67" s="207">
        <v>0</v>
      </c>
      <c r="Z67" s="207">
        <v>0</v>
      </c>
      <c r="AA67" s="207">
        <v>0</v>
      </c>
      <c r="AB67" s="207">
        <v>0</v>
      </c>
      <c r="AC67" s="207">
        <v>0</v>
      </c>
      <c r="AD67" s="207">
        <v>0</v>
      </c>
      <c r="AE67" s="207">
        <v>0</v>
      </c>
      <c r="AF67" s="207">
        <v>0</v>
      </c>
      <c r="AG67" s="207">
        <v>0</v>
      </c>
      <c r="AH67" s="207">
        <v>0</v>
      </c>
      <c r="AI67" s="207">
        <v>0</v>
      </c>
      <c r="AJ67" s="208">
        <f t="shared" si="0"/>
        <v>0</v>
      </c>
      <c r="AM67" s="122"/>
    </row>
    <row r="68" spans="1:39" ht="20.100000000000001" customHeight="1">
      <c r="A68" s="204">
        <v>148</v>
      </c>
      <c r="B68" s="205" t="s">
        <v>769</v>
      </c>
      <c r="C68" s="206" t="s">
        <v>14927</v>
      </c>
      <c r="D68" s="207">
        <v>0</v>
      </c>
      <c r="E68" s="207">
        <v>0</v>
      </c>
      <c r="F68" s="207">
        <v>0</v>
      </c>
      <c r="G68" s="207">
        <v>0</v>
      </c>
      <c r="H68" s="207">
        <v>0</v>
      </c>
      <c r="I68" s="207">
        <v>0</v>
      </c>
      <c r="J68" s="207">
        <v>0</v>
      </c>
      <c r="K68" s="207">
        <v>0</v>
      </c>
      <c r="L68" s="207">
        <v>0</v>
      </c>
      <c r="M68" s="207">
        <v>0</v>
      </c>
      <c r="N68" s="207">
        <v>0</v>
      </c>
      <c r="O68" s="207">
        <v>0</v>
      </c>
      <c r="P68" s="207">
        <v>0</v>
      </c>
      <c r="Q68" s="207">
        <v>0</v>
      </c>
      <c r="R68" s="207">
        <v>0</v>
      </c>
      <c r="S68" s="207">
        <v>0</v>
      </c>
      <c r="T68" s="207">
        <v>0</v>
      </c>
      <c r="U68" s="207">
        <v>0</v>
      </c>
      <c r="V68" s="207">
        <v>0</v>
      </c>
      <c r="W68" s="207">
        <v>0</v>
      </c>
      <c r="X68" s="207">
        <v>0</v>
      </c>
      <c r="Y68" s="207">
        <v>0</v>
      </c>
      <c r="Z68" s="207">
        <v>0</v>
      </c>
      <c r="AA68" s="207">
        <v>0</v>
      </c>
      <c r="AB68" s="207">
        <v>0</v>
      </c>
      <c r="AC68" s="207">
        <v>0</v>
      </c>
      <c r="AD68" s="207">
        <v>0</v>
      </c>
      <c r="AE68" s="207">
        <v>0</v>
      </c>
      <c r="AF68" s="207">
        <v>0</v>
      </c>
      <c r="AG68" s="207">
        <v>0</v>
      </c>
      <c r="AH68" s="207">
        <v>0</v>
      </c>
      <c r="AI68" s="207">
        <v>0</v>
      </c>
      <c r="AJ68" s="208">
        <f t="shared" si="0"/>
        <v>0</v>
      </c>
      <c r="AM68" s="122"/>
    </row>
    <row r="69" spans="1:39" ht="20.100000000000001" customHeight="1">
      <c r="A69" s="111">
        <v>149</v>
      </c>
      <c r="B69" s="112" t="s">
        <v>770</v>
      </c>
      <c r="C69" s="113" t="s">
        <v>14927</v>
      </c>
      <c r="D69" s="114">
        <v>0</v>
      </c>
      <c r="E69" s="114">
        <v>0</v>
      </c>
      <c r="F69" s="114">
        <v>0</v>
      </c>
      <c r="G69" s="114">
        <v>83.52000000000001</v>
      </c>
      <c r="H69" s="114">
        <v>0</v>
      </c>
      <c r="I69" s="114">
        <v>0</v>
      </c>
      <c r="J69" s="114">
        <v>0</v>
      </c>
      <c r="K69" s="114">
        <v>0</v>
      </c>
      <c r="L69" s="114">
        <v>0</v>
      </c>
      <c r="M69" s="114">
        <v>0</v>
      </c>
      <c r="N69" s="114">
        <v>0</v>
      </c>
      <c r="O69" s="114">
        <v>0</v>
      </c>
      <c r="P69" s="114">
        <v>0</v>
      </c>
      <c r="Q69" s="114">
        <v>0</v>
      </c>
      <c r="R69" s="114">
        <v>0</v>
      </c>
      <c r="S69" s="114">
        <v>0</v>
      </c>
      <c r="T69" s="114">
        <v>0</v>
      </c>
      <c r="U69" s="114">
        <v>0</v>
      </c>
      <c r="V69" s="114">
        <v>0</v>
      </c>
      <c r="W69" s="114">
        <v>0</v>
      </c>
      <c r="X69" s="114">
        <v>0</v>
      </c>
      <c r="Y69" s="114">
        <v>0</v>
      </c>
      <c r="Z69" s="114">
        <v>0</v>
      </c>
      <c r="AA69" s="114">
        <v>0</v>
      </c>
      <c r="AB69" s="114">
        <v>0</v>
      </c>
      <c r="AC69" s="114">
        <v>0</v>
      </c>
      <c r="AD69" s="114">
        <v>0</v>
      </c>
      <c r="AE69" s="114">
        <v>0</v>
      </c>
      <c r="AF69" s="114">
        <v>0</v>
      </c>
      <c r="AG69" s="114">
        <v>0</v>
      </c>
      <c r="AH69" s="114">
        <v>0</v>
      </c>
      <c r="AI69" s="114">
        <v>0</v>
      </c>
      <c r="AJ69" s="115">
        <f t="shared" si="0"/>
        <v>83.52000000000001</v>
      </c>
      <c r="AM69" s="122"/>
    </row>
    <row r="70" spans="1:39" ht="20.100000000000001" customHeight="1">
      <c r="A70" s="111">
        <v>150</v>
      </c>
      <c r="B70" s="112" t="s">
        <v>106</v>
      </c>
      <c r="C70" s="113" t="s">
        <v>14927</v>
      </c>
      <c r="D70" s="114">
        <v>0</v>
      </c>
      <c r="E70" s="114">
        <v>0</v>
      </c>
      <c r="F70" s="114">
        <v>0</v>
      </c>
      <c r="G70" s="114">
        <v>0</v>
      </c>
      <c r="H70" s="114">
        <v>0</v>
      </c>
      <c r="I70" s="114">
        <v>0</v>
      </c>
      <c r="J70" s="114">
        <v>0</v>
      </c>
      <c r="K70" s="114">
        <v>0</v>
      </c>
      <c r="L70" s="114">
        <v>0</v>
      </c>
      <c r="M70" s="114">
        <v>0</v>
      </c>
      <c r="N70" s="114">
        <v>0</v>
      </c>
      <c r="O70" s="114">
        <v>0</v>
      </c>
      <c r="P70" s="114">
        <v>0</v>
      </c>
      <c r="Q70" s="114">
        <v>0</v>
      </c>
      <c r="R70" s="114">
        <v>0</v>
      </c>
      <c r="S70" s="114">
        <v>0</v>
      </c>
      <c r="T70" s="114">
        <v>0</v>
      </c>
      <c r="U70" s="114">
        <v>0</v>
      </c>
      <c r="V70" s="114">
        <v>0</v>
      </c>
      <c r="W70" s="114">
        <v>0</v>
      </c>
      <c r="X70" s="114">
        <v>0</v>
      </c>
      <c r="Y70" s="114">
        <v>0</v>
      </c>
      <c r="Z70" s="114">
        <v>0</v>
      </c>
      <c r="AA70" s="114">
        <v>0</v>
      </c>
      <c r="AB70" s="114">
        <v>0</v>
      </c>
      <c r="AC70" s="114">
        <v>0</v>
      </c>
      <c r="AD70" s="114">
        <v>0</v>
      </c>
      <c r="AE70" s="114">
        <v>0</v>
      </c>
      <c r="AF70" s="114">
        <v>0</v>
      </c>
      <c r="AG70" s="114">
        <v>0</v>
      </c>
      <c r="AH70" s="114">
        <v>0</v>
      </c>
      <c r="AI70" s="114">
        <v>0</v>
      </c>
      <c r="AJ70" s="115">
        <f t="shared" si="0"/>
        <v>0</v>
      </c>
      <c r="AM70" s="122"/>
    </row>
    <row r="71" spans="1:39" ht="20.100000000000001" customHeight="1">
      <c r="A71" s="111">
        <v>152</v>
      </c>
      <c r="B71" s="112" t="s">
        <v>771</v>
      </c>
      <c r="C71" s="113" t="s">
        <v>14927</v>
      </c>
      <c r="D71" s="114">
        <v>0</v>
      </c>
      <c r="E71" s="114">
        <v>0</v>
      </c>
      <c r="F71" s="114">
        <v>0</v>
      </c>
      <c r="G71" s="114">
        <v>16598.07</v>
      </c>
      <c r="H71" s="114">
        <v>0</v>
      </c>
      <c r="I71" s="114">
        <v>0</v>
      </c>
      <c r="J71" s="114">
        <v>0</v>
      </c>
      <c r="K71" s="114">
        <v>0</v>
      </c>
      <c r="L71" s="114">
        <v>0</v>
      </c>
      <c r="M71" s="114">
        <v>0</v>
      </c>
      <c r="N71" s="114">
        <v>0</v>
      </c>
      <c r="O71" s="114">
        <v>0</v>
      </c>
      <c r="P71" s="114">
        <v>601000</v>
      </c>
      <c r="Q71" s="114">
        <v>0</v>
      </c>
      <c r="R71" s="114">
        <v>0</v>
      </c>
      <c r="S71" s="114">
        <v>0</v>
      </c>
      <c r="T71" s="114">
        <v>0</v>
      </c>
      <c r="U71" s="114">
        <v>0</v>
      </c>
      <c r="V71" s="114">
        <v>0</v>
      </c>
      <c r="W71" s="114">
        <v>0</v>
      </c>
      <c r="X71" s="114">
        <v>0</v>
      </c>
      <c r="Y71" s="114">
        <v>0</v>
      </c>
      <c r="Z71" s="114">
        <v>0</v>
      </c>
      <c r="AA71" s="114">
        <v>0</v>
      </c>
      <c r="AB71" s="114">
        <v>0</v>
      </c>
      <c r="AC71" s="114">
        <v>0</v>
      </c>
      <c r="AD71" s="114">
        <v>0</v>
      </c>
      <c r="AE71" s="114">
        <v>0</v>
      </c>
      <c r="AF71" s="114">
        <v>0</v>
      </c>
      <c r="AG71" s="114">
        <v>0</v>
      </c>
      <c r="AH71" s="114">
        <v>0</v>
      </c>
      <c r="AI71" s="114">
        <v>0</v>
      </c>
      <c r="AJ71" s="115">
        <f t="shared" si="0"/>
        <v>617598.06999999995</v>
      </c>
      <c r="AM71" s="122"/>
    </row>
    <row r="72" spans="1:39" ht="20.100000000000001" customHeight="1">
      <c r="A72" s="111">
        <v>153</v>
      </c>
      <c r="B72" s="112" t="s">
        <v>772</v>
      </c>
      <c r="C72" s="113" t="s">
        <v>14927</v>
      </c>
      <c r="D72" s="114">
        <v>0</v>
      </c>
      <c r="E72" s="114">
        <v>0</v>
      </c>
      <c r="F72" s="114">
        <v>0</v>
      </c>
      <c r="G72" s="114">
        <v>0</v>
      </c>
      <c r="H72" s="114">
        <v>0</v>
      </c>
      <c r="I72" s="114">
        <v>0</v>
      </c>
      <c r="J72" s="114">
        <v>0</v>
      </c>
      <c r="K72" s="114">
        <v>0</v>
      </c>
      <c r="L72" s="114">
        <v>0</v>
      </c>
      <c r="M72" s="114">
        <v>0</v>
      </c>
      <c r="N72" s="114">
        <v>0</v>
      </c>
      <c r="O72" s="114">
        <v>0</v>
      </c>
      <c r="P72" s="114">
        <v>245026.5</v>
      </c>
      <c r="Q72" s="114">
        <v>0</v>
      </c>
      <c r="R72" s="114">
        <v>0</v>
      </c>
      <c r="S72" s="114">
        <v>0</v>
      </c>
      <c r="T72" s="114">
        <v>0</v>
      </c>
      <c r="U72" s="114">
        <v>0</v>
      </c>
      <c r="V72" s="114">
        <v>0</v>
      </c>
      <c r="W72" s="114">
        <v>0</v>
      </c>
      <c r="X72" s="114">
        <v>0</v>
      </c>
      <c r="Y72" s="114">
        <v>0</v>
      </c>
      <c r="Z72" s="114">
        <v>0</v>
      </c>
      <c r="AA72" s="114">
        <v>0</v>
      </c>
      <c r="AB72" s="114">
        <v>0</v>
      </c>
      <c r="AC72" s="114">
        <v>0</v>
      </c>
      <c r="AD72" s="114">
        <v>0</v>
      </c>
      <c r="AE72" s="114">
        <v>0</v>
      </c>
      <c r="AF72" s="114">
        <v>0</v>
      </c>
      <c r="AG72" s="114">
        <v>0</v>
      </c>
      <c r="AH72" s="114">
        <v>0</v>
      </c>
      <c r="AI72" s="114">
        <v>0</v>
      </c>
      <c r="AJ72" s="115">
        <f t="shared" si="0"/>
        <v>245026.5</v>
      </c>
      <c r="AM72" s="122"/>
    </row>
    <row r="73" spans="1:39" ht="20.100000000000001" customHeight="1">
      <c r="A73" s="111">
        <v>154</v>
      </c>
      <c r="B73" s="112" t="s">
        <v>773</v>
      </c>
      <c r="C73" s="113" t="s">
        <v>14927</v>
      </c>
      <c r="D73" s="114">
        <v>0</v>
      </c>
      <c r="E73" s="114">
        <v>0</v>
      </c>
      <c r="F73" s="114">
        <v>0</v>
      </c>
      <c r="G73" s="114">
        <v>0</v>
      </c>
      <c r="H73" s="114">
        <v>0</v>
      </c>
      <c r="I73" s="114">
        <v>0</v>
      </c>
      <c r="J73" s="114">
        <v>0</v>
      </c>
      <c r="K73" s="114">
        <v>0</v>
      </c>
      <c r="L73" s="114">
        <v>0</v>
      </c>
      <c r="M73" s="114">
        <v>0</v>
      </c>
      <c r="N73" s="114">
        <v>0</v>
      </c>
      <c r="O73" s="114">
        <v>0</v>
      </c>
      <c r="P73" s="114">
        <v>0</v>
      </c>
      <c r="Q73" s="114">
        <v>0</v>
      </c>
      <c r="R73" s="114">
        <v>0</v>
      </c>
      <c r="S73" s="114">
        <v>0</v>
      </c>
      <c r="T73" s="114">
        <v>0</v>
      </c>
      <c r="U73" s="114">
        <v>0</v>
      </c>
      <c r="V73" s="114">
        <v>0</v>
      </c>
      <c r="W73" s="114">
        <v>0</v>
      </c>
      <c r="X73" s="114">
        <v>0</v>
      </c>
      <c r="Y73" s="114">
        <v>0</v>
      </c>
      <c r="Z73" s="114">
        <v>0</v>
      </c>
      <c r="AA73" s="114">
        <v>0</v>
      </c>
      <c r="AB73" s="114">
        <v>0</v>
      </c>
      <c r="AC73" s="114">
        <v>0</v>
      </c>
      <c r="AD73" s="114">
        <v>0</v>
      </c>
      <c r="AE73" s="114">
        <v>0</v>
      </c>
      <c r="AF73" s="114">
        <v>0</v>
      </c>
      <c r="AG73" s="114">
        <v>0</v>
      </c>
      <c r="AH73" s="114">
        <v>0</v>
      </c>
      <c r="AI73" s="114">
        <v>0</v>
      </c>
      <c r="AJ73" s="115">
        <f t="shared" si="0"/>
        <v>0</v>
      </c>
      <c r="AM73" s="122"/>
    </row>
    <row r="74" spans="1:39" ht="20.100000000000001" customHeight="1">
      <c r="A74" s="111">
        <v>155</v>
      </c>
      <c r="B74" s="112" t="s">
        <v>774</v>
      </c>
      <c r="C74" s="113" t="s">
        <v>14927</v>
      </c>
      <c r="D74" s="114">
        <v>0</v>
      </c>
      <c r="E74" s="114">
        <v>0</v>
      </c>
      <c r="F74" s="114">
        <v>0</v>
      </c>
      <c r="G74" s="114">
        <v>4926.46</v>
      </c>
      <c r="H74" s="114">
        <v>0</v>
      </c>
      <c r="I74" s="114">
        <v>0</v>
      </c>
      <c r="J74" s="114">
        <v>0</v>
      </c>
      <c r="K74" s="114">
        <v>0</v>
      </c>
      <c r="L74" s="114">
        <v>0</v>
      </c>
      <c r="M74" s="114">
        <v>0</v>
      </c>
      <c r="N74" s="114">
        <v>0</v>
      </c>
      <c r="O74" s="114">
        <v>0</v>
      </c>
      <c r="P74" s="114">
        <v>0</v>
      </c>
      <c r="Q74" s="114">
        <v>0</v>
      </c>
      <c r="R74" s="114">
        <v>0</v>
      </c>
      <c r="S74" s="114">
        <v>0</v>
      </c>
      <c r="T74" s="114">
        <v>0</v>
      </c>
      <c r="U74" s="114">
        <v>0</v>
      </c>
      <c r="V74" s="114">
        <v>0</v>
      </c>
      <c r="W74" s="114">
        <v>0</v>
      </c>
      <c r="X74" s="114">
        <v>0</v>
      </c>
      <c r="Y74" s="114">
        <v>0</v>
      </c>
      <c r="Z74" s="114">
        <v>0</v>
      </c>
      <c r="AA74" s="114">
        <v>0</v>
      </c>
      <c r="AB74" s="114">
        <v>0</v>
      </c>
      <c r="AC74" s="114">
        <v>0</v>
      </c>
      <c r="AD74" s="114">
        <v>0</v>
      </c>
      <c r="AE74" s="114">
        <v>0</v>
      </c>
      <c r="AF74" s="114">
        <v>0</v>
      </c>
      <c r="AG74" s="114">
        <v>0</v>
      </c>
      <c r="AH74" s="114">
        <v>0</v>
      </c>
      <c r="AI74" s="114">
        <v>0</v>
      </c>
      <c r="AJ74" s="115">
        <f t="shared" si="0"/>
        <v>4926.46</v>
      </c>
      <c r="AM74" s="122"/>
    </row>
    <row r="75" spans="1:39" ht="20.100000000000001" customHeight="1">
      <c r="A75" s="111">
        <v>156</v>
      </c>
      <c r="B75" s="112" t="s">
        <v>775</v>
      </c>
      <c r="C75" s="113" t="s">
        <v>14927</v>
      </c>
      <c r="D75" s="114">
        <v>0</v>
      </c>
      <c r="E75" s="114">
        <v>0</v>
      </c>
      <c r="F75" s="114">
        <v>0</v>
      </c>
      <c r="G75" s="114">
        <v>0</v>
      </c>
      <c r="H75" s="114">
        <v>0</v>
      </c>
      <c r="I75" s="114">
        <v>0</v>
      </c>
      <c r="J75" s="114">
        <v>0</v>
      </c>
      <c r="K75" s="114">
        <v>0</v>
      </c>
      <c r="L75" s="114">
        <v>0</v>
      </c>
      <c r="M75" s="114">
        <v>0</v>
      </c>
      <c r="N75" s="114">
        <v>0</v>
      </c>
      <c r="O75" s="114">
        <v>0</v>
      </c>
      <c r="P75" s="114">
        <v>0</v>
      </c>
      <c r="Q75" s="114">
        <v>0</v>
      </c>
      <c r="R75" s="114">
        <v>0</v>
      </c>
      <c r="S75" s="114">
        <v>0</v>
      </c>
      <c r="T75" s="114">
        <v>0</v>
      </c>
      <c r="U75" s="114">
        <v>0</v>
      </c>
      <c r="V75" s="114">
        <v>0</v>
      </c>
      <c r="W75" s="114">
        <v>0</v>
      </c>
      <c r="X75" s="114">
        <v>0</v>
      </c>
      <c r="Y75" s="114">
        <v>0</v>
      </c>
      <c r="Z75" s="114">
        <v>0</v>
      </c>
      <c r="AA75" s="114">
        <v>0</v>
      </c>
      <c r="AB75" s="114">
        <v>0</v>
      </c>
      <c r="AC75" s="114">
        <v>0</v>
      </c>
      <c r="AD75" s="114">
        <v>0</v>
      </c>
      <c r="AE75" s="114">
        <v>0</v>
      </c>
      <c r="AF75" s="114">
        <v>0</v>
      </c>
      <c r="AG75" s="114">
        <v>0</v>
      </c>
      <c r="AH75" s="114">
        <v>0</v>
      </c>
      <c r="AI75" s="114">
        <v>0</v>
      </c>
      <c r="AJ75" s="115">
        <f t="shared" si="0"/>
        <v>0</v>
      </c>
      <c r="AM75" s="122"/>
    </row>
    <row r="76" spans="1:39" ht="20.100000000000001" customHeight="1">
      <c r="A76" s="111">
        <v>157</v>
      </c>
      <c r="B76" s="112" t="s">
        <v>776</v>
      </c>
      <c r="C76" s="113" t="s">
        <v>14927</v>
      </c>
      <c r="D76" s="114">
        <v>0</v>
      </c>
      <c r="E76" s="114">
        <v>0</v>
      </c>
      <c r="F76" s="114">
        <v>0</v>
      </c>
      <c r="G76" s="114">
        <v>0</v>
      </c>
      <c r="H76" s="114">
        <v>0</v>
      </c>
      <c r="I76" s="114">
        <v>0</v>
      </c>
      <c r="J76" s="114">
        <v>0</v>
      </c>
      <c r="K76" s="114">
        <v>0</v>
      </c>
      <c r="L76" s="114">
        <v>0</v>
      </c>
      <c r="M76" s="114">
        <v>0</v>
      </c>
      <c r="N76" s="114">
        <v>0</v>
      </c>
      <c r="O76" s="114">
        <v>0</v>
      </c>
      <c r="P76" s="114">
        <v>0</v>
      </c>
      <c r="Q76" s="114">
        <v>0</v>
      </c>
      <c r="R76" s="114">
        <v>0</v>
      </c>
      <c r="S76" s="114">
        <v>0</v>
      </c>
      <c r="T76" s="114">
        <v>0</v>
      </c>
      <c r="U76" s="114">
        <v>0</v>
      </c>
      <c r="V76" s="114">
        <v>0</v>
      </c>
      <c r="W76" s="114">
        <v>0</v>
      </c>
      <c r="X76" s="114">
        <v>0</v>
      </c>
      <c r="Y76" s="114">
        <v>0</v>
      </c>
      <c r="Z76" s="114">
        <v>0</v>
      </c>
      <c r="AA76" s="114">
        <v>0</v>
      </c>
      <c r="AB76" s="114">
        <v>0</v>
      </c>
      <c r="AC76" s="114">
        <v>0</v>
      </c>
      <c r="AD76" s="114">
        <v>0</v>
      </c>
      <c r="AE76" s="114">
        <v>0</v>
      </c>
      <c r="AF76" s="114">
        <v>0</v>
      </c>
      <c r="AG76" s="114">
        <v>0</v>
      </c>
      <c r="AH76" s="114">
        <v>0</v>
      </c>
      <c r="AI76" s="114">
        <v>0</v>
      </c>
      <c r="AJ76" s="115">
        <f t="shared" si="0"/>
        <v>0</v>
      </c>
      <c r="AM76" s="122"/>
    </row>
    <row r="77" spans="1:39" ht="20.100000000000001" customHeight="1">
      <c r="A77" s="111">
        <v>159</v>
      </c>
      <c r="B77" s="112" t="s">
        <v>777</v>
      </c>
      <c r="C77" s="113" t="s">
        <v>14927</v>
      </c>
      <c r="D77" s="114">
        <v>0</v>
      </c>
      <c r="E77" s="114">
        <v>0</v>
      </c>
      <c r="F77" s="114">
        <v>0</v>
      </c>
      <c r="G77" s="114">
        <v>0</v>
      </c>
      <c r="H77" s="114">
        <v>0</v>
      </c>
      <c r="I77" s="114">
        <v>0</v>
      </c>
      <c r="J77" s="114">
        <v>0</v>
      </c>
      <c r="K77" s="114">
        <v>0</v>
      </c>
      <c r="L77" s="114">
        <v>0</v>
      </c>
      <c r="M77" s="114">
        <v>0</v>
      </c>
      <c r="N77" s="114">
        <v>0</v>
      </c>
      <c r="O77" s="114">
        <v>0</v>
      </c>
      <c r="P77" s="114">
        <v>0</v>
      </c>
      <c r="Q77" s="114">
        <v>0</v>
      </c>
      <c r="R77" s="114">
        <v>0</v>
      </c>
      <c r="S77" s="114">
        <v>0</v>
      </c>
      <c r="T77" s="114">
        <v>0</v>
      </c>
      <c r="U77" s="114">
        <v>0</v>
      </c>
      <c r="V77" s="114">
        <v>0</v>
      </c>
      <c r="W77" s="114">
        <v>0</v>
      </c>
      <c r="X77" s="114">
        <v>0</v>
      </c>
      <c r="Y77" s="114">
        <v>0</v>
      </c>
      <c r="Z77" s="114">
        <v>0</v>
      </c>
      <c r="AA77" s="114">
        <v>0</v>
      </c>
      <c r="AB77" s="114">
        <v>0</v>
      </c>
      <c r="AC77" s="114">
        <v>0</v>
      </c>
      <c r="AD77" s="114">
        <v>0</v>
      </c>
      <c r="AE77" s="114">
        <v>0</v>
      </c>
      <c r="AF77" s="114">
        <v>0</v>
      </c>
      <c r="AG77" s="114">
        <v>0</v>
      </c>
      <c r="AH77" s="114">
        <v>0</v>
      </c>
      <c r="AI77" s="114">
        <v>0</v>
      </c>
      <c r="AJ77" s="115">
        <f t="shared" si="0"/>
        <v>0</v>
      </c>
      <c r="AM77" s="122"/>
    </row>
    <row r="78" spans="1:39" ht="20.100000000000001" customHeight="1">
      <c r="A78" s="111">
        <v>163</v>
      </c>
      <c r="B78" s="112" t="s">
        <v>778</v>
      </c>
      <c r="C78" s="113" t="s">
        <v>14927</v>
      </c>
      <c r="D78" s="114">
        <v>2074.7600000000002</v>
      </c>
      <c r="E78" s="114">
        <v>0</v>
      </c>
      <c r="F78" s="114">
        <v>1436591.39</v>
      </c>
      <c r="G78" s="114">
        <v>14581.65</v>
      </c>
      <c r="H78" s="114">
        <v>0</v>
      </c>
      <c r="I78" s="114">
        <v>0</v>
      </c>
      <c r="J78" s="114">
        <v>0</v>
      </c>
      <c r="K78" s="114">
        <v>527.32000000000005</v>
      </c>
      <c r="L78" s="114">
        <v>0</v>
      </c>
      <c r="M78" s="114">
        <v>0</v>
      </c>
      <c r="N78" s="114">
        <v>0</v>
      </c>
      <c r="O78" s="114">
        <v>0</v>
      </c>
      <c r="P78" s="114">
        <v>0</v>
      </c>
      <c r="Q78" s="114">
        <v>0</v>
      </c>
      <c r="R78" s="114">
        <v>0</v>
      </c>
      <c r="S78" s="114">
        <v>0</v>
      </c>
      <c r="T78" s="114">
        <v>0</v>
      </c>
      <c r="U78" s="114">
        <v>0</v>
      </c>
      <c r="V78" s="114">
        <v>0</v>
      </c>
      <c r="W78" s="114">
        <v>0</v>
      </c>
      <c r="X78" s="114">
        <v>0</v>
      </c>
      <c r="Y78" s="114">
        <v>0</v>
      </c>
      <c r="Z78" s="114">
        <v>0</v>
      </c>
      <c r="AA78" s="114">
        <v>0</v>
      </c>
      <c r="AB78" s="114">
        <v>0</v>
      </c>
      <c r="AC78" s="114">
        <v>0</v>
      </c>
      <c r="AD78" s="114">
        <v>0</v>
      </c>
      <c r="AE78" s="114">
        <v>0</v>
      </c>
      <c r="AF78" s="114">
        <v>0</v>
      </c>
      <c r="AG78" s="114">
        <v>0</v>
      </c>
      <c r="AH78" s="114">
        <v>0</v>
      </c>
      <c r="AI78" s="114">
        <v>0</v>
      </c>
      <c r="AJ78" s="115">
        <f t="shared" ref="AJ78:AJ141" si="1">SUM(D78:AI78)</f>
        <v>1453775.1199999999</v>
      </c>
      <c r="AM78" s="122"/>
    </row>
    <row r="79" spans="1:39" ht="20.100000000000001" customHeight="1">
      <c r="A79" s="111">
        <v>169</v>
      </c>
      <c r="B79" s="112" t="s">
        <v>779</v>
      </c>
      <c r="C79" s="113" t="s">
        <v>14927</v>
      </c>
      <c r="D79" s="114">
        <v>0</v>
      </c>
      <c r="E79" s="114">
        <v>0</v>
      </c>
      <c r="F79" s="114">
        <v>0</v>
      </c>
      <c r="G79" s="114">
        <v>39485.479999999996</v>
      </c>
      <c r="H79" s="114">
        <v>0</v>
      </c>
      <c r="I79" s="114">
        <v>283.72000000000003</v>
      </c>
      <c r="J79" s="114">
        <v>0</v>
      </c>
      <c r="K79" s="114">
        <v>0</v>
      </c>
      <c r="L79" s="114">
        <v>0</v>
      </c>
      <c r="M79" s="114">
        <v>0</v>
      </c>
      <c r="N79" s="114">
        <v>0</v>
      </c>
      <c r="O79" s="114">
        <v>0</v>
      </c>
      <c r="P79" s="114">
        <v>0</v>
      </c>
      <c r="Q79" s="114">
        <v>0</v>
      </c>
      <c r="R79" s="114">
        <v>0</v>
      </c>
      <c r="S79" s="114">
        <v>0</v>
      </c>
      <c r="T79" s="114">
        <v>0</v>
      </c>
      <c r="U79" s="114">
        <v>0</v>
      </c>
      <c r="V79" s="114">
        <v>0</v>
      </c>
      <c r="W79" s="114">
        <v>0</v>
      </c>
      <c r="X79" s="114">
        <v>0</v>
      </c>
      <c r="Y79" s="114">
        <v>0</v>
      </c>
      <c r="Z79" s="114">
        <v>0</v>
      </c>
      <c r="AA79" s="114">
        <v>0</v>
      </c>
      <c r="AB79" s="114">
        <v>0</v>
      </c>
      <c r="AC79" s="114">
        <v>0</v>
      </c>
      <c r="AD79" s="114">
        <v>0</v>
      </c>
      <c r="AE79" s="114">
        <v>0</v>
      </c>
      <c r="AF79" s="114">
        <v>0</v>
      </c>
      <c r="AG79" s="114">
        <v>0</v>
      </c>
      <c r="AH79" s="114">
        <v>0</v>
      </c>
      <c r="AI79" s="114">
        <v>0</v>
      </c>
      <c r="AJ79" s="115">
        <f t="shared" si="1"/>
        <v>39769.199999999997</v>
      </c>
      <c r="AM79" s="122"/>
    </row>
    <row r="80" spans="1:39" ht="20.100000000000001" customHeight="1">
      <c r="A80" s="111">
        <v>170</v>
      </c>
      <c r="B80" s="112" t="s">
        <v>780</v>
      </c>
      <c r="C80" s="113" t="s">
        <v>14927</v>
      </c>
      <c r="D80" s="114">
        <v>0</v>
      </c>
      <c r="E80" s="114">
        <v>0</v>
      </c>
      <c r="F80" s="114">
        <v>0</v>
      </c>
      <c r="G80" s="114">
        <v>1380</v>
      </c>
      <c r="H80" s="114">
        <v>0</v>
      </c>
      <c r="I80" s="114">
        <v>0</v>
      </c>
      <c r="J80" s="114">
        <v>0</v>
      </c>
      <c r="K80" s="114">
        <v>0</v>
      </c>
      <c r="L80" s="114">
        <v>0</v>
      </c>
      <c r="M80" s="114">
        <v>0</v>
      </c>
      <c r="N80" s="114">
        <v>0</v>
      </c>
      <c r="O80" s="114">
        <v>0</v>
      </c>
      <c r="P80" s="114">
        <v>0</v>
      </c>
      <c r="Q80" s="114">
        <v>0</v>
      </c>
      <c r="R80" s="114">
        <v>0</v>
      </c>
      <c r="S80" s="114">
        <v>0</v>
      </c>
      <c r="T80" s="114">
        <v>0</v>
      </c>
      <c r="U80" s="114">
        <v>0</v>
      </c>
      <c r="V80" s="114">
        <v>0</v>
      </c>
      <c r="W80" s="114">
        <v>0</v>
      </c>
      <c r="X80" s="114">
        <v>0</v>
      </c>
      <c r="Y80" s="114">
        <v>0</v>
      </c>
      <c r="Z80" s="114">
        <v>0</v>
      </c>
      <c r="AA80" s="114">
        <v>0</v>
      </c>
      <c r="AB80" s="114">
        <v>0</v>
      </c>
      <c r="AC80" s="114">
        <v>0</v>
      </c>
      <c r="AD80" s="114">
        <v>0</v>
      </c>
      <c r="AE80" s="114">
        <v>0</v>
      </c>
      <c r="AF80" s="114">
        <v>0</v>
      </c>
      <c r="AG80" s="114">
        <v>0</v>
      </c>
      <c r="AH80" s="114">
        <v>0</v>
      </c>
      <c r="AI80" s="114">
        <v>0</v>
      </c>
      <c r="AJ80" s="115">
        <f t="shared" si="1"/>
        <v>1380</v>
      </c>
      <c r="AM80" s="122"/>
    </row>
    <row r="81" spans="1:39" ht="20.100000000000001" customHeight="1">
      <c r="A81" s="111">
        <v>171</v>
      </c>
      <c r="B81" s="112" t="s">
        <v>781</v>
      </c>
      <c r="C81" s="113" t="s">
        <v>14927</v>
      </c>
      <c r="D81" s="114">
        <v>0</v>
      </c>
      <c r="E81" s="114">
        <v>0</v>
      </c>
      <c r="F81" s="114">
        <v>0</v>
      </c>
      <c r="G81" s="114">
        <v>0</v>
      </c>
      <c r="H81" s="114">
        <v>0</v>
      </c>
      <c r="I81" s="114">
        <v>0</v>
      </c>
      <c r="J81" s="114">
        <v>0</v>
      </c>
      <c r="K81" s="114">
        <v>0</v>
      </c>
      <c r="L81" s="114">
        <v>0</v>
      </c>
      <c r="M81" s="114">
        <v>0</v>
      </c>
      <c r="N81" s="114">
        <v>0</v>
      </c>
      <c r="O81" s="114">
        <v>0</v>
      </c>
      <c r="P81" s="114">
        <v>0</v>
      </c>
      <c r="Q81" s="114">
        <v>0</v>
      </c>
      <c r="R81" s="114">
        <v>0</v>
      </c>
      <c r="S81" s="114">
        <v>0</v>
      </c>
      <c r="T81" s="114">
        <v>0</v>
      </c>
      <c r="U81" s="114">
        <v>0</v>
      </c>
      <c r="V81" s="114">
        <v>0</v>
      </c>
      <c r="W81" s="114">
        <v>0</v>
      </c>
      <c r="X81" s="114">
        <v>0</v>
      </c>
      <c r="Y81" s="114">
        <v>0</v>
      </c>
      <c r="Z81" s="114">
        <v>0</v>
      </c>
      <c r="AA81" s="114">
        <v>0</v>
      </c>
      <c r="AB81" s="114">
        <v>0</v>
      </c>
      <c r="AC81" s="114">
        <v>0</v>
      </c>
      <c r="AD81" s="114">
        <v>0</v>
      </c>
      <c r="AE81" s="114">
        <v>0</v>
      </c>
      <c r="AF81" s="114">
        <v>0</v>
      </c>
      <c r="AG81" s="114">
        <v>0</v>
      </c>
      <c r="AH81" s="114">
        <v>0</v>
      </c>
      <c r="AI81" s="114">
        <v>0</v>
      </c>
      <c r="AJ81" s="115">
        <f t="shared" si="1"/>
        <v>0</v>
      </c>
      <c r="AM81" s="122"/>
    </row>
    <row r="82" spans="1:39" ht="20.100000000000001" customHeight="1">
      <c r="A82" s="111">
        <v>188</v>
      </c>
      <c r="B82" s="112" t="s">
        <v>782</v>
      </c>
      <c r="C82" s="113" t="s">
        <v>14927</v>
      </c>
      <c r="D82" s="114">
        <v>0</v>
      </c>
      <c r="E82" s="114">
        <v>0</v>
      </c>
      <c r="F82" s="114">
        <v>0</v>
      </c>
      <c r="G82" s="114">
        <v>0</v>
      </c>
      <c r="H82" s="114">
        <v>0</v>
      </c>
      <c r="I82" s="114">
        <v>0</v>
      </c>
      <c r="J82" s="114">
        <v>0</v>
      </c>
      <c r="K82" s="114">
        <v>0</v>
      </c>
      <c r="L82" s="114">
        <v>0</v>
      </c>
      <c r="M82" s="114">
        <v>0</v>
      </c>
      <c r="N82" s="114">
        <v>0</v>
      </c>
      <c r="O82" s="114">
        <v>0</v>
      </c>
      <c r="P82" s="114">
        <v>0</v>
      </c>
      <c r="Q82" s="114">
        <v>0</v>
      </c>
      <c r="R82" s="114">
        <v>0</v>
      </c>
      <c r="S82" s="114">
        <v>0</v>
      </c>
      <c r="T82" s="114">
        <v>0</v>
      </c>
      <c r="U82" s="114">
        <v>0</v>
      </c>
      <c r="V82" s="114">
        <v>0</v>
      </c>
      <c r="W82" s="114">
        <v>0</v>
      </c>
      <c r="X82" s="114">
        <v>0</v>
      </c>
      <c r="Y82" s="114">
        <v>0</v>
      </c>
      <c r="Z82" s="114">
        <v>0</v>
      </c>
      <c r="AA82" s="114">
        <v>0</v>
      </c>
      <c r="AB82" s="114">
        <v>0</v>
      </c>
      <c r="AC82" s="114">
        <v>0</v>
      </c>
      <c r="AD82" s="114">
        <v>0</v>
      </c>
      <c r="AE82" s="114">
        <v>0</v>
      </c>
      <c r="AF82" s="114">
        <v>0</v>
      </c>
      <c r="AG82" s="114">
        <v>0</v>
      </c>
      <c r="AH82" s="114">
        <v>0</v>
      </c>
      <c r="AI82" s="114">
        <v>0</v>
      </c>
      <c r="AJ82" s="115">
        <f t="shared" si="1"/>
        <v>0</v>
      </c>
      <c r="AM82" s="122"/>
    </row>
    <row r="83" spans="1:39" ht="20.100000000000001" customHeight="1">
      <c r="A83" s="111">
        <v>190</v>
      </c>
      <c r="B83" s="112" t="s">
        <v>119</v>
      </c>
      <c r="C83" s="113" t="s">
        <v>14927</v>
      </c>
      <c r="D83" s="114">
        <v>0</v>
      </c>
      <c r="E83" s="114">
        <v>0</v>
      </c>
      <c r="F83" s="114">
        <v>0</v>
      </c>
      <c r="G83" s="114">
        <v>11050.55</v>
      </c>
      <c r="H83" s="114">
        <v>0</v>
      </c>
      <c r="I83" s="114">
        <v>0</v>
      </c>
      <c r="J83" s="114">
        <v>0</v>
      </c>
      <c r="K83" s="114">
        <v>0</v>
      </c>
      <c r="L83" s="114">
        <v>0</v>
      </c>
      <c r="M83" s="114">
        <v>0</v>
      </c>
      <c r="N83" s="114">
        <v>0</v>
      </c>
      <c r="O83" s="114">
        <v>0</v>
      </c>
      <c r="P83" s="114">
        <v>0</v>
      </c>
      <c r="Q83" s="114">
        <v>0</v>
      </c>
      <c r="R83" s="114">
        <v>0</v>
      </c>
      <c r="S83" s="114">
        <v>0</v>
      </c>
      <c r="T83" s="114">
        <v>0</v>
      </c>
      <c r="U83" s="114">
        <v>0</v>
      </c>
      <c r="V83" s="114">
        <v>0</v>
      </c>
      <c r="W83" s="114">
        <v>0</v>
      </c>
      <c r="X83" s="114">
        <v>0</v>
      </c>
      <c r="Y83" s="114">
        <v>0</v>
      </c>
      <c r="Z83" s="114">
        <v>0</v>
      </c>
      <c r="AA83" s="114">
        <v>0</v>
      </c>
      <c r="AB83" s="114">
        <v>0</v>
      </c>
      <c r="AC83" s="114">
        <v>0</v>
      </c>
      <c r="AD83" s="114">
        <v>0</v>
      </c>
      <c r="AE83" s="114">
        <v>0</v>
      </c>
      <c r="AF83" s="114">
        <v>0</v>
      </c>
      <c r="AG83" s="114">
        <v>0</v>
      </c>
      <c r="AH83" s="114">
        <v>0</v>
      </c>
      <c r="AI83" s="114">
        <v>0</v>
      </c>
      <c r="AJ83" s="115">
        <f t="shared" si="1"/>
        <v>11050.55</v>
      </c>
      <c r="AM83" s="122"/>
    </row>
    <row r="84" spans="1:39" ht="20.100000000000001" customHeight="1">
      <c r="A84" s="111">
        <v>192</v>
      </c>
      <c r="B84" s="112" t="s">
        <v>783</v>
      </c>
      <c r="C84" s="113" t="s">
        <v>14927</v>
      </c>
      <c r="D84" s="114">
        <v>0</v>
      </c>
      <c r="E84" s="114">
        <v>0</v>
      </c>
      <c r="F84" s="114">
        <v>13017.6</v>
      </c>
      <c r="G84" s="114">
        <v>545.02</v>
      </c>
      <c r="H84" s="114">
        <v>0</v>
      </c>
      <c r="I84" s="114">
        <v>0</v>
      </c>
      <c r="J84" s="114">
        <v>0</v>
      </c>
      <c r="K84" s="114">
        <v>0</v>
      </c>
      <c r="L84" s="114">
        <v>0</v>
      </c>
      <c r="M84" s="114">
        <v>0</v>
      </c>
      <c r="N84" s="114">
        <v>0</v>
      </c>
      <c r="O84" s="114">
        <v>0</v>
      </c>
      <c r="P84" s="114">
        <v>0</v>
      </c>
      <c r="Q84" s="114">
        <v>0</v>
      </c>
      <c r="R84" s="114">
        <v>0</v>
      </c>
      <c r="S84" s="114">
        <v>0</v>
      </c>
      <c r="T84" s="114">
        <v>0</v>
      </c>
      <c r="U84" s="114">
        <v>0</v>
      </c>
      <c r="V84" s="114">
        <v>0</v>
      </c>
      <c r="W84" s="114">
        <v>0</v>
      </c>
      <c r="X84" s="114">
        <v>0</v>
      </c>
      <c r="Y84" s="114">
        <v>0</v>
      </c>
      <c r="Z84" s="114">
        <v>0</v>
      </c>
      <c r="AA84" s="114">
        <v>0</v>
      </c>
      <c r="AB84" s="114">
        <v>0</v>
      </c>
      <c r="AC84" s="114">
        <v>0</v>
      </c>
      <c r="AD84" s="114">
        <v>0</v>
      </c>
      <c r="AE84" s="114">
        <v>0</v>
      </c>
      <c r="AF84" s="114">
        <v>0</v>
      </c>
      <c r="AG84" s="114">
        <v>0</v>
      </c>
      <c r="AH84" s="114">
        <v>0</v>
      </c>
      <c r="AI84" s="114">
        <v>0</v>
      </c>
      <c r="AJ84" s="115">
        <f t="shared" si="1"/>
        <v>13562.62</v>
      </c>
      <c r="AM84" s="122"/>
    </row>
    <row r="85" spans="1:39" ht="20.100000000000001" customHeight="1">
      <c r="A85" s="111">
        <v>197</v>
      </c>
      <c r="B85" s="112" t="s">
        <v>784</v>
      </c>
      <c r="C85" s="113" t="s">
        <v>14927</v>
      </c>
      <c r="D85" s="114">
        <v>0</v>
      </c>
      <c r="E85" s="114">
        <v>0</v>
      </c>
      <c r="F85" s="114">
        <v>0</v>
      </c>
      <c r="G85" s="114">
        <v>0</v>
      </c>
      <c r="H85" s="114">
        <v>0</v>
      </c>
      <c r="I85" s="114">
        <v>0</v>
      </c>
      <c r="J85" s="114">
        <v>0</v>
      </c>
      <c r="K85" s="114">
        <v>0</v>
      </c>
      <c r="L85" s="114">
        <v>50310.5</v>
      </c>
      <c r="M85" s="114">
        <v>0</v>
      </c>
      <c r="N85" s="114">
        <v>0</v>
      </c>
      <c r="O85" s="114">
        <v>0</v>
      </c>
      <c r="P85" s="114">
        <v>0</v>
      </c>
      <c r="Q85" s="114">
        <v>0</v>
      </c>
      <c r="R85" s="114">
        <v>0</v>
      </c>
      <c r="S85" s="114">
        <v>0</v>
      </c>
      <c r="T85" s="114">
        <v>0</v>
      </c>
      <c r="U85" s="114">
        <v>0</v>
      </c>
      <c r="V85" s="114">
        <v>0</v>
      </c>
      <c r="W85" s="114">
        <v>0</v>
      </c>
      <c r="X85" s="114">
        <v>0</v>
      </c>
      <c r="Y85" s="114">
        <v>0</v>
      </c>
      <c r="Z85" s="114">
        <v>0</v>
      </c>
      <c r="AA85" s="114">
        <v>0</v>
      </c>
      <c r="AB85" s="114">
        <v>0</v>
      </c>
      <c r="AC85" s="114">
        <v>0</v>
      </c>
      <c r="AD85" s="114">
        <v>0</v>
      </c>
      <c r="AE85" s="114">
        <v>0</v>
      </c>
      <c r="AF85" s="114">
        <v>0</v>
      </c>
      <c r="AG85" s="114">
        <v>0</v>
      </c>
      <c r="AH85" s="114">
        <v>0</v>
      </c>
      <c r="AI85" s="114">
        <v>0</v>
      </c>
      <c r="AJ85" s="115">
        <f t="shared" si="1"/>
        <v>50310.5</v>
      </c>
      <c r="AM85" s="122"/>
    </row>
    <row r="86" spans="1:39" ht="20.100000000000001" customHeight="1">
      <c r="A86" s="111">
        <v>200</v>
      </c>
      <c r="B86" s="112" t="s">
        <v>785</v>
      </c>
      <c r="C86" s="113" t="s">
        <v>14927</v>
      </c>
      <c r="D86" s="114">
        <v>0</v>
      </c>
      <c r="E86" s="114">
        <v>0</v>
      </c>
      <c r="F86" s="114">
        <v>0</v>
      </c>
      <c r="G86" s="114">
        <v>0</v>
      </c>
      <c r="H86" s="114">
        <v>0</v>
      </c>
      <c r="I86" s="114">
        <v>0</v>
      </c>
      <c r="J86" s="114">
        <v>0</v>
      </c>
      <c r="K86" s="114">
        <v>0</v>
      </c>
      <c r="L86" s="114">
        <v>0</v>
      </c>
      <c r="M86" s="114">
        <v>0</v>
      </c>
      <c r="N86" s="114">
        <v>0</v>
      </c>
      <c r="O86" s="114">
        <v>0</v>
      </c>
      <c r="P86" s="114">
        <v>0</v>
      </c>
      <c r="Q86" s="114">
        <v>0</v>
      </c>
      <c r="R86" s="114">
        <v>0</v>
      </c>
      <c r="S86" s="114">
        <v>0</v>
      </c>
      <c r="T86" s="114">
        <v>0</v>
      </c>
      <c r="U86" s="114">
        <v>0</v>
      </c>
      <c r="V86" s="114">
        <v>0</v>
      </c>
      <c r="W86" s="114">
        <v>0</v>
      </c>
      <c r="X86" s="114">
        <v>0</v>
      </c>
      <c r="Y86" s="114">
        <v>0</v>
      </c>
      <c r="Z86" s="114">
        <v>0</v>
      </c>
      <c r="AA86" s="114">
        <v>0</v>
      </c>
      <c r="AB86" s="114">
        <v>0</v>
      </c>
      <c r="AC86" s="114">
        <v>0</v>
      </c>
      <c r="AD86" s="114">
        <v>0</v>
      </c>
      <c r="AE86" s="114">
        <v>0</v>
      </c>
      <c r="AF86" s="114">
        <v>0</v>
      </c>
      <c r="AG86" s="114">
        <v>0</v>
      </c>
      <c r="AH86" s="114">
        <v>0</v>
      </c>
      <c r="AI86" s="114">
        <v>0</v>
      </c>
      <c r="AJ86" s="115">
        <f t="shared" si="1"/>
        <v>0</v>
      </c>
      <c r="AM86" s="122"/>
    </row>
    <row r="87" spans="1:39" ht="20.100000000000001" customHeight="1">
      <c r="A87" s="111">
        <v>201</v>
      </c>
      <c r="B87" s="112" t="s">
        <v>786</v>
      </c>
      <c r="C87" s="113" t="s">
        <v>14927</v>
      </c>
      <c r="D87" s="114">
        <v>0</v>
      </c>
      <c r="E87" s="114">
        <v>0</v>
      </c>
      <c r="F87" s="114">
        <v>0</v>
      </c>
      <c r="G87" s="114">
        <v>120190.08</v>
      </c>
      <c r="H87" s="114">
        <v>0</v>
      </c>
      <c r="I87" s="114">
        <v>0</v>
      </c>
      <c r="J87" s="114">
        <v>0</v>
      </c>
      <c r="K87" s="114">
        <v>0</v>
      </c>
      <c r="L87" s="114">
        <v>0</v>
      </c>
      <c r="M87" s="114">
        <v>0</v>
      </c>
      <c r="N87" s="114">
        <v>0</v>
      </c>
      <c r="O87" s="114">
        <v>0</v>
      </c>
      <c r="P87" s="114">
        <v>0</v>
      </c>
      <c r="Q87" s="114">
        <v>0</v>
      </c>
      <c r="R87" s="114">
        <v>0</v>
      </c>
      <c r="S87" s="114">
        <v>0</v>
      </c>
      <c r="T87" s="114">
        <v>0</v>
      </c>
      <c r="U87" s="114">
        <v>0</v>
      </c>
      <c r="V87" s="114">
        <v>0</v>
      </c>
      <c r="W87" s="114">
        <v>0</v>
      </c>
      <c r="X87" s="114">
        <v>0</v>
      </c>
      <c r="Y87" s="114">
        <v>0</v>
      </c>
      <c r="Z87" s="114">
        <v>0</v>
      </c>
      <c r="AA87" s="114">
        <v>0</v>
      </c>
      <c r="AB87" s="114">
        <v>0</v>
      </c>
      <c r="AC87" s="114">
        <v>0</v>
      </c>
      <c r="AD87" s="114">
        <v>0</v>
      </c>
      <c r="AE87" s="114">
        <v>0</v>
      </c>
      <c r="AF87" s="114">
        <v>0</v>
      </c>
      <c r="AG87" s="114">
        <v>0</v>
      </c>
      <c r="AH87" s="114">
        <v>0</v>
      </c>
      <c r="AI87" s="114">
        <v>0</v>
      </c>
      <c r="AJ87" s="115">
        <f t="shared" si="1"/>
        <v>120190.08</v>
      </c>
      <c r="AM87" s="122"/>
    </row>
    <row r="88" spans="1:39" ht="20.100000000000001" customHeight="1">
      <c r="A88" s="111">
        <v>203</v>
      </c>
      <c r="B88" s="112" t="s">
        <v>787</v>
      </c>
      <c r="C88" s="113" t="s">
        <v>14927</v>
      </c>
      <c r="D88" s="114">
        <v>0</v>
      </c>
      <c r="E88" s="114">
        <v>0</v>
      </c>
      <c r="F88" s="114">
        <v>2338128.19</v>
      </c>
      <c r="G88" s="114">
        <v>264592.82</v>
      </c>
      <c r="H88" s="114">
        <v>0</v>
      </c>
      <c r="I88" s="114">
        <v>794.3</v>
      </c>
      <c r="J88" s="114">
        <v>0</v>
      </c>
      <c r="K88" s="114">
        <v>273.77</v>
      </c>
      <c r="L88" s="114">
        <v>0</v>
      </c>
      <c r="M88" s="114">
        <v>0</v>
      </c>
      <c r="N88" s="114">
        <v>733095.53</v>
      </c>
      <c r="O88" s="114">
        <v>0</v>
      </c>
      <c r="P88" s="114">
        <v>0</v>
      </c>
      <c r="Q88" s="114">
        <v>0</v>
      </c>
      <c r="R88" s="114">
        <v>0</v>
      </c>
      <c r="S88" s="114">
        <v>0</v>
      </c>
      <c r="T88" s="114">
        <v>0</v>
      </c>
      <c r="U88" s="114">
        <v>0</v>
      </c>
      <c r="V88" s="114">
        <v>0</v>
      </c>
      <c r="W88" s="114">
        <v>0</v>
      </c>
      <c r="X88" s="114">
        <v>0</v>
      </c>
      <c r="Y88" s="114">
        <v>0</v>
      </c>
      <c r="Z88" s="114">
        <v>0</v>
      </c>
      <c r="AA88" s="114">
        <v>0</v>
      </c>
      <c r="AB88" s="114">
        <v>0</v>
      </c>
      <c r="AC88" s="114">
        <v>0</v>
      </c>
      <c r="AD88" s="114">
        <v>0</v>
      </c>
      <c r="AE88" s="114">
        <v>0</v>
      </c>
      <c r="AF88" s="114">
        <v>0</v>
      </c>
      <c r="AG88" s="114">
        <v>0</v>
      </c>
      <c r="AH88" s="114">
        <v>0</v>
      </c>
      <c r="AI88" s="114">
        <v>0</v>
      </c>
      <c r="AJ88" s="115">
        <f t="shared" si="1"/>
        <v>3336884.6099999994</v>
      </c>
      <c r="AM88" s="122"/>
    </row>
    <row r="89" spans="1:39" ht="20.100000000000001" customHeight="1">
      <c r="A89" s="111">
        <v>206</v>
      </c>
      <c r="B89" s="112" t="s">
        <v>788</v>
      </c>
      <c r="C89" s="113" t="s">
        <v>14927</v>
      </c>
      <c r="D89" s="114">
        <v>3356500.5</v>
      </c>
      <c r="E89" s="114">
        <v>0</v>
      </c>
      <c r="F89" s="114">
        <v>0</v>
      </c>
      <c r="G89" s="114">
        <v>134113.53999999998</v>
      </c>
      <c r="H89" s="114">
        <v>0</v>
      </c>
      <c r="I89" s="114">
        <v>0</v>
      </c>
      <c r="J89" s="114">
        <v>0</v>
      </c>
      <c r="K89" s="114">
        <v>501.04</v>
      </c>
      <c r="L89" s="114">
        <v>0</v>
      </c>
      <c r="M89" s="114">
        <v>0</v>
      </c>
      <c r="N89" s="114">
        <v>0</v>
      </c>
      <c r="O89" s="114">
        <v>0</v>
      </c>
      <c r="P89" s="114">
        <v>0</v>
      </c>
      <c r="Q89" s="114">
        <v>0</v>
      </c>
      <c r="R89" s="114">
        <v>0</v>
      </c>
      <c r="S89" s="114">
        <v>0</v>
      </c>
      <c r="T89" s="114">
        <v>0</v>
      </c>
      <c r="U89" s="114">
        <v>0</v>
      </c>
      <c r="V89" s="114">
        <v>0</v>
      </c>
      <c r="W89" s="114">
        <v>0</v>
      </c>
      <c r="X89" s="114">
        <v>0</v>
      </c>
      <c r="Y89" s="114">
        <v>0</v>
      </c>
      <c r="Z89" s="114">
        <v>0</v>
      </c>
      <c r="AA89" s="114">
        <v>0</v>
      </c>
      <c r="AB89" s="114">
        <v>0</v>
      </c>
      <c r="AC89" s="114">
        <v>0</v>
      </c>
      <c r="AD89" s="114">
        <v>0</v>
      </c>
      <c r="AE89" s="114">
        <v>0</v>
      </c>
      <c r="AF89" s="114">
        <v>0</v>
      </c>
      <c r="AG89" s="114">
        <v>0</v>
      </c>
      <c r="AH89" s="114">
        <v>0</v>
      </c>
      <c r="AI89" s="114">
        <v>0</v>
      </c>
      <c r="AJ89" s="115">
        <f t="shared" si="1"/>
        <v>3491115.08</v>
      </c>
      <c r="AM89" s="122"/>
    </row>
    <row r="90" spans="1:39" ht="20.100000000000001" customHeight="1">
      <c r="A90" s="111">
        <v>209</v>
      </c>
      <c r="B90" s="112" t="s">
        <v>789</v>
      </c>
      <c r="C90" s="113" t="s">
        <v>14927</v>
      </c>
      <c r="D90" s="114">
        <v>0</v>
      </c>
      <c r="E90" s="114">
        <v>0</v>
      </c>
      <c r="F90" s="114">
        <v>0</v>
      </c>
      <c r="G90" s="114">
        <v>0</v>
      </c>
      <c r="H90" s="114">
        <v>0</v>
      </c>
      <c r="I90" s="114">
        <v>0</v>
      </c>
      <c r="J90" s="114">
        <v>0</v>
      </c>
      <c r="K90" s="114">
        <v>0</v>
      </c>
      <c r="L90" s="114">
        <v>0</v>
      </c>
      <c r="M90" s="114">
        <v>0</v>
      </c>
      <c r="N90" s="114">
        <v>0</v>
      </c>
      <c r="O90" s="114">
        <v>0</v>
      </c>
      <c r="P90" s="114">
        <v>0</v>
      </c>
      <c r="Q90" s="114">
        <v>0</v>
      </c>
      <c r="R90" s="114">
        <v>0</v>
      </c>
      <c r="S90" s="114">
        <v>0</v>
      </c>
      <c r="T90" s="114">
        <v>0</v>
      </c>
      <c r="U90" s="114">
        <v>0</v>
      </c>
      <c r="V90" s="114">
        <v>0</v>
      </c>
      <c r="W90" s="114">
        <v>0</v>
      </c>
      <c r="X90" s="114">
        <v>0</v>
      </c>
      <c r="Y90" s="114">
        <v>0</v>
      </c>
      <c r="Z90" s="114">
        <v>0</v>
      </c>
      <c r="AA90" s="114">
        <v>0</v>
      </c>
      <c r="AB90" s="114">
        <v>0</v>
      </c>
      <c r="AC90" s="114">
        <v>0</v>
      </c>
      <c r="AD90" s="114">
        <v>0</v>
      </c>
      <c r="AE90" s="114">
        <v>0</v>
      </c>
      <c r="AF90" s="114">
        <v>0</v>
      </c>
      <c r="AG90" s="114">
        <v>0</v>
      </c>
      <c r="AH90" s="114">
        <v>0</v>
      </c>
      <c r="AI90" s="114">
        <v>0</v>
      </c>
      <c r="AJ90" s="115">
        <f t="shared" si="1"/>
        <v>0</v>
      </c>
      <c r="AM90" s="122"/>
    </row>
    <row r="91" spans="1:39" ht="20.100000000000001" customHeight="1">
      <c r="A91" s="111">
        <v>210</v>
      </c>
      <c r="B91" s="112" t="s">
        <v>790</v>
      </c>
      <c r="C91" s="113" t="s">
        <v>14927</v>
      </c>
      <c r="D91" s="114">
        <v>0</v>
      </c>
      <c r="E91" s="114">
        <v>0</v>
      </c>
      <c r="F91" s="114">
        <v>0</v>
      </c>
      <c r="G91" s="114">
        <v>0</v>
      </c>
      <c r="H91" s="114">
        <v>0</v>
      </c>
      <c r="I91" s="114">
        <v>0</v>
      </c>
      <c r="J91" s="114">
        <v>0</v>
      </c>
      <c r="K91" s="114">
        <v>0</v>
      </c>
      <c r="L91" s="114">
        <v>0</v>
      </c>
      <c r="M91" s="114">
        <v>0</v>
      </c>
      <c r="N91" s="114">
        <v>0</v>
      </c>
      <c r="O91" s="114">
        <v>0</v>
      </c>
      <c r="P91" s="114">
        <v>0</v>
      </c>
      <c r="Q91" s="114">
        <v>0</v>
      </c>
      <c r="R91" s="114">
        <v>0</v>
      </c>
      <c r="S91" s="114">
        <v>0</v>
      </c>
      <c r="T91" s="114">
        <v>0</v>
      </c>
      <c r="U91" s="114">
        <v>0</v>
      </c>
      <c r="V91" s="114">
        <v>0</v>
      </c>
      <c r="W91" s="114">
        <v>0</v>
      </c>
      <c r="X91" s="114">
        <v>0</v>
      </c>
      <c r="Y91" s="114">
        <v>0</v>
      </c>
      <c r="Z91" s="114">
        <v>0</v>
      </c>
      <c r="AA91" s="114">
        <v>266236.60000000003</v>
      </c>
      <c r="AB91" s="114">
        <v>0</v>
      </c>
      <c r="AC91" s="114">
        <v>0</v>
      </c>
      <c r="AD91" s="114">
        <v>0</v>
      </c>
      <c r="AE91" s="114">
        <v>0</v>
      </c>
      <c r="AF91" s="114">
        <v>0</v>
      </c>
      <c r="AG91" s="114">
        <v>0</v>
      </c>
      <c r="AH91" s="114">
        <v>0</v>
      </c>
      <c r="AI91" s="114">
        <v>0</v>
      </c>
      <c r="AJ91" s="115">
        <f t="shared" si="1"/>
        <v>266236.60000000003</v>
      </c>
      <c r="AM91" s="122"/>
    </row>
    <row r="92" spans="1:39" ht="20.100000000000001" customHeight="1">
      <c r="A92" s="111">
        <v>212</v>
      </c>
      <c r="B92" s="112" t="s">
        <v>791</v>
      </c>
      <c r="C92" s="113" t="s">
        <v>14927</v>
      </c>
      <c r="D92" s="114">
        <v>0</v>
      </c>
      <c r="E92" s="114">
        <v>3595940</v>
      </c>
      <c r="F92" s="114">
        <v>0</v>
      </c>
      <c r="G92" s="114">
        <v>8063648.6000000006</v>
      </c>
      <c r="H92" s="114">
        <v>0</v>
      </c>
      <c r="I92" s="114">
        <v>0</v>
      </c>
      <c r="J92" s="114">
        <v>24666</v>
      </c>
      <c r="K92" s="114">
        <v>0</v>
      </c>
      <c r="L92" s="114">
        <v>0</v>
      </c>
      <c r="M92" s="114">
        <v>0</v>
      </c>
      <c r="N92" s="114">
        <v>0</v>
      </c>
      <c r="O92" s="114">
        <v>0</v>
      </c>
      <c r="P92" s="114">
        <v>0</v>
      </c>
      <c r="Q92" s="114">
        <v>0</v>
      </c>
      <c r="R92" s="114">
        <v>0</v>
      </c>
      <c r="S92" s="114">
        <v>0</v>
      </c>
      <c r="T92" s="114">
        <v>0</v>
      </c>
      <c r="U92" s="114">
        <v>0</v>
      </c>
      <c r="V92" s="114">
        <v>0</v>
      </c>
      <c r="W92" s="114">
        <v>0</v>
      </c>
      <c r="X92" s="114">
        <v>0</v>
      </c>
      <c r="Y92" s="114">
        <v>0</v>
      </c>
      <c r="Z92" s="114">
        <v>0</v>
      </c>
      <c r="AA92" s="114">
        <v>0</v>
      </c>
      <c r="AB92" s="114">
        <v>0</v>
      </c>
      <c r="AC92" s="114">
        <v>0</v>
      </c>
      <c r="AD92" s="114">
        <v>0</v>
      </c>
      <c r="AE92" s="114">
        <v>0</v>
      </c>
      <c r="AF92" s="114">
        <v>0</v>
      </c>
      <c r="AG92" s="114">
        <v>0</v>
      </c>
      <c r="AH92" s="114">
        <v>0</v>
      </c>
      <c r="AI92" s="114">
        <v>0</v>
      </c>
      <c r="AJ92" s="115">
        <f t="shared" si="1"/>
        <v>11684254.600000001</v>
      </c>
      <c r="AM92" s="122"/>
    </row>
    <row r="93" spans="1:39" ht="20.100000000000001" customHeight="1">
      <c r="A93" s="111">
        <v>213</v>
      </c>
      <c r="B93" s="112" t="s">
        <v>792</v>
      </c>
      <c r="C93" s="113" t="s">
        <v>14927</v>
      </c>
      <c r="D93" s="114">
        <v>0</v>
      </c>
      <c r="E93" s="114">
        <v>0</v>
      </c>
      <c r="F93" s="114">
        <v>0</v>
      </c>
      <c r="G93" s="114">
        <v>0</v>
      </c>
      <c r="H93" s="114">
        <v>0</v>
      </c>
      <c r="I93" s="114">
        <v>0</v>
      </c>
      <c r="J93" s="114">
        <v>0</v>
      </c>
      <c r="K93" s="114">
        <v>0</v>
      </c>
      <c r="L93" s="114">
        <v>0</v>
      </c>
      <c r="M93" s="114">
        <v>0</v>
      </c>
      <c r="N93" s="114">
        <v>0</v>
      </c>
      <c r="O93" s="114">
        <v>0</v>
      </c>
      <c r="P93" s="114">
        <v>0</v>
      </c>
      <c r="Q93" s="114">
        <v>0</v>
      </c>
      <c r="R93" s="114">
        <v>0</v>
      </c>
      <c r="S93" s="114">
        <v>0</v>
      </c>
      <c r="T93" s="114">
        <v>0</v>
      </c>
      <c r="U93" s="114">
        <v>0</v>
      </c>
      <c r="V93" s="114">
        <v>0</v>
      </c>
      <c r="W93" s="114">
        <v>0</v>
      </c>
      <c r="X93" s="114">
        <v>0</v>
      </c>
      <c r="Y93" s="114">
        <v>0</v>
      </c>
      <c r="Z93" s="114">
        <v>0</v>
      </c>
      <c r="AA93" s="114">
        <v>0</v>
      </c>
      <c r="AB93" s="114">
        <v>0</v>
      </c>
      <c r="AC93" s="114">
        <v>0</v>
      </c>
      <c r="AD93" s="114">
        <v>0</v>
      </c>
      <c r="AE93" s="114">
        <v>0</v>
      </c>
      <c r="AF93" s="114">
        <v>0</v>
      </c>
      <c r="AG93" s="114">
        <v>0</v>
      </c>
      <c r="AH93" s="114">
        <v>0</v>
      </c>
      <c r="AI93" s="114">
        <v>0</v>
      </c>
      <c r="AJ93" s="115">
        <f t="shared" si="1"/>
        <v>0</v>
      </c>
      <c r="AM93" s="122"/>
    </row>
    <row r="94" spans="1:39" ht="20.100000000000001" customHeight="1">
      <c r="A94" s="111">
        <v>221</v>
      </c>
      <c r="B94" s="112" t="s">
        <v>793</v>
      </c>
      <c r="C94" s="113" t="s">
        <v>14927</v>
      </c>
      <c r="D94" s="114">
        <v>0</v>
      </c>
      <c r="E94" s="114">
        <v>0</v>
      </c>
      <c r="F94" s="114">
        <v>0</v>
      </c>
      <c r="G94" s="114">
        <v>8125</v>
      </c>
      <c r="H94" s="114">
        <v>0</v>
      </c>
      <c r="I94" s="114">
        <v>0</v>
      </c>
      <c r="J94" s="114">
        <v>0</v>
      </c>
      <c r="K94" s="114">
        <v>0</v>
      </c>
      <c r="L94" s="114">
        <v>0</v>
      </c>
      <c r="M94" s="114">
        <v>0</v>
      </c>
      <c r="N94" s="114">
        <v>0</v>
      </c>
      <c r="O94" s="114">
        <v>0</v>
      </c>
      <c r="P94" s="114">
        <v>0</v>
      </c>
      <c r="Q94" s="114">
        <v>0</v>
      </c>
      <c r="R94" s="114">
        <v>0</v>
      </c>
      <c r="S94" s="114">
        <v>0</v>
      </c>
      <c r="T94" s="114">
        <v>0</v>
      </c>
      <c r="U94" s="114">
        <v>0</v>
      </c>
      <c r="V94" s="114">
        <v>0</v>
      </c>
      <c r="W94" s="114">
        <v>0</v>
      </c>
      <c r="X94" s="114">
        <v>0</v>
      </c>
      <c r="Y94" s="114">
        <v>0</v>
      </c>
      <c r="Z94" s="114">
        <v>0</v>
      </c>
      <c r="AA94" s="114">
        <v>0</v>
      </c>
      <c r="AB94" s="114">
        <v>0</v>
      </c>
      <c r="AC94" s="114">
        <v>0</v>
      </c>
      <c r="AD94" s="114">
        <v>0</v>
      </c>
      <c r="AE94" s="114">
        <v>0</v>
      </c>
      <c r="AF94" s="114">
        <v>0</v>
      </c>
      <c r="AG94" s="114">
        <v>0</v>
      </c>
      <c r="AH94" s="114">
        <v>0</v>
      </c>
      <c r="AI94" s="114">
        <v>0</v>
      </c>
      <c r="AJ94" s="115">
        <f t="shared" si="1"/>
        <v>8125</v>
      </c>
      <c r="AM94" s="122"/>
    </row>
    <row r="95" spans="1:39" ht="20.100000000000001" customHeight="1">
      <c r="A95" s="111">
        <v>222</v>
      </c>
      <c r="B95" s="112" t="s">
        <v>794</v>
      </c>
      <c r="C95" s="113" t="s">
        <v>14927</v>
      </c>
      <c r="D95" s="114">
        <v>0</v>
      </c>
      <c r="E95" s="114">
        <v>0</v>
      </c>
      <c r="F95" s="114">
        <v>14246717.699999999</v>
      </c>
      <c r="G95" s="114">
        <v>824274.99999999988</v>
      </c>
      <c r="H95" s="114">
        <v>0</v>
      </c>
      <c r="I95" s="114">
        <v>2423.11</v>
      </c>
      <c r="J95" s="114">
        <v>1600000</v>
      </c>
      <c r="K95" s="114">
        <v>274.94</v>
      </c>
      <c r="L95" s="114">
        <v>0</v>
      </c>
      <c r="M95" s="114">
        <v>2093.48</v>
      </c>
      <c r="N95" s="114">
        <v>0</v>
      </c>
      <c r="O95" s="114">
        <v>8.86</v>
      </c>
      <c r="P95" s="114">
        <v>0</v>
      </c>
      <c r="Q95" s="114">
        <v>0</v>
      </c>
      <c r="R95" s="114">
        <v>0</v>
      </c>
      <c r="S95" s="114">
        <v>0</v>
      </c>
      <c r="T95" s="114">
        <v>0</v>
      </c>
      <c r="U95" s="114">
        <v>0</v>
      </c>
      <c r="V95" s="114">
        <v>0</v>
      </c>
      <c r="W95" s="114">
        <v>0</v>
      </c>
      <c r="X95" s="114">
        <v>0</v>
      </c>
      <c r="Y95" s="114">
        <v>0</v>
      </c>
      <c r="Z95" s="114">
        <v>500.09400000000005</v>
      </c>
      <c r="AA95" s="114">
        <v>7404024.2738000005</v>
      </c>
      <c r="AB95" s="114">
        <v>0</v>
      </c>
      <c r="AC95" s="114">
        <v>0</v>
      </c>
      <c r="AD95" s="114">
        <v>0</v>
      </c>
      <c r="AE95" s="114">
        <v>0</v>
      </c>
      <c r="AF95" s="114">
        <v>0</v>
      </c>
      <c r="AG95" s="114">
        <v>0</v>
      </c>
      <c r="AH95" s="114">
        <v>0</v>
      </c>
      <c r="AI95" s="114">
        <v>2240172.0334000001</v>
      </c>
      <c r="AJ95" s="115">
        <f t="shared" si="1"/>
        <v>26320489.4912</v>
      </c>
      <c r="AM95" s="122"/>
    </row>
    <row r="96" spans="1:39" ht="20.100000000000001" customHeight="1">
      <c r="A96" s="111">
        <v>223</v>
      </c>
      <c r="B96" s="112" t="s">
        <v>795</v>
      </c>
      <c r="C96" s="113" t="s">
        <v>14927</v>
      </c>
      <c r="D96" s="114">
        <v>0</v>
      </c>
      <c r="E96" s="114">
        <v>0</v>
      </c>
      <c r="F96" s="114">
        <v>20980326.07</v>
      </c>
      <c r="G96" s="114">
        <v>35042.850000000006</v>
      </c>
      <c r="H96" s="114">
        <v>0</v>
      </c>
      <c r="I96" s="114">
        <v>0</v>
      </c>
      <c r="J96" s="114">
        <v>815702.33</v>
      </c>
      <c r="K96" s="114">
        <v>0</v>
      </c>
      <c r="L96" s="114">
        <v>0</v>
      </c>
      <c r="M96" s="114">
        <v>0</v>
      </c>
      <c r="N96" s="114">
        <v>0</v>
      </c>
      <c r="O96" s="114">
        <v>0</v>
      </c>
      <c r="P96" s="114">
        <v>0</v>
      </c>
      <c r="Q96" s="114">
        <v>0</v>
      </c>
      <c r="R96" s="114">
        <v>0</v>
      </c>
      <c r="S96" s="114">
        <v>0</v>
      </c>
      <c r="T96" s="114">
        <v>0</v>
      </c>
      <c r="U96" s="114">
        <v>0</v>
      </c>
      <c r="V96" s="114">
        <v>0</v>
      </c>
      <c r="W96" s="114">
        <v>0</v>
      </c>
      <c r="X96" s="114">
        <v>0</v>
      </c>
      <c r="Y96" s="114">
        <v>0</v>
      </c>
      <c r="Z96" s="114">
        <v>0</v>
      </c>
      <c r="AA96" s="114">
        <v>0</v>
      </c>
      <c r="AB96" s="114">
        <v>0</v>
      </c>
      <c r="AC96" s="114">
        <v>0</v>
      </c>
      <c r="AD96" s="114">
        <v>0</v>
      </c>
      <c r="AE96" s="114">
        <v>0</v>
      </c>
      <c r="AF96" s="114">
        <v>0</v>
      </c>
      <c r="AG96" s="114">
        <v>0</v>
      </c>
      <c r="AH96" s="114">
        <v>0</v>
      </c>
      <c r="AI96" s="114">
        <v>0</v>
      </c>
      <c r="AJ96" s="115">
        <f t="shared" si="1"/>
        <v>21831071.25</v>
      </c>
      <c r="AM96" s="122"/>
    </row>
    <row r="97" spans="1:39" ht="20.100000000000001" customHeight="1">
      <c r="A97" s="111">
        <v>224</v>
      </c>
      <c r="B97" s="112" t="s">
        <v>133</v>
      </c>
      <c r="C97" s="113" t="s">
        <v>14927</v>
      </c>
      <c r="D97" s="114">
        <v>0</v>
      </c>
      <c r="E97" s="114">
        <v>0</v>
      </c>
      <c r="F97" s="114">
        <v>18816.09</v>
      </c>
      <c r="G97" s="114">
        <v>24187517.139999993</v>
      </c>
      <c r="H97" s="114">
        <v>0</v>
      </c>
      <c r="I97" s="114">
        <v>444.59</v>
      </c>
      <c r="J97" s="114">
        <v>222</v>
      </c>
      <c r="K97" s="114">
        <v>315.62</v>
      </c>
      <c r="L97" s="114">
        <v>0</v>
      </c>
      <c r="M97" s="114">
        <v>0</v>
      </c>
      <c r="N97" s="114">
        <v>0</v>
      </c>
      <c r="O97" s="114">
        <v>0</v>
      </c>
      <c r="P97" s="114">
        <v>0</v>
      </c>
      <c r="Q97" s="114">
        <v>0</v>
      </c>
      <c r="R97" s="114">
        <v>0</v>
      </c>
      <c r="S97" s="114">
        <v>0</v>
      </c>
      <c r="T97" s="114">
        <v>0</v>
      </c>
      <c r="U97" s="114">
        <v>0</v>
      </c>
      <c r="V97" s="114">
        <v>0</v>
      </c>
      <c r="W97" s="114">
        <v>0</v>
      </c>
      <c r="X97" s="114">
        <v>0</v>
      </c>
      <c r="Y97" s="114">
        <v>0</v>
      </c>
      <c r="Z97" s="114">
        <v>0</v>
      </c>
      <c r="AA97" s="114">
        <v>0</v>
      </c>
      <c r="AB97" s="114">
        <v>0</v>
      </c>
      <c r="AC97" s="114">
        <v>0</v>
      </c>
      <c r="AD97" s="114">
        <v>0</v>
      </c>
      <c r="AE97" s="114">
        <v>0</v>
      </c>
      <c r="AF97" s="114">
        <v>0</v>
      </c>
      <c r="AG97" s="114">
        <v>0</v>
      </c>
      <c r="AH97" s="114">
        <v>0</v>
      </c>
      <c r="AI97" s="114">
        <v>0</v>
      </c>
      <c r="AJ97" s="115">
        <f t="shared" si="1"/>
        <v>24207315.439999994</v>
      </c>
      <c r="AM97" s="122"/>
    </row>
    <row r="98" spans="1:39" ht="20.100000000000001" customHeight="1">
      <c r="A98" s="111">
        <v>225</v>
      </c>
      <c r="B98" s="112" t="s">
        <v>796</v>
      </c>
      <c r="C98" s="113" t="s">
        <v>14927</v>
      </c>
      <c r="D98" s="114">
        <v>0</v>
      </c>
      <c r="E98" s="114">
        <v>0</v>
      </c>
      <c r="F98" s="114">
        <v>10124849.060000001</v>
      </c>
      <c r="G98" s="114">
        <v>88868.23000000004</v>
      </c>
      <c r="H98" s="114">
        <v>0</v>
      </c>
      <c r="I98" s="114">
        <v>0</v>
      </c>
      <c r="J98" s="114">
        <v>3219477.5</v>
      </c>
      <c r="K98" s="114">
        <v>0</v>
      </c>
      <c r="L98" s="114">
        <v>0</v>
      </c>
      <c r="M98" s="114">
        <v>0</v>
      </c>
      <c r="N98" s="114">
        <v>0</v>
      </c>
      <c r="O98" s="114">
        <v>0</v>
      </c>
      <c r="P98" s="114">
        <v>0</v>
      </c>
      <c r="Q98" s="114">
        <v>0</v>
      </c>
      <c r="R98" s="114">
        <v>0</v>
      </c>
      <c r="S98" s="114">
        <v>5693528.6500000004</v>
      </c>
      <c r="T98" s="114">
        <v>0</v>
      </c>
      <c r="U98" s="114">
        <v>0</v>
      </c>
      <c r="V98" s="114">
        <v>0</v>
      </c>
      <c r="W98" s="114">
        <v>0</v>
      </c>
      <c r="X98" s="114">
        <v>0</v>
      </c>
      <c r="Y98" s="114">
        <v>0</v>
      </c>
      <c r="Z98" s="114">
        <v>0</v>
      </c>
      <c r="AA98" s="114">
        <v>2744000</v>
      </c>
      <c r="AB98" s="114">
        <v>0</v>
      </c>
      <c r="AC98" s="114">
        <v>0</v>
      </c>
      <c r="AD98" s="114">
        <v>0</v>
      </c>
      <c r="AE98" s="114">
        <v>0</v>
      </c>
      <c r="AF98" s="114">
        <v>0</v>
      </c>
      <c r="AG98" s="114">
        <v>0</v>
      </c>
      <c r="AH98" s="114">
        <v>0</v>
      </c>
      <c r="AI98" s="114">
        <v>0</v>
      </c>
      <c r="AJ98" s="115">
        <f t="shared" si="1"/>
        <v>21870723.440000001</v>
      </c>
      <c r="AM98" s="122"/>
    </row>
    <row r="99" spans="1:39" ht="20.100000000000001" customHeight="1">
      <c r="A99" s="111">
        <v>226</v>
      </c>
      <c r="B99" s="112" t="s">
        <v>797</v>
      </c>
      <c r="C99" s="113" t="s">
        <v>14927</v>
      </c>
      <c r="D99" s="114">
        <v>0</v>
      </c>
      <c r="E99" s="114">
        <v>0</v>
      </c>
      <c r="F99" s="114">
        <v>9750</v>
      </c>
      <c r="G99" s="114">
        <v>9750</v>
      </c>
      <c r="H99" s="114">
        <v>0</v>
      </c>
      <c r="I99" s="114">
        <v>0</v>
      </c>
      <c r="J99" s="114">
        <v>0</v>
      </c>
      <c r="K99" s="114">
        <v>0</v>
      </c>
      <c r="L99" s="114">
        <v>0</v>
      </c>
      <c r="M99" s="114">
        <v>0</v>
      </c>
      <c r="N99" s="114">
        <v>0</v>
      </c>
      <c r="O99" s="114">
        <v>0</v>
      </c>
      <c r="P99" s="114">
        <v>0</v>
      </c>
      <c r="Q99" s="114">
        <v>0</v>
      </c>
      <c r="R99" s="114">
        <v>0</v>
      </c>
      <c r="S99" s="114">
        <v>0</v>
      </c>
      <c r="T99" s="114">
        <v>0</v>
      </c>
      <c r="U99" s="114">
        <v>0</v>
      </c>
      <c r="V99" s="114">
        <v>0</v>
      </c>
      <c r="W99" s="114">
        <v>0</v>
      </c>
      <c r="X99" s="114">
        <v>0</v>
      </c>
      <c r="Y99" s="114">
        <v>0</v>
      </c>
      <c r="Z99" s="114">
        <v>0</v>
      </c>
      <c r="AA99" s="114">
        <v>0</v>
      </c>
      <c r="AB99" s="114">
        <v>0</v>
      </c>
      <c r="AC99" s="114">
        <v>0</v>
      </c>
      <c r="AD99" s="114">
        <v>0</v>
      </c>
      <c r="AE99" s="114">
        <v>0</v>
      </c>
      <c r="AF99" s="114">
        <v>0</v>
      </c>
      <c r="AG99" s="114">
        <v>0</v>
      </c>
      <c r="AH99" s="114">
        <v>0</v>
      </c>
      <c r="AI99" s="114">
        <v>0</v>
      </c>
      <c r="AJ99" s="115">
        <f t="shared" si="1"/>
        <v>19500</v>
      </c>
      <c r="AM99" s="122"/>
    </row>
    <row r="100" spans="1:39" ht="20.100000000000001" customHeight="1">
      <c r="A100" s="111">
        <v>227</v>
      </c>
      <c r="B100" s="112" t="s">
        <v>798</v>
      </c>
      <c r="C100" s="113" t="s">
        <v>14927</v>
      </c>
      <c r="D100" s="114">
        <v>0</v>
      </c>
      <c r="E100" s="114">
        <v>0</v>
      </c>
      <c r="F100" s="114">
        <v>0</v>
      </c>
      <c r="G100" s="114">
        <v>0</v>
      </c>
      <c r="H100" s="114">
        <v>0</v>
      </c>
      <c r="I100" s="114">
        <v>0</v>
      </c>
      <c r="J100" s="114">
        <v>0</v>
      </c>
      <c r="K100" s="114">
        <v>0</v>
      </c>
      <c r="L100" s="114">
        <v>0</v>
      </c>
      <c r="M100" s="114">
        <v>0</v>
      </c>
      <c r="N100" s="114">
        <v>0</v>
      </c>
      <c r="O100" s="114">
        <v>0</v>
      </c>
      <c r="P100" s="114">
        <v>0</v>
      </c>
      <c r="Q100" s="114">
        <v>0</v>
      </c>
      <c r="R100" s="114">
        <v>0</v>
      </c>
      <c r="S100" s="114">
        <v>0</v>
      </c>
      <c r="T100" s="114">
        <v>13358.6</v>
      </c>
      <c r="U100" s="114">
        <v>0</v>
      </c>
      <c r="V100" s="114">
        <v>0</v>
      </c>
      <c r="W100" s="114">
        <v>0</v>
      </c>
      <c r="X100" s="114">
        <v>0</v>
      </c>
      <c r="Y100" s="114">
        <v>0</v>
      </c>
      <c r="Z100" s="114">
        <v>0</v>
      </c>
      <c r="AA100" s="114">
        <v>0</v>
      </c>
      <c r="AB100" s="114">
        <v>0</v>
      </c>
      <c r="AC100" s="114">
        <v>0</v>
      </c>
      <c r="AD100" s="114">
        <v>0</v>
      </c>
      <c r="AE100" s="114">
        <v>0</v>
      </c>
      <c r="AF100" s="114">
        <v>0</v>
      </c>
      <c r="AG100" s="114">
        <v>0</v>
      </c>
      <c r="AH100" s="114">
        <v>0</v>
      </c>
      <c r="AI100" s="114">
        <v>0</v>
      </c>
      <c r="AJ100" s="115">
        <f t="shared" si="1"/>
        <v>13358.6</v>
      </c>
      <c r="AM100" s="122"/>
    </row>
    <row r="101" spans="1:39" ht="20.100000000000001" customHeight="1">
      <c r="A101" s="111">
        <v>234</v>
      </c>
      <c r="B101" s="112" t="s">
        <v>137</v>
      </c>
      <c r="C101" s="113" t="s">
        <v>14927</v>
      </c>
      <c r="D101" s="114">
        <v>0</v>
      </c>
      <c r="E101" s="114">
        <v>0</v>
      </c>
      <c r="F101" s="114">
        <v>1052459.3400000001</v>
      </c>
      <c r="G101" s="114">
        <v>3413290.94</v>
      </c>
      <c r="H101" s="114">
        <v>0</v>
      </c>
      <c r="I101" s="114">
        <v>0</v>
      </c>
      <c r="J101" s="114">
        <v>1002</v>
      </c>
      <c r="K101" s="114">
        <v>0</v>
      </c>
      <c r="L101" s="114">
        <v>0</v>
      </c>
      <c r="M101" s="114">
        <v>0</v>
      </c>
      <c r="N101" s="114">
        <v>0</v>
      </c>
      <c r="O101" s="114">
        <v>0</v>
      </c>
      <c r="P101" s="114">
        <v>0</v>
      </c>
      <c r="Q101" s="114">
        <v>0</v>
      </c>
      <c r="R101" s="114">
        <v>0</v>
      </c>
      <c r="S101" s="114">
        <v>0</v>
      </c>
      <c r="T101" s="114">
        <v>0</v>
      </c>
      <c r="U101" s="114">
        <v>0</v>
      </c>
      <c r="V101" s="114">
        <v>0</v>
      </c>
      <c r="W101" s="114">
        <v>0</v>
      </c>
      <c r="X101" s="114">
        <v>0</v>
      </c>
      <c r="Y101" s="114">
        <v>0</v>
      </c>
      <c r="Z101" s="114">
        <v>0</v>
      </c>
      <c r="AA101" s="114">
        <v>0</v>
      </c>
      <c r="AB101" s="114">
        <v>0</v>
      </c>
      <c r="AC101" s="114">
        <v>0</v>
      </c>
      <c r="AD101" s="114">
        <v>0</v>
      </c>
      <c r="AE101" s="114">
        <v>0</v>
      </c>
      <c r="AF101" s="114">
        <v>0</v>
      </c>
      <c r="AG101" s="114">
        <v>0</v>
      </c>
      <c r="AH101" s="114">
        <v>0</v>
      </c>
      <c r="AI101" s="114">
        <v>0</v>
      </c>
      <c r="AJ101" s="115">
        <f t="shared" si="1"/>
        <v>4466752.28</v>
      </c>
      <c r="AM101" s="122"/>
    </row>
    <row r="102" spans="1:39" ht="20.100000000000001" customHeight="1">
      <c r="A102" s="111">
        <v>242</v>
      </c>
      <c r="B102" s="112" t="s">
        <v>799</v>
      </c>
      <c r="C102" s="113" t="s">
        <v>14927</v>
      </c>
      <c r="D102" s="114">
        <v>0</v>
      </c>
      <c r="E102" s="114">
        <v>0</v>
      </c>
      <c r="F102" s="114">
        <v>0</v>
      </c>
      <c r="G102" s="114">
        <v>0</v>
      </c>
      <c r="H102" s="114">
        <v>0</v>
      </c>
      <c r="I102" s="114">
        <v>0</v>
      </c>
      <c r="J102" s="114">
        <v>0</v>
      </c>
      <c r="K102" s="114">
        <v>0</v>
      </c>
      <c r="L102" s="114">
        <v>0</v>
      </c>
      <c r="M102" s="114">
        <v>0</v>
      </c>
      <c r="N102" s="114">
        <v>0</v>
      </c>
      <c r="O102" s="114">
        <v>0</v>
      </c>
      <c r="P102" s="114">
        <v>0</v>
      </c>
      <c r="Q102" s="114">
        <v>0</v>
      </c>
      <c r="R102" s="114">
        <v>0</v>
      </c>
      <c r="S102" s="114">
        <v>0</v>
      </c>
      <c r="T102" s="114">
        <v>0</v>
      </c>
      <c r="U102" s="114">
        <v>0</v>
      </c>
      <c r="V102" s="114">
        <v>0</v>
      </c>
      <c r="W102" s="114">
        <v>0</v>
      </c>
      <c r="X102" s="114">
        <v>0</v>
      </c>
      <c r="Y102" s="114">
        <v>0</v>
      </c>
      <c r="Z102" s="114">
        <v>0</v>
      </c>
      <c r="AA102" s="114">
        <v>0</v>
      </c>
      <c r="AB102" s="114">
        <v>0</v>
      </c>
      <c r="AC102" s="114">
        <v>0</v>
      </c>
      <c r="AD102" s="114">
        <v>0</v>
      </c>
      <c r="AE102" s="114">
        <v>0</v>
      </c>
      <c r="AF102" s="114">
        <v>0</v>
      </c>
      <c r="AG102" s="114">
        <v>0</v>
      </c>
      <c r="AH102" s="114">
        <v>0</v>
      </c>
      <c r="AI102" s="114">
        <v>0</v>
      </c>
      <c r="AJ102" s="115">
        <f t="shared" si="1"/>
        <v>0</v>
      </c>
      <c r="AM102" s="122"/>
    </row>
    <row r="103" spans="1:39" ht="20.100000000000001" customHeight="1">
      <c r="A103" s="111">
        <v>243</v>
      </c>
      <c r="B103" s="112" t="s">
        <v>800</v>
      </c>
      <c r="C103" s="113" t="s">
        <v>14927</v>
      </c>
      <c r="D103" s="114">
        <v>0</v>
      </c>
      <c r="E103" s="114">
        <v>0</v>
      </c>
      <c r="F103" s="114">
        <v>0</v>
      </c>
      <c r="G103" s="114">
        <v>0</v>
      </c>
      <c r="H103" s="114">
        <v>0</v>
      </c>
      <c r="I103" s="114">
        <v>0</v>
      </c>
      <c r="J103" s="114">
        <v>0</v>
      </c>
      <c r="K103" s="114">
        <v>0</v>
      </c>
      <c r="L103" s="114">
        <v>0</v>
      </c>
      <c r="M103" s="114">
        <v>0</v>
      </c>
      <c r="N103" s="114">
        <v>0</v>
      </c>
      <c r="O103" s="114">
        <v>0</v>
      </c>
      <c r="P103" s="114">
        <v>0</v>
      </c>
      <c r="Q103" s="114">
        <v>0</v>
      </c>
      <c r="R103" s="114">
        <v>0</v>
      </c>
      <c r="S103" s="114">
        <v>0</v>
      </c>
      <c r="T103" s="114">
        <v>0</v>
      </c>
      <c r="U103" s="114">
        <v>0</v>
      </c>
      <c r="V103" s="114">
        <v>0</v>
      </c>
      <c r="W103" s="114">
        <v>0</v>
      </c>
      <c r="X103" s="114">
        <v>0</v>
      </c>
      <c r="Y103" s="114">
        <v>0</v>
      </c>
      <c r="Z103" s="114">
        <v>0</v>
      </c>
      <c r="AA103" s="114">
        <v>0</v>
      </c>
      <c r="AB103" s="114">
        <v>0</v>
      </c>
      <c r="AC103" s="114">
        <v>0</v>
      </c>
      <c r="AD103" s="114">
        <v>0</v>
      </c>
      <c r="AE103" s="114">
        <v>0</v>
      </c>
      <c r="AF103" s="114">
        <v>0</v>
      </c>
      <c r="AG103" s="114">
        <v>0</v>
      </c>
      <c r="AH103" s="114">
        <v>0</v>
      </c>
      <c r="AI103" s="114">
        <v>0</v>
      </c>
      <c r="AJ103" s="115">
        <f t="shared" si="1"/>
        <v>0</v>
      </c>
      <c r="AM103" s="122"/>
    </row>
    <row r="104" spans="1:39" ht="20.100000000000001" customHeight="1">
      <c r="A104" s="111">
        <v>244</v>
      </c>
      <c r="B104" s="112" t="s">
        <v>801</v>
      </c>
      <c r="C104" s="113" t="s">
        <v>14927</v>
      </c>
      <c r="D104" s="114">
        <v>0</v>
      </c>
      <c r="E104" s="114">
        <v>0</v>
      </c>
      <c r="F104" s="114">
        <v>0</v>
      </c>
      <c r="G104" s="114">
        <v>0</v>
      </c>
      <c r="H104" s="114">
        <v>2401000</v>
      </c>
      <c r="I104" s="114">
        <v>3064</v>
      </c>
      <c r="J104" s="114">
        <v>0.13</v>
      </c>
      <c r="K104" s="114">
        <v>960.08999999999992</v>
      </c>
      <c r="L104" s="114">
        <v>0</v>
      </c>
      <c r="M104" s="114">
        <v>0</v>
      </c>
      <c r="N104" s="114">
        <v>0.01</v>
      </c>
      <c r="O104" s="114">
        <v>0</v>
      </c>
      <c r="P104" s="114">
        <v>0</v>
      </c>
      <c r="Q104" s="114">
        <v>0</v>
      </c>
      <c r="R104" s="114">
        <v>0</v>
      </c>
      <c r="S104" s="114">
        <v>0</v>
      </c>
      <c r="T104" s="114">
        <v>0</v>
      </c>
      <c r="U104" s="114">
        <v>0</v>
      </c>
      <c r="V104" s="114">
        <v>0</v>
      </c>
      <c r="W104" s="114">
        <v>0</v>
      </c>
      <c r="X104" s="114">
        <v>0</v>
      </c>
      <c r="Y104" s="114">
        <v>0</v>
      </c>
      <c r="Z104" s="114">
        <v>0</v>
      </c>
      <c r="AA104" s="114">
        <v>0</v>
      </c>
      <c r="AB104" s="114">
        <v>0</v>
      </c>
      <c r="AC104" s="114">
        <v>0</v>
      </c>
      <c r="AD104" s="114">
        <v>0</v>
      </c>
      <c r="AE104" s="114">
        <v>0</v>
      </c>
      <c r="AF104" s="114">
        <v>0</v>
      </c>
      <c r="AG104" s="114">
        <v>0</v>
      </c>
      <c r="AH104" s="114">
        <v>0</v>
      </c>
      <c r="AI104" s="114">
        <v>0</v>
      </c>
      <c r="AJ104" s="115">
        <f t="shared" si="1"/>
        <v>2405024.2299999995</v>
      </c>
      <c r="AM104" s="122"/>
    </row>
    <row r="105" spans="1:39" ht="20.100000000000001" customHeight="1">
      <c r="A105" s="111">
        <v>245</v>
      </c>
      <c r="B105" s="112" t="s">
        <v>802</v>
      </c>
      <c r="C105" s="113" t="s">
        <v>14927</v>
      </c>
      <c r="D105" s="114">
        <v>0</v>
      </c>
      <c r="E105" s="114">
        <v>0</v>
      </c>
      <c r="F105" s="114">
        <v>0</v>
      </c>
      <c r="G105" s="114">
        <v>964</v>
      </c>
      <c r="H105" s="114">
        <v>0</v>
      </c>
      <c r="I105" s="114">
        <v>0</v>
      </c>
      <c r="J105" s="114">
        <v>0</v>
      </c>
      <c r="K105" s="114">
        <v>0</v>
      </c>
      <c r="L105" s="114">
        <v>0</v>
      </c>
      <c r="M105" s="114">
        <v>0</v>
      </c>
      <c r="N105" s="114">
        <v>0</v>
      </c>
      <c r="O105" s="114">
        <v>0</v>
      </c>
      <c r="P105" s="114">
        <v>0</v>
      </c>
      <c r="Q105" s="114">
        <v>0</v>
      </c>
      <c r="R105" s="114">
        <v>0</v>
      </c>
      <c r="S105" s="114">
        <v>0</v>
      </c>
      <c r="T105" s="114">
        <v>0</v>
      </c>
      <c r="U105" s="114">
        <v>0</v>
      </c>
      <c r="V105" s="114">
        <v>0</v>
      </c>
      <c r="W105" s="114">
        <v>0</v>
      </c>
      <c r="X105" s="114">
        <v>0</v>
      </c>
      <c r="Y105" s="114">
        <v>0</v>
      </c>
      <c r="Z105" s="114">
        <v>0</v>
      </c>
      <c r="AA105" s="114">
        <v>0</v>
      </c>
      <c r="AB105" s="114">
        <v>0</v>
      </c>
      <c r="AC105" s="114">
        <v>0</v>
      </c>
      <c r="AD105" s="114">
        <v>0</v>
      </c>
      <c r="AE105" s="114">
        <v>0</v>
      </c>
      <c r="AF105" s="114">
        <v>0</v>
      </c>
      <c r="AG105" s="114">
        <v>0</v>
      </c>
      <c r="AH105" s="114">
        <v>0</v>
      </c>
      <c r="AI105" s="114">
        <v>0</v>
      </c>
      <c r="AJ105" s="115">
        <f t="shared" si="1"/>
        <v>964</v>
      </c>
      <c r="AM105" s="122"/>
    </row>
    <row r="106" spans="1:39" ht="20.100000000000001" customHeight="1">
      <c r="A106" s="111">
        <v>247</v>
      </c>
      <c r="B106" s="112" t="s">
        <v>803</v>
      </c>
      <c r="C106" s="113" t="s">
        <v>14927</v>
      </c>
      <c r="D106" s="114">
        <v>0</v>
      </c>
      <c r="E106" s="114">
        <v>0</v>
      </c>
      <c r="F106" s="114">
        <v>0</v>
      </c>
      <c r="G106" s="114">
        <v>0</v>
      </c>
      <c r="H106" s="114">
        <v>0</v>
      </c>
      <c r="I106" s="114">
        <v>0</v>
      </c>
      <c r="J106" s="114">
        <v>0</v>
      </c>
      <c r="K106" s="114">
        <v>0</v>
      </c>
      <c r="L106" s="114">
        <v>0</v>
      </c>
      <c r="M106" s="114">
        <v>0</v>
      </c>
      <c r="N106" s="114">
        <v>0</v>
      </c>
      <c r="O106" s="114">
        <v>0</v>
      </c>
      <c r="P106" s="114">
        <v>0</v>
      </c>
      <c r="Q106" s="114">
        <v>0</v>
      </c>
      <c r="R106" s="114">
        <v>0</v>
      </c>
      <c r="S106" s="114">
        <v>0</v>
      </c>
      <c r="T106" s="114">
        <v>0</v>
      </c>
      <c r="U106" s="114">
        <v>0</v>
      </c>
      <c r="V106" s="114">
        <v>0</v>
      </c>
      <c r="W106" s="114">
        <v>0</v>
      </c>
      <c r="X106" s="114">
        <v>0</v>
      </c>
      <c r="Y106" s="114">
        <v>0</v>
      </c>
      <c r="Z106" s="114">
        <v>0</v>
      </c>
      <c r="AA106" s="114">
        <v>0</v>
      </c>
      <c r="AB106" s="114">
        <v>0</v>
      </c>
      <c r="AC106" s="114">
        <v>0</v>
      </c>
      <c r="AD106" s="114">
        <v>0</v>
      </c>
      <c r="AE106" s="114">
        <v>0</v>
      </c>
      <c r="AF106" s="114">
        <v>0</v>
      </c>
      <c r="AG106" s="114">
        <v>0</v>
      </c>
      <c r="AH106" s="114">
        <v>0</v>
      </c>
      <c r="AI106" s="114">
        <v>0</v>
      </c>
      <c r="AJ106" s="115">
        <f t="shared" si="1"/>
        <v>0</v>
      </c>
      <c r="AM106" s="122"/>
    </row>
    <row r="107" spans="1:39" ht="20.100000000000001" customHeight="1">
      <c r="A107" s="111">
        <v>248</v>
      </c>
      <c r="B107" s="112" t="s">
        <v>804</v>
      </c>
      <c r="C107" s="113" t="s">
        <v>14927</v>
      </c>
      <c r="D107" s="114">
        <v>0</v>
      </c>
      <c r="E107" s="114">
        <v>0</v>
      </c>
      <c r="F107" s="114">
        <v>0</v>
      </c>
      <c r="G107" s="114">
        <v>0</v>
      </c>
      <c r="H107" s="114">
        <v>0</v>
      </c>
      <c r="I107" s="114">
        <v>0</v>
      </c>
      <c r="J107" s="114">
        <v>0</v>
      </c>
      <c r="K107" s="114">
        <v>0</v>
      </c>
      <c r="L107" s="114">
        <v>0</v>
      </c>
      <c r="M107" s="114">
        <v>0</v>
      </c>
      <c r="N107" s="114">
        <v>0</v>
      </c>
      <c r="O107" s="114">
        <v>0</v>
      </c>
      <c r="P107" s="114">
        <v>0</v>
      </c>
      <c r="Q107" s="114">
        <v>0</v>
      </c>
      <c r="R107" s="114">
        <v>0</v>
      </c>
      <c r="S107" s="114">
        <v>0</v>
      </c>
      <c r="T107" s="114">
        <v>0</v>
      </c>
      <c r="U107" s="114">
        <v>0</v>
      </c>
      <c r="V107" s="114">
        <v>0</v>
      </c>
      <c r="W107" s="114">
        <v>0</v>
      </c>
      <c r="X107" s="114">
        <v>0</v>
      </c>
      <c r="Y107" s="114">
        <v>0</v>
      </c>
      <c r="Z107" s="114">
        <v>0</v>
      </c>
      <c r="AA107" s="114">
        <v>0</v>
      </c>
      <c r="AB107" s="114">
        <v>0</v>
      </c>
      <c r="AC107" s="114">
        <v>0</v>
      </c>
      <c r="AD107" s="114">
        <v>0</v>
      </c>
      <c r="AE107" s="114">
        <v>0</v>
      </c>
      <c r="AF107" s="114">
        <v>0</v>
      </c>
      <c r="AG107" s="114">
        <v>0</v>
      </c>
      <c r="AH107" s="114">
        <v>0</v>
      </c>
      <c r="AI107" s="114">
        <v>0</v>
      </c>
      <c r="AJ107" s="115">
        <f t="shared" si="1"/>
        <v>0</v>
      </c>
      <c r="AM107" s="122"/>
    </row>
    <row r="108" spans="1:39" ht="20.100000000000001" customHeight="1">
      <c r="A108" s="111">
        <v>249</v>
      </c>
      <c r="B108" s="112" t="s">
        <v>805</v>
      </c>
      <c r="C108" s="113" t="s">
        <v>14927</v>
      </c>
      <c r="D108" s="114">
        <v>0</v>
      </c>
      <c r="E108" s="114">
        <v>0</v>
      </c>
      <c r="F108" s="114">
        <v>1384195.65</v>
      </c>
      <c r="G108" s="114">
        <v>5467.13</v>
      </c>
      <c r="H108" s="114">
        <v>0</v>
      </c>
      <c r="I108" s="114">
        <v>6011.23</v>
      </c>
      <c r="J108" s="114">
        <v>0</v>
      </c>
      <c r="K108" s="114">
        <v>0</v>
      </c>
      <c r="L108" s="114">
        <v>0</v>
      </c>
      <c r="M108" s="114">
        <v>0</v>
      </c>
      <c r="N108" s="114">
        <v>188.39999999999998</v>
      </c>
      <c r="O108" s="114">
        <v>0</v>
      </c>
      <c r="P108" s="114">
        <v>0</v>
      </c>
      <c r="Q108" s="114">
        <v>0</v>
      </c>
      <c r="R108" s="114">
        <v>0</v>
      </c>
      <c r="S108" s="114">
        <v>0</v>
      </c>
      <c r="T108" s="114">
        <v>0</v>
      </c>
      <c r="U108" s="114">
        <v>0</v>
      </c>
      <c r="V108" s="114">
        <v>0</v>
      </c>
      <c r="W108" s="114">
        <v>0</v>
      </c>
      <c r="X108" s="114">
        <v>0</v>
      </c>
      <c r="Y108" s="114">
        <v>0</v>
      </c>
      <c r="Z108" s="114">
        <v>0</v>
      </c>
      <c r="AA108" s="114">
        <v>0</v>
      </c>
      <c r="AB108" s="114">
        <v>0</v>
      </c>
      <c r="AC108" s="114">
        <v>0</v>
      </c>
      <c r="AD108" s="114">
        <v>0</v>
      </c>
      <c r="AE108" s="114">
        <v>0</v>
      </c>
      <c r="AF108" s="114">
        <v>0</v>
      </c>
      <c r="AG108" s="114">
        <v>0</v>
      </c>
      <c r="AH108" s="114">
        <v>0</v>
      </c>
      <c r="AI108" s="114">
        <v>0</v>
      </c>
      <c r="AJ108" s="115">
        <f t="shared" si="1"/>
        <v>1395862.4099999997</v>
      </c>
      <c r="AM108" s="122"/>
    </row>
    <row r="109" spans="1:39" ht="20.100000000000001" customHeight="1">
      <c r="A109" s="111">
        <v>250</v>
      </c>
      <c r="B109" s="112" t="s">
        <v>806</v>
      </c>
      <c r="C109" s="113" t="s">
        <v>14927</v>
      </c>
      <c r="D109" s="114">
        <v>0</v>
      </c>
      <c r="E109" s="114">
        <v>0</v>
      </c>
      <c r="F109" s="114">
        <v>0</v>
      </c>
      <c r="G109" s="114">
        <v>0</v>
      </c>
      <c r="H109" s="114">
        <v>0</v>
      </c>
      <c r="I109" s="114">
        <v>0</v>
      </c>
      <c r="J109" s="114">
        <v>0</v>
      </c>
      <c r="K109" s="114">
        <v>0</v>
      </c>
      <c r="L109" s="114">
        <v>0</v>
      </c>
      <c r="M109" s="114">
        <v>0</v>
      </c>
      <c r="N109" s="114">
        <v>0</v>
      </c>
      <c r="O109" s="114">
        <v>0</v>
      </c>
      <c r="P109" s="114">
        <v>0</v>
      </c>
      <c r="Q109" s="114">
        <v>0</v>
      </c>
      <c r="R109" s="114">
        <v>0</v>
      </c>
      <c r="S109" s="114">
        <v>0</v>
      </c>
      <c r="T109" s="114">
        <v>0</v>
      </c>
      <c r="U109" s="114">
        <v>0</v>
      </c>
      <c r="V109" s="114">
        <v>0</v>
      </c>
      <c r="W109" s="114">
        <v>0</v>
      </c>
      <c r="X109" s="114">
        <v>0</v>
      </c>
      <c r="Y109" s="114">
        <v>0</v>
      </c>
      <c r="Z109" s="114">
        <v>0</v>
      </c>
      <c r="AA109" s="114">
        <v>0</v>
      </c>
      <c r="AB109" s="114">
        <v>0</v>
      </c>
      <c r="AC109" s="114">
        <v>0</v>
      </c>
      <c r="AD109" s="114">
        <v>0</v>
      </c>
      <c r="AE109" s="114">
        <v>0</v>
      </c>
      <c r="AF109" s="114">
        <v>0</v>
      </c>
      <c r="AG109" s="114">
        <v>0</v>
      </c>
      <c r="AH109" s="114">
        <v>0</v>
      </c>
      <c r="AI109" s="114">
        <v>0</v>
      </c>
      <c r="AJ109" s="115">
        <f t="shared" si="1"/>
        <v>0</v>
      </c>
      <c r="AM109" s="122"/>
    </row>
    <row r="110" spans="1:39" ht="20.100000000000001" customHeight="1">
      <c r="A110" s="111">
        <v>251</v>
      </c>
      <c r="B110" s="112" t="s">
        <v>807</v>
      </c>
      <c r="C110" s="113" t="s">
        <v>14927</v>
      </c>
      <c r="D110" s="114">
        <v>0</v>
      </c>
      <c r="E110" s="114">
        <v>0</v>
      </c>
      <c r="F110" s="114">
        <v>0</v>
      </c>
      <c r="G110" s="114">
        <v>0</v>
      </c>
      <c r="H110" s="114">
        <v>0</v>
      </c>
      <c r="I110" s="114">
        <v>0</v>
      </c>
      <c r="J110" s="114">
        <v>0</v>
      </c>
      <c r="K110" s="114">
        <v>0</v>
      </c>
      <c r="L110" s="114">
        <v>0</v>
      </c>
      <c r="M110" s="114">
        <v>0</v>
      </c>
      <c r="N110" s="114">
        <v>0</v>
      </c>
      <c r="O110" s="114">
        <v>0</v>
      </c>
      <c r="P110" s="114">
        <v>0</v>
      </c>
      <c r="Q110" s="114">
        <v>0</v>
      </c>
      <c r="R110" s="114">
        <v>0</v>
      </c>
      <c r="S110" s="114">
        <v>0</v>
      </c>
      <c r="T110" s="114">
        <v>0</v>
      </c>
      <c r="U110" s="114">
        <v>0</v>
      </c>
      <c r="V110" s="114">
        <v>0</v>
      </c>
      <c r="W110" s="114">
        <v>0</v>
      </c>
      <c r="X110" s="114">
        <v>0</v>
      </c>
      <c r="Y110" s="114">
        <v>0</v>
      </c>
      <c r="Z110" s="114">
        <v>0</v>
      </c>
      <c r="AA110" s="114">
        <v>0</v>
      </c>
      <c r="AB110" s="114">
        <v>0</v>
      </c>
      <c r="AC110" s="114">
        <v>0</v>
      </c>
      <c r="AD110" s="114">
        <v>0</v>
      </c>
      <c r="AE110" s="114">
        <v>0</v>
      </c>
      <c r="AF110" s="114">
        <v>0</v>
      </c>
      <c r="AG110" s="114">
        <v>0</v>
      </c>
      <c r="AH110" s="114">
        <v>0</v>
      </c>
      <c r="AI110" s="114">
        <v>0</v>
      </c>
      <c r="AJ110" s="115">
        <f t="shared" si="1"/>
        <v>0</v>
      </c>
      <c r="AM110" s="122"/>
    </row>
    <row r="111" spans="1:39" ht="20.100000000000001" customHeight="1">
      <c r="A111" s="111">
        <v>253</v>
      </c>
      <c r="B111" s="112" t="s">
        <v>808</v>
      </c>
      <c r="C111" s="113" t="s">
        <v>14927</v>
      </c>
      <c r="D111" s="114">
        <v>26951.469999999998</v>
      </c>
      <c r="E111" s="114">
        <v>1308125.3700000001</v>
      </c>
      <c r="F111" s="114">
        <v>5232249.47</v>
      </c>
      <c r="G111" s="114">
        <v>22297591.920000002</v>
      </c>
      <c r="H111" s="114">
        <v>0</v>
      </c>
      <c r="I111" s="114">
        <v>0</v>
      </c>
      <c r="J111" s="114">
        <v>0</v>
      </c>
      <c r="K111" s="114">
        <v>0</v>
      </c>
      <c r="L111" s="114">
        <v>0</v>
      </c>
      <c r="M111" s="114">
        <v>0</v>
      </c>
      <c r="N111" s="114">
        <v>0</v>
      </c>
      <c r="O111" s="114">
        <v>0</v>
      </c>
      <c r="P111" s="114">
        <v>252000</v>
      </c>
      <c r="Q111" s="114">
        <v>0</v>
      </c>
      <c r="R111" s="114">
        <v>0</v>
      </c>
      <c r="S111" s="114">
        <v>0</v>
      </c>
      <c r="T111" s="114">
        <v>0</v>
      </c>
      <c r="U111" s="114">
        <v>0</v>
      </c>
      <c r="V111" s="114">
        <v>0</v>
      </c>
      <c r="W111" s="114">
        <v>0</v>
      </c>
      <c r="X111" s="114">
        <v>0</v>
      </c>
      <c r="Y111" s="114">
        <v>0</v>
      </c>
      <c r="Z111" s="114">
        <v>0</v>
      </c>
      <c r="AA111" s="114">
        <v>0</v>
      </c>
      <c r="AB111" s="114">
        <v>0</v>
      </c>
      <c r="AC111" s="114">
        <v>0</v>
      </c>
      <c r="AD111" s="114">
        <v>0</v>
      </c>
      <c r="AE111" s="114">
        <v>0</v>
      </c>
      <c r="AF111" s="114">
        <v>0</v>
      </c>
      <c r="AG111" s="114">
        <v>0</v>
      </c>
      <c r="AH111" s="114">
        <v>0</v>
      </c>
      <c r="AI111" s="114">
        <v>0</v>
      </c>
      <c r="AJ111" s="115">
        <f t="shared" si="1"/>
        <v>29116918.23</v>
      </c>
      <c r="AM111" s="122"/>
    </row>
    <row r="112" spans="1:39" ht="20.100000000000001" customHeight="1">
      <c r="A112" s="111">
        <v>254</v>
      </c>
      <c r="B112" s="112" t="s">
        <v>809</v>
      </c>
      <c r="C112" s="113" t="s">
        <v>14927</v>
      </c>
      <c r="D112" s="114">
        <v>0</v>
      </c>
      <c r="E112" s="114">
        <v>0</v>
      </c>
      <c r="F112" s="114">
        <v>0</v>
      </c>
      <c r="G112" s="114">
        <v>768307.35000000009</v>
      </c>
      <c r="H112" s="114">
        <v>0</v>
      </c>
      <c r="I112" s="114">
        <v>0</v>
      </c>
      <c r="J112" s="114">
        <v>0</v>
      </c>
      <c r="K112" s="114">
        <v>0</v>
      </c>
      <c r="L112" s="114">
        <v>0</v>
      </c>
      <c r="M112" s="114">
        <v>0</v>
      </c>
      <c r="N112" s="114">
        <v>0</v>
      </c>
      <c r="O112" s="114">
        <v>0</v>
      </c>
      <c r="P112" s="114">
        <v>0</v>
      </c>
      <c r="Q112" s="114">
        <v>0</v>
      </c>
      <c r="R112" s="114">
        <v>0</v>
      </c>
      <c r="S112" s="114">
        <v>0</v>
      </c>
      <c r="T112" s="114">
        <v>0</v>
      </c>
      <c r="U112" s="114">
        <v>0</v>
      </c>
      <c r="V112" s="114">
        <v>0</v>
      </c>
      <c r="W112" s="114">
        <v>0</v>
      </c>
      <c r="X112" s="114">
        <v>0</v>
      </c>
      <c r="Y112" s="114">
        <v>0</v>
      </c>
      <c r="Z112" s="114">
        <v>0</v>
      </c>
      <c r="AA112" s="114">
        <v>0</v>
      </c>
      <c r="AB112" s="114">
        <v>0</v>
      </c>
      <c r="AC112" s="114">
        <v>0</v>
      </c>
      <c r="AD112" s="114">
        <v>0</v>
      </c>
      <c r="AE112" s="114">
        <v>0</v>
      </c>
      <c r="AF112" s="114">
        <v>0</v>
      </c>
      <c r="AG112" s="114">
        <v>0</v>
      </c>
      <c r="AH112" s="114">
        <v>0</v>
      </c>
      <c r="AI112" s="114">
        <v>0</v>
      </c>
      <c r="AJ112" s="115">
        <f t="shared" si="1"/>
        <v>768307.35000000009</v>
      </c>
      <c r="AM112" s="122"/>
    </row>
    <row r="113" spans="1:39" ht="20.100000000000001" customHeight="1">
      <c r="A113" s="111">
        <v>265</v>
      </c>
      <c r="B113" s="112" t="s">
        <v>810</v>
      </c>
      <c r="C113" s="113" t="s">
        <v>14927</v>
      </c>
      <c r="D113" s="114">
        <v>0</v>
      </c>
      <c r="E113" s="114">
        <v>0</v>
      </c>
      <c r="F113" s="114">
        <v>0</v>
      </c>
      <c r="G113" s="114">
        <v>746</v>
      </c>
      <c r="H113" s="114">
        <v>0</v>
      </c>
      <c r="I113" s="114">
        <v>0</v>
      </c>
      <c r="J113" s="114">
        <v>0</v>
      </c>
      <c r="K113" s="114">
        <v>0</v>
      </c>
      <c r="L113" s="114">
        <v>0</v>
      </c>
      <c r="M113" s="114">
        <v>0</v>
      </c>
      <c r="N113" s="114">
        <v>0</v>
      </c>
      <c r="O113" s="114">
        <v>0</v>
      </c>
      <c r="P113" s="114">
        <v>0</v>
      </c>
      <c r="Q113" s="114">
        <v>0</v>
      </c>
      <c r="R113" s="114">
        <v>0</v>
      </c>
      <c r="S113" s="114">
        <v>0</v>
      </c>
      <c r="T113" s="114">
        <v>0</v>
      </c>
      <c r="U113" s="114">
        <v>0</v>
      </c>
      <c r="V113" s="114">
        <v>0</v>
      </c>
      <c r="W113" s="114">
        <v>0</v>
      </c>
      <c r="X113" s="114">
        <v>0</v>
      </c>
      <c r="Y113" s="114">
        <v>0</v>
      </c>
      <c r="Z113" s="114">
        <v>0</v>
      </c>
      <c r="AA113" s="114">
        <v>0</v>
      </c>
      <c r="AB113" s="114">
        <v>0</v>
      </c>
      <c r="AC113" s="114">
        <v>0</v>
      </c>
      <c r="AD113" s="114">
        <v>0</v>
      </c>
      <c r="AE113" s="114">
        <v>0</v>
      </c>
      <c r="AF113" s="114">
        <v>0</v>
      </c>
      <c r="AG113" s="114">
        <v>0</v>
      </c>
      <c r="AH113" s="114">
        <v>0</v>
      </c>
      <c r="AI113" s="114">
        <v>0</v>
      </c>
      <c r="AJ113" s="115">
        <f t="shared" si="1"/>
        <v>746</v>
      </c>
      <c r="AM113" s="122"/>
    </row>
    <row r="114" spans="1:39" ht="20.100000000000001" customHeight="1">
      <c r="A114" s="111">
        <v>266</v>
      </c>
      <c r="B114" s="112" t="s">
        <v>811</v>
      </c>
      <c r="C114" s="113" t="s">
        <v>14927</v>
      </c>
      <c r="D114" s="114">
        <v>0</v>
      </c>
      <c r="E114" s="114">
        <v>120</v>
      </c>
      <c r="F114" s="114">
        <v>1770800</v>
      </c>
      <c r="G114" s="114">
        <v>53122.9</v>
      </c>
      <c r="H114" s="114">
        <v>0</v>
      </c>
      <c r="I114" s="114">
        <v>0</v>
      </c>
      <c r="J114" s="114">
        <v>0</v>
      </c>
      <c r="K114" s="114">
        <v>0</v>
      </c>
      <c r="L114" s="114">
        <v>0</v>
      </c>
      <c r="M114" s="114">
        <v>0</v>
      </c>
      <c r="N114" s="114">
        <v>0</v>
      </c>
      <c r="O114" s="114">
        <v>0</v>
      </c>
      <c r="P114" s="114">
        <v>0</v>
      </c>
      <c r="Q114" s="114">
        <v>0</v>
      </c>
      <c r="R114" s="114">
        <v>0</v>
      </c>
      <c r="S114" s="114">
        <v>0</v>
      </c>
      <c r="T114" s="114">
        <v>0</v>
      </c>
      <c r="U114" s="114">
        <v>0</v>
      </c>
      <c r="V114" s="114">
        <v>0</v>
      </c>
      <c r="W114" s="114">
        <v>0</v>
      </c>
      <c r="X114" s="114">
        <v>0</v>
      </c>
      <c r="Y114" s="114">
        <v>0</v>
      </c>
      <c r="Z114" s="114">
        <v>0</v>
      </c>
      <c r="AA114" s="114">
        <v>0</v>
      </c>
      <c r="AB114" s="114">
        <v>0</v>
      </c>
      <c r="AC114" s="114">
        <v>0</v>
      </c>
      <c r="AD114" s="114">
        <v>0</v>
      </c>
      <c r="AE114" s="114">
        <v>0</v>
      </c>
      <c r="AF114" s="114">
        <v>0</v>
      </c>
      <c r="AG114" s="114">
        <v>0</v>
      </c>
      <c r="AH114" s="114">
        <v>0</v>
      </c>
      <c r="AI114" s="114">
        <v>0</v>
      </c>
      <c r="AJ114" s="115">
        <f t="shared" si="1"/>
        <v>1824042.9</v>
      </c>
      <c r="AM114" s="122"/>
    </row>
    <row r="115" spans="1:39" ht="20.100000000000001" customHeight="1">
      <c r="A115" s="111">
        <v>267</v>
      </c>
      <c r="B115" s="112" t="s">
        <v>812</v>
      </c>
      <c r="C115" s="113" t="s">
        <v>14927</v>
      </c>
      <c r="D115" s="114">
        <v>0</v>
      </c>
      <c r="E115" s="114">
        <v>0</v>
      </c>
      <c r="F115" s="114">
        <v>0</v>
      </c>
      <c r="G115" s="114">
        <v>0</v>
      </c>
      <c r="H115" s="114">
        <v>0</v>
      </c>
      <c r="I115" s="114">
        <v>0</v>
      </c>
      <c r="J115" s="114">
        <v>0</v>
      </c>
      <c r="K115" s="114">
        <v>0</v>
      </c>
      <c r="L115" s="114">
        <v>0</v>
      </c>
      <c r="M115" s="114">
        <v>0</v>
      </c>
      <c r="N115" s="114">
        <v>0</v>
      </c>
      <c r="O115" s="114">
        <v>0</v>
      </c>
      <c r="P115" s="114">
        <v>0</v>
      </c>
      <c r="Q115" s="114">
        <v>0</v>
      </c>
      <c r="R115" s="114">
        <v>0</v>
      </c>
      <c r="S115" s="114">
        <v>0</v>
      </c>
      <c r="T115" s="114">
        <v>0</v>
      </c>
      <c r="U115" s="114">
        <v>0</v>
      </c>
      <c r="V115" s="114">
        <v>0</v>
      </c>
      <c r="W115" s="114">
        <v>0</v>
      </c>
      <c r="X115" s="114">
        <v>0</v>
      </c>
      <c r="Y115" s="114">
        <v>0</v>
      </c>
      <c r="Z115" s="114">
        <v>0</v>
      </c>
      <c r="AA115" s="114">
        <v>0</v>
      </c>
      <c r="AB115" s="114">
        <v>0</v>
      </c>
      <c r="AC115" s="114">
        <v>0</v>
      </c>
      <c r="AD115" s="114">
        <v>0</v>
      </c>
      <c r="AE115" s="114">
        <v>0</v>
      </c>
      <c r="AF115" s="114">
        <v>0</v>
      </c>
      <c r="AG115" s="114">
        <v>0</v>
      </c>
      <c r="AH115" s="114">
        <v>0</v>
      </c>
      <c r="AI115" s="114">
        <v>0</v>
      </c>
      <c r="AJ115" s="115">
        <f t="shared" si="1"/>
        <v>0</v>
      </c>
      <c r="AM115" s="122"/>
    </row>
    <row r="116" spans="1:39" ht="20.100000000000001" customHeight="1">
      <c r="A116" s="111">
        <v>268</v>
      </c>
      <c r="B116" s="112" t="s">
        <v>813</v>
      </c>
      <c r="C116" s="113" t="s">
        <v>14927</v>
      </c>
      <c r="D116" s="114">
        <v>0</v>
      </c>
      <c r="E116" s="114">
        <v>0</v>
      </c>
      <c r="F116" s="114">
        <v>0</v>
      </c>
      <c r="G116" s="114">
        <v>0</v>
      </c>
      <c r="H116" s="114">
        <v>0</v>
      </c>
      <c r="I116" s="114">
        <v>0</v>
      </c>
      <c r="J116" s="114">
        <v>0</v>
      </c>
      <c r="K116" s="114">
        <v>0</v>
      </c>
      <c r="L116" s="114">
        <v>0</v>
      </c>
      <c r="M116" s="114">
        <v>0</v>
      </c>
      <c r="N116" s="114">
        <v>0</v>
      </c>
      <c r="O116" s="114">
        <v>0</v>
      </c>
      <c r="P116" s="114">
        <v>0</v>
      </c>
      <c r="Q116" s="114">
        <v>0</v>
      </c>
      <c r="R116" s="114">
        <v>0</v>
      </c>
      <c r="S116" s="114">
        <v>0</v>
      </c>
      <c r="T116" s="114">
        <v>0</v>
      </c>
      <c r="U116" s="114">
        <v>0</v>
      </c>
      <c r="V116" s="114">
        <v>0</v>
      </c>
      <c r="W116" s="114">
        <v>0</v>
      </c>
      <c r="X116" s="114">
        <v>0</v>
      </c>
      <c r="Y116" s="114">
        <v>0</v>
      </c>
      <c r="Z116" s="114">
        <v>0</v>
      </c>
      <c r="AA116" s="114">
        <v>0</v>
      </c>
      <c r="AB116" s="114">
        <v>0</v>
      </c>
      <c r="AC116" s="114">
        <v>0</v>
      </c>
      <c r="AD116" s="114">
        <v>0</v>
      </c>
      <c r="AE116" s="114">
        <v>0</v>
      </c>
      <c r="AF116" s="114">
        <v>0</v>
      </c>
      <c r="AG116" s="114">
        <v>0</v>
      </c>
      <c r="AH116" s="114">
        <v>0</v>
      </c>
      <c r="AI116" s="114">
        <v>0</v>
      </c>
      <c r="AJ116" s="115">
        <f t="shared" si="1"/>
        <v>0</v>
      </c>
      <c r="AM116" s="122"/>
    </row>
    <row r="117" spans="1:39" ht="20.100000000000001" customHeight="1">
      <c r="A117" s="111">
        <v>269</v>
      </c>
      <c r="B117" s="112" t="s">
        <v>814</v>
      </c>
      <c r="C117" s="113" t="s">
        <v>14927</v>
      </c>
      <c r="D117" s="114">
        <v>0</v>
      </c>
      <c r="E117" s="114">
        <v>240</v>
      </c>
      <c r="F117" s="114">
        <v>33269.46</v>
      </c>
      <c r="G117" s="114">
        <v>0</v>
      </c>
      <c r="H117" s="114">
        <v>0</v>
      </c>
      <c r="I117" s="114">
        <v>0</v>
      </c>
      <c r="J117" s="114">
        <v>0</v>
      </c>
      <c r="K117" s="114">
        <v>0</v>
      </c>
      <c r="L117" s="114">
        <v>0</v>
      </c>
      <c r="M117" s="114">
        <v>0</v>
      </c>
      <c r="N117" s="114">
        <v>0</v>
      </c>
      <c r="O117" s="114">
        <v>0</v>
      </c>
      <c r="P117" s="114">
        <v>0</v>
      </c>
      <c r="Q117" s="114">
        <v>0</v>
      </c>
      <c r="R117" s="114">
        <v>0</v>
      </c>
      <c r="S117" s="114">
        <v>0</v>
      </c>
      <c r="T117" s="114">
        <v>0</v>
      </c>
      <c r="U117" s="114">
        <v>0</v>
      </c>
      <c r="V117" s="114">
        <v>0</v>
      </c>
      <c r="W117" s="114">
        <v>0</v>
      </c>
      <c r="X117" s="114">
        <v>0</v>
      </c>
      <c r="Y117" s="114">
        <v>0</v>
      </c>
      <c r="Z117" s="114">
        <v>0</v>
      </c>
      <c r="AA117" s="114">
        <v>0</v>
      </c>
      <c r="AB117" s="114">
        <v>0</v>
      </c>
      <c r="AC117" s="114">
        <v>0</v>
      </c>
      <c r="AD117" s="114">
        <v>0</v>
      </c>
      <c r="AE117" s="114">
        <v>0</v>
      </c>
      <c r="AF117" s="114">
        <v>0</v>
      </c>
      <c r="AG117" s="114">
        <v>0</v>
      </c>
      <c r="AH117" s="114">
        <v>0</v>
      </c>
      <c r="AI117" s="114">
        <v>0</v>
      </c>
      <c r="AJ117" s="115">
        <f t="shared" si="1"/>
        <v>33509.46</v>
      </c>
      <c r="AM117" s="122"/>
    </row>
    <row r="118" spans="1:39" ht="20.100000000000001" customHeight="1">
      <c r="A118" s="111">
        <v>270</v>
      </c>
      <c r="B118" s="112" t="s">
        <v>815</v>
      </c>
      <c r="C118" s="113" t="s">
        <v>14927</v>
      </c>
      <c r="D118" s="114">
        <v>0</v>
      </c>
      <c r="E118" s="114">
        <v>0</v>
      </c>
      <c r="F118" s="114">
        <v>0</v>
      </c>
      <c r="G118" s="114">
        <v>0</v>
      </c>
      <c r="H118" s="114">
        <v>0</v>
      </c>
      <c r="I118" s="114">
        <v>0</v>
      </c>
      <c r="J118" s="114">
        <v>0</v>
      </c>
      <c r="K118" s="114">
        <v>0</v>
      </c>
      <c r="L118" s="114">
        <v>0</v>
      </c>
      <c r="M118" s="114">
        <v>0</v>
      </c>
      <c r="N118" s="114">
        <v>0</v>
      </c>
      <c r="O118" s="114">
        <v>0</v>
      </c>
      <c r="P118" s="114">
        <v>0</v>
      </c>
      <c r="Q118" s="114">
        <v>0</v>
      </c>
      <c r="R118" s="114">
        <v>0</v>
      </c>
      <c r="S118" s="114">
        <v>0</v>
      </c>
      <c r="T118" s="114">
        <v>0</v>
      </c>
      <c r="U118" s="114">
        <v>0</v>
      </c>
      <c r="V118" s="114">
        <v>0</v>
      </c>
      <c r="W118" s="114">
        <v>0</v>
      </c>
      <c r="X118" s="114">
        <v>0</v>
      </c>
      <c r="Y118" s="114">
        <v>0</v>
      </c>
      <c r="Z118" s="114">
        <v>0</v>
      </c>
      <c r="AA118" s="114">
        <v>0</v>
      </c>
      <c r="AB118" s="114">
        <v>0</v>
      </c>
      <c r="AC118" s="114">
        <v>0</v>
      </c>
      <c r="AD118" s="114">
        <v>0</v>
      </c>
      <c r="AE118" s="114">
        <v>0</v>
      </c>
      <c r="AF118" s="114">
        <v>0</v>
      </c>
      <c r="AG118" s="114">
        <v>0</v>
      </c>
      <c r="AH118" s="114">
        <v>0</v>
      </c>
      <c r="AI118" s="114">
        <v>0</v>
      </c>
      <c r="AJ118" s="115">
        <f t="shared" si="1"/>
        <v>0</v>
      </c>
      <c r="AM118" s="122"/>
    </row>
    <row r="119" spans="1:39" ht="20.100000000000001" customHeight="1">
      <c r="A119" s="111">
        <v>271</v>
      </c>
      <c r="B119" s="112" t="s">
        <v>816</v>
      </c>
      <c r="C119" s="113" t="s">
        <v>14927</v>
      </c>
      <c r="D119" s="114">
        <v>0</v>
      </c>
      <c r="E119" s="114">
        <v>0</v>
      </c>
      <c r="F119" s="114">
        <v>0</v>
      </c>
      <c r="G119" s="114">
        <v>9466.82</v>
      </c>
      <c r="H119" s="114">
        <v>0</v>
      </c>
      <c r="I119" s="114">
        <v>0</v>
      </c>
      <c r="J119" s="114">
        <v>0</v>
      </c>
      <c r="K119" s="114">
        <v>0</v>
      </c>
      <c r="L119" s="114">
        <v>0</v>
      </c>
      <c r="M119" s="114">
        <v>0</v>
      </c>
      <c r="N119" s="114">
        <v>0</v>
      </c>
      <c r="O119" s="114">
        <v>0</v>
      </c>
      <c r="P119" s="114">
        <v>0</v>
      </c>
      <c r="Q119" s="114">
        <v>0</v>
      </c>
      <c r="R119" s="114">
        <v>0</v>
      </c>
      <c r="S119" s="114">
        <v>0</v>
      </c>
      <c r="T119" s="114">
        <v>0</v>
      </c>
      <c r="U119" s="114">
        <v>0</v>
      </c>
      <c r="V119" s="114">
        <v>0</v>
      </c>
      <c r="W119" s="114">
        <v>0</v>
      </c>
      <c r="X119" s="114">
        <v>0</v>
      </c>
      <c r="Y119" s="114">
        <v>0</v>
      </c>
      <c r="Z119" s="114">
        <v>0</v>
      </c>
      <c r="AA119" s="114">
        <v>0</v>
      </c>
      <c r="AB119" s="114">
        <v>0</v>
      </c>
      <c r="AC119" s="114">
        <v>0</v>
      </c>
      <c r="AD119" s="114">
        <v>0</v>
      </c>
      <c r="AE119" s="114">
        <v>0</v>
      </c>
      <c r="AF119" s="114">
        <v>0</v>
      </c>
      <c r="AG119" s="114">
        <v>0</v>
      </c>
      <c r="AH119" s="114">
        <v>0</v>
      </c>
      <c r="AI119" s="114">
        <v>0</v>
      </c>
      <c r="AJ119" s="115">
        <f t="shared" si="1"/>
        <v>9466.82</v>
      </c>
      <c r="AM119" s="122"/>
    </row>
    <row r="120" spans="1:39" ht="20.100000000000001" customHeight="1">
      <c r="A120" s="111">
        <v>272</v>
      </c>
      <c r="B120" s="112" t="s">
        <v>817</v>
      </c>
      <c r="C120" s="113" t="s">
        <v>14927</v>
      </c>
      <c r="D120" s="114">
        <v>0</v>
      </c>
      <c r="E120" s="114">
        <v>240</v>
      </c>
      <c r="F120" s="114">
        <v>438484</v>
      </c>
      <c r="G120" s="114">
        <v>0</v>
      </c>
      <c r="H120" s="114">
        <v>0</v>
      </c>
      <c r="I120" s="114">
        <v>0</v>
      </c>
      <c r="J120" s="114">
        <v>0</v>
      </c>
      <c r="K120" s="114">
        <v>0</v>
      </c>
      <c r="L120" s="114">
        <v>0</v>
      </c>
      <c r="M120" s="114">
        <v>0</v>
      </c>
      <c r="N120" s="114">
        <v>0</v>
      </c>
      <c r="O120" s="114">
        <v>0</v>
      </c>
      <c r="P120" s="114">
        <v>0</v>
      </c>
      <c r="Q120" s="114">
        <v>0</v>
      </c>
      <c r="R120" s="114">
        <v>0</v>
      </c>
      <c r="S120" s="114">
        <v>0</v>
      </c>
      <c r="T120" s="114">
        <v>0</v>
      </c>
      <c r="U120" s="114">
        <v>0</v>
      </c>
      <c r="V120" s="114">
        <v>0</v>
      </c>
      <c r="W120" s="114">
        <v>0</v>
      </c>
      <c r="X120" s="114">
        <v>0</v>
      </c>
      <c r="Y120" s="114">
        <v>0</v>
      </c>
      <c r="Z120" s="114">
        <v>0</v>
      </c>
      <c r="AA120" s="114">
        <v>0</v>
      </c>
      <c r="AB120" s="114">
        <v>0</v>
      </c>
      <c r="AC120" s="114">
        <v>0</v>
      </c>
      <c r="AD120" s="114">
        <v>0</v>
      </c>
      <c r="AE120" s="114">
        <v>0</v>
      </c>
      <c r="AF120" s="114">
        <v>0</v>
      </c>
      <c r="AG120" s="114">
        <v>0</v>
      </c>
      <c r="AH120" s="114">
        <v>0</v>
      </c>
      <c r="AI120" s="114">
        <v>0</v>
      </c>
      <c r="AJ120" s="115">
        <f t="shared" si="1"/>
        <v>438724</v>
      </c>
      <c r="AM120" s="122"/>
    </row>
    <row r="121" spans="1:39" ht="20.100000000000001" customHeight="1">
      <c r="A121" s="111">
        <v>273</v>
      </c>
      <c r="B121" s="112" t="s">
        <v>818</v>
      </c>
      <c r="C121" s="113" t="s">
        <v>14927</v>
      </c>
      <c r="D121" s="114">
        <v>0</v>
      </c>
      <c r="E121" s="114">
        <v>240</v>
      </c>
      <c r="F121" s="114">
        <v>0</v>
      </c>
      <c r="G121" s="114">
        <v>0</v>
      </c>
      <c r="H121" s="114">
        <v>0</v>
      </c>
      <c r="I121" s="114">
        <v>0</v>
      </c>
      <c r="J121" s="114">
        <v>0</v>
      </c>
      <c r="K121" s="114">
        <v>0</v>
      </c>
      <c r="L121" s="114">
        <v>0</v>
      </c>
      <c r="M121" s="114">
        <v>0</v>
      </c>
      <c r="N121" s="114">
        <v>0</v>
      </c>
      <c r="O121" s="114">
        <v>0</v>
      </c>
      <c r="P121" s="114">
        <v>0</v>
      </c>
      <c r="Q121" s="114">
        <v>0</v>
      </c>
      <c r="R121" s="114">
        <v>0</v>
      </c>
      <c r="S121" s="114">
        <v>0</v>
      </c>
      <c r="T121" s="114">
        <v>0</v>
      </c>
      <c r="U121" s="114">
        <v>0</v>
      </c>
      <c r="V121" s="114">
        <v>0</v>
      </c>
      <c r="W121" s="114">
        <v>0</v>
      </c>
      <c r="X121" s="114">
        <v>0</v>
      </c>
      <c r="Y121" s="114">
        <v>0</v>
      </c>
      <c r="Z121" s="114">
        <v>0</v>
      </c>
      <c r="AA121" s="114">
        <v>0</v>
      </c>
      <c r="AB121" s="114">
        <v>0</v>
      </c>
      <c r="AC121" s="114">
        <v>0</v>
      </c>
      <c r="AD121" s="114">
        <v>0</v>
      </c>
      <c r="AE121" s="114">
        <v>0</v>
      </c>
      <c r="AF121" s="114">
        <v>0</v>
      </c>
      <c r="AG121" s="114">
        <v>0</v>
      </c>
      <c r="AH121" s="114">
        <v>0</v>
      </c>
      <c r="AI121" s="114">
        <v>0</v>
      </c>
      <c r="AJ121" s="115">
        <f t="shared" si="1"/>
        <v>240</v>
      </c>
      <c r="AM121" s="122"/>
    </row>
    <row r="122" spans="1:39" ht="20.100000000000001" customHeight="1">
      <c r="A122" s="111">
        <v>281</v>
      </c>
      <c r="B122" s="112" t="s">
        <v>819</v>
      </c>
      <c r="C122" s="113" t="s">
        <v>14927</v>
      </c>
      <c r="D122" s="114">
        <v>0</v>
      </c>
      <c r="E122" s="114">
        <v>0</v>
      </c>
      <c r="F122" s="114">
        <v>0</v>
      </c>
      <c r="G122" s="114">
        <v>0</v>
      </c>
      <c r="H122" s="114">
        <v>0</v>
      </c>
      <c r="I122" s="114">
        <v>0</v>
      </c>
      <c r="J122" s="114">
        <v>0</v>
      </c>
      <c r="K122" s="114">
        <v>0</v>
      </c>
      <c r="L122" s="114">
        <v>0</v>
      </c>
      <c r="M122" s="114">
        <v>0</v>
      </c>
      <c r="N122" s="114">
        <v>0</v>
      </c>
      <c r="O122" s="114">
        <v>0</v>
      </c>
      <c r="P122" s="114">
        <v>0</v>
      </c>
      <c r="Q122" s="114">
        <v>0</v>
      </c>
      <c r="R122" s="114">
        <v>0</v>
      </c>
      <c r="S122" s="114">
        <v>0</v>
      </c>
      <c r="T122" s="114">
        <v>0</v>
      </c>
      <c r="U122" s="114">
        <v>0</v>
      </c>
      <c r="V122" s="114">
        <v>0</v>
      </c>
      <c r="W122" s="114">
        <v>0</v>
      </c>
      <c r="X122" s="114">
        <v>0</v>
      </c>
      <c r="Y122" s="114">
        <v>0</v>
      </c>
      <c r="Z122" s="114">
        <v>0</v>
      </c>
      <c r="AA122" s="114">
        <v>0</v>
      </c>
      <c r="AB122" s="114">
        <v>0</v>
      </c>
      <c r="AC122" s="114">
        <v>0</v>
      </c>
      <c r="AD122" s="114">
        <v>0</v>
      </c>
      <c r="AE122" s="114">
        <v>0</v>
      </c>
      <c r="AF122" s="114">
        <v>0</v>
      </c>
      <c r="AG122" s="114">
        <v>0</v>
      </c>
      <c r="AH122" s="114">
        <v>0</v>
      </c>
      <c r="AI122" s="114">
        <v>0</v>
      </c>
      <c r="AJ122" s="115">
        <f t="shared" si="1"/>
        <v>0</v>
      </c>
      <c r="AM122" s="122"/>
    </row>
    <row r="123" spans="1:39" ht="20.100000000000001" customHeight="1">
      <c r="A123" s="111">
        <v>283</v>
      </c>
      <c r="B123" s="112" t="s">
        <v>159</v>
      </c>
      <c r="C123" s="116" t="s">
        <v>14927</v>
      </c>
      <c r="D123" s="114">
        <v>0</v>
      </c>
      <c r="E123" s="114">
        <v>0</v>
      </c>
      <c r="F123" s="114">
        <v>1603930.94</v>
      </c>
      <c r="G123" s="114">
        <v>1925687.8599999999</v>
      </c>
      <c r="H123" s="114">
        <v>0</v>
      </c>
      <c r="I123" s="114">
        <v>3177.26</v>
      </c>
      <c r="J123" s="114">
        <v>0</v>
      </c>
      <c r="K123" s="114">
        <v>2538.3500000000004</v>
      </c>
      <c r="L123" s="114">
        <v>0</v>
      </c>
      <c r="M123" s="114">
        <v>0</v>
      </c>
      <c r="N123" s="114">
        <v>77.53</v>
      </c>
      <c r="O123" s="114">
        <v>1543.81</v>
      </c>
      <c r="P123" s="114">
        <v>0</v>
      </c>
      <c r="Q123" s="114">
        <v>0</v>
      </c>
      <c r="R123" s="114">
        <v>0</v>
      </c>
      <c r="S123" s="114">
        <v>0</v>
      </c>
      <c r="T123" s="114">
        <v>0</v>
      </c>
      <c r="U123" s="114">
        <v>0</v>
      </c>
      <c r="V123" s="114">
        <v>0</v>
      </c>
      <c r="W123" s="114">
        <v>0</v>
      </c>
      <c r="X123" s="114">
        <v>0</v>
      </c>
      <c r="Y123" s="114">
        <v>0</v>
      </c>
      <c r="Z123" s="114">
        <v>0</v>
      </c>
      <c r="AA123" s="114">
        <v>0</v>
      </c>
      <c r="AB123" s="114">
        <v>0</v>
      </c>
      <c r="AC123" s="114">
        <v>0</v>
      </c>
      <c r="AD123" s="114">
        <v>0</v>
      </c>
      <c r="AE123" s="114">
        <v>0</v>
      </c>
      <c r="AF123" s="114">
        <v>0</v>
      </c>
      <c r="AG123" s="114">
        <v>0</v>
      </c>
      <c r="AH123" s="114">
        <v>0</v>
      </c>
      <c r="AI123" s="114">
        <v>0</v>
      </c>
      <c r="AJ123" s="115">
        <f t="shared" si="1"/>
        <v>3536955.7499999995</v>
      </c>
      <c r="AM123" s="122"/>
    </row>
    <row r="124" spans="1:39" ht="20.100000000000001" customHeight="1">
      <c r="A124" s="111">
        <v>287</v>
      </c>
      <c r="B124" s="112" t="s">
        <v>820</v>
      </c>
      <c r="C124" s="113" t="s">
        <v>14927</v>
      </c>
      <c r="D124" s="114">
        <v>0</v>
      </c>
      <c r="E124" s="114">
        <v>991539.33</v>
      </c>
      <c r="F124" s="114">
        <v>4472940.08</v>
      </c>
      <c r="G124" s="114">
        <v>531880.36</v>
      </c>
      <c r="H124" s="114">
        <v>0</v>
      </c>
      <c r="I124" s="114">
        <v>9637.57</v>
      </c>
      <c r="J124" s="114">
        <v>746828.28</v>
      </c>
      <c r="K124" s="114">
        <v>0</v>
      </c>
      <c r="L124" s="114">
        <v>0</v>
      </c>
      <c r="M124" s="114">
        <v>0</v>
      </c>
      <c r="N124" s="114">
        <v>0</v>
      </c>
      <c r="O124" s="114">
        <v>0</v>
      </c>
      <c r="P124" s="114">
        <v>0</v>
      </c>
      <c r="Q124" s="114">
        <v>0</v>
      </c>
      <c r="R124" s="114">
        <v>0</v>
      </c>
      <c r="S124" s="114">
        <v>0</v>
      </c>
      <c r="T124" s="114">
        <v>0</v>
      </c>
      <c r="U124" s="114">
        <v>0</v>
      </c>
      <c r="V124" s="114">
        <v>0</v>
      </c>
      <c r="W124" s="114">
        <v>0</v>
      </c>
      <c r="X124" s="114">
        <v>0</v>
      </c>
      <c r="Y124" s="114">
        <v>0</v>
      </c>
      <c r="Z124" s="114">
        <v>0</v>
      </c>
      <c r="AA124" s="114">
        <v>178889414.87480003</v>
      </c>
      <c r="AB124" s="114">
        <v>0</v>
      </c>
      <c r="AC124" s="114">
        <v>0</v>
      </c>
      <c r="AD124" s="114">
        <v>0</v>
      </c>
      <c r="AE124" s="114">
        <v>0</v>
      </c>
      <c r="AF124" s="114">
        <v>0</v>
      </c>
      <c r="AG124" s="114">
        <v>0</v>
      </c>
      <c r="AH124" s="114">
        <v>0</v>
      </c>
      <c r="AI124" s="114">
        <v>0</v>
      </c>
      <c r="AJ124" s="115">
        <f t="shared" si="1"/>
        <v>185642240.49480003</v>
      </c>
      <c r="AM124" s="122"/>
    </row>
    <row r="125" spans="1:39" ht="20.100000000000001" customHeight="1">
      <c r="A125" s="111">
        <v>288</v>
      </c>
      <c r="B125" s="112" t="s">
        <v>821</v>
      </c>
      <c r="C125" s="113" t="s">
        <v>14927</v>
      </c>
      <c r="D125" s="114">
        <v>0</v>
      </c>
      <c r="E125" s="114">
        <v>0</v>
      </c>
      <c r="F125" s="114">
        <v>0</v>
      </c>
      <c r="G125" s="114">
        <v>459.19</v>
      </c>
      <c r="H125" s="114">
        <v>0</v>
      </c>
      <c r="I125" s="114">
        <v>0</v>
      </c>
      <c r="J125" s="114">
        <v>0</v>
      </c>
      <c r="K125" s="114">
        <v>0</v>
      </c>
      <c r="L125" s="114">
        <v>0</v>
      </c>
      <c r="M125" s="114">
        <v>0</v>
      </c>
      <c r="N125" s="114">
        <v>0</v>
      </c>
      <c r="O125" s="114">
        <v>0</v>
      </c>
      <c r="P125" s="114">
        <v>0</v>
      </c>
      <c r="Q125" s="114">
        <v>0</v>
      </c>
      <c r="R125" s="114">
        <v>0</v>
      </c>
      <c r="S125" s="114">
        <v>0</v>
      </c>
      <c r="T125" s="114">
        <v>0</v>
      </c>
      <c r="U125" s="114">
        <v>0</v>
      </c>
      <c r="V125" s="114">
        <v>0</v>
      </c>
      <c r="W125" s="114">
        <v>0</v>
      </c>
      <c r="X125" s="114">
        <v>0</v>
      </c>
      <c r="Y125" s="114">
        <v>0</v>
      </c>
      <c r="Z125" s="114">
        <v>0</v>
      </c>
      <c r="AA125" s="114">
        <v>0</v>
      </c>
      <c r="AB125" s="114">
        <v>0</v>
      </c>
      <c r="AC125" s="114">
        <v>0</v>
      </c>
      <c r="AD125" s="114">
        <v>0</v>
      </c>
      <c r="AE125" s="114">
        <v>0</v>
      </c>
      <c r="AF125" s="114">
        <v>0</v>
      </c>
      <c r="AG125" s="114">
        <v>0</v>
      </c>
      <c r="AH125" s="114">
        <v>0</v>
      </c>
      <c r="AI125" s="114">
        <v>0</v>
      </c>
      <c r="AJ125" s="115">
        <f t="shared" si="1"/>
        <v>459.19</v>
      </c>
      <c r="AM125" s="122"/>
    </row>
    <row r="126" spans="1:39" ht="20.100000000000001" customHeight="1">
      <c r="A126" s="111">
        <v>289</v>
      </c>
      <c r="B126" s="112" t="s">
        <v>822</v>
      </c>
      <c r="C126" s="113" t="s">
        <v>14927</v>
      </c>
      <c r="D126" s="114">
        <v>0</v>
      </c>
      <c r="E126" s="114">
        <v>0</v>
      </c>
      <c r="F126" s="114">
        <v>0</v>
      </c>
      <c r="G126" s="114">
        <v>0</v>
      </c>
      <c r="H126" s="114">
        <v>0</v>
      </c>
      <c r="I126" s="114">
        <v>0</v>
      </c>
      <c r="J126" s="114">
        <v>0</v>
      </c>
      <c r="K126" s="114">
        <v>0</v>
      </c>
      <c r="L126" s="114">
        <v>0</v>
      </c>
      <c r="M126" s="114">
        <v>0</v>
      </c>
      <c r="N126" s="114">
        <v>0</v>
      </c>
      <c r="O126" s="114">
        <v>0</v>
      </c>
      <c r="P126" s="114">
        <v>0</v>
      </c>
      <c r="Q126" s="114">
        <v>0</v>
      </c>
      <c r="R126" s="114">
        <v>0</v>
      </c>
      <c r="S126" s="114">
        <v>0</v>
      </c>
      <c r="T126" s="114">
        <v>0</v>
      </c>
      <c r="U126" s="114">
        <v>0</v>
      </c>
      <c r="V126" s="114">
        <v>0</v>
      </c>
      <c r="W126" s="114">
        <v>0</v>
      </c>
      <c r="X126" s="114">
        <v>0</v>
      </c>
      <c r="Y126" s="114">
        <v>0</v>
      </c>
      <c r="Z126" s="114">
        <v>0</v>
      </c>
      <c r="AA126" s="114">
        <v>0</v>
      </c>
      <c r="AB126" s="114">
        <v>0</v>
      </c>
      <c r="AC126" s="114">
        <v>0</v>
      </c>
      <c r="AD126" s="114">
        <v>0</v>
      </c>
      <c r="AE126" s="114">
        <v>0</v>
      </c>
      <c r="AF126" s="114">
        <v>0</v>
      </c>
      <c r="AG126" s="114">
        <v>0</v>
      </c>
      <c r="AH126" s="114">
        <v>0</v>
      </c>
      <c r="AI126" s="114">
        <v>0</v>
      </c>
      <c r="AJ126" s="115">
        <f t="shared" si="1"/>
        <v>0</v>
      </c>
      <c r="AM126" s="122"/>
    </row>
    <row r="127" spans="1:39" ht="20.100000000000001" customHeight="1">
      <c r="A127" s="111">
        <v>290</v>
      </c>
      <c r="B127" s="112" t="s">
        <v>823</v>
      </c>
      <c r="C127" s="113" t="s">
        <v>14927</v>
      </c>
      <c r="D127" s="114">
        <v>0</v>
      </c>
      <c r="E127" s="114">
        <v>72071.399999999994</v>
      </c>
      <c r="F127" s="114">
        <v>0</v>
      </c>
      <c r="G127" s="114">
        <v>65742470.610000007</v>
      </c>
      <c r="H127" s="114">
        <v>0</v>
      </c>
      <c r="I127" s="114">
        <v>0</v>
      </c>
      <c r="J127" s="114">
        <v>0</v>
      </c>
      <c r="K127" s="114">
        <v>0</v>
      </c>
      <c r="L127" s="114">
        <v>0</v>
      </c>
      <c r="M127" s="114">
        <v>0</v>
      </c>
      <c r="N127" s="114">
        <v>0</v>
      </c>
      <c r="O127" s="114">
        <v>0</v>
      </c>
      <c r="P127" s="114">
        <v>0</v>
      </c>
      <c r="Q127" s="114">
        <v>0</v>
      </c>
      <c r="R127" s="114">
        <v>0</v>
      </c>
      <c r="S127" s="114">
        <v>0</v>
      </c>
      <c r="T127" s="114">
        <v>75</v>
      </c>
      <c r="U127" s="114">
        <v>0</v>
      </c>
      <c r="V127" s="114">
        <v>0</v>
      </c>
      <c r="W127" s="114">
        <v>0</v>
      </c>
      <c r="X127" s="114">
        <v>0</v>
      </c>
      <c r="Y127" s="114">
        <v>0</v>
      </c>
      <c r="Z127" s="114">
        <v>0</v>
      </c>
      <c r="AA127" s="114">
        <v>0</v>
      </c>
      <c r="AB127" s="114">
        <v>0</v>
      </c>
      <c r="AC127" s="114">
        <v>0</v>
      </c>
      <c r="AD127" s="114">
        <v>0</v>
      </c>
      <c r="AE127" s="114">
        <v>0</v>
      </c>
      <c r="AF127" s="114">
        <v>0</v>
      </c>
      <c r="AG127" s="114">
        <v>0</v>
      </c>
      <c r="AH127" s="114">
        <v>0</v>
      </c>
      <c r="AI127" s="114">
        <v>0</v>
      </c>
      <c r="AJ127" s="115">
        <f t="shared" si="1"/>
        <v>65814617.010000005</v>
      </c>
      <c r="AM127" s="122"/>
    </row>
    <row r="128" spans="1:39" ht="20.100000000000001" customHeight="1">
      <c r="A128" s="111">
        <v>291</v>
      </c>
      <c r="B128" s="112" t="s">
        <v>824</v>
      </c>
      <c r="C128" s="113" t="s">
        <v>14927</v>
      </c>
      <c r="D128" s="114">
        <v>0</v>
      </c>
      <c r="E128" s="114">
        <v>0</v>
      </c>
      <c r="F128" s="114">
        <v>62735210.460000001</v>
      </c>
      <c r="G128" s="114">
        <v>167347062.88999993</v>
      </c>
      <c r="H128" s="114">
        <v>0</v>
      </c>
      <c r="I128" s="114">
        <v>11313.26</v>
      </c>
      <c r="J128" s="114">
        <v>41525052.979999997</v>
      </c>
      <c r="K128" s="114">
        <v>68870</v>
      </c>
      <c r="L128" s="114">
        <v>0</v>
      </c>
      <c r="M128" s="114">
        <v>0</v>
      </c>
      <c r="N128" s="114">
        <v>115830.35</v>
      </c>
      <c r="O128" s="114">
        <v>0</v>
      </c>
      <c r="P128" s="114">
        <v>28610643.039999999</v>
      </c>
      <c r="Q128" s="114">
        <v>0</v>
      </c>
      <c r="R128" s="114">
        <v>0</v>
      </c>
      <c r="S128" s="114">
        <v>0</v>
      </c>
      <c r="T128" s="114">
        <v>0</v>
      </c>
      <c r="U128" s="114">
        <v>0</v>
      </c>
      <c r="V128" s="114">
        <v>37730</v>
      </c>
      <c r="W128" s="114">
        <v>0</v>
      </c>
      <c r="X128" s="114">
        <v>422662.23019999999</v>
      </c>
      <c r="Y128" s="114">
        <v>0</v>
      </c>
      <c r="Z128" s="114">
        <v>50.009399999999999</v>
      </c>
      <c r="AA128" s="114">
        <v>924619738.77279997</v>
      </c>
      <c r="AB128" s="114">
        <v>0</v>
      </c>
      <c r="AC128" s="114">
        <v>0</v>
      </c>
      <c r="AD128" s="114">
        <v>36392.711600000002</v>
      </c>
      <c r="AE128" s="114">
        <v>0</v>
      </c>
      <c r="AF128" s="114">
        <v>0</v>
      </c>
      <c r="AG128" s="114">
        <v>0</v>
      </c>
      <c r="AH128" s="114">
        <v>0</v>
      </c>
      <c r="AI128" s="114">
        <v>0</v>
      </c>
      <c r="AJ128" s="115">
        <f t="shared" si="1"/>
        <v>1225530556.704</v>
      </c>
      <c r="AM128" s="122"/>
    </row>
    <row r="129" spans="1:39" ht="20.100000000000001" customHeight="1">
      <c r="A129" s="111">
        <v>292</v>
      </c>
      <c r="B129" s="112" t="s">
        <v>165</v>
      </c>
      <c r="C129" s="113" t="s">
        <v>14927</v>
      </c>
      <c r="D129" s="114">
        <v>1633.44</v>
      </c>
      <c r="E129" s="114">
        <v>480</v>
      </c>
      <c r="F129" s="114">
        <v>1046775.29</v>
      </c>
      <c r="G129" s="114">
        <v>13712.220000000001</v>
      </c>
      <c r="H129" s="114">
        <v>0</v>
      </c>
      <c r="I129" s="114">
        <v>0</v>
      </c>
      <c r="J129" s="114">
        <v>0</v>
      </c>
      <c r="K129" s="114">
        <v>0</v>
      </c>
      <c r="L129" s="114">
        <v>0</v>
      </c>
      <c r="M129" s="114">
        <v>0</v>
      </c>
      <c r="N129" s="114">
        <v>0</v>
      </c>
      <c r="O129" s="114">
        <v>0</v>
      </c>
      <c r="P129" s="114">
        <v>0</v>
      </c>
      <c r="Q129" s="114">
        <v>0</v>
      </c>
      <c r="R129" s="114">
        <v>0</v>
      </c>
      <c r="S129" s="114">
        <v>0</v>
      </c>
      <c r="T129" s="114">
        <v>0</v>
      </c>
      <c r="U129" s="114">
        <v>0</v>
      </c>
      <c r="V129" s="114">
        <v>0</v>
      </c>
      <c r="W129" s="114">
        <v>0</v>
      </c>
      <c r="X129" s="114">
        <v>0</v>
      </c>
      <c r="Y129" s="114">
        <v>0</v>
      </c>
      <c r="Z129" s="114">
        <v>0</v>
      </c>
      <c r="AA129" s="114">
        <v>0</v>
      </c>
      <c r="AB129" s="114">
        <v>0</v>
      </c>
      <c r="AC129" s="114">
        <v>0</v>
      </c>
      <c r="AD129" s="114">
        <v>0</v>
      </c>
      <c r="AE129" s="114">
        <v>0</v>
      </c>
      <c r="AF129" s="114">
        <v>0</v>
      </c>
      <c r="AG129" s="114">
        <v>0</v>
      </c>
      <c r="AH129" s="114">
        <v>0</v>
      </c>
      <c r="AI129" s="114">
        <v>0</v>
      </c>
      <c r="AJ129" s="115">
        <f t="shared" si="1"/>
        <v>1062600.95</v>
      </c>
      <c r="AM129" s="122"/>
    </row>
    <row r="130" spans="1:39" ht="20.100000000000001" customHeight="1">
      <c r="A130" s="111">
        <v>293</v>
      </c>
      <c r="B130" s="112" t="s">
        <v>825</v>
      </c>
      <c r="C130" s="113" t="s">
        <v>14927</v>
      </c>
      <c r="D130" s="114">
        <v>0</v>
      </c>
      <c r="E130" s="114">
        <v>0</v>
      </c>
      <c r="F130" s="114">
        <v>126770.02</v>
      </c>
      <c r="G130" s="114">
        <v>546</v>
      </c>
      <c r="H130" s="114">
        <v>0</v>
      </c>
      <c r="I130" s="114">
        <v>50</v>
      </c>
      <c r="J130" s="114">
        <v>741909</v>
      </c>
      <c r="K130" s="114">
        <v>0</v>
      </c>
      <c r="L130" s="114">
        <v>0</v>
      </c>
      <c r="M130" s="114">
        <v>0</v>
      </c>
      <c r="N130" s="114">
        <v>0</v>
      </c>
      <c r="O130" s="114">
        <v>0</v>
      </c>
      <c r="P130" s="114">
        <v>0</v>
      </c>
      <c r="Q130" s="114">
        <v>0</v>
      </c>
      <c r="R130" s="114">
        <v>0</v>
      </c>
      <c r="S130" s="114">
        <v>0</v>
      </c>
      <c r="T130" s="114">
        <v>0</v>
      </c>
      <c r="U130" s="114">
        <v>0</v>
      </c>
      <c r="V130" s="114">
        <v>0</v>
      </c>
      <c r="W130" s="114">
        <v>0</v>
      </c>
      <c r="X130" s="114">
        <v>0</v>
      </c>
      <c r="Y130" s="114">
        <v>0</v>
      </c>
      <c r="Z130" s="114">
        <v>0</v>
      </c>
      <c r="AA130" s="114">
        <v>0</v>
      </c>
      <c r="AB130" s="114">
        <v>0</v>
      </c>
      <c r="AC130" s="114">
        <v>0</v>
      </c>
      <c r="AD130" s="114">
        <v>0</v>
      </c>
      <c r="AE130" s="114">
        <v>0</v>
      </c>
      <c r="AF130" s="114">
        <v>0</v>
      </c>
      <c r="AG130" s="114">
        <v>0</v>
      </c>
      <c r="AH130" s="114">
        <v>0</v>
      </c>
      <c r="AI130" s="114">
        <v>0</v>
      </c>
      <c r="AJ130" s="115">
        <f t="shared" si="1"/>
        <v>869275.02</v>
      </c>
      <c r="AM130" s="122"/>
    </row>
    <row r="131" spans="1:39" ht="20.100000000000001" customHeight="1">
      <c r="A131" s="204">
        <v>294</v>
      </c>
      <c r="B131" s="205" t="s">
        <v>167</v>
      </c>
      <c r="C131" s="206" t="s">
        <v>14927</v>
      </c>
      <c r="D131" s="207">
        <v>0</v>
      </c>
      <c r="E131" s="207">
        <v>0</v>
      </c>
      <c r="F131" s="207">
        <v>0</v>
      </c>
      <c r="G131" s="207">
        <v>0</v>
      </c>
      <c r="H131" s="207">
        <v>0</v>
      </c>
      <c r="I131" s="207">
        <v>0</v>
      </c>
      <c r="J131" s="207">
        <v>0</v>
      </c>
      <c r="K131" s="207">
        <v>0</v>
      </c>
      <c r="L131" s="207">
        <v>0</v>
      </c>
      <c r="M131" s="207">
        <v>0</v>
      </c>
      <c r="N131" s="207">
        <v>0</v>
      </c>
      <c r="O131" s="207">
        <v>0</v>
      </c>
      <c r="P131" s="207">
        <v>0</v>
      </c>
      <c r="Q131" s="207">
        <v>0</v>
      </c>
      <c r="R131" s="207">
        <v>0</v>
      </c>
      <c r="S131" s="207">
        <v>0</v>
      </c>
      <c r="T131" s="207">
        <v>0</v>
      </c>
      <c r="U131" s="207">
        <v>0</v>
      </c>
      <c r="V131" s="207">
        <v>0</v>
      </c>
      <c r="W131" s="207">
        <v>0</v>
      </c>
      <c r="X131" s="207">
        <v>0</v>
      </c>
      <c r="Y131" s="207">
        <v>0</v>
      </c>
      <c r="Z131" s="207">
        <v>0</v>
      </c>
      <c r="AA131" s="207">
        <v>0</v>
      </c>
      <c r="AB131" s="207">
        <v>0</v>
      </c>
      <c r="AC131" s="207">
        <v>0</v>
      </c>
      <c r="AD131" s="207">
        <v>0</v>
      </c>
      <c r="AE131" s="207">
        <v>0</v>
      </c>
      <c r="AF131" s="207">
        <v>0</v>
      </c>
      <c r="AG131" s="207">
        <v>0</v>
      </c>
      <c r="AH131" s="207">
        <v>0</v>
      </c>
      <c r="AI131" s="207">
        <v>0</v>
      </c>
      <c r="AJ131" s="208">
        <f t="shared" si="1"/>
        <v>0</v>
      </c>
      <c r="AM131" s="122"/>
    </row>
    <row r="132" spans="1:39" ht="20.100000000000001" customHeight="1">
      <c r="A132" s="204">
        <v>295</v>
      </c>
      <c r="B132" s="205" t="s">
        <v>168</v>
      </c>
      <c r="C132" s="206" t="s">
        <v>14927</v>
      </c>
      <c r="D132" s="207">
        <v>0</v>
      </c>
      <c r="E132" s="207">
        <v>0</v>
      </c>
      <c r="F132" s="207">
        <v>0</v>
      </c>
      <c r="G132" s="207">
        <v>0</v>
      </c>
      <c r="H132" s="207">
        <v>0</v>
      </c>
      <c r="I132" s="207">
        <v>0</v>
      </c>
      <c r="J132" s="207">
        <v>0</v>
      </c>
      <c r="K132" s="207">
        <v>0</v>
      </c>
      <c r="L132" s="207">
        <v>0</v>
      </c>
      <c r="M132" s="207">
        <v>0</v>
      </c>
      <c r="N132" s="207">
        <v>0</v>
      </c>
      <c r="O132" s="207">
        <v>0</v>
      </c>
      <c r="P132" s="207">
        <v>0</v>
      </c>
      <c r="Q132" s="207">
        <v>0</v>
      </c>
      <c r="R132" s="207">
        <v>0</v>
      </c>
      <c r="S132" s="207">
        <v>0</v>
      </c>
      <c r="T132" s="207">
        <v>0</v>
      </c>
      <c r="U132" s="207">
        <v>0</v>
      </c>
      <c r="V132" s="207">
        <v>0</v>
      </c>
      <c r="W132" s="207">
        <v>0</v>
      </c>
      <c r="X132" s="207">
        <v>0</v>
      </c>
      <c r="Y132" s="207">
        <v>0</v>
      </c>
      <c r="Z132" s="207">
        <v>0</v>
      </c>
      <c r="AA132" s="207">
        <v>0</v>
      </c>
      <c r="AB132" s="207">
        <v>0</v>
      </c>
      <c r="AC132" s="207">
        <v>0</v>
      </c>
      <c r="AD132" s="207">
        <v>0</v>
      </c>
      <c r="AE132" s="207">
        <v>0</v>
      </c>
      <c r="AF132" s="207">
        <v>0</v>
      </c>
      <c r="AG132" s="207">
        <v>0</v>
      </c>
      <c r="AH132" s="207">
        <v>0</v>
      </c>
      <c r="AI132" s="207">
        <v>0</v>
      </c>
      <c r="AJ132" s="208">
        <f t="shared" si="1"/>
        <v>0</v>
      </c>
      <c r="AM132" s="122"/>
    </row>
    <row r="133" spans="1:39" ht="20.100000000000001" customHeight="1">
      <c r="A133" s="204">
        <v>296</v>
      </c>
      <c r="B133" s="205" t="s">
        <v>169</v>
      </c>
      <c r="C133" s="206" t="s">
        <v>14927</v>
      </c>
      <c r="D133" s="207">
        <v>0</v>
      </c>
      <c r="E133" s="207">
        <v>0</v>
      </c>
      <c r="F133" s="207">
        <v>0</v>
      </c>
      <c r="G133" s="207">
        <v>0</v>
      </c>
      <c r="H133" s="207">
        <v>0</v>
      </c>
      <c r="I133" s="207">
        <v>0</v>
      </c>
      <c r="J133" s="207">
        <v>0</v>
      </c>
      <c r="K133" s="207">
        <v>0</v>
      </c>
      <c r="L133" s="207">
        <v>0</v>
      </c>
      <c r="M133" s="207">
        <v>0</v>
      </c>
      <c r="N133" s="207">
        <v>0</v>
      </c>
      <c r="O133" s="207">
        <v>0</v>
      </c>
      <c r="P133" s="207">
        <v>0</v>
      </c>
      <c r="Q133" s="207">
        <v>0</v>
      </c>
      <c r="R133" s="207">
        <v>0</v>
      </c>
      <c r="S133" s="207">
        <v>0</v>
      </c>
      <c r="T133" s="207">
        <v>0</v>
      </c>
      <c r="U133" s="207">
        <v>0</v>
      </c>
      <c r="V133" s="207">
        <v>0</v>
      </c>
      <c r="W133" s="207">
        <v>0</v>
      </c>
      <c r="X133" s="207">
        <v>0</v>
      </c>
      <c r="Y133" s="207">
        <v>0</v>
      </c>
      <c r="Z133" s="207">
        <v>0</v>
      </c>
      <c r="AA133" s="207">
        <v>0</v>
      </c>
      <c r="AB133" s="207">
        <v>0</v>
      </c>
      <c r="AC133" s="207">
        <v>0</v>
      </c>
      <c r="AD133" s="207">
        <v>0</v>
      </c>
      <c r="AE133" s="207">
        <v>0</v>
      </c>
      <c r="AF133" s="207">
        <v>0</v>
      </c>
      <c r="AG133" s="207">
        <v>0</v>
      </c>
      <c r="AH133" s="207">
        <v>0</v>
      </c>
      <c r="AI133" s="207">
        <v>0</v>
      </c>
      <c r="AJ133" s="208">
        <f t="shared" si="1"/>
        <v>0</v>
      </c>
      <c r="AM133" s="122"/>
    </row>
    <row r="134" spans="1:39" ht="20.100000000000001" customHeight="1">
      <c r="A134" s="111">
        <v>297</v>
      </c>
      <c r="B134" s="112" t="s">
        <v>826</v>
      </c>
      <c r="C134" s="113" t="s">
        <v>14927</v>
      </c>
      <c r="D134" s="114">
        <v>0</v>
      </c>
      <c r="E134" s="114">
        <v>0</v>
      </c>
      <c r="F134" s="114">
        <v>0</v>
      </c>
      <c r="G134" s="114">
        <v>0</v>
      </c>
      <c r="H134" s="114">
        <v>0</v>
      </c>
      <c r="I134" s="114">
        <v>0</v>
      </c>
      <c r="J134" s="114">
        <v>0</v>
      </c>
      <c r="K134" s="114">
        <v>0</v>
      </c>
      <c r="L134" s="114">
        <v>0</v>
      </c>
      <c r="M134" s="114">
        <v>0</v>
      </c>
      <c r="N134" s="114">
        <v>0</v>
      </c>
      <c r="O134" s="114">
        <v>0</v>
      </c>
      <c r="P134" s="114">
        <v>0</v>
      </c>
      <c r="Q134" s="114">
        <v>0</v>
      </c>
      <c r="R134" s="114">
        <v>0</v>
      </c>
      <c r="S134" s="114">
        <v>0</v>
      </c>
      <c r="T134" s="114">
        <v>0</v>
      </c>
      <c r="U134" s="114">
        <v>0</v>
      </c>
      <c r="V134" s="114">
        <v>0</v>
      </c>
      <c r="W134" s="114">
        <v>0</v>
      </c>
      <c r="X134" s="114">
        <v>0</v>
      </c>
      <c r="Y134" s="114">
        <v>0</v>
      </c>
      <c r="Z134" s="114">
        <v>0</v>
      </c>
      <c r="AA134" s="114">
        <v>0</v>
      </c>
      <c r="AB134" s="114">
        <v>0</v>
      </c>
      <c r="AC134" s="114">
        <v>0</v>
      </c>
      <c r="AD134" s="114">
        <v>0</v>
      </c>
      <c r="AE134" s="114">
        <v>0</v>
      </c>
      <c r="AF134" s="114">
        <v>0</v>
      </c>
      <c r="AG134" s="114">
        <v>0</v>
      </c>
      <c r="AH134" s="114">
        <v>0</v>
      </c>
      <c r="AI134" s="114">
        <v>0</v>
      </c>
      <c r="AJ134" s="115">
        <f t="shared" si="1"/>
        <v>0</v>
      </c>
      <c r="AM134" s="122"/>
    </row>
    <row r="135" spans="1:39" ht="20.100000000000001" customHeight="1">
      <c r="A135" s="111">
        <v>298</v>
      </c>
      <c r="B135" s="112" t="s">
        <v>827</v>
      </c>
      <c r="C135" s="113" t="s">
        <v>14927</v>
      </c>
      <c r="D135" s="114">
        <v>0</v>
      </c>
      <c r="E135" s="114">
        <v>0</v>
      </c>
      <c r="F135" s="114">
        <v>0</v>
      </c>
      <c r="G135" s="114">
        <v>0</v>
      </c>
      <c r="H135" s="114">
        <v>0</v>
      </c>
      <c r="I135" s="114">
        <v>0</v>
      </c>
      <c r="J135" s="114">
        <v>0</v>
      </c>
      <c r="K135" s="114">
        <v>0</v>
      </c>
      <c r="L135" s="114">
        <v>0</v>
      </c>
      <c r="M135" s="114">
        <v>0</v>
      </c>
      <c r="N135" s="114">
        <v>0</v>
      </c>
      <c r="O135" s="114">
        <v>0</v>
      </c>
      <c r="P135" s="114">
        <v>0</v>
      </c>
      <c r="Q135" s="114">
        <v>0</v>
      </c>
      <c r="R135" s="114">
        <v>0</v>
      </c>
      <c r="S135" s="114">
        <v>0</v>
      </c>
      <c r="T135" s="114">
        <v>0</v>
      </c>
      <c r="U135" s="114">
        <v>0</v>
      </c>
      <c r="V135" s="114">
        <v>0</v>
      </c>
      <c r="W135" s="114">
        <v>0</v>
      </c>
      <c r="X135" s="114">
        <v>0</v>
      </c>
      <c r="Y135" s="114">
        <v>0</v>
      </c>
      <c r="Z135" s="114">
        <v>0</v>
      </c>
      <c r="AA135" s="114">
        <v>0</v>
      </c>
      <c r="AB135" s="114">
        <v>0</v>
      </c>
      <c r="AC135" s="114">
        <v>0</v>
      </c>
      <c r="AD135" s="114">
        <v>0</v>
      </c>
      <c r="AE135" s="114">
        <v>0</v>
      </c>
      <c r="AF135" s="114">
        <v>0</v>
      </c>
      <c r="AG135" s="114">
        <v>0</v>
      </c>
      <c r="AH135" s="114">
        <v>0</v>
      </c>
      <c r="AI135" s="114">
        <v>0</v>
      </c>
      <c r="AJ135" s="115">
        <f t="shared" si="1"/>
        <v>0</v>
      </c>
      <c r="AM135" s="122"/>
    </row>
    <row r="136" spans="1:39" ht="20.100000000000001" customHeight="1">
      <c r="A136" s="111">
        <v>299</v>
      </c>
      <c r="B136" s="112" t="s">
        <v>828</v>
      </c>
      <c r="C136" s="113" t="s">
        <v>14927</v>
      </c>
      <c r="D136" s="114">
        <v>0</v>
      </c>
      <c r="E136" s="114">
        <v>0</v>
      </c>
      <c r="F136" s="114">
        <v>0</v>
      </c>
      <c r="G136" s="114">
        <v>0</v>
      </c>
      <c r="H136" s="114">
        <v>0</v>
      </c>
      <c r="I136" s="114">
        <v>0</v>
      </c>
      <c r="J136" s="114">
        <v>575000</v>
      </c>
      <c r="K136" s="114">
        <v>0</v>
      </c>
      <c r="L136" s="114">
        <v>0</v>
      </c>
      <c r="M136" s="114">
        <v>0</v>
      </c>
      <c r="N136" s="114">
        <v>0</v>
      </c>
      <c r="O136" s="114">
        <v>0</v>
      </c>
      <c r="P136" s="114">
        <v>0</v>
      </c>
      <c r="Q136" s="114">
        <v>0</v>
      </c>
      <c r="R136" s="114">
        <v>0</v>
      </c>
      <c r="S136" s="114">
        <v>0</v>
      </c>
      <c r="T136" s="114">
        <v>575000</v>
      </c>
      <c r="U136" s="114">
        <v>0</v>
      </c>
      <c r="V136" s="114">
        <v>0</v>
      </c>
      <c r="W136" s="114">
        <v>0</v>
      </c>
      <c r="X136" s="114">
        <v>0</v>
      </c>
      <c r="Y136" s="114">
        <v>0</v>
      </c>
      <c r="Z136" s="114">
        <v>0</v>
      </c>
      <c r="AA136" s="114">
        <v>0</v>
      </c>
      <c r="AB136" s="114">
        <v>0</v>
      </c>
      <c r="AC136" s="114">
        <v>0</v>
      </c>
      <c r="AD136" s="114">
        <v>0</v>
      </c>
      <c r="AE136" s="114">
        <v>0</v>
      </c>
      <c r="AF136" s="114">
        <v>0</v>
      </c>
      <c r="AG136" s="114">
        <v>0</v>
      </c>
      <c r="AH136" s="114">
        <v>0</v>
      </c>
      <c r="AI136" s="114">
        <v>0</v>
      </c>
      <c r="AJ136" s="115">
        <f t="shared" si="1"/>
        <v>1150000</v>
      </c>
      <c r="AM136" s="122"/>
    </row>
    <row r="137" spans="1:39" ht="20.100000000000001" customHeight="1">
      <c r="A137" s="111">
        <v>300</v>
      </c>
      <c r="B137" s="112" t="s">
        <v>829</v>
      </c>
      <c r="C137" s="113" t="s">
        <v>14927</v>
      </c>
      <c r="D137" s="114">
        <v>0</v>
      </c>
      <c r="E137" s="114">
        <v>0</v>
      </c>
      <c r="F137" s="114">
        <v>0</v>
      </c>
      <c r="G137" s="114">
        <v>966.67000000000007</v>
      </c>
      <c r="H137" s="114">
        <v>0</v>
      </c>
      <c r="I137" s="114">
        <v>0</v>
      </c>
      <c r="J137" s="114">
        <v>0</v>
      </c>
      <c r="K137" s="114">
        <v>0</v>
      </c>
      <c r="L137" s="114">
        <v>0</v>
      </c>
      <c r="M137" s="114">
        <v>0</v>
      </c>
      <c r="N137" s="114">
        <v>0</v>
      </c>
      <c r="O137" s="114">
        <v>0</v>
      </c>
      <c r="P137" s="114">
        <v>0</v>
      </c>
      <c r="Q137" s="114">
        <v>0</v>
      </c>
      <c r="R137" s="114">
        <v>0</v>
      </c>
      <c r="S137" s="114">
        <v>0</v>
      </c>
      <c r="T137" s="114">
        <v>0</v>
      </c>
      <c r="U137" s="114">
        <v>0</v>
      </c>
      <c r="V137" s="114">
        <v>0</v>
      </c>
      <c r="W137" s="114">
        <v>0</v>
      </c>
      <c r="X137" s="114">
        <v>0</v>
      </c>
      <c r="Y137" s="114">
        <v>0</v>
      </c>
      <c r="Z137" s="114">
        <v>0</v>
      </c>
      <c r="AA137" s="114">
        <v>0</v>
      </c>
      <c r="AB137" s="114">
        <v>0</v>
      </c>
      <c r="AC137" s="114">
        <v>0</v>
      </c>
      <c r="AD137" s="114">
        <v>0</v>
      </c>
      <c r="AE137" s="114">
        <v>0</v>
      </c>
      <c r="AF137" s="114">
        <v>0</v>
      </c>
      <c r="AG137" s="114">
        <v>0</v>
      </c>
      <c r="AH137" s="114">
        <v>0</v>
      </c>
      <c r="AI137" s="114">
        <v>0</v>
      </c>
      <c r="AJ137" s="115">
        <f t="shared" si="1"/>
        <v>966.67000000000007</v>
      </c>
      <c r="AM137" s="122"/>
    </row>
    <row r="138" spans="1:39" ht="20.100000000000001" customHeight="1">
      <c r="A138" s="111">
        <v>301</v>
      </c>
      <c r="B138" s="112" t="s">
        <v>830</v>
      </c>
      <c r="C138" s="113" t="s">
        <v>14927</v>
      </c>
      <c r="D138" s="114">
        <v>0</v>
      </c>
      <c r="E138" s="114">
        <v>0</v>
      </c>
      <c r="F138" s="114">
        <v>0</v>
      </c>
      <c r="G138" s="114">
        <v>0</v>
      </c>
      <c r="H138" s="114">
        <v>0</v>
      </c>
      <c r="I138" s="114">
        <v>0</v>
      </c>
      <c r="J138" s="114">
        <v>1585000</v>
      </c>
      <c r="K138" s="114">
        <v>0</v>
      </c>
      <c r="L138" s="114">
        <v>0</v>
      </c>
      <c r="M138" s="114">
        <v>0</v>
      </c>
      <c r="N138" s="114">
        <v>0</v>
      </c>
      <c r="O138" s="114">
        <v>0</v>
      </c>
      <c r="P138" s="114">
        <v>0</v>
      </c>
      <c r="Q138" s="114">
        <v>0</v>
      </c>
      <c r="R138" s="114">
        <v>0</v>
      </c>
      <c r="S138" s="114">
        <v>0</v>
      </c>
      <c r="T138" s="114">
        <v>0</v>
      </c>
      <c r="U138" s="114">
        <v>0</v>
      </c>
      <c r="V138" s="114">
        <v>0</v>
      </c>
      <c r="W138" s="114">
        <v>0</v>
      </c>
      <c r="X138" s="114">
        <v>0</v>
      </c>
      <c r="Y138" s="114">
        <v>0</v>
      </c>
      <c r="Z138" s="114">
        <v>0</v>
      </c>
      <c r="AA138" s="114">
        <v>0</v>
      </c>
      <c r="AB138" s="114">
        <v>0</v>
      </c>
      <c r="AC138" s="114">
        <v>0</v>
      </c>
      <c r="AD138" s="114">
        <v>0</v>
      </c>
      <c r="AE138" s="114">
        <v>0</v>
      </c>
      <c r="AF138" s="114">
        <v>0</v>
      </c>
      <c r="AG138" s="114">
        <v>0</v>
      </c>
      <c r="AH138" s="114">
        <v>0</v>
      </c>
      <c r="AI138" s="114">
        <v>0</v>
      </c>
      <c r="AJ138" s="115">
        <f t="shared" si="1"/>
        <v>1585000</v>
      </c>
      <c r="AM138" s="122"/>
    </row>
    <row r="139" spans="1:39" ht="20.100000000000001" customHeight="1">
      <c r="A139" s="111">
        <v>302</v>
      </c>
      <c r="B139" s="112" t="s">
        <v>831</v>
      </c>
      <c r="C139" s="113" t="s">
        <v>14927</v>
      </c>
      <c r="D139" s="114">
        <v>1462.32</v>
      </c>
      <c r="E139" s="114">
        <v>0</v>
      </c>
      <c r="F139" s="114">
        <v>0</v>
      </c>
      <c r="G139" s="114">
        <v>0</v>
      </c>
      <c r="H139" s="114">
        <v>0</v>
      </c>
      <c r="I139" s="114">
        <v>0</v>
      </c>
      <c r="J139" s="114">
        <v>1500260</v>
      </c>
      <c r="K139" s="114">
        <v>0</v>
      </c>
      <c r="L139" s="114">
        <v>0</v>
      </c>
      <c r="M139" s="114">
        <v>0</v>
      </c>
      <c r="N139" s="114">
        <v>0</v>
      </c>
      <c r="O139" s="114">
        <v>0</v>
      </c>
      <c r="P139" s="114">
        <v>0</v>
      </c>
      <c r="Q139" s="114">
        <v>0</v>
      </c>
      <c r="R139" s="114">
        <v>0</v>
      </c>
      <c r="S139" s="114">
        <v>0</v>
      </c>
      <c r="T139" s="114">
        <v>0</v>
      </c>
      <c r="U139" s="114">
        <v>0</v>
      </c>
      <c r="V139" s="114">
        <v>0</v>
      </c>
      <c r="W139" s="114">
        <v>0</v>
      </c>
      <c r="X139" s="114">
        <v>0</v>
      </c>
      <c r="Y139" s="114">
        <v>0</v>
      </c>
      <c r="Z139" s="114">
        <v>0</v>
      </c>
      <c r="AA139" s="114">
        <v>0</v>
      </c>
      <c r="AB139" s="114">
        <v>0</v>
      </c>
      <c r="AC139" s="114">
        <v>0</v>
      </c>
      <c r="AD139" s="114">
        <v>0</v>
      </c>
      <c r="AE139" s="114">
        <v>0</v>
      </c>
      <c r="AF139" s="114">
        <v>0</v>
      </c>
      <c r="AG139" s="114">
        <v>0</v>
      </c>
      <c r="AH139" s="114">
        <v>0</v>
      </c>
      <c r="AI139" s="114">
        <v>0</v>
      </c>
      <c r="AJ139" s="115">
        <f t="shared" si="1"/>
        <v>1501722.32</v>
      </c>
      <c r="AM139" s="122"/>
    </row>
    <row r="140" spans="1:39" ht="20.100000000000001" customHeight="1">
      <c r="A140" s="111">
        <v>303</v>
      </c>
      <c r="B140" s="112" t="s">
        <v>832</v>
      </c>
      <c r="C140" s="113" t="s">
        <v>14927</v>
      </c>
      <c r="D140" s="114">
        <v>1374000</v>
      </c>
      <c r="E140" s="114">
        <v>280</v>
      </c>
      <c r="F140" s="114">
        <v>0</v>
      </c>
      <c r="G140" s="114">
        <v>0</v>
      </c>
      <c r="H140" s="114">
        <v>0</v>
      </c>
      <c r="I140" s="114">
        <v>0</v>
      </c>
      <c r="J140" s="114">
        <v>0</v>
      </c>
      <c r="K140" s="114">
        <v>0</v>
      </c>
      <c r="L140" s="114">
        <v>0</v>
      </c>
      <c r="M140" s="114">
        <v>0</v>
      </c>
      <c r="N140" s="114">
        <v>0</v>
      </c>
      <c r="O140" s="114">
        <v>0</v>
      </c>
      <c r="P140" s="114">
        <v>0</v>
      </c>
      <c r="Q140" s="114">
        <v>0</v>
      </c>
      <c r="R140" s="114">
        <v>0</v>
      </c>
      <c r="S140" s="114">
        <v>0</v>
      </c>
      <c r="T140" s="114">
        <v>0</v>
      </c>
      <c r="U140" s="114">
        <v>0</v>
      </c>
      <c r="V140" s="114">
        <v>0</v>
      </c>
      <c r="W140" s="114">
        <v>0</v>
      </c>
      <c r="X140" s="114">
        <v>0</v>
      </c>
      <c r="Y140" s="114">
        <v>0</v>
      </c>
      <c r="Z140" s="114">
        <v>0</v>
      </c>
      <c r="AA140" s="114">
        <v>0</v>
      </c>
      <c r="AB140" s="114">
        <v>0</v>
      </c>
      <c r="AC140" s="114">
        <v>0</v>
      </c>
      <c r="AD140" s="114">
        <v>0</v>
      </c>
      <c r="AE140" s="114">
        <v>0</v>
      </c>
      <c r="AF140" s="114">
        <v>0</v>
      </c>
      <c r="AG140" s="114">
        <v>0</v>
      </c>
      <c r="AH140" s="114">
        <v>0</v>
      </c>
      <c r="AI140" s="114">
        <v>0</v>
      </c>
      <c r="AJ140" s="115">
        <f t="shared" si="1"/>
        <v>1374280</v>
      </c>
      <c r="AM140" s="122"/>
    </row>
    <row r="141" spans="1:39" ht="20.100000000000001" customHeight="1">
      <c r="A141" s="111">
        <v>304</v>
      </c>
      <c r="B141" s="112" t="s">
        <v>833</v>
      </c>
      <c r="C141" s="113" t="s">
        <v>14927</v>
      </c>
      <c r="D141" s="114">
        <v>0</v>
      </c>
      <c r="E141" s="114">
        <v>0</v>
      </c>
      <c r="F141" s="114">
        <v>0</v>
      </c>
      <c r="G141" s="114">
        <v>0</v>
      </c>
      <c r="H141" s="114">
        <v>0</v>
      </c>
      <c r="I141" s="114">
        <v>0</v>
      </c>
      <c r="J141" s="114">
        <v>0</v>
      </c>
      <c r="K141" s="114">
        <v>0</v>
      </c>
      <c r="L141" s="114">
        <v>0</v>
      </c>
      <c r="M141" s="114">
        <v>0</v>
      </c>
      <c r="N141" s="114">
        <v>0</v>
      </c>
      <c r="O141" s="114">
        <v>0</v>
      </c>
      <c r="P141" s="114">
        <v>0</v>
      </c>
      <c r="Q141" s="114">
        <v>0</v>
      </c>
      <c r="R141" s="114">
        <v>0</v>
      </c>
      <c r="S141" s="114">
        <v>0</v>
      </c>
      <c r="T141" s="114">
        <v>0</v>
      </c>
      <c r="U141" s="114">
        <v>0</v>
      </c>
      <c r="V141" s="114">
        <v>0</v>
      </c>
      <c r="W141" s="114">
        <v>0</v>
      </c>
      <c r="X141" s="114">
        <v>0</v>
      </c>
      <c r="Y141" s="114">
        <v>0</v>
      </c>
      <c r="Z141" s="114">
        <v>0</v>
      </c>
      <c r="AA141" s="114">
        <v>0</v>
      </c>
      <c r="AB141" s="114">
        <v>0</v>
      </c>
      <c r="AC141" s="114">
        <v>0</v>
      </c>
      <c r="AD141" s="114">
        <v>0</v>
      </c>
      <c r="AE141" s="114">
        <v>0</v>
      </c>
      <c r="AF141" s="114">
        <v>0</v>
      </c>
      <c r="AG141" s="114">
        <v>0</v>
      </c>
      <c r="AH141" s="114">
        <v>0</v>
      </c>
      <c r="AI141" s="114">
        <v>0</v>
      </c>
      <c r="AJ141" s="115">
        <f t="shared" si="1"/>
        <v>0</v>
      </c>
      <c r="AM141" s="122"/>
    </row>
    <row r="142" spans="1:39" ht="20.100000000000001" customHeight="1">
      <c r="A142" s="111">
        <v>305</v>
      </c>
      <c r="B142" s="112" t="s">
        <v>834</v>
      </c>
      <c r="C142" s="113" t="s">
        <v>14927</v>
      </c>
      <c r="D142" s="114">
        <v>0</v>
      </c>
      <c r="E142" s="114">
        <v>0</v>
      </c>
      <c r="F142" s="114">
        <v>0</v>
      </c>
      <c r="G142" s="114">
        <v>0</v>
      </c>
      <c r="H142" s="114">
        <v>0</v>
      </c>
      <c r="I142" s="114">
        <v>0</v>
      </c>
      <c r="J142" s="114">
        <v>0</v>
      </c>
      <c r="K142" s="114">
        <v>0</v>
      </c>
      <c r="L142" s="114">
        <v>0</v>
      </c>
      <c r="M142" s="114">
        <v>0</v>
      </c>
      <c r="N142" s="114">
        <v>0</v>
      </c>
      <c r="O142" s="114">
        <v>0</v>
      </c>
      <c r="P142" s="114">
        <v>0</v>
      </c>
      <c r="Q142" s="114">
        <v>0</v>
      </c>
      <c r="R142" s="114">
        <v>0</v>
      </c>
      <c r="S142" s="114">
        <v>0</v>
      </c>
      <c r="T142" s="114">
        <v>0</v>
      </c>
      <c r="U142" s="114">
        <v>0</v>
      </c>
      <c r="V142" s="114">
        <v>0</v>
      </c>
      <c r="W142" s="114">
        <v>0</v>
      </c>
      <c r="X142" s="114">
        <v>0</v>
      </c>
      <c r="Y142" s="114">
        <v>0</v>
      </c>
      <c r="Z142" s="114">
        <v>0</v>
      </c>
      <c r="AA142" s="114">
        <v>0</v>
      </c>
      <c r="AB142" s="114">
        <v>0</v>
      </c>
      <c r="AC142" s="114">
        <v>0</v>
      </c>
      <c r="AD142" s="114">
        <v>0</v>
      </c>
      <c r="AE142" s="114">
        <v>0</v>
      </c>
      <c r="AF142" s="114">
        <v>0</v>
      </c>
      <c r="AG142" s="114">
        <v>0</v>
      </c>
      <c r="AH142" s="114">
        <v>0</v>
      </c>
      <c r="AI142" s="114">
        <v>0</v>
      </c>
      <c r="AJ142" s="115">
        <f t="shared" ref="AJ142:AJ205" si="2">SUM(D142:AI142)</f>
        <v>0</v>
      </c>
      <c r="AM142" s="122"/>
    </row>
    <row r="143" spans="1:39" ht="20.100000000000001" customHeight="1">
      <c r="A143" s="111">
        <v>306</v>
      </c>
      <c r="B143" s="112" t="s">
        <v>835</v>
      </c>
      <c r="C143" s="113" t="s">
        <v>14927</v>
      </c>
      <c r="D143" s="114">
        <v>0</v>
      </c>
      <c r="E143" s="114">
        <v>0</v>
      </c>
      <c r="F143" s="114">
        <v>0</v>
      </c>
      <c r="G143" s="114">
        <v>0</v>
      </c>
      <c r="H143" s="114">
        <v>0</v>
      </c>
      <c r="I143" s="114">
        <v>0</v>
      </c>
      <c r="J143" s="114">
        <v>0</v>
      </c>
      <c r="K143" s="114">
        <v>0</v>
      </c>
      <c r="L143" s="114">
        <v>0</v>
      </c>
      <c r="M143" s="114">
        <v>0</v>
      </c>
      <c r="N143" s="114">
        <v>0</v>
      </c>
      <c r="O143" s="114">
        <v>0</v>
      </c>
      <c r="P143" s="114">
        <v>0</v>
      </c>
      <c r="Q143" s="114">
        <v>0</v>
      </c>
      <c r="R143" s="114">
        <v>0</v>
      </c>
      <c r="S143" s="114">
        <v>0</v>
      </c>
      <c r="T143" s="114">
        <v>0</v>
      </c>
      <c r="U143" s="114">
        <v>0</v>
      </c>
      <c r="V143" s="114">
        <v>0</v>
      </c>
      <c r="W143" s="114">
        <v>0</v>
      </c>
      <c r="X143" s="114">
        <v>0</v>
      </c>
      <c r="Y143" s="114">
        <v>0</v>
      </c>
      <c r="Z143" s="114">
        <v>0</v>
      </c>
      <c r="AA143" s="114">
        <v>0</v>
      </c>
      <c r="AB143" s="114">
        <v>0</v>
      </c>
      <c r="AC143" s="114">
        <v>0</v>
      </c>
      <c r="AD143" s="114">
        <v>0</v>
      </c>
      <c r="AE143" s="114">
        <v>0</v>
      </c>
      <c r="AF143" s="114">
        <v>0</v>
      </c>
      <c r="AG143" s="114">
        <v>0</v>
      </c>
      <c r="AH143" s="114">
        <v>0</v>
      </c>
      <c r="AI143" s="114">
        <v>0</v>
      </c>
      <c r="AJ143" s="115">
        <f t="shared" si="2"/>
        <v>0</v>
      </c>
      <c r="AM143" s="122"/>
    </row>
    <row r="144" spans="1:39" ht="20.100000000000001" customHeight="1">
      <c r="A144" s="111">
        <v>309</v>
      </c>
      <c r="B144" s="112" t="s">
        <v>836</v>
      </c>
      <c r="C144" s="113" t="s">
        <v>14927</v>
      </c>
      <c r="D144" s="114">
        <v>0</v>
      </c>
      <c r="E144" s="114">
        <v>0</v>
      </c>
      <c r="F144" s="114">
        <v>0</v>
      </c>
      <c r="G144" s="114">
        <v>17883.86</v>
      </c>
      <c r="H144" s="114">
        <v>0</v>
      </c>
      <c r="I144" s="114">
        <v>0</v>
      </c>
      <c r="J144" s="114">
        <v>0</v>
      </c>
      <c r="K144" s="114">
        <v>0</v>
      </c>
      <c r="L144" s="114">
        <v>0</v>
      </c>
      <c r="M144" s="114">
        <v>0</v>
      </c>
      <c r="N144" s="114">
        <v>0</v>
      </c>
      <c r="O144" s="114">
        <v>0</v>
      </c>
      <c r="P144" s="114">
        <v>0</v>
      </c>
      <c r="Q144" s="114">
        <v>0</v>
      </c>
      <c r="R144" s="114">
        <v>0</v>
      </c>
      <c r="S144" s="114">
        <v>0</v>
      </c>
      <c r="T144" s="114">
        <v>0</v>
      </c>
      <c r="U144" s="114">
        <v>0</v>
      </c>
      <c r="V144" s="114">
        <v>0</v>
      </c>
      <c r="W144" s="114">
        <v>0</v>
      </c>
      <c r="X144" s="114">
        <v>0</v>
      </c>
      <c r="Y144" s="114">
        <v>0</v>
      </c>
      <c r="Z144" s="114">
        <v>0</v>
      </c>
      <c r="AA144" s="114">
        <v>0</v>
      </c>
      <c r="AB144" s="114">
        <v>0</v>
      </c>
      <c r="AC144" s="114">
        <v>0</v>
      </c>
      <c r="AD144" s="114">
        <v>0</v>
      </c>
      <c r="AE144" s="114">
        <v>0</v>
      </c>
      <c r="AF144" s="114">
        <v>0</v>
      </c>
      <c r="AG144" s="114">
        <v>0</v>
      </c>
      <c r="AH144" s="114">
        <v>0</v>
      </c>
      <c r="AI144" s="114">
        <v>0</v>
      </c>
      <c r="AJ144" s="115">
        <f t="shared" si="2"/>
        <v>17883.86</v>
      </c>
      <c r="AM144" s="122"/>
    </row>
    <row r="145" spans="1:39" ht="20.100000000000001" customHeight="1">
      <c r="A145" s="111">
        <v>310</v>
      </c>
      <c r="B145" s="112" t="s">
        <v>837</v>
      </c>
      <c r="C145" s="113" t="s">
        <v>14927</v>
      </c>
      <c r="D145" s="114">
        <v>0</v>
      </c>
      <c r="E145" s="114">
        <v>0</v>
      </c>
      <c r="F145" s="114">
        <v>404219261.04000002</v>
      </c>
      <c r="G145" s="114">
        <v>3618202.31</v>
      </c>
      <c r="H145" s="114">
        <v>0</v>
      </c>
      <c r="I145" s="114">
        <v>3391.01</v>
      </c>
      <c r="J145" s="114">
        <v>8418113.629999999</v>
      </c>
      <c r="K145" s="114">
        <v>272.06</v>
      </c>
      <c r="L145" s="114">
        <v>0</v>
      </c>
      <c r="M145" s="114">
        <v>9189.0300000000007</v>
      </c>
      <c r="N145" s="114">
        <v>343</v>
      </c>
      <c r="O145" s="114">
        <v>0</v>
      </c>
      <c r="P145" s="114">
        <v>0</v>
      </c>
      <c r="Q145" s="114">
        <v>0</v>
      </c>
      <c r="R145" s="114">
        <v>0</v>
      </c>
      <c r="S145" s="114">
        <v>0</v>
      </c>
      <c r="T145" s="114">
        <v>0</v>
      </c>
      <c r="U145" s="114">
        <v>0</v>
      </c>
      <c r="V145" s="114">
        <v>0</v>
      </c>
      <c r="W145" s="114">
        <v>0</v>
      </c>
      <c r="X145" s="114">
        <v>0</v>
      </c>
      <c r="Y145" s="114">
        <v>0</v>
      </c>
      <c r="Z145" s="114">
        <v>0</v>
      </c>
      <c r="AA145" s="114">
        <v>0</v>
      </c>
      <c r="AB145" s="114">
        <v>0</v>
      </c>
      <c r="AC145" s="114">
        <v>0</v>
      </c>
      <c r="AD145" s="114">
        <v>0</v>
      </c>
      <c r="AE145" s="114">
        <v>0</v>
      </c>
      <c r="AF145" s="114">
        <v>0</v>
      </c>
      <c r="AG145" s="114">
        <v>0</v>
      </c>
      <c r="AH145" s="114">
        <v>0</v>
      </c>
      <c r="AI145" s="114">
        <v>0</v>
      </c>
      <c r="AJ145" s="115">
        <f t="shared" si="2"/>
        <v>416268772.07999998</v>
      </c>
      <c r="AM145" s="122"/>
    </row>
    <row r="146" spans="1:39" ht="20.100000000000001" customHeight="1">
      <c r="A146" s="111">
        <v>311</v>
      </c>
      <c r="B146" s="112" t="s">
        <v>838</v>
      </c>
      <c r="C146" s="113" t="s">
        <v>14927</v>
      </c>
      <c r="D146" s="114">
        <v>0</v>
      </c>
      <c r="E146" s="114">
        <v>0</v>
      </c>
      <c r="F146" s="114">
        <v>0</v>
      </c>
      <c r="G146" s="114">
        <v>18790.5</v>
      </c>
      <c r="H146" s="114">
        <v>0</v>
      </c>
      <c r="I146" s="114">
        <v>0</v>
      </c>
      <c r="J146" s="114">
        <v>0</v>
      </c>
      <c r="K146" s="114">
        <v>0</v>
      </c>
      <c r="L146" s="114">
        <v>0</v>
      </c>
      <c r="M146" s="114">
        <v>0</v>
      </c>
      <c r="N146" s="114">
        <v>0</v>
      </c>
      <c r="O146" s="114">
        <v>0</v>
      </c>
      <c r="P146" s="114">
        <v>183480</v>
      </c>
      <c r="Q146" s="114">
        <v>0</v>
      </c>
      <c r="R146" s="114">
        <v>0</v>
      </c>
      <c r="S146" s="114">
        <v>0</v>
      </c>
      <c r="T146" s="114">
        <v>0</v>
      </c>
      <c r="U146" s="114">
        <v>0</v>
      </c>
      <c r="V146" s="114">
        <v>0</v>
      </c>
      <c r="W146" s="114">
        <v>0</v>
      </c>
      <c r="X146" s="114">
        <v>0</v>
      </c>
      <c r="Y146" s="114">
        <v>0</v>
      </c>
      <c r="Z146" s="114">
        <v>0</v>
      </c>
      <c r="AA146" s="114">
        <v>0</v>
      </c>
      <c r="AB146" s="114">
        <v>0</v>
      </c>
      <c r="AC146" s="114">
        <v>0</v>
      </c>
      <c r="AD146" s="114">
        <v>0</v>
      </c>
      <c r="AE146" s="114">
        <v>0</v>
      </c>
      <c r="AF146" s="114">
        <v>0</v>
      </c>
      <c r="AG146" s="114">
        <v>0</v>
      </c>
      <c r="AH146" s="114">
        <v>0</v>
      </c>
      <c r="AI146" s="114">
        <v>0</v>
      </c>
      <c r="AJ146" s="115">
        <f t="shared" si="2"/>
        <v>202270.5</v>
      </c>
      <c r="AM146" s="122"/>
    </row>
    <row r="147" spans="1:39" ht="20.100000000000001" customHeight="1">
      <c r="A147" s="111">
        <v>312</v>
      </c>
      <c r="B147" s="112" t="s">
        <v>839</v>
      </c>
      <c r="C147" s="113" t="s">
        <v>14927</v>
      </c>
      <c r="D147" s="114">
        <v>0</v>
      </c>
      <c r="E147" s="114">
        <v>0</v>
      </c>
      <c r="F147" s="114">
        <v>64790735.799999997</v>
      </c>
      <c r="G147" s="114">
        <v>24049.26</v>
      </c>
      <c r="H147" s="114">
        <v>0</v>
      </c>
      <c r="I147" s="114">
        <v>0</v>
      </c>
      <c r="J147" s="114">
        <v>400010</v>
      </c>
      <c r="K147" s="114">
        <v>0</v>
      </c>
      <c r="L147" s="114">
        <v>0</v>
      </c>
      <c r="M147" s="114">
        <v>0</v>
      </c>
      <c r="N147" s="114">
        <v>0</v>
      </c>
      <c r="O147" s="114">
        <v>0</v>
      </c>
      <c r="P147" s="114">
        <v>0</v>
      </c>
      <c r="Q147" s="114">
        <v>0</v>
      </c>
      <c r="R147" s="114">
        <v>0</v>
      </c>
      <c r="S147" s="114">
        <v>0</v>
      </c>
      <c r="T147" s="114">
        <v>0</v>
      </c>
      <c r="U147" s="114">
        <v>0</v>
      </c>
      <c r="V147" s="114">
        <v>0</v>
      </c>
      <c r="W147" s="114">
        <v>0</v>
      </c>
      <c r="X147" s="114">
        <v>0</v>
      </c>
      <c r="Y147" s="114">
        <v>0</v>
      </c>
      <c r="Z147" s="114">
        <v>0</v>
      </c>
      <c r="AA147" s="114">
        <v>0</v>
      </c>
      <c r="AB147" s="114">
        <v>0</v>
      </c>
      <c r="AC147" s="114">
        <v>0</v>
      </c>
      <c r="AD147" s="114">
        <v>0</v>
      </c>
      <c r="AE147" s="114">
        <v>0</v>
      </c>
      <c r="AF147" s="114">
        <v>0</v>
      </c>
      <c r="AG147" s="114">
        <v>0</v>
      </c>
      <c r="AH147" s="114">
        <v>0</v>
      </c>
      <c r="AI147" s="114">
        <v>0</v>
      </c>
      <c r="AJ147" s="115">
        <f t="shared" si="2"/>
        <v>65214795.059999995</v>
      </c>
      <c r="AM147" s="122"/>
    </row>
    <row r="148" spans="1:39" ht="20.100000000000001" customHeight="1">
      <c r="A148" s="111">
        <v>313</v>
      </c>
      <c r="B148" s="112" t="s">
        <v>840</v>
      </c>
      <c r="C148" s="113" t="s">
        <v>14927</v>
      </c>
      <c r="D148" s="114">
        <v>0</v>
      </c>
      <c r="E148" s="114">
        <v>0</v>
      </c>
      <c r="F148" s="114">
        <v>0</v>
      </c>
      <c r="G148" s="114">
        <v>69596.42</v>
      </c>
      <c r="H148" s="114">
        <v>0</v>
      </c>
      <c r="I148" s="114">
        <v>0</v>
      </c>
      <c r="J148" s="114">
        <v>0</v>
      </c>
      <c r="K148" s="114">
        <v>0</v>
      </c>
      <c r="L148" s="114">
        <v>0</v>
      </c>
      <c r="M148" s="114">
        <v>0</v>
      </c>
      <c r="N148" s="114">
        <v>0</v>
      </c>
      <c r="O148" s="114">
        <v>0</v>
      </c>
      <c r="P148" s="114">
        <v>0</v>
      </c>
      <c r="Q148" s="114">
        <v>0</v>
      </c>
      <c r="R148" s="114">
        <v>0</v>
      </c>
      <c r="S148" s="114">
        <v>0</v>
      </c>
      <c r="T148" s="114">
        <v>0</v>
      </c>
      <c r="U148" s="114">
        <v>0</v>
      </c>
      <c r="V148" s="114">
        <v>0</v>
      </c>
      <c r="W148" s="114">
        <v>0</v>
      </c>
      <c r="X148" s="114">
        <v>0</v>
      </c>
      <c r="Y148" s="114">
        <v>0</v>
      </c>
      <c r="Z148" s="114">
        <v>0</v>
      </c>
      <c r="AA148" s="114">
        <v>0</v>
      </c>
      <c r="AB148" s="114">
        <v>0</v>
      </c>
      <c r="AC148" s="114">
        <v>0</v>
      </c>
      <c r="AD148" s="114">
        <v>0</v>
      </c>
      <c r="AE148" s="114">
        <v>0</v>
      </c>
      <c r="AF148" s="114">
        <v>0</v>
      </c>
      <c r="AG148" s="114">
        <v>0</v>
      </c>
      <c r="AH148" s="114">
        <v>0</v>
      </c>
      <c r="AI148" s="114">
        <v>0</v>
      </c>
      <c r="AJ148" s="115">
        <f t="shared" si="2"/>
        <v>69596.42</v>
      </c>
      <c r="AM148" s="122"/>
    </row>
    <row r="149" spans="1:39" ht="20.100000000000001" customHeight="1">
      <c r="A149" s="111">
        <v>314</v>
      </c>
      <c r="B149" s="112" t="s">
        <v>841</v>
      </c>
      <c r="C149" s="113" t="s">
        <v>14927</v>
      </c>
      <c r="D149" s="114">
        <v>0</v>
      </c>
      <c r="E149" s="114">
        <v>0</v>
      </c>
      <c r="F149" s="114">
        <v>0</v>
      </c>
      <c r="G149" s="114">
        <v>0</v>
      </c>
      <c r="H149" s="114">
        <v>0</v>
      </c>
      <c r="I149" s="114">
        <v>280.98</v>
      </c>
      <c r="J149" s="114">
        <v>0</v>
      </c>
      <c r="K149" s="114">
        <v>275.49</v>
      </c>
      <c r="L149" s="114">
        <v>0</v>
      </c>
      <c r="M149" s="114">
        <v>0</v>
      </c>
      <c r="N149" s="114">
        <v>0</v>
      </c>
      <c r="O149" s="114">
        <v>0</v>
      </c>
      <c r="P149" s="114">
        <v>0</v>
      </c>
      <c r="Q149" s="114">
        <v>0</v>
      </c>
      <c r="R149" s="114">
        <v>0</v>
      </c>
      <c r="S149" s="114">
        <v>0</v>
      </c>
      <c r="T149" s="114">
        <v>0</v>
      </c>
      <c r="U149" s="114">
        <v>0</v>
      </c>
      <c r="V149" s="114">
        <v>0</v>
      </c>
      <c r="W149" s="114">
        <v>0</v>
      </c>
      <c r="X149" s="114">
        <v>0</v>
      </c>
      <c r="Y149" s="114">
        <v>0</v>
      </c>
      <c r="Z149" s="114">
        <v>0</v>
      </c>
      <c r="AA149" s="114">
        <v>0</v>
      </c>
      <c r="AB149" s="114">
        <v>0</v>
      </c>
      <c r="AC149" s="114">
        <v>0</v>
      </c>
      <c r="AD149" s="114">
        <v>0</v>
      </c>
      <c r="AE149" s="114">
        <v>0</v>
      </c>
      <c r="AF149" s="114">
        <v>0</v>
      </c>
      <c r="AG149" s="114">
        <v>0</v>
      </c>
      <c r="AH149" s="114">
        <v>0</v>
      </c>
      <c r="AI149" s="114">
        <v>0</v>
      </c>
      <c r="AJ149" s="115">
        <f t="shared" si="2"/>
        <v>556.47</v>
      </c>
      <c r="AM149" s="122"/>
    </row>
    <row r="150" spans="1:39" ht="20.100000000000001" customHeight="1">
      <c r="A150" s="111">
        <v>315</v>
      </c>
      <c r="B150" s="112" t="s">
        <v>842</v>
      </c>
      <c r="C150" s="113" t="s">
        <v>14927</v>
      </c>
      <c r="D150" s="114">
        <v>3754.3</v>
      </c>
      <c r="E150" s="114">
        <v>0</v>
      </c>
      <c r="F150" s="114">
        <v>0</v>
      </c>
      <c r="G150" s="114">
        <v>19331.91</v>
      </c>
      <c r="H150" s="114">
        <v>0</v>
      </c>
      <c r="I150" s="114">
        <v>0</v>
      </c>
      <c r="J150" s="114">
        <v>1789.33</v>
      </c>
      <c r="K150" s="114">
        <v>0</v>
      </c>
      <c r="L150" s="114">
        <v>0</v>
      </c>
      <c r="M150" s="114">
        <v>0</v>
      </c>
      <c r="N150" s="114">
        <v>0</v>
      </c>
      <c r="O150" s="114">
        <v>0</v>
      </c>
      <c r="P150" s="114">
        <v>0</v>
      </c>
      <c r="Q150" s="114">
        <v>0</v>
      </c>
      <c r="R150" s="114">
        <v>0</v>
      </c>
      <c r="S150" s="114">
        <v>0</v>
      </c>
      <c r="T150" s="114">
        <v>0</v>
      </c>
      <c r="U150" s="114">
        <v>0</v>
      </c>
      <c r="V150" s="114">
        <v>0</v>
      </c>
      <c r="W150" s="114">
        <v>0</v>
      </c>
      <c r="X150" s="114">
        <v>0</v>
      </c>
      <c r="Y150" s="114">
        <v>0</v>
      </c>
      <c r="Z150" s="114">
        <v>0</v>
      </c>
      <c r="AA150" s="114">
        <v>0</v>
      </c>
      <c r="AB150" s="114">
        <v>0</v>
      </c>
      <c r="AC150" s="114">
        <v>0</v>
      </c>
      <c r="AD150" s="114">
        <v>0</v>
      </c>
      <c r="AE150" s="114">
        <v>0</v>
      </c>
      <c r="AF150" s="114">
        <v>0</v>
      </c>
      <c r="AG150" s="114">
        <v>0</v>
      </c>
      <c r="AH150" s="114">
        <v>0</v>
      </c>
      <c r="AI150" s="114">
        <v>0</v>
      </c>
      <c r="AJ150" s="115">
        <f t="shared" si="2"/>
        <v>24875.54</v>
      </c>
      <c r="AM150" s="122"/>
    </row>
    <row r="151" spans="1:39" ht="20.100000000000001" customHeight="1">
      <c r="A151" s="111">
        <v>324</v>
      </c>
      <c r="B151" s="112" t="s">
        <v>843</v>
      </c>
      <c r="C151" s="113" t="s">
        <v>14927</v>
      </c>
      <c r="D151" s="114">
        <v>0</v>
      </c>
      <c r="E151" s="114">
        <v>0</v>
      </c>
      <c r="F151" s="114">
        <v>0</v>
      </c>
      <c r="G151" s="114">
        <v>0</v>
      </c>
      <c r="H151" s="114">
        <v>0</v>
      </c>
      <c r="I151" s="114">
        <v>0</v>
      </c>
      <c r="J151" s="114">
        <v>0</v>
      </c>
      <c r="K151" s="114">
        <v>0</v>
      </c>
      <c r="L151" s="114">
        <v>0</v>
      </c>
      <c r="M151" s="114">
        <v>0</v>
      </c>
      <c r="N151" s="114">
        <v>0</v>
      </c>
      <c r="O151" s="114">
        <v>0</v>
      </c>
      <c r="P151" s="114">
        <v>0</v>
      </c>
      <c r="Q151" s="114">
        <v>0</v>
      </c>
      <c r="R151" s="114">
        <v>0</v>
      </c>
      <c r="S151" s="114">
        <v>0</v>
      </c>
      <c r="T151" s="114">
        <v>0</v>
      </c>
      <c r="U151" s="114">
        <v>0</v>
      </c>
      <c r="V151" s="114">
        <v>0</v>
      </c>
      <c r="W151" s="114">
        <v>0</v>
      </c>
      <c r="X151" s="114">
        <v>0</v>
      </c>
      <c r="Y151" s="114">
        <v>0</v>
      </c>
      <c r="Z151" s="114">
        <v>0</v>
      </c>
      <c r="AA151" s="114">
        <v>0</v>
      </c>
      <c r="AB151" s="114">
        <v>0</v>
      </c>
      <c r="AC151" s="114">
        <v>0</v>
      </c>
      <c r="AD151" s="114">
        <v>0</v>
      </c>
      <c r="AE151" s="114">
        <v>0</v>
      </c>
      <c r="AF151" s="114">
        <v>0</v>
      </c>
      <c r="AG151" s="114">
        <v>0</v>
      </c>
      <c r="AH151" s="114">
        <v>0</v>
      </c>
      <c r="AI151" s="114">
        <v>0</v>
      </c>
      <c r="AJ151" s="115">
        <f t="shared" si="2"/>
        <v>0</v>
      </c>
      <c r="AM151" s="122"/>
    </row>
    <row r="152" spans="1:39" ht="20.100000000000001" customHeight="1">
      <c r="A152" s="111">
        <v>340</v>
      </c>
      <c r="B152" s="112" t="s">
        <v>844</v>
      </c>
      <c r="C152" s="113" t="s">
        <v>14927</v>
      </c>
      <c r="D152" s="114">
        <v>0</v>
      </c>
      <c r="E152" s="114">
        <v>1200</v>
      </c>
      <c r="F152" s="114">
        <v>0</v>
      </c>
      <c r="G152" s="114">
        <v>147645.36999999997</v>
      </c>
      <c r="H152" s="114">
        <v>0</v>
      </c>
      <c r="I152" s="114">
        <v>7160.12</v>
      </c>
      <c r="J152" s="114">
        <v>1036465.2200000003</v>
      </c>
      <c r="K152" s="114">
        <v>8206.19</v>
      </c>
      <c r="L152" s="114">
        <v>0</v>
      </c>
      <c r="M152" s="114">
        <v>0</v>
      </c>
      <c r="N152" s="114">
        <v>37201.15</v>
      </c>
      <c r="O152" s="114">
        <v>0</v>
      </c>
      <c r="P152" s="114">
        <v>190075.09999999998</v>
      </c>
      <c r="Q152" s="114">
        <v>0</v>
      </c>
      <c r="R152" s="114">
        <v>0</v>
      </c>
      <c r="S152" s="114">
        <v>0</v>
      </c>
      <c r="T152" s="114">
        <v>56658</v>
      </c>
      <c r="U152" s="114">
        <v>0</v>
      </c>
      <c r="V152" s="114">
        <v>0</v>
      </c>
      <c r="W152" s="114">
        <v>0</v>
      </c>
      <c r="X152" s="114">
        <v>0</v>
      </c>
      <c r="Y152" s="114">
        <v>0</v>
      </c>
      <c r="Z152" s="114">
        <v>0</v>
      </c>
      <c r="AA152" s="114">
        <v>0</v>
      </c>
      <c r="AB152" s="114">
        <v>0</v>
      </c>
      <c r="AC152" s="114">
        <v>0</v>
      </c>
      <c r="AD152" s="114">
        <v>0</v>
      </c>
      <c r="AE152" s="114">
        <v>0</v>
      </c>
      <c r="AF152" s="114">
        <v>0</v>
      </c>
      <c r="AG152" s="114">
        <v>0</v>
      </c>
      <c r="AH152" s="114">
        <v>0</v>
      </c>
      <c r="AI152" s="114">
        <v>0</v>
      </c>
      <c r="AJ152" s="115">
        <f t="shared" si="2"/>
        <v>1484611.15</v>
      </c>
      <c r="AM152" s="122"/>
    </row>
    <row r="153" spans="1:39" ht="20.100000000000001" customHeight="1">
      <c r="A153" s="111">
        <v>341</v>
      </c>
      <c r="B153" s="112" t="s">
        <v>845</v>
      </c>
      <c r="C153" s="113" t="s">
        <v>14927</v>
      </c>
      <c r="D153" s="114">
        <v>0</v>
      </c>
      <c r="E153" s="114">
        <v>0</v>
      </c>
      <c r="F153" s="114">
        <v>0</v>
      </c>
      <c r="G153" s="114">
        <v>0</v>
      </c>
      <c r="H153" s="114">
        <v>0</v>
      </c>
      <c r="I153" s="114">
        <v>0</v>
      </c>
      <c r="J153" s="114">
        <v>0</v>
      </c>
      <c r="K153" s="114">
        <v>0</v>
      </c>
      <c r="L153" s="114">
        <v>0</v>
      </c>
      <c r="M153" s="114">
        <v>0</v>
      </c>
      <c r="N153" s="114">
        <v>0</v>
      </c>
      <c r="O153" s="114">
        <v>0</v>
      </c>
      <c r="P153" s="114">
        <v>0</v>
      </c>
      <c r="Q153" s="114">
        <v>0</v>
      </c>
      <c r="R153" s="114">
        <v>0</v>
      </c>
      <c r="S153" s="114">
        <v>0</v>
      </c>
      <c r="T153" s="114">
        <v>0</v>
      </c>
      <c r="U153" s="114">
        <v>0</v>
      </c>
      <c r="V153" s="114">
        <v>0</v>
      </c>
      <c r="W153" s="114">
        <v>0</v>
      </c>
      <c r="X153" s="114">
        <v>0</v>
      </c>
      <c r="Y153" s="114">
        <v>0</v>
      </c>
      <c r="Z153" s="114">
        <v>0</v>
      </c>
      <c r="AA153" s="114">
        <v>0</v>
      </c>
      <c r="AB153" s="114">
        <v>0</v>
      </c>
      <c r="AC153" s="114">
        <v>0</v>
      </c>
      <c r="AD153" s="114">
        <v>0</v>
      </c>
      <c r="AE153" s="114">
        <v>0</v>
      </c>
      <c r="AF153" s="114">
        <v>0</v>
      </c>
      <c r="AG153" s="114">
        <v>0</v>
      </c>
      <c r="AH153" s="114">
        <v>0</v>
      </c>
      <c r="AI153" s="114">
        <v>0</v>
      </c>
      <c r="AJ153" s="115">
        <f t="shared" si="2"/>
        <v>0</v>
      </c>
      <c r="AM153" s="122"/>
    </row>
    <row r="154" spans="1:39" ht="20.100000000000001" customHeight="1">
      <c r="A154" s="111">
        <v>342</v>
      </c>
      <c r="B154" s="112" t="s">
        <v>846</v>
      </c>
      <c r="C154" s="113" t="s">
        <v>14927</v>
      </c>
      <c r="D154" s="114">
        <v>28164.6</v>
      </c>
      <c r="E154" s="114">
        <v>0</v>
      </c>
      <c r="F154" s="114">
        <v>0</v>
      </c>
      <c r="G154" s="114">
        <v>219936.75</v>
      </c>
      <c r="H154" s="114">
        <v>0</v>
      </c>
      <c r="I154" s="114">
        <v>0</v>
      </c>
      <c r="J154" s="114">
        <v>10172036.829999998</v>
      </c>
      <c r="K154" s="114">
        <v>0</v>
      </c>
      <c r="L154" s="114">
        <v>0</v>
      </c>
      <c r="M154" s="114">
        <v>0</v>
      </c>
      <c r="N154" s="114">
        <v>0</v>
      </c>
      <c r="O154" s="114">
        <v>0</v>
      </c>
      <c r="P154" s="114">
        <v>0</v>
      </c>
      <c r="Q154" s="114">
        <v>0</v>
      </c>
      <c r="R154" s="114">
        <v>0</v>
      </c>
      <c r="S154" s="114">
        <v>0</v>
      </c>
      <c r="T154" s="114">
        <v>0</v>
      </c>
      <c r="U154" s="114">
        <v>0</v>
      </c>
      <c r="V154" s="114">
        <v>0</v>
      </c>
      <c r="W154" s="114">
        <v>0</v>
      </c>
      <c r="X154" s="114">
        <v>0</v>
      </c>
      <c r="Y154" s="114">
        <v>0</v>
      </c>
      <c r="Z154" s="114">
        <v>0</v>
      </c>
      <c r="AA154" s="114">
        <v>0</v>
      </c>
      <c r="AB154" s="114">
        <v>0</v>
      </c>
      <c r="AC154" s="114">
        <v>0</v>
      </c>
      <c r="AD154" s="114">
        <v>0</v>
      </c>
      <c r="AE154" s="114">
        <v>0</v>
      </c>
      <c r="AF154" s="114">
        <v>0</v>
      </c>
      <c r="AG154" s="114">
        <v>0</v>
      </c>
      <c r="AH154" s="114">
        <v>0</v>
      </c>
      <c r="AI154" s="114">
        <v>0</v>
      </c>
      <c r="AJ154" s="115">
        <f t="shared" si="2"/>
        <v>10420138.179999998</v>
      </c>
      <c r="AM154" s="122"/>
    </row>
    <row r="155" spans="1:39" ht="20.100000000000001" customHeight="1">
      <c r="A155" s="111">
        <v>343</v>
      </c>
      <c r="B155" s="112" t="s">
        <v>847</v>
      </c>
      <c r="C155" s="113" t="s">
        <v>14927</v>
      </c>
      <c r="D155" s="114">
        <v>0</v>
      </c>
      <c r="E155" s="114">
        <v>0</v>
      </c>
      <c r="F155" s="114">
        <v>150</v>
      </c>
      <c r="G155" s="114">
        <v>0</v>
      </c>
      <c r="H155" s="114">
        <v>0</v>
      </c>
      <c r="I155" s="114">
        <v>0</v>
      </c>
      <c r="J155" s="114">
        <v>0</v>
      </c>
      <c r="K155" s="114">
        <v>0</v>
      </c>
      <c r="L155" s="114">
        <v>0</v>
      </c>
      <c r="M155" s="114">
        <v>0</v>
      </c>
      <c r="N155" s="114">
        <v>0</v>
      </c>
      <c r="O155" s="114">
        <v>0</v>
      </c>
      <c r="P155" s="114">
        <v>0</v>
      </c>
      <c r="Q155" s="114">
        <v>0</v>
      </c>
      <c r="R155" s="114">
        <v>0</v>
      </c>
      <c r="S155" s="114">
        <v>0</v>
      </c>
      <c r="T155" s="114">
        <v>0</v>
      </c>
      <c r="U155" s="114">
        <v>0</v>
      </c>
      <c r="V155" s="114">
        <v>0</v>
      </c>
      <c r="W155" s="114">
        <v>0</v>
      </c>
      <c r="X155" s="114">
        <v>0</v>
      </c>
      <c r="Y155" s="114">
        <v>0</v>
      </c>
      <c r="Z155" s="114">
        <v>0</v>
      </c>
      <c r="AA155" s="114">
        <v>0</v>
      </c>
      <c r="AB155" s="114">
        <v>0</v>
      </c>
      <c r="AC155" s="114">
        <v>0</v>
      </c>
      <c r="AD155" s="114">
        <v>0</v>
      </c>
      <c r="AE155" s="114">
        <v>0</v>
      </c>
      <c r="AF155" s="114">
        <v>0</v>
      </c>
      <c r="AG155" s="114">
        <v>0</v>
      </c>
      <c r="AH155" s="114">
        <v>0</v>
      </c>
      <c r="AI155" s="114">
        <v>0</v>
      </c>
      <c r="AJ155" s="115">
        <f t="shared" si="2"/>
        <v>150</v>
      </c>
      <c r="AM155" s="122"/>
    </row>
    <row r="156" spans="1:39" ht="20.100000000000001" customHeight="1">
      <c r="A156" s="111">
        <v>344</v>
      </c>
      <c r="B156" s="112" t="s">
        <v>848</v>
      </c>
      <c r="C156" s="113" t="s">
        <v>14927</v>
      </c>
      <c r="D156" s="114">
        <v>0</v>
      </c>
      <c r="E156" s="114">
        <v>0</v>
      </c>
      <c r="F156" s="114">
        <v>0</v>
      </c>
      <c r="G156" s="114">
        <v>5106.6000000000004</v>
      </c>
      <c r="H156" s="114">
        <v>0</v>
      </c>
      <c r="I156" s="114">
        <v>0</v>
      </c>
      <c r="J156" s="114">
        <v>0</v>
      </c>
      <c r="K156" s="114">
        <v>0</v>
      </c>
      <c r="L156" s="114">
        <v>0</v>
      </c>
      <c r="M156" s="114">
        <v>0</v>
      </c>
      <c r="N156" s="114">
        <v>0</v>
      </c>
      <c r="O156" s="114">
        <v>0</v>
      </c>
      <c r="P156" s="114">
        <v>548983</v>
      </c>
      <c r="Q156" s="114">
        <v>0</v>
      </c>
      <c r="R156" s="114">
        <v>0</v>
      </c>
      <c r="S156" s="114">
        <v>0</v>
      </c>
      <c r="T156" s="114">
        <v>0</v>
      </c>
      <c r="U156" s="114">
        <v>0</v>
      </c>
      <c r="V156" s="114">
        <v>0</v>
      </c>
      <c r="W156" s="114">
        <v>0</v>
      </c>
      <c r="X156" s="114">
        <v>0</v>
      </c>
      <c r="Y156" s="114">
        <v>0</v>
      </c>
      <c r="Z156" s="114">
        <v>0</v>
      </c>
      <c r="AA156" s="114">
        <v>0</v>
      </c>
      <c r="AB156" s="114">
        <v>0</v>
      </c>
      <c r="AC156" s="114">
        <v>0</v>
      </c>
      <c r="AD156" s="114">
        <v>0</v>
      </c>
      <c r="AE156" s="114">
        <v>0</v>
      </c>
      <c r="AF156" s="114">
        <v>0</v>
      </c>
      <c r="AG156" s="114">
        <v>0</v>
      </c>
      <c r="AH156" s="114">
        <v>0</v>
      </c>
      <c r="AI156" s="114">
        <v>0</v>
      </c>
      <c r="AJ156" s="115">
        <f t="shared" si="2"/>
        <v>554089.6</v>
      </c>
      <c r="AM156" s="122"/>
    </row>
    <row r="157" spans="1:39" ht="20.100000000000001" customHeight="1">
      <c r="A157" s="111">
        <v>345</v>
      </c>
      <c r="B157" s="112" t="s">
        <v>849</v>
      </c>
      <c r="C157" s="113" t="s">
        <v>14927</v>
      </c>
      <c r="D157" s="114">
        <v>0</v>
      </c>
      <c r="E157" s="114">
        <v>0</v>
      </c>
      <c r="F157" s="114">
        <v>0</v>
      </c>
      <c r="G157" s="114">
        <v>0</v>
      </c>
      <c r="H157" s="114">
        <v>0</v>
      </c>
      <c r="I157" s="114">
        <v>0</v>
      </c>
      <c r="J157" s="114">
        <v>0</v>
      </c>
      <c r="K157" s="114">
        <v>0</v>
      </c>
      <c r="L157" s="114">
        <v>0</v>
      </c>
      <c r="M157" s="114">
        <v>0</v>
      </c>
      <c r="N157" s="114">
        <v>0</v>
      </c>
      <c r="O157" s="114">
        <v>0</v>
      </c>
      <c r="P157" s="114">
        <v>0</v>
      </c>
      <c r="Q157" s="114">
        <v>0</v>
      </c>
      <c r="R157" s="114">
        <v>0</v>
      </c>
      <c r="S157" s="114">
        <v>0</v>
      </c>
      <c r="T157" s="114">
        <v>0</v>
      </c>
      <c r="U157" s="114">
        <v>0</v>
      </c>
      <c r="V157" s="114">
        <v>0</v>
      </c>
      <c r="W157" s="114">
        <v>0</v>
      </c>
      <c r="X157" s="114">
        <v>0</v>
      </c>
      <c r="Y157" s="114">
        <v>0</v>
      </c>
      <c r="Z157" s="114">
        <v>0</v>
      </c>
      <c r="AA157" s="114">
        <v>0</v>
      </c>
      <c r="AB157" s="114">
        <v>0</v>
      </c>
      <c r="AC157" s="114">
        <v>0</v>
      </c>
      <c r="AD157" s="114">
        <v>0</v>
      </c>
      <c r="AE157" s="114">
        <v>0</v>
      </c>
      <c r="AF157" s="114">
        <v>0</v>
      </c>
      <c r="AG157" s="114">
        <v>0</v>
      </c>
      <c r="AH157" s="114">
        <v>0</v>
      </c>
      <c r="AI157" s="114">
        <v>0</v>
      </c>
      <c r="AJ157" s="115">
        <f t="shared" si="2"/>
        <v>0</v>
      </c>
      <c r="AM157" s="122"/>
    </row>
    <row r="158" spans="1:39" ht="20.100000000000001" customHeight="1">
      <c r="A158" s="111">
        <v>346</v>
      </c>
      <c r="B158" s="112" t="s">
        <v>850</v>
      </c>
      <c r="C158" s="113" t="s">
        <v>14927</v>
      </c>
      <c r="D158" s="114">
        <v>0</v>
      </c>
      <c r="E158" s="114">
        <v>0</v>
      </c>
      <c r="F158" s="114">
        <v>0</v>
      </c>
      <c r="G158" s="114">
        <v>18687.3</v>
      </c>
      <c r="H158" s="114">
        <v>0</v>
      </c>
      <c r="I158" s="114">
        <v>0</v>
      </c>
      <c r="J158" s="114">
        <v>0</v>
      </c>
      <c r="K158" s="114">
        <v>270</v>
      </c>
      <c r="L158" s="114">
        <v>0</v>
      </c>
      <c r="M158" s="114">
        <v>0</v>
      </c>
      <c r="N158" s="114">
        <v>0</v>
      </c>
      <c r="O158" s="114">
        <v>0</v>
      </c>
      <c r="P158" s="114">
        <v>0</v>
      </c>
      <c r="Q158" s="114">
        <v>0</v>
      </c>
      <c r="R158" s="114">
        <v>0</v>
      </c>
      <c r="S158" s="114">
        <v>0</v>
      </c>
      <c r="T158" s="114">
        <v>0</v>
      </c>
      <c r="U158" s="114">
        <v>0</v>
      </c>
      <c r="V158" s="114">
        <v>0</v>
      </c>
      <c r="W158" s="114">
        <v>0</v>
      </c>
      <c r="X158" s="114">
        <v>0</v>
      </c>
      <c r="Y158" s="114">
        <v>0</v>
      </c>
      <c r="Z158" s="114">
        <v>0</v>
      </c>
      <c r="AA158" s="114">
        <v>0</v>
      </c>
      <c r="AB158" s="114">
        <v>0</v>
      </c>
      <c r="AC158" s="114">
        <v>0</v>
      </c>
      <c r="AD158" s="114">
        <v>0</v>
      </c>
      <c r="AE158" s="114">
        <v>0</v>
      </c>
      <c r="AF158" s="114">
        <v>0</v>
      </c>
      <c r="AG158" s="114">
        <v>0</v>
      </c>
      <c r="AH158" s="114">
        <v>0</v>
      </c>
      <c r="AI158" s="114">
        <v>0</v>
      </c>
      <c r="AJ158" s="115">
        <f t="shared" si="2"/>
        <v>18957.3</v>
      </c>
      <c r="AM158" s="122"/>
    </row>
    <row r="159" spans="1:39" ht="20.100000000000001" customHeight="1">
      <c r="A159" s="111">
        <v>347</v>
      </c>
      <c r="B159" s="112" t="s">
        <v>851</v>
      </c>
      <c r="C159" s="113" t="s">
        <v>14927</v>
      </c>
      <c r="D159" s="114">
        <v>0</v>
      </c>
      <c r="E159" s="114">
        <v>240</v>
      </c>
      <c r="F159" s="114">
        <v>0</v>
      </c>
      <c r="G159" s="114">
        <v>0</v>
      </c>
      <c r="H159" s="114">
        <v>0</v>
      </c>
      <c r="I159" s="114">
        <v>0</v>
      </c>
      <c r="J159" s="114">
        <v>0</v>
      </c>
      <c r="K159" s="114">
        <v>0</v>
      </c>
      <c r="L159" s="114">
        <v>0</v>
      </c>
      <c r="M159" s="114">
        <v>0</v>
      </c>
      <c r="N159" s="114">
        <v>0</v>
      </c>
      <c r="O159" s="114">
        <v>0</v>
      </c>
      <c r="P159" s="114">
        <v>0</v>
      </c>
      <c r="Q159" s="114">
        <v>0</v>
      </c>
      <c r="R159" s="114">
        <v>0</v>
      </c>
      <c r="S159" s="114">
        <v>0</v>
      </c>
      <c r="T159" s="114">
        <v>0</v>
      </c>
      <c r="U159" s="114">
        <v>0</v>
      </c>
      <c r="V159" s="114">
        <v>0</v>
      </c>
      <c r="W159" s="114">
        <v>0</v>
      </c>
      <c r="X159" s="114">
        <v>0</v>
      </c>
      <c r="Y159" s="114">
        <v>0</v>
      </c>
      <c r="Z159" s="114">
        <v>0</v>
      </c>
      <c r="AA159" s="114">
        <v>0</v>
      </c>
      <c r="AB159" s="114">
        <v>0</v>
      </c>
      <c r="AC159" s="114">
        <v>0</v>
      </c>
      <c r="AD159" s="114">
        <v>0</v>
      </c>
      <c r="AE159" s="114">
        <v>0</v>
      </c>
      <c r="AF159" s="114">
        <v>0</v>
      </c>
      <c r="AG159" s="114">
        <v>0</v>
      </c>
      <c r="AH159" s="114">
        <v>0</v>
      </c>
      <c r="AI159" s="114">
        <v>0</v>
      </c>
      <c r="AJ159" s="115">
        <f t="shared" si="2"/>
        <v>240</v>
      </c>
      <c r="AM159" s="122"/>
    </row>
    <row r="160" spans="1:39" ht="20.100000000000001" customHeight="1">
      <c r="A160" s="111">
        <v>348</v>
      </c>
      <c r="B160" s="112" t="s">
        <v>852</v>
      </c>
      <c r="C160" s="113" t="s">
        <v>14927</v>
      </c>
      <c r="D160" s="114">
        <v>0</v>
      </c>
      <c r="E160" s="114">
        <v>0</v>
      </c>
      <c r="F160" s="114">
        <v>0</v>
      </c>
      <c r="G160" s="114">
        <v>2312.2800000000002</v>
      </c>
      <c r="H160" s="114">
        <v>0</v>
      </c>
      <c r="I160" s="114">
        <v>0</v>
      </c>
      <c r="J160" s="114">
        <v>0</v>
      </c>
      <c r="K160" s="114">
        <v>0</v>
      </c>
      <c r="L160" s="114">
        <v>0</v>
      </c>
      <c r="M160" s="114">
        <v>0</v>
      </c>
      <c r="N160" s="114">
        <v>0</v>
      </c>
      <c r="O160" s="114">
        <v>0</v>
      </c>
      <c r="P160" s="114">
        <v>0</v>
      </c>
      <c r="Q160" s="114">
        <v>0</v>
      </c>
      <c r="R160" s="114">
        <v>0</v>
      </c>
      <c r="S160" s="114">
        <v>0</v>
      </c>
      <c r="T160" s="114">
        <v>0</v>
      </c>
      <c r="U160" s="114">
        <v>0</v>
      </c>
      <c r="V160" s="114">
        <v>0</v>
      </c>
      <c r="W160" s="114">
        <v>0</v>
      </c>
      <c r="X160" s="114">
        <v>0</v>
      </c>
      <c r="Y160" s="114">
        <v>0</v>
      </c>
      <c r="Z160" s="114">
        <v>0</v>
      </c>
      <c r="AA160" s="114">
        <v>0</v>
      </c>
      <c r="AB160" s="114">
        <v>0</v>
      </c>
      <c r="AC160" s="114">
        <v>0</v>
      </c>
      <c r="AD160" s="114">
        <v>0</v>
      </c>
      <c r="AE160" s="114">
        <v>0</v>
      </c>
      <c r="AF160" s="114">
        <v>0</v>
      </c>
      <c r="AG160" s="114">
        <v>0</v>
      </c>
      <c r="AH160" s="114">
        <v>0</v>
      </c>
      <c r="AI160" s="114">
        <v>0</v>
      </c>
      <c r="AJ160" s="115">
        <f t="shared" si="2"/>
        <v>2312.2800000000002</v>
      </c>
      <c r="AM160" s="122"/>
    </row>
    <row r="161" spans="1:39" ht="20.100000000000001" customHeight="1">
      <c r="A161" s="111">
        <v>349</v>
      </c>
      <c r="B161" s="112" t="s">
        <v>853</v>
      </c>
      <c r="C161" s="113" t="s">
        <v>14927</v>
      </c>
      <c r="D161" s="114">
        <v>0</v>
      </c>
      <c r="E161" s="114">
        <v>0</v>
      </c>
      <c r="F161" s="114">
        <v>0</v>
      </c>
      <c r="G161" s="114">
        <v>0</v>
      </c>
      <c r="H161" s="114">
        <v>0</v>
      </c>
      <c r="I161" s="114">
        <v>0</v>
      </c>
      <c r="J161" s="114">
        <v>0</v>
      </c>
      <c r="K161" s="114">
        <v>0</v>
      </c>
      <c r="L161" s="114">
        <v>0</v>
      </c>
      <c r="M161" s="114">
        <v>0</v>
      </c>
      <c r="N161" s="114">
        <v>0</v>
      </c>
      <c r="O161" s="114">
        <v>0</v>
      </c>
      <c r="P161" s="114">
        <v>0</v>
      </c>
      <c r="Q161" s="114">
        <v>0</v>
      </c>
      <c r="R161" s="114">
        <v>0</v>
      </c>
      <c r="S161" s="114">
        <v>0</v>
      </c>
      <c r="T161" s="114">
        <v>0</v>
      </c>
      <c r="U161" s="114">
        <v>0</v>
      </c>
      <c r="V161" s="114">
        <v>0</v>
      </c>
      <c r="W161" s="114">
        <v>0</v>
      </c>
      <c r="X161" s="114">
        <v>0</v>
      </c>
      <c r="Y161" s="114">
        <v>0</v>
      </c>
      <c r="Z161" s="114">
        <v>0</v>
      </c>
      <c r="AA161" s="114">
        <v>0</v>
      </c>
      <c r="AB161" s="114">
        <v>0</v>
      </c>
      <c r="AC161" s="114">
        <v>0</v>
      </c>
      <c r="AD161" s="114">
        <v>0</v>
      </c>
      <c r="AE161" s="114">
        <v>0</v>
      </c>
      <c r="AF161" s="114">
        <v>0</v>
      </c>
      <c r="AG161" s="114">
        <v>0</v>
      </c>
      <c r="AH161" s="114">
        <v>0</v>
      </c>
      <c r="AI161" s="114">
        <v>0</v>
      </c>
      <c r="AJ161" s="115">
        <f t="shared" si="2"/>
        <v>0</v>
      </c>
      <c r="AM161" s="122"/>
    </row>
    <row r="162" spans="1:39" ht="20.100000000000001" customHeight="1">
      <c r="A162" s="111">
        <v>371</v>
      </c>
      <c r="B162" s="112" t="s">
        <v>854</v>
      </c>
      <c r="C162" s="113" t="s">
        <v>14927</v>
      </c>
      <c r="D162" s="114">
        <v>0</v>
      </c>
      <c r="E162" s="114">
        <v>0</v>
      </c>
      <c r="F162" s="114">
        <v>0</v>
      </c>
      <c r="G162" s="114">
        <v>0</v>
      </c>
      <c r="H162" s="114">
        <v>0</v>
      </c>
      <c r="I162" s="114">
        <v>0</v>
      </c>
      <c r="J162" s="114">
        <v>0</v>
      </c>
      <c r="K162" s="114">
        <v>0</v>
      </c>
      <c r="L162" s="114">
        <v>0</v>
      </c>
      <c r="M162" s="114">
        <v>0</v>
      </c>
      <c r="N162" s="114">
        <v>0</v>
      </c>
      <c r="O162" s="114">
        <v>0</v>
      </c>
      <c r="P162" s="114">
        <v>0</v>
      </c>
      <c r="Q162" s="114">
        <v>0</v>
      </c>
      <c r="R162" s="114">
        <v>0</v>
      </c>
      <c r="S162" s="114">
        <v>0</v>
      </c>
      <c r="T162" s="114">
        <v>0</v>
      </c>
      <c r="U162" s="114">
        <v>0</v>
      </c>
      <c r="V162" s="114">
        <v>0</v>
      </c>
      <c r="W162" s="114">
        <v>0</v>
      </c>
      <c r="X162" s="114">
        <v>0</v>
      </c>
      <c r="Y162" s="114">
        <v>0</v>
      </c>
      <c r="Z162" s="114">
        <v>0</v>
      </c>
      <c r="AA162" s="114">
        <v>0</v>
      </c>
      <c r="AB162" s="114">
        <v>0</v>
      </c>
      <c r="AC162" s="114">
        <v>0</v>
      </c>
      <c r="AD162" s="114">
        <v>0</v>
      </c>
      <c r="AE162" s="114">
        <v>0</v>
      </c>
      <c r="AF162" s="114">
        <v>0</v>
      </c>
      <c r="AG162" s="114">
        <v>0</v>
      </c>
      <c r="AH162" s="114">
        <v>0</v>
      </c>
      <c r="AI162" s="114">
        <v>0</v>
      </c>
      <c r="AJ162" s="115">
        <f t="shared" si="2"/>
        <v>0</v>
      </c>
      <c r="AM162" s="122"/>
    </row>
    <row r="163" spans="1:39" ht="20.100000000000001" customHeight="1">
      <c r="A163" s="111">
        <v>372</v>
      </c>
      <c r="B163" s="112" t="s">
        <v>1377</v>
      </c>
      <c r="C163" s="113" t="s">
        <v>14927</v>
      </c>
      <c r="D163" s="114">
        <v>227878.78999999998</v>
      </c>
      <c r="E163" s="114">
        <v>0</v>
      </c>
      <c r="F163" s="114">
        <v>0</v>
      </c>
      <c r="G163" s="114">
        <v>651.1</v>
      </c>
      <c r="H163" s="114">
        <v>0</v>
      </c>
      <c r="I163" s="114">
        <v>0</v>
      </c>
      <c r="J163" s="114">
        <v>0</v>
      </c>
      <c r="K163" s="114">
        <v>0</v>
      </c>
      <c r="L163" s="114">
        <v>0</v>
      </c>
      <c r="M163" s="114">
        <v>0</v>
      </c>
      <c r="N163" s="114">
        <v>0</v>
      </c>
      <c r="O163" s="114">
        <v>0</v>
      </c>
      <c r="P163" s="114">
        <v>0</v>
      </c>
      <c r="Q163" s="114">
        <v>0</v>
      </c>
      <c r="R163" s="114">
        <v>0</v>
      </c>
      <c r="S163" s="114">
        <v>0</v>
      </c>
      <c r="T163" s="114">
        <v>1288039.6100000001</v>
      </c>
      <c r="U163" s="114">
        <v>0</v>
      </c>
      <c r="V163" s="114">
        <v>0</v>
      </c>
      <c r="W163" s="114">
        <v>0</v>
      </c>
      <c r="X163" s="114">
        <v>0</v>
      </c>
      <c r="Y163" s="114">
        <v>0</v>
      </c>
      <c r="Z163" s="114">
        <v>0</v>
      </c>
      <c r="AA163" s="114">
        <v>0</v>
      </c>
      <c r="AB163" s="114">
        <v>0</v>
      </c>
      <c r="AC163" s="114">
        <v>0</v>
      </c>
      <c r="AD163" s="114">
        <v>0</v>
      </c>
      <c r="AE163" s="114">
        <v>0</v>
      </c>
      <c r="AF163" s="114">
        <v>0</v>
      </c>
      <c r="AG163" s="114">
        <v>0</v>
      </c>
      <c r="AH163" s="114">
        <v>0</v>
      </c>
      <c r="AI163" s="114">
        <v>0</v>
      </c>
      <c r="AJ163" s="115">
        <f t="shared" si="2"/>
        <v>1516569.5</v>
      </c>
      <c r="AM163" s="122"/>
    </row>
    <row r="164" spans="1:39" ht="20.100000000000001" customHeight="1">
      <c r="A164" s="111">
        <v>373</v>
      </c>
      <c r="B164" s="112" t="s">
        <v>1378</v>
      </c>
      <c r="C164" s="113" t="s">
        <v>14927</v>
      </c>
      <c r="D164" s="114">
        <v>0</v>
      </c>
      <c r="E164" s="114">
        <v>0</v>
      </c>
      <c r="F164" s="114">
        <v>0</v>
      </c>
      <c r="G164" s="114">
        <v>17112.400000000001</v>
      </c>
      <c r="H164" s="114">
        <v>0</v>
      </c>
      <c r="I164" s="114">
        <v>0</v>
      </c>
      <c r="J164" s="114">
        <v>0</v>
      </c>
      <c r="K164" s="114">
        <v>0</v>
      </c>
      <c r="L164" s="114">
        <v>0</v>
      </c>
      <c r="M164" s="114">
        <v>0</v>
      </c>
      <c r="N164" s="114">
        <v>0</v>
      </c>
      <c r="O164" s="114">
        <v>0</v>
      </c>
      <c r="P164" s="114">
        <v>0</v>
      </c>
      <c r="Q164" s="114">
        <v>0</v>
      </c>
      <c r="R164" s="114">
        <v>0</v>
      </c>
      <c r="S164" s="114">
        <v>0</v>
      </c>
      <c r="T164" s="114">
        <v>0</v>
      </c>
      <c r="U164" s="114">
        <v>0</v>
      </c>
      <c r="V164" s="114">
        <v>0</v>
      </c>
      <c r="W164" s="114">
        <v>0</v>
      </c>
      <c r="X164" s="114">
        <v>0</v>
      </c>
      <c r="Y164" s="114">
        <v>0</v>
      </c>
      <c r="Z164" s="114">
        <v>0</v>
      </c>
      <c r="AA164" s="114">
        <v>0</v>
      </c>
      <c r="AB164" s="114">
        <v>0</v>
      </c>
      <c r="AC164" s="114">
        <v>0</v>
      </c>
      <c r="AD164" s="114">
        <v>0</v>
      </c>
      <c r="AE164" s="114">
        <v>0</v>
      </c>
      <c r="AF164" s="114">
        <v>0</v>
      </c>
      <c r="AG164" s="114">
        <v>0</v>
      </c>
      <c r="AH164" s="114">
        <v>0</v>
      </c>
      <c r="AI164" s="114">
        <v>0</v>
      </c>
      <c r="AJ164" s="115">
        <f t="shared" si="2"/>
        <v>17112.400000000001</v>
      </c>
      <c r="AM164" s="122"/>
    </row>
    <row r="165" spans="1:39" ht="20.100000000000001" customHeight="1">
      <c r="A165" s="111">
        <v>374</v>
      </c>
      <c r="B165" s="112" t="s">
        <v>1379</v>
      </c>
      <c r="C165" s="113" t="s">
        <v>14927</v>
      </c>
      <c r="D165" s="114">
        <v>0</v>
      </c>
      <c r="E165" s="114">
        <v>0</v>
      </c>
      <c r="F165" s="114">
        <v>0</v>
      </c>
      <c r="G165" s="114">
        <v>0</v>
      </c>
      <c r="H165" s="114">
        <v>0</v>
      </c>
      <c r="I165" s="114">
        <v>0</v>
      </c>
      <c r="J165" s="114">
        <v>0</v>
      </c>
      <c r="K165" s="114">
        <v>0</v>
      </c>
      <c r="L165" s="114">
        <v>0</v>
      </c>
      <c r="M165" s="114">
        <v>0</v>
      </c>
      <c r="N165" s="114">
        <v>0</v>
      </c>
      <c r="O165" s="114">
        <v>0</v>
      </c>
      <c r="P165" s="114">
        <v>0</v>
      </c>
      <c r="Q165" s="114">
        <v>0</v>
      </c>
      <c r="R165" s="114">
        <v>0</v>
      </c>
      <c r="S165" s="114">
        <v>0</v>
      </c>
      <c r="T165" s="114">
        <v>0</v>
      </c>
      <c r="U165" s="114">
        <v>0</v>
      </c>
      <c r="V165" s="114">
        <v>0</v>
      </c>
      <c r="W165" s="114">
        <v>0</v>
      </c>
      <c r="X165" s="114">
        <v>0</v>
      </c>
      <c r="Y165" s="114">
        <v>0</v>
      </c>
      <c r="Z165" s="114">
        <v>0</v>
      </c>
      <c r="AA165" s="114">
        <v>0</v>
      </c>
      <c r="AB165" s="114">
        <v>0</v>
      </c>
      <c r="AC165" s="114">
        <v>0</v>
      </c>
      <c r="AD165" s="114">
        <v>0</v>
      </c>
      <c r="AE165" s="114">
        <v>0</v>
      </c>
      <c r="AF165" s="114">
        <v>0</v>
      </c>
      <c r="AG165" s="114">
        <v>0</v>
      </c>
      <c r="AH165" s="114">
        <v>0</v>
      </c>
      <c r="AI165" s="114">
        <v>0</v>
      </c>
      <c r="AJ165" s="115">
        <f t="shared" si="2"/>
        <v>0</v>
      </c>
      <c r="AM165" s="122"/>
    </row>
    <row r="166" spans="1:39" ht="20.100000000000001" customHeight="1">
      <c r="A166" s="111">
        <v>375</v>
      </c>
      <c r="B166" s="112" t="s">
        <v>1380</v>
      </c>
      <c r="C166" s="113" t="s">
        <v>14927</v>
      </c>
      <c r="D166" s="114">
        <v>0</v>
      </c>
      <c r="E166" s="114">
        <v>0</v>
      </c>
      <c r="F166" s="114">
        <v>0</v>
      </c>
      <c r="G166" s="114">
        <v>0</v>
      </c>
      <c r="H166" s="114">
        <v>0</v>
      </c>
      <c r="I166" s="114">
        <v>0</v>
      </c>
      <c r="J166" s="114">
        <v>0</v>
      </c>
      <c r="K166" s="114">
        <v>0</v>
      </c>
      <c r="L166" s="114">
        <v>0</v>
      </c>
      <c r="M166" s="114">
        <v>0</v>
      </c>
      <c r="N166" s="114">
        <v>0</v>
      </c>
      <c r="O166" s="114">
        <v>0</v>
      </c>
      <c r="P166" s="114">
        <v>0</v>
      </c>
      <c r="Q166" s="114">
        <v>0</v>
      </c>
      <c r="R166" s="114">
        <v>0</v>
      </c>
      <c r="S166" s="114">
        <v>0</v>
      </c>
      <c r="T166" s="114">
        <v>0</v>
      </c>
      <c r="U166" s="114">
        <v>0</v>
      </c>
      <c r="V166" s="114">
        <v>0</v>
      </c>
      <c r="W166" s="114">
        <v>0</v>
      </c>
      <c r="X166" s="114">
        <v>0</v>
      </c>
      <c r="Y166" s="114">
        <v>0</v>
      </c>
      <c r="Z166" s="114">
        <v>0</v>
      </c>
      <c r="AA166" s="114">
        <v>0</v>
      </c>
      <c r="AB166" s="114">
        <v>0</v>
      </c>
      <c r="AC166" s="114">
        <v>0</v>
      </c>
      <c r="AD166" s="114">
        <v>0</v>
      </c>
      <c r="AE166" s="114">
        <v>0</v>
      </c>
      <c r="AF166" s="114">
        <v>0</v>
      </c>
      <c r="AG166" s="114">
        <v>0</v>
      </c>
      <c r="AH166" s="114">
        <v>0</v>
      </c>
      <c r="AI166" s="114">
        <v>0</v>
      </c>
      <c r="AJ166" s="115">
        <f t="shared" si="2"/>
        <v>0</v>
      </c>
      <c r="AM166" s="122"/>
    </row>
    <row r="167" spans="1:39" ht="20.100000000000001" customHeight="1">
      <c r="A167" s="111">
        <v>376</v>
      </c>
      <c r="B167" s="112" t="s">
        <v>1381</v>
      </c>
      <c r="C167" s="113" t="s">
        <v>14927</v>
      </c>
      <c r="D167" s="114">
        <v>0</v>
      </c>
      <c r="E167" s="114">
        <v>0</v>
      </c>
      <c r="F167" s="114">
        <v>0</v>
      </c>
      <c r="G167" s="114">
        <v>0</v>
      </c>
      <c r="H167" s="114">
        <v>0</v>
      </c>
      <c r="I167" s="114">
        <v>0</v>
      </c>
      <c r="J167" s="114">
        <v>0</v>
      </c>
      <c r="K167" s="114">
        <v>1059.24</v>
      </c>
      <c r="L167" s="114">
        <v>0</v>
      </c>
      <c r="M167" s="114">
        <v>0</v>
      </c>
      <c r="N167" s="114">
        <v>0</v>
      </c>
      <c r="O167" s="114">
        <v>0</v>
      </c>
      <c r="P167" s="114">
        <v>0</v>
      </c>
      <c r="Q167" s="114">
        <v>0</v>
      </c>
      <c r="R167" s="114">
        <v>0</v>
      </c>
      <c r="S167" s="114">
        <v>0</v>
      </c>
      <c r="T167" s="114">
        <v>0</v>
      </c>
      <c r="U167" s="114">
        <v>0</v>
      </c>
      <c r="V167" s="114">
        <v>0</v>
      </c>
      <c r="W167" s="114">
        <v>0</v>
      </c>
      <c r="X167" s="114">
        <v>0</v>
      </c>
      <c r="Y167" s="114">
        <v>0</v>
      </c>
      <c r="Z167" s="114">
        <v>0</v>
      </c>
      <c r="AA167" s="114">
        <v>0</v>
      </c>
      <c r="AB167" s="114">
        <v>0</v>
      </c>
      <c r="AC167" s="114">
        <v>0</v>
      </c>
      <c r="AD167" s="114">
        <v>0</v>
      </c>
      <c r="AE167" s="114">
        <v>0</v>
      </c>
      <c r="AF167" s="114">
        <v>0</v>
      </c>
      <c r="AG167" s="114">
        <v>0</v>
      </c>
      <c r="AH167" s="114">
        <v>0</v>
      </c>
      <c r="AI167" s="114">
        <v>0</v>
      </c>
      <c r="AJ167" s="115">
        <f t="shared" si="2"/>
        <v>1059.24</v>
      </c>
      <c r="AM167" s="122"/>
    </row>
    <row r="168" spans="1:39" ht="20.100000000000001" customHeight="1">
      <c r="A168" s="111">
        <v>377</v>
      </c>
      <c r="B168" s="112" t="s">
        <v>1382</v>
      </c>
      <c r="C168" s="113" t="s">
        <v>14927</v>
      </c>
      <c r="D168" s="114">
        <v>0</v>
      </c>
      <c r="E168" s="114">
        <v>0</v>
      </c>
      <c r="F168" s="114">
        <v>0</v>
      </c>
      <c r="G168" s="114">
        <v>0</v>
      </c>
      <c r="H168" s="114">
        <v>0</v>
      </c>
      <c r="I168" s="114">
        <v>0</v>
      </c>
      <c r="J168" s="114">
        <v>0</v>
      </c>
      <c r="K168" s="114">
        <v>0</v>
      </c>
      <c r="L168" s="114">
        <v>0</v>
      </c>
      <c r="M168" s="114">
        <v>0</v>
      </c>
      <c r="N168" s="114">
        <v>0</v>
      </c>
      <c r="O168" s="114">
        <v>0</v>
      </c>
      <c r="P168" s="114">
        <v>0</v>
      </c>
      <c r="Q168" s="114">
        <v>0</v>
      </c>
      <c r="R168" s="114">
        <v>0</v>
      </c>
      <c r="S168" s="114">
        <v>0</v>
      </c>
      <c r="T168" s="114">
        <v>0</v>
      </c>
      <c r="U168" s="114">
        <v>0</v>
      </c>
      <c r="V168" s="114">
        <v>0</v>
      </c>
      <c r="W168" s="114">
        <v>0</v>
      </c>
      <c r="X168" s="114">
        <v>0</v>
      </c>
      <c r="Y168" s="114">
        <v>0</v>
      </c>
      <c r="Z168" s="114">
        <v>0</v>
      </c>
      <c r="AA168" s="114">
        <v>0</v>
      </c>
      <c r="AB168" s="114">
        <v>0</v>
      </c>
      <c r="AC168" s="114">
        <v>0</v>
      </c>
      <c r="AD168" s="114">
        <v>0</v>
      </c>
      <c r="AE168" s="114">
        <v>0</v>
      </c>
      <c r="AF168" s="114">
        <v>0</v>
      </c>
      <c r="AG168" s="114">
        <v>0</v>
      </c>
      <c r="AH168" s="114">
        <v>0</v>
      </c>
      <c r="AI168" s="114">
        <v>0</v>
      </c>
      <c r="AJ168" s="115">
        <f t="shared" si="2"/>
        <v>0</v>
      </c>
      <c r="AM168" s="122"/>
    </row>
    <row r="169" spans="1:39" ht="20.100000000000001" customHeight="1">
      <c r="A169" s="111">
        <v>378</v>
      </c>
      <c r="B169" s="112" t="s">
        <v>1383</v>
      </c>
      <c r="C169" s="113" t="s">
        <v>14927</v>
      </c>
      <c r="D169" s="114">
        <v>25331265.689999998</v>
      </c>
      <c r="E169" s="114">
        <v>0</v>
      </c>
      <c r="F169" s="114">
        <v>0</v>
      </c>
      <c r="G169" s="114">
        <v>8402.75</v>
      </c>
      <c r="H169" s="114">
        <v>0</v>
      </c>
      <c r="I169" s="114">
        <v>0</v>
      </c>
      <c r="J169" s="114">
        <v>0</v>
      </c>
      <c r="K169" s="114">
        <v>0</v>
      </c>
      <c r="L169" s="114">
        <v>0</v>
      </c>
      <c r="M169" s="114">
        <v>0</v>
      </c>
      <c r="N169" s="114">
        <v>0</v>
      </c>
      <c r="O169" s="114">
        <v>0</v>
      </c>
      <c r="P169" s="114">
        <v>0</v>
      </c>
      <c r="Q169" s="114">
        <v>0</v>
      </c>
      <c r="R169" s="114">
        <v>0</v>
      </c>
      <c r="S169" s="114">
        <v>0</v>
      </c>
      <c r="T169" s="114">
        <v>75</v>
      </c>
      <c r="U169" s="114">
        <v>0</v>
      </c>
      <c r="V169" s="114">
        <v>0</v>
      </c>
      <c r="W169" s="114">
        <v>0</v>
      </c>
      <c r="X169" s="114">
        <v>0</v>
      </c>
      <c r="Y169" s="114">
        <v>0</v>
      </c>
      <c r="Z169" s="114">
        <v>0</v>
      </c>
      <c r="AA169" s="114">
        <v>0</v>
      </c>
      <c r="AB169" s="114">
        <v>0</v>
      </c>
      <c r="AC169" s="114">
        <v>0</v>
      </c>
      <c r="AD169" s="114">
        <v>0</v>
      </c>
      <c r="AE169" s="114">
        <v>0</v>
      </c>
      <c r="AF169" s="114">
        <v>0</v>
      </c>
      <c r="AG169" s="114">
        <v>0</v>
      </c>
      <c r="AH169" s="114">
        <v>0</v>
      </c>
      <c r="AI169" s="114">
        <v>0</v>
      </c>
      <c r="AJ169" s="115">
        <f t="shared" si="2"/>
        <v>25339743.439999998</v>
      </c>
      <c r="AM169" s="122"/>
    </row>
    <row r="170" spans="1:39" ht="20.100000000000001" customHeight="1">
      <c r="A170" s="204">
        <v>411</v>
      </c>
      <c r="B170" s="205" t="s">
        <v>855</v>
      </c>
      <c r="C170" s="206" t="s">
        <v>14927</v>
      </c>
      <c r="D170" s="207">
        <v>0</v>
      </c>
      <c r="E170" s="207">
        <v>0</v>
      </c>
      <c r="F170" s="207">
        <v>0</v>
      </c>
      <c r="G170" s="207">
        <v>0</v>
      </c>
      <c r="H170" s="207">
        <v>0</v>
      </c>
      <c r="I170" s="207">
        <v>0</v>
      </c>
      <c r="J170" s="207">
        <v>0</v>
      </c>
      <c r="K170" s="207">
        <v>0</v>
      </c>
      <c r="L170" s="207">
        <v>0</v>
      </c>
      <c r="M170" s="207">
        <v>0</v>
      </c>
      <c r="N170" s="207">
        <v>0</v>
      </c>
      <c r="O170" s="207">
        <v>0</v>
      </c>
      <c r="P170" s="207">
        <v>0</v>
      </c>
      <c r="Q170" s="207">
        <v>0</v>
      </c>
      <c r="R170" s="207">
        <v>0</v>
      </c>
      <c r="S170" s="207">
        <v>0</v>
      </c>
      <c r="T170" s="207">
        <v>0</v>
      </c>
      <c r="U170" s="207">
        <v>0</v>
      </c>
      <c r="V170" s="207">
        <v>0</v>
      </c>
      <c r="W170" s="207">
        <v>0</v>
      </c>
      <c r="X170" s="207">
        <v>0</v>
      </c>
      <c r="Y170" s="207">
        <v>0</v>
      </c>
      <c r="Z170" s="207">
        <v>0</v>
      </c>
      <c r="AA170" s="207">
        <v>0</v>
      </c>
      <c r="AB170" s="207">
        <v>0</v>
      </c>
      <c r="AC170" s="207">
        <v>0</v>
      </c>
      <c r="AD170" s="207">
        <v>0</v>
      </c>
      <c r="AE170" s="207">
        <v>0</v>
      </c>
      <c r="AF170" s="207">
        <v>0</v>
      </c>
      <c r="AG170" s="207">
        <v>0</v>
      </c>
      <c r="AH170" s="207">
        <v>0</v>
      </c>
      <c r="AI170" s="207">
        <v>0</v>
      </c>
      <c r="AJ170" s="208">
        <f t="shared" si="2"/>
        <v>0</v>
      </c>
      <c r="AM170" s="122"/>
    </row>
    <row r="171" spans="1:39" ht="20.100000000000001" customHeight="1">
      <c r="A171" s="204">
        <v>417</v>
      </c>
      <c r="B171" s="205" t="s">
        <v>856</v>
      </c>
      <c r="C171" s="206" t="s">
        <v>14927</v>
      </c>
      <c r="D171" s="207">
        <v>0</v>
      </c>
      <c r="E171" s="207">
        <v>0</v>
      </c>
      <c r="F171" s="207">
        <v>0</v>
      </c>
      <c r="G171" s="207">
        <v>7328695.0699999994</v>
      </c>
      <c r="H171" s="207">
        <v>0</v>
      </c>
      <c r="I171" s="207">
        <v>0</v>
      </c>
      <c r="J171" s="207">
        <v>0</v>
      </c>
      <c r="K171" s="207">
        <v>0</v>
      </c>
      <c r="L171" s="207">
        <v>0</v>
      </c>
      <c r="M171" s="207">
        <v>0</v>
      </c>
      <c r="N171" s="207">
        <v>0</v>
      </c>
      <c r="O171" s="207">
        <v>0</v>
      </c>
      <c r="P171" s="207">
        <v>0</v>
      </c>
      <c r="Q171" s="207">
        <v>0</v>
      </c>
      <c r="R171" s="207">
        <v>0</v>
      </c>
      <c r="S171" s="207">
        <v>0</v>
      </c>
      <c r="T171" s="207">
        <v>0</v>
      </c>
      <c r="U171" s="207">
        <v>0</v>
      </c>
      <c r="V171" s="207">
        <v>0</v>
      </c>
      <c r="W171" s="207">
        <v>0</v>
      </c>
      <c r="X171" s="207">
        <v>0</v>
      </c>
      <c r="Y171" s="207">
        <v>0</v>
      </c>
      <c r="Z171" s="207">
        <v>0</v>
      </c>
      <c r="AA171" s="207">
        <v>0</v>
      </c>
      <c r="AB171" s="207">
        <v>0</v>
      </c>
      <c r="AC171" s="207">
        <v>0</v>
      </c>
      <c r="AD171" s="207">
        <v>0</v>
      </c>
      <c r="AE171" s="207">
        <v>0</v>
      </c>
      <c r="AF171" s="207">
        <v>0</v>
      </c>
      <c r="AG171" s="207">
        <v>0</v>
      </c>
      <c r="AH171" s="207">
        <v>0</v>
      </c>
      <c r="AI171" s="207">
        <v>0</v>
      </c>
      <c r="AJ171" s="208">
        <f t="shared" si="2"/>
        <v>7328695.0699999994</v>
      </c>
      <c r="AM171" s="122"/>
    </row>
    <row r="172" spans="1:39" ht="20.100000000000001" customHeight="1">
      <c r="A172" s="204">
        <v>418</v>
      </c>
      <c r="B172" s="205" t="s">
        <v>857</v>
      </c>
      <c r="C172" s="206" t="s">
        <v>14927</v>
      </c>
      <c r="D172" s="207">
        <v>0</v>
      </c>
      <c r="E172" s="207">
        <v>0</v>
      </c>
      <c r="F172" s="207">
        <v>0</v>
      </c>
      <c r="G172" s="207">
        <v>277103.32</v>
      </c>
      <c r="H172" s="207">
        <v>0</v>
      </c>
      <c r="I172" s="207">
        <v>0</v>
      </c>
      <c r="J172" s="207">
        <v>0</v>
      </c>
      <c r="K172" s="207">
        <v>0</v>
      </c>
      <c r="L172" s="207">
        <v>0</v>
      </c>
      <c r="M172" s="207">
        <v>0</v>
      </c>
      <c r="N172" s="207">
        <v>0</v>
      </c>
      <c r="O172" s="207">
        <v>0</v>
      </c>
      <c r="P172" s="207">
        <v>0</v>
      </c>
      <c r="Q172" s="207">
        <v>0</v>
      </c>
      <c r="R172" s="207">
        <v>0</v>
      </c>
      <c r="S172" s="207">
        <v>0</v>
      </c>
      <c r="T172" s="207">
        <v>0</v>
      </c>
      <c r="U172" s="207">
        <v>0</v>
      </c>
      <c r="V172" s="207">
        <v>0</v>
      </c>
      <c r="W172" s="207">
        <v>0</v>
      </c>
      <c r="X172" s="207">
        <v>0</v>
      </c>
      <c r="Y172" s="207">
        <v>0</v>
      </c>
      <c r="Z172" s="207">
        <v>0</v>
      </c>
      <c r="AA172" s="207">
        <v>0</v>
      </c>
      <c r="AB172" s="207">
        <v>0</v>
      </c>
      <c r="AC172" s="207">
        <v>0</v>
      </c>
      <c r="AD172" s="207">
        <v>0</v>
      </c>
      <c r="AE172" s="207">
        <v>0</v>
      </c>
      <c r="AF172" s="207">
        <v>0</v>
      </c>
      <c r="AG172" s="207">
        <v>0</v>
      </c>
      <c r="AH172" s="207">
        <v>0</v>
      </c>
      <c r="AI172" s="207">
        <v>0</v>
      </c>
      <c r="AJ172" s="208">
        <f t="shared" si="2"/>
        <v>277103.32</v>
      </c>
      <c r="AM172" s="122"/>
    </row>
    <row r="173" spans="1:39" ht="20.100000000000001" customHeight="1">
      <c r="A173" s="204">
        <v>422</v>
      </c>
      <c r="B173" s="205" t="s">
        <v>858</v>
      </c>
      <c r="C173" s="206" t="s">
        <v>14927</v>
      </c>
      <c r="D173" s="207">
        <v>0</v>
      </c>
      <c r="E173" s="207">
        <v>0</v>
      </c>
      <c r="F173" s="207">
        <v>0</v>
      </c>
      <c r="G173" s="207">
        <v>12932.460000000001</v>
      </c>
      <c r="H173" s="207">
        <v>0</v>
      </c>
      <c r="I173" s="207">
        <v>0</v>
      </c>
      <c r="J173" s="207">
        <v>0</v>
      </c>
      <c r="K173" s="207">
        <v>0</v>
      </c>
      <c r="L173" s="207">
        <v>0</v>
      </c>
      <c r="M173" s="207">
        <v>0</v>
      </c>
      <c r="N173" s="207">
        <v>0</v>
      </c>
      <c r="O173" s="207">
        <v>0</v>
      </c>
      <c r="P173" s="207">
        <v>0</v>
      </c>
      <c r="Q173" s="207">
        <v>0</v>
      </c>
      <c r="R173" s="207">
        <v>0</v>
      </c>
      <c r="S173" s="207">
        <v>0</v>
      </c>
      <c r="T173" s="207">
        <v>0</v>
      </c>
      <c r="U173" s="207">
        <v>0</v>
      </c>
      <c r="V173" s="207">
        <v>0</v>
      </c>
      <c r="W173" s="207">
        <v>0</v>
      </c>
      <c r="X173" s="207">
        <v>0</v>
      </c>
      <c r="Y173" s="207">
        <v>0</v>
      </c>
      <c r="Z173" s="207">
        <v>0</v>
      </c>
      <c r="AA173" s="207">
        <v>0</v>
      </c>
      <c r="AB173" s="207">
        <v>0</v>
      </c>
      <c r="AC173" s="207">
        <v>0</v>
      </c>
      <c r="AD173" s="207">
        <v>0</v>
      </c>
      <c r="AE173" s="207">
        <v>0</v>
      </c>
      <c r="AF173" s="207">
        <v>0</v>
      </c>
      <c r="AG173" s="207">
        <v>0</v>
      </c>
      <c r="AH173" s="207">
        <v>0</v>
      </c>
      <c r="AI173" s="207">
        <v>0</v>
      </c>
      <c r="AJ173" s="208">
        <f t="shared" si="2"/>
        <v>12932.460000000001</v>
      </c>
      <c r="AM173" s="122"/>
    </row>
    <row r="174" spans="1:39" ht="20.100000000000001" customHeight="1">
      <c r="A174" s="204">
        <v>423</v>
      </c>
      <c r="B174" s="205" t="s">
        <v>859</v>
      </c>
      <c r="C174" s="206" t="s">
        <v>14927</v>
      </c>
      <c r="D174" s="207">
        <v>0</v>
      </c>
      <c r="E174" s="207">
        <v>0</v>
      </c>
      <c r="F174" s="207">
        <v>0</v>
      </c>
      <c r="G174" s="207">
        <v>460003.45000000007</v>
      </c>
      <c r="H174" s="207">
        <v>0</v>
      </c>
      <c r="I174" s="207">
        <v>0</v>
      </c>
      <c r="J174" s="207">
        <v>0</v>
      </c>
      <c r="K174" s="207">
        <v>0</v>
      </c>
      <c r="L174" s="207">
        <v>0</v>
      </c>
      <c r="M174" s="207">
        <v>0</v>
      </c>
      <c r="N174" s="207">
        <v>0</v>
      </c>
      <c r="O174" s="207">
        <v>0</v>
      </c>
      <c r="P174" s="207">
        <v>0</v>
      </c>
      <c r="Q174" s="207">
        <v>0</v>
      </c>
      <c r="R174" s="207">
        <v>0</v>
      </c>
      <c r="S174" s="207">
        <v>0</v>
      </c>
      <c r="T174" s="207">
        <v>0</v>
      </c>
      <c r="U174" s="207">
        <v>0</v>
      </c>
      <c r="V174" s="207">
        <v>0</v>
      </c>
      <c r="W174" s="207">
        <v>0</v>
      </c>
      <c r="X174" s="207">
        <v>0</v>
      </c>
      <c r="Y174" s="207">
        <v>0</v>
      </c>
      <c r="Z174" s="207">
        <v>0</v>
      </c>
      <c r="AA174" s="207">
        <v>0</v>
      </c>
      <c r="AB174" s="207">
        <v>0</v>
      </c>
      <c r="AC174" s="207">
        <v>0</v>
      </c>
      <c r="AD174" s="207">
        <v>0</v>
      </c>
      <c r="AE174" s="207">
        <v>0</v>
      </c>
      <c r="AF174" s="207">
        <v>0</v>
      </c>
      <c r="AG174" s="207">
        <v>0</v>
      </c>
      <c r="AH174" s="207">
        <v>0</v>
      </c>
      <c r="AI174" s="207">
        <v>0</v>
      </c>
      <c r="AJ174" s="208">
        <f t="shared" si="2"/>
        <v>460003.45000000007</v>
      </c>
      <c r="AM174" s="122"/>
    </row>
    <row r="175" spans="1:39" ht="20.100000000000001" customHeight="1">
      <c r="A175" s="204">
        <v>424</v>
      </c>
      <c r="B175" s="205" t="s">
        <v>860</v>
      </c>
      <c r="C175" s="206" t="s">
        <v>14927</v>
      </c>
      <c r="D175" s="207">
        <v>0</v>
      </c>
      <c r="E175" s="207">
        <v>0</v>
      </c>
      <c r="F175" s="207">
        <v>0</v>
      </c>
      <c r="G175" s="207">
        <v>104932.36000000002</v>
      </c>
      <c r="H175" s="207">
        <v>0</v>
      </c>
      <c r="I175" s="207">
        <v>0</v>
      </c>
      <c r="J175" s="207">
        <v>0</v>
      </c>
      <c r="K175" s="207">
        <v>0</v>
      </c>
      <c r="L175" s="207">
        <v>0</v>
      </c>
      <c r="M175" s="207">
        <v>0</v>
      </c>
      <c r="N175" s="207">
        <v>0</v>
      </c>
      <c r="O175" s="207">
        <v>0</v>
      </c>
      <c r="P175" s="207">
        <v>0</v>
      </c>
      <c r="Q175" s="207">
        <v>0</v>
      </c>
      <c r="R175" s="207">
        <v>0</v>
      </c>
      <c r="S175" s="207">
        <v>0</v>
      </c>
      <c r="T175" s="207">
        <v>0</v>
      </c>
      <c r="U175" s="207">
        <v>0</v>
      </c>
      <c r="V175" s="207">
        <v>0</v>
      </c>
      <c r="W175" s="207">
        <v>0</v>
      </c>
      <c r="X175" s="207">
        <v>0</v>
      </c>
      <c r="Y175" s="207">
        <v>0</v>
      </c>
      <c r="Z175" s="207">
        <v>0</v>
      </c>
      <c r="AA175" s="207">
        <v>0</v>
      </c>
      <c r="AB175" s="207">
        <v>0</v>
      </c>
      <c r="AC175" s="207">
        <v>0</v>
      </c>
      <c r="AD175" s="207">
        <v>0</v>
      </c>
      <c r="AE175" s="207">
        <v>0</v>
      </c>
      <c r="AF175" s="207">
        <v>0</v>
      </c>
      <c r="AG175" s="207">
        <v>0</v>
      </c>
      <c r="AH175" s="207">
        <v>0</v>
      </c>
      <c r="AI175" s="207">
        <v>0</v>
      </c>
      <c r="AJ175" s="208">
        <f t="shared" si="2"/>
        <v>104932.36000000002</v>
      </c>
      <c r="AM175" s="122"/>
    </row>
    <row r="176" spans="1:39" ht="20.100000000000001" customHeight="1">
      <c r="A176" s="204">
        <v>425</v>
      </c>
      <c r="B176" s="205" t="s">
        <v>861</v>
      </c>
      <c r="C176" s="206" t="s">
        <v>14927</v>
      </c>
      <c r="D176" s="207">
        <v>0</v>
      </c>
      <c r="E176" s="207">
        <v>0</v>
      </c>
      <c r="F176" s="207">
        <v>0</v>
      </c>
      <c r="G176" s="207">
        <v>0</v>
      </c>
      <c r="H176" s="207">
        <v>0</v>
      </c>
      <c r="I176" s="207">
        <v>0</v>
      </c>
      <c r="J176" s="207">
        <v>0</v>
      </c>
      <c r="K176" s="207">
        <v>0</v>
      </c>
      <c r="L176" s="207">
        <v>0</v>
      </c>
      <c r="M176" s="207">
        <v>0</v>
      </c>
      <c r="N176" s="207">
        <v>0</v>
      </c>
      <c r="O176" s="207">
        <v>0</v>
      </c>
      <c r="P176" s="207">
        <v>0</v>
      </c>
      <c r="Q176" s="207">
        <v>0</v>
      </c>
      <c r="R176" s="207">
        <v>0</v>
      </c>
      <c r="S176" s="207">
        <v>0</v>
      </c>
      <c r="T176" s="207">
        <v>0</v>
      </c>
      <c r="U176" s="207">
        <v>0</v>
      </c>
      <c r="V176" s="207">
        <v>0</v>
      </c>
      <c r="W176" s="207">
        <v>0</v>
      </c>
      <c r="X176" s="207">
        <v>0</v>
      </c>
      <c r="Y176" s="207">
        <v>0</v>
      </c>
      <c r="Z176" s="207">
        <v>0</v>
      </c>
      <c r="AA176" s="207">
        <v>0</v>
      </c>
      <c r="AB176" s="207">
        <v>0</v>
      </c>
      <c r="AC176" s="207">
        <v>0</v>
      </c>
      <c r="AD176" s="207">
        <v>0</v>
      </c>
      <c r="AE176" s="207">
        <v>0</v>
      </c>
      <c r="AF176" s="207">
        <v>0</v>
      </c>
      <c r="AG176" s="207">
        <v>0</v>
      </c>
      <c r="AH176" s="207">
        <v>0</v>
      </c>
      <c r="AI176" s="207">
        <v>0</v>
      </c>
      <c r="AJ176" s="208">
        <f t="shared" si="2"/>
        <v>0</v>
      </c>
      <c r="AM176" s="122"/>
    </row>
    <row r="177" spans="1:39" ht="20.100000000000001" customHeight="1">
      <c r="A177" s="204">
        <v>426</v>
      </c>
      <c r="B177" s="205" t="s">
        <v>862</v>
      </c>
      <c r="C177" s="206" t="s">
        <v>14927</v>
      </c>
      <c r="D177" s="207">
        <v>0</v>
      </c>
      <c r="E177" s="207">
        <v>0</v>
      </c>
      <c r="F177" s="207">
        <v>0</v>
      </c>
      <c r="G177" s="207">
        <v>0</v>
      </c>
      <c r="H177" s="207">
        <v>0</v>
      </c>
      <c r="I177" s="207">
        <v>0</v>
      </c>
      <c r="J177" s="207">
        <v>0</v>
      </c>
      <c r="K177" s="207">
        <v>0</v>
      </c>
      <c r="L177" s="207">
        <v>0</v>
      </c>
      <c r="M177" s="207">
        <v>0</v>
      </c>
      <c r="N177" s="207">
        <v>0</v>
      </c>
      <c r="O177" s="207">
        <v>0</v>
      </c>
      <c r="P177" s="207">
        <v>0</v>
      </c>
      <c r="Q177" s="207">
        <v>0</v>
      </c>
      <c r="R177" s="207">
        <v>0</v>
      </c>
      <c r="S177" s="207">
        <v>0</v>
      </c>
      <c r="T177" s="207">
        <v>0</v>
      </c>
      <c r="U177" s="207">
        <v>0</v>
      </c>
      <c r="V177" s="207">
        <v>0</v>
      </c>
      <c r="W177" s="207">
        <v>0</v>
      </c>
      <c r="X177" s="207">
        <v>0</v>
      </c>
      <c r="Y177" s="207">
        <v>0</v>
      </c>
      <c r="Z177" s="207">
        <v>0</v>
      </c>
      <c r="AA177" s="207">
        <v>0</v>
      </c>
      <c r="AB177" s="207">
        <v>0</v>
      </c>
      <c r="AC177" s="207">
        <v>0</v>
      </c>
      <c r="AD177" s="207">
        <v>0</v>
      </c>
      <c r="AE177" s="207">
        <v>0</v>
      </c>
      <c r="AF177" s="207">
        <v>0</v>
      </c>
      <c r="AG177" s="207">
        <v>0</v>
      </c>
      <c r="AH177" s="207">
        <v>0</v>
      </c>
      <c r="AI177" s="207">
        <v>0</v>
      </c>
      <c r="AJ177" s="208">
        <f t="shared" si="2"/>
        <v>0</v>
      </c>
      <c r="AM177" s="122"/>
    </row>
    <row r="178" spans="1:39" ht="20.100000000000001" customHeight="1">
      <c r="A178" s="204">
        <v>427</v>
      </c>
      <c r="B178" s="205" t="s">
        <v>863</v>
      </c>
      <c r="C178" s="206" t="s">
        <v>14927</v>
      </c>
      <c r="D178" s="207">
        <v>0</v>
      </c>
      <c r="E178" s="207">
        <v>0</v>
      </c>
      <c r="F178" s="207">
        <v>0</v>
      </c>
      <c r="G178" s="207">
        <v>0</v>
      </c>
      <c r="H178" s="207">
        <v>0</v>
      </c>
      <c r="I178" s="207">
        <v>0</v>
      </c>
      <c r="J178" s="207">
        <v>0</v>
      </c>
      <c r="K178" s="207">
        <v>0</v>
      </c>
      <c r="L178" s="207">
        <v>0</v>
      </c>
      <c r="M178" s="207">
        <v>0</v>
      </c>
      <c r="N178" s="207">
        <v>0</v>
      </c>
      <c r="O178" s="207">
        <v>0</v>
      </c>
      <c r="P178" s="207">
        <v>0</v>
      </c>
      <c r="Q178" s="207">
        <v>0</v>
      </c>
      <c r="R178" s="207">
        <v>0</v>
      </c>
      <c r="S178" s="207">
        <v>0</v>
      </c>
      <c r="T178" s="207">
        <v>0</v>
      </c>
      <c r="U178" s="207">
        <v>0</v>
      </c>
      <c r="V178" s="207">
        <v>0</v>
      </c>
      <c r="W178" s="207">
        <v>0</v>
      </c>
      <c r="X178" s="207">
        <v>0</v>
      </c>
      <c r="Y178" s="207">
        <v>0</v>
      </c>
      <c r="Z178" s="207">
        <v>0</v>
      </c>
      <c r="AA178" s="207">
        <v>0</v>
      </c>
      <c r="AB178" s="207">
        <v>0</v>
      </c>
      <c r="AC178" s="207">
        <v>0</v>
      </c>
      <c r="AD178" s="207">
        <v>0</v>
      </c>
      <c r="AE178" s="207">
        <v>0</v>
      </c>
      <c r="AF178" s="207">
        <v>0</v>
      </c>
      <c r="AG178" s="207">
        <v>0</v>
      </c>
      <c r="AH178" s="207">
        <v>0</v>
      </c>
      <c r="AI178" s="207">
        <v>0</v>
      </c>
      <c r="AJ178" s="208">
        <f t="shared" si="2"/>
        <v>0</v>
      </c>
      <c r="AM178" s="122"/>
    </row>
    <row r="179" spans="1:39" ht="20.100000000000001" customHeight="1">
      <c r="A179" s="204">
        <v>428</v>
      </c>
      <c r="B179" s="205" t="s">
        <v>864</v>
      </c>
      <c r="C179" s="206" t="s">
        <v>14927</v>
      </c>
      <c r="D179" s="207">
        <v>0</v>
      </c>
      <c r="E179" s="207">
        <v>0</v>
      </c>
      <c r="F179" s="207">
        <v>0</v>
      </c>
      <c r="G179" s="207">
        <v>0</v>
      </c>
      <c r="H179" s="207">
        <v>0</v>
      </c>
      <c r="I179" s="207">
        <v>0</v>
      </c>
      <c r="J179" s="207">
        <v>0</v>
      </c>
      <c r="K179" s="207">
        <v>0</v>
      </c>
      <c r="L179" s="207">
        <v>0</v>
      </c>
      <c r="M179" s="207">
        <v>0</v>
      </c>
      <c r="N179" s="207">
        <v>0</v>
      </c>
      <c r="O179" s="207">
        <v>0</v>
      </c>
      <c r="P179" s="207">
        <v>0</v>
      </c>
      <c r="Q179" s="207">
        <v>0</v>
      </c>
      <c r="R179" s="207">
        <v>0</v>
      </c>
      <c r="S179" s="207">
        <v>0</v>
      </c>
      <c r="T179" s="207">
        <v>0</v>
      </c>
      <c r="U179" s="207">
        <v>0</v>
      </c>
      <c r="V179" s="207">
        <v>0</v>
      </c>
      <c r="W179" s="207">
        <v>0</v>
      </c>
      <c r="X179" s="207">
        <v>0</v>
      </c>
      <c r="Y179" s="207">
        <v>0</v>
      </c>
      <c r="Z179" s="207">
        <v>0</v>
      </c>
      <c r="AA179" s="207">
        <v>0</v>
      </c>
      <c r="AB179" s="207">
        <v>0</v>
      </c>
      <c r="AC179" s="207">
        <v>0</v>
      </c>
      <c r="AD179" s="207">
        <v>0</v>
      </c>
      <c r="AE179" s="207">
        <v>0</v>
      </c>
      <c r="AF179" s="207">
        <v>0</v>
      </c>
      <c r="AG179" s="207">
        <v>0</v>
      </c>
      <c r="AH179" s="207">
        <v>0</v>
      </c>
      <c r="AI179" s="207">
        <v>0</v>
      </c>
      <c r="AJ179" s="208">
        <f t="shared" si="2"/>
        <v>0</v>
      </c>
      <c r="AM179" s="122"/>
    </row>
    <row r="180" spans="1:39" ht="20.100000000000001" customHeight="1">
      <c r="A180" s="204">
        <v>429</v>
      </c>
      <c r="B180" s="205" t="s">
        <v>865</v>
      </c>
      <c r="C180" s="206" t="s">
        <v>14927</v>
      </c>
      <c r="D180" s="207">
        <v>0</v>
      </c>
      <c r="E180" s="207">
        <v>0</v>
      </c>
      <c r="F180" s="207">
        <v>0</v>
      </c>
      <c r="G180" s="207">
        <v>0</v>
      </c>
      <c r="H180" s="207">
        <v>0</v>
      </c>
      <c r="I180" s="207">
        <v>0</v>
      </c>
      <c r="J180" s="207">
        <v>0</v>
      </c>
      <c r="K180" s="207">
        <v>0</v>
      </c>
      <c r="L180" s="207">
        <v>0</v>
      </c>
      <c r="M180" s="207">
        <v>0</v>
      </c>
      <c r="N180" s="207">
        <v>0</v>
      </c>
      <c r="O180" s="207">
        <v>0</v>
      </c>
      <c r="P180" s="207">
        <v>0</v>
      </c>
      <c r="Q180" s="207">
        <v>0</v>
      </c>
      <c r="R180" s="207">
        <v>0</v>
      </c>
      <c r="S180" s="207">
        <v>0</v>
      </c>
      <c r="T180" s="207">
        <v>0</v>
      </c>
      <c r="U180" s="207">
        <v>0</v>
      </c>
      <c r="V180" s="207">
        <v>0</v>
      </c>
      <c r="W180" s="207">
        <v>0</v>
      </c>
      <c r="X180" s="207">
        <v>0</v>
      </c>
      <c r="Y180" s="207">
        <v>0</v>
      </c>
      <c r="Z180" s="207">
        <v>0</v>
      </c>
      <c r="AA180" s="207">
        <v>0</v>
      </c>
      <c r="AB180" s="207">
        <v>0</v>
      </c>
      <c r="AC180" s="207">
        <v>0</v>
      </c>
      <c r="AD180" s="207">
        <v>0</v>
      </c>
      <c r="AE180" s="207">
        <v>0</v>
      </c>
      <c r="AF180" s="207">
        <v>0</v>
      </c>
      <c r="AG180" s="207">
        <v>0</v>
      </c>
      <c r="AH180" s="207">
        <v>0</v>
      </c>
      <c r="AI180" s="207">
        <v>0</v>
      </c>
      <c r="AJ180" s="208">
        <f t="shared" si="2"/>
        <v>0</v>
      </c>
      <c r="AM180" s="122"/>
    </row>
    <row r="181" spans="1:39" ht="20.100000000000001" customHeight="1">
      <c r="A181" s="204">
        <v>432</v>
      </c>
      <c r="B181" s="205" t="s">
        <v>866</v>
      </c>
      <c r="C181" s="206" t="s">
        <v>14927</v>
      </c>
      <c r="D181" s="207">
        <v>0</v>
      </c>
      <c r="E181" s="207">
        <v>0</v>
      </c>
      <c r="F181" s="207">
        <v>0</v>
      </c>
      <c r="G181" s="207">
        <v>0</v>
      </c>
      <c r="H181" s="207">
        <v>0</v>
      </c>
      <c r="I181" s="207">
        <v>0</v>
      </c>
      <c r="J181" s="207">
        <v>0</v>
      </c>
      <c r="K181" s="207">
        <v>0</v>
      </c>
      <c r="L181" s="207">
        <v>0</v>
      </c>
      <c r="M181" s="207">
        <v>0</v>
      </c>
      <c r="N181" s="207">
        <v>0</v>
      </c>
      <c r="O181" s="207">
        <v>0</v>
      </c>
      <c r="P181" s="207">
        <v>0</v>
      </c>
      <c r="Q181" s="207">
        <v>0</v>
      </c>
      <c r="R181" s="207">
        <v>0</v>
      </c>
      <c r="S181" s="207">
        <v>0</v>
      </c>
      <c r="T181" s="207">
        <v>0</v>
      </c>
      <c r="U181" s="207">
        <v>0</v>
      </c>
      <c r="V181" s="207">
        <v>0</v>
      </c>
      <c r="W181" s="207">
        <v>0</v>
      </c>
      <c r="X181" s="207">
        <v>0</v>
      </c>
      <c r="Y181" s="207">
        <v>0</v>
      </c>
      <c r="Z181" s="207">
        <v>0</v>
      </c>
      <c r="AA181" s="207">
        <v>0</v>
      </c>
      <c r="AB181" s="207">
        <v>0</v>
      </c>
      <c r="AC181" s="207">
        <v>0</v>
      </c>
      <c r="AD181" s="207">
        <v>0</v>
      </c>
      <c r="AE181" s="207">
        <v>0</v>
      </c>
      <c r="AF181" s="207">
        <v>0</v>
      </c>
      <c r="AG181" s="207">
        <v>0</v>
      </c>
      <c r="AH181" s="207">
        <v>0</v>
      </c>
      <c r="AI181" s="207">
        <v>0</v>
      </c>
      <c r="AJ181" s="208">
        <f t="shared" si="2"/>
        <v>0</v>
      </c>
      <c r="AM181" s="122"/>
    </row>
    <row r="182" spans="1:39" ht="20.100000000000001" customHeight="1">
      <c r="A182" s="204">
        <v>433</v>
      </c>
      <c r="B182" s="205" t="s">
        <v>867</v>
      </c>
      <c r="C182" s="206" t="s">
        <v>14927</v>
      </c>
      <c r="D182" s="207">
        <v>0</v>
      </c>
      <c r="E182" s="207">
        <v>0</v>
      </c>
      <c r="F182" s="207">
        <v>0</v>
      </c>
      <c r="G182" s="207">
        <v>0</v>
      </c>
      <c r="H182" s="207">
        <v>0</v>
      </c>
      <c r="I182" s="207">
        <v>0</v>
      </c>
      <c r="J182" s="207">
        <v>0</v>
      </c>
      <c r="K182" s="207">
        <v>0</v>
      </c>
      <c r="L182" s="207">
        <v>0</v>
      </c>
      <c r="M182" s="207">
        <v>0</v>
      </c>
      <c r="N182" s="207">
        <v>0</v>
      </c>
      <c r="O182" s="207">
        <v>0</v>
      </c>
      <c r="P182" s="207">
        <v>0</v>
      </c>
      <c r="Q182" s="207">
        <v>0</v>
      </c>
      <c r="R182" s="207">
        <v>0</v>
      </c>
      <c r="S182" s="207">
        <v>0</v>
      </c>
      <c r="T182" s="207">
        <v>0</v>
      </c>
      <c r="U182" s="207">
        <v>0</v>
      </c>
      <c r="V182" s="207">
        <v>0</v>
      </c>
      <c r="W182" s="207">
        <v>0</v>
      </c>
      <c r="X182" s="207">
        <v>0</v>
      </c>
      <c r="Y182" s="207">
        <v>0</v>
      </c>
      <c r="Z182" s="207">
        <v>0</v>
      </c>
      <c r="AA182" s="207">
        <v>0</v>
      </c>
      <c r="AB182" s="207">
        <v>0</v>
      </c>
      <c r="AC182" s="207">
        <v>0</v>
      </c>
      <c r="AD182" s="207">
        <v>0</v>
      </c>
      <c r="AE182" s="207">
        <v>0</v>
      </c>
      <c r="AF182" s="207">
        <v>0</v>
      </c>
      <c r="AG182" s="207">
        <v>0</v>
      </c>
      <c r="AH182" s="207">
        <v>0</v>
      </c>
      <c r="AI182" s="207">
        <v>0</v>
      </c>
      <c r="AJ182" s="208">
        <f t="shared" si="2"/>
        <v>0</v>
      </c>
      <c r="AM182" s="122"/>
    </row>
    <row r="183" spans="1:39" ht="20.100000000000001" customHeight="1">
      <c r="A183" s="204">
        <v>434</v>
      </c>
      <c r="B183" s="205" t="s">
        <v>868</v>
      </c>
      <c r="C183" s="209" t="s">
        <v>14927</v>
      </c>
      <c r="D183" s="207">
        <v>0</v>
      </c>
      <c r="E183" s="207">
        <v>0</v>
      </c>
      <c r="F183" s="207">
        <v>0</v>
      </c>
      <c r="G183" s="207">
        <v>0</v>
      </c>
      <c r="H183" s="207">
        <v>0</v>
      </c>
      <c r="I183" s="207">
        <v>0</v>
      </c>
      <c r="J183" s="207">
        <v>0</v>
      </c>
      <c r="K183" s="207">
        <v>0</v>
      </c>
      <c r="L183" s="207">
        <v>0</v>
      </c>
      <c r="M183" s="207">
        <v>0</v>
      </c>
      <c r="N183" s="207">
        <v>0</v>
      </c>
      <c r="O183" s="207">
        <v>0</v>
      </c>
      <c r="P183" s="207">
        <v>0</v>
      </c>
      <c r="Q183" s="207">
        <v>0</v>
      </c>
      <c r="R183" s="207">
        <v>0</v>
      </c>
      <c r="S183" s="207">
        <v>0</v>
      </c>
      <c r="T183" s="207">
        <v>0</v>
      </c>
      <c r="U183" s="207">
        <v>0</v>
      </c>
      <c r="V183" s="207">
        <v>0</v>
      </c>
      <c r="W183" s="207">
        <v>0</v>
      </c>
      <c r="X183" s="207">
        <v>0</v>
      </c>
      <c r="Y183" s="207">
        <v>0</v>
      </c>
      <c r="Z183" s="207">
        <v>0</v>
      </c>
      <c r="AA183" s="207">
        <v>0</v>
      </c>
      <c r="AB183" s="207">
        <v>0</v>
      </c>
      <c r="AC183" s="207">
        <v>0</v>
      </c>
      <c r="AD183" s="207">
        <v>0</v>
      </c>
      <c r="AE183" s="207">
        <v>0</v>
      </c>
      <c r="AF183" s="207">
        <v>0</v>
      </c>
      <c r="AG183" s="207">
        <v>0</v>
      </c>
      <c r="AH183" s="207">
        <v>0</v>
      </c>
      <c r="AI183" s="207">
        <v>0</v>
      </c>
      <c r="AJ183" s="208">
        <f t="shared" si="2"/>
        <v>0</v>
      </c>
      <c r="AM183" s="122"/>
    </row>
    <row r="184" spans="1:39" ht="20.100000000000001" customHeight="1">
      <c r="A184" s="204">
        <v>435</v>
      </c>
      <c r="B184" s="205" t="s">
        <v>869</v>
      </c>
      <c r="C184" s="209" t="s">
        <v>14927</v>
      </c>
      <c r="D184" s="207">
        <v>0</v>
      </c>
      <c r="E184" s="207">
        <v>0</v>
      </c>
      <c r="F184" s="207">
        <v>0</v>
      </c>
      <c r="G184" s="207">
        <v>0</v>
      </c>
      <c r="H184" s="207">
        <v>0</v>
      </c>
      <c r="I184" s="207">
        <v>0</v>
      </c>
      <c r="J184" s="207">
        <v>0</v>
      </c>
      <c r="K184" s="207">
        <v>0</v>
      </c>
      <c r="L184" s="207">
        <v>0</v>
      </c>
      <c r="M184" s="207">
        <v>0</v>
      </c>
      <c r="N184" s="207">
        <v>0</v>
      </c>
      <c r="O184" s="207">
        <v>0</v>
      </c>
      <c r="P184" s="207">
        <v>0</v>
      </c>
      <c r="Q184" s="207">
        <v>0</v>
      </c>
      <c r="R184" s="207">
        <v>0</v>
      </c>
      <c r="S184" s="207">
        <v>0</v>
      </c>
      <c r="T184" s="207">
        <v>0</v>
      </c>
      <c r="U184" s="207">
        <v>0</v>
      </c>
      <c r="V184" s="207">
        <v>0</v>
      </c>
      <c r="W184" s="207">
        <v>0</v>
      </c>
      <c r="X184" s="207">
        <v>0</v>
      </c>
      <c r="Y184" s="207">
        <v>0</v>
      </c>
      <c r="Z184" s="207">
        <v>0</v>
      </c>
      <c r="AA184" s="207">
        <v>0</v>
      </c>
      <c r="AB184" s="207">
        <v>0</v>
      </c>
      <c r="AC184" s="207">
        <v>0</v>
      </c>
      <c r="AD184" s="207">
        <v>0</v>
      </c>
      <c r="AE184" s="207">
        <v>0</v>
      </c>
      <c r="AF184" s="207">
        <v>0</v>
      </c>
      <c r="AG184" s="207">
        <v>0</v>
      </c>
      <c r="AH184" s="207">
        <v>0</v>
      </c>
      <c r="AI184" s="207">
        <v>0</v>
      </c>
      <c r="AJ184" s="208">
        <f t="shared" si="2"/>
        <v>0</v>
      </c>
      <c r="AM184" s="122"/>
    </row>
    <row r="185" spans="1:39" ht="20.100000000000001" customHeight="1">
      <c r="A185" s="111">
        <v>512</v>
      </c>
      <c r="B185" s="112" t="s">
        <v>870</v>
      </c>
      <c r="C185" s="113" t="s">
        <v>14927</v>
      </c>
      <c r="D185" s="114">
        <v>0</v>
      </c>
      <c r="E185" s="114">
        <v>0</v>
      </c>
      <c r="F185" s="114">
        <v>0</v>
      </c>
      <c r="G185" s="114">
        <v>5033.96</v>
      </c>
      <c r="H185" s="114">
        <v>0</v>
      </c>
      <c r="I185" s="114">
        <v>6183.8</v>
      </c>
      <c r="J185" s="114">
        <v>5570985.9200000009</v>
      </c>
      <c r="K185" s="114">
        <v>0</v>
      </c>
      <c r="L185" s="114">
        <v>0</v>
      </c>
      <c r="M185" s="114">
        <v>0</v>
      </c>
      <c r="N185" s="114">
        <v>0</v>
      </c>
      <c r="O185" s="114">
        <v>0</v>
      </c>
      <c r="P185" s="114">
        <v>0</v>
      </c>
      <c r="Q185" s="114">
        <v>0</v>
      </c>
      <c r="R185" s="114">
        <v>0</v>
      </c>
      <c r="S185" s="114">
        <v>0</v>
      </c>
      <c r="T185" s="114">
        <v>0</v>
      </c>
      <c r="U185" s="114">
        <v>0</v>
      </c>
      <c r="V185" s="114">
        <v>0</v>
      </c>
      <c r="W185" s="114">
        <v>0</v>
      </c>
      <c r="X185" s="114">
        <v>0</v>
      </c>
      <c r="Y185" s="114">
        <v>0</v>
      </c>
      <c r="Z185" s="114">
        <v>50.009399999999999</v>
      </c>
      <c r="AA185" s="114">
        <v>3430000</v>
      </c>
      <c r="AB185" s="114">
        <v>0</v>
      </c>
      <c r="AC185" s="114">
        <v>0</v>
      </c>
      <c r="AD185" s="114">
        <v>0</v>
      </c>
      <c r="AE185" s="114">
        <v>0</v>
      </c>
      <c r="AF185" s="114">
        <v>0</v>
      </c>
      <c r="AG185" s="114">
        <v>0</v>
      </c>
      <c r="AH185" s="114">
        <v>0</v>
      </c>
      <c r="AI185" s="114">
        <v>0</v>
      </c>
      <c r="AJ185" s="115">
        <f t="shared" si="2"/>
        <v>9012253.6894000005</v>
      </c>
      <c r="AM185" s="122"/>
    </row>
    <row r="186" spans="1:39" ht="20.100000000000001" customHeight="1">
      <c r="A186" s="111">
        <v>513</v>
      </c>
      <c r="B186" s="112" t="s">
        <v>214</v>
      </c>
      <c r="C186" s="113" t="s">
        <v>14927</v>
      </c>
      <c r="D186" s="114">
        <v>0</v>
      </c>
      <c r="E186" s="114">
        <v>0</v>
      </c>
      <c r="F186" s="114">
        <v>131.72</v>
      </c>
      <c r="G186" s="114">
        <v>4455856.8099999996</v>
      </c>
      <c r="H186" s="114">
        <v>19479656</v>
      </c>
      <c r="I186" s="114">
        <v>874896.00000000047</v>
      </c>
      <c r="J186" s="114">
        <v>615441536.15999997</v>
      </c>
      <c r="K186" s="114">
        <v>1663270.4900000002</v>
      </c>
      <c r="L186" s="114">
        <v>0</v>
      </c>
      <c r="M186" s="114">
        <v>0</v>
      </c>
      <c r="N186" s="114">
        <v>13113189.220000001</v>
      </c>
      <c r="O186" s="114">
        <v>0</v>
      </c>
      <c r="P186" s="114">
        <v>231768000</v>
      </c>
      <c r="Q186" s="114">
        <v>0</v>
      </c>
      <c r="R186" s="114">
        <v>0</v>
      </c>
      <c r="S186" s="114">
        <v>0</v>
      </c>
      <c r="T186" s="114">
        <v>2140610.4600000004</v>
      </c>
      <c r="U186" s="114">
        <v>0</v>
      </c>
      <c r="V186" s="114">
        <v>0</v>
      </c>
      <c r="W186" s="114">
        <v>0</v>
      </c>
      <c r="X186" s="114">
        <v>0</v>
      </c>
      <c r="Y186" s="114">
        <v>0</v>
      </c>
      <c r="Z186" s="114">
        <v>0</v>
      </c>
      <c r="AA186" s="114">
        <v>0</v>
      </c>
      <c r="AB186" s="114">
        <v>0</v>
      </c>
      <c r="AC186" s="114">
        <v>0</v>
      </c>
      <c r="AD186" s="114">
        <v>0</v>
      </c>
      <c r="AE186" s="114">
        <v>0</v>
      </c>
      <c r="AF186" s="114">
        <v>0</v>
      </c>
      <c r="AG186" s="114">
        <v>0</v>
      </c>
      <c r="AH186" s="114">
        <v>0</v>
      </c>
      <c r="AI186" s="114">
        <v>0</v>
      </c>
      <c r="AJ186" s="115">
        <f t="shared" si="2"/>
        <v>888937146.86000001</v>
      </c>
      <c r="AM186" s="122"/>
    </row>
    <row r="187" spans="1:39" ht="20.100000000000001" customHeight="1">
      <c r="A187" s="111">
        <v>514</v>
      </c>
      <c r="B187" s="112" t="s">
        <v>871</v>
      </c>
      <c r="C187" s="113" t="s">
        <v>14927</v>
      </c>
      <c r="D187" s="114">
        <v>0</v>
      </c>
      <c r="E187" s="114">
        <v>0</v>
      </c>
      <c r="F187" s="114">
        <v>9876472.6099999994</v>
      </c>
      <c r="G187" s="114">
        <v>0</v>
      </c>
      <c r="H187" s="114">
        <v>0</v>
      </c>
      <c r="I187" s="114">
        <v>0</v>
      </c>
      <c r="J187" s="114">
        <v>0</v>
      </c>
      <c r="K187" s="114">
        <v>0</v>
      </c>
      <c r="L187" s="114">
        <v>0</v>
      </c>
      <c r="M187" s="114">
        <v>0</v>
      </c>
      <c r="N187" s="114">
        <v>0</v>
      </c>
      <c r="O187" s="114">
        <v>0</v>
      </c>
      <c r="P187" s="114">
        <v>0</v>
      </c>
      <c r="Q187" s="114">
        <v>0</v>
      </c>
      <c r="R187" s="114">
        <v>0</v>
      </c>
      <c r="S187" s="114">
        <v>0</v>
      </c>
      <c r="T187" s="114">
        <v>5000000</v>
      </c>
      <c r="U187" s="114">
        <v>0</v>
      </c>
      <c r="V187" s="114">
        <v>0</v>
      </c>
      <c r="W187" s="114">
        <v>0</v>
      </c>
      <c r="X187" s="114">
        <v>280.02520000000004</v>
      </c>
      <c r="Y187" s="114">
        <v>0</v>
      </c>
      <c r="Z187" s="114">
        <v>250.047</v>
      </c>
      <c r="AA187" s="114">
        <v>3782647.8354000002</v>
      </c>
      <c r="AB187" s="114">
        <v>0</v>
      </c>
      <c r="AC187" s="114">
        <v>2477598.6913999999</v>
      </c>
      <c r="AD187" s="114">
        <v>3154413.22</v>
      </c>
      <c r="AE187" s="114">
        <v>0</v>
      </c>
      <c r="AF187" s="114">
        <v>0</v>
      </c>
      <c r="AG187" s="114">
        <v>0</v>
      </c>
      <c r="AH187" s="114">
        <v>0</v>
      </c>
      <c r="AI187" s="114">
        <v>0</v>
      </c>
      <c r="AJ187" s="115">
        <f t="shared" si="2"/>
        <v>24291662.428999998</v>
      </c>
      <c r="AM187" s="122"/>
    </row>
    <row r="188" spans="1:39" ht="20.100000000000001" customHeight="1">
      <c r="A188" s="111">
        <v>517</v>
      </c>
      <c r="B188" s="112" t="s">
        <v>872</v>
      </c>
      <c r="C188" s="113" t="s">
        <v>14927</v>
      </c>
      <c r="D188" s="114">
        <v>0</v>
      </c>
      <c r="E188" s="114">
        <v>0</v>
      </c>
      <c r="F188" s="114">
        <v>0</v>
      </c>
      <c r="G188" s="114">
        <v>0</v>
      </c>
      <c r="H188" s="114">
        <v>0</v>
      </c>
      <c r="I188" s="114">
        <v>0</v>
      </c>
      <c r="J188" s="114">
        <v>0</v>
      </c>
      <c r="K188" s="114">
        <v>0</v>
      </c>
      <c r="L188" s="114">
        <v>0</v>
      </c>
      <c r="M188" s="114">
        <v>0</v>
      </c>
      <c r="N188" s="114">
        <v>0</v>
      </c>
      <c r="O188" s="114">
        <v>0</v>
      </c>
      <c r="P188" s="114">
        <v>0</v>
      </c>
      <c r="Q188" s="114">
        <v>0</v>
      </c>
      <c r="R188" s="114">
        <v>0</v>
      </c>
      <c r="S188" s="114">
        <v>0</v>
      </c>
      <c r="T188" s="114">
        <v>4000000</v>
      </c>
      <c r="U188" s="114">
        <v>0</v>
      </c>
      <c r="V188" s="114">
        <v>0</v>
      </c>
      <c r="W188" s="114">
        <v>0</v>
      </c>
      <c r="X188" s="114">
        <v>0</v>
      </c>
      <c r="Y188" s="114">
        <v>0</v>
      </c>
      <c r="Z188" s="114">
        <v>0</v>
      </c>
      <c r="AA188" s="114">
        <v>0</v>
      </c>
      <c r="AB188" s="114">
        <v>0</v>
      </c>
      <c r="AC188" s="114">
        <v>0</v>
      </c>
      <c r="AD188" s="114">
        <v>0</v>
      </c>
      <c r="AE188" s="114">
        <v>0</v>
      </c>
      <c r="AF188" s="114">
        <v>0</v>
      </c>
      <c r="AG188" s="114">
        <v>0</v>
      </c>
      <c r="AH188" s="114">
        <v>0</v>
      </c>
      <c r="AI188" s="114">
        <v>0</v>
      </c>
      <c r="AJ188" s="115">
        <f t="shared" si="2"/>
        <v>4000000</v>
      </c>
      <c r="AM188" s="122"/>
    </row>
    <row r="189" spans="1:39" ht="20.100000000000001" customHeight="1">
      <c r="A189" s="111">
        <v>520</v>
      </c>
      <c r="B189" s="112" t="s">
        <v>873</v>
      </c>
      <c r="C189" s="113" t="s">
        <v>14927</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c r="W189" s="114">
        <v>0</v>
      </c>
      <c r="X189" s="114">
        <v>0</v>
      </c>
      <c r="Y189" s="114">
        <v>0</v>
      </c>
      <c r="Z189" s="114">
        <v>0</v>
      </c>
      <c r="AA189" s="114">
        <v>0</v>
      </c>
      <c r="AB189" s="114">
        <v>0</v>
      </c>
      <c r="AC189" s="114">
        <v>0</v>
      </c>
      <c r="AD189" s="114">
        <v>0</v>
      </c>
      <c r="AE189" s="114">
        <v>0</v>
      </c>
      <c r="AF189" s="114">
        <v>0</v>
      </c>
      <c r="AG189" s="114">
        <v>0</v>
      </c>
      <c r="AH189" s="114">
        <v>0</v>
      </c>
      <c r="AI189" s="114">
        <v>0</v>
      </c>
      <c r="AJ189" s="115">
        <f t="shared" si="2"/>
        <v>0</v>
      </c>
      <c r="AM189" s="122"/>
    </row>
    <row r="190" spans="1:39" ht="20.100000000000001" customHeight="1">
      <c r="A190" s="111">
        <v>522</v>
      </c>
      <c r="B190" s="112" t="s">
        <v>874</v>
      </c>
      <c r="C190" s="113" t="s">
        <v>14927</v>
      </c>
      <c r="D190" s="114">
        <v>0</v>
      </c>
      <c r="E190" s="114">
        <v>0</v>
      </c>
      <c r="F190" s="114">
        <v>5401871.3899999997</v>
      </c>
      <c r="G190" s="114">
        <v>0</v>
      </c>
      <c r="H190" s="114">
        <v>0</v>
      </c>
      <c r="I190" s="114">
        <v>0</v>
      </c>
      <c r="J190" s="114">
        <v>0</v>
      </c>
      <c r="K190" s="114">
        <v>0</v>
      </c>
      <c r="L190" s="114">
        <v>0</v>
      </c>
      <c r="M190" s="114">
        <v>0</v>
      </c>
      <c r="N190" s="114">
        <v>0</v>
      </c>
      <c r="O190" s="114">
        <v>0</v>
      </c>
      <c r="P190" s="114">
        <v>0</v>
      </c>
      <c r="Q190" s="114">
        <v>0</v>
      </c>
      <c r="R190" s="114">
        <v>0</v>
      </c>
      <c r="S190" s="114">
        <v>0</v>
      </c>
      <c r="T190" s="114">
        <v>0</v>
      </c>
      <c r="U190" s="114">
        <v>0</v>
      </c>
      <c r="V190" s="114">
        <v>0</v>
      </c>
      <c r="W190" s="114">
        <v>0</v>
      </c>
      <c r="X190" s="114">
        <v>0</v>
      </c>
      <c r="Y190" s="114">
        <v>0</v>
      </c>
      <c r="Z190" s="114">
        <v>0</v>
      </c>
      <c r="AA190" s="114">
        <v>0</v>
      </c>
      <c r="AB190" s="114">
        <v>0</v>
      </c>
      <c r="AC190" s="114">
        <v>0</v>
      </c>
      <c r="AD190" s="114">
        <v>0</v>
      </c>
      <c r="AE190" s="114">
        <v>0</v>
      </c>
      <c r="AF190" s="114">
        <v>0</v>
      </c>
      <c r="AG190" s="114">
        <v>0</v>
      </c>
      <c r="AH190" s="114">
        <v>0</v>
      </c>
      <c r="AI190" s="114">
        <v>0</v>
      </c>
      <c r="AJ190" s="115">
        <f t="shared" si="2"/>
        <v>5401871.3899999997</v>
      </c>
      <c r="AM190" s="122"/>
    </row>
    <row r="191" spans="1:39" ht="20.100000000000001" customHeight="1">
      <c r="A191" s="111">
        <v>523</v>
      </c>
      <c r="B191" s="112" t="s">
        <v>875</v>
      </c>
      <c r="C191" s="113" t="s">
        <v>14927</v>
      </c>
      <c r="D191" s="114">
        <v>0</v>
      </c>
      <c r="E191" s="114">
        <v>3840</v>
      </c>
      <c r="F191" s="114">
        <v>0</v>
      </c>
      <c r="G191" s="114">
        <v>1333668.2799999993</v>
      </c>
      <c r="H191" s="114">
        <v>0</v>
      </c>
      <c r="I191" s="114">
        <v>0</v>
      </c>
      <c r="J191" s="114">
        <v>0</v>
      </c>
      <c r="K191" s="114">
        <v>0</v>
      </c>
      <c r="L191" s="114">
        <v>0</v>
      </c>
      <c r="M191" s="114">
        <v>0</v>
      </c>
      <c r="N191" s="114">
        <v>0</v>
      </c>
      <c r="O191" s="114">
        <v>0</v>
      </c>
      <c r="P191" s="114">
        <v>0</v>
      </c>
      <c r="Q191" s="114">
        <v>0</v>
      </c>
      <c r="R191" s="114">
        <v>0</v>
      </c>
      <c r="S191" s="114">
        <v>0</v>
      </c>
      <c r="T191" s="114">
        <v>0</v>
      </c>
      <c r="U191" s="114">
        <v>0</v>
      </c>
      <c r="V191" s="114">
        <v>0</v>
      </c>
      <c r="W191" s="114">
        <v>0</v>
      </c>
      <c r="X191" s="114">
        <v>0</v>
      </c>
      <c r="Y191" s="114">
        <v>0</v>
      </c>
      <c r="Z191" s="114">
        <v>0</v>
      </c>
      <c r="AA191" s="114">
        <v>0</v>
      </c>
      <c r="AB191" s="114">
        <v>0</v>
      </c>
      <c r="AC191" s="114">
        <v>0</v>
      </c>
      <c r="AD191" s="114">
        <v>0</v>
      </c>
      <c r="AE191" s="114">
        <v>0</v>
      </c>
      <c r="AF191" s="114">
        <v>0</v>
      </c>
      <c r="AG191" s="114">
        <v>0</v>
      </c>
      <c r="AH191" s="114">
        <v>0</v>
      </c>
      <c r="AI191" s="114">
        <v>0</v>
      </c>
      <c r="AJ191" s="115">
        <f t="shared" si="2"/>
        <v>1337508.2799999993</v>
      </c>
      <c r="AM191" s="122"/>
    </row>
    <row r="192" spans="1:39" ht="20.100000000000001" customHeight="1">
      <c r="A192" s="111">
        <v>525</v>
      </c>
      <c r="B192" s="112" t="s">
        <v>220</v>
      </c>
      <c r="C192" s="113" t="s">
        <v>14927</v>
      </c>
      <c r="D192" s="114">
        <v>0</v>
      </c>
      <c r="E192" s="114">
        <v>0</v>
      </c>
      <c r="F192" s="114">
        <v>516712.68</v>
      </c>
      <c r="G192" s="114">
        <v>1905027.3900000001</v>
      </c>
      <c r="H192" s="114">
        <v>0</v>
      </c>
      <c r="I192" s="114">
        <v>0</v>
      </c>
      <c r="J192" s="114">
        <v>0</v>
      </c>
      <c r="K192" s="114">
        <v>0</v>
      </c>
      <c r="L192" s="114">
        <v>0</v>
      </c>
      <c r="M192" s="114">
        <v>0</v>
      </c>
      <c r="N192" s="114">
        <v>0</v>
      </c>
      <c r="O192" s="114">
        <v>0</v>
      </c>
      <c r="P192" s="114">
        <v>0</v>
      </c>
      <c r="Q192" s="114">
        <v>0</v>
      </c>
      <c r="R192" s="114">
        <v>0</v>
      </c>
      <c r="S192" s="114">
        <v>0</v>
      </c>
      <c r="T192" s="114">
        <v>0</v>
      </c>
      <c r="U192" s="114">
        <v>0</v>
      </c>
      <c r="V192" s="114">
        <v>0</v>
      </c>
      <c r="W192" s="114">
        <v>0</v>
      </c>
      <c r="X192" s="114">
        <v>0</v>
      </c>
      <c r="Y192" s="114">
        <v>0</v>
      </c>
      <c r="Z192" s="114">
        <v>0</v>
      </c>
      <c r="AA192" s="114">
        <v>0</v>
      </c>
      <c r="AB192" s="114">
        <v>0</v>
      </c>
      <c r="AC192" s="114">
        <v>0</v>
      </c>
      <c r="AD192" s="114">
        <v>0</v>
      </c>
      <c r="AE192" s="114">
        <v>0</v>
      </c>
      <c r="AF192" s="114">
        <v>0</v>
      </c>
      <c r="AG192" s="114">
        <v>0</v>
      </c>
      <c r="AH192" s="114">
        <v>0</v>
      </c>
      <c r="AI192" s="114">
        <v>0</v>
      </c>
      <c r="AJ192" s="115">
        <f t="shared" si="2"/>
        <v>2421740.0700000003</v>
      </c>
      <c r="AM192" s="122"/>
    </row>
    <row r="193" spans="1:39" ht="20.100000000000001" customHeight="1">
      <c r="A193" s="111">
        <v>526</v>
      </c>
      <c r="B193" s="112" t="s">
        <v>876</v>
      </c>
      <c r="C193" s="113" t="s">
        <v>14927</v>
      </c>
      <c r="D193" s="114">
        <v>0</v>
      </c>
      <c r="E193" s="114">
        <v>0</v>
      </c>
      <c r="F193" s="114">
        <v>146130</v>
      </c>
      <c r="G193" s="114">
        <v>2774380.4299999997</v>
      </c>
      <c r="H193" s="114">
        <v>0</v>
      </c>
      <c r="I193" s="114">
        <v>5915.02</v>
      </c>
      <c r="J193" s="114">
        <v>92803.23</v>
      </c>
      <c r="K193" s="114">
        <v>2719.04</v>
      </c>
      <c r="L193" s="114">
        <v>0</v>
      </c>
      <c r="M193" s="114">
        <v>0</v>
      </c>
      <c r="N193" s="114">
        <v>12510.53</v>
      </c>
      <c r="O193" s="114">
        <v>0</v>
      </c>
      <c r="P193" s="114">
        <v>0</v>
      </c>
      <c r="Q193" s="114">
        <v>0</v>
      </c>
      <c r="R193" s="114">
        <v>0</v>
      </c>
      <c r="S193" s="114">
        <v>0</v>
      </c>
      <c r="T193" s="114">
        <v>0</v>
      </c>
      <c r="U193" s="114">
        <v>0</v>
      </c>
      <c r="V193" s="114">
        <v>0</v>
      </c>
      <c r="W193" s="114">
        <v>0</v>
      </c>
      <c r="X193" s="114">
        <v>0</v>
      </c>
      <c r="Y193" s="114">
        <v>0</v>
      </c>
      <c r="Z193" s="114">
        <v>0</v>
      </c>
      <c r="AA193" s="114">
        <v>0</v>
      </c>
      <c r="AB193" s="114">
        <v>0</v>
      </c>
      <c r="AC193" s="114">
        <v>0</v>
      </c>
      <c r="AD193" s="114">
        <v>0</v>
      </c>
      <c r="AE193" s="114">
        <v>0</v>
      </c>
      <c r="AF193" s="114">
        <v>0</v>
      </c>
      <c r="AG193" s="114">
        <v>0</v>
      </c>
      <c r="AH193" s="114">
        <v>0</v>
      </c>
      <c r="AI193" s="114">
        <v>0</v>
      </c>
      <c r="AJ193" s="115">
        <f t="shared" si="2"/>
        <v>3034458.2499999995</v>
      </c>
      <c r="AM193" s="122"/>
    </row>
    <row r="194" spans="1:39" ht="20.100000000000001" customHeight="1">
      <c r="A194" s="111">
        <v>548</v>
      </c>
      <c r="B194" s="112" t="s">
        <v>877</v>
      </c>
      <c r="C194" s="113" t="s">
        <v>14927</v>
      </c>
      <c r="D194" s="114">
        <v>0</v>
      </c>
      <c r="E194" s="114">
        <v>0</v>
      </c>
      <c r="F194" s="114">
        <v>0</v>
      </c>
      <c r="G194" s="114">
        <v>0</v>
      </c>
      <c r="H194" s="114">
        <v>0</v>
      </c>
      <c r="I194" s="114">
        <v>0</v>
      </c>
      <c r="J194" s="114">
        <v>0</v>
      </c>
      <c r="K194" s="114">
        <v>0</v>
      </c>
      <c r="L194" s="114">
        <v>0</v>
      </c>
      <c r="M194" s="114">
        <v>0</v>
      </c>
      <c r="N194" s="114">
        <v>0</v>
      </c>
      <c r="O194" s="114">
        <v>0</v>
      </c>
      <c r="P194" s="114">
        <v>0</v>
      </c>
      <c r="Q194" s="114">
        <v>0</v>
      </c>
      <c r="R194" s="114">
        <v>0</v>
      </c>
      <c r="S194" s="114">
        <v>0</v>
      </c>
      <c r="T194" s="114">
        <v>0</v>
      </c>
      <c r="U194" s="114">
        <v>0</v>
      </c>
      <c r="V194" s="114">
        <v>0</v>
      </c>
      <c r="W194" s="114">
        <v>0</v>
      </c>
      <c r="X194" s="114">
        <v>0</v>
      </c>
      <c r="Y194" s="114">
        <v>0</v>
      </c>
      <c r="Z194" s="114">
        <v>0</v>
      </c>
      <c r="AA194" s="114">
        <v>0</v>
      </c>
      <c r="AB194" s="114">
        <v>0</v>
      </c>
      <c r="AC194" s="114">
        <v>0</v>
      </c>
      <c r="AD194" s="114">
        <v>0</v>
      </c>
      <c r="AE194" s="114">
        <v>0</v>
      </c>
      <c r="AF194" s="114">
        <v>0</v>
      </c>
      <c r="AG194" s="114">
        <v>0</v>
      </c>
      <c r="AH194" s="114">
        <v>0</v>
      </c>
      <c r="AI194" s="114">
        <v>0</v>
      </c>
      <c r="AJ194" s="115">
        <f t="shared" si="2"/>
        <v>0</v>
      </c>
      <c r="AM194" s="122"/>
    </row>
    <row r="195" spans="1:39" ht="20.100000000000001" customHeight="1">
      <c r="A195" s="111">
        <v>551</v>
      </c>
      <c r="B195" s="112" t="s">
        <v>223</v>
      </c>
      <c r="C195" s="113" t="s">
        <v>14927</v>
      </c>
      <c r="D195" s="114">
        <v>0</v>
      </c>
      <c r="E195" s="114">
        <v>0</v>
      </c>
      <c r="F195" s="114">
        <v>0</v>
      </c>
      <c r="G195" s="114">
        <v>0</v>
      </c>
      <c r="H195" s="114">
        <v>0</v>
      </c>
      <c r="I195" s="114">
        <v>0</v>
      </c>
      <c r="J195" s="114">
        <v>0</v>
      </c>
      <c r="K195" s="114">
        <v>0</v>
      </c>
      <c r="L195" s="114">
        <v>0</v>
      </c>
      <c r="M195" s="114">
        <v>0</v>
      </c>
      <c r="N195" s="114">
        <v>0</v>
      </c>
      <c r="O195" s="114">
        <v>0</v>
      </c>
      <c r="P195" s="114">
        <v>0</v>
      </c>
      <c r="Q195" s="114">
        <v>0</v>
      </c>
      <c r="R195" s="114">
        <v>0</v>
      </c>
      <c r="S195" s="114">
        <v>0</v>
      </c>
      <c r="T195" s="114">
        <v>0</v>
      </c>
      <c r="U195" s="114">
        <v>0</v>
      </c>
      <c r="V195" s="114">
        <v>0</v>
      </c>
      <c r="W195" s="114">
        <v>0</v>
      </c>
      <c r="X195" s="114">
        <v>0</v>
      </c>
      <c r="Y195" s="114">
        <v>0</v>
      </c>
      <c r="Z195" s="114">
        <v>0</v>
      </c>
      <c r="AA195" s="114">
        <v>0</v>
      </c>
      <c r="AB195" s="114">
        <v>0</v>
      </c>
      <c r="AC195" s="114">
        <v>0</v>
      </c>
      <c r="AD195" s="114">
        <v>0</v>
      </c>
      <c r="AE195" s="114">
        <v>0</v>
      </c>
      <c r="AF195" s="114">
        <v>0</v>
      </c>
      <c r="AG195" s="114">
        <v>0</v>
      </c>
      <c r="AH195" s="114">
        <v>0</v>
      </c>
      <c r="AI195" s="114">
        <v>0</v>
      </c>
      <c r="AJ195" s="115">
        <f t="shared" si="2"/>
        <v>0</v>
      </c>
      <c r="AM195" s="122"/>
    </row>
    <row r="196" spans="1:39" ht="20.100000000000001" customHeight="1">
      <c r="A196" s="111">
        <v>572</v>
      </c>
      <c r="B196" s="112" t="s">
        <v>878</v>
      </c>
      <c r="C196" s="113" t="s">
        <v>14927</v>
      </c>
      <c r="D196" s="114">
        <v>0</v>
      </c>
      <c r="E196" s="114">
        <v>0</v>
      </c>
      <c r="F196" s="114">
        <v>3174687.23</v>
      </c>
      <c r="G196" s="114">
        <v>156975.11999999997</v>
      </c>
      <c r="H196" s="114">
        <v>0</v>
      </c>
      <c r="I196" s="114">
        <v>100851.84</v>
      </c>
      <c r="J196" s="114">
        <v>0</v>
      </c>
      <c r="K196" s="114">
        <v>0</v>
      </c>
      <c r="L196" s="114">
        <v>42668.39</v>
      </c>
      <c r="M196" s="114">
        <v>0</v>
      </c>
      <c r="N196" s="114">
        <v>0</v>
      </c>
      <c r="O196" s="114">
        <v>0</v>
      </c>
      <c r="P196" s="114">
        <v>0</v>
      </c>
      <c r="Q196" s="114">
        <v>0</v>
      </c>
      <c r="R196" s="114">
        <v>0</v>
      </c>
      <c r="S196" s="114">
        <v>0</v>
      </c>
      <c r="T196" s="114">
        <v>0</v>
      </c>
      <c r="U196" s="114">
        <v>0</v>
      </c>
      <c r="V196" s="114">
        <v>0</v>
      </c>
      <c r="W196" s="114">
        <v>0</v>
      </c>
      <c r="X196" s="114">
        <v>0</v>
      </c>
      <c r="Y196" s="114">
        <v>0</v>
      </c>
      <c r="Z196" s="114">
        <v>0</v>
      </c>
      <c r="AA196" s="114">
        <v>0</v>
      </c>
      <c r="AB196" s="114">
        <v>0</v>
      </c>
      <c r="AC196" s="114">
        <v>0</v>
      </c>
      <c r="AD196" s="114">
        <v>0</v>
      </c>
      <c r="AE196" s="114">
        <v>0</v>
      </c>
      <c r="AF196" s="114">
        <v>0</v>
      </c>
      <c r="AG196" s="114">
        <v>0</v>
      </c>
      <c r="AH196" s="114">
        <v>0</v>
      </c>
      <c r="AI196" s="114">
        <v>0</v>
      </c>
      <c r="AJ196" s="115">
        <f t="shared" si="2"/>
        <v>3475182.58</v>
      </c>
      <c r="AM196" s="122"/>
    </row>
    <row r="197" spans="1:39" ht="20.100000000000001" customHeight="1">
      <c r="A197" s="111">
        <v>573</v>
      </c>
      <c r="B197" s="112" t="s">
        <v>879</v>
      </c>
      <c r="C197" s="113" t="s">
        <v>14927</v>
      </c>
      <c r="D197" s="114">
        <v>0</v>
      </c>
      <c r="E197" s="114">
        <v>0</v>
      </c>
      <c r="F197" s="114">
        <v>0</v>
      </c>
      <c r="G197" s="114">
        <v>0</v>
      </c>
      <c r="H197" s="114">
        <v>0</v>
      </c>
      <c r="I197" s="114">
        <v>0</v>
      </c>
      <c r="J197" s="114">
        <v>0</v>
      </c>
      <c r="K197" s="114">
        <v>0</v>
      </c>
      <c r="L197" s="114">
        <v>0</v>
      </c>
      <c r="M197" s="114">
        <v>0</v>
      </c>
      <c r="N197" s="114">
        <v>0</v>
      </c>
      <c r="O197" s="114">
        <v>0</v>
      </c>
      <c r="P197" s="114">
        <v>0</v>
      </c>
      <c r="Q197" s="114">
        <v>0</v>
      </c>
      <c r="R197" s="114">
        <v>0</v>
      </c>
      <c r="S197" s="114">
        <v>0</v>
      </c>
      <c r="T197" s="114">
        <v>0</v>
      </c>
      <c r="U197" s="114">
        <v>0</v>
      </c>
      <c r="V197" s="114">
        <v>0</v>
      </c>
      <c r="W197" s="114">
        <v>0</v>
      </c>
      <c r="X197" s="114">
        <v>0</v>
      </c>
      <c r="Y197" s="114">
        <v>0</v>
      </c>
      <c r="Z197" s="114">
        <v>0</v>
      </c>
      <c r="AA197" s="114">
        <v>0</v>
      </c>
      <c r="AB197" s="114">
        <v>0</v>
      </c>
      <c r="AC197" s="114">
        <v>0</v>
      </c>
      <c r="AD197" s="114">
        <v>0</v>
      </c>
      <c r="AE197" s="114">
        <v>0</v>
      </c>
      <c r="AF197" s="114">
        <v>0</v>
      </c>
      <c r="AG197" s="114">
        <v>0</v>
      </c>
      <c r="AH197" s="114">
        <v>0</v>
      </c>
      <c r="AI197" s="114">
        <v>0</v>
      </c>
      <c r="AJ197" s="115">
        <f t="shared" si="2"/>
        <v>0</v>
      </c>
      <c r="AM197" s="122"/>
    </row>
    <row r="198" spans="1:39" ht="20.100000000000001" customHeight="1">
      <c r="A198" s="111">
        <v>574</v>
      </c>
      <c r="B198" s="112" t="s">
        <v>880</v>
      </c>
      <c r="C198" s="113" t="s">
        <v>14927</v>
      </c>
      <c r="D198" s="114">
        <v>1656</v>
      </c>
      <c r="E198" s="114">
        <v>1000000</v>
      </c>
      <c r="F198" s="114">
        <v>0</v>
      </c>
      <c r="G198" s="114">
        <v>3607060.2899999996</v>
      </c>
      <c r="H198" s="114">
        <v>0</v>
      </c>
      <c r="I198" s="114">
        <v>50</v>
      </c>
      <c r="J198" s="114">
        <v>18300000</v>
      </c>
      <c r="K198" s="114">
        <v>0</v>
      </c>
      <c r="L198" s="114">
        <v>0</v>
      </c>
      <c r="M198" s="114">
        <v>0</v>
      </c>
      <c r="N198" s="114">
        <v>168585.60000000001</v>
      </c>
      <c r="O198" s="114">
        <v>0</v>
      </c>
      <c r="P198" s="114">
        <v>0</v>
      </c>
      <c r="Q198" s="114">
        <v>0</v>
      </c>
      <c r="R198" s="114">
        <v>0</v>
      </c>
      <c r="S198" s="114">
        <v>0</v>
      </c>
      <c r="T198" s="114">
        <v>0</v>
      </c>
      <c r="U198" s="114">
        <v>0</v>
      </c>
      <c r="V198" s="114">
        <v>0</v>
      </c>
      <c r="W198" s="114">
        <v>0</v>
      </c>
      <c r="X198" s="114">
        <v>0</v>
      </c>
      <c r="Y198" s="114">
        <v>0</v>
      </c>
      <c r="Z198" s="114">
        <v>0</v>
      </c>
      <c r="AA198" s="114">
        <v>0</v>
      </c>
      <c r="AB198" s="114">
        <v>0</v>
      </c>
      <c r="AC198" s="114">
        <v>0</v>
      </c>
      <c r="AD198" s="114">
        <v>0</v>
      </c>
      <c r="AE198" s="114">
        <v>0</v>
      </c>
      <c r="AF198" s="114">
        <v>0</v>
      </c>
      <c r="AG198" s="114">
        <v>0</v>
      </c>
      <c r="AH198" s="114">
        <v>0</v>
      </c>
      <c r="AI198" s="114">
        <v>0</v>
      </c>
      <c r="AJ198" s="115">
        <f t="shared" si="2"/>
        <v>23077351.890000001</v>
      </c>
      <c r="AM198" s="122"/>
    </row>
    <row r="199" spans="1:39" ht="20.100000000000001" customHeight="1">
      <c r="A199" s="111">
        <v>575</v>
      </c>
      <c r="B199" s="112" t="s">
        <v>881</v>
      </c>
      <c r="C199" s="116" t="s">
        <v>14927</v>
      </c>
      <c r="D199" s="114">
        <v>0</v>
      </c>
      <c r="E199" s="114">
        <v>0</v>
      </c>
      <c r="F199" s="114">
        <v>0</v>
      </c>
      <c r="G199" s="114">
        <v>0</v>
      </c>
      <c r="H199" s="114">
        <v>0</v>
      </c>
      <c r="I199" s="114">
        <v>0</v>
      </c>
      <c r="J199" s="114">
        <v>0</v>
      </c>
      <c r="K199" s="114">
        <v>0</v>
      </c>
      <c r="L199" s="114">
        <v>0</v>
      </c>
      <c r="M199" s="114">
        <v>0</v>
      </c>
      <c r="N199" s="114">
        <v>0</v>
      </c>
      <c r="O199" s="114">
        <v>0</v>
      </c>
      <c r="P199" s="114">
        <v>0</v>
      </c>
      <c r="Q199" s="114">
        <v>0</v>
      </c>
      <c r="R199" s="114">
        <v>0</v>
      </c>
      <c r="S199" s="114">
        <v>0</v>
      </c>
      <c r="T199" s="114">
        <v>0</v>
      </c>
      <c r="U199" s="114">
        <v>0</v>
      </c>
      <c r="V199" s="114">
        <v>0</v>
      </c>
      <c r="W199" s="114">
        <v>0</v>
      </c>
      <c r="X199" s="114">
        <v>0</v>
      </c>
      <c r="Y199" s="114">
        <v>0</v>
      </c>
      <c r="Z199" s="114">
        <v>0</v>
      </c>
      <c r="AA199" s="114">
        <v>0</v>
      </c>
      <c r="AB199" s="114">
        <v>0</v>
      </c>
      <c r="AC199" s="114">
        <v>0</v>
      </c>
      <c r="AD199" s="114">
        <v>0</v>
      </c>
      <c r="AE199" s="114">
        <v>0</v>
      </c>
      <c r="AF199" s="114">
        <v>0</v>
      </c>
      <c r="AG199" s="114">
        <v>0</v>
      </c>
      <c r="AH199" s="114">
        <v>0</v>
      </c>
      <c r="AI199" s="114">
        <v>0</v>
      </c>
      <c r="AJ199" s="115">
        <f t="shared" si="2"/>
        <v>0</v>
      </c>
      <c r="AM199" s="122"/>
    </row>
    <row r="200" spans="1:39" ht="20.100000000000001" customHeight="1">
      <c r="A200" s="111">
        <v>576</v>
      </c>
      <c r="B200" s="112" t="s">
        <v>882</v>
      </c>
      <c r="C200" s="116" t="s">
        <v>14927</v>
      </c>
      <c r="D200" s="114">
        <v>3000000</v>
      </c>
      <c r="E200" s="114">
        <v>0</v>
      </c>
      <c r="F200" s="114">
        <v>16876</v>
      </c>
      <c r="G200" s="114">
        <v>51421.599999999999</v>
      </c>
      <c r="H200" s="114">
        <v>0</v>
      </c>
      <c r="I200" s="114">
        <v>3828.53</v>
      </c>
      <c r="J200" s="114">
        <v>0</v>
      </c>
      <c r="K200" s="114">
        <v>1876.9299999999998</v>
      </c>
      <c r="L200" s="114">
        <v>0</v>
      </c>
      <c r="M200" s="114">
        <v>0</v>
      </c>
      <c r="N200" s="114">
        <v>208.82000000000002</v>
      </c>
      <c r="O200" s="114">
        <v>0</v>
      </c>
      <c r="P200" s="114">
        <v>0</v>
      </c>
      <c r="Q200" s="114">
        <v>0</v>
      </c>
      <c r="R200" s="114">
        <v>0</v>
      </c>
      <c r="S200" s="114">
        <v>0</v>
      </c>
      <c r="T200" s="114">
        <v>0</v>
      </c>
      <c r="U200" s="114">
        <v>0</v>
      </c>
      <c r="V200" s="114">
        <v>0</v>
      </c>
      <c r="W200" s="114">
        <v>0</v>
      </c>
      <c r="X200" s="114">
        <v>0</v>
      </c>
      <c r="Y200" s="114">
        <v>0</v>
      </c>
      <c r="Z200" s="114">
        <v>0</v>
      </c>
      <c r="AA200" s="114">
        <v>0</v>
      </c>
      <c r="AB200" s="114">
        <v>0</v>
      </c>
      <c r="AC200" s="114">
        <v>0</v>
      </c>
      <c r="AD200" s="114">
        <v>0</v>
      </c>
      <c r="AE200" s="114">
        <v>0</v>
      </c>
      <c r="AF200" s="114">
        <v>0</v>
      </c>
      <c r="AG200" s="114">
        <v>0</v>
      </c>
      <c r="AH200" s="114">
        <v>0</v>
      </c>
      <c r="AI200" s="114">
        <v>0</v>
      </c>
      <c r="AJ200" s="115">
        <f t="shared" si="2"/>
        <v>3074211.88</v>
      </c>
      <c r="AM200" s="122"/>
    </row>
    <row r="201" spans="1:39" ht="20.100000000000001" customHeight="1">
      <c r="A201" s="111">
        <v>578</v>
      </c>
      <c r="B201" s="112" t="s">
        <v>883</v>
      </c>
      <c r="C201" s="113" t="s">
        <v>14927</v>
      </c>
      <c r="D201" s="114">
        <v>0</v>
      </c>
      <c r="E201" s="114">
        <v>0</v>
      </c>
      <c r="F201" s="114">
        <v>0</v>
      </c>
      <c r="G201" s="114">
        <v>48569.88</v>
      </c>
      <c r="H201" s="114">
        <v>0</v>
      </c>
      <c r="I201" s="114">
        <v>50</v>
      </c>
      <c r="J201" s="114">
        <v>0</v>
      </c>
      <c r="K201" s="114">
        <v>4371.7800000000007</v>
      </c>
      <c r="L201" s="114">
        <v>0</v>
      </c>
      <c r="M201" s="114">
        <v>0</v>
      </c>
      <c r="N201" s="114">
        <v>0</v>
      </c>
      <c r="O201" s="114">
        <v>0</v>
      </c>
      <c r="P201" s="114">
        <v>0</v>
      </c>
      <c r="Q201" s="114">
        <v>0</v>
      </c>
      <c r="R201" s="114">
        <v>0</v>
      </c>
      <c r="S201" s="114">
        <v>0</v>
      </c>
      <c r="T201" s="114">
        <v>0</v>
      </c>
      <c r="U201" s="114">
        <v>0</v>
      </c>
      <c r="V201" s="114">
        <v>0</v>
      </c>
      <c r="W201" s="114">
        <v>0</v>
      </c>
      <c r="X201" s="114">
        <v>0</v>
      </c>
      <c r="Y201" s="114">
        <v>0</v>
      </c>
      <c r="Z201" s="114">
        <v>0</v>
      </c>
      <c r="AA201" s="114">
        <v>0</v>
      </c>
      <c r="AB201" s="114">
        <v>0</v>
      </c>
      <c r="AC201" s="114">
        <v>0</v>
      </c>
      <c r="AD201" s="114">
        <v>0</v>
      </c>
      <c r="AE201" s="114">
        <v>0</v>
      </c>
      <c r="AF201" s="114">
        <v>0</v>
      </c>
      <c r="AG201" s="114">
        <v>0</v>
      </c>
      <c r="AH201" s="114">
        <v>0</v>
      </c>
      <c r="AI201" s="114">
        <v>0</v>
      </c>
      <c r="AJ201" s="115">
        <f t="shared" si="2"/>
        <v>52991.659999999996</v>
      </c>
      <c r="AM201" s="122"/>
    </row>
    <row r="202" spans="1:39" ht="20.100000000000001" customHeight="1">
      <c r="A202" s="111">
        <v>579</v>
      </c>
      <c r="B202" s="112" t="s">
        <v>884</v>
      </c>
      <c r="C202" s="116" t="s">
        <v>14927</v>
      </c>
      <c r="D202" s="114">
        <v>0</v>
      </c>
      <c r="E202" s="114">
        <v>0</v>
      </c>
      <c r="F202" s="114">
        <v>0</v>
      </c>
      <c r="G202" s="114">
        <v>0</v>
      </c>
      <c r="H202" s="114">
        <v>0</v>
      </c>
      <c r="I202" s="114">
        <v>0</v>
      </c>
      <c r="J202" s="114">
        <v>0</v>
      </c>
      <c r="K202" s="114">
        <v>0</v>
      </c>
      <c r="L202" s="114">
        <v>0</v>
      </c>
      <c r="M202" s="114">
        <v>0</v>
      </c>
      <c r="N202" s="114">
        <v>0</v>
      </c>
      <c r="O202" s="114">
        <v>0</v>
      </c>
      <c r="P202" s="114">
        <v>0</v>
      </c>
      <c r="Q202" s="114">
        <v>0</v>
      </c>
      <c r="R202" s="114">
        <v>0</v>
      </c>
      <c r="S202" s="114">
        <v>0</v>
      </c>
      <c r="T202" s="114">
        <v>0</v>
      </c>
      <c r="U202" s="114">
        <v>0</v>
      </c>
      <c r="V202" s="114">
        <v>0</v>
      </c>
      <c r="W202" s="114">
        <v>0</v>
      </c>
      <c r="X202" s="114">
        <v>0</v>
      </c>
      <c r="Y202" s="114">
        <v>0</v>
      </c>
      <c r="Z202" s="114">
        <v>0</v>
      </c>
      <c r="AA202" s="114">
        <v>0</v>
      </c>
      <c r="AB202" s="114">
        <v>0</v>
      </c>
      <c r="AC202" s="114">
        <v>0</v>
      </c>
      <c r="AD202" s="114">
        <v>0</v>
      </c>
      <c r="AE202" s="114">
        <v>0</v>
      </c>
      <c r="AF202" s="114">
        <v>0</v>
      </c>
      <c r="AG202" s="114">
        <v>0</v>
      </c>
      <c r="AH202" s="114">
        <v>0</v>
      </c>
      <c r="AI202" s="114">
        <v>0</v>
      </c>
      <c r="AJ202" s="115">
        <f t="shared" si="2"/>
        <v>0</v>
      </c>
      <c r="AM202" s="122"/>
    </row>
    <row r="203" spans="1:39" ht="20.100000000000001" customHeight="1">
      <c r="A203" s="111">
        <v>580</v>
      </c>
      <c r="B203" s="112" t="s">
        <v>231</v>
      </c>
      <c r="C203" s="113" t="s">
        <v>14927</v>
      </c>
      <c r="D203" s="114">
        <v>211969.49</v>
      </c>
      <c r="E203" s="114">
        <v>0</v>
      </c>
      <c r="F203" s="114">
        <v>54460.59</v>
      </c>
      <c r="G203" s="114">
        <v>422030.38000000006</v>
      </c>
      <c r="H203" s="114">
        <v>0</v>
      </c>
      <c r="I203" s="114">
        <v>0</v>
      </c>
      <c r="J203" s="114">
        <v>77112.070000000007</v>
      </c>
      <c r="K203" s="114">
        <v>0</v>
      </c>
      <c r="L203" s="114">
        <v>0</v>
      </c>
      <c r="M203" s="114">
        <v>0</v>
      </c>
      <c r="N203" s="114">
        <v>0</v>
      </c>
      <c r="O203" s="114">
        <v>0</v>
      </c>
      <c r="P203" s="114">
        <v>0</v>
      </c>
      <c r="Q203" s="114">
        <v>0</v>
      </c>
      <c r="R203" s="114">
        <v>0</v>
      </c>
      <c r="S203" s="114">
        <v>0</v>
      </c>
      <c r="T203" s="114">
        <v>0</v>
      </c>
      <c r="U203" s="114">
        <v>0</v>
      </c>
      <c r="V203" s="114">
        <v>0</v>
      </c>
      <c r="W203" s="114">
        <v>0</v>
      </c>
      <c r="X203" s="114">
        <v>0</v>
      </c>
      <c r="Y203" s="114">
        <v>0</v>
      </c>
      <c r="Z203" s="114">
        <v>0</v>
      </c>
      <c r="AA203" s="114">
        <v>0</v>
      </c>
      <c r="AB203" s="114">
        <v>0</v>
      </c>
      <c r="AC203" s="114">
        <v>0</v>
      </c>
      <c r="AD203" s="114">
        <v>0</v>
      </c>
      <c r="AE203" s="114">
        <v>0</v>
      </c>
      <c r="AF203" s="114">
        <v>0</v>
      </c>
      <c r="AG203" s="114">
        <v>0</v>
      </c>
      <c r="AH203" s="114">
        <v>0</v>
      </c>
      <c r="AI203" s="114">
        <v>0</v>
      </c>
      <c r="AJ203" s="115">
        <f t="shared" si="2"/>
        <v>765572.53</v>
      </c>
      <c r="AM203" s="122"/>
    </row>
    <row r="204" spans="1:39" ht="20.100000000000001" customHeight="1">
      <c r="A204" s="111">
        <v>581</v>
      </c>
      <c r="B204" s="112" t="s">
        <v>885</v>
      </c>
      <c r="C204" s="113" t="s">
        <v>14927</v>
      </c>
      <c r="D204" s="114">
        <v>0</v>
      </c>
      <c r="E204" s="114">
        <v>0</v>
      </c>
      <c r="F204" s="114">
        <v>0</v>
      </c>
      <c r="G204" s="114">
        <v>0</v>
      </c>
      <c r="H204" s="114">
        <v>0</v>
      </c>
      <c r="I204" s="114">
        <v>0</v>
      </c>
      <c r="J204" s="114">
        <v>0</v>
      </c>
      <c r="K204" s="114">
        <v>0</v>
      </c>
      <c r="L204" s="114">
        <v>0</v>
      </c>
      <c r="M204" s="114">
        <v>0</v>
      </c>
      <c r="N204" s="114">
        <v>0</v>
      </c>
      <c r="O204" s="114">
        <v>0</v>
      </c>
      <c r="P204" s="114">
        <v>0</v>
      </c>
      <c r="Q204" s="114">
        <v>0</v>
      </c>
      <c r="R204" s="114">
        <v>0</v>
      </c>
      <c r="S204" s="114">
        <v>0</v>
      </c>
      <c r="T204" s="114">
        <v>0</v>
      </c>
      <c r="U204" s="114">
        <v>0</v>
      </c>
      <c r="V204" s="114">
        <v>0</v>
      </c>
      <c r="W204" s="114">
        <v>0</v>
      </c>
      <c r="X204" s="114">
        <v>0</v>
      </c>
      <c r="Y204" s="114">
        <v>0</v>
      </c>
      <c r="Z204" s="114">
        <v>0</v>
      </c>
      <c r="AA204" s="114">
        <v>0</v>
      </c>
      <c r="AB204" s="114">
        <v>0</v>
      </c>
      <c r="AC204" s="114">
        <v>0</v>
      </c>
      <c r="AD204" s="114">
        <v>0</v>
      </c>
      <c r="AE204" s="114">
        <v>0</v>
      </c>
      <c r="AF204" s="114">
        <v>0</v>
      </c>
      <c r="AG204" s="114">
        <v>0</v>
      </c>
      <c r="AH204" s="114">
        <v>0</v>
      </c>
      <c r="AI204" s="114">
        <v>0</v>
      </c>
      <c r="AJ204" s="115">
        <f t="shared" si="2"/>
        <v>0</v>
      </c>
      <c r="AM204" s="122"/>
    </row>
    <row r="205" spans="1:39" ht="20.100000000000001" customHeight="1">
      <c r="A205" s="111">
        <v>582</v>
      </c>
      <c r="B205" s="112" t="s">
        <v>886</v>
      </c>
      <c r="C205" s="113" t="s">
        <v>14927</v>
      </c>
      <c r="D205" s="114">
        <v>0</v>
      </c>
      <c r="E205" s="114">
        <v>2001656</v>
      </c>
      <c r="F205" s="114">
        <v>16017659.92</v>
      </c>
      <c r="G205" s="114">
        <v>50279.69</v>
      </c>
      <c r="H205" s="114">
        <v>0</v>
      </c>
      <c r="I205" s="114">
        <v>0</v>
      </c>
      <c r="J205" s="114">
        <v>0</v>
      </c>
      <c r="K205" s="114">
        <v>0</v>
      </c>
      <c r="L205" s="114">
        <v>0</v>
      </c>
      <c r="M205" s="114">
        <v>0</v>
      </c>
      <c r="N205" s="114">
        <v>0</v>
      </c>
      <c r="O205" s="114">
        <v>0</v>
      </c>
      <c r="P205" s="114">
        <v>0</v>
      </c>
      <c r="Q205" s="114">
        <v>0</v>
      </c>
      <c r="R205" s="114">
        <v>0</v>
      </c>
      <c r="S205" s="114">
        <v>0</v>
      </c>
      <c r="T205" s="114">
        <v>0</v>
      </c>
      <c r="U205" s="114">
        <v>0</v>
      </c>
      <c r="V205" s="114">
        <v>0</v>
      </c>
      <c r="W205" s="114">
        <v>0</v>
      </c>
      <c r="X205" s="114">
        <v>0</v>
      </c>
      <c r="Y205" s="114">
        <v>0</v>
      </c>
      <c r="Z205" s="114">
        <v>0</v>
      </c>
      <c r="AA205" s="114">
        <v>0</v>
      </c>
      <c r="AB205" s="114">
        <v>0</v>
      </c>
      <c r="AC205" s="114">
        <v>0</v>
      </c>
      <c r="AD205" s="114">
        <v>0</v>
      </c>
      <c r="AE205" s="114">
        <v>0</v>
      </c>
      <c r="AF205" s="114">
        <v>0</v>
      </c>
      <c r="AG205" s="114">
        <v>0</v>
      </c>
      <c r="AH205" s="114">
        <v>0</v>
      </c>
      <c r="AI205" s="114">
        <v>0</v>
      </c>
      <c r="AJ205" s="115">
        <f t="shared" si="2"/>
        <v>18069595.610000003</v>
      </c>
      <c r="AM205" s="122"/>
    </row>
    <row r="206" spans="1:39" ht="20.100000000000001" customHeight="1">
      <c r="A206" s="111">
        <v>584</v>
      </c>
      <c r="B206" s="112" t="s">
        <v>887</v>
      </c>
      <c r="C206" s="113" t="s">
        <v>14927</v>
      </c>
      <c r="D206" s="114">
        <v>0</v>
      </c>
      <c r="E206" s="114">
        <v>0</v>
      </c>
      <c r="F206" s="114">
        <v>0</v>
      </c>
      <c r="G206" s="114">
        <v>0</v>
      </c>
      <c r="H206" s="114">
        <v>0</v>
      </c>
      <c r="I206" s="114">
        <v>0</v>
      </c>
      <c r="J206" s="114">
        <v>0</v>
      </c>
      <c r="K206" s="114">
        <v>0</v>
      </c>
      <c r="L206" s="114">
        <v>0</v>
      </c>
      <c r="M206" s="114">
        <v>0</v>
      </c>
      <c r="N206" s="114">
        <v>0</v>
      </c>
      <c r="O206" s="114">
        <v>0</v>
      </c>
      <c r="P206" s="114">
        <v>0</v>
      </c>
      <c r="Q206" s="114">
        <v>0</v>
      </c>
      <c r="R206" s="114">
        <v>0</v>
      </c>
      <c r="S206" s="114">
        <v>0</v>
      </c>
      <c r="T206" s="114">
        <v>0</v>
      </c>
      <c r="U206" s="114">
        <v>0</v>
      </c>
      <c r="V206" s="114">
        <v>0</v>
      </c>
      <c r="W206" s="114">
        <v>0</v>
      </c>
      <c r="X206" s="114">
        <v>0</v>
      </c>
      <c r="Y206" s="114">
        <v>0</v>
      </c>
      <c r="Z206" s="114">
        <v>0</v>
      </c>
      <c r="AA206" s="114">
        <v>0</v>
      </c>
      <c r="AB206" s="114">
        <v>0</v>
      </c>
      <c r="AC206" s="114">
        <v>0</v>
      </c>
      <c r="AD206" s="114">
        <v>0</v>
      </c>
      <c r="AE206" s="114">
        <v>0</v>
      </c>
      <c r="AF206" s="114">
        <v>0</v>
      </c>
      <c r="AG206" s="114">
        <v>0</v>
      </c>
      <c r="AH206" s="114">
        <v>0</v>
      </c>
      <c r="AI206" s="114">
        <v>0</v>
      </c>
      <c r="AJ206" s="115">
        <f t="shared" ref="AJ206:AJ269" si="3">SUM(D206:AI206)</f>
        <v>0</v>
      </c>
      <c r="AM206" s="122"/>
    </row>
    <row r="207" spans="1:39" ht="20.100000000000001" customHeight="1">
      <c r="A207" s="111">
        <v>585</v>
      </c>
      <c r="B207" s="112" t="s">
        <v>235</v>
      </c>
      <c r="C207" s="113" t="s">
        <v>14927</v>
      </c>
      <c r="D207" s="114">
        <v>0</v>
      </c>
      <c r="E207" s="114">
        <v>10183187</v>
      </c>
      <c r="F207" s="114">
        <v>0</v>
      </c>
      <c r="G207" s="114">
        <v>22</v>
      </c>
      <c r="H207" s="114">
        <v>0</v>
      </c>
      <c r="I207" s="114">
        <v>0</v>
      </c>
      <c r="J207" s="114">
        <v>0</v>
      </c>
      <c r="K207" s="114">
        <v>0</v>
      </c>
      <c r="L207" s="114">
        <v>0</v>
      </c>
      <c r="M207" s="114">
        <v>0</v>
      </c>
      <c r="N207" s="114">
        <v>0</v>
      </c>
      <c r="O207" s="114">
        <v>0</v>
      </c>
      <c r="P207" s="114">
        <v>0</v>
      </c>
      <c r="Q207" s="114">
        <v>0</v>
      </c>
      <c r="R207" s="114">
        <v>0</v>
      </c>
      <c r="S207" s="114">
        <v>0</v>
      </c>
      <c r="T207" s="114">
        <v>7500</v>
      </c>
      <c r="U207" s="114">
        <v>0</v>
      </c>
      <c r="V207" s="114">
        <v>0</v>
      </c>
      <c r="W207" s="114">
        <v>0</v>
      </c>
      <c r="X207" s="114">
        <v>0</v>
      </c>
      <c r="Y207" s="114">
        <v>0</v>
      </c>
      <c r="Z207" s="114">
        <v>0</v>
      </c>
      <c r="AA207" s="114">
        <v>170127.7942</v>
      </c>
      <c r="AB207" s="114">
        <v>0</v>
      </c>
      <c r="AC207" s="114">
        <v>0</v>
      </c>
      <c r="AD207" s="114">
        <v>0</v>
      </c>
      <c r="AE207" s="114">
        <v>0</v>
      </c>
      <c r="AF207" s="114">
        <v>0</v>
      </c>
      <c r="AG207" s="114">
        <v>0</v>
      </c>
      <c r="AH207" s="114">
        <v>0</v>
      </c>
      <c r="AI207" s="114">
        <v>0</v>
      </c>
      <c r="AJ207" s="115">
        <f t="shared" si="3"/>
        <v>10360836.794199999</v>
      </c>
      <c r="AM207" s="122"/>
    </row>
    <row r="208" spans="1:39" ht="20.100000000000001" customHeight="1">
      <c r="A208" s="111">
        <v>586</v>
      </c>
      <c r="B208" s="112" t="s">
        <v>236</v>
      </c>
      <c r="C208" s="116" t="s">
        <v>14927</v>
      </c>
      <c r="D208" s="114">
        <v>0</v>
      </c>
      <c r="E208" s="114">
        <v>0</v>
      </c>
      <c r="F208" s="114">
        <v>74443.98</v>
      </c>
      <c r="G208" s="114">
        <v>25005.5</v>
      </c>
      <c r="H208" s="114">
        <v>0</v>
      </c>
      <c r="I208" s="114">
        <v>53016.200000000012</v>
      </c>
      <c r="J208" s="114">
        <v>0</v>
      </c>
      <c r="K208" s="114">
        <v>0</v>
      </c>
      <c r="L208" s="114">
        <v>0</v>
      </c>
      <c r="M208" s="114">
        <v>0</v>
      </c>
      <c r="N208" s="114">
        <v>0</v>
      </c>
      <c r="O208" s="114">
        <v>0</v>
      </c>
      <c r="P208" s="114">
        <v>0</v>
      </c>
      <c r="Q208" s="114">
        <v>0</v>
      </c>
      <c r="R208" s="114">
        <v>0</v>
      </c>
      <c r="S208" s="114">
        <v>0</v>
      </c>
      <c r="T208" s="114">
        <v>0</v>
      </c>
      <c r="U208" s="114">
        <v>0</v>
      </c>
      <c r="V208" s="114">
        <v>0</v>
      </c>
      <c r="W208" s="114">
        <v>0</v>
      </c>
      <c r="X208" s="114">
        <v>0</v>
      </c>
      <c r="Y208" s="114">
        <v>0</v>
      </c>
      <c r="Z208" s="114">
        <v>0</v>
      </c>
      <c r="AA208" s="114">
        <v>0</v>
      </c>
      <c r="AB208" s="114">
        <v>0</v>
      </c>
      <c r="AC208" s="114">
        <v>0</v>
      </c>
      <c r="AD208" s="114">
        <v>0</v>
      </c>
      <c r="AE208" s="114">
        <v>0</v>
      </c>
      <c r="AF208" s="114">
        <v>0</v>
      </c>
      <c r="AG208" s="114">
        <v>0</v>
      </c>
      <c r="AH208" s="114">
        <v>0</v>
      </c>
      <c r="AI208" s="114">
        <v>0</v>
      </c>
      <c r="AJ208" s="115">
        <f t="shared" si="3"/>
        <v>152465.68</v>
      </c>
      <c r="AM208" s="122"/>
    </row>
    <row r="209" spans="1:39" ht="20.100000000000001" customHeight="1">
      <c r="A209" s="111">
        <v>587</v>
      </c>
      <c r="B209" s="112" t="s">
        <v>888</v>
      </c>
      <c r="C209" s="113" t="s">
        <v>14927</v>
      </c>
      <c r="D209" s="114">
        <v>0</v>
      </c>
      <c r="E209" s="114">
        <v>0</v>
      </c>
      <c r="F209" s="114">
        <v>9347175</v>
      </c>
      <c r="G209" s="114">
        <v>1848932.4500000002</v>
      </c>
      <c r="H209" s="114">
        <v>0</v>
      </c>
      <c r="I209" s="114">
        <v>0</v>
      </c>
      <c r="J209" s="114">
        <v>16417009</v>
      </c>
      <c r="K209" s="114">
        <v>0</v>
      </c>
      <c r="L209" s="114">
        <v>0</v>
      </c>
      <c r="M209" s="114">
        <v>0</v>
      </c>
      <c r="N209" s="114">
        <v>0</v>
      </c>
      <c r="O209" s="114">
        <v>0</v>
      </c>
      <c r="P209" s="114">
        <v>0</v>
      </c>
      <c r="Q209" s="114">
        <v>0</v>
      </c>
      <c r="R209" s="114">
        <v>0</v>
      </c>
      <c r="S209" s="114">
        <v>0</v>
      </c>
      <c r="T209" s="114">
        <v>0</v>
      </c>
      <c r="U209" s="114">
        <v>0</v>
      </c>
      <c r="V209" s="114">
        <v>0</v>
      </c>
      <c r="W209" s="114">
        <v>0</v>
      </c>
      <c r="X209" s="114">
        <v>0</v>
      </c>
      <c r="Y209" s="114">
        <v>0</v>
      </c>
      <c r="Z209" s="114">
        <v>0</v>
      </c>
      <c r="AA209" s="114">
        <v>0</v>
      </c>
      <c r="AB209" s="114">
        <v>0</v>
      </c>
      <c r="AC209" s="114">
        <v>0</v>
      </c>
      <c r="AD209" s="114">
        <v>0</v>
      </c>
      <c r="AE209" s="114">
        <v>0</v>
      </c>
      <c r="AF209" s="114">
        <v>0</v>
      </c>
      <c r="AG209" s="114">
        <v>0</v>
      </c>
      <c r="AH209" s="114">
        <v>0</v>
      </c>
      <c r="AI209" s="114">
        <v>0</v>
      </c>
      <c r="AJ209" s="115">
        <f t="shared" si="3"/>
        <v>27613116.449999999</v>
      </c>
      <c r="AM209" s="122"/>
    </row>
    <row r="210" spans="1:39" ht="20.100000000000001" customHeight="1">
      <c r="A210" s="111">
        <v>588</v>
      </c>
      <c r="B210" s="112" t="s">
        <v>237</v>
      </c>
      <c r="C210" s="116" t="s">
        <v>14927</v>
      </c>
      <c r="D210" s="114">
        <v>0</v>
      </c>
      <c r="E210" s="114">
        <v>0</v>
      </c>
      <c r="F210" s="114">
        <v>0</v>
      </c>
      <c r="G210" s="114">
        <v>0</v>
      </c>
      <c r="H210" s="114">
        <v>0</v>
      </c>
      <c r="I210" s="114">
        <v>0</v>
      </c>
      <c r="J210" s="114">
        <v>0</v>
      </c>
      <c r="K210" s="114">
        <v>0</v>
      </c>
      <c r="L210" s="114">
        <v>0</v>
      </c>
      <c r="M210" s="114">
        <v>0</v>
      </c>
      <c r="N210" s="114">
        <v>0</v>
      </c>
      <c r="O210" s="114">
        <v>0</v>
      </c>
      <c r="P210" s="114">
        <v>0</v>
      </c>
      <c r="Q210" s="114">
        <v>0</v>
      </c>
      <c r="R210" s="114">
        <v>0</v>
      </c>
      <c r="S210" s="114">
        <v>0</v>
      </c>
      <c r="T210" s="114">
        <v>0</v>
      </c>
      <c r="U210" s="114">
        <v>2744000</v>
      </c>
      <c r="V210" s="114">
        <v>0</v>
      </c>
      <c r="W210" s="114">
        <v>0</v>
      </c>
      <c r="X210" s="114">
        <v>0</v>
      </c>
      <c r="Y210" s="114">
        <v>0</v>
      </c>
      <c r="Z210" s="114">
        <v>0</v>
      </c>
      <c r="AA210" s="114">
        <v>0</v>
      </c>
      <c r="AB210" s="114">
        <v>0</v>
      </c>
      <c r="AC210" s="114">
        <v>0</v>
      </c>
      <c r="AD210" s="114">
        <v>0</v>
      </c>
      <c r="AE210" s="114">
        <v>0</v>
      </c>
      <c r="AF210" s="114">
        <v>0</v>
      </c>
      <c r="AG210" s="114">
        <v>0</v>
      </c>
      <c r="AH210" s="114">
        <v>0</v>
      </c>
      <c r="AI210" s="114">
        <v>0</v>
      </c>
      <c r="AJ210" s="115">
        <f t="shared" si="3"/>
        <v>2744000</v>
      </c>
      <c r="AM210" s="122"/>
    </row>
    <row r="211" spans="1:39" ht="20.100000000000001" customHeight="1">
      <c r="A211" s="111">
        <v>589</v>
      </c>
      <c r="B211" s="112" t="s">
        <v>889</v>
      </c>
      <c r="C211" s="116" t="s">
        <v>14927</v>
      </c>
      <c r="D211" s="114">
        <v>0</v>
      </c>
      <c r="E211" s="114">
        <v>0</v>
      </c>
      <c r="F211" s="114">
        <v>0</v>
      </c>
      <c r="G211" s="114">
        <v>0</v>
      </c>
      <c r="H211" s="114">
        <v>0</v>
      </c>
      <c r="I211" s="114">
        <v>0</v>
      </c>
      <c r="J211" s="114">
        <v>0</v>
      </c>
      <c r="K211" s="114">
        <v>0</v>
      </c>
      <c r="L211" s="114">
        <v>0</v>
      </c>
      <c r="M211" s="114">
        <v>0</v>
      </c>
      <c r="N211" s="114">
        <v>0</v>
      </c>
      <c r="O211" s="114">
        <v>0</v>
      </c>
      <c r="P211" s="114">
        <v>0</v>
      </c>
      <c r="Q211" s="114">
        <v>0</v>
      </c>
      <c r="R211" s="114">
        <v>0</v>
      </c>
      <c r="S211" s="114">
        <v>0</v>
      </c>
      <c r="T211" s="114">
        <v>0</v>
      </c>
      <c r="U211" s="114">
        <v>0</v>
      </c>
      <c r="V211" s="114">
        <v>0</v>
      </c>
      <c r="W211" s="114">
        <v>0</v>
      </c>
      <c r="X211" s="114">
        <v>0</v>
      </c>
      <c r="Y211" s="114">
        <v>0</v>
      </c>
      <c r="Z211" s="114">
        <v>0</v>
      </c>
      <c r="AA211" s="114">
        <v>0</v>
      </c>
      <c r="AB211" s="114">
        <v>0</v>
      </c>
      <c r="AC211" s="114">
        <v>0</v>
      </c>
      <c r="AD211" s="114">
        <v>0</v>
      </c>
      <c r="AE211" s="114">
        <v>0</v>
      </c>
      <c r="AF211" s="114">
        <v>0</v>
      </c>
      <c r="AG211" s="114">
        <v>0</v>
      </c>
      <c r="AH211" s="114">
        <v>0</v>
      </c>
      <c r="AI211" s="114">
        <v>0</v>
      </c>
      <c r="AJ211" s="115">
        <f t="shared" si="3"/>
        <v>0</v>
      </c>
      <c r="AM211" s="122"/>
    </row>
    <row r="212" spans="1:39" ht="20.100000000000001" customHeight="1">
      <c r="A212" s="111">
        <v>590</v>
      </c>
      <c r="B212" s="112" t="s">
        <v>890</v>
      </c>
      <c r="C212" s="113" t="s">
        <v>14927</v>
      </c>
      <c r="D212" s="114">
        <v>0</v>
      </c>
      <c r="E212" s="114">
        <v>0</v>
      </c>
      <c r="F212" s="114">
        <v>19917298.059999999</v>
      </c>
      <c r="G212" s="114">
        <v>9099.1600000000017</v>
      </c>
      <c r="H212" s="114">
        <v>0</v>
      </c>
      <c r="I212" s="114">
        <v>22674.67</v>
      </c>
      <c r="J212" s="114">
        <v>0</v>
      </c>
      <c r="K212" s="114">
        <v>0</v>
      </c>
      <c r="L212" s="114">
        <v>0</v>
      </c>
      <c r="M212" s="114">
        <v>0</v>
      </c>
      <c r="N212" s="114">
        <v>44809.34</v>
      </c>
      <c r="O212" s="114">
        <v>0</v>
      </c>
      <c r="P212" s="114">
        <v>0</v>
      </c>
      <c r="Q212" s="114">
        <v>0</v>
      </c>
      <c r="R212" s="114">
        <v>0</v>
      </c>
      <c r="S212" s="114">
        <v>0</v>
      </c>
      <c r="T212" s="114">
        <v>0</v>
      </c>
      <c r="U212" s="114">
        <v>0</v>
      </c>
      <c r="V212" s="114">
        <v>0</v>
      </c>
      <c r="W212" s="114">
        <v>0</v>
      </c>
      <c r="X212" s="114">
        <v>33431.866999999998</v>
      </c>
      <c r="Y212" s="114">
        <v>0</v>
      </c>
      <c r="Z212" s="114">
        <v>0</v>
      </c>
      <c r="AA212" s="114">
        <v>0</v>
      </c>
      <c r="AB212" s="114">
        <v>0</v>
      </c>
      <c r="AC212" s="114">
        <v>0</v>
      </c>
      <c r="AD212" s="114">
        <v>0</v>
      </c>
      <c r="AE212" s="114">
        <v>0</v>
      </c>
      <c r="AF212" s="114">
        <v>0</v>
      </c>
      <c r="AG212" s="114">
        <v>0</v>
      </c>
      <c r="AH212" s="114">
        <v>0</v>
      </c>
      <c r="AI212" s="114">
        <v>0</v>
      </c>
      <c r="AJ212" s="115">
        <f t="shared" si="3"/>
        <v>20027313.096999999</v>
      </c>
      <c r="AM212" s="122"/>
    </row>
    <row r="213" spans="1:39" ht="20.100000000000001" customHeight="1">
      <c r="A213" s="111">
        <v>591</v>
      </c>
      <c r="B213" s="112" t="s">
        <v>891</v>
      </c>
      <c r="C213" s="113" t="s">
        <v>14927</v>
      </c>
      <c r="D213" s="114">
        <v>0</v>
      </c>
      <c r="E213" s="114">
        <v>0</v>
      </c>
      <c r="F213" s="114">
        <v>63874671.130000003</v>
      </c>
      <c r="G213" s="114">
        <v>4210429.17</v>
      </c>
      <c r="H213" s="114">
        <v>0</v>
      </c>
      <c r="I213" s="114">
        <v>0</v>
      </c>
      <c r="J213" s="114">
        <v>0</v>
      </c>
      <c r="K213" s="114">
        <v>17624.09</v>
      </c>
      <c r="L213" s="114">
        <v>0</v>
      </c>
      <c r="M213" s="114">
        <v>0</v>
      </c>
      <c r="N213" s="114">
        <v>0</v>
      </c>
      <c r="O213" s="114">
        <v>0</v>
      </c>
      <c r="P213" s="114">
        <v>0</v>
      </c>
      <c r="Q213" s="114">
        <v>0</v>
      </c>
      <c r="R213" s="114">
        <v>0</v>
      </c>
      <c r="S213" s="114">
        <v>0</v>
      </c>
      <c r="T213" s="114">
        <v>16952</v>
      </c>
      <c r="U213" s="114">
        <v>0</v>
      </c>
      <c r="V213" s="114">
        <v>0</v>
      </c>
      <c r="W213" s="114">
        <v>0</v>
      </c>
      <c r="X213" s="114">
        <v>0</v>
      </c>
      <c r="Y213" s="114">
        <v>0</v>
      </c>
      <c r="Z213" s="114">
        <v>0</v>
      </c>
      <c r="AA213" s="114">
        <v>0</v>
      </c>
      <c r="AB213" s="114">
        <v>0</v>
      </c>
      <c r="AC213" s="114">
        <v>0</v>
      </c>
      <c r="AD213" s="114">
        <v>0</v>
      </c>
      <c r="AE213" s="114">
        <v>0</v>
      </c>
      <c r="AF213" s="114">
        <v>0</v>
      </c>
      <c r="AG213" s="114">
        <v>0</v>
      </c>
      <c r="AH213" s="114">
        <v>0</v>
      </c>
      <c r="AI213" s="114">
        <v>0</v>
      </c>
      <c r="AJ213" s="115">
        <f t="shared" si="3"/>
        <v>68119676.390000001</v>
      </c>
      <c r="AM213" s="122"/>
    </row>
    <row r="214" spans="1:39" ht="20.100000000000001" customHeight="1">
      <c r="A214" s="111">
        <v>592</v>
      </c>
      <c r="B214" s="112" t="s">
        <v>892</v>
      </c>
      <c r="C214" s="113" t="s">
        <v>14927</v>
      </c>
      <c r="D214" s="114">
        <v>0</v>
      </c>
      <c r="E214" s="114">
        <v>0</v>
      </c>
      <c r="F214" s="114">
        <v>32650543.579999998</v>
      </c>
      <c r="G214" s="114">
        <v>1201.45</v>
      </c>
      <c r="H214" s="114">
        <v>0</v>
      </c>
      <c r="I214" s="114">
        <v>2680.12</v>
      </c>
      <c r="J214" s="114">
        <v>1100</v>
      </c>
      <c r="K214" s="114">
        <v>0</v>
      </c>
      <c r="L214" s="114">
        <v>0</v>
      </c>
      <c r="M214" s="114">
        <v>0</v>
      </c>
      <c r="N214" s="114">
        <v>0</v>
      </c>
      <c r="O214" s="114">
        <v>0</v>
      </c>
      <c r="P214" s="114">
        <v>0</v>
      </c>
      <c r="Q214" s="114">
        <v>0</v>
      </c>
      <c r="R214" s="114">
        <v>0</v>
      </c>
      <c r="S214" s="114">
        <v>0</v>
      </c>
      <c r="T214" s="114">
        <v>0</v>
      </c>
      <c r="U214" s="114">
        <v>0</v>
      </c>
      <c r="V214" s="114">
        <v>0</v>
      </c>
      <c r="W214" s="114">
        <v>0</v>
      </c>
      <c r="X214" s="114">
        <v>74623.285799999998</v>
      </c>
      <c r="Y214" s="114">
        <v>0</v>
      </c>
      <c r="Z214" s="114">
        <v>0</v>
      </c>
      <c r="AA214" s="114">
        <v>0</v>
      </c>
      <c r="AB214" s="114">
        <v>0</v>
      </c>
      <c r="AC214" s="114">
        <v>0</v>
      </c>
      <c r="AD214" s="114">
        <v>0</v>
      </c>
      <c r="AE214" s="114">
        <v>0</v>
      </c>
      <c r="AF214" s="114">
        <v>0</v>
      </c>
      <c r="AG214" s="114">
        <v>0</v>
      </c>
      <c r="AH214" s="114">
        <v>0</v>
      </c>
      <c r="AI214" s="114">
        <v>0</v>
      </c>
      <c r="AJ214" s="115">
        <f t="shared" si="3"/>
        <v>32730148.435799997</v>
      </c>
      <c r="AM214" s="122"/>
    </row>
    <row r="215" spans="1:39" ht="20.100000000000001" customHeight="1">
      <c r="A215" s="111">
        <v>593</v>
      </c>
      <c r="B215" s="112" t="s">
        <v>893</v>
      </c>
      <c r="C215" s="113" t="s">
        <v>14927</v>
      </c>
      <c r="D215" s="114">
        <v>0</v>
      </c>
      <c r="E215" s="114">
        <v>0</v>
      </c>
      <c r="F215" s="114">
        <v>0</v>
      </c>
      <c r="G215" s="114">
        <v>0</v>
      </c>
      <c r="H215" s="114">
        <v>0</v>
      </c>
      <c r="I215" s="114">
        <v>0</v>
      </c>
      <c r="J215" s="114">
        <v>0</v>
      </c>
      <c r="K215" s="114">
        <v>0</v>
      </c>
      <c r="L215" s="114">
        <v>0</v>
      </c>
      <c r="M215" s="114">
        <v>0</v>
      </c>
      <c r="N215" s="114">
        <v>0</v>
      </c>
      <c r="O215" s="114">
        <v>0</v>
      </c>
      <c r="P215" s="114">
        <v>0</v>
      </c>
      <c r="Q215" s="114">
        <v>0</v>
      </c>
      <c r="R215" s="114">
        <v>0</v>
      </c>
      <c r="S215" s="114">
        <v>0</v>
      </c>
      <c r="T215" s="114">
        <v>0</v>
      </c>
      <c r="U215" s="114">
        <v>0</v>
      </c>
      <c r="V215" s="114">
        <v>0</v>
      </c>
      <c r="W215" s="114">
        <v>0</v>
      </c>
      <c r="X215" s="114">
        <v>0</v>
      </c>
      <c r="Y215" s="114">
        <v>0</v>
      </c>
      <c r="Z215" s="114">
        <v>0</v>
      </c>
      <c r="AA215" s="114">
        <v>0</v>
      </c>
      <c r="AB215" s="114">
        <v>0</v>
      </c>
      <c r="AC215" s="114">
        <v>0</v>
      </c>
      <c r="AD215" s="114">
        <v>0</v>
      </c>
      <c r="AE215" s="114">
        <v>0</v>
      </c>
      <c r="AF215" s="114">
        <v>0</v>
      </c>
      <c r="AG215" s="114">
        <v>0</v>
      </c>
      <c r="AH215" s="114">
        <v>0</v>
      </c>
      <c r="AI215" s="114">
        <v>0</v>
      </c>
      <c r="AJ215" s="115">
        <f t="shared" si="3"/>
        <v>0</v>
      </c>
      <c r="AM215" s="122"/>
    </row>
    <row r="216" spans="1:39" ht="20.100000000000001" customHeight="1">
      <c r="A216" s="111">
        <v>594</v>
      </c>
      <c r="B216" s="112" t="s">
        <v>126</v>
      </c>
      <c r="C216" s="113" t="s">
        <v>14927</v>
      </c>
      <c r="D216" s="114">
        <v>0</v>
      </c>
      <c r="E216" s="114">
        <v>0</v>
      </c>
      <c r="F216" s="114">
        <v>1829086.3</v>
      </c>
      <c r="G216" s="114">
        <v>47409.69</v>
      </c>
      <c r="H216" s="114">
        <v>0</v>
      </c>
      <c r="I216" s="114">
        <v>0</v>
      </c>
      <c r="J216" s="114">
        <v>0.02</v>
      </c>
      <c r="K216" s="114">
        <v>16142.749999999998</v>
      </c>
      <c r="L216" s="114">
        <v>0</v>
      </c>
      <c r="M216" s="114">
        <v>0</v>
      </c>
      <c r="N216" s="114">
        <v>0.05</v>
      </c>
      <c r="O216" s="114">
        <v>0</v>
      </c>
      <c r="P216" s="114">
        <v>0</v>
      </c>
      <c r="Q216" s="114">
        <v>0</v>
      </c>
      <c r="R216" s="114">
        <v>0</v>
      </c>
      <c r="S216" s="114">
        <v>0</v>
      </c>
      <c r="T216" s="114">
        <v>0</v>
      </c>
      <c r="U216" s="114">
        <v>0</v>
      </c>
      <c r="V216" s="114">
        <v>0</v>
      </c>
      <c r="W216" s="114">
        <v>0</v>
      </c>
      <c r="X216" s="114">
        <v>0</v>
      </c>
      <c r="Y216" s="114">
        <v>0</v>
      </c>
      <c r="Z216" s="114">
        <v>0</v>
      </c>
      <c r="AA216" s="114">
        <v>0</v>
      </c>
      <c r="AB216" s="114">
        <v>0</v>
      </c>
      <c r="AC216" s="114">
        <v>0</v>
      </c>
      <c r="AD216" s="114">
        <v>0</v>
      </c>
      <c r="AE216" s="114">
        <v>0</v>
      </c>
      <c r="AF216" s="114">
        <v>0</v>
      </c>
      <c r="AG216" s="114">
        <v>0</v>
      </c>
      <c r="AH216" s="114">
        <v>0</v>
      </c>
      <c r="AI216" s="114">
        <v>0</v>
      </c>
      <c r="AJ216" s="115">
        <f t="shared" si="3"/>
        <v>1892638.81</v>
      </c>
      <c r="AM216" s="122"/>
    </row>
    <row r="217" spans="1:39" ht="20.100000000000001" customHeight="1">
      <c r="A217" s="111">
        <v>595</v>
      </c>
      <c r="B217" s="112" t="s">
        <v>1384</v>
      </c>
      <c r="C217" s="113" t="s">
        <v>14927</v>
      </c>
      <c r="D217" s="114">
        <v>0</v>
      </c>
      <c r="E217" s="114">
        <v>0</v>
      </c>
      <c r="F217" s="114">
        <v>1475128.67</v>
      </c>
      <c r="G217" s="114">
        <v>0</v>
      </c>
      <c r="H217" s="114">
        <v>0</v>
      </c>
      <c r="I217" s="114">
        <v>0</v>
      </c>
      <c r="J217" s="114">
        <v>0</v>
      </c>
      <c r="K217" s="114">
        <v>0</v>
      </c>
      <c r="L217" s="114">
        <v>0</v>
      </c>
      <c r="M217" s="114">
        <v>0</v>
      </c>
      <c r="N217" s="114">
        <v>0</v>
      </c>
      <c r="O217" s="114">
        <v>0</v>
      </c>
      <c r="P217" s="114">
        <v>0</v>
      </c>
      <c r="Q217" s="114">
        <v>0</v>
      </c>
      <c r="R217" s="114">
        <v>0</v>
      </c>
      <c r="S217" s="114">
        <v>0</v>
      </c>
      <c r="T217" s="114">
        <v>0</v>
      </c>
      <c r="U217" s="114">
        <v>0</v>
      </c>
      <c r="V217" s="114">
        <v>0</v>
      </c>
      <c r="W217" s="114">
        <v>0</v>
      </c>
      <c r="X217" s="114">
        <v>0</v>
      </c>
      <c r="Y217" s="114">
        <v>0</v>
      </c>
      <c r="Z217" s="114">
        <v>0</v>
      </c>
      <c r="AA217" s="114">
        <v>0</v>
      </c>
      <c r="AB217" s="114">
        <v>0</v>
      </c>
      <c r="AC217" s="114">
        <v>0</v>
      </c>
      <c r="AD217" s="114">
        <v>0</v>
      </c>
      <c r="AE217" s="114">
        <v>0</v>
      </c>
      <c r="AF217" s="114">
        <v>0</v>
      </c>
      <c r="AG217" s="114">
        <v>0</v>
      </c>
      <c r="AH217" s="114">
        <v>0</v>
      </c>
      <c r="AI217" s="114">
        <v>0</v>
      </c>
      <c r="AJ217" s="115">
        <f t="shared" si="3"/>
        <v>1475128.67</v>
      </c>
      <c r="AM217" s="122"/>
    </row>
    <row r="218" spans="1:39" ht="20.100000000000001" customHeight="1">
      <c r="A218" s="111">
        <v>620</v>
      </c>
      <c r="B218" s="112" t="s">
        <v>894</v>
      </c>
      <c r="C218" s="113" t="s">
        <v>14927</v>
      </c>
      <c r="D218" s="114">
        <v>0</v>
      </c>
      <c r="E218" s="114">
        <v>0</v>
      </c>
      <c r="F218" s="114">
        <v>0</v>
      </c>
      <c r="G218" s="114">
        <v>0</v>
      </c>
      <c r="H218" s="114">
        <v>0</v>
      </c>
      <c r="I218" s="114">
        <v>0</v>
      </c>
      <c r="J218" s="114">
        <v>0</v>
      </c>
      <c r="K218" s="114">
        <v>0</v>
      </c>
      <c r="L218" s="114">
        <v>0</v>
      </c>
      <c r="M218" s="114">
        <v>0</v>
      </c>
      <c r="N218" s="114">
        <v>0</v>
      </c>
      <c r="O218" s="114">
        <v>0</v>
      </c>
      <c r="P218" s="114">
        <v>0</v>
      </c>
      <c r="Q218" s="114">
        <v>0</v>
      </c>
      <c r="R218" s="114">
        <v>0</v>
      </c>
      <c r="S218" s="114">
        <v>0</v>
      </c>
      <c r="T218" s="114">
        <v>0</v>
      </c>
      <c r="U218" s="114">
        <v>0</v>
      </c>
      <c r="V218" s="114">
        <v>0</v>
      </c>
      <c r="W218" s="114">
        <v>0</v>
      </c>
      <c r="X218" s="114">
        <v>0</v>
      </c>
      <c r="Y218" s="114">
        <v>0</v>
      </c>
      <c r="Z218" s="114">
        <v>0</v>
      </c>
      <c r="AA218" s="114">
        <v>0</v>
      </c>
      <c r="AB218" s="114">
        <v>0</v>
      </c>
      <c r="AC218" s="114">
        <v>0</v>
      </c>
      <c r="AD218" s="114">
        <v>0</v>
      </c>
      <c r="AE218" s="114">
        <v>0</v>
      </c>
      <c r="AF218" s="114">
        <v>0</v>
      </c>
      <c r="AG218" s="114">
        <v>0</v>
      </c>
      <c r="AH218" s="114">
        <v>0</v>
      </c>
      <c r="AI218" s="114">
        <v>0</v>
      </c>
      <c r="AJ218" s="115">
        <f t="shared" si="3"/>
        <v>0</v>
      </c>
      <c r="AM218" s="122"/>
    </row>
    <row r="219" spans="1:39" ht="20.100000000000001" customHeight="1">
      <c r="A219" s="111">
        <v>633</v>
      </c>
      <c r="B219" s="112" t="s">
        <v>244</v>
      </c>
      <c r="C219" s="113" t="s">
        <v>14927</v>
      </c>
      <c r="D219" s="114">
        <v>0</v>
      </c>
      <c r="E219" s="114">
        <v>0</v>
      </c>
      <c r="F219" s="114">
        <v>0</v>
      </c>
      <c r="G219" s="114">
        <v>0</v>
      </c>
      <c r="H219" s="114">
        <v>0</v>
      </c>
      <c r="I219" s="114">
        <v>0</v>
      </c>
      <c r="J219" s="114">
        <v>0</v>
      </c>
      <c r="K219" s="114">
        <v>0</v>
      </c>
      <c r="L219" s="114">
        <v>0</v>
      </c>
      <c r="M219" s="114">
        <v>0</v>
      </c>
      <c r="N219" s="114">
        <v>0</v>
      </c>
      <c r="O219" s="114">
        <v>0</v>
      </c>
      <c r="P219" s="114">
        <v>0</v>
      </c>
      <c r="Q219" s="114">
        <v>0</v>
      </c>
      <c r="R219" s="114">
        <v>0</v>
      </c>
      <c r="S219" s="114">
        <v>0</v>
      </c>
      <c r="T219" s="114">
        <v>0</v>
      </c>
      <c r="U219" s="114">
        <v>0</v>
      </c>
      <c r="V219" s="114">
        <v>0</v>
      </c>
      <c r="W219" s="114">
        <v>0</v>
      </c>
      <c r="X219" s="114">
        <v>0</v>
      </c>
      <c r="Y219" s="114">
        <v>0</v>
      </c>
      <c r="Z219" s="114">
        <v>0</v>
      </c>
      <c r="AA219" s="114">
        <v>0</v>
      </c>
      <c r="AB219" s="114">
        <v>0</v>
      </c>
      <c r="AC219" s="114">
        <v>0</v>
      </c>
      <c r="AD219" s="114">
        <v>0</v>
      </c>
      <c r="AE219" s="114">
        <v>0</v>
      </c>
      <c r="AF219" s="114">
        <v>0</v>
      </c>
      <c r="AG219" s="114">
        <v>0</v>
      </c>
      <c r="AH219" s="114">
        <v>0</v>
      </c>
      <c r="AI219" s="114">
        <v>0</v>
      </c>
      <c r="AJ219" s="115">
        <f t="shared" si="3"/>
        <v>0</v>
      </c>
      <c r="AM219" s="122"/>
    </row>
    <row r="220" spans="1:39" ht="20.100000000000001" customHeight="1">
      <c r="A220" s="111">
        <v>634</v>
      </c>
      <c r="B220" s="112" t="s">
        <v>895</v>
      </c>
      <c r="C220" s="113" t="s">
        <v>14927</v>
      </c>
      <c r="D220" s="114">
        <v>0</v>
      </c>
      <c r="E220" s="114">
        <v>0</v>
      </c>
      <c r="F220" s="114">
        <v>0</v>
      </c>
      <c r="G220" s="114">
        <v>0</v>
      </c>
      <c r="H220" s="114">
        <v>0</v>
      </c>
      <c r="I220" s="114">
        <v>0</v>
      </c>
      <c r="J220" s="114">
        <v>0</v>
      </c>
      <c r="K220" s="114">
        <v>0</v>
      </c>
      <c r="L220" s="114">
        <v>0</v>
      </c>
      <c r="M220" s="114">
        <v>0</v>
      </c>
      <c r="N220" s="114">
        <v>0</v>
      </c>
      <c r="O220" s="114">
        <v>0</v>
      </c>
      <c r="P220" s="114">
        <v>0</v>
      </c>
      <c r="Q220" s="114">
        <v>0</v>
      </c>
      <c r="R220" s="114">
        <v>0</v>
      </c>
      <c r="S220" s="114">
        <v>0</v>
      </c>
      <c r="T220" s="114">
        <v>0</v>
      </c>
      <c r="U220" s="114">
        <v>0</v>
      </c>
      <c r="V220" s="114">
        <v>0</v>
      </c>
      <c r="W220" s="114">
        <v>0</v>
      </c>
      <c r="X220" s="114">
        <v>0</v>
      </c>
      <c r="Y220" s="114">
        <v>0</v>
      </c>
      <c r="Z220" s="114">
        <v>0</v>
      </c>
      <c r="AA220" s="114">
        <v>0</v>
      </c>
      <c r="AB220" s="114">
        <v>0</v>
      </c>
      <c r="AC220" s="114">
        <v>0</v>
      </c>
      <c r="AD220" s="114">
        <v>0</v>
      </c>
      <c r="AE220" s="114">
        <v>0</v>
      </c>
      <c r="AF220" s="114">
        <v>0</v>
      </c>
      <c r="AG220" s="114">
        <v>0</v>
      </c>
      <c r="AH220" s="114">
        <v>0</v>
      </c>
      <c r="AI220" s="114">
        <v>0</v>
      </c>
      <c r="AJ220" s="115">
        <f t="shared" si="3"/>
        <v>0</v>
      </c>
      <c r="AM220" s="122"/>
    </row>
    <row r="221" spans="1:39" ht="20.100000000000001" customHeight="1">
      <c r="A221" s="111">
        <v>650</v>
      </c>
      <c r="B221" s="112" t="s">
        <v>246</v>
      </c>
      <c r="C221" s="116" t="s">
        <v>14927</v>
      </c>
      <c r="D221" s="114">
        <v>0</v>
      </c>
      <c r="E221" s="114">
        <v>0</v>
      </c>
      <c r="F221" s="114">
        <v>0</v>
      </c>
      <c r="G221" s="114">
        <v>82663.259999999995</v>
      </c>
      <c r="H221" s="114">
        <v>0</v>
      </c>
      <c r="I221" s="114">
        <v>0</v>
      </c>
      <c r="J221" s="114">
        <v>0</v>
      </c>
      <c r="K221" s="114">
        <v>0</v>
      </c>
      <c r="L221" s="114">
        <v>0</v>
      </c>
      <c r="M221" s="114">
        <v>0</v>
      </c>
      <c r="N221" s="114">
        <v>0</v>
      </c>
      <c r="O221" s="114">
        <v>0</v>
      </c>
      <c r="P221" s="114">
        <v>0</v>
      </c>
      <c r="Q221" s="114">
        <v>0</v>
      </c>
      <c r="R221" s="114">
        <v>0</v>
      </c>
      <c r="S221" s="114">
        <v>0</v>
      </c>
      <c r="T221" s="114">
        <v>0</v>
      </c>
      <c r="U221" s="114">
        <v>0</v>
      </c>
      <c r="V221" s="114">
        <v>0</v>
      </c>
      <c r="W221" s="114">
        <v>0</v>
      </c>
      <c r="X221" s="114">
        <v>0</v>
      </c>
      <c r="Y221" s="114">
        <v>0</v>
      </c>
      <c r="Z221" s="114">
        <v>0</v>
      </c>
      <c r="AA221" s="114">
        <v>0</v>
      </c>
      <c r="AB221" s="114">
        <v>0</v>
      </c>
      <c r="AC221" s="114">
        <v>0</v>
      </c>
      <c r="AD221" s="114">
        <v>0</v>
      </c>
      <c r="AE221" s="114">
        <v>0</v>
      </c>
      <c r="AF221" s="114">
        <v>0</v>
      </c>
      <c r="AG221" s="114">
        <v>0</v>
      </c>
      <c r="AH221" s="114">
        <v>0</v>
      </c>
      <c r="AI221" s="114">
        <v>0</v>
      </c>
      <c r="AJ221" s="115">
        <f t="shared" si="3"/>
        <v>82663.259999999995</v>
      </c>
      <c r="AM221" s="122"/>
    </row>
    <row r="222" spans="1:39" ht="20.100000000000001" customHeight="1">
      <c r="A222" s="111">
        <v>660</v>
      </c>
      <c r="B222" s="112" t="s">
        <v>247</v>
      </c>
      <c r="C222" s="113" t="s">
        <v>14927</v>
      </c>
      <c r="D222" s="114">
        <v>1910.85</v>
      </c>
      <c r="E222" s="114">
        <v>0</v>
      </c>
      <c r="F222" s="114">
        <v>31967223.109999999</v>
      </c>
      <c r="G222" s="114">
        <v>270337.27</v>
      </c>
      <c r="H222" s="114">
        <v>0</v>
      </c>
      <c r="I222" s="114">
        <v>0</v>
      </c>
      <c r="J222" s="114">
        <v>2076466.99</v>
      </c>
      <c r="K222" s="114">
        <v>711.72</v>
      </c>
      <c r="L222" s="114">
        <v>0</v>
      </c>
      <c r="M222" s="114">
        <v>0</v>
      </c>
      <c r="N222" s="114">
        <v>0</v>
      </c>
      <c r="O222" s="114">
        <v>0</v>
      </c>
      <c r="P222" s="114">
        <v>0</v>
      </c>
      <c r="Q222" s="114">
        <v>0</v>
      </c>
      <c r="R222" s="114">
        <v>0</v>
      </c>
      <c r="S222" s="114">
        <v>0</v>
      </c>
      <c r="T222" s="114">
        <v>0</v>
      </c>
      <c r="U222" s="114">
        <v>0</v>
      </c>
      <c r="V222" s="114">
        <v>0</v>
      </c>
      <c r="W222" s="114">
        <v>0</v>
      </c>
      <c r="X222" s="114">
        <v>0</v>
      </c>
      <c r="Y222" s="114">
        <v>0</v>
      </c>
      <c r="Z222" s="114">
        <v>0</v>
      </c>
      <c r="AA222" s="114">
        <v>0</v>
      </c>
      <c r="AB222" s="114">
        <v>0</v>
      </c>
      <c r="AC222" s="114">
        <v>0</v>
      </c>
      <c r="AD222" s="114">
        <v>0</v>
      </c>
      <c r="AE222" s="114">
        <v>0</v>
      </c>
      <c r="AF222" s="114">
        <v>0</v>
      </c>
      <c r="AG222" s="114">
        <v>0</v>
      </c>
      <c r="AH222" s="114">
        <v>0</v>
      </c>
      <c r="AI222" s="114">
        <v>0</v>
      </c>
      <c r="AJ222" s="115">
        <f t="shared" si="3"/>
        <v>34316649.939999998</v>
      </c>
      <c r="AM222" s="122"/>
    </row>
    <row r="223" spans="1:39" ht="20.100000000000001" customHeight="1">
      <c r="A223" s="111">
        <v>661</v>
      </c>
      <c r="B223" s="112" t="s">
        <v>248</v>
      </c>
      <c r="C223" s="113" t="s">
        <v>14927</v>
      </c>
      <c r="D223" s="114">
        <v>0</v>
      </c>
      <c r="E223" s="114">
        <v>0</v>
      </c>
      <c r="F223" s="114">
        <v>6321</v>
      </c>
      <c r="G223" s="114">
        <v>22285.15</v>
      </c>
      <c r="H223" s="114">
        <v>0</v>
      </c>
      <c r="I223" s="114">
        <v>0</v>
      </c>
      <c r="J223" s="114">
        <v>0</v>
      </c>
      <c r="K223" s="114">
        <v>0</v>
      </c>
      <c r="L223" s="114">
        <v>0</v>
      </c>
      <c r="M223" s="114">
        <v>0</v>
      </c>
      <c r="N223" s="114">
        <v>0</v>
      </c>
      <c r="O223" s="114">
        <v>0</v>
      </c>
      <c r="P223" s="114">
        <v>0</v>
      </c>
      <c r="Q223" s="114">
        <v>0</v>
      </c>
      <c r="R223" s="114">
        <v>0</v>
      </c>
      <c r="S223" s="114">
        <v>0</v>
      </c>
      <c r="T223" s="114">
        <v>0</v>
      </c>
      <c r="U223" s="114">
        <v>0</v>
      </c>
      <c r="V223" s="114">
        <v>0</v>
      </c>
      <c r="W223" s="114">
        <v>0</v>
      </c>
      <c r="X223" s="114">
        <v>0</v>
      </c>
      <c r="Y223" s="114">
        <v>0</v>
      </c>
      <c r="Z223" s="114">
        <v>0</v>
      </c>
      <c r="AA223" s="114">
        <v>0</v>
      </c>
      <c r="AB223" s="114">
        <v>0</v>
      </c>
      <c r="AC223" s="114">
        <v>0</v>
      </c>
      <c r="AD223" s="114">
        <v>0</v>
      </c>
      <c r="AE223" s="114">
        <v>0</v>
      </c>
      <c r="AF223" s="114">
        <v>0</v>
      </c>
      <c r="AG223" s="114">
        <v>0</v>
      </c>
      <c r="AH223" s="114">
        <v>0</v>
      </c>
      <c r="AI223" s="114">
        <v>0</v>
      </c>
      <c r="AJ223" s="115">
        <f t="shared" si="3"/>
        <v>28606.15</v>
      </c>
      <c r="AM223" s="122"/>
    </row>
    <row r="224" spans="1:39" ht="20.100000000000001" customHeight="1">
      <c r="A224" s="111">
        <v>670</v>
      </c>
      <c r="B224" s="112" t="s">
        <v>249</v>
      </c>
      <c r="C224" s="113" t="s">
        <v>14927</v>
      </c>
      <c r="D224" s="114">
        <v>0</v>
      </c>
      <c r="E224" s="114">
        <v>0</v>
      </c>
      <c r="F224" s="114">
        <v>18509206.550000001</v>
      </c>
      <c r="G224" s="114">
        <v>858465.74</v>
      </c>
      <c r="H224" s="114">
        <v>0</v>
      </c>
      <c r="I224" s="114">
        <v>68815.710000000006</v>
      </c>
      <c r="J224" s="114">
        <v>6758188.0100000007</v>
      </c>
      <c r="K224" s="114">
        <v>100</v>
      </c>
      <c r="L224" s="114">
        <v>0</v>
      </c>
      <c r="M224" s="114">
        <v>0</v>
      </c>
      <c r="N224" s="114">
        <v>3091.01</v>
      </c>
      <c r="O224" s="114">
        <v>0</v>
      </c>
      <c r="P224" s="114">
        <v>0</v>
      </c>
      <c r="Q224" s="114">
        <v>0</v>
      </c>
      <c r="R224" s="114">
        <v>0</v>
      </c>
      <c r="S224" s="114">
        <v>0</v>
      </c>
      <c r="T224" s="114">
        <v>0</v>
      </c>
      <c r="U224" s="114">
        <v>0</v>
      </c>
      <c r="V224" s="114">
        <v>0</v>
      </c>
      <c r="W224" s="114">
        <v>0</v>
      </c>
      <c r="X224" s="114">
        <v>0</v>
      </c>
      <c r="Y224" s="114">
        <v>0</v>
      </c>
      <c r="Z224" s="114">
        <v>0</v>
      </c>
      <c r="AA224" s="114">
        <v>0</v>
      </c>
      <c r="AB224" s="114">
        <v>0</v>
      </c>
      <c r="AC224" s="114">
        <v>0</v>
      </c>
      <c r="AD224" s="114">
        <v>0</v>
      </c>
      <c r="AE224" s="114">
        <v>0</v>
      </c>
      <c r="AF224" s="114">
        <v>0</v>
      </c>
      <c r="AG224" s="114">
        <v>0</v>
      </c>
      <c r="AH224" s="114">
        <v>0</v>
      </c>
      <c r="AI224" s="114">
        <v>0</v>
      </c>
      <c r="AJ224" s="115">
        <f t="shared" si="3"/>
        <v>26197867.020000003</v>
      </c>
      <c r="AM224" s="122"/>
    </row>
    <row r="225" spans="1:39" ht="20.100000000000001" customHeight="1">
      <c r="A225" s="111">
        <v>680</v>
      </c>
      <c r="B225" s="112" t="s">
        <v>896</v>
      </c>
      <c r="C225" s="113" t="s">
        <v>14927</v>
      </c>
      <c r="D225" s="114">
        <v>0</v>
      </c>
      <c r="E225" s="114">
        <v>0</v>
      </c>
      <c r="F225" s="114">
        <v>0</v>
      </c>
      <c r="G225" s="114">
        <v>71359.510000000009</v>
      </c>
      <c r="H225" s="114">
        <v>0</v>
      </c>
      <c r="I225" s="114">
        <v>585.28</v>
      </c>
      <c r="J225" s="114">
        <v>0</v>
      </c>
      <c r="K225" s="114">
        <v>0</v>
      </c>
      <c r="L225" s="114">
        <v>0</v>
      </c>
      <c r="M225" s="114">
        <v>0</v>
      </c>
      <c r="N225" s="114">
        <v>52.98</v>
      </c>
      <c r="O225" s="114">
        <v>0</v>
      </c>
      <c r="P225" s="114">
        <v>0</v>
      </c>
      <c r="Q225" s="114">
        <v>0</v>
      </c>
      <c r="R225" s="114">
        <v>0</v>
      </c>
      <c r="S225" s="114">
        <v>0</v>
      </c>
      <c r="T225" s="114">
        <v>0</v>
      </c>
      <c r="U225" s="114">
        <v>0</v>
      </c>
      <c r="V225" s="114">
        <v>0</v>
      </c>
      <c r="W225" s="114">
        <v>0</v>
      </c>
      <c r="X225" s="114">
        <v>0</v>
      </c>
      <c r="Y225" s="114">
        <v>0</v>
      </c>
      <c r="Z225" s="114">
        <v>0</v>
      </c>
      <c r="AA225" s="114">
        <v>0</v>
      </c>
      <c r="AB225" s="114">
        <v>0</v>
      </c>
      <c r="AC225" s="114">
        <v>0</v>
      </c>
      <c r="AD225" s="114">
        <v>0</v>
      </c>
      <c r="AE225" s="114">
        <v>0</v>
      </c>
      <c r="AF225" s="114">
        <v>0</v>
      </c>
      <c r="AG225" s="114">
        <v>0</v>
      </c>
      <c r="AH225" s="114">
        <v>0</v>
      </c>
      <c r="AI225" s="114">
        <v>0</v>
      </c>
      <c r="AJ225" s="115">
        <f t="shared" si="3"/>
        <v>71997.77</v>
      </c>
      <c r="AM225" s="122"/>
    </row>
    <row r="226" spans="1:39" ht="20.100000000000001" customHeight="1">
      <c r="A226" s="111">
        <v>681</v>
      </c>
      <c r="B226" s="112" t="s">
        <v>251</v>
      </c>
      <c r="C226" s="113" t="s">
        <v>14927</v>
      </c>
      <c r="D226" s="114">
        <v>0</v>
      </c>
      <c r="E226" s="114">
        <v>0</v>
      </c>
      <c r="F226" s="114">
        <v>0</v>
      </c>
      <c r="G226" s="114">
        <v>0</v>
      </c>
      <c r="H226" s="114">
        <v>0</v>
      </c>
      <c r="I226" s="114">
        <v>0</v>
      </c>
      <c r="J226" s="114">
        <v>0</v>
      </c>
      <c r="K226" s="114">
        <v>0</v>
      </c>
      <c r="L226" s="114">
        <v>0</v>
      </c>
      <c r="M226" s="114">
        <v>0</v>
      </c>
      <c r="N226" s="114">
        <v>0</v>
      </c>
      <c r="O226" s="114">
        <v>0</v>
      </c>
      <c r="P226" s="114">
        <v>0</v>
      </c>
      <c r="Q226" s="114">
        <v>0</v>
      </c>
      <c r="R226" s="114">
        <v>0</v>
      </c>
      <c r="S226" s="114">
        <v>0</v>
      </c>
      <c r="T226" s="114">
        <v>0</v>
      </c>
      <c r="U226" s="114">
        <v>0</v>
      </c>
      <c r="V226" s="114">
        <v>0</v>
      </c>
      <c r="W226" s="114">
        <v>0</v>
      </c>
      <c r="X226" s="114">
        <v>0</v>
      </c>
      <c r="Y226" s="114">
        <v>0</v>
      </c>
      <c r="Z226" s="114">
        <v>0</v>
      </c>
      <c r="AA226" s="114">
        <v>0</v>
      </c>
      <c r="AB226" s="114">
        <v>0</v>
      </c>
      <c r="AC226" s="114">
        <v>0</v>
      </c>
      <c r="AD226" s="114">
        <v>0</v>
      </c>
      <c r="AE226" s="114">
        <v>0</v>
      </c>
      <c r="AF226" s="114">
        <v>0</v>
      </c>
      <c r="AG226" s="114">
        <v>0</v>
      </c>
      <c r="AH226" s="114">
        <v>0</v>
      </c>
      <c r="AI226" s="114">
        <v>0</v>
      </c>
      <c r="AJ226" s="115">
        <f t="shared" si="3"/>
        <v>0</v>
      </c>
      <c r="AM226" s="122"/>
    </row>
    <row r="227" spans="1:39" ht="20.100000000000001" customHeight="1">
      <c r="A227" s="111">
        <v>682</v>
      </c>
      <c r="B227" s="112" t="s">
        <v>897</v>
      </c>
      <c r="C227" s="113" t="s">
        <v>14927</v>
      </c>
      <c r="D227" s="114">
        <v>0</v>
      </c>
      <c r="E227" s="114">
        <v>0</v>
      </c>
      <c r="F227" s="114">
        <v>0</v>
      </c>
      <c r="G227" s="114">
        <v>41296.1</v>
      </c>
      <c r="H227" s="114">
        <v>0</v>
      </c>
      <c r="I227" s="114">
        <v>50</v>
      </c>
      <c r="J227" s="114">
        <v>3087000</v>
      </c>
      <c r="K227" s="114">
        <v>0</v>
      </c>
      <c r="L227" s="114">
        <v>0</v>
      </c>
      <c r="M227" s="114">
        <v>0</v>
      </c>
      <c r="N227" s="114">
        <v>0</v>
      </c>
      <c r="O227" s="114">
        <v>0</v>
      </c>
      <c r="P227" s="114">
        <v>0</v>
      </c>
      <c r="Q227" s="114">
        <v>0</v>
      </c>
      <c r="R227" s="114">
        <v>0</v>
      </c>
      <c r="S227" s="114">
        <v>0</v>
      </c>
      <c r="T227" s="114">
        <v>0</v>
      </c>
      <c r="U227" s="114">
        <v>0</v>
      </c>
      <c r="V227" s="114">
        <v>0</v>
      </c>
      <c r="W227" s="114">
        <v>0</v>
      </c>
      <c r="X227" s="114">
        <v>0</v>
      </c>
      <c r="Y227" s="114">
        <v>0</v>
      </c>
      <c r="Z227" s="114">
        <v>0</v>
      </c>
      <c r="AA227" s="114">
        <v>0</v>
      </c>
      <c r="AB227" s="114">
        <v>0</v>
      </c>
      <c r="AC227" s="114">
        <v>0</v>
      </c>
      <c r="AD227" s="114">
        <v>0</v>
      </c>
      <c r="AE227" s="114">
        <v>0</v>
      </c>
      <c r="AF227" s="114">
        <v>0</v>
      </c>
      <c r="AG227" s="114">
        <v>0</v>
      </c>
      <c r="AH227" s="114">
        <v>0</v>
      </c>
      <c r="AI227" s="114">
        <v>0</v>
      </c>
      <c r="AJ227" s="115">
        <f t="shared" si="3"/>
        <v>3128346.1</v>
      </c>
      <c r="AM227" s="122"/>
    </row>
    <row r="228" spans="1:39" ht="20.100000000000001" customHeight="1">
      <c r="A228" s="111">
        <v>683</v>
      </c>
      <c r="B228" s="112" t="s">
        <v>898</v>
      </c>
      <c r="C228" s="113" t="s">
        <v>14927</v>
      </c>
      <c r="D228" s="114">
        <v>0</v>
      </c>
      <c r="E228" s="114">
        <v>0</v>
      </c>
      <c r="F228" s="114">
        <v>0</v>
      </c>
      <c r="G228" s="114">
        <v>0</v>
      </c>
      <c r="H228" s="114">
        <v>0</v>
      </c>
      <c r="I228" s="114">
        <v>100</v>
      </c>
      <c r="J228" s="114">
        <v>1366935.61</v>
      </c>
      <c r="K228" s="114">
        <v>16001.220000000001</v>
      </c>
      <c r="L228" s="114">
        <v>0</v>
      </c>
      <c r="M228" s="114">
        <v>0</v>
      </c>
      <c r="N228" s="114">
        <v>47541.39</v>
      </c>
      <c r="O228" s="114">
        <v>0</v>
      </c>
      <c r="P228" s="114">
        <v>0</v>
      </c>
      <c r="Q228" s="114">
        <v>0</v>
      </c>
      <c r="R228" s="114">
        <v>0</v>
      </c>
      <c r="S228" s="114">
        <v>0</v>
      </c>
      <c r="T228" s="114">
        <v>0</v>
      </c>
      <c r="U228" s="114">
        <v>0</v>
      </c>
      <c r="V228" s="114">
        <v>0</v>
      </c>
      <c r="W228" s="114">
        <v>0</v>
      </c>
      <c r="X228" s="114">
        <v>0</v>
      </c>
      <c r="Y228" s="114">
        <v>0</v>
      </c>
      <c r="Z228" s="114">
        <v>0</v>
      </c>
      <c r="AA228" s="114">
        <v>0</v>
      </c>
      <c r="AB228" s="114">
        <v>0</v>
      </c>
      <c r="AC228" s="114">
        <v>0</v>
      </c>
      <c r="AD228" s="114">
        <v>0</v>
      </c>
      <c r="AE228" s="114">
        <v>0</v>
      </c>
      <c r="AF228" s="114">
        <v>0</v>
      </c>
      <c r="AG228" s="114">
        <v>0</v>
      </c>
      <c r="AH228" s="114">
        <v>0</v>
      </c>
      <c r="AI228" s="114">
        <v>0</v>
      </c>
      <c r="AJ228" s="115">
        <f t="shared" si="3"/>
        <v>1430578.22</v>
      </c>
      <c r="AM228" s="122"/>
    </row>
    <row r="229" spans="1:39" ht="20.100000000000001" customHeight="1">
      <c r="A229" s="111">
        <v>716</v>
      </c>
      <c r="B229" s="112" t="s">
        <v>899</v>
      </c>
      <c r="C229" s="116" t="s">
        <v>14927</v>
      </c>
      <c r="D229" s="114">
        <v>0</v>
      </c>
      <c r="E229" s="114">
        <v>0</v>
      </c>
      <c r="F229" s="114">
        <v>0</v>
      </c>
      <c r="G229" s="114">
        <v>0</v>
      </c>
      <c r="H229" s="114">
        <v>0</v>
      </c>
      <c r="I229" s="114">
        <v>0</v>
      </c>
      <c r="J229" s="114">
        <v>0</v>
      </c>
      <c r="K229" s="114">
        <v>0</v>
      </c>
      <c r="L229" s="114">
        <v>0</v>
      </c>
      <c r="M229" s="114">
        <v>0</v>
      </c>
      <c r="N229" s="114">
        <v>0</v>
      </c>
      <c r="O229" s="114">
        <v>0</v>
      </c>
      <c r="P229" s="114">
        <v>0</v>
      </c>
      <c r="Q229" s="114">
        <v>0</v>
      </c>
      <c r="R229" s="114">
        <v>0</v>
      </c>
      <c r="S229" s="114">
        <v>0</v>
      </c>
      <c r="T229" s="114">
        <v>0</v>
      </c>
      <c r="U229" s="114">
        <v>0</v>
      </c>
      <c r="V229" s="114">
        <v>0</v>
      </c>
      <c r="W229" s="114">
        <v>0</v>
      </c>
      <c r="X229" s="114">
        <v>0</v>
      </c>
      <c r="Y229" s="114">
        <v>0</v>
      </c>
      <c r="Z229" s="114">
        <v>0</v>
      </c>
      <c r="AA229" s="114">
        <v>0</v>
      </c>
      <c r="AB229" s="114">
        <v>0</v>
      </c>
      <c r="AC229" s="114">
        <v>0</v>
      </c>
      <c r="AD229" s="114">
        <v>0</v>
      </c>
      <c r="AE229" s="114">
        <v>0</v>
      </c>
      <c r="AF229" s="114">
        <v>0</v>
      </c>
      <c r="AG229" s="114">
        <v>0</v>
      </c>
      <c r="AH229" s="114">
        <v>0</v>
      </c>
      <c r="AI229" s="114">
        <v>0</v>
      </c>
      <c r="AJ229" s="115">
        <f t="shared" si="3"/>
        <v>0</v>
      </c>
      <c r="AM229" s="122"/>
    </row>
    <row r="230" spans="1:39" ht="20.100000000000001" customHeight="1">
      <c r="A230" s="111">
        <v>718</v>
      </c>
      <c r="B230" s="112" t="s">
        <v>255</v>
      </c>
      <c r="C230" s="113" t="s">
        <v>14927</v>
      </c>
      <c r="D230" s="114">
        <v>0</v>
      </c>
      <c r="E230" s="114">
        <v>0</v>
      </c>
      <c r="F230" s="114">
        <v>0</v>
      </c>
      <c r="G230" s="114">
        <v>0</v>
      </c>
      <c r="H230" s="114">
        <v>0</v>
      </c>
      <c r="I230" s="114">
        <v>0</v>
      </c>
      <c r="J230" s="114">
        <v>0</v>
      </c>
      <c r="K230" s="114">
        <v>0</v>
      </c>
      <c r="L230" s="114">
        <v>0</v>
      </c>
      <c r="M230" s="114">
        <v>0</v>
      </c>
      <c r="N230" s="114">
        <v>0</v>
      </c>
      <c r="O230" s="114">
        <v>0</v>
      </c>
      <c r="P230" s="114">
        <v>0</v>
      </c>
      <c r="Q230" s="114">
        <v>0</v>
      </c>
      <c r="R230" s="114">
        <v>0</v>
      </c>
      <c r="S230" s="114">
        <v>0</v>
      </c>
      <c r="T230" s="114">
        <v>0</v>
      </c>
      <c r="U230" s="114">
        <v>0</v>
      </c>
      <c r="V230" s="114">
        <v>0</v>
      </c>
      <c r="W230" s="114">
        <v>0</v>
      </c>
      <c r="X230" s="114">
        <v>0</v>
      </c>
      <c r="Y230" s="114">
        <v>0</v>
      </c>
      <c r="Z230" s="114">
        <v>0</v>
      </c>
      <c r="AA230" s="114">
        <v>0</v>
      </c>
      <c r="AB230" s="114">
        <v>0</v>
      </c>
      <c r="AC230" s="114">
        <v>0</v>
      </c>
      <c r="AD230" s="114">
        <v>0</v>
      </c>
      <c r="AE230" s="114">
        <v>0</v>
      </c>
      <c r="AF230" s="114">
        <v>0</v>
      </c>
      <c r="AG230" s="114">
        <v>0</v>
      </c>
      <c r="AH230" s="114">
        <v>0</v>
      </c>
      <c r="AI230" s="114">
        <v>0</v>
      </c>
      <c r="AJ230" s="115">
        <f t="shared" si="3"/>
        <v>0</v>
      </c>
      <c r="AM230" s="122"/>
    </row>
    <row r="231" spans="1:39" ht="20.100000000000001" customHeight="1">
      <c r="A231" s="111">
        <v>761</v>
      </c>
      <c r="B231" s="112" t="s">
        <v>900</v>
      </c>
      <c r="C231" s="113" t="s">
        <v>14927</v>
      </c>
      <c r="D231" s="114">
        <v>0</v>
      </c>
      <c r="E231" s="114">
        <v>0</v>
      </c>
      <c r="F231" s="114">
        <v>0</v>
      </c>
      <c r="G231" s="114">
        <v>0</v>
      </c>
      <c r="H231" s="114">
        <v>0</v>
      </c>
      <c r="I231" s="114">
        <v>0</v>
      </c>
      <c r="J231" s="114">
        <v>0</v>
      </c>
      <c r="K231" s="114">
        <v>0</v>
      </c>
      <c r="L231" s="114">
        <v>0</v>
      </c>
      <c r="M231" s="114">
        <v>0</v>
      </c>
      <c r="N231" s="114">
        <v>0</v>
      </c>
      <c r="O231" s="114">
        <v>0</v>
      </c>
      <c r="P231" s="114">
        <v>0</v>
      </c>
      <c r="Q231" s="114">
        <v>0</v>
      </c>
      <c r="R231" s="114">
        <v>0</v>
      </c>
      <c r="S231" s="114">
        <v>0</v>
      </c>
      <c r="T231" s="114">
        <v>0</v>
      </c>
      <c r="U231" s="114">
        <v>0</v>
      </c>
      <c r="V231" s="114">
        <v>0</v>
      </c>
      <c r="W231" s="114">
        <v>0</v>
      </c>
      <c r="X231" s="114">
        <v>0</v>
      </c>
      <c r="Y231" s="114">
        <v>0</v>
      </c>
      <c r="Z231" s="114">
        <v>0</v>
      </c>
      <c r="AA231" s="114">
        <v>0</v>
      </c>
      <c r="AB231" s="114">
        <v>0</v>
      </c>
      <c r="AC231" s="114">
        <v>0</v>
      </c>
      <c r="AD231" s="114">
        <v>0</v>
      </c>
      <c r="AE231" s="114">
        <v>0</v>
      </c>
      <c r="AF231" s="114">
        <v>0</v>
      </c>
      <c r="AG231" s="114">
        <v>0</v>
      </c>
      <c r="AH231" s="114">
        <v>0</v>
      </c>
      <c r="AI231" s="114">
        <v>0</v>
      </c>
      <c r="AJ231" s="115">
        <f t="shared" si="3"/>
        <v>0</v>
      </c>
      <c r="AM231" s="122"/>
    </row>
    <row r="232" spans="1:39" ht="20.100000000000001" customHeight="1">
      <c r="A232" s="111">
        <v>781</v>
      </c>
      <c r="B232" s="112" t="s">
        <v>901</v>
      </c>
      <c r="C232" s="113" t="s">
        <v>14927</v>
      </c>
      <c r="D232" s="114">
        <v>0</v>
      </c>
      <c r="E232" s="114">
        <v>0</v>
      </c>
      <c r="F232" s="114">
        <v>0</v>
      </c>
      <c r="G232" s="114">
        <v>0</v>
      </c>
      <c r="H232" s="114">
        <v>0</v>
      </c>
      <c r="I232" s="114">
        <v>0</v>
      </c>
      <c r="J232" s="114">
        <v>0</v>
      </c>
      <c r="K232" s="114">
        <v>0</v>
      </c>
      <c r="L232" s="114">
        <v>0</v>
      </c>
      <c r="M232" s="114">
        <v>0</v>
      </c>
      <c r="N232" s="114">
        <v>0</v>
      </c>
      <c r="O232" s="114">
        <v>0</v>
      </c>
      <c r="P232" s="114">
        <v>0</v>
      </c>
      <c r="Q232" s="114">
        <v>0</v>
      </c>
      <c r="R232" s="114">
        <v>0</v>
      </c>
      <c r="S232" s="114">
        <v>0</v>
      </c>
      <c r="T232" s="114">
        <v>0</v>
      </c>
      <c r="U232" s="114">
        <v>0</v>
      </c>
      <c r="V232" s="114">
        <v>0</v>
      </c>
      <c r="W232" s="114">
        <v>0</v>
      </c>
      <c r="X232" s="114">
        <v>0</v>
      </c>
      <c r="Y232" s="114">
        <v>0</v>
      </c>
      <c r="Z232" s="114">
        <v>0</v>
      </c>
      <c r="AA232" s="114">
        <v>0</v>
      </c>
      <c r="AB232" s="114">
        <v>0</v>
      </c>
      <c r="AC232" s="114">
        <v>0</v>
      </c>
      <c r="AD232" s="114">
        <v>0</v>
      </c>
      <c r="AE232" s="114">
        <v>0</v>
      </c>
      <c r="AF232" s="114">
        <v>0</v>
      </c>
      <c r="AG232" s="114">
        <v>0</v>
      </c>
      <c r="AH232" s="114">
        <v>0</v>
      </c>
      <c r="AI232" s="114">
        <v>0</v>
      </c>
      <c r="AJ232" s="115">
        <f t="shared" si="3"/>
        <v>0</v>
      </c>
      <c r="AM232" s="122"/>
    </row>
    <row r="233" spans="1:39" ht="20.100000000000001" customHeight="1">
      <c r="A233" s="111">
        <v>802</v>
      </c>
      <c r="B233" s="112" t="s">
        <v>902</v>
      </c>
      <c r="C233" s="113" t="s">
        <v>14927</v>
      </c>
      <c r="D233" s="114">
        <v>0</v>
      </c>
      <c r="E233" s="114">
        <v>0</v>
      </c>
      <c r="F233" s="114">
        <v>0</v>
      </c>
      <c r="G233" s="114">
        <v>0</v>
      </c>
      <c r="H233" s="114">
        <v>0</v>
      </c>
      <c r="I233" s="114">
        <v>0</v>
      </c>
      <c r="J233" s="114">
        <v>0</v>
      </c>
      <c r="K233" s="114">
        <v>0</v>
      </c>
      <c r="L233" s="114">
        <v>0</v>
      </c>
      <c r="M233" s="114">
        <v>0</v>
      </c>
      <c r="N233" s="114">
        <v>0</v>
      </c>
      <c r="O233" s="114">
        <v>0</v>
      </c>
      <c r="P233" s="114">
        <v>0</v>
      </c>
      <c r="Q233" s="114">
        <v>0</v>
      </c>
      <c r="R233" s="114">
        <v>0</v>
      </c>
      <c r="S233" s="114">
        <v>0</v>
      </c>
      <c r="T233" s="114">
        <v>0</v>
      </c>
      <c r="U233" s="114">
        <v>0</v>
      </c>
      <c r="V233" s="114">
        <v>0</v>
      </c>
      <c r="W233" s="114">
        <v>0</v>
      </c>
      <c r="X233" s="114">
        <v>0</v>
      </c>
      <c r="Y233" s="114">
        <v>0</v>
      </c>
      <c r="Z233" s="114">
        <v>0</v>
      </c>
      <c r="AA233" s="114">
        <v>0</v>
      </c>
      <c r="AB233" s="114">
        <v>0</v>
      </c>
      <c r="AC233" s="114">
        <v>0</v>
      </c>
      <c r="AD233" s="114">
        <v>0</v>
      </c>
      <c r="AE233" s="114">
        <v>0</v>
      </c>
      <c r="AF233" s="114">
        <v>0</v>
      </c>
      <c r="AG233" s="114">
        <v>0</v>
      </c>
      <c r="AH233" s="114">
        <v>0</v>
      </c>
      <c r="AI233" s="114">
        <v>0</v>
      </c>
      <c r="AJ233" s="115">
        <f t="shared" si="3"/>
        <v>0</v>
      </c>
      <c r="AM233" s="122"/>
    </row>
    <row r="234" spans="1:39" ht="20.100000000000001" customHeight="1">
      <c r="A234" s="111">
        <v>821</v>
      </c>
      <c r="B234" s="112" t="s">
        <v>903</v>
      </c>
      <c r="C234" s="113" t="s">
        <v>14927</v>
      </c>
      <c r="D234" s="114">
        <v>0</v>
      </c>
      <c r="E234" s="114">
        <v>0</v>
      </c>
      <c r="F234" s="114">
        <v>0</v>
      </c>
      <c r="G234" s="114">
        <v>0</v>
      </c>
      <c r="H234" s="114">
        <v>0</v>
      </c>
      <c r="I234" s="114">
        <v>0</v>
      </c>
      <c r="J234" s="114">
        <v>0</v>
      </c>
      <c r="K234" s="114">
        <v>0</v>
      </c>
      <c r="L234" s="114">
        <v>0</v>
      </c>
      <c r="M234" s="114">
        <v>0</v>
      </c>
      <c r="N234" s="114">
        <v>0</v>
      </c>
      <c r="O234" s="114">
        <v>0</v>
      </c>
      <c r="P234" s="114">
        <v>0</v>
      </c>
      <c r="Q234" s="114">
        <v>0</v>
      </c>
      <c r="R234" s="114">
        <v>0</v>
      </c>
      <c r="S234" s="114">
        <v>0</v>
      </c>
      <c r="T234" s="114">
        <v>0</v>
      </c>
      <c r="U234" s="114">
        <v>0</v>
      </c>
      <c r="V234" s="114">
        <v>0</v>
      </c>
      <c r="W234" s="114">
        <v>0</v>
      </c>
      <c r="X234" s="114">
        <v>0</v>
      </c>
      <c r="Y234" s="114">
        <v>0</v>
      </c>
      <c r="Z234" s="114">
        <v>0</v>
      </c>
      <c r="AA234" s="114">
        <v>0</v>
      </c>
      <c r="AB234" s="114">
        <v>0</v>
      </c>
      <c r="AC234" s="114">
        <v>0</v>
      </c>
      <c r="AD234" s="114">
        <v>0</v>
      </c>
      <c r="AE234" s="114">
        <v>0</v>
      </c>
      <c r="AF234" s="114">
        <v>0</v>
      </c>
      <c r="AG234" s="114">
        <v>0</v>
      </c>
      <c r="AH234" s="114">
        <v>0</v>
      </c>
      <c r="AI234" s="114">
        <v>0</v>
      </c>
      <c r="AJ234" s="115">
        <f t="shared" si="3"/>
        <v>0</v>
      </c>
      <c r="AM234" s="122"/>
    </row>
    <row r="235" spans="1:39" ht="20.100000000000001" customHeight="1">
      <c r="A235" s="111">
        <v>831</v>
      </c>
      <c r="B235" s="112" t="s">
        <v>904</v>
      </c>
      <c r="C235" s="113" t="s">
        <v>14927</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c r="W235" s="114">
        <v>0</v>
      </c>
      <c r="X235" s="114">
        <v>0</v>
      </c>
      <c r="Y235" s="114">
        <v>0</v>
      </c>
      <c r="Z235" s="114">
        <v>0</v>
      </c>
      <c r="AA235" s="114">
        <v>0</v>
      </c>
      <c r="AB235" s="114">
        <v>0</v>
      </c>
      <c r="AC235" s="114">
        <v>0</v>
      </c>
      <c r="AD235" s="114">
        <v>0</v>
      </c>
      <c r="AE235" s="114">
        <v>0</v>
      </c>
      <c r="AF235" s="114">
        <v>0</v>
      </c>
      <c r="AG235" s="114">
        <v>0</v>
      </c>
      <c r="AH235" s="114">
        <v>0</v>
      </c>
      <c r="AI235" s="114">
        <v>0</v>
      </c>
      <c r="AJ235" s="115">
        <f t="shared" si="3"/>
        <v>0</v>
      </c>
      <c r="AM235" s="122"/>
    </row>
    <row r="236" spans="1:39" ht="20.100000000000001" customHeight="1">
      <c r="A236" s="111">
        <v>862</v>
      </c>
      <c r="B236" s="112" t="s">
        <v>905</v>
      </c>
      <c r="C236" s="113" t="s">
        <v>14927</v>
      </c>
      <c r="D236" s="114">
        <v>0</v>
      </c>
      <c r="E236" s="114">
        <v>0</v>
      </c>
      <c r="F236" s="114">
        <v>0</v>
      </c>
      <c r="G236" s="114">
        <v>0</v>
      </c>
      <c r="H236" s="114">
        <v>0</v>
      </c>
      <c r="I236" s="114">
        <v>6205.32</v>
      </c>
      <c r="J236" s="114">
        <v>624956.73</v>
      </c>
      <c r="K236" s="114">
        <v>0</v>
      </c>
      <c r="L236" s="114">
        <v>0</v>
      </c>
      <c r="M236" s="114">
        <v>0</v>
      </c>
      <c r="N236" s="114">
        <v>2530018.94</v>
      </c>
      <c r="O236" s="114">
        <v>0</v>
      </c>
      <c r="P236" s="114">
        <v>0</v>
      </c>
      <c r="Q236" s="114">
        <v>0</v>
      </c>
      <c r="R236" s="114">
        <v>0</v>
      </c>
      <c r="S236" s="114">
        <v>0</v>
      </c>
      <c r="T236" s="114">
        <v>505491.91</v>
      </c>
      <c r="U236" s="114">
        <v>0</v>
      </c>
      <c r="V236" s="114">
        <v>0</v>
      </c>
      <c r="W236" s="114">
        <v>0</v>
      </c>
      <c r="X236" s="114">
        <v>0</v>
      </c>
      <c r="Y236" s="114">
        <v>0</v>
      </c>
      <c r="Z236" s="114">
        <v>0</v>
      </c>
      <c r="AA236" s="114">
        <v>0</v>
      </c>
      <c r="AB236" s="114">
        <v>0</v>
      </c>
      <c r="AC236" s="114">
        <v>0</v>
      </c>
      <c r="AD236" s="114">
        <v>0</v>
      </c>
      <c r="AE236" s="114">
        <v>0</v>
      </c>
      <c r="AF236" s="114">
        <v>0</v>
      </c>
      <c r="AG236" s="114">
        <v>0</v>
      </c>
      <c r="AH236" s="114">
        <v>0</v>
      </c>
      <c r="AI236" s="114">
        <v>0</v>
      </c>
      <c r="AJ236" s="115">
        <f t="shared" si="3"/>
        <v>3666672.9</v>
      </c>
      <c r="AM236" s="122"/>
    </row>
    <row r="237" spans="1:39" ht="20.100000000000001" customHeight="1">
      <c r="A237" s="111">
        <v>865</v>
      </c>
      <c r="B237" s="112" t="s">
        <v>906</v>
      </c>
      <c r="C237" s="113" t="s">
        <v>14927</v>
      </c>
      <c r="D237" s="114">
        <v>0</v>
      </c>
      <c r="E237" s="114">
        <v>0</v>
      </c>
      <c r="F237" s="114">
        <v>0</v>
      </c>
      <c r="G237" s="114">
        <v>0</v>
      </c>
      <c r="H237" s="114">
        <v>0</v>
      </c>
      <c r="I237" s="114">
        <v>0</v>
      </c>
      <c r="J237" s="114">
        <v>0</v>
      </c>
      <c r="K237" s="114">
        <v>0</v>
      </c>
      <c r="L237" s="114">
        <v>0</v>
      </c>
      <c r="M237" s="114">
        <v>0</v>
      </c>
      <c r="N237" s="114">
        <v>0</v>
      </c>
      <c r="O237" s="114">
        <v>0</v>
      </c>
      <c r="P237" s="114">
        <v>0</v>
      </c>
      <c r="Q237" s="114">
        <v>0</v>
      </c>
      <c r="R237" s="114">
        <v>0</v>
      </c>
      <c r="S237" s="114">
        <v>0</v>
      </c>
      <c r="T237" s="114">
        <v>0</v>
      </c>
      <c r="U237" s="114">
        <v>0</v>
      </c>
      <c r="V237" s="114">
        <v>0</v>
      </c>
      <c r="W237" s="114">
        <v>0</v>
      </c>
      <c r="X237" s="114">
        <v>0</v>
      </c>
      <c r="Y237" s="114">
        <v>0</v>
      </c>
      <c r="Z237" s="114">
        <v>0</v>
      </c>
      <c r="AA237" s="114">
        <v>0</v>
      </c>
      <c r="AB237" s="114">
        <v>0</v>
      </c>
      <c r="AC237" s="114">
        <v>0</v>
      </c>
      <c r="AD237" s="114">
        <v>0</v>
      </c>
      <c r="AE237" s="114">
        <v>0</v>
      </c>
      <c r="AF237" s="114">
        <v>0</v>
      </c>
      <c r="AG237" s="114">
        <v>0</v>
      </c>
      <c r="AH237" s="114">
        <v>0</v>
      </c>
      <c r="AI237" s="114">
        <v>0</v>
      </c>
      <c r="AJ237" s="115">
        <f t="shared" si="3"/>
        <v>0</v>
      </c>
      <c r="AM237" s="122"/>
    </row>
    <row r="238" spans="1:39" ht="20.100000000000001" customHeight="1">
      <c r="A238" s="111">
        <v>866</v>
      </c>
      <c r="B238" s="112" t="s">
        <v>907</v>
      </c>
      <c r="C238" s="113" t="s">
        <v>14927</v>
      </c>
      <c r="D238" s="114">
        <v>0</v>
      </c>
      <c r="E238" s="114">
        <v>0</v>
      </c>
      <c r="F238" s="114">
        <v>0</v>
      </c>
      <c r="G238" s="114">
        <v>0</v>
      </c>
      <c r="H238" s="114">
        <v>0</v>
      </c>
      <c r="I238" s="114">
        <v>0</v>
      </c>
      <c r="J238" s="114">
        <v>0</v>
      </c>
      <c r="K238" s="114">
        <v>0</v>
      </c>
      <c r="L238" s="114">
        <v>0</v>
      </c>
      <c r="M238" s="114">
        <v>0</v>
      </c>
      <c r="N238" s="114">
        <v>0</v>
      </c>
      <c r="O238" s="114">
        <v>0</v>
      </c>
      <c r="P238" s="114">
        <v>0</v>
      </c>
      <c r="Q238" s="114">
        <v>0</v>
      </c>
      <c r="R238" s="114">
        <v>0</v>
      </c>
      <c r="S238" s="114">
        <v>0</v>
      </c>
      <c r="T238" s="114">
        <v>0</v>
      </c>
      <c r="U238" s="114">
        <v>0</v>
      </c>
      <c r="V238" s="114">
        <v>0</v>
      </c>
      <c r="W238" s="114">
        <v>0</v>
      </c>
      <c r="X238" s="114">
        <v>0</v>
      </c>
      <c r="Y238" s="114">
        <v>0</v>
      </c>
      <c r="Z238" s="114">
        <v>0</v>
      </c>
      <c r="AA238" s="114">
        <v>0</v>
      </c>
      <c r="AB238" s="114">
        <v>0</v>
      </c>
      <c r="AC238" s="114">
        <v>0</v>
      </c>
      <c r="AD238" s="114">
        <v>0</v>
      </c>
      <c r="AE238" s="114">
        <v>0</v>
      </c>
      <c r="AF238" s="114">
        <v>0</v>
      </c>
      <c r="AG238" s="114">
        <v>0</v>
      </c>
      <c r="AH238" s="114">
        <v>0</v>
      </c>
      <c r="AI238" s="114">
        <v>0</v>
      </c>
      <c r="AJ238" s="115">
        <f t="shared" si="3"/>
        <v>0</v>
      </c>
      <c r="AM238" s="122"/>
    </row>
    <row r="239" spans="1:39" ht="20.100000000000001" customHeight="1">
      <c r="A239" s="111">
        <v>867</v>
      </c>
      <c r="B239" s="112" t="s">
        <v>908</v>
      </c>
      <c r="C239" s="113" t="s">
        <v>14927</v>
      </c>
      <c r="D239" s="114">
        <v>0</v>
      </c>
      <c r="E239" s="114">
        <v>240</v>
      </c>
      <c r="F239" s="114">
        <v>595061.77</v>
      </c>
      <c r="G239" s="114">
        <v>198</v>
      </c>
      <c r="H239" s="114">
        <v>0</v>
      </c>
      <c r="I239" s="114">
        <v>0</v>
      </c>
      <c r="J239" s="114">
        <v>0</v>
      </c>
      <c r="K239" s="114">
        <v>0</v>
      </c>
      <c r="L239" s="114">
        <v>0</v>
      </c>
      <c r="M239" s="114">
        <v>0</v>
      </c>
      <c r="N239" s="114">
        <v>0</v>
      </c>
      <c r="O239" s="114">
        <v>0</v>
      </c>
      <c r="P239" s="114">
        <v>0</v>
      </c>
      <c r="Q239" s="114">
        <v>0</v>
      </c>
      <c r="R239" s="114">
        <v>0</v>
      </c>
      <c r="S239" s="114">
        <v>0</v>
      </c>
      <c r="T239" s="114">
        <v>0</v>
      </c>
      <c r="U239" s="114">
        <v>0</v>
      </c>
      <c r="V239" s="114">
        <v>0</v>
      </c>
      <c r="W239" s="114">
        <v>0</v>
      </c>
      <c r="X239" s="114">
        <v>0</v>
      </c>
      <c r="Y239" s="114">
        <v>0</v>
      </c>
      <c r="Z239" s="114">
        <v>0</v>
      </c>
      <c r="AA239" s="114">
        <v>0</v>
      </c>
      <c r="AB239" s="114">
        <v>0</v>
      </c>
      <c r="AC239" s="114">
        <v>0</v>
      </c>
      <c r="AD239" s="114">
        <v>0</v>
      </c>
      <c r="AE239" s="114">
        <v>0</v>
      </c>
      <c r="AF239" s="114">
        <v>0</v>
      </c>
      <c r="AG239" s="114">
        <v>0</v>
      </c>
      <c r="AH239" s="114">
        <v>0</v>
      </c>
      <c r="AI239" s="114">
        <v>0</v>
      </c>
      <c r="AJ239" s="115">
        <f t="shared" si="3"/>
        <v>595499.77</v>
      </c>
      <c r="AM239" s="122"/>
    </row>
    <row r="240" spans="1:39" ht="20.100000000000001" hidden="1" customHeight="1" outlineLevel="2">
      <c r="A240" s="204">
        <v>901</v>
      </c>
      <c r="B240" s="205" t="s">
        <v>909</v>
      </c>
      <c r="C240" s="206" t="s">
        <v>14927</v>
      </c>
      <c r="D240" s="207">
        <v>0</v>
      </c>
      <c r="E240" s="207">
        <v>0</v>
      </c>
      <c r="F240" s="207">
        <v>0</v>
      </c>
      <c r="G240" s="207">
        <v>0</v>
      </c>
      <c r="H240" s="207">
        <v>0</v>
      </c>
      <c r="I240" s="207">
        <v>0</v>
      </c>
      <c r="J240" s="207">
        <v>0</v>
      </c>
      <c r="K240" s="207">
        <v>0</v>
      </c>
      <c r="L240" s="207">
        <v>0</v>
      </c>
      <c r="M240" s="207">
        <v>0</v>
      </c>
      <c r="N240" s="207">
        <v>0</v>
      </c>
      <c r="O240" s="207">
        <v>0</v>
      </c>
      <c r="P240" s="207">
        <v>0</v>
      </c>
      <c r="Q240" s="207">
        <v>0</v>
      </c>
      <c r="R240" s="207">
        <v>0</v>
      </c>
      <c r="S240" s="207">
        <v>0</v>
      </c>
      <c r="T240" s="207">
        <v>0</v>
      </c>
      <c r="U240" s="207">
        <v>0</v>
      </c>
      <c r="V240" s="207">
        <v>0</v>
      </c>
      <c r="W240" s="207">
        <v>0</v>
      </c>
      <c r="X240" s="207">
        <v>0</v>
      </c>
      <c r="Y240" s="207">
        <v>0</v>
      </c>
      <c r="Z240" s="207">
        <v>0</v>
      </c>
      <c r="AA240" s="207">
        <v>0</v>
      </c>
      <c r="AB240" s="207">
        <v>0</v>
      </c>
      <c r="AC240" s="207">
        <v>0</v>
      </c>
      <c r="AD240" s="207">
        <v>0</v>
      </c>
      <c r="AE240" s="207">
        <v>0</v>
      </c>
      <c r="AF240" s="207">
        <v>0</v>
      </c>
      <c r="AG240" s="207">
        <v>0</v>
      </c>
      <c r="AH240" s="207">
        <v>0</v>
      </c>
      <c r="AI240" s="207">
        <v>0</v>
      </c>
      <c r="AJ240" s="208">
        <f t="shared" si="3"/>
        <v>0</v>
      </c>
      <c r="AM240" s="122"/>
    </row>
    <row r="241" spans="1:39" ht="20.100000000000001" hidden="1" customHeight="1" outlineLevel="2">
      <c r="A241" s="204">
        <v>902</v>
      </c>
      <c r="B241" s="205" t="s">
        <v>910</v>
      </c>
      <c r="C241" s="206" t="s">
        <v>14927</v>
      </c>
      <c r="D241" s="207">
        <v>0</v>
      </c>
      <c r="E241" s="207">
        <v>0</v>
      </c>
      <c r="F241" s="207">
        <v>0</v>
      </c>
      <c r="G241" s="207">
        <v>19649.7</v>
      </c>
      <c r="H241" s="207">
        <v>0</v>
      </c>
      <c r="I241" s="207">
        <v>0</v>
      </c>
      <c r="J241" s="207">
        <v>0</v>
      </c>
      <c r="K241" s="207">
        <v>0</v>
      </c>
      <c r="L241" s="207">
        <v>0</v>
      </c>
      <c r="M241" s="207">
        <v>0</v>
      </c>
      <c r="N241" s="207">
        <v>0</v>
      </c>
      <c r="O241" s="207">
        <v>0</v>
      </c>
      <c r="P241" s="207">
        <v>0</v>
      </c>
      <c r="Q241" s="207">
        <v>0</v>
      </c>
      <c r="R241" s="207">
        <v>0</v>
      </c>
      <c r="S241" s="207">
        <v>0</v>
      </c>
      <c r="T241" s="207">
        <v>0</v>
      </c>
      <c r="U241" s="207">
        <v>0</v>
      </c>
      <c r="V241" s="207">
        <v>0</v>
      </c>
      <c r="W241" s="207">
        <v>0</v>
      </c>
      <c r="X241" s="207">
        <v>0</v>
      </c>
      <c r="Y241" s="207">
        <v>0</v>
      </c>
      <c r="Z241" s="207">
        <v>0</v>
      </c>
      <c r="AA241" s="207">
        <v>0</v>
      </c>
      <c r="AB241" s="207">
        <v>0</v>
      </c>
      <c r="AC241" s="207">
        <v>0</v>
      </c>
      <c r="AD241" s="207">
        <v>0</v>
      </c>
      <c r="AE241" s="207">
        <v>0</v>
      </c>
      <c r="AF241" s="207">
        <v>0</v>
      </c>
      <c r="AG241" s="207">
        <v>0</v>
      </c>
      <c r="AH241" s="207">
        <v>0</v>
      </c>
      <c r="AI241" s="207">
        <v>0</v>
      </c>
      <c r="AJ241" s="208">
        <f t="shared" si="3"/>
        <v>19649.7</v>
      </c>
      <c r="AM241" s="122"/>
    </row>
    <row r="242" spans="1:39" ht="20.100000000000001" hidden="1" customHeight="1" outlineLevel="2">
      <c r="A242" s="204">
        <v>903</v>
      </c>
      <c r="B242" s="205" t="s">
        <v>911</v>
      </c>
      <c r="C242" s="206" t="s">
        <v>14927</v>
      </c>
      <c r="D242" s="207">
        <v>0</v>
      </c>
      <c r="E242" s="207">
        <v>0</v>
      </c>
      <c r="F242" s="207">
        <v>0</v>
      </c>
      <c r="G242" s="207">
        <v>101463.52999999998</v>
      </c>
      <c r="H242" s="207">
        <v>0</v>
      </c>
      <c r="I242" s="207">
        <v>0</v>
      </c>
      <c r="J242" s="207">
        <v>0</v>
      </c>
      <c r="K242" s="207">
        <v>0</v>
      </c>
      <c r="L242" s="207">
        <v>0</v>
      </c>
      <c r="M242" s="207">
        <v>0</v>
      </c>
      <c r="N242" s="207">
        <v>0</v>
      </c>
      <c r="O242" s="207">
        <v>0</v>
      </c>
      <c r="P242" s="207">
        <v>0</v>
      </c>
      <c r="Q242" s="207">
        <v>0</v>
      </c>
      <c r="R242" s="207">
        <v>0</v>
      </c>
      <c r="S242" s="207">
        <v>0</v>
      </c>
      <c r="T242" s="207">
        <v>0</v>
      </c>
      <c r="U242" s="207">
        <v>0</v>
      </c>
      <c r="V242" s="207">
        <v>0</v>
      </c>
      <c r="W242" s="207">
        <v>0</v>
      </c>
      <c r="X242" s="207">
        <v>0</v>
      </c>
      <c r="Y242" s="207">
        <v>0</v>
      </c>
      <c r="Z242" s="207">
        <v>0</v>
      </c>
      <c r="AA242" s="207">
        <v>0</v>
      </c>
      <c r="AB242" s="207">
        <v>0</v>
      </c>
      <c r="AC242" s="207">
        <v>0</v>
      </c>
      <c r="AD242" s="207">
        <v>0</v>
      </c>
      <c r="AE242" s="207">
        <v>0</v>
      </c>
      <c r="AF242" s="207">
        <v>0</v>
      </c>
      <c r="AG242" s="207">
        <v>0</v>
      </c>
      <c r="AH242" s="207">
        <v>0</v>
      </c>
      <c r="AI242" s="207">
        <v>0</v>
      </c>
      <c r="AJ242" s="208">
        <f t="shared" si="3"/>
        <v>101463.52999999998</v>
      </c>
      <c r="AM242" s="122"/>
    </row>
    <row r="243" spans="1:39" ht="20.100000000000001" hidden="1" customHeight="1" outlineLevel="2">
      <c r="A243" s="204">
        <v>904</v>
      </c>
      <c r="B243" s="205" t="s">
        <v>912</v>
      </c>
      <c r="C243" s="206" t="s">
        <v>14927</v>
      </c>
      <c r="D243" s="207">
        <v>0</v>
      </c>
      <c r="E243" s="207">
        <v>0</v>
      </c>
      <c r="F243" s="207">
        <v>0</v>
      </c>
      <c r="G243" s="207">
        <v>0</v>
      </c>
      <c r="H243" s="207">
        <v>0</v>
      </c>
      <c r="I243" s="207">
        <v>0</v>
      </c>
      <c r="J243" s="207">
        <v>0</v>
      </c>
      <c r="K243" s="207">
        <v>0</v>
      </c>
      <c r="L243" s="207">
        <v>0</v>
      </c>
      <c r="M243" s="207">
        <v>0</v>
      </c>
      <c r="N243" s="207">
        <v>0</v>
      </c>
      <c r="O243" s="207">
        <v>0</v>
      </c>
      <c r="P243" s="207">
        <v>0</v>
      </c>
      <c r="Q243" s="207">
        <v>0</v>
      </c>
      <c r="R243" s="207">
        <v>0</v>
      </c>
      <c r="S243" s="207">
        <v>0</v>
      </c>
      <c r="T243" s="207">
        <v>0</v>
      </c>
      <c r="U243" s="207">
        <v>0</v>
      </c>
      <c r="V243" s="207">
        <v>0</v>
      </c>
      <c r="W243" s="207">
        <v>0</v>
      </c>
      <c r="X243" s="207">
        <v>0</v>
      </c>
      <c r="Y243" s="207">
        <v>0</v>
      </c>
      <c r="Z243" s="207">
        <v>0</v>
      </c>
      <c r="AA243" s="207">
        <v>0</v>
      </c>
      <c r="AB243" s="207">
        <v>0</v>
      </c>
      <c r="AC243" s="207">
        <v>0</v>
      </c>
      <c r="AD243" s="207">
        <v>0</v>
      </c>
      <c r="AE243" s="207">
        <v>0</v>
      </c>
      <c r="AF243" s="207">
        <v>0</v>
      </c>
      <c r="AG243" s="207">
        <v>0</v>
      </c>
      <c r="AH243" s="207">
        <v>0</v>
      </c>
      <c r="AI243" s="207">
        <v>0</v>
      </c>
      <c r="AJ243" s="208">
        <f t="shared" si="3"/>
        <v>0</v>
      </c>
      <c r="AM243" s="122"/>
    </row>
    <row r="244" spans="1:39" ht="20.100000000000001" hidden="1" customHeight="1" outlineLevel="2">
      <c r="A244" s="204">
        <v>905</v>
      </c>
      <c r="B244" s="205" t="s">
        <v>913</v>
      </c>
      <c r="C244" s="206" t="s">
        <v>14927</v>
      </c>
      <c r="D244" s="207">
        <v>0</v>
      </c>
      <c r="E244" s="207">
        <v>0</v>
      </c>
      <c r="F244" s="207">
        <v>0</v>
      </c>
      <c r="G244" s="207">
        <v>0</v>
      </c>
      <c r="H244" s="207">
        <v>0</v>
      </c>
      <c r="I244" s="207">
        <v>0</v>
      </c>
      <c r="J244" s="207">
        <v>0</v>
      </c>
      <c r="K244" s="207">
        <v>0</v>
      </c>
      <c r="L244" s="207">
        <v>0</v>
      </c>
      <c r="M244" s="207">
        <v>0</v>
      </c>
      <c r="N244" s="207">
        <v>0</v>
      </c>
      <c r="O244" s="207">
        <v>0</v>
      </c>
      <c r="P244" s="207">
        <v>0</v>
      </c>
      <c r="Q244" s="207">
        <v>0</v>
      </c>
      <c r="R244" s="207">
        <v>0</v>
      </c>
      <c r="S244" s="207">
        <v>0</v>
      </c>
      <c r="T244" s="207">
        <v>0</v>
      </c>
      <c r="U244" s="207">
        <v>0</v>
      </c>
      <c r="V244" s="207">
        <v>0</v>
      </c>
      <c r="W244" s="207">
        <v>0</v>
      </c>
      <c r="X244" s="207">
        <v>0</v>
      </c>
      <c r="Y244" s="207">
        <v>0</v>
      </c>
      <c r="Z244" s="207">
        <v>0</v>
      </c>
      <c r="AA244" s="207">
        <v>0</v>
      </c>
      <c r="AB244" s="207">
        <v>0</v>
      </c>
      <c r="AC244" s="207">
        <v>0</v>
      </c>
      <c r="AD244" s="207">
        <v>0</v>
      </c>
      <c r="AE244" s="207">
        <v>0</v>
      </c>
      <c r="AF244" s="207">
        <v>0</v>
      </c>
      <c r="AG244" s="207">
        <v>0</v>
      </c>
      <c r="AH244" s="207">
        <v>0</v>
      </c>
      <c r="AI244" s="207">
        <v>0</v>
      </c>
      <c r="AJ244" s="208">
        <f t="shared" si="3"/>
        <v>0</v>
      </c>
      <c r="AM244" s="122"/>
    </row>
    <row r="245" spans="1:39" ht="20.100000000000001" hidden="1" customHeight="1" outlineLevel="2">
      <c r="A245" s="204">
        <v>906</v>
      </c>
      <c r="B245" s="205" t="s">
        <v>914</v>
      </c>
      <c r="C245" s="206" t="s">
        <v>14927</v>
      </c>
      <c r="D245" s="207">
        <v>0</v>
      </c>
      <c r="E245" s="207">
        <v>0</v>
      </c>
      <c r="F245" s="207">
        <v>0</v>
      </c>
      <c r="G245" s="207">
        <v>0</v>
      </c>
      <c r="H245" s="207">
        <v>0</v>
      </c>
      <c r="I245" s="207">
        <v>0</v>
      </c>
      <c r="J245" s="207">
        <v>0</v>
      </c>
      <c r="K245" s="207">
        <v>0</v>
      </c>
      <c r="L245" s="207">
        <v>0</v>
      </c>
      <c r="M245" s="207">
        <v>0</v>
      </c>
      <c r="N245" s="207">
        <v>0</v>
      </c>
      <c r="O245" s="207">
        <v>0</v>
      </c>
      <c r="P245" s="207">
        <v>0</v>
      </c>
      <c r="Q245" s="207">
        <v>0</v>
      </c>
      <c r="R245" s="207">
        <v>0</v>
      </c>
      <c r="S245" s="207">
        <v>0</v>
      </c>
      <c r="T245" s="207">
        <v>0</v>
      </c>
      <c r="U245" s="207">
        <v>0</v>
      </c>
      <c r="V245" s="207">
        <v>0</v>
      </c>
      <c r="W245" s="207">
        <v>0</v>
      </c>
      <c r="X245" s="207">
        <v>0</v>
      </c>
      <c r="Y245" s="207">
        <v>0</v>
      </c>
      <c r="Z245" s="207">
        <v>0</v>
      </c>
      <c r="AA245" s="207">
        <v>0</v>
      </c>
      <c r="AB245" s="207">
        <v>0</v>
      </c>
      <c r="AC245" s="207">
        <v>0</v>
      </c>
      <c r="AD245" s="207">
        <v>0</v>
      </c>
      <c r="AE245" s="207">
        <v>0</v>
      </c>
      <c r="AF245" s="207">
        <v>0</v>
      </c>
      <c r="AG245" s="207">
        <v>0</v>
      </c>
      <c r="AH245" s="207">
        <v>0</v>
      </c>
      <c r="AI245" s="207">
        <v>0</v>
      </c>
      <c r="AJ245" s="208">
        <f t="shared" si="3"/>
        <v>0</v>
      </c>
      <c r="AM245" s="122"/>
    </row>
    <row r="246" spans="1:39" ht="20.100000000000001" hidden="1" customHeight="1" outlineLevel="2">
      <c r="A246" s="204">
        <v>907</v>
      </c>
      <c r="B246" s="205" t="s">
        <v>915</v>
      </c>
      <c r="C246" s="206" t="s">
        <v>14927</v>
      </c>
      <c r="D246" s="207">
        <v>0</v>
      </c>
      <c r="E246" s="207">
        <v>0</v>
      </c>
      <c r="F246" s="207">
        <v>0</v>
      </c>
      <c r="G246" s="207">
        <v>0</v>
      </c>
      <c r="H246" s="207">
        <v>0</v>
      </c>
      <c r="I246" s="207">
        <v>0</v>
      </c>
      <c r="J246" s="207">
        <v>0</v>
      </c>
      <c r="K246" s="207">
        <v>0</v>
      </c>
      <c r="L246" s="207">
        <v>0</v>
      </c>
      <c r="M246" s="207">
        <v>0</v>
      </c>
      <c r="N246" s="207">
        <v>0</v>
      </c>
      <c r="O246" s="207">
        <v>0</v>
      </c>
      <c r="P246" s="207">
        <v>0</v>
      </c>
      <c r="Q246" s="207">
        <v>0</v>
      </c>
      <c r="R246" s="207">
        <v>0</v>
      </c>
      <c r="S246" s="207">
        <v>0</v>
      </c>
      <c r="T246" s="207">
        <v>0</v>
      </c>
      <c r="U246" s="207">
        <v>0</v>
      </c>
      <c r="V246" s="207">
        <v>0</v>
      </c>
      <c r="W246" s="207">
        <v>0</v>
      </c>
      <c r="X246" s="207">
        <v>0</v>
      </c>
      <c r="Y246" s="207">
        <v>0</v>
      </c>
      <c r="Z246" s="207">
        <v>0</v>
      </c>
      <c r="AA246" s="207">
        <v>0</v>
      </c>
      <c r="AB246" s="207">
        <v>0</v>
      </c>
      <c r="AC246" s="207">
        <v>0</v>
      </c>
      <c r="AD246" s="207">
        <v>0</v>
      </c>
      <c r="AE246" s="207">
        <v>0</v>
      </c>
      <c r="AF246" s="207">
        <v>0</v>
      </c>
      <c r="AG246" s="207">
        <v>0</v>
      </c>
      <c r="AH246" s="207">
        <v>0</v>
      </c>
      <c r="AI246" s="207">
        <v>0</v>
      </c>
      <c r="AJ246" s="208">
        <f t="shared" si="3"/>
        <v>0</v>
      </c>
      <c r="AM246" s="122"/>
    </row>
    <row r="247" spans="1:39" ht="20.100000000000001" hidden="1" customHeight="1" outlineLevel="2">
      <c r="A247" s="204">
        <v>908</v>
      </c>
      <c r="B247" s="205" t="s">
        <v>916</v>
      </c>
      <c r="C247" s="206" t="s">
        <v>14927</v>
      </c>
      <c r="D247" s="207">
        <v>0</v>
      </c>
      <c r="E247" s="207">
        <v>0</v>
      </c>
      <c r="F247" s="207">
        <v>0</v>
      </c>
      <c r="G247" s="207">
        <v>0</v>
      </c>
      <c r="H247" s="207">
        <v>0</v>
      </c>
      <c r="I247" s="207">
        <v>0</v>
      </c>
      <c r="J247" s="207">
        <v>0</v>
      </c>
      <c r="K247" s="207">
        <v>0</v>
      </c>
      <c r="L247" s="207">
        <v>0</v>
      </c>
      <c r="M247" s="207">
        <v>0</v>
      </c>
      <c r="N247" s="207">
        <v>0</v>
      </c>
      <c r="O247" s="207">
        <v>0</v>
      </c>
      <c r="P247" s="207">
        <v>0</v>
      </c>
      <c r="Q247" s="207">
        <v>0</v>
      </c>
      <c r="R247" s="207">
        <v>0</v>
      </c>
      <c r="S247" s="207">
        <v>0</v>
      </c>
      <c r="T247" s="207">
        <v>0</v>
      </c>
      <c r="U247" s="207">
        <v>0</v>
      </c>
      <c r="V247" s="207">
        <v>0</v>
      </c>
      <c r="W247" s="207">
        <v>0</v>
      </c>
      <c r="X247" s="207">
        <v>0</v>
      </c>
      <c r="Y247" s="207">
        <v>0</v>
      </c>
      <c r="Z247" s="207">
        <v>0</v>
      </c>
      <c r="AA247" s="207">
        <v>0</v>
      </c>
      <c r="AB247" s="207">
        <v>0</v>
      </c>
      <c r="AC247" s="207">
        <v>0</v>
      </c>
      <c r="AD247" s="207">
        <v>0</v>
      </c>
      <c r="AE247" s="207">
        <v>0</v>
      </c>
      <c r="AF247" s="207">
        <v>0</v>
      </c>
      <c r="AG247" s="207">
        <v>0</v>
      </c>
      <c r="AH247" s="207">
        <v>0</v>
      </c>
      <c r="AI247" s="207">
        <v>0</v>
      </c>
      <c r="AJ247" s="208">
        <f t="shared" si="3"/>
        <v>0</v>
      </c>
      <c r="AM247" s="122"/>
    </row>
    <row r="248" spans="1:39" ht="20.100000000000001" hidden="1" customHeight="1" outlineLevel="2">
      <c r="A248" s="204">
        <v>909</v>
      </c>
      <c r="B248" s="205" t="s">
        <v>917</v>
      </c>
      <c r="C248" s="206" t="s">
        <v>14927</v>
      </c>
      <c r="D248" s="207">
        <v>0</v>
      </c>
      <c r="E248" s="207">
        <v>0</v>
      </c>
      <c r="F248" s="207">
        <v>0</v>
      </c>
      <c r="G248" s="207">
        <v>0</v>
      </c>
      <c r="H248" s="207">
        <v>0</v>
      </c>
      <c r="I248" s="207">
        <v>0</v>
      </c>
      <c r="J248" s="207">
        <v>0</v>
      </c>
      <c r="K248" s="207">
        <v>0</v>
      </c>
      <c r="L248" s="207">
        <v>0</v>
      </c>
      <c r="M248" s="207">
        <v>0</v>
      </c>
      <c r="N248" s="207">
        <v>0</v>
      </c>
      <c r="O248" s="207">
        <v>0</v>
      </c>
      <c r="P248" s="207">
        <v>0</v>
      </c>
      <c r="Q248" s="207">
        <v>0</v>
      </c>
      <c r="R248" s="207">
        <v>0</v>
      </c>
      <c r="S248" s="207">
        <v>0</v>
      </c>
      <c r="T248" s="207">
        <v>0</v>
      </c>
      <c r="U248" s="207">
        <v>0</v>
      </c>
      <c r="V248" s="207">
        <v>0</v>
      </c>
      <c r="W248" s="207">
        <v>0</v>
      </c>
      <c r="X248" s="207">
        <v>0</v>
      </c>
      <c r="Y248" s="207">
        <v>0</v>
      </c>
      <c r="Z248" s="207">
        <v>0</v>
      </c>
      <c r="AA248" s="207">
        <v>0</v>
      </c>
      <c r="AB248" s="207">
        <v>0</v>
      </c>
      <c r="AC248" s="207">
        <v>0</v>
      </c>
      <c r="AD248" s="207">
        <v>0</v>
      </c>
      <c r="AE248" s="207">
        <v>0</v>
      </c>
      <c r="AF248" s="207">
        <v>0</v>
      </c>
      <c r="AG248" s="207">
        <v>0</v>
      </c>
      <c r="AH248" s="207">
        <v>0</v>
      </c>
      <c r="AI248" s="207">
        <v>0</v>
      </c>
      <c r="AJ248" s="208">
        <f t="shared" si="3"/>
        <v>0</v>
      </c>
      <c r="AM248" s="122"/>
    </row>
    <row r="249" spans="1:39" ht="20.100000000000001" hidden="1" customHeight="1" outlineLevel="2">
      <c r="A249" s="204">
        <v>950</v>
      </c>
      <c r="B249" s="205" t="s">
        <v>274</v>
      </c>
      <c r="C249" s="206" t="s">
        <v>14927</v>
      </c>
      <c r="D249" s="207">
        <v>0</v>
      </c>
      <c r="E249" s="207">
        <v>0</v>
      </c>
      <c r="F249" s="207">
        <v>0</v>
      </c>
      <c r="G249" s="207">
        <v>0</v>
      </c>
      <c r="H249" s="207">
        <v>0</v>
      </c>
      <c r="I249" s="207">
        <v>0</v>
      </c>
      <c r="J249" s="207">
        <v>0</v>
      </c>
      <c r="K249" s="207">
        <v>0</v>
      </c>
      <c r="L249" s="207">
        <v>0</v>
      </c>
      <c r="M249" s="207">
        <v>0</v>
      </c>
      <c r="N249" s="207">
        <v>0</v>
      </c>
      <c r="O249" s="207">
        <v>0</v>
      </c>
      <c r="P249" s="207">
        <v>0</v>
      </c>
      <c r="Q249" s="207">
        <v>0</v>
      </c>
      <c r="R249" s="207">
        <v>0</v>
      </c>
      <c r="S249" s="207">
        <v>0</v>
      </c>
      <c r="T249" s="207">
        <v>0</v>
      </c>
      <c r="U249" s="207">
        <v>0</v>
      </c>
      <c r="V249" s="207">
        <v>0</v>
      </c>
      <c r="W249" s="207">
        <v>0</v>
      </c>
      <c r="X249" s="207">
        <v>0</v>
      </c>
      <c r="Y249" s="207">
        <v>0</v>
      </c>
      <c r="Z249" s="207">
        <v>0</v>
      </c>
      <c r="AA249" s="207">
        <v>0</v>
      </c>
      <c r="AB249" s="207">
        <v>0</v>
      </c>
      <c r="AC249" s="207">
        <v>0</v>
      </c>
      <c r="AD249" s="207">
        <v>0</v>
      </c>
      <c r="AE249" s="207">
        <v>0</v>
      </c>
      <c r="AF249" s="207">
        <v>0</v>
      </c>
      <c r="AG249" s="207">
        <v>0</v>
      </c>
      <c r="AH249" s="207">
        <v>0</v>
      </c>
      <c r="AI249" s="207">
        <v>0</v>
      </c>
      <c r="AJ249" s="208">
        <f t="shared" si="3"/>
        <v>0</v>
      </c>
      <c r="AM249" s="122"/>
    </row>
    <row r="250" spans="1:39" ht="20.100000000000001" hidden="1" customHeight="1" outlineLevel="2">
      <c r="A250" s="204">
        <v>951</v>
      </c>
      <c r="B250" s="205" t="s">
        <v>918</v>
      </c>
      <c r="C250" s="206" t="s">
        <v>14927</v>
      </c>
      <c r="D250" s="207">
        <v>0</v>
      </c>
      <c r="E250" s="207">
        <v>0</v>
      </c>
      <c r="F250" s="207">
        <v>0</v>
      </c>
      <c r="G250" s="207">
        <v>0</v>
      </c>
      <c r="H250" s="207">
        <v>0</v>
      </c>
      <c r="I250" s="207">
        <v>0</v>
      </c>
      <c r="J250" s="207">
        <v>0</v>
      </c>
      <c r="K250" s="207">
        <v>0</v>
      </c>
      <c r="L250" s="207">
        <v>0</v>
      </c>
      <c r="M250" s="207">
        <v>0</v>
      </c>
      <c r="N250" s="207">
        <v>0</v>
      </c>
      <c r="O250" s="207">
        <v>0</v>
      </c>
      <c r="P250" s="207">
        <v>0</v>
      </c>
      <c r="Q250" s="207">
        <v>0</v>
      </c>
      <c r="R250" s="207">
        <v>0</v>
      </c>
      <c r="S250" s="207">
        <v>0</v>
      </c>
      <c r="T250" s="207">
        <v>0</v>
      </c>
      <c r="U250" s="207">
        <v>0</v>
      </c>
      <c r="V250" s="207">
        <v>0</v>
      </c>
      <c r="W250" s="207">
        <v>0</v>
      </c>
      <c r="X250" s="207">
        <v>0</v>
      </c>
      <c r="Y250" s="207">
        <v>0</v>
      </c>
      <c r="Z250" s="207">
        <v>0</v>
      </c>
      <c r="AA250" s="207">
        <v>0</v>
      </c>
      <c r="AB250" s="207">
        <v>0</v>
      </c>
      <c r="AC250" s="207">
        <v>0</v>
      </c>
      <c r="AD250" s="207">
        <v>0</v>
      </c>
      <c r="AE250" s="207">
        <v>0</v>
      </c>
      <c r="AF250" s="207">
        <v>0</v>
      </c>
      <c r="AG250" s="207">
        <v>0</v>
      </c>
      <c r="AH250" s="207">
        <v>0</v>
      </c>
      <c r="AI250" s="207">
        <v>0</v>
      </c>
      <c r="AJ250" s="208">
        <f t="shared" si="3"/>
        <v>0</v>
      </c>
      <c r="AM250" s="122"/>
    </row>
    <row r="251" spans="1:39" ht="20.100000000000001" hidden="1" customHeight="1" outlineLevel="2">
      <c r="A251" s="204">
        <v>999</v>
      </c>
      <c r="B251" s="205" t="s">
        <v>276</v>
      </c>
      <c r="C251" s="206" t="s">
        <v>14927</v>
      </c>
      <c r="D251" s="207">
        <v>0</v>
      </c>
      <c r="E251" s="207">
        <v>0</v>
      </c>
      <c r="F251" s="207">
        <v>0</v>
      </c>
      <c r="G251" s="207">
        <v>0</v>
      </c>
      <c r="H251" s="207">
        <v>0</v>
      </c>
      <c r="I251" s="207">
        <v>0</v>
      </c>
      <c r="J251" s="207">
        <v>0</v>
      </c>
      <c r="K251" s="207">
        <v>0</v>
      </c>
      <c r="L251" s="207">
        <v>0</v>
      </c>
      <c r="M251" s="207">
        <v>0</v>
      </c>
      <c r="N251" s="207">
        <v>0</v>
      </c>
      <c r="O251" s="207">
        <v>0</v>
      </c>
      <c r="P251" s="207">
        <v>0</v>
      </c>
      <c r="Q251" s="207">
        <v>0</v>
      </c>
      <c r="R251" s="207">
        <v>0</v>
      </c>
      <c r="S251" s="207">
        <v>0</v>
      </c>
      <c r="T251" s="207">
        <v>0</v>
      </c>
      <c r="U251" s="207">
        <v>0</v>
      </c>
      <c r="V251" s="207">
        <v>0</v>
      </c>
      <c r="W251" s="207">
        <v>0</v>
      </c>
      <c r="X251" s="207">
        <v>0</v>
      </c>
      <c r="Y251" s="207">
        <v>0</v>
      </c>
      <c r="Z251" s="207">
        <v>0</v>
      </c>
      <c r="AA251" s="207">
        <v>0</v>
      </c>
      <c r="AB251" s="207">
        <v>0</v>
      </c>
      <c r="AC251" s="207">
        <v>0</v>
      </c>
      <c r="AD251" s="207">
        <v>0</v>
      </c>
      <c r="AE251" s="207">
        <v>0</v>
      </c>
      <c r="AF251" s="207">
        <v>0</v>
      </c>
      <c r="AG251" s="207">
        <v>0</v>
      </c>
      <c r="AH251" s="207">
        <v>0</v>
      </c>
      <c r="AI251" s="207">
        <v>0</v>
      </c>
      <c r="AJ251" s="208">
        <f t="shared" si="3"/>
        <v>0</v>
      </c>
      <c r="AM251" s="122"/>
    </row>
    <row r="252" spans="1:39" ht="20.100000000000001" hidden="1" customHeight="1" outlineLevel="2">
      <c r="A252" s="204">
        <v>1101</v>
      </c>
      <c r="B252" s="205" t="s">
        <v>919</v>
      </c>
      <c r="C252" s="206" t="s">
        <v>14927</v>
      </c>
      <c r="D252" s="207">
        <v>0</v>
      </c>
      <c r="E252" s="207">
        <v>0</v>
      </c>
      <c r="F252" s="207">
        <v>0</v>
      </c>
      <c r="G252" s="207">
        <v>0</v>
      </c>
      <c r="H252" s="207">
        <v>0</v>
      </c>
      <c r="I252" s="207">
        <v>0</v>
      </c>
      <c r="J252" s="207">
        <v>0</v>
      </c>
      <c r="K252" s="207">
        <v>0</v>
      </c>
      <c r="L252" s="207">
        <v>0</v>
      </c>
      <c r="M252" s="207">
        <v>0</v>
      </c>
      <c r="N252" s="207">
        <v>0</v>
      </c>
      <c r="O252" s="207">
        <v>0</v>
      </c>
      <c r="P252" s="207">
        <v>0</v>
      </c>
      <c r="Q252" s="207">
        <v>0</v>
      </c>
      <c r="R252" s="207">
        <v>0</v>
      </c>
      <c r="S252" s="207">
        <v>0</v>
      </c>
      <c r="T252" s="207">
        <v>0</v>
      </c>
      <c r="U252" s="207">
        <v>0</v>
      </c>
      <c r="V252" s="207">
        <v>0</v>
      </c>
      <c r="W252" s="207">
        <v>0</v>
      </c>
      <c r="X252" s="207">
        <v>0</v>
      </c>
      <c r="Y252" s="207">
        <v>0</v>
      </c>
      <c r="Z252" s="207">
        <v>0</v>
      </c>
      <c r="AA252" s="207">
        <v>0</v>
      </c>
      <c r="AB252" s="207">
        <v>0</v>
      </c>
      <c r="AC252" s="207">
        <v>0</v>
      </c>
      <c r="AD252" s="207">
        <v>0</v>
      </c>
      <c r="AE252" s="207">
        <v>0</v>
      </c>
      <c r="AF252" s="207">
        <v>0</v>
      </c>
      <c r="AG252" s="207">
        <v>0</v>
      </c>
      <c r="AH252" s="207">
        <v>0</v>
      </c>
      <c r="AI252" s="207">
        <v>0</v>
      </c>
      <c r="AJ252" s="208">
        <f t="shared" si="3"/>
        <v>0</v>
      </c>
      <c r="AM252" s="122"/>
    </row>
    <row r="253" spans="1:39" ht="20.100000000000001" hidden="1" customHeight="1" outlineLevel="2">
      <c r="A253" s="204">
        <v>1102</v>
      </c>
      <c r="B253" s="205" t="s">
        <v>920</v>
      </c>
      <c r="C253" s="206" t="s">
        <v>14927</v>
      </c>
      <c r="D253" s="207">
        <v>0</v>
      </c>
      <c r="E253" s="207">
        <v>0</v>
      </c>
      <c r="F253" s="207">
        <v>0</v>
      </c>
      <c r="G253" s="207">
        <v>0</v>
      </c>
      <c r="H253" s="207">
        <v>0</v>
      </c>
      <c r="I253" s="207">
        <v>0</v>
      </c>
      <c r="J253" s="207">
        <v>0</v>
      </c>
      <c r="K253" s="207">
        <v>0</v>
      </c>
      <c r="L253" s="207">
        <v>0</v>
      </c>
      <c r="M253" s="207">
        <v>0</v>
      </c>
      <c r="N253" s="207">
        <v>0</v>
      </c>
      <c r="O253" s="207">
        <v>0</v>
      </c>
      <c r="P253" s="207">
        <v>0</v>
      </c>
      <c r="Q253" s="207">
        <v>0</v>
      </c>
      <c r="R253" s="207">
        <v>0</v>
      </c>
      <c r="S253" s="207">
        <v>0</v>
      </c>
      <c r="T253" s="207">
        <v>0</v>
      </c>
      <c r="U253" s="207">
        <v>0</v>
      </c>
      <c r="V253" s="207">
        <v>0</v>
      </c>
      <c r="W253" s="207">
        <v>0</v>
      </c>
      <c r="X253" s="207">
        <v>0</v>
      </c>
      <c r="Y253" s="207">
        <v>0</v>
      </c>
      <c r="Z253" s="207">
        <v>0</v>
      </c>
      <c r="AA253" s="207">
        <v>0</v>
      </c>
      <c r="AB253" s="207">
        <v>0</v>
      </c>
      <c r="AC253" s="207">
        <v>0</v>
      </c>
      <c r="AD253" s="207">
        <v>0</v>
      </c>
      <c r="AE253" s="207">
        <v>0</v>
      </c>
      <c r="AF253" s="207">
        <v>0</v>
      </c>
      <c r="AG253" s="207">
        <v>0</v>
      </c>
      <c r="AH253" s="207">
        <v>0</v>
      </c>
      <c r="AI253" s="207">
        <v>0</v>
      </c>
      <c r="AJ253" s="208">
        <f t="shared" si="3"/>
        <v>0</v>
      </c>
      <c r="AM253" s="122"/>
    </row>
    <row r="254" spans="1:39" ht="20.100000000000001" hidden="1" customHeight="1" outlineLevel="2">
      <c r="A254" s="204">
        <v>1103</v>
      </c>
      <c r="B254" s="205" t="s">
        <v>921</v>
      </c>
      <c r="C254" s="206" t="s">
        <v>14927</v>
      </c>
      <c r="D254" s="207">
        <v>0</v>
      </c>
      <c r="E254" s="207">
        <v>0</v>
      </c>
      <c r="F254" s="207">
        <v>0</v>
      </c>
      <c r="G254" s="207">
        <v>0</v>
      </c>
      <c r="H254" s="207">
        <v>0</v>
      </c>
      <c r="I254" s="207">
        <v>0</v>
      </c>
      <c r="J254" s="207">
        <v>0</v>
      </c>
      <c r="K254" s="207">
        <v>0</v>
      </c>
      <c r="L254" s="207">
        <v>0</v>
      </c>
      <c r="M254" s="207">
        <v>0</v>
      </c>
      <c r="N254" s="207">
        <v>0</v>
      </c>
      <c r="O254" s="207">
        <v>0</v>
      </c>
      <c r="P254" s="207">
        <v>0</v>
      </c>
      <c r="Q254" s="207">
        <v>0</v>
      </c>
      <c r="R254" s="207">
        <v>0</v>
      </c>
      <c r="S254" s="207">
        <v>0</v>
      </c>
      <c r="T254" s="207">
        <v>0</v>
      </c>
      <c r="U254" s="207">
        <v>0</v>
      </c>
      <c r="V254" s="207">
        <v>0</v>
      </c>
      <c r="W254" s="207">
        <v>0</v>
      </c>
      <c r="X254" s="207">
        <v>0</v>
      </c>
      <c r="Y254" s="207">
        <v>0</v>
      </c>
      <c r="Z254" s="207">
        <v>0</v>
      </c>
      <c r="AA254" s="207">
        <v>0</v>
      </c>
      <c r="AB254" s="207">
        <v>0</v>
      </c>
      <c r="AC254" s="207">
        <v>0</v>
      </c>
      <c r="AD254" s="207">
        <v>0</v>
      </c>
      <c r="AE254" s="207">
        <v>0</v>
      </c>
      <c r="AF254" s="207">
        <v>0</v>
      </c>
      <c r="AG254" s="207">
        <v>0</v>
      </c>
      <c r="AH254" s="207">
        <v>0</v>
      </c>
      <c r="AI254" s="207">
        <v>0</v>
      </c>
      <c r="AJ254" s="208">
        <f t="shared" si="3"/>
        <v>0</v>
      </c>
      <c r="AM254" s="122"/>
    </row>
    <row r="255" spans="1:39" ht="20.100000000000001" hidden="1" customHeight="1" outlineLevel="2">
      <c r="A255" s="204">
        <v>1104</v>
      </c>
      <c r="B255" s="205" t="s">
        <v>922</v>
      </c>
      <c r="C255" s="206" t="s">
        <v>14927</v>
      </c>
      <c r="D255" s="207">
        <v>0</v>
      </c>
      <c r="E255" s="207">
        <v>0</v>
      </c>
      <c r="F255" s="207">
        <v>0</v>
      </c>
      <c r="G255" s="207">
        <v>0</v>
      </c>
      <c r="H255" s="207">
        <v>0</v>
      </c>
      <c r="I255" s="207">
        <v>0</v>
      </c>
      <c r="J255" s="207">
        <v>0</v>
      </c>
      <c r="K255" s="207">
        <v>0</v>
      </c>
      <c r="L255" s="207">
        <v>0</v>
      </c>
      <c r="M255" s="207">
        <v>0</v>
      </c>
      <c r="N255" s="207">
        <v>0</v>
      </c>
      <c r="O255" s="207">
        <v>0</v>
      </c>
      <c r="P255" s="207">
        <v>0</v>
      </c>
      <c r="Q255" s="207">
        <v>0</v>
      </c>
      <c r="R255" s="207">
        <v>0</v>
      </c>
      <c r="S255" s="207">
        <v>0</v>
      </c>
      <c r="T255" s="207">
        <v>0</v>
      </c>
      <c r="U255" s="207">
        <v>0</v>
      </c>
      <c r="V255" s="207">
        <v>0</v>
      </c>
      <c r="W255" s="207">
        <v>0</v>
      </c>
      <c r="X255" s="207">
        <v>0</v>
      </c>
      <c r="Y255" s="207">
        <v>0</v>
      </c>
      <c r="Z255" s="207">
        <v>0</v>
      </c>
      <c r="AA255" s="207">
        <v>0</v>
      </c>
      <c r="AB255" s="207">
        <v>0</v>
      </c>
      <c r="AC255" s="207">
        <v>0</v>
      </c>
      <c r="AD255" s="207">
        <v>0</v>
      </c>
      <c r="AE255" s="207">
        <v>0</v>
      </c>
      <c r="AF255" s="207">
        <v>0</v>
      </c>
      <c r="AG255" s="207">
        <v>0</v>
      </c>
      <c r="AH255" s="207">
        <v>0</v>
      </c>
      <c r="AI255" s="207">
        <v>0</v>
      </c>
      <c r="AJ255" s="208">
        <f t="shared" si="3"/>
        <v>0</v>
      </c>
      <c r="AM255" s="122"/>
    </row>
    <row r="256" spans="1:39" ht="20.100000000000001" hidden="1" customHeight="1" outlineLevel="2">
      <c r="A256" s="204">
        <v>1105</v>
      </c>
      <c r="B256" s="205" t="s">
        <v>923</v>
      </c>
      <c r="C256" s="206" t="s">
        <v>14927</v>
      </c>
      <c r="D256" s="207">
        <v>0</v>
      </c>
      <c r="E256" s="207">
        <v>0</v>
      </c>
      <c r="F256" s="207">
        <v>0</v>
      </c>
      <c r="G256" s="207">
        <v>0</v>
      </c>
      <c r="H256" s="207">
        <v>0</v>
      </c>
      <c r="I256" s="207">
        <v>0</v>
      </c>
      <c r="J256" s="207">
        <v>0</v>
      </c>
      <c r="K256" s="207">
        <v>0</v>
      </c>
      <c r="L256" s="207">
        <v>0</v>
      </c>
      <c r="M256" s="207">
        <v>0</v>
      </c>
      <c r="N256" s="207">
        <v>0</v>
      </c>
      <c r="O256" s="207">
        <v>0</v>
      </c>
      <c r="P256" s="207">
        <v>0</v>
      </c>
      <c r="Q256" s="207">
        <v>0</v>
      </c>
      <c r="R256" s="207">
        <v>0</v>
      </c>
      <c r="S256" s="207">
        <v>0</v>
      </c>
      <c r="T256" s="207">
        <v>0</v>
      </c>
      <c r="U256" s="207">
        <v>0</v>
      </c>
      <c r="V256" s="207">
        <v>0</v>
      </c>
      <c r="W256" s="207">
        <v>0</v>
      </c>
      <c r="X256" s="207">
        <v>0</v>
      </c>
      <c r="Y256" s="207">
        <v>0</v>
      </c>
      <c r="Z256" s="207">
        <v>0</v>
      </c>
      <c r="AA256" s="207">
        <v>0</v>
      </c>
      <c r="AB256" s="207">
        <v>0</v>
      </c>
      <c r="AC256" s="207">
        <v>0</v>
      </c>
      <c r="AD256" s="207">
        <v>0</v>
      </c>
      <c r="AE256" s="207">
        <v>0</v>
      </c>
      <c r="AF256" s="207">
        <v>0</v>
      </c>
      <c r="AG256" s="207">
        <v>0</v>
      </c>
      <c r="AH256" s="207">
        <v>0</v>
      </c>
      <c r="AI256" s="207">
        <v>0</v>
      </c>
      <c r="AJ256" s="208">
        <f t="shared" si="3"/>
        <v>0</v>
      </c>
      <c r="AM256" s="122"/>
    </row>
    <row r="257" spans="1:39" ht="20.100000000000001" hidden="1" customHeight="1" outlineLevel="2">
      <c r="A257" s="204">
        <v>1106</v>
      </c>
      <c r="B257" s="205" t="s">
        <v>924</v>
      </c>
      <c r="C257" s="206" t="s">
        <v>14927</v>
      </c>
      <c r="D257" s="207">
        <v>0</v>
      </c>
      <c r="E257" s="207">
        <v>0</v>
      </c>
      <c r="F257" s="207">
        <v>0</v>
      </c>
      <c r="G257" s="207">
        <v>0</v>
      </c>
      <c r="H257" s="207">
        <v>0</v>
      </c>
      <c r="I257" s="207">
        <v>0</v>
      </c>
      <c r="J257" s="207">
        <v>0</v>
      </c>
      <c r="K257" s="207">
        <v>0</v>
      </c>
      <c r="L257" s="207">
        <v>0</v>
      </c>
      <c r="M257" s="207">
        <v>0</v>
      </c>
      <c r="N257" s="207">
        <v>0</v>
      </c>
      <c r="O257" s="207">
        <v>0</v>
      </c>
      <c r="P257" s="207">
        <v>0</v>
      </c>
      <c r="Q257" s="207">
        <v>0</v>
      </c>
      <c r="R257" s="207">
        <v>0</v>
      </c>
      <c r="S257" s="207">
        <v>0</v>
      </c>
      <c r="T257" s="207">
        <v>0</v>
      </c>
      <c r="U257" s="207">
        <v>0</v>
      </c>
      <c r="V257" s="207">
        <v>0</v>
      </c>
      <c r="W257" s="207">
        <v>0</v>
      </c>
      <c r="X257" s="207">
        <v>0</v>
      </c>
      <c r="Y257" s="207">
        <v>0</v>
      </c>
      <c r="Z257" s="207">
        <v>0</v>
      </c>
      <c r="AA257" s="207">
        <v>0</v>
      </c>
      <c r="AB257" s="207">
        <v>0</v>
      </c>
      <c r="AC257" s="207">
        <v>0</v>
      </c>
      <c r="AD257" s="207">
        <v>0</v>
      </c>
      <c r="AE257" s="207">
        <v>0</v>
      </c>
      <c r="AF257" s="207">
        <v>0</v>
      </c>
      <c r="AG257" s="207">
        <v>0</v>
      </c>
      <c r="AH257" s="207">
        <v>0</v>
      </c>
      <c r="AI257" s="207">
        <v>0</v>
      </c>
      <c r="AJ257" s="208">
        <f t="shared" si="3"/>
        <v>0</v>
      </c>
      <c r="AM257" s="122"/>
    </row>
    <row r="258" spans="1:39" ht="20.100000000000001" hidden="1" customHeight="1" outlineLevel="2">
      <c r="A258" s="204">
        <v>1107</v>
      </c>
      <c r="B258" s="205" t="s">
        <v>925</v>
      </c>
      <c r="C258" s="206" t="s">
        <v>14927</v>
      </c>
      <c r="D258" s="207">
        <v>0</v>
      </c>
      <c r="E258" s="207">
        <v>0</v>
      </c>
      <c r="F258" s="207">
        <v>0</v>
      </c>
      <c r="G258" s="207">
        <v>0</v>
      </c>
      <c r="H258" s="207">
        <v>0</v>
      </c>
      <c r="I258" s="207">
        <v>0</v>
      </c>
      <c r="J258" s="207">
        <v>0</v>
      </c>
      <c r="K258" s="207">
        <v>0</v>
      </c>
      <c r="L258" s="207">
        <v>0</v>
      </c>
      <c r="M258" s="207">
        <v>0</v>
      </c>
      <c r="N258" s="207">
        <v>0</v>
      </c>
      <c r="O258" s="207">
        <v>0</v>
      </c>
      <c r="P258" s="207">
        <v>0</v>
      </c>
      <c r="Q258" s="207">
        <v>0</v>
      </c>
      <c r="R258" s="207">
        <v>0</v>
      </c>
      <c r="S258" s="207">
        <v>0</v>
      </c>
      <c r="T258" s="207">
        <v>0</v>
      </c>
      <c r="U258" s="207">
        <v>0</v>
      </c>
      <c r="V258" s="207">
        <v>0</v>
      </c>
      <c r="W258" s="207">
        <v>0</v>
      </c>
      <c r="X258" s="207">
        <v>0</v>
      </c>
      <c r="Y258" s="207">
        <v>0</v>
      </c>
      <c r="Z258" s="207">
        <v>0</v>
      </c>
      <c r="AA258" s="207">
        <v>0</v>
      </c>
      <c r="AB258" s="207">
        <v>0</v>
      </c>
      <c r="AC258" s="207">
        <v>0</v>
      </c>
      <c r="AD258" s="207">
        <v>0</v>
      </c>
      <c r="AE258" s="207">
        <v>0</v>
      </c>
      <c r="AF258" s="207">
        <v>0</v>
      </c>
      <c r="AG258" s="207">
        <v>0</v>
      </c>
      <c r="AH258" s="207">
        <v>0</v>
      </c>
      <c r="AI258" s="207">
        <v>0</v>
      </c>
      <c r="AJ258" s="208">
        <f t="shared" si="3"/>
        <v>0</v>
      </c>
      <c r="AM258" s="122"/>
    </row>
    <row r="259" spans="1:39" ht="20.100000000000001" hidden="1" customHeight="1" outlineLevel="2">
      <c r="A259" s="204">
        <v>1108</v>
      </c>
      <c r="B259" s="205" t="s">
        <v>926</v>
      </c>
      <c r="C259" s="206" t="s">
        <v>14927</v>
      </c>
      <c r="D259" s="207">
        <v>0</v>
      </c>
      <c r="E259" s="207">
        <v>0</v>
      </c>
      <c r="F259" s="207">
        <v>0</v>
      </c>
      <c r="G259" s="207">
        <v>0</v>
      </c>
      <c r="H259" s="207">
        <v>0</v>
      </c>
      <c r="I259" s="207">
        <v>0</v>
      </c>
      <c r="J259" s="207">
        <v>0</v>
      </c>
      <c r="K259" s="207">
        <v>0</v>
      </c>
      <c r="L259" s="207">
        <v>0</v>
      </c>
      <c r="M259" s="207">
        <v>0</v>
      </c>
      <c r="N259" s="207">
        <v>0</v>
      </c>
      <c r="O259" s="207">
        <v>0</v>
      </c>
      <c r="P259" s="207">
        <v>0</v>
      </c>
      <c r="Q259" s="207">
        <v>0</v>
      </c>
      <c r="R259" s="207">
        <v>0</v>
      </c>
      <c r="S259" s="207">
        <v>0</v>
      </c>
      <c r="T259" s="207">
        <v>0</v>
      </c>
      <c r="U259" s="207">
        <v>0</v>
      </c>
      <c r="V259" s="207">
        <v>0</v>
      </c>
      <c r="W259" s="207">
        <v>0</v>
      </c>
      <c r="X259" s="207">
        <v>0</v>
      </c>
      <c r="Y259" s="207">
        <v>0</v>
      </c>
      <c r="Z259" s="207">
        <v>0</v>
      </c>
      <c r="AA259" s="207">
        <v>0</v>
      </c>
      <c r="AB259" s="207">
        <v>0</v>
      </c>
      <c r="AC259" s="207">
        <v>0</v>
      </c>
      <c r="AD259" s="207">
        <v>0</v>
      </c>
      <c r="AE259" s="207">
        <v>0</v>
      </c>
      <c r="AF259" s="207">
        <v>0</v>
      </c>
      <c r="AG259" s="207">
        <v>0</v>
      </c>
      <c r="AH259" s="207">
        <v>0</v>
      </c>
      <c r="AI259" s="207">
        <v>0</v>
      </c>
      <c r="AJ259" s="208">
        <f t="shared" si="3"/>
        <v>0</v>
      </c>
      <c r="AM259" s="122"/>
    </row>
    <row r="260" spans="1:39" ht="20.100000000000001" hidden="1" customHeight="1" outlineLevel="2">
      <c r="A260" s="204">
        <v>1109</v>
      </c>
      <c r="B260" s="205" t="s">
        <v>927</v>
      </c>
      <c r="C260" s="206" t="s">
        <v>14927</v>
      </c>
      <c r="D260" s="207">
        <v>0</v>
      </c>
      <c r="E260" s="207">
        <v>0</v>
      </c>
      <c r="F260" s="207">
        <v>0</v>
      </c>
      <c r="G260" s="207">
        <v>0</v>
      </c>
      <c r="H260" s="207">
        <v>0</v>
      </c>
      <c r="I260" s="207">
        <v>0</v>
      </c>
      <c r="J260" s="207">
        <v>0</v>
      </c>
      <c r="K260" s="207">
        <v>0</v>
      </c>
      <c r="L260" s="207">
        <v>0</v>
      </c>
      <c r="M260" s="207">
        <v>0</v>
      </c>
      <c r="N260" s="207">
        <v>0</v>
      </c>
      <c r="O260" s="207">
        <v>0</v>
      </c>
      <c r="P260" s="207">
        <v>0</v>
      </c>
      <c r="Q260" s="207">
        <v>0</v>
      </c>
      <c r="R260" s="207">
        <v>0</v>
      </c>
      <c r="S260" s="207">
        <v>0</v>
      </c>
      <c r="T260" s="207">
        <v>0</v>
      </c>
      <c r="U260" s="207">
        <v>0</v>
      </c>
      <c r="V260" s="207">
        <v>0</v>
      </c>
      <c r="W260" s="207">
        <v>0</v>
      </c>
      <c r="X260" s="207">
        <v>0</v>
      </c>
      <c r="Y260" s="207">
        <v>0</v>
      </c>
      <c r="Z260" s="207">
        <v>0</v>
      </c>
      <c r="AA260" s="207">
        <v>0</v>
      </c>
      <c r="AB260" s="207">
        <v>0</v>
      </c>
      <c r="AC260" s="207">
        <v>0</v>
      </c>
      <c r="AD260" s="207">
        <v>0</v>
      </c>
      <c r="AE260" s="207">
        <v>0</v>
      </c>
      <c r="AF260" s="207">
        <v>0</v>
      </c>
      <c r="AG260" s="207">
        <v>0</v>
      </c>
      <c r="AH260" s="207">
        <v>0</v>
      </c>
      <c r="AI260" s="207">
        <v>0</v>
      </c>
      <c r="AJ260" s="208">
        <f t="shared" si="3"/>
        <v>0</v>
      </c>
      <c r="AM260" s="122"/>
    </row>
    <row r="261" spans="1:39" ht="20.100000000000001" hidden="1" customHeight="1" outlineLevel="2">
      <c r="A261" s="204">
        <v>1110</v>
      </c>
      <c r="B261" s="205" t="s">
        <v>928</v>
      </c>
      <c r="C261" s="206" t="s">
        <v>14927</v>
      </c>
      <c r="D261" s="207">
        <v>0</v>
      </c>
      <c r="E261" s="207">
        <v>0</v>
      </c>
      <c r="F261" s="207">
        <v>0</v>
      </c>
      <c r="G261" s="207">
        <v>0</v>
      </c>
      <c r="H261" s="207">
        <v>0</v>
      </c>
      <c r="I261" s="207">
        <v>0</v>
      </c>
      <c r="J261" s="207">
        <v>0</v>
      </c>
      <c r="K261" s="207">
        <v>0</v>
      </c>
      <c r="L261" s="207">
        <v>0</v>
      </c>
      <c r="M261" s="207">
        <v>0</v>
      </c>
      <c r="N261" s="207">
        <v>0</v>
      </c>
      <c r="O261" s="207">
        <v>0</v>
      </c>
      <c r="P261" s="207">
        <v>0</v>
      </c>
      <c r="Q261" s="207">
        <v>0</v>
      </c>
      <c r="R261" s="207">
        <v>0</v>
      </c>
      <c r="S261" s="207">
        <v>0</v>
      </c>
      <c r="T261" s="207">
        <v>0</v>
      </c>
      <c r="U261" s="207">
        <v>0</v>
      </c>
      <c r="V261" s="207">
        <v>0</v>
      </c>
      <c r="W261" s="207">
        <v>0</v>
      </c>
      <c r="X261" s="207">
        <v>0</v>
      </c>
      <c r="Y261" s="207">
        <v>0</v>
      </c>
      <c r="Z261" s="207">
        <v>0</v>
      </c>
      <c r="AA261" s="207">
        <v>0</v>
      </c>
      <c r="AB261" s="207">
        <v>0</v>
      </c>
      <c r="AC261" s="207">
        <v>0</v>
      </c>
      <c r="AD261" s="207">
        <v>0</v>
      </c>
      <c r="AE261" s="207">
        <v>0</v>
      </c>
      <c r="AF261" s="207">
        <v>0</v>
      </c>
      <c r="AG261" s="207">
        <v>0</v>
      </c>
      <c r="AH261" s="207">
        <v>0</v>
      </c>
      <c r="AI261" s="207">
        <v>0</v>
      </c>
      <c r="AJ261" s="208">
        <f t="shared" si="3"/>
        <v>0</v>
      </c>
      <c r="AM261" s="122"/>
    </row>
    <row r="262" spans="1:39" ht="20.100000000000001" hidden="1" customHeight="1" outlineLevel="2">
      <c r="A262" s="204">
        <v>1111</v>
      </c>
      <c r="B262" s="205" t="s">
        <v>929</v>
      </c>
      <c r="C262" s="206" t="s">
        <v>14927</v>
      </c>
      <c r="D262" s="207">
        <v>0</v>
      </c>
      <c r="E262" s="207">
        <v>0</v>
      </c>
      <c r="F262" s="207">
        <v>0</v>
      </c>
      <c r="G262" s="207">
        <v>0</v>
      </c>
      <c r="H262" s="207">
        <v>0</v>
      </c>
      <c r="I262" s="207">
        <v>0</v>
      </c>
      <c r="J262" s="207">
        <v>0</v>
      </c>
      <c r="K262" s="207">
        <v>0</v>
      </c>
      <c r="L262" s="207">
        <v>0</v>
      </c>
      <c r="M262" s="207">
        <v>0</v>
      </c>
      <c r="N262" s="207">
        <v>0</v>
      </c>
      <c r="O262" s="207">
        <v>0</v>
      </c>
      <c r="P262" s="207">
        <v>0</v>
      </c>
      <c r="Q262" s="207">
        <v>0</v>
      </c>
      <c r="R262" s="207">
        <v>0</v>
      </c>
      <c r="S262" s="207">
        <v>0</v>
      </c>
      <c r="T262" s="207">
        <v>0</v>
      </c>
      <c r="U262" s="207">
        <v>0</v>
      </c>
      <c r="V262" s="207">
        <v>0</v>
      </c>
      <c r="W262" s="207">
        <v>0</v>
      </c>
      <c r="X262" s="207">
        <v>0</v>
      </c>
      <c r="Y262" s="207">
        <v>0</v>
      </c>
      <c r="Z262" s="207">
        <v>0</v>
      </c>
      <c r="AA262" s="207">
        <v>0</v>
      </c>
      <c r="AB262" s="207">
        <v>0</v>
      </c>
      <c r="AC262" s="207">
        <v>0</v>
      </c>
      <c r="AD262" s="207">
        <v>0</v>
      </c>
      <c r="AE262" s="207">
        <v>0</v>
      </c>
      <c r="AF262" s="207">
        <v>0</v>
      </c>
      <c r="AG262" s="207">
        <v>0</v>
      </c>
      <c r="AH262" s="207">
        <v>0</v>
      </c>
      <c r="AI262" s="207">
        <v>0</v>
      </c>
      <c r="AJ262" s="208">
        <f t="shared" si="3"/>
        <v>0</v>
      </c>
      <c r="AM262" s="122"/>
    </row>
    <row r="263" spans="1:39" ht="20.100000000000001" hidden="1" customHeight="1" outlineLevel="2">
      <c r="A263" s="204">
        <v>1112</v>
      </c>
      <c r="B263" s="205" t="s">
        <v>930</v>
      </c>
      <c r="C263" s="206" t="s">
        <v>14927</v>
      </c>
      <c r="D263" s="207">
        <v>0</v>
      </c>
      <c r="E263" s="207">
        <v>0</v>
      </c>
      <c r="F263" s="207">
        <v>0</v>
      </c>
      <c r="G263" s="207">
        <v>0</v>
      </c>
      <c r="H263" s="207">
        <v>0</v>
      </c>
      <c r="I263" s="207">
        <v>0</v>
      </c>
      <c r="J263" s="207">
        <v>0</v>
      </c>
      <c r="K263" s="207">
        <v>0</v>
      </c>
      <c r="L263" s="207">
        <v>0</v>
      </c>
      <c r="M263" s="207">
        <v>0</v>
      </c>
      <c r="N263" s="207">
        <v>0</v>
      </c>
      <c r="O263" s="207">
        <v>0</v>
      </c>
      <c r="P263" s="207">
        <v>0</v>
      </c>
      <c r="Q263" s="207">
        <v>0</v>
      </c>
      <c r="R263" s="207">
        <v>0</v>
      </c>
      <c r="S263" s="207">
        <v>0</v>
      </c>
      <c r="T263" s="207">
        <v>0</v>
      </c>
      <c r="U263" s="207">
        <v>0</v>
      </c>
      <c r="V263" s="207">
        <v>0</v>
      </c>
      <c r="W263" s="207">
        <v>0</v>
      </c>
      <c r="X263" s="207">
        <v>0</v>
      </c>
      <c r="Y263" s="207">
        <v>0</v>
      </c>
      <c r="Z263" s="207">
        <v>0</v>
      </c>
      <c r="AA263" s="207">
        <v>0</v>
      </c>
      <c r="AB263" s="207">
        <v>0</v>
      </c>
      <c r="AC263" s="207">
        <v>0</v>
      </c>
      <c r="AD263" s="207">
        <v>0</v>
      </c>
      <c r="AE263" s="207">
        <v>0</v>
      </c>
      <c r="AF263" s="207">
        <v>0</v>
      </c>
      <c r="AG263" s="207">
        <v>0</v>
      </c>
      <c r="AH263" s="207">
        <v>0</v>
      </c>
      <c r="AI263" s="207">
        <v>0</v>
      </c>
      <c r="AJ263" s="208">
        <f t="shared" si="3"/>
        <v>0</v>
      </c>
      <c r="AM263" s="122"/>
    </row>
    <row r="264" spans="1:39" ht="20.100000000000001" hidden="1" customHeight="1" outlineLevel="2">
      <c r="A264" s="204">
        <v>1113</v>
      </c>
      <c r="B264" s="205" t="s">
        <v>931</v>
      </c>
      <c r="C264" s="206" t="s">
        <v>14927</v>
      </c>
      <c r="D264" s="207">
        <v>0</v>
      </c>
      <c r="E264" s="207">
        <v>0</v>
      </c>
      <c r="F264" s="207">
        <v>0</v>
      </c>
      <c r="G264" s="207">
        <v>0</v>
      </c>
      <c r="H264" s="207">
        <v>0</v>
      </c>
      <c r="I264" s="207">
        <v>0</v>
      </c>
      <c r="J264" s="207">
        <v>0</v>
      </c>
      <c r="K264" s="207">
        <v>0</v>
      </c>
      <c r="L264" s="207">
        <v>0</v>
      </c>
      <c r="M264" s="207">
        <v>0</v>
      </c>
      <c r="N264" s="207">
        <v>0</v>
      </c>
      <c r="O264" s="207">
        <v>0</v>
      </c>
      <c r="P264" s="207">
        <v>0</v>
      </c>
      <c r="Q264" s="207">
        <v>0</v>
      </c>
      <c r="R264" s="207">
        <v>0</v>
      </c>
      <c r="S264" s="207">
        <v>0</v>
      </c>
      <c r="T264" s="207">
        <v>0</v>
      </c>
      <c r="U264" s="207">
        <v>0</v>
      </c>
      <c r="V264" s="207">
        <v>0</v>
      </c>
      <c r="W264" s="207">
        <v>0</v>
      </c>
      <c r="X264" s="207">
        <v>0</v>
      </c>
      <c r="Y264" s="207">
        <v>0</v>
      </c>
      <c r="Z264" s="207">
        <v>0</v>
      </c>
      <c r="AA264" s="207">
        <v>0</v>
      </c>
      <c r="AB264" s="207">
        <v>0</v>
      </c>
      <c r="AC264" s="207">
        <v>0</v>
      </c>
      <c r="AD264" s="207">
        <v>0</v>
      </c>
      <c r="AE264" s="207">
        <v>0</v>
      </c>
      <c r="AF264" s="207">
        <v>0</v>
      </c>
      <c r="AG264" s="207">
        <v>0</v>
      </c>
      <c r="AH264" s="207">
        <v>0</v>
      </c>
      <c r="AI264" s="207">
        <v>0</v>
      </c>
      <c r="AJ264" s="208">
        <f t="shared" si="3"/>
        <v>0</v>
      </c>
      <c r="AM264" s="122"/>
    </row>
    <row r="265" spans="1:39" ht="20.100000000000001" hidden="1" customHeight="1" outlineLevel="2">
      <c r="A265" s="204">
        <v>1114</v>
      </c>
      <c r="B265" s="205" t="s">
        <v>932</v>
      </c>
      <c r="C265" s="206" t="s">
        <v>14927</v>
      </c>
      <c r="D265" s="207">
        <v>0</v>
      </c>
      <c r="E265" s="207">
        <v>0</v>
      </c>
      <c r="F265" s="207">
        <v>0</v>
      </c>
      <c r="G265" s="207">
        <v>0</v>
      </c>
      <c r="H265" s="207">
        <v>0</v>
      </c>
      <c r="I265" s="207">
        <v>0</v>
      </c>
      <c r="J265" s="207">
        <v>0</v>
      </c>
      <c r="K265" s="207">
        <v>0</v>
      </c>
      <c r="L265" s="207">
        <v>0</v>
      </c>
      <c r="M265" s="207">
        <v>0</v>
      </c>
      <c r="N265" s="207">
        <v>0</v>
      </c>
      <c r="O265" s="207">
        <v>0</v>
      </c>
      <c r="P265" s="207">
        <v>0</v>
      </c>
      <c r="Q265" s="207">
        <v>0</v>
      </c>
      <c r="R265" s="207">
        <v>0</v>
      </c>
      <c r="S265" s="207">
        <v>0</v>
      </c>
      <c r="T265" s="207">
        <v>0</v>
      </c>
      <c r="U265" s="207">
        <v>0</v>
      </c>
      <c r="V265" s="207">
        <v>0</v>
      </c>
      <c r="W265" s="207">
        <v>0</v>
      </c>
      <c r="X265" s="207">
        <v>0</v>
      </c>
      <c r="Y265" s="207">
        <v>0</v>
      </c>
      <c r="Z265" s="207">
        <v>0</v>
      </c>
      <c r="AA265" s="207">
        <v>0</v>
      </c>
      <c r="AB265" s="207">
        <v>0</v>
      </c>
      <c r="AC265" s="207">
        <v>0</v>
      </c>
      <c r="AD265" s="207">
        <v>0</v>
      </c>
      <c r="AE265" s="207">
        <v>0</v>
      </c>
      <c r="AF265" s="207">
        <v>0</v>
      </c>
      <c r="AG265" s="207">
        <v>0</v>
      </c>
      <c r="AH265" s="207">
        <v>0</v>
      </c>
      <c r="AI265" s="207">
        <v>0</v>
      </c>
      <c r="AJ265" s="208">
        <f t="shared" si="3"/>
        <v>0</v>
      </c>
      <c r="AM265" s="122"/>
    </row>
    <row r="266" spans="1:39" ht="20.100000000000001" hidden="1" customHeight="1" outlineLevel="2">
      <c r="A266" s="204">
        <v>1115</v>
      </c>
      <c r="B266" s="205" t="s">
        <v>933</v>
      </c>
      <c r="C266" s="206" t="s">
        <v>14927</v>
      </c>
      <c r="D266" s="207">
        <v>0</v>
      </c>
      <c r="E266" s="207">
        <v>0</v>
      </c>
      <c r="F266" s="207">
        <v>0</v>
      </c>
      <c r="G266" s="207">
        <v>0</v>
      </c>
      <c r="H266" s="207">
        <v>0</v>
      </c>
      <c r="I266" s="207">
        <v>0</v>
      </c>
      <c r="J266" s="207">
        <v>0</v>
      </c>
      <c r="K266" s="207">
        <v>0</v>
      </c>
      <c r="L266" s="207">
        <v>0</v>
      </c>
      <c r="M266" s="207">
        <v>0</v>
      </c>
      <c r="N266" s="207">
        <v>0</v>
      </c>
      <c r="O266" s="207">
        <v>0</v>
      </c>
      <c r="P266" s="207">
        <v>0</v>
      </c>
      <c r="Q266" s="207">
        <v>0</v>
      </c>
      <c r="R266" s="207">
        <v>0</v>
      </c>
      <c r="S266" s="207">
        <v>0</v>
      </c>
      <c r="T266" s="207">
        <v>0</v>
      </c>
      <c r="U266" s="207">
        <v>0</v>
      </c>
      <c r="V266" s="207">
        <v>0</v>
      </c>
      <c r="W266" s="207">
        <v>0</v>
      </c>
      <c r="X266" s="207">
        <v>0</v>
      </c>
      <c r="Y266" s="207">
        <v>0</v>
      </c>
      <c r="Z266" s="207">
        <v>0</v>
      </c>
      <c r="AA266" s="207">
        <v>0</v>
      </c>
      <c r="AB266" s="207">
        <v>0</v>
      </c>
      <c r="AC266" s="207">
        <v>0</v>
      </c>
      <c r="AD266" s="207">
        <v>0</v>
      </c>
      <c r="AE266" s="207">
        <v>0</v>
      </c>
      <c r="AF266" s="207">
        <v>0</v>
      </c>
      <c r="AG266" s="207">
        <v>0</v>
      </c>
      <c r="AH266" s="207">
        <v>0</v>
      </c>
      <c r="AI266" s="207">
        <v>0</v>
      </c>
      <c r="AJ266" s="208">
        <f t="shared" si="3"/>
        <v>0</v>
      </c>
      <c r="AM266" s="122"/>
    </row>
    <row r="267" spans="1:39" ht="20.100000000000001" hidden="1" customHeight="1" outlineLevel="2">
      <c r="A267" s="204">
        <v>1116</v>
      </c>
      <c r="B267" s="205" t="s">
        <v>934</v>
      </c>
      <c r="C267" s="206" t="s">
        <v>14927</v>
      </c>
      <c r="D267" s="207">
        <v>0</v>
      </c>
      <c r="E267" s="207">
        <v>0</v>
      </c>
      <c r="F267" s="207">
        <v>0</v>
      </c>
      <c r="G267" s="207">
        <v>0</v>
      </c>
      <c r="H267" s="207">
        <v>0</v>
      </c>
      <c r="I267" s="207">
        <v>0</v>
      </c>
      <c r="J267" s="207">
        <v>0</v>
      </c>
      <c r="K267" s="207">
        <v>0</v>
      </c>
      <c r="L267" s="207">
        <v>0</v>
      </c>
      <c r="M267" s="207">
        <v>0</v>
      </c>
      <c r="N267" s="207">
        <v>0</v>
      </c>
      <c r="O267" s="207">
        <v>0</v>
      </c>
      <c r="P267" s="207">
        <v>0</v>
      </c>
      <c r="Q267" s="207">
        <v>0</v>
      </c>
      <c r="R267" s="207">
        <v>0</v>
      </c>
      <c r="S267" s="207">
        <v>0</v>
      </c>
      <c r="T267" s="207">
        <v>0</v>
      </c>
      <c r="U267" s="207">
        <v>0</v>
      </c>
      <c r="V267" s="207">
        <v>0</v>
      </c>
      <c r="W267" s="207">
        <v>0</v>
      </c>
      <c r="X267" s="207">
        <v>0</v>
      </c>
      <c r="Y267" s="207">
        <v>0</v>
      </c>
      <c r="Z267" s="207">
        <v>0</v>
      </c>
      <c r="AA267" s="207">
        <v>0</v>
      </c>
      <c r="AB267" s="207">
        <v>0</v>
      </c>
      <c r="AC267" s="207">
        <v>0</v>
      </c>
      <c r="AD267" s="207">
        <v>0</v>
      </c>
      <c r="AE267" s="207">
        <v>0</v>
      </c>
      <c r="AF267" s="207">
        <v>0</v>
      </c>
      <c r="AG267" s="207">
        <v>0</v>
      </c>
      <c r="AH267" s="207">
        <v>0</v>
      </c>
      <c r="AI267" s="207">
        <v>0</v>
      </c>
      <c r="AJ267" s="208">
        <f t="shared" si="3"/>
        <v>0</v>
      </c>
      <c r="AM267" s="122"/>
    </row>
    <row r="268" spans="1:39" ht="20.100000000000001" hidden="1" customHeight="1" outlineLevel="2">
      <c r="A268" s="204">
        <v>1117</v>
      </c>
      <c r="B268" s="205" t="s">
        <v>935</v>
      </c>
      <c r="C268" s="206" t="s">
        <v>14927</v>
      </c>
      <c r="D268" s="207">
        <v>0</v>
      </c>
      <c r="E268" s="207">
        <v>0</v>
      </c>
      <c r="F268" s="207">
        <v>0</v>
      </c>
      <c r="G268" s="207">
        <v>0</v>
      </c>
      <c r="H268" s="207">
        <v>0</v>
      </c>
      <c r="I268" s="207">
        <v>0</v>
      </c>
      <c r="J268" s="207">
        <v>0</v>
      </c>
      <c r="K268" s="207">
        <v>0</v>
      </c>
      <c r="L268" s="207">
        <v>0</v>
      </c>
      <c r="M268" s="207">
        <v>0</v>
      </c>
      <c r="N268" s="207">
        <v>0</v>
      </c>
      <c r="O268" s="207">
        <v>0</v>
      </c>
      <c r="P268" s="207">
        <v>0</v>
      </c>
      <c r="Q268" s="207">
        <v>0</v>
      </c>
      <c r="R268" s="207">
        <v>0</v>
      </c>
      <c r="S268" s="207">
        <v>0</v>
      </c>
      <c r="T268" s="207">
        <v>0</v>
      </c>
      <c r="U268" s="207">
        <v>0</v>
      </c>
      <c r="V268" s="207">
        <v>0</v>
      </c>
      <c r="W268" s="207">
        <v>0</v>
      </c>
      <c r="X268" s="207">
        <v>0</v>
      </c>
      <c r="Y268" s="207">
        <v>0</v>
      </c>
      <c r="Z268" s="207">
        <v>0</v>
      </c>
      <c r="AA268" s="207">
        <v>0</v>
      </c>
      <c r="AB268" s="207">
        <v>0</v>
      </c>
      <c r="AC268" s="207">
        <v>0</v>
      </c>
      <c r="AD268" s="207">
        <v>0</v>
      </c>
      <c r="AE268" s="207">
        <v>0</v>
      </c>
      <c r="AF268" s="207">
        <v>0</v>
      </c>
      <c r="AG268" s="207">
        <v>0</v>
      </c>
      <c r="AH268" s="207">
        <v>0</v>
      </c>
      <c r="AI268" s="207">
        <v>0</v>
      </c>
      <c r="AJ268" s="208">
        <f t="shared" si="3"/>
        <v>0</v>
      </c>
      <c r="AM268" s="122"/>
    </row>
    <row r="269" spans="1:39" ht="20.100000000000001" hidden="1" customHeight="1" outlineLevel="2">
      <c r="A269" s="204">
        <v>1118</v>
      </c>
      <c r="B269" s="205" t="s">
        <v>936</v>
      </c>
      <c r="C269" s="206" t="s">
        <v>14927</v>
      </c>
      <c r="D269" s="207">
        <v>0</v>
      </c>
      <c r="E269" s="207">
        <v>0</v>
      </c>
      <c r="F269" s="207">
        <v>0</v>
      </c>
      <c r="G269" s="207">
        <v>0</v>
      </c>
      <c r="H269" s="207">
        <v>0</v>
      </c>
      <c r="I269" s="207">
        <v>0</v>
      </c>
      <c r="J269" s="207">
        <v>0</v>
      </c>
      <c r="K269" s="207">
        <v>0</v>
      </c>
      <c r="L269" s="207">
        <v>0</v>
      </c>
      <c r="M269" s="207">
        <v>0</v>
      </c>
      <c r="N269" s="207">
        <v>0</v>
      </c>
      <c r="O269" s="207">
        <v>0</v>
      </c>
      <c r="P269" s="207">
        <v>0</v>
      </c>
      <c r="Q269" s="207">
        <v>0</v>
      </c>
      <c r="R269" s="207">
        <v>0</v>
      </c>
      <c r="S269" s="207">
        <v>0</v>
      </c>
      <c r="T269" s="207">
        <v>0</v>
      </c>
      <c r="U269" s="207">
        <v>0</v>
      </c>
      <c r="V269" s="207">
        <v>0</v>
      </c>
      <c r="W269" s="207">
        <v>0</v>
      </c>
      <c r="X269" s="207">
        <v>0</v>
      </c>
      <c r="Y269" s="207">
        <v>0</v>
      </c>
      <c r="Z269" s="207">
        <v>0</v>
      </c>
      <c r="AA269" s="207">
        <v>0</v>
      </c>
      <c r="AB269" s="207">
        <v>0</v>
      </c>
      <c r="AC269" s="207">
        <v>0</v>
      </c>
      <c r="AD269" s="207">
        <v>0</v>
      </c>
      <c r="AE269" s="207">
        <v>0</v>
      </c>
      <c r="AF269" s="207">
        <v>0</v>
      </c>
      <c r="AG269" s="207">
        <v>0</v>
      </c>
      <c r="AH269" s="207">
        <v>0</v>
      </c>
      <c r="AI269" s="207">
        <v>0</v>
      </c>
      <c r="AJ269" s="208">
        <f t="shared" si="3"/>
        <v>0</v>
      </c>
      <c r="AM269" s="122"/>
    </row>
    <row r="270" spans="1:39" ht="20.100000000000001" hidden="1" customHeight="1" outlineLevel="2">
      <c r="A270" s="204">
        <v>1119</v>
      </c>
      <c r="B270" s="205" t="s">
        <v>937</v>
      </c>
      <c r="C270" s="206" t="s">
        <v>14927</v>
      </c>
      <c r="D270" s="207">
        <v>0</v>
      </c>
      <c r="E270" s="207">
        <v>0</v>
      </c>
      <c r="F270" s="207">
        <v>0</v>
      </c>
      <c r="G270" s="207">
        <v>0</v>
      </c>
      <c r="H270" s="207">
        <v>0</v>
      </c>
      <c r="I270" s="207">
        <v>0</v>
      </c>
      <c r="J270" s="207">
        <v>0</v>
      </c>
      <c r="K270" s="207">
        <v>0</v>
      </c>
      <c r="L270" s="207">
        <v>0</v>
      </c>
      <c r="M270" s="207">
        <v>0</v>
      </c>
      <c r="N270" s="207">
        <v>0</v>
      </c>
      <c r="O270" s="207">
        <v>0</v>
      </c>
      <c r="P270" s="207">
        <v>0</v>
      </c>
      <c r="Q270" s="207">
        <v>0</v>
      </c>
      <c r="R270" s="207">
        <v>0</v>
      </c>
      <c r="S270" s="207">
        <v>0</v>
      </c>
      <c r="T270" s="207">
        <v>0</v>
      </c>
      <c r="U270" s="207">
        <v>0</v>
      </c>
      <c r="V270" s="207">
        <v>0</v>
      </c>
      <c r="W270" s="207">
        <v>0</v>
      </c>
      <c r="X270" s="207">
        <v>0</v>
      </c>
      <c r="Y270" s="207">
        <v>0</v>
      </c>
      <c r="Z270" s="207">
        <v>0</v>
      </c>
      <c r="AA270" s="207">
        <v>0</v>
      </c>
      <c r="AB270" s="207">
        <v>0</v>
      </c>
      <c r="AC270" s="207">
        <v>0</v>
      </c>
      <c r="AD270" s="207">
        <v>0</v>
      </c>
      <c r="AE270" s="207">
        <v>0</v>
      </c>
      <c r="AF270" s="207">
        <v>0</v>
      </c>
      <c r="AG270" s="207">
        <v>0</v>
      </c>
      <c r="AH270" s="207">
        <v>0</v>
      </c>
      <c r="AI270" s="207">
        <v>0</v>
      </c>
      <c r="AJ270" s="208">
        <f t="shared" ref="AJ270:AJ333" si="4">SUM(D270:AI270)</f>
        <v>0</v>
      </c>
      <c r="AM270" s="122"/>
    </row>
    <row r="271" spans="1:39" ht="20.100000000000001" hidden="1" customHeight="1" outlineLevel="2">
      <c r="A271" s="204">
        <v>1120</v>
      </c>
      <c r="B271" s="205" t="s">
        <v>938</v>
      </c>
      <c r="C271" s="206" t="s">
        <v>14927</v>
      </c>
      <c r="D271" s="207">
        <v>0</v>
      </c>
      <c r="E271" s="207">
        <v>0</v>
      </c>
      <c r="F271" s="207">
        <v>0</v>
      </c>
      <c r="G271" s="207">
        <v>0</v>
      </c>
      <c r="H271" s="207">
        <v>0</v>
      </c>
      <c r="I271" s="207">
        <v>0</v>
      </c>
      <c r="J271" s="207">
        <v>0</v>
      </c>
      <c r="K271" s="207">
        <v>0</v>
      </c>
      <c r="L271" s="207">
        <v>0</v>
      </c>
      <c r="M271" s="207">
        <v>0</v>
      </c>
      <c r="N271" s="207">
        <v>0</v>
      </c>
      <c r="O271" s="207">
        <v>0</v>
      </c>
      <c r="P271" s="207">
        <v>0</v>
      </c>
      <c r="Q271" s="207">
        <v>0</v>
      </c>
      <c r="R271" s="207">
        <v>0</v>
      </c>
      <c r="S271" s="207">
        <v>0</v>
      </c>
      <c r="T271" s="207">
        <v>0</v>
      </c>
      <c r="U271" s="207">
        <v>0</v>
      </c>
      <c r="V271" s="207">
        <v>0</v>
      </c>
      <c r="W271" s="207">
        <v>0</v>
      </c>
      <c r="X271" s="207">
        <v>0</v>
      </c>
      <c r="Y271" s="207">
        <v>0</v>
      </c>
      <c r="Z271" s="207">
        <v>0</v>
      </c>
      <c r="AA271" s="207">
        <v>0</v>
      </c>
      <c r="AB271" s="207">
        <v>0</v>
      </c>
      <c r="AC271" s="207">
        <v>0</v>
      </c>
      <c r="AD271" s="207">
        <v>0</v>
      </c>
      <c r="AE271" s="207">
        <v>0</v>
      </c>
      <c r="AF271" s="207">
        <v>0</v>
      </c>
      <c r="AG271" s="207">
        <v>0</v>
      </c>
      <c r="AH271" s="207">
        <v>0</v>
      </c>
      <c r="AI271" s="207">
        <v>0</v>
      </c>
      <c r="AJ271" s="208">
        <f t="shared" si="4"/>
        <v>0</v>
      </c>
      <c r="AM271" s="122"/>
    </row>
    <row r="272" spans="1:39" ht="20.100000000000001" hidden="1" customHeight="1" outlineLevel="2">
      <c r="A272" s="204">
        <v>1121</v>
      </c>
      <c r="B272" s="205" t="s">
        <v>939</v>
      </c>
      <c r="C272" s="206" t="s">
        <v>14927</v>
      </c>
      <c r="D272" s="207">
        <v>0</v>
      </c>
      <c r="E272" s="207">
        <v>0</v>
      </c>
      <c r="F272" s="207">
        <v>0</v>
      </c>
      <c r="G272" s="207">
        <v>0</v>
      </c>
      <c r="H272" s="207">
        <v>0</v>
      </c>
      <c r="I272" s="207">
        <v>0</v>
      </c>
      <c r="J272" s="207">
        <v>0</v>
      </c>
      <c r="K272" s="207">
        <v>0</v>
      </c>
      <c r="L272" s="207">
        <v>0</v>
      </c>
      <c r="M272" s="207">
        <v>0</v>
      </c>
      <c r="N272" s="207">
        <v>0</v>
      </c>
      <c r="O272" s="207">
        <v>0</v>
      </c>
      <c r="P272" s="207">
        <v>0</v>
      </c>
      <c r="Q272" s="207">
        <v>0</v>
      </c>
      <c r="R272" s="207">
        <v>0</v>
      </c>
      <c r="S272" s="207">
        <v>0</v>
      </c>
      <c r="T272" s="207">
        <v>0</v>
      </c>
      <c r="U272" s="207">
        <v>0</v>
      </c>
      <c r="V272" s="207">
        <v>0</v>
      </c>
      <c r="W272" s="207">
        <v>0</v>
      </c>
      <c r="X272" s="207">
        <v>0</v>
      </c>
      <c r="Y272" s="207">
        <v>0</v>
      </c>
      <c r="Z272" s="207">
        <v>0</v>
      </c>
      <c r="AA272" s="207">
        <v>0</v>
      </c>
      <c r="AB272" s="207">
        <v>0</v>
      </c>
      <c r="AC272" s="207">
        <v>0</v>
      </c>
      <c r="AD272" s="207">
        <v>0</v>
      </c>
      <c r="AE272" s="207">
        <v>0</v>
      </c>
      <c r="AF272" s="207">
        <v>0</v>
      </c>
      <c r="AG272" s="207">
        <v>0</v>
      </c>
      <c r="AH272" s="207">
        <v>0</v>
      </c>
      <c r="AI272" s="207">
        <v>0</v>
      </c>
      <c r="AJ272" s="208">
        <f t="shared" si="4"/>
        <v>0</v>
      </c>
      <c r="AM272" s="122"/>
    </row>
    <row r="273" spans="1:39" ht="20.100000000000001" hidden="1" customHeight="1" outlineLevel="2">
      <c r="A273" s="204">
        <v>1122</v>
      </c>
      <c r="B273" s="205" t="s">
        <v>940</v>
      </c>
      <c r="C273" s="206" t="s">
        <v>14927</v>
      </c>
      <c r="D273" s="207">
        <v>0</v>
      </c>
      <c r="E273" s="207">
        <v>0</v>
      </c>
      <c r="F273" s="207">
        <v>0</v>
      </c>
      <c r="G273" s="207">
        <v>0</v>
      </c>
      <c r="H273" s="207">
        <v>0</v>
      </c>
      <c r="I273" s="207">
        <v>0</v>
      </c>
      <c r="J273" s="207">
        <v>0</v>
      </c>
      <c r="K273" s="207">
        <v>0</v>
      </c>
      <c r="L273" s="207">
        <v>0</v>
      </c>
      <c r="M273" s="207">
        <v>0</v>
      </c>
      <c r="N273" s="207">
        <v>0</v>
      </c>
      <c r="O273" s="207">
        <v>0</v>
      </c>
      <c r="P273" s="207">
        <v>0</v>
      </c>
      <c r="Q273" s="207">
        <v>0</v>
      </c>
      <c r="R273" s="207">
        <v>0</v>
      </c>
      <c r="S273" s="207">
        <v>0</v>
      </c>
      <c r="T273" s="207">
        <v>0</v>
      </c>
      <c r="U273" s="207">
        <v>0</v>
      </c>
      <c r="V273" s="207">
        <v>0</v>
      </c>
      <c r="W273" s="207">
        <v>0</v>
      </c>
      <c r="X273" s="207">
        <v>0</v>
      </c>
      <c r="Y273" s="207">
        <v>0</v>
      </c>
      <c r="Z273" s="207">
        <v>0</v>
      </c>
      <c r="AA273" s="207">
        <v>0</v>
      </c>
      <c r="AB273" s="207">
        <v>0</v>
      </c>
      <c r="AC273" s="207">
        <v>0</v>
      </c>
      <c r="AD273" s="207">
        <v>0</v>
      </c>
      <c r="AE273" s="207">
        <v>0</v>
      </c>
      <c r="AF273" s="207">
        <v>0</v>
      </c>
      <c r="AG273" s="207">
        <v>0</v>
      </c>
      <c r="AH273" s="207">
        <v>0</v>
      </c>
      <c r="AI273" s="207">
        <v>0</v>
      </c>
      <c r="AJ273" s="208">
        <f t="shared" si="4"/>
        <v>0</v>
      </c>
      <c r="AM273" s="122"/>
    </row>
    <row r="274" spans="1:39" ht="20.100000000000001" hidden="1" customHeight="1" outlineLevel="2">
      <c r="A274" s="204">
        <v>1123</v>
      </c>
      <c r="B274" s="205" t="s">
        <v>941</v>
      </c>
      <c r="C274" s="206" t="s">
        <v>14927</v>
      </c>
      <c r="D274" s="207">
        <v>0</v>
      </c>
      <c r="E274" s="207">
        <v>0</v>
      </c>
      <c r="F274" s="207">
        <v>0</v>
      </c>
      <c r="G274" s="207">
        <v>0</v>
      </c>
      <c r="H274" s="207">
        <v>0</v>
      </c>
      <c r="I274" s="207">
        <v>0</v>
      </c>
      <c r="J274" s="207">
        <v>0</v>
      </c>
      <c r="K274" s="207">
        <v>0</v>
      </c>
      <c r="L274" s="207">
        <v>0</v>
      </c>
      <c r="M274" s="207">
        <v>0</v>
      </c>
      <c r="N274" s="207">
        <v>0</v>
      </c>
      <c r="O274" s="207">
        <v>0</v>
      </c>
      <c r="P274" s="207">
        <v>0</v>
      </c>
      <c r="Q274" s="207">
        <v>0</v>
      </c>
      <c r="R274" s="207">
        <v>0</v>
      </c>
      <c r="S274" s="207">
        <v>0</v>
      </c>
      <c r="T274" s="207">
        <v>0</v>
      </c>
      <c r="U274" s="207">
        <v>0</v>
      </c>
      <c r="V274" s="207">
        <v>0</v>
      </c>
      <c r="W274" s="207">
        <v>0</v>
      </c>
      <c r="X274" s="207">
        <v>0</v>
      </c>
      <c r="Y274" s="207">
        <v>0</v>
      </c>
      <c r="Z274" s="207">
        <v>0</v>
      </c>
      <c r="AA274" s="207">
        <v>0</v>
      </c>
      <c r="AB274" s="207">
        <v>0</v>
      </c>
      <c r="AC274" s="207">
        <v>0</v>
      </c>
      <c r="AD274" s="207">
        <v>0</v>
      </c>
      <c r="AE274" s="207">
        <v>0</v>
      </c>
      <c r="AF274" s="207">
        <v>0</v>
      </c>
      <c r="AG274" s="207">
        <v>0</v>
      </c>
      <c r="AH274" s="207">
        <v>0</v>
      </c>
      <c r="AI274" s="207">
        <v>0</v>
      </c>
      <c r="AJ274" s="208">
        <f t="shared" si="4"/>
        <v>0</v>
      </c>
      <c r="AM274" s="122"/>
    </row>
    <row r="275" spans="1:39" ht="20.100000000000001" hidden="1" customHeight="1" outlineLevel="2">
      <c r="A275" s="204">
        <v>1124</v>
      </c>
      <c r="B275" s="205" t="s">
        <v>942</v>
      </c>
      <c r="C275" s="206" t="s">
        <v>14927</v>
      </c>
      <c r="D275" s="207">
        <v>0</v>
      </c>
      <c r="E275" s="207">
        <v>0</v>
      </c>
      <c r="F275" s="207">
        <v>0</v>
      </c>
      <c r="G275" s="207">
        <v>0</v>
      </c>
      <c r="H275" s="207">
        <v>0</v>
      </c>
      <c r="I275" s="207">
        <v>0</v>
      </c>
      <c r="J275" s="207">
        <v>0</v>
      </c>
      <c r="K275" s="207">
        <v>0</v>
      </c>
      <c r="L275" s="207">
        <v>0</v>
      </c>
      <c r="M275" s="207">
        <v>0</v>
      </c>
      <c r="N275" s="207">
        <v>0</v>
      </c>
      <c r="O275" s="207">
        <v>0</v>
      </c>
      <c r="P275" s="207">
        <v>0</v>
      </c>
      <c r="Q275" s="207">
        <v>0</v>
      </c>
      <c r="R275" s="207">
        <v>0</v>
      </c>
      <c r="S275" s="207">
        <v>0</v>
      </c>
      <c r="T275" s="207">
        <v>0</v>
      </c>
      <c r="U275" s="207">
        <v>0</v>
      </c>
      <c r="V275" s="207">
        <v>0</v>
      </c>
      <c r="W275" s="207">
        <v>0</v>
      </c>
      <c r="X275" s="207">
        <v>0</v>
      </c>
      <c r="Y275" s="207">
        <v>0</v>
      </c>
      <c r="Z275" s="207">
        <v>0</v>
      </c>
      <c r="AA275" s="207">
        <v>0</v>
      </c>
      <c r="AB275" s="207">
        <v>0</v>
      </c>
      <c r="AC275" s="207">
        <v>0</v>
      </c>
      <c r="AD275" s="207">
        <v>0</v>
      </c>
      <c r="AE275" s="207">
        <v>0</v>
      </c>
      <c r="AF275" s="207">
        <v>0</v>
      </c>
      <c r="AG275" s="207">
        <v>0</v>
      </c>
      <c r="AH275" s="207">
        <v>0</v>
      </c>
      <c r="AI275" s="207">
        <v>0</v>
      </c>
      <c r="AJ275" s="208">
        <f t="shared" si="4"/>
        <v>0</v>
      </c>
      <c r="AM275" s="122"/>
    </row>
    <row r="276" spans="1:39" ht="20.100000000000001" hidden="1" customHeight="1" outlineLevel="2">
      <c r="A276" s="204">
        <v>1125</v>
      </c>
      <c r="B276" s="205" t="s">
        <v>943</v>
      </c>
      <c r="C276" s="206" t="s">
        <v>14927</v>
      </c>
      <c r="D276" s="207">
        <v>0</v>
      </c>
      <c r="E276" s="207">
        <v>0</v>
      </c>
      <c r="F276" s="207">
        <v>0</v>
      </c>
      <c r="G276" s="207">
        <v>0</v>
      </c>
      <c r="H276" s="207">
        <v>0</v>
      </c>
      <c r="I276" s="207">
        <v>0</v>
      </c>
      <c r="J276" s="207">
        <v>0</v>
      </c>
      <c r="K276" s="207">
        <v>0</v>
      </c>
      <c r="L276" s="207">
        <v>0</v>
      </c>
      <c r="M276" s="207">
        <v>0</v>
      </c>
      <c r="N276" s="207">
        <v>0</v>
      </c>
      <c r="O276" s="207">
        <v>0</v>
      </c>
      <c r="P276" s="207">
        <v>0</v>
      </c>
      <c r="Q276" s="207">
        <v>0</v>
      </c>
      <c r="R276" s="207">
        <v>0</v>
      </c>
      <c r="S276" s="207">
        <v>0</v>
      </c>
      <c r="T276" s="207">
        <v>0</v>
      </c>
      <c r="U276" s="207">
        <v>0</v>
      </c>
      <c r="V276" s="207">
        <v>0</v>
      </c>
      <c r="W276" s="207">
        <v>0</v>
      </c>
      <c r="X276" s="207">
        <v>0</v>
      </c>
      <c r="Y276" s="207">
        <v>0</v>
      </c>
      <c r="Z276" s="207">
        <v>0</v>
      </c>
      <c r="AA276" s="207">
        <v>0</v>
      </c>
      <c r="AB276" s="207">
        <v>0</v>
      </c>
      <c r="AC276" s="207">
        <v>0</v>
      </c>
      <c r="AD276" s="207">
        <v>0</v>
      </c>
      <c r="AE276" s="207">
        <v>0</v>
      </c>
      <c r="AF276" s="207">
        <v>0</v>
      </c>
      <c r="AG276" s="207">
        <v>0</v>
      </c>
      <c r="AH276" s="207">
        <v>0</v>
      </c>
      <c r="AI276" s="207">
        <v>0</v>
      </c>
      <c r="AJ276" s="208">
        <f t="shared" si="4"/>
        <v>0</v>
      </c>
      <c r="AM276" s="122"/>
    </row>
    <row r="277" spans="1:39" ht="20.100000000000001" hidden="1" customHeight="1" outlineLevel="2">
      <c r="A277" s="204">
        <v>1126</v>
      </c>
      <c r="B277" s="205" t="s">
        <v>944</v>
      </c>
      <c r="C277" s="206" t="s">
        <v>14927</v>
      </c>
      <c r="D277" s="207">
        <v>0</v>
      </c>
      <c r="E277" s="207">
        <v>0</v>
      </c>
      <c r="F277" s="207">
        <v>0</v>
      </c>
      <c r="G277" s="207">
        <v>0</v>
      </c>
      <c r="H277" s="207">
        <v>0</v>
      </c>
      <c r="I277" s="207">
        <v>0</v>
      </c>
      <c r="J277" s="207">
        <v>0</v>
      </c>
      <c r="K277" s="207">
        <v>0</v>
      </c>
      <c r="L277" s="207">
        <v>0</v>
      </c>
      <c r="M277" s="207">
        <v>0</v>
      </c>
      <c r="N277" s="207">
        <v>0</v>
      </c>
      <c r="O277" s="207">
        <v>0</v>
      </c>
      <c r="P277" s="207">
        <v>0</v>
      </c>
      <c r="Q277" s="207">
        <v>0</v>
      </c>
      <c r="R277" s="207">
        <v>0</v>
      </c>
      <c r="S277" s="207">
        <v>0</v>
      </c>
      <c r="T277" s="207">
        <v>0</v>
      </c>
      <c r="U277" s="207">
        <v>0</v>
      </c>
      <c r="V277" s="207">
        <v>0</v>
      </c>
      <c r="W277" s="207">
        <v>0</v>
      </c>
      <c r="X277" s="207">
        <v>0</v>
      </c>
      <c r="Y277" s="207">
        <v>0</v>
      </c>
      <c r="Z277" s="207">
        <v>0</v>
      </c>
      <c r="AA277" s="207">
        <v>0</v>
      </c>
      <c r="AB277" s="207">
        <v>0</v>
      </c>
      <c r="AC277" s="207">
        <v>0</v>
      </c>
      <c r="AD277" s="207">
        <v>0</v>
      </c>
      <c r="AE277" s="207">
        <v>0</v>
      </c>
      <c r="AF277" s="207">
        <v>0</v>
      </c>
      <c r="AG277" s="207">
        <v>0</v>
      </c>
      <c r="AH277" s="207">
        <v>0</v>
      </c>
      <c r="AI277" s="207">
        <v>0</v>
      </c>
      <c r="AJ277" s="208">
        <f t="shared" si="4"/>
        <v>0</v>
      </c>
      <c r="AM277" s="122"/>
    </row>
    <row r="278" spans="1:39" ht="20.100000000000001" hidden="1" customHeight="1" outlineLevel="2">
      <c r="A278" s="204">
        <v>1127</v>
      </c>
      <c r="B278" s="205" t="s">
        <v>945</v>
      </c>
      <c r="C278" s="206" t="s">
        <v>14927</v>
      </c>
      <c r="D278" s="207">
        <v>0</v>
      </c>
      <c r="E278" s="207">
        <v>0</v>
      </c>
      <c r="F278" s="207">
        <v>0</v>
      </c>
      <c r="G278" s="207">
        <v>0</v>
      </c>
      <c r="H278" s="207">
        <v>0</v>
      </c>
      <c r="I278" s="207">
        <v>0</v>
      </c>
      <c r="J278" s="207">
        <v>0</v>
      </c>
      <c r="K278" s="207">
        <v>0</v>
      </c>
      <c r="L278" s="207">
        <v>0</v>
      </c>
      <c r="M278" s="207">
        <v>0</v>
      </c>
      <c r="N278" s="207">
        <v>0</v>
      </c>
      <c r="O278" s="207">
        <v>0</v>
      </c>
      <c r="P278" s="207">
        <v>0</v>
      </c>
      <c r="Q278" s="207">
        <v>0</v>
      </c>
      <c r="R278" s="207">
        <v>0</v>
      </c>
      <c r="S278" s="207">
        <v>0</v>
      </c>
      <c r="T278" s="207">
        <v>0</v>
      </c>
      <c r="U278" s="207">
        <v>0</v>
      </c>
      <c r="V278" s="207">
        <v>0</v>
      </c>
      <c r="W278" s="207">
        <v>0</v>
      </c>
      <c r="X278" s="207">
        <v>0</v>
      </c>
      <c r="Y278" s="207">
        <v>0</v>
      </c>
      <c r="Z278" s="207">
        <v>0</v>
      </c>
      <c r="AA278" s="207">
        <v>0</v>
      </c>
      <c r="AB278" s="207">
        <v>0</v>
      </c>
      <c r="AC278" s="207">
        <v>0</v>
      </c>
      <c r="AD278" s="207">
        <v>0</v>
      </c>
      <c r="AE278" s="207">
        <v>0</v>
      </c>
      <c r="AF278" s="207">
        <v>0</v>
      </c>
      <c r="AG278" s="207">
        <v>0</v>
      </c>
      <c r="AH278" s="207">
        <v>0</v>
      </c>
      <c r="AI278" s="207">
        <v>0</v>
      </c>
      <c r="AJ278" s="208">
        <f t="shared" si="4"/>
        <v>0</v>
      </c>
      <c r="AM278" s="122"/>
    </row>
    <row r="279" spans="1:39" ht="20.100000000000001" hidden="1" customHeight="1" outlineLevel="2">
      <c r="A279" s="204">
        <v>1128</v>
      </c>
      <c r="B279" s="205" t="s">
        <v>946</v>
      </c>
      <c r="C279" s="206" t="s">
        <v>14927</v>
      </c>
      <c r="D279" s="207">
        <v>0</v>
      </c>
      <c r="E279" s="207">
        <v>0</v>
      </c>
      <c r="F279" s="207">
        <v>0</v>
      </c>
      <c r="G279" s="207">
        <v>0</v>
      </c>
      <c r="H279" s="207">
        <v>0</v>
      </c>
      <c r="I279" s="207">
        <v>0</v>
      </c>
      <c r="J279" s="207">
        <v>0</v>
      </c>
      <c r="K279" s="207">
        <v>0</v>
      </c>
      <c r="L279" s="207">
        <v>0</v>
      </c>
      <c r="M279" s="207">
        <v>0</v>
      </c>
      <c r="N279" s="207">
        <v>0</v>
      </c>
      <c r="O279" s="207">
        <v>0</v>
      </c>
      <c r="P279" s="207">
        <v>0</v>
      </c>
      <c r="Q279" s="207">
        <v>0</v>
      </c>
      <c r="R279" s="207">
        <v>0</v>
      </c>
      <c r="S279" s="207">
        <v>0</v>
      </c>
      <c r="T279" s="207">
        <v>0</v>
      </c>
      <c r="U279" s="207">
        <v>0</v>
      </c>
      <c r="V279" s="207">
        <v>0</v>
      </c>
      <c r="W279" s="207">
        <v>0</v>
      </c>
      <c r="X279" s="207">
        <v>0</v>
      </c>
      <c r="Y279" s="207">
        <v>0</v>
      </c>
      <c r="Z279" s="207">
        <v>0</v>
      </c>
      <c r="AA279" s="207">
        <v>0</v>
      </c>
      <c r="AB279" s="207">
        <v>0</v>
      </c>
      <c r="AC279" s="207">
        <v>0</v>
      </c>
      <c r="AD279" s="207">
        <v>0</v>
      </c>
      <c r="AE279" s="207">
        <v>0</v>
      </c>
      <c r="AF279" s="207">
        <v>0</v>
      </c>
      <c r="AG279" s="207">
        <v>0</v>
      </c>
      <c r="AH279" s="207">
        <v>0</v>
      </c>
      <c r="AI279" s="207">
        <v>0</v>
      </c>
      <c r="AJ279" s="208">
        <f t="shared" si="4"/>
        <v>0</v>
      </c>
      <c r="AM279" s="122"/>
    </row>
    <row r="280" spans="1:39" ht="20.100000000000001" hidden="1" customHeight="1" outlineLevel="2">
      <c r="A280" s="204">
        <v>1129</v>
      </c>
      <c r="B280" s="205" t="s">
        <v>947</v>
      </c>
      <c r="C280" s="206" t="s">
        <v>14927</v>
      </c>
      <c r="D280" s="207">
        <v>0</v>
      </c>
      <c r="E280" s="207">
        <v>0</v>
      </c>
      <c r="F280" s="207">
        <v>0</v>
      </c>
      <c r="G280" s="207">
        <v>0</v>
      </c>
      <c r="H280" s="207">
        <v>0</v>
      </c>
      <c r="I280" s="207">
        <v>0</v>
      </c>
      <c r="J280" s="207">
        <v>0</v>
      </c>
      <c r="K280" s="207">
        <v>0</v>
      </c>
      <c r="L280" s="207">
        <v>0</v>
      </c>
      <c r="M280" s="207">
        <v>0</v>
      </c>
      <c r="N280" s="207">
        <v>0</v>
      </c>
      <c r="O280" s="207">
        <v>0</v>
      </c>
      <c r="P280" s="207">
        <v>0</v>
      </c>
      <c r="Q280" s="207">
        <v>0</v>
      </c>
      <c r="R280" s="207">
        <v>0</v>
      </c>
      <c r="S280" s="207">
        <v>0</v>
      </c>
      <c r="T280" s="207">
        <v>0</v>
      </c>
      <c r="U280" s="207">
        <v>0</v>
      </c>
      <c r="V280" s="207">
        <v>0</v>
      </c>
      <c r="W280" s="207">
        <v>0</v>
      </c>
      <c r="X280" s="207">
        <v>0</v>
      </c>
      <c r="Y280" s="207">
        <v>0</v>
      </c>
      <c r="Z280" s="207">
        <v>0</v>
      </c>
      <c r="AA280" s="207">
        <v>0</v>
      </c>
      <c r="AB280" s="207">
        <v>0</v>
      </c>
      <c r="AC280" s="207">
        <v>0</v>
      </c>
      <c r="AD280" s="207">
        <v>0</v>
      </c>
      <c r="AE280" s="207">
        <v>0</v>
      </c>
      <c r="AF280" s="207">
        <v>0</v>
      </c>
      <c r="AG280" s="207">
        <v>0</v>
      </c>
      <c r="AH280" s="207">
        <v>0</v>
      </c>
      <c r="AI280" s="207">
        <v>0</v>
      </c>
      <c r="AJ280" s="208">
        <f t="shared" si="4"/>
        <v>0</v>
      </c>
      <c r="AM280" s="122"/>
    </row>
    <row r="281" spans="1:39" ht="20.100000000000001" hidden="1" customHeight="1" outlineLevel="2">
      <c r="A281" s="204">
        <v>1201</v>
      </c>
      <c r="B281" s="205" t="s">
        <v>948</v>
      </c>
      <c r="C281" s="206" t="s">
        <v>14927</v>
      </c>
      <c r="D281" s="207">
        <v>0</v>
      </c>
      <c r="E281" s="207">
        <v>0</v>
      </c>
      <c r="F281" s="207">
        <v>0</v>
      </c>
      <c r="G281" s="207">
        <v>8868.86</v>
      </c>
      <c r="H281" s="207">
        <v>0</v>
      </c>
      <c r="I281" s="207">
        <v>0</v>
      </c>
      <c r="J281" s="207">
        <v>0</v>
      </c>
      <c r="K281" s="207">
        <v>0</v>
      </c>
      <c r="L281" s="207">
        <v>0</v>
      </c>
      <c r="M281" s="207">
        <v>0</v>
      </c>
      <c r="N281" s="207">
        <v>0</v>
      </c>
      <c r="O281" s="207">
        <v>0</v>
      </c>
      <c r="P281" s="207">
        <v>0</v>
      </c>
      <c r="Q281" s="207">
        <v>0</v>
      </c>
      <c r="R281" s="207">
        <v>0</v>
      </c>
      <c r="S281" s="207">
        <v>0</v>
      </c>
      <c r="T281" s="207">
        <v>0</v>
      </c>
      <c r="U281" s="207">
        <v>0</v>
      </c>
      <c r="V281" s="207">
        <v>0</v>
      </c>
      <c r="W281" s="207">
        <v>0</v>
      </c>
      <c r="X281" s="207">
        <v>0</v>
      </c>
      <c r="Y281" s="207">
        <v>0</v>
      </c>
      <c r="Z281" s="207">
        <v>0</v>
      </c>
      <c r="AA281" s="207">
        <v>0</v>
      </c>
      <c r="AB281" s="207">
        <v>0</v>
      </c>
      <c r="AC281" s="207">
        <v>0</v>
      </c>
      <c r="AD281" s="207">
        <v>0</v>
      </c>
      <c r="AE281" s="207">
        <v>0</v>
      </c>
      <c r="AF281" s="207">
        <v>0</v>
      </c>
      <c r="AG281" s="207">
        <v>0</v>
      </c>
      <c r="AH281" s="207">
        <v>0</v>
      </c>
      <c r="AI281" s="207">
        <v>0</v>
      </c>
      <c r="AJ281" s="208">
        <f t="shared" si="4"/>
        <v>8868.86</v>
      </c>
      <c r="AM281" s="122"/>
    </row>
    <row r="282" spans="1:39" ht="20.100000000000001" hidden="1" customHeight="1" outlineLevel="2">
      <c r="A282" s="204">
        <v>1202</v>
      </c>
      <c r="B282" s="205" t="s">
        <v>949</v>
      </c>
      <c r="C282" s="206" t="s">
        <v>14927</v>
      </c>
      <c r="D282" s="207">
        <v>0</v>
      </c>
      <c r="E282" s="207">
        <v>0</v>
      </c>
      <c r="F282" s="207">
        <v>0</v>
      </c>
      <c r="G282" s="207">
        <v>0</v>
      </c>
      <c r="H282" s="207">
        <v>0</v>
      </c>
      <c r="I282" s="207">
        <v>0</v>
      </c>
      <c r="J282" s="207">
        <v>0</v>
      </c>
      <c r="K282" s="207">
        <v>0</v>
      </c>
      <c r="L282" s="207">
        <v>0</v>
      </c>
      <c r="M282" s="207">
        <v>0</v>
      </c>
      <c r="N282" s="207">
        <v>0</v>
      </c>
      <c r="O282" s="207">
        <v>0</v>
      </c>
      <c r="P282" s="207">
        <v>0</v>
      </c>
      <c r="Q282" s="207">
        <v>0</v>
      </c>
      <c r="R282" s="207">
        <v>0</v>
      </c>
      <c r="S282" s="207">
        <v>0</v>
      </c>
      <c r="T282" s="207">
        <v>0</v>
      </c>
      <c r="U282" s="207">
        <v>0</v>
      </c>
      <c r="V282" s="207">
        <v>0</v>
      </c>
      <c r="W282" s="207">
        <v>0</v>
      </c>
      <c r="X282" s="207">
        <v>0</v>
      </c>
      <c r="Y282" s="207">
        <v>0</v>
      </c>
      <c r="Z282" s="207">
        <v>0</v>
      </c>
      <c r="AA282" s="207">
        <v>0</v>
      </c>
      <c r="AB282" s="207">
        <v>0</v>
      </c>
      <c r="AC282" s="207">
        <v>0</v>
      </c>
      <c r="AD282" s="207">
        <v>0</v>
      </c>
      <c r="AE282" s="207">
        <v>0</v>
      </c>
      <c r="AF282" s="207">
        <v>0</v>
      </c>
      <c r="AG282" s="207">
        <v>0</v>
      </c>
      <c r="AH282" s="207">
        <v>0</v>
      </c>
      <c r="AI282" s="207">
        <v>0</v>
      </c>
      <c r="AJ282" s="208">
        <f t="shared" si="4"/>
        <v>0</v>
      </c>
      <c r="AM282" s="122"/>
    </row>
    <row r="283" spans="1:39" ht="20.100000000000001" hidden="1" customHeight="1" outlineLevel="2">
      <c r="A283" s="204">
        <v>1203</v>
      </c>
      <c r="B283" s="205" t="s">
        <v>950</v>
      </c>
      <c r="C283" s="206" t="s">
        <v>14927</v>
      </c>
      <c r="D283" s="207">
        <v>0</v>
      </c>
      <c r="E283" s="207">
        <v>0</v>
      </c>
      <c r="F283" s="207">
        <v>0</v>
      </c>
      <c r="G283" s="207">
        <v>0</v>
      </c>
      <c r="H283" s="207">
        <v>0</v>
      </c>
      <c r="I283" s="207">
        <v>0</v>
      </c>
      <c r="J283" s="207">
        <v>0</v>
      </c>
      <c r="K283" s="207">
        <v>0</v>
      </c>
      <c r="L283" s="207">
        <v>0</v>
      </c>
      <c r="M283" s="207">
        <v>0</v>
      </c>
      <c r="N283" s="207">
        <v>0</v>
      </c>
      <c r="O283" s="207">
        <v>0</v>
      </c>
      <c r="P283" s="207">
        <v>0</v>
      </c>
      <c r="Q283" s="207">
        <v>0</v>
      </c>
      <c r="R283" s="207">
        <v>0</v>
      </c>
      <c r="S283" s="207">
        <v>0</v>
      </c>
      <c r="T283" s="207">
        <v>0</v>
      </c>
      <c r="U283" s="207">
        <v>0</v>
      </c>
      <c r="V283" s="207">
        <v>0</v>
      </c>
      <c r="W283" s="207">
        <v>0</v>
      </c>
      <c r="X283" s="207">
        <v>0</v>
      </c>
      <c r="Y283" s="207">
        <v>0</v>
      </c>
      <c r="Z283" s="207">
        <v>0</v>
      </c>
      <c r="AA283" s="207">
        <v>0</v>
      </c>
      <c r="AB283" s="207">
        <v>0</v>
      </c>
      <c r="AC283" s="207">
        <v>0</v>
      </c>
      <c r="AD283" s="207">
        <v>0</v>
      </c>
      <c r="AE283" s="207">
        <v>0</v>
      </c>
      <c r="AF283" s="207">
        <v>0</v>
      </c>
      <c r="AG283" s="207">
        <v>0</v>
      </c>
      <c r="AH283" s="207">
        <v>0</v>
      </c>
      <c r="AI283" s="207">
        <v>0</v>
      </c>
      <c r="AJ283" s="208">
        <f t="shared" si="4"/>
        <v>0</v>
      </c>
      <c r="AM283" s="122"/>
    </row>
    <row r="284" spans="1:39" ht="20.100000000000001" hidden="1" customHeight="1" outlineLevel="2">
      <c r="A284" s="204">
        <v>1204</v>
      </c>
      <c r="B284" s="205" t="s">
        <v>951</v>
      </c>
      <c r="C284" s="206" t="s">
        <v>14927</v>
      </c>
      <c r="D284" s="207">
        <v>0</v>
      </c>
      <c r="E284" s="207">
        <v>0</v>
      </c>
      <c r="F284" s="207">
        <v>0</v>
      </c>
      <c r="G284" s="207">
        <v>0</v>
      </c>
      <c r="H284" s="207">
        <v>0</v>
      </c>
      <c r="I284" s="207">
        <v>0</v>
      </c>
      <c r="J284" s="207">
        <v>0</v>
      </c>
      <c r="K284" s="207">
        <v>0</v>
      </c>
      <c r="L284" s="207">
        <v>0</v>
      </c>
      <c r="M284" s="207">
        <v>0</v>
      </c>
      <c r="N284" s="207">
        <v>0</v>
      </c>
      <c r="O284" s="207">
        <v>0</v>
      </c>
      <c r="P284" s="207">
        <v>0</v>
      </c>
      <c r="Q284" s="207">
        <v>0</v>
      </c>
      <c r="R284" s="207">
        <v>0</v>
      </c>
      <c r="S284" s="207">
        <v>0</v>
      </c>
      <c r="T284" s="207">
        <v>0</v>
      </c>
      <c r="U284" s="207">
        <v>0</v>
      </c>
      <c r="V284" s="207">
        <v>0</v>
      </c>
      <c r="W284" s="207">
        <v>0</v>
      </c>
      <c r="X284" s="207">
        <v>0</v>
      </c>
      <c r="Y284" s="207">
        <v>0</v>
      </c>
      <c r="Z284" s="207">
        <v>0</v>
      </c>
      <c r="AA284" s="207">
        <v>0</v>
      </c>
      <c r="AB284" s="207">
        <v>0</v>
      </c>
      <c r="AC284" s="207">
        <v>0</v>
      </c>
      <c r="AD284" s="207">
        <v>0</v>
      </c>
      <c r="AE284" s="207">
        <v>0</v>
      </c>
      <c r="AF284" s="207">
        <v>0</v>
      </c>
      <c r="AG284" s="207">
        <v>0</v>
      </c>
      <c r="AH284" s="207">
        <v>0</v>
      </c>
      <c r="AI284" s="207">
        <v>0</v>
      </c>
      <c r="AJ284" s="208">
        <f t="shared" si="4"/>
        <v>0</v>
      </c>
      <c r="AM284" s="122"/>
    </row>
    <row r="285" spans="1:39" ht="20.100000000000001" hidden="1" customHeight="1" outlineLevel="2">
      <c r="A285" s="204">
        <v>1205</v>
      </c>
      <c r="B285" s="205" t="s">
        <v>952</v>
      </c>
      <c r="C285" s="206" t="s">
        <v>14927</v>
      </c>
      <c r="D285" s="207">
        <v>0</v>
      </c>
      <c r="E285" s="207">
        <v>0</v>
      </c>
      <c r="F285" s="207">
        <v>0</v>
      </c>
      <c r="G285" s="207">
        <v>0</v>
      </c>
      <c r="H285" s="207">
        <v>0</v>
      </c>
      <c r="I285" s="207">
        <v>0</v>
      </c>
      <c r="J285" s="207">
        <v>0</v>
      </c>
      <c r="K285" s="207">
        <v>0</v>
      </c>
      <c r="L285" s="207">
        <v>0</v>
      </c>
      <c r="M285" s="207">
        <v>0</v>
      </c>
      <c r="N285" s="207">
        <v>0</v>
      </c>
      <c r="O285" s="207">
        <v>0</v>
      </c>
      <c r="P285" s="207">
        <v>0</v>
      </c>
      <c r="Q285" s="207">
        <v>0</v>
      </c>
      <c r="R285" s="207">
        <v>0</v>
      </c>
      <c r="S285" s="207">
        <v>0</v>
      </c>
      <c r="T285" s="207">
        <v>0</v>
      </c>
      <c r="U285" s="207">
        <v>0</v>
      </c>
      <c r="V285" s="207">
        <v>0</v>
      </c>
      <c r="W285" s="207">
        <v>0</v>
      </c>
      <c r="X285" s="207">
        <v>0</v>
      </c>
      <c r="Y285" s="207">
        <v>0</v>
      </c>
      <c r="Z285" s="207">
        <v>0</v>
      </c>
      <c r="AA285" s="207">
        <v>0</v>
      </c>
      <c r="AB285" s="207">
        <v>0</v>
      </c>
      <c r="AC285" s="207">
        <v>0</v>
      </c>
      <c r="AD285" s="207">
        <v>0</v>
      </c>
      <c r="AE285" s="207">
        <v>0</v>
      </c>
      <c r="AF285" s="207">
        <v>0</v>
      </c>
      <c r="AG285" s="207">
        <v>0</v>
      </c>
      <c r="AH285" s="207">
        <v>0</v>
      </c>
      <c r="AI285" s="207">
        <v>0</v>
      </c>
      <c r="AJ285" s="208">
        <f t="shared" si="4"/>
        <v>0</v>
      </c>
      <c r="AM285" s="122"/>
    </row>
    <row r="286" spans="1:39" ht="20.100000000000001" hidden="1" customHeight="1" outlineLevel="2">
      <c r="A286" s="204">
        <v>1206</v>
      </c>
      <c r="B286" s="205" t="s">
        <v>953</v>
      </c>
      <c r="C286" s="206" t="s">
        <v>14927</v>
      </c>
      <c r="D286" s="207">
        <v>0</v>
      </c>
      <c r="E286" s="207">
        <v>0</v>
      </c>
      <c r="F286" s="207">
        <v>0</v>
      </c>
      <c r="G286" s="207">
        <v>0</v>
      </c>
      <c r="H286" s="207">
        <v>0</v>
      </c>
      <c r="I286" s="207">
        <v>0</v>
      </c>
      <c r="J286" s="207">
        <v>0</v>
      </c>
      <c r="K286" s="207">
        <v>0</v>
      </c>
      <c r="L286" s="207">
        <v>0</v>
      </c>
      <c r="M286" s="207">
        <v>0</v>
      </c>
      <c r="N286" s="207">
        <v>0</v>
      </c>
      <c r="O286" s="207">
        <v>0</v>
      </c>
      <c r="P286" s="207">
        <v>0</v>
      </c>
      <c r="Q286" s="207">
        <v>0</v>
      </c>
      <c r="R286" s="207">
        <v>0</v>
      </c>
      <c r="S286" s="207">
        <v>0</v>
      </c>
      <c r="T286" s="207">
        <v>0</v>
      </c>
      <c r="U286" s="207">
        <v>0</v>
      </c>
      <c r="V286" s="207">
        <v>0</v>
      </c>
      <c r="W286" s="207">
        <v>0</v>
      </c>
      <c r="X286" s="207">
        <v>0</v>
      </c>
      <c r="Y286" s="207">
        <v>0</v>
      </c>
      <c r="Z286" s="207">
        <v>0</v>
      </c>
      <c r="AA286" s="207">
        <v>0</v>
      </c>
      <c r="AB286" s="207">
        <v>0</v>
      </c>
      <c r="AC286" s="207">
        <v>0</v>
      </c>
      <c r="AD286" s="207">
        <v>0</v>
      </c>
      <c r="AE286" s="207">
        <v>0</v>
      </c>
      <c r="AF286" s="207">
        <v>0</v>
      </c>
      <c r="AG286" s="207">
        <v>0</v>
      </c>
      <c r="AH286" s="207">
        <v>0</v>
      </c>
      <c r="AI286" s="207">
        <v>0</v>
      </c>
      <c r="AJ286" s="208">
        <f t="shared" si="4"/>
        <v>0</v>
      </c>
      <c r="AM286" s="122"/>
    </row>
    <row r="287" spans="1:39" ht="20.100000000000001" hidden="1" customHeight="1" outlineLevel="2">
      <c r="A287" s="204">
        <v>1207</v>
      </c>
      <c r="B287" s="205" t="s">
        <v>954</v>
      </c>
      <c r="C287" s="206" t="s">
        <v>14927</v>
      </c>
      <c r="D287" s="207">
        <v>0</v>
      </c>
      <c r="E287" s="207">
        <v>0</v>
      </c>
      <c r="F287" s="207">
        <v>0</v>
      </c>
      <c r="G287" s="207">
        <v>0</v>
      </c>
      <c r="H287" s="207">
        <v>0</v>
      </c>
      <c r="I287" s="207">
        <v>0</v>
      </c>
      <c r="J287" s="207">
        <v>0</v>
      </c>
      <c r="K287" s="207">
        <v>0</v>
      </c>
      <c r="L287" s="207">
        <v>0</v>
      </c>
      <c r="M287" s="207">
        <v>0</v>
      </c>
      <c r="N287" s="207">
        <v>0</v>
      </c>
      <c r="O287" s="207">
        <v>0</v>
      </c>
      <c r="P287" s="207">
        <v>0</v>
      </c>
      <c r="Q287" s="207">
        <v>0</v>
      </c>
      <c r="R287" s="207">
        <v>0</v>
      </c>
      <c r="S287" s="207">
        <v>0</v>
      </c>
      <c r="T287" s="207">
        <v>0</v>
      </c>
      <c r="U287" s="207">
        <v>0</v>
      </c>
      <c r="V287" s="207">
        <v>0</v>
      </c>
      <c r="W287" s="207">
        <v>0</v>
      </c>
      <c r="X287" s="207">
        <v>0</v>
      </c>
      <c r="Y287" s="207">
        <v>0</v>
      </c>
      <c r="Z287" s="207">
        <v>0</v>
      </c>
      <c r="AA287" s="207">
        <v>0</v>
      </c>
      <c r="AB287" s="207">
        <v>0</v>
      </c>
      <c r="AC287" s="207">
        <v>0</v>
      </c>
      <c r="AD287" s="207">
        <v>0</v>
      </c>
      <c r="AE287" s="207">
        <v>0</v>
      </c>
      <c r="AF287" s="207">
        <v>0</v>
      </c>
      <c r="AG287" s="207">
        <v>0</v>
      </c>
      <c r="AH287" s="207">
        <v>0</v>
      </c>
      <c r="AI287" s="207">
        <v>0</v>
      </c>
      <c r="AJ287" s="208">
        <f t="shared" si="4"/>
        <v>0</v>
      </c>
      <c r="AM287" s="122"/>
    </row>
    <row r="288" spans="1:39" ht="20.100000000000001" hidden="1" customHeight="1" outlineLevel="2">
      <c r="A288" s="204">
        <v>1208</v>
      </c>
      <c r="B288" s="205" t="s">
        <v>955</v>
      </c>
      <c r="C288" s="206" t="s">
        <v>14927</v>
      </c>
      <c r="D288" s="207">
        <v>0</v>
      </c>
      <c r="E288" s="207">
        <v>0</v>
      </c>
      <c r="F288" s="207">
        <v>0</v>
      </c>
      <c r="G288" s="207">
        <v>0</v>
      </c>
      <c r="H288" s="207">
        <v>0</v>
      </c>
      <c r="I288" s="207">
        <v>0</v>
      </c>
      <c r="J288" s="207">
        <v>0</v>
      </c>
      <c r="K288" s="207">
        <v>0</v>
      </c>
      <c r="L288" s="207">
        <v>0</v>
      </c>
      <c r="M288" s="207">
        <v>0</v>
      </c>
      <c r="N288" s="207">
        <v>0</v>
      </c>
      <c r="O288" s="207">
        <v>0</v>
      </c>
      <c r="P288" s="207">
        <v>0</v>
      </c>
      <c r="Q288" s="207">
        <v>0</v>
      </c>
      <c r="R288" s="207">
        <v>0</v>
      </c>
      <c r="S288" s="207">
        <v>0</v>
      </c>
      <c r="T288" s="207">
        <v>0</v>
      </c>
      <c r="U288" s="207">
        <v>0</v>
      </c>
      <c r="V288" s="207">
        <v>0</v>
      </c>
      <c r="W288" s="207">
        <v>0</v>
      </c>
      <c r="X288" s="207">
        <v>0</v>
      </c>
      <c r="Y288" s="207">
        <v>0</v>
      </c>
      <c r="Z288" s="207">
        <v>0</v>
      </c>
      <c r="AA288" s="207">
        <v>0</v>
      </c>
      <c r="AB288" s="207">
        <v>0</v>
      </c>
      <c r="AC288" s="207">
        <v>0</v>
      </c>
      <c r="AD288" s="207">
        <v>0</v>
      </c>
      <c r="AE288" s="207">
        <v>0</v>
      </c>
      <c r="AF288" s="207">
        <v>0</v>
      </c>
      <c r="AG288" s="207">
        <v>0</v>
      </c>
      <c r="AH288" s="207">
        <v>0</v>
      </c>
      <c r="AI288" s="207">
        <v>0</v>
      </c>
      <c r="AJ288" s="208">
        <f t="shared" si="4"/>
        <v>0</v>
      </c>
      <c r="AM288" s="122"/>
    </row>
    <row r="289" spans="1:39" ht="20.100000000000001" hidden="1" customHeight="1" outlineLevel="2">
      <c r="A289" s="204">
        <v>1209</v>
      </c>
      <c r="B289" s="205" t="s">
        <v>956</v>
      </c>
      <c r="C289" s="206" t="s">
        <v>14927</v>
      </c>
      <c r="D289" s="207">
        <v>0</v>
      </c>
      <c r="E289" s="207">
        <v>0</v>
      </c>
      <c r="F289" s="207">
        <v>0</v>
      </c>
      <c r="G289" s="207">
        <v>0</v>
      </c>
      <c r="H289" s="207">
        <v>0</v>
      </c>
      <c r="I289" s="207">
        <v>0</v>
      </c>
      <c r="J289" s="207">
        <v>0</v>
      </c>
      <c r="K289" s="207">
        <v>0</v>
      </c>
      <c r="L289" s="207">
        <v>0</v>
      </c>
      <c r="M289" s="207">
        <v>0</v>
      </c>
      <c r="N289" s="207">
        <v>0</v>
      </c>
      <c r="O289" s="207">
        <v>0</v>
      </c>
      <c r="P289" s="207">
        <v>0</v>
      </c>
      <c r="Q289" s="207">
        <v>0</v>
      </c>
      <c r="R289" s="207">
        <v>0</v>
      </c>
      <c r="S289" s="207">
        <v>0</v>
      </c>
      <c r="T289" s="207">
        <v>0</v>
      </c>
      <c r="U289" s="207">
        <v>0</v>
      </c>
      <c r="V289" s="207">
        <v>0</v>
      </c>
      <c r="W289" s="207">
        <v>0</v>
      </c>
      <c r="X289" s="207">
        <v>0</v>
      </c>
      <c r="Y289" s="207">
        <v>0</v>
      </c>
      <c r="Z289" s="207">
        <v>0</v>
      </c>
      <c r="AA289" s="207">
        <v>0</v>
      </c>
      <c r="AB289" s="207">
        <v>0</v>
      </c>
      <c r="AC289" s="207">
        <v>0</v>
      </c>
      <c r="AD289" s="207">
        <v>0</v>
      </c>
      <c r="AE289" s="207">
        <v>0</v>
      </c>
      <c r="AF289" s="207">
        <v>0</v>
      </c>
      <c r="AG289" s="207">
        <v>0</v>
      </c>
      <c r="AH289" s="207">
        <v>0</v>
      </c>
      <c r="AI289" s="207">
        <v>0</v>
      </c>
      <c r="AJ289" s="208">
        <f t="shared" si="4"/>
        <v>0</v>
      </c>
      <c r="AM289" s="122"/>
    </row>
    <row r="290" spans="1:39" ht="20.100000000000001" hidden="1" customHeight="1" outlineLevel="2">
      <c r="A290" s="204">
        <v>1210</v>
      </c>
      <c r="B290" s="205" t="s">
        <v>957</v>
      </c>
      <c r="C290" s="206" t="s">
        <v>14927</v>
      </c>
      <c r="D290" s="207">
        <v>0</v>
      </c>
      <c r="E290" s="207">
        <v>0</v>
      </c>
      <c r="F290" s="207">
        <v>0</v>
      </c>
      <c r="G290" s="207">
        <v>1659939.22</v>
      </c>
      <c r="H290" s="207">
        <v>0</v>
      </c>
      <c r="I290" s="207">
        <v>0</v>
      </c>
      <c r="J290" s="207">
        <v>0</v>
      </c>
      <c r="K290" s="207">
        <v>0</v>
      </c>
      <c r="L290" s="207">
        <v>0</v>
      </c>
      <c r="M290" s="207">
        <v>0</v>
      </c>
      <c r="N290" s="207">
        <v>0</v>
      </c>
      <c r="O290" s="207">
        <v>0</v>
      </c>
      <c r="P290" s="207">
        <v>0</v>
      </c>
      <c r="Q290" s="207">
        <v>0</v>
      </c>
      <c r="R290" s="207">
        <v>0</v>
      </c>
      <c r="S290" s="207">
        <v>0</v>
      </c>
      <c r="T290" s="207">
        <v>0</v>
      </c>
      <c r="U290" s="207">
        <v>0</v>
      </c>
      <c r="V290" s="207">
        <v>0</v>
      </c>
      <c r="W290" s="207">
        <v>0</v>
      </c>
      <c r="X290" s="207">
        <v>0</v>
      </c>
      <c r="Y290" s="207">
        <v>0</v>
      </c>
      <c r="Z290" s="207">
        <v>0</v>
      </c>
      <c r="AA290" s="207">
        <v>0</v>
      </c>
      <c r="AB290" s="207">
        <v>0</v>
      </c>
      <c r="AC290" s="207">
        <v>0</v>
      </c>
      <c r="AD290" s="207">
        <v>0</v>
      </c>
      <c r="AE290" s="207">
        <v>0</v>
      </c>
      <c r="AF290" s="207">
        <v>0</v>
      </c>
      <c r="AG290" s="207">
        <v>0</v>
      </c>
      <c r="AH290" s="207">
        <v>0</v>
      </c>
      <c r="AI290" s="207">
        <v>0</v>
      </c>
      <c r="AJ290" s="208">
        <f t="shared" si="4"/>
        <v>1659939.22</v>
      </c>
      <c r="AM290" s="122"/>
    </row>
    <row r="291" spans="1:39" ht="20.100000000000001" hidden="1" customHeight="1" outlineLevel="2">
      <c r="A291" s="204">
        <v>1211</v>
      </c>
      <c r="B291" s="205" t="s">
        <v>958</v>
      </c>
      <c r="C291" s="206" t="s">
        <v>14927</v>
      </c>
      <c r="D291" s="207">
        <v>0</v>
      </c>
      <c r="E291" s="207">
        <v>0</v>
      </c>
      <c r="F291" s="207">
        <v>0</v>
      </c>
      <c r="G291" s="207">
        <v>0</v>
      </c>
      <c r="H291" s="207">
        <v>0</v>
      </c>
      <c r="I291" s="207">
        <v>0</v>
      </c>
      <c r="J291" s="207">
        <v>0</v>
      </c>
      <c r="K291" s="207">
        <v>0</v>
      </c>
      <c r="L291" s="207">
        <v>0</v>
      </c>
      <c r="M291" s="207">
        <v>0</v>
      </c>
      <c r="N291" s="207">
        <v>0</v>
      </c>
      <c r="O291" s="207">
        <v>0</v>
      </c>
      <c r="P291" s="207">
        <v>0</v>
      </c>
      <c r="Q291" s="207">
        <v>0</v>
      </c>
      <c r="R291" s="207">
        <v>0</v>
      </c>
      <c r="S291" s="207">
        <v>0</v>
      </c>
      <c r="T291" s="207">
        <v>0</v>
      </c>
      <c r="U291" s="207">
        <v>0</v>
      </c>
      <c r="V291" s="207">
        <v>0</v>
      </c>
      <c r="W291" s="207">
        <v>0</v>
      </c>
      <c r="X291" s="207">
        <v>0</v>
      </c>
      <c r="Y291" s="207">
        <v>0</v>
      </c>
      <c r="Z291" s="207">
        <v>0</v>
      </c>
      <c r="AA291" s="207">
        <v>0</v>
      </c>
      <c r="AB291" s="207">
        <v>0</v>
      </c>
      <c r="AC291" s="207">
        <v>0</v>
      </c>
      <c r="AD291" s="207">
        <v>0</v>
      </c>
      <c r="AE291" s="207">
        <v>0</v>
      </c>
      <c r="AF291" s="207">
        <v>0</v>
      </c>
      <c r="AG291" s="207">
        <v>0</v>
      </c>
      <c r="AH291" s="207">
        <v>0</v>
      </c>
      <c r="AI291" s="207">
        <v>0</v>
      </c>
      <c r="AJ291" s="208">
        <f t="shared" si="4"/>
        <v>0</v>
      </c>
      <c r="AM291" s="122"/>
    </row>
    <row r="292" spans="1:39" ht="20.100000000000001" hidden="1" customHeight="1" outlineLevel="2">
      <c r="A292" s="204">
        <v>1212</v>
      </c>
      <c r="B292" s="205" t="s">
        <v>959</v>
      </c>
      <c r="C292" s="206" t="s">
        <v>14927</v>
      </c>
      <c r="D292" s="207">
        <v>0</v>
      </c>
      <c r="E292" s="207">
        <v>0</v>
      </c>
      <c r="F292" s="207">
        <v>0</v>
      </c>
      <c r="G292" s="207">
        <v>0</v>
      </c>
      <c r="H292" s="207">
        <v>0</v>
      </c>
      <c r="I292" s="207">
        <v>0</v>
      </c>
      <c r="J292" s="207">
        <v>0</v>
      </c>
      <c r="K292" s="207">
        <v>0</v>
      </c>
      <c r="L292" s="207">
        <v>0</v>
      </c>
      <c r="M292" s="207">
        <v>0</v>
      </c>
      <c r="N292" s="207">
        <v>0</v>
      </c>
      <c r="O292" s="207">
        <v>0</v>
      </c>
      <c r="P292" s="207">
        <v>0</v>
      </c>
      <c r="Q292" s="207">
        <v>0</v>
      </c>
      <c r="R292" s="207">
        <v>0</v>
      </c>
      <c r="S292" s="207">
        <v>0</v>
      </c>
      <c r="T292" s="207">
        <v>0</v>
      </c>
      <c r="U292" s="207">
        <v>0</v>
      </c>
      <c r="V292" s="207">
        <v>0</v>
      </c>
      <c r="W292" s="207">
        <v>0</v>
      </c>
      <c r="X292" s="207">
        <v>0</v>
      </c>
      <c r="Y292" s="207">
        <v>0</v>
      </c>
      <c r="Z292" s="207">
        <v>0</v>
      </c>
      <c r="AA292" s="207">
        <v>0</v>
      </c>
      <c r="AB292" s="207">
        <v>0</v>
      </c>
      <c r="AC292" s="207">
        <v>0</v>
      </c>
      <c r="AD292" s="207">
        <v>0</v>
      </c>
      <c r="AE292" s="207">
        <v>0</v>
      </c>
      <c r="AF292" s="207">
        <v>0</v>
      </c>
      <c r="AG292" s="207">
        <v>0</v>
      </c>
      <c r="AH292" s="207">
        <v>0</v>
      </c>
      <c r="AI292" s="207">
        <v>0</v>
      </c>
      <c r="AJ292" s="208">
        <f t="shared" si="4"/>
        <v>0</v>
      </c>
      <c r="AM292" s="122"/>
    </row>
    <row r="293" spans="1:39" ht="20.100000000000001" hidden="1" customHeight="1" outlineLevel="2">
      <c r="A293" s="204">
        <v>1213</v>
      </c>
      <c r="B293" s="205" t="s">
        <v>960</v>
      </c>
      <c r="C293" s="206" t="s">
        <v>14927</v>
      </c>
      <c r="D293" s="207">
        <v>0</v>
      </c>
      <c r="E293" s="207">
        <v>0</v>
      </c>
      <c r="F293" s="207">
        <v>0</v>
      </c>
      <c r="G293" s="207">
        <v>0</v>
      </c>
      <c r="H293" s="207">
        <v>0</v>
      </c>
      <c r="I293" s="207">
        <v>0</v>
      </c>
      <c r="J293" s="207">
        <v>0</v>
      </c>
      <c r="K293" s="207">
        <v>0</v>
      </c>
      <c r="L293" s="207">
        <v>0</v>
      </c>
      <c r="M293" s="207">
        <v>0</v>
      </c>
      <c r="N293" s="207">
        <v>0</v>
      </c>
      <c r="O293" s="207">
        <v>0</v>
      </c>
      <c r="P293" s="207">
        <v>0</v>
      </c>
      <c r="Q293" s="207">
        <v>0</v>
      </c>
      <c r="R293" s="207">
        <v>0</v>
      </c>
      <c r="S293" s="207">
        <v>0</v>
      </c>
      <c r="T293" s="207">
        <v>0</v>
      </c>
      <c r="U293" s="207">
        <v>0</v>
      </c>
      <c r="V293" s="207">
        <v>0</v>
      </c>
      <c r="W293" s="207">
        <v>0</v>
      </c>
      <c r="X293" s="207">
        <v>0</v>
      </c>
      <c r="Y293" s="207">
        <v>0</v>
      </c>
      <c r="Z293" s="207">
        <v>0</v>
      </c>
      <c r="AA293" s="207">
        <v>0</v>
      </c>
      <c r="AB293" s="207">
        <v>0</v>
      </c>
      <c r="AC293" s="207">
        <v>0</v>
      </c>
      <c r="AD293" s="207">
        <v>0</v>
      </c>
      <c r="AE293" s="207">
        <v>0</v>
      </c>
      <c r="AF293" s="207">
        <v>0</v>
      </c>
      <c r="AG293" s="207">
        <v>0</v>
      </c>
      <c r="AH293" s="207">
        <v>0</v>
      </c>
      <c r="AI293" s="207">
        <v>0</v>
      </c>
      <c r="AJ293" s="208">
        <f t="shared" si="4"/>
        <v>0</v>
      </c>
      <c r="AM293" s="122"/>
    </row>
    <row r="294" spans="1:39" ht="20.100000000000001" hidden="1" customHeight="1" outlineLevel="2">
      <c r="A294" s="204">
        <v>1214</v>
      </c>
      <c r="B294" s="205" t="s">
        <v>961</v>
      </c>
      <c r="C294" s="206" t="s">
        <v>14927</v>
      </c>
      <c r="D294" s="207">
        <v>0</v>
      </c>
      <c r="E294" s="207">
        <v>0</v>
      </c>
      <c r="F294" s="207">
        <v>0</v>
      </c>
      <c r="G294" s="207">
        <v>0</v>
      </c>
      <c r="H294" s="207">
        <v>0</v>
      </c>
      <c r="I294" s="207">
        <v>0</v>
      </c>
      <c r="J294" s="207">
        <v>0</v>
      </c>
      <c r="K294" s="207">
        <v>0</v>
      </c>
      <c r="L294" s="207">
        <v>0</v>
      </c>
      <c r="M294" s="207">
        <v>0</v>
      </c>
      <c r="N294" s="207">
        <v>0</v>
      </c>
      <c r="O294" s="207">
        <v>0</v>
      </c>
      <c r="P294" s="207">
        <v>0</v>
      </c>
      <c r="Q294" s="207">
        <v>0</v>
      </c>
      <c r="R294" s="207">
        <v>0</v>
      </c>
      <c r="S294" s="207">
        <v>0</v>
      </c>
      <c r="T294" s="207">
        <v>0</v>
      </c>
      <c r="U294" s="207">
        <v>0</v>
      </c>
      <c r="V294" s="207">
        <v>0</v>
      </c>
      <c r="W294" s="207">
        <v>0</v>
      </c>
      <c r="X294" s="207">
        <v>0</v>
      </c>
      <c r="Y294" s="207">
        <v>0</v>
      </c>
      <c r="Z294" s="207">
        <v>0</v>
      </c>
      <c r="AA294" s="207">
        <v>0</v>
      </c>
      <c r="AB294" s="207">
        <v>0</v>
      </c>
      <c r="AC294" s="207">
        <v>0</v>
      </c>
      <c r="AD294" s="207">
        <v>0</v>
      </c>
      <c r="AE294" s="207">
        <v>0</v>
      </c>
      <c r="AF294" s="207">
        <v>0</v>
      </c>
      <c r="AG294" s="207">
        <v>0</v>
      </c>
      <c r="AH294" s="207">
        <v>0</v>
      </c>
      <c r="AI294" s="207">
        <v>0</v>
      </c>
      <c r="AJ294" s="208">
        <f t="shared" si="4"/>
        <v>0</v>
      </c>
      <c r="AM294" s="122"/>
    </row>
    <row r="295" spans="1:39" ht="20.100000000000001" hidden="1" customHeight="1" outlineLevel="2">
      <c r="A295" s="204">
        <v>1215</v>
      </c>
      <c r="B295" s="205" t="s">
        <v>962</v>
      </c>
      <c r="C295" s="206" t="s">
        <v>14927</v>
      </c>
      <c r="D295" s="207">
        <v>0</v>
      </c>
      <c r="E295" s="207">
        <v>0</v>
      </c>
      <c r="F295" s="207">
        <v>0</v>
      </c>
      <c r="G295" s="207">
        <v>0</v>
      </c>
      <c r="H295" s="207">
        <v>0</v>
      </c>
      <c r="I295" s="207">
        <v>0</v>
      </c>
      <c r="J295" s="207">
        <v>0</v>
      </c>
      <c r="K295" s="207">
        <v>0</v>
      </c>
      <c r="L295" s="207">
        <v>0</v>
      </c>
      <c r="M295" s="207">
        <v>0</v>
      </c>
      <c r="N295" s="207">
        <v>0</v>
      </c>
      <c r="O295" s="207">
        <v>0</v>
      </c>
      <c r="P295" s="207">
        <v>0</v>
      </c>
      <c r="Q295" s="207">
        <v>0</v>
      </c>
      <c r="R295" s="207">
        <v>0</v>
      </c>
      <c r="S295" s="207">
        <v>0</v>
      </c>
      <c r="T295" s="207">
        <v>0</v>
      </c>
      <c r="U295" s="207">
        <v>0</v>
      </c>
      <c r="V295" s="207">
        <v>0</v>
      </c>
      <c r="W295" s="207">
        <v>0</v>
      </c>
      <c r="X295" s="207">
        <v>0</v>
      </c>
      <c r="Y295" s="207">
        <v>0</v>
      </c>
      <c r="Z295" s="207">
        <v>0</v>
      </c>
      <c r="AA295" s="207">
        <v>0</v>
      </c>
      <c r="AB295" s="207">
        <v>0</v>
      </c>
      <c r="AC295" s="207">
        <v>0</v>
      </c>
      <c r="AD295" s="207">
        <v>0</v>
      </c>
      <c r="AE295" s="207">
        <v>0</v>
      </c>
      <c r="AF295" s="207">
        <v>0</v>
      </c>
      <c r="AG295" s="207">
        <v>0</v>
      </c>
      <c r="AH295" s="207">
        <v>0</v>
      </c>
      <c r="AI295" s="207">
        <v>0</v>
      </c>
      <c r="AJ295" s="208">
        <f t="shared" si="4"/>
        <v>0</v>
      </c>
      <c r="AM295" s="122"/>
    </row>
    <row r="296" spans="1:39" ht="20.100000000000001" hidden="1" customHeight="1" outlineLevel="2">
      <c r="A296" s="204">
        <v>1216</v>
      </c>
      <c r="B296" s="205" t="s">
        <v>963</v>
      </c>
      <c r="C296" s="206" t="s">
        <v>14927</v>
      </c>
      <c r="D296" s="207">
        <v>0</v>
      </c>
      <c r="E296" s="207">
        <v>0</v>
      </c>
      <c r="F296" s="207">
        <v>0</v>
      </c>
      <c r="G296" s="207">
        <v>0</v>
      </c>
      <c r="H296" s="207">
        <v>0</v>
      </c>
      <c r="I296" s="207">
        <v>0</v>
      </c>
      <c r="J296" s="207">
        <v>0</v>
      </c>
      <c r="K296" s="207">
        <v>0</v>
      </c>
      <c r="L296" s="207">
        <v>0</v>
      </c>
      <c r="M296" s="207">
        <v>0</v>
      </c>
      <c r="N296" s="207">
        <v>0</v>
      </c>
      <c r="O296" s="207">
        <v>0</v>
      </c>
      <c r="P296" s="207">
        <v>0</v>
      </c>
      <c r="Q296" s="207">
        <v>0</v>
      </c>
      <c r="R296" s="207">
        <v>0</v>
      </c>
      <c r="S296" s="207">
        <v>0</v>
      </c>
      <c r="T296" s="207">
        <v>0</v>
      </c>
      <c r="U296" s="207">
        <v>0</v>
      </c>
      <c r="V296" s="207">
        <v>0</v>
      </c>
      <c r="W296" s="207">
        <v>0</v>
      </c>
      <c r="X296" s="207">
        <v>0</v>
      </c>
      <c r="Y296" s="207">
        <v>0</v>
      </c>
      <c r="Z296" s="207">
        <v>0</v>
      </c>
      <c r="AA296" s="207">
        <v>0</v>
      </c>
      <c r="AB296" s="207">
        <v>0</v>
      </c>
      <c r="AC296" s="207">
        <v>0</v>
      </c>
      <c r="AD296" s="207">
        <v>0</v>
      </c>
      <c r="AE296" s="207">
        <v>0</v>
      </c>
      <c r="AF296" s="207">
        <v>0</v>
      </c>
      <c r="AG296" s="207">
        <v>0</v>
      </c>
      <c r="AH296" s="207">
        <v>0</v>
      </c>
      <c r="AI296" s="207">
        <v>0</v>
      </c>
      <c r="AJ296" s="208">
        <f t="shared" si="4"/>
        <v>0</v>
      </c>
      <c r="AM296" s="122"/>
    </row>
    <row r="297" spans="1:39" ht="20.100000000000001" hidden="1" customHeight="1" outlineLevel="2">
      <c r="A297" s="204">
        <v>1217</v>
      </c>
      <c r="B297" s="205" t="s">
        <v>964</v>
      </c>
      <c r="C297" s="206" t="s">
        <v>14927</v>
      </c>
      <c r="D297" s="207">
        <v>0</v>
      </c>
      <c r="E297" s="207">
        <v>0</v>
      </c>
      <c r="F297" s="207">
        <v>0</v>
      </c>
      <c r="G297" s="207">
        <v>0</v>
      </c>
      <c r="H297" s="207">
        <v>0</v>
      </c>
      <c r="I297" s="207">
        <v>0</v>
      </c>
      <c r="J297" s="207">
        <v>0</v>
      </c>
      <c r="K297" s="207">
        <v>0</v>
      </c>
      <c r="L297" s="207">
        <v>0</v>
      </c>
      <c r="M297" s="207">
        <v>0</v>
      </c>
      <c r="N297" s="207">
        <v>0</v>
      </c>
      <c r="O297" s="207">
        <v>0</v>
      </c>
      <c r="P297" s="207">
        <v>0</v>
      </c>
      <c r="Q297" s="207">
        <v>0</v>
      </c>
      <c r="R297" s="207">
        <v>0</v>
      </c>
      <c r="S297" s="207">
        <v>0</v>
      </c>
      <c r="T297" s="207">
        <v>0</v>
      </c>
      <c r="U297" s="207">
        <v>0</v>
      </c>
      <c r="V297" s="207">
        <v>0</v>
      </c>
      <c r="W297" s="207">
        <v>0</v>
      </c>
      <c r="X297" s="207">
        <v>0</v>
      </c>
      <c r="Y297" s="207">
        <v>0</v>
      </c>
      <c r="Z297" s="207">
        <v>0</v>
      </c>
      <c r="AA297" s="207">
        <v>0</v>
      </c>
      <c r="AB297" s="207">
        <v>0</v>
      </c>
      <c r="AC297" s="207">
        <v>0</v>
      </c>
      <c r="AD297" s="207">
        <v>0</v>
      </c>
      <c r="AE297" s="207">
        <v>0</v>
      </c>
      <c r="AF297" s="207">
        <v>0</v>
      </c>
      <c r="AG297" s="207">
        <v>0</v>
      </c>
      <c r="AH297" s="207">
        <v>0</v>
      </c>
      <c r="AI297" s="207">
        <v>0</v>
      </c>
      <c r="AJ297" s="208">
        <f t="shared" si="4"/>
        <v>0</v>
      </c>
      <c r="AM297" s="122"/>
    </row>
    <row r="298" spans="1:39" ht="20.100000000000001" hidden="1" customHeight="1" outlineLevel="2">
      <c r="A298" s="204">
        <v>1218</v>
      </c>
      <c r="B298" s="205" t="s">
        <v>965</v>
      </c>
      <c r="C298" s="206" t="s">
        <v>14927</v>
      </c>
      <c r="D298" s="207">
        <v>0</v>
      </c>
      <c r="E298" s="207">
        <v>0</v>
      </c>
      <c r="F298" s="207">
        <v>0</v>
      </c>
      <c r="G298" s="207">
        <v>0</v>
      </c>
      <c r="H298" s="207">
        <v>0</v>
      </c>
      <c r="I298" s="207">
        <v>0</v>
      </c>
      <c r="J298" s="207">
        <v>0</v>
      </c>
      <c r="K298" s="207">
        <v>0</v>
      </c>
      <c r="L298" s="207">
        <v>0</v>
      </c>
      <c r="M298" s="207">
        <v>0</v>
      </c>
      <c r="N298" s="207">
        <v>0</v>
      </c>
      <c r="O298" s="207">
        <v>0</v>
      </c>
      <c r="P298" s="207">
        <v>0</v>
      </c>
      <c r="Q298" s="207">
        <v>0</v>
      </c>
      <c r="R298" s="207">
        <v>0</v>
      </c>
      <c r="S298" s="207">
        <v>0</v>
      </c>
      <c r="T298" s="207">
        <v>0</v>
      </c>
      <c r="U298" s="207">
        <v>0</v>
      </c>
      <c r="V298" s="207">
        <v>0</v>
      </c>
      <c r="W298" s="207">
        <v>0</v>
      </c>
      <c r="X298" s="207">
        <v>0</v>
      </c>
      <c r="Y298" s="207">
        <v>0</v>
      </c>
      <c r="Z298" s="207">
        <v>0</v>
      </c>
      <c r="AA298" s="207">
        <v>0</v>
      </c>
      <c r="AB298" s="207">
        <v>0</v>
      </c>
      <c r="AC298" s="207">
        <v>0</v>
      </c>
      <c r="AD298" s="207">
        <v>0</v>
      </c>
      <c r="AE298" s="207">
        <v>0</v>
      </c>
      <c r="AF298" s="207">
        <v>0</v>
      </c>
      <c r="AG298" s="207">
        <v>0</v>
      </c>
      <c r="AH298" s="207">
        <v>0</v>
      </c>
      <c r="AI298" s="207">
        <v>0</v>
      </c>
      <c r="AJ298" s="208">
        <f t="shared" si="4"/>
        <v>0</v>
      </c>
      <c r="AM298" s="122"/>
    </row>
    <row r="299" spans="1:39" ht="20.100000000000001" hidden="1" customHeight="1" outlineLevel="2">
      <c r="A299" s="204">
        <v>1219</v>
      </c>
      <c r="B299" s="205" t="s">
        <v>966</v>
      </c>
      <c r="C299" s="206" t="s">
        <v>14927</v>
      </c>
      <c r="D299" s="207">
        <v>0</v>
      </c>
      <c r="E299" s="207">
        <v>0</v>
      </c>
      <c r="F299" s="207">
        <v>0</v>
      </c>
      <c r="G299" s="207">
        <v>0</v>
      </c>
      <c r="H299" s="207">
        <v>0</v>
      </c>
      <c r="I299" s="207">
        <v>0</v>
      </c>
      <c r="J299" s="207">
        <v>0</v>
      </c>
      <c r="K299" s="207">
        <v>0</v>
      </c>
      <c r="L299" s="207">
        <v>0</v>
      </c>
      <c r="M299" s="207">
        <v>0</v>
      </c>
      <c r="N299" s="207">
        <v>0</v>
      </c>
      <c r="O299" s="207">
        <v>0</v>
      </c>
      <c r="P299" s="207">
        <v>0</v>
      </c>
      <c r="Q299" s="207">
        <v>0</v>
      </c>
      <c r="R299" s="207">
        <v>0</v>
      </c>
      <c r="S299" s="207">
        <v>0</v>
      </c>
      <c r="T299" s="207">
        <v>0</v>
      </c>
      <c r="U299" s="207">
        <v>0</v>
      </c>
      <c r="V299" s="207">
        <v>0</v>
      </c>
      <c r="W299" s="207">
        <v>0</v>
      </c>
      <c r="X299" s="207">
        <v>0</v>
      </c>
      <c r="Y299" s="207">
        <v>0</v>
      </c>
      <c r="Z299" s="207">
        <v>0</v>
      </c>
      <c r="AA299" s="207">
        <v>0</v>
      </c>
      <c r="AB299" s="207">
        <v>0</v>
      </c>
      <c r="AC299" s="207">
        <v>0</v>
      </c>
      <c r="AD299" s="207">
        <v>0</v>
      </c>
      <c r="AE299" s="207">
        <v>0</v>
      </c>
      <c r="AF299" s="207">
        <v>0</v>
      </c>
      <c r="AG299" s="207">
        <v>0</v>
      </c>
      <c r="AH299" s="207">
        <v>0</v>
      </c>
      <c r="AI299" s="207">
        <v>0</v>
      </c>
      <c r="AJ299" s="208">
        <f t="shared" si="4"/>
        <v>0</v>
      </c>
      <c r="AM299" s="122"/>
    </row>
    <row r="300" spans="1:39" ht="20.100000000000001" hidden="1" customHeight="1" outlineLevel="2">
      <c r="A300" s="204">
        <v>1220</v>
      </c>
      <c r="B300" s="205" t="s">
        <v>967</v>
      </c>
      <c r="C300" s="206" t="s">
        <v>14927</v>
      </c>
      <c r="D300" s="207">
        <v>0</v>
      </c>
      <c r="E300" s="207">
        <v>0</v>
      </c>
      <c r="F300" s="207">
        <v>0</v>
      </c>
      <c r="G300" s="207">
        <v>0</v>
      </c>
      <c r="H300" s="207">
        <v>0</v>
      </c>
      <c r="I300" s="207">
        <v>0</v>
      </c>
      <c r="J300" s="207">
        <v>0</v>
      </c>
      <c r="K300" s="207">
        <v>0</v>
      </c>
      <c r="L300" s="207">
        <v>0</v>
      </c>
      <c r="M300" s="207">
        <v>0</v>
      </c>
      <c r="N300" s="207">
        <v>0</v>
      </c>
      <c r="O300" s="207">
        <v>0</v>
      </c>
      <c r="P300" s="207">
        <v>0</v>
      </c>
      <c r="Q300" s="207">
        <v>0</v>
      </c>
      <c r="R300" s="207">
        <v>0</v>
      </c>
      <c r="S300" s="207">
        <v>0</v>
      </c>
      <c r="T300" s="207">
        <v>0</v>
      </c>
      <c r="U300" s="207">
        <v>0</v>
      </c>
      <c r="V300" s="207">
        <v>0</v>
      </c>
      <c r="W300" s="207">
        <v>0</v>
      </c>
      <c r="X300" s="207">
        <v>0</v>
      </c>
      <c r="Y300" s="207">
        <v>0</v>
      </c>
      <c r="Z300" s="207">
        <v>0</v>
      </c>
      <c r="AA300" s="207">
        <v>0</v>
      </c>
      <c r="AB300" s="207">
        <v>0</v>
      </c>
      <c r="AC300" s="207">
        <v>0</v>
      </c>
      <c r="AD300" s="207">
        <v>0</v>
      </c>
      <c r="AE300" s="207">
        <v>0</v>
      </c>
      <c r="AF300" s="207">
        <v>0</v>
      </c>
      <c r="AG300" s="207">
        <v>0</v>
      </c>
      <c r="AH300" s="207">
        <v>0</v>
      </c>
      <c r="AI300" s="207">
        <v>0</v>
      </c>
      <c r="AJ300" s="208">
        <f t="shared" si="4"/>
        <v>0</v>
      </c>
      <c r="AM300" s="122"/>
    </row>
    <row r="301" spans="1:39" ht="20.100000000000001" hidden="1" customHeight="1" outlineLevel="2">
      <c r="A301" s="204">
        <v>1221</v>
      </c>
      <c r="B301" s="205" t="s">
        <v>968</v>
      </c>
      <c r="C301" s="206" t="s">
        <v>14927</v>
      </c>
      <c r="D301" s="207">
        <v>0</v>
      </c>
      <c r="E301" s="207">
        <v>0</v>
      </c>
      <c r="F301" s="207">
        <v>0</v>
      </c>
      <c r="G301" s="207">
        <v>0</v>
      </c>
      <c r="H301" s="207">
        <v>0</v>
      </c>
      <c r="I301" s="207">
        <v>0</v>
      </c>
      <c r="J301" s="207">
        <v>0</v>
      </c>
      <c r="K301" s="207">
        <v>0</v>
      </c>
      <c r="L301" s="207">
        <v>0</v>
      </c>
      <c r="M301" s="207">
        <v>0</v>
      </c>
      <c r="N301" s="207">
        <v>0</v>
      </c>
      <c r="O301" s="207">
        <v>0</v>
      </c>
      <c r="P301" s="207">
        <v>0</v>
      </c>
      <c r="Q301" s="207">
        <v>0</v>
      </c>
      <c r="R301" s="207">
        <v>0</v>
      </c>
      <c r="S301" s="207">
        <v>0</v>
      </c>
      <c r="T301" s="207">
        <v>0</v>
      </c>
      <c r="U301" s="207">
        <v>0</v>
      </c>
      <c r="V301" s="207">
        <v>0</v>
      </c>
      <c r="W301" s="207">
        <v>0</v>
      </c>
      <c r="X301" s="207">
        <v>0</v>
      </c>
      <c r="Y301" s="207">
        <v>0</v>
      </c>
      <c r="Z301" s="207">
        <v>0</v>
      </c>
      <c r="AA301" s="207">
        <v>0</v>
      </c>
      <c r="AB301" s="207">
        <v>0</v>
      </c>
      <c r="AC301" s="207">
        <v>0</v>
      </c>
      <c r="AD301" s="207">
        <v>0</v>
      </c>
      <c r="AE301" s="207">
        <v>0</v>
      </c>
      <c r="AF301" s="207">
        <v>0</v>
      </c>
      <c r="AG301" s="207">
        <v>0</v>
      </c>
      <c r="AH301" s="207">
        <v>0</v>
      </c>
      <c r="AI301" s="207">
        <v>0</v>
      </c>
      <c r="AJ301" s="208">
        <f t="shared" si="4"/>
        <v>0</v>
      </c>
      <c r="AM301" s="122"/>
    </row>
    <row r="302" spans="1:39" ht="20.100000000000001" hidden="1" customHeight="1" outlineLevel="2">
      <c r="A302" s="204">
        <v>1222</v>
      </c>
      <c r="B302" s="205" t="s">
        <v>969</v>
      </c>
      <c r="C302" s="206" t="s">
        <v>14927</v>
      </c>
      <c r="D302" s="207">
        <v>0</v>
      </c>
      <c r="E302" s="207">
        <v>0</v>
      </c>
      <c r="F302" s="207">
        <v>0</v>
      </c>
      <c r="G302" s="207">
        <v>0</v>
      </c>
      <c r="H302" s="207">
        <v>0</v>
      </c>
      <c r="I302" s="207">
        <v>0</v>
      </c>
      <c r="J302" s="207">
        <v>0</v>
      </c>
      <c r="K302" s="207">
        <v>0</v>
      </c>
      <c r="L302" s="207">
        <v>0</v>
      </c>
      <c r="M302" s="207">
        <v>0</v>
      </c>
      <c r="N302" s="207">
        <v>0</v>
      </c>
      <c r="O302" s="207">
        <v>0</v>
      </c>
      <c r="P302" s="207">
        <v>0</v>
      </c>
      <c r="Q302" s="207">
        <v>0</v>
      </c>
      <c r="R302" s="207">
        <v>0</v>
      </c>
      <c r="S302" s="207">
        <v>0</v>
      </c>
      <c r="T302" s="207">
        <v>0</v>
      </c>
      <c r="U302" s="207">
        <v>0</v>
      </c>
      <c r="V302" s="207">
        <v>0</v>
      </c>
      <c r="W302" s="207">
        <v>0</v>
      </c>
      <c r="X302" s="207">
        <v>0</v>
      </c>
      <c r="Y302" s="207">
        <v>0</v>
      </c>
      <c r="Z302" s="207">
        <v>0</v>
      </c>
      <c r="AA302" s="207">
        <v>0</v>
      </c>
      <c r="AB302" s="207">
        <v>0</v>
      </c>
      <c r="AC302" s="207">
        <v>0</v>
      </c>
      <c r="AD302" s="207">
        <v>0</v>
      </c>
      <c r="AE302" s="207">
        <v>0</v>
      </c>
      <c r="AF302" s="207">
        <v>0</v>
      </c>
      <c r="AG302" s="207">
        <v>0</v>
      </c>
      <c r="AH302" s="207">
        <v>0</v>
      </c>
      <c r="AI302" s="207">
        <v>0</v>
      </c>
      <c r="AJ302" s="208">
        <f t="shared" si="4"/>
        <v>0</v>
      </c>
      <c r="AM302" s="122"/>
    </row>
    <row r="303" spans="1:39" ht="20.100000000000001" hidden="1" customHeight="1" outlineLevel="2">
      <c r="A303" s="204">
        <v>1223</v>
      </c>
      <c r="B303" s="205" t="s">
        <v>970</v>
      </c>
      <c r="C303" s="206" t="s">
        <v>14927</v>
      </c>
      <c r="D303" s="207">
        <v>0</v>
      </c>
      <c r="E303" s="207">
        <v>0</v>
      </c>
      <c r="F303" s="207">
        <v>0</v>
      </c>
      <c r="G303" s="207">
        <v>0</v>
      </c>
      <c r="H303" s="207">
        <v>0</v>
      </c>
      <c r="I303" s="207">
        <v>0</v>
      </c>
      <c r="J303" s="207">
        <v>0</v>
      </c>
      <c r="K303" s="207">
        <v>0</v>
      </c>
      <c r="L303" s="207">
        <v>0</v>
      </c>
      <c r="M303" s="207">
        <v>0</v>
      </c>
      <c r="N303" s="207">
        <v>0</v>
      </c>
      <c r="O303" s="207">
        <v>0</v>
      </c>
      <c r="P303" s="207">
        <v>0</v>
      </c>
      <c r="Q303" s="207">
        <v>0</v>
      </c>
      <c r="R303" s="207">
        <v>0</v>
      </c>
      <c r="S303" s="207">
        <v>0</v>
      </c>
      <c r="T303" s="207">
        <v>0</v>
      </c>
      <c r="U303" s="207">
        <v>0</v>
      </c>
      <c r="V303" s="207">
        <v>0</v>
      </c>
      <c r="W303" s="207">
        <v>0</v>
      </c>
      <c r="X303" s="207">
        <v>0</v>
      </c>
      <c r="Y303" s="207">
        <v>0</v>
      </c>
      <c r="Z303" s="207">
        <v>0</v>
      </c>
      <c r="AA303" s="207">
        <v>0</v>
      </c>
      <c r="AB303" s="207">
        <v>0</v>
      </c>
      <c r="AC303" s="207">
        <v>0</v>
      </c>
      <c r="AD303" s="207">
        <v>0</v>
      </c>
      <c r="AE303" s="207">
        <v>0</v>
      </c>
      <c r="AF303" s="207">
        <v>0</v>
      </c>
      <c r="AG303" s="207">
        <v>0</v>
      </c>
      <c r="AH303" s="207">
        <v>0</v>
      </c>
      <c r="AI303" s="207">
        <v>0</v>
      </c>
      <c r="AJ303" s="208">
        <f t="shared" si="4"/>
        <v>0</v>
      </c>
      <c r="AM303" s="122"/>
    </row>
    <row r="304" spans="1:39" ht="20.100000000000001" hidden="1" customHeight="1" outlineLevel="2">
      <c r="A304" s="204">
        <v>1224</v>
      </c>
      <c r="B304" s="205" t="s">
        <v>971</v>
      </c>
      <c r="C304" s="206" t="s">
        <v>14927</v>
      </c>
      <c r="D304" s="207">
        <v>0</v>
      </c>
      <c r="E304" s="207">
        <v>0</v>
      </c>
      <c r="F304" s="207">
        <v>0</v>
      </c>
      <c r="G304" s="207">
        <v>0</v>
      </c>
      <c r="H304" s="207">
        <v>0</v>
      </c>
      <c r="I304" s="207">
        <v>0</v>
      </c>
      <c r="J304" s="207">
        <v>0</v>
      </c>
      <c r="K304" s="207">
        <v>0</v>
      </c>
      <c r="L304" s="207">
        <v>0</v>
      </c>
      <c r="M304" s="207">
        <v>0</v>
      </c>
      <c r="N304" s="207">
        <v>0</v>
      </c>
      <c r="O304" s="207">
        <v>0</v>
      </c>
      <c r="P304" s="207">
        <v>0</v>
      </c>
      <c r="Q304" s="207">
        <v>0</v>
      </c>
      <c r="R304" s="207">
        <v>0</v>
      </c>
      <c r="S304" s="207">
        <v>0</v>
      </c>
      <c r="T304" s="207">
        <v>0</v>
      </c>
      <c r="U304" s="207">
        <v>0</v>
      </c>
      <c r="V304" s="207">
        <v>0</v>
      </c>
      <c r="W304" s="207">
        <v>0</v>
      </c>
      <c r="X304" s="207">
        <v>0</v>
      </c>
      <c r="Y304" s="207">
        <v>0</v>
      </c>
      <c r="Z304" s="207">
        <v>0</v>
      </c>
      <c r="AA304" s="207">
        <v>0</v>
      </c>
      <c r="AB304" s="207">
        <v>0</v>
      </c>
      <c r="AC304" s="207">
        <v>0</v>
      </c>
      <c r="AD304" s="207">
        <v>0</v>
      </c>
      <c r="AE304" s="207">
        <v>0</v>
      </c>
      <c r="AF304" s="207">
        <v>0</v>
      </c>
      <c r="AG304" s="207">
        <v>0</v>
      </c>
      <c r="AH304" s="207">
        <v>0</v>
      </c>
      <c r="AI304" s="207">
        <v>0</v>
      </c>
      <c r="AJ304" s="208">
        <f t="shared" si="4"/>
        <v>0</v>
      </c>
      <c r="AM304" s="122"/>
    </row>
    <row r="305" spans="1:39" ht="20.100000000000001" hidden="1" customHeight="1" outlineLevel="2">
      <c r="A305" s="204">
        <v>1225</v>
      </c>
      <c r="B305" s="205" t="s">
        <v>972</v>
      </c>
      <c r="C305" s="206" t="s">
        <v>14927</v>
      </c>
      <c r="D305" s="207">
        <v>0</v>
      </c>
      <c r="E305" s="207">
        <v>0</v>
      </c>
      <c r="F305" s="207">
        <v>0</v>
      </c>
      <c r="G305" s="207">
        <v>0</v>
      </c>
      <c r="H305" s="207">
        <v>0</v>
      </c>
      <c r="I305" s="207">
        <v>0</v>
      </c>
      <c r="J305" s="207">
        <v>0</v>
      </c>
      <c r="K305" s="207">
        <v>0</v>
      </c>
      <c r="L305" s="207">
        <v>0</v>
      </c>
      <c r="M305" s="207">
        <v>0</v>
      </c>
      <c r="N305" s="207">
        <v>0</v>
      </c>
      <c r="O305" s="207">
        <v>0</v>
      </c>
      <c r="P305" s="207">
        <v>0</v>
      </c>
      <c r="Q305" s="207">
        <v>0</v>
      </c>
      <c r="R305" s="207">
        <v>0</v>
      </c>
      <c r="S305" s="207">
        <v>0</v>
      </c>
      <c r="T305" s="207">
        <v>0</v>
      </c>
      <c r="U305" s="207">
        <v>0</v>
      </c>
      <c r="V305" s="207">
        <v>0</v>
      </c>
      <c r="W305" s="207">
        <v>0</v>
      </c>
      <c r="X305" s="207">
        <v>0</v>
      </c>
      <c r="Y305" s="207">
        <v>0</v>
      </c>
      <c r="Z305" s="207">
        <v>0</v>
      </c>
      <c r="AA305" s="207">
        <v>0</v>
      </c>
      <c r="AB305" s="207">
        <v>0</v>
      </c>
      <c r="AC305" s="207">
        <v>0</v>
      </c>
      <c r="AD305" s="207">
        <v>0</v>
      </c>
      <c r="AE305" s="207">
        <v>0</v>
      </c>
      <c r="AF305" s="207">
        <v>0</v>
      </c>
      <c r="AG305" s="207">
        <v>0</v>
      </c>
      <c r="AH305" s="207">
        <v>0</v>
      </c>
      <c r="AI305" s="207">
        <v>0</v>
      </c>
      <c r="AJ305" s="208">
        <f t="shared" si="4"/>
        <v>0</v>
      </c>
      <c r="AM305" s="122"/>
    </row>
    <row r="306" spans="1:39" ht="20.100000000000001" hidden="1" customHeight="1" outlineLevel="2">
      <c r="A306" s="204">
        <v>1226</v>
      </c>
      <c r="B306" s="205" t="s">
        <v>973</v>
      </c>
      <c r="C306" s="206" t="s">
        <v>14927</v>
      </c>
      <c r="D306" s="207">
        <v>0</v>
      </c>
      <c r="E306" s="207">
        <v>0</v>
      </c>
      <c r="F306" s="207">
        <v>0</v>
      </c>
      <c r="G306" s="207">
        <v>0</v>
      </c>
      <c r="H306" s="207">
        <v>0</v>
      </c>
      <c r="I306" s="207">
        <v>0</v>
      </c>
      <c r="J306" s="207">
        <v>0</v>
      </c>
      <c r="K306" s="207">
        <v>0</v>
      </c>
      <c r="L306" s="207">
        <v>0</v>
      </c>
      <c r="M306" s="207">
        <v>0</v>
      </c>
      <c r="N306" s="207">
        <v>0</v>
      </c>
      <c r="O306" s="207">
        <v>0</v>
      </c>
      <c r="P306" s="207">
        <v>0</v>
      </c>
      <c r="Q306" s="207">
        <v>0</v>
      </c>
      <c r="R306" s="207">
        <v>0</v>
      </c>
      <c r="S306" s="207">
        <v>0</v>
      </c>
      <c r="T306" s="207">
        <v>0</v>
      </c>
      <c r="U306" s="207">
        <v>0</v>
      </c>
      <c r="V306" s="207">
        <v>0</v>
      </c>
      <c r="W306" s="207">
        <v>0</v>
      </c>
      <c r="X306" s="207">
        <v>0</v>
      </c>
      <c r="Y306" s="207">
        <v>0</v>
      </c>
      <c r="Z306" s="207">
        <v>0</v>
      </c>
      <c r="AA306" s="207">
        <v>0</v>
      </c>
      <c r="AB306" s="207">
        <v>0</v>
      </c>
      <c r="AC306" s="207">
        <v>0</v>
      </c>
      <c r="AD306" s="207">
        <v>0</v>
      </c>
      <c r="AE306" s="207">
        <v>0</v>
      </c>
      <c r="AF306" s="207">
        <v>0</v>
      </c>
      <c r="AG306" s="207">
        <v>0</v>
      </c>
      <c r="AH306" s="207">
        <v>0</v>
      </c>
      <c r="AI306" s="207">
        <v>0</v>
      </c>
      <c r="AJ306" s="208">
        <f t="shared" si="4"/>
        <v>0</v>
      </c>
      <c r="AM306" s="122"/>
    </row>
    <row r="307" spans="1:39" ht="20.100000000000001" hidden="1" customHeight="1" outlineLevel="2">
      <c r="A307" s="204">
        <v>1227</v>
      </c>
      <c r="B307" s="205" t="s">
        <v>974</v>
      </c>
      <c r="C307" s="206" t="s">
        <v>14927</v>
      </c>
      <c r="D307" s="207">
        <v>0</v>
      </c>
      <c r="E307" s="207">
        <v>0</v>
      </c>
      <c r="F307" s="207">
        <v>0</v>
      </c>
      <c r="G307" s="207">
        <v>0</v>
      </c>
      <c r="H307" s="207">
        <v>0</v>
      </c>
      <c r="I307" s="207">
        <v>0</v>
      </c>
      <c r="J307" s="207">
        <v>0</v>
      </c>
      <c r="K307" s="207">
        <v>0</v>
      </c>
      <c r="L307" s="207">
        <v>0</v>
      </c>
      <c r="M307" s="207">
        <v>0</v>
      </c>
      <c r="N307" s="207">
        <v>0</v>
      </c>
      <c r="O307" s="207">
        <v>0</v>
      </c>
      <c r="P307" s="207">
        <v>0</v>
      </c>
      <c r="Q307" s="207">
        <v>0</v>
      </c>
      <c r="R307" s="207">
        <v>0</v>
      </c>
      <c r="S307" s="207">
        <v>0</v>
      </c>
      <c r="T307" s="207">
        <v>0</v>
      </c>
      <c r="U307" s="207">
        <v>0</v>
      </c>
      <c r="V307" s="207">
        <v>0</v>
      </c>
      <c r="W307" s="207">
        <v>0</v>
      </c>
      <c r="X307" s="207">
        <v>0</v>
      </c>
      <c r="Y307" s="207">
        <v>0</v>
      </c>
      <c r="Z307" s="207">
        <v>0</v>
      </c>
      <c r="AA307" s="207">
        <v>0</v>
      </c>
      <c r="AB307" s="207">
        <v>0</v>
      </c>
      <c r="AC307" s="207">
        <v>0</v>
      </c>
      <c r="AD307" s="207">
        <v>0</v>
      </c>
      <c r="AE307" s="207">
        <v>0</v>
      </c>
      <c r="AF307" s="207">
        <v>0</v>
      </c>
      <c r="AG307" s="207">
        <v>0</v>
      </c>
      <c r="AH307" s="207">
        <v>0</v>
      </c>
      <c r="AI307" s="207">
        <v>0</v>
      </c>
      <c r="AJ307" s="208">
        <f t="shared" si="4"/>
        <v>0</v>
      </c>
      <c r="AM307" s="122"/>
    </row>
    <row r="308" spans="1:39" ht="20.100000000000001" hidden="1" customHeight="1" outlineLevel="2">
      <c r="A308" s="204">
        <v>1228</v>
      </c>
      <c r="B308" s="205" t="s">
        <v>975</v>
      </c>
      <c r="C308" s="206" t="s">
        <v>14927</v>
      </c>
      <c r="D308" s="207">
        <v>0</v>
      </c>
      <c r="E308" s="207">
        <v>0</v>
      </c>
      <c r="F308" s="207">
        <v>0</v>
      </c>
      <c r="G308" s="207">
        <v>0</v>
      </c>
      <c r="H308" s="207">
        <v>0</v>
      </c>
      <c r="I308" s="207">
        <v>0</v>
      </c>
      <c r="J308" s="207">
        <v>0</v>
      </c>
      <c r="K308" s="207">
        <v>0</v>
      </c>
      <c r="L308" s="207">
        <v>0</v>
      </c>
      <c r="M308" s="207">
        <v>0</v>
      </c>
      <c r="N308" s="207">
        <v>0</v>
      </c>
      <c r="O308" s="207">
        <v>0</v>
      </c>
      <c r="P308" s="207">
        <v>0</v>
      </c>
      <c r="Q308" s="207">
        <v>0</v>
      </c>
      <c r="R308" s="207">
        <v>0</v>
      </c>
      <c r="S308" s="207">
        <v>0</v>
      </c>
      <c r="T308" s="207">
        <v>0</v>
      </c>
      <c r="U308" s="207">
        <v>0</v>
      </c>
      <c r="V308" s="207">
        <v>0</v>
      </c>
      <c r="W308" s="207">
        <v>0</v>
      </c>
      <c r="X308" s="207">
        <v>0</v>
      </c>
      <c r="Y308" s="207">
        <v>0</v>
      </c>
      <c r="Z308" s="207">
        <v>0</v>
      </c>
      <c r="AA308" s="207">
        <v>0</v>
      </c>
      <c r="AB308" s="207">
        <v>0</v>
      </c>
      <c r="AC308" s="207">
        <v>0</v>
      </c>
      <c r="AD308" s="207">
        <v>0</v>
      </c>
      <c r="AE308" s="207">
        <v>0</v>
      </c>
      <c r="AF308" s="207">
        <v>0</v>
      </c>
      <c r="AG308" s="207">
        <v>0</v>
      </c>
      <c r="AH308" s="207">
        <v>0</v>
      </c>
      <c r="AI308" s="207">
        <v>0</v>
      </c>
      <c r="AJ308" s="208">
        <f t="shared" si="4"/>
        <v>0</v>
      </c>
      <c r="AM308" s="122"/>
    </row>
    <row r="309" spans="1:39" ht="20.100000000000001" hidden="1" customHeight="1" outlineLevel="2">
      <c r="A309" s="204">
        <v>1229</v>
      </c>
      <c r="B309" s="205" t="s">
        <v>976</v>
      </c>
      <c r="C309" s="206" t="s">
        <v>14927</v>
      </c>
      <c r="D309" s="207">
        <v>0</v>
      </c>
      <c r="E309" s="207">
        <v>0</v>
      </c>
      <c r="F309" s="207">
        <v>0</v>
      </c>
      <c r="G309" s="207">
        <v>0</v>
      </c>
      <c r="H309" s="207">
        <v>0</v>
      </c>
      <c r="I309" s="207">
        <v>0</v>
      </c>
      <c r="J309" s="207">
        <v>0</v>
      </c>
      <c r="K309" s="207">
        <v>0</v>
      </c>
      <c r="L309" s="207">
        <v>0</v>
      </c>
      <c r="M309" s="207">
        <v>0</v>
      </c>
      <c r="N309" s="207">
        <v>0</v>
      </c>
      <c r="O309" s="207">
        <v>0</v>
      </c>
      <c r="P309" s="207">
        <v>0</v>
      </c>
      <c r="Q309" s="207">
        <v>0</v>
      </c>
      <c r="R309" s="207">
        <v>0</v>
      </c>
      <c r="S309" s="207">
        <v>0</v>
      </c>
      <c r="T309" s="207">
        <v>0</v>
      </c>
      <c r="U309" s="207">
        <v>0</v>
      </c>
      <c r="V309" s="207">
        <v>0</v>
      </c>
      <c r="W309" s="207">
        <v>0</v>
      </c>
      <c r="X309" s="207">
        <v>0</v>
      </c>
      <c r="Y309" s="207">
        <v>0</v>
      </c>
      <c r="Z309" s="207">
        <v>0</v>
      </c>
      <c r="AA309" s="207">
        <v>0</v>
      </c>
      <c r="AB309" s="207">
        <v>0</v>
      </c>
      <c r="AC309" s="207">
        <v>0</v>
      </c>
      <c r="AD309" s="207">
        <v>0</v>
      </c>
      <c r="AE309" s="207">
        <v>0</v>
      </c>
      <c r="AF309" s="207">
        <v>0</v>
      </c>
      <c r="AG309" s="207">
        <v>0</v>
      </c>
      <c r="AH309" s="207">
        <v>0</v>
      </c>
      <c r="AI309" s="207">
        <v>0</v>
      </c>
      <c r="AJ309" s="208">
        <f t="shared" si="4"/>
        <v>0</v>
      </c>
      <c r="AM309" s="122"/>
    </row>
    <row r="310" spans="1:39" ht="20.100000000000001" hidden="1" customHeight="1" outlineLevel="2">
      <c r="A310" s="204">
        <v>1230</v>
      </c>
      <c r="B310" s="205" t="s">
        <v>977</v>
      </c>
      <c r="C310" s="206" t="s">
        <v>14927</v>
      </c>
      <c r="D310" s="207">
        <v>0</v>
      </c>
      <c r="E310" s="207">
        <v>0</v>
      </c>
      <c r="F310" s="207">
        <v>0</v>
      </c>
      <c r="G310" s="207">
        <v>0</v>
      </c>
      <c r="H310" s="207">
        <v>0</v>
      </c>
      <c r="I310" s="207">
        <v>0</v>
      </c>
      <c r="J310" s="207">
        <v>0</v>
      </c>
      <c r="K310" s="207">
        <v>0</v>
      </c>
      <c r="L310" s="207">
        <v>0</v>
      </c>
      <c r="M310" s="207">
        <v>0</v>
      </c>
      <c r="N310" s="207">
        <v>0</v>
      </c>
      <c r="O310" s="207">
        <v>0</v>
      </c>
      <c r="P310" s="207">
        <v>0</v>
      </c>
      <c r="Q310" s="207">
        <v>0</v>
      </c>
      <c r="R310" s="207">
        <v>0</v>
      </c>
      <c r="S310" s="207">
        <v>0</v>
      </c>
      <c r="T310" s="207">
        <v>0</v>
      </c>
      <c r="U310" s="207">
        <v>0</v>
      </c>
      <c r="V310" s="207">
        <v>0</v>
      </c>
      <c r="W310" s="207">
        <v>0</v>
      </c>
      <c r="X310" s="207">
        <v>0</v>
      </c>
      <c r="Y310" s="207">
        <v>0</v>
      </c>
      <c r="Z310" s="207">
        <v>0</v>
      </c>
      <c r="AA310" s="207">
        <v>0</v>
      </c>
      <c r="AB310" s="207">
        <v>0</v>
      </c>
      <c r="AC310" s="207">
        <v>0</v>
      </c>
      <c r="AD310" s="207">
        <v>0</v>
      </c>
      <c r="AE310" s="207">
        <v>0</v>
      </c>
      <c r="AF310" s="207">
        <v>0</v>
      </c>
      <c r="AG310" s="207">
        <v>0</v>
      </c>
      <c r="AH310" s="207">
        <v>0</v>
      </c>
      <c r="AI310" s="207">
        <v>0</v>
      </c>
      <c r="AJ310" s="208">
        <f t="shared" si="4"/>
        <v>0</v>
      </c>
      <c r="AM310" s="122"/>
    </row>
    <row r="311" spans="1:39" ht="20.100000000000001" hidden="1" customHeight="1" outlineLevel="2">
      <c r="A311" s="204">
        <v>1231</v>
      </c>
      <c r="B311" s="205" t="s">
        <v>978</v>
      </c>
      <c r="C311" s="206" t="s">
        <v>14927</v>
      </c>
      <c r="D311" s="207">
        <v>0</v>
      </c>
      <c r="E311" s="207">
        <v>0</v>
      </c>
      <c r="F311" s="207">
        <v>0</v>
      </c>
      <c r="G311" s="207">
        <v>0</v>
      </c>
      <c r="H311" s="207">
        <v>0</v>
      </c>
      <c r="I311" s="207">
        <v>0</v>
      </c>
      <c r="J311" s="207">
        <v>0</v>
      </c>
      <c r="K311" s="207">
        <v>0</v>
      </c>
      <c r="L311" s="207">
        <v>0</v>
      </c>
      <c r="M311" s="207">
        <v>0</v>
      </c>
      <c r="N311" s="207">
        <v>0</v>
      </c>
      <c r="O311" s="207">
        <v>0</v>
      </c>
      <c r="P311" s="207">
        <v>0</v>
      </c>
      <c r="Q311" s="207">
        <v>0</v>
      </c>
      <c r="R311" s="207">
        <v>0</v>
      </c>
      <c r="S311" s="207">
        <v>0</v>
      </c>
      <c r="T311" s="207">
        <v>0</v>
      </c>
      <c r="U311" s="207">
        <v>0</v>
      </c>
      <c r="V311" s="207">
        <v>0</v>
      </c>
      <c r="W311" s="207">
        <v>0</v>
      </c>
      <c r="X311" s="207">
        <v>0</v>
      </c>
      <c r="Y311" s="207">
        <v>0</v>
      </c>
      <c r="Z311" s="207">
        <v>0</v>
      </c>
      <c r="AA311" s="207">
        <v>0</v>
      </c>
      <c r="AB311" s="207">
        <v>0</v>
      </c>
      <c r="AC311" s="207">
        <v>0</v>
      </c>
      <c r="AD311" s="207">
        <v>0</v>
      </c>
      <c r="AE311" s="207">
        <v>0</v>
      </c>
      <c r="AF311" s="207">
        <v>0</v>
      </c>
      <c r="AG311" s="207">
        <v>0</v>
      </c>
      <c r="AH311" s="207">
        <v>0</v>
      </c>
      <c r="AI311" s="207">
        <v>0</v>
      </c>
      <c r="AJ311" s="208">
        <f t="shared" si="4"/>
        <v>0</v>
      </c>
      <c r="AM311" s="122"/>
    </row>
    <row r="312" spans="1:39" ht="20.100000000000001" hidden="1" customHeight="1" outlineLevel="2">
      <c r="A312" s="204">
        <v>1232</v>
      </c>
      <c r="B312" s="205" t="s">
        <v>979</v>
      </c>
      <c r="C312" s="206" t="s">
        <v>14927</v>
      </c>
      <c r="D312" s="207">
        <v>0</v>
      </c>
      <c r="E312" s="207">
        <v>0</v>
      </c>
      <c r="F312" s="207">
        <v>0</v>
      </c>
      <c r="G312" s="207">
        <v>0</v>
      </c>
      <c r="H312" s="207">
        <v>0</v>
      </c>
      <c r="I312" s="207">
        <v>0</v>
      </c>
      <c r="J312" s="207">
        <v>0</v>
      </c>
      <c r="K312" s="207">
        <v>0</v>
      </c>
      <c r="L312" s="207">
        <v>0</v>
      </c>
      <c r="M312" s="207">
        <v>0</v>
      </c>
      <c r="N312" s="207">
        <v>0</v>
      </c>
      <c r="O312" s="207">
        <v>0</v>
      </c>
      <c r="P312" s="207">
        <v>0</v>
      </c>
      <c r="Q312" s="207">
        <v>0</v>
      </c>
      <c r="R312" s="207">
        <v>0</v>
      </c>
      <c r="S312" s="207">
        <v>0</v>
      </c>
      <c r="T312" s="207">
        <v>0</v>
      </c>
      <c r="U312" s="207">
        <v>0</v>
      </c>
      <c r="V312" s="207">
        <v>0</v>
      </c>
      <c r="W312" s="207">
        <v>0</v>
      </c>
      <c r="X312" s="207">
        <v>0</v>
      </c>
      <c r="Y312" s="207">
        <v>0</v>
      </c>
      <c r="Z312" s="207">
        <v>0</v>
      </c>
      <c r="AA312" s="207">
        <v>0</v>
      </c>
      <c r="AB312" s="207">
        <v>0</v>
      </c>
      <c r="AC312" s="207">
        <v>0</v>
      </c>
      <c r="AD312" s="207">
        <v>0</v>
      </c>
      <c r="AE312" s="207">
        <v>0</v>
      </c>
      <c r="AF312" s="207">
        <v>0</v>
      </c>
      <c r="AG312" s="207">
        <v>0</v>
      </c>
      <c r="AH312" s="207">
        <v>0</v>
      </c>
      <c r="AI312" s="207">
        <v>0</v>
      </c>
      <c r="AJ312" s="208">
        <f t="shared" si="4"/>
        <v>0</v>
      </c>
      <c r="AM312" s="122"/>
    </row>
    <row r="313" spans="1:39" ht="20.100000000000001" hidden="1" customHeight="1" outlineLevel="2">
      <c r="A313" s="204">
        <v>1233</v>
      </c>
      <c r="B313" s="205" t="s">
        <v>980</v>
      </c>
      <c r="C313" s="206" t="s">
        <v>14927</v>
      </c>
      <c r="D313" s="207">
        <v>0</v>
      </c>
      <c r="E313" s="207">
        <v>0</v>
      </c>
      <c r="F313" s="207">
        <v>0</v>
      </c>
      <c r="G313" s="207">
        <v>0</v>
      </c>
      <c r="H313" s="207">
        <v>0</v>
      </c>
      <c r="I313" s="207">
        <v>0</v>
      </c>
      <c r="J313" s="207">
        <v>0</v>
      </c>
      <c r="K313" s="207">
        <v>0</v>
      </c>
      <c r="L313" s="207">
        <v>0</v>
      </c>
      <c r="M313" s="207">
        <v>0</v>
      </c>
      <c r="N313" s="207">
        <v>0</v>
      </c>
      <c r="O313" s="207">
        <v>0</v>
      </c>
      <c r="P313" s="207">
        <v>0</v>
      </c>
      <c r="Q313" s="207">
        <v>0</v>
      </c>
      <c r="R313" s="207">
        <v>0</v>
      </c>
      <c r="S313" s="207">
        <v>0</v>
      </c>
      <c r="T313" s="207">
        <v>0</v>
      </c>
      <c r="U313" s="207">
        <v>0</v>
      </c>
      <c r="V313" s="207">
        <v>0</v>
      </c>
      <c r="W313" s="207">
        <v>0</v>
      </c>
      <c r="X313" s="207">
        <v>0</v>
      </c>
      <c r="Y313" s="207">
        <v>0</v>
      </c>
      <c r="Z313" s="207">
        <v>0</v>
      </c>
      <c r="AA313" s="207">
        <v>0</v>
      </c>
      <c r="AB313" s="207">
        <v>0</v>
      </c>
      <c r="AC313" s="207">
        <v>0</v>
      </c>
      <c r="AD313" s="207">
        <v>0</v>
      </c>
      <c r="AE313" s="207">
        <v>0</v>
      </c>
      <c r="AF313" s="207">
        <v>0</v>
      </c>
      <c r="AG313" s="207">
        <v>0</v>
      </c>
      <c r="AH313" s="207">
        <v>0</v>
      </c>
      <c r="AI313" s="207">
        <v>0</v>
      </c>
      <c r="AJ313" s="208">
        <f t="shared" si="4"/>
        <v>0</v>
      </c>
      <c r="AM313" s="122"/>
    </row>
    <row r="314" spans="1:39" ht="20.100000000000001" hidden="1" customHeight="1" outlineLevel="2">
      <c r="A314" s="204">
        <v>1234</v>
      </c>
      <c r="B314" s="205" t="s">
        <v>981</v>
      </c>
      <c r="C314" s="206" t="s">
        <v>14927</v>
      </c>
      <c r="D314" s="207">
        <v>0</v>
      </c>
      <c r="E314" s="207">
        <v>0</v>
      </c>
      <c r="F314" s="207">
        <v>0</v>
      </c>
      <c r="G314" s="207">
        <v>0</v>
      </c>
      <c r="H314" s="207">
        <v>0</v>
      </c>
      <c r="I314" s="207">
        <v>0</v>
      </c>
      <c r="J314" s="207">
        <v>0</v>
      </c>
      <c r="K314" s="207">
        <v>0</v>
      </c>
      <c r="L314" s="207">
        <v>0</v>
      </c>
      <c r="M314" s="207">
        <v>0</v>
      </c>
      <c r="N314" s="207">
        <v>0</v>
      </c>
      <c r="O314" s="207">
        <v>0</v>
      </c>
      <c r="P314" s="207">
        <v>0</v>
      </c>
      <c r="Q314" s="207">
        <v>0</v>
      </c>
      <c r="R314" s="207">
        <v>0</v>
      </c>
      <c r="S314" s="207">
        <v>0</v>
      </c>
      <c r="T314" s="207">
        <v>0</v>
      </c>
      <c r="U314" s="207">
        <v>0</v>
      </c>
      <c r="V314" s="207">
        <v>0</v>
      </c>
      <c r="W314" s="207">
        <v>0</v>
      </c>
      <c r="X314" s="207">
        <v>0</v>
      </c>
      <c r="Y314" s="207">
        <v>0</v>
      </c>
      <c r="Z314" s="207">
        <v>0</v>
      </c>
      <c r="AA314" s="207">
        <v>0</v>
      </c>
      <c r="AB314" s="207">
        <v>0</v>
      </c>
      <c r="AC314" s="207">
        <v>0</v>
      </c>
      <c r="AD314" s="207">
        <v>0</v>
      </c>
      <c r="AE314" s="207">
        <v>0</v>
      </c>
      <c r="AF314" s="207">
        <v>0</v>
      </c>
      <c r="AG314" s="207">
        <v>0</v>
      </c>
      <c r="AH314" s="207">
        <v>0</v>
      </c>
      <c r="AI314" s="207">
        <v>0</v>
      </c>
      <c r="AJ314" s="208">
        <f t="shared" si="4"/>
        <v>0</v>
      </c>
      <c r="AM314" s="122"/>
    </row>
    <row r="315" spans="1:39" ht="20.100000000000001" hidden="1" customHeight="1" outlineLevel="2">
      <c r="A315" s="204">
        <v>1235</v>
      </c>
      <c r="B315" s="205" t="s">
        <v>982</v>
      </c>
      <c r="C315" s="206" t="s">
        <v>14927</v>
      </c>
      <c r="D315" s="207">
        <v>0</v>
      </c>
      <c r="E315" s="207">
        <v>0</v>
      </c>
      <c r="F315" s="207">
        <v>0</v>
      </c>
      <c r="G315" s="207">
        <v>0</v>
      </c>
      <c r="H315" s="207">
        <v>0</v>
      </c>
      <c r="I315" s="207">
        <v>0</v>
      </c>
      <c r="J315" s="207">
        <v>0</v>
      </c>
      <c r="K315" s="207">
        <v>0</v>
      </c>
      <c r="L315" s="207">
        <v>0</v>
      </c>
      <c r="M315" s="207">
        <v>0</v>
      </c>
      <c r="N315" s="207">
        <v>0</v>
      </c>
      <c r="O315" s="207">
        <v>0</v>
      </c>
      <c r="P315" s="207">
        <v>0</v>
      </c>
      <c r="Q315" s="207">
        <v>0</v>
      </c>
      <c r="R315" s="207">
        <v>0</v>
      </c>
      <c r="S315" s="207">
        <v>0</v>
      </c>
      <c r="T315" s="207">
        <v>0</v>
      </c>
      <c r="U315" s="207">
        <v>0</v>
      </c>
      <c r="V315" s="207">
        <v>0</v>
      </c>
      <c r="W315" s="207">
        <v>0</v>
      </c>
      <c r="X315" s="207">
        <v>0</v>
      </c>
      <c r="Y315" s="207">
        <v>0</v>
      </c>
      <c r="Z315" s="207">
        <v>0</v>
      </c>
      <c r="AA315" s="207">
        <v>0</v>
      </c>
      <c r="AB315" s="207">
        <v>0</v>
      </c>
      <c r="AC315" s="207">
        <v>0</v>
      </c>
      <c r="AD315" s="207">
        <v>0</v>
      </c>
      <c r="AE315" s="207">
        <v>0</v>
      </c>
      <c r="AF315" s="207">
        <v>0</v>
      </c>
      <c r="AG315" s="207">
        <v>0</v>
      </c>
      <c r="AH315" s="207">
        <v>0</v>
      </c>
      <c r="AI315" s="207">
        <v>0</v>
      </c>
      <c r="AJ315" s="208">
        <f t="shared" si="4"/>
        <v>0</v>
      </c>
      <c r="AM315" s="122"/>
    </row>
    <row r="316" spans="1:39" ht="20.100000000000001" hidden="1" customHeight="1" outlineLevel="2">
      <c r="A316" s="204">
        <v>1236</v>
      </c>
      <c r="B316" s="205" t="s">
        <v>983</v>
      </c>
      <c r="C316" s="206" t="s">
        <v>14927</v>
      </c>
      <c r="D316" s="207">
        <v>0</v>
      </c>
      <c r="E316" s="207">
        <v>0</v>
      </c>
      <c r="F316" s="207">
        <v>0</v>
      </c>
      <c r="G316" s="207">
        <v>0</v>
      </c>
      <c r="H316" s="207">
        <v>0</v>
      </c>
      <c r="I316" s="207">
        <v>0</v>
      </c>
      <c r="J316" s="207">
        <v>0</v>
      </c>
      <c r="K316" s="207">
        <v>0</v>
      </c>
      <c r="L316" s="207">
        <v>0</v>
      </c>
      <c r="M316" s="207">
        <v>0</v>
      </c>
      <c r="N316" s="207">
        <v>0</v>
      </c>
      <c r="O316" s="207">
        <v>0</v>
      </c>
      <c r="P316" s="207">
        <v>0</v>
      </c>
      <c r="Q316" s="207">
        <v>0</v>
      </c>
      <c r="R316" s="207">
        <v>0</v>
      </c>
      <c r="S316" s="207">
        <v>0</v>
      </c>
      <c r="T316" s="207">
        <v>0</v>
      </c>
      <c r="U316" s="207">
        <v>0</v>
      </c>
      <c r="V316" s="207">
        <v>0</v>
      </c>
      <c r="W316" s="207">
        <v>0</v>
      </c>
      <c r="X316" s="207">
        <v>0</v>
      </c>
      <c r="Y316" s="207">
        <v>0</v>
      </c>
      <c r="Z316" s="207">
        <v>0</v>
      </c>
      <c r="AA316" s="207">
        <v>0</v>
      </c>
      <c r="AB316" s="207">
        <v>0</v>
      </c>
      <c r="AC316" s="207">
        <v>0</v>
      </c>
      <c r="AD316" s="207">
        <v>0</v>
      </c>
      <c r="AE316" s="207">
        <v>0</v>
      </c>
      <c r="AF316" s="207">
        <v>0</v>
      </c>
      <c r="AG316" s="207">
        <v>0</v>
      </c>
      <c r="AH316" s="207">
        <v>0</v>
      </c>
      <c r="AI316" s="207">
        <v>0</v>
      </c>
      <c r="AJ316" s="208">
        <f t="shared" si="4"/>
        <v>0</v>
      </c>
      <c r="AM316" s="122"/>
    </row>
    <row r="317" spans="1:39" ht="20.100000000000001" hidden="1" customHeight="1" outlineLevel="2">
      <c r="A317" s="204">
        <v>1237</v>
      </c>
      <c r="B317" s="205" t="s">
        <v>984</v>
      </c>
      <c r="C317" s="206" t="s">
        <v>14927</v>
      </c>
      <c r="D317" s="207">
        <v>0</v>
      </c>
      <c r="E317" s="207">
        <v>0</v>
      </c>
      <c r="F317" s="207">
        <v>0</v>
      </c>
      <c r="G317" s="207">
        <v>0</v>
      </c>
      <c r="H317" s="207">
        <v>0</v>
      </c>
      <c r="I317" s="207">
        <v>0</v>
      </c>
      <c r="J317" s="207">
        <v>0</v>
      </c>
      <c r="K317" s="207">
        <v>0</v>
      </c>
      <c r="L317" s="207">
        <v>0</v>
      </c>
      <c r="M317" s="207">
        <v>0</v>
      </c>
      <c r="N317" s="207">
        <v>0</v>
      </c>
      <c r="O317" s="207">
        <v>0</v>
      </c>
      <c r="P317" s="207">
        <v>0</v>
      </c>
      <c r="Q317" s="207">
        <v>0</v>
      </c>
      <c r="R317" s="207">
        <v>0</v>
      </c>
      <c r="S317" s="207">
        <v>0</v>
      </c>
      <c r="T317" s="207">
        <v>0</v>
      </c>
      <c r="U317" s="207">
        <v>0</v>
      </c>
      <c r="V317" s="207">
        <v>0</v>
      </c>
      <c r="W317" s="207">
        <v>0</v>
      </c>
      <c r="X317" s="207">
        <v>0</v>
      </c>
      <c r="Y317" s="207">
        <v>0</v>
      </c>
      <c r="Z317" s="207">
        <v>0</v>
      </c>
      <c r="AA317" s="207">
        <v>0</v>
      </c>
      <c r="AB317" s="207">
        <v>0</v>
      </c>
      <c r="AC317" s="207">
        <v>0</v>
      </c>
      <c r="AD317" s="207">
        <v>0</v>
      </c>
      <c r="AE317" s="207">
        <v>0</v>
      </c>
      <c r="AF317" s="207">
        <v>0</v>
      </c>
      <c r="AG317" s="207">
        <v>0</v>
      </c>
      <c r="AH317" s="207">
        <v>0</v>
      </c>
      <c r="AI317" s="207">
        <v>0</v>
      </c>
      <c r="AJ317" s="208">
        <f t="shared" si="4"/>
        <v>0</v>
      </c>
      <c r="AM317" s="122"/>
    </row>
    <row r="318" spans="1:39" ht="20.100000000000001" hidden="1" customHeight="1" outlineLevel="2">
      <c r="A318" s="204">
        <v>1238</v>
      </c>
      <c r="B318" s="205" t="s">
        <v>985</v>
      </c>
      <c r="C318" s="206" t="s">
        <v>14927</v>
      </c>
      <c r="D318" s="207">
        <v>0</v>
      </c>
      <c r="E318" s="207">
        <v>0</v>
      </c>
      <c r="F318" s="207">
        <v>0</v>
      </c>
      <c r="G318" s="207">
        <v>0</v>
      </c>
      <c r="H318" s="207">
        <v>0</v>
      </c>
      <c r="I318" s="207">
        <v>0</v>
      </c>
      <c r="J318" s="207">
        <v>0</v>
      </c>
      <c r="K318" s="207">
        <v>0</v>
      </c>
      <c r="L318" s="207">
        <v>0</v>
      </c>
      <c r="M318" s="207">
        <v>0</v>
      </c>
      <c r="N318" s="207">
        <v>0</v>
      </c>
      <c r="O318" s="207">
        <v>0</v>
      </c>
      <c r="P318" s="207">
        <v>0</v>
      </c>
      <c r="Q318" s="207">
        <v>0</v>
      </c>
      <c r="R318" s="207">
        <v>0</v>
      </c>
      <c r="S318" s="207">
        <v>0</v>
      </c>
      <c r="T318" s="207">
        <v>0</v>
      </c>
      <c r="U318" s="207">
        <v>0</v>
      </c>
      <c r="V318" s="207">
        <v>0</v>
      </c>
      <c r="W318" s="207">
        <v>0</v>
      </c>
      <c r="X318" s="207">
        <v>0</v>
      </c>
      <c r="Y318" s="207">
        <v>0</v>
      </c>
      <c r="Z318" s="207">
        <v>0</v>
      </c>
      <c r="AA318" s="207">
        <v>0</v>
      </c>
      <c r="AB318" s="207">
        <v>0</v>
      </c>
      <c r="AC318" s="207">
        <v>0</v>
      </c>
      <c r="AD318" s="207">
        <v>0</v>
      </c>
      <c r="AE318" s="207">
        <v>0</v>
      </c>
      <c r="AF318" s="207">
        <v>0</v>
      </c>
      <c r="AG318" s="207">
        <v>0</v>
      </c>
      <c r="AH318" s="207">
        <v>0</v>
      </c>
      <c r="AI318" s="207">
        <v>0</v>
      </c>
      <c r="AJ318" s="208">
        <f t="shared" si="4"/>
        <v>0</v>
      </c>
      <c r="AM318" s="122"/>
    </row>
    <row r="319" spans="1:39" ht="20.100000000000001" hidden="1" customHeight="1" outlineLevel="2">
      <c r="A319" s="204">
        <v>1239</v>
      </c>
      <c r="B319" s="205" t="s">
        <v>986</v>
      </c>
      <c r="C319" s="206" t="s">
        <v>14927</v>
      </c>
      <c r="D319" s="207">
        <v>0</v>
      </c>
      <c r="E319" s="207">
        <v>0</v>
      </c>
      <c r="F319" s="207">
        <v>0</v>
      </c>
      <c r="G319" s="207">
        <v>0</v>
      </c>
      <c r="H319" s="207">
        <v>0</v>
      </c>
      <c r="I319" s="207">
        <v>0</v>
      </c>
      <c r="J319" s="207">
        <v>0</v>
      </c>
      <c r="K319" s="207">
        <v>0</v>
      </c>
      <c r="L319" s="207">
        <v>0</v>
      </c>
      <c r="M319" s="207">
        <v>0</v>
      </c>
      <c r="N319" s="207">
        <v>0</v>
      </c>
      <c r="O319" s="207">
        <v>0</v>
      </c>
      <c r="P319" s="207">
        <v>0</v>
      </c>
      <c r="Q319" s="207">
        <v>0</v>
      </c>
      <c r="R319" s="207">
        <v>0</v>
      </c>
      <c r="S319" s="207">
        <v>0</v>
      </c>
      <c r="T319" s="207">
        <v>0</v>
      </c>
      <c r="U319" s="207">
        <v>0</v>
      </c>
      <c r="V319" s="207">
        <v>0</v>
      </c>
      <c r="W319" s="207">
        <v>0</v>
      </c>
      <c r="X319" s="207">
        <v>0</v>
      </c>
      <c r="Y319" s="207">
        <v>0</v>
      </c>
      <c r="Z319" s="207">
        <v>0</v>
      </c>
      <c r="AA319" s="207">
        <v>0</v>
      </c>
      <c r="AB319" s="207">
        <v>0</v>
      </c>
      <c r="AC319" s="207">
        <v>0</v>
      </c>
      <c r="AD319" s="207">
        <v>0</v>
      </c>
      <c r="AE319" s="207">
        <v>0</v>
      </c>
      <c r="AF319" s="207">
        <v>0</v>
      </c>
      <c r="AG319" s="207">
        <v>0</v>
      </c>
      <c r="AH319" s="207">
        <v>0</v>
      </c>
      <c r="AI319" s="207">
        <v>0</v>
      </c>
      <c r="AJ319" s="208">
        <f t="shared" si="4"/>
        <v>0</v>
      </c>
      <c r="AM319" s="122"/>
    </row>
    <row r="320" spans="1:39" ht="20.100000000000001" hidden="1" customHeight="1" outlineLevel="2">
      <c r="A320" s="204">
        <v>1240</v>
      </c>
      <c r="B320" s="205" t="s">
        <v>987</v>
      </c>
      <c r="C320" s="206" t="s">
        <v>14927</v>
      </c>
      <c r="D320" s="207">
        <v>0</v>
      </c>
      <c r="E320" s="207">
        <v>0</v>
      </c>
      <c r="F320" s="207">
        <v>0</v>
      </c>
      <c r="G320" s="207">
        <v>0</v>
      </c>
      <c r="H320" s="207">
        <v>0</v>
      </c>
      <c r="I320" s="207">
        <v>0</v>
      </c>
      <c r="J320" s="207">
        <v>0</v>
      </c>
      <c r="K320" s="207">
        <v>0</v>
      </c>
      <c r="L320" s="207">
        <v>0</v>
      </c>
      <c r="M320" s="207">
        <v>0</v>
      </c>
      <c r="N320" s="207">
        <v>0</v>
      </c>
      <c r="O320" s="207">
        <v>0</v>
      </c>
      <c r="P320" s="207">
        <v>0</v>
      </c>
      <c r="Q320" s="207">
        <v>0</v>
      </c>
      <c r="R320" s="207">
        <v>0</v>
      </c>
      <c r="S320" s="207">
        <v>0</v>
      </c>
      <c r="T320" s="207">
        <v>0</v>
      </c>
      <c r="U320" s="207">
        <v>0</v>
      </c>
      <c r="V320" s="207">
        <v>0</v>
      </c>
      <c r="W320" s="207">
        <v>0</v>
      </c>
      <c r="X320" s="207">
        <v>0</v>
      </c>
      <c r="Y320" s="207">
        <v>0</v>
      </c>
      <c r="Z320" s="207">
        <v>0</v>
      </c>
      <c r="AA320" s="207">
        <v>0</v>
      </c>
      <c r="AB320" s="207">
        <v>0</v>
      </c>
      <c r="AC320" s="207">
        <v>0</v>
      </c>
      <c r="AD320" s="207">
        <v>0</v>
      </c>
      <c r="AE320" s="207">
        <v>0</v>
      </c>
      <c r="AF320" s="207">
        <v>0</v>
      </c>
      <c r="AG320" s="207">
        <v>0</v>
      </c>
      <c r="AH320" s="207">
        <v>0</v>
      </c>
      <c r="AI320" s="207">
        <v>0</v>
      </c>
      <c r="AJ320" s="208">
        <f t="shared" si="4"/>
        <v>0</v>
      </c>
      <c r="AM320" s="122"/>
    </row>
    <row r="321" spans="1:39" ht="20.100000000000001" hidden="1" customHeight="1" outlineLevel="2">
      <c r="A321" s="204">
        <v>1241</v>
      </c>
      <c r="B321" s="205" t="s">
        <v>988</v>
      </c>
      <c r="C321" s="206" t="s">
        <v>14927</v>
      </c>
      <c r="D321" s="207">
        <v>0</v>
      </c>
      <c r="E321" s="207">
        <v>0</v>
      </c>
      <c r="F321" s="207">
        <v>0</v>
      </c>
      <c r="G321" s="207">
        <v>0</v>
      </c>
      <c r="H321" s="207">
        <v>0</v>
      </c>
      <c r="I321" s="207">
        <v>0</v>
      </c>
      <c r="J321" s="207">
        <v>0</v>
      </c>
      <c r="K321" s="207">
        <v>0</v>
      </c>
      <c r="L321" s="207">
        <v>0</v>
      </c>
      <c r="M321" s="207">
        <v>0</v>
      </c>
      <c r="N321" s="207">
        <v>0</v>
      </c>
      <c r="O321" s="207">
        <v>0</v>
      </c>
      <c r="P321" s="207">
        <v>0</v>
      </c>
      <c r="Q321" s="207">
        <v>0</v>
      </c>
      <c r="R321" s="207">
        <v>0</v>
      </c>
      <c r="S321" s="207">
        <v>0</v>
      </c>
      <c r="T321" s="207">
        <v>0</v>
      </c>
      <c r="U321" s="207">
        <v>0</v>
      </c>
      <c r="V321" s="207">
        <v>0</v>
      </c>
      <c r="W321" s="207">
        <v>0</v>
      </c>
      <c r="X321" s="207">
        <v>0</v>
      </c>
      <c r="Y321" s="207">
        <v>0</v>
      </c>
      <c r="Z321" s="207">
        <v>0</v>
      </c>
      <c r="AA321" s="207">
        <v>0</v>
      </c>
      <c r="AB321" s="207">
        <v>0</v>
      </c>
      <c r="AC321" s="207">
        <v>0</v>
      </c>
      <c r="AD321" s="207">
        <v>0</v>
      </c>
      <c r="AE321" s="207">
        <v>0</v>
      </c>
      <c r="AF321" s="207">
        <v>0</v>
      </c>
      <c r="AG321" s="207">
        <v>0</v>
      </c>
      <c r="AH321" s="207">
        <v>0</v>
      </c>
      <c r="AI321" s="207">
        <v>0</v>
      </c>
      <c r="AJ321" s="208">
        <f t="shared" si="4"/>
        <v>0</v>
      </c>
      <c r="AM321" s="122"/>
    </row>
    <row r="322" spans="1:39" ht="20.100000000000001" hidden="1" customHeight="1" outlineLevel="2">
      <c r="A322" s="204">
        <v>1242</v>
      </c>
      <c r="B322" s="205" t="s">
        <v>989</v>
      </c>
      <c r="C322" s="206" t="s">
        <v>14927</v>
      </c>
      <c r="D322" s="207">
        <v>0</v>
      </c>
      <c r="E322" s="207">
        <v>0</v>
      </c>
      <c r="F322" s="207">
        <v>0</v>
      </c>
      <c r="G322" s="207">
        <v>0</v>
      </c>
      <c r="H322" s="207">
        <v>0</v>
      </c>
      <c r="I322" s="207">
        <v>0</v>
      </c>
      <c r="J322" s="207">
        <v>0</v>
      </c>
      <c r="K322" s="207">
        <v>0</v>
      </c>
      <c r="L322" s="207">
        <v>0</v>
      </c>
      <c r="M322" s="207">
        <v>0</v>
      </c>
      <c r="N322" s="207">
        <v>0</v>
      </c>
      <c r="O322" s="207">
        <v>0</v>
      </c>
      <c r="P322" s="207">
        <v>0</v>
      </c>
      <c r="Q322" s="207">
        <v>0</v>
      </c>
      <c r="R322" s="207">
        <v>0</v>
      </c>
      <c r="S322" s="207">
        <v>0</v>
      </c>
      <c r="T322" s="207">
        <v>0</v>
      </c>
      <c r="U322" s="207">
        <v>0</v>
      </c>
      <c r="V322" s="207">
        <v>0</v>
      </c>
      <c r="W322" s="207">
        <v>0</v>
      </c>
      <c r="X322" s="207">
        <v>0</v>
      </c>
      <c r="Y322" s="207">
        <v>0</v>
      </c>
      <c r="Z322" s="207">
        <v>0</v>
      </c>
      <c r="AA322" s="207">
        <v>0</v>
      </c>
      <c r="AB322" s="207">
        <v>0</v>
      </c>
      <c r="AC322" s="207">
        <v>0</v>
      </c>
      <c r="AD322" s="207">
        <v>0</v>
      </c>
      <c r="AE322" s="207">
        <v>0</v>
      </c>
      <c r="AF322" s="207">
        <v>0</v>
      </c>
      <c r="AG322" s="207">
        <v>0</v>
      </c>
      <c r="AH322" s="207">
        <v>0</v>
      </c>
      <c r="AI322" s="207">
        <v>0</v>
      </c>
      <c r="AJ322" s="208">
        <f t="shared" si="4"/>
        <v>0</v>
      </c>
      <c r="AM322" s="122"/>
    </row>
    <row r="323" spans="1:39" ht="20.100000000000001" hidden="1" customHeight="1" outlineLevel="2">
      <c r="A323" s="204">
        <v>1243</v>
      </c>
      <c r="B323" s="205" t="s">
        <v>990</v>
      </c>
      <c r="C323" s="206" t="s">
        <v>14927</v>
      </c>
      <c r="D323" s="207">
        <v>0</v>
      </c>
      <c r="E323" s="207">
        <v>0</v>
      </c>
      <c r="F323" s="207">
        <v>0</v>
      </c>
      <c r="G323" s="207">
        <v>0</v>
      </c>
      <c r="H323" s="207">
        <v>0</v>
      </c>
      <c r="I323" s="207">
        <v>0</v>
      </c>
      <c r="J323" s="207">
        <v>0</v>
      </c>
      <c r="K323" s="207">
        <v>0</v>
      </c>
      <c r="L323" s="207">
        <v>0</v>
      </c>
      <c r="M323" s="207">
        <v>0</v>
      </c>
      <c r="N323" s="207">
        <v>0</v>
      </c>
      <c r="O323" s="207">
        <v>0</v>
      </c>
      <c r="P323" s="207">
        <v>0</v>
      </c>
      <c r="Q323" s="207">
        <v>0</v>
      </c>
      <c r="R323" s="207">
        <v>0</v>
      </c>
      <c r="S323" s="207">
        <v>0</v>
      </c>
      <c r="T323" s="207">
        <v>0</v>
      </c>
      <c r="U323" s="207">
        <v>0</v>
      </c>
      <c r="V323" s="207">
        <v>0</v>
      </c>
      <c r="W323" s="207">
        <v>0</v>
      </c>
      <c r="X323" s="207">
        <v>0</v>
      </c>
      <c r="Y323" s="207">
        <v>0</v>
      </c>
      <c r="Z323" s="207">
        <v>0</v>
      </c>
      <c r="AA323" s="207">
        <v>0</v>
      </c>
      <c r="AB323" s="207">
        <v>0</v>
      </c>
      <c r="AC323" s="207">
        <v>0</v>
      </c>
      <c r="AD323" s="207">
        <v>0</v>
      </c>
      <c r="AE323" s="207">
        <v>0</v>
      </c>
      <c r="AF323" s="207">
        <v>0</v>
      </c>
      <c r="AG323" s="207">
        <v>0</v>
      </c>
      <c r="AH323" s="207">
        <v>0</v>
      </c>
      <c r="AI323" s="207">
        <v>0</v>
      </c>
      <c r="AJ323" s="208">
        <f t="shared" si="4"/>
        <v>0</v>
      </c>
      <c r="AM323" s="122"/>
    </row>
    <row r="324" spans="1:39" ht="20.100000000000001" hidden="1" customHeight="1" outlineLevel="2">
      <c r="A324" s="204">
        <v>1244</v>
      </c>
      <c r="B324" s="205" t="s">
        <v>991</v>
      </c>
      <c r="C324" s="206" t="s">
        <v>14927</v>
      </c>
      <c r="D324" s="207">
        <v>0</v>
      </c>
      <c r="E324" s="207">
        <v>0</v>
      </c>
      <c r="F324" s="207">
        <v>0</v>
      </c>
      <c r="G324" s="207">
        <v>0</v>
      </c>
      <c r="H324" s="207">
        <v>0</v>
      </c>
      <c r="I324" s="207">
        <v>0</v>
      </c>
      <c r="J324" s="207">
        <v>0</v>
      </c>
      <c r="K324" s="207">
        <v>0</v>
      </c>
      <c r="L324" s="207">
        <v>0</v>
      </c>
      <c r="M324" s="207">
        <v>0</v>
      </c>
      <c r="N324" s="207">
        <v>0</v>
      </c>
      <c r="O324" s="207">
        <v>0</v>
      </c>
      <c r="P324" s="207">
        <v>0</v>
      </c>
      <c r="Q324" s="207">
        <v>0</v>
      </c>
      <c r="R324" s="207">
        <v>0</v>
      </c>
      <c r="S324" s="207">
        <v>0</v>
      </c>
      <c r="T324" s="207">
        <v>0</v>
      </c>
      <c r="U324" s="207">
        <v>0</v>
      </c>
      <c r="V324" s="207">
        <v>0</v>
      </c>
      <c r="W324" s="207">
        <v>0</v>
      </c>
      <c r="X324" s="207">
        <v>0</v>
      </c>
      <c r="Y324" s="207">
        <v>0</v>
      </c>
      <c r="Z324" s="207">
        <v>0</v>
      </c>
      <c r="AA324" s="207">
        <v>0</v>
      </c>
      <c r="AB324" s="207">
        <v>0</v>
      </c>
      <c r="AC324" s="207">
        <v>0</v>
      </c>
      <c r="AD324" s="207">
        <v>0</v>
      </c>
      <c r="AE324" s="207">
        <v>0</v>
      </c>
      <c r="AF324" s="207">
        <v>0</v>
      </c>
      <c r="AG324" s="207">
        <v>0</v>
      </c>
      <c r="AH324" s="207">
        <v>0</v>
      </c>
      <c r="AI324" s="207">
        <v>0</v>
      </c>
      <c r="AJ324" s="208">
        <f t="shared" si="4"/>
        <v>0</v>
      </c>
      <c r="AM324" s="122"/>
    </row>
    <row r="325" spans="1:39" ht="20.100000000000001" hidden="1" customHeight="1" outlineLevel="2">
      <c r="A325" s="204">
        <v>1245</v>
      </c>
      <c r="B325" s="205" t="s">
        <v>992</v>
      </c>
      <c r="C325" s="206" t="s">
        <v>14927</v>
      </c>
      <c r="D325" s="207">
        <v>0</v>
      </c>
      <c r="E325" s="207">
        <v>0</v>
      </c>
      <c r="F325" s="207">
        <v>0</v>
      </c>
      <c r="G325" s="207">
        <v>0</v>
      </c>
      <c r="H325" s="207">
        <v>0</v>
      </c>
      <c r="I325" s="207">
        <v>0</v>
      </c>
      <c r="J325" s="207">
        <v>0</v>
      </c>
      <c r="K325" s="207">
        <v>0</v>
      </c>
      <c r="L325" s="207">
        <v>0</v>
      </c>
      <c r="M325" s="207">
        <v>0</v>
      </c>
      <c r="N325" s="207">
        <v>0</v>
      </c>
      <c r="O325" s="207">
        <v>0</v>
      </c>
      <c r="P325" s="207">
        <v>0</v>
      </c>
      <c r="Q325" s="207">
        <v>0</v>
      </c>
      <c r="R325" s="207">
        <v>0</v>
      </c>
      <c r="S325" s="207">
        <v>0</v>
      </c>
      <c r="T325" s="207">
        <v>0</v>
      </c>
      <c r="U325" s="207">
        <v>0</v>
      </c>
      <c r="V325" s="207">
        <v>0</v>
      </c>
      <c r="W325" s="207">
        <v>0</v>
      </c>
      <c r="X325" s="207">
        <v>0</v>
      </c>
      <c r="Y325" s="207">
        <v>0</v>
      </c>
      <c r="Z325" s="207">
        <v>0</v>
      </c>
      <c r="AA325" s="207">
        <v>0</v>
      </c>
      <c r="AB325" s="207">
        <v>0</v>
      </c>
      <c r="AC325" s="207">
        <v>0</v>
      </c>
      <c r="AD325" s="207">
        <v>0</v>
      </c>
      <c r="AE325" s="207">
        <v>0</v>
      </c>
      <c r="AF325" s="207">
        <v>0</v>
      </c>
      <c r="AG325" s="207">
        <v>0</v>
      </c>
      <c r="AH325" s="207">
        <v>0</v>
      </c>
      <c r="AI325" s="207">
        <v>0</v>
      </c>
      <c r="AJ325" s="208">
        <f t="shared" si="4"/>
        <v>0</v>
      </c>
      <c r="AM325" s="122"/>
    </row>
    <row r="326" spans="1:39" ht="20.100000000000001" hidden="1" customHeight="1" outlineLevel="2">
      <c r="A326" s="204">
        <v>1246</v>
      </c>
      <c r="B326" s="205" t="s">
        <v>993</v>
      </c>
      <c r="C326" s="206" t="s">
        <v>14927</v>
      </c>
      <c r="D326" s="207">
        <v>0</v>
      </c>
      <c r="E326" s="207">
        <v>0</v>
      </c>
      <c r="F326" s="207">
        <v>0</v>
      </c>
      <c r="G326" s="207">
        <v>0</v>
      </c>
      <c r="H326" s="207">
        <v>0</v>
      </c>
      <c r="I326" s="207">
        <v>0</v>
      </c>
      <c r="J326" s="207">
        <v>0</v>
      </c>
      <c r="K326" s="207">
        <v>0</v>
      </c>
      <c r="L326" s="207">
        <v>0</v>
      </c>
      <c r="M326" s="207">
        <v>0</v>
      </c>
      <c r="N326" s="207">
        <v>0</v>
      </c>
      <c r="O326" s="207">
        <v>0</v>
      </c>
      <c r="P326" s="207">
        <v>0</v>
      </c>
      <c r="Q326" s="207">
        <v>0</v>
      </c>
      <c r="R326" s="207">
        <v>0</v>
      </c>
      <c r="S326" s="207">
        <v>0</v>
      </c>
      <c r="T326" s="207">
        <v>0</v>
      </c>
      <c r="U326" s="207">
        <v>0</v>
      </c>
      <c r="V326" s="207">
        <v>0</v>
      </c>
      <c r="W326" s="207">
        <v>0</v>
      </c>
      <c r="X326" s="207">
        <v>0</v>
      </c>
      <c r="Y326" s="207">
        <v>0</v>
      </c>
      <c r="Z326" s="207">
        <v>0</v>
      </c>
      <c r="AA326" s="207">
        <v>0</v>
      </c>
      <c r="AB326" s="207">
        <v>0</v>
      </c>
      <c r="AC326" s="207">
        <v>0</v>
      </c>
      <c r="AD326" s="207">
        <v>0</v>
      </c>
      <c r="AE326" s="207">
        <v>0</v>
      </c>
      <c r="AF326" s="207">
        <v>0</v>
      </c>
      <c r="AG326" s="207">
        <v>0</v>
      </c>
      <c r="AH326" s="207">
        <v>0</v>
      </c>
      <c r="AI326" s="207">
        <v>0</v>
      </c>
      <c r="AJ326" s="208">
        <f t="shared" si="4"/>
        <v>0</v>
      </c>
      <c r="AM326" s="122"/>
    </row>
    <row r="327" spans="1:39" ht="20.100000000000001" hidden="1" customHeight="1" outlineLevel="2">
      <c r="A327" s="204">
        <v>1247</v>
      </c>
      <c r="B327" s="205" t="s">
        <v>994</v>
      </c>
      <c r="C327" s="206" t="s">
        <v>14927</v>
      </c>
      <c r="D327" s="207">
        <v>0</v>
      </c>
      <c r="E327" s="207">
        <v>0</v>
      </c>
      <c r="F327" s="207">
        <v>0</v>
      </c>
      <c r="G327" s="207">
        <v>0</v>
      </c>
      <c r="H327" s="207">
        <v>0</v>
      </c>
      <c r="I327" s="207">
        <v>0</v>
      </c>
      <c r="J327" s="207">
        <v>0</v>
      </c>
      <c r="K327" s="207">
        <v>0</v>
      </c>
      <c r="L327" s="207">
        <v>0</v>
      </c>
      <c r="M327" s="207">
        <v>0</v>
      </c>
      <c r="N327" s="207">
        <v>0</v>
      </c>
      <c r="O327" s="207">
        <v>0</v>
      </c>
      <c r="P327" s="207">
        <v>0</v>
      </c>
      <c r="Q327" s="207">
        <v>0</v>
      </c>
      <c r="R327" s="207">
        <v>0</v>
      </c>
      <c r="S327" s="207">
        <v>0</v>
      </c>
      <c r="T327" s="207">
        <v>0</v>
      </c>
      <c r="U327" s="207">
        <v>0</v>
      </c>
      <c r="V327" s="207">
        <v>0</v>
      </c>
      <c r="W327" s="207">
        <v>0</v>
      </c>
      <c r="X327" s="207">
        <v>0</v>
      </c>
      <c r="Y327" s="207">
        <v>0</v>
      </c>
      <c r="Z327" s="207">
        <v>0</v>
      </c>
      <c r="AA327" s="207">
        <v>0</v>
      </c>
      <c r="AB327" s="207">
        <v>0</v>
      </c>
      <c r="AC327" s="207">
        <v>0</v>
      </c>
      <c r="AD327" s="207">
        <v>0</v>
      </c>
      <c r="AE327" s="207">
        <v>0</v>
      </c>
      <c r="AF327" s="207">
        <v>0</v>
      </c>
      <c r="AG327" s="207">
        <v>0</v>
      </c>
      <c r="AH327" s="207">
        <v>0</v>
      </c>
      <c r="AI327" s="207">
        <v>0</v>
      </c>
      <c r="AJ327" s="208">
        <f t="shared" si="4"/>
        <v>0</v>
      </c>
      <c r="AM327" s="122"/>
    </row>
    <row r="328" spans="1:39" ht="20.100000000000001" hidden="1" customHeight="1" outlineLevel="2">
      <c r="A328" s="204">
        <v>1248</v>
      </c>
      <c r="B328" s="205" t="s">
        <v>995</v>
      </c>
      <c r="C328" s="206" t="s">
        <v>14927</v>
      </c>
      <c r="D328" s="207">
        <v>0</v>
      </c>
      <c r="E328" s="207">
        <v>0</v>
      </c>
      <c r="F328" s="207">
        <v>0</v>
      </c>
      <c r="G328" s="207">
        <v>0</v>
      </c>
      <c r="H328" s="207">
        <v>0</v>
      </c>
      <c r="I328" s="207">
        <v>0</v>
      </c>
      <c r="J328" s="207">
        <v>0</v>
      </c>
      <c r="K328" s="207">
        <v>0</v>
      </c>
      <c r="L328" s="207">
        <v>0</v>
      </c>
      <c r="M328" s="207">
        <v>0</v>
      </c>
      <c r="N328" s="207">
        <v>0</v>
      </c>
      <c r="O328" s="207">
        <v>0</v>
      </c>
      <c r="P328" s="207">
        <v>0</v>
      </c>
      <c r="Q328" s="207">
        <v>0</v>
      </c>
      <c r="R328" s="207">
        <v>0</v>
      </c>
      <c r="S328" s="207">
        <v>0</v>
      </c>
      <c r="T328" s="207">
        <v>0</v>
      </c>
      <c r="U328" s="207">
        <v>0</v>
      </c>
      <c r="V328" s="207">
        <v>0</v>
      </c>
      <c r="W328" s="207">
        <v>0</v>
      </c>
      <c r="X328" s="207">
        <v>0</v>
      </c>
      <c r="Y328" s="207">
        <v>0</v>
      </c>
      <c r="Z328" s="207">
        <v>0</v>
      </c>
      <c r="AA328" s="207">
        <v>0</v>
      </c>
      <c r="AB328" s="207">
        <v>0</v>
      </c>
      <c r="AC328" s="207">
        <v>0</v>
      </c>
      <c r="AD328" s="207">
        <v>0</v>
      </c>
      <c r="AE328" s="207">
        <v>0</v>
      </c>
      <c r="AF328" s="207">
        <v>0</v>
      </c>
      <c r="AG328" s="207">
        <v>0</v>
      </c>
      <c r="AH328" s="207">
        <v>0</v>
      </c>
      <c r="AI328" s="207">
        <v>0</v>
      </c>
      <c r="AJ328" s="208">
        <f t="shared" si="4"/>
        <v>0</v>
      </c>
      <c r="AM328" s="122"/>
    </row>
    <row r="329" spans="1:39" ht="20.100000000000001" hidden="1" customHeight="1" outlineLevel="2">
      <c r="A329" s="204">
        <v>1249</v>
      </c>
      <c r="B329" s="205" t="s">
        <v>996</v>
      </c>
      <c r="C329" s="206" t="s">
        <v>14927</v>
      </c>
      <c r="D329" s="207">
        <v>0</v>
      </c>
      <c r="E329" s="207">
        <v>0</v>
      </c>
      <c r="F329" s="207">
        <v>0</v>
      </c>
      <c r="G329" s="207">
        <v>0</v>
      </c>
      <c r="H329" s="207">
        <v>0</v>
      </c>
      <c r="I329" s="207">
        <v>0</v>
      </c>
      <c r="J329" s="207">
        <v>0</v>
      </c>
      <c r="K329" s="207">
        <v>0</v>
      </c>
      <c r="L329" s="207">
        <v>0</v>
      </c>
      <c r="M329" s="207">
        <v>0</v>
      </c>
      <c r="N329" s="207">
        <v>0</v>
      </c>
      <c r="O329" s="207">
        <v>0</v>
      </c>
      <c r="P329" s="207">
        <v>0</v>
      </c>
      <c r="Q329" s="207">
        <v>0</v>
      </c>
      <c r="R329" s="207">
        <v>0</v>
      </c>
      <c r="S329" s="207">
        <v>0</v>
      </c>
      <c r="T329" s="207">
        <v>0</v>
      </c>
      <c r="U329" s="207">
        <v>0</v>
      </c>
      <c r="V329" s="207">
        <v>0</v>
      </c>
      <c r="W329" s="207">
        <v>0</v>
      </c>
      <c r="X329" s="207">
        <v>0</v>
      </c>
      <c r="Y329" s="207">
        <v>0</v>
      </c>
      <c r="Z329" s="207">
        <v>0</v>
      </c>
      <c r="AA329" s="207">
        <v>0</v>
      </c>
      <c r="AB329" s="207">
        <v>0</v>
      </c>
      <c r="AC329" s="207">
        <v>0</v>
      </c>
      <c r="AD329" s="207">
        <v>0</v>
      </c>
      <c r="AE329" s="207">
        <v>0</v>
      </c>
      <c r="AF329" s="207">
        <v>0</v>
      </c>
      <c r="AG329" s="207">
        <v>0</v>
      </c>
      <c r="AH329" s="207">
        <v>0</v>
      </c>
      <c r="AI329" s="207">
        <v>0</v>
      </c>
      <c r="AJ329" s="208">
        <f t="shared" si="4"/>
        <v>0</v>
      </c>
      <c r="AM329" s="122"/>
    </row>
    <row r="330" spans="1:39" ht="20.100000000000001" hidden="1" customHeight="1" outlineLevel="2">
      <c r="A330" s="204">
        <v>1250</v>
      </c>
      <c r="B330" s="205" t="s">
        <v>997</v>
      </c>
      <c r="C330" s="206" t="s">
        <v>14927</v>
      </c>
      <c r="D330" s="207">
        <v>0</v>
      </c>
      <c r="E330" s="207">
        <v>0</v>
      </c>
      <c r="F330" s="207">
        <v>0</v>
      </c>
      <c r="G330" s="207">
        <v>0</v>
      </c>
      <c r="H330" s="207">
        <v>0</v>
      </c>
      <c r="I330" s="207">
        <v>0</v>
      </c>
      <c r="J330" s="207">
        <v>0</v>
      </c>
      <c r="K330" s="207">
        <v>0</v>
      </c>
      <c r="L330" s="207">
        <v>0</v>
      </c>
      <c r="M330" s="207">
        <v>0</v>
      </c>
      <c r="N330" s="207">
        <v>0</v>
      </c>
      <c r="O330" s="207">
        <v>0</v>
      </c>
      <c r="P330" s="207">
        <v>0</v>
      </c>
      <c r="Q330" s="207">
        <v>0</v>
      </c>
      <c r="R330" s="207">
        <v>0</v>
      </c>
      <c r="S330" s="207">
        <v>0</v>
      </c>
      <c r="T330" s="207">
        <v>0</v>
      </c>
      <c r="U330" s="207">
        <v>0</v>
      </c>
      <c r="V330" s="207">
        <v>0</v>
      </c>
      <c r="W330" s="207">
        <v>0</v>
      </c>
      <c r="X330" s="207">
        <v>0</v>
      </c>
      <c r="Y330" s="207">
        <v>0</v>
      </c>
      <c r="Z330" s="207">
        <v>0</v>
      </c>
      <c r="AA330" s="207">
        <v>0</v>
      </c>
      <c r="AB330" s="207">
        <v>0</v>
      </c>
      <c r="AC330" s="207">
        <v>0</v>
      </c>
      <c r="AD330" s="207">
        <v>0</v>
      </c>
      <c r="AE330" s="207">
        <v>0</v>
      </c>
      <c r="AF330" s="207">
        <v>0</v>
      </c>
      <c r="AG330" s="207">
        <v>0</v>
      </c>
      <c r="AH330" s="207">
        <v>0</v>
      </c>
      <c r="AI330" s="207">
        <v>0</v>
      </c>
      <c r="AJ330" s="208">
        <f t="shared" si="4"/>
        <v>0</v>
      </c>
      <c r="AM330" s="122"/>
    </row>
    <row r="331" spans="1:39" ht="20.100000000000001" hidden="1" customHeight="1" outlineLevel="2">
      <c r="A331" s="204">
        <v>1251</v>
      </c>
      <c r="B331" s="205" t="s">
        <v>998</v>
      </c>
      <c r="C331" s="206" t="s">
        <v>14927</v>
      </c>
      <c r="D331" s="207">
        <v>0</v>
      </c>
      <c r="E331" s="207">
        <v>0</v>
      </c>
      <c r="F331" s="207">
        <v>0</v>
      </c>
      <c r="G331" s="207">
        <v>0</v>
      </c>
      <c r="H331" s="207">
        <v>0</v>
      </c>
      <c r="I331" s="207">
        <v>0</v>
      </c>
      <c r="J331" s="207">
        <v>0</v>
      </c>
      <c r="K331" s="207">
        <v>0</v>
      </c>
      <c r="L331" s="207">
        <v>0</v>
      </c>
      <c r="M331" s="207">
        <v>0</v>
      </c>
      <c r="N331" s="207">
        <v>0</v>
      </c>
      <c r="O331" s="207">
        <v>0</v>
      </c>
      <c r="P331" s="207">
        <v>0</v>
      </c>
      <c r="Q331" s="207">
        <v>0</v>
      </c>
      <c r="R331" s="207">
        <v>0</v>
      </c>
      <c r="S331" s="207">
        <v>0</v>
      </c>
      <c r="T331" s="207">
        <v>0</v>
      </c>
      <c r="U331" s="207">
        <v>0</v>
      </c>
      <c r="V331" s="207">
        <v>0</v>
      </c>
      <c r="W331" s="207">
        <v>0</v>
      </c>
      <c r="X331" s="207">
        <v>0</v>
      </c>
      <c r="Y331" s="207">
        <v>0</v>
      </c>
      <c r="Z331" s="207">
        <v>0</v>
      </c>
      <c r="AA331" s="207">
        <v>0</v>
      </c>
      <c r="AB331" s="207">
        <v>0</v>
      </c>
      <c r="AC331" s="207">
        <v>0</v>
      </c>
      <c r="AD331" s="207">
        <v>0</v>
      </c>
      <c r="AE331" s="207">
        <v>0</v>
      </c>
      <c r="AF331" s="207">
        <v>0</v>
      </c>
      <c r="AG331" s="207">
        <v>0</v>
      </c>
      <c r="AH331" s="207">
        <v>0</v>
      </c>
      <c r="AI331" s="207">
        <v>0</v>
      </c>
      <c r="AJ331" s="208">
        <f t="shared" si="4"/>
        <v>0</v>
      </c>
      <c r="AM331" s="122"/>
    </row>
    <row r="332" spans="1:39" ht="20.100000000000001" hidden="1" customHeight="1" outlineLevel="2">
      <c r="A332" s="204">
        <v>1252</v>
      </c>
      <c r="B332" s="205" t="s">
        <v>999</v>
      </c>
      <c r="C332" s="206" t="s">
        <v>14927</v>
      </c>
      <c r="D332" s="207">
        <v>0</v>
      </c>
      <c r="E332" s="207">
        <v>0</v>
      </c>
      <c r="F332" s="207">
        <v>0</v>
      </c>
      <c r="G332" s="207">
        <v>0</v>
      </c>
      <c r="H332" s="207">
        <v>0</v>
      </c>
      <c r="I332" s="207">
        <v>0</v>
      </c>
      <c r="J332" s="207">
        <v>0</v>
      </c>
      <c r="K332" s="207">
        <v>0</v>
      </c>
      <c r="L332" s="207">
        <v>0</v>
      </c>
      <c r="M332" s="207">
        <v>0</v>
      </c>
      <c r="N332" s="207">
        <v>0</v>
      </c>
      <c r="O332" s="207">
        <v>0</v>
      </c>
      <c r="P332" s="207">
        <v>0</v>
      </c>
      <c r="Q332" s="207">
        <v>0</v>
      </c>
      <c r="R332" s="207">
        <v>0</v>
      </c>
      <c r="S332" s="207">
        <v>0</v>
      </c>
      <c r="T332" s="207">
        <v>0</v>
      </c>
      <c r="U332" s="207">
        <v>0</v>
      </c>
      <c r="V332" s="207">
        <v>0</v>
      </c>
      <c r="W332" s="207">
        <v>0</v>
      </c>
      <c r="X332" s="207">
        <v>0</v>
      </c>
      <c r="Y332" s="207">
        <v>0</v>
      </c>
      <c r="Z332" s="207">
        <v>0</v>
      </c>
      <c r="AA332" s="207">
        <v>0</v>
      </c>
      <c r="AB332" s="207">
        <v>0</v>
      </c>
      <c r="AC332" s="207">
        <v>0</v>
      </c>
      <c r="AD332" s="207">
        <v>0</v>
      </c>
      <c r="AE332" s="207">
        <v>0</v>
      </c>
      <c r="AF332" s="207">
        <v>0</v>
      </c>
      <c r="AG332" s="207">
        <v>0</v>
      </c>
      <c r="AH332" s="207">
        <v>0</v>
      </c>
      <c r="AI332" s="207">
        <v>0</v>
      </c>
      <c r="AJ332" s="208">
        <f t="shared" si="4"/>
        <v>0</v>
      </c>
      <c r="AM332" s="122"/>
    </row>
    <row r="333" spans="1:39" ht="20.100000000000001" hidden="1" customHeight="1" outlineLevel="2">
      <c r="A333" s="204">
        <v>1253</v>
      </c>
      <c r="B333" s="205" t="s">
        <v>1000</v>
      </c>
      <c r="C333" s="206" t="s">
        <v>14927</v>
      </c>
      <c r="D333" s="207">
        <v>0</v>
      </c>
      <c r="E333" s="207">
        <v>0</v>
      </c>
      <c r="F333" s="207">
        <v>0</v>
      </c>
      <c r="G333" s="207">
        <v>0</v>
      </c>
      <c r="H333" s="207">
        <v>0</v>
      </c>
      <c r="I333" s="207">
        <v>0</v>
      </c>
      <c r="J333" s="207">
        <v>0</v>
      </c>
      <c r="K333" s="207">
        <v>0</v>
      </c>
      <c r="L333" s="207">
        <v>0</v>
      </c>
      <c r="M333" s="207">
        <v>0</v>
      </c>
      <c r="N333" s="207">
        <v>0</v>
      </c>
      <c r="O333" s="207">
        <v>0</v>
      </c>
      <c r="P333" s="207">
        <v>0</v>
      </c>
      <c r="Q333" s="207">
        <v>0</v>
      </c>
      <c r="R333" s="207">
        <v>0</v>
      </c>
      <c r="S333" s="207">
        <v>0</v>
      </c>
      <c r="T333" s="207">
        <v>0</v>
      </c>
      <c r="U333" s="207">
        <v>0</v>
      </c>
      <c r="V333" s="207">
        <v>0</v>
      </c>
      <c r="W333" s="207">
        <v>0</v>
      </c>
      <c r="X333" s="207">
        <v>0</v>
      </c>
      <c r="Y333" s="207">
        <v>0</v>
      </c>
      <c r="Z333" s="207">
        <v>0</v>
      </c>
      <c r="AA333" s="207">
        <v>0</v>
      </c>
      <c r="AB333" s="207">
        <v>0</v>
      </c>
      <c r="AC333" s="207">
        <v>0</v>
      </c>
      <c r="AD333" s="207">
        <v>0</v>
      </c>
      <c r="AE333" s="207">
        <v>0</v>
      </c>
      <c r="AF333" s="207">
        <v>0</v>
      </c>
      <c r="AG333" s="207">
        <v>0</v>
      </c>
      <c r="AH333" s="207">
        <v>0</v>
      </c>
      <c r="AI333" s="207">
        <v>0</v>
      </c>
      <c r="AJ333" s="208">
        <f t="shared" si="4"/>
        <v>0</v>
      </c>
      <c r="AM333" s="122"/>
    </row>
    <row r="334" spans="1:39" ht="20.100000000000001" hidden="1" customHeight="1" outlineLevel="2">
      <c r="A334" s="204">
        <v>1254</v>
      </c>
      <c r="B334" s="205" t="s">
        <v>1001</v>
      </c>
      <c r="C334" s="206" t="s">
        <v>14927</v>
      </c>
      <c r="D334" s="207">
        <v>0</v>
      </c>
      <c r="E334" s="207">
        <v>0</v>
      </c>
      <c r="F334" s="207">
        <v>0</v>
      </c>
      <c r="G334" s="207">
        <v>0</v>
      </c>
      <c r="H334" s="207">
        <v>0</v>
      </c>
      <c r="I334" s="207">
        <v>0</v>
      </c>
      <c r="J334" s="207">
        <v>0</v>
      </c>
      <c r="K334" s="207">
        <v>0</v>
      </c>
      <c r="L334" s="207">
        <v>0</v>
      </c>
      <c r="M334" s="207">
        <v>0</v>
      </c>
      <c r="N334" s="207">
        <v>0</v>
      </c>
      <c r="O334" s="207">
        <v>0</v>
      </c>
      <c r="P334" s="207">
        <v>0</v>
      </c>
      <c r="Q334" s="207">
        <v>0</v>
      </c>
      <c r="R334" s="207">
        <v>0</v>
      </c>
      <c r="S334" s="207">
        <v>0</v>
      </c>
      <c r="T334" s="207">
        <v>0</v>
      </c>
      <c r="U334" s="207">
        <v>0</v>
      </c>
      <c r="V334" s="207">
        <v>0</v>
      </c>
      <c r="W334" s="207">
        <v>0</v>
      </c>
      <c r="X334" s="207">
        <v>0</v>
      </c>
      <c r="Y334" s="207">
        <v>0</v>
      </c>
      <c r="Z334" s="207">
        <v>0</v>
      </c>
      <c r="AA334" s="207">
        <v>0</v>
      </c>
      <c r="AB334" s="207">
        <v>0</v>
      </c>
      <c r="AC334" s="207">
        <v>0</v>
      </c>
      <c r="AD334" s="207">
        <v>0</v>
      </c>
      <c r="AE334" s="207">
        <v>0</v>
      </c>
      <c r="AF334" s="207">
        <v>0</v>
      </c>
      <c r="AG334" s="207">
        <v>0</v>
      </c>
      <c r="AH334" s="207">
        <v>0</v>
      </c>
      <c r="AI334" s="207">
        <v>0</v>
      </c>
      <c r="AJ334" s="208">
        <f t="shared" ref="AJ334:AJ397" si="5">SUM(D334:AI334)</f>
        <v>0</v>
      </c>
      <c r="AM334" s="122"/>
    </row>
    <row r="335" spans="1:39" ht="20.100000000000001" hidden="1" customHeight="1" outlineLevel="2">
      <c r="A335" s="204">
        <v>1255</v>
      </c>
      <c r="B335" s="205" t="s">
        <v>1002</v>
      </c>
      <c r="C335" s="206" t="s">
        <v>14927</v>
      </c>
      <c r="D335" s="207">
        <v>0</v>
      </c>
      <c r="E335" s="207">
        <v>0</v>
      </c>
      <c r="F335" s="207">
        <v>0</v>
      </c>
      <c r="G335" s="207">
        <v>0</v>
      </c>
      <c r="H335" s="207">
        <v>0</v>
      </c>
      <c r="I335" s="207">
        <v>0</v>
      </c>
      <c r="J335" s="207">
        <v>0</v>
      </c>
      <c r="K335" s="207">
        <v>0</v>
      </c>
      <c r="L335" s="207">
        <v>0</v>
      </c>
      <c r="M335" s="207">
        <v>0</v>
      </c>
      <c r="N335" s="207">
        <v>0</v>
      </c>
      <c r="O335" s="207">
        <v>0</v>
      </c>
      <c r="P335" s="207">
        <v>0</v>
      </c>
      <c r="Q335" s="207">
        <v>0</v>
      </c>
      <c r="R335" s="207">
        <v>0</v>
      </c>
      <c r="S335" s="207">
        <v>0</v>
      </c>
      <c r="T335" s="207">
        <v>0</v>
      </c>
      <c r="U335" s="207">
        <v>0</v>
      </c>
      <c r="V335" s="207">
        <v>0</v>
      </c>
      <c r="W335" s="207">
        <v>0</v>
      </c>
      <c r="X335" s="207">
        <v>0</v>
      </c>
      <c r="Y335" s="207">
        <v>0</v>
      </c>
      <c r="Z335" s="207">
        <v>0</v>
      </c>
      <c r="AA335" s="207">
        <v>0</v>
      </c>
      <c r="AB335" s="207">
        <v>0</v>
      </c>
      <c r="AC335" s="207">
        <v>0</v>
      </c>
      <c r="AD335" s="207">
        <v>0</v>
      </c>
      <c r="AE335" s="207">
        <v>0</v>
      </c>
      <c r="AF335" s="207">
        <v>0</v>
      </c>
      <c r="AG335" s="207">
        <v>0</v>
      </c>
      <c r="AH335" s="207">
        <v>0</v>
      </c>
      <c r="AI335" s="207">
        <v>0</v>
      </c>
      <c r="AJ335" s="208">
        <f t="shared" si="5"/>
        <v>0</v>
      </c>
      <c r="AM335" s="122"/>
    </row>
    <row r="336" spans="1:39" ht="20.100000000000001" hidden="1" customHeight="1" outlineLevel="2">
      <c r="A336" s="204">
        <v>1256</v>
      </c>
      <c r="B336" s="205" t="s">
        <v>1003</v>
      </c>
      <c r="C336" s="206" t="s">
        <v>14927</v>
      </c>
      <c r="D336" s="207">
        <v>0</v>
      </c>
      <c r="E336" s="207">
        <v>0</v>
      </c>
      <c r="F336" s="207">
        <v>0</v>
      </c>
      <c r="G336" s="207">
        <v>0</v>
      </c>
      <c r="H336" s="207">
        <v>0</v>
      </c>
      <c r="I336" s="207">
        <v>0</v>
      </c>
      <c r="J336" s="207">
        <v>0</v>
      </c>
      <c r="K336" s="207">
        <v>0</v>
      </c>
      <c r="L336" s="207">
        <v>0</v>
      </c>
      <c r="M336" s="207">
        <v>0</v>
      </c>
      <c r="N336" s="207">
        <v>0</v>
      </c>
      <c r="O336" s="207">
        <v>0</v>
      </c>
      <c r="P336" s="207">
        <v>0</v>
      </c>
      <c r="Q336" s="207">
        <v>0</v>
      </c>
      <c r="R336" s="207">
        <v>0</v>
      </c>
      <c r="S336" s="207">
        <v>0</v>
      </c>
      <c r="T336" s="207">
        <v>0</v>
      </c>
      <c r="U336" s="207">
        <v>0</v>
      </c>
      <c r="V336" s="207">
        <v>0</v>
      </c>
      <c r="W336" s="207">
        <v>0</v>
      </c>
      <c r="X336" s="207">
        <v>0</v>
      </c>
      <c r="Y336" s="207">
        <v>0</v>
      </c>
      <c r="Z336" s="207">
        <v>0</v>
      </c>
      <c r="AA336" s="207">
        <v>0</v>
      </c>
      <c r="AB336" s="207">
        <v>0</v>
      </c>
      <c r="AC336" s="207">
        <v>0</v>
      </c>
      <c r="AD336" s="207">
        <v>0</v>
      </c>
      <c r="AE336" s="207">
        <v>0</v>
      </c>
      <c r="AF336" s="207">
        <v>0</v>
      </c>
      <c r="AG336" s="207">
        <v>0</v>
      </c>
      <c r="AH336" s="207">
        <v>0</v>
      </c>
      <c r="AI336" s="207">
        <v>0</v>
      </c>
      <c r="AJ336" s="208">
        <f t="shared" si="5"/>
        <v>0</v>
      </c>
      <c r="AM336" s="122"/>
    </row>
    <row r="337" spans="1:39" ht="20.100000000000001" hidden="1" customHeight="1" outlineLevel="2">
      <c r="A337" s="204">
        <v>1257</v>
      </c>
      <c r="B337" s="205" t="s">
        <v>1004</v>
      </c>
      <c r="C337" s="206" t="s">
        <v>14927</v>
      </c>
      <c r="D337" s="207">
        <v>0</v>
      </c>
      <c r="E337" s="207">
        <v>0</v>
      </c>
      <c r="F337" s="207">
        <v>0</v>
      </c>
      <c r="G337" s="207">
        <v>81026</v>
      </c>
      <c r="H337" s="207">
        <v>0</v>
      </c>
      <c r="I337" s="207">
        <v>0</v>
      </c>
      <c r="J337" s="207">
        <v>0</v>
      </c>
      <c r="K337" s="207">
        <v>0</v>
      </c>
      <c r="L337" s="207">
        <v>0</v>
      </c>
      <c r="M337" s="207">
        <v>0</v>
      </c>
      <c r="N337" s="207">
        <v>0</v>
      </c>
      <c r="O337" s="207">
        <v>0</v>
      </c>
      <c r="P337" s="207">
        <v>0</v>
      </c>
      <c r="Q337" s="207">
        <v>0</v>
      </c>
      <c r="R337" s="207">
        <v>0</v>
      </c>
      <c r="S337" s="207">
        <v>0</v>
      </c>
      <c r="T337" s="207">
        <v>0</v>
      </c>
      <c r="U337" s="207">
        <v>0</v>
      </c>
      <c r="V337" s="207">
        <v>0</v>
      </c>
      <c r="W337" s="207">
        <v>0</v>
      </c>
      <c r="X337" s="207">
        <v>0</v>
      </c>
      <c r="Y337" s="207">
        <v>0</v>
      </c>
      <c r="Z337" s="207">
        <v>0</v>
      </c>
      <c r="AA337" s="207">
        <v>0</v>
      </c>
      <c r="AB337" s="207">
        <v>0</v>
      </c>
      <c r="AC337" s="207">
        <v>0</v>
      </c>
      <c r="AD337" s="207">
        <v>0</v>
      </c>
      <c r="AE337" s="207">
        <v>0</v>
      </c>
      <c r="AF337" s="207">
        <v>0</v>
      </c>
      <c r="AG337" s="207">
        <v>0</v>
      </c>
      <c r="AH337" s="207">
        <v>0</v>
      </c>
      <c r="AI337" s="207">
        <v>0</v>
      </c>
      <c r="AJ337" s="208">
        <f t="shared" si="5"/>
        <v>81026</v>
      </c>
      <c r="AM337" s="122"/>
    </row>
    <row r="338" spans="1:39" ht="20.100000000000001" hidden="1" customHeight="1" outlineLevel="2">
      <c r="A338" s="204">
        <v>1258</v>
      </c>
      <c r="B338" s="205" t="s">
        <v>1005</v>
      </c>
      <c r="C338" s="206" t="s">
        <v>14927</v>
      </c>
      <c r="D338" s="207">
        <v>0</v>
      </c>
      <c r="E338" s="207">
        <v>0</v>
      </c>
      <c r="F338" s="207">
        <v>0</v>
      </c>
      <c r="G338" s="207">
        <v>0</v>
      </c>
      <c r="H338" s="207">
        <v>0</v>
      </c>
      <c r="I338" s="207">
        <v>0</v>
      </c>
      <c r="J338" s="207">
        <v>0</v>
      </c>
      <c r="K338" s="207">
        <v>0</v>
      </c>
      <c r="L338" s="207">
        <v>0</v>
      </c>
      <c r="M338" s="207">
        <v>0</v>
      </c>
      <c r="N338" s="207">
        <v>0</v>
      </c>
      <c r="O338" s="207">
        <v>0</v>
      </c>
      <c r="P338" s="207">
        <v>0</v>
      </c>
      <c r="Q338" s="207">
        <v>0</v>
      </c>
      <c r="R338" s="207">
        <v>0</v>
      </c>
      <c r="S338" s="207">
        <v>0</v>
      </c>
      <c r="T338" s="207">
        <v>0</v>
      </c>
      <c r="U338" s="207">
        <v>0</v>
      </c>
      <c r="V338" s="207">
        <v>0</v>
      </c>
      <c r="W338" s="207">
        <v>0</v>
      </c>
      <c r="X338" s="207">
        <v>0</v>
      </c>
      <c r="Y338" s="207">
        <v>0</v>
      </c>
      <c r="Z338" s="207">
        <v>0</v>
      </c>
      <c r="AA338" s="207">
        <v>0</v>
      </c>
      <c r="AB338" s="207">
        <v>0</v>
      </c>
      <c r="AC338" s="207">
        <v>0</v>
      </c>
      <c r="AD338" s="207">
        <v>0</v>
      </c>
      <c r="AE338" s="207">
        <v>0</v>
      </c>
      <c r="AF338" s="207">
        <v>0</v>
      </c>
      <c r="AG338" s="207">
        <v>0</v>
      </c>
      <c r="AH338" s="207">
        <v>0</v>
      </c>
      <c r="AI338" s="207">
        <v>0</v>
      </c>
      <c r="AJ338" s="208">
        <f t="shared" si="5"/>
        <v>0</v>
      </c>
      <c r="AM338" s="122"/>
    </row>
    <row r="339" spans="1:39" ht="20.100000000000001" hidden="1" customHeight="1" outlineLevel="2">
      <c r="A339" s="204">
        <v>1259</v>
      </c>
      <c r="B339" s="205" t="s">
        <v>1006</v>
      </c>
      <c r="C339" s="206" t="s">
        <v>14927</v>
      </c>
      <c r="D339" s="207">
        <v>0</v>
      </c>
      <c r="E339" s="207">
        <v>0</v>
      </c>
      <c r="F339" s="207">
        <v>0</v>
      </c>
      <c r="G339" s="207">
        <v>0</v>
      </c>
      <c r="H339" s="207">
        <v>0</v>
      </c>
      <c r="I339" s="207">
        <v>0</v>
      </c>
      <c r="J339" s="207">
        <v>0</v>
      </c>
      <c r="K339" s="207">
        <v>0</v>
      </c>
      <c r="L339" s="207">
        <v>0</v>
      </c>
      <c r="M339" s="207">
        <v>0</v>
      </c>
      <c r="N339" s="207">
        <v>0</v>
      </c>
      <c r="O339" s="207">
        <v>0</v>
      </c>
      <c r="P339" s="207">
        <v>0</v>
      </c>
      <c r="Q339" s="207">
        <v>0</v>
      </c>
      <c r="R339" s="207">
        <v>0</v>
      </c>
      <c r="S339" s="207">
        <v>0</v>
      </c>
      <c r="T339" s="207">
        <v>0</v>
      </c>
      <c r="U339" s="207">
        <v>0</v>
      </c>
      <c r="V339" s="207">
        <v>0</v>
      </c>
      <c r="W339" s="207">
        <v>0</v>
      </c>
      <c r="X339" s="207">
        <v>0</v>
      </c>
      <c r="Y339" s="207">
        <v>0</v>
      </c>
      <c r="Z339" s="207">
        <v>0</v>
      </c>
      <c r="AA339" s="207">
        <v>0</v>
      </c>
      <c r="AB339" s="207">
        <v>0</v>
      </c>
      <c r="AC339" s="207">
        <v>0</v>
      </c>
      <c r="AD339" s="207">
        <v>0</v>
      </c>
      <c r="AE339" s="207">
        <v>0</v>
      </c>
      <c r="AF339" s="207">
        <v>0</v>
      </c>
      <c r="AG339" s="207">
        <v>0</v>
      </c>
      <c r="AH339" s="207">
        <v>0</v>
      </c>
      <c r="AI339" s="207">
        <v>0</v>
      </c>
      <c r="AJ339" s="208">
        <f t="shared" si="5"/>
        <v>0</v>
      </c>
      <c r="AM339" s="122"/>
    </row>
    <row r="340" spans="1:39" ht="20.100000000000001" hidden="1" customHeight="1" outlineLevel="2">
      <c r="A340" s="204">
        <v>1260</v>
      </c>
      <c r="B340" s="205" t="s">
        <v>1007</v>
      </c>
      <c r="C340" s="206" t="s">
        <v>14927</v>
      </c>
      <c r="D340" s="207">
        <v>0</v>
      </c>
      <c r="E340" s="207">
        <v>0</v>
      </c>
      <c r="F340" s="207">
        <v>0</v>
      </c>
      <c r="G340" s="207">
        <v>0</v>
      </c>
      <c r="H340" s="207">
        <v>0</v>
      </c>
      <c r="I340" s="207">
        <v>0</v>
      </c>
      <c r="J340" s="207">
        <v>0</v>
      </c>
      <c r="K340" s="207">
        <v>0</v>
      </c>
      <c r="L340" s="207">
        <v>0</v>
      </c>
      <c r="M340" s="207">
        <v>0</v>
      </c>
      <c r="N340" s="207">
        <v>0</v>
      </c>
      <c r="O340" s="207">
        <v>0</v>
      </c>
      <c r="P340" s="207">
        <v>0</v>
      </c>
      <c r="Q340" s="207">
        <v>0</v>
      </c>
      <c r="R340" s="207">
        <v>0</v>
      </c>
      <c r="S340" s="207">
        <v>0</v>
      </c>
      <c r="T340" s="207">
        <v>0</v>
      </c>
      <c r="U340" s="207">
        <v>0</v>
      </c>
      <c r="V340" s="207">
        <v>0</v>
      </c>
      <c r="W340" s="207">
        <v>0</v>
      </c>
      <c r="X340" s="207">
        <v>0</v>
      </c>
      <c r="Y340" s="207">
        <v>0</v>
      </c>
      <c r="Z340" s="207">
        <v>0</v>
      </c>
      <c r="AA340" s="207">
        <v>0</v>
      </c>
      <c r="AB340" s="207">
        <v>0</v>
      </c>
      <c r="AC340" s="207">
        <v>0</v>
      </c>
      <c r="AD340" s="207">
        <v>0</v>
      </c>
      <c r="AE340" s="207">
        <v>0</v>
      </c>
      <c r="AF340" s="207">
        <v>0</v>
      </c>
      <c r="AG340" s="207">
        <v>0</v>
      </c>
      <c r="AH340" s="207">
        <v>0</v>
      </c>
      <c r="AI340" s="207">
        <v>0</v>
      </c>
      <c r="AJ340" s="208">
        <f t="shared" si="5"/>
        <v>0</v>
      </c>
      <c r="AM340" s="122"/>
    </row>
    <row r="341" spans="1:39" ht="20.100000000000001" hidden="1" customHeight="1" outlineLevel="2">
      <c r="A341" s="204">
        <v>1261</v>
      </c>
      <c r="B341" s="205" t="s">
        <v>1008</v>
      </c>
      <c r="C341" s="206" t="s">
        <v>14927</v>
      </c>
      <c r="D341" s="207">
        <v>0</v>
      </c>
      <c r="E341" s="207">
        <v>0</v>
      </c>
      <c r="F341" s="207">
        <v>0</v>
      </c>
      <c r="G341" s="207">
        <v>0</v>
      </c>
      <c r="H341" s="207">
        <v>0</v>
      </c>
      <c r="I341" s="207">
        <v>0</v>
      </c>
      <c r="J341" s="207">
        <v>0</v>
      </c>
      <c r="K341" s="207">
        <v>0</v>
      </c>
      <c r="L341" s="207">
        <v>0</v>
      </c>
      <c r="M341" s="207">
        <v>0</v>
      </c>
      <c r="N341" s="207">
        <v>0</v>
      </c>
      <c r="O341" s="207">
        <v>0</v>
      </c>
      <c r="P341" s="207">
        <v>0</v>
      </c>
      <c r="Q341" s="207">
        <v>0</v>
      </c>
      <c r="R341" s="207">
        <v>0</v>
      </c>
      <c r="S341" s="207">
        <v>0</v>
      </c>
      <c r="T341" s="207">
        <v>0</v>
      </c>
      <c r="U341" s="207">
        <v>0</v>
      </c>
      <c r="V341" s="207">
        <v>0</v>
      </c>
      <c r="W341" s="207">
        <v>0</v>
      </c>
      <c r="X341" s="207">
        <v>0</v>
      </c>
      <c r="Y341" s="207">
        <v>0</v>
      </c>
      <c r="Z341" s="207">
        <v>0</v>
      </c>
      <c r="AA341" s="207">
        <v>0</v>
      </c>
      <c r="AB341" s="207">
        <v>0</v>
      </c>
      <c r="AC341" s="207">
        <v>0</v>
      </c>
      <c r="AD341" s="207">
        <v>0</v>
      </c>
      <c r="AE341" s="207">
        <v>0</v>
      </c>
      <c r="AF341" s="207">
        <v>0</v>
      </c>
      <c r="AG341" s="207">
        <v>0</v>
      </c>
      <c r="AH341" s="207">
        <v>0</v>
      </c>
      <c r="AI341" s="207">
        <v>0</v>
      </c>
      <c r="AJ341" s="208">
        <f t="shared" si="5"/>
        <v>0</v>
      </c>
      <c r="AM341" s="122"/>
    </row>
    <row r="342" spans="1:39" ht="20.100000000000001" hidden="1" customHeight="1" outlineLevel="2">
      <c r="A342" s="204">
        <v>1262</v>
      </c>
      <c r="B342" s="205" t="s">
        <v>1009</v>
      </c>
      <c r="C342" s="206" t="s">
        <v>14927</v>
      </c>
      <c r="D342" s="207">
        <v>0</v>
      </c>
      <c r="E342" s="207">
        <v>0</v>
      </c>
      <c r="F342" s="207">
        <v>0</v>
      </c>
      <c r="G342" s="207">
        <v>0</v>
      </c>
      <c r="H342" s="207">
        <v>0</v>
      </c>
      <c r="I342" s="207">
        <v>0</v>
      </c>
      <c r="J342" s="207">
        <v>0</v>
      </c>
      <c r="K342" s="207">
        <v>0</v>
      </c>
      <c r="L342" s="207">
        <v>0</v>
      </c>
      <c r="M342" s="207">
        <v>0</v>
      </c>
      <c r="N342" s="207">
        <v>0</v>
      </c>
      <c r="O342" s="207">
        <v>0</v>
      </c>
      <c r="P342" s="207">
        <v>0</v>
      </c>
      <c r="Q342" s="207">
        <v>0</v>
      </c>
      <c r="R342" s="207">
        <v>0</v>
      </c>
      <c r="S342" s="207">
        <v>0</v>
      </c>
      <c r="T342" s="207">
        <v>0</v>
      </c>
      <c r="U342" s="207">
        <v>0</v>
      </c>
      <c r="V342" s="207">
        <v>0</v>
      </c>
      <c r="W342" s="207">
        <v>0</v>
      </c>
      <c r="X342" s="207">
        <v>0</v>
      </c>
      <c r="Y342" s="207">
        <v>0</v>
      </c>
      <c r="Z342" s="207">
        <v>0</v>
      </c>
      <c r="AA342" s="207">
        <v>0</v>
      </c>
      <c r="AB342" s="207">
        <v>0</v>
      </c>
      <c r="AC342" s="207">
        <v>0</v>
      </c>
      <c r="AD342" s="207">
        <v>0</v>
      </c>
      <c r="AE342" s="207">
        <v>0</v>
      </c>
      <c r="AF342" s="207">
        <v>0</v>
      </c>
      <c r="AG342" s="207">
        <v>0</v>
      </c>
      <c r="AH342" s="207">
        <v>0</v>
      </c>
      <c r="AI342" s="207">
        <v>0</v>
      </c>
      <c r="AJ342" s="208">
        <f t="shared" si="5"/>
        <v>0</v>
      </c>
      <c r="AM342" s="122"/>
    </row>
    <row r="343" spans="1:39" ht="20.100000000000001" hidden="1" customHeight="1" outlineLevel="2">
      <c r="A343" s="204">
        <v>1263</v>
      </c>
      <c r="B343" s="205" t="s">
        <v>1010</v>
      </c>
      <c r="C343" s="206" t="s">
        <v>14927</v>
      </c>
      <c r="D343" s="207">
        <v>0</v>
      </c>
      <c r="E343" s="207">
        <v>0</v>
      </c>
      <c r="F343" s="207">
        <v>0</v>
      </c>
      <c r="G343" s="207">
        <v>0</v>
      </c>
      <c r="H343" s="207">
        <v>0</v>
      </c>
      <c r="I343" s="207">
        <v>0</v>
      </c>
      <c r="J343" s="207">
        <v>0</v>
      </c>
      <c r="K343" s="207">
        <v>0</v>
      </c>
      <c r="L343" s="207">
        <v>0</v>
      </c>
      <c r="M343" s="207">
        <v>0</v>
      </c>
      <c r="N343" s="207">
        <v>0</v>
      </c>
      <c r="O343" s="207">
        <v>0</v>
      </c>
      <c r="P343" s="207">
        <v>0</v>
      </c>
      <c r="Q343" s="207">
        <v>0</v>
      </c>
      <c r="R343" s="207">
        <v>0</v>
      </c>
      <c r="S343" s="207">
        <v>0</v>
      </c>
      <c r="T343" s="207">
        <v>0</v>
      </c>
      <c r="U343" s="207">
        <v>0</v>
      </c>
      <c r="V343" s="207">
        <v>0</v>
      </c>
      <c r="W343" s="207">
        <v>0</v>
      </c>
      <c r="X343" s="207">
        <v>0</v>
      </c>
      <c r="Y343" s="207">
        <v>0</v>
      </c>
      <c r="Z343" s="207">
        <v>0</v>
      </c>
      <c r="AA343" s="207">
        <v>0</v>
      </c>
      <c r="AB343" s="207">
        <v>0</v>
      </c>
      <c r="AC343" s="207">
        <v>0</v>
      </c>
      <c r="AD343" s="207">
        <v>0</v>
      </c>
      <c r="AE343" s="207">
        <v>0</v>
      </c>
      <c r="AF343" s="207">
        <v>0</v>
      </c>
      <c r="AG343" s="207">
        <v>0</v>
      </c>
      <c r="AH343" s="207">
        <v>0</v>
      </c>
      <c r="AI343" s="207">
        <v>0</v>
      </c>
      <c r="AJ343" s="208">
        <f t="shared" si="5"/>
        <v>0</v>
      </c>
      <c r="AM343" s="122"/>
    </row>
    <row r="344" spans="1:39" ht="20.100000000000001" hidden="1" customHeight="1" outlineLevel="2">
      <c r="A344" s="204">
        <v>1264</v>
      </c>
      <c r="B344" s="205" t="s">
        <v>1011</v>
      </c>
      <c r="C344" s="206" t="s">
        <v>14927</v>
      </c>
      <c r="D344" s="207">
        <v>0</v>
      </c>
      <c r="E344" s="207">
        <v>0</v>
      </c>
      <c r="F344" s="207">
        <v>0</v>
      </c>
      <c r="G344" s="207">
        <v>0</v>
      </c>
      <c r="H344" s="207">
        <v>0</v>
      </c>
      <c r="I344" s="207">
        <v>0</v>
      </c>
      <c r="J344" s="207">
        <v>0</v>
      </c>
      <c r="K344" s="207">
        <v>0</v>
      </c>
      <c r="L344" s="207">
        <v>0</v>
      </c>
      <c r="M344" s="207">
        <v>0</v>
      </c>
      <c r="N344" s="207">
        <v>0</v>
      </c>
      <c r="O344" s="207">
        <v>0</v>
      </c>
      <c r="P344" s="207">
        <v>0</v>
      </c>
      <c r="Q344" s="207">
        <v>0</v>
      </c>
      <c r="R344" s="207">
        <v>0</v>
      </c>
      <c r="S344" s="207">
        <v>0</v>
      </c>
      <c r="T344" s="207">
        <v>0</v>
      </c>
      <c r="U344" s="207">
        <v>0</v>
      </c>
      <c r="V344" s="207">
        <v>0</v>
      </c>
      <c r="W344" s="207">
        <v>0</v>
      </c>
      <c r="X344" s="207">
        <v>0</v>
      </c>
      <c r="Y344" s="207">
        <v>0</v>
      </c>
      <c r="Z344" s="207">
        <v>0</v>
      </c>
      <c r="AA344" s="207">
        <v>0</v>
      </c>
      <c r="AB344" s="207">
        <v>0</v>
      </c>
      <c r="AC344" s="207">
        <v>0</v>
      </c>
      <c r="AD344" s="207">
        <v>0</v>
      </c>
      <c r="AE344" s="207">
        <v>0</v>
      </c>
      <c r="AF344" s="207">
        <v>0</v>
      </c>
      <c r="AG344" s="207">
        <v>0</v>
      </c>
      <c r="AH344" s="207">
        <v>0</v>
      </c>
      <c r="AI344" s="207">
        <v>0</v>
      </c>
      <c r="AJ344" s="208">
        <f t="shared" si="5"/>
        <v>0</v>
      </c>
      <c r="AM344" s="122"/>
    </row>
    <row r="345" spans="1:39" ht="20.100000000000001" hidden="1" customHeight="1" outlineLevel="2">
      <c r="A345" s="204">
        <v>1265</v>
      </c>
      <c r="B345" s="205" t="s">
        <v>1012</v>
      </c>
      <c r="C345" s="206" t="s">
        <v>14927</v>
      </c>
      <c r="D345" s="207">
        <v>0</v>
      </c>
      <c r="E345" s="207">
        <v>0</v>
      </c>
      <c r="F345" s="207">
        <v>0</v>
      </c>
      <c r="G345" s="207">
        <v>463560.26</v>
      </c>
      <c r="H345" s="207">
        <v>0</v>
      </c>
      <c r="I345" s="207">
        <v>0</v>
      </c>
      <c r="J345" s="207">
        <v>0</v>
      </c>
      <c r="K345" s="207">
        <v>0</v>
      </c>
      <c r="L345" s="207">
        <v>0</v>
      </c>
      <c r="M345" s="207">
        <v>0</v>
      </c>
      <c r="N345" s="207">
        <v>0</v>
      </c>
      <c r="O345" s="207">
        <v>0</v>
      </c>
      <c r="P345" s="207">
        <v>0</v>
      </c>
      <c r="Q345" s="207">
        <v>0</v>
      </c>
      <c r="R345" s="207">
        <v>0</v>
      </c>
      <c r="S345" s="207">
        <v>0</v>
      </c>
      <c r="T345" s="207">
        <v>0</v>
      </c>
      <c r="U345" s="207">
        <v>0</v>
      </c>
      <c r="V345" s="207">
        <v>0</v>
      </c>
      <c r="W345" s="207">
        <v>0</v>
      </c>
      <c r="X345" s="207">
        <v>0</v>
      </c>
      <c r="Y345" s="207">
        <v>0</v>
      </c>
      <c r="Z345" s="207">
        <v>0</v>
      </c>
      <c r="AA345" s="207">
        <v>0</v>
      </c>
      <c r="AB345" s="207">
        <v>0</v>
      </c>
      <c r="AC345" s="207">
        <v>0</v>
      </c>
      <c r="AD345" s="207">
        <v>0</v>
      </c>
      <c r="AE345" s="207">
        <v>0</v>
      </c>
      <c r="AF345" s="207">
        <v>0</v>
      </c>
      <c r="AG345" s="207">
        <v>0</v>
      </c>
      <c r="AH345" s="207">
        <v>0</v>
      </c>
      <c r="AI345" s="207">
        <v>0</v>
      </c>
      <c r="AJ345" s="208">
        <f t="shared" si="5"/>
        <v>463560.26</v>
      </c>
      <c r="AM345" s="122"/>
    </row>
    <row r="346" spans="1:39" ht="20.100000000000001" hidden="1" customHeight="1" outlineLevel="2">
      <c r="A346" s="204">
        <v>1266</v>
      </c>
      <c r="B346" s="205" t="s">
        <v>1013</v>
      </c>
      <c r="C346" s="206" t="s">
        <v>14927</v>
      </c>
      <c r="D346" s="207">
        <v>0</v>
      </c>
      <c r="E346" s="207">
        <v>0</v>
      </c>
      <c r="F346" s="207">
        <v>0</v>
      </c>
      <c r="G346" s="207">
        <v>0</v>
      </c>
      <c r="H346" s="207">
        <v>0</v>
      </c>
      <c r="I346" s="207">
        <v>0</v>
      </c>
      <c r="J346" s="207">
        <v>0</v>
      </c>
      <c r="K346" s="207">
        <v>0</v>
      </c>
      <c r="L346" s="207">
        <v>0</v>
      </c>
      <c r="M346" s="207">
        <v>0</v>
      </c>
      <c r="N346" s="207">
        <v>0</v>
      </c>
      <c r="O346" s="207">
        <v>0</v>
      </c>
      <c r="P346" s="207">
        <v>0</v>
      </c>
      <c r="Q346" s="207">
        <v>0</v>
      </c>
      <c r="R346" s="207">
        <v>0</v>
      </c>
      <c r="S346" s="207">
        <v>0</v>
      </c>
      <c r="T346" s="207">
        <v>0</v>
      </c>
      <c r="U346" s="207">
        <v>0</v>
      </c>
      <c r="V346" s="207">
        <v>0</v>
      </c>
      <c r="W346" s="207">
        <v>0</v>
      </c>
      <c r="X346" s="207">
        <v>0</v>
      </c>
      <c r="Y346" s="207">
        <v>0</v>
      </c>
      <c r="Z346" s="207">
        <v>0</v>
      </c>
      <c r="AA346" s="207">
        <v>0</v>
      </c>
      <c r="AB346" s="207">
        <v>0</v>
      </c>
      <c r="AC346" s="207">
        <v>0</v>
      </c>
      <c r="AD346" s="207">
        <v>0</v>
      </c>
      <c r="AE346" s="207">
        <v>0</v>
      </c>
      <c r="AF346" s="207">
        <v>0</v>
      </c>
      <c r="AG346" s="207">
        <v>0</v>
      </c>
      <c r="AH346" s="207">
        <v>0</v>
      </c>
      <c r="AI346" s="207">
        <v>0</v>
      </c>
      <c r="AJ346" s="208">
        <f t="shared" si="5"/>
        <v>0</v>
      </c>
      <c r="AM346" s="122"/>
    </row>
    <row r="347" spans="1:39" ht="20.100000000000001" hidden="1" customHeight="1" outlineLevel="2">
      <c r="A347" s="204">
        <v>1267</v>
      </c>
      <c r="B347" s="205" t="s">
        <v>1014</v>
      </c>
      <c r="C347" s="206" t="s">
        <v>14927</v>
      </c>
      <c r="D347" s="207">
        <v>0</v>
      </c>
      <c r="E347" s="207">
        <v>0</v>
      </c>
      <c r="F347" s="207">
        <v>0</v>
      </c>
      <c r="G347" s="207">
        <v>0</v>
      </c>
      <c r="H347" s="207">
        <v>0</v>
      </c>
      <c r="I347" s="207">
        <v>0</v>
      </c>
      <c r="J347" s="207">
        <v>0</v>
      </c>
      <c r="K347" s="207">
        <v>0</v>
      </c>
      <c r="L347" s="207">
        <v>0</v>
      </c>
      <c r="M347" s="207">
        <v>0</v>
      </c>
      <c r="N347" s="207">
        <v>0</v>
      </c>
      <c r="O347" s="207">
        <v>0</v>
      </c>
      <c r="P347" s="207">
        <v>0</v>
      </c>
      <c r="Q347" s="207">
        <v>0</v>
      </c>
      <c r="R347" s="207">
        <v>0</v>
      </c>
      <c r="S347" s="207">
        <v>0</v>
      </c>
      <c r="T347" s="207">
        <v>0</v>
      </c>
      <c r="U347" s="207">
        <v>0</v>
      </c>
      <c r="V347" s="207">
        <v>0</v>
      </c>
      <c r="W347" s="207">
        <v>0</v>
      </c>
      <c r="X347" s="207">
        <v>0</v>
      </c>
      <c r="Y347" s="207">
        <v>0</v>
      </c>
      <c r="Z347" s="207">
        <v>0</v>
      </c>
      <c r="AA347" s="207">
        <v>0</v>
      </c>
      <c r="AB347" s="207">
        <v>0</v>
      </c>
      <c r="AC347" s="207">
        <v>0</v>
      </c>
      <c r="AD347" s="207">
        <v>0</v>
      </c>
      <c r="AE347" s="207">
        <v>0</v>
      </c>
      <c r="AF347" s="207">
        <v>0</v>
      </c>
      <c r="AG347" s="207">
        <v>0</v>
      </c>
      <c r="AH347" s="207">
        <v>0</v>
      </c>
      <c r="AI347" s="207">
        <v>0</v>
      </c>
      <c r="AJ347" s="208">
        <f t="shared" si="5"/>
        <v>0</v>
      </c>
      <c r="AM347" s="122"/>
    </row>
    <row r="348" spans="1:39" ht="20.100000000000001" hidden="1" customHeight="1" outlineLevel="2">
      <c r="A348" s="204">
        <v>1268</v>
      </c>
      <c r="B348" s="205" t="s">
        <v>1015</v>
      </c>
      <c r="C348" s="206" t="s">
        <v>14927</v>
      </c>
      <c r="D348" s="207">
        <v>0</v>
      </c>
      <c r="E348" s="207">
        <v>0</v>
      </c>
      <c r="F348" s="207">
        <v>0</v>
      </c>
      <c r="G348" s="207">
        <v>0</v>
      </c>
      <c r="H348" s="207">
        <v>0</v>
      </c>
      <c r="I348" s="207">
        <v>0</v>
      </c>
      <c r="J348" s="207">
        <v>0</v>
      </c>
      <c r="K348" s="207">
        <v>0</v>
      </c>
      <c r="L348" s="207">
        <v>0</v>
      </c>
      <c r="M348" s="207">
        <v>0</v>
      </c>
      <c r="N348" s="207">
        <v>0</v>
      </c>
      <c r="O348" s="207">
        <v>0</v>
      </c>
      <c r="P348" s="207">
        <v>0</v>
      </c>
      <c r="Q348" s="207">
        <v>0</v>
      </c>
      <c r="R348" s="207">
        <v>0</v>
      </c>
      <c r="S348" s="207">
        <v>0</v>
      </c>
      <c r="T348" s="207">
        <v>0</v>
      </c>
      <c r="U348" s="207">
        <v>0</v>
      </c>
      <c r="V348" s="207">
        <v>0</v>
      </c>
      <c r="W348" s="207">
        <v>0</v>
      </c>
      <c r="X348" s="207">
        <v>0</v>
      </c>
      <c r="Y348" s="207">
        <v>0</v>
      </c>
      <c r="Z348" s="207">
        <v>0</v>
      </c>
      <c r="AA348" s="207">
        <v>0</v>
      </c>
      <c r="AB348" s="207">
        <v>0</v>
      </c>
      <c r="AC348" s="207">
        <v>0</v>
      </c>
      <c r="AD348" s="207">
        <v>0</v>
      </c>
      <c r="AE348" s="207">
        <v>0</v>
      </c>
      <c r="AF348" s="207">
        <v>0</v>
      </c>
      <c r="AG348" s="207">
        <v>0</v>
      </c>
      <c r="AH348" s="207">
        <v>0</v>
      </c>
      <c r="AI348" s="207">
        <v>0</v>
      </c>
      <c r="AJ348" s="208">
        <f t="shared" si="5"/>
        <v>0</v>
      </c>
      <c r="AM348" s="122"/>
    </row>
    <row r="349" spans="1:39" ht="20.100000000000001" hidden="1" customHeight="1" outlineLevel="2">
      <c r="A349" s="204">
        <v>1269</v>
      </c>
      <c r="B349" s="205" t="s">
        <v>1016</v>
      </c>
      <c r="C349" s="206" t="s">
        <v>14927</v>
      </c>
      <c r="D349" s="207">
        <v>0</v>
      </c>
      <c r="E349" s="207">
        <v>0</v>
      </c>
      <c r="F349" s="207">
        <v>0</v>
      </c>
      <c r="G349" s="207">
        <v>0</v>
      </c>
      <c r="H349" s="207">
        <v>0</v>
      </c>
      <c r="I349" s="207">
        <v>0</v>
      </c>
      <c r="J349" s="207">
        <v>0</v>
      </c>
      <c r="K349" s="207">
        <v>0</v>
      </c>
      <c r="L349" s="207">
        <v>0</v>
      </c>
      <c r="M349" s="207">
        <v>0</v>
      </c>
      <c r="N349" s="207">
        <v>0</v>
      </c>
      <c r="O349" s="207">
        <v>0</v>
      </c>
      <c r="P349" s="207">
        <v>0</v>
      </c>
      <c r="Q349" s="207">
        <v>0</v>
      </c>
      <c r="R349" s="207">
        <v>0</v>
      </c>
      <c r="S349" s="207">
        <v>0</v>
      </c>
      <c r="T349" s="207">
        <v>0</v>
      </c>
      <c r="U349" s="207">
        <v>0</v>
      </c>
      <c r="V349" s="207">
        <v>0</v>
      </c>
      <c r="W349" s="207">
        <v>0</v>
      </c>
      <c r="X349" s="207">
        <v>0</v>
      </c>
      <c r="Y349" s="207">
        <v>0</v>
      </c>
      <c r="Z349" s="207">
        <v>0</v>
      </c>
      <c r="AA349" s="207">
        <v>0</v>
      </c>
      <c r="AB349" s="207">
        <v>0</v>
      </c>
      <c r="AC349" s="207">
        <v>0</v>
      </c>
      <c r="AD349" s="207">
        <v>0</v>
      </c>
      <c r="AE349" s="207">
        <v>0</v>
      </c>
      <c r="AF349" s="207">
        <v>0</v>
      </c>
      <c r="AG349" s="207">
        <v>0</v>
      </c>
      <c r="AH349" s="207">
        <v>0</v>
      </c>
      <c r="AI349" s="207">
        <v>0</v>
      </c>
      <c r="AJ349" s="208">
        <f t="shared" si="5"/>
        <v>0</v>
      </c>
      <c r="AM349" s="122"/>
    </row>
    <row r="350" spans="1:39" ht="20.100000000000001" hidden="1" customHeight="1" outlineLevel="2">
      <c r="A350" s="204">
        <v>1270</v>
      </c>
      <c r="B350" s="205" t="s">
        <v>1017</v>
      </c>
      <c r="C350" s="206" t="s">
        <v>14927</v>
      </c>
      <c r="D350" s="207">
        <v>0</v>
      </c>
      <c r="E350" s="207">
        <v>0</v>
      </c>
      <c r="F350" s="207">
        <v>0</v>
      </c>
      <c r="G350" s="207">
        <v>0</v>
      </c>
      <c r="H350" s="207">
        <v>0</v>
      </c>
      <c r="I350" s="207">
        <v>0</v>
      </c>
      <c r="J350" s="207">
        <v>0</v>
      </c>
      <c r="K350" s="207">
        <v>0</v>
      </c>
      <c r="L350" s="207">
        <v>0</v>
      </c>
      <c r="M350" s="207">
        <v>0</v>
      </c>
      <c r="N350" s="207">
        <v>0</v>
      </c>
      <c r="O350" s="207">
        <v>0</v>
      </c>
      <c r="P350" s="207">
        <v>0</v>
      </c>
      <c r="Q350" s="207">
        <v>0</v>
      </c>
      <c r="R350" s="207">
        <v>0</v>
      </c>
      <c r="S350" s="207">
        <v>0</v>
      </c>
      <c r="T350" s="207">
        <v>0</v>
      </c>
      <c r="U350" s="207">
        <v>0</v>
      </c>
      <c r="V350" s="207">
        <v>0</v>
      </c>
      <c r="W350" s="207">
        <v>0</v>
      </c>
      <c r="X350" s="207">
        <v>0</v>
      </c>
      <c r="Y350" s="207">
        <v>0</v>
      </c>
      <c r="Z350" s="207">
        <v>0</v>
      </c>
      <c r="AA350" s="207">
        <v>0</v>
      </c>
      <c r="AB350" s="207">
        <v>0</v>
      </c>
      <c r="AC350" s="207">
        <v>0</v>
      </c>
      <c r="AD350" s="207">
        <v>0</v>
      </c>
      <c r="AE350" s="207">
        <v>0</v>
      </c>
      <c r="AF350" s="207">
        <v>0</v>
      </c>
      <c r="AG350" s="207">
        <v>0</v>
      </c>
      <c r="AH350" s="207">
        <v>0</v>
      </c>
      <c r="AI350" s="207">
        <v>0</v>
      </c>
      <c r="AJ350" s="208">
        <f t="shared" si="5"/>
        <v>0</v>
      </c>
      <c r="AM350" s="122"/>
    </row>
    <row r="351" spans="1:39" ht="20.100000000000001" hidden="1" customHeight="1" outlineLevel="2">
      <c r="A351" s="204">
        <v>1271</v>
      </c>
      <c r="B351" s="205" t="s">
        <v>1018</v>
      </c>
      <c r="C351" s="206" t="s">
        <v>14927</v>
      </c>
      <c r="D351" s="207">
        <v>0</v>
      </c>
      <c r="E351" s="207">
        <v>0</v>
      </c>
      <c r="F351" s="207">
        <v>0</v>
      </c>
      <c r="G351" s="207">
        <v>0</v>
      </c>
      <c r="H351" s="207">
        <v>0</v>
      </c>
      <c r="I351" s="207">
        <v>0</v>
      </c>
      <c r="J351" s="207">
        <v>0</v>
      </c>
      <c r="K351" s="207">
        <v>0</v>
      </c>
      <c r="L351" s="207">
        <v>0</v>
      </c>
      <c r="M351" s="207">
        <v>0</v>
      </c>
      <c r="N351" s="207">
        <v>0</v>
      </c>
      <c r="O351" s="207">
        <v>0</v>
      </c>
      <c r="P351" s="207">
        <v>0</v>
      </c>
      <c r="Q351" s="207">
        <v>0</v>
      </c>
      <c r="R351" s="207">
        <v>0</v>
      </c>
      <c r="S351" s="207">
        <v>0</v>
      </c>
      <c r="T351" s="207">
        <v>0</v>
      </c>
      <c r="U351" s="207">
        <v>0</v>
      </c>
      <c r="V351" s="207">
        <v>0</v>
      </c>
      <c r="W351" s="207">
        <v>0</v>
      </c>
      <c r="X351" s="207">
        <v>0</v>
      </c>
      <c r="Y351" s="207">
        <v>0</v>
      </c>
      <c r="Z351" s="207">
        <v>0</v>
      </c>
      <c r="AA351" s="207">
        <v>0</v>
      </c>
      <c r="AB351" s="207">
        <v>0</v>
      </c>
      <c r="AC351" s="207">
        <v>0</v>
      </c>
      <c r="AD351" s="207">
        <v>0</v>
      </c>
      <c r="AE351" s="207">
        <v>0</v>
      </c>
      <c r="AF351" s="207">
        <v>0</v>
      </c>
      <c r="AG351" s="207">
        <v>0</v>
      </c>
      <c r="AH351" s="207">
        <v>0</v>
      </c>
      <c r="AI351" s="207">
        <v>0</v>
      </c>
      <c r="AJ351" s="208">
        <f t="shared" si="5"/>
        <v>0</v>
      </c>
      <c r="AM351" s="122"/>
    </row>
    <row r="352" spans="1:39" ht="20.100000000000001" hidden="1" customHeight="1" outlineLevel="2">
      <c r="A352" s="204">
        <v>1272</v>
      </c>
      <c r="B352" s="205" t="s">
        <v>1019</v>
      </c>
      <c r="C352" s="206" t="s">
        <v>14927</v>
      </c>
      <c r="D352" s="207">
        <v>0</v>
      </c>
      <c r="E352" s="207">
        <v>0</v>
      </c>
      <c r="F352" s="207">
        <v>0</v>
      </c>
      <c r="G352" s="207">
        <v>0</v>
      </c>
      <c r="H352" s="207">
        <v>0</v>
      </c>
      <c r="I352" s="207">
        <v>0</v>
      </c>
      <c r="J352" s="207">
        <v>0</v>
      </c>
      <c r="K352" s="207">
        <v>0</v>
      </c>
      <c r="L352" s="207">
        <v>0</v>
      </c>
      <c r="M352" s="207">
        <v>0</v>
      </c>
      <c r="N352" s="207">
        <v>0</v>
      </c>
      <c r="O352" s="207">
        <v>0</v>
      </c>
      <c r="P352" s="207">
        <v>0</v>
      </c>
      <c r="Q352" s="207">
        <v>0</v>
      </c>
      <c r="R352" s="207">
        <v>0</v>
      </c>
      <c r="S352" s="207">
        <v>0</v>
      </c>
      <c r="T352" s="207">
        <v>0</v>
      </c>
      <c r="U352" s="207">
        <v>0</v>
      </c>
      <c r="V352" s="207">
        <v>0</v>
      </c>
      <c r="W352" s="207">
        <v>0</v>
      </c>
      <c r="X352" s="207">
        <v>0</v>
      </c>
      <c r="Y352" s="207">
        <v>0</v>
      </c>
      <c r="Z352" s="207">
        <v>0</v>
      </c>
      <c r="AA352" s="207">
        <v>0</v>
      </c>
      <c r="AB352" s="207">
        <v>0</v>
      </c>
      <c r="AC352" s="207">
        <v>0</v>
      </c>
      <c r="AD352" s="207">
        <v>0</v>
      </c>
      <c r="AE352" s="207">
        <v>0</v>
      </c>
      <c r="AF352" s="207">
        <v>0</v>
      </c>
      <c r="AG352" s="207">
        <v>0</v>
      </c>
      <c r="AH352" s="207">
        <v>0</v>
      </c>
      <c r="AI352" s="207">
        <v>0</v>
      </c>
      <c r="AJ352" s="208">
        <f t="shared" si="5"/>
        <v>0</v>
      </c>
      <c r="AM352" s="122"/>
    </row>
    <row r="353" spans="1:39" ht="20.100000000000001" hidden="1" customHeight="1" outlineLevel="2">
      <c r="A353" s="204">
        <v>1273</v>
      </c>
      <c r="B353" s="205" t="s">
        <v>1020</v>
      </c>
      <c r="C353" s="206" t="s">
        <v>14927</v>
      </c>
      <c r="D353" s="207">
        <v>0</v>
      </c>
      <c r="E353" s="207">
        <v>0</v>
      </c>
      <c r="F353" s="207">
        <v>0</v>
      </c>
      <c r="G353" s="207">
        <v>0</v>
      </c>
      <c r="H353" s="207">
        <v>0</v>
      </c>
      <c r="I353" s="207">
        <v>0</v>
      </c>
      <c r="J353" s="207">
        <v>0</v>
      </c>
      <c r="K353" s="207">
        <v>0</v>
      </c>
      <c r="L353" s="207">
        <v>0</v>
      </c>
      <c r="M353" s="207">
        <v>0</v>
      </c>
      <c r="N353" s="207">
        <v>0</v>
      </c>
      <c r="O353" s="207">
        <v>0</v>
      </c>
      <c r="P353" s="207">
        <v>0</v>
      </c>
      <c r="Q353" s="207">
        <v>0</v>
      </c>
      <c r="R353" s="207">
        <v>0</v>
      </c>
      <c r="S353" s="207">
        <v>0</v>
      </c>
      <c r="T353" s="207">
        <v>0</v>
      </c>
      <c r="U353" s="207">
        <v>0</v>
      </c>
      <c r="V353" s="207">
        <v>0</v>
      </c>
      <c r="W353" s="207">
        <v>0</v>
      </c>
      <c r="X353" s="207">
        <v>0</v>
      </c>
      <c r="Y353" s="207">
        <v>0</v>
      </c>
      <c r="Z353" s="207">
        <v>0</v>
      </c>
      <c r="AA353" s="207">
        <v>0</v>
      </c>
      <c r="AB353" s="207">
        <v>0</v>
      </c>
      <c r="AC353" s="207">
        <v>0</v>
      </c>
      <c r="AD353" s="207">
        <v>0</v>
      </c>
      <c r="AE353" s="207">
        <v>0</v>
      </c>
      <c r="AF353" s="207">
        <v>0</v>
      </c>
      <c r="AG353" s="207">
        <v>0</v>
      </c>
      <c r="AH353" s="207">
        <v>0</v>
      </c>
      <c r="AI353" s="207">
        <v>0</v>
      </c>
      <c r="AJ353" s="208">
        <f t="shared" si="5"/>
        <v>0</v>
      </c>
      <c r="AM353" s="122"/>
    </row>
    <row r="354" spans="1:39" ht="20.100000000000001" hidden="1" customHeight="1" outlineLevel="2">
      <c r="A354" s="204">
        <v>1274</v>
      </c>
      <c r="B354" s="205" t="s">
        <v>1021</v>
      </c>
      <c r="C354" s="206" t="s">
        <v>14927</v>
      </c>
      <c r="D354" s="207">
        <v>0</v>
      </c>
      <c r="E354" s="207">
        <v>0</v>
      </c>
      <c r="F354" s="207">
        <v>0</v>
      </c>
      <c r="G354" s="207">
        <v>0</v>
      </c>
      <c r="H354" s="207">
        <v>0</v>
      </c>
      <c r="I354" s="207">
        <v>0</v>
      </c>
      <c r="J354" s="207">
        <v>0</v>
      </c>
      <c r="K354" s="207">
        <v>0</v>
      </c>
      <c r="L354" s="207">
        <v>0</v>
      </c>
      <c r="M354" s="207">
        <v>0</v>
      </c>
      <c r="N354" s="207">
        <v>0</v>
      </c>
      <c r="O354" s="207">
        <v>0</v>
      </c>
      <c r="P354" s="207">
        <v>0</v>
      </c>
      <c r="Q354" s="207">
        <v>0</v>
      </c>
      <c r="R354" s="207">
        <v>0</v>
      </c>
      <c r="S354" s="207">
        <v>0</v>
      </c>
      <c r="T354" s="207">
        <v>0</v>
      </c>
      <c r="U354" s="207">
        <v>0</v>
      </c>
      <c r="V354" s="207">
        <v>0</v>
      </c>
      <c r="W354" s="207">
        <v>0</v>
      </c>
      <c r="X354" s="207">
        <v>0</v>
      </c>
      <c r="Y354" s="207">
        <v>0</v>
      </c>
      <c r="Z354" s="207">
        <v>0</v>
      </c>
      <c r="AA354" s="207">
        <v>0</v>
      </c>
      <c r="AB354" s="207">
        <v>0</v>
      </c>
      <c r="AC354" s="207">
        <v>0</v>
      </c>
      <c r="AD354" s="207">
        <v>0</v>
      </c>
      <c r="AE354" s="207">
        <v>0</v>
      </c>
      <c r="AF354" s="207">
        <v>0</v>
      </c>
      <c r="AG354" s="207">
        <v>0</v>
      </c>
      <c r="AH354" s="207">
        <v>0</v>
      </c>
      <c r="AI354" s="207">
        <v>0</v>
      </c>
      <c r="AJ354" s="208">
        <f t="shared" si="5"/>
        <v>0</v>
      </c>
      <c r="AM354" s="122"/>
    </row>
    <row r="355" spans="1:39" ht="20.100000000000001" hidden="1" customHeight="1" outlineLevel="2">
      <c r="A355" s="204">
        <v>1275</v>
      </c>
      <c r="B355" s="205" t="s">
        <v>1022</v>
      </c>
      <c r="C355" s="206" t="s">
        <v>14927</v>
      </c>
      <c r="D355" s="207">
        <v>0</v>
      </c>
      <c r="E355" s="207">
        <v>0</v>
      </c>
      <c r="F355" s="207">
        <v>0</v>
      </c>
      <c r="G355" s="207">
        <v>0</v>
      </c>
      <c r="H355" s="207">
        <v>0</v>
      </c>
      <c r="I355" s="207">
        <v>0</v>
      </c>
      <c r="J355" s="207">
        <v>0</v>
      </c>
      <c r="K355" s="207">
        <v>0</v>
      </c>
      <c r="L355" s="207">
        <v>0</v>
      </c>
      <c r="M355" s="207">
        <v>0</v>
      </c>
      <c r="N355" s="207">
        <v>0</v>
      </c>
      <c r="O355" s="207">
        <v>0</v>
      </c>
      <c r="P355" s="207">
        <v>0</v>
      </c>
      <c r="Q355" s="207">
        <v>0</v>
      </c>
      <c r="R355" s="207">
        <v>0</v>
      </c>
      <c r="S355" s="207">
        <v>0</v>
      </c>
      <c r="T355" s="207">
        <v>0</v>
      </c>
      <c r="U355" s="207">
        <v>0</v>
      </c>
      <c r="V355" s="207">
        <v>0</v>
      </c>
      <c r="W355" s="207">
        <v>0</v>
      </c>
      <c r="X355" s="207">
        <v>0</v>
      </c>
      <c r="Y355" s="207">
        <v>0</v>
      </c>
      <c r="Z355" s="207">
        <v>0</v>
      </c>
      <c r="AA355" s="207">
        <v>0</v>
      </c>
      <c r="AB355" s="207">
        <v>0</v>
      </c>
      <c r="AC355" s="207">
        <v>0</v>
      </c>
      <c r="AD355" s="207">
        <v>0</v>
      </c>
      <c r="AE355" s="207">
        <v>0</v>
      </c>
      <c r="AF355" s="207">
        <v>0</v>
      </c>
      <c r="AG355" s="207">
        <v>0</v>
      </c>
      <c r="AH355" s="207">
        <v>0</v>
      </c>
      <c r="AI355" s="207">
        <v>0</v>
      </c>
      <c r="AJ355" s="208">
        <f t="shared" si="5"/>
        <v>0</v>
      </c>
      <c r="AM355" s="122"/>
    </row>
    <row r="356" spans="1:39" ht="20.100000000000001" hidden="1" customHeight="1" outlineLevel="2">
      <c r="A356" s="204">
        <v>1276</v>
      </c>
      <c r="B356" s="205" t="s">
        <v>1023</v>
      </c>
      <c r="C356" s="206" t="s">
        <v>14927</v>
      </c>
      <c r="D356" s="207">
        <v>0</v>
      </c>
      <c r="E356" s="207">
        <v>0</v>
      </c>
      <c r="F356" s="207">
        <v>0</v>
      </c>
      <c r="G356" s="207">
        <v>0</v>
      </c>
      <c r="H356" s="207">
        <v>0</v>
      </c>
      <c r="I356" s="207">
        <v>0</v>
      </c>
      <c r="J356" s="207">
        <v>0</v>
      </c>
      <c r="K356" s="207">
        <v>0</v>
      </c>
      <c r="L356" s="207">
        <v>0</v>
      </c>
      <c r="M356" s="207">
        <v>0</v>
      </c>
      <c r="N356" s="207">
        <v>0</v>
      </c>
      <c r="O356" s="207">
        <v>0</v>
      </c>
      <c r="P356" s="207">
        <v>0</v>
      </c>
      <c r="Q356" s="207">
        <v>0</v>
      </c>
      <c r="R356" s="207">
        <v>0</v>
      </c>
      <c r="S356" s="207">
        <v>0</v>
      </c>
      <c r="T356" s="207">
        <v>0</v>
      </c>
      <c r="U356" s="207">
        <v>0</v>
      </c>
      <c r="V356" s="207">
        <v>0</v>
      </c>
      <c r="W356" s="207">
        <v>0</v>
      </c>
      <c r="X356" s="207">
        <v>0</v>
      </c>
      <c r="Y356" s="207">
        <v>0</v>
      </c>
      <c r="Z356" s="207">
        <v>0</v>
      </c>
      <c r="AA356" s="207">
        <v>0</v>
      </c>
      <c r="AB356" s="207">
        <v>0</v>
      </c>
      <c r="AC356" s="207">
        <v>0</v>
      </c>
      <c r="AD356" s="207">
        <v>0</v>
      </c>
      <c r="AE356" s="207">
        <v>0</v>
      </c>
      <c r="AF356" s="207">
        <v>0</v>
      </c>
      <c r="AG356" s="207">
        <v>0</v>
      </c>
      <c r="AH356" s="207">
        <v>0</v>
      </c>
      <c r="AI356" s="207">
        <v>0</v>
      </c>
      <c r="AJ356" s="208">
        <f t="shared" si="5"/>
        <v>0</v>
      </c>
      <c r="AM356" s="122"/>
    </row>
    <row r="357" spans="1:39" ht="20.100000000000001" hidden="1" customHeight="1" outlineLevel="2">
      <c r="A357" s="204">
        <v>1277</v>
      </c>
      <c r="B357" s="205" t="s">
        <v>1024</v>
      </c>
      <c r="C357" s="206" t="s">
        <v>14927</v>
      </c>
      <c r="D357" s="207">
        <v>0</v>
      </c>
      <c r="E357" s="207">
        <v>0</v>
      </c>
      <c r="F357" s="207">
        <v>0</v>
      </c>
      <c r="G357" s="207">
        <v>0</v>
      </c>
      <c r="H357" s="207">
        <v>0</v>
      </c>
      <c r="I357" s="207">
        <v>0</v>
      </c>
      <c r="J357" s="207">
        <v>0</v>
      </c>
      <c r="K357" s="207">
        <v>0</v>
      </c>
      <c r="L357" s="207">
        <v>0</v>
      </c>
      <c r="M357" s="207">
        <v>0</v>
      </c>
      <c r="N357" s="207">
        <v>0</v>
      </c>
      <c r="O357" s="207">
        <v>0</v>
      </c>
      <c r="P357" s="207">
        <v>0</v>
      </c>
      <c r="Q357" s="207">
        <v>0</v>
      </c>
      <c r="R357" s="207">
        <v>0</v>
      </c>
      <c r="S357" s="207">
        <v>0</v>
      </c>
      <c r="T357" s="207">
        <v>0</v>
      </c>
      <c r="U357" s="207">
        <v>0</v>
      </c>
      <c r="V357" s="207">
        <v>0</v>
      </c>
      <c r="W357" s="207">
        <v>0</v>
      </c>
      <c r="X357" s="207">
        <v>0</v>
      </c>
      <c r="Y357" s="207">
        <v>0</v>
      </c>
      <c r="Z357" s="207">
        <v>0</v>
      </c>
      <c r="AA357" s="207">
        <v>0</v>
      </c>
      <c r="AB357" s="207">
        <v>0</v>
      </c>
      <c r="AC357" s="207">
        <v>0</v>
      </c>
      <c r="AD357" s="207">
        <v>0</v>
      </c>
      <c r="AE357" s="207">
        <v>0</v>
      </c>
      <c r="AF357" s="207">
        <v>0</v>
      </c>
      <c r="AG357" s="207">
        <v>0</v>
      </c>
      <c r="AH357" s="207">
        <v>0</v>
      </c>
      <c r="AI357" s="207">
        <v>0</v>
      </c>
      <c r="AJ357" s="208">
        <f t="shared" si="5"/>
        <v>0</v>
      </c>
      <c r="AM357" s="122"/>
    </row>
    <row r="358" spans="1:39" ht="20.100000000000001" hidden="1" customHeight="1" outlineLevel="2">
      <c r="A358" s="204">
        <v>1278</v>
      </c>
      <c r="B358" s="205" t="s">
        <v>1025</v>
      </c>
      <c r="C358" s="206" t="s">
        <v>14927</v>
      </c>
      <c r="D358" s="207">
        <v>0</v>
      </c>
      <c r="E358" s="207">
        <v>0</v>
      </c>
      <c r="F358" s="207">
        <v>0</v>
      </c>
      <c r="G358" s="207">
        <v>0</v>
      </c>
      <c r="H358" s="207">
        <v>0</v>
      </c>
      <c r="I358" s="207">
        <v>0</v>
      </c>
      <c r="J358" s="207">
        <v>0</v>
      </c>
      <c r="K358" s="207">
        <v>0</v>
      </c>
      <c r="L358" s="207">
        <v>0</v>
      </c>
      <c r="M358" s="207">
        <v>0</v>
      </c>
      <c r="N358" s="207">
        <v>0</v>
      </c>
      <c r="O358" s="207">
        <v>0</v>
      </c>
      <c r="P358" s="207">
        <v>0</v>
      </c>
      <c r="Q358" s="207">
        <v>0</v>
      </c>
      <c r="R358" s="207">
        <v>0</v>
      </c>
      <c r="S358" s="207">
        <v>0</v>
      </c>
      <c r="T358" s="207">
        <v>0</v>
      </c>
      <c r="U358" s="207">
        <v>0</v>
      </c>
      <c r="V358" s="207">
        <v>0</v>
      </c>
      <c r="W358" s="207">
        <v>0</v>
      </c>
      <c r="X358" s="207">
        <v>0</v>
      </c>
      <c r="Y358" s="207">
        <v>0</v>
      </c>
      <c r="Z358" s="207">
        <v>0</v>
      </c>
      <c r="AA358" s="207">
        <v>0</v>
      </c>
      <c r="AB358" s="207">
        <v>0</v>
      </c>
      <c r="AC358" s="207">
        <v>0</v>
      </c>
      <c r="AD358" s="207">
        <v>0</v>
      </c>
      <c r="AE358" s="207">
        <v>0</v>
      </c>
      <c r="AF358" s="207">
        <v>0</v>
      </c>
      <c r="AG358" s="207">
        <v>0</v>
      </c>
      <c r="AH358" s="207">
        <v>0</v>
      </c>
      <c r="AI358" s="207">
        <v>0</v>
      </c>
      <c r="AJ358" s="208">
        <f t="shared" si="5"/>
        <v>0</v>
      </c>
      <c r="AM358" s="122"/>
    </row>
    <row r="359" spans="1:39" ht="20.100000000000001" hidden="1" customHeight="1" outlineLevel="2">
      <c r="A359" s="204">
        <v>1279</v>
      </c>
      <c r="B359" s="205" t="s">
        <v>1026</v>
      </c>
      <c r="C359" s="206" t="s">
        <v>14927</v>
      </c>
      <c r="D359" s="207">
        <v>0</v>
      </c>
      <c r="E359" s="207">
        <v>0</v>
      </c>
      <c r="F359" s="207">
        <v>0</v>
      </c>
      <c r="G359" s="207">
        <v>0</v>
      </c>
      <c r="H359" s="207">
        <v>0</v>
      </c>
      <c r="I359" s="207">
        <v>0</v>
      </c>
      <c r="J359" s="207">
        <v>0</v>
      </c>
      <c r="K359" s="207">
        <v>0</v>
      </c>
      <c r="L359" s="207">
        <v>0</v>
      </c>
      <c r="M359" s="207">
        <v>0</v>
      </c>
      <c r="N359" s="207">
        <v>0</v>
      </c>
      <c r="O359" s="207">
        <v>0</v>
      </c>
      <c r="P359" s="207">
        <v>0</v>
      </c>
      <c r="Q359" s="207">
        <v>0</v>
      </c>
      <c r="R359" s="207">
        <v>0</v>
      </c>
      <c r="S359" s="207">
        <v>0</v>
      </c>
      <c r="T359" s="207">
        <v>0</v>
      </c>
      <c r="U359" s="207">
        <v>0</v>
      </c>
      <c r="V359" s="207">
        <v>0</v>
      </c>
      <c r="W359" s="207">
        <v>0</v>
      </c>
      <c r="X359" s="207">
        <v>0</v>
      </c>
      <c r="Y359" s="207">
        <v>0</v>
      </c>
      <c r="Z359" s="207">
        <v>0</v>
      </c>
      <c r="AA359" s="207">
        <v>0</v>
      </c>
      <c r="AB359" s="207">
        <v>0</v>
      </c>
      <c r="AC359" s="207">
        <v>0</v>
      </c>
      <c r="AD359" s="207">
        <v>0</v>
      </c>
      <c r="AE359" s="207">
        <v>0</v>
      </c>
      <c r="AF359" s="207">
        <v>0</v>
      </c>
      <c r="AG359" s="207">
        <v>0</v>
      </c>
      <c r="AH359" s="207">
        <v>0</v>
      </c>
      <c r="AI359" s="207">
        <v>0</v>
      </c>
      <c r="AJ359" s="208">
        <f t="shared" si="5"/>
        <v>0</v>
      </c>
      <c r="AM359" s="122"/>
    </row>
    <row r="360" spans="1:39" ht="20.100000000000001" hidden="1" customHeight="1" outlineLevel="2">
      <c r="A360" s="204">
        <v>1280</v>
      </c>
      <c r="B360" s="205" t="s">
        <v>1027</v>
      </c>
      <c r="C360" s="206" t="s">
        <v>14927</v>
      </c>
      <c r="D360" s="207">
        <v>0</v>
      </c>
      <c r="E360" s="207">
        <v>0</v>
      </c>
      <c r="F360" s="207">
        <v>0</v>
      </c>
      <c r="G360" s="207">
        <v>0</v>
      </c>
      <c r="H360" s="207">
        <v>0</v>
      </c>
      <c r="I360" s="207">
        <v>0</v>
      </c>
      <c r="J360" s="207">
        <v>0</v>
      </c>
      <c r="K360" s="207">
        <v>0</v>
      </c>
      <c r="L360" s="207">
        <v>0</v>
      </c>
      <c r="M360" s="207">
        <v>0</v>
      </c>
      <c r="N360" s="207">
        <v>0</v>
      </c>
      <c r="O360" s="207">
        <v>0</v>
      </c>
      <c r="P360" s="207">
        <v>0</v>
      </c>
      <c r="Q360" s="207">
        <v>0</v>
      </c>
      <c r="R360" s="207">
        <v>0</v>
      </c>
      <c r="S360" s="207">
        <v>0</v>
      </c>
      <c r="T360" s="207">
        <v>0</v>
      </c>
      <c r="U360" s="207">
        <v>0</v>
      </c>
      <c r="V360" s="207">
        <v>0</v>
      </c>
      <c r="W360" s="207">
        <v>0</v>
      </c>
      <c r="X360" s="207">
        <v>0</v>
      </c>
      <c r="Y360" s="207">
        <v>0</v>
      </c>
      <c r="Z360" s="207">
        <v>0</v>
      </c>
      <c r="AA360" s="207">
        <v>0</v>
      </c>
      <c r="AB360" s="207">
        <v>0</v>
      </c>
      <c r="AC360" s="207">
        <v>0</v>
      </c>
      <c r="AD360" s="207">
        <v>0</v>
      </c>
      <c r="AE360" s="207">
        <v>0</v>
      </c>
      <c r="AF360" s="207">
        <v>0</v>
      </c>
      <c r="AG360" s="207">
        <v>0</v>
      </c>
      <c r="AH360" s="207">
        <v>0</v>
      </c>
      <c r="AI360" s="207">
        <v>0</v>
      </c>
      <c r="AJ360" s="208">
        <f t="shared" si="5"/>
        <v>0</v>
      </c>
      <c r="AM360" s="122"/>
    </row>
    <row r="361" spans="1:39" ht="20.100000000000001" hidden="1" customHeight="1" outlineLevel="2">
      <c r="A361" s="204">
        <v>1281</v>
      </c>
      <c r="B361" s="205" t="s">
        <v>1028</v>
      </c>
      <c r="C361" s="206" t="s">
        <v>14927</v>
      </c>
      <c r="D361" s="207">
        <v>0</v>
      </c>
      <c r="E361" s="207">
        <v>0</v>
      </c>
      <c r="F361" s="207">
        <v>0</v>
      </c>
      <c r="G361" s="207">
        <v>0</v>
      </c>
      <c r="H361" s="207">
        <v>0</v>
      </c>
      <c r="I361" s="207">
        <v>0</v>
      </c>
      <c r="J361" s="207">
        <v>0</v>
      </c>
      <c r="K361" s="207">
        <v>0</v>
      </c>
      <c r="L361" s="207">
        <v>0</v>
      </c>
      <c r="M361" s="207">
        <v>0</v>
      </c>
      <c r="N361" s="207">
        <v>0</v>
      </c>
      <c r="O361" s="207">
        <v>0</v>
      </c>
      <c r="P361" s="207">
        <v>0</v>
      </c>
      <c r="Q361" s="207">
        <v>0</v>
      </c>
      <c r="R361" s="207">
        <v>0</v>
      </c>
      <c r="S361" s="207">
        <v>0</v>
      </c>
      <c r="T361" s="207">
        <v>0</v>
      </c>
      <c r="U361" s="207">
        <v>0</v>
      </c>
      <c r="V361" s="207">
        <v>0</v>
      </c>
      <c r="W361" s="207">
        <v>0</v>
      </c>
      <c r="X361" s="207">
        <v>0</v>
      </c>
      <c r="Y361" s="207">
        <v>0</v>
      </c>
      <c r="Z361" s="207">
        <v>0</v>
      </c>
      <c r="AA361" s="207">
        <v>0</v>
      </c>
      <c r="AB361" s="207">
        <v>0</v>
      </c>
      <c r="AC361" s="207">
        <v>0</v>
      </c>
      <c r="AD361" s="207">
        <v>0</v>
      </c>
      <c r="AE361" s="207">
        <v>0</v>
      </c>
      <c r="AF361" s="207">
        <v>0</v>
      </c>
      <c r="AG361" s="207">
        <v>0</v>
      </c>
      <c r="AH361" s="207">
        <v>0</v>
      </c>
      <c r="AI361" s="207">
        <v>0</v>
      </c>
      <c r="AJ361" s="208">
        <f t="shared" si="5"/>
        <v>0</v>
      </c>
      <c r="AM361" s="122"/>
    </row>
    <row r="362" spans="1:39" ht="20.100000000000001" hidden="1" customHeight="1" outlineLevel="2">
      <c r="A362" s="204">
        <v>1282</v>
      </c>
      <c r="B362" s="205" t="s">
        <v>1029</v>
      </c>
      <c r="C362" s="206" t="s">
        <v>14927</v>
      </c>
      <c r="D362" s="207">
        <v>0</v>
      </c>
      <c r="E362" s="207">
        <v>0</v>
      </c>
      <c r="F362" s="207">
        <v>0</v>
      </c>
      <c r="G362" s="207">
        <v>0</v>
      </c>
      <c r="H362" s="207">
        <v>0</v>
      </c>
      <c r="I362" s="207">
        <v>0</v>
      </c>
      <c r="J362" s="207">
        <v>0</v>
      </c>
      <c r="K362" s="207">
        <v>0</v>
      </c>
      <c r="L362" s="207">
        <v>0</v>
      </c>
      <c r="M362" s="207">
        <v>0</v>
      </c>
      <c r="N362" s="207">
        <v>0</v>
      </c>
      <c r="O362" s="207">
        <v>0</v>
      </c>
      <c r="P362" s="207">
        <v>0</v>
      </c>
      <c r="Q362" s="207">
        <v>0</v>
      </c>
      <c r="R362" s="207">
        <v>0</v>
      </c>
      <c r="S362" s="207">
        <v>0</v>
      </c>
      <c r="T362" s="207">
        <v>0</v>
      </c>
      <c r="U362" s="207">
        <v>0</v>
      </c>
      <c r="V362" s="207">
        <v>0</v>
      </c>
      <c r="W362" s="207">
        <v>0</v>
      </c>
      <c r="X362" s="207">
        <v>0</v>
      </c>
      <c r="Y362" s="207">
        <v>0</v>
      </c>
      <c r="Z362" s="207">
        <v>0</v>
      </c>
      <c r="AA362" s="207">
        <v>0</v>
      </c>
      <c r="AB362" s="207">
        <v>0</v>
      </c>
      <c r="AC362" s="207">
        <v>0</v>
      </c>
      <c r="AD362" s="207">
        <v>0</v>
      </c>
      <c r="AE362" s="207">
        <v>0</v>
      </c>
      <c r="AF362" s="207">
        <v>0</v>
      </c>
      <c r="AG362" s="207">
        <v>0</v>
      </c>
      <c r="AH362" s="207">
        <v>0</v>
      </c>
      <c r="AI362" s="207">
        <v>0</v>
      </c>
      <c r="AJ362" s="208">
        <f t="shared" si="5"/>
        <v>0</v>
      </c>
      <c r="AM362" s="122"/>
    </row>
    <row r="363" spans="1:39" ht="20.100000000000001" hidden="1" customHeight="1" outlineLevel="2">
      <c r="A363" s="204">
        <v>1283</v>
      </c>
      <c r="B363" s="205" t="s">
        <v>1030</v>
      </c>
      <c r="C363" s="206" t="s">
        <v>14927</v>
      </c>
      <c r="D363" s="207">
        <v>0</v>
      </c>
      <c r="E363" s="207">
        <v>0</v>
      </c>
      <c r="F363" s="207">
        <v>0</v>
      </c>
      <c r="G363" s="207">
        <v>0</v>
      </c>
      <c r="H363" s="207">
        <v>0</v>
      </c>
      <c r="I363" s="207">
        <v>0</v>
      </c>
      <c r="J363" s="207">
        <v>0</v>
      </c>
      <c r="K363" s="207">
        <v>0</v>
      </c>
      <c r="L363" s="207">
        <v>0</v>
      </c>
      <c r="M363" s="207">
        <v>0</v>
      </c>
      <c r="N363" s="207">
        <v>0</v>
      </c>
      <c r="O363" s="207">
        <v>0</v>
      </c>
      <c r="P363" s="207">
        <v>0</v>
      </c>
      <c r="Q363" s="207">
        <v>0</v>
      </c>
      <c r="R363" s="207">
        <v>0</v>
      </c>
      <c r="S363" s="207">
        <v>0</v>
      </c>
      <c r="T363" s="207">
        <v>0</v>
      </c>
      <c r="U363" s="207">
        <v>0</v>
      </c>
      <c r="V363" s="207">
        <v>0</v>
      </c>
      <c r="W363" s="207">
        <v>0</v>
      </c>
      <c r="X363" s="207">
        <v>0</v>
      </c>
      <c r="Y363" s="207">
        <v>0</v>
      </c>
      <c r="Z363" s="207">
        <v>0</v>
      </c>
      <c r="AA363" s="207">
        <v>0</v>
      </c>
      <c r="AB363" s="207">
        <v>0</v>
      </c>
      <c r="AC363" s="207">
        <v>0</v>
      </c>
      <c r="AD363" s="207">
        <v>0</v>
      </c>
      <c r="AE363" s="207">
        <v>0</v>
      </c>
      <c r="AF363" s="207">
        <v>0</v>
      </c>
      <c r="AG363" s="207">
        <v>0</v>
      </c>
      <c r="AH363" s="207">
        <v>0</v>
      </c>
      <c r="AI363" s="207">
        <v>0</v>
      </c>
      <c r="AJ363" s="208">
        <f t="shared" si="5"/>
        <v>0</v>
      </c>
      <c r="AM363" s="122"/>
    </row>
    <row r="364" spans="1:39" ht="20.100000000000001" hidden="1" customHeight="1" outlineLevel="2">
      <c r="A364" s="204">
        <v>1284</v>
      </c>
      <c r="B364" s="205" t="s">
        <v>1031</v>
      </c>
      <c r="C364" s="206" t="s">
        <v>14927</v>
      </c>
      <c r="D364" s="207">
        <v>0</v>
      </c>
      <c r="E364" s="207">
        <v>0</v>
      </c>
      <c r="F364" s="207">
        <v>0</v>
      </c>
      <c r="G364" s="207">
        <v>0</v>
      </c>
      <c r="H364" s="207">
        <v>0</v>
      </c>
      <c r="I364" s="207">
        <v>0</v>
      </c>
      <c r="J364" s="207">
        <v>0</v>
      </c>
      <c r="K364" s="207">
        <v>0</v>
      </c>
      <c r="L364" s="207">
        <v>0</v>
      </c>
      <c r="M364" s="207">
        <v>0</v>
      </c>
      <c r="N364" s="207">
        <v>0</v>
      </c>
      <c r="O364" s="207">
        <v>0</v>
      </c>
      <c r="P364" s="207">
        <v>0</v>
      </c>
      <c r="Q364" s="207">
        <v>0</v>
      </c>
      <c r="R364" s="207">
        <v>0</v>
      </c>
      <c r="S364" s="207">
        <v>0</v>
      </c>
      <c r="T364" s="207">
        <v>0</v>
      </c>
      <c r="U364" s="207">
        <v>0</v>
      </c>
      <c r="V364" s="207">
        <v>0</v>
      </c>
      <c r="W364" s="207">
        <v>0</v>
      </c>
      <c r="X364" s="207">
        <v>0</v>
      </c>
      <c r="Y364" s="207">
        <v>0</v>
      </c>
      <c r="Z364" s="207">
        <v>0</v>
      </c>
      <c r="AA364" s="207">
        <v>0</v>
      </c>
      <c r="AB364" s="207">
        <v>0</v>
      </c>
      <c r="AC364" s="207">
        <v>0</v>
      </c>
      <c r="AD364" s="207">
        <v>0</v>
      </c>
      <c r="AE364" s="207">
        <v>0</v>
      </c>
      <c r="AF364" s="207">
        <v>0</v>
      </c>
      <c r="AG364" s="207">
        <v>0</v>
      </c>
      <c r="AH364" s="207">
        <v>0</v>
      </c>
      <c r="AI364" s="207">
        <v>0</v>
      </c>
      <c r="AJ364" s="208">
        <f t="shared" si="5"/>
        <v>0</v>
      </c>
      <c r="AM364" s="122"/>
    </row>
    <row r="365" spans="1:39" ht="20.100000000000001" hidden="1" customHeight="1" outlineLevel="2">
      <c r="A365" s="204">
        <v>1285</v>
      </c>
      <c r="B365" s="205" t="s">
        <v>1032</v>
      </c>
      <c r="C365" s="206" t="s">
        <v>14927</v>
      </c>
      <c r="D365" s="207">
        <v>0</v>
      </c>
      <c r="E365" s="207">
        <v>0</v>
      </c>
      <c r="F365" s="207">
        <v>0</v>
      </c>
      <c r="G365" s="207">
        <v>0</v>
      </c>
      <c r="H365" s="207">
        <v>0</v>
      </c>
      <c r="I365" s="207">
        <v>0</v>
      </c>
      <c r="J365" s="207">
        <v>0</v>
      </c>
      <c r="K365" s="207">
        <v>0</v>
      </c>
      <c r="L365" s="207">
        <v>0</v>
      </c>
      <c r="M365" s="207">
        <v>0</v>
      </c>
      <c r="N365" s="207">
        <v>0</v>
      </c>
      <c r="O365" s="207">
        <v>0</v>
      </c>
      <c r="P365" s="207">
        <v>0</v>
      </c>
      <c r="Q365" s="207">
        <v>0</v>
      </c>
      <c r="R365" s="207">
        <v>0</v>
      </c>
      <c r="S365" s="207">
        <v>0</v>
      </c>
      <c r="T365" s="207">
        <v>0</v>
      </c>
      <c r="U365" s="207">
        <v>0</v>
      </c>
      <c r="V365" s="207">
        <v>0</v>
      </c>
      <c r="W365" s="207">
        <v>0</v>
      </c>
      <c r="X365" s="207">
        <v>0</v>
      </c>
      <c r="Y365" s="207">
        <v>0</v>
      </c>
      <c r="Z365" s="207">
        <v>0</v>
      </c>
      <c r="AA365" s="207">
        <v>0</v>
      </c>
      <c r="AB365" s="207">
        <v>0</v>
      </c>
      <c r="AC365" s="207">
        <v>0</v>
      </c>
      <c r="AD365" s="207">
        <v>0</v>
      </c>
      <c r="AE365" s="207">
        <v>0</v>
      </c>
      <c r="AF365" s="207">
        <v>0</v>
      </c>
      <c r="AG365" s="207">
        <v>0</v>
      </c>
      <c r="AH365" s="207">
        <v>0</v>
      </c>
      <c r="AI365" s="207">
        <v>0</v>
      </c>
      <c r="AJ365" s="208">
        <f t="shared" si="5"/>
        <v>0</v>
      </c>
      <c r="AM365" s="122"/>
    </row>
    <row r="366" spans="1:39" ht="20.100000000000001" hidden="1" customHeight="1" outlineLevel="2">
      <c r="A366" s="204">
        <v>1286</v>
      </c>
      <c r="B366" s="205" t="s">
        <v>1033</v>
      </c>
      <c r="C366" s="206" t="s">
        <v>14927</v>
      </c>
      <c r="D366" s="207">
        <v>0</v>
      </c>
      <c r="E366" s="207">
        <v>0</v>
      </c>
      <c r="F366" s="207">
        <v>0</v>
      </c>
      <c r="G366" s="207">
        <v>0</v>
      </c>
      <c r="H366" s="207">
        <v>0</v>
      </c>
      <c r="I366" s="207">
        <v>0</v>
      </c>
      <c r="J366" s="207">
        <v>0</v>
      </c>
      <c r="K366" s="207">
        <v>0</v>
      </c>
      <c r="L366" s="207">
        <v>0</v>
      </c>
      <c r="M366" s="207">
        <v>0</v>
      </c>
      <c r="N366" s="207">
        <v>0</v>
      </c>
      <c r="O366" s="207">
        <v>0</v>
      </c>
      <c r="P366" s="207">
        <v>0</v>
      </c>
      <c r="Q366" s="207">
        <v>0</v>
      </c>
      <c r="R366" s="207">
        <v>0</v>
      </c>
      <c r="S366" s="207">
        <v>0</v>
      </c>
      <c r="T366" s="207">
        <v>0</v>
      </c>
      <c r="U366" s="207">
        <v>0</v>
      </c>
      <c r="V366" s="207">
        <v>0</v>
      </c>
      <c r="W366" s="207">
        <v>0</v>
      </c>
      <c r="X366" s="207">
        <v>0</v>
      </c>
      <c r="Y366" s="207">
        <v>0</v>
      </c>
      <c r="Z366" s="207">
        <v>0</v>
      </c>
      <c r="AA366" s="207">
        <v>0</v>
      </c>
      <c r="AB366" s="207">
        <v>0</v>
      </c>
      <c r="AC366" s="207">
        <v>0</v>
      </c>
      <c r="AD366" s="207">
        <v>0</v>
      </c>
      <c r="AE366" s="207">
        <v>0</v>
      </c>
      <c r="AF366" s="207">
        <v>0</v>
      </c>
      <c r="AG366" s="207">
        <v>0</v>
      </c>
      <c r="AH366" s="207">
        <v>0</v>
      </c>
      <c r="AI366" s="207">
        <v>0</v>
      </c>
      <c r="AJ366" s="208">
        <f t="shared" si="5"/>
        <v>0</v>
      </c>
      <c r="AM366" s="122"/>
    </row>
    <row r="367" spans="1:39" ht="20.100000000000001" hidden="1" customHeight="1" outlineLevel="2">
      <c r="A367" s="204">
        <v>1287</v>
      </c>
      <c r="B367" s="205" t="s">
        <v>1034</v>
      </c>
      <c r="C367" s="206" t="s">
        <v>14927</v>
      </c>
      <c r="D367" s="207">
        <v>0</v>
      </c>
      <c r="E367" s="207">
        <v>0</v>
      </c>
      <c r="F367" s="207">
        <v>0</v>
      </c>
      <c r="G367" s="207">
        <v>0</v>
      </c>
      <c r="H367" s="207">
        <v>0</v>
      </c>
      <c r="I367" s="207">
        <v>0</v>
      </c>
      <c r="J367" s="207">
        <v>0</v>
      </c>
      <c r="K367" s="207">
        <v>0</v>
      </c>
      <c r="L367" s="207">
        <v>0</v>
      </c>
      <c r="M367" s="207">
        <v>0</v>
      </c>
      <c r="N367" s="207">
        <v>0</v>
      </c>
      <c r="O367" s="207">
        <v>0</v>
      </c>
      <c r="P367" s="207">
        <v>0</v>
      </c>
      <c r="Q367" s="207">
        <v>0</v>
      </c>
      <c r="R367" s="207">
        <v>0</v>
      </c>
      <c r="S367" s="207">
        <v>0</v>
      </c>
      <c r="T367" s="207">
        <v>0</v>
      </c>
      <c r="U367" s="207">
        <v>0</v>
      </c>
      <c r="V367" s="207">
        <v>0</v>
      </c>
      <c r="W367" s="207">
        <v>0</v>
      </c>
      <c r="X367" s="207">
        <v>0</v>
      </c>
      <c r="Y367" s="207">
        <v>0</v>
      </c>
      <c r="Z367" s="207">
        <v>0</v>
      </c>
      <c r="AA367" s="207">
        <v>0</v>
      </c>
      <c r="AB367" s="207">
        <v>0</v>
      </c>
      <c r="AC367" s="207">
        <v>0</v>
      </c>
      <c r="AD367" s="207">
        <v>0</v>
      </c>
      <c r="AE367" s="207">
        <v>0</v>
      </c>
      <c r="AF367" s="207">
        <v>0</v>
      </c>
      <c r="AG367" s="207">
        <v>0</v>
      </c>
      <c r="AH367" s="207">
        <v>0</v>
      </c>
      <c r="AI367" s="207">
        <v>0</v>
      </c>
      <c r="AJ367" s="208">
        <f t="shared" si="5"/>
        <v>0</v>
      </c>
      <c r="AM367" s="122"/>
    </row>
    <row r="368" spans="1:39" ht="20.100000000000001" hidden="1" customHeight="1" outlineLevel="2">
      <c r="A368" s="204">
        <v>1301</v>
      </c>
      <c r="B368" s="205" t="s">
        <v>1035</v>
      </c>
      <c r="C368" s="206" t="s">
        <v>14927</v>
      </c>
      <c r="D368" s="207">
        <v>0</v>
      </c>
      <c r="E368" s="207">
        <v>0</v>
      </c>
      <c r="F368" s="207">
        <v>0</v>
      </c>
      <c r="G368" s="207">
        <v>0</v>
      </c>
      <c r="H368" s="207">
        <v>0</v>
      </c>
      <c r="I368" s="207">
        <v>0</v>
      </c>
      <c r="J368" s="207">
        <v>0</v>
      </c>
      <c r="K368" s="207">
        <v>0</v>
      </c>
      <c r="L368" s="207">
        <v>0</v>
      </c>
      <c r="M368" s="207">
        <v>0</v>
      </c>
      <c r="N368" s="207">
        <v>0</v>
      </c>
      <c r="O368" s="207">
        <v>0</v>
      </c>
      <c r="P368" s="207">
        <v>0</v>
      </c>
      <c r="Q368" s="207">
        <v>0</v>
      </c>
      <c r="R368" s="207">
        <v>0</v>
      </c>
      <c r="S368" s="207">
        <v>0</v>
      </c>
      <c r="T368" s="207">
        <v>0</v>
      </c>
      <c r="U368" s="207">
        <v>0</v>
      </c>
      <c r="V368" s="207">
        <v>0</v>
      </c>
      <c r="W368" s="207">
        <v>0</v>
      </c>
      <c r="X368" s="207">
        <v>0</v>
      </c>
      <c r="Y368" s="207">
        <v>0</v>
      </c>
      <c r="Z368" s="207">
        <v>0</v>
      </c>
      <c r="AA368" s="207">
        <v>0</v>
      </c>
      <c r="AB368" s="207">
        <v>0</v>
      </c>
      <c r="AC368" s="207">
        <v>0</v>
      </c>
      <c r="AD368" s="207">
        <v>0</v>
      </c>
      <c r="AE368" s="207">
        <v>0</v>
      </c>
      <c r="AF368" s="207">
        <v>0</v>
      </c>
      <c r="AG368" s="207">
        <v>0</v>
      </c>
      <c r="AH368" s="207">
        <v>0</v>
      </c>
      <c r="AI368" s="207">
        <v>0</v>
      </c>
      <c r="AJ368" s="208">
        <f t="shared" si="5"/>
        <v>0</v>
      </c>
      <c r="AM368" s="122"/>
    </row>
    <row r="369" spans="1:39" ht="20.100000000000001" hidden="1" customHeight="1" outlineLevel="2">
      <c r="A369" s="204">
        <v>1302</v>
      </c>
      <c r="B369" s="205" t="s">
        <v>1036</v>
      </c>
      <c r="C369" s="206" t="s">
        <v>14927</v>
      </c>
      <c r="D369" s="207">
        <v>0</v>
      </c>
      <c r="E369" s="207">
        <v>0</v>
      </c>
      <c r="F369" s="207">
        <v>0</v>
      </c>
      <c r="G369" s="207">
        <v>0</v>
      </c>
      <c r="H369" s="207">
        <v>0</v>
      </c>
      <c r="I369" s="207">
        <v>0</v>
      </c>
      <c r="J369" s="207">
        <v>0</v>
      </c>
      <c r="K369" s="207">
        <v>0</v>
      </c>
      <c r="L369" s="207">
        <v>0</v>
      </c>
      <c r="M369" s="207">
        <v>0</v>
      </c>
      <c r="N369" s="207">
        <v>0</v>
      </c>
      <c r="O369" s="207">
        <v>0</v>
      </c>
      <c r="P369" s="207">
        <v>0</v>
      </c>
      <c r="Q369" s="207">
        <v>0</v>
      </c>
      <c r="R369" s="207">
        <v>0</v>
      </c>
      <c r="S369" s="207">
        <v>0</v>
      </c>
      <c r="T369" s="207">
        <v>0</v>
      </c>
      <c r="U369" s="207">
        <v>0</v>
      </c>
      <c r="V369" s="207">
        <v>0</v>
      </c>
      <c r="W369" s="207">
        <v>0</v>
      </c>
      <c r="X369" s="207">
        <v>0</v>
      </c>
      <c r="Y369" s="207">
        <v>0</v>
      </c>
      <c r="Z369" s="207">
        <v>0</v>
      </c>
      <c r="AA369" s="207">
        <v>0</v>
      </c>
      <c r="AB369" s="207">
        <v>0</v>
      </c>
      <c r="AC369" s="207">
        <v>0</v>
      </c>
      <c r="AD369" s="207">
        <v>0</v>
      </c>
      <c r="AE369" s="207">
        <v>0</v>
      </c>
      <c r="AF369" s="207">
        <v>0</v>
      </c>
      <c r="AG369" s="207">
        <v>0</v>
      </c>
      <c r="AH369" s="207">
        <v>0</v>
      </c>
      <c r="AI369" s="207">
        <v>0</v>
      </c>
      <c r="AJ369" s="208">
        <f t="shared" si="5"/>
        <v>0</v>
      </c>
      <c r="AM369" s="122"/>
    </row>
    <row r="370" spans="1:39" ht="20.100000000000001" hidden="1" customHeight="1" outlineLevel="2">
      <c r="A370" s="204">
        <v>1303</v>
      </c>
      <c r="B370" s="205" t="s">
        <v>1037</v>
      </c>
      <c r="C370" s="206" t="s">
        <v>14927</v>
      </c>
      <c r="D370" s="207">
        <v>0</v>
      </c>
      <c r="E370" s="207">
        <v>0</v>
      </c>
      <c r="F370" s="207">
        <v>0</v>
      </c>
      <c r="G370" s="207">
        <v>0</v>
      </c>
      <c r="H370" s="207">
        <v>0</v>
      </c>
      <c r="I370" s="207">
        <v>0</v>
      </c>
      <c r="J370" s="207">
        <v>0</v>
      </c>
      <c r="K370" s="207">
        <v>0</v>
      </c>
      <c r="L370" s="207">
        <v>0</v>
      </c>
      <c r="M370" s="207">
        <v>0</v>
      </c>
      <c r="N370" s="207">
        <v>0</v>
      </c>
      <c r="O370" s="207">
        <v>0</v>
      </c>
      <c r="P370" s="207">
        <v>0</v>
      </c>
      <c r="Q370" s="207">
        <v>0</v>
      </c>
      <c r="R370" s="207">
        <v>0</v>
      </c>
      <c r="S370" s="207">
        <v>0</v>
      </c>
      <c r="T370" s="207">
        <v>0</v>
      </c>
      <c r="U370" s="207">
        <v>0</v>
      </c>
      <c r="V370" s="207">
        <v>0</v>
      </c>
      <c r="W370" s="207">
        <v>0</v>
      </c>
      <c r="X370" s="207">
        <v>0</v>
      </c>
      <c r="Y370" s="207">
        <v>0</v>
      </c>
      <c r="Z370" s="207">
        <v>0</v>
      </c>
      <c r="AA370" s="207">
        <v>0</v>
      </c>
      <c r="AB370" s="207">
        <v>0</v>
      </c>
      <c r="AC370" s="207">
        <v>0</v>
      </c>
      <c r="AD370" s="207">
        <v>0</v>
      </c>
      <c r="AE370" s="207">
        <v>0</v>
      </c>
      <c r="AF370" s="207">
        <v>0</v>
      </c>
      <c r="AG370" s="207">
        <v>0</v>
      </c>
      <c r="AH370" s="207">
        <v>0</v>
      </c>
      <c r="AI370" s="207">
        <v>0</v>
      </c>
      <c r="AJ370" s="208">
        <f t="shared" si="5"/>
        <v>0</v>
      </c>
      <c r="AM370" s="122"/>
    </row>
    <row r="371" spans="1:39" ht="20.100000000000001" hidden="1" customHeight="1" outlineLevel="2">
      <c r="A371" s="204">
        <v>1304</v>
      </c>
      <c r="B371" s="205" t="s">
        <v>1038</v>
      </c>
      <c r="C371" s="206" t="s">
        <v>14927</v>
      </c>
      <c r="D371" s="207">
        <v>0</v>
      </c>
      <c r="E371" s="207">
        <v>0</v>
      </c>
      <c r="F371" s="207">
        <v>0</v>
      </c>
      <c r="G371" s="207">
        <v>0</v>
      </c>
      <c r="H371" s="207">
        <v>0</v>
      </c>
      <c r="I371" s="207">
        <v>0</v>
      </c>
      <c r="J371" s="207">
        <v>0</v>
      </c>
      <c r="K371" s="207">
        <v>0</v>
      </c>
      <c r="L371" s="207">
        <v>0</v>
      </c>
      <c r="M371" s="207">
        <v>0</v>
      </c>
      <c r="N371" s="207">
        <v>0</v>
      </c>
      <c r="O371" s="207">
        <v>0</v>
      </c>
      <c r="P371" s="207">
        <v>0</v>
      </c>
      <c r="Q371" s="207">
        <v>0</v>
      </c>
      <c r="R371" s="207">
        <v>0</v>
      </c>
      <c r="S371" s="207">
        <v>0</v>
      </c>
      <c r="T371" s="207">
        <v>0</v>
      </c>
      <c r="U371" s="207">
        <v>0</v>
      </c>
      <c r="V371" s="207">
        <v>0</v>
      </c>
      <c r="W371" s="207">
        <v>0</v>
      </c>
      <c r="X371" s="207">
        <v>0</v>
      </c>
      <c r="Y371" s="207">
        <v>0</v>
      </c>
      <c r="Z371" s="207">
        <v>0</v>
      </c>
      <c r="AA371" s="207">
        <v>0</v>
      </c>
      <c r="AB371" s="207">
        <v>0</v>
      </c>
      <c r="AC371" s="207">
        <v>0</v>
      </c>
      <c r="AD371" s="207">
        <v>0</v>
      </c>
      <c r="AE371" s="207">
        <v>0</v>
      </c>
      <c r="AF371" s="207">
        <v>0</v>
      </c>
      <c r="AG371" s="207">
        <v>0</v>
      </c>
      <c r="AH371" s="207">
        <v>0</v>
      </c>
      <c r="AI371" s="207">
        <v>0</v>
      </c>
      <c r="AJ371" s="208">
        <f t="shared" si="5"/>
        <v>0</v>
      </c>
      <c r="AM371" s="122"/>
    </row>
    <row r="372" spans="1:39" ht="20.100000000000001" hidden="1" customHeight="1" outlineLevel="2">
      <c r="A372" s="204">
        <v>1305</v>
      </c>
      <c r="B372" s="205" t="s">
        <v>1039</v>
      </c>
      <c r="C372" s="206" t="s">
        <v>14927</v>
      </c>
      <c r="D372" s="207">
        <v>0</v>
      </c>
      <c r="E372" s="207">
        <v>0</v>
      </c>
      <c r="F372" s="207">
        <v>0</v>
      </c>
      <c r="G372" s="207">
        <v>0</v>
      </c>
      <c r="H372" s="207">
        <v>0</v>
      </c>
      <c r="I372" s="207">
        <v>0</v>
      </c>
      <c r="J372" s="207">
        <v>0</v>
      </c>
      <c r="K372" s="207">
        <v>0</v>
      </c>
      <c r="L372" s="207">
        <v>0</v>
      </c>
      <c r="M372" s="207">
        <v>0</v>
      </c>
      <c r="N372" s="207">
        <v>0</v>
      </c>
      <c r="O372" s="207">
        <v>0</v>
      </c>
      <c r="P372" s="207">
        <v>0</v>
      </c>
      <c r="Q372" s="207">
        <v>0</v>
      </c>
      <c r="R372" s="207">
        <v>0</v>
      </c>
      <c r="S372" s="207">
        <v>0</v>
      </c>
      <c r="T372" s="207">
        <v>0</v>
      </c>
      <c r="U372" s="207">
        <v>0</v>
      </c>
      <c r="V372" s="207">
        <v>0</v>
      </c>
      <c r="W372" s="207">
        <v>0</v>
      </c>
      <c r="X372" s="207">
        <v>0</v>
      </c>
      <c r="Y372" s="207">
        <v>0</v>
      </c>
      <c r="Z372" s="207">
        <v>0</v>
      </c>
      <c r="AA372" s="207">
        <v>0</v>
      </c>
      <c r="AB372" s="207">
        <v>0</v>
      </c>
      <c r="AC372" s="207">
        <v>0</v>
      </c>
      <c r="AD372" s="207">
        <v>0</v>
      </c>
      <c r="AE372" s="207">
        <v>0</v>
      </c>
      <c r="AF372" s="207">
        <v>0</v>
      </c>
      <c r="AG372" s="207">
        <v>0</v>
      </c>
      <c r="AH372" s="207">
        <v>0</v>
      </c>
      <c r="AI372" s="207">
        <v>0</v>
      </c>
      <c r="AJ372" s="208">
        <f t="shared" si="5"/>
        <v>0</v>
      </c>
      <c r="AM372" s="122"/>
    </row>
    <row r="373" spans="1:39" ht="20.100000000000001" hidden="1" customHeight="1" outlineLevel="2">
      <c r="A373" s="204">
        <v>1306</v>
      </c>
      <c r="B373" s="205" t="s">
        <v>1040</v>
      </c>
      <c r="C373" s="206" t="s">
        <v>14927</v>
      </c>
      <c r="D373" s="207">
        <v>0</v>
      </c>
      <c r="E373" s="207">
        <v>0</v>
      </c>
      <c r="F373" s="207">
        <v>0</v>
      </c>
      <c r="G373" s="207">
        <v>0</v>
      </c>
      <c r="H373" s="207">
        <v>0</v>
      </c>
      <c r="I373" s="207">
        <v>0</v>
      </c>
      <c r="J373" s="207">
        <v>0</v>
      </c>
      <c r="K373" s="207">
        <v>0</v>
      </c>
      <c r="L373" s="207">
        <v>0</v>
      </c>
      <c r="M373" s="207">
        <v>0</v>
      </c>
      <c r="N373" s="207">
        <v>0</v>
      </c>
      <c r="O373" s="207">
        <v>0</v>
      </c>
      <c r="P373" s="207">
        <v>0</v>
      </c>
      <c r="Q373" s="207">
        <v>0</v>
      </c>
      <c r="R373" s="207">
        <v>0</v>
      </c>
      <c r="S373" s="207">
        <v>0</v>
      </c>
      <c r="T373" s="207">
        <v>0</v>
      </c>
      <c r="U373" s="207">
        <v>0</v>
      </c>
      <c r="V373" s="207">
        <v>0</v>
      </c>
      <c r="W373" s="207">
        <v>0</v>
      </c>
      <c r="X373" s="207">
        <v>0</v>
      </c>
      <c r="Y373" s="207">
        <v>0</v>
      </c>
      <c r="Z373" s="207">
        <v>0</v>
      </c>
      <c r="AA373" s="207">
        <v>0</v>
      </c>
      <c r="AB373" s="207">
        <v>0</v>
      </c>
      <c r="AC373" s="207">
        <v>0</v>
      </c>
      <c r="AD373" s="207">
        <v>0</v>
      </c>
      <c r="AE373" s="207">
        <v>0</v>
      </c>
      <c r="AF373" s="207">
        <v>0</v>
      </c>
      <c r="AG373" s="207">
        <v>0</v>
      </c>
      <c r="AH373" s="207">
        <v>0</v>
      </c>
      <c r="AI373" s="207">
        <v>0</v>
      </c>
      <c r="AJ373" s="208">
        <f t="shared" si="5"/>
        <v>0</v>
      </c>
      <c r="AM373" s="122"/>
    </row>
    <row r="374" spans="1:39" ht="20.100000000000001" hidden="1" customHeight="1" outlineLevel="2">
      <c r="A374" s="204">
        <v>1307</v>
      </c>
      <c r="B374" s="205" t="s">
        <v>1041</v>
      </c>
      <c r="C374" s="206" t="s">
        <v>14927</v>
      </c>
      <c r="D374" s="207">
        <v>0</v>
      </c>
      <c r="E374" s="207">
        <v>0</v>
      </c>
      <c r="F374" s="207">
        <v>0</v>
      </c>
      <c r="G374" s="207">
        <v>0</v>
      </c>
      <c r="H374" s="207">
        <v>0</v>
      </c>
      <c r="I374" s="207">
        <v>0</v>
      </c>
      <c r="J374" s="207">
        <v>0</v>
      </c>
      <c r="K374" s="207">
        <v>0</v>
      </c>
      <c r="L374" s="207">
        <v>0</v>
      </c>
      <c r="M374" s="207">
        <v>0</v>
      </c>
      <c r="N374" s="207">
        <v>0</v>
      </c>
      <c r="O374" s="207">
        <v>0</v>
      </c>
      <c r="P374" s="207">
        <v>0</v>
      </c>
      <c r="Q374" s="207">
        <v>0</v>
      </c>
      <c r="R374" s="207">
        <v>0</v>
      </c>
      <c r="S374" s="207">
        <v>0</v>
      </c>
      <c r="T374" s="207">
        <v>0</v>
      </c>
      <c r="U374" s="207">
        <v>0</v>
      </c>
      <c r="V374" s="207">
        <v>0</v>
      </c>
      <c r="W374" s="207">
        <v>0</v>
      </c>
      <c r="X374" s="207">
        <v>0</v>
      </c>
      <c r="Y374" s="207">
        <v>0</v>
      </c>
      <c r="Z374" s="207">
        <v>0</v>
      </c>
      <c r="AA374" s="207">
        <v>0</v>
      </c>
      <c r="AB374" s="207">
        <v>0</v>
      </c>
      <c r="AC374" s="207">
        <v>0</v>
      </c>
      <c r="AD374" s="207">
        <v>0</v>
      </c>
      <c r="AE374" s="207">
        <v>0</v>
      </c>
      <c r="AF374" s="207">
        <v>0</v>
      </c>
      <c r="AG374" s="207">
        <v>0</v>
      </c>
      <c r="AH374" s="207">
        <v>0</v>
      </c>
      <c r="AI374" s="207">
        <v>0</v>
      </c>
      <c r="AJ374" s="208">
        <f t="shared" si="5"/>
        <v>0</v>
      </c>
      <c r="AM374" s="122"/>
    </row>
    <row r="375" spans="1:39" ht="20.100000000000001" hidden="1" customHeight="1" outlineLevel="2">
      <c r="A375" s="204">
        <v>1308</v>
      </c>
      <c r="B375" s="205" t="s">
        <v>1042</v>
      </c>
      <c r="C375" s="206" t="s">
        <v>14927</v>
      </c>
      <c r="D375" s="207">
        <v>0</v>
      </c>
      <c r="E375" s="207">
        <v>0</v>
      </c>
      <c r="F375" s="207">
        <v>0</v>
      </c>
      <c r="G375" s="207">
        <v>0</v>
      </c>
      <c r="H375" s="207">
        <v>0</v>
      </c>
      <c r="I375" s="207">
        <v>0</v>
      </c>
      <c r="J375" s="207">
        <v>0</v>
      </c>
      <c r="K375" s="207">
        <v>0</v>
      </c>
      <c r="L375" s="207">
        <v>0</v>
      </c>
      <c r="M375" s="207">
        <v>0</v>
      </c>
      <c r="N375" s="207">
        <v>0</v>
      </c>
      <c r="O375" s="207">
        <v>0</v>
      </c>
      <c r="P375" s="207">
        <v>0</v>
      </c>
      <c r="Q375" s="207">
        <v>0</v>
      </c>
      <c r="R375" s="207">
        <v>0</v>
      </c>
      <c r="S375" s="207">
        <v>0</v>
      </c>
      <c r="T375" s="207">
        <v>0</v>
      </c>
      <c r="U375" s="207">
        <v>0</v>
      </c>
      <c r="V375" s="207">
        <v>0</v>
      </c>
      <c r="W375" s="207">
        <v>0</v>
      </c>
      <c r="X375" s="207">
        <v>0</v>
      </c>
      <c r="Y375" s="207">
        <v>0</v>
      </c>
      <c r="Z375" s="207">
        <v>0</v>
      </c>
      <c r="AA375" s="207">
        <v>0</v>
      </c>
      <c r="AB375" s="207">
        <v>0</v>
      </c>
      <c r="AC375" s="207">
        <v>0</v>
      </c>
      <c r="AD375" s="207">
        <v>0</v>
      </c>
      <c r="AE375" s="207">
        <v>0</v>
      </c>
      <c r="AF375" s="207">
        <v>0</v>
      </c>
      <c r="AG375" s="207">
        <v>0</v>
      </c>
      <c r="AH375" s="207">
        <v>0</v>
      </c>
      <c r="AI375" s="207">
        <v>0</v>
      </c>
      <c r="AJ375" s="208">
        <f t="shared" si="5"/>
        <v>0</v>
      </c>
      <c r="AM375" s="122"/>
    </row>
    <row r="376" spans="1:39" ht="20.100000000000001" hidden="1" customHeight="1" outlineLevel="2">
      <c r="A376" s="204">
        <v>1309</v>
      </c>
      <c r="B376" s="205" t="s">
        <v>1043</v>
      </c>
      <c r="C376" s="206" t="s">
        <v>14927</v>
      </c>
      <c r="D376" s="207">
        <v>0</v>
      </c>
      <c r="E376" s="207">
        <v>0</v>
      </c>
      <c r="F376" s="207">
        <v>0</v>
      </c>
      <c r="G376" s="207">
        <v>0</v>
      </c>
      <c r="H376" s="207">
        <v>0</v>
      </c>
      <c r="I376" s="207">
        <v>0</v>
      </c>
      <c r="J376" s="207">
        <v>0</v>
      </c>
      <c r="K376" s="207">
        <v>0</v>
      </c>
      <c r="L376" s="207">
        <v>0</v>
      </c>
      <c r="M376" s="207">
        <v>0</v>
      </c>
      <c r="N376" s="207">
        <v>0</v>
      </c>
      <c r="O376" s="207">
        <v>0</v>
      </c>
      <c r="P376" s="207">
        <v>0</v>
      </c>
      <c r="Q376" s="207">
        <v>0</v>
      </c>
      <c r="R376" s="207">
        <v>0</v>
      </c>
      <c r="S376" s="207">
        <v>0</v>
      </c>
      <c r="T376" s="207">
        <v>0</v>
      </c>
      <c r="U376" s="207">
        <v>0</v>
      </c>
      <c r="V376" s="207">
        <v>0</v>
      </c>
      <c r="W376" s="207">
        <v>0</v>
      </c>
      <c r="X376" s="207">
        <v>0</v>
      </c>
      <c r="Y376" s="207">
        <v>0</v>
      </c>
      <c r="Z376" s="207">
        <v>0</v>
      </c>
      <c r="AA376" s="207">
        <v>0</v>
      </c>
      <c r="AB376" s="207">
        <v>0</v>
      </c>
      <c r="AC376" s="207">
        <v>0</v>
      </c>
      <c r="AD376" s="207">
        <v>0</v>
      </c>
      <c r="AE376" s="207">
        <v>0</v>
      </c>
      <c r="AF376" s="207">
        <v>0</v>
      </c>
      <c r="AG376" s="207">
        <v>0</v>
      </c>
      <c r="AH376" s="207">
        <v>0</v>
      </c>
      <c r="AI376" s="207">
        <v>0</v>
      </c>
      <c r="AJ376" s="208">
        <f t="shared" si="5"/>
        <v>0</v>
      </c>
      <c r="AM376" s="122"/>
    </row>
    <row r="377" spans="1:39" ht="20.100000000000001" hidden="1" customHeight="1" outlineLevel="2">
      <c r="A377" s="204">
        <v>1310</v>
      </c>
      <c r="B377" s="205" t="s">
        <v>1044</v>
      </c>
      <c r="C377" s="206" t="s">
        <v>14927</v>
      </c>
      <c r="D377" s="207">
        <v>0</v>
      </c>
      <c r="E377" s="207">
        <v>0</v>
      </c>
      <c r="F377" s="207">
        <v>0</v>
      </c>
      <c r="G377" s="207">
        <v>0</v>
      </c>
      <c r="H377" s="207">
        <v>0</v>
      </c>
      <c r="I377" s="207">
        <v>0</v>
      </c>
      <c r="J377" s="207">
        <v>0</v>
      </c>
      <c r="K377" s="207">
        <v>0</v>
      </c>
      <c r="L377" s="207">
        <v>0</v>
      </c>
      <c r="M377" s="207">
        <v>0</v>
      </c>
      <c r="N377" s="207">
        <v>0</v>
      </c>
      <c r="O377" s="207">
        <v>0</v>
      </c>
      <c r="P377" s="207">
        <v>0</v>
      </c>
      <c r="Q377" s="207">
        <v>0</v>
      </c>
      <c r="R377" s="207">
        <v>0</v>
      </c>
      <c r="S377" s="207">
        <v>0</v>
      </c>
      <c r="T377" s="207">
        <v>0</v>
      </c>
      <c r="U377" s="207">
        <v>0</v>
      </c>
      <c r="V377" s="207">
        <v>0</v>
      </c>
      <c r="W377" s="207">
        <v>0</v>
      </c>
      <c r="X377" s="207">
        <v>0</v>
      </c>
      <c r="Y377" s="207">
        <v>0</v>
      </c>
      <c r="Z377" s="207">
        <v>0</v>
      </c>
      <c r="AA377" s="207">
        <v>0</v>
      </c>
      <c r="AB377" s="207">
        <v>0</v>
      </c>
      <c r="AC377" s="207">
        <v>0</v>
      </c>
      <c r="AD377" s="207">
        <v>0</v>
      </c>
      <c r="AE377" s="207">
        <v>0</v>
      </c>
      <c r="AF377" s="207">
        <v>0</v>
      </c>
      <c r="AG377" s="207">
        <v>0</v>
      </c>
      <c r="AH377" s="207">
        <v>0</v>
      </c>
      <c r="AI377" s="207">
        <v>0</v>
      </c>
      <c r="AJ377" s="208">
        <f t="shared" si="5"/>
        <v>0</v>
      </c>
      <c r="AM377" s="122"/>
    </row>
    <row r="378" spans="1:39" ht="20.100000000000001" hidden="1" customHeight="1" outlineLevel="2">
      <c r="A378" s="204">
        <v>1311</v>
      </c>
      <c r="B378" s="205" t="s">
        <v>1045</v>
      </c>
      <c r="C378" s="206" t="s">
        <v>14927</v>
      </c>
      <c r="D378" s="207">
        <v>0</v>
      </c>
      <c r="E378" s="207">
        <v>0</v>
      </c>
      <c r="F378" s="207">
        <v>0</v>
      </c>
      <c r="G378" s="207">
        <v>0</v>
      </c>
      <c r="H378" s="207">
        <v>0</v>
      </c>
      <c r="I378" s="207">
        <v>0</v>
      </c>
      <c r="J378" s="207">
        <v>0</v>
      </c>
      <c r="K378" s="207">
        <v>0</v>
      </c>
      <c r="L378" s="207">
        <v>0</v>
      </c>
      <c r="M378" s="207">
        <v>0</v>
      </c>
      <c r="N378" s="207">
        <v>0</v>
      </c>
      <c r="O378" s="207">
        <v>0</v>
      </c>
      <c r="P378" s="207">
        <v>0</v>
      </c>
      <c r="Q378" s="207">
        <v>0</v>
      </c>
      <c r="R378" s="207">
        <v>0</v>
      </c>
      <c r="S378" s="207">
        <v>0</v>
      </c>
      <c r="T378" s="207">
        <v>0</v>
      </c>
      <c r="U378" s="207">
        <v>0</v>
      </c>
      <c r="V378" s="207">
        <v>0</v>
      </c>
      <c r="W378" s="207">
        <v>0</v>
      </c>
      <c r="X378" s="207">
        <v>0</v>
      </c>
      <c r="Y378" s="207">
        <v>0</v>
      </c>
      <c r="Z378" s="207">
        <v>0</v>
      </c>
      <c r="AA378" s="207">
        <v>0</v>
      </c>
      <c r="AB378" s="207">
        <v>0</v>
      </c>
      <c r="AC378" s="207">
        <v>0</v>
      </c>
      <c r="AD378" s="207">
        <v>0</v>
      </c>
      <c r="AE378" s="207">
        <v>0</v>
      </c>
      <c r="AF378" s="207">
        <v>0</v>
      </c>
      <c r="AG378" s="207">
        <v>0</v>
      </c>
      <c r="AH378" s="207">
        <v>0</v>
      </c>
      <c r="AI378" s="207">
        <v>0</v>
      </c>
      <c r="AJ378" s="208">
        <f t="shared" si="5"/>
        <v>0</v>
      </c>
      <c r="AM378" s="122"/>
    </row>
    <row r="379" spans="1:39" ht="20.100000000000001" hidden="1" customHeight="1" outlineLevel="2">
      <c r="A379" s="204">
        <v>1312</v>
      </c>
      <c r="B379" s="205" t="s">
        <v>1046</v>
      </c>
      <c r="C379" s="206" t="s">
        <v>14927</v>
      </c>
      <c r="D379" s="207">
        <v>0</v>
      </c>
      <c r="E379" s="207">
        <v>0</v>
      </c>
      <c r="F379" s="207">
        <v>0</v>
      </c>
      <c r="G379" s="207">
        <v>0</v>
      </c>
      <c r="H379" s="207">
        <v>0</v>
      </c>
      <c r="I379" s="207">
        <v>0</v>
      </c>
      <c r="J379" s="207">
        <v>0</v>
      </c>
      <c r="K379" s="207">
        <v>0</v>
      </c>
      <c r="L379" s="207">
        <v>0</v>
      </c>
      <c r="M379" s="207">
        <v>0</v>
      </c>
      <c r="N379" s="207">
        <v>0</v>
      </c>
      <c r="O379" s="207">
        <v>0</v>
      </c>
      <c r="P379" s="207">
        <v>0</v>
      </c>
      <c r="Q379" s="207">
        <v>0</v>
      </c>
      <c r="R379" s="207">
        <v>0</v>
      </c>
      <c r="S379" s="207">
        <v>0</v>
      </c>
      <c r="T379" s="207">
        <v>0</v>
      </c>
      <c r="U379" s="207">
        <v>0</v>
      </c>
      <c r="V379" s="207">
        <v>0</v>
      </c>
      <c r="W379" s="207">
        <v>0</v>
      </c>
      <c r="X379" s="207">
        <v>0</v>
      </c>
      <c r="Y379" s="207">
        <v>0</v>
      </c>
      <c r="Z379" s="207">
        <v>0</v>
      </c>
      <c r="AA379" s="207">
        <v>0</v>
      </c>
      <c r="AB379" s="207">
        <v>0</v>
      </c>
      <c r="AC379" s="207">
        <v>0</v>
      </c>
      <c r="AD379" s="207">
        <v>0</v>
      </c>
      <c r="AE379" s="207">
        <v>0</v>
      </c>
      <c r="AF379" s="207">
        <v>0</v>
      </c>
      <c r="AG379" s="207">
        <v>0</v>
      </c>
      <c r="AH379" s="207">
        <v>0</v>
      </c>
      <c r="AI379" s="207">
        <v>0</v>
      </c>
      <c r="AJ379" s="208">
        <f t="shared" si="5"/>
        <v>0</v>
      </c>
      <c r="AM379" s="122"/>
    </row>
    <row r="380" spans="1:39" ht="20.100000000000001" hidden="1" customHeight="1" outlineLevel="2">
      <c r="A380" s="204">
        <v>1313</v>
      </c>
      <c r="B380" s="205" t="s">
        <v>1047</v>
      </c>
      <c r="C380" s="206" t="s">
        <v>14927</v>
      </c>
      <c r="D380" s="207">
        <v>0</v>
      </c>
      <c r="E380" s="207">
        <v>0</v>
      </c>
      <c r="F380" s="207">
        <v>0</v>
      </c>
      <c r="G380" s="207">
        <v>0</v>
      </c>
      <c r="H380" s="207">
        <v>0</v>
      </c>
      <c r="I380" s="207">
        <v>0</v>
      </c>
      <c r="J380" s="207">
        <v>0</v>
      </c>
      <c r="K380" s="207">
        <v>0</v>
      </c>
      <c r="L380" s="207">
        <v>0</v>
      </c>
      <c r="M380" s="207">
        <v>0</v>
      </c>
      <c r="N380" s="207">
        <v>0</v>
      </c>
      <c r="O380" s="207">
        <v>0</v>
      </c>
      <c r="P380" s="207">
        <v>0</v>
      </c>
      <c r="Q380" s="207">
        <v>0</v>
      </c>
      <c r="R380" s="207">
        <v>0</v>
      </c>
      <c r="S380" s="207">
        <v>0</v>
      </c>
      <c r="T380" s="207">
        <v>0</v>
      </c>
      <c r="U380" s="207">
        <v>0</v>
      </c>
      <c r="V380" s="207">
        <v>0</v>
      </c>
      <c r="W380" s="207">
        <v>0</v>
      </c>
      <c r="X380" s="207">
        <v>0</v>
      </c>
      <c r="Y380" s="207">
        <v>0</v>
      </c>
      <c r="Z380" s="207">
        <v>0</v>
      </c>
      <c r="AA380" s="207">
        <v>0</v>
      </c>
      <c r="AB380" s="207">
        <v>0</v>
      </c>
      <c r="AC380" s="207">
        <v>0</v>
      </c>
      <c r="AD380" s="207">
        <v>0</v>
      </c>
      <c r="AE380" s="207">
        <v>0</v>
      </c>
      <c r="AF380" s="207">
        <v>0</v>
      </c>
      <c r="AG380" s="207">
        <v>0</v>
      </c>
      <c r="AH380" s="207">
        <v>0</v>
      </c>
      <c r="AI380" s="207">
        <v>0</v>
      </c>
      <c r="AJ380" s="208">
        <f t="shared" si="5"/>
        <v>0</v>
      </c>
      <c r="AM380" s="122"/>
    </row>
    <row r="381" spans="1:39" ht="20.100000000000001" hidden="1" customHeight="1" outlineLevel="2">
      <c r="A381" s="204">
        <v>1314</v>
      </c>
      <c r="B381" s="205" t="s">
        <v>1048</v>
      </c>
      <c r="C381" s="206" t="s">
        <v>14927</v>
      </c>
      <c r="D381" s="207">
        <v>0</v>
      </c>
      <c r="E381" s="207">
        <v>0</v>
      </c>
      <c r="F381" s="207">
        <v>0</v>
      </c>
      <c r="G381" s="207">
        <v>0</v>
      </c>
      <c r="H381" s="207">
        <v>0</v>
      </c>
      <c r="I381" s="207">
        <v>0</v>
      </c>
      <c r="J381" s="207">
        <v>0</v>
      </c>
      <c r="K381" s="207">
        <v>0</v>
      </c>
      <c r="L381" s="207">
        <v>0</v>
      </c>
      <c r="M381" s="207">
        <v>0</v>
      </c>
      <c r="N381" s="207">
        <v>0</v>
      </c>
      <c r="O381" s="207">
        <v>0</v>
      </c>
      <c r="P381" s="207">
        <v>0</v>
      </c>
      <c r="Q381" s="207">
        <v>0</v>
      </c>
      <c r="R381" s="207">
        <v>0</v>
      </c>
      <c r="S381" s="207">
        <v>0</v>
      </c>
      <c r="T381" s="207">
        <v>0</v>
      </c>
      <c r="U381" s="207">
        <v>0</v>
      </c>
      <c r="V381" s="207">
        <v>0</v>
      </c>
      <c r="W381" s="207">
        <v>0</v>
      </c>
      <c r="X381" s="207">
        <v>0</v>
      </c>
      <c r="Y381" s="207">
        <v>0</v>
      </c>
      <c r="Z381" s="207">
        <v>0</v>
      </c>
      <c r="AA381" s="207">
        <v>0</v>
      </c>
      <c r="AB381" s="207">
        <v>0</v>
      </c>
      <c r="AC381" s="207">
        <v>0</v>
      </c>
      <c r="AD381" s="207">
        <v>0</v>
      </c>
      <c r="AE381" s="207">
        <v>0</v>
      </c>
      <c r="AF381" s="207">
        <v>0</v>
      </c>
      <c r="AG381" s="207">
        <v>0</v>
      </c>
      <c r="AH381" s="207">
        <v>0</v>
      </c>
      <c r="AI381" s="207">
        <v>0</v>
      </c>
      <c r="AJ381" s="208">
        <f t="shared" si="5"/>
        <v>0</v>
      </c>
      <c r="AM381" s="122"/>
    </row>
    <row r="382" spans="1:39" ht="20.100000000000001" hidden="1" customHeight="1" outlineLevel="2">
      <c r="A382" s="204">
        <v>1315</v>
      </c>
      <c r="B382" s="205" t="s">
        <v>1049</v>
      </c>
      <c r="C382" s="206" t="s">
        <v>14927</v>
      </c>
      <c r="D382" s="207">
        <v>0</v>
      </c>
      <c r="E382" s="207">
        <v>0</v>
      </c>
      <c r="F382" s="207">
        <v>0</v>
      </c>
      <c r="G382" s="207">
        <v>0</v>
      </c>
      <c r="H382" s="207">
        <v>0</v>
      </c>
      <c r="I382" s="207">
        <v>0</v>
      </c>
      <c r="J382" s="207">
        <v>0</v>
      </c>
      <c r="K382" s="207">
        <v>0</v>
      </c>
      <c r="L382" s="207">
        <v>0</v>
      </c>
      <c r="M382" s="207">
        <v>0</v>
      </c>
      <c r="N382" s="207">
        <v>0</v>
      </c>
      <c r="O382" s="207">
        <v>0</v>
      </c>
      <c r="P382" s="207">
        <v>0</v>
      </c>
      <c r="Q382" s="207">
        <v>0</v>
      </c>
      <c r="R382" s="207">
        <v>0</v>
      </c>
      <c r="S382" s="207">
        <v>0</v>
      </c>
      <c r="T382" s="207">
        <v>0</v>
      </c>
      <c r="U382" s="207">
        <v>0</v>
      </c>
      <c r="V382" s="207">
        <v>0</v>
      </c>
      <c r="W382" s="207">
        <v>0</v>
      </c>
      <c r="X382" s="207">
        <v>0</v>
      </c>
      <c r="Y382" s="207">
        <v>0</v>
      </c>
      <c r="Z382" s="207">
        <v>0</v>
      </c>
      <c r="AA382" s="207">
        <v>0</v>
      </c>
      <c r="AB382" s="207">
        <v>0</v>
      </c>
      <c r="AC382" s="207">
        <v>0</v>
      </c>
      <c r="AD382" s="207">
        <v>0</v>
      </c>
      <c r="AE382" s="207">
        <v>0</v>
      </c>
      <c r="AF382" s="207">
        <v>0</v>
      </c>
      <c r="AG382" s="207">
        <v>0</v>
      </c>
      <c r="AH382" s="207">
        <v>0</v>
      </c>
      <c r="AI382" s="207">
        <v>0</v>
      </c>
      <c r="AJ382" s="208">
        <f t="shared" si="5"/>
        <v>0</v>
      </c>
      <c r="AM382" s="122"/>
    </row>
    <row r="383" spans="1:39" ht="20.100000000000001" hidden="1" customHeight="1" outlineLevel="2">
      <c r="A383" s="204">
        <v>1316</v>
      </c>
      <c r="B383" s="205" t="s">
        <v>1050</v>
      </c>
      <c r="C383" s="206" t="s">
        <v>14927</v>
      </c>
      <c r="D383" s="207">
        <v>0</v>
      </c>
      <c r="E383" s="207">
        <v>0</v>
      </c>
      <c r="F383" s="207">
        <v>0</v>
      </c>
      <c r="G383" s="207">
        <v>0</v>
      </c>
      <c r="H383" s="207">
        <v>0</v>
      </c>
      <c r="I383" s="207">
        <v>0</v>
      </c>
      <c r="J383" s="207">
        <v>0</v>
      </c>
      <c r="K383" s="207">
        <v>0</v>
      </c>
      <c r="L383" s="207">
        <v>0</v>
      </c>
      <c r="M383" s="207">
        <v>0</v>
      </c>
      <c r="N383" s="207">
        <v>0</v>
      </c>
      <c r="O383" s="207">
        <v>0</v>
      </c>
      <c r="P383" s="207">
        <v>0</v>
      </c>
      <c r="Q383" s="207">
        <v>0</v>
      </c>
      <c r="R383" s="207">
        <v>0</v>
      </c>
      <c r="S383" s="207">
        <v>0</v>
      </c>
      <c r="T383" s="207">
        <v>0</v>
      </c>
      <c r="U383" s="207">
        <v>0</v>
      </c>
      <c r="V383" s="207">
        <v>0</v>
      </c>
      <c r="W383" s="207">
        <v>0</v>
      </c>
      <c r="X383" s="207">
        <v>0</v>
      </c>
      <c r="Y383" s="207">
        <v>0</v>
      </c>
      <c r="Z383" s="207">
        <v>0</v>
      </c>
      <c r="AA383" s="207">
        <v>0</v>
      </c>
      <c r="AB383" s="207">
        <v>0</v>
      </c>
      <c r="AC383" s="207">
        <v>0</v>
      </c>
      <c r="AD383" s="207">
        <v>0</v>
      </c>
      <c r="AE383" s="207">
        <v>0</v>
      </c>
      <c r="AF383" s="207">
        <v>0</v>
      </c>
      <c r="AG383" s="207">
        <v>0</v>
      </c>
      <c r="AH383" s="207">
        <v>0</v>
      </c>
      <c r="AI383" s="207">
        <v>0</v>
      </c>
      <c r="AJ383" s="208">
        <f t="shared" si="5"/>
        <v>0</v>
      </c>
      <c r="AM383" s="122"/>
    </row>
    <row r="384" spans="1:39" ht="20.100000000000001" hidden="1" customHeight="1" outlineLevel="2">
      <c r="A384" s="204">
        <v>1317</v>
      </c>
      <c r="B384" s="205" t="s">
        <v>1051</v>
      </c>
      <c r="C384" s="206" t="s">
        <v>14927</v>
      </c>
      <c r="D384" s="207">
        <v>0</v>
      </c>
      <c r="E384" s="207">
        <v>0</v>
      </c>
      <c r="F384" s="207">
        <v>0</v>
      </c>
      <c r="G384" s="207">
        <v>0</v>
      </c>
      <c r="H384" s="207">
        <v>0</v>
      </c>
      <c r="I384" s="207">
        <v>0</v>
      </c>
      <c r="J384" s="207">
        <v>0</v>
      </c>
      <c r="K384" s="207">
        <v>0</v>
      </c>
      <c r="L384" s="207">
        <v>0</v>
      </c>
      <c r="M384" s="207">
        <v>0</v>
      </c>
      <c r="N384" s="207">
        <v>0</v>
      </c>
      <c r="O384" s="207">
        <v>0</v>
      </c>
      <c r="P384" s="207">
        <v>0</v>
      </c>
      <c r="Q384" s="207">
        <v>0</v>
      </c>
      <c r="R384" s="207">
        <v>0</v>
      </c>
      <c r="S384" s="207">
        <v>0</v>
      </c>
      <c r="T384" s="207">
        <v>0</v>
      </c>
      <c r="U384" s="207">
        <v>0</v>
      </c>
      <c r="V384" s="207">
        <v>0</v>
      </c>
      <c r="W384" s="207">
        <v>0</v>
      </c>
      <c r="X384" s="207">
        <v>0</v>
      </c>
      <c r="Y384" s="207">
        <v>0</v>
      </c>
      <c r="Z384" s="207">
        <v>0</v>
      </c>
      <c r="AA384" s="207">
        <v>0</v>
      </c>
      <c r="AB384" s="207">
        <v>0</v>
      </c>
      <c r="AC384" s="207">
        <v>0</v>
      </c>
      <c r="AD384" s="207">
        <v>0</v>
      </c>
      <c r="AE384" s="207">
        <v>0</v>
      </c>
      <c r="AF384" s="207">
        <v>0</v>
      </c>
      <c r="AG384" s="207">
        <v>0</v>
      </c>
      <c r="AH384" s="207">
        <v>0</v>
      </c>
      <c r="AI384" s="207">
        <v>0</v>
      </c>
      <c r="AJ384" s="208">
        <f t="shared" si="5"/>
        <v>0</v>
      </c>
      <c r="AM384" s="122"/>
    </row>
    <row r="385" spans="1:39" ht="20.100000000000001" hidden="1" customHeight="1" outlineLevel="2">
      <c r="A385" s="204">
        <v>1318</v>
      </c>
      <c r="B385" s="205" t="s">
        <v>1052</v>
      </c>
      <c r="C385" s="206" t="s">
        <v>14927</v>
      </c>
      <c r="D385" s="207">
        <v>0</v>
      </c>
      <c r="E385" s="207">
        <v>0</v>
      </c>
      <c r="F385" s="207">
        <v>0</v>
      </c>
      <c r="G385" s="207">
        <v>0</v>
      </c>
      <c r="H385" s="207">
        <v>0</v>
      </c>
      <c r="I385" s="207">
        <v>0</v>
      </c>
      <c r="J385" s="207">
        <v>0</v>
      </c>
      <c r="K385" s="207">
        <v>0</v>
      </c>
      <c r="L385" s="207">
        <v>0</v>
      </c>
      <c r="M385" s="207">
        <v>0</v>
      </c>
      <c r="N385" s="207">
        <v>0</v>
      </c>
      <c r="O385" s="207">
        <v>0</v>
      </c>
      <c r="P385" s="207">
        <v>0</v>
      </c>
      <c r="Q385" s="207">
        <v>0</v>
      </c>
      <c r="R385" s="207">
        <v>0</v>
      </c>
      <c r="S385" s="207">
        <v>0</v>
      </c>
      <c r="T385" s="207">
        <v>0</v>
      </c>
      <c r="U385" s="207">
        <v>0</v>
      </c>
      <c r="V385" s="207">
        <v>0</v>
      </c>
      <c r="W385" s="207">
        <v>0</v>
      </c>
      <c r="X385" s="207">
        <v>0</v>
      </c>
      <c r="Y385" s="207">
        <v>0</v>
      </c>
      <c r="Z385" s="207">
        <v>0</v>
      </c>
      <c r="AA385" s="207">
        <v>0</v>
      </c>
      <c r="AB385" s="207">
        <v>0</v>
      </c>
      <c r="AC385" s="207">
        <v>0</v>
      </c>
      <c r="AD385" s="207">
        <v>0</v>
      </c>
      <c r="AE385" s="207">
        <v>0</v>
      </c>
      <c r="AF385" s="207">
        <v>0</v>
      </c>
      <c r="AG385" s="207">
        <v>0</v>
      </c>
      <c r="AH385" s="207">
        <v>0</v>
      </c>
      <c r="AI385" s="207">
        <v>0</v>
      </c>
      <c r="AJ385" s="208">
        <f t="shared" si="5"/>
        <v>0</v>
      </c>
      <c r="AM385" s="122"/>
    </row>
    <row r="386" spans="1:39" ht="20.100000000000001" hidden="1" customHeight="1" outlineLevel="2">
      <c r="A386" s="204">
        <v>1319</v>
      </c>
      <c r="B386" s="205" t="s">
        <v>411</v>
      </c>
      <c r="C386" s="206" t="s">
        <v>14927</v>
      </c>
      <c r="D386" s="207">
        <v>0</v>
      </c>
      <c r="E386" s="207">
        <v>0</v>
      </c>
      <c r="F386" s="207">
        <v>0</v>
      </c>
      <c r="G386" s="207">
        <v>0</v>
      </c>
      <c r="H386" s="207">
        <v>0</v>
      </c>
      <c r="I386" s="207">
        <v>0</v>
      </c>
      <c r="J386" s="207">
        <v>0</v>
      </c>
      <c r="K386" s="207">
        <v>0</v>
      </c>
      <c r="L386" s="207">
        <v>0</v>
      </c>
      <c r="M386" s="207">
        <v>0</v>
      </c>
      <c r="N386" s="207">
        <v>0</v>
      </c>
      <c r="O386" s="207">
        <v>0</v>
      </c>
      <c r="P386" s="207">
        <v>0</v>
      </c>
      <c r="Q386" s="207">
        <v>0</v>
      </c>
      <c r="R386" s="207">
        <v>0</v>
      </c>
      <c r="S386" s="207">
        <v>0</v>
      </c>
      <c r="T386" s="207">
        <v>0</v>
      </c>
      <c r="U386" s="207">
        <v>0</v>
      </c>
      <c r="V386" s="207">
        <v>0</v>
      </c>
      <c r="W386" s="207">
        <v>0</v>
      </c>
      <c r="X386" s="207">
        <v>0</v>
      </c>
      <c r="Y386" s="207">
        <v>0</v>
      </c>
      <c r="Z386" s="207">
        <v>0</v>
      </c>
      <c r="AA386" s="207">
        <v>0</v>
      </c>
      <c r="AB386" s="207">
        <v>0</v>
      </c>
      <c r="AC386" s="207">
        <v>0</v>
      </c>
      <c r="AD386" s="207">
        <v>0</v>
      </c>
      <c r="AE386" s="207">
        <v>0</v>
      </c>
      <c r="AF386" s="207">
        <v>0</v>
      </c>
      <c r="AG386" s="207">
        <v>0</v>
      </c>
      <c r="AH386" s="207">
        <v>0</v>
      </c>
      <c r="AI386" s="207">
        <v>0</v>
      </c>
      <c r="AJ386" s="208">
        <f t="shared" si="5"/>
        <v>0</v>
      </c>
      <c r="AM386" s="122"/>
    </row>
    <row r="387" spans="1:39" ht="20.100000000000001" hidden="1" customHeight="1" outlineLevel="2">
      <c r="A387" s="204">
        <v>1320</v>
      </c>
      <c r="B387" s="205" t="s">
        <v>1053</v>
      </c>
      <c r="C387" s="206" t="s">
        <v>14927</v>
      </c>
      <c r="D387" s="207">
        <v>0</v>
      </c>
      <c r="E387" s="207">
        <v>0</v>
      </c>
      <c r="F387" s="207">
        <v>0</v>
      </c>
      <c r="G387" s="207">
        <v>0</v>
      </c>
      <c r="H387" s="207">
        <v>0</v>
      </c>
      <c r="I387" s="207">
        <v>50</v>
      </c>
      <c r="J387" s="207">
        <v>0</v>
      </c>
      <c r="K387" s="207">
        <v>0</v>
      </c>
      <c r="L387" s="207">
        <v>0</v>
      </c>
      <c r="M387" s="207">
        <v>0</v>
      </c>
      <c r="N387" s="207">
        <v>348</v>
      </c>
      <c r="O387" s="207">
        <v>0</v>
      </c>
      <c r="P387" s="207">
        <v>0</v>
      </c>
      <c r="Q387" s="207">
        <v>0</v>
      </c>
      <c r="R387" s="207">
        <v>0</v>
      </c>
      <c r="S387" s="207">
        <v>0</v>
      </c>
      <c r="T387" s="207">
        <v>0</v>
      </c>
      <c r="U387" s="207">
        <v>0</v>
      </c>
      <c r="V387" s="207">
        <v>0</v>
      </c>
      <c r="W387" s="207">
        <v>0</v>
      </c>
      <c r="X387" s="207">
        <v>0</v>
      </c>
      <c r="Y387" s="207">
        <v>0</v>
      </c>
      <c r="Z387" s="207">
        <v>0</v>
      </c>
      <c r="AA387" s="207">
        <v>0</v>
      </c>
      <c r="AB387" s="207">
        <v>0</v>
      </c>
      <c r="AC387" s="207">
        <v>0</v>
      </c>
      <c r="AD387" s="207">
        <v>0</v>
      </c>
      <c r="AE387" s="207">
        <v>0</v>
      </c>
      <c r="AF387" s="207">
        <v>0</v>
      </c>
      <c r="AG387" s="207">
        <v>0</v>
      </c>
      <c r="AH387" s="207">
        <v>0</v>
      </c>
      <c r="AI387" s="207">
        <v>0</v>
      </c>
      <c r="AJ387" s="208">
        <f t="shared" si="5"/>
        <v>398</v>
      </c>
      <c r="AM387" s="122"/>
    </row>
    <row r="388" spans="1:39" ht="20.100000000000001" hidden="1" customHeight="1" outlineLevel="2">
      <c r="A388" s="204">
        <v>1321</v>
      </c>
      <c r="B388" s="205" t="s">
        <v>1054</v>
      </c>
      <c r="C388" s="206" t="s">
        <v>14927</v>
      </c>
      <c r="D388" s="207">
        <v>0</v>
      </c>
      <c r="E388" s="207">
        <v>0</v>
      </c>
      <c r="F388" s="207">
        <v>0</v>
      </c>
      <c r="G388" s="207">
        <v>0</v>
      </c>
      <c r="H388" s="207">
        <v>0</v>
      </c>
      <c r="I388" s="207">
        <v>0</v>
      </c>
      <c r="J388" s="207">
        <v>0</v>
      </c>
      <c r="K388" s="207">
        <v>0</v>
      </c>
      <c r="L388" s="207">
        <v>0</v>
      </c>
      <c r="M388" s="207">
        <v>0</v>
      </c>
      <c r="N388" s="207">
        <v>0</v>
      </c>
      <c r="O388" s="207">
        <v>0</v>
      </c>
      <c r="P388" s="207">
        <v>0</v>
      </c>
      <c r="Q388" s="207">
        <v>0</v>
      </c>
      <c r="R388" s="207">
        <v>0</v>
      </c>
      <c r="S388" s="207">
        <v>0</v>
      </c>
      <c r="T388" s="207">
        <v>0</v>
      </c>
      <c r="U388" s="207">
        <v>0</v>
      </c>
      <c r="V388" s="207">
        <v>0</v>
      </c>
      <c r="W388" s="207">
        <v>0</v>
      </c>
      <c r="X388" s="207">
        <v>0</v>
      </c>
      <c r="Y388" s="207">
        <v>0</v>
      </c>
      <c r="Z388" s="207">
        <v>0</v>
      </c>
      <c r="AA388" s="207">
        <v>0</v>
      </c>
      <c r="AB388" s="207">
        <v>0</v>
      </c>
      <c r="AC388" s="207">
        <v>0</v>
      </c>
      <c r="AD388" s="207">
        <v>0</v>
      </c>
      <c r="AE388" s="207">
        <v>0</v>
      </c>
      <c r="AF388" s="207">
        <v>0</v>
      </c>
      <c r="AG388" s="207">
        <v>0</v>
      </c>
      <c r="AH388" s="207">
        <v>0</v>
      </c>
      <c r="AI388" s="207">
        <v>0</v>
      </c>
      <c r="AJ388" s="208">
        <f t="shared" si="5"/>
        <v>0</v>
      </c>
      <c r="AM388" s="122"/>
    </row>
    <row r="389" spans="1:39" ht="20.100000000000001" hidden="1" customHeight="1" outlineLevel="2">
      <c r="A389" s="204">
        <v>1322</v>
      </c>
      <c r="B389" s="205" t="s">
        <v>1055</v>
      </c>
      <c r="C389" s="206" t="s">
        <v>14927</v>
      </c>
      <c r="D389" s="207">
        <v>0</v>
      </c>
      <c r="E389" s="207">
        <v>0</v>
      </c>
      <c r="F389" s="207">
        <v>0</v>
      </c>
      <c r="G389" s="207">
        <v>0</v>
      </c>
      <c r="H389" s="207">
        <v>0</v>
      </c>
      <c r="I389" s="207">
        <v>0</v>
      </c>
      <c r="J389" s="207">
        <v>0</v>
      </c>
      <c r="K389" s="207">
        <v>0</v>
      </c>
      <c r="L389" s="207">
        <v>0</v>
      </c>
      <c r="M389" s="207">
        <v>0</v>
      </c>
      <c r="N389" s="207">
        <v>0</v>
      </c>
      <c r="O389" s="207">
        <v>0</v>
      </c>
      <c r="P389" s="207">
        <v>0</v>
      </c>
      <c r="Q389" s="207">
        <v>0</v>
      </c>
      <c r="R389" s="207">
        <v>0</v>
      </c>
      <c r="S389" s="207">
        <v>0</v>
      </c>
      <c r="T389" s="207">
        <v>0</v>
      </c>
      <c r="U389" s="207">
        <v>0</v>
      </c>
      <c r="V389" s="207">
        <v>0</v>
      </c>
      <c r="W389" s="207">
        <v>0</v>
      </c>
      <c r="X389" s="207">
        <v>0</v>
      </c>
      <c r="Y389" s="207">
        <v>0</v>
      </c>
      <c r="Z389" s="207">
        <v>0</v>
      </c>
      <c r="AA389" s="207">
        <v>0</v>
      </c>
      <c r="AB389" s="207">
        <v>0</v>
      </c>
      <c r="AC389" s="207">
        <v>0</v>
      </c>
      <c r="AD389" s="207">
        <v>0</v>
      </c>
      <c r="AE389" s="207">
        <v>0</v>
      </c>
      <c r="AF389" s="207">
        <v>0</v>
      </c>
      <c r="AG389" s="207">
        <v>0</v>
      </c>
      <c r="AH389" s="207">
        <v>0</v>
      </c>
      <c r="AI389" s="207">
        <v>0</v>
      </c>
      <c r="AJ389" s="208">
        <f t="shared" si="5"/>
        <v>0</v>
      </c>
      <c r="AM389" s="122"/>
    </row>
    <row r="390" spans="1:39" ht="20.100000000000001" hidden="1" customHeight="1" outlineLevel="2">
      <c r="A390" s="204">
        <v>1323</v>
      </c>
      <c r="B390" s="205" t="s">
        <v>1056</v>
      </c>
      <c r="C390" s="206" t="s">
        <v>14927</v>
      </c>
      <c r="D390" s="207">
        <v>0</v>
      </c>
      <c r="E390" s="207">
        <v>0</v>
      </c>
      <c r="F390" s="207">
        <v>0</v>
      </c>
      <c r="G390" s="207">
        <v>0</v>
      </c>
      <c r="H390" s="207">
        <v>0</v>
      </c>
      <c r="I390" s="207">
        <v>0</v>
      </c>
      <c r="J390" s="207">
        <v>0</v>
      </c>
      <c r="K390" s="207">
        <v>0</v>
      </c>
      <c r="L390" s="207">
        <v>0</v>
      </c>
      <c r="M390" s="207">
        <v>0</v>
      </c>
      <c r="N390" s="207">
        <v>0</v>
      </c>
      <c r="O390" s="207">
        <v>0</v>
      </c>
      <c r="P390" s="207">
        <v>0</v>
      </c>
      <c r="Q390" s="207">
        <v>0</v>
      </c>
      <c r="R390" s="207">
        <v>0</v>
      </c>
      <c r="S390" s="207">
        <v>0</v>
      </c>
      <c r="T390" s="207">
        <v>0</v>
      </c>
      <c r="U390" s="207">
        <v>0</v>
      </c>
      <c r="V390" s="207">
        <v>0</v>
      </c>
      <c r="W390" s="207">
        <v>0</v>
      </c>
      <c r="X390" s="207">
        <v>0</v>
      </c>
      <c r="Y390" s="207">
        <v>0</v>
      </c>
      <c r="Z390" s="207">
        <v>0</v>
      </c>
      <c r="AA390" s="207">
        <v>0</v>
      </c>
      <c r="AB390" s="207">
        <v>0</v>
      </c>
      <c r="AC390" s="207">
        <v>0</v>
      </c>
      <c r="AD390" s="207">
        <v>0</v>
      </c>
      <c r="AE390" s="207">
        <v>0</v>
      </c>
      <c r="AF390" s="207">
        <v>0</v>
      </c>
      <c r="AG390" s="207">
        <v>0</v>
      </c>
      <c r="AH390" s="207">
        <v>0</v>
      </c>
      <c r="AI390" s="207">
        <v>0</v>
      </c>
      <c r="AJ390" s="208">
        <f t="shared" si="5"/>
        <v>0</v>
      </c>
      <c r="AM390" s="122"/>
    </row>
    <row r="391" spans="1:39" ht="20.100000000000001" hidden="1" customHeight="1" outlineLevel="2">
      <c r="A391" s="204">
        <v>1324</v>
      </c>
      <c r="B391" s="205" t="s">
        <v>1057</v>
      </c>
      <c r="C391" s="206" t="s">
        <v>14927</v>
      </c>
      <c r="D391" s="207">
        <v>0</v>
      </c>
      <c r="E391" s="207">
        <v>0</v>
      </c>
      <c r="F391" s="207">
        <v>0</v>
      </c>
      <c r="G391" s="207">
        <v>0</v>
      </c>
      <c r="H391" s="207">
        <v>0</v>
      </c>
      <c r="I391" s="207">
        <v>0</v>
      </c>
      <c r="J391" s="207">
        <v>0</v>
      </c>
      <c r="K391" s="207">
        <v>0</v>
      </c>
      <c r="L391" s="207">
        <v>0</v>
      </c>
      <c r="M391" s="207">
        <v>0</v>
      </c>
      <c r="N391" s="207">
        <v>0</v>
      </c>
      <c r="O391" s="207">
        <v>0</v>
      </c>
      <c r="P391" s="207">
        <v>0</v>
      </c>
      <c r="Q391" s="207">
        <v>0</v>
      </c>
      <c r="R391" s="207">
        <v>0</v>
      </c>
      <c r="S391" s="207">
        <v>0</v>
      </c>
      <c r="T391" s="207">
        <v>0</v>
      </c>
      <c r="U391" s="207">
        <v>0</v>
      </c>
      <c r="V391" s="207">
        <v>0</v>
      </c>
      <c r="W391" s="207">
        <v>0</v>
      </c>
      <c r="X391" s="207">
        <v>0</v>
      </c>
      <c r="Y391" s="207">
        <v>0</v>
      </c>
      <c r="Z391" s="207">
        <v>0</v>
      </c>
      <c r="AA391" s="207">
        <v>0</v>
      </c>
      <c r="AB391" s="207">
        <v>0</v>
      </c>
      <c r="AC391" s="207">
        <v>0</v>
      </c>
      <c r="AD391" s="207">
        <v>0</v>
      </c>
      <c r="AE391" s="207">
        <v>0</v>
      </c>
      <c r="AF391" s="207">
        <v>0</v>
      </c>
      <c r="AG391" s="207">
        <v>0</v>
      </c>
      <c r="AH391" s="207">
        <v>0</v>
      </c>
      <c r="AI391" s="207">
        <v>0</v>
      </c>
      <c r="AJ391" s="208">
        <f t="shared" si="5"/>
        <v>0</v>
      </c>
      <c r="AM391" s="122"/>
    </row>
    <row r="392" spans="1:39" ht="20.100000000000001" hidden="1" customHeight="1" outlineLevel="2">
      <c r="A392" s="204">
        <v>1325</v>
      </c>
      <c r="B392" s="205" t="s">
        <v>1058</v>
      </c>
      <c r="C392" s="206" t="s">
        <v>14927</v>
      </c>
      <c r="D392" s="207">
        <v>0</v>
      </c>
      <c r="E392" s="207">
        <v>0</v>
      </c>
      <c r="F392" s="207">
        <v>0</v>
      </c>
      <c r="G392" s="207">
        <v>0</v>
      </c>
      <c r="H392" s="207">
        <v>0</v>
      </c>
      <c r="I392" s="207">
        <v>0</v>
      </c>
      <c r="J392" s="207">
        <v>0</v>
      </c>
      <c r="K392" s="207">
        <v>0</v>
      </c>
      <c r="L392" s="207">
        <v>0</v>
      </c>
      <c r="M392" s="207">
        <v>0</v>
      </c>
      <c r="N392" s="207">
        <v>0</v>
      </c>
      <c r="O392" s="207">
        <v>0</v>
      </c>
      <c r="P392" s="207">
        <v>0</v>
      </c>
      <c r="Q392" s="207">
        <v>0</v>
      </c>
      <c r="R392" s="207">
        <v>0</v>
      </c>
      <c r="S392" s="207">
        <v>0</v>
      </c>
      <c r="T392" s="207">
        <v>0</v>
      </c>
      <c r="U392" s="207">
        <v>0</v>
      </c>
      <c r="V392" s="207">
        <v>0</v>
      </c>
      <c r="W392" s="207">
        <v>0</v>
      </c>
      <c r="X392" s="207">
        <v>0</v>
      </c>
      <c r="Y392" s="207">
        <v>0</v>
      </c>
      <c r="Z392" s="207">
        <v>0</v>
      </c>
      <c r="AA392" s="207">
        <v>0</v>
      </c>
      <c r="AB392" s="207">
        <v>0</v>
      </c>
      <c r="AC392" s="207">
        <v>0</v>
      </c>
      <c r="AD392" s="207">
        <v>0</v>
      </c>
      <c r="AE392" s="207">
        <v>0</v>
      </c>
      <c r="AF392" s="207">
        <v>0</v>
      </c>
      <c r="AG392" s="207">
        <v>0</v>
      </c>
      <c r="AH392" s="207">
        <v>0</v>
      </c>
      <c r="AI392" s="207">
        <v>0</v>
      </c>
      <c r="AJ392" s="208">
        <f t="shared" si="5"/>
        <v>0</v>
      </c>
      <c r="AM392" s="122"/>
    </row>
    <row r="393" spans="1:39" ht="20.100000000000001" hidden="1" customHeight="1" outlineLevel="2">
      <c r="A393" s="204">
        <v>1326</v>
      </c>
      <c r="B393" s="205" t="s">
        <v>1059</v>
      </c>
      <c r="C393" s="206" t="s">
        <v>14927</v>
      </c>
      <c r="D393" s="207">
        <v>0</v>
      </c>
      <c r="E393" s="207">
        <v>0</v>
      </c>
      <c r="F393" s="207">
        <v>0</v>
      </c>
      <c r="G393" s="207">
        <v>0</v>
      </c>
      <c r="H393" s="207">
        <v>0</v>
      </c>
      <c r="I393" s="207">
        <v>0</v>
      </c>
      <c r="J393" s="207">
        <v>0</v>
      </c>
      <c r="K393" s="207">
        <v>0</v>
      </c>
      <c r="L393" s="207">
        <v>0</v>
      </c>
      <c r="M393" s="207">
        <v>0</v>
      </c>
      <c r="N393" s="207">
        <v>0</v>
      </c>
      <c r="O393" s="207">
        <v>0</v>
      </c>
      <c r="P393" s="207">
        <v>0</v>
      </c>
      <c r="Q393" s="207">
        <v>0</v>
      </c>
      <c r="R393" s="207">
        <v>0</v>
      </c>
      <c r="S393" s="207">
        <v>0</v>
      </c>
      <c r="T393" s="207">
        <v>0</v>
      </c>
      <c r="U393" s="207">
        <v>0</v>
      </c>
      <c r="V393" s="207">
        <v>0</v>
      </c>
      <c r="W393" s="207">
        <v>0</v>
      </c>
      <c r="X393" s="207">
        <v>0</v>
      </c>
      <c r="Y393" s="207">
        <v>0</v>
      </c>
      <c r="Z393" s="207">
        <v>0</v>
      </c>
      <c r="AA393" s="207">
        <v>0</v>
      </c>
      <c r="AB393" s="207">
        <v>0</v>
      </c>
      <c r="AC393" s="207">
        <v>0</v>
      </c>
      <c r="AD393" s="207">
        <v>0</v>
      </c>
      <c r="AE393" s="207">
        <v>0</v>
      </c>
      <c r="AF393" s="207">
        <v>0</v>
      </c>
      <c r="AG393" s="207">
        <v>0</v>
      </c>
      <c r="AH393" s="207">
        <v>0</v>
      </c>
      <c r="AI393" s="207">
        <v>0</v>
      </c>
      <c r="AJ393" s="208">
        <f t="shared" si="5"/>
        <v>0</v>
      </c>
      <c r="AM393" s="122"/>
    </row>
    <row r="394" spans="1:39" ht="20.100000000000001" hidden="1" customHeight="1" outlineLevel="2">
      <c r="A394" s="204">
        <v>1327</v>
      </c>
      <c r="B394" s="205" t="s">
        <v>1060</v>
      </c>
      <c r="C394" s="206" t="s">
        <v>14927</v>
      </c>
      <c r="D394" s="207">
        <v>0</v>
      </c>
      <c r="E394" s="207">
        <v>0</v>
      </c>
      <c r="F394" s="207">
        <v>0</v>
      </c>
      <c r="G394" s="207">
        <v>0</v>
      </c>
      <c r="H394" s="207">
        <v>0</v>
      </c>
      <c r="I394" s="207">
        <v>0</v>
      </c>
      <c r="J394" s="207">
        <v>0</v>
      </c>
      <c r="K394" s="207">
        <v>0</v>
      </c>
      <c r="L394" s="207">
        <v>0</v>
      </c>
      <c r="M394" s="207">
        <v>0</v>
      </c>
      <c r="N394" s="207">
        <v>0</v>
      </c>
      <c r="O394" s="207">
        <v>0</v>
      </c>
      <c r="P394" s="207">
        <v>0</v>
      </c>
      <c r="Q394" s="207">
        <v>0</v>
      </c>
      <c r="R394" s="207">
        <v>0</v>
      </c>
      <c r="S394" s="207">
        <v>0</v>
      </c>
      <c r="T394" s="207">
        <v>0</v>
      </c>
      <c r="U394" s="207">
        <v>0</v>
      </c>
      <c r="V394" s="207">
        <v>0</v>
      </c>
      <c r="W394" s="207">
        <v>0</v>
      </c>
      <c r="X394" s="207">
        <v>0</v>
      </c>
      <c r="Y394" s="207">
        <v>0</v>
      </c>
      <c r="Z394" s="207">
        <v>0</v>
      </c>
      <c r="AA394" s="207">
        <v>0</v>
      </c>
      <c r="AB394" s="207">
        <v>0</v>
      </c>
      <c r="AC394" s="207">
        <v>0</v>
      </c>
      <c r="AD394" s="207">
        <v>0</v>
      </c>
      <c r="AE394" s="207">
        <v>0</v>
      </c>
      <c r="AF394" s="207">
        <v>0</v>
      </c>
      <c r="AG394" s="207">
        <v>0</v>
      </c>
      <c r="AH394" s="207">
        <v>0</v>
      </c>
      <c r="AI394" s="207">
        <v>0</v>
      </c>
      <c r="AJ394" s="208">
        <f t="shared" si="5"/>
        <v>0</v>
      </c>
      <c r="AM394" s="122"/>
    </row>
    <row r="395" spans="1:39" ht="20.100000000000001" hidden="1" customHeight="1" outlineLevel="2">
      <c r="A395" s="204">
        <v>1328</v>
      </c>
      <c r="B395" s="205" t="s">
        <v>1061</v>
      </c>
      <c r="C395" s="206" t="s">
        <v>14927</v>
      </c>
      <c r="D395" s="207">
        <v>0</v>
      </c>
      <c r="E395" s="207">
        <v>0</v>
      </c>
      <c r="F395" s="207">
        <v>0</v>
      </c>
      <c r="G395" s="207">
        <v>0</v>
      </c>
      <c r="H395" s="207">
        <v>0</v>
      </c>
      <c r="I395" s="207">
        <v>0</v>
      </c>
      <c r="J395" s="207">
        <v>0</v>
      </c>
      <c r="K395" s="207">
        <v>0</v>
      </c>
      <c r="L395" s="207">
        <v>0</v>
      </c>
      <c r="M395" s="207">
        <v>0</v>
      </c>
      <c r="N395" s="207">
        <v>0</v>
      </c>
      <c r="O395" s="207">
        <v>0</v>
      </c>
      <c r="P395" s="207">
        <v>0</v>
      </c>
      <c r="Q395" s="207">
        <v>0</v>
      </c>
      <c r="R395" s="207">
        <v>0</v>
      </c>
      <c r="S395" s="207">
        <v>0</v>
      </c>
      <c r="T395" s="207">
        <v>0</v>
      </c>
      <c r="U395" s="207">
        <v>0</v>
      </c>
      <c r="V395" s="207">
        <v>0</v>
      </c>
      <c r="W395" s="207">
        <v>0</v>
      </c>
      <c r="X395" s="207">
        <v>0</v>
      </c>
      <c r="Y395" s="207">
        <v>0</v>
      </c>
      <c r="Z395" s="207">
        <v>0</v>
      </c>
      <c r="AA395" s="207">
        <v>0</v>
      </c>
      <c r="AB395" s="207">
        <v>0</v>
      </c>
      <c r="AC395" s="207">
        <v>0</v>
      </c>
      <c r="AD395" s="207">
        <v>0</v>
      </c>
      <c r="AE395" s="207">
        <v>0</v>
      </c>
      <c r="AF395" s="207">
        <v>0</v>
      </c>
      <c r="AG395" s="207">
        <v>0</v>
      </c>
      <c r="AH395" s="207">
        <v>0</v>
      </c>
      <c r="AI395" s="207">
        <v>0</v>
      </c>
      <c r="AJ395" s="208">
        <f t="shared" si="5"/>
        <v>0</v>
      </c>
      <c r="AM395" s="122"/>
    </row>
    <row r="396" spans="1:39" ht="20.100000000000001" hidden="1" customHeight="1" outlineLevel="2">
      <c r="A396" s="204">
        <v>1329</v>
      </c>
      <c r="B396" s="205" t="s">
        <v>1062</v>
      </c>
      <c r="C396" s="206" t="s">
        <v>14927</v>
      </c>
      <c r="D396" s="207">
        <v>0</v>
      </c>
      <c r="E396" s="207">
        <v>0</v>
      </c>
      <c r="F396" s="207">
        <v>0</v>
      </c>
      <c r="G396" s="207">
        <v>0</v>
      </c>
      <c r="H396" s="207">
        <v>0</v>
      </c>
      <c r="I396" s="207">
        <v>0</v>
      </c>
      <c r="J396" s="207">
        <v>0</v>
      </c>
      <c r="K396" s="207">
        <v>0</v>
      </c>
      <c r="L396" s="207">
        <v>0</v>
      </c>
      <c r="M396" s="207">
        <v>0</v>
      </c>
      <c r="N396" s="207">
        <v>0</v>
      </c>
      <c r="O396" s="207">
        <v>0</v>
      </c>
      <c r="P396" s="207">
        <v>0</v>
      </c>
      <c r="Q396" s="207">
        <v>0</v>
      </c>
      <c r="R396" s="207">
        <v>0</v>
      </c>
      <c r="S396" s="207">
        <v>0</v>
      </c>
      <c r="T396" s="207">
        <v>0</v>
      </c>
      <c r="U396" s="207">
        <v>0</v>
      </c>
      <c r="V396" s="207">
        <v>0</v>
      </c>
      <c r="W396" s="207">
        <v>0</v>
      </c>
      <c r="X396" s="207">
        <v>0</v>
      </c>
      <c r="Y396" s="207">
        <v>0</v>
      </c>
      <c r="Z396" s="207">
        <v>0</v>
      </c>
      <c r="AA396" s="207">
        <v>0</v>
      </c>
      <c r="AB396" s="207">
        <v>0</v>
      </c>
      <c r="AC396" s="207">
        <v>0</v>
      </c>
      <c r="AD396" s="207">
        <v>0</v>
      </c>
      <c r="AE396" s="207">
        <v>0</v>
      </c>
      <c r="AF396" s="207">
        <v>0</v>
      </c>
      <c r="AG396" s="207">
        <v>0</v>
      </c>
      <c r="AH396" s="207">
        <v>0</v>
      </c>
      <c r="AI396" s="207">
        <v>0</v>
      </c>
      <c r="AJ396" s="208">
        <f t="shared" si="5"/>
        <v>0</v>
      </c>
      <c r="AM396" s="122"/>
    </row>
    <row r="397" spans="1:39" ht="20.100000000000001" hidden="1" customHeight="1" outlineLevel="2">
      <c r="A397" s="204">
        <v>1330</v>
      </c>
      <c r="B397" s="205" t="s">
        <v>1063</v>
      </c>
      <c r="C397" s="206" t="s">
        <v>14927</v>
      </c>
      <c r="D397" s="207">
        <v>0</v>
      </c>
      <c r="E397" s="207">
        <v>0</v>
      </c>
      <c r="F397" s="207">
        <v>0</v>
      </c>
      <c r="G397" s="207">
        <v>0</v>
      </c>
      <c r="H397" s="207">
        <v>0</v>
      </c>
      <c r="I397" s="207">
        <v>0</v>
      </c>
      <c r="J397" s="207">
        <v>0</v>
      </c>
      <c r="K397" s="207">
        <v>0</v>
      </c>
      <c r="L397" s="207">
        <v>0</v>
      </c>
      <c r="M397" s="207">
        <v>0</v>
      </c>
      <c r="N397" s="207">
        <v>0</v>
      </c>
      <c r="O397" s="207">
        <v>0</v>
      </c>
      <c r="P397" s="207">
        <v>0</v>
      </c>
      <c r="Q397" s="207">
        <v>0</v>
      </c>
      <c r="R397" s="207">
        <v>0</v>
      </c>
      <c r="S397" s="207">
        <v>0</v>
      </c>
      <c r="T397" s="207">
        <v>0</v>
      </c>
      <c r="U397" s="207">
        <v>0</v>
      </c>
      <c r="V397" s="207">
        <v>0</v>
      </c>
      <c r="W397" s="207">
        <v>0</v>
      </c>
      <c r="X397" s="207">
        <v>0</v>
      </c>
      <c r="Y397" s="207">
        <v>0</v>
      </c>
      <c r="Z397" s="207">
        <v>0</v>
      </c>
      <c r="AA397" s="207">
        <v>0</v>
      </c>
      <c r="AB397" s="207">
        <v>0</v>
      </c>
      <c r="AC397" s="207">
        <v>0</v>
      </c>
      <c r="AD397" s="207">
        <v>0</v>
      </c>
      <c r="AE397" s="207">
        <v>0</v>
      </c>
      <c r="AF397" s="207">
        <v>0</v>
      </c>
      <c r="AG397" s="207">
        <v>0</v>
      </c>
      <c r="AH397" s="207">
        <v>0</v>
      </c>
      <c r="AI397" s="207">
        <v>0</v>
      </c>
      <c r="AJ397" s="208">
        <f t="shared" si="5"/>
        <v>0</v>
      </c>
      <c r="AM397" s="122"/>
    </row>
    <row r="398" spans="1:39" ht="20.100000000000001" hidden="1" customHeight="1" outlineLevel="2">
      <c r="A398" s="204">
        <v>1331</v>
      </c>
      <c r="B398" s="205" t="s">
        <v>1064</v>
      </c>
      <c r="C398" s="206" t="s">
        <v>14927</v>
      </c>
      <c r="D398" s="207">
        <v>0</v>
      </c>
      <c r="E398" s="207">
        <v>0</v>
      </c>
      <c r="F398" s="207">
        <v>0</v>
      </c>
      <c r="G398" s="207">
        <v>0</v>
      </c>
      <c r="H398" s="207">
        <v>0</v>
      </c>
      <c r="I398" s="207">
        <v>0</v>
      </c>
      <c r="J398" s="207">
        <v>0</v>
      </c>
      <c r="K398" s="207">
        <v>0</v>
      </c>
      <c r="L398" s="207">
        <v>0</v>
      </c>
      <c r="M398" s="207">
        <v>0</v>
      </c>
      <c r="N398" s="207">
        <v>0</v>
      </c>
      <c r="O398" s="207">
        <v>0</v>
      </c>
      <c r="P398" s="207">
        <v>0</v>
      </c>
      <c r="Q398" s="207">
        <v>0</v>
      </c>
      <c r="R398" s="207">
        <v>0</v>
      </c>
      <c r="S398" s="207">
        <v>0</v>
      </c>
      <c r="T398" s="207">
        <v>0</v>
      </c>
      <c r="U398" s="207">
        <v>0</v>
      </c>
      <c r="V398" s="207">
        <v>0</v>
      </c>
      <c r="W398" s="207">
        <v>0</v>
      </c>
      <c r="X398" s="207">
        <v>0</v>
      </c>
      <c r="Y398" s="207">
        <v>0</v>
      </c>
      <c r="Z398" s="207">
        <v>0</v>
      </c>
      <c r="AA398" s="207">
        <v>0</v>
      </c>
      <c r="AB398" s="207">
        <v>0</v>
      </c>
      <c r="AC398" s="207">
        <v>0</v>
      </c>
      <c r="AD398" s="207">
        <v>0</v>
      </c>
      <c r="AE398" s="207">
        <v>0</v>
      </c>
      <c r="AF398" s="207">
        <v>0</v>
      </c>
      <c r="AG398" s="207">
        <v>0</v>
      </c>
      <c r="AH398" s="207">
        <v>0</v>
      </c>
      <c r="AI398" s="207">
        <v>0</v>
      </c>
      <c r="AJ398" s="208">
        <f t="shared" ref="AJ398:AJ461" si="6">SUM(D398:AI398)</f>
        <v>0</v>
      </c>
      <c r="AM398" s="122"/>
    </row>
    <row r="399" spans="1:39" ht="20.100000000000001" hidden="1" customHeight="1" outlineLevel="2">
      <c r="A399" s="204">
        <v>1332</v>
      </c>
      <c r="B399" s="205" t="s">
        <v>1065</v>
      </c>
      <c r="C399" s="206" t="s">
        <v>14927</v>
      </c>
      <c r="D399" s="207">
        <v>0</v>
      </c>
      <c r="E399" s="207">
        <v>0</v>
      </c>
      <c r="F399" s="207">
        <v>0</v>
      </c>
      <c r="G399" s="207">
        <v>0</v>
      </c>
      <c r="H399" s="207">
        <v>0</v>
      </c>
      <c r="I399" s="207">
        <v>0</v>
      </c>
      <c r="J399" s="207">
        <v>0</v>
      </c>
      <c r="K399" s="207">
        <v>0</v>
      </c>
      <c r="L399" s="207">
        <v>0</v>
      </c>
      <c r="M399" s="207">
        <v>0</v>
      </c>
      <c r="N399" s="207">
        <v>0</v>
      </c>
      <c r="O399" s="207">
        <v>0</v>
      </c>
      <c r="P399" s="207">
        <v>0</v>
      </c>
      <c r="Q399" s="207">
        <v>0</v>
      </c>
      <c r="R399" s="207">
        <v>0</v>
      </c>
      <c r="S399" s="207">
        <v>0</v>
      </c>
      <c r="T399" s="207">
        <v>0</v>
      </c>
      <c r="U399" s="207">
        <v>0</v>
      </c>
      <c r="V399" s="207">
        <v>0</v>
      </c>
      <c r="W399" s="207">
        <v>0</v>
      </c>
      <c r="X399" s="207">
        <v>0</v>
      </c>
      <c r="Y399" s="207">
        <v>0</v>
      </c>
      <c r="Z399" s="207">
        <v>0</v>
      </c>
      <c r="AA399" s="207">
        <v>0</v>
      </c>
      <c r="AB399" s="207">
        <v>0</v>
      </c>
      <c r="AC399" s="207">
        <v>0</v>
      </c>
      <c r="AD399" s="207">
        <v>0</v>
      </c>
      <c r="AE399" s="207">
        <v>0</v>
      </c>
      <c r="AF399" s="207">
        <v>0</v>
      </c>
      <c r="AG399" s="207">
        <v>0</v>
      </c>
      <c r="AH399" s="207">
        <v>0</v>
      </c>
      <c r="AI399" s="207">
        <v>0</v>
      </c>
      <c r="AJ399" s="208">
        <f t="shared" si="6"/>
        <v>0</v>
      </c>
      <c r="AM399" s="122"/>
    </row>
    <row r="400" spans="1:39" ht="20.100000000000001" hidden="1" customHeight="1" outlineLevel="2">
      <c r="A400" s="204">
        <v>1333</v>
      </c>
      <c r="B400" s="205" t="s">
        <v>1066</v>
      </c>
      <c r="C400" s="206" t="s">
        <v>14927</v>
      </c>
      <c r="D400" s="207">
        <v>0</v>
      </c>
      <c r="E400" s="207">
        <v>0</v>
      </c>
      <c r="F400" s="207">
        <v>0</v>
      </c>
      <c r="G400" s="207">
        <v>0</v>
      </c>
      <c r="H400" s="207">
        <v>0</v>
      </c>
      <c r="I400" s="207">
        <v>0</v>
      </c>
      <c r="J400" s="207">
        <v>0</v>
      </c>
      <c r="K400" s="207">
        <v>0</v>
      </c>
      <c r="L400" s="207">
        <v>0</v>
      </c>
      <c r="M400" s="207">
        <v>0</v>
      </c>
      <c r="N400" s="207">
        <v>0</v>
      </c>
      <c r="O400" s="207">
        <v>0</v>
      </c>
      <c r="P400" s="207">
        <v>0</v>
      </c>
      <c r="Q400" s="207">
        <v>0</v>
      </c>
      <c r="R400" s="207">
        <v>0</v>
      </c>
      <c r="S400" s="207">
        <v>0</v>
      </c>
      <c r="T400" s="207">
        <v>0</v>
      </c>
      <c r="U400" s="207">
        <v>0</v>
      </c>
      <c r="V400" s="207">
        <v>0</v>
      </c>
      <c r="W400" s="207">
        <v>0</v>
      </c>
      <c r="X400" s="207">
        <v>0</v>
      </c>
      <c r="Y400" s="207">
        <v>0</v>
      </c>
      <c r="Z400" s="207">
        <v>0</v>
      </c>
      <c r="AA400" s="207">
        <v>0</v>
      </c>
      <c r="AB400" s="207">
        <v>0</v>
      </c>
      <c r="AC400" s="207">
        <v>0</v>
      </c>
      <c r="AD400" s="207">
        <v>0</v>
      </c>
      <c r="AE400" s="207">
        <v>0</v>
      </c>
      <c r="AF400" s="207">
        <v>0</v>
      </c>
      <c r="AG400" s="207">
        <v>0</v>
      </c>
      <c r="AH400" s="207">
        <v>0</v>
      </c>
      <c r="AI400" s="207">
        <v>0</v>
      </c>
      <c r="AJ400" s="208">
        <f t="shared" si="6"/>
        <v>0</v>
      </c>
      <c r="AM400" s="122"/>
    </row>
    <row r="401" spans="1:39" ht="20.100000000000001" hidden="1" customHeight="1" outlineLevel="2">
      <c r="A401" s="204">
        <v>1334</v>
      </c>
      <c r="B401" s="205" t="s">
        <v>1067</v>
      </c>
      <c r="C401" s="206" t="s">
        <v>14927</v>
      </c>
      <c r="D401" s="207">
        <v>0</v>
      </c>
      <c r="E401" s="207">
        <v>0</v>
      </c>
      <c r="F401" s="207">
        <v>0</v>
      </c>
      <c r="G401" s="207">
        <v>441870.36</v>
      </c>
      <c r="H401" s="207">
        <v>0</v>
      </c>
      <c r="I401" s="207">
        <v>0</v>
      </c>
      <c r="J401" s="207">
        <v>0</v>
      </c>
      <c r="K401" s="207">
        <v>0</v>
      </c>
      <c r="L401" s="207">
        <v>0</v>
      </c>
      <c r="M401" s="207">
        <v>0</v>
      </c>
      <c r="N401" s="207">
        <v>0</v>
      </c>
      <c r="O401" s="207">
        <v>0</v>
      </c>
      <c r="P401" s="207">
        <v>0</v>
      </c>
      <c r="Q401" s="207">
        <v>0</v>
      </c>
      <c r="R401" s="207">
        <v>0</v>
      </c>
      <c r="S401" s="207">
        <v>0</v>
      </c>
      <c r="T401" s="207">
        <v>0</v>
      </c>
      <c r="U401" s="207">
        <v>0</v>
      </c>
      <c r="V401" s="207">
        <v>0</v>
      </c>
      <c r="W401" s="207">
        <v>0</v>
      </c>
      <c r="X401" s="207">
        <v>0</v>
      </c>
      <c r="Y401" s="207">
        <v>0</v>
      </c>
      <c r="Z401" s="207">
        <v>0</v>
      </c>
      <c r="AA401" s="207">
        <v>0</v>
      </c>
      <c r="AB401" s="207">
        <v>0</v>
      </c>
      <c r="AC401" s="207">
        <v>0</v>
      </c>
      <c r="AD401" s="207">
        <v>0</v>
      </c>
      <c r="AE401" s="207">
        <v>0</v>
      </c>
      <c r="AF401" s="207">
        <v>0</v>
      </c>
      <c r="AG401" s="207">
        <v>0</v>
      </c>
      <c r="AH401" s="207">
        <v>0</v>
      </c>
      <c r="AI401" s="207">
        <v>0</v>
      </c>
      <c r="AJ401" s="208">
        <f t="shared" si="6"/>
        <v>441870.36</v>
      </c>
      <c r="AM401" s="122"/>
    </row>
    <row r="402" spans="1:39" ht="20.100000000000001" hidden="1" customHeight="1" outlineLevel="2">
      <c r="A402" s="204">
        <v>1335</v>
      </c>
      <c r="B402" s="205" t="s">
        <v>1068</v>
      </c>
      <c r="C402" s="206" t="s">
        <v>14927</v>
      </c>
      <c r="D402" s="207">
        <v>0</v>
      </c>
      <c r="E402" s="207">
        <v>0</v>
      </c>
      <c r="F402" s="207">
        <v>0</v>
      </c>
      <c r="G402" s="207">
        <v>0</v>
      </c>
      <c r="H402" s="207">
        <v>0</v>
      </c>
      <c r="I402" s="207">
        <v>0</v>
      </c>
      <c r="J402" s="207">
        <v>0</v>
      </c>
      <c r="K402" s="207">
        <v>0</v>
      </c>
      <c r="L402" s="207">
        <v>0</v>
      </c>
      <c r="M402" s="207">
        <v>0</v>
      </c>
      <c r="N402" s="207">
        <v>0</v>
      </c>
      <c r="O402" s="207">
        <v>0</v>
      </c>
      <c r="P402" s="207">
        <v>0</v>
      </c>
      <c r="Q402" s="207">
        <v>0</v>
      </c>
      <c r="R402" s="207">
        <v>0</v>
      </c>
      <c r="S402" s="207">
        <v>0</v>
      </c>
      <c r="T402" s="207">
        <v>0</v>
      </c>
      <c r="U402" s="207">
        <v>0</v>
      </c>
      <c r="V402" s="207">
        <v>0</v>
      </c>
      <c r="W402" s="207">
        <v>0</v>
      </c>
      <c r="X402" s="207">
        <v>0</v>
      </c>
      <c r="Y402" s="207">
        <v>0</v>
      </c>
      <c r="Z402" s="207">
        <v>0</v>
      </c>
      <c r="AA402" s="207">
        <v>0</v>
      </c>
      <c r="AB402" s="207">
        <v>0</v>
      </c>
      <c r="AC402" s="207">
        <v>0</v>
      </c>
      <c r="AD402" s="207">
        <v>0</v>
      </c>
      <c r="AE402" s="207">
        <v>0</v>
      </c>
      <c r="AF402" s="207">
        <v>0</v>
      </c>
      <c r="AG402" s="207">
        <v>0</v>
      </c>
      <c r="AH402" s="207">
        <v>0</v>
      </c>
      <c r="AI402" s="207">
        <v>0</v>
      </c>
      <c r="AJ402" s="208">
        <f t="shared" si="6"/>
        <v>0</v>
      </c>
      <c r="AM402" s="122"/>
    </row>
    <row r="403" spans="1:39" ht="20.100000000000001" hidden="1" customHeight="1" outlineLevel="2">
      <c r="A403" s="204">
        <v>1336</v>
      </c>
      <c r="B403" s="205" t="s">
        <v>1069</v>
      </c>
      <c r="C403" s="206" t="s">
        <v>14927</v>
      </c>
      <c r="D403" s="207">
        <v>0</v>
      </c>
      <c r="E403" s="207">
        <v>0</v>
      </c>
      <c r="F403" s="207">
        <v>0</v>
      </c>
      <c r="G403" s="207">
        <v>0</v>
      </c>
      <c r="H403" s="207">
        <v>0</v>
      </c>
      <c r="I403" s="207">
        <v>0</v>
      </c>
      <c r="J403" s="207">
        <v>0</v>
      </c>
      <c r="K403" s="207">
        <v>0</v>
      </c>
      <c r="L403" s="207">
        <v>0</v>
      </c>
      <c r="M403" s="207">
        <v>0</v>
      </c>
      <c r="N403" s="207">
        <v>0</v>
      </c>
      <c r="O403" s="207">
        <v>0</v>
      </c>
      <c r="P403" s="207">
        <v>0</v>
      </c>
      <c r="Q403" s="207">
        <v>0</v>
      </c>
      <c r="R403" s="207">
        <v>0</v>
      </c>
      <c r="S403" s="207">
        <v>0</v>
      </c>
      <c r="T403" s="207">
        <v>0</v>
      </c>
      <c r="U403" s="207">
        <v>0</v>
      </c>
      <c r="V403" s="207">
        <v>0</v>
      </c>
      <c r="W403" s="207">
        <v>0</v>
      </c>
      <c r="X403" s="207">
        <v>0</v>
      </c>
      <c r="Y403" s="207">
        <v>0</v>
      </c>
      <c r="Z403" s="207">
        <v>0</v>
      </c>
      <c r="AA403" s="207">
        <v>0</v>
      </c>
      <c r="AB403" s="207">
        <v>0</v>
      </c>
      <c r="AC403" s="207">
        <v>0</v>
      </c>
      <c r="AD403" s="207">
        <v>0</v>
      </c>
      <c r="AE403" s="207">
        <v>0</v>
      </c>
      <c r="AF403" s="207">
        <v>0</v>
      </c>
      <c r="AG403" s="207">
        <v>0</v>
      </c>
      <c r="AH403" s="207">
        <v>0</v>
      </c>
      <c r="AI403" s="207">
        <v>0</v>
      </c>
      <c r="AJ403" s="208">
        <f t="shared" si="6"/>
        <v>0</v>
      </c>
      <c r="AM403" s="122"/>
    </row>
    <row r="404" spans="1:39" ht="20.100000000000001" hidden="1" customHeight="1" outlineLevel="2">
      <c r="A404" s="204">
        <v>1337</v>
      </c>
      <c r="B404" s="205" t="s">
        <v>1070</v>
      </c>
      <c r="C404" s="206" t="s">
        <v>14927</v>
      </c>
      <c r="D404" s="207">
        <v>0</v>
      </c>
      <c r="E404" s="207">
        <v>0</v>
      </c>
      <c r="F404" s="207">
        <v>0</v>
      </c>
      <c r="G404" s="207">
        <v>0</v>
      </c>
      <c r="H404" s="207">
        <v>0</v>
      </c>
      <c r="I404" s="207">
        <v>0</v>
      </c>
      <c r="J404" s="207">
        <v>0</v>
      </c>
      <c r="K404" s="207">
        <v>0</v>
      </c>
      <c r="L404" s="207">
        <v>0</v>
      </c>
      <c r="M404" s="207">
        <v>0</v>
      </c>
      <c r="N404" s="207">
        <v>0</v>
      </c>
      <c r="O404" s="207">
        <v>0</v>
      </c>
      <c r="P404" s="207">
        <v>0</v>
      </c>
      <c r="Q404" s="207">
        <v>0</v>
      </c>
      <c r="R404" s="207">
        <v>0</v>
      </c>
      <c r="S404" s="207">
        <v>0</v>
      </c>
      <c r="T404" s="207">
        <v>0</v>
      </c>
      <c r="U404" s="207">
        <v>0</v>
      </c>
      <c r="V404" s="207">
        <v>0</v>
      </c>
      <c r="W404" s="207">
        <v>0</v>
      </c>
      <c r="X404" s="207">
        <v>0</v>
      </c>
      <c r="Y404" s="207">
        <v>0</v>
      </c>
      <c r="Z404" s="207">
        <v>0</v>
      </c>
      <c r="AA404" s="207">
        <v>0</v>
      </c>
      <c r="AB404" s="207">
        <v>0</v>
      </c>
      <c r="AC404" s="207">
        <v>0</v>
      </c>
      <c r="AD404" s="207">
        <v>0</v>
      </c>
      <c r="AE404" s="207">
        <v>0</v>
      </c>
      <c r="AF404" s="207">
        <v>0</v>
      </c>
      <c r="AG404" s="207">
        <v>0</v>
      </c>
      <c r="AH404" s="207">
        <v>0</v>
      </c>
      <c r="AI404" s="207">
        <v>0</v>
      </c>
      <c r="AJ404" s="208">
        <f t="shared" si="6"/>
        <v>0</v>
      </c>
      <c r="AM404" s="122"/>
    </row>
    <row r="405" spans="1:39" ht="20.100000000000001" hidden="1" customHeight="1" outlineLevel="2">
      <c r="A405" s="204">
        <v>1338</v>
      </c>
      <c r="B405" s="205" t="s">
        <v>1071</v>
      </c>
      <c r="C405" s="206" t="s">
        <v>14927</v>
      </c>
      <c r="D405" s="207">
        <v>0</v>
      </c>
      <c r="E405" s="207">
        <v>0</v>
      </c>
      <c r="F405" s="207">
        <v>0</v>
      </c>
      <c r="G405" s="207">
        <v>0</v>
      </c>
      <c r="H405" s="207">
        <v>0</v>
      </c>
      <c r="I405" s="207">
        <v>0</v>
      </c>
      <c r="J405" s="207">
        <v>0</v>
      </c>
      <c r="K405" s="207">
        <v>0</v>
      </c>
      <c r="L405" s="207">
        <v>0</v>
      </c>
      <c r="M405" s="207">
        <v>0</v>
      </c>
      <c r="N405" s="207">
        <v>0</v>
      </c>
      <c r="O405" s="207">
        <v>0</v>
      </c>
      <c r="P405" s="207">
        <v>0</v>
      </c>
      <c r="Q405" s="207">
        <v>0</v>
      </c>
      <c r="R405" s="207">
        <v>0</v>
      </c>
      <c r="S405" s="207">
        <v>0</v>
      </c>
      <c r="T405" s="207">
        <v>0</v>
      </c>
      <c r="U405" s="207">
        <v>0</v>
      </c>
      <c r="V405" s="207">
        <v>0</v>
      </c>
      <c r="W405" s="207">
        <v>0</v>
      </c>
      <c r="X405" s="207">
        <v>0</v>
      </c>
      <c r="Y405" s="207">
        <v>0</v>
      </c>
      <c r="Z405" s="207">
        <v>0</v>
      </c>
      <c r="AA405" s="207">
        <v>0</v>
      </c>
      <c r="AB405" s="207">
        <v>0</v>
      </c>
      <c r="AC405" s="207">
        <v>0</v>
      </c>
      <c r="AD405" s="207">
        <v>0</v>
      </c>
      <c r="AE405" s="207">
        <v>0</v>
      </c>
      <c r="AF405" s="207">
        <v>0</v>
      </c>
      <c r="AG405" s="207">
        <v>0</v>
      </c>
      <c r="AH405" s="207">
        <v>0</v>
      </c>
      <c r="AI405" s="207">
        <v>0</v>
      </c>
      <c r="AJ405" s="208">
        <f t="shared" si="6"/>
        <v>0</v>
      </c>
      <c r="AM405" s="122"/>
    </row>
    <row r="406" spans="1:39" ht="20.100000000000001" hidden="1" customHeight="1" outlineLevel="2">
      <c r="A406" s="204">
        <v>1339</v>
      </c>
      <c r="B406" s="205" t="s">
        <v>1072</v>
      </c>
      <c r="C406" s="206" t="s">
        <v>14927</v>
      </c>
      <c r="D406" s="207">
        <v>0</v>
      </c>
      <c r="E406" s="207">
        <v>0</v>
      </c>
      <c r="F406" s="207">
        <v>0</v>
      </c>
      <c r="G406" s="207">
        <v>0</v>
      </c>
      <c r="H406" s="207">
        <v>0</v>
      </c>
      <c r="I406" s="207">
        <v>0</v>
      </c>
      <c r="J406" s="207">
        <v>0</v>
      </c>
      <c r="K406" s="207">
        <v>0</v>
      </c>
      <c r="L406" s="207">
        <v>0</v>
      </c>
      <c r="M406" s="207">
        <v>0</v>
      </c>
      <c r="N406" s="207">
        <v>0</v>
      </c>
      <c r="O406" s="207">
        <v>0</v>
      </c>
      <c r="P406" s="207">
        <v>0</v>
      </c>
      <c r="Q406" s="207">
        <v>0</v>
      </c>
      <c r="R406" s="207">
        <v>0</v>
      </c>
      <c r="S406" s="207">
        <v>0</v>
      </c>
      <c r="T406" s="207">
        <v>0</v>
      </c>
      <c r="U406" s="207">
        <v>0</v>
      </c>
      <c r="V406" s="207">
        <v>0</v>
      </c>
      <c r="W406" s="207">
        <v>0</v>
      </c>
      <c r="X406" s="207">
        <v>0</v>
      </c>
      <c r="Y406" s="207">
        <v>0</v>
      </c>
      <c r="Z406" s="207">
        <v>0</v>
      </c>
      <c r="AA406" s="207">
        <v>0</v>
      </c>
      <c r="AB406" s="207">
        <v>0</v>
      </c>
      <c r="AC406" s="207">
        <v>0</v>
      </c>
      <c r="AD406" s="207">
        <v>0</v>
      </c>
      <c r="AE406" s="207">
        <v>0</v>
      </c>
      <c r="AF406" s="207">
        <v>0</v>
      </c>
      <c r="AG406" s="207">
        <v>0</v>
      </c>
      <c r="AH406" s="207">
        <v>0</v>
      </c>
      <c r="AI406" s="207">
        <v>0</v>
      </c>
      <c r="AJ406" s="208">
        <f t="shared" si="6"/>
        <v>0</v>
      </c>
      <c r="AM406" s="122"/>
    </row>
    <row r="407" spans="1:39" ht="20.100000000000001" hidden="1" customHeight="1" outlineLevel="2">
      <c r="A407" s="204">
        <v>1340</v>
      </c>
      <c r="B407" s="205" t="s">
        <v>1073</v>
      </c>
      <c r="C407" s="206" t="s">
        <v>14927</v>
      </c>
      <c r="D407" s="207">
        <v>0</v>
      </c>
      <c r="E407" s="207">
        <v>0</v>
      </c>
      <c r="F407" s="207">
        <v>0</v>
      </c>
      <c r="G407" s="207">
        <v>0</v>
      </c>
      <c r="H407" s="207">
        <v>0</v>
      </c>
      <c r="I407" s="207">
        <v>0</v>
      </c>
      <c r="J407" s="207">
        <v>0</v>
      </c>
      <c r="K407" s="207">
        <v>0</v>
      </c>
      <c r="L407" s="207">
        <v>0</v>
      </c>
      <c r="M407" s="207">
        <v>0</v>
      </c>
      <c r="N407" s="207">
        <v>0</v>
      </c>
      <c r="O407" s="207">
        <v>0</v>
      </c>
      <c r="P407" s="207">
        <v>0</v>
      </c>
      <c r="Q407" s="207">
        <v>0</v>
      </c>
      <c r="R407" s="207">
        <v>0</v>
      </c>
      <c r="S407" s="207">
        <v>0</v>
      </c>
      <c r="T407" s="207">
        <v>0</v>
      </c>
      <c r="U407" s="207">
        <v>0</v>
      </c>
      <c r="V407" s="207">
        <v>0</v>
      </c>
      <c r="W407" s="207">
        <v>0</v>
      </c>
      <c r="X407" s="207">
        <v>0</v>
      </c>
      <c r="Y407" s="207">
        <v>0</v>
      </c>
      <c r="Z407" s="207">
        <v>0</v>
      </c>
      <c r="AA407" s="207">
        <v>0</v>
      </c>
      <c r="AB407" s="207">
        <v>0</v>
      </c>
      <c r="AC407" s="207">
        <v>0</v>
      </c>
      <c r="AD407" s="207">
        <v>0</v>
      </c>
      <c r="AE407" s="207">
        <v>0</v>
      </c>
      <c r="AF407" s="207">
        <v>0</v>
      </c>
      <c r="AG407" s="207">
        <v>0</v>
      </c>
      <c r="AH407" s="207">
        <v>0</v>
      </c>
      <c r="AI407" s="207">
        <v>0</v>
      </c>
      <c r="AJ407" s="208">
        <f t="shared" si="6"/>
        <v>0</v>
      </c>
      <c r="AM407" s="122"/>
    </row>
    <row r="408" spans="1:39" ht="20.100000000000001" hidden="1" customHeight="1" outlineLevel="2">
      <c r="A408" s="204">
        <v>1341</v>
      </c>
      <c r="B408" s="205" t="s">
        <v>1074</v>
      </c>
      <c r="C408" s="206" t="s">
        <v>14927</v>
      </c>
      <c r="D408" s="207">
        <v>0</v>
      </c>
      <c r="E408" s="207">
        <v>0</v>
      </c>
      <c r="F408" s="207">
        <v>0</v>
      </c>
      <c r="G408" s="207">
        <v>0</v>
      </c>
      <c r="H408" s="207">
        <v>0</v>
      </c>
      <c r="I408" s="207">
        <v>0</v>
      </c>
      <c r="J408" s="207">
        <v>0</v>
      </c>
      <c r="K408" s="207">
        <v>0</v>
      </c>
      <c r="L408" s="207">
        <v>0</v>
      </c>
      <c r="M408" s="207">
        <v>0</v>
      </c>
      <c r="N408" s="207">
        <v>0</v>
      </c>
      <c r="O408" s="207">
        <v>0</v>
      </c>
      <c r="P408" s="207">
        <v>0</v>
      </c>
      <c r="Q408" s="207">
        <v>0</v>
      </c>
      <c r="R408" s="207">
        <v>0</v>
      </c>
      <c r="S408" s="207">
        <v>0</v>
      </c>
      <c r="T408" s="207">
        <v>0</v>
      </c>
      <c r="U408" s="207">
        <v>0</v>
      </c>
      <c r="V408" s="207">
        <v>0</v>
      </c>
      <c r="W408" s="207">
        <v>0</v>
      </c>
      <c r="X408" s="207">
        <v>0</v>
      </c>
      <c r="Y408" s="207">
        <v>0</v>
      </c>
      <c r="Z408" s="207">
        <v>0</v>
      </c>
      <c r="AA408" s="207">
        <v>0</v>
      </c>
      <c r="AB408" s="207">
        <v>0</v>
      </c>
      <c r="AC408" s="207">
        <v>0</v>
      </c>
      <c r="AD408" s="207">
        <v>0</v>
      </c>
      <c r="AE408" s="207">
        <v>0</v>
      </c>
      <c r="AF408" s="207">
        <v>0</v>
      </c>
      <c r="AG408" s="207">
        <v>0</v>
      </c>
      <c r="AH408" s="207">
        <v>0</v>
      </c>
      <c r="AI408" s="207">
        <v>0</v>
      </c>
      <c r="AJ408" s="208">
        <f t="shared" si="6"/>
        <v>0</v>
      </c>
      <c r="AM408" s="122"/>
    </row>
    <row r="409" spans="1:39" ht="20.100000000000001" hidden="1" customHeight="1" outlineLevel="2">
      <c r="A409" s="204">
        <v>1342</v>
      </c>
      <c r="B409" s="205" t="s">
        <v>1075</v>
      </c>
      <c r="C409" s="206" t="s">
        <v>14927</v>
      </c>
      <c r="D409" s="207">
        <v>0</v>
      </c>
      <c r="E409" s="207">
        <v>0</v>
      </c>
      <c r="F409" s="207">
        <v>0</v>
      </c>
      <c r="G409" s="207">
        <v>0</v>
      </c>
      <c r="H409" s="207">
        <v>0</v>
      </c>
      <c r="I409" s="207">
        <v>0</v>
      </c>
      <c r="J409" s="207">
        <v>0</v>
      </c>
      <c r="K409" s="207">
        <v>0</v>
      </c>
      <c r="L409" s="207">
        <v>0</v>
      </c>
      <c r="M409" s="207">
        <v>0</v>
      </c>
      <c r="N409" s="207">
        <v>0</v>
      </c>
      <c r="O409" s="207">
        <v>0</v>
      </c>
      <c r="P409" s="207">
        <v>0</v>
      </c>
      <c r="Q409" s="207">
        <v>0</v>
      </c>
      <c r="R409" s="207">
        <v>0</v>
      </c>
      <c r="S409" s="207">
        <v>0</v>
      </c>
      <c r="T409" s="207">
        <v>0</v>
      </c>
      <c r="U409" s="207">
        <v>0</v>
      </c>
      <c r="V409" s="207">
        <v>0</v>
      </c>
      <c r="W409" s="207">
        <v>0</v>
      </c>
      <c r="X409" s="207">
        <v>0</v>
      </c>
      <c r="Y409" s="207">
        <v>0</v>
      </c>
      <c r="Z409" s="207">
        <v>0</v>
      </c>
      <c r="AA409" s="207">
        <v>0</v>
      </c>
      <c r="AB409" s="207">
        <v>0</v>
      </c>
      <c r="AC409" s="207">
        <v>0</v>
      </c>
      <c r="AD409" s="207">
        <v>0</v>
      </c>
      <c r="AE409" s="207">
        <v>0</v>
      </c>
      <c r="AF409" s="207">
        <v>0</v>
      </c>
      <c r="AG409" s="207">
        <v>0</v>
      </c>
      <c r="AH409" s="207">
        <v>0</v>
      </c>
      <c r="AI409" s="207">
        <v>0</v>
      </c>
      <c r="AJ409" s="208">
        <f t="shared" si="6"/>
        <v>0</v>
      </c>
      <c r="AM409" s="122"/>
    </row>
    <row r="410" spans="1:39" ht="20.100000000000001" hidden="1" customHeight="1" outlineLevel="2">
      <c r="A410" s="204">
        <v>1343</v>
      </c>
      <c r="B410" s="205" t="s">
        <v>1076</v>
      </c>
      <c r="C410" s="206" t="s">
        <v>14927</v>
      </c>
      <c r="D410" s="207">
        <v>0</v>
      </c>
      <c r="E410" s="207">
        <v>0</v>
      </c>
      <c r="F410" s="207">
        <v>0</v>
      </c>
      <c r="G410" s="207">
        <v>0</v>
      </c>
      <c r="H410" s="207">
        <v>0</v>
      </c>
      <c r="I410" s="207">
        <v>0</v>
      </c>
      <c r="J410" s="207">
        <v>0</v>
      </c>
      <c r="K410" s="207">
        <v>0</v>
      </c>
      <c r="L410" s="207">
        <v>0</v>
      </c>
      <c r="M410" s="207">
        <v>0</v>
      </c>
      <c r="N410" s="207">
        <v>0</v>
      </c>
      <c r="O410" s="207">
        <v>0</v>
      </c>
      <c r="P410" s="207">
        <v>0</v>
      </c>
      <c r="Q410" s="207">
        <v>0</v>
      </c>
      <c r="R410" s="207">
        <v>0</v>
      </c>
      <c r="S410" s="207">
        <v>0</v>
      </c>
      <c r="T410" s="207">
        <v>0</v>
      </c>
      <c r="U410" s="207">
        <v>0</v>
      </c>
      <c r="V410" s="207">
        <v>0</v>
      </c>
      <c r="W410" s="207">
        <v>0</v>
      </c>
      <c r="X410" s="207">
        <v>0</v>
      </c>
      <c r="Y410" s="207">
        <v>0</v>
      </c>
      <c r="Z410" s="207">
        <v>0</v>
      </c>
      <c r="AA410" s="207">
        <v>0</v>
      </c>
      <c r="AB410" s="207">
        <v>0</v>
      </c>
      <c r="AC410" s="207">
        <v>0</v>
      </c>
      <c r="AD410" s="207">
        <v>0</v>
      </c>
      <c r="AE410" s="207">
        <v>0</v>
      </c>
      <c r="AF410" s="207">
        <v>0</v>
      </c>
      <c r="AG410" s="207">
        <v>0</v>
      </c>
      <c r="AH410" s="207">
        <v>0</v>
      </c>
      <c r="AI410" s="207">
        <v>0</v>
      </c>
      <c r="AJ410" s="208">
        <f t="shared" si="6"/>
        <v>0</v>
      </c>
      <c r="AM410" s="122"/>
    </row>
    <row r="411" spans="1:39" ht="20.100000000000001" hidden="1" customHeight="1" outlineLevel="2">
      <c r="A411" s="204">
        <v>1344</v>
      </c>
      <c r="B411" s="205" t="s">
        <v>1077</v>
      </c>
      <c r="C411" s="206" t="s">
        <v>14927</v>
      </c>
      <c r="D411" s="207">
        <v>0</v>
      </c>
      <c r="E411" s="207">
        <v>0</v>
      </c>
      <c r="F411" s="207">
        <v>0</v>
      </c>
      <c r="G411" s="207">
        <v>0</v>
      </c>
      <c r="H411" s="207">
        <v>0</v>
      </c>
      <c r="I411" s="207">
        <v>0</v>
      </c>
      <c r="J411" s="207">
        <v>0</v>
      </c>
      <c r="K411" s="207">
        <v>0</v>
      </c>
      <c r="L411" s="207">
        <v>0</v>
      </c>
      <c r="M411" s="207">
        <v>0</v>
      </c>
      <c r="N411" s="207">
        <v>0</v>
      </c>
      <c r="O411" s="207">
        <v>0</v>
      </c>
      <c r="P411" s="207">
        <v>0</v>
      </c>
      <c r="Q411" s="207">
        <v>0</v>
      </c>
      <c r="R411" s="207">
        <v>0</v>
      </c>
      <c r="S411" s="207">
        <v>0</v>
      </c>
      <c r="T411" s="207">
        <v>0</v>
      </c>
      <c r="U411" s="207">
        <v>0</v>
      </c>
      <c r="V411" s="207">
        <v>0</v>
      </c>
      <c r="W411" s="207">
        <v>0</v>
      </c>
      <c r="X411" s="207">
        <v>0</v>
      </c>
      <c r="Y411" s="207">
        <v>0</v>
      </c>
      <c r="Z411" s="207">
        <v>0</v>
      </c>
      <c r="AA411" s="207">
        <v>0</v>
      </c>
      <c r="AB411" s="207">
        <v>0</v>
      </c>
      <c r="AC411" s="207">
        <v>0</v>
      </c>
      <c r="AD411" s="207">
        <v>0</v>
      </c>
      <c r="AE411" s="207">
        <v>0</v>
      </c>
      <c r="AF411" s="207">
        <v>0</v>
      </c>
      <c r="AG411" s="207">
        <v>0</v>
      </c>
      <c r="AH411" s="207">
        <v>0</v>
      </c>
      <c r="AI411" s="207">
        <v>0</v>
      </c>
      <c r="AJ411" s="208">
        <f t="shared" si="6"/>
        <v>0</v>
      </c>
      <c r="AM411" s="122"/>
    </row>
    <row r="412" spans="1:39" ht="20.100000000000001" hidden="1" customHeight="1" outlineLevel="2">
      <c r="A412" s="204">
        <v>1345</v>
      </c>
      <c r="B412" s="205" t="s">
        <v>1078</v>
      </c>
      <c r="C412" s="206" t="s">
        <v>14927</v>
      </c>
      <c r="D412" s="207">
        <v>0</v>
      </c>
      <c r="E412" s="207">
        <v>0</v>
      </c>
      <c r="F412" s="207">
        <v>0</v>
      </c>
      <c r="G412" s="207">
        <v>0</v>
      </c>
      <c r="H412" s="207">
        <v>0</v>
      </c>
      <c r="I412" s="207">
        <v>0</v>
      </c>
      <c r="J412" s="207">
        <v>0</v>
      </c>
      <c r="K412" s="207">
        <v>0</v>
      </c>
      <c r="L412" s="207">
        <v>0</v>
      </c>
      <c r="M412" s="207">
        <v>0</v>
      </c>
      <c r="N412" s="207">
        <v>0</v>
      </c>
      <c r="O412" s="207">
        <v>0</v>
      </c>
      <c r="P412" s="207">
        <v>0</v>
      </c>
      <c r="Q412" s="207">
        <v>0</v>
      </c>
      <c r="R412" s="207">
        <v>0</v>
      </c>
      <c r="S412" s="207">
        <v>0</v>
      </c>
      <c r="T412" s="207">
        <v>0</v>
      </c>
      <c r="U412" s="207">
        <v>0</v>
      </c>
      <c r="V412" s="207">
        <v>0</v>
      </c>
      <c r="W412" s="207">
        <v>0</v>
      </c>
      <c r="X412" s="207">
        <v>0</v>
      </c>
      <c r="Y412" s="207">
        <v>0</v>
      </c>
      <c r="Z412" s="207">
        <v>0</v>
      </c>
      <c r="AA412" s="207">
        <v>0</v>
      </c>
      <c r="AB412" s="207">
        <v>0</v>
      </c>
      <c r="AC412" s="207">
        <v>0</v>
      </c>
      <c r="AD412" s="207">
        <v>0</v>
      </c>
      <c r="AE412" s="207">
        <v>0</v>
      </c>
      <c r="AF412" s="207">
        <v>0</v>
      </c>
      <c r="AG412" s="207">
        <v>0</v>
      </c>
      <c r="AH412" s="207">
        <v>0</v>
      </c>
      <c r="AI412" s="207">
        <v>0</v>
      </c>
      <c r="AJ412" s="208">
        <f t="shared" si="6"/>
        <v>0</v>
      </c>
      <c r="AM412" s="122"/>
    </row>
    <row r="413" spans="1:39" ht="20.100000000000001" hidden="1" customHeight="1" outlineLevel="2">
      <c r="A413" s="204">
        <v>1346</v>
      </c>
      <c r="B413" s="205" t="s">
        <v>1079</v>
      </c>
      <c r="C413" s="206" t="s">
        <v>14927</v>
      </c>
      <c r="D413" s="207">
        <v>0</v>
      </c>
      <c r="E413" s="207">
        <v>0</v>
      </c>
      <c r="F413" s="207">
        <v>0</v>
      </c>
      <c r="G413" s="207">
        <v>0</v>
      </c>
      <c r="H413" s="207">
        <v>0</v>
      </c>
      <c r="I413" s="207">
        <v>0</v>
      </c>
      <c r="J413" s="207">
        <v>0</v>
      </c>
      <c r="K413" s="207">
        <v>0</v>
      </c>
      <c r="L413" s="207">
        <v>0</v>
      </c>
      <c r="M413" s="207">
        <v>0</v>
      </c>
      <c r="N413" s="207">
        <v>0</v>
      </c>
      <c r="O413" s="207">
        <v>0</v>
      </c>
      <c r="P413" s="207">
        <v>0</v>
      </c>
      <c r="Q413" s="207">
        <v>0</v>
      </c>
      <c r="R413" s="207">
        <v>0</v>
      </c>
      <c r="S413" s="207">
        <v>0</v>
      </c>
      <c r="T413" s="207">
        <v>0</v>
      </c>
      <c r="U413" s="207">
        <v>0</v>
      </c>
      <c r="V413" s="207">
        <v>0</v>
      </c>
      <c r="W413" s="207">
        <v>0</v>
      </c>
      <c r="X413" s="207">
        <v>0</v>
      </c>
      <c r="Y413" s="207">
        <v>0</v>
      </c>
      <c r="Z413" s="207">
        <v>0</v>
      </c>
      <c r="AA413" s="207">
        <v>0</v>
      </c>
      <c r="AB413" s="207">
        <v>0</v>
      </c>
      <c r="AC413" s="207">
        <v>0</v>
      </c>
      <c r="AD413" s="207">
        <v>0</v>
      </c>
      <c r="AE413" s="207">
        <v>0</v>
      </c>
      <c r="AF413" s="207">
        <v>0</v>
      </c>
      <c r="AG413" s="207">
        <v>0</v>
      </c>
      <c r="AH413" s="207">
        <v>0</v>
      </c>
      <c r="AI413" s="207">
        <v>0</v>
      </c>
      <c r="AJ413" s="208">
        <f t="shared" si="6"/>
        <v>0</v>
      </c>
      <c r="AM413" s="122"/>
    </row>
    <row r="414" spans="1:39" ht="20.100000000000001" hidden="1" customHeight="1" outlineLevel="2">
      <c r="A414" s="204">
        <v>1347</v>
      </c>
      <c r="B414" s="205" t="s">
        <v>1080</v>
      </c>
      <c r="C414" s="206" t="s">
        <v>14927</v>
      </c>
      <c r="D414" s="207">
        <v>0</v>
      </c>
      <c r="E414" s="207">
        <v>0</v>
      </c>
      <c r="F414" s="207">
        <v>0</v>
      </c>
      <c r="G414" s="207">
        <v>28059.75</v>
      </c>
      <c r="H414" s="207">
        <v>0</v>
      </c>
      <c r="I414" s="207">
        <v>0</v>
      </c>
      <c r="J414" s="207">
        <v>0</v>
      </c>
      <c r="K414" s="207">
        <v>0</v>
      </c>
      <c r="L414" s="207">
        <v>0</v>
      </c>
      <c r="M414" s="207">
        <v>0</v>
      </c>
      <c r="N414" s="207">
        <v>0</v>
      </c>
      <c r="O414" s="207">
        <v>0</v>
      </c>
      <c r="P414" s="207">
        <v>0</v>
      </c>
      <c r="Q414" s="207">
        <v>0</v>
      </c>
      <c r="R414" s="207">
        <v>0</v>
      </c>
      <c r="S414" s="207">
        <v>0</v>
      </c>
      <c r="T414" s="207">
        <v>0</v>
      </c>
      <c r="U414" s="207">
        <v>0</v>
      </c>
      <c r="V414" s="207">
        <v>0</v>
      </c>
      <c r="W414" s="207">
        <v>0</v>
      </c>
      <c r="X414" s="207">
        <v>0</v>
      </c>
      <c r="Y414" s="207">
        <v>0</v>
      </c>
      <c r="Z414" s="207">
        <v>0</v>
      </c>
      <c r="AA414" s="207">
        <v>0</v>
      </c>
      <c r="AB414" s="207">
        <v>0</v>
      </c>
      <c r="AC414" s="207">
        <v>0</v>
      </c>
      <c r="AD414" s="207">
        <v>0</v>
      </c>
      <c r="AE414" s="207">
        <v>0</v>
      </c>
      <c r="AF414" s="207">
        <v>0</v>
      </c>
      <c r="AG414" s="207">
        <v>0</v>
      </c>
      <c r="AH414" s="207">
        <v>0</v>
      </c>
      <c r="AI414" s="207">
        <v>0</v>
      </c>
      <c r="AJ414" s="208">
        <f t="shared" si="6"/>
        <v>28059.75</v>
      </c>
      <c r="AM414" s="122"/>
    </row>
    <row r="415" spans="1:39" ht="20.100000000000001" hidden="1" customHeight="1" outlineLevel="2">
      <c r="A415" s="204">
        <v>1401</v>
      </c>
      <c r="B415" s="205" t="s">
        <v>1081</v>
      </c>
      <c r="C415" s="206" t="s">
        <v>14927</v>
      </c>
      <c r="D415" s="207">
        <v>0</v>
      </c>
      <c r="E415" s="207">
        <v>0</v>
      </c>
      <c r="F415" s="207">
        <v>0</v>
      </c>
      <c r="G415" s="207">
        <v>0</v>
      </c>
      <c r="H415" s="207">
        <v>0</v>
      </c>
      <c r="I415" s="207">
        <v>0</v>
      </c>
      <c r="J415" s="207">
        <v>0</v>
      </c>
      <c r="K415" s="207">
        <v>0</v>
      </c>
      <c r="L415" s="207">
        <v>0</v>
      </c>
      <c r="M415" s="207">
        <v>0</v>
      </c>
      <c r="N415" s="207">
        <v>0</v>
      </c>
      <c r="O415" s="207">
        <v>0</v>
      </c>
      <c r="P415" s="207">
        <v>0</v>
      </c>
      <c r="Q415" s="207">
        <v>0</v>
      </c>
      <c r="R415" s="207">
        <v>0</v>
      </c>
      <c r="S415" s="207">
        <v>0</v>
      </c>
      <c r="T415" s="207">
        <v>0</v>
      </c>
      <c r="U415" s="207">
        <v>0</v>
      </c>
      <c r="V415" s="207">
        <v>0</v>
      </c>
      <c r="W415" s="207">
        <v>0</v>
      </c>
      <c r="X415" s="207">
        <v>0</v>
      </c>
      <c r="Y415" s="207">
        <v>0</v>
      </c>
      <c r="Z415" s="207">
        <v>0</v>
      </c>
      <c r="AA415" s="207">
        <v>0</v>
      </c>
      <c r="AB415" s="207">
        <v>0</v>
      </c>
      <c r="AC415" s="207">
        <v>0</v>
      </c>
      <c r="AD415" s="207">
        <v>0</v>
      </c>
      <c r="AE415" s="207">
        <v>0</v>
      </c>
      <c r="AF415" s="207">
        <v>0</v>
      </c>
      <c r="AG415" s="207">
        <v>0</v>
      </c>
      <c r="AH415" s="207">
        <v>0</v>
      </c>
      <c r="AI415" s="207">
        <v>0</v>
      </c>
      <c r="AJ415" s="208">
        <f t="shared" si="6"/>
        <v>0</v>
      </c>
      <c r="AM415" s="122"/>
    </row>
    <row r="416" spans="1:39" ht="20.100000000000001" hidden="1" customHeight="1" outlineLevel="2">
      <c r="A416" s="204">
        <v>1402</v>
      </c>
      <c r="B416" s="205" t="s">
        <v>1082</v>
      </c>
      <c r="C416" s="206" t="s">
        <v>14927</v>
      </c>
      <c r="D416" s="207">
        <v>0</v>
      </c>
      <c r="E416" s="207">
        <v>0</v>
      </c>
      <c r="F416" s="207">
        <v>0</v>
      </c>
      <c r="G416" s="207">
        <v>0</v>
      </c>
      <c r="H416" s="207">
        <v>0</v>
      </c>
      <c r="I416" s="207">
        <v>0</v>
      </c>
      <c r="J416" s="207">
        <v>0</v>
      </c>
      <c r="K416" s="207">
        <v>0</v>
      </c>
      <c r="L416" s="207">
        <v>0</v>
      </c>
      <c r="M416" s="207">
        <v>0</v>
      </c>
      <c r="N416" s="207">
        <v>0</v>
      </c>
      <c r="O416" s="207">
        <v>0</v>
      </c>
      <c r="P416" s="207">
        <v>0</v>
      </c>
      <c r="Q416" s="207">
        <v>0</v>
      </c>
      <c r="R416" s="207">
        <v>0</v>
      </c>
      <c r="S416" s="207">
        <v>0</v>
      </c>
      <c r="T416" s="207">
        <v>0</v>
      </c>
      <c r="U416" s="207">
        <v>0</v>
      </c>
      <c r="V416" s="207">
        <v>0</v>
      </c>
      <c r="W416" s="207">
        <v>0</v>
      </c>
      <c r="X416" s="207">
        <v>0</v>
      </c>
      <c r="Y416" s="207">
        <v>0</v>
      </c>
      <c r="Z416" s="207">
        <v>0</v>
      </c>
      <c r="AA416" s="207">
        <v>0</v>
      </c>
      <c r="AB416" s="207">
        <v>0</v>
      </c>
      <c r="AC416" s="207">
        <v>0</v>
      </c>
      <c r="AD416" s="207">
        <v>0</v>
      </c>
      <c r="AE416" s="207">
        <v>0</v>
      </c>
      <c r="AF416" s="207">
        <v>0</v>
      </c>
      <c r="AG416" s="207">
        <v>0</v>
      </c>
      <c r="AH416" s="207">
        <v>0</v>
      </c>
      <c r="AI416" s="207">
        <v>0</v>
      </c>
      <c r="AJ416" s="208">
        <f t="shared" si="6"/>
        <v>0</v>
      </c>
      <c r="AM416" s="122"/>
    </row>
    <row r="417" spans="1:39" ht="20.100000000000001" hidden="1" customHeight="1" outlineLevel="2">
      <c r="A417" s="204">
        <v>1403</v>
      </c>
      <c r="B417" s="205" t="s">
        <v>1083</v>
      </c>
      <c r="C417" s="206" t="s">
        <v>14927</v>
      </c>
      <c r="D417" s="207">
        <v>0</v>
      </c>
      <c r="E417" s="207">
        <v>0</v>
      </c>
      <c r="F417" s="207">
        <v>0</v>
      </c>
      <c r="G417" s="207">
        <v>0</v>
      </c>
      <c r="H417" s="207">
        <v>0</v>
      </c>
      <c r="I417" s="207">
        <v>0</v>
      </c>
      <c r="J417" s="207">
        <v>0</v>
      </c>
      <c r="K417" s="207">
        <v>0</v>
      </c>
      <c r="L417" s="207">
        <v>0</v>
      </c>
      <c r="M417" s="207">
        <v>0</v>
      </c>
      <c r="N417" s="207">
        <v>0</v>
      </c>
      <c r="O417" s="207">
        <v>0</v>
      </c>
      <c r="P417" s="207">
        <v>0</v>
      </c>
      <c r="Q417" s="207">
        <v>0</v>
      </c>
      <c r="R417" s="207">
        <v>0</v>
      </c>
      <c r="S417" s="207">
        <v>0</v>
      </c>
      <c r="T417" s="207">
        <v>0</v>
      </c>
      <c r="U417" s="207">
        <v>0</v>
      </c>
      <c r="V417" s="207">
        <v>0</v>
      </c>
      <c r="W417" s="207">
        <v>0</v>
      </c>
      <c r="X417" s="207">
        <v>0</v>
      </c>
      <c r="Y417" s="207">
        <v>0</v>
      </c>
      <c r="Z417" s="207">
        <v>0</v>
      </c>
      <c r="AA417" s="207">
        <v>0</v>
      </c>
      <c r="AB417" s="207">
        <v>0</v>
      </c>
      <c r="AC417" s="207">
        <v>0</v>
      </c>
      <c r="AD417" s="207">
        <v>0</v>
      </c>
      <c r="AE417" s="207">
        <v>0</v>
      </c>
      <c r="AF417" s="207">
        <v>0</v>
      </c>
      <c r="AG417" s="207">
        <v>0</v>
      </c>
      <c r="AH417" s="207">
        <v>0</v>
      </c>
      <c r="AI417" s="207">
        <v>0</v>
      </c>
      <c r="AJ417" s="208">
        <f t="shared" si="6"/>
        <v>0</v>
      </c>
      <c r="AM417" s="122"/>
    </row>
    <row r="418" spans="1:39" ht="20.100000000000001" hidden="1" customHeight="1" outlineLevel="2">
      <c r="A418" s="204">
        <v>1404</v>
      </c>
      <c r="B418" s="205" t="s">
        <v>1084</v>
      </c>
      <c r="C418" s="206" t="s">
        <v>14927</v>
      </c>
      <c r="D418" s="207">
        <v>0</v>
      </c>
      <c r="E418" s="207">
        <v>0</v>
      </c>
      <c r="F418" s="207">
        <v>0</v>
      </c>
      <c r="G418" s="207">
        <v>0</v>
      </c>
      <c r="H418" s="207">
        <v>0</v>
      </c>
      <c r="I418" s="207">
        <v>0</v>
      </c>
      <c r="J418" s="207">
        <v>0</v>
      </c>
      <c r="K418" s="207">
        <v>0</v>
      </c>
      <c r="L418" s="207">
        <v>0</v>
      </c>
      <c r="M418" s="207">
        <v>0</v>
      </c>
      <c r="N418" s="207">
        <v>0</v>
      </c>
      <c r="O418" s="207">
        <v>0</v>
      </c>
      <c r="P418" s="207">
        <v>0</v>
      </c>
      <c r="Q418" s="207">
        <v>0</v>
      </c>
      <c r="R418" s="207">
        <v>0</v>
      </c>
      <c r="S418" s="207">
        <v>0</v>
      </c>
      <c r="T418" s="207">
        <v>0</v>
      </c>
      <c r="U418" s="207">
        <v>0</v>
      </c>
      <c r="V418" s="207">
        <v>0</v>
      </c>
      <c r="W418" s="207">
        <v>0</v>
      </c>
      <c r="X418" s="207">
        <v>0</v>
      </c>
      <c r="Y418" s="207">
        <v>0</v>
      </c>
      <c r="Z418" s="207">
        <v>0</v>
      </c>
      <c r="AA418" s="207">
        <v>0</v>
      </c>
      <c r="AB418" s="207">
        <v>0</v>
      </c>
      <c r="AC418" s="207">
        <v>0</v>
      </c>
      <c r="AD418" s="207">
        <v>0</v>
      </c>
      <c r="AE418" s="207">
        <v>0</v>
      </c>
      <c r="AF418" s="207">
        <v>0</v>
      </c>
      <c r="AG418" s="207">
        <v>0</v>
      </c>
      <c r="AH418" s="207">
        <v>0</v>
      </c>
      <c r="AI418" s="207">
        <v>0</v>
      </c>
      <c r="AJ418" s="208">
        <f t="shared" si="6"/>
        <v>0</v>
      </c>
      <c r="AM418" s="122"/>
    </row>
    <row r="419" spans="1:39" ht="20.100000000000001" hidden="1" customHeight="1" outlineLevel="2">
      <c r="A419" s="204">
        <v>1405</v>
      </c>
      <c r="B419" s="205" t="s">
        <v>1085</v>
      </c>
      <c r="C419" s="206" t="s">
        <v>14927</v>
      </c>
      <c r="D419" s="207">
        <v>0</v>
      </c>
      <c r="E419" s="207">
        <v>0</v>
      </c>
      <c r="F419" s="207">
        <v>0</v>
      </c>
      <c r="G419" s="207">
        <v>0</v>
      </c>
      <c r="H419" s="207">
        <v>0</v>
      </c>
      <c r="I419" s="207">
        <v>0</v>
      </c>
      <c r="J419" s="207">
        <v>0</v>
      </c>
      <c r="K419" s="207">
        <v>0</v>
      </c>
      <c r="L419" s="207">
        <v>0</v>
      </c>
      <c r="M419" s="207">
        <v>0</v>
      </c>
      <c r="N419" s="207">
        <v>0</v>
      </c>
      <c r="O419" s="207">
        <v>0</v>
      </c>
      <c r="P419" s="207">
        <v>0</v>
      </c>
      <c r="Q419" s="207">
        <v>0</v>
      </c>
      <c r="R419" s="207">
        <v>0</v>
      </c>
      <c r="S419" s="207">
        <v>0</v>
      </c>
      <c r="T419" s="207">
        <v>0</v>
      </c>
      <c r="U419" s="207">
        <v>0</v>
      </c>
      <c r="V419" s="207">
        <v>0</v>
      </c>
      <c r="W419" s="207">
        <v>0</v>
      </c>
      <c r="X419" s="207">
        <v>0</v>
      </c>
      <c r="Y419" s="207">
        <v>0</v>
      </c>
      <c r="Z419" s="207">
        <v>0</v>
      </c>
      <c r="AA419" s="207">
        <v>0</v>
      </c>
      <c r="AB419" s="207">
        <v>0</v>
      </c>
      <c r="AC419" s="207">
        <v>0</v>
      </c>
      <c r="AD419" s="207">
        <v>0</v>
      </c>
      <c r="AE419" s="207">
        <v>0</v>
      </c>
      <c r="AF419" s="207">
        <v>0</v>
      </c>
      <c r="AG419" s="207">
        <v>0</v>
      </c>
      <c r="AH419" s="207">
        <v>0</v>
      </c>
      <c r="AI419" s="207">
        <v>0</v>
      </c>
      <c r="AJ419" s="208">
        <f t="shared" si="6"/>
        <v>0</v>
      </c>
      <c r="AM419" s="122"/>
    </row>
    <row r="420" spans="1:39" ht="20.100000000000001" hidden="1" customHeight="1" outlineLevel="2">
      <c r="A420" s="204">
        <v>1406</v>
      </c>
      <c r="B420" s="205" t="s">
        <v>1086</v>
      </c>
      <c r="C420" s="206" t="s">
        <v>14927</v>
      </c>
      <c r="D420" s="207">
        <v>0</v>
      </c>
      <c r="E420" s="207">
        <v>0</v>
      </c>
      <c r="F420" s="207">
        <v>0</v>
      </c>
      <c r="G420" s="207">
        <v>0</v>
      </c>
      <c r="H420" s="207">
        <v>0</v>
      </c>
      <c r="I420" s="207">
        <v>0</v>
      </c>
      <c r="J420" s="207">
        <v>0</v>
      </c>
      <c r="K420" s="207">
        <v>0</v>
      </c>
      <c r="L420" s="207">
        <v>0</v>
      </c>
      <c r="M420" s="207">
        <v>0</v>
      </c>
      <c r="N420" s="207">
        <v>0</v>
      </c>
      <c r="O420" s="207">
        <v>0</v>
      </c>
      <c r="P420" s="207">
        <v>0</v>
      </c>
      <c r="Q420" s="207">
        <v>0</v>
      </c>
      <c r="R420" s="207">
        <v>0</v>
      </c>
      <c r="S420" s="207">
        <v>0</v>
      </c>
      <c r="T420" s="207">
        <v>0</v>
      </c>
      <c r="U420" s="207">
        <v>0</v>
      </c>
      <c r="V420" s="207">
        <v>0</v>
      </c>
      <c r="W420" s="207">
        <v>0</v>
      </c>
      <c r="X420" s="207">
        <v>0</v>
      </c>
      <c r="Y420" s="207">
        <v>0</v>
      </c>
      <c r="Z420" s="207">
        <v>0</v>
      </c>
      <c r="AA420" s="207">
        <v>0</v>
      </c>
      <c r="AB420" s="207">
        <v>0</v>
      </c>
      <c r="AC420" s="207">
        <v>0</v>
      </c>
      <c r="AD420" s="207">
        <v>0</v>
      </c>
      <c r="AE420" s="207">
        <v>0</v>
      </c>
      <c r="AF420" s="207">
        <v>0</v>
      </c>
      <c r="AG420" s="207">
        <v>0</v>
      </c>
      <c r="AH420" s="207">
        <v>0</v>
      </c>
      <c r="AI420" s="207">
        <v>0</v>
      </c>
      <c r="AJ420" s="208">
        <f t="shared" si="6"/>
        <v>0</v>
      </c>
      <c r="AM420" s="122"/>
    </row>
    <row r="421" spans="1:39" ht="20.100000000000001" hidden="1" customHeight="1" outlineLevel="2">
      <c r="A421" s="204">
        <v>1407</v>
      </c>
      <c r="B421" s="205" t="s">
        <v>1087</v>
      </c>
      <c r="C421" s="206" t="s">
        <v>14927</v>
      </c>
      <c r="D421" s="207">
        <v>0</v>
      </c>
      <c r="E421" s="207">
        <v>0</v>
      </c>
      <c r="F421" s="207">
        <v>0</v>
      </c>
      <c r="G421" s="207">
        <v>0</v>
      </c>
      <c r="H421" s="207">
        <v>0</v>
      </c>
      <c r="I421" s="207">
        <v>0</v>
      </c>
      <c r="J421" s="207">
        <v>0</v>
      </c>
      <c r="K421" s="207">
        <v>0</v>
      </c>
      <c r="L421" s="207">
        <v>0</v>
      </c>
      <c r="M421" s="207">
        <v>0</v>
      </c>
      <c r="N421" s="207">
        <v>0</v>
      </c>
      <c r="O421" s="207">
        <v>0</v>
      </c>
      <c r="P421" s="207">
        <v>0</v>
      </c>
      <c r="Q421" s="207">
        <v>0</v>
      </c>
      <c r="R421" s="207">
        <v>0</v>
      </c>
      <c r="S421" s="207">
        <v>0</v>
      </c>
      <c r="T421" s="207">
        <v>0</v>
      </c>
      <c r="U421" s="207">
        <v>0</v>
      </c>
      <c r="V421" s="207">
        <v>0</v>
      </c>
      <c r="W421" s="207">
        <v>0</v>
      </c>
      <c r="X421" s="207">
        <v>0</v>
      </c>
      <c r="Y421" s="207">
        <v>0</v>
      </c>
      <c r="Z421" s="207">
        <v>0</v>
      </c>
      <c r="AA421" s="207">
        <v>0</v>
      </c>
      <c r="AB421" s="207">
        <v>0</v>
      </c>
      <c r="AC421" s="207">
        <v>0</v>
      </c>
      <c r="AD421" s="207">
        <v>0</v>
      </c>
      <c r="AE421" s="207">
        <v>0</v>
      </c>
      <c r="AF421" s="207">
        <v>0</v>
      </c>
      <c r="AG421" s="207">
        <v>0</v>
      </c>
      <c r="AH421" s="207">
        <v>0</v>
      </c>
      <c r="AI421" s="207">
        <v>0</v>
      </c>
      <c r="AJ421" s="208">
        <f t="shared" si="6"/>
        <v>0</v>
      </c>
      <c r="AM421" s="122"/>
    </row>
    <row r="422" spans="1:39" ht="20.100000000000001" hidden="1" customHeight="1" outlineLevel="2">
      <c r="A422" s="204">
        <v>1408</v>
      </c>
      <c r="B422" s="205" t="s">
        <v>1088</v>
      </c>
      <c r="C422" s="206" t="s">
        <v>14927</v>
      </c>
      <c r="D422" s="207">
        <v>0</v>
      </c>
      <c r="E422" s="207">
        <v>0</v>
      </c>
      <c r="F422" s="207">
        <v>0</v>
      </c>
      <c r="G422" s="207">
        <v>0</v>
      </c>
      <c r="H422" s="207">
        <v>0</v>
      </c>
      <c r="I422" s="207">
        <v>0</v>
      </c>
      <c r="J422" s="207">
        <v>0</v>
      </c>
      <c r="K422" s="207">
        <v>0</v>
      </c>
      <c r="L422" s="207">
        <v>0</v>
      </c>
      <c r="M422" s="207">
        <v>0</v>
      </c>
      <c r="N422" s="207">
        <v>0</v>
      </c>
      <c r="O422" s="207">
        <v>0</v>
      </c>
      <c r="P422" s="207">
        <v>0</v>
      </c>
      <c r="Q422" s="207">
        <v>0</v>
      </c>
      <c r="R422" s="207">
        <v>0</v>
      </c>
      <c r="S422" s="207">
        <v>0</v>
      </c>
      <c r="T422" s="207">
        <v>0</v>
      </c>
      <c r="U422" s="207">
        <v>0</v>
      </c>
      <c r="V422" s="207">
        <v>0</v>
      </c>
      <c r="W422" s="207">
        <v>0</v>
      </c>
      <c r="X422" s="207">
        <v>0</v>
      </c>
      <c r="Y422" s="207">
        <v>0</v>
      </c>
      <c r="Z422" s="207">
        <v>0</v>
      </c>
      <c r="AA422" s="207">
        <v>0</v>
      </c>
      <c r="AB422" s="207">
        <v>0</v>
      </c>
      <c r="AC422" s="207">
        <v>0</v>
      </c>
      <c r="AD422" s="207">
        <v>0</v>
      </c>
      <c r="AE422" s="207">
        <v>0</v>
      </c>
      <c r="AF422" s="207">
        <v>0</v>
      </c>
      <c r="AG422" s="207">
        <v>0</v>
      </c>
      <c r="AH422" s="207">
        <v>0</v>
      </c>
      <c r="AI422" s="207">
        <v>0</v>
      </c>
      <c r="AJ422" s="208">
        <f t="shared" si="6"/>
        <v>0</v>
      </c>
      <c r="AM422" s="122"/>
    </row>
    <row r="423" spans="1:39" ht="20.100000000000001" hidden="1" customHeight="1" outlineLevel="2">
      <c r="A423" s="204">
        <v>1409</v>
      </c>
      <c r="B423" s="205" t="s">
        <v>1089</v>
      </c>
      <c r="C423" s="206" t="s">
        <v>14927</v>
      </c>
      <c r="D423" s="207">
        <v>0</v>
      </c>
      <c r="E423" s="207">
        <v>0</v>
      </c>
      <c r="F423" s="207">
        <v>0</v>
      </c>
      <c r="G423" s="207">
        <v>0</v>
      </c>
      <c r="H423" s="207">
        <v>0</v>
      </c>
      <c r="I423" s="207">
        <v>0</v>
      </c>
      <c r="J423" s="207">
        <v>0</v>
      </c>
      <c r="K423" s="207">
        <v>0</v>
      </c>
      <c r="L423" s="207">
        <v>0</v>
      </c>
      <c r="M423" s="207">
        <v>0</v>
      </c>
      <c r="N423" s="207">
        <v>0</v>
      </c>
      <c r="O423" s="207">
        <v>0</v>
      </c>
      <c r="P423" s="207">
        <v>0</v>
      </c>
      <c r="Q423" s="207">
        <v>0</v>
      </c>
      <c r="R423" s="207">
        <v>0</v>
      </c>
      <c r="S423" s="207">
        <v>0</v>
      </c>
      <c r="T423" s="207">
        <v>0</v>
      </c>
      <c r="U423" s="207">
        <v>0</v>
      </c>
      <c r="V423" s="207">
        <v>0</v>
      </c>
      <c r="W423" s="207">
        <v>0</v>
      </c>
      <c r="X423" s="207">
        <v>0</v>
      </c>
      <c r="Y423" s="207">
        <v>0</v>
      </c>
      <c r="Z423" s="207">
        <v>0</v>
      </c>
      <c r="AA423" s="207">
        <v>0</v>
      </c>
      <c r="AB423" s="207">
        <v>0</v>
      </c>
      <c r="AC423" s="207">
        <v>0</v>
      </c>
      <c r="AD423" s="207">
        <v>0</v>
      </c>
      <c r="AE423" s="207">
        <v>0</v>
      </c>
      <c r="AF423" s="207">
        <v>0</v>
      </c>
      <c r="AG423" s="207">
        <v>0</v>
      </c>
      <c r="AH423" s="207">
        <v>0</v>
      </c>
      <c r="AI423" s="207">
        <v>0</v>
      </c>
      <c r="AJ423" s="208">
        <f t="shared" si="6"/>
        <v>0</v>
      </c>
      <c r="AM423" s="122"/>
    </row>
    <row r="424" spans="1:39" ht="20.100000000000001" hidden="1" customHeight="1" outlineLevel="2">
      <c r="A424" s="204">
        <v>1410</v>
      </c>
      <c r="B424" s="205" t="s">
        <v>1090</v>
      </c>
      <c r="C424" s="206" t="s">
        <v>14927</v>
      </c>
      <c r="D424" s="207">
        <v>0</v>
      </c>
      <c r="E424" s="207">
        <v>0</v>
      </c>
      <c r="F424" s="207">
        <v>0</v>
      </c>
      <c r="G424" s="207">
        <v>0</v>
      </c>
      <c r="H424" s="207">
        <v>0</v>
      </c>
      <c r="I424" s="207">
        <v>0</v>
      </c>
      <c r="J424" s="207">
        <v>0</v>
      </c>
      <c r="K424" s="207">
        <v>0</v>
      </c>
      <c r="L424" s="207">
        <v>0</v>
      </c>
      <c r="M424" s="207">
        <v>0</v>
      </c>
      <c r="N424" s="207">
        <v>0</v>
      </c>
      <c r="O424" s="207">
        <v>0</v>
      </c>
      <c r="P424" s="207">
        <v>0</v>
      </c>
      <c r="Q424" s="207">
        <v>0</v>
      </c>
      <c r="R424" s="207">
        <v>0</v>
      </c>
      <c r="S424" s="207">
        <v>0</v>
      </c>
      <c r="T424" s="207">
        <v>0</v>
      </c>
      <c r="U424" s="207">
        <v>0</v>
      </c>
      <c r="V424" s="207">
        <v>0</v>
      </c>
      <c r="W424" s="207">
        <v>0</v>
      </c>
      <c r="X424" s="207">
        <v>0</v>
      </c>
      <c r="Y424" s="207">
        <v>0</v>
      </c>
      <c r="Z424" s="207">
        <v>0</v>
      </c>
      <c r="AA424" s="207">
        <v>0</v>
      </c>
      <c r="AB424" s="207">
        <v>0</v>
      </c>
      <c r="AC424" s="207">
        <v>0</v>
      </c>
      <c r="AD424" s="207">
        <v>0</v>
      </c>
      <c r="AE424" s="207">
        <v>0</v>
      </c>
      <c r="AF424" s="207">
        <v>0</v>
      </c>
      <c r="AG424" s="207">
        <v>0</v>
      </c>
      <c r="AH424" s="207">
        <v>0</v>
      </c>
      <c r="AI424" s="207">
        <v>0</v>
      </c>
      <c r="AJ424" s="208">
        <f t="shared" si="6"/>
        <v>0</v>
      </c>
      <c r="AM424" s="122"/>
    </row>
    <row r="425" spans="1:39" ht="20.100000000000001" hidden="1" customHeight="1" outlineLevel="2">
      <c r="A425" s="204">
        <v>1411</v>
      </c>
      <c r="B425" s="205" t="s">
        <v>1091</v>
      </c>
      <c r="C425" s="206" t="s">
        <v>14927</v>
      </c>
      <c r="D425" s="207">
        <v>0</v>
      </c>
      <c r="E425" s="207">
        <v>0</v>
      </c>
      <c r="F425" s="207">
        <v>0</v>
      </c>
      <c r="G425" s="207">
        <v>0</v>
      </c>
      <c r="H425" s="207">
        <v>0</v>
      </c>
      <c r="I425" s="207">
        <v>0</v>
      </c>
      <c r="J425" s="207">
        <v>0</v>
      </c>
      <c r="K425" s="207">
        <v>0</v>
      </c>
      <c r="L425" s="207">
        <v>0</v>
      </c>
      <c r="M425" s="207">
        <v>0</v>
      </c>
      <c r="N425" s="207">
        <v>0</v>
      </c>
      <c r="O425" s="207">
        <v>0</v>
      </c>
      <c r="P425" s="207">
        <v>0</v>
      </c>
      <c r="Q425" s="207">
        <v>0</v>
      </c>
      <c r="R425" s="207">
        <v>0</v>
      </c>
      <c r="S425" s="207">
        <v>0</v>
      </c>
      <c r="T425" s="207">
        <v>0</v>
      </c>
      <c r="U425" s="207">
        <v>0</v>
      </c>
      <c r="V425" s="207">
        <v>0</v>
      </c>
      <c r="W425" s="207">
        <v>0</v>
      </c>
      <c r="X425" s="207">
        <v>0</v>
      </c>
      <c r="Y425" s="207">
        <v>0</v>
      </c>
      <c r="Z425" s="207">
        <v>0</v>
      </c>
      <c r="AA425" s="207">
        <v>0</v>
      </c>
      <c r="AB425" s="207">
        <v>0</v>
      </c>
      <c r="AC425" s="207">
        <v>0</v>
      </c>
      <c r="AD425" s="207">
        <v>0</v>
      </c>
      <c r="AE425" s="207">
        <v>0</v>
      </c>
      <c r="AF425" s="207">
        <v>0</v>
      </c>
      <c r="AG425" s="207">
        <v>0</v>
      </c>
      <c r="AH425" s="207">
        <v>0</v>
      </c>
      <c r="AI425" s="207">
        <v>0</v>
      </c>
      <c r="AJ425" s="208">
        <f t="shared" si="6"/>
        <v>0</v>
      </c>
      <c r="AM425" s="122"/>
    </row>
    <row r="426" spans="1:39" ht="20.100000000000001" hidden="1" customHeight="1" outlineLevel="2">
      <c r="A426" s="204">
        <v>1412</v>
      </c>
      <c r="B426" s="205" t="s">
        <v>1092</v>
      </c>
      <c r="C426" s="206" t="s">
        <v>14927</v>
      </c>
      <c r="D426" s="207">
        <v>0</v>
      </c>
      <c r="E426" s="207">
        <v>0</v>
      </c>
      <c r="F426" s="207">
        <v>0</v>
      </c>
      <c r="G426" s="207">
        <v>0</v>
      </c>
      <c r="H426" s="207">
        <v>0</v>
      </c>
      <c r="I426" s="207">
        <v>0</v>
      </c>
      <c r="J426" s="207">
        <v>0</v>
      </c>
      <c r="K426" s="207">
        <v>0</v>
      </c>
      <c r="L426" s="207">
        <v>0</v>
      </c>
      <c r="M426" s="207">
        <v>0</v>
      </c>
      <c r="N426" s="207">
        <v>0</v>
      </c>
      <c r="O426" s="207">
        <v>0</v>
      </c>
      <c r="P426" s="207">
        <v>0</v>
      </c>
      <c r="Q426" s="207">
        <v>0</v>
      </c>
      <c r="R426" s="207">
        <v>0</v>
      </c>
      <c r="S426" s="207">
        <v>0</v>
      </c>
      <c r="T426" s="207">
        <v>0</v>
      </c>
      <c r="U426" s="207">
        <v>0</v>
      </c>
      <c r="V426" s="207">
        <v>0</v>
      </c>
      <c r="W426" s="207">
        <v>0</v>
      </c>
      <c r="X426" s="207">
        <v>0</v>
      </c>
      <c r="Y426" s="207">
        <v>0</v>
      </c>
      <c r="Z426" s="207">
        <v>0</v>
      </c>
      <c r="AA426" s="207">
        <v>0</v>
      </c>
      <c r="AB426" s="207">
        <v>0</v>
      </c>
      <c r="AC426" s="207">
        <v>0</v>
      </c>
      <c r="AD426" s="207">
        <v>0</v>
      </c>
      <c r="AE426" s="207">
        <v>0</v>
      </c>
      <c r="AF426" s="207">
        <v>0</v>
      </c>
      <c r="AG426" s="207">
        <v>0</v>
      </c>
      <c r="AH426" s="207">
        <v>0</v>
      </c>
      <c r="AI426" s="207">
        <v>0</v>
      </c>
      <c r="AJ426" s="208">
        <f t="shared" si="6"/>
        <v>0</v>
      </c>
      <c r="AM426" s="122"/>
    </row>
    <row r="427" spans="1:39" ht="20.100000000000001" hidden="1" customHeight="1" outlineLevel="2">
      <c r="A427" s="204">
        <v>1413</v>
      </c>
      <c r="B427" s="205" t="s">
        <v>1064</v>
      </c>
      <c r="C427" s="206" t="s">
        <v>14927</v>
      </c>
      <c r="D427" s="207">
        <v>0</v>
      </c>
      <c r="E427" s="207">
        <v>0</v>
      </c>
      <c r="F427" s="207">
        <v>0</v>
      </c>
      <c r="G427" s="207">
        <v>0</v>
      </c>
      <c r="H427" s="207">
        <v>0</v>
      </c>
      <c r="I427" s="207">
        <v>0</v>
      </c>
      <c r="J427" s="207">
        <v>0</v>
      </c>
      <c r="K427" s="207">
        <v>0</v>
      </c>
      <c r="L427" s="207">
        <v>0</v>
      </c>
      <c r="M427" s="207">
        <v>0</v>
      </c>
      <c r="N427" s="207">
        <v>0</v>
      </c>
      <c r="O427" s="207">
        <v>0</v>
      </c>
      <c r="P427" s="207">
        <v>0</v>
      </c>
      <c r="Q427" s="207">
        <v>0</v>
      </c>
      <c r="R427" s="207">
        <v>0</v>
      </c>
      <c r="S427" s="207">
        <v>0</v>
      </c>
      <c r="T427" s="207">
        <v>0</v>
      </c>
      <c r="U427" s="207">
        <v>0</v>
      </c>
      <c r="V427" s="207">
        <v>0</v>
      </c>
      <c r="W427" s="207">
        <v>0</v>
      </c>
      <c r="X427" s="207">
        <v>0</v>
      </c>
      <c r="Y427" s="207">
        <v>0</v>
      </c>
      <c r="Z427" s="207">
        <v>0</v>
      </c>
      <c r="AA427" s="207">
        <v>0</v>
      </c>
      <c r="AB427" s="207">
        <v>0</v>
      </c>
      <c r="AC427" s="207">
        <v>0</v>
      </c>
      <c r="AD427" s="207">
        <v>0</v>
      </c>
      <c r="AE427" s="207">
        <v>0</v>
      </c>
      <c r="AF427" s="207">
        <v>0</v>
      </c>
      <c r="AG427" s="207">
        <v>0</v>
      </c>
      <c r="AH427" s="207">
        <v>0</v>
      </c>
      <c r="AI427" s="207">
        <v>0</v>
      </c>
      <c r="AJ427" s="208">
        <f t="shared" si="6"/>
        <v>0</v>
      </c>
      <c r="AM427" s="122"/>
    </row>
    <row r="428" spans="1:39" ht="20.100000000000001" hidden="1" customHeight="1" outlineLevel="2">
      <c r="A428" s="204">
        <v>1414</v>
      </c>
      <c r="B428" s="205" t="s">
        <v>1093</v>
      </c>
      <c r="C428" s="206" t="s">
        <v>14927</v>
      </c>
      <c r="D428" s="207">
        <v>0</v>
      </c>
      <c r="E428" s="207">
        <v>0</v>
      </c>
      <c r="F428" s="207">
        <v>0</v>
      </c>
      <c r="G428" s="207">
        <v>0</v>
      </c>
      <c r="H428" s="207">
        <v>0</v>
      </c>
      <c r="I428" s="207">
        <v>0</v>
      </c>
      <c r="J428" s="207">
        <v>0</v>
      </c>
      <c r="K428" s="207">
        <v>0</v>
      </c>
      <c r="L428" s="207">
        <v>0</v>
      </c>
      <c r="M428" s="207">
        <v>0</v>
      </c>
      <c r="N428" s="207">
        <v>0</v>
      </c>
      <c r="O428" s="207">
        <v>0</v>
      </c>
      <c r="P428" s="207">
        <v>0</v>
      </c>
      <c r="Q428" s="207">
        <v>0</v>
      </c>
      <c r="R428" s="207">
        <v>0</v>
      </c>
      <c r="S428" s="207">
        <v>0</v>
      </c>
      <c r="T428" s="207">
        <v>0</v>
      </c>
      <c r="U428" s="207">
        <v>0</v>
      </c>
      <c r="V428" s="207">
        <v>0</v>
      </c>
      <c r="W428" s="207">
        <v>0</v>
      </c>
      <c r="X428" s="207">
        <v>0</v>
      </c>
      <c r="Y428" s="207">
        <v>0</v>
      </c>
      <c r="Z428" s="207">
        <v>0</v>
      </c>
      <c r="AA428" s="207">
        <v>0</v>
      </c>
      <c r="AB428" s="207">
        <v>0</v>
      </c>
      <c r="AC428" s="207">
        <v>0</v>
      </c>
      <c r="AD428" s="207">
        <v>0</v>
      </c>
      <c r="AE428" s="207">
        <v>0</v>
      </c>
      <c r="AF428" s="207">
        <v>0</v>
      </c>
      <c r="AG428" s="207">
        <v>0</v>
      </c>
      <c r="AH428" s="207">
        <v>0</v>
      </c>
      <c r="AI428" s="207">
        <v>0</v>
      </c>
      <c r="AJ428" s="208">
        <f t="shared" si="6"/>
        <v>0</v>
      </c>
      <c r="AM428" s="122"/>
    </row>
    <row r="429" spans="1:39" ht="20.100000000000001" hidden="1" customHeight="1" outlineLevel="2">
      <c r="A429" s="204">
        <v>1415</v>
      </c>
      <c r="B429" s="205" t="s">
        <v>1094</v>
      </c>
      <c r="C429" s="206" t="s">
        <v>14927</v>
      </c>
      <c r="D429" s="207">
        <v>0</v>
      </c>
      <c r="E429" s="207">
        <v>0</v>
      </c>
      <c r="F429" s="207">
        <v>0</v>
      </c>
      <c r="G429" s="207">
        <v>0</v>
      </c>
      <c r="H429" s="207">
        <v>0</v>
      </c>
      <c r="I429" s="207">
        <v>0</v>
      </c>
      <c r="J429" s="207">
        <v>0</v>
      </c>
      <c r="K429" s="207">
        <v>0</v>
      </c>
      <c r="L429" s="207">
        <v>0</v>
      </c>
      <c r="M429" s="207">
        <v>0</v>
      </c>
      <c r="N429" s="207">
        <v>0</v>
      </c>
      <c r="O429" s="207">
        <v>0</v>
      </c>
      <c r="P429" s="207">
        <v>0</v>
      </c>
      <c r="Q429" s="207">
        <v>0</v>
      </c>
      <c r="R429" s="207">
        <v>0</v>
      </c>
      <c r="S429" s="207">
        <v>0</v>
      </c>
      <c r="T429" s="207">
        <v>0</v>
      </c>
      <c r="U429" s="207">
        <v>0</v>
      </c>
      <c r="V429" s="207">
        <v>0</v>
      </c>
      <c r="W429" s="207">
        <v>0</v>
      </c>
      <c r="X429" s="207">
        <v>0</v>
      </c>
      <c r="Y429" s="207">
        <v>0</v>
      </c>
      <c r="Z429" s="207">
        <v>0</v>
      </c>
      <c r="AA429" s="207">
        <v>0</v>
      </c>
      <c r="AB429" s="207">
        <v>0</v>
      </c>
      <c r="AC429" s="207">
        <v>0</v>
      </c>
      <c r="AD429" s="207">
        <v>0</v>
      </c>
      <c r="AE429" s="207">
        <v>0</v>
      </c>
      <c r="AF429" s="207">
        <v>0</v>
      </c>
      <c r="AG429" s="207">
        <v>0</v>
      </c>
      <c r="AH429" s="207">
        <v>0</v>
      </c>
      <c r="AI429" s="207">
        <v>0</v>
      </c>
      <c r="AJ429" s="208">
        <f t="shared" si="6"/>
        <v>0</v>
      </c>
      <c r="AM429" s="122"/>
    </row>
    <row r="430" spans="1:39" ht="20.100000000000001" hidden="1" customHeight="1" outlineLevel="2">
      <c r="A430" s="204">
        <v>1416</v>
      </c>
      <c r="B430" s="205" t="s">
        <v>1095</v>
      </c>
      <c r="C430" s="206" t="s">
        <v>14927</v>
      </c>
      <c r="D430" s="207">
        <v>0</v>
      </c>
      <c r="E430" s="207">
        <v>0</v>
      </c>
      <c r="F430" s="207">
        <v>0</v>
      </c>
      <c r="G430" s="207">
        <v>0</v>
      </c>
      <c r="H430" s="207">
        <v>0</v>
      </c>
      <c r="I430" s="207">
        <v>0</v>
      </c>
      <c r="J430" s="207">
        <v>0</v>
      </c>
      <c r="K430" s="207">
        <v>0</v>
      </c>
      <c r="L430" s="207">
        <v>0</v>
      </c>
      <c r="M430" s="207">
        <v>0</v>
      </c>
      <c r="N430" s="207">
        <v>0</v>
      </c>
      <c r="O430" s="207">
        <v>0</v>
      </c>
      <c r="P430" s="207">
        <v>0</v>
      </c>
      <c r="Q430" s="207">
        <v>0</v>
      </c>
      <c r="R430" s="207">
        <v>0</v>
      </c>
      <c r="S430" s="207">
        <v>0</v>
      </c>
      <c r="T430" s="207">
        <v>0</v>
      </c>
      <c r="U430" s="207">
        <v>0</v>
      </c>
      <c r="V430" s="207">
        <v>0</v>
      </c>
      <c r="W430" s="207">
        <v>0</v>
      </c>
      <c r="X430" s="207">
        <v>0</v>
      </c>
      <c r="Y430" s="207">
        <v>0</v>
      </c>
      <c r="Z430" s="207">
        <v>0</v>
      </c>
      <c r="AA430" s="207">
        <v>0</v>
      </c>
      <c r="AB430" s="207">
        <v>0</v>
      </c>
      <c r="AC430" s="207">
        <v>0</v>
      </c>
      <c r="AD430" s="207">
        <v>0</v>
      </c>
      <c r="AE430" s="207">
        <v>0</v>
      </c>
      <c r="AF430" s="207">
        <v>0</v>
      </c>
      <c r="AG430" s="207">
        <v>0</v>
      </c>
      <c r="AH430" s="207">
        <v>0</v>
      </c>
      <c r="AI430" s="207">
        <v>0</v>
      </c>
      <c r="AJ430" s="208">
        <f t="shared" si="6"/>
        <v>0</v>
      </c>
      <c r="AM430" s="122"/>
    </row>
    <row r="431" spans="1:39" ht="20.100000000000001" hidden="1" customHeight="1" outlineLevel="2">
      <c r="A431" s="204">
        <v>1417</v>
      </c>
      <c r="B431" s="205" t="s">
        <v>1096</v>
      </c>
      <c r="C431" s="206" t="s">
        <v>14927</v>
      </c>
      <c r="D431" s="207">
        <v>0</v>
      </c>
      <c r="E431" s="207">
        <v>0</v>
      </c>
      <c r="F431" s="207">
        <v>0</v>
      </c>
      <c r="G431" s="207">
        <v>0</v>
      </c>
      <c r="H431" s="207">
        <v>0</v>
      </c>
      <c r="I431" s="207">
        <v>0</v>
      </c>
      <c r="J431" s="207">
        <v>0</v>
      </c>
      <c r="K431" s="207">
        <v>0</v>
      </c>
      <c r="L431" s="207">
        <v>0</v>
      </c>
      <c r="M431" s="207">
        <v>0</v>
      </c>
      <c r="N431" s="207">
        <v>0</v>
      </c>
      <c r="O431" s="207">
        <v>0</v>
      </c>
      <c r="P431" s="207">
        <v>0</v>
      </c>
      <c r="Q431" s="207">
        <v>0</v>
      </c>
      <c r="R431" s="207">
        <v>0</v>
      </c>
      <c r="S431" s="207">
        <v>0</v>
      </c>
      <c r="T431" s="207">
        <v>0</v>
      </c>
      <c r="U431" s="207">
        <v>0</v>
      </c>
      <c r="V431" s="207">
        <v>0</v>
      </c>
      <c r="W431" s="207">
        <v>0</v>
      </c>
      <c r="X431" s="207">
        <v>0</v>
      </c>
      <c r="Y431" s="207">
        <v>0</v>
      </c>
      <c r="Z431" s="207">
        <v>0</v>
      </c>
      <c r="AA431" s="207">
        <v>0</v>
      </c>
      <c r="AB431" s="207">
        <v>0</v>
      </c>
      <c r="AC431" s="207">
        <v>0</v>
      </c>
      <c r="AD431" s="207">
        <v>0</v>
      </c>
      <c r="AE431" s="207">
        <v>0</v>
      </c>
      <c r="AF431" s="207">
        <v>0</v>
      </c>
      <c r="AG431" s="207">
        <v>0</v>
      </c>
      <c r="AH431" s="207">
        <v>0</v>
      </c>
      <c r="AI431" s="207">
        <v>0</v>
      </c>
      <c r="AJ431" s="208">
        <f t="shared" si="6"/>
        <v>0</v>
      </c>
      <c r="AM431" s="122"/>
    </row>
    <row r="432" spans="1:39" ht="20.100000000000001" hidden="1" customHeight="1" outlineLevel="2">
      <c r="A432" s="204">
        <v>1418</v>
      </c>
      <c r="B432" s="205" t="s">
        <v>1097</v>
      </c>
      <c r="C432" s="206" t="s">
        <v>14927</v>
      </c>
      <c r="D432" s="207">
        <v>0</v>
      </c>
      <c r="E432" s="207">
        <v>0</v>
      </c>
      <c r="F432" s="207">
        <v>0</v>
      </c>
      <c r="G432" s="207">
        <v>0</v>
      </c>
      <c r="H432" s="207">
        <v>0</v>
      </c>
      <c r="I432" s="207">
        <v>0</v>
      </c>
      <c r="J432" s="207">
        <v>0</v>
      </c>
      <c r="K432" s="207">
        <v>0</v>
      </c>
      <c r="L432" s="207">
        <v>0</v>
      </c>
      <c r="M432" s="207">
        <v>0</v>
      </c>
      <c r="N432" s="207">
        <v>0</v>
      </c>
      <c r="O432" s="207">
        <v>0</v>
      </c>
      <c r="P432" s="207">
        <v>0</v>
      </c>
      <c r="Q432" s="207">
        <v>0</v>
      </c>
      <c r="R432" s="207">
        <v>0</v>
      </c>
      <c r="S432" s="207">
        <v>0</v>
      </c>
      <c r="T432" s="207">
        <v>0</v>
      </c>
      <c r="U432" s="207">
        <v>0</v>
      </c>
      <c r="V432" s="207">
        <v>0</v>
      </c>
      <c r="W432" s="207">
        <v>0</v>
      </c>
      <c r="X432" s="207">
        <v>0</v>
      </c>
      <c r="Y432" s="207">
        <v>0</v>
      </c>
      <c r="Z432" s="207">
        <v>0</v>
      </c>
      <c r="AA432" s="207">
        <v>0</v>
      </c>
      <c r="AB432" s="207">
        <v>0</v>
      </c>
      <c r="AC432" s="207">
        <v>0</v>
      </c>
      <c r="AD432" s="207">
        <v>0</v>
      </c>
      <c r="AE432" s="207">
        <v>0</v>
      </c>
      <c r="AF432" s="207">
        <v>0</v>
      </c>
      <c r="AG432" s="207">
        <v>0</v>
      </c>
      <c r="AH432" s="207">
        <v>0</v>
      </c>
      <c r="AI432" s="207">
        <v>0</v>
      </c>
      <c r="AJ432" s="208">
        <f t="shared" si="6"/>
        <v>0</v>
      </c>
      <c r="AM432" s="122"/>
    </row>
    <row r="433" spans="1:39" ht="20.100000000000001" hidden="1" customHeight="1" outlineLevel="2">
      <c r="A433" s="204">
        <v>1419</v>
      </c>
      <c r="B433" s="205" t="s">
        <v>1098</v>
      </c>
      <c r="C433" s="206" t="s">
        <v>14927</v>
      </c>
      <c r="D433" s="207">
        <v>0</v>
      </c>
      <c r="E433" s="207">
        <v>0</v>
      </c>
      <c r="F433" s="207">
        <v>0</v>
      </c>
      <c r="G433" s="207">
        <v>0</v>
      </c>
      <c r="H433" s="207">
        <v>0</v>
      </c>
      <c r="I433" s="207">
        <v>0</v>
      </c>
      <c r="J433" s="207">
        <v>0</v>
      </c>
      <c r="K433" s="207">
        <v>0</v>
      </c>
      <c r="L433" s="207">
        <v>0</v>
      </c>
      <c r="M433" s="207">
        <v>0</v>
      </c>
      <c r="N433" s="207">
        <v>0</v>
      </c>
      <c r="O433" s="207">
        <v>0</v>
      </c>
      <c r="P433" s="207">
        <v>0</v>
      </c>
      <c r="Q433" s="207">
        <v>0</v>
      </c>
      <c r="R433" s="207">
        <v>0</v>
      </c>
      <c r="S433" s="207">
        <v>0</v>
      </c>
      <c r="T433" s="207">
        <v>0</v>
      </c>
      <c r="U433" s="207">
        <v>0</v>
      </c>
      <c r="V433" s="207">
        <v>0</v>
      </c>
      <c r="W433" s="207">
        <v>0</v>
      </c>
      <c r="X433" s="207">
        <v>0</v>
      </c>
      <c r="Y433" s="207">
        <v>0</v>
      </c>
      <c r="Z433" s="207">
        <v>0</v>
      </c>
      <c r="AA433" s="207">
        <v>0</v>
      </c>
      <c r="AB433" s="207">
        <v>0</v>
      </c>
      <c r="AC433" s="207">
        <v>0</v>
      </c>
      <c r="AD433" s="207">
        <v>0</v>
      </c>
      <c r="AE433" s="207">
        <v>0</v>
      </c>
      <c r="AF433" s="207">
        <v>0</v>
      </c>
      <c r="AG433" s="207">
        <v>0</v>
      </c>
      <c r="AH433" s="207">
        <v>0</v>
      </c>
      <c r="AI433" s="207">
        <v>0</v>
      </c>
      <c r="AJ433" s="208">
        <f t="shared" si="6"/>
        <v>0</v>
      </c>
      <c r="AM433" s="122"/>
    </row>
    <row r="434" spans="1:39" ht="20.100000000000001" hidden="1" customHeight="1" outlineLevel="2">
      <c r="A434" s="204">
        <v>1420</v>
      </c>
      <c r="B434" s="205" t="s">
        <v>1099</v>
      </c>
      <c r="C434" s="206" t="s">
        <v>14927</v>
      </c>
      <c r="D434" s="207">
        <v>0</v>
      </c>
      <c r="E434" s="207">
        <v>0</v>
      </c>
      <c r="F434" s="207">
        <v>0</v>
      </c>
      <c r="G434" s="207">
        <v>0</v>
      </c>
      <c r="H434" s="207">
        <v>0</v>
      </c>
      <c r="I434" s="207">
        <v>0</v>
      </c>
      <c r="J434" s="207">
        <v>0</v>
      </c>
      <c r="K434" s="207">
        <v>0</v>
      </c>
      <c r="L434" s="207">
        <v>0</v>
      </c>
      <c r="M434" s="207">
        <v>0</v>
      </c>
      <c r="N434" s="207">
        <v>0</v>
      </c>
      <c r="O434" s="207">
        <v>0</v>
      </c>
      <c r="P434" s="207">
        <v>0</v>
      </c>
      <c r="Q434" s="207">
        <v>0</v>
      </c>
      <c r="R434" s="207">
        <v>0</v>
      </c>
      <c r="S434" s="207">
        <v>0</v>
      </c>
      <c r="T434" s="207">
        <v>0</v>
      </c>
      <c r="U434" s="207">
        <v>0</v>
      </c>
      <c r="V434" s="207">
        <v>0</v>
      </c>
      <c r="W434" s="207">
        <v>0</v>
      </c>
      <c r="X434" s="207">
        <v>0</v>
      </c>
      <c r="Y434" s="207">
        <v>0</v>
      </c>
      <c r="Z434" s="207">
        <v>0</v>
      </c>
      <c r="AA434" s="207">
        <v>0</v>
      </c>
      <c r="AB434" s="207">
        <v>0</v>
      </c>
      <c r="AC434" s="207">
        <v>0</v>
      </c>
      <c r="AD434" s="207">
        <v>0</v>
      </c>
      <c r="AE434" s="207">
        <v>0</v>
      </c>
      <c r="AF434" s="207">
        <v>0</v>
      </c>
      <c r="AG434" s="207">
        <v>0</v>
      </c>
      <c r="AH434" s="207">
        <v>0</v>
      </c>
      <c r="AI434" s="207">
        <v>0</v>
      </c>
      <c r="AJ434" s="208">
        <f t="shared" si="6"/>
        <v>0</v>
      </c>
      <c r="AM434" s="122"/>
    </row>
    <row r="435" spans="1:39" ht="20.100000000000001" hidden="1" customHeight="1" outlineLevel="2">
      <c r="A435" s="204">
        <v>1421</v>
      </c>
      <c r="B435" s="205" t="s">
        <v>1100</v>
      </c>
      <c r="C435" s="206" t="s">
        <v>14927</v>
      </c>
      <c r="D435" s="207">
        <v>0</v>
      </c>
      <c r="E435" s="207">
        <v>0</v>
      </c>
      <c r="F435" s="207">
        <v>0</v>
      </c>
      <c r="G435" s="207">
        <v>0</v>
      </c>
      <c r="H435" s="207">
        <v>0</v>
      </c>
      <c r="I435" s="207">
        <v>0</v>
      </c>
      <c r="J435" s="207">
        <v>0</v>
      </c>
      <c r="K435" s="207">
        <v>0</v>
      </c>
      <c r="L435" s="207">
        <v>0</v>
      </c>
      <c r="M435" s="207">
        <v>0</v>
      </c>
      <c r="N435" s="207">
        <v>0</v>
      </c>
      <c r="O435" s="207">
        <v>0</v>
      </c>
      <c r="P435" s="207">
        <v>0</v>
      </c>
      <c r="Q435" s="207">
        <v>0</v>
      </c>
      <c r="R435" s="207">
        <v>0</v>
      </c>
      <c r="S435" s="207">
        <v>0</v>
      </c>
      <c r="T435" s="207">
        <v>0</v>
      </c>
      <c r="U435" s="207">
        <v>0</v>
      </c>
      <c r="V435" s="207">
        <v>0</v>
      </c>
      <c r="W435" s="207">
        <v>0</v>
      </c>
      <c r="X435" s="207">
        <v>0</v>
      </c>
      <c r="Y435" s="207">
        <v>0</v>
      </c>
      <c r="Z435" s="207">
        <v>0</v>
      </c>
      <c r="AA435" s="207">
        <v>0</v>
      </c>
      <c r="AB435" s="207">
        <v>0</v>
      </c>
      <c r="AC435" s="207">
        <v>0</v>
      </c>
      <c r="AD435" s="207">
        <v>0</v>
      </c>
      <c r="AE435" s="207">
        <v>0</v>
      </c>
      <c r="AF435" s="207">
        <v>0</v>
      </c>
      <c r="AG435" s="207">
        <v>0</v>
      </c>
      <c r="AH435" s="207">
        <v>0</v>
      </c>
      <c r="AI435" s="207">
        <v>0</v>
      </c>
      <c r="AJ435" s="208">
        <f t="shared" si="6"/>
        <v>0</v>
      </c>
      <c r="AM435" s="122"/>
    </row>
    <row r="436" spans="1:39" ht="20.100000000000001" hidden="1" customHeight="1" outlineLevel="2">
      <c r="A436" s="204">
        <v>1422</v>
      </c>
      <c r="B436" s="205" t="s">
        <v>1101</v>
      </c>
      <c r="C436" s="206" t="s">
        <v>14927</v>
      </c>
      <c r="D436" s="207">
        <v>0</v>
      </c>
      <c r="E436" s="207">
        <v>0</v>
      </c>
      <c r="F436" s="207">
        <v>0</v>
      </c>
      <c r="G436" s="207">
        <v>0</v>
      </c>
      <c r="H436" s="207">
        <v>0</v>
      </c>
      <c r="I436" s="207">
        <v>0</v>
      </c>
      <c r="J436" s="207">
        <v>0</v>
      </c>
      <c r="K436" s="207">
        <v>0</v>
      </c>
      <c r="L436" s="207">
        <v>0</v>
      </c>
      <c r="M436" s="207">
        <v>0</v>
      </c>
      <c r="N436" s="207">
        <v>0</v>
      </c>
      <c r="O436" s="207">
        <v>0</v>
      </c>
      <c r="P436" s="207">
        <v>0</v>
      </c>
      <c r="Q436" s="207">
        <v>0</v>
      </c>
      <c r="R436" s="207">
        <v>0</v>
      </c>
      <c r="S436" s="207">
        <v>0</v>
      </c>
      <c r="T436" s="207">
        <v>0</v>
      </c>
      <c r="U436" s="207">
        <v>0</v>
      </c>
      <c r="V436" s="207">
        <v>0</v>
      </c>
      <c r="W436" s="207">
        <v>0</v>
      </c>
      <c r="X436" s="207">
        <v>0</v>
      </c>
      <c r="Y436" s="207">
        <v>0</v>
      </c>
      <c r="Z436" s="207">
        <v>0</v>
      </c>
      <c r="AA436" s="207">
        <v>0</v>
      </c>
      <c r="AB436" s="207">
        <v>0</v>
      </c>
      <c r="AC436" s="207">
        <v>0</v>
      </c>
      <c r="AD436" s="207">
        <v>0</v>
      </c>
      <c r="AE436" s="207">
        <v>0</v>
      </c>
      <c r="AF436" s="207">
        <v>0</v>
      </c>
      <c r="AG436" s="207">
        <v>0</v>
      </c>
      <c r="AH436" s="207">
        <v>0</v>
      </c>
      <c r="AI436" s="207">
        <v>0</v>
      </c>
      <c r="AJ436" s="208">
        <f t="shared" si="6"/>
        <v>0</v>
      </c>
      <c r="AM436" s="122"/>
    </row>
    <row r="437" spans="1:39" ht="20.100000000000001" hidden="1" customHeight="1" outlineLevel="2">
      <c r="A437" s="204">
        <v>1423</v>
      </c>
      <c r="B437" s="205" t="s">
        <v>1102</v>
      </c>
      <c r="C437" s="206" t="s">
        <v>14927</v>
      </c>
      <c r="D437" s="207">
        <v>0</v>
      </c>
      <c r="E437" s="207">
        <v>0</v>
      </c>
      <c r="F437" s="207">
        <v>0</v>
      </c>
      <c r="G437" s="207">
        <v>0</v>
      </c>
      <c r="H437" s="207">
        <v>0</v>
      </c>
      <c r="I437" s="207">
        <v>0</v>
      </c>
      <c r="J437" s="207">
        <v>0</v>
      </c>
      <c r="K437" s="207">
        <v>0</v>
      </c>
      <c r="L437" s="207">
        <v>0</v>
      </c>
      <c r="M437" s="207">
        <v>0</v>
      </c>
      <c r="N437" s="207">
        <v>0</v>
      </c>
      <c r="O437" s="207">
        <v>0</v>
      </c>
      <c r="P437" s="207">
        <v>0</v>
      </c>
      <c r="Q437" s="207">
        <v>0</v>
      </c>
      <c r="R437" s="207">
        <v>0</v>
      </c>
      <c r="S437" s="207">
        <v>0</v>
      </c>
      <c r="T437" s="207">
        <v>0</v>
      </c>
      <c r="U437" s="207">
        <v>0</v>
      </c>
      <c r="V437" s="207">
        <v>0</v>
      </c>
      <c r="W437" s="207">
        <v>0</v>
      </c>
      <c r="X437" s="207">
        <v>0</v>
      </c>
      <c r="Y437" s="207">
        <v>0</v>
      </c>
      <c r="Z437" s="207">
        <v>0</v>
      </c>
      <c r="AA437" s="207">
        <v>0</v>
      </c>
      <c r="AB437" s="207">
        <v>0</v>
      </c>
      <c r="AC437" s="207">
        <v>0</v>
      </c>
      <c r="AD437" s="207">
        <v>0</v>
      </c>
      <c r="AE437" s="207">
        <v>0</v>
      </c>
      <c r="AF437" s="207">
        <v>0</v>
      </c>
      <c r="AG437" s="207">
        <v>0</v>
      </c>
      <c r="AH437" s="207">
        <v>0</v>
      </c>
      <c r="AI437" s="207">
        <v>0</v>
      </c>
      <c r="AJ437" s="208">
        <f t="shared" si="6"/>
        <v>0</v>
      </c>
      <c r="AM437" s="122"/>
    </row>
    <row r="438" spans="1:39" ht="20.100000000000001" hidden="1" customHeight="1" outlineLevel="2">
      <c r="A438" s="204">
        <v>1424</v>
      </c>
      <c r="B438" s="205" t="s">
        <v>1103</v>
      </c>
      <c r="C438" s="206" t="s">
        <v>14927</v>
      </c>
      <c r="D438" s="207">
        <v>0</v>
      </c>
      <c r="E438" s="207">
        <v>0</v>
      </c>
      <c r="F438" s="207">
        <v>0</v>
      </c>
      <c r="G438" s="207">
        <v>0</v>
      </c>
      <c r="H438" s="207">
        <v>0</v>
      </c>
      <c r="I438" s="207">
        <v>0</v>
      </c>
      <c r="J438" s="207">
        <v>0</v>
      </c>
      <c r="K438" s="207">
        <v>0</v>
      </c>
      <c r="L438" s="207">
        <v>0</v>
      </c>
      <c r="M438" s="207">
        <v>0</v>
      </c>
      <c r="N438" s="207">
        <v>0</v>
      </c>
      <c r="O438" s="207">
        <v>0</v>
      </c>
      <c r="P438" s="207">
        <v>0</v>
      </c>
      <c r="Q438" s="207">
        <v>0</v>
      </c>
      <c r="R438" s="207">
        <v>0</v>
      </c>
      <c r="S438" s="207">
        <v>0</v>
      </c>
      <c r="T438" s="207">
        <v>0</v>
      </c>
      <c r="U438" s="207">
        <v>0</v>
      </c>
      <c r="V438" s="207">
        <v>0</v>
      </c>
      <c r="W438" s="207">
        <v>0</v>
      </c>
      <c r="X438" s="207">
        <v>0</v>
      </c>
      <c r="Y438" s="207">
        <v>0</v>
      </c>
      <c r="Z438" s="207">
        <v>0</v>
      </c>
      <c r="AA438" s="207">
        <v>0</v>
      </c>
      <c r="AB438" s="207">
        <v>0</v>
      </c>
      <c r="AC438" s="207">
        <v>0</v>
      </c>
      <c r="AD438" s="207">
        <v>0</v>
      </c>
      <c r="AE438" s="207">
        <v>0</v>
      </c>
      <c r="AF438" s="207">
        <v>0</v>
      </c>
      <c r="AG438" s="207">
        <v>0</v>
      </c>
      <c r="AH438" s="207">
        <v>0</v>
      </c>
      <c r="AI438" s="207">
        <v>0</v>
      </c>
      <c r="AJ438" s="208">
        <f t="shared" si="6"/>
        <v>0</v>
      </c>
      <c r="AM438" s="122"/>
    </row>
    <row r="439" spans="1:39" ht="20.100000000000001" hidden="1" customHeight="1" outlineLevel="2">
      <c r="A439" s="204">
        <v>1425</v>
      </c>
      <c r="B439" s="205" t="s">
        <v>1104</v>
      </c>
      <c r="C439" s="206" t="s">
        <v>14927</v>
      </c>
      <c r="D439" s="207">
        <v>0</v>
      </c>
      <c r="E439" s="207">
        <v>0</v>
      </c>
      <c r="F439" s="207">
        <v>0</v>
      </c>
      <c r="G439" s="207">
        <v>0</v>
      </c>
      <c r="H439" s="207">
        <v>0</v>
      </c>
      <c r="I439" s="207">
        <v>0</v>
      </c>
      <c r="J439" s="207">
        <v>0</v>
      </c>
      <c r="K439" s="207">
        <v>0</v>
      </c>
      <c r="L439" s="207">
        <v>0</v>
      </c>
      <c r="M439" s="207">
        <v>0</v>
      </c>
      <c r="N439" s="207">
        <v>0</v>
      </c>
      <c r="O439" s="207">
        <v>0</v>
      </c>
      <c r="P439" s="207">
        <v>0</v>
      </c>
      <c r="Q439" s="207">
        <v>0</v>
      </c>
      <c r="R439" s="207">
        <v>0</v>
      </c>
      <c r="S439" s="207">
        <v>0</v>
      </c>
      <c r="T439" s="207">
        <v>0</v>
      </c>
      <c r="U439" s="207">
        <v>0</v>
      </c>
      <c r="V439" s="207">
        <v>0</v>
      </c>
      <c r="W439" s="207">
        <v>0</v>
      </c>
      <c r="X439" s="207">
        <v>0</v>
      </c>
      <c r="Y439" s="207">
        <v>0</v>
      </c>
      <c r="Z439" s="207">
        <v>0</v>
      </c>
      <c r="AA439" s="207">
        <v>0</v>
      </c>
      <c r="AB439" s="207">
        <v>0</v>
      </c>
      <c r="AC439" s="207">
        <v>0</v>
      </c>
      <c r="AD439" s="207">
        <v>0</v>
      </c>
      <c r="AE439" s="207">
        <v>0</v>
      </c>
      <c r="AF439" s="207">
        <v>0</v>
      </c>
      <c r="AG439" s="207">
        <v>0</v>
      </c>
      <c r="AH439" s="207">
        <v>0</v>
      </c>
      <c r="AI439" s="207">
        <v>0</v>
      </c>
      <c r="AJ439" s="208">
        <f t="shared" si="6"/>
        <v>0</v>
      </c>
      <c r="AM439" s="122"/>
    </row>
    <row r="440" spans="1:39" ht="20.100000000000001" hidden="1" customHeight="1" outlineLevel="2">
      <c r="A440" s="204">
        <v>1426</v>
      </c>
      <c r="B440" s="205" t="s">
        <v>1105</v>
      </c>
      <c r="C440" s="206" t="s">
        <v>14927</v>
      </c>
      <c r="D440" s="207">
        <v>0</v>
      </c>
      <c r="E440" s="207">
        <v>0</v>
      </c>
      <c r="F440" s="207">
        <v>0</v>
      </c>
      <c r="G440" s="207">
        <v>0</v>
      </c>
      <c r="H440" s="207">
        <v>0</v>
      </c>
      <c r="I440" s="207">
        <v>0</v>
      </c>
      <c r="J440" s="207">
        <v>0</v>
      </c>
      <c r="K440" s="207">
        <v>0</v>
      </c>
      <c r="L440" s="207">
        <v>0</v>
      </c>
      <c r="M440" s="207">
        <v>0</v>
      </c>
      <c r="N440" s="207">
        <v>0</v>
      </c>
      <c r="O440" s="207">
        <v>0</v>
      </c>
      <c r="P440" s="207">
        <v>0</v>
      </c>
      <c r="Q440" s="207">
        <v>0</v>
      </c>
      <c r="R440" s="207">
        <v>0</v>
      </c>
      <c r="S440" s="207">
        <v>0</v>
      </c>
      <c r="T440" s="207">
        <v>0</v>
      </c>
      <c r="U440" s="207">
        <v>0</v>
      </c>
      <c r="V440" s="207">
        <v>0</v>
      </c>
      <c r="W440" s="207">
        <v>0</v>
      </c>
      <c r="X440" s="207">
        <v>0</v>
      </c>
      <c r="Y440" s="207">
        <v>0</v>
      </c>
      <c r="Z440" s="207">
        <v>0</v>
      </c>
      <c r="AA440" s="207">
        <v>0</v>
      </c>
      <c r="AB440" s="207">
        <v>0</v>
      </c>
      <c r="AC440" s="207">
        <v>0</v>
      </c>
      <c r="AD440" s="207">
        <v>0</v>
      </c>
      <c r="AE440" s="207">
        <v>0</v>
      </c>
      <c r="AF440" s="207">
        <v>0</v>
      </c>
      <c r="AG440" s="207">
        <v>0</v>
      </c>
      <c r="AH440" s="207">
        <v>0</v>
      </c>
      <c r="AI440" s="207">
        <v>0</v>
      </c>
      <c r="AJ440" s="208">
        <f t="shared" si="6"/>
        <v>0</v>
      </c>
      <c r="AM440" s="122"/>
    </row>
    <row r="441" spans="1:39" ht="20.100000000000001" hidden="1" customHeight="1" outlineLevel="2">
      <c r="A441" s="204">
        <v>1427</v>
      </c>
      <c r="B441" s="205" t="s">
        <v>1106</v>
      </c>
      <c r="C441" s="206" t="s">
        <v>14927</v>
      </c>
      <c r="D441" s="207">
        <v>0</v>
      </c>
      <c r="E441" s="207">
        <v>0</v>
      </c>
      <c r="F441" s="207">
        <v>0</v>
      </c>
      <c r="G441" s="207">
        <v>0</v>
      </c>
      <c r="H441" s="207">
        <v>0</v>
      </c>
      <c r="I441" s="207">
        <v>0</v>
      </c>
      <c r="J441" s="207">
        <v>0</v>
      </c>
      <c r="K441" s="207">
        <v>0</v>
      </c>
      <c r="L441" s="207">
        <v>0</v>
      </c>
      <c r="M441" s="207">
        <v>0</v>
      </c>
      <c r="N441" s="207">
        <v>0</v>
      </c>
      <c r="O441" s="207">
        <v>0</v>
      </c>
      <c r="P441" s="207">
        <v>0</v>
      </c>
      <c r="Q441" s="207">
        <v>0</v>
      </c>
      <c r="R441" s="207">
        <v>0</v>
      </c>
      <c r="S441" s="207">
        <v>0</v>
      </c>
      <c r="T441" s="207">
        <v>0</v>
      </c>
      <c r="U441" s="207">
        <v>0</v>
      </c>
      <c r="V441" s="207">
        <v>0</v>
      </c>
      <c r="W441" s="207">
        <v>0</v>
      </c>
      <c r="X441" s="207">
        <v>0</v>
      </c>
      <c r="Y441" s="207">
        <v>0</v>
      </c>
      <c r="Z441" s="207">
        <v>0</v>
      </c>
      <c r="AA441" s="207">
        <v>0</v>
      </c>
      <c r="AB441" s="207">
        <v>0</v>
      </c>
      <c r="AC441" s="207">
        <v>0</v>
      </c>
      <c r="AD441" s="207">
        <v>0</v>
      </c>
      <c r="AE441" s="207">
        <v>0</v>
      </c>
      <c r="AF441" s="207">
        <v>0</v>
      </c>
      <c r="AG441" s="207">
        <v>0</v>
      </c>
      <c r="AH441" s="207">
        <v>0</v>
      </c>
      <c r="AI441" s="207">
        <v>0</v>
      </c>
      <c r="AJ441" s="208">
        <f t="shared" si="6"/>
        <v>0</v>
      </c>
      <c r="AM441" s="122"/>
    </row>
    <row r="442" spans="1:39" ht="20.100000000000001" hidden="1" customHeight="1" outlineLevel="2">
      <c r="A442" s="204">
        <v>1428</v>
      </c>
      <c r="B442" s="205" t="s">
        <v>1107</v>
      </c>
      <c r="C442" s="206" t="s">
        <v>14927</v>
      </c>
      <c r="D442" s="207">
        <v>0</v>
      </c>
      <c r="E442" s="207">
        <v>0</v>
      </c>
      <c r="F442" s="207">
        <v>0</v>
      </c>
      <c r="G442" s="207">
        <v>0</v>
      </c>
      <c r="H442" s="207">
        <v>0</v>
      </c>
      <c r="I442" s="207">
        <v>0</v>
      </c>
      <c r="J442" s="207">
        <v>0</v>
      </c>
      <c r="K442" s="207">
        <v>0</v>
      </c>
      <c r="L442" s="207">
        <v>0</v>
      </c>
      <c r="M442" s="207">
        <v>0</v>
      </c>
      <c r="N442" s="207">
        <v>0</v>
      </c>
      <c r="O442" s="207">
        <v>0</v>
      </c>
      <c r="P442" s="207">
        <v>0</v>
      </c>
      <c r="Q442" s="207">
        <v>0</v>
      </c>
      <c r="R442" s="207">
        <v>0</v>
      </c>
      <c r="S442" s="207">
        <v>0</v>
      </c>
      <c r="T442" s="207">
        <v>0</v>
      </c>
      <c r="U442" s="207">
        <v>0</v>
      </c>
      <c r="V442" s="207">
        <v>0</v>
      </c>
      <c r="W442" s="207">
        <v>0</v>
      </c>
      <c r="X442" s="207">
        <v>0</v>
      </c>
      <c r="Y442" s="207">
        <v>0</v>
      </c>
      <c r="Z442" s="207">
        <v>0</v>
      </c>
      <c r="AA442" s="207">
        <v>0</v>
      </c>
      <c r="AB442" s="207">
        <v>0</v>
      </c>
      <c r="AC442" s="207">
        <v>0</v>
      </c>
      <c r="AD442" s="207">
        <v>0</v>
      </c>
      <c r="AE442" s="207">
        <v>0</v>
      </c>
      <c r="AF442" s="207">
        <v>0</v>
      </c>
      <c r="AG442" s="207">
        <v>0</v>
      </c>
      <c r="AH442" s="207">
        <v>0</v>
      </c>
      <c r="AI442" s="207">
        <v>0</v>
      </c>
      <c r="AJ442" s="208">
        <f t="shared" si="6"/>
        <v>0</v>
      </c>
      <c r="AM442" s="122"/>
    </row>
    <row r="443" spans="1:39" ht="20.100000000000001" hidden="1" customHeight="1" outlineLevel="2">
      <c r="A443" s="204">
        <v>1429</v>
      </c>
      <c r="B443" s="205" t="s">
        <v>1108</v>
      </c>
      <c r="C443" s="206" t="s">
        <v>14927</v>
      </c>
      <c r="D443" s="207">
        <v>0</v>
      </c>
      <c r="E443" s="207">
        <v>0</v>
      </c>
      <c r="F443" s="207">
        <v>0</v>
      </c>
      <c r="G443" s="207">
        <v>0</v>
      </c>
      <c r="H443" s="207">
        <v>0</v>
      </c>
      <c r="I443" s="207">
        <v>0</v>
      </c>
      <c r="J443" s="207">
        <v>0</v>
      </c>
      <c r="K443" s="207">
        <v>0</v>
      </c>
      <c r="L443" s="207">
        <v>0</v>
      </c>
      <c r="M443" s="207">
        <v>0</v>
      </c>
      <c r="N443" s="207">
        <v>0</v>
      </c>
      <c r="O443" s="207">
        <v>0</v>
      </c>
      <c r="P443" s="207">
        <v>0</v>
      </c>
      <c r="Q443" s="207">
        <v>0</v>
      </c>
      <c r="R443" s="207">
        <v>0</v>
      </c>
      <c r="S443" s="207">
        <v>0</v>
      </c>
      <c r="T443" s="207">
        <v>0</v>
      </c>
      <c r="U443" s="207">
        <v>0</v>
      </c>
      <c r="V443" s="207">
        <v>0</v>
      </c>
      <c r="W443" s="207">
        <v>0</v>
      </c>
      <c r="X443" s="207">
        <v>0</v>
      </c>
      <c r="Y443" s="207">
        <v>0</v>
      </c>
      <c r="Z443" s="207">
        <v>0</v>
      </c>
      <c r="AA443" s="207">
        <v>0</v>
      </c>
      <c r="AB443" s="207">
        <v>0</v>
      </c>
      <c r="AC443" s="207">
        <v>0</v>
      </c>
      <c r="AD443" s="207">
        <v>0</v>
      </c>
      <c r="AE443" s="207">
        <v>0</v>
      </c>
      <c r="AF443" s="207">
        <v>0</v>
      </c>
      <c r="AG443" s="207">
        <v>0</v>
      </c>
      <c r="AH443" s="207">
        <v>0</v>
      </c>
      <c r="AI443" s="207">
        <v>0</v>
      </c>
      <c r="AJ443" s="208">
        <f t="shared" si="6"/>
        <v>0</v>
      </c>
      <c r="AM443" s="122"/>
    </row>
    <row r="444" spans="1:39" ht="20.100000000000001" hidden="1" customHeight="1" outlineLevel="2">
      <c r="A444" s="204">
        <v>1430</v>
      </c>
      <c r="B444" s="205" t="s">
        <v>1109</v>
      </c>
      <c r="C444" s="206" t="s">
        <v>14927</v>
      </c>
      <c r="D444" s="207">
        <v>0</v>
      </c>
      <c r="E444" s="207">
        <v>0</v>
      </c>
      <c r="F444" s="207">
        <v>0</v>
      </c>
      <c r="G444" s="207">
        <v>0</v>
      </c>
      <c r="H444" s="207">
        <v>0</v>
      </c>
      <c r="I444" s="207">
        <v>0</v>
      </c>
      <c r="J444" s="207">
        <v>0</v>
      </c>
      <c r="K444" s="207">
        <v>0</v>
      </c>
      <c r="L444" s="207">
        <v>0</v>
      </c>
      <c r="M444" s="207">
        <v>0</v>
      </c>
      <c r="N444" s="207">
        <v>0</v>
      </c>
      <c r="O444" s="207">
        <v>0</v>
      </c>
      <c r="P444" s="207">
        <v>0</v>
      </c>
      <c r="Q444" s="207">
        <v>0</v>
      </c>
      <c r="R444" s="207">
        <v>0</v>
      </c>
      <c r="S444" s="207">
        <v>0</v>
      </c>
      <c r="T444" s="207">
        <v>0</v>
      </c>
      <c r="U444" s="207">
        <v>0</v>
      </c>
      <c r="V444" s="207">
        <v>0</v>
      </c>
      <c r="W444" s="207">
        <v>0</v>
      </c>
      <c r="X444" s="207">
        <v>0</v>
      </c>
      <c r="Y444" s="207">
        <v>0</v>
      </c>
      <c r="Z444" s="207">
        <v>0</v>
      </c>
      <c r="AA444" s="207">
        <v>0</v>
      </c>
      <c r="AB444" s="207">
        <v>0</v>
      </c>
      <c r="AC444" s="207">
        <v>0</v>
      </c>
      <c r="AD444" s="207">
        <v>0</v>
      </c>
      <c r="AE444" s="207">
        <v>0</v>
      </c>
      <c r="AF444" s="207">
        <v>0</v>
      </c>
      <c r="AG444" s="207">
        <v>0</v>
      </c>
      <c r="AH444" s="207">
        <v>0</v>
      </c>
      <c r="AI444" s="207">
        <v>0</v>
      </c>
      <c r="AJ444" s="208">
        <f t="shared" si="6"/>
        <v>0</v>
      </c>
      <c r="AM444" s="122"/>
    </row>
    <row r="445" spans="1:39" ht="20.100000000000001" hidden="1" customHeight="1" outlineLevel="2">
      <c r="A445" s="204">
        <v>1431</v>
      </c>
      <c r="B445" s="205" t="s">
        <v>1110</v>
      </c>
      <c r="C445" s="206" t="s">
        <v>14927</v>
      </c>
      <c r="D445" s="207">
        <v>0</v>
      </c>
      <c r="E445" s="207">
        <v>0</v>
      </c>
      <c r="F445" s="207">
        <v>0</v>
      </c>
      <c r="G445" s="207">
        <v>0</v>
      </c>
      <c r="H445" s="207">
        <v>0</v>
      </c>
      <c r="I445" s="207">
        <v>0</v>
      </c>
      <c r="J445" s="207">
        <v>0</v>
      </c>
      <c r="K445" s="207">
        <v>0</v>
      </c>
      <c r="L445" s="207">
        <v>0</v>
      </c>
      <c r="M445" s="207">
        <v>0</v>
      </c>
      <c r="N445" s="207">
        <v>0</v>
      </c>
      <c r="O445" s="207">
        <v>0</v>
      </c>
      <c r="P445" s="207">
        <v>0</v>
      </c>
      <c r="Q445" s="207">
        <v>0</v>
      </c>
      <c r="R445" s="207">
        <v>0</v>
      </c>
      <c r="S445" s="207">
        <v>0</v>
      </c>
      <c r="T445" s="207">
        <v>0</v>
      </c>
      <c r="U445" s="207">
        <v>0</v>
      </c>
      <c r="V445" s="207">
        <v>0</v>
      </c>
      <c r="W445" s="207">
        <v>0</v>
      </c>
      <c r="X445" s="207">
        <v>0</v>
      </c>
      <c r="Y445" s="207">
        <v>0</v>
      </c>
      <c r="Z445" s="207">
        <v>0</v>
      </c>
      <c r="AA445" s="207">
        <v>0</v>
      </c>
      <c r="AB445" s="207">
        <v>0</v>
      </c>
      <c r="AC445" s="207">
        <v>0</v>
      </c>
      <c r="AD445" s="207">
        <v>0</v>
      </c>
      <c r="AE445" s="207">
        <v>0</v>
      </c>
      <c r="AF445" s="207">
        <v>0</v>
      </c>
      <c r="AG445" s="207">
        <v>0</v>
      </c>
      <c r="AH445" s="207">
        <v>0</v>
      </c>
      <c r="AI445" s="207">
        <v>0</v>
      </c>
      <c r="AJ445" s="208">
        <f t="shared" si="6"/>
        <v>0</v>
      </c>
      <c r="AM445" s="122"/>
    </row>
    <row r="446" spans="1:39" ht="20.100000000000001" hidden="1" customHeight="1" outlineLevel="2">
      <c r="A446" s="204">
        <v>1432</v>
      </c>
      <c r="B446" s="205" t="s">
        <v>1111</v>
      </c>
      <c r="C446" s="206" t="s">
        <v>14927</v>
      </c>
      <c r="D446" s="207">
        <v>0</v>
      </c>
      <c r="E446" s="207">
        <v>0</v>
      </c>
      <c r="F446" s="207">
        <v>0</v>
      </c>
      <c r="G446" s="207">
        <v>0</v>
      </c>
      <c r="H446" s="207">
        <v>0</v>
      </c>
      <c r="I446" s="207">
        <v>0</v>
      </c>
      <c r="J446" s="207">
        <v>0</v>
      </c>
      <c r="K446" s="207">
        <v>0</v>
      </c>
      <c r="L446" s="207">
        <v>0</v>
      </c>
      <c r="M446" s="207">
        <v>0</v>
      </c>
      <c r="N446" s="207">
        <v>0</v>
      </c>
      <c r="O446" s="207">
        <v>0</v>
      </c>
      <c r="P446" s="207">
        <v>0</v>
      </c>
      <c r="Q446" s="207">
        <v>0</v>
      </c>
      <c r="R446" s="207">
        <v>0</v>
      </c>
      <c r="S446" s="207">
        <v>0</v>
      </c>
      <c r="T446" s="207">
        <v>0</v>
      </c>
      <c r="U446" s="207">
        <v>0</v>
      </c>
      <c r="V446" s="207">
        <v>0</v>
      </c>
      <c r="W446" s="207">
        <v>0</v>
      </c>
      <c r="X446" s="207">
        <v>0</v>
      </c>
      <c r="Y446" s="207">
        <v>0</v>
      </c>
      <c r="Z446" s="207">
        <v>0</v>
      </c>
      <c r="AA446" s="207">
        <v>0</v>
      </c>
      <c r="AB446" s="207">
        <v>0</v>
      </c>
      <c r="AC446" s="207">
        <v>0</v>
      </c>
      <c r="AD446" s="207">
        <v>0</v>
      </c>
      <c r="AE446" s="207">
        <v>0</v>
      </c>
      <c r="AF446" s="207">
        <v>0</v>
      </c>
      <c r="AG446" s="207">
        <v>0</v>
      </c>
      <c r="AH446" s="207">
        <v>0</v>
      </c>
      <c r="AI446" s="207">
        <v>0</v>
      </c>
      <c r="AJ446" s="208">
        <f t="shared" si="6"/>
        <v>0</v>
      </c>
      <c r="AM446" s="122"/>
    </row>
    <row r="447" spans="1:39" ht="20.100000000000001" hidden="1" customHeight="1" outlineLevel="2">
      <c r="A447" s="204">
        <v>1433</v>
      </c>
      <c r="B447" s="205" t="s">
        <v>1112</v>
      </c>
      <c r="C447" s="206" t="s">
        <v>14927</v>
      </c>
      <c r="D447" s="207">
        <v>0</v>
      </c>
      <c r="E447" s="207">
        <v>0</v>
      </c>
      <c r="F447" s="207">
        <v>0</v>
      </c>
      <c r="G447" s="207">
        <v>0</v>
      </c>
      <c r="H447" s="207">
        <v>0</v>
      </c>
      <c r="I447" s="207">
        <v>0</v>
      </c>
      <c r="J447" s="207">
        <v>0</v>
      </c>
      <c r="K447" s="207">
        <v>0</v>
      </c>
      <c r="L447" s="207">
        <v>0</v>
      </c>
      <c r="M447" s="207">
        <v>0</v>
      </c>
      <c r="N447" s="207">
        <v>0</v>
      </c>
      <c r="O447" s="207">
        <v>0</v>
      </c>
      <c r="P447" s="207">
        <v>0</v>
      </c>
      <c r="Q447" s="207">
        <v>0</v>
      </c>
      <c r="R447" s="207">
        <v>0</v>
      </c>
      <c r="S447" s="207">
        <v>0</v>
      </c>
      <c r="T447" s="207">
        <v>0</v>
      </c>
      <c r="U447" s="207">
        <v>0</v>
      </c>
      <c r="V447" s="207">
        <v>0</v>
      </c>
      <c r="W447" s="207">
        <v>0</v>
      </c>
      <c r="X447" s="207">
        <v>0</v>
      </c>
      <c r="Y447" s="207">
        <v>0</v>
      </c>
      <c r="Z447" s="207">
        <v>0</v>
      </c>
      <c r="AA447" s="207">
        <v>0</v>
      </c>
      <c r="AB447" s="207">
        <v>0</v>
      </c>
      <c r="AC447" s="207">
        <v>0</v>
      </c>
      <c r="AD447" s="207">
        <v>0</v>
      </c>
      <c r="AE447" s="207">
        <v>0</v>
      </c>
      <c r="AF447" s="207">
        <v>0</v>
      </c>
      <c r="AG447" s="207">
        <v>0</v>
      </c>
      <c r="AH447" s="207">
        <v>0</v>
      </c>
      <c r="AI447" s="207">
        <v>0</v>
      </c>
      <c r="AJ447" s="208">
        <f t="shared" si="6"/>
        <v>0</v>
      </c>
      <c r="AM447" s="122"/>
    </row>
    <row r="448" spans="1:39" ht="20.100000000000001" hidden="1" customHeight="1" outlineLevel="2">
      <c r="A448" s="204">
        <v>1434</v>
      </c>
      <c r="B448" s="205" t="s">
        <v>1113</v>
      </c>
      <c r="C448" s="206" t="s">
        <v>14927</v>
      </c>
      <c r="D448" s="207">
        <v>0</v>
      </c>
      <c r="E448" s="207">
        <v>0</v>
      </c>
      <c r="F448" s="207">
        <v>0</v>
      </c>
      <c r="G448" s="207">
        <v>0</v>
      </c>
      <c r="H448" s="207">
        <v>0</v>
      </c>
      <c r="I448" s="207">
        <v>0</v>
      </c>
      <c r="J448" s="207">
        <v>0</v>
      </c>
      <c r="K448" s="207">
        <v>0</v>
      </c>
      <c r="L448" s="207">
        <v>0</v>
      </c>
      <c r="M448" s="207">
        <v>0</v>
      </c>
      <c r="N448" s="207">
        <v>0</v>
      </c>
      <c r="O448" s="207">
        <v>0</v>
      </c>
      <c r="P448" s="207">
        <v>0</v>
      </c>
      <c r="Q448" s="207">
        <v>0</v>
      </c>
      <c r="R448" s="207">
        <v>0</v>
      </c>
      <c r="S448" s="207">
        <v>0</v>
      </c>
      <c r="T448" s="207">
        <v>0</v>
      </c>
      <c r="U448" s="207">
        <v>0</v>
      </c>
      <c r="V448" s="207">
        <v>0</v>
      </c>
      <c r="W448" s="207">
        <v>0</v>
      </c>
      <c r="X448" s="207">
        <v>0</v>
      </c>
      <c r="Y448" s="207">
        <v>0</v>
      </c>
      <c r="Z448" s="207">
        <v>0</v>
      </c>
      <c r="AA448" s="207">
        <v>0</v>
      </c>
      <c r="AB448" s="207">
        <v>0</v>
      </c>
      <c r="AC448" s="207">
        <v>0</v>
      </c>
      <c r="AD448" s="207">
        <v>0</v>
      </c>
      <c r="AE448" s="207">
        <v>0</v>
      </c>
      <c r="AF448" s="207">
        <v>0</v>
      </c>
      <c r="AG448" s="207">
        <v>0</v>
      </c>
      <c r="AH448" s="207">
        <v>0</v>
      </c>
      <c r="AI448" s="207">
        <v>0</v>
      </c>
      <c r="AJ448" s="208">
        <f t="shared" si="6"/>
        <v>0</v>
      </c>
      <c r="AM448" s="122"/>
    </row>
    <row r="449" spans="1:39" ht="20.100000000000001" hidden="1" customHeight="1" outlineLevel="2">
      <c r="A449" s="204">
        <v>1435</v>
      </c>
      <c r="B449" s="205" t="s">
        <v>1114</v>
      </c>
      <c r="C449" s="206" t="s">
        <v>14927</v>
      </c>
      <c r="D449" s="207">
        <v>0</v>
      </c>
      <c r="E449" s="207">
        <v>0</v>
      </c>
      <c r="F449" s="207">
        <v>0</v>
      </c>
      <c r="G449" s="207">
        <v>0</v>
      </c>
      <c r="H449" s="207">
        <v>0</v>
      </c>
      <c r="I449" s="207">
        <v>0</v>
      </c>
      <c r="J449" s="207">
        <v>0</v>
      </c>
      <c r="K449" s="207">
        <v>0</v>
      </c>
      <c r="L449" s="207">
        <v>0</v>
      </c>
      <c r="M449" s="207">
        <v>0</v>
      </c>
      <c r="N449" s="207">
        <v>0</v>
      </c>
      <c r="O449" s="207">
        <v>0</v>
      </c>
      <c r="P449" s="207">
        <v>0</v>
      </c>
      <c r="Q449" s="207">
        <v>0</v>
      </c>
      <c r="R449" s="207">
        <v>0</v>
      </c>
      <c r="S449" s="207">
        <v>0</v>
      </c>
      <c r="T449" s="207">
        <v>0</v>
      </c>
      <c r="U449" s="207">
        <v>0</v>
      </c>
      <c r="V449" s="207">
        <v>0</v>
      </c>
      <c r="W449" s="207">
        <v>0</v>
      </c>
      <c r="X449" s="207">
        <v>0</v>
      </c>
      <c r="Y449" s="207">
        <v>0</v>
      </c>
      <c r="Z449" s="207">
        <v>0</v>
      </c>
      <c r="AA449" s="207">
        <v>0</v>
      </c>
      <c r="AB449" s="207">
        <v>0</v>
      </c>
      <c r="AC449" s="207">
        <v>0</v>
      </c>
      <c r="AD449" s="207">
        <v>0</v>
      </c>
      <c r="AE449" s="207">
        <v>0</v>
      </c>
      <c r="AF449" s="207">
        <v>0</v>
      </c>
      <c r="AG449" s="207">
        <v>0</v>
      </c>
      <c r="AH449" s="207">
        <v>0</v>
      </c>
      <c r="AI449" s="207">
        <v>0</v>
      </c>
      <c r="AJ449" s="208">
        <f t="shared" si="6"/>
        <v>0</v>
      </c>
      <c r="AM449" s="122"/>
    </row>
    <row r="450" spans="1:39" ht="20.100000000000001" hidden="1" customHeight="1" outlineLevel="2">
      <c r="A450" s="204">
        <v>1501</v>
      </c>
      <c r="B450" s="205" t="s">
        <v>1115</v>
      </c>
      <c r="C450" s="206" t="s">
        <v>14927</v>
      </c>
      <c r="D450" s="207">
        <v>0</v>
      </c>
      <c r="E450" s="207">
        <v>0</v>
      </c>
      <c r="F450" s="207">
        <v>0</v>
      </c>
      <c r="G450" s="207">
        <v>0</v>
      </c>
      <c r="H450" s="207">
        <v>0</v>
      </c>
      <c r="I450" s="207">
        <v>0</v>
      </c>
      <c r="J450" s="207">
        <v>0</v>
      </c>
      <c r="K450" s="207">
        <v>0</v>
      </c>
      <c r="L450" s="207">
        <v>0</v>
      </c>
      <c r="M450" s="207">
        <v>0</v>
      </c>
      <c r="N450" s="207">
        <v>0</v>
      </c>
      <c r="O450" s="207">
        <v>0</v>
      </c>
      <c r="P450" s="207">
        <v>0</v>
      </c>
      <c r="Q450" s="207">
        <v>0</v>
      </c>
      <c r="R450" s="207">
        <v>0</v>
      </c>
      <c r="S450" s="207">
        <v>0</v>
      </c>
      <c r="T450" s="207">
        <v>0</v>
      </c>
      <c r="U450" s="207">
        <v>0</v>
      </c>
      <c r="V450" s="207">
        <v>0</v>
      </c>
      <c r="W450" s="207">
        <v>0</v>
      </c>
      <c r="X450" s="207">
        <v>0</v>
      </c>
      <c r="Y450" s="207">
        <v>0</v>
      </c>
      <c r="Z450" s="207">
        <v>0</v>
      </c>
      <c r="AA450" s="207">
        <v>0</v>
      </c>
      <c r="AB450" s="207">
        <v>0</v>
      </c>
      <c r="AC450" s="207">
        <v>0</v>
      </c>
      <c r="AD450" s="207">
        <v>0</v>
      </c>
      <c r="AE450" s="207">
        <v>0</v>
      </c>
      <c r="AF450" s="207">
        <v>0</v>
      </c>
      <c r="AG450" s="207">
        <v>0</v>
      </c>
      <c r="AH450" s="207">
        <v>0</v>
      </c>
      <c r="AI450" s="207">
        <v>0</v>
      </c>
      <c r="AJ450" s="208">
        <f t="shared" si="6"/>
        <v>0</v>
      </c>
      <c r="AM450" s="122"/>
    </row>
    <row r="451" spans="1:39" ht="20.100000000000001" hidden="1" customHeight="1" outlineLevel="2">
      <c r="A451" s="204">
        <v>1502</v>
      </c>
      <c r="B451" s="205" t="s">
        <v>1116</v>
      </c>
      <c r="C451" s="206" t="s">
        <v>14927</v>
      </c>
      <c r="D451" s="207">
        <v>0</v>
      </c>
      <c r="E451" s="207">
        <v>0</v>
      </c>
      <c r="F451" s="207">
        <v>0</v>
      </c>
      <c r="G451" s="207">
        <v>0</v>
      </c>
      <c r="H451" s="207">
        <v>0</v>
      </c>
      <c r="I451" s="207">
        <v>0</v>
      </c>
      <c r="J451" s="207">
        <v>0</v>
      </c>
      <c r="K451" s="207">
        <v>0</v>
      </c>
      <c r="L451" s="207">
        <v>0</v>
      </c>
      <c r="M451" s="207">
        <v>0</v>
      </c>
      <c r="N451" s="207">
        <v>0</v>
      </c>
      <c r="O451" s="207">
        <v>0</v>
      </c>
      <c r="P451" s="207">
        <v>0</v>
      </c>
      <c r="Q451" s="207">
        <v>0</v>
      </c>
      <c r="R451" s="207">
        <v>0</v>
      </c>
      <c r="S451" s="207">
        <v>0</v>
      </c>
      <c r="T451" s="207">
        <v>0</v>
      </c>
      <c r="U451" s="207">
        <v>0</v>
      </c>
      <c r="V451" s="207">
        <v>0</v>
      </c>
      <c r="W451" s="207">
        <v>0</v>
      </c>
      <c r="X451" s="207">
        <v>0</v>
      </c>
      <c r="Y451" s="207">
        <v>0</v>
      </c>
      <c r="Z451" s="207">
        <v>0</v>
      </c>
      <c r="AA451" s="207">
        <v>0</v>
      </c>
      <c r="AB451" s="207">
        <v>0</v>
      </c>
      <c r="AC451" s="207">
        <v>0</v>
      </c>
      <c r="AD451" s="207">
        <v>0</v>
      </c>
      <c r="AE451" s="207">
        <v>0</v>
      </c>
      <c r="AF451" s="207">
        <v>0</v>
      </c>
      <c r="AG451" s="207">
        <v>0</v>
      </c>
      <c r="AH451" s="207">
        <v>0</v>
      </c>
      <c r="AI451" s="207">
        <v>0</v>
      </c>
      <c r="AJ451" s="208">
        <f t="shared" si="6"/>
        <v>0</v>
      </c>
      <c r="AM451" s="122"/>
    </row>
    <row r="452" spans="1:39" ht="20.100000000000001" hidden="1" customHeight="1" outlineLevel="2">
      <c r="A452" s="204">
        <v>1503</v>
      </c>
      <c r="B452" s="205" t="s">
        <v>1117</v>
      </c>
      <c r="C452" s="206" t="s">
        <v>14927</v>
      </c>
      <c r="D452" s="207">
        <v>0</v>
      </c>
      <c r="E452" s="207">
        <v>0</v>
      </c>
      <c r="F452" s="207">
        <v>0</v>
      </c>
      <c r="G452" s="207">
        <v>0</v>
      </c>
      <c r="H452" s="207">
        <v>0</v>
      </c>
      <c r="I452" s="207">
        <v>0</v>
      </c>
      <c r="J452" s="207">
        <v>0</v>
      </c>
      <c r="K452" s="207">
        <v>0</v>
      </c>
      <c r="L452" s="207">
        <v>0</v>
      </c>
      <c r="M452" s="207">
        <v>0</v>
      </c>
      <c r="N452" s="207">
        <v>0</v>
      </c>
      <c r="O452" s="207">
        <v>0</v>
      </c>
      <c r="P452" s="207">
        <v>0</v>
      </c>
      <c r="Q452" s="207">
        <v>0</v>
      </c>
      <c r="R452" s="207">
        <v>0</v>
      </c>
      <c r="S452" s="207">
        <v>0</v>
      </c>
      <c r="T452" s="207">
        <v>0</v>
      </c>
      <c r="U452" s="207">
        <v>0</v>
      </c>
      <c r="V452" s="207">
        <v>0</v>
      </c>
      <c r="W452" s="207">
        <v>0</v>
      </c>
      <c r="X452" s="207">
        <v>0</v>
      </c>
      <c r="Y452" s="207">
        <v>0</v>
      </c>
      <c r="Z452" s="207">
        <v>0</v>
      </c>
      <c r="AA452" s="207">
        <v>0</v>
      </c>
      <c r="AB452" s="207">
        <v>0</v>
      </c>
      <c r="AC452" s="207">
        <v>0</v>
      </c>
      <c r="AD452" s="207">
        <v>0</v>
      </c>
      <c r="AE452" s="207">
        <v>0</v>
      </c>
      <c r="AF452" s="207">
        <v>0</v>
      </c>
      <c r="AG452" s="207">
        <v>0</v>
      </c>
      <c r="AH452" s="207">
        <v>0</v>
      </c>
      <c r="AI452" s="207">
        <v>0</v>
      </c>
      <c r="AJ452" s="208">
        <f t="shared" si="6"/>
        <v>0</v>
      </c>
      <c r="AM452" s="122"/>
    </row>
    <row r="453" spans="1:39" ht="20.100000000000001" hidden="1" customHeight="1" outlineLevel="2">
      <c r="A453" s="204">
        <v>1504</v>
      </c>
      <c r="B453" s="205" t="s">
        <v>1118</v>
      </c>
      <c r="C453" s="206" t="s">
        <v>14927</v>
      </c>
      <c r="D453" s="207">
        <v>0</v>
      </c>
      <c r="E453" s="207">
        <v>0</v>
      </c>
      <c r="F453" s="207">
        <v>0</v>
      </c>
      <c r="G453" s="207">
        <v>0</v>
      </c>
      <c r="H453" s="207">
        <v>0</v>
      </c>
      <c r="I453" s="207">
        <v>0</v>
      </c>
      <c r="J453" s="207">
        <v>0</v>
      </c>
      <c r="K453" s="207">
        <v>0</v>
      </c>
      <c r="L453" s="207">
        <v>0</v>
      </c>
      <c r="M453" s="207">
        <v>0</v>
      </c>
      <c r="N453" s="207">
        <v>0</v>
      </c>
      <c r="O453" s="207">
        <v>0</v>
      </c>
      <c r="P453" s="207">
        <v>0</v>
      </c>
      <c r="Q453" s="207">
        <v>0</v>
      </c>
      <c r="R453" s="207">
        <v>0</v>
      </c>
      <c r="S453" s="207">
        <v>0</v>
      </c>
      <c r="T453" s="207">
        <v>0</v>
      </c>
      <c r="U453" s="207">
        <v>0</v>
      </c>
      <c r="V453" s="207">
        <v>0</v>
      </c>
      <c r="W453" s="207">
        <v>0</v>
      </c>
      <c r="X453" s="207">
        <v>0</v>
      </c>
      <c r="Y453" s="207">
        <v>0</v>
      </c>
      <c r="Z453" s="207">
        <v>0</v>
      </c>
      <c r="AA453" s="207">
        <v>0</v>
      </c>
      <c r="AB453" s="207">
        <v>0</v>
      </c>
      <c r="AC453" s="207">
        <v>0</v>
      </c>
      <c r="AD453" s="207">
        <v>0</v>
      </c>
      <c r="AE453" s="207">
        <v>0</v>
      </c>
      <c r="AF453" s="207">
        <v>0</v>
      </c>
      <c r="AG453" s="207">
        <v>0</v>
      </c>
      <c r="AH453" s="207">
        <v>0</v>
      </c>
      <c r="AI453" s="207">
        <v>0</v>
      </c>
      <c r="AJ453" s="208">
        <f t="shared" si="6"/>
        <v>0</v>
      </c>
      <c r="AM453" s="122"/>
    </row>
    <row r="454" spans="1:39" ht="20.100000000000001" hidden="1" customHeight="1" outlineLevel="2">
      <c r="A454" s="204">
        <v>1505</v>
      </c>
      <c r="B454" s="205" t="s">
        <v>1119</v>
      </c>
      <c r="C454" s="206" t="s">
        <v>14927</v>
      </c>
      <c r="D454" s="207">
        <v>0</v>
      </c>
      <c r="E454" s="207">
        <v>0</v>
      </c>
      <c r="F454" s="207">
        <v>0</v>
      </c>
      <c r="G454" s="207">
        <v>0</v>
      </c>
      <c r="H454" s="207">
        <v>0</v>
      </c>
      <c r="I454" s="207">
        <v>0</v>
      </c>
      <c r="J454" s="207">
        <v>0</v>
      </c>
      <c r="K454" s="207">
        <v>0</v>
      </c>
      <c r="L454" s="207">
        <v>0</v>
      </c>
      <c r="M454" s="207">
        <v>0</v>
      </c>
      <c r="N454" s="207">
        <v>0</v>
      </c>
      <c r="O454" s="207">
        <v>0</v>
      </c>
      <c r="P454" s="207">
        <v>0</v>
      </c>
      <c r="Q454" s="207">
        <v>0</v>
      </c>
      <c r="R454" s="207">
        <v>0</v>
      </c>
      <c r="S454" s="207">
        <v>0</v>
      </c>
      <c r="T454" s="207">
        <v>0</v>
      </c>
      <c r="U454" s="207">
        <v>0</v>
      </c>
      <c r="V454" s="207">
        <v>0</v>
      </c>
      <c r="W454" s="207">
        <v>0</v>
      </c>
      <c r="X454" s="207">
        <v>0</v>
      </c>
      <c r="Y454" s="207">
        <v>0</v>
      </c>
      <c r="Z454" s="207">
        <v>0</v>
      </c>
      <c r="AA454" s="207">
        <v>0</v>
      </c>
      <c r="AB454" s="207">
        <v>0</v>
      </c>
      <c r="AC454" s="207">
        <v>0</v>
      </c>
      <c r="AD454" s="207">
        <v>0</v>
      </c>
      <c r="AE454" s="207">
        <v>0</v>
      </c>
      <c r="AF454" s="207">
        <v>0</v>
      </c>
      <c r="AG454" s="207">
        <v>0</v>
      </c>
      <c r="AH454" s="207">
        <v>0</v>
      </c>
      <c r="AI454" s="207">
        <v>0</v>
      </c>
      <c r="AJ454" s="208">
        <f t="shared" si="6"/>
        <v>0</v>
      </c>
      <c r="AM454" s="122"/>
    </row>
    <row r="455" spans="1:39" ht="20.100000000000001" hidden="1" customHeight="1" outlineLevel="2">
      <c r="A455" s="204">
        <v>1506</v>
      </c>
      <c r="B455" s="205" t="s">
        <v>1120</v>
      </c>
      <c r="C455" s="206" t="s">
        <v>14927</v>
      </c>
      <c r="D455" s="207">
        <v>0</v>
      </c>
      <c r="E455" s="207">
        <v>0</v>
      </c>
      <c r="F455" s="207">
        <v>0</v>
      </c>
      <c r="G455" s="207">
        <v>0</v>
      </c>
      <c r="H455" s="207">
        <v>0</v>
      </c>
      <c r="I455" s="207">
        <v>0</v>
      </c>
      <c r="J455" s="207">
        <v>0</v>
      </c>
      <c r="K455" s="207">
        <v>0</v>
      </c>
      <c r="L455" s="207">
        <v>0</v>
      </c>
      <c r="M455" s="207">
        <v>0</v>
      </c>
      <c r="N455" s="207">
        <v>0</v>
      </c>
      <c r="O455" s="207">
        <v>0</v>
      </c>
      <c r="P455" s="207">
        <v>0</v>
      </c>
      <c r="Q455" s="207">
        <v>0</v>
      </c>
      <c r="R455" s="207">
        <v>0</v>
      </c>
      <c r="S455" s="207">
        <v>0</v>
      </c>
      <c r="T455" s="207">
        <v>0</v>
      </c>
      <c r="U455" s="207">
        <v>0</v>
      </c>
      <c r="V455" s="207">
        <v>0</v>
      </c>
      <c r="W455" s="207">
        <v>0</v>
      </c>
      <c r="X455" s="207">
        <v>0</v>
      </c>
      <c r="Y455" s="207">
        <v>0</v>
      </c>
      <c r="Z455" s="207">
        <v>0</v>
      </c>
      <c r="AA455" s="207">
        <v>0</v>
      </c>
      <c r="AB455" s="207">
        <v>0</v>
      </c>
      <c r="AC455" s="207">
        <v>0</v>
      </c>
      <c r="AD455" s="207">
        <v>0</v>
      </c>
      <c r="AE455" s="207">
        <v>0</v>
      </c>
      <c r="AF455" s="207">
        <v>0</v>
      </c>
      <c r="AG455" s="207">
        <v>0</v>
      </c>
      <c r="AH455" s="207">
        <v>0</v>
      </c>
      <c r="AI455" s="207">
        <v>0</v>
      </c>
      <c r="AJ455" s="208">
        <f t="shared" si="6"/>
        <v>0</v>
      </c>
      <c r="AM455" s="122"/>
    </row>
    <row r="456" spans="1:39" ht="20.100000000000001" hidden="1" customHeight="1" outlineLevel="2">
      <c r="A456" s="204">
        <v>1507</v>
      </c>
      <c r="B456" s="205" t="s">
        <v>1121</v>
      </c>
      <c r="C456" s="206" t="s">
        <v>14927</v>
      </c>
      <c r="D456" s="207">
        <v>0</v>
      </c>
      <c r="E456" s="207">
        <v>0</v>
      </c>
      <c r="F456" s="207">
        <v>0</v>
      </c>
      <c r="G456" s="207">
        <v>0</v>
      </c>
      <c r="H456" s="207">
        <v>0</v>
      </c>
      <c r="I456" s="207">
        <v>0</v>
      </c>
      <c r="J456" s="207">
        <v>0</v>
      </c>
      <c r="K456" s="207">
        <v>0</v>
      </c>
      <c r="L456" s="207">
        <v>0</v>
      </c>
      <c r="M456" s="207">
        <v>0</v>
      </c>
      <c r="N456" s="207">
        <v>0</v>
      </c>
      <c r="O456" s="207">
        <v>0</v>
      </c>
      <c r="P456" s="207">
        <v>0</v>
      </c>
      <c r="Q456" s="207">
        <v>0</v>
      </c>
      <c r="R456" s="207">
        <v>0</v>
      </c>
      <c r="S456" s="207">
        <v>0</v>
      </c>
      <c r="T456" s="207">
        <v>0</v>
      </c>
      <c r="U456" s="207">
        <v>0</v>
      </c>
      <c r="V456" s="207">
        <v>0</v>
      </c>
      <c r="W456" s="207">
        <v>0</v>
      </c>
      <c r="X456" s="207">
        <v>0</v>
      </c>
      <c r="Y456" s="207">
        <v>0</v>
      </c>
      <c r="Z456" s="207">
        <v>0</v>
      </c>
      <c r="AA456" s="207">
        <v>0</v>
      </c>
      <c r="AB456" s="207">
        <v>0</v>
      </c>
      <c r="AC456" s="207">
        <v>0</v>
      </c>
      <c r="AD456" s="207">
        <v>0</v>
      </c>
      <c r="AE456" s="207">
        <v>0</v>
      </c>
      <c r="AF456" s="207">
        <v>0</v>
      </c>
      <c r="AG456" s="207">
        <v>0</v>
      </c>
      <c r="AH456" s="207">
        <v>0</v>
      </c>
      <c r="AI456" s="207">
        <v>0</v>
      </c>
      <c r="AJ456" s="208">
        <f t="shared" si="6"/>
        <v>0</v>
      </c>
      <c r="AM456" s="122"/>
    </row>
    <row r="457" spans="1:39" ht="20.100000000000001" hidden="1" customHeight="1" outlineLevel="2">
      <c r="A457" s="204">
        <v>1508</v>
      </c>
      <c r="B457" s="205" t="s">
        <v>1122</v>
      </c>
      <c r="C457" s="206" t="s">
        <v>14927</v>
      </c>
      <c r="D457" s="207">
        <v>0</v>
      </c>
      <c r="E457" s="207">
        <v>0</v>
      </c>
      <c r="F457" s="207">
        <v>0</v>
      </c>
      <c r="G457" s="207">
        <v>0</v>
      </c>
      <c r="H457" s="207">
        <v>0</v>
      </c>
      <c r="I457" s="207">
        <v>0</v>
      </c>
      <c r="J457" s="207">
        <v>0</v>
      </c>
      <c r="K457" s="207">
        <v>0</v>
      </c>
      <c r="L457" s="207">
        <v>0</v>
      </c>
      <c r="M457" s="207">
        <v>0</v>
      </c>
      <c r="N457" s="207">
        <v>0</v>
      </c>
      <c r="O457" s="207">
        <v>0</v>
      </c>
      <c r="P457" s="207">
        <v>0</v>
      </c>
      <c r="Q457" s="207">
        <v>0</v>
      </c>
      <c r="R457" s="207">
        <v>0</v>
      </c>
      <c r="S457" s="207">
        <v>0</v>
      </c>
      <c r="T457" s="207">
        <v>0</v>
      </c>
      <c r="U457" s="207">
        <v>0</v>
      </c>
      <c r="V457" s="207">
        <v>0</v>
      </c>
      <c r="W457" s="207">
        <v>0</v>
      </c>
      <c r="X457" s="207">
        <v>0</v>
      </c>
      <c r="Y457" s="207">
        <v>0</v>
      </c>
      <c r="Z457" s="207">
        <v>0</v>
      </c>
      <c r="AA457" s="207">
        <v>0</v>
      </c>
      <c r="AB457" s="207">
        <v>0</v>
      </c>
      <c r="AC457" s="207">
        <v>0</v>
      </c>
      <c r="AD457" s="207">
        <v>0</v>
      </c>
      <c r="AE457" s="207">
        <v>0</v>
      </c>
      <c r="AF457" s="207">
        <v>0</v>
      </c>
      <c r="AG457" s="207">
        <v>0</v>
      </c>
      <c r="AH457" s="207">
        <v>0</v>
      </c>
      <c r="AI457" s="207">
        <v>0</v>
      </c>
      <c r="AJ457" s="208">
        <f t="shared" si="6"/>
        <v>0</v>
      </c>
      <c r="AM457" s="122"/>
    </row>
    <row r="458" spans="1:39" ht="20.100000000000001" hidden="1" customHeight="1" outlineLevel="2">
      <c r="A458" s="204">
        <v>1509</v>
      </c>
      <c r="B458" s="205" t="s">
        <v>1123</v>
      </c>
      <c r="C458" s="206" t="s">
        <v>14927</v>
      </c>
      <c r="D458" s="207">
        <v>0</v>
      </c>
      <c r="E458" s="207">
        <v>0</v>
      </c>
      <c r="F458" s="207">
        <v>0</v>
      </c>
      <c r="G458" s="207">
        <v>0</v>
      </c>
      <c r="H458" s="207">
        <v>0</v>
      </c>
      <c r="I458" s="207">
        <v>0</v>
      </c>
      <c r="J458" s="207">
        <v>0</v>
      </c>
      <c r="K458" s="207">
        <v>0</v>
      </c>
      <c r="L458" s="207">
        <v>0</v>
      </c>
      <c r="M458" s="207">
        <v>0</v>
      </c>
      <c r="N458" s="207">
        <v>0</v>
      </c>
      <c r="O458" s="207">
        <v>0</v>
      </c>
      <c r="P458" s="207">
        <v>0</v>
      </c>
      <c r="Q458" s="207">
        <v>0</v>
      </c>
      <c r="R458" s="207">
        <v>0</v>
      </c>
      <c r="S458" s="207">
        <v>0</v>
      </c>
      <c r="T458" s="207">
        <v>0</v>
      </c>
      <c r="U458" s="207">
        <v>0</v>
      </c>
      <c r="V458" s="207">
        <v>0</v>
      </c>
      <c r="W458" s="207">
        <v>0</v>
      </c>
      <c r="X458" s="207">
        <v>0</v>
      </c>
      <c r="Y458" s="207">
        <v>0</v>
      </c>
      <c r="Z458" s="207">
        <v>0</v>
      </c>
      <c r="AA458" s="207">
        <v>0</v>
      </c>
      <c r="AB458" s="207">
        <v>0</v>
      </c>
      <c r="AC458" s="207">
        <v>0</v>
      </c>
      <c r="AD458" s="207">
        <v>0</v>
      </c>
      <c r="AE458" s="207">
        <v>0</v>
      </c>
      <c r="AF458" s="207">
        <v>0</v>
      </c>
      <c r="AG458" s="207">
        <v>0</v>
      </c>
      <c r="AH458" s="207">
        <v>0</v>
      </c>
      <c r="AI458" s="207">
        <v>0</v>
      </c>
      <c r="AJ458" s="208">
        <f t="shared" si="6"/>
        <v>0</v>
      </c>
      <c r="AM458" s="122"/>
    </row>
    <row r="459" spans="1:39" ht="20.100000000000001" hidden="1" customHeight="1" outlineLevel="2">
      <c r="A459" s="204">
        <v>1510</v>
      </c>
      <c r="B459" s="205" t="s">
        <v>1124</v>
      </c>
      <c r="C459" s="206" t="s">
        <v>14927</v>
      </c>
      <c r="D459" s="207">
        <v>0</v>
      </c>
      <c r="E459" s="207">
        <v>0</v>
      </c>
      <c r="F459" s="207">
        <v>0</v>
      </c>
      <c r="G459" s="207">
        <v>0</v>
      </c>
      <c r="H459" s="207">
        <v>0</v>
      </c>
      <c r="I459" s="207">
        <v>0</v>
      </c>
      <c r="J459" s="207">
        <v>0</v>
      </c>
      <c r="K459" s="207">
        <v>0</v>
      </c>
      <c r="L459" s="207">
        <v>0</v>
      </c>
      <c r="M459" s="207">
        <v>0</v>
      </c>
      <c r="N459" s="207">
        <v>0</v>
      </c>
      <c r="O459" s="207">
        <v>0</v>
      </c>
      <c r="P459" s="207">
        <v>0</v>
      </c>
      <c r="Q459" s="207">
        <v>0</v>
      </c>
      <c r="R459" s="207">
        <v>0</v>
      </c>
      <c r="S459" s="207">
        <v>0</v>
      </c>
      <c r="T459" s="207">
        <v>0</v>
      </c>
      <c r="U459" s="207">
        <v>0</v>
      </c>
      <c r="V459" s="207">
        <v>0</v>
      </c>
      <c r="W459" s="207">
        <v>0</v>
      </c>
      <c r="X459" s="207">
        <v>0</v>
      </c>
      <c r="Y459" s="207">
        <v>0</v>
      </c>
      <c r="Z459" s="207">
        <v>0</v>
      </c>
      <c r="AA459" s="207">
        <v>0</v>
      </c>
      <c r="AB459" s="207">
        <v>0</v>
      </c>
      <c r="AC459" s="207">
        <v>0</v>
      </c>
      <c r="AD459" s="207">
        <v>0</v>
      </c>
      <c r="AE459" s="207">
        <v>0</v>
      </c>
      <c r="AF459" s="207">
        <v>0</v>
      </c>
      <c r="AG459" s="207">
        <v>0</v>
      </c>
      <c r="AH459" s="207">
        <v>0</v>
      </c>
      <c r="AI459" s="207">
        <v>0</v>
      </c>
      <c r="AJ459" s="208">
        <f t="shared" si="6"/>
        <v>0</v>
      </c>
      <c r="AM459" s="122"/>
    </row>
    <row r="460" spans="1:39" ht="20.100000000000001" hidden="1" customHeight="1" outlineLevel="2">
      <c r="A460" s="204">
        <v>1511</v>
      </c>
      <c r="B460" s="205" t="s">
        <v>1125</v>
      </c>
      <c r="C460" s="206" t="s">
        <v>14927</v>
      </c>
      <c r="D460" s="207">
        <v>0</v>
      </c>
      <c r="E460" s="207">
        <v>0</v>
      </c>
      <c r="F460" s="207">
        <v>0</v>
      </c>
      <c r="G460" s="207">
        <v>0</v>
      </c>
      <c r="H460" s="207">
        <v>0</v>
      </c>
      <c r="I460" s="207">
        <v>0</v>
      </c>
      <c r="J460" s="207">
        <v>0</v>
      </c>
      <c r="K460" s="207">
        <v>0</v>
      </c>
      <c r="L460" s="207">
        <v>0</v>
      </c>
      <c r="M460" s="207">
        <v>0</v>
      </c>
      <c r="N460" s="207">
        <v>0</v>
      </c>
      <c r="O460" s="207">
        <v>0</v>
      </c>
      <c r="P460" s="207">
        <v>0</v>
      </c>
      <c r="Q460" s="207">
        <v>0</v>
      </c>
      <c r="R460" s="207">
        <v>0</v>
      </c>
      <c r="S460" s="207">
        <v>0</v>
      </c>
      <c r="T460" s="207">
        <v>0</v>
      </c>
      <c r="U460" s="207">
        <v>0</v>
      </c>
      <c r="V460" s="207">
        <v>0</v>
      </c>
      <c r="W460" s="207">
        <v>0</v>
      </c>
      <c r="X460" s="207">
        <v>0</v>
      </c>
      <c r="Y460" s="207">
        <v>0</v>
      </c>
      <c r="Z460" s="207">
        <v>0</v>
      </c>
      <c r="AA460" s="207">
        <v>0</v>
      </c>
      <c r="AB460" s="207">
        <v>0</v>
      </c>
      <c r="AC460" s="207">
        <v>0</v>
      </c>
      <c r="AD460" s="207">
        <v>0</v>
      </c>
      <c r="AE460" s="207">
        <v>0</v>
      </c>
      <c r="AF460" s="207">
        <v>0</v>
      </c>
      <c r="AG460" s="207">
        <v>0</v>
      </c>
      <c r="AH460" s="207">
        <v>0</v>
      </c>
      <c r="AI460" s="207">
        <v>0</v>
      </c>
      <c r="AJ460" s="208">
        <f t="shared" si="6"/>
        <v>0</v>
      </c>
      <c r="AM460" s="122"/>
    </row>
    <row r="461" spans="1:39" ht="20.100000000000001" hidden="1" customHeight="1" outlineLevel="2">
      <c r="A461" s="204">
        <v>1512</v>
      </c>
      <c r="B461" s="205" t="s">
        <v>1126</v>
      </c>
      <c r="C461" s="206" t="s">
        <v>14927</v>
      </c>
      <c r="D461" s="207">
        <v>0</v>
      </c>
      <c r="E461" s="207">
        <v>0</v>
      </c>
      <c r="F461" s="207">
        <v>0</v>
      </c>
      <c r="G461" s="207">
        <v>0</v>
      </c>
      <c r="H461" s="207">
        <v>0</v>
      </c>
      <c r="I461" s="207">
        <v>0</v>
      </c>
      <c r="J461" s="207">
        <v>0</v>
      </c>
      <c r="K461" s="207">
        <v>0</v>
      </c>
      <c r="L461" s="207">
        <v>0</v>
      </c>
      <c r="M461" s="207">
        <v>0</v>
      </c>
      <c r="N461" s="207">
        <v>0</v>
      </c>
      <c r="O461" s="207">
        <v>0</v>
      </c>
      <c r="P461" s="207">
        <v>0</v>
      </c>
      <c r="Q461" s="207">
        <v>0</v>
      </c>
      <c r="R461" s="207">
        <v>0</v>
      </c>
      <c r="S461" s="207">
        <v>0</v>
      </c>
      <c r="T461" s="207">
        <v>0</v>
      </c>
      <c r="U461" s="207">
        <v>0</v>
      </c>
      <c r="V461" s="207">
        <v>0</v>
      </c>
      <c r="W461" s="207">
        <v>0</v>
      </c>
      <c r="X461" s="207">
        <v>0</v>
      </c>
      <c r="Y461" s="207">
        <v>0</v>
      </c>
      <c r="Z461" s="207">
        <v>0</v>
      </c>
      <c r="AA461" s="207">
        <v>0</v>
      </c>
      <c r="AB461" s="207">
        <v>0</v>
      </c>
      <c r="AC461" s="207">
        <v>0</v>
      </c>
      <c r="AD461" s="207">
        <v>0</v>
      </c>
      <c r="AE461" s="207">
        <v>0</v>
      </c>
      <c r="AF461" s="207">
        <v>0</v>
      </c>
      <c r="AG461" s="207">
        <v>0</v>
      </c>
      <c r="AH461" s="207">
        <v>0</v>
      </c>
      <c r="AI461" s="207">
        <v>0</v>
      </c>
      <c r="AJ461" s="208">
        <f t="shared" si="6"/>
        <v>0</v>
      </c>
      <c r="AM461" s="122"/>
    </row>
    <row r="462" spans="1:39" ht="20.100000000000001" hidden="1" customHeight="1" outlineLevel="2">
      <c r="A462" s="204">
        <v>1513</v>
      </c>
      <c r="B462" s="205" t="s">
        <v>1127</v>
      </c>
      <c r="C462" s="206" t="s">
        <v>14927</v>
      </c>
      <c r="D462" s="207">
        <v>0</v>
      </c>
      <c r="E462" s="207">
        <v>0</v>
      </c>
      <c r="F462" s="207">
        <v>0</v>
      </c>
      <c r="G462" s="207">
        <v>0</v>
      </c>
      <c r="H462" s="207">
        <v>0</v>
      </c>
      <c r="I462" s="207">
        <v>0</v>
      </c>
      <c r="J462" s="207">
        <v>0</v>
      </c>
      <c r="K462" s="207">
        <v>0</v>
      </c>
      <c r="L462" s="207">
        <v>0</v>
      </c>
      <c r="M462" s="207">
        <v>0</v>
      </c>
      <c r="N462" s="207">
        <v>0</v>
      </c>
      <c r="O462" s="207">
        <v>0</v>
      </c>
      <c r="P462" s="207">
        <v>0</v>
      </c>
      <c r="Q462" s="207">
        <v>0</v>
      </c>
      <c r="R462" s="207">
        <v>0</v>
      </c>
      <c r="S462" s="207">
        <v>0</v>
      </c>
      <c r="T462" s="207">
        <v>0</v>
      </c>
      <c r="U462" s="207">
        <v>0</v>
      </c>
      <c r="V462" s="207">
        <v>0</v>
      </c>
      <c r="W462" s="207">
        <v>0</v>
      </c>
      <c r="X462" s="207">
        <v>0</v>
      </c>
      <c r="Y462" s="207">
        <v>0</v>
      </c>
      <c r="Z462" s="207">
        <v>0</v>
      </c>
      <c r="AA462" s="207">
        <v>0</v>
      </c>
      <c r="AB462" s="207">
        <v>0</v>
      </c>
      <c r="AC462" s="207">
        <v>0</v>
      </c>
      <c r="AD462" s="207">
        <v>0</v>
      </c>
      <c r="AE462" s="207">
        <v>0</v>
      </c>
      <c r="AF462" s="207">
        <v>0</v>
      </c>
      <c r="AG462" s="207">
        <v>0</v>
      </c>
      <c r="AH462" s="207">
        <v>0</v>
      </c>
      <c r="AI462" s="207">
        <v>0</v>
      </c>
      <c r="AJ462" s="208">
        <f t="shared" ref="AJ462:AJ525" si="7">SUM(D462:AI462)</f>
        <v>0</v>
      </c>
      <c r="AM462" s="122"/>
    </row>
    <row r="463" spans="1:39" ht="20.100000000000001" hidden="1" customHeight="1" outlineLevel="2">
      <c r="A463" s="204">
        <v>1514</v>
      </c>
      <c r="B463" s="205" t="s">
        <v>1128</v>
      </c>
      <c r="C463" s="206" t="s">
        <v>14927</v>
      </c>
      <c r="D463" s="207">
        <v>0</v>
      </c>
      <c r="E463" s="207">
        <v>0</v>
      </c>
      <c r="F463" s="207">
        <v>0</v>
      </c>
      <c r="G463" s="207">
        <v>0</v>
      </c>
      <c r="H463" s="207">
        <v>0</v>
      </c>
      <c r="I463" s="207">
        <v>0</v>
      </c>
      <c r="J463" s="207">
        <v>0</v>
      </c>
      <c r="K463" s="207">
        <v>0</v>
      </c>
      <c r="L463" s="207">
        <v>0</v>
      </c>
      <c r="M463" s="207">
        <v>0</v>
      </c>
      <c r="N463" s="207">
        <v>0</v>
      </c>
      <c r="O463" s="207">
        <v>0</v>
      </c>
      <c r="P463" s="207">
        <v>0</v>
      </c>
      <c r="Q463" s="207">
        <v>0</v>
      </c>
      <c r="R463" s="207">
        <v>0</v>
      </c>
      <c r="S463" s="207">
        <v>0</v>
      </c>
      <c r="T463" s="207">
        <v>0</v>
      </c>
      <c r="U463" s="207">
        <v>0</v>
      </c>
      <c r="V463" s="207">
        <v>0</v>
      </c>
      <c r="W463" s="207">
        <v>0</v>
      </c>
      <c r="X463" s="207">
        <v>0</v>
      </c>
      <c r="Y463" s="207">
        <v>0</v>
      </c>
      <c r="Z463" s="207">
        <v>0</v>
      </c>
      <c r="AA463" s="207">
        <v>0</v>
      </c>
      <c r="AB463" s="207">
        <v>0</v>
      </c>
      <c r="AC463" s="207">
        <v>0</v>
      </c>
      <c r="AD463" s="207">
        <v>0</v>
      </c>
      <c r="AE463" s="207">
        <v>0</v>
      </c>
      <c r="AF463" s="207">
        <v>0</v>
      </c>
      <c r="AG463" s="207">
        <v>0</v>
      </c>
      <c r="AH463" s="207">
        <v>0</v>
      </c>
      <c r="AI463" s="207">
        <v>0</v>
      </c>
      <c r="AJ463" s="208">
        <f t="shared" si="7"/>
        <v>0</v>
      </c>
      <c r="AM463" s="122"/>
    </row>
    <row r="464" spans="1:39" ht="20.100000000000001" hidden="1" customHeight="1" outlineLevel="2">
      <c r="A464" s="204">
        <v>1515</v>
      </c>
      <c r="B464" s="205" t="s">
        <v>1129</v>
      </c>
      <c r="C464" s="206" t="s">
        <v>14927</v>
      </c>
      <c r="D464" s="207">
        <v>0</v>
      </c>
      <c r="E464" s="207">
        <v>0</v>
      </c>
      <c r="F464" s="207">
        <v>0</v>
      </c>
      <c r="G464" s="207">
        <v>0</v>
      </c>
      <c r="H464" s="207">
        <v>0</v>
      </c>
      <c r="I464" s="207">
        <v>0</v>
      </c>
      <c r="J464" s="207">
        <v>0</v>
      </c>
      <c r="K464" s="207">
        <v>0</v>
      </c>
      <c r="L464" s="207">
        <v>0</v>
      </c>
      <c r="M464" s="207">
        <v>0</v>
      </c>
      <c r="N464" s="207">
        <v>0</v>
      </c>
      <c r="O464" s="207">
        <v>0</v>
      </c>
      <c r="P464" s="207">
        <v>0</v>
      </c>
      <c r="Q464" s="207">
        <v>0</v>
      </c>
      <c r="R464" s="207">
        <v>0</v>
      </c>
      <c r="S464" s="207">
        <v>0</v>
      </c>
      <c r="T464" s="207">
        <v>0</v>
      </c>
      <c r="U464" s="207">
        <v>0</v>
      </c>
      <c r="V464" s="207">
        <v>0</v>
      </c>
      <c r="W464" s="207">
        <v>0</v>
      </c>
      <c r="X464" s="207">
        <v>0</v>
      </c>
      <c r="Y464" s="207">
        <v>0</v>
      </c>
      <c r="Z464" s="207">
        <v>0</v>
      </c>
      <c r="AA464" s="207">
        <v>0</v>
      </c>
      <c r="AB464" s="207">
        <v>0</v>
      </c>
      <c r="AC464" s="207">
        <v>0</v>
      </c>
      <c r="AD464" s="207">
        <v>0</v>
      </c>
      <c r="AE464" s="207">
        <v>0</v>
      </c>
      <c r="AF464" s="207">
        <v>0</v>
      </c>
      <c r="AG464" s="207">
        <v>0</v>
      </c>
      <c r="AH464" s="207">
        <v>0</v>
      </c>
      <c r="AI464" s="207">
        <v>0</v>
      </c>
      <c r="AJ464" s="208">
        <f t="shared" si="7"/>
        <v>0</v>
      </c>
      <c r="AM464" s="122"/>
    </row>
    <row r="465" spans="1:39" ht="20.100000000000001" hidden="1" customHeight="1" outlineLevel="2">
      <c r="A465" s="204">
        <v>1516</v>
      </c>
      <c r="B465" s="205" t="s">
        <v>1130</v>
      </c>
      <c r="C465" s="206" t="s">
        <v>14927</v>
      </c>
      <c r="D465" s="207">
        <v>0</v>
      </c>
      <c r="E465" s="207">
        <v>0</v>
      </c>
      <c r="F465" s="207">
        <v>0</v>
      </c>
      <c r="G465" s="207">
        <v>0</v>
      </c>
      <c r="H465" s="207">
        <v>0</v>
      </c>
      <c r="I465" s="207">
        <v>0</v>
      </c>
      <c r="J465" s="207">
        <v>0</v>
      </c>
      <c r="K465" s="207">
        <v>0</v>
      </c>
      <c r="L465" s="207">
        <v>0</v>
      </c>
      <c r="M465" s="207">
        <v>0</v>
      </c>
      <c r="N465" s="207">
        <v>0</v>
      </c>
      <c r="O465" s="207">
        <v>0</v>
      </c>
      <c r="P465" s="207">
        <v>0</v>
      </c>
      <c r="Q465" s="207">
        <v>0</v>
      </c>
      <c r="R465" s="207">
        <v>0</v>
      </c>
      <c r="S465" s="207">
        <v>0</v>
      </c>
      <c r="T465" s="207">
        <v>0</v>
      </c>
      <c r="U465" s="207">
        <v>0</v>
      </c>
      <c r="V465" s="207">
        <v>0</v>
      </c>
      <c r="W465" s="207">
        <v>0</v>
      </c>
      <c r="X465" s="207">
        <v>0</v>
      </c>
      <c r="Y465" s="207">
        <v>0</v>
      </c>
      <c r="Z465" s="207">
        <v>0</v>
      </c>
      <c r="AA465" s="207">
        <v>0</v>
      </c>
      <c r="AB465" s="207">
        <v>0</v>
      </c>
      <c r="AC465" s="207">
        <v>0</v>
      </c>
      <c r="AD465" s="207">
        <v>0</v>
      </c>
      <c r="AE465" s="207">
        <v>0</v>
      </c>
      <c r="AF465" s="207">
        <v>0</v>
      </c>
      <c r="AG465" s="207">
        <v>0</v>
      </c>
      <c r="AH465" s="207">
        <v>0</v>
      </c>
      <c r="AI465" s="207">
        <v>0</v>
      </c>
      <c r="AJ465" s="208">
        <f t="shared" si="7"/>
        <v>0</v>
      </c>
      <c r="AM465" s="122"/>
    </row>
    <row r="466" spans="1:39" ht="20.100000000000001" hidden="1" customHeight="1" outlineLevel="2">
      <c r="A466" s="204">
        <v>1517</v>
      </c>
      <c r="B466" s="205" t="s">
        <v>1131</v>
      </c>
      <c r="C466" s="206" t="s">
        <v>14927</v>
      </c>
      <c r="D466" s="207">
        <v>0</v>
      </c>
      <c r="E466" s="207">
        <v>0</v>
      </c>
      <c r="F466" s="207">
        <v>0</v>
      </c>
      <c r="G466" s="207">
        <v>0</v>
      </c>
      <c r="H466" s="207">
        <v>0</v>
      </c>
      <c r="I466" s="207">
        <v>0</v>
      </c>
      <c r="J466" s="207">
        <v>0</v>
      </c>
      <c r="K466" s="207">
        <v>0</v>
      </c>
      <c r="L466" s="207">
        <v>0</v>
      </c>
      <c r="M466" s="207">
        <v>0</v>
      </c>
      <c r="N466" s="207">
        <v>0</v>
      </c>
      <c r="O466" s="207">
        <v>0</v>
      </c>
      <c r="P466" s="207">
        <v>0</v>
      </c>
      <c r="Q466" s="207">
        <v>0</v>
      </c>
      <c r="R466" s="207">
        <v>0</v>
      </c>
      <c r="S466" s="207">
        <v>0</v>
      </c>
      <c r="T466" s="207">
        <v>0</v>
      </c>
      <c r="U466" s="207">
        <v>0</v>
      </c>
      <c r="V466" s="207">
        <v>0</v>
      </c>
      <c r="W466" s="207">
        <v>0</v>
      </c>
      <c r="X466" s="207">
        <v>0</v>
      </c>
      <c r="Y466" s="207">
        <v>0</v>
      </c>
      <c r="Z466" s="207">
        <v>0</v>
      </c>
      <c r="AA466" s="207">
        <v>0</v>
      </c>
      <c r="AB466" s="207">
        <v>0</v>
      </c>
      <c r="AC466" s="207">
        <v>0</v>
      </c>
      <c r="AD466" s="207">
        <v>0</v>
      </c>
      <c r="AE466" s="207">
        <v>0</v>
      </c>
      <c r="AF466" s="207">
        <v>0</v>
      </c>
      <c r="AG466" s="207">
        <v>0</v>
      </c>
      <c r="AH466" s="207">
        <v>0</v>
      </c>
      <c r="AI466" s="207">
        <v>0</v>
      </c>
      <c r="AJ466" s="208">
        <f t="shared" si="7"/>
        <v>0</v>
      </c>
      <c r="AM466" s="122"/>
    </row>
    <row r="467" spans="1:39" ht="20.100000000000001" hidden="1" customHeight="1" outlineLevel="2">
      <c r="A467" s="204">
        <v>1518</v>
      </c>
      <c r="B467" s="205" t="s">
        <v>1132</v>
      </c>
      <c r="C467" s="206" t="s">
        <v>14927</v>
      </c>
      <c r="D467" s="207">
        <v>0</v>
      </c>
      <c r="E467" s="207">
        <v>0</v>
      </c>
      <c r="F467" s="207">
        <v>0</v>
      </c>
      <c r="G467" s="207">
        <v>0</v>
      </c>
      <c r="H467" s="207">
        <v>0</v>
      </c>
      <c r="I467" s="207">
        <v>0</v>
      </c>
      <c r="J467" s="207">
        <v>0</v>
      </c>
      <c r="K467" s="207">
        <v>0</v>
      </c>
      <c r="L467" s="207">
        <v>0</v>
      </c>
      <c r="M467" s="207">
        <v>0</v>
      </c>
      <c r="N467" s="207">
        <v>0</v>
      </c>
      <c r="O467" s="207">
        <v>0</v>
      </c>
      <c r="P467" s="207">
        <v>0</v>
      </c>
      <c r="Q467" s="207">
        <v>0</v>
      </c>
      <c r="R467" s="207">
        <v>0</v>
      </c>
      <c r="S467" s="207">
        <v>0</v>
      </c>
      <c r="T467" s="207">
        <v>0</v>
      </c>
      <c r="U467" s="207">
        <v>0</v>
      </c>
      <c r="V467" s="207">
        <v>0</v>
      </c>
      <c r="W467" s="207">
        <v>0</v>
      </c>
      <c r="X467" s="207">
        <v>0</v>
      </c>
      <c r="Y467" s="207">
        <v>0</v>
      </c>
      <c r="Z467" s="207">
        <v>0</v>
      </c>
      <c r="AA467" s="207">
        <v>0</v>
      </c>
      <c r="AB467" s="207">
        <v>0</v>
      </c>
      <c r="AC467" s="207">
        <v>0</v>
      </c>
      <c r="AD467" s="207">
        <v>0</v>
      </c>
      <c r="AE467" s="207">
        <v>0</v>
      </c>
      <c r="AF467" s="207">
        <v>0</v>
      </c>
      <c r="AG467" s="207">
        <v>0</v>
      </c>
      <c r="AH467" s="207">
        <v>0</v>
      </c>
      <c r="AI467" s="207">
        <v>0</v>
      </c>
      <c r="AJ467" s="208">
        <f t="shared" si="7"/>
        <v>0</v>
      </c>
      <c r="AM467" s="122"/>
    </row>
    <row r="468" spans="1:39" ht="20.100000000000001" hidden="1" customHeight="1" outlineLevel="2">
      <c r="A468" s="204">
        <v>1519</v>
      </c>
      <c r="B468" s="205" t="s">
        <v>1133</v>
      </c>
      <c r="C468" s="206" t="s">
        <v>14927</v>
      </c>
      <c r="D468" s="207">
        <v>0</v>
      </c>
      <c r="E468" s="207">
        <v>0</v>
      </c>
      <c r="F468" s="207">
        <v>0</v>
      </c>
      <c r="G468" s="207">
        <v>0</v>
      </c>
      <c r="H468" s="207">
        <v>0</v>
      </c>
      <c r="I468" s="207">
        <v>0</v>
      </c>
      <c r="J468" s="207">
        <v>0</v>
      </c>
      <c r="K468" s="207">
        <v>0</v>
      </c>
      <c r="L468" s="207">
        <v>0</v>
      </c>
      <c r="M468" s="207">
        <v>0</v>
      </c>
      <c r="N468" s="207">
        <v>0</v>
      </c>
      <c r="O468" s="207">
        <v>0</v>
      </c>
      <c r="P468" s="207">
        <v>0</v>
      </c>
      <c r="Q468" s="207">
        <v>0</v>
      </c>
      <c r="R468" s="207">
        <v>0</v>
      </c>
      <c r="S468" s="207">
        <v>0</v>
      </c>
      <c r="T468" s="207">
        <v>0</v>
      </c>
      <c r="U468" s="207">
        <v>0</v>
      </c>
      <c r="V468" s="207">
        <v>0</v>
      </c>
      <c r="W468" s="207">
        <v>0</v>
      </c>
      <c r="X468" s="207">
        <v>0</v>
      </c>
      <c r="Y468" s="207">
        <v>0</v>
      </c>
      <c r="Z468" s="207">
        <v>0</v>
      </c>
      <c r="AA468" s="207">
        <v>0</v>
      </c>
      <c r="AB468" s="207">
        <v>0</v>
      </c>
      <c r="AC468" s="207">
        <v>0</v>
      </c>
      <c r="AD468" s="207">
        <v>0</v>
      </c>
      <c r="AE468" s="207">
        <v>0</v>
      </c>
      <c r="AF468" s="207">
        <v>0</v>
      </c>
      <c r="AG468" s="207">
        <v>0</v>
      </c>
      <c r="AH468" s="207">
        <v>0</v>
      </c>
      <c r="AI468" s="207">
        <v>0</v>
      </c>
      <c r="AJ468" s="208">
        <f t="shared" si="7"/>
        <v>0</v>
      </c>
      <c r="AM468" s="122"/>
    </row>
    <row r="469" spans="1:39" ht="20.100000000000001" hidden="1" customHeight="1" outlineLevel="2">
      <c r="A469" s="204">
        <v>1520</v>
      </c>
      <c r="B469" s="205" t="s">
        <v>1134</v>
      </c>
      <c r="C469" s="206" t="s">
        <v>14927</v>
      </c>
      <c r="D469" s="207">
        <v>0</v>
      </c>
      <c r="E469" s="207">
        <v>0</v>
      </c>
      <c r="F469" s="207">
        <v>0</v>
      </c>
      <c r="G469" s="207">
        <v>0</v>
      </c>
      <c r="H469" s="207">
        <v>0</v>
      </c>
      <c r="I469" s="207">
        <v>0</v>
      </c>
      <c r="J469" s="207">
        <v>0</v>
      </c>
      <c r="K469" s="207">
        <v>0</v>
      </c>
      <c r="L469" s="207">
        <v>0</v>
      </c>
      <c r="M469" s="207">
        <v>0</v>
      </c>
      <c r="N469" s="207">
        <v>0</v>
      </c>
      <c r="O469" s="207">
        <v>0</v>
      </c>
      <c r="P469" s="207">
        <v>0</v>
      </c>
      <c r="Q469" s="207">
        <v>0</v>
      </c>
      <c r="R469" s="207">
        <v>0</v>
      </c>
      <c r="S469" s="207">
        <v>0</v>
      </c>
      <c r="T469" s="207">
        <v>0</v>
      </c>
      <c r="U469" s="207">
        <v>0</v>
      </c>
      <c r="V469" s="207">
        <v>0</v>
      </c>
      <c r="W469" s="207">
        <v>0</v>
      </c>
      <c r="X469" s="207">
        <v>0</v>
      </c>
      <c r="Y469" s="207">
        <v>0</v>
      </c>
      <c r="Z469" s="207">
        <v>0</v>
      </c>
      <c r="AA469" s="207">
        <v>0</v>
      </c>
      <c r="AB469" s="207">
        <v>0</v>
      </c>
      <c r="AC469" s="207">
        <v>0</v>
      </c>
      <c r="AD469" s="207">
        <v>0</v>
      </c>
      <c r="AE469" s="207">
        <v>0</v>
      </c>
      <c r="AF469" s="207">
        <v>0</v>
      </c>
      <c r="AG469" s="207">
        <v>0</v>
      </c>
      <c r="AH469" s="207">
        <v>0</v>
      </c>
      <c r="AI469" s="207">
        <v>0</v>
      </c>
      <c r="AJ469" s="208">
        <f t="shared" si="7"/>
        <v>0</v>
      </c>
      <c r="AM469" s="122"/>
    </row>
    <row r="470" spans="1:39" ht="20.100000000000001" hidden="1" customHeight="1" outlineLevel="2">
      <c r="A470" s="204">
        <v>1521</v>
      </c>
      <c r="B470" s="205" t="s">
        <v>1135</v>
      </c>
      <c r="C470" s="206" t="s">
        <v>14927</v>
      </c>
      <c r="D470" s="207">
        <v>0</v>
      </c>
      <c r="E470" s="207">
        <v>0</v>
      </c>
      <c r="F470" s="207">
        <v>0</v>
      </c>
      <c r="G470" s="207">
        <v>0</v>
      </c>
      <c r="H470" s="207">
        <v>0</v>
      </c>
      <c r="I470" s="207">
        <v>0</v>
      </c>
      <c r="J470" s="207">
        <v>0</v>
      </c>
      <c r="K470" s="207">
        <v>0</v>
      </c>
      <c r="L470" s="207">
        <v>0</v>
      </c>
      <c r="M470" s="207">
        <v>0</v>
      </c>
      <c r="N470" s="207">
        <v>0</v>
      </c>
      <c r="O470" s="207">
        <v>0</v>
      </c>
      <c r="P470" s="207">
        <v>0</v>
      </c>
      <c r="Q470" s="207">
        <v>0</v>
      </c>
      <c r="R470" s="207">
        <v>0</v>
      </c>
      <c r="S470" s="207">
        <v>0</v>
      </c>
      <c r="T470" s="207">
        <v>0</v>
      </c>
      <c r="U470" s="207">
        <v>0</v>
      </c>
      <c r="V470" s="207">
        <v>0</v>
      </c>
      <c r="W470" s="207">
        <v>0</v>
      </c>
      <c r="X470" s="207">
        <v>0</v>
      </c>
      <c r="Y470" s="207">
        <v>0</v>
      </c>
      <c r="Z470" s="207">
        <v>0</v>
      </c>
      <c r="AA470" s="207">
        <v>0</v>
      </c>
      <c r="AB470" s="207">
        <v>0</v>
      </c>
      <c r="AC470" s="207">
        <v>0</v>
      </c>
      <c r="AD470" s="207">
        <v>0</v>
      </c>
      <c r="AE470" s="207">
        <v>0</v>
      </c>
      <c r="AF470" s="207">
        <v>0</v>
      </c>
      <c r="AG470" s="207">
        <v>0</v>
      </c>
      <c r="AH470" s="207">
        <v>0</v>
      </c>
      <c r="AI470" s="207">
        <v>0</v>
      </c>
      <c r="AJ470" s="208">
        <f t="shared" si="7"/>
        <v>0</v>
      </c>
      <c r="AM470" s="122"/>
    </row>
    <row r="471" spans="1:39" ht="20.100000000000001" hidden="1" customHeight="1" outlineLevel="2">
      <c r="A471" s="204">
        <v>1522</v>
      </c>
      <c r="B471" s="205" t="s">
        <v>1136</v>
      </c>
      <c r="C471" s="206" t="s">
        <v>14927</v>
      </c>
      <c r="D471" s="207">
        <v>0</v>
      </c>
      <c r="E471" s="207">
        <v>0</v>
      </c>
      <c r="F471" s="207">
        <v>0</v>
      </c>
      <c r="G471" s="207">
        <v>0</v>
      </c>
      <c r="H471" s="207">
        <v>0</v>
      </c>
      <c r="I471" s="207">
        <v>0</v>
      </c>
      <c r="J471" s="207">
        <v>0</v>
      </c>
      <c r="K471" s="207">
        <v>0</v>
      </c>
      <c r="L471" s="207">
        <v>0</v>
      </c>
      <c r="M471" s="207">
        <v>0</v>
      </c>
      <c r="N471" s="207">
        <v>0</v>
      </c>
      <c r="O471" s="207">
        <v>0</v>
      </c>
      <c r="P471" s="207">
        <v>0</v>
      </c>
      <c r="Q471" s="207">
        <v>0</v>
      </c>
      <c r="R471" s="207">
        <v>0</v>
      </c>
      <c r="S471" s="207">
        <v>0</v>
      </c>
      <c r="T471" s="207">
        <v>0</v>
      </c>
      <c r="U471" s="207">
        <v>0</v>
      </c>
      <c r="V471" s="207">
        <v>0</v>
      </c>
      <c r="W471" s="207">
        <v>0</v>
      </c>
      <c r="X471" s="207">
        <v>0</v>
      </c>
      <c r="Y471" s="207">
        <v>0</v>
      </c>
      <c r="Z471" s="207">
        <v>0</v>
      </c>
      <c r="AA471" s="207">
        <v>0</v>
      </c>
      <c r="AB471" s="207">
        <v>0</v>
      </c>
      <c r="AC471" s="207">
        <v>0</v>
      </c>
      <c r="AD471" s="207">
        <v>0</v>
      </c>
      <c r="AE471" s="207">
        <v>0</v>
      </c>
      <c r="AF471" s="207">
        <v>0</v>
      </c>
      <c r="AG471" s="207">
        <v>0</v>
      </c>
      <c r="AH471" s="207">
        <v>0</v>
      </c>
      <c r="AI471" s="207">
        <v>0</v>
      </c>
      <c r="AJ471" s="208">
        <f t="shared" si="7"/>
        <v>0</v>
      </c>
      <c r="AM471" s="122"/>
    </row>
    <row r="472" spans="1:39" ht="20.100000000000001" hidden="1" customHeight="1" outlineLevel="2">
      <c r="A472" s="204">
        <v>1523</v>
      </c>
      <c r="B472" s="205" t="s">
        <v>1137</v>
      </c>
      <c r="C472" s="206" t="s">
        <v>14927</v>
      </c>
      <c r="D472" s="207">
        <v>0</v>
      </c>
      <c r="E472" s="207">
        <v>0</v>
      </c>
      <c r="F472" s="207">
        <v>0</v>
      </c>
      <c r="G472" s="207">
        <v>0</v>
      </c>
      <c r="H472" s="207">
        <v>0</v>
      </c>
      <c r="I472" s="207">
        <v>0</v>
      </c>
      <c r="J472" s="207">
        <v>0</v>
      </c>
      <c r="K472" s="207">
        <v>0</v>
      </c>
      <c r="L472" s="207">
        <v>0</v>
      </c>
      <c r="M472" s="207">
        <v>0</v>
      </c>
      <c r="N472" s="207">
        <v>0</v>
      </c>
      <c r="O472" s="207">
        <v>0</v>
      </c>
      <c r="P472" s="207">
        <v>0</v>
      </c>
      <c r="Q472" s="207">
        <v>0</v>
      </c>
      <c r="R472" s="207">
        <v>0</v>
      </c>
      <c r="S472" s="207">
        <v>0</v>
      </c>
      <c r="T472" s="207">
        <v>0</v>
      </c>
      <c r="U472" s="207">
        <v>0</v>
      </c>
      <c r="V472" s="207">
        <v>0</v>
      </c>
      <c r="W472" s="207">
        <v>0</v>
      </c>
      <c r="X472" s="207">
        <v>0</v>
      </c>
      <c r="Y472" s="207">
        <v>0</v>
      </c>
      <c r="Z472" s="207">
        <v>0</v>
      </c>
      <c r="AA472" s="207">
        <v>0</v>
      </c>
      <c r="AB472" s="207">
        <v>0</v>
      </c>
      <c r="AC472" s="207">
        <v>0</v>
      </c>
      <c r="AD472" s="207">
        <v>0</v>
      </c>
      <c r="AE472" s="207">
        <v>0</v>
      </c>
      <c r="AF472" s="207">
        <v>0</v>
      </c>
      <c r="AG472" s="207">
        <v>0</v>
      </c>
      <c r="AH472" s="207">
        <v>0</v>
      </c>
      <c r="AI472" s="207">
        <v>0</v>
      </c>
      <c r="AJ472" s="208">
        <f t="shared" si="7"/>
        <v>0</v>
      </c>
      <c r="AM472" s="122"/>
    </row>
    <row r="473" spans="1:39" ht="20.100000000000001" hidden="1" customHeight="1" outlineLevel="2">
      <c r="A473" s="204">
        <v>1524</v>
      </c>
      <c r="B473" s="205" t="s">
        <v>1138</v>
      </c>
      <c r="C473" s="206" t="s">
        <v>14927</v>
      </c>
      <c r="D473" s="207">
        <v>0</v>
      </c>
      <c r="E473" s="207">
        <v>0</v>
      </c>
      <c r="F473" s="207">
        <v>0</v>
      </c>
      <c r="G473" s="207">
        <v>0</v>
      </c>
      <c r="H473" s="207">
        <v>0</v>
      </c>
      <c r="I473" s="207">
        <v>0</v>
      </c>
      <c r="J473" s="207">
        <v>0</v>
      </c>
      <c r="K473" s="207">
        <v>0</v>
      </c>
      <c r="L473" s="207">
        <v>0</v>
      </c>
      <c r="M473" s="207">
        <v>0</v>
      </c>
      <c r="N473" s="207">
        <v>0</v>
      </c>
      <c r="O473" s="207">
        <v>0</v>
      </c>
      <c r="P473" s="207">
        <v>0</v>
      </c>
      <c r="Q473" s="207">
        <v>0</v>
      </c>
      <c r="R473" s="207">
        <v>0</v>
      </c>
      <c r="S473" s="207">
        <v>0</v>
      </c>
      <c r="T473" s="207">
        <v>0</v>
      </c>
      <c r="U473" s="207">
        <v>0</v>
      </c>
      <c r="V473" s="207">
        <v>0</v>
      </c>
      <c r="W473" s="207">
        <v>0</v>
      </c>
      <c r="X473" s="207">
        <v>0</v>
      </c>
      <c r="Y473" s="207">
        <v>0</v>
      </c>
      <c r="Z473" s="207">
        <v>0</v>
      </c>
      <c r="AA473" s="207">
        <v>0</v>
      </c>
      <c r="AB473" s="207">
        <v>0</v>
      </c>
      <c r="AC473" s="207">
        <v>0</v>
      </c>
      <c r="AD473" s="207">
        <v>0</v>
      </c>
      <c r="AE473" s="207">
        <v>0</v>
      </c>
      <c r="AF473" s="207">
        <v>0</v>
      </c>
      <c r="AG473" s="207">
        <v>0</v>
      </c>
      <c r="AH473" s="207">
        <v>0</v>
      </c>
      <c r="AI473" s="207">
        <v>0</v>
      </c>
      <c r="AJ473" s="208">
        <f t="shared" si="7"/>
        <v>0</v>
      </c>
      <c r="AM473" s="122"/>
    </row>
    <row r="474" spans="1:39" ht="20.100000000000001" hidden="1" customHeight="1" outlineLevel="2">
      <c r="A474" s="204">
        <v>1525</v>
      </c>
      <c r="B474" s="205" t="s">
        <v>1139</v>
      </c>
      <c r="C474" s="206" t="s">
        <v>14927</v>
      </c>
      <c r="D474" s="207">
        <v>0</v>
      </c>
      <c r="E474" s="207">
        <v>0</v>
      </c>
      <c r="F474" s="207">
        <v>0</v>
      </c>
      <c r="G474" s="207">
        <v>0</v>
      </c>
      <c r="H474" s="207">
        <v>0</v>
      </c>
      <c r="I474" s="207">
        <v>0</v>
      </c>
      <c r="J474" s="207">
        <v>0</v>
      </c>
      <c r="K474" s="207">
        <v>0</v>
      </c>
      <c r="L474" s="207">
        <v>0</v>
      </c>
      <c r="M474" s="207">
        <v>0</v>
      </c>
      <c r="N474" s="207">
        <v>0</v>
      </c>
      <c r="O474" s="207">
        <v>0</v>
      </c>
      <c r="P474" s="207">
        <v>0</v>
      </c>
      <c r="Q474" s="207">
        <v>0</v>
      </c>
      <c r="R474" s="207">
        <v>0</v>
      </c>
      <c r="S474" s="207">
        <v>0</v>
      </c>
      <c r="T474" s="207">
        <v>0</v>
      </c>
      <c r="U474" s="207">
        <v>0</v>
      </c>
      <c r="V474" s="207">
        <v>0</v>
      </c>
      <c r="W474" s="207">
        <v>0</v>
      </c>
      <c r="X474" s="207">
        <v>0</v>
      </c>
      <c r="Y474" s="207">
        <v>0</v>
      </c>
      <c r="Z474" s="207">
        <v>0</v>
      </c>
      <c r="AA474" s="207">
        <v>0</v>
      </c>
      <c r="AB474" s="207">
        <v>0</v>
      </c>
      <c r="AC474" s="207">
        <v>0</v>
      </c>
      <c r="AD474" s="207">
        <v>0</v>
      </c>
      <c r="AE474" s="207">
        <v>0</v>
      </c>
      <c r="AF474" s="207">
        <v>0</v>
      </c>
      <c r="AG474" s="207">
        <v>0</v>
      </c>
      <c r="AH474" s="207">
        <v>0</v>
      </c>
      <c r="AI474" s="207">
        <v>0</v>
      </c>
      <c r="AJ474" s="208">
        <f t="shared" si="7"/>
        <v>0</v>
      </c>
      <c r="AM474" s="122"/>
    </row>
    <row r="475" spans="1:39" ht="20.100000000000001" hidden="1" customHeight="1" outlineLevel="2">
      <c r="A475" s="204">
        <v>1526</v>
      </c>
      <c r="B475" s="205" t="s">
        <v>1140</v>
      </c>
      <c r="C475" s="206" t="s">
        <v>14927</v>
      </c>
      <c r="D475" s="207">
        <v>0</v>
      </c>
      <c r="E475" s="207">
        <v>0</v>
      </c>
      <c r="F475" s="207">
        <v>0</v>
      </c>
      <c r="G475" s="207">
        <v>0</v>
      </c>
      <c r="H475" s="207">
        <v>0</v>
      </c>
      <c r="I475" s="207">
        <v>0</v>
      </c>
      <c r="J475" s="207">
        <v>0</v>
      </c>
      <c r="K475" s="207">
        <v>0</v>
      </c>
      <c r="L475" s="207">
        <v>0</v>
      </c>
      <c r="M475" s="207">
        <v>0</v>
      </c>
      <c r="N475" s="207">
        <v>0</v>
      </c>
      <c r="O475" s="207">
        <v>0</v>
      </c>
      <c r="P475" s="207">
        <v>0</v>
      </c>
      <c r="Q475" s="207">
        <v>0</v>
      </c>
      <c r="R475" s="207">
        <v>0</v>
      </c>
      <c r="S475" s="207">
        <v>0</v>
      </c>
      <c r="T475" s="207">
        <v>0</v>
      </c>
      <c r="U475" s="207">
        <v>0</v>
      </c>
      <c r="V475" s="207">
        <v>0</v>
      </c>
      <c r="W475" s="207">
        <v>0</v>
      </c>
      <c r="X475" s="207">
        <v>0</v>
      </c>
      <c r="Y475" s="207">
        <v>0</v>
      </c>
      <c r="Z475" s="207">
        <v>0</v>
      </c>
      <c r="AA475" s="207">
        <v>0</v>
      </c>
      <c r="AB475" s="207">
        <v>0</v>
      </c>
      <c r="AC475" s="207">
        <v>0</v>
      </c>
      <c r="AD475" s="207">
        <v>0</v>
      </c>
      <c r="AE475" s="207">
        <v>0</v>
      </c>
      <c r="AF475" s="207">
        <v>0</v>
      </c>
      <c r="AG475" s="207">
        <v>0</v>
      </c>
      <c r="AH475" s="207">
        <v>0</v>
      </c>
      <c r="AI475" s="207">
        <v>0</v>
      </c>
      <c r="AJ475" s="208">
        <f t="shared" si="7"/>
        <v>0</v>
      </c>
      <c r="AM475" s="122"/>
    </row>
    <row r="476" spans="1:39" ht="20.100000000000001" hidden="1" customHeight="1" outlineLevel="2">
      <c r="A476" s="204">
        <v>1527</v>
      </c>
      <c r="B476" s="205" t="s">
        <v>1141</v>
      </c>
      <c r="C476" s="206" t="s">
        <v>14927</v>
      </c>
      <c r="D476" s="207">
        <v>0</v>
      </c>
      <c r="E476" s="207">
        <v>0</v>
      </c>
      <c r="F476" s="207">
        <v>0</v>
      </c>
      <c r="G476" s="207">
        <v>0</v>
      </c>
      <c r="H476" s="207">
        <v>0</v>
      </c>
      <c r="I476" s="207">
        <v>0</v>
      </c>
      <c r="J476" s="207">
        <v>0</v>
      </c>
      <c r="K476" s="207">
        <v>0</v>
      </c>
      <c r="L476" s="207">
        <v>0</v>
      </c>
      <c r="M476" s="207">
        <v>0</v>
      </c>
      <c r="N476" s="207">
        <v>0</v>
      </c>
      <c r="O476" s="207">
        <v>0</v>
      </c>
      <c r="P476" s="207">
        <v>0</v>
      </c>
      <c r="Q476" s="207">
        <v>0</v>
      </c>
      <c r="R476" s="207">
        <v>0</v>
      </c>
      <c r="S476" s="207">
        <v>0</v>
      </c>
      <c r="T476" s="207">
        <v>0</v>
      </c>
      <c r="U476" s="207">
        <v>0</v>
      </c>
      <c r="V476" s="207">
        <v>0</v>
      </c>
      <c r="W476" s="207">
        <v>0</v>
      </c>
      <c r="X476" s="207">
        <v>0</v>
      </c>
      <c r="Y476" s="207">
        <v>0</v>
      </c>
      <c r="Z476" s="207">
        <v>0</v>
      </c>
      <c r="AA476" s="207">
        <v>0</v>
      </c>
      <c r="AB476" s="207">
        <v>0</v>
      </c>
      <c r="AC476" s="207">
        <v>0</v>
      </c>
      <c r="AD476" s="207">
        <v>0</v>
      </c>
      <c r="AE476" s="207">
        <v>0</v>
      </c>
      <c r="AF476" s="207">
        <v>0</v>
      </c>
      <c r="AG476" s="207">
        <v>0</v>
      </c>
      <c r="AH476" s="207">
        <v>0</v>
      </c>
      <c r="AI476" s="207">
        <v>0</v>
      </c>
      <c r="AJ476" s="208">
        <f t="shared" si="7"/>
        <v>0</v>
      </c>
      <c r="AM476" s="122"/>
    </row>
    <row r="477" spans="1:39" ht="20.100000000000001" hidden="1" customHeight="1" outlineLevel="2">
      <c r="A477" s="204">
        <v>1528</v>
      </c>
      <c r="B477" s="205" t="s">
        <v>1142</v>
      </c>
      <c r="C477" s="206" t="s">
        <v>14927</v>
      </c>
      <c r="D477" s="207">
        <v>0</v>
      </c>
      <c r="E477" s="207">
        <v>0</v>
      </c>
      <c r="F477" s="207">
        <v>0</v>
      </c>
      <c r="G477" s="207">
        <v>0</v>
      </c>
      <c r="H477" s="207">
        <v>0</v>
      </c>
      <c r="I477" s="207">
        <v>0</v>
      </c>
      <c r="J477" s="207">
        <v>0</v>
      </c>
      <c r="K477" s="207">
        <v>0</v>
      </c>
      <c r="L477" s="207">
        <v>0</v>
      </c>
      <c r="M477" s="207">
        <v>0</v>
      </c>
      <c r="N477" s="207">
        <v>0</v>
      </c>
      <c r="O477" s="207">
        <v>0</v>
      </c>
      <c r="P477" s="207">
        <v>0</v>
      </c>
      <c r="Q477" s="207">
        <v>0</v>
      </c>
      <c r="R477" s="207">
        <v>0</v>
      </c>
      <c r="S477" s="207">
        <v>0</v>
      </c>
      <c r="T477" s="207">
        <v>0</v>
      </c>
      <c r="U477" s="207">
        <v>0</v>
      </c>
      <c r="V477" s="207">
        <v>0</v>
      </c>
      <c r="W477" s="207">
        <v>0</v>
      </c>
      <c r="X477" s="207">
        <v>0</v>
      </c>
      <c r="Y477" s="207">
        <v>0</v>
      </c>
      <c r="Z477" s="207">
        <v>0</v>
      </c>
      <c r="AA477" s="207">
        <v>0</v>
      </c>
      <c r="AB477" s="207">
        <v>0</v>
      </c>
      <c r="AC477" s="207">
        <v>0</v>
      </c>
      <c r="AD477" s="207">
        <v>0</v>
      </c>
      <c r="AE477" s="207">
        <v>0</v>
      </c>
      <c r="AF477" s="207">
        <v>0</v>
      </c>
      <c r="AG477" s="207">
        <v>0</v>
      </c>
      <c r="AH477" s="207">
        <v>0</v>
      </c>
      <c r="AI477" s="207">
        <v>0</v>
      </c>
      <c r="AJ477" s="208">
        <f t="shared" si="7"/>
        <v>0</v>
      </c>
      <c r="AM477" s="122"/>
    </row>
    <row r="478" spans="1:39" ht="20.100000000000001" hidden="1" customHeight="1" outlineLevel="2">
      <c r="A478" s="204">
        <v>1529</v>
      </c>
      <c r="B478" s="205" t="s">
        <v>1143</v>
      </c>
      <c r="C478" s="206" t="s">
        <v>14927</v>
      </c>
      <c r="D478" s="207">
        <v>0</v>
      </c>
      <c r="E478" s="207">
        <v>0</v>
      </c>
      <c r="F478" s="207">
        <v>0</v>
      </c>
      <c r="G478" s="207">
        <v>0</v>
      </c>
      <c r="H478" s="207">
        <v>0</v>
      </c>
      <c r="I478" s="207">
        <v>0</v>
      </c>
      <c r="J478" s="207">
        <v>0</v>
      </c>
      <c r="K478" s="207">
        <v>0</v>
      </c>
      <c r="L478" s="207">
        <v>0</v>
      </c>
      <c r="M478" s="207">
        <v>0</v>
      </c>
      <c r="N478" s="207">
        <v>0</v>
      </c>
      <c r="O478" s="207">
        <v>0</v>
      </c>
      <c r="P478" s="207">
        <v>0</v>
      </c>
      <c r="Q478" s="207">
        <v>0</v>
      </c>
      <c r="R478" s="207">
        <v>0</v>
      </c>
      <c r="S478" s="207">
        <v>0</v>
      </c>
      <c r="T478" s="207">
        <v>0</v>
      </c>
      <c r="U478" s="207">
        <v>0</v>
      </c>
      <c r="V478" s="207">
        <v>0</v>
      </c>
      <c r="W478" s="207">
        <v>0</v>
      </c>
      <c r="X478" s="207">
        <v>0</v>
      </c>
      <c r="Y478" s="207">
        <v>0</v>
      </c>
      <c r="Z478" s="207">
        <v>0</v>
      </c>
      <c r="AA478" s="207">
        <v>0</v>
      </c>
      <c r="AB478" s="207">
        <v>0</v>
      </c>
      <c r="AC478" s="207">
        <v>0</v>
      </c>
      <c r="AD478" s="207">
        <v>0</v>
      </c>
      <c r="AE478" s="207">
        <v>0</v>
      </c>
      <c r="AF478" s="207">
        <v>0</v>
      </c>
      <c r="AG478" s="207">
        <v>0</v>
      </c>
      <c r="AH478" s="207">
        <v>0</v>
      </c>
      <c r="AI478" s="207">
        <v>0</v>
      </c>
      <c r="AJ478" s="208">
        <f t="shared" si="7"/>
        <v>0</v>
      </c>
      <c r="AM478" s="122"/>
    </row>
    <row r="479" spans="1:39" ht="20.100000000000001" hidden="1" customHeight="1" outlineLevel="2">
      <c r="A479" s="204">
        <v>1530</v>
      </c>
      <c r="B479" s="205" t="s">
        <v>1144</v>
      </c>
      <c r="C479" s="206" t="s">
        <v>14927</v>
      </c>
      <c r="D479" s="207">
        <v>0</v>
      </c>
      <c r="E479" s="207">
        <v>0</v>
      </c>
      <c r="F479" s="207">
        <v>0</v>
      </c>
      <c r="G479" s="207">
        <v>0</v>
      </c>
      <c r="H479" s="207">
        <v>0</v>
      </c>
      <c r="I479" s="207">
        <v>0</v>
      </c>
      <c r="J479" s="207">
        <v>0</v>
      </c>
      <c r="K479" s="207">
        <v>0</v>
      </c>
      <c r="L479" s="207">
        <v>0</v>
      </c>
      <c r="M479" s="207">
        <v>0</v>
      </c>
      <c r="N479" s="207">
        <v>0</v>
      </c>
      <c r="O479" s="207">
        <v>0</v>
      </c>
      <c r="P479" s="207">
        <v>0</v>
      </c>
      <c r="Q479" s="207">
        <v>0</v>
      </c>
      <c r="R479" s="207">
        <v>0</v>
      </c>
      <c r="S479" s="207">
        <v>0</v>
      </c>
      <c r="T479" s="207">
        <v>0</v>
      </c>
      <c r="U479" s="207">
        <v>0</v>
      </c>
      <c r="V479" s="207">
        <v>0</v>
      </c>
      <c r="W479" s="207">
        <v>0</v>
      </c>
      <c r="X479" s="207">
        <v>0</v>
      </c>
      <c r="Y479" s="207">
        <v>0</v>
      </c>
      <c r="Z479" s="207">
        <v>0</v>
      </c>
      <c r="AA479" s="207">
        <v>0</v>
      </c>
      <c r="AB479" s="207">
        <v>0</v>
      </c>
      <c r="AC479" s="207">
        <v>0</v>
      </c>
      <c r="AD479" s="207">
        <v>0</v>
      </c>
      <c r="AE479" s="207">
        <v>0</v>
      </c>
      <c r="AF479" s="207">
        <v>0</v>
      </c>
      <c r="AG479" s="207">
        <v>0</v>
      </c>
      <c r="AH479" s="207">
        <v>0</v>
      </c>
      <c r="AI479" s="207">
        <v>0</v>
      </c>
      <c r="AJ479" s="208">
        <f t="shared" si="7"/>
        <v>0</v>
      </c>
      <c r="AM479" s="122"/>
    </row>
    <row r="480" spans="1:39" ht="20.100000000000001" hidden="1" customHeight="1" outlineLevel="2">
      <c r="A480" s="204">
        <v>1531</v>
      </c>
      <c r="B480" s="205" t="s">
        <v>1145</v>
      </c>
      <c r="C480" s="206" t="s">
        <v>14927</v>
      </c>
      <c r="D480" s="207">
        <v>0</v>
      </c>
      <c r="E480" s="207">
        <v>0</v>
      </c>
      <c r="F480" s="207">
        <v>0</v>
      </c>
      <c r="G480" s="207">
        <v>0</v>
      </c>
      <c r="H480" s="207">
        <v>0</v>
      </c>
      <c r="I480" s="207">
        <v>0</v>
      </c>
      <c r="J480" s="207">
        <v>0</v>
      </c>
      <c r="K480" s="207">
        <v>0</v>
      </c>
      <c r="L480" s="207">
        <v>0</v>
      </c>
      <c r="M480" s="207">
        <v>0</v>
      </c>
      <c r="N480" s="207">
        <v>0</v>
      </c>
      <c r="O480" s="207">
        <v>0</v>
      </c>
      <c r="P480" s="207">
        <v>0</v>
      </c>
      <c r="Q480" s="207">
        <v>0</v>
      </c>
      <c r="R480" s="207">
        <v>0</v>
      </c>
      <c r="S480" s="207">
        <v>0</v>
      </c>
      <c r="T480" s="207">
        <v>0</v>
      </c>
      <c r="U480" s="207">
        <v>0</v>
      </c>
      <c r="V480" s="207">
        <v>0</v>
      </c>
      <c r="W480" s="207">
        <v>0</v>
      </c>
      <c r="X480" s="207">
        <v>0</v>
      </c>
      <c r="Y480" s="207">
        <v>0</v>
      </c>
      <c r="Z480" s="207">
        <v>0</v>
      </c>
      <c r="AA480" s="207">
        <v>0</v>
      </c>
      <c r="AB480" s="207">
        <v>0</v>
      </c>
      <c r="AC480" s="207">
        <v>0</v>
      </c>
      <c r="AD480" s="207">
        <v>0</v>
      </c>
      <c r="AE480" s="207">
        <v>0</v>
      </c>
      <c r="AF480" s="207">
        <v>0</v>
      </c>
      <c r="AG480" s="207">
        <v>0</v>
      </c>
      <c r="AH480" s="207">
        <v>0</v>
      </c>
      <c r="AI480" s="207">
        <v>0</v>
      </c>
      <c r="AJ480" s="208">
        <f t="shared" si="7"/>
        <v>0</v>
      </c>
      <c r="AM480" s="122"/>
    </row>
    <row r="481" spans="1:39" ht="20.100000000000001" hidden="1" customHeight="1" outlineLevel="2">
      <c r="A481" s="204">
        <v>1532</v>
      </c>
      <c r="B481" s="205" t="s">
        <v>1146</v>
      </c>
      <c r="C481" s="206" t="s">
        <v>14927</v>
      </c>
      <c r="D481" s="207">
        <v>0</v>
      </c>
      <c r="E481" s="207">
        <v>0</v>
      </c>
      <c r="F481" s="207">
        <v>0</v>
      </c>
      <c r="G481" s="207">
        <v>0</v>
      </c>
      <c r="H481" s="207">
        <v>0</v>
      </c>
      <c r="I481" s="207">
        <v>0</v>
      </c>
      <c r="J481" s="207">
        <v>0</v>
      </c>
      <c r="K481" s="207">
        <v>0</v>
      </c>
      <c r="L481" s="207">
        <v>0</v>
      </c>
      <c r="M481" s="207">
        <v>0</v>
      </c>
      <c r="N481" s="207">
        <v>0</v>
      </c>
      <c r="O481" s="207">
        <v>0</v>
      </c>
      <c r="P481" s="207">
        <v>0</v>
      </c>
      <c r="Q481" s="207">
        <v>0</v>
      </c>
      <c r="R481" s="207">
        <v>0</v>
      </c>
      <c r="S481" s="207">
        <v>0</v>
      </c>
      <c r="T481" s="207">
        <v>0</v>
      </c>
      <c r="U481" s="207">
        <v>0</v>
      </c>
      <c r="V481" s="207">
        <v>0</v>
      </c>
      <c r="W481" s="207">
        <v>0</v>
      </c>
      <c r="X481" s="207">
        <v>0</v>
      </c>
      <c r="Y481" s="207">
        <v>0</v>
      </c>
      <c r="Z481" s="207">
        <v>0</v>
      </c>
      <c r="AA481" s="207">
        <v>0</v>
      </c>
      <c r="AB481" s="207">
        <v>0</v>
      </c>
      <c r="AC481" s="207">
        <v>0</v>
      </c>
      <c r="AD481" s="207">
        <v>0</v>
      </c>
      <c r="AE481" s="207">
        <v>0</v>
      </c>
      <c r="AF481" s="207">
        <v>0</v>
      </c>
      <c r="AG481" s="207">
        <v>0</v>
      </c>
      <c r="AH481" s="207">
        <v>0</v>
      </c>
      <c r="AI481" s="207">
        <v>0</v>
      </c>
      <c r="AJ481" s="208">
        <f t="shared" si="7"/>
        <v>0</v>
      </c>
      <c r="AM481" s="122"/>
    </row>
    <row r="482" spans="1:39" ht="20.100000000000001" hidden="1" customHeight="1" outlineLevel="2">
      <c r="A482" s="204">
        <v>1533</v>
      </c>
      <c r="B482" s="205" t="s">
        <v>1147</v>
      </c>
      <c r="C482" s="206" t="s">
        <v>14927</v>
      </c>
      <c r="D482" s="207">
        <v>0</v>
      </c>
      <c r="E482" s="207">
        <v>0</v>
      </c>
      <c r="F482" s="207">
        <v>0</v>
      </c>
      <c r="G482" s="207">
        <v>0</v>
      </c>
      <c r="H482" s="207">
        <v>0</v>
      </c>
      <c r="I482" s="207">
        <v>0</v>
      </c>
      <c r="J482" s="207">
        <v>0</v>
      </c>
      <c r="K482" s="207">
        <v>0</v>
      </c>
      <c r="L482" s="207">
        <v>0</v>
      </c>
      <c r="M482" s="207">
        <v>0</v>
      </c>
      <c r="N482" s="207">
        <v>0</v>
      </c>
      <c r="O482" s="207">
        <v>0</v>
      </c>
      <c r="P482" s="207">
        <v>0</v>
      </c>
      <c r="Q482" s="207">
        <v>0</v>
      </c>
      <c r="R482" s="207">
        <v>0</v>
      </c>
      <c r="S482" s="207">
        <v>0</v>
      </c>
      <c r="T482" s="207">
        <v>0</v>
      </c>
      <c r="U482" s="207">
        <v>0</v>
      </c>
      <c r="V482" s="207">
        <v>0</v>
      </c>
      <c r="W482" s="207">
        <v>0</v>
      </c>
      <c r="X482" s="207">
        <v>0</v>
      </c>
      <c r="Y482" s="207">
        <v>0</v>
      </c>
      <c r="Z482" s="207">
        <v>0</v>
      </c>
      <c r="AA482" s="207">
        <v>0</v>
      </c>
      <c r="AB482" s="207">
        <v>0</v>
      </c>
      <c r="AC482" s="207">
        <v>0</v>
      </c>
      <c r="AD482" s="207">
        <v>0</v>
      </c>
      <c r="AE482" s="207">
        <v>0</v>
      </c>
      <c r="AF482" s="207">
        <v>0</v>
      </c>
      <c r="AG482" s="207">
        <v>0</v>
      </c>
      <c r="AH482" s="207">
        <v>0</v>
      </c>
      <c r="AI482" s="207">
        <v>0</v>
      </c>
      <c r="AJ482" s="208">
        <f t="shared" si="7"/>
        <v>0</v>
      </c>
      <c r="AM482" s="122"/>
    </row>
    <row r="483" spans="1:39" ht="20.100000000000001" hidden="1" customHeight="1" outlineLevel="2">
      <c r="A483" s="204">
        <v>1534</v>
      </c>
      <c r="B483" s="205" t="s">
        <v>1148</v>
      </c>
      <c r="C483" s="206" t="s">
        <v>14927</v>
      </c>
      <c r="D483" s="207">
        <v>0</v>
      </c>
      <c r="E483" s="207">
        <v>0</v>
      </c>
      <c r="F483" s="207">
        <v>0</v>
      </c>
      <c r="G483" s="207">
        <v>0</v>
      </c>
      <c r="H483" s="207">
        <v>0</v>
      </c>
      <c r="I483" s="207">
        <v>0</v>
      </c>
      <c r="J483" s="207">
        <v>0</v>
      </c>
      <c r="K483" s="207">
        <v>0</v>
      </c>
      <c r="L483" s="207">
        <v>0</v>
      </c>
      <c r="M483" s="207">
        <v>0</v>
      </c>
      <c r="N483" s="207">
        <v>0</v>
      </c>
      <c r="O483" s="207">
        <v>0</v>
      </c>
      <c r="P483" s="207">
        <v>0</v>
      </c>
      <c r="Q483" s="207">
        <v>0</v>
      </c>
      <c r="R483" s="207">
        <v>0</v>
      </c>
      <c r="S483" s="207">
        <v>0</v>
      </c>
      <c r="T483" s="207">
        <v>0</v>
      </c>
      <c r="U483" s="207">
        <v>0</v>
      </c>
      <c r="V483" s="207">
        <v>0</v>
      </c>
      <c r="W483" s="207">
        <v>0</v>
      </c>
      <c r="X483" s="207">
        <v>0</v>
      </c>
      <c r="Y483" s="207">
        <v>0</v>
      </c>
      <c r="Z483" s="207">
        <v>0</v>
      </c>
      <c r="AA483" s="207">
        <v>0</v>
      </c>
      <c r="AB483" s="207">
        <v>0</v>
      </c>
      <c r="AC483" s="207">
        <v>0</v>
      </c>
      <c r="AD483" s="207">
        <v>0</v>
      </c>
      <c r="AE483" s="207">
        <v>0</v>
      </c>
      <c r="AF483" s="207">
        <v>0</v>
      </c>
      <c r="AG483" s="207">
        <v>0</v>
      </c>
      <c r="AH483" s="207">
        <v>0</v>
      </c>
      <c r="AI483" s="207">
        <v>0</v>
      </c>
      <c r="AJ483" s="208">
        <f t="shared" si="7"/>
        <v>0</v>
      </c>
      <c r="AM483" s="122"/>
    </row>
    <row r="484" spans="1:39" ht="20.100000000000001" hidden="1" customHeight="1" outlineLevel="2">
      <c r="A484" s="204">
        <v>1535</v>
      </c>
      <c r="B484" s="205" t="s">
        <v>1149</v>
      </c>
      <c r="C484" s="206" t="s">
        <v>14927</v>
      </c>
      <c r="D484" s="207">
        <v>0</v>
      </c>
      <c r="E484" s="207">
        <v>0</v>
      </c>
      <c r="F484" s="207">
        <v>0</v>
      </c>
      <c r="G484" s="207">
        <v>0</v>
      </c>
      <c r="H484" s="207">
        <v>0</v>
      </c>
      <c r="I484" s="207">
        <v>0</v>
      </c>
      <c r="J484" s="207">
        <v>0</v>
      </c>
      <c r="K484" s="207">
        <v>0</v>
      </c>
      <c r="L484" s="207">
        <v>0</v>
      </c>
      <c r="M484" s="207">
        <v>0</v>
      </c>
      <c r="N484" s="207">
        <v>0</v>
      </c>
      <c r="O484" s="207">
        <v>0</v>
      </c>
      <c r="P484" s="207">
        <v>0</v>
      </c>
      <c r="Q484" s="207">
        <v>0</v>
      </c>
      <c r="R484" s="207">
        <v>0</v>
      </c>
      <c r="S484" s="207">
        <v>0</v>
      </c>
      <c r="T484" s="207">
        <v>0</v>
      </c>
      <c r="U484" s="207">
        <v>0</v>
      </c>
      <c r="V484" s="207">
        <v>0</v>
      </c>
      <c r="W484" s="207">
        <v>0</v>
      </c>
      <c r="X484" s="207">
        <v>0</v>
      </c>
      <c r="Y484" s="207">
        <v>0</v>
      </c>
      <c r="Z484" s="207">
        <v>0</v>
      </c>
      <c r="AA484" s="207">
        <v>0</v>
      </c>
      <c r="AB484" s="207">
        <v>0</v>
      </c>
      <c r="AC484" s="207">
        <v>0</v>
      </c>
      <c r="AD484" s="207">
        <v>0</v>
      </c>
      <c r="AE484" s="207">
        <v>0</v>
      </c>
      <c r="AF484" s="207">
        <v>0</v>
      </c>
      <c r="AG484" s="207">
        <v>0</v>
      </c>
      <c r="AH484" s="207">
        <v>0</v>
      </c>
      <c r="AI484" s="207">
        <v>0</v>
      </c>
      <c r="AJ484" s="208">
        <f t="shared" si="7"/>
        <v>0</v>
      </c>
      <c r="AM484" s="122"/>
    </row>
    <row r="485" spans="1:39" ht="20.100000000000001" hidden="1" customHeight="1" outlineLevel="2">
      <c r="A485" s="204">
        <v>1536</v>
      </c>
      <c r="B485" s="205" t="s">
        <v>1150</v>
      </c>
      <c r="C485" s="206" t="s">
        <v>14927</v>
      </c>
      <c r="D485" s="207">
        <v>0</v>
      </c>
      <c r="E485" s="207">
        <v>0</v>
      </c>
      <c r="F485" s="207">
        <v>0</v>
      </c>
      <c r="G485" s="207">
        <v>0</v>
      </c>
      <c r="H485" s="207">
        <v>0</v>
      </c>
      <c r="I485" s="207">
        <v>0</v>
      </c>
      <c r="J485" s="207">
        <v>0</v>
      </c>
      <c r="K485" s="207">
        <v>0</v>
      </c>
      <c r="L485" s="207">
        <v>0</v>
      </c>
      <c r="M485" s="207">
        <v>0</v>
      </c>
      <c r="N485" s="207">
        <v>0</v>
      </c>
      <c r="O485" s="207">
        <v>0</v>
      </c>
      <c r="P485" s="207">
        <v>0</v>
      </c>
      <c r="Q485" s="207">
        <v>0</v>
      </c>
      <c r="R485" s="207">
        <v>0</v>
      </c>
      <c r="S485" s="207">
        <v>0</v>
      </c>
      <c r="T485" s="207">
        <v>0</v>
      </c>
      <c r="U485" s="207">
        <v>0</v>
      </c>
      <c r="V485" s="207">
        <v>0</v>
      </c>
      <c r="W485" s="207">
        <v>0</v>
      </c>
      <c r="X485" s="207">
        <v>0</v>
      </c>
      <c r="Y485" s="207">
        <v>0</v>
      </c>
      <c r="Z485" s="207">
        <v>0</v>
      </c>
      <c r="AA485" s="207">
        <v>0</v>
      </c>
      <c r="AB485" s="207">
        <v>0</v>
      </c>
      <c r="AC485" s="207">
        <v>0</v>
      </c>
      <c r="AD485" s="207">
        <v>0</v>
      </c>
      <c r="AE485" s="207">
        <v>0</v>
      </c>
      <c r="AF485" s="207">
        <v>0</v>
      </c>
      <c r="AG485" s="207">
        <v>0</v>
      </c>
      <c r="AH485" s="207">
        <v>0</v>
      </c>
      <c r="AI485" s="207">
        <v>0</v>
      </c>
      <c r="AJ485" s="208">
        <f t="shared" si="7"/>
        <v>0</v>
      </c>
      <c r="AM485" s="122"/>
    </row>
    <row r="486" spans="1:39" ht="20.100000000000001" hidden="1" customHeight="1" outlineLevel="2">
      <c r="A486" s="204">
        <v>1537</v>
      </c>
      <c r="B486" s="205" t="s">
        <v>1151</v>
      </c>
      <c r="C486" s="206" t="s">
        <v>14927</v>
      </c>
      <c r="D486" s="207">
        <v>0</v>
      </c>
      <c r="E486" s="207">
        <v>0</v>
      </c>
      <c r="F486" s="207">
        <v>0</v>
      </c>
      <c r="G486" s="207">
        <v>0</v>
      </c>
      <c r="H486" s="207">
        <v>0</v>
      </c>
      <c r="I486" s="207">
        <v>0</v>
      </c>
      <c r="J486" s="207">
        <v>0</v>
      </c>
      <c r="K486" s="207">
        <v>0</v>
      </c>
      <c r="L486" s="207">
        <v>0</v>
      </c>
      <c r="M486" s="207">
        <v>0</v>
      </c>
      <c r="N486" s="207">
        <v>0</v>
      </c>
      <c r="O486" s="207">
        <v>0</v>
      </c>
      <c r="P486" s="207">
        <v>0</v>
      </c>
      <c r="Q486" s="207">
        <v>0</v>
      </c>
      <c r="R486" s="207">
        <v>0</v>
      </c>
      <c r="S486" s="207">
        <v>0</v>
      </c>
      <c r="T486" s="207">
        <v>0</v>
      </c>
      <c r="U486" s="207">
        <v>0</v>
      </c>
      <c r="V486" s="207">
        <v>0</v>
      </c>
      <c r="W486" s="207">
        <v>0</v>
      </c>
      <c r="X486" s="207">
        <v>0</v>
      </c>
      <c r="Y486" s="207">
        <v>0</v>
      </c>
      <c r="Z486" s="207">
        <v>0</v>
      </c>
      <c r="AA486" s="207">
        <v>0</v>
      </c>
      <c r="AB486" s="207">
        <v>0</v>
      </c>
      <c r="AC486" s="207">
        <v>0</v>
      </c>
      <c r="AD486" s="207">
        <v>0</v>
      </c>
      <c r="AE486" s="207">
        <v>0</v>
      </c>
      <c r="AF486" s="207">
        <v>0</v>
      </c>
      <c r="AG486" s="207">
        <v>0</v>
      </c>
      <c r="AH486" s="207">
        <v>0</v>
      </c>
      <c r="AI486" s="207">
        <v>0</v>
      </c>
      <c r="AJ486" s="208">
        <f t="shared" si="7"/>
        <v>0</v>
      </c>
      <c r="AM486" s="122"/>
    </row>
    <row r="487" spans="1:39" ht="20.100000000000001" hidden="1" customHeight="1" outlineLevel="2">
      <c r="A487" s="204">
        <v>1538</v>
      </c>
      <c r="B487" s="205" t="s">
        <v>1152</v>
      </c>
      <c r="C487" s="206" t="s">
        <v>14927</v>
      </c>
      <c r="D487" s="207">
        <v>0</v>
      </c>
      <c r="E487" s="207">
        <v>0</v>
      </c>
      <c r="F487" s="207">
        <v>0</v>
      </c>
      <c r="G487" s="207">
        <v>0</v>
      </c>
      <c r="H487" s="207">
        <v>0</v>
      </c>
      <c r="I487" s="207">
        <v>0</v>
      </c>
      <c r="J487" s="207">
        <v>0</v>
      </c>
      <c r="K487" s="207">
        <v>0</v>
      </c>
      <c r="L487" s="207">
        <v>0</v>
      </c>
      <c r="M487" s="207">
        <v>0</v>
      </c>
      <c r="N487" s="207">
        <v>0</v>
      </c>
      <c r="O487" s="207">
        <v>0</v>
      </c>
      <c r="P487" s="207">
        <v>0</v>
      </c>
      <c r="Q487" s="207">
        <v>0</v>
      </c>
      <c r="R487" s="207">
        <v>0</v>
      </c>
      <c r="S487" s="207">
        <v>0</v>
      </c>
      <c r="T487" s="207">
        <v>0</v>
      </c>
      <c r="U487" s="207">
        <v>0</v>
      </c>
      <c r="V487" s="207">
        <v>0</v>
      </c>
      <c r="W487" s="207">
        <v>0</v>
      </c>
      <c r="X487" s="207">
        <v>0</v>
      </c>
      <c r="Y487" s="207">
        <v>0</v>
      </c>
      <c r="Z487" s="207">
        <v>0</v>
      </c>
      <c r="AA487" s="207">
        <v>0</v>
      </c>
      <c r="AB487" s="207">
        <v>0</v>
      </c>
      <c r="AC487" s="207">
        <v>0</v>
      </c>
      <c r="AD487" s="207">
        <v>0</v>
      </c>
      <c r="AE487" s="207">
        <v>0</v>
      </c>
      <c r="AF487" s="207">
        <v>0</v>
      </c>
      <c r="AG487" s="207">
        <v>0</v>
      </c>
      <c r="AH487" s="207">
        <v>0</v>
      </c>
      <c r="AI487" s="207">
        <v>0</v>
      </c>
      <c r="AJ487" s="208">
        <f t="shared" si="7"/>
        <v>0</v>
      </c>
      <c r="AM487" s="122"/>
    </row>
    <row r="488" spans="1:39" ht="20.100000000000001" hidden="1" customHeight="1" outlineLevel="2">
      <c r="A488" s="204">
        <v>1539</v>
      </c>
      <c r="B488" s="205" t="s">
        <v>1153</v>
      </c>
      <c r="C488" s="206" t="s">
        <v>14927</v>
      </c>
      <c r="D488" s="207">
        <v>0</v>
      </c>
      <c r="E488" s="207">
        <v>0</v>
      </c>
      <c r="F488" s="207">
        <v>0</v>
      </c>
      <c r="G488" s="207">
        <v>0</v>
      </c>
      <c r="H488" s="207">
        <v>0</v>
      </c>
      <c r="I488" s="207">
        <v>0</v>
      </c>
      <c r="J488" s="207">
        <v>0</v>
      </c>
      <c r="K488" s="207">
        <v>0</v>
      </c>
      <c r="L488" s="207">
        <v>0</v>
      </c>
      <c r="M488" s="207">
        <v>0</v>
      </c>
      <c r="N488" s="207">
        <v>0</v>
      </c>
      <c r="O488" s="207">
        <v>0</v>
      </c>
      <c r="P488" s="207">
        <v>0</v>
      </c>
      <c r="Q488" s="207">
        <v>0</v>
      </c>
      <c r="R488" s="207">
        <v>0</v>
      </c>
      <c r="S488" s="207">
        <v>0</v>
      </c>
      <c r="T488" s="207">
        <v>0</v>
      </c>
      <c r="U488" s="207">
        <v>0</v>
      </c>
      <c r="V488" s="207">
        <v>0</v>
      </c>
      <c r="W488" s="207">
        <v>0</v>
      </c>
      <c r="X488" s="207">
        <v>0</v>
      </c>
      <c r="Y488" s="207">
        <v>0</v>
      </c>
      <c r="Z488" s="207">
        <v>0</v>
      </c>
      <c r="AA488" s="207">
        <v>0</v>
      </c>
      <c r="AB488" s="207">
        <v>0</v>
      </c>
      <c r="AC488" s="207">
        <v>0</v>
      </c>
      <c r="AD488" s="207">
        <v>0</v>
      </c>
      <c r="AE488" s="207">
        <v>0</v>
      </c>
      <c r="AF488" s="207">
        <v>0</v>
      </c>
      <c r="AG488" s="207">
        <v>0</v>
      </c>
      <c r="AH488" s="207">
        <v>0</v>
      </c>
      <c r="AI488" s="207">
        <v>0</v>
      </c>
      <c r="AJ488" s="208">
        <f t="shared" si="7"/>
        <v>0</v>
      </c>
      <c r="AM488" s="122"/>
    </row>
    <row r="489" spans="1:39" ht="20.100000000000001" hidden="1" customHeight="1" outlineLevel="2">
      <c r="A489" s="204">
        <v>1540</v>
      </c>
      <c r="B489" s="205" t="s">
        <v>1154</v>
      </c>
      <c r="C489" s="206" t="s">
        <v>14927</v>
      </c>
      <c r="D489" s="207">
        <v>0</v>
      </c>
      <c r="E489" s="207">
        <v>0</v>
      </c>
      <c r="F489" s="207">
        <v>0</v>
      </c>
      <c r="G489" s="207">
        <v>0</v>
      </c>
      <c r="H489" s="207">
        <v>0</v>
      </c>
      <c r="I489" s="207">
        <v>0</v>
      </c>
      <c r="J489" s="207">
        <v>0</v>
      </c>
      <c r="K489" s="207">
        <v>0</v>
      </c>
      <c r="L489" s="207">
        <v>0</v>
      </c>
      <c r="M489" s="207">
        <v>0</v>
      </c>
      <c r="N489" s="207">
        <v>0</v>
      </c>
      <c r="O489" s="207">
        <v>0</v>
      </c>
      <c r="P489" s="207">
        <v>0</v>
      </c>
      <c r="Q489" s="207">
        <v>0</v>
      </c>
      <c r="R489" s="207">
        <v>0</v>
      </c>
      <c r="S489" s="207">
        <v>0</v>
      </c>
      <c r="T489" s="207">
        <v>0</v>
      </c>
      <c r="U489" s="207">
        <v>0</v>
      </c>
      <c r="V489" s="207">
        <v>0</v>
      </c>
      <c r="W489" s="207">
        <v>0</v>
      </c>
      <c r="X489" s="207">
        <v>0</v>
      </c>
      <c r="Y489" s="207">
        <v>0</v>
      </c>
      <c r="Z489" s="207">
        <v>0</v>
      </c>
      <c r="AA489" s="207">
        <v>0</v>
      </c>
      <c r="AB489" s="207">
        <v>0</v>
      </c>
      <c r="AC489" s="207">
        <v>0</v>
      </c>
      <c r="AD489" s="207">
        <v>0</v>
      </c>
      <c r="AE489" s="207">
        <v>0</v>
      </c>
      <c r="AF489" s="207">
        <v>0</v>
      </c>
      <c r="AG489" s="207">
        <v>0</v>
      </c>
      <c r="AH489" s="207">
        <v>0</v>
      </c>
      <c r="AI489" s="207">
        <v>0</v>
      </c>
      <c r="AJ489" s="208">
        <f t="shared" si="7"/>
        <v>0</v>
      </c>
      <c r="AM489" s="122"/>
    </row>
    <row r="490" spans="1:39" ht="20.100000000000001" hidden="1" customHeight="1" outlineLevel="2">
      <c r="A490" s="204">
        <v>1601</v>
      </c>
      <c r="B490" s="205" t="s">
        <v>1155</v>
      </c>
      <c r="C490" s="206" t="s">
        <v>14927</v>
      </c>
      <c r="D490" s="207">
        <v>0</v>
      </c>
      <c r="E490" s="207">
        <v>0</v>
      </c>
      <c r="F490" s="207">
        <v>0</v>
      </c>
      <c r="G490" s="207">
        <v>0</v>
      </c>
      <c r="H490" s="207">
        <v>0</v>
      </c>
      <c r="I490" s="207">
        <v>0</v>
      </c>
      <c r="J490" s="207">
        <v>0</v>
      </c>
      <c r="K490" s="207">
        <v>0</v>
      </c>
      <c r="L490" s="207">
        <v>0</v>
      </c>
      <c r="M490" s="207">
        <v>0</v>
      </c>
      <c r="N490" s="207">
        <v>0</v>
      </c>
      <c r="O490" s="207">
        <v>0</v>
      </c>
      <c r="P490" s="207">
        <v>0</v>
      </c>
      <c r="Q490" s="207">
        <v>0</v>
      </c>
      <c r="R490" s="207">
        <v>0</v>
      </c>
      <c r="S490" s="207">
        <v>0</v>
      </c>
      <c r="T490" s="207">
        <v>0</v>
      </c>
      <c r="U490" s="207">
        <v>0</v>
      </c>
      <c r="V490" s="207">
        <v>0</v>
      </c>
      <c r="W490" s="207">
        <v>0</v>
      </c>
      <c r="X490" s="207">
        <v>0</v>
      </c>
      <c r="Y490" s="207">
        <v>0</v>
      </c>
      <c r="Z490" s="207">
        <v>0</v>
      </c>
      <c r="AA490" s="207">
        <v>0</v>
      </c>
      <c r="AB490" s="207">
        <v>0</v>
      </c>
      <c r="AC490" s="207">
        <v>0</v>
      </c>
      <c r="AD490" s="207">
        <v>0</v>
      </c>
      <c r="AE490" s="207">
        <v>0</v>
      </c>
      <c r="AF490" s="207">
        <v>0</v>
      </c>
      <c r="AG490" s="207">
        <v>0</v>
      </c>
      <c r="AH490" s="207">
        <v>0</v>
      </c>
      <c r="AI490" s="207">
        <v>0</v>
      </c>
      <c r="AJ490" s="208">
        <f t="shared" si="7"/>
        <v>0</v>
      </c>
      <c r="AM490" s="122"/>
    </row>
    <row r="491" spans="1:39" ht="20.100000000000001" hidden="1" customHeight="1" outlineLevel="2">
      <c r="A491" s="204">
        <v>1602</v>
      </c>
      <c r="B491" s="205" t="s">
        <v>1156</v>
      </c>
      <c r="C491" s="206" t="s">
        <v>14927</v>
      </c>
      <c r="D491" s="207">
        <v>0</v>
      </c>
      <c r="E491" s="207">
        <v>0</v>
      </c>
      <c r="F491" s="207">
        <v>0</v>
      </c>
      <c r="G491" s="207">
        <v>0</v>
      </c>
      <c r="H491" s="207">
        <v>0</v>
      </c>
      <c r="I491" s="207">
        <v>0</v>
      </c>
      <c r="J491" s="207">
        <v>0</v>
      </c>
      <c r="K491" s="207">
        <v>0</v>
      </c>
      <c r="L491" s="207">
        <v>0</v>
      </c>
      <c r="M491" s="207">
        <v>0</v>
      </c>
      <c r="N491" s="207">
        <v>0</v>
      </c>
      <c r="O491" s="207">
        <v>0</v>
      </c>
      <c r="P491" s="207">
        <v>0</v>
      </c>
      <c r="Q491" s="207">
        <v>0</v>
      </c>
      <c r="R491" s="207">
        <v>0</v>
      </c>
      <c r="S491" s="207">
        <v>0</v>
      </c>
      <c r="T491" s="207">
        <v>0</v>
      </c>
      <c r="U491" s="207">
        <v>0</v>
      </c>
      <c r="V491" s="207">
        <v>0</v>
      </c>
      <c r="W491" s="207">
        <v>0</v>
      </c>
      <c r="X491" s="207">
        <v>0</v>
      </c>
      <c r="Y491" s="207">
        <v>0</v>
      </c>
      <c r="Z491" s="207">
        <v>0</v>
      </c>
      <c r="AA491" s="207">
        <v>0</v>
      </c>
      <c r="AB491" s="207">
        <v>0</v>
      </c>
      <c r="AC491" s="207">
        <v>0</v>
      </c>
      <c r="AD491" s="207">
        <v>0</v>
      </c>
      <c r="AE491" s="207">
        <v>0</v>
      </c>
      <c r="AF491" s="207">
        <v>0</v>
      </c>
      <c r="AG491" s="207">
        <v>0</v>
      </c>
      <c r="AH491" s="207">
        <v>0</v>
      </c>
      <c r="AI491" s="207">
        <v>0</v>
      </c>
      <c r="AJ491" s="208">
        <f t="shared" si="7"/>
        <v>0</v>
      </c>
      <c r="AM491" s="122"/>
    </row>
    <row r="492" spans="1:39" ht="20.100000000000001" hidden="1" customHeight="1" outlineLevel="2">
      <c r="A492" s="204">
        <v>1603</v>
      </c>
      <c r="B492" s="205" t="s">
        <v>1157</v>
      </c>
      <c r="C492" s="206" t="s">
        <v>14927</v>
      </c>
      <c r="D492" s="207">
        <v>0</v>
      </c>
      <c r="E492" s="207">
        <v>0</v>
      </c>
      <c r="F492" s="207">
        <v>0</v>
      </c>
      <c r="G492" s="207">
        <v>0</v>
      </c>
      <c r="H492" s="207">
        <v>0</v>
      </c>
      <c r="I492" s="207">
        <v>0</v>
      </c>
      <c r="J492" s="207">
        <v>0</v>
      </c>
      <c r="K492" s="207">
        <v>0</v>
      </c>
      <c r="L492" s="207">
        <v>0</v>
      </c>
      <c r="M492" s="207">
        <v>0</v>
      </c>
      <c r="N492" s="207">
        <v>0</v>
      </c>
      <c r="O492" s="207">
        <v>0</v>
      </c>
      <c r="P492" s="207">
        <v>0</v>
      </c>
      <c r="Q492" s="207">
        <v>0</v>
      </c>
      <c r="R492" s="207">
        <v>0</v>
      </c>
      <c r="S492" s="207">
        <v>0</v>
      </c>
      <c r="T492" s="207">
        <v>0</v>
      </c>
      <c r="U492" s="207">
        <v>0</v>
      </c>
      <c r="V492" s="207">
        <v>0</v>
      </c>
      <c r="W492" s="207">
        <v>0</v>
      </c>
      <c r="X492" s="207">
        <v>0</v>
      </c>
      <c r="Y492" s="207">
        <v>0</v>
      </c>
      <c r="Z492" s="207">
        <v>0</v>
      </c>
      <c r="AA492" s="207">
        <v>0</v>
      </c>
      <c r="AB492" s="207">
        <v>0</v>
      </c>
      <c r="AC492" s="207">
        <v>0</v>
      </c>
      <c r="AD492" s="207">
        <v>0</v>
      </c>
      <c r="AE492" s="207">
        <v>0</v>
      </c>
      <c r="AF492" s="207">
        <v>0</v>
      </c>
      <c r="AG492" s="207">
        <v>0</v>
      </c>
      <c r="AH492" s="207">
        <v>0</v>
      </c>
      <c r="AI492" s="207">
        <v>0</v>
      </c>
      <c r="AJ492" s="208">
        <f t="shared" si="7"/>
        <v>0</v>
      </c>
      <c r="AM492" s="122"/>
    </row>
    <row r="493" spans="1:39" ht="20.100000000000001" hidden="1" customHeight="1" outlineLevel="2">
      <c r="A493" s="204">
        <v>1604</v>
      </c>
      <c r="B493" s="205" t="s">
        <v>1158</v>
      </c>
      <c r="C493" s="206" t="s">
        <v>14927</v>
      </c>
      <c r="D493" s="207">
        <v>0</v>
      </c>
      <c r="E493" s="207">
        <v>0</v>
      </c>
      <c r="F493" s="207">
        <v>0</v>
      </c>
      <c r="G493" s="207">
        <v>0</v>
      </c>
      <c r="H493" s="207">
        <v>0</v>
      </c>
      <c r="I493" s="207">
        <v>0</v>
      </c>
      <c r="J493" s="207">
        <v>0</v>
      </c>
      <c r="K493" s="207">
        <v>0</v>
      </c>
      <c r="L493" s="207">
        <v>0</v>
      </c>
      <c r="M493" s="207">
        <v>0</v>
      </c>
      <c r="N493" s="207">
        <v>0</v>
      </c>
      <c r="O493" s="207">
        <v>0</v>
      </c>
      <c r="P493" s="207">
        <v>0</v>
      </c>
      <c r="Q493" s="207">
        <v>0</v>
      </c>
      <c r="R493" s="207">
        <v>0</v>
      </c>
      <c r="S493" s="207">
        <v>0</v>
      </c>
      <c r="T493" s="207">
        <v>0</v>
      </c>
      <c r="U493" s="207">
        <v>0</v>
      </c>
      <c r="V493" s="207">
        <v>0</v>
      </c>
      <c r="W493" s="207">
        <v>0</v>
      </c>
      <c r="X493" s="207">
        <v>0</v>
      </c>
      <c r="Y493" s="207">
        <v>0</v>
      </c>
      <c r="Z493" s="207">
        <v>0</v>
      </c>
      <c r="AA493" s="207">
        <v>0</v>
      </c>
      <c r="AB493" s="207">
        <v>0</v>
      </c>
      <c r="AC493" s="207">
        <v>0</v>
      </c>
      <c r="AD493" s="207">
        <v>0</v>
      </c>
      <c r="AE493" s="207">
        <v>0</v>
      </c>
      <c r="AF493" s="207">
        <v>0</v>
      </c>
      <c r="AG493" s="207">
        <v>0</v>
      </c>
      <c r="AH493" s="207">
        <v>0</v>
      </c>
      <c r="AI493" s="207">
        <v>0</v>
      </c>
      <c r="AJ493" s="208">
        <f t="shared" si="7"/>
        <v>0</v>
      </c>
      <c r="AM493" s="122"/>
    </row>
    <row r="494" spans="1:39" ht="20.100000000000001" hidden="1" customHeight="1" outlineLevel="2">
      <c r="A494" s="204">
        <v>1605</v>
      </c>
      <c r="B494" s="205" t="s">
        <v>1159</v>
      </c>
      <c r="C494" s="206" t="s">
        <v>14927</v>
      </c>
      <c r="D494" s="207">
        <v>0</v>
      </c>
      <c r="E494" s="207">
        <v>0</v>
      </c>
      <c r="F494" s="207">
        <v>0</v>
      </c>
      <c r="G494" s="207">
        <v>0</v>
      </c>
      <c r="H494" s="207">
        <v>0</v>
      </c>
      <c r="I494" s="207">
        <v>0</v>
      </c>
      <c r="J494" s="207">
        <v>0</v>
      </c>
      <c r="K494" s="207">
        <v>0</v>
      </c>
      <c r="L494" s="207">
        <v>0</v>
      </c>
      <c r="M494" s="207">
        <v>0</v>
      </c>
      <c r="N494" s="207">
        <v>0</v>
      </c>
      <c r="O494" s="207">
        <v>0</v>
      </c>
      <c r="P494" s="207">
        <v>0</v>
      </c>
      <c r="Q494" s="207">
        <v>0</v>
      </c>
      <c r="R494" s="207">
        <v>0</v>
      </c>
      <c r="S494" s="207">
        <v>0</v>
      </c>
      <c r="T494" s="207">
        <v>0</v>
      </c>
      <c r="U494" s="207">
        <v>0</v>
      </c>
      <c r="V494" s="207">
        <v>0</v>
      </c>
      <c r="W494" s="207">
        <v>0</v>
      </c>
      <c r="X494" s="207">
        <v>0</v>
      </c>
      <c r="Y494" s="207">
        <v>0</v>
      </c>
      <c r="Z494" s="207">
        <v>0</v>
      </c>
      <c r="AA494" s="207">
        <v>0</v>
      </c>
      <c r="AB494" s="207">
        <v>0</v>
      </c>
      <c r="AC494" s="207">
        <v>0</v>
      </c>
      <c r="AD494" s="207">
        <v>0</v>
      </c>
      <c r="AE494" s="207">
        <v>0</v>
      </c>
      <c r="AF494" s="207">
        <v>0</v>
      </c>
      <c r="AG494" s="207">
        <v>0</v>
      </c>
      <c r="AH494" s="207">
        <v>0</v>
      </c>
      <c r="AI494" s="207">
        <v>0</v>
      </c>
      <c r="AJ494" s="208">
        <f t="shared" si="7"/>
        <v>0</v>
      </c>
      <c r="AM494" s="122"/>
    </row>
    <row r="495" spans="1:39" ht="20.100000000000001" hidden="1" customHeight="1" outlineLevel="2">
      <c r="A495" s="204">
        <v>1606</v>
      </c>
      <c r="B495" s="205" t="s">
        <v>1160</v>
      </c>
      <c r="C495" s="206" t="s">
        <v>14927</v>
      </c>
      <c r="D495" s="207">
        <v>0</v>
      </c>
      <c r="E495" s="207">
        <v>0</v>
      </c>
      <c r="F495" s="207">
        <v>0</v>
      </c>
      <c r="G495" s="207">
        <v>0</v>
      </c>
      <c r="H495" s="207">
        <v>0</v>
      </c>
      <c r="I495" s="207">
        <v>0</v>
      </c>
      <c r="J495" s="207">
        <v>0</v>
      </c>
      <c r="K495" s="207">
        <v>0</v>
      </c>
      <c r="L495" s="207">
        <v>0</v>
      </c>
      <c r="M495" s="207">
        <v>0</v>
      </c>
      <c r="N495" s="207">
        <v>0</v>
      </c>
      <c r="O495" s="207">
        <v>0</v>
      </c>
      <c r="P495" s="207">
        <v>0</v>
      </c>
      <c r="Q495" s="207">
        <v>0</v>
      </c>
      <c r="R495" s="207">
        <v>0</v>
      </c>
      <c r="S495" s="207">
        <v>0</v>
      </c>
      <c r="T495" s="207">
        <v>0</v>
      </c>
      <c r="U495" s="207">
        <v>0</v>
      </c>
      <c r="V495" s="207">
        <v>0</v>
      </c>
      <c r="W495" s="207">
        <v>0</v>
      </c>
      <c r="X495" s="207">
        <v>0</v>
      </c>
      <c r="Y495" s="207">
        <v>0</v>
      </c>
      <c r="Z495" s="207">
        <v>0</v>
      </c>
      <c r="AA495" s="207">
        <v>0</v>
      </c>
      <c r="AB495" s="207">
        <v>0</v>
      </c>
      <c r="AC495" s="207">
        <v>0</v>
      </c>
      <c r="AD495" s="207">
        <v>0</v>
      </c>
      <c r="AE495" s="207">
        <v>0</v>
      </c>
      <c r="AF495" s="207">
        <v>0</v>
      </c>
      <c r="AG495" s="207">
        <v>0</v>
      </c>
      <c r="AH495" s="207">
        <v>0</v>
      </c>
      <c r="AI495" s="207">
        <v>0</v>
      </c>
      <c r="AJ495" s="208">
        <f t="shared" si="7"/>
        <v>0</v>
      </c>
      <c r="AM495" s="122"/>
    </row>
    <row r="496" spans="1:39" ht="20.100000000000001" hidden="1" customHeight="1" outlineLevel="2">
      <c r="A496" s="204">
        <v>1607</v>
      </c>
      <c r="B496" s="205" t="s">
        <v>1161</v>
      </c>
      <c r="C496" s="206" t="s">
        <v>14927</v>
      </c>
      <c r="D496" s="207">
        <v>0</v>
      </c>
      <c r="E496" s="207">
        <v>0</v>
      </c>
      <c r="F496" s="207">
        <v>0</v>
      </c>
      <c r="G496" s="207">
        <v>0</v>
      </c>
      <c r="H496" s="207">
        <v>0</v>
      </c>
      <c r="I496" s="207">
        <v>0</v>
      </c>
      <c r="J496" s="207">
        <v>0</v>
      </c>
      <c r="K496" s="207">
        <v>0</v>
      </c>
      <c r="L496" s="207">
        <v>0</v>
      </c>
      <c r="M496" s="207">
        <v>0</v>
      </c>
      <c r="N496" s="207">
        <v>0</v>
      </c>
      <c r="O496" s="207">
        <v>0</v>
      </c>
      <c r="P496" s="207">
        <v>0</v>
      </c>
      <c r="Q496" s="207">
        <v>0</v>
      </c>
      <c r="R496" s="207">
        <v>0</v>
      </c>
      <c r="S496" s="207">
        <v>0</v>
      </c>
      <c r="T496" s="207">
        <v>0</v>
      </c>
      <c r="U496" s="207">
        <v>0</v>
      </c>
      <c r="V496" s="207">
        <v>0</v>
      </c>
      <c r="W496" s="207">
        <v>0</v>
      </c>
      <c r="X496" s="207">
        <v>0</v>
      </c>
      <c r="Y496" s="207">
        <v>0</v>
      </c>
      <c r="Z496" s="207">
        <v>0</v>
      </c>
      <c r="AA496" s="207">
        <v>0</v>
      </c>
      <c r="AB496" s="207">
        <v>0</v>
      </c>
      <c r="AC496" s="207">
        <v>0</v>
      </c>
      <c r="AD496" s="207">
        <v>0</v>
      </c>
      <c r="AE496" s="207">
        <v>0</v>
      </c>
      <c r="AF496" s="207">
        <v>0</v>
      </c>
      <c r="AG496" s="207">
        <v>0</v>
      </c>
      <c r="AH496" s="207">
        <v>0</v>
      </c>
      <c r="AI496" s="207">
        <v>0</v>
      </c>
      <c r="AJ496" s="208">
        <f t="shared" si="7"/>
        <v>0</v>
      </c>
      <c r="AM496" s="122"/>
    </row>
    <row r="497" spans="1:39" ht="20.100000000000001" hidden="1" customHeight="1" outlineLevel="2">
      <c r="A497" s="204">
        <v>1608</v>
      </c>
      <c r="B497" s="205" t="s">
        <v>1162</v>
      </c>
      <c r="C497" s="206" t="s">
        <v>14927</v>
      </c>
      <c r="D497" s="207">
        <v>0</v>
      </c>
      <c r="E497" s="207">
        <v>0</v>
      </c>
      <c r="F497" s="207">
        <v>0</v>
      </c>
      <c r="G497" s="207">
        <v>0</v>
      </c>
      <c r="H497" s="207">
        <v>0</v>
      </c>
      <c r="I497" s="207">
        <v>0</v>
      </c>
      <c r="J497" s="207">
        <v>0</v>
      </c>
      <c r="K497" s="207">
        <v>0</v>
      </c>
      <c r="L497" s="207">
        <v>0</v>
      </c>
      <c r="M497" s="207">
        <v>0</v>
      </c>
      <c r="N497" s="207">
        <v>0</v>
      </c>
      <c r="O497" s="207">
        <v>0</v>
      </c>
      <c r="P497" s="207">
        <v>0</v>
      </c>
      <c r="Q497" s="207">
        <v>0</v>
      </c>
      <c r="R497" s="207">
        <v>0</v>
      </c>
      <c r="S497" s="207">
        <v>0</v>
      </c>
      <c r="T497" s="207">
        <v>0</v>
      </c>
      <c r="U497" s="207">
        <v>0</v>
      </c>
      <c r="V497" s="207">
        <v>0</v>
      </c>
      <c r="W497" s="207">
        <v>0</v>
      </c>
      <c r="X497" s="207">
        <v>0</v>
      </c>
      <c r="Y497" s="207">
        <v>0</v>
      </c>
      <c r="Z497" s="207">
        <v>0</v>
      </c>
      <c r="AA497" s="207">
        <v>0</v>
      </c>
      <c r="AB497" s="207">
        <v>0</v>
      </c>
      <c r="AC497" s="207">
        <v>0</v>
      </c>
      <c r="AD497" s="207">
        <v>0</v>
      </c>
      <c r="AE497" s="207">
        <v>0</v>
      </c>
      <c r="AF497" s="207">
        <v>0</v>
      </c>
      <c r="AG497" s="207">
        <v>0</v>
      </c>
      <c r="AH497" s="207">
        <v>0</v>
      </c>
      <c r="AI497" s="207">
        <v>0</v>
      </c>
      <c r="AJ497" s="208">
        <f t="shared" si="7"/>
        <v>0</v>
      </c>
      <c r="AM497" s="122"/>
    </row>
    <row r="498" spans="1:39" ht="20.100000000000001" hidden="1" customHeight="1" outlineLevel="2">
      <c r="A498" s="204">
        <v>1609</v>
      </c>
      <c r="B498" s="205" t="s">
        <v>1163</v>
      </c>
      <c r="C498" s="206" t="s">
        <v>14927</v>
      </c>
      <c r="D498" s="207">
        <v>0</v>
      </c>
      <c r="E498" s="207">
        <v>0</v>
      </c>
      <c r="F498" s="207">
        <v>0</v>
      </c>
      <c r="G498" s="207">
        <v>0</v>
      </c>
      <c r="H498" s="207">
        <v>0</v>
      </c>
      <c r="I498" s="207">
        <v>0</v>
      </c>
      <c r="J498" s="207">
        <v>0</v>
      </c>
      <c r="K498" s="207">
        <v>0</v>
      </c>
      <c r="L498" s="207">
        <v>0</v>
      </c>
      <c r="M498" s="207">
        <v>0</v>
      </c>
      <c r="N498" s="207">
        <v>0</v>
      </c>
      <c r="O498" s="207">
        <v>0</v>
      </c>
      <c r="P498" s="207">
        <v>0</v>
      </c>
      <c r="Q498" s="207">
        <v>0</v>
      </c>
      <c r="R498" s="207">
        <v>0</v>
      </c>
      <c r="S498" s="207">
        <v>0</v>
      </c>
      <c r="T498" s="207">
        <v>0</v>
      </c>
      <c r="U498" s="207">
        <v>0</v>
      </c>
      <c r="V498" s="207">
        <v>0</v>
      </c>
      <c r="W498" s="207">
        <v>0</v>
      </c>
      <c r="X498" s="207">
        <v>0</v>
      </c>
      <c r="Y498" s="207">
        <v>0</v>
      </c>
      <c r="Z498" s="207">
        <v>0</v>
      </c>
      <c r="AA498" s="207">
        <v>0</v>
      </c>
      <c r="AB498" s="207">
        <v>0</v>
      </c>
      <c r="AC498" s="207">
        <v>0</v>
      </c>
      <c r="AD498" s="207">
        <v>0</v>
      </c>
      <c r="AE498" s="207">
        <v>0</v>
      </c>
      <c r="AF498" s="207">
        <v>0</v>
      </c>
      <c r="AG498" s="207">
        <v>0</v>
      </c>
      <c r="AH498" s="207">
        <v>0</v>
      </c>
      <c r="AI498" s="207">
        <v>0</v>
      </c>
      <c r="AJ498" s="208">
        <f t="shared" si="7"/>
        <v>0</v>
      </c>
      <c r="AM498" s="122"/>
    </row>
    <row r="499" spans="1:39" ht="20.100000000000001" hidden="1" customHeight="1" outlineLevel="2">
      <c r="A499" s="204">
        <v>1610</v>
      </c>
      <c r="B499" s="205" t="s">
        <v>1164</v>
      </c>
      <c r="C499" s="206" t="s">
        <v>14927</v>
      </c>
      <c r="D499" s="207">
        <v>0</v>
      </c>
      <c r="E499" s="207">
        <v>0</v>
      </c>
      <c r="F499" s="207">
        <v>0</v>
      </c>
      <c r="G499" s="207">
        <v>0</v>
      </c>
      <c r="H499" s="207">
        <v>0</v>
      </c>
      <c r="I499" s="207">
        <v>0</v>
      </c>
      <c r="J499" s="207">
        <v>0</v>
      </c>
      <c r="K499" s="207">
        <v>0</v>
      </c>
      <c r="L499" s="207">
        <v>0</v>
      </c>
      <c r="M499" s="207">
        <v>0</v>
      </c>
      <c r="N499" s="207">
        <v>0</v>
      </c>
      <c r="O499" s="207">
        <v>0</v>
      </c>
      <c r="P499" s="207">
        <v>0</v>
      </c>
      <c r="Q499" s="207">
        <v>0</v>
      </c>
      <c r="R499" s="207">
        <v>0</v>
      </c>
      <c r="S499" s="207">
        <v>0</v>
      </c>
      <c r="T499" s="207">
        <v>0</v>
      </c>
      <c r="U499" s="207">
        <v>0</v>
      </c>
      <c r="V499" s="207">
        <v>0</v>
      </c>
      <c r="W499" s="207">
        <v>0</v>
      </c>
      <c r="X499" s="207">
        <v>0</v>
      </c>
      <c r="Y499" s="207">
        <v>0</v>
      </c>
      <c r="Z499" s="207">
        <v>0</v>
      </c>
      <c r="AA499" s="207">
        <v>0</v>
      </c>
      <c r="AB499" s="207">
        <v>0</v>
      </c>
      <c r="AC499" s="207">
        <v>0</v>
      </c>
      <c r="AD499" s="207">
        <v>0</v>
      </c>
      <c r="AE499" s="207">
        <v>0</v>
      </c>
      <c r="AF499" s="207">
        <v>0</v>
      </c>
      <c r="AG499" s="207">
        <v>0</v>
      </c>
      <c r="AH499" s="207">
        <v>0</v>
      </c>
      <c r="AI499" s="207">
        <v>0</v>
      </c>
      <c r="AJ499" s="208">
        <f t="shared" si="7"/>
        <v>0</v>
      </c>
      <c r="AM499" s="122"/>
    </row>
    <row r="500" spans="1:39" ht="20.100000000000001" hidden="1" customHeight="1" outlineLevel="2">
      <c r="A500" s="204">
        <v>1611</v>
      </c>
      <c r="B500" s="205" t="s">
        <v>1165</v>
      </c>
      <c r="C500" s="206" t="s">
        <v>14927</v>
      </c>
      <c r="D500" s="207">
        <v>0</v>
      </c>
      <c r="E500" s="207">
        <v>0</v>
      </c>
      <c r="F500" s="207">
        <v>0</v>
      </c>
      <c r="G500" s="207">
        <v>0</v>
      </c>
      <c r="H500" s="207">
        <v>0</v>
      </c>
      <c r="I500" s="207">
        <v>0</v>
      </c>
      <c r="J500" s="207">
        <v>0</v>
      </c>
      <c r="K500" s="207">
        <v>0</v>
      </c>
      <c r="L500" s="207">
        <v>0</v>
      </c>
      <c r="M500" s="207">
        <v>0</v>
      </c>
      <c r="N500" s="207">
        <v>0</v>
      </c>
      <c r="O500" s="207">
        <v>0</v>
      </c>
      <c r="P500" s="207">
        <v>0</v>
      </c>
      <c r="Q500" s="207">
        <v>0</v>
      </c>
      <c r="R500" s="207">
        <v>0</v>
      </c>
      <c r="S500" s="207">
        <v>0</v>
      </c>
      <c r="T500" s="207">
        <v>0</v>
      </c>
      <c r="U500" s="207">
        <v>0</v>
      </c>
      <c r="V500" s="207">
        <v>0</v>
      </c>
      <c r="W500" s="207">
        <v>0</v>
      </c>
      <c r="X500" s="207">
        <v>0</v>
      </c>
      <c r="Y500" s="207">
        <v>0</v>
      </c>
      <c r="Z500" s="207">
        <v>0</v>
      </c>
      <c r="AA500" s="207">
        <v>0</v>
      </c>
      <c r="AB500" s="207">
        <v>0</v>
      </c>
      <c r="AC500" s="207">
        <v>0</v>
      </c>
      <c r="AD500" s="207">
        <v>0</v>
      </c>
      <c r="AE500" s="207">
        <v>0</v>
      </c>
      <c r="AF500" s="207">
        <v>0</v>
      </c>
      <c r="AG500" s="207">
        <v>0</v>
      </c>
      <c r="AH500" s="207">
        <v>0</v>
      </c>
      <c r="AI500" s="207">
        <v>0</v>
      </c>
      <c r="AJ500" s="208">
        <f t="shared" si="7"/>
        <v>0</v>
      </c>
      <c r="AM500" s="122"/>
    </row>
    <row r="501" spans="1:39" ht="20.100000000000001" hidden="1" customHeight="1" outlineLevel="2">
      <c r="A501" s="204">
        <v>1701</v>
      </c>
      <c r="B501" s="205" t="s">
        <v>1166</v>
      </c>
      <c r="C501" s="206" t="s">
        <v>14927</v>
      </c>
      <c r="D501" s="207">
        <v>0</v>
      </c>
      <c r="E501" s="207">
        <v>0</v>
      </c>
      <c r="F501" s="207">
        <v>0</v>
      </c>
      <c r="G501" s="207">
        <v>0</v>
      </c>
      <c r="H501" s="207">
        <v>0</v>
      </c>
      <c r="I501" s="207">
        <v>0</v>
      </c>
      <c r="J501" s="207">
        <v>0</v>
      </c>
      <c r="K501" s="207">
        <v>0</v>
      </c>
      <c r="L501" s="207">
        <v>0</v>
      </c>
      <c r="M501" s="207">
        <v>0</v>
      </c>
      <c r="N501" s="207">
        <v>0</v>
      </c>
      <c r="O501" s="207">
        <v>0</v>
      </c>
      <c r="P501" s="207">
        <v>0</v>
      </c>
      <c r="Q501" s="207">
        <v>0</v>
      </c>
      <c r="R501" s="207">
        <v>0</v>
      </c>
      <c r="S501" s="207">
        <v>0</v>
      </c>
      <c r="T501" s="207">
        <v>0</v>
      </c>
      <c r="U501" s="207">
        <v>0</v>
      </c>
      <c r="V501" s="207">
        <v>0</v>
      </c>
      <c r="W501" s="207">
        <v>0</v>
      </c>
      <c r="X501" s="207">
        <v>0</v>
      </c>
      <c r="Y501" s="207">
        <v>0</v>
      </c>
      <c r="Z501" s="207">
        <v>0</v>
      </c>
      <c r="AA501" s="207">
        <v>0</v>
      </c>
      <c r="AB501" s="207">
        <v>0</v>
      </c>
      <c r="AC501" s="207">
        <v>0</v>
      </c>
      <c r="AD501" s="207">
        <v>0</v>
      </c>
      <c r="AE501" s="207">
        <v>0</v>
      </c>
      <c r="AF501" s="207">
        <v>0</v>
      </c>
      <c r="AG501" s="207">
        <v>0</v>
      </c>
      <c r="AH501" s="207">
        <v>0</v>
      </c>
      <c r="AI501" s="207">
        <v>0</v>
      </c>
      <c r="AJ501" s="208">
        <f t="shared" si="7"/>
        <v>0</v>
      </c>
      <c r="AM501" s="122"/>
    </row>
    <row r="502" spans="1:39" ht="20.100000000000001" hidden="1" customHeight="1" outlineLevel="2">
      <c r="A502" s="204">
        <v>1702</v>
      </c>
      <c r="B502" s="205" t="s">
        <v>1167</v>
      </c>
      <c r="C502" s="206" t="s">
        <v>14927</v>
      </c>
      <c r="D502" s="207">
        <v>0</v>
      </c>
      <c r="E502" s="207">
        <v>0</v>
      </c>
      <c r="F502" s="207">
        <v>0</v>
      </c>
      <c r="G502" s="207">
        <v>0</v>
      </c>
      <c r="H502" s="207">
        <v>0</v>
      </c>
      <c r="I502" s="207">
        <v>0</v>
      </c>
      <c r="J502" s="207">
        <v>0</v>
      </c>
      <c r="K502" s="207">
        <v>0</v>
      </c>
      <c r="L502" s="207">
        <v>0</v>
      </c>
      <c r="M502" s="207">
        <v>0</v>
      </c>
      <c r="N502" s="207">
        <v>0</v>
      </c>
      <c r="O502" s="207">
        <v>0</v>
      </c>
      <c r="P502" s="207">
        <v>0</v>
      </c>
      <c r="Q502" s="207">
        <v>0</v>
      </c>
      <c r="R502" s="207">
        <v>0</v>
      </c>
      <c r="S502" s="207">
        <v>0</v>
      </c>
      <c r="T502" s="207">
        <v>0</v>
      </c>
      <c r="U502" s="207">
        <v>0</v>
      </c>
      <c r="V502" s="207">
        <v>0</v>
      </c>
      <c r="W502" s="207">
        <v>0</v>
      </c>
      <c r="X502" s="207">
        <v>0</v>
      </c>
      <c r="Y502" s="207">
        <v>0</v>
      </c>
      <c r="Z502" s="207">
        <v>0</v>
      </c>
      <c r="AA502" s="207">
        <v>0</v>
      </c>
      <c r="AB502" s="207">
        <v>0</v>
      </c>
      <c r="AC502" s="207">
        <v>0</v>
      </c>
      <c r="AD502" s="207">
        <v>0</v>
      </c>
      <c r="AE502" s="207">
        <v>0</v>
      </c>
      <c r="AF502" s="207">
        <v>0</v>
      </c>
      <c r="AG502" s="207">
        <v>0</v>
      </c>
      <c r="AH502" s="207">
        <v>0</v>
      </c>
      <c r="AI502" s="207">
        <v>0</v>
      </c>
      <c r="AJ502" s="208">
        <f t="shared" si="7"/>
        <v>0</v>
      </c>
      <c r="AM502" s="122"/>
    </row>
    <row r="503" spans="1:39" ht="20.100000000000001" hidden="1" customHeight="1" outlineLevel="2">
      <c r="A503" s="204">
        <v>1703</v>
      </c>
      <c r="B503" s="205" t="s">
        <v>1168</v>
      </c>
      <c r="C503" s="206" t="s">
        <v>14927</v>
      </c>
      <c r="D503" s="207">
        <v>0</v>
      </c>
      <c r="E503" s="207">
        <v>0</v>
      </c>
      <c r="F503" s="207">
        <v>0</v>
      </c>
      <c r="G503" s="207">
        <v>0</v>
      </c>
      <c r="H503" s="207">
        <v>0</v>
      </c>
      <c r="I503" s="207">
        <v>0</v>
      </c>
      <c r="J503" s="207">
        <v>0</v>
      </c>
      <c r="K503" s="207">
        <v>0</v>
      </c>
      <c r="L503" s="207">
        <v>0</v>
      </c>
      <c r="M503" s="207">
        <v>0</v>
      </c>
      <c r="N503" s="207">
        <v>0</v>
      </c>
      <c r="O503" s="207">
        <v>0</v>
      </c>
      <c r="P503" s="207">
        <v>0</v>
      </c>
      <c r="Q503" s="207">
        <v>0</v>
      </c>
      <c r="R503" s="207">
        <v>0</v>
      </c>
      <c r="S503" s="207">
        <v>0</v>
      </c>
      <c r="T503" s="207">
        <v>0</v>
      </c>
      <c r="U503" s="207">
        <v>0</v>
      </c>
      <c r="V503" s="207">
        <v>0</v>
      </c>
      <c r="W503" s="207">
        <v>0</v>
      </c>
      <c r="X503" s="207">
        <v>0</v>
      </c>
      <c r="Y503" s="207">
        <v>0</v>
      </c>
      <c r="Z503" s="207">
        <v>0</v>
      </c>
      <c r="AA503" s="207">
        <v>0</v>
      </c>
      <c r="AB503" s="207">
        <v>0</v>
      </c>
      <c r="AC503" s="207">
        <v>0</v>
      </c>
      <c r="AD503" s="207">
        <v>0</v>
      </c>
      <c r="AE503" s="207">
        <v>0</v>
      </c>
      <c r="AF503" s="207">
        <v>0</v>
      </c>
      <c r="AG503" s="207">
        <v>0</v>
      </c>
      <c r="AH503" s="207">
        <v>0</v>
      </c>
      <c r="AI503" s="207">
        <v>0</v>
      </c>
      <c r="AJ503" s="208">
        <f t="shared" si="7"/>
        <v>0</v>
      </c>
      <c r="AM503" s="122"/>
    </row>
    <row r="504" spans="1:39" ht="20.100000000000001" hidden="1" customHeight="1" outlineLevel="2">
      <c r="A504" s="204">
        <v>1704</v>
      </c>
      <c r="B504" s="205" t="s">
        <v>1169</v>
      </c>
      <c r="C504" s="206" t="s">
        <v>14927</v>
      </c>
      <c r="D504" s="207">
        <v>0</v>
      </c>
      <c r="E504" s="207">
        <v>0</v>
      </c>
      <c r="F504" s="207">
        <v>0</v>
      </c>
      <c r="G504" s="207">
        <v>0</v>
      </c>
      <c r="H504" s="207">
        <v>0</v>
      </c>
      <c r="I504" s="207">
        <v>0</v>
      </c>
      <c r="J504" s="207">
        <v>0</v>
      </c>
      <c r="K504" s="207">
        <v>0</v>
      </c>
      <c r="L504" s="207">
        <v>0</v>
      </c>
      <c r="M504" s="207">
        <v>0</v>
      </c>
      <c r="N504" s="207">
        <v>0</v>
      </c>
      <c r="O504" s="207">
        <v>0</v>
      </c>
      <c r="P504" s="207">
        <v>0</v>
      </c>
      <c r="Q504" s="207">
        <v>0</v>
      </c>
      <c r="R504" s="207">
        <v>0</v>
      </c>
      <c r="S504" s="207">
        <v>0</v>
      </c>
      <c r="T504" s="207">
        <v>0</v>
      </c>
      <c r="U504" s="207">
        <v>0</v>
      </c>
      <c r="V504" s="207">
        <v>0</v>
      </c>
      <c r="W504" s="207">
        <v>0</v>
      </c>
      <c r="X504" s="207">
        <v>0</v>
      </c>
      <c r="Y504" s="207">
        <v>0</v>
      </c>
      <c r="Z504" s="207">
        <v>0</v>
      </c>
      <c r="AA504" s="207">
        <v>0</v>
      </c>
      <c r="AB504" s="207">
        <v>0</v>
      </c>
      <c r="AC504" s="207">
        <v>0</v>
      </c>
      <c r="AD504" s="207">
        <v>0</v>
      </c>
      <c r="AE504" s="207">
        <v>0</v>
      </c>
      <c r="AF504" s="207">
        <v>0</v>
      </c>
      <c r="AG504" s="207">
        <v>0</v>
      </c>
      <c r="AH504" s="207">
        <v>0</v>
      </c>
      <c r="AI504" s="207">
        <v>0</v>
      </c>
      <c r="AJ504" s="208">
        <f t="shared" si="7"/>
        <v>0</v>
      </c>
      <c r="AM504" s="122"/>
    </row>
    <row r="505" spans="1:39" ht="20.100000000000001" hidden="1" customHeight="1" outlineLevel="2">
      <c r="A505" s="204">
        <v>1705</v>
      </c>
      <c r="B505" s="205" t="s">
        <v>1170</v>
      </c>
      <c r="C505" s="206" t="s">
        <v>14927</v>
      </c>
      <c r="D505" s="207">
        <v>0</v>
      </c>
      <c r="E505" s="207">
        <v>0</v>
      </c>
      <c r="F505" s="207">
        <v>0</v>
      </c>
      <c r="G505" s="207">
        <v>0</v>
      </c>
      <c r="H505" s="207">
        <v>0</v>
      </c>
      <c r="I505" s="207">
        <v>0</v>
      </c>
      <c r="J505" s="207">
        <v>0</v>
      </c>
      <c r="K505" s="207">
        <v>0</v>
      </c>
      <c r="L505" s="207">
        <v>0</v>
      </c>
      <c r="M505" s="207">
        <v>0</v>
      </c>
      <c r="N505" s="207">
        <v>0</v>
      </c>
      <c r="O505" s="207">
        <v>0</v>
      </c>
      <c r="P505" s="207">
        <v>0</v>
      </c>
      <c r="Q505" s="207">
        <v>0</v>
      </c>
      <c r="R505" s="207">
        <v>0</v>
      </c>
      <c r="S505" s="207">
        <v>0</v>
      </c>
      <c r="T505" s="207">
        <v>0</v>
      </c>
      <c r="U505" s="207">
        <v>0</v>
      </c>
      <c r="V505" s="207">
        <v>0</v>
      </c>
      <c r="W505" s="207">
        <v>0</v>
      </c>
      <c r="X505" s="207">
        <v>0</v>
      </c>
      <c r="Y505" s="207">
        <v>0</v>
      </c>
      <c r="Z505" s="207">
        <v>0</v>
      </c>
      <c r="AA505" s="207">
        <v>0</v>
      </c>
      <c r="AB505" s="207">
        <v>0</v>
      </c>
      <c r="AC505" s="207">
        <v>0</v>
      </c>
      <c r="AD505" s="207">
        <v>0</v>
      </c>
      <c r="AE505" s="207">
        <v>0</v>
      </c>
      <c r="AF505" s="207">
        <v>0</v>
      </c>
      <c r="AG505" s="207">
        <v>0</v>
      </c>
      <c r="AH505" s="207">
        <v>0</v>
      </c>
      <c r="AI505" s="207">
        <v>0</v>
      </c>
      <c r="AJ505" s="208">
        <f t="shared" si="7"/>
        <v>0</v>
      </c>
      <c r="AM505" s="122"/>
    </row>
    <row r="506" spans="1:39" ht="20.100000000000001" hidden="1" customHeight="1" outlineLevel="2">
      <c r="A506" s="204">
        <v>1706</v>
      </c>
      <c r="B506" s="205" t="s">
        <v>1171</v>
      </c>
      <c r="C506" s="206" t="s">
        <v>14927</v>
      </c>
      <c r="D506" s="207">
        <v>0</v>
      </c>
      <c r="E506" s="207">
        <v>0</v>
      </c>
      <c r="F506" s="207">
        <v>0</v>
      </c>
      <c r="G506" s="207">
        <v>0</v>
      </c>
      <c r="H506" s="207">
        <v>0</v>
      </c>
      <c r="I506" s="207">
        <v>0</v>
      </c>
      <c r="J506" s="207">
        <v>0</v>
      </c>
      <c r="K506" s="207">
        <v>0</v>
      </c>
      <c r="L506" s="207">
        <v>0</v>
      </c>
      <c r="M506" s="207">
        <v>0</v>
      </c>
      <c r="N506" s="207">
        <v>0</v>
      </c>
      <c r="O506" s="207">
        <v>0</v>
      </c>
      <c r="P506" s="207">
        <v>0</v>
      </c>
      <c r="Q506" s="207">
        <v>0</v>
      </c>
      <c r="R506" s="207">
        <v>0</v>
      </c>
      <c r="S506" s="207">
        <v>0</v>
      </c>
      <c r="T506" s="207">
        <v>0</v>
      </c>
      <c r="U506" s="207">
        <v>0</v>
      </c>
      <c r="V506" s="207">
        <v>0</v>
      </c>
      <c r="W506" s="207">
        <v>0</v>
      </c>
      <c r="X506" s="207">
        <v>0</v>
      </c>
      <c r="Y506" s="207">
        <v>0</v>
      </c>
      <c r="Z506" s="207">
        <v>0</v>
      </c>
      <c r="AA506" s="207">
        <v>0</v>
      </c>
      <c r="AB506" s="207">
        <v>0</v>
      </c>
      <c r="AC506" s="207">
        <v>0</v>
      </c>
      <c r="AD506" s="207">
        <v>0</v>
      </c>
      <c r="AE506" s="207">
        <v>0</v>
      </c>
      <c r="AF506" s="207">
        <v>0</v>
      </c>
      <c r="AG506" s="207">
        <v>0</v>
      </c>
      <c r="AH506" s="207">
        <v>0</v>
      </c>
      <c r="AI506" s="207">
        <v>0</v>
      </c>
      <c r="AJ506" s="208">
        <f t="shared" si="7"/>
        <v>0</v>
      </c>
      <c r="AM506" s="122"/>
    </row>
    <row r="507" spans="1:39" ht="20.100000000000001" hidden="1" customHeight="1" outlineLevel="2">
      <c r="A507" s="204">
        <v>1707</v>
      </c>
      <c r="B507" s="205" t="s">
        <v>1172</v>
      </c>
      <c r="C507" s="206" t="s">
        <v>14927</v>
      </c>
      <c r="D507" s="207">
        <v>0</v>
      </c>
      <c r="E507" s="207">
        <v>0</v>
      </c>
      <c r="F507" s="207">
        <v>0</v>
      </c>
      <c r="G507" s="207">
        <v>0</v>
      </c>
      <c r="H507" s="207">
        <v>0</v>
      </c>
      <c r="I507" s="207">
        <v>0</v>
      </c>
      <c r="J507" s="207">
        <v>0</v>
      </c>
      <c r="K507" s="207">
        <v>0</v>
      </c>
      <c r="L507" s="207">
        <v>0</v>
      </c>
      <c r="M507" s="207">
        <v>0</v>
      </c>
      <c r="N507" s="207">
        <v>0</v>
      </c>
      <c r="O507" s="207">
        <v>0</v>
      </c>
      <c r="P507" s="207">
        <v>0</v>
      </c>
      <c r="Q507" s="207">
        <v>0</v>
      </c>
      <c r="R507" s="207">
        <v>0</v>
      </c>
      <c r="S507" s="207">
        <v>0</v>
      </c>
      <c r="T507" s="207">
        <v>0</v>
      </c>
      <c r="U507" s="207">
        <v>0</v>
      </c>
      <c r="V507" s="207">
        <v>0</v>
      </c>
      <c r="W507" s="207">
        <v>0</v>
      </c>
      <c r="X507" s="207">
        <v>0</v>
      </c>
      <c r="Y507" s="207">
        <v>0</v>
      </c>
      <c r="Z507" s="207">
        <v>0</v>
      </c>
      <c r="AA507" s="207">
        <v>0</v>
      </c>
      <c r="AB507" s="207">
        <v>0</v>
      </c>
      <c r="AC507" s="207">
        <v>0</v>
      </c>
      <c r="AD507" s="207">
        <v>0</v>
      </c>
      <c r="AE507" s="207">
        <v>0</v>
      </c>
      <c r="AF507" s="207">
        <v>0</v>
      </c>
      <c r="AG507" s="207">
        <v>0</v>
      </c>
      <c r="AH507" s="207">
        <v>0</v>
      </c>
      <c r="AI507" s="207">
        <v>0</v>
      </c>
      <c r="AJ507" s="208">
        <f t="shared" si="7"/>
        <v>0</v>
      </c>
      <c r="AM507" s="122"/>
    </row>
    <row r="508" spans="1:39" ht="20.100000000000001" hidden="1" customHeight="1" outlineLevel="2">
      <c r="A508" s="204">
        <v>1708</v>
      </c>
      <c r="B508" s="205" t="s">
        <v>1173</v>
      </c>
      <c r="C508" s="206" t="s">
        <v>14927</v>
      </c>
      <c r="D508" s="207">
        <v>0</v>
      </c>
      <c r="E508" s="207">
        <v>0</v>
      </c>
      <c r="F508" s="207">
        <v>0</v>
      </c>
      <c r="G508" s="207">
        <v>0</v>
      </c>
      <c r="H508" s="207">
        <v>0</v>
      </c>
      <c r="I508" s="207">
        <v>0</v>
      </c>
      <c r="J508" s="207">
        <v>0</v>
      </c>
      <c r="K508" s="207">
        <v>0</v>
      </c>
      <c r="L508" s="207">
        <v>0</v>
      </c>
      <c r="M508" s="207">
        <v>0</v>
      </c>
      <c r="N508" s="207">
        <v>0</v>
      </c>
      <c r="O508" s="207">
        <v>0</v>
      </c>
      <c r="P508" s="207">
        <v>0</v>
      </c>
      <c r="Q508" s="207">
        <v>0</v>
      </c>
      <c r="R508" s="207">
        <v>0</v>
      </c>
      <c r="S508" s="207">
        <v>0</v>
      </c>
      <c r="T508" s="207">
        <v>0</v>
      </c>
      <c r="U508" s="207">
        <v>0</v>
      </c>
      <c r="V508" s="207">
        <v>0</v>
      </c>
      <c r="W508" s="207">
        <v>0</v>
      </c>
      <c r="X508" s="207">
        <v>0</v>
      </c>
      <c r="Y508" s="207">
        <v>0</v>
      </c>
      <c r="Z508" s="207">
        <v>0</v>
      </c>
      <c r="AA508" s="207">
        <v>0</v>
      </c>
      <c r="AB508" s="207">
        <v>0</v>
      </c>
      <c r="AC508" s="207">
        <v>0</v>
      </c>
      <c r="AD508" s="207">
        <v>0</v>
      </c>
      <c r="AE508" s="207">
        <v>0</v>
      </c>
      <c r="AF508" s="207">
        <v>0</v>
      </c>
      <c r="AG508" s="207">
        <v>0</v>
      </c>
      <c r="AH508" s="207">
        <v>0</v>
      </c>
      <c r="AI508" s="207">
        <v>0</v>
      </c>
      <c r="AJ508" s="208">
        <f t="shared" si="7"/>
        <v>0</v>
      </c>
      <c r="AM508" s="122"/>
    </row>
    <row r="509" spans="1:39" ht="20.100000000000001" hidden="1" customHeight="1" outlineLevel="2">
      <c r="A509" s="204">
        <v>1709</v>
      </c>
      <c r="B509" s="205" t="s">
        <v>1174</v>
      </c>
      <c r="C509" s="206" t="s">
        <v>14927</v>
      </c>
      <c r="D509" s="207">
        <v>0</v>
      </c>
      <c r="E509" s="207">
        <v>0</v>
      </c>
      <c r="F509" s="207">
        <v>0</v>
      </c>
      <c r="G509" s="207">
        <v>0</v>
      </c>
      <c r="H509" s="207">
        <v>0</v>
      </c>
      <c r="I509" s="207">
        <v>0</v>
      </c>
      <c r="J509" s="207">
        <v>0</v>
      </c>
      <c r="K509" s="207">
        <v>0</v>
      </c>
      <c r="L509" s="207">
        <v>0</v>
      </c>
      <c r="M509" s="207">
        <v>0</v>
      </c>
      <c r="N509" s="207">
        <v>0</v>
      </c>
      <c r="O509" s="207">
        <v>0</v>
      </c>
      <c r="P509" s="207">
        <v>0</v>
      </c>
      <c r="Q509" s="207">
        <v>0</v>
      </c>
      <c r="R509" s="207">
        <v>0</v>
      </c>
      <c r="S509" s="207">
        <v>0</v>
      </c>
      <c r="T509" s="207">
        <v>0</v>
      </c>
      <c r="U509" s="207">
        <v>0</v>
      </c>
      <c r="V509" s="207">
        <v>0</v>
      </c>
      <c r="W509" s="207">
        <v>0</v>
      </c>
      <c r="X509" s="207">
        <v>0</v>
      </c>
      <c r="Y509" s="207">
        <v>0</v>
      </c>
      <c r="Z509" s="207">
        <v>0</v>
      </c>
      <c r="AA509" s="207">
        <v>0</v>
      </c>
      <c r="AB509" s="207">
        <v>0</v>
      </c>
      <c r="AC509" s="207">
        <v>0</v>
      </c>
      <c r="AD509" s="207">
        <v>0</v>
      </c>
      <c r="AE509" s="207">
        <v>0</v>
      </c>
      <c r="AF509" s="207">
        <v>0</v>
      </c>
      <c r="AG509" s="207">
        <v>0</v>
      </c>
      <c r="AH509" s="207">
        <v>0</v>
      </c>
      <c r="AI509" s="207">
        <v>0</v>
      </c>
      <c r="AJ509" s="208">
        <f t="shared" si="7"/>
        <v>0</v>
      </c>
      <c r="AM509" s="122"/>
    </row>
    <row r="510" spans="1:39" ht="20.100000000000001" hidden="1" customHeight="1" outlineLevel="2">
      <c r="A510" s="204">
        <v>1710</v>
      </c>
      <c r="B510" s="205" t="s">
        <v>1175</v>
      </c>
      <c r="C510" s="206" t="s">
        <v>14927</v>
      </c>
      <c r="D510" s="207">
        <v>0</v>
      </c>
      <c r="E510" s="207">
        <v>0</v>
      </c>
      <c r="F510" s="207">
        <v>0</v>
      </c>
      <c r="G510" s="207">
        <v>0</v>
      </c>
      <c r="H510" s="207">
        <v>0</v>
      </c>
      <c r="I510" s="207">
        <v>0</v>
      </c>
      <c r="J510" s="207">
        <v>0</v>
      </c>
      <c r="K510" s="207">
        <v>0</v>
      </c>
      <c r="L510" s="207">
        <v>0</v>
      </c>
      <c r="M510" s="207">
        <v>0</v>
      </c>
      <c r="N510" s="207">
        <v>0</v>
      </c>
      <c r="O510" s="207">
        <v>0</v>
      </c>
      <c r="P510" s="207">
        <v>0</v>
      </c>
      <c r="Q510" s="207">
        <v>0</v>
      </c>
      <c r="R510" s="207">
        <v>0</v>
      </c>
      <c r="S510" s="207">
        <v>0</v>
      </c>
      <c r="T510" s="207">
        <v>0</v>
      </c>
      <c r="U510" s="207">
        <v>0</v>
      </c>
      <c r="V510" s="207">
        <v>0</v>
      </c>
      <c r="W510" s="207">
        <v>0</v>
      </c>
      <c r="X510" s="207">
        <v>0</v>
      </c>
      <c r="Y510" s="207">
        <v>0</v>
      </c>
      <c r="Z510" s="207">
        <v>0</v>
      </c>
      <c r="AA510" s="207">
        <v>0</v>
      </c>
      <c r="AB510" s="207">
        <v>0</v>
      </c>
      <c r="AC510" s="207">
        <v>0</v>
      </c>
      <c r="AD510" s="207">
        <v>0</v>
      </c>
      <c r="AE510" s="207">
        <v>0</v>
      </c>
      <c r="AF510" s="207">
        <v>0</v>
      </c>
      <c r="AG510" s="207">
        <v>0</v>
      </c>
      <c r="AH510" s="207">
        <v>0</v>
      </c>
      <c r="AI510" s="207">
        <v>0</v>
      </c>
      <c r="AJ510" s="208">
        <f t="shared" si="7"/>
        <v>0</v>
      </c>
      <c r="AM510" s="122"/>
    </row>
    <row r="511" spans="1:39" ht="20.100000000000001" hidden="1" customHeight="1" outlineLevel="2">
      <c r="A511" s="204">
        <v>1711</v>
      </c>
      <c r="B511" s="205" t="s">
        <v>1176</v>
      </c>
      <c r="C511" s="206" t="s">
        <v>14927</v>
      </c>
      <c r="D511" s="207">
        <v>0</v>
      </c>
      <c r="E511" s="207">
        <v>0</v>
      </c>
      <c r="F511" s="207">
        <v>0</v>
      </c>
      <c r="G511" s="207">
        <v>0</v>
      </c>
      <c r="H511" s="207">
        <v>0</v>
      </c>
      <c r="I511" s="207">
        <v>0</v>
      </c>
      <c r="J511" s="207">
        <v>0</v>
      </c>
      <c r="K511" s="207">
        <v>0</v>
      </c>
      <c r="L511" s="207">
        <v>0</v>
      </c>
      <c r="M511" s="207">
        <v>0</v>
      </c>
      <c r="N511" s="207">
        <v>0</v>
      </c>
      <c r="O511" s="207">
        <v>0</v>
      </c>
      <c r="P511" s="207">
        <v>0</v>
      </c>
      <c r="Q511" s="207">
        <v>0</v>
      </c>
      <c r="R511" s="207">
        <v>0</v>
      </c>
      <c r="S511" s="207">
        <v>0</v>
      </c>
      <c r="T511" s="207">
        <v>0</v>
      </c>
      <c r="U511" s="207">
        <v>0</v>
      </c>
      <c r="V511" s="207">
        <v>0</v>
      </c>
      <c r="W511" s="207">
        <v>0</v>
      </c>
      <c r="X511" s="207">
        <v>0</v>
      </c>
      <c r="Y511" s="207">
        <v>0</v>
      </c>
      <c r="Z511" s="207">
        <v>0</v>
      </c>
      <c r="AA511" s="207">
        <v>0</v>
      </c>
      <c r="AB511" s="207">
        <v>0</v>
      </c>
      <c r="AC511" s="207">
        <v>0</v>
      </c>
      <c r="AD511" s="207">
        <v>0</v>
      </c>
      <c r="AE511" s="207">
        <v>0</v>
      </c>
      <c r="AF511" s="207">
        <v>0</v>
      </c>
      <c r="AG511" s="207">
        <v>0</v>
      </c>
      <c r="AH511" s="207">
        <v>0</v>
      </c>
      <c r="AI511" s="207">
        <v>0</v>
      </c>
      <c r="AJ511" s="208">
        <f t="shared" si="7"/>
        <v>0</v>
      </c>
      <c r="AM511" s="122"/>
    </row>
    <row r="512" spans="1:39" ht="20.100000000000001" hidden="1" customHeight="1" outlineLevel="2">
      <c r="A512" s="204">
        <v>1712</v>
      </c>
      <c r="B512" s="205" t="s">
        <v>1177</v>
      </c>
      <c r="C512" s="206" t="s">
        <v>14927</v>
      </c>
      <c r="D512" s="207">
        <v>0</v>
      </c>
      <c r="E512" s="207">
        <v>0</v>
      </c>
      <c r="F512" s="207">
        <v>0</v>
      </c>
      <c r="G512" s="207">
        <v>0</v>
      </c>
      <c r="H512" s="207">
        <v>0</v>
      </c>
      <c r="I512" s="207">
        <v>0</v>
      </c>
      <c r="J512" s="207">
        <v>0</v>
      </c>
      <c r="K512" s="207">
        <v>0</v>
      </c>
      <c r="L512" s="207">
        <v>0</v>
      </c>
      <c r="M512" s="207">
        <v>0</v>
      </c>
      <c r="N512" s="207">
        <v>0</v>
      </c>
      <c r="O512" s="207">
        <v>0</v>
      </c>
      <c r="P512" s="207">
        <v>0</v>
      </c>
      <c r="Q512" s="207">
        <v>0</v>
      </c>
      <c r="R512" s="207">
        <v>0</v>
      </c>
      <c r="S512" s="207">
        <v>0</v>
      </c>
      <c r="T512" s="207">
        <v>0</v>
      </c>
      <c r="U512" s="207">
        <v>0</v>
      </c>
      <c r="V512" s="207">
        <v>0</v>
      </c>
      <c r="W512" s="207">
        <v>0</v>
      </c>
      <c r="X512" s="207">
        <v>0</v>
      </c>
      <c r="Y512" s="207">
        <v>0</v>
      </c>
      <c r="Z512" s="207">
        <v>0</v>
      </c>
      <c r="AA512" s="207">
        <v>0</v>
      </c>
      <c r="AB512" s="207">
        <v>0</v>
      </c>
      <c r="AC512" s="207">
        <v>0</v>
      </c>
      <c r="AD512" s="207">
        <v>0</v>
      </c>
      <c r="AE512" s="207">
        <v>0</v>
      </c>
      <c r="AF512" s="207">
        <v>0</v>
      </c>
      <c r="AG512" s="207">
        <v>0</v>
      </c>
      <c r="AH512" s="207">
        <v>0</v>
      </c>
      <c r="AI512" s="207">
        <v>0</v>
      </c>
      <c r="AJ512" s="208">
        <f t="shared" si="7"/>
        <v>0</v>
      </c>
      <c r="AM512" s="122"/>
    </row>
    <row r="513" spans="1:39" ht="20.100000000000001" hidden="1" customHeight="1" outlineLevel="2">
      <c r="A513" s="204">
        <v>1713</v>
      </c>
      <c r="B513" s="205" t="s">
        <v>1178</v>
      </c>
      <c r="C513" s="206" t="s">
        <v>14927</v>
      </c>
      <c r="D513" s="207">
        <v>0</v>
      </c>
      <c r="E513" s="207">
        <v>0</v>
      </c>
      <c r="F513" s="207">
        <v>0</v>
      </c>
      <c r="G513" s="207">
        <v>0</v>
      </c>
      <c r="H513" s="207">
        <v>0</v>
      </c>
      <c r="I513" s="207">
        <v>0</v>
      </c>
      <c r="J513" s="207">
        <v>0</v>
      </c>
      <c r="K513" s="207">
        <v>0</v>
      </c>
      <c r="L513" s="207">
        <v>0</v>
      </c>
      <c r="M513" s="207">
        <v>0</v>
      </c>
      <c r="N513" s="207">
        <v>0</v>
      </c>
      <c r="O513" s="207">
        <v>0</v>
      </c>
      <c r="P513" s="207">
        <v>0</v>
      </c>
      <c r="Q513" s="207">
        <v>0</v>
      </c>
      <c r="R513" s="207">
        <v>0</v>
      </c>
      <c r="S513" s="207">
        <v>0</v>
      </c>
      <c r="T513" s="207">
        <v>0</v>
      </c>
      <c r="U513" s="207">
        <v>0</v>
      </c>
      <c r="V513" s="207">
        <v>0</v>
      </c>
      <c r="W513" s="207">
        <v>0</v>
      </c>
      <c r="X513" s="207">
        <v>0</v>
      </c>
      <c r="Y513" s="207">
        <v>0</v>
      </c>
      <c r="Z513" s="207">
        <v>0</v>
      </c>
      <c r="AA513" s="207">
        <v>0</v>
      </c>
      <c r="AB513" s="207">
        <v>0</v>
      </c>
      <c r="AC513" s="207">
        <v>0</v>
      </c>
      <c r="AD513" s="207">
        <v>0</v>
      </c>
      <c r="AE513" s="207">
        <v>0</v>
      </c>
      <c r="AF513" s="207">
        <v>0</v>
      </c>
      <c r="AG513" s="207">
        <v>0</v>
      </c>
      <c r="AH513" s="207">
        <v>0</v>
      </c>
      <c r="AI513" s="207">
        <v>0</v>
      </c>
      <c r="AJ513" s="208">
        <f t="shared" si="7"/>
        <v>0</v>
      </c>
      <c r="AM513" s="122"/>
    </row>
    <row r="514" spans="1:39" ht="20.100000000000001" hidden="1" customHeight="1" outlineLevel="2">
      <c r="A514" s="204">
        <v>1714</v>
      </c>
      <c r="B514" s="205" t="s">
        <v>1179</v>
      </c>
      <c r="C514" s="206" t="s">
        <v>14927</v>
      </c>
      <c r="D514" s="207">
        <v>0</v>
      </c>
      <c r="E514" s="207">
        <v>0</v>
      </c>
      <c r="F514" s="207">
        <v>0</v>
      </c>
      <c r="G514" s="207">
        <v>0</v>
      </c>
      <c r="H514" s="207">
        <v>0</v>
      </c>
      <c r="I514" s="207">
        <v>0</v>
      </c>
      <c r="J514" s="207">
        <v>0</v>
      </c>
      <c r="K514" s="207">
        <v>0</v>
      </c>
      <c r="L514" s="207">
        <v>0</v>
      </c>
      <c r="M514" s="207">
        <v>0</v>
      </c>
      <c r="N514" s="207">
        <v>0</v>
      </c>
      <c r="O514" s="207">
        <v>0</v>
      </c>
      <c r="P514" s="207">
        <v>0</v>
      </c>
      <c r="Q514" s="207">
        <v>0</v>
      </c>
      <c r="R514" s="207">
        <v>0</v>
      </c>
      <c r="S514" s="207">
        <v>0</v>
      </c>
      <c r="T514" s="207">
        <v>0</v>
      </c>
      <c r="U514" s="207">
        <v>0</v>
      </c>
      <c r="V514" s="207">
        <v>0</v>
      </c>
      <c r="W514" s="207">
        <v>0</v>
      </c>
      <c r="X514" s="207">
        <v>0</v>
      </c>
      <c r="Y514" s="207">
        <v>0</v>
      </c>
      <c r="Z514" s="207">
        <v>0</v>
      </c>
      <c r="AA514" s="207">
        <v>0</v>
      </c>
      <c r="AB514" s="207">
        <v>0</v>
      </c>
      <c r="AC514" s="207">
        <v>0</v>
      </c>
      <c r="AD514" s="207">
        <v>0</v>
      </c>
      <c r="AE514" s="207">
        <v>0</v>
      </c>
      <c r="AF514" s="207">
        <v>0</v>
      </c>
      <c r="AG514" s="207">
        <v>0</v>
      </c>
      <c r="AH514" s="207">
        <v>0</v>
      </c>
      <c r="AI514" s="207">
        <v>0</v>
      </c>
      <c r="AJ514" s="208">
        <f t="shared" si="7"/>
        <v>0</v>
      </c>
      <c r="AM514" s="122"/>
    </row>
    <row r="515" spans="1:39" ht="20.100000000000001" hidden="1" customHeight="1" outlineLevel="2">
      <c r="A515" s="204">
        <v>1715</v>
      </c>
      <c r="B515" s="205" t="s">
        <v>1180</v>
      </c>
      <c r="C515" s="206" t="s">
        <v>14927</v>
      </c>
      <c r="D515" s="207">
        <v>0</v>
      </c>
      <c r="E515" s="207">
        <v>0</v>
      </c>
      <c r="F515" s="207">
        <v>0</v>
      </c>
      <c r="G515" s="207">
        <v>0</v>
      </c>
      <c r="H515" s="207">
        <v>0</v>
      </c>
      <c r="I515" s="207">
        <v>0</v>
      </c>
      <c r="J515" s="207">
        <v>0</v>
      </c>
      <c r="K515" s="207">
        <v>0</v>
      </c>
      <c r="L515" s="207">
        <v>0</v>
      </c>
      <c r="M515" s="207">
        <v>0</v>
      </c>
      <c r="N515" s="207">
        <v>0</v>
      </c>
      <c r="O515" s="207">
        <v>0</v>
      </c>
      <c r="P515" s="207">
        <v>0</v>
      </c>
      <c r="Q515" s="207">
        <v>0</v>
      </c>
      <c r="R515" s="207">
        <v>0</v>
      </c>
      <c r="S515" s="207">
        <v>0</v>
      </c>
      <c r="T515" s="207">
        <v>0</v>
      </c>
      <c r="U515" s="207">
        <v>0</v>
      </c>
      <c r="V515" s="207">
        <v>0</v>
      </c>
      <c r="W515" s="207">
        <v>0</v>
      </c>
      <c r="X515" s="207">
        <v>0</v>
      </c>
      <c r="Y515" s="207">
        <v>0</v>
      </c>
      <c r="Z515" s="207">
        <v>0</v>
      </c>
      <c r="AA515" s="207">
        <v>0</v>
      </c>
      <c r="AB515" s="207">
        <v>0</v>
      </c>
      <c r="AC515" s="207">
        <v>0</v>
      </c>
      <c r="AD515" s="207">
        <v>0</v>
      </c>
      <c r="AE515" s="207">
        <v>0</v>
      </c>
      <c r="AF515" s="207">
        <v>0</v>
      </c>
      <c r="AG515" s="207">
        <v>0</v>
      </c>
      <c r="AH515" s="207">
        <v>0</v>
      </c>
      <c r="AI515" s="207">
        <v>0</v>
      </c>
      <c r="AJ515" s="208">
        <f t="shared" si="7"/>
        <v>0</v>
      </c>
      <c r="AM515" s="122"/>
    </row>
    <row r="516" spans="1:39" ht="20.100000000000001" hidden="1" customHeight="1" outlineLevel="2">
      <c r="A516" s="204">
        <v>1716</v>
      </c>
      <c r="B516" s="205" t="s">
        <v>1181</v>
      </c>
      <c r="C516" s="206" t="s">
        <v>14927</v>
      </c>
      <c r="D516" s="207">
        <v>0</v>
      </c>
      <c r="E516" s="207">
        <v>0</v>
      </c>
      <c r="F516" s="207">
        <v>0</v>
      </c>
      <c r="G516" s="207">
        <v>0</v>
      </c>
      <c r="H516" s="207">
        <v>0</v>
      </c>
      <c r="I516" s="207">
        <v>0</v>
      </c>
      <c r="J516" s="207">
        <v>0</v>
      </c>
      <c r="K516" s="207">
        <v>0</v>
      </c>
      <c r="L516" s="207">
        <v>0</v>
      </c>
      <c r="M516" s="207">
        <v>0</v>
      </c>
      <c r="N516" s="207">
        <v>0</v>
      </c>
      <c r="O516" s="207">
        <v>0</v>
      </c>
      <c r="P516" s="207">
        <v>0</v>
      </c>
      <c r="Q516" s="207">
        <v>0</v>
      </c>
      <c r="R516" s="207">
        <v>0</v>
      </c>
      <c r="S516" s="207">
        <v>0</v>
      </c>
      <c r="T516" s="207">
        <v>0</v>
      </c>
      <c r="U516" s="207">
        <v>0</v>
      </c>
      <c r="V516" s="207">
        <v>0</v>
      </c>
      <c r="W516" s="207">
        <v>0</v>
      </c>
      <c r="X516" s="207">
        <v>0</v>
      </c>
      <c r="Y516" s="207">
        <v>0</v>
      </c>
      <c r="Z516" s="207">
        <v>0</v>
      </c>
      <c r="AA516" s="207">
        <v>0</v>
      </c>
      <c r="AB516" s="207">
        <v>0</v>
      </c>
      <c r="AC516" s="207">
        <v>0</v>
      </c>
      <c r="AD516" s="207">
        <v>0</v>
      </c>
      <c r="AE516" s="207">
        <v>0</v>
      </c>
      <c r="AF516" s="207">
        <v>0</v>
      </c>
      <c r="AG516" s="207">
        <v>0</v>
      </c>
      <c r="AH516" s="207">
        <v>0</v>
      </c>
      <c r="AI516" s="207">
        <v>0</v>
      </c>
      <c r="AJ516" s="208">
        <f t="shared" si="7"/>
        <v>0</v>
      </c>
      <c r="AM516" s="122"/>
    </row>
    <row r="517" spans="1:39" ht="20.100000000000001" hidden="1" customHeight="1" outlineLevel="2">
      <c r="A517" s="204">
        <v>1717</v>
      </c>
      <c r="B517" s="205" t="s">
        <v>1182</v>
      </c>
      <c r="C517" s="206" t="s">
        <v>14927</v>
      </c>
      <c r="D517" s="207">
        <v>0</v>
      </c>
      <c r="E517" s="207">
        <v>0</v>
      </c>
      <c r="F517" s="207">
        <v>0</v>
      </c>
      <c r="G517" s="207">
        <v>0</v>
      </c>
      <c r="H517" s="207">
        <v>0</v>
      </c>
      <c r="I517" s="207">
        <v>0</v>
      </c>
      <c r="J517" s="207">
        <v>0</v>
      </c>
      <c r="K517" s="207">
        <v>0</v>
      </c>
      <c r="L517" s="207">
        <v>0</v>
      </c>
      <c r="M517" s="207">
        <v>0</v>
      </c>
      <c r="N517" s="207">
        <v>0</v>
      </c>
      <c r="O517" s="207">
        <v>0</v>
      </c>
      <c r="P517" s="207">
        <v>0</v>
      </c>
      <c r="Q517" s="207">
        <v>0</v>
      </c>
      <c r="R517" s="207">
        <v>0</v>
      </c>
      <c r="S517" s="207">
        <v>0</v>
      </c>
      <c r="T517" s="207">
        <v>0</v>
      </c>
      <c r="U517" s="207">
        <v>0</v>
      </c>
      <c r="V517" s="207">
        <v>0</v>
      </c>
      <c r="W517" s="207">
        <v>0</v>
      </c>
      <c r="X517" s="207">
        <v>0</v>
      </c>
      <c r="Y517" s="207">
        <v>0</v>
      </c>
      <c r="Z517" s="207">
        <v>0</v>
      </c>
      <c r="AA517" s="207">
        <v>0</v>
      </c>
      <c r="AB517" s="207">
        <v>0</v>
      </c>
      <c r="AC517" s="207">
        <v>0</v>
      </c>
      <c r="AD517" s="207">
        <v>0</v>
      </c>
      <c r="AE517" s="207">
        <v>0</v>
      </c>
      <c r="AF517" s="207">
        <v>0</v>
      </c>
      <c r="AG517" s="207">
        <v>0</v>
      </c>
      <c r="AH517" s="207">
        <v>0</v>
      </c>
      <c r="AI517" s="207">
        <v>0</v>
      </c>
      <c r="AJ517" s="208">
        <f t="shared" si="7"/>
        <v>0</v>
      </c>
      <c r="AM517" s="122"/>
    </row>
    <row r="518" spans="1:39" ht="20.100000000000001" hidden="1" customHeight="1" outlineLevel="2">
      <c r="A518" s="204">
        <v>1718</v>
      </c>
      <c r="B518" s="205" t="s">
        <v>1183</v>
      </c>
      <c r="C518" s="206" t="s">
        <v>14927</v>
      </c>
      <c r="D518" s="207">
        <v>0</v>
      </c>
      <c r="E518" s="207">
        <v>0</v>
      </c>
      <c r="F518" s="207">
        <v>0</v>
      </c>
      <c r="G518" s="207">
        <v>0</v>
      </c>
      <c r="H518" s="207">
        <v>0</v>
      </c>
      <c r="I518" s="207">
        <v>0</v>
      </c>
      <c r="J518" s="207">
        <v>0</v>
      </c>
      <c r="K518" s="207">
        <v>0</v>
      </c>
      <c r="L518" s="207">
        <v>0</v>
      </c>
      <c r="M518" s="207">
        <v>0</v>
      </c>
      <c r="N518" s="207">
        <v>0</v>
      </c>
      <c r="O518" s="207">
        <v>0</v>
      </c>
      <c r="P518" s="207">
        <v>0</v>
      </c>
      <c r="Q518" s="207">
        <v>0</v>
      </c>
      <c r="R518" s="207">
        <v>0</v>
      </c>
      <c r="S518" s="207">
        <v>0</v>
      </c>
      <c r="T518" s="207">
        <v>0</v>
      </c>
      <c r="U518" s="207">
        <v>0</v>
      </c>
      <c r="V518" s="207">
        <v>0</v>
      </c>
      <c r="W518" s="207">
        <v>0</v>
      </c>
      <c r="X518" s="207">
        <v>0</v>
      </c>
      <c r="Y518" s="207">
        <v>0</v>
      </c>
      <c r="Z518" s="207">
        <v>0</v>
      </c>
      <c r="AA518" s="207">
        <v>0</v>
      </c>
      <c r="AB518" s="207">
        <v>0</v>
      </c>
      <c r="AC518" s="207">
        <v>0</v>
      </c>
      <c r="AD518" s="207">
        <v>0</v>
      </c>
      <c r="AE518" s="207">
        <v>0</v>
      </c>
      <c r="AF518" s="207">
        <v>0</v>
      </c>
      <c r="AG518" s="207">
        <v>0</v>
      </c>
      <c r="AH518" s="207">
        <v>0</v>
      </c>
      <c r="AI518" s="207">
        <v>0</v>
      </c>
      <c r="AJ518" s="208">
        <f t="shared" si="7"/>
        <v>0</v>
      </c>
      <c r="AM518" s="122"/>
    </row>
    <row r="519" spans="1:39" ht="20.100000000000001" hidden="1" customHeight="1" outlineLevel="2">
      <c r="A519" s="204">
        <v>1719</v>
      </c>
      <c r="B519" s="205" t="s">
        <v>1184</v>
      </c>
      <c r="C519" s="206" t="s">
        <v>14927</v>
      </c>
      <c r="D519" s="207">
        <v>0</v>
      </c>
      <c r="E519" s="207">
        <v>0</v>
      </c>
      <c r="F519" s="207">
        <v>0</v>
      </c>
      <c r="G519" s="207">
        <v>0</v>
      </c>
      <c r="H519" s="207">
        <v>0</v>
      </c>
      <c r="I519" s="207">
        <v>0</v>
      </c>
      <c r="J519" s="207">
        <v>0</v>
      </c>
      <c r="K519" s="207">
        <v>0</v>
      </c>
      <c r="L519" s="207">
        <v>0</v>
      </c>
      <c r="M519" s="207">
        <v>0</v>
      </c>
      <c r="N519" s="207">
        <v>0</v>
      </c>
      <c r="O519" s="207">
        <v>0</v>
      </c>
      <c r="P519" s="207">
        <v>0</v>
      </c>
      <c r="Q519" s="207">
        <v>0</v>
      </c>
      <c r="R519" s="207">
        <v>0</v>
      </c>
      <c r="S519" s="207">
        <v>0</v>
      </c>
      <c r="T519" s="207">
        <v>0</v>
      </c>
      <c r="U519" s="207">
        <v>0</v>
      </c>
      <c r="V519" s="207">
        <v>0</v>
      </c>
      <c r="W519" s="207">
        <v>0</v>
      </c>
      <c r="X519" s="207">
        <v>0</v>
      </c>
      <c r="Y519" s="207">
        <v>0</v>
      </c>
      <c r="Z519" s="207">
        <v>0</v>
      </c>
      <c r="AA519" s="207">
        <v>0</v>
      </c>
      <c r="AB519" s="207">
        <v>0</v>
      </c>
      <c r="AC519" s="207">
        <v>0</v>
      </c>
      <c r="AD519" s="207">
        <v>0</v>
      </c>
      <c r="AE519" s="207">
        <v>0</v>
      </c>
      <c r="AF519" s="207">
        <v>0</v>
      </c>
      <c r="AG519" s="207">
        <v>0</v>
      </c>
      <c r="AH519" s="207">
        <v>0</v>
      </c>
      <c r="AI519" s="207">
        <v>0</v>
      </c>
      <c r="AJ519" s="208">
        <f t="shared" si="7"/>
        <v>0</v>
      </c>
      <c r="AM519" s="122"/>
    </row>
    <row r="520" spans="1:39" ht="20.100000000000001" hidden="1" customHeight="1" outlineLevel="2">
      <c r="A520" s="204">
        <v>1720</v>
      </c>
      <c r="B520" s="205" t="s">
        <v>1185</v>
      </c>
      <c r="C520" s="206" t="s">
        <v>14927</v>
      </c>
      <c r="D520" s="207">
        <v>0</v>
      </c>
      <c r="E520" s="207">
        <v>0</v>
      </c>
      <c r="F520" s="207">
        <v>0</v>
      </c>
      <c r="G520" s="207">
        <v>0</v>
      </c>
      <c r="H520" s="207">
        <v>0</v>
      </c>
      <c r="I520" s="207">
        <v>0</v>
      </c>
      <c r="J520" s="207">
        <v>0</v>
      </c>
      <c r="K520" s="207">
        <v>0</v>
      </c>
      <c r="L520" s="207">
        <v>0</v>
      </c>
      <c r="M520" s="207">
        <v>0</v>
      </c>
      <c r="N520" s="207">
        <v>0</v>
      </c>
      <c r="O520" s="207">
        <v>0</v>
      </c>
      <c r="P520" s="207">
        <v>0</v>
      </c>
      <c r="Q520" s="207">
        <v>0</v>
      </c>
      <c r="R520" s="207">
        <v>0</v>
      </c>
      <c r="S520" s="207">
        <v>0</v>
      </c>
      <c r="T520" s="207">
        <v>0</v>
      </c>
      <c r="U520" s="207">
        <v>0</v>
      </c>
      <c r="V520" s="207">
        <v>0</v>
      </c>
      <c r="W520" s="207">
        <v>0</v>
      </c>
      <c r="X520" s="207">
        <v>0</v>
      </c>
      <c r="Y520" s="207">
        <v>0</v>
      </c>
      <c r="Z520" s="207">
        <v>0</v>
      </c>
      <c r="AA520" s="207">
        <v>0</v>
      </c>
      <c r="AB520" s="207">
        <v>0</v>
      </c>
      <c r="AC520" s="207">
        <v>0</v>
      </c>
      <c r="AD520" s="207">
        <v>0</v>
      </c>
      <c r="AE520" s="207">
        <v>0</v>
      </c>
      <c r="AF520" s="207">
        <v>0</v>
      </c>
      <c r="AG520" s="207">
        <v>0</v>
      </c>
      <c r="AH520" s="207">
        <v>0</v>
      </c>
      <c r="AI520" s="207">
        <v>0</v>
      </c>
      <c r="AJ520" s="208">
        <f t="shared" si="7"/>
        <v>0</v>
      </c>
      <c r="AM520" s="122"/>
    </row>
    <row r="521" spans="1:39" ht="20.100000000000001" hidden="1" customHeight="1" outlineLevel="2">
      <c r="A521" s="204">
        <v>1721</v>
      </c>
      <c r="B521" s="205" t="s">
        <v>1186</v>
      </c>
      <c r="C521" s="206" t="s">
        <v>14927</v>
      </c>
      <c r="D521" s="207">
        <v>0</v>
      </c>
      <c r="E521" s="207">
        <v>0</v>
      </c>
      <c r="F521" s="207">
        <v>0</v>
      </c>
      <c r="G521" s="207">
        <v>0</v>
      </c>
      <c r="H521" s="207">
        <v>0</v>
      </c>
      <c r="I521" s="207">
        <v>0</v>
      </c>
      <c r="J521" s="207">
        <v>0</v>
      </c>
      <c r="K521" s="207">
        <v>0</v>
      </c>
      <c r="L521" s="207">
        <v>0</v>
      </c>
      <c r="M521" s="207">
        <v>0</v>
      </c>
      <c r="N521" s="207">
        <v>0</v>
      </c>
      <c r="O521" s="207">
        <v>0</v>
      </c>
      <c r="P521" s="207">
        <v>0</v>
      </c>
      <c r="Q521" s="207">
        <v>0</v>
      </c>
      <c r="R521" s="207">
        <v>0</v>
      </c>
      <c r="S521" s="207">
        <v>0</v>
      </c>
      <c r="T521" s="207">
        <v>0</v>
      </c>
      <c r="U521" s="207">
        <v>0</v>
      </c>
      <c r="V521" s="207">
        <v>0</v>
      </c>
      <c r="W521" s="207">
        <v>0</v>
      </c>
      <c r="X521" s="207">
        <v>0</v>
      </c>
      <c r="Y521" s="207">
        <v>0</v>
      </c>
      <c r="Z521" s="207">
        <v>0</v>
      </c>
      <c r="AA521" s="207">
        <v>0</v>
      </c>
      <c r="AB521" s="207">
        <v>0</v>
      </c>
      <c r="AC521" s="207">
        <v>0</v>
      </c>
      <c r="AD521" s="207">
        <v>0</v>
      </c>
      <c r="AE521" s="207">
        <v>0</v>
      </c>
      <c r="AF521" s="207">
        <v>0</v>
      </c>
      <c r="AG521" s="207">
        <v>0</v>
      </c>
      <c r="AH521" s="207">
        <v>0</v>
      </c>
      <c r="AI521" s="207">
        <v>0</v>
      </c>
      <c r="AJ521" s="208">
        <f t="shared" si="7"/>
        <v>0</v>
      </c>
      <c r="AM521" s="122"/>
    </row>
    <row r="522" spans="1:39" ht="20.100000000000001" hidden="1" customHeight="1" outlineLevel="2">
      <c r="A522" s="204">
        <v>1722</v>
      </c>
      <c r="B522" s="205" t="s">
        <v>1187</v>
      </c>
      <c r="C522" s="206" t="s">
        <v>14927</v>
      </c>
      <c r="D522" s="207">
        <v>0</v>
      </c>
      <c r="E522" s="207">
        <v>0</v>
      </c>
      <c r="F522" s="207">
        <v>0</v>
      </c>
      <c r="G522" s="207">
        <v>0</v>
      </c>
      <c r="H522" s="207">
        <v>0</v>
      </c>
      <c r="I522" s="207">
        <v>0</v>
      </c>
      <c r="J522" s="207">
        <v>0</v>
      </c>
      <c r="K522" s="207">
        <v>0</v>
      </c>
      <c r="L522" s="207">
        <v>0</v>
      </c>
      <c r="M522" s="207">
        <v>0</v>
      </c>
      <c r="N522" s="207">
        <v>0</v>
      </c>
      <c r="O522" s="207">
        <v>0</v>
      </c>
      <c r="P522" s="207">
        <v>0</v>
      </c>
      <c r="Q522" s="207">
        <v>0</v>
      </c>
      <c r="R522" s="207">
        <v>0</v>
      </c>
      <c r="S522" s="207">
        <v>0</v>
      </c>
      <c r="T522" s="207">
        <v>0</v>
      </c>
      <c r="U522" s="207">
        <v>0</v>
      </c>
      <c r="V522" s="207">
        <v>0</v>
      </c>
      <c r="W522" s="207">
        <v>0</v>
      </c>
      <c r="X522" s="207">
        <v>0</v>
      </c>
      <c r="Y522" s="207">
        <v>0</v>
      </c>
      <c r="Z522" s="207">
        <v>0</v>
      </c>
      <c r="AA522" s="207">
        <v>0</v>
      </c>
      <c r="AB522" s="207">
        <v>0</v>
      </c>
      <c r="AC522" s="207">
        <v>0</v>
      </c>
      <c r="AD522" s="207">
        <v>0</v>
      </c>
      <c r="AE522" s="207">
        <v>0</v>
      </c>
      <c r="AF522" s="207">
        <v>0</v>
      </c>
      <c r="AG522" s="207">
        <v>0</v>
      </c>
      <c r="AH522" s="207">
        <v>0</v>
      </c>
      <c r="AI522" s="207">
        <v>0</v>
      </c>
      <c r="AJ522" s="208">
        <f t="shared" si="7"/>
        <v>0</v>
      </c>
      <c r="AM522" s="122"/>
    </row>
    <row r="523" spans="1:39" ht="20.100000000000001" hidden="1" customHeight="1" outlineLevel="2">
      <c r="A523" s="204">
        <v>1723</v>
      </c>
      <c r="B523" s="205" t="s">
        <v>1188</v>
      </c>
      <c r="C523" s="206" t="s">
        <v>14927</v>
      </c>
      <c r="D523" s="207">
        <v>0</v>
      </c>
      <c r="E523" s="207">
        <v>0</v>
      </c>
      <c r="F523" s="207">
        <v>0</v>
      </c>
      <c r="G523" s="207">
        <v>0</v>
      </c>
      <c r="H523" s="207">
        <v>0</v>
      </c>
      <c r="I523" s="207">
        <v>0</v>
      </c>
      <c r="J523" s="207">
        <v>0</v>
      </c>
      <c r="K523" s="207">
        <v>0</v>
      </c>
      <c r="L523" s="207">
        <v>0</v>
      </c>
      <c r="M523" s="207">
        <v>0</v>
      </c>
      <c r="N523" s="207">
        <v>0</v>
      </c>
      <c r="O523" s="207">
        <v>0</v>
      </c>
      <c r="P523" s="207">
        <v>0</v>
      </c>
      <c r="Q523" s="207">
        <v>0</v>
      </c>
      <c r="R523" s="207">
        <v>0</v>
      </c>
      <c r="S523" s="207">
        <v>0</v>
      </c>
      <c r="T523" s="207">
        <v>0</v>
      </c>
      <c r="U523" s="207">
        <v>0</v>
      </c>
      <c r="V523" s="207">
        <v>0</v>
      </c>
      <c r="W523" s="207">
        <v>0</v>
      </c>
      <c r="X523" s="207">
        <v>0</v>
      </c>
      <c r="Y523" s="207">
        <v>0</v>
      </c>
      <c r="Z523" s="207">
        <v>0</v>
      </c>
      <c r="AA523" s="207">
        <v>0</v>
      </c>
      <c r="AB523" s="207">
        <v>0</v>
      </c>
      <c r="AC523" s="207">
        <v>0</v>
      </c>
      <c r="AD523" s="207">
        <v>0</v>
      </c>
      <c r="AE523" s="207">
        <v>0</v>
      </c>
      <c r="AF523" s="207">
        <v>0</v>
      </c>
      <c r="AG523" s="207">
        <v>0</v>
      </c>
      <c r="AH523" s="207">
        <v>0</v>
      </c>
      <c r="AI523" s="207">
        <v>0</v>
      </c>
      <c r="AJ523" s="208">
        <f t="shared" si="7"/>
        <v>0</v>
      </c>
      <c r="AM523" s="122"/>
    </row>
    <row r="524" spans="1:39" ht="20.100000000000001" hidden="1" customHeight="1" outlineLevel="2">
      <c r="A524" s="204">
        <v>1724</v>
      </c>
      <c r="B524" s="205" t="s">
        <v>1189</v>
      </c>
      <c r="C524" s="206" t="s">
        <v>14927</v>
      </c>
      <c r="D524" s="207">
        <v>0</v>
      </c>
      <c r="E524" s="207">
        <v>0</v>
      </c>
      <c r="F524" s="207">
        <v>0</v>
      </c>
      <c r="G524" s="207">
        <v>0</v>
      </c>
      <c r="H524" s="207">
        <v>0</v>
      </c>
      <c r="I524" s="207">
        <v>0</v>
      </c>
      <c r="J524" s="207">
        <v>0</v>
      </c>
      <c r="K524" s="207">
        <v>0</v>
      </c>
      <c r="L524" s="207">
        <v>0</v>
      </c>
      <c r="M524" s="207">
        <v>0</v>
      </c>
      <c r="N524" s="207">
        <v>0</v>
      </c>
      <c r="O524" s="207">
        <v>0</v>
      </c>
      <c r="P524" s="207">
        <v>0</v>
      </c>
      <c r="Q524" s="207">
        <v>0</v>
      </c>
      <c r="R524" s="207">
        <v>0</v>
      </c>
      <c r="S524" s="207">
        <v>0</v>
      </c>
      <c r="T524" s="207">
        <v>0</v>
      </c>
      <c r="U524" s="207">
        <v>0</v>
      </c>
      <c r="V524" s="207">
        <v>0</v>
      </c>
      <c r="W524" s="207">
        <v>0</v>
      </c>
      <c r="X524" s="207">
        <v>0</v>
      </c>
      <c r="Y524" s="207">
        <v>0</v>
      </c>
      <c r="Z524" s="207">
        <v>0</v>
      </c>
      <c r="AA524" s="207">
        <v>0</v>
      </c>
      <c r="AB524" s="207">
        <v>0</v>
      </c>
      <c r="AC524" s="207">
        <v>0</v>
      </c>
      <c r="AD524" s="207">
        <v>0</v>
      </c>
      <c r="AE524" s="207">
        <v>0</v>
      </c>
      <c r="AF524" s="207">
        <v>0</v>
      </c>
      <c r="AG524" s="207">
        <v>0</v>
      </c>
      <c r="AH524" s="207">
        <v>0</v>
      </c>
      <c r="AI524" s="207">
        <v>0</v>
      </c>
      <c r="AJ524" s="208">
        <f t="shared" si="7"/>
        <v>0</v>
      </c>
      <c r="AM524" s="122"/>
    </row>
    <row r="525" spans="1:39" ht="20.100000000000001" hidden="1" customHeight="1" outlineLevel="2">
      <c r="A525" s="204">
        <v>1725</v>
      </c>
      <c r="B525" s="205" t="s">
        <v>1190</v>
      </c>
      <c r="C525" s="206" t="s">
        <v>14927</v>
      </c>
      <c r="D525" s="207">
        <v>0</v>
      </c>
      <c r="E525" s="207">
        <v>0</v>
      </c>
      <c r="F525" s="207">
        <v>0</v>
      </c>
      <c r="G525" s="207">
        <v>0</v>
      </c>
      <c r="H525" s="207">
        <v>0</v>
      </c>
      <c r="I525" s="207">
        <v>0</v>
      </c>
      <c r="J525" s="207">
        <v>0</v>
      </c>
      <c r="K525" s="207">
        <v>0</v>
      </c>
      <c r="L525" s="207">
        <v>0</v>
      </c>
      <c r="M525" s="207">
        <v>0</v>
      </c>
      <c r="N525" s="207">
        <v>0</v>
      </c>
      <c r="O525" s="207">
        <v>0</v>
      </c>
      <c r="P525" s="207">
        <v>0</v>
      </c>
      <c r="Q525" s="207">
        <v>0</v>
      </c>
      <c r="R525" s="207">
        <v>0</v>
      </c>
      <c r="S525" s="207">
        <v>0</v>
      </c>
      <c r="T525" s="207">
        <v>0</v>
      </c>
      <c r="U525" s="207">
        <v>0</v>
      </c>
      <c r="V525" s="207">
        <v>0</v>
      </c>
      <c r="W525" s="207">
        <v>0</v>
      </c>
      <c r="X525" s="207">
        <v>0</v>
      </c>
      <c r="Y525" s="207">
        <v>0</v>
      </c>
      <c r="Z525" s="207">
        <v>0</v>
      </c>
      <c r="AA525" s="207">
        <v>0</v>
      </c>
      <c r="AB525" s="207">
        <v>0</v>
      </c>
      <c r="AC525" s="207">
        <v>0</v>
      </c>
      <c r="AD525" s="207">
        <v>0</v>
      </c>
      <c r="AE525" s="207">
        <v>0</v>
      </c>
      <c r="AF525" s="207">
        <v>0</v>
      </c>
      <c r="AG525" s="207">
        <v>0</v>
      </c>
      <c r="AH525" s="207">
        <v>0</v>
      </c>
      <c r="AI525" s="207">
        <v>0</v>
      </c>
      <c r="AJ525" s="208">
        <f t="shared" si="7"/>
        <v>0</v>
      </c>
      <c r="AM525" s="122"/>
    </row>
    <row r="526" spans="1:39" ht="20.100000000000001" hidden="1" customHeight="1" outlineLevel="2">
      <c r="A526" s="204">
        <v>1726</v>
      </c>
      <c r="B526" s="205" t="s">
        <v>1191</v>
      </c>
      <c r="C526" s="206" t="s">
        <v>14927</v>
      </c>
      <c r="D526" s="207">
        <v>0</v>
      </c>
      <c r="E526" s="207">
        <v>0</v>
      </c>
      <c r="F526" s="207">
        <v>0</v>
      </c>
      <c r="G526" s="207">
        <v>0</v>
      </c>
      <c r="H526" s="207">
        <v>0</v>
      </c>
      <c r="I526" s="207">
        <v>0</v>
      </c>
      <c r="J526" s="207">
        <v>0</v>
      </c>
      <c r="K526" s="207">
        <v>0</v>
      </c>
      <c r="L526" s="207">
        <v>0</v>
      </c>
      <c r="M526" s="207">
        <v>0</v>
      </c>
      <c r="N526" s="207">
        <v>0</v>
      </c>
      <c r="O526" s="207">
        <v>0</v>
      </c>
      <c r="P526" s="207">
        <v>0</v>
      </c>
      <c r="Q526" s="207">
        <v>0</v>
      </c>
      <c r="R526" s="207">
        <v>0</v>
      </c>
      <c r="S526" s="207">
        <v>0</v>
      </c>
      <c r="T526" s="207">
        <v>0</v>
      </c>
      <c r="U526" s="207">
        <v>0</v>
      </c>
      <c r="V526" s="207">
        <v>0</v>
      </c>
      <c r="W526" s="207">
        <v>0</v>
      </c>
      <c r="X526" s="207">
        <v>0</v>
      </c>
      <c r="Y526" s="207">
        <v>0</v>
      </c>
      <c r="Z526" s="207">
        <v>0</v>
      </c>
      <c r="AA526" s="207">
        <v>0</v>
      </c>
      <c r="AB526" s="207">
        <v>0</v>
      </c>
      <c r="AC526" s="207">
        <v>0</v>
      </c>
      <c r="AD526" s="207">
        <v>0</v>
      </c>
      <c r="AE526" s="207">
        <v>0</v>
      </c>
      <c r="AF526" s="207">
        <v>0</v>
      </c>
      <c r="AG526" s="207">
        <v>0</v>
      </c>
      <c r="AH526" s="207">
        <v>0</v>
      </c>
      <c r="AI526" s="207">
        <v>0</v>
      </c>
      <c r="AJ526" s="208">
        <f t="shared" ref="AJ526:AJ589" si="8">SUM(D526:AI526)</f>
        <v>0</v>
      </c>
      <c r="AM526" s="122"/>
    </row>
    <row r="527" spans="1:39" ht="20.100000000000001" hidden="1" customHeight="1" outlineLevel="2">
      <c r="A527" s="204">
        <v>1727</v>
      </c>
      <c r="B527" s="205" t="s">
        <v>1192</v>
      </c>
      <c r="C527" s="206" t="s">
        <v>14927</v>
      </c>
      <c r="D527" s="207">
        <v>0</v>
      </c>
      <c r="E527" s="207">
        <v>0</v>
      </c>
      <c r="F527" s="207">
        <v>0</v>
      </c>
      <c r="G527" s="207">
        <v>0</v>
      </c>
      <c r="H527" s="207">
        <v>0</v>
      </c>
      <c r="I527" s="207">
        <v>0</v>
      </c>
      <c r="J527" s="207">
        <v>0</v>
      </c>
      <c r="K527" s="207">
        <v>0</v>
      </c>
      <c r="L527" s="207">
        <v>0</v>
      </c>
      <c r="M527" s="207">
        <v>0</v>
      </c>
      <c r="N527" s="207">
        <v>0</v>
      </c>
      <c r="O527" s="207">
        <v>0</v>
      </c>
      <c r="P527" s="207">
        <v>0</v>
      </c>
      <c r="Q527" s="207">
        <v>0</v>
      </c>
      <c r="R527" s="207">
        <v>0</v>
      </c>
      <c r="S527" s="207">
        <v>0</v>
      </c>
      <c r="T527" s="207">
        <v>0</v>
      </c>
      <c r="U527" s="207">
        <v>0</v>
      </c>
      <c r="V527" s="207">
        <v>0</v>
      </c>
      <c r="W527" s="207">
        <v>0</v>
      </c>
      <c r="X527" s="207">
        <v>0</v>
      </c>
      <c r="Y527" s="207">
        <v>0</v>
      </c>
      <c r="Z527" s="207">
        <v>0</v>
      </c>
      <c r="AA527" s="207">
        <v>0</v>
      </c>
      <c r="AB527" s="207">
        <v>0</v>
      </c>
      <c r="AC527" s="207">
        <v>0</v>
      </c>
      <c r="AD527" s="207">
        <v>0</v>
      </c>
      <c r="AE527" s="207">
        <v>0</v>
      </c>
      <c r="AF527" s="207">
        <v>0</v>
      </c>
      <c r="AG527" s="207">
        <v>0</v>
      </c>
      <c r="AH527" s="207">
        <v>0</v>
      </c>
      <c r="AI527" s="207">
        <v>0</v>
      </c>
      <c r="AJ527" s="208">
        <f t="shared" si="8"/>
        <v>0</v>
      </c>
      <c r="AM527" s="122"/>
    </row>
    <row r="528" spans="1:39" ht="20.100000000000001" hidden="1" customHeight="1" outlineLevel="2">
      <c r="A528" s="204">
        <v>1728</v>
      </c>
      <c r="B528" s="205" t="s">
        <v>1193</v>
      </c>
      <c r="C528" s="206" t="s">
        <v>14927</v>
      </c>
      <c r="D528" s="207">
        <v>0</v>
      </c>
      <c r="E528" s="207">
        <v>0</v>
      </c>
      <c r="F528" s="207">
        <v>0</v>
      </c>
      <c r="G528" s="207">
        <v>0</v>
      </c>
      <c r="H528" s="207">
        <v>0</v>
      </c>
      <c r="I528" s="207">
        <v>0</v>
      </c>
      <c r="J528" s="207">
        <v>0</v>
      </c>
      <c r="K528" s="207">
        <v>0</v>
      </c>
      <c r="L528" s="207">
        <v>0</v>
      </c>
      <c r="M528" s="207">
        <v>0</v>
      </c>
      <c r="N528" s="207">
        <v>0</v>
      </c>
      <c r="O528" s="207">
        <v>0</v>
      </c>
      <c r="P528" s="207">
        <v>0</v>
      </c>
      <c r="Q528" s="207">
        <v>0</v>
      </c>
      <c r="R528" s="207">
        <v>0</v>
      </c>
      <c r="S528" s="207">
        <v>0</v>
      </c>
      <c r="T528" s="207">
        <v>0</v>
      </c>
      <c r="U528" s="207">
        <v>0</v>
      </c>
      <c r="V528" s="207">
        <v>0</v>
      </c>
      <c r="W528" s="207">
        <v>0</v>
      </c>
      <c r="X528" s="207">
        <v>0</v>
      </c>
      <c r="Y528" s="207">
        <v>0</v>
      </c>
      <c r="Z528" s="207">
        <v>0</v>
      </c>
      <c r="AA528" s="207">
        <v>0</v>
      </c>
      <c r="AB528" s="207">
        <v>0</v>
      </c>
      <c r="AC528" s="207">
        <v>0</v>
      </c>
      <c r="AD528" s="207">
        <v>0</v>
      </c>
      <c r="AE528" s="207">
        <v>0</v>
      </c>
      <c r="AF528" s="207">
        <v>0</v>
      </c>
      <c r="AG528" s="207">
        <v>0</v>
      </c>
      <c r="AH528" s="207">
        <v>0</v>
      </c>
      <c r="AI528" s="207">
        <v>0</v>
      </c>
      <c r="AJ528" s="208">
        <f t="shared" si="8"/>
        <v>0</v>
      </c>
      <c r="AM528" s="122"/>
    </row>
    <row r="529" spans="1:39" ht="20.100000000000001" hidden="1" customHeight="1" outlineLevel="2">
      <c r="A529" s="204">
        <v>1729</v>
      </c>
      <c r="B529" s="205" t="s">
        <v>1194</v>
      </c>
      <c r="C529" s="206" t="s">
        <v>14927</v>
      </c>
      <c r="D529" s="207">
        <v>0</v>
      </c>
      <c r="E529" s="207">
        <v>0</v>
      </c>
      <c r="F529" s="207">
        <v>0</v>
      </c>
      <c r="G529" s="207">
        <v>0</v>
      </c>
      <c r="H529" s="207">
        <v>0</v>
      </c>
      <c r="I529" s="207">
        <v>0</v>
      </c>
      <c r="J529" s="207">
        <v>0</v>
      </c>
      <c r="K529" s="207">
        <v>0</v>
      </c>
      <c r="L529" s="207">
        <v>0</v>
      </c>
      <c r="M529" s="207">
        <v>0</v>
      </c>
      <c r="N529" s="207">
        <v>0</v>
      </c>
      <c r="O529" s="207">
        <v>0</v>
      </c>
      <c r="P529" s="207">
        <v>0</v>
      </c>
      <c r="Q529" s="207">
        <v>0</v>
      </c>
      <c r="R529" s="207">
        <v>0</v>
      </c>
      <c r="S529" s="207">
        <v>0</v>
      </c>
      <c r="T529" s="207">
        <v>0</v>
      </c>
      <c r="U529" s="207">
        <v>0</v>
      </c>
      <c r="V529" s="207">
        <v>0</v>
      </c>
      <c r="W529" s="207">
        <v>0</v>
      </c>
      <c r="X529" s="207">
        <v>0</v>
      </c>
      <c r="Y529" s="207">
        <v>0</v>
      </c>
      <c r="Z529" s="207">
        <v>0</v>
      </c>
      <c r="AA529" s="207">
        <v>0</v>
      </c>
      <c r="AB529" s="207">
        <v>0</v>
      </c>
      <c r="AC529" s="207">
        <v>0</v>
      </c>
      <c r="AD529" s="207">
        <v>0</v>
      </c>
      <c r="AE529" s="207">
        <v>0</v>
      </c>
      <c r="AF529" s="207">
        <v>0</v>
      </c>
      <c r="AG529" s="207">
        <v>0</v>
      </c>
      <c r="AH529" s="207">
        <v>0</v>
      </c>
      <c r="AI529" s="207">
        <v>0</v>
      </c>
      <c r="AJ529" s="208">
        <f t="shared" si="8"/>
        <v>0</v>
      </c>
      <c r="AM529" s="122"/>
    </row>
    <row r="530" spans="1:39" ht="20.100000000000001" hidden="1" customHeight="1" outlineLevel="2">
      <c r="A530" s="204">
        <v>1730</v>
      </c>
      <c r="B530" s="205" t="s">
        <v>1195</v>
      </c>
      <c r="C530" s="206" t="s">
        <v>14927</v>
      </c>
      <c r="D530" s="207">
        <v>0</v>
      </c>
      <c r="E530" s="207">
        <v>0</v>
      </c>
      <c r="F530" s="207">
        <v>0</v>
      </c>
      <c r="G530" s="207">
        <v>0</v>
      </c>
      <c r="H530" s="207">
        <v>0</v>
      </c>
      <c r="I530" s="207">
        <v>0</v>
      </c>
      <c r="J530" s="207">
        <v>0</v>
      </c>
      <c r="K530" s="207">
        <v>0</v>
      </c>
      <c r="L530" s="207">
        <v>0</v>
      </c>
      <c r="M530" s="207">
        <v>0</v>
      </c>
      <c r="N530" s="207">
        <v>0</v>
      </c>
      <c r="O530" s="207">
        <v>0</v>
      </c>
      <c r="P530" s="207">
        <v>0</v>
      </c>
      <c r="Q530" s="207">
        <v>0</v>
      </c>
      <c r="R530" s="207">
        <v>0</v>
      </c>
      <c r="S530" s="207">
        <v>0</v>
      </c>
      <c r="T530" s="207">
        <v>0</v>
      </c>
      <c r="U530" s="207">
        <v>0</v>
      </c>
      <c r="V530" s="207">
        <v>0</v>
      </c>
      <c r="W530" s="207">
        <v>0</v>
      </c>
      <c r="X530" s="207">
        <v>0</v>
      </c>
      <c r="Y530" s="207">
        <v>0</v>
      </c>
      <c r="Z530" s="207">
        <v>0</v>
      </c>
      <c r="AA530" s="207">
        <v>0</v>
      </c>
      <c r="AB530" s="207">
        <v>0</v>
      </c>
      <c r="AC530" s="207">
        <v>0</v>
      </c>
      <c r="AD530" s="207">
        <v>0</v>
      </c>
      <c r="AE530" s="207">
        <v>0</v>
      </c>
      <c r="AF530" s="207">
        <v>0</v>
      </c>
      <c r="AG530" s="207">
        <v>0</v>
      </c>
      <c r="AH530" s="207">
        <v>0</v>
      </c>
      <c r="AI530" s="207">
        <v>0</v>
      </c>
      <c r="AJ530" s="208">
        <f t="shared" si="8"/>
        <v>0</v>
      </c>
      <c r="AM530" s="122"/>
    </row>
    <row r="531" spans="1:39" ht="20.100000000000001" hidden="1" customHeight="1" outlineLevel="2">
      <c r="A531" s="204">
        <v>1731</v>
      </c>
      <c r="B531" s="205" t="s">
        <v>1196</v>
      </c>
      <c r="C531" s="206" t="s">
        <v>14927</v>
      </c>
      <c r="D531" s="207">
        <v>0</v>
      </c>
      <c r="E531" s="207">
        <v>0</v>
      </c>
      <c r="F531" s="207">
        <v>0</v>
      </c>
      <c r="G531" s="207">
        <v>0</v>
      </c>
      <c r="H531" s="207">
        <v>0</v>
      </c>
      <c r="I531" s="207">
        <v>0</v>
      </c>
      <c r="J531" s="207">
        <v>0</v>
      </c>
      <c r="K531" s="207">
        <v>0</v>
      </c>
      <c r="L531" s="207">
        <v>0</v>
      </c>
      <c r="M531" s="207">
        <v>0</v>
      </c>
      <c r="N531" s="207">
        <v>0</v>
      </c>
      <c r="O531" s="207">
        <v>0</v>
      </c>
      <c r="P531" s="207">
        <v>0</v>
      </c>
      <c r="Q531" s="207">
        <v>0</v>
      </c>
      <c r="R531" s="207">
        <v>0</v>
      </c>
      <c r="S531" s="207">
        <v>0</v>
      </c>
      <c r="T531" s="207">
        <v>0</v>
      </c>
      <c r="U531" s="207">
        <v>0</v>
      </c>
      <c r="V531" s="207">
        <v>0</v>
      </c>
      <c r="W531" s="207">
        <v>0</v>
      </c>
      <c r="X531" s="207">
        <v>0</v>
      </c>
      <c r="Y531" s="207">
        <v>0</v>
      </c>
      <c r="Z531" s="207">
        <v>0</v>
      </c>
      <c r="AA531" s="207">
        <v>0</v>
      </c>
      <c r="AB531" s="207">
        <v>0</v>
      </c>
      <c r="AC531" s="207">
        <v>0</v>
      </c>
      <c r="AD531" s="207">
        <v>0</v>
      </c>
      <c r="AE531" s="207">
        <v>0</v>
      </c>
      <c r="AF531" s="207">
        <v>0</v>
      </c>
      <c r="AG531" s="207">
        <v>0</v>
      </c>
      <c r="AH531" s="207">
        <v>0</v>
      </c>
      <c r="AI531" s="207">
        <v>0</v>
      </c>
      <c r="AJ531" s="208">
        <f t="shared" si="8"/>
        <v>0</v>
      </c>
      <c r="AM531" s="122"/>
    </row>
    <row r="532" spans="1:39" ht="20.100000000000001" hidden="1" customHeight="1" outlineLevel="2">
      <c r="A532" s="204">
        <v>1732</v>
      </c>
      <c r="B532" s="205" t="s">
        <v>1197</v>
      </c>
      <c r="C532" s="206" t="s">
        <v>14927</v>
      </c>
      <c r="D532" s="207">
        <v>0</v>
      </c>
      <c r="E532" s="207">
        <v>0</v>
      </c>
      <c r="F532" s="207">
        <v>0</v>
      </c>
      <c r="G532" s="207">
        <v>0</v>
      </c>
      <c r="H532" s="207">
        <v>0</v>
      </c>
      <c r="I532" s="207">
        <v>0</v>
      </c>
      <c r="J532" s="207">
        <v>0</v>
      </c>
      <c r="K532" s="207">
        <v>0</v>
      </c>
      <c r="L532" s="207">
        <v>0</v>
      </c>
      <c r="M532" s="207">
        <v>0</v>
      </c>
      <c r="N532" s="207">
        <v>0</v>
      </c>
      <c r="O532" s="207">
        <v>0</v>
      </c>
      <c r="P532" s="207">
        <v>0</v>
      </c>
      <c r="Q532" s="207">
        <v>0</v>
      </c>
      <c r="R532" s="207">
        <v>0</v>
      </c>
      <c r="S532" s="207">
        <v>0</v>
      </c>
      <c r="T532" s="207">
        <v>0</v>
      </c>
      <c r="U532" s="207">
        <v>0</v>
      </c>
      <c r="V532" s="207">
        <v>0</v>
      </c>
      <c r="W532" s="207">
        <v>0</v>
      </c>
      <c r="X532" s="207">
        <v>0</v>
      </c>
      <c r="Y532" s="207">
        <v>0</v>
      </c>
      <c r="Z532" s="207">
        <v>0</v>
      </c>
      <c r="AA532" s="207">
        <v>0</v>
      </c>
      <c r="AB532" s="207">
        <v>0</v>
      </c>
      <c r="AC532" s="207">
        <v>0</v>
      </c>
      <c r="AD532" s="207">
        <v>0</v>
      </c>
      <c r="AE532" s="207">
        <v>0</v>
      </c>
      <c r="AF532" s="207">
        <v>0</v>
      </c>
      <c r="AG532" s="207">
        <v>0</v>
      </c>
      <c r="AH532" s="207">
        <v>0</v>
      </c>
      <c r="AI532" s="207">
        <v>0</v>
      </c>
      <c r="AJ532" s="208">
        <f t="shared" si="8"/>
        <v>0</v>
      </c>
      <c r="AM532" s="122"/>
    </row>
    <row r="533" spans="1:39" ht="20.100000000000001" hidden="1" customHeight="1" outlineLevel="2">
      <c r="A533" s="204">
        <v>1733</v>
      </c>
      <c r="B533" s="205" t="s">
        <v>1198</v>
      </c>
      <c r="C533" s="206" t="s">
        <v>14927</v>
      </c>
      <c r="D533" s="207">
        <v>0</v>
      </c>
      <c r="E533" s="207">
        <v>0</v>
      </c>
      <c r="F533" s="207">
        <v>0</v>
      </c>
      <c r="G533" s="207">
        <v>0</v>
      </c>
      <c r="H533" s="207">
        <v>0</v>
      </c>
      <c r="I533" s="207">
        <v>0</v>
      </c>
      <c r="J533" s="207">
        <v>0</v>
      </c>
      <c r="K533" s="207">
        <v>0</v>
      </c>
      <c r="L533" s="207">
        <v>0</v>
      </c>
      <c r="M533" s="207">
        <v>0</v>
      </c>
      <c r="N533" s="207">
        <v>0</v>
      </c>
      <c r="O533" s="207">
        <v>0</v>
      </c>
      <c r="P533" s="207">
        <v>0</v>
      </c>
      <c r="Q533" s="207">
        <v>0</v>
      </c>
      <c r="R533" s="207">
        <v>0</v>
      </c>
      <c r="S533" s="207">
        <v>0</v>
      </c>
      <c r="T533" s="207">
        <v>0</v>
      </c>
      <c r="U533" s="207">
        <v>0</v>
      </c>
      <c r="V533" s="207">
        <v>0</v>
      </c>
      <c r="W533" s="207">
        <v>0</v>
      </c>
      <c r="X533" s="207">
        <v>0</v>
      </c>
      <c r="Y533" s="207">
        <v>0</v>
      </c>
      <c r="Z533" s="207">
        <v>0</v>
      </c>
      <c r="AA533" s="207">
        <v>0</v>
      </c>
      <c r="AB533" s="207">
        <v>0</v>
      </c>
      <c r="AC533" s="207">
        <v>0</v>
      </c>
      <c r="AD533" s="207">
        <v>0</v>
      </c>
      <c r="AE533" s="207">
        <v>0</v>
      </c>
      <c r="AF533" s="207">
        <v>0</v>
      </c>
      <c r="AG533" s="207">
        <v>0</v>
      </c>
      <c r="AH533" s="207">
        <v>0</v>
      </c>
      <c r="AI533" s="207">
        <v>0</v>
      </c>
      <c r="AJ533" s="208">
        <f t="shared" si="8"/>
        <v>0</v>
      </c>
      <c r="AM533" s="122"/>
    </row>
    <row r="534" spans="1:39" ht="20.100000000000001" hidden="1" customHeight="1" outlineLevel="2">
      <c r="A534" s="204">
        <v>1734</v>
      </c>
      <c r="B534" s="205" t="s">
        <v>1199</v>
      </c>
      <c r="C534" s="206" t="s">
        <v>14927</v>
      </c>
      <c r="D534" s="207">
        <v>0</v>
      </c>
      <c r="E534" s="207">
        <v>0</v>
      </c>
      <c r="F534" s="207">
        <v>0</v>
      </c>
      <c r="G534" s="207">
        <v>0</v>
      </c>
      <c r="H534" s="207">
        <v>0</v>
      </c>
      <c r="I534" s="207">
        <v>0</v>
      </c>
      <c r="J534" s="207">
        <v>0</v>
      </c>
      <c r="K534" s="207">
        <v>0</v>
      </c>
      <c r="L534" s="207">
        <v>0</v>
      </c>
      <c r="M534" s="207">
        <v>0</v>
      </c>
      <c r="N534" s="207">
        <v>0</v>
      </c>
      <c r="O534" s="207">
        <v>0</v>
      </c>
      <c r="P534" s="207">
        <v>0</v>
      </c>
      <c r="Q534" s="207">
        <v>0</v>
      </c>
      <c r="R534" s="207">
        <v>0</v>
      </c>
      <c r="S534" s="207">
        <v>0</v>
      </c>
      <c r="T534" s="207">
        <v>0</v>
      </c>
      <c r="U534" s="207">
        <v>0</v>
      </c>
      <c r="V534" s="207">
        <v>0</v>
      </c>
      <c r="W534" s="207">
        <v>0</v>
      </c>
      <c r="X534" s="207">
        <v>0</v>
      </c>
      <c r="Y534" s="207">
        <v>0</v>
      </c>
      <c r="Z534" s="207">
        <v>0</v>
      </c>
      <c r="AA534" s="207">
        <v>0</v>
      </c>
      <c r="AB534" s="207">
        <v>0</v>
      </c>
      <c r="AC534" s="207">
        <v>0</v>
      </c>
      <c r="AD534" s="207">
        <v>0</v>
      </c>
      <c r="AE534" s="207">
        <v>0</v>
      </c>
      <c r="AF534" s="207">
        <v>0</v>
      </c>
      <c r="AG534" s="207">
        <v>0</v>
      </c>
      <c r="AH534" s="207">
        <v>0</v>
      </c>
      <c r="AI534" s="207">
        <v>0</v>
      </c>
      <c r="AJ534" s="208">
        <f t="shared" si="8"/>
        <v>0</v>
      </c>
      <c r="AM534" s="122"/>
    </row>
    <row r="535" spans="1:39" ht="20.100000000000001" hidden="1" customHeight="1" outlineLevel="2">
      <c r="A535" s="204">
        <v>1735</v>
      </c>
      <c r="B535" s="205" t="s">
        <v>1200</v>
      </c>
      <c r="C535" s="206" t="s">
        <v>14927</v>
      </c>
      <c r="D535" s="207">
        <v>0</v>
      </c>
      <c r="E535" s="207">
        <v>0</v>
      </c>
      <c r="F535" s="207">
        <v>0</v>
      </c>
      <c r="G535" s="207">
        <v>0</v>
      </c>
      <c r="H535" s="207">
        <v>0</v>
      </c>
      <c r="I535" s="207">
        <v>0</v>
      </c>
      <c r="J535" s="207">
        <v>0</v>
      </c>
      <c r="K535" s="207">
        <v>0</v>
      </c>
      <c r="L535" s="207">
        <v>0</v>
      </c>
      <c r="M535" s="207">
        <v>0</v>
      </c>
      <c r="N535" s="207">
        <v>0</v>
      </c>
      <c r="O535" s="207">
        <v>0</v>
      </c>
      <c r="P535" s="207">
        <v>0</v>
      </c>
      <c r="Q535" s="207">
        <v>0</v>
      </c>
      <c r="R535" s="207">
        <v>0</v>
      </c>
      <c r="S535" s="207">
        <v>0</v>
      </c>
      <c r="T535" s="207">
        <v>0</v>
      </c>
      <c r="U535" s="207">
        <v>0</v>
      </c>
      <c r="V535" s="207">
        <v>0</v>
      </c>
      <c r="W535" s="207">
        <v>0</v>
      </c>
      <c r="X535" s="207">
        <v>0</v>
      </c>
      <c r="Y535" s="207">
        <v>0</v>
      </c>
      <c r="Z535" s="207">
        <v>0</v>
      </c>
      <c r="AA535" s="207">
        <v>0</v>
      </c>
      <c r="AB535" s="207">
        <v>0</v>
      </c>
      <c r="AC535" s="207">
        <v>0</v>
      </c>
      <c r="AD535" s="207">
        <v>0</v>
      </c>
      <c r="AE535" s="207">
        <v>0</v>
      </c>
      <c r="AF535" s="207">
        <v>0</v>
      </c>
      <c r="AG535" s="207">
        <v>0</v>
      </c>
      <c r="AH535" s="207">
        <v>0</v>
      </c>
      <c r="AI535" s="207">
        <v>0</v>
      </c>
      <c r="AJ535" s="208">
        <f t="shared" si="8"/>
        <v>0</v>
      </c>
      <c r="AM535" s="122"/>
    </row>
    <row r="536" spans="1:39" ht="20.100000000000001" hidden="1" customHeight="1" outlineLevel="2">
      <c r="A536" s="204">
        <v>1736</v>
      </c>
      <c r="B536" s="205" t="s">
        <v>1201</v>
      </c>
      <c r="C536" s="206" t="s">
        <v>14927</v>
      </c>
      <c r="D536" s="207">
        <v>0</v>
      </c>
      <c r="E536" s="207">
        <v>0</v>
      </c>
      <c r="F536" s="207">
        <v>0</v>
      </c>
      <c r="G536" s="207">
        <v>0</v>
      </c>
      <c r="H536" s="207">
        <v>0</v>
      </c>
      <c r="I536" s="207">
        <v>0</v>
      </c>
      <c r="J536" s="207">
        <v>0</v>
      </c>
      <c r="K536" s="207">
        <v>0</v>
      </c>
      <c r="L536" s="207">
        <v>0</v>
      </c>
      <c r="M536" s="207">
        <v>0</v>
      </c>
      <c r="N536" s="207">
        <v>0</v>
      </c>
      <c r="O536" s="207">
        <v>0</v>
      </c>
      <c r="P536" s="207">
        <v>0</v>
      </c>
      <c r="Q536" s="207">
        <v>0</v>
      </c>
      <c r="R536" s="207">
        <v>0</v>
      </c>
      <c r="S536" s="207">
        <v>0</v>
      </c>
      <c r="T536" s="207">
        <v>0</v>
      </c>
      <c r="U536" s="207">
        <v>0</v>
      </c>
      <c r="V536" s="207">
        <v>0</v>
      </c>
      <c r="W536" s="207">
        <v>0</v>
      </c>
      <c r="X536" s="207">
        <v>0</v>
      </c>
      <c r="Y536" s="207">
        <v>0</v>
      </c>
      <c r="Z536" s="207">
        <v>0</v>
      </c>
      <c r="AA536" s="207">
        <v>0</v>
      </c>
      <c r="AB536" s="207">
        <v>0</v>
      </c>
      <c r="AC536" s="207">
        <v>0</v>
      </c>
      <c r="AD536" s="207">
        <v>0</v>
      </c>
      <c r="AE536" s="207">
        <v>0</v>
      </c>
      <c r="AF536" s="207">
        <v>0</v>
      </c>
      <c r="AG536" s="207">
        <v>0</v>
      </c>
      <c r="AH536" s="207">
        <v>0</v>
      </c>
      <c r="AI536" s="207">
        <v>0</v>
      </c>
      <c r="AJ536" s="208">
        <f t="shared" si="8"/>
        <v>0</v>
      </c>
      <c r="AM536" s="122"/>
    </row>
    <row r="537" spans="1:39" ht="20.100000000000001" hidden="1" customHeight="1" outlineLevel="2">
      <c r="A537" s="204">
        <v>1737</v>
      </c>
      <c r="B537" s="205" t="s">
        <v>1202</v>
      </c>
      <c r="C537" s="206" t="s">
        <v>14927</v>
      </c>
      <c r="D537" s="207">
        <v>0</v>
      </c>
      <c r="E537" s="207">
        <v>0</v>
      </c>
      <c r="F537" s="207">
        <v>0</v>
      </c>
      <c r="G537" s="207">
        <v>0</v>
      </c>
      <c r="H537" s="207">
        <v>0</v>
      </c>
      <c r="I537" s="207">
        <v>0</v>
      </c>
      <c r="J537" s="207">
        <v>0</v>
      </c>
      <c r="K537" s="207">
        <v>0</v>
      </c>
      <c r="L537" s="207">
        <v>0</v>
      </c>
      <c r="M537" s="207">
        <v>0</v>
      </c>
      <c r="N537" s="207">
        <v>0</v>
      </c>
      <c r="O537" s="207">
        <v>0</v>
      </c>
      <c r="P537" s="207">
        <v>0</v>
      </c>
      <c r="Q537" s="207">
        <v>0</v>
      </c>
      <c r="R537" s="207">
        <v>0</v>
      </c>
      <c r="S537" s="207">
        <v>0</v>
      </c>
      <c r="T537" s="207">
        <v>0</v>
      </c>
      <c r="U537" s="207">
        <v>0</v>
      </c>
      <c r="V537" s="207">
        <v>0</v>
      </c>
      <c r="W537" s="207">
        <v>0</v>
      </c>
      <c r="X537" s="207">
        <v>0</v>
      </c>
      <c r="Y537" s="207">
        <v>0</v>
      </c>
      <c r="Z537" s="207">
        <v>0</v>
      </c>
      <c r="AA537" s="207">
        <v>0</v>
      </c>
      <c r="AB537" s="207">
        <v>0</v>
      </c>
      <c r="AC537" s="207">
        <v>0</v>
      </c>
      <c r="AD537" s="207">
        <v>0</v>
      </c>
      <c r="AE537" s="207">
        <v>0</v>
      </c>
      <c r="AF537" s="207">
        <v>0</v>
      </c>
      <c r="AG537" s="207">
        <v>0</v>
      </c>
      <c r="AH537" s="207">
        <v>0</v>
      </c>
      <c r="AI537" s="207">
        <v>0</v>
      </c>
      <c r="AJ537" s="208">
        <f t="shared" si="8"/>
        <v>0</v>
      </c>
      <c r="AM537" s="122"/>
    </row>
    <row r="538" spans="1:39" ht="20.100000000000001" hidden="1" customHeight="1" outlineLevel="2">
      <c r="A538" s="204">
        <v>1738</v>
      </c>
      <c r="B538" s="205" t="s">
        <v>1203</v>
      </c>
      <c r="C538" s="206" t="s">
        <v>14927</v>
      </c>
      <c r="D538" s="207">
        <v>0</v>
      </c>
      <c r="E538" s="207">
        <v>0</v>
      </c>
      <c r="F538" s="207">
        <v>0</v>
      </c>
      <c r="G538" s="207">
        <v>0</v>
      </c>
      <c r="H538" s="207">
        <v>0</v>
      </c>
      <c r="I538" s="207">
        <v>0</v>
      </c>
      <c r="J538" s="207">
        <v>0</v>
      </c>
      <c r="K538" s="207">
        <v>0</v>
      </c>
      <c r="L538" s="207">
        <v>0</v>
      </c>
      <c r="M538" s="207">
        <v>0</v>
      </c>
      <c r="N538" s="207">
        <v>0</v>
      </c>
      <c r="O538" s="207">
        <v>0</v>
      </c>
      <c r="P538" s="207">
        <v>0</v>
      </c>
      <c r="Q538" s="207">
        <v>0</v>
      </c>
      <c r="R538" s="207">
        <v>0</v>
      </c>
      <c r="S538" s="207">
        <v>0</v>
      </c>
      <c r="T538" s="207">
        <v>0</v>
      </c>
      <c r="U538" s="207">
        <v>0</v>
      </c>
      <c r="V538" s="207">
        <v>0</v>
      </c>
      <c r="W538" s="207">
        <v>0</v>
      </c>
      <c r="X538" s="207">
        <v>0</v>
      </c>
      <c r="Y538" s="207">
        <v>0</v>
      </c>
      <c r="Z538" s="207">
        <v>0</v>
      </c>
      <c r="AA538" s="207">
        <v>0</v>
      </c>
      <c r="AB538" s="207">
        <v>0</v>
      </c>
      <c r="AC538" s="207">
        <v>0</v>
      </c>
      <c r="AD538" s="207">
        <v>0</v>
      </c>
      <c r="AE538" s="207">
        <v>0</v>
      </c>
      <c r="AF538" s="207">
        <v>0</v>
      </c>
      <c r="AG538" s="207">
        <v>0</v>
      </c>
      <c r="AH538" s="207">
        <v>0</v>
      </c>
      <c r="AI538" s="207">
        <v>0</v>
      </c>
      <c r="AJ538" s="208">
        <f t="shared" si="8"/>
        <v>0</v>
      </c>
      <c r="AM538" s="122"/>
    </row>
    <row r="539" spans="1:39" ht="20.100000000000001" hidden="1" customHeight="1" outlineLevel="2">
      <c r="A539" s="204">
        <v>1739</v>
      </c>
      <c r="B539" s="205" t="s">
        <v>1204</v>
      </c>
      <c r="C539" s="206" t="s">
        <v>14927</v>
      </c>
      <c r="D539" s="207">
        <v>0</v>
      </c>
      <c r="E539" s="207">
        <v>0</v>
      </c>
      <c r="F539" s="207">
        <v>0</v>
      </c>
      <c r="G539" s="207">
        <v>0</v>
      </c>
      <c r="H539" s="207">
        <v>0</v>
      </c>
      <c r="I539" s="207">
        <v>0</v>
      </c>
      <c r="J539" s="207">
        <v>0</v>
      </c>
      <c r="K539" s="207">
        <v>0</v>
      </c>
      <c r="L539" s="207">
        <v>0</v>
      </c>
      <c r="M539" s="207">
        <v>0</v>
      </c>
      <c r="N539" s="207">
        <v>0</v>
      </c>
      <c r="O539" s="207">
        <v>0</v>
      </c>
      <c r="P539" s="207">
        <v>0</v>
      </c>
      <c r="Q539" s="207">
        <v>0</v>
      </c>
      <c r="R539" s="207">
        <v>0</v>
      </c>
      <c r="S539" s="207">
        <v>0</v>
      </c>
      <c r="T539" s="207">
        <v>0</v>
      </c>
      <c r="U539" s="207">
        <v>0</v>
      </c>
      <c r="V539" s="207">
        <v>0</v>
      </c>
      <c r="W539" s="207">
        <v>0</v>
      </c>
      <c r="X539" s="207">
        <v>0</v>
      </c>
      <c r="Y539" s="207">
        <v>0</v>
      </c>
      <c r="Z539" s="207">
        <v>0</v>
      </c>
      <c r="AA539" s="207">
        <v>0</v>
      </c>
      <c r="AB539" s="207">
        <v>0</v>
      </c>
      <c r="AC539" s="207">
        <v>0</v>
      </c>
      <c r="AD539" s="207">
        <v>0</v>
      </c>
      <c r="AE539" s="207">
        <v>0</v>
      </c>
      <c r="AF539" s="207">
        <v>0</v>
      </c>
      <c r="AG539" s="207">
        <v>0</v>
      </c>
      <c r="AH539" s="207">
        <v>0</v>
      </c>
      <c r="AI539" s="207">
        <v>0</v>
      </c>
      <c r="AJ539" s="208">
        <f t="shared" si="8"/>
        <v>0</v>
      </c>
      <c r="AM539" s="122"/>
    </row>
    <row r="540" spans="1:39" ht="20.100000000000001" hidden="1" customHeight="1" outlineLevel="2">
      <c r="A540" s="204">
        <v>1740</v>
      </c>
      <c r="B540" s="205" t="s">
        <v>1205</v>
      </c>
      <c r="C540" s="206" t="s">
        <v>14927</v>
      </c>
      <c r="D540" s="207">
        <v>0</v>
      </c>
      <c r="E540" s="207">
        <v>0</v>
      </c>
      <c r="F540" s="207">
        <v>0</v>
      </c>
      <c r="G540" s="207">
        <v>0</v>
      </c>
      <c r="H540" s="207">
        <v>0</v>
      </c>
      <c r="I540" s="207">
        <v>0</v>
      </c>
      <c r="J540" s="207">
        <v>0</v>
      </c>
      <c r="K540" s="207">
        <v>0</v>
      </c>
      <c r="L540" s="207">
        <v>0</v>
      </c>
      <c r="M540" s="207">
        <v>0</v>
      </c>
      <c r="N540" s="207">
        <v>0</v>
      </c>
      <c r="O540" s="207">
        <v>0</v>
      </c>
      <c r="P540" s="207">
        <v>0</v>
      </c>
      <c r="Q540" s="207">
        <v>0</v>
      </c>
      <c r="R540" s="207">
        <v>0</v>
      </c>
      <c r="S540" s="207">
        <v>0</v>
      </c>
      <c r="T540" s="207">
        <v>0</v>
      </c>
      <c r="U540" s="207">
        <v>0</v>
      </c>
      <c r="V540" s="207">
        <v>0</v>
      </c>
      <c r="W540" s="207">
        <v>0</v>
      </c>
      <c r="X540" s="207">
        <v>0</v>
      </c>
      <c r="Y540" s="207">
        <v>0</v>
      </c>
      <c r="Z540" s="207">
        <v>0</v>
      </c>
      <c r="AA540" s="207">
        <v>0</v>
      </c>
      <c r="AB540" s="207">
        <v>0</v>
      </c>
      <c r="AC540" s="207">
        <v>0</v>
      </c>
      <c r="AD540" s="207">
        <v>0</v>
      </c>
      <c r="AE540" s="207">
        <v>0</v>
      </c>
      <c r="AF540" s="207">
        <v>0</v>
      </c>
      <c r="AG540" s="207">
        <v>0</v>
      </c>
      <c r="AH540" s="207">
        <v>0</v>
      </c>
      <c r="AI540" s="207">
        <v>0</v>
      </c>
      <c r="AJ540" s="208">
        <f t="shared" si="8"/>
        <v>0</v>
      </c>
      <c r="AM540" s="122"/>
    </row>
    <row r="541" spans="1:39" ht="20.100000000000001" hidden="1" customHeight="1" outlineLevel="2">
      <c r="A541" s="204">
        <v>1741</v>
      </c>
      <c r="B541" s="205" t="s">
        <v>1206</v>
      </c>
      <c r="C541" s="206" t="s">
        <v>14927</v>
      </c>
      <c r="D541" s="207">
        <v>0</v>
      </c>
      <c r="E541" s="207">
        <v>0</v>
      </c>
      <c r="F541" s="207">
        <v>0</v>
      </c>
      <c r="G541" s="207">
        <v>0</v>
      </c>
      <c r="H541" s="207">
        <v>0</v>
      </c>
      <c r="I541" s="207">
        <v>0</v>
      </c>
      <c r="J541" s="207">
        <v>0</v>
      </c>
      <c r="K541" s="207">
        <v>0</v>
      </c>
      <c r="L541" s="207">
        <v>0</v>
      </c>
      <c r="M541" s="207">
        <v>0</v>
      </c>
      <c r="N541" s="207">
        <v>0</v>
      </c>
      <c r="O541" s="207">
        <v>0</v>
      </c>
      <c r="P541" s="207">
        <v>0</v>
      </c>
      <c r="Q541" s="207">
        <v>0</v>
      </c>
      <c r="R541" s="207">
        <v>0</v>
      </c>
      <c r="S541" s="207">
        <v>0</v>
      </c>
      <c r="T541" s="207">
        <v>0</v>
      </c>
      <c r="U541" s="207">
        <v>0</v>
      </c>
      <c r="V541" s="207">
        <v>0</v>
      </c>
      <c r="W541" s="207">
        <v>0</v>
      </c>
      <c r="X541" s="207">
        <v>0</v>
      </c>
      <c r="Y541" s="207">
        <v>0</v>
      </c>
      <c r="Z541" s="207">
        <v>0</v>
      </c>
      <c r="AA541" s="207">
        <v>0</v>
      </c>
      <c r="AB541" s="207">
        <v>0</v>
      </c>
      <c r="AC541" s="207">
        <v>0</v>
      </c>
      <c r="AD541" s="207">
        <v>0</v>
      </c>
      <c r="AE541" s="207">
        <v>0</v>
      </c>
      <c r="AF541" s="207">
        <v>0</v>
      </c>
      <c r="AG541" s="207">
        <v>0</v>
      </c>
      <c r="AH541" s="207">
        <v>0</v>
      </c>
      <c r="AI541" s="207">
        <v>0</v>
      </c>
      <c r="AJ541" s="208">
        <f t="shared" si="8"/>
        <v>0</v>
      </c>
      <c r="AM541" s="122"/>
    </row>
    <row r="542" spans="1:39" ht="20.100000000000001" hidden="1" customHeight="1" outlineLevel="2">
      <c r="A542" s="204">
        <v>1742</v>
      </c>
      <c r="B542" s="205" t="s">
        <v>1207</v>
      </c>
      <c r="C542" s="206" t="s">
        <v>14927</v>
      </c>
      <c r="D542" s="207">
        <v>0</v>
      </c>
      <c r="E542" s="207">
        <v>0</v>
      </c>
      <c r="F542" s="207">
        <v>0</v>
      </c>
      <c r="G542" s="207">
        <v>0</v>
      </c>
      <c r="H542" s="207">
        <v>0</v>
      </c>
      <c r="I542" s="207">
        <v>0</v>
      </c>
      <c r="J542" s="207">
        <v>0</v>
      </c>
      <c r="K542" s="207">
        <v>0</v>
      </c>
      <c r="L542" s="207">
        <v>0</v>
      </c>
      <c r="M542" s="207">
        <v>0</v>
      </c>
      <c r="N542" s="207">
        <v>0</v>
      </c>
      <c r="O542" s="207">
        <v>0</v>
      </c>
      <c r="P542" s="207">
        <v>0</v>
      </c>
      <c r="Q542" s="207">
        <v>0</v>
      </c>
      <c r="R542" s="207">
        <v>0</v>
      </c>
      <c r="S542" s="207">
        <v>0</v>
      </c>
      <c r="T542" s="207">
        <v>0</v>
      </c>
      <c r="U542" s="207">
        <v>0</v>
      </c>
      <c r="V542" s="207">
        <v>0</v>
      </c>
      <c r="W542" s="207">
        <v>0</v>
      </c>
      <c r="X542" s="207">
        <v>0</v>
      </c>
      <c r="Y542" s="207">
        <v>0</v>
      </c>
      <c r="Z542" s="207">
        <v>0</v>
      </c>
      <c r="AA542" s="207">
        <v>0</v>
      </c>
      <c r="AB542" s="207">
        <v>0</v>
      </c>
      <c r="AC542" s="207">
        <v>0</v>
      </c>
      <c r="AD542" s="207">
        <v>0</v>
      </c>
      <c r="AE542" s="207">
        <v>0</v>
      </c>
      <c r="AF542" s="207">
        <v>0</v>
      </c>
      <c r="AG542" s="207">
        <v>0</v>
      </c>
      <c r="AH542" s="207">
        <v>0</v>
      </c>
      <c r="AI542" s="207">
        <v>0</v>
      </c>
      <c r="AJ542" s="208">
        <f t="shared" si="8"/>
        <v>0</v>
      </c>
      <c r="AM542" s="122"/>
    </row>
    <row r="543" spans="1:39" ht="20.100000000000001" hidden="1" customHeight="1" outlineLevel="2">
      <c r="A543" s="204">
        <v>1743</v>
      </c>
      <c r="B543" s="205" t="s">
        <v>1208</v>
      </c>
      <c r="C543" s="206" t="s">
        <v>14927</v>
      </c>
      <c r="D543" s="207">
        <v>0</v>
      </c>
      <c r="E543" s="207">
        <v>0</v>
      </c>
      <c r="F543" s="207">
        <v>0</v>
      </c>
      <c r="G543" s="207">
        <v>0</v>
      </c>
      <c r="H543" s="207">
        <v>0</v>
      </c>
      <c r="I543" s="207">
        <v>0</v>
      </c>
      <c r="J543" s="207">
        <v>0</v>
      </c>
      <c r="K543" s="207">
        <v>0</v>
      </c>
      <c r="L543" s="207">
        <v>0</v>
      </c>
      <c r="M543" s="207">
        <v>0</v>
      </c>
      <c r="N543" s="207">
        <v>0</v>
      </c>
      <c r="O543" s="207">
        <v>0</v>
      </c>
      <c r="P543" s="207">
        <v>0</v>
      </c>
      <c r="Q543" s="207">
        <v>0</v>
      </c>
      <c r="R543" s="207">
        <v>0</v>
      </c>
      <c r="S543" s="207">
        <v>0</v>
      </c>
      <c r="T543" s="207">
        <v>0</v>
      </c>
      <c r="U543" s="207">
        <v>0</v>
      </c>
      <c r="V543" s="207">
        <v>0</v>
      </c>
      <c r="W543" s="207">
        <v>0</v>
      </c>
      <c r="X543" s="207">
        <v>0</v>
      </c>
      <c r="Y543" s="207">
        <v>0</v>
      </c>
      <c r="Z543" s="207">
        <v>0</v>
      </c>
      <c r="AA543" s="207">
        <v>0</v>
      </c>
      <c r="AB543" s="207">
        <v>0</v>
      </c>
      <c r="AC543" s="207">
        <v>0</v>
      </c>
      <c r="AD543" s="207">
        <v>0</v>
      </c>
      <c r="AE543" s="207">
        <v>0</v>
      </c>
      <c r="AF543" s="207">
        <v>0</v>
      </c>
      <c r="AG543" s="207">
        <v>0</v>
      </c>
      <c r="AH543" s="207">
        <v>0</v>
      </c>
      <c r="AI543" s="207">
        <v>0</v>
      </c>
      <c r="AJ543" s="208">
        <f t="shared" si="8"/>
        <v>0</v>
      </c>
      <c r="AM543" s="122"/>
    </row>
    <row r="544" spans="1:39" ht="20.100000000000001" hidden="1" customHeight="1" outlineLevel="2">
      <c r="A544" s="204">
        <v>1744</v>
      </c>
      <c r="B544" s="205" t="s">
        <v>1209</v>
      </c>
      <c r="C544" s="206" t="s">
        <v>14927</v>
      </c>
      <c r="D544" s="207">
        <v>0</v>
      </c>
      <c r="E544" s="207">
        <v>0</v>
      </c>
      <c r="F544" s="207">
        <v>0</v>
      </c>
      <c r="G544" s="207">
        <v>0</v>
      </c>
      <c r="H544" s="207">
        <v>0</v>
      </c>
      <c r="I544" s="207">
        <v>0</v>
      </c>
      <c r="J544" s="207">
        <v>0</v>
      </c>
      <c r="K544" s="207">
        <v>0</v>
      </c>
      <c r="L544" s="207">
        <v>0</v>
      </c>
      <c r="M544" s="207">
        <v>0</v>
      </c>
      <c r="N544" s="207">
        <v>0</v>
      </c>
      <c r="O544" s="207">
        <v>0</v>
      </c>
      <c r="P544" s="207">
        <v>0</v>
      </c>
      <c r="Q544" s="207">
        <v>0</v>
      </c>
      <c r="R544" s="207">
        <v>0</v>
      </c>
      <c r="S544" s="207">
        <v>0</v>
      </c>
      <c r="T544" s="207">
        <v>0</v>
      </c>
      <c r="U544" s="207">
        <v>0</v>
      </c>
      <c r="V544" s="207">
        <v>0</v>
      </c>
      <c r="W544" s="207">
        <v>0</v>
      </c>
      <c r="X544" s="207">
        <v>0</v>
      </c>
      <c r="Y544" s="207">
        <v>0</v>
      </c>
      <c r="Z544" s="207">
        <v>0</v>
      </c>
      <c r="AA544" s="207">
        <v>0</v>
      </c>
      <c r="AB544" s="207">
        <v>0</v>
      </c>
      <c r="AC544" s="207">
        <v>0</v>
      </c>
      <c r="AD544" s="207">
        <v>0</v>
      </c>
      <c r="AE544" s="207">
        <v>0</v>
      </c>
      <c r="AF544" s="207">
        <v>0</v>
      </c>
      <c r="AG544" s="207">
        <v>0</v>
      </c>
      <c r="AH544" s="207">
        <v>0</v>
      </c>
      <c r="AI544" s="207">
        <v>0</v>
      </c>
      <c r="AJ544" s="208">
        <f t="shared" si="8"/>
        <v>0</v>
      </c>
      <c r="AM544" s="122"/>
    </row>
    <row r="545" spans="1:39" ht="20.100000000000001" hidden="1" customHeight="1" outlineLevel="2">
      <c r="A545" s="204">
        <v>1745</v>
      </c>
      <c r="B545" s="205" t="s">
        <v>1210</v>
      </c>
      <c r="C545" s="206" t="s">
        <v>14927</v>
      </c>
      <c r="D545" s="207">
        <v>0</v>
      </c>
      <c r="E545" s="207">
        <v>0</v>
      </c>
      <c r="F545" s="207">
        <v>0</v>
      </c>
      <c r="G545" s="207">
        <v>0</v>
      </c>
      <c r="H545" s="207">
        <v>0</v>
      </c>
      <c r="I545" s="207">
        <v>0</v>
      </c>
      <c r="J545" s="207">
        <v>0</v>
      </c>
      <c r="K545" s="207">
        <v>0</v>
      </c>
      <c r="L545" s="207">
        <v>0</v>
      </c>
      <c r="M545" s="207">
        <v>0</v>
      </c>
      <c r="N545" s="207">
        <v>0</v>
      </c>
      <c r="O545" s="207">
        <v>0</v>
      </c>
      <c r="P545" s="207">
        <v>0</v>
      </c>
      <c r="Q545" s="207">
        <v>0</v>
      </c>
      <c r="R545" s="207">
        <v>0</v>
      </c>
      <c r="S545" s="207">
        <v>0</v>
      </c>
      <c r="T545" s="207">
        <v>0</v>
      </c>
      <c r="U545" s="207">
        <v>0</v>
      </c>
      <c r="V545" s="207">
        <v>0</v>
      </c>
      <c r="W545" s="207">
        <v>0</v>
      </c>
      <c r="X545" s="207">
        <v>0</v>
      </c>
      <c r="Y545" s="207">
        <v>0</v>
      </c>
      <c r="Z545" s="207">
        <v>0</v>
      </c>
      <c r="AA545" s="207">
        <v>0</v>
      </c>
      <c r="AB545" s="207">
        <v>0</v>
      </c>
      <c r="AC545" s="207">
        <v>0</v>
      </c>
      <c r="AD545" s="207">
        <v>0</v>
      </c>
      <c r="AE545" s="207">
        <v>0</v>
      </c>
      <c r="AF545" s="207">
        <v>0</v>
      </c>
      <c r="AG545" s="207">
        <v>0</v>
      </c>
      <c r="AH545" s="207">
        <v>0</v>
      </c>
      <c r="AI545" s="207">
        <v>0</v>
      </c>
      <c r="AJ545" s="208">
        <f t="shared" si="8"/>
        <v>0</v>
      </c>
      <c r="AM545" s="122"/>
    </row>
    <row r="546" spans="1:39" ht="20.100000000000001" hidden="1" customHeight="1" outlineLevel="2">
      <c r="A546" s="204">
        <v>1746</v>
      </c>
      <c r="B546" s="205" t="s">
        <v>1211</v>
      </c>
      <c r="C546" s="206" t="s">
        <v>14927</v>
      </c>
      <c r="D546" s="207">
        <v>0</v>
      </c>
      <c r="E546" s="207">
        <v>0</v>
      </c>
      <c r="F546" s="207">
        <v>0</v>
      </c>
      <c r="G546" s="207">
        <v>0</v>
      </c>
      <c r="H546" s="207">
        <v>0</v>
      </c>
      <c r="I546" s="207">
        <v>0</v>
      </c>
      <c r="J546" s="207">
        <v>0</v>
      </c>
      <c r="K546" s="207">
        <v>0</v>
      </c>
      <c r="L546" s="207">
        <v>0</v>
      </c>
      <c r="M546" s="207">
        <v>0</v>
      </c>
      <c r="N546" s="207">
        <v>0</v>
      </c>
      <c r="O546" s="207">
        <v>0</v>
      </c>
      <c r="P546" s="207">
        <v>0</v>
      </c>
      <c r="Q546" s="207">
        <v>0</v>
      </c>
      <c r="R546" s="207">
        <v>0</v>
      </c>
      <c r="S546" s="207">
        <v>0</v>
      </c>
      <c r="T546" s="207">
        <v>0</v>
      </c>
      <c r="U546" s="207">
        <v>0</v>
      </c>
      <c r="V546" s="207">
        <v>0</v>
      </c>
      <c r="W546" s="207">
        <v>0</v>
      </c>
      <c r="X546" s="207">
        <v>0</v>
      </c>
      <c r="Y546" s="207">
        <v>0</v>
      </c>
      <c r="Z546" s="207">
        <v>0</v>
      </c>
      <c r="AA546" s="207">
        <v>0</v>
      </c>
      <c r="AB546" s="207">
        <v>0</v>
      </c>
      <c r="AC546" s="207">
        <v>0</v>
      </c>
      <c r="AD546" s="207">
        <v>0</v>
      </c>
      <c r="AE546" s="207">
        <v>0</v>
      </c>
      <c r="AF546" s="207">
        <v>0</v>
      </c>
      <c r="AG546" s="207">
        <v>0</v>
      </c>
      <c r="AH546" s="207">
        <v>0</v>
      </c>
      <c r="AI546" s="207">
        <v>0</v>
      </c>
      <c r="AJ546" s="208">
        <f t="shared" si="8"/>
        <v>0</v>
      </c>
      <c r="AM546" s="122"/>
    </row>
    <row r="547" spans="1:39" ht="20.100000000000001" hidden="1" customHeight="1" outlineLevel="2">
      <c r="A547" s="204">
        <v>1747</v>
      </c>
      <c r="B547" s="205" t="s">
        <v>1164</v>
      </c>
      <c r="C547" s="206" t="s">
        <v>14927</v>
      </c>
      <c r="D547" s="207">
        <v>0</v>
      </c>
      <c r="E547" s="207">
        <v>0</v>
      </c>
      <c r="F547" s="207">
        <v>0</v>
      </c>
      <c r="G547" s="207">
        <v>0</v>
      </c>
      <c r="H547" s="207">
        <v>0</v>
      </c>
      <c r="I547" s="207">
        <v>0</v>
      </c>
      <c r="J547" s="207">
        <v>0</v>
      </c>
      <c r="K547" s="207">
        <v>0</v>
      </c>
      <c r="L547" s="207">
        <v>0</v>
      </c>
      <c r="M547" s="207">
        <v>0</v>
      </c>
      <c r="N547" s="207">
        <v>0</v>
      </c>
      <c r="O547" s="207">
        <v>0</v>
      </c>
      <c r="P547" s="207">
        <v>0</v>
      </c>
      <c r="Q547" s="207">
        <v>0</v>
      </c>
      <c r="R547" s="207">
        <v>0</v>
      </c>
      <c r="S547" s="207">
        <v>0</v>
      </c>
      <c r="T547" s="207">
        <v>0</v>
      </c>
      <c r="U547" s="207">
        <v>0</v>
      </c>
      <c r="V547" s="207">
        <v>0</v>
      </c>
      <c r="W547" s="207">
        <v>0</v>
      </c>
      <c r="X547" s="207">
        <v>0</v>
      </c>
      <c r="Y547" s="207">
        <v>0</v>
      </c>
      <c r="Z547" s="207">
        <v>0</v>
      </c>
      <c r="AA547" s="207">
        <v>0</v>
      </c>
      <c r="AB547" s="207">
        <v>0</v>
      </c>
      <c r="AC547" s="207">
        <v>0</v>
      </c>
      <c r="AD547" s="207">
        <v>0</v>
      </c>
      <c r="AE547" s="207">
        <v>0</v>
      </c>
      <c r="AF547" s="207">
        <v>0</v>
      </c>
      <c r="AG547" s="207">
        <v>0</v>
      </c>
      <c r="AH547" s="207">
        <v>0</v>
      </c>
      <c r="AI547" s="207">
        <v>0</v>
      </c>
      <c r="AJ547" s="208">
        <f t="shared" si="8"/>
        <v>0</v>
      </c>
      <c r="AM547" s="122"/>
    </row>
    <row r="548" spans="1:39" ht="20.100000000000001" hidden="1" customHeight="1" outlineLevel="2">
      <c r="A548" s="204">
        <v>1748</v>
      </c>
      <c r="B548" s="205" t="s">
        <v>1212</v>
      </c>
      <c r="C548" s="206" t="s">
        <v>14927</v>
      </c>
      <c r="D548" s="207">
        <v>0</v>
      </c>
      <c r="E548" s="207">
        <v>0</v>
      </c>
      <c r="F548" s="207">
        <v>0</v>
      </c>
      <c r="G548" s="207">
        <v>0</v>
      </c>
      <c r="H548" s="207">
        <v>0</v>
      </c>
      <c r="I548" s="207">
        <v>0</v>
      </c>
      <c r="J548" s="207">
        <v>0</v>
      </c>
      <c r="K548" s="207">
        <v>0</v>
      </c>
      <c r="L548" s="207">
        <v>0</v>
      </c>
      <c r="M548" s="207">
        <v>0</v>
      </c>
      <c r="N548" s="207">
        <v>0</v>
      </c>
      <c r="O548" s="207">
        <v>0</v>
      </c>
      <c r="P548" s="207">
        <v>0</v>
      </c>
      <c r="Q548" s="207">
        <v>0</v>
      </c>
      <c r="R548" s="207">
        <v>0</v>
      </c>
      <c r="S548" s="207">
        <v>0</v>
      </c>
      <c r="T548" s="207">
        <v>0</v>
      </c>
      <c r="U548" s="207">
        <v>0</v>
      </c>
      <c r="V548" s="207">
        <v>0</v>
      </c>
      <c r="W548" s="207">
        <v>0</v>
      </c>
      <c r="X548" s="207">
        <v>0</v>
      </c>
      <c r="Y548" s="207">
        <v>0</v>
      </c>
      <c r="Z548" s="207">
        <v>0</v>
      </c>
      <c r="AA548" s="207">
        <v>0</v>
      </c>
      <c r="AB548" s="207">
        <v>0</v>
      </c>
      <c r="AC548" s="207">
        <v>0</v>
      </c>
      <c r="AD548" s="207">
        <v>0</v>
      </c>
      <c r="AE548" s="207">
        <v>0</v>
      </c>
      <c r="AF548" s="207">
        <v>0</v>
      </c>
      <c r="AG548" s="207">
        <v>0</v>
      </c>
      <c r="AH548" s="207">
        <v>0</v>
      </c>
      <c r="AI548" s="207">
        <v>0</v>
      </c>
      <c r="AJ548" s="208">
        <f t="shared" si="8"/>
        <v>0</v>
      </c>
      <c r="AM548" s="122"/>
    </row>
    <row r="549" spans="1:39" ht="20.100000000000001" hidden="1" customHeight="1" outlineLevel="2">
      <c r="A549" s="204">
        <v>1749</v>
      </c>
      <c r="B549" s="205" t="s">
        <v>1213</v>
      </c>
      <c r="C549" s="206" t="s">
        <v>14927</v>
      </c>
      <c r="D549" s="207">
        <v>0</v>
      </c>
      <c r="E549" s="207">
        <v>0</v>
      </c>
      <c r="F549" s="207">
        <v>0</v>
      </c>
      <c r="G549" s="207">
        <v>0</v>
      </c>
      <c r="H549" s="207">
        <v>0</v>
      </c>
      <c r="I549" s="207">
        <v>0</v>
      </c>
      <c r="J549" s="207">
        <v>0</v>
      </c>
      <c r="K549" s="207">
        <v>0</v>
      </c>
      <c r="L549" s="207">
        <v>0</v>
      </c>
      <c r="M549" s="207">
        <v>0</v>
      </c>
      <c r="N549" s="207">
        <v>0</v>
      </c>
      <c r="O549" s="207">
        <v>0</v>
      </c>
      <c r="P549" s="207">
        <v>0</v>
      </c>
      <c r="Q549" s="207">
        <v>0</v>
      </c>
      <c r="R549" s="207">
        <v>0</v>
      </c>
      <c r="S549" s="207">
        <v>0</v>
      </c>
      <c r="T549" s="207">
        <v>0</v>
      </c>
      <c r="U549" s="207">
        <v>0</v>
      </c>
      <c r="V549" s="207">
        <v>0</v>
      </c>
      <c r="W549" s="207">
        <v>0</v>
      </c>
      <c r="X549" s="207">
        <v>0</v>
      </c>
      <c r="Y549" s="207">
        <v>0</v>
      </c>
      <c r="Z549" s="207">
        <v>0</v>
      </c>
      <c r="AA549" s="207">
        <v>0</v>
      </c>
      <c r="AB549" s="207">
        <v>0</v>
      </c>
      <c r="AC549" s="207">
        <v>0</v>
      </c>
      <c r="AD549" s="207">
        <v>0</v>
      </c>
      <c r="AE549" s="207">
        <v>0</v>
      </c>
      <c r="AF549" s="207">
        <v>0</v>
      </c>
      <c r="AG549" s="207">
        <v>0</v>
      </c>
      <c r="AH549" s="207">
        <v>0</v>
      </c>
      <c r="AI549" s="207">
        <v>0</v>
      </c>
      <c r="AJ549" s="208">
        <f t="shared" si="8"/>
        <v>0</v>
      </c>
      <c r="AM549" s="122"/>
    </row>
    <row r="550" spans="1:39" ht="20.100000000000001" hidden="1" customHeight="1" outlineLevel="2">
      <c r="A550" s="204">
        <v>1750</v>
      </c>
      <c r="B550" s="205" t="s">
        <v>1214</v>
      </c>
      <c r="C550" s="206" t="s">
        <v>14927</v>
      </c>
      <c r="D550" s="207">
        <v>0</v>
      </c>
      <c r="E550" s="207">
        <v>0</v>
      </c>
      <c r="F550" s="207">
        <v>0</v>
      </c>
      <c r="G550" s="207">
        <v>0</v>
      </c>
      <c r="H550" s="207">
        <v>0</v>
      </c>
      <c r="I550" s="207">
        <v>0</v>
      </c>
      <c r="J550" s="207">
        <v>0</v>
      </c>
      <c r="K550" s="207">
        <v>0</v>
      </c>
      <c r="L550" s="207">
        <v>0</v>
      </c>
      <c r="M550" s="207">
        <v>0</v>
      </c>
      <c r="N550" s="207">
        <v>0</v>
      </c>
      <c r="O550" s="207">
        <v>0</v>
      </c>
      <c r="P550" s="207">
        <v>0</v>
      </c>
      <c r="Q550" s="207">
        <v>0</v>
      </c>
      <c r="R550" s="207">
        <v>0</v>
      </c>
      <c r="S550" s="207">
        <v>0</v>
      </c>
      <c r="T550" s="207">
        <v>0</v>
      </c>
      <c r="U550" s="207">
        <v>0</v>
      </c>
      <c r="V550" s="207">
        <v>0</v>
      </c>
      <c r="W550" s="207">
        <v>0</v>
      </c>
      <c r="X550" s="207">
        <v>0</v>
      </c>
      <c r="Y550" s="207">
        <v>0</v>
      </c>
      <c r="Z550" s="207">
        <v>0</v>
      </c>
      <c r="AA550" s="207">
        <v>0</v>
      </c>
      <c r="AB550" s="207">
        <v>0</v>
      </c>
      <c r="AC550" s="207">
        <v>0</v>
      </c>
      <c r="AD550" s="207">
        <v>0</v>
      </c>
      <c r="AE550" s="207">
        <v>0</v>
      </c>
      <c r="AF550" s="207">
        <v>0</v>
      </c>
      <c r="AG550" s="207">
        <v>0</v>
      </c>
      <c r="AH550" s="207">
        <v>0</v>
      </c>
      <c r="AI550" s="207">
        <v>0</v>
      </c>
      <c r="AJ550" s="208">
        <f t="shared" si="8"/>
        <v>0</v>
      </c>
      <c r="AM550" s="122"/>
    </row>
    <row r="551" spans="1:39" ht="20.100000000000001" hidden="1" customHeight="1" outlineLevel="2">
      <c r="A551" s="204">
        <v>1751</v>
      </c>
      <c r="B551" s="205" t="s">
        <v>1215</v>
      </c>
      <c r="C551" s="206" t="s">
        <v>14927</v>
      </c>
      <c r="D551" s="207">
        <v>0</v>
      </c>
      <c r="E551" s="207">
        <v>0</v>
      </c>
      <c r="F551" s="207">
        <v>0</v>
      </c>
      <c r="G551" s="207">
        <v>0</v>
      </c>
      <c r="H551" s="207">
        <v>0</v>
      </c>
      <c r="I551" s="207">
        <v>0</v>
      </c>
      <c r="J551" s="207">
        <v>0</v>
      </c>
      <c r="K551" s="207">
        <v>0</v>
      </c>
      <c r="L551" s="207">
        <v>0</v>
      </c>
      <c r="M551" s="207">
        <v>0</v>
      </c>
      <c r="N551" s="207">
        <v>0</v>
      </c>
      <c r="O551" s="207">
        <v>0</v>
      </c>
      <c r="P551" s="207">
        <v>0</v>
      </c>
      <c r="Q551" s="207">
        <v>0</v>
      </c>
      <c r="R551" s="207">
        <v>0</v>
      </c>
      <c r="S551" s="207">
        <v>0</v>
      </c>
      <c r="T551" s="207">
        <v>0</v>
      </c>
      <c r="U551" s="207">
        <v>0</v>
      </c>
      <c r="V551" s="207">
        <v>0</v>
      </c>
      <c r="W551" s="207">
        <v>0</v>
      </c>
      <c r="X551" s="207">
        <v>0</v>
      </c>
      <c r="Y551" s="207">
        <v>0</v>
      </c>
      <c r="Z551" s="207">
        <v>0</v>
      </c>
      <c r="AA551" s="207">
        <v>0</v>
      </c>
      <c r="AB551" s="207">
        <v>0</v>
      </c>
      <c r="AC551" s="207">
        <v>0</v>
      </c>
      <c r="AD551" s="207">
        <v>0</v>
      </c>
      <c r="AE551" s="207">
        <v>0</v>
      </c>
      <c r="AF551" s="207">
        <v>0</v>
      </c>
      <c r="AG551" s="207">
        <v>0</v>
      </c>
      <c r="AH551" s="207">
        <v>0</v>
      </c>
      <c r="AI551" s="207">
        <v>0</v>
      </c>
      <c r="AJ551" s="208">
        <f t="shared" si="8"/>
        <v>0</v>
      </c>
      <c r="AM551" s="122"/>
    </row>
    <row r="552" spans="1:39" ht="20.100000000000001" hidden="1" customHeight="1" outlineLevel="2">
      <c r="A552" s="204">
        <v>1752</v>
      </c>
      <c r="B552" s="205" t="s">
        <v>1216</v>
      </c>
      <c r="C552" s="206" t="s">
        <v>14927</v>
      </c>
      <c r="D552" s="207">
        <v>0</v>
      </c>
      <c r="E552" s="207">
        <v>0</v>
      </c>
      <c r="F552" s="207">
        <v>0</v>
      </c>
      <c r="G552" s="207">
        <v>0</v>
      </c>
      <c r="H552" s="207">
        <v>0</v>
      </c>
      <c r="I552" s="207">
        <v>0</v>
      </c>
      <c r="J552" s="207">
        <v>0</v>
      </c>
      <c r="K552" s="207">
        <v>0</v>
      </c>
      <c r="L552" s="207">
        <v>0</v>
      </c>
      <c r="M552" s="207">
        <v>0</v>
      </c>
      <c r="N552" s="207">
        <v>0</v>
      </c>
      <c r="O552" s="207">
        <v>0</v>
      </c>
      <c r="P552" s="207">
        <v>0</v>
      </c>
      <c r="Q552" s="207">
        <v>0</v>
      </c>
      <c r="R552" s="207">
        <v>0</v>
      </c>
      <c r="S552" s="207">
        <v>0</v>
      </c>
      <c r="T552" s="207">
        <v>0</v>
      </c>
      <c r="U552" s="207">
        <v>0</v>
      </c>
      <c r="V552" s="207">
        <v>0</v>
      </c>
      <c r="W552" s="207">
        <v>0</v>
      </c>
      <c r="X552" s="207">
        <v>0</v>
      </c>
      <c r="Y552" s="207">
        <v>0</v>
      </c>
      <c r="Z552" s="207">
        <v>0</v>
      </c>
      <c r="AA552" s="207">
        <v>0</v>
      </c>
      <c r="AB552" s="207">
        <v>0</v>
      </c>
      <c r="AC552" s="207">
        <v>0</v>
      </c>
      <c r="AD552" s="207">
        <v>0</v>
      </c>
      <c r="AE552" s="207">
        <v>0</v>
      </c>
      <c r="AF552" s="207">
        <v>0</v>
      </c>
      <c r="AG552" s="207">
        <v>0</v>
      </c>
      <c r="AH552" s="207">
        <v>0</v>
      </c>
      <c r="AI552" s="207">
        <v>0</v>
      </c>
      <c r="AJ552" s="208">
        <f t="shared" si="8"/>
        <v>0</v>
      </c>
      <c r="AM552" s="122"/>
    </row>
    <row r="553" spans="1:39" ht="20.100000000000001" hidden="1" customHeight="1" outlineLevel="2">
      <c r="A553" s="204">
        <v>1753</v>
      </c>
      <c r="B553" s="205" t="s">
        <v>1217</v>
      </c>
      <c r="C553" s="206" t="s">
        <v>14927</v>
      </c>
      <c r="D553" s="207">
        <v>0</v>
      </c>
      <c r="E553" s="207">
        <v>0</v>
      </c>
      <c r="F553" s="207">
        <v>0</v>
      </c>
      <c r="G553" s="207">
        <v>0</v>
      </c>
      <c r="H553" s="207">
        <v>0</v>
      </c>
      <c r="I553" s="207">
        <v>0</v>
      </c>
      <c r="J553" s="207">
        <v>0</v>
      </c>
      <c r="K553" s="207">
        <v>0</v>
      </c>
      <c r="L553" s="207">
        <v>0</v>
      </c>
      <c r="M553" s="207">
        <v>0</v>
      </c>
      <c r="N553" s="207">
        <v>0</v>
      </c>
      <c r="O553" s="207">
        <v>0</v>
      </c>
      <c r="P553" s="207">
        <v>0</v>
      </c>
      <c r="Q553" s="207">
        <v>0</v>
      </c>
      <c r="R553" s="207">
        <v>0</v>
      </c>
      <c r="S553" s="207">
        <v>0</v>
      </c>
      <c r="T553" s="207">
        <v>0</v>
      </c>
      <c r="U553" s="207">
        <v>0</v>
      </c>
      <c r="V553" s="207">
        <v>0</v>
      </c>
      <c r="W553" s="207">
        <v>0</v>
      </c>
      <c r="X553" s="207">
        <v>0</v>
      </c>
      <c r="Y553" s="207">
        <v>0</v>
      </c>
      <c r="Z553" s="207">
        <v>0</v>
      </c>
      <c r="AA553" s="207">
        <v>0</v>
      </c>
      <c r="AB553" s="207">
        <v>0</v>
      </c>
      <c r="AC553" s="207">
        <v>0</v>
      </c>
      <c r="AD553" s="207">
        <v>0</v>
      </c>
      <c r="AE553" s="207">
        <v>0</v>
      </c>
      <c r="AF553" s="207">
        <v>0</v>
      </c>
      <c r="AG553" s="207">
        <v>0</v>
      </c>
      <c r="AH553" s="207">
        <v>0</v>
      </c>
      <c r="AI553" s="207">
        <v>0</v>
      </c>
      <c r="AJ553" s="208">
        <f t="shared" si="8"/>
        <v>0</v>
      </c>
      <c r="AM553" s="122"/>
    </row>
    <row r="554" spans="1:39" ht="20.100000000000001" hidden="1" customHeight="1" outlineLevel="2">
      <c r="A554" s="204">
        <v>1754</v>
      </c>
      <c r="B554" s="205" t="s">
        <v>1218</v>
      </c>
      <c r="C554" s="206" t="s">
        <v>14927</v>
      </c>
      <c r="D554" s="207">
        <v>0</v>
      </c>
      <c r="E554" s="207">
        <v>0</v>
      </c>
      <c r="F554" s="207">
        <v>0</v>
      </c>
      <c r="G554" s="207">
        <v>0</v>
      </c>
      <c r="H554" s="207">
        <v>0</v>
      </c>
      <c r="I554" s="207">
        <v>0</v>
      </c>
      <c r="J554" s="207">
        <v>0</v>
      </c>
      <c r="K554" s="207">
        <v>0</v>
      </c>
      <c r="L554" s="207">
        <v>0</v>
      </c>
      <c r="M554" s="207">
        <v>0</v>
      </c>
      <c r="N554" s="207">
        <v>0</v>
      </c>
      <c r="O554" s="207">
        <v>0</v>
      </c>
      <c r="P554" s="207">
        <v>0</v>
      </c>
      <c r="Q554" s="207">
        <v>0</v>
      </c>
      <c r="R554" s="207">
        <v>0</v>
      </c>
      <c r="S554" s="207">
        <v>0</v>
      </c>
      <c r="T554" s="207">
        <v>0</v>
      </c>
      <c r="U554" s="207">
        <v>0</v>
      </c>
      <c r="V554" s="207">
        <v>0</v>
      </c>
      <c r="W554" s="207">
        <v>0</v>
      </c>
      <c r="X554" s="207">
        <v>0</v>
      </c>
      <c r="Y554" s="207">
        <v>0</v>
      </c>
      <c r="Z554" s="207">
        <v>0</v>
      </c>
      <c r="AA554" s="207">
        <v>0</v>
      </c>
      <c r="AB554" s="207">
        <v>0</v>
      </c>
      <c r="AC554" s="207">
        <v>0</v>
      </c>
      <c r="AD554" s="207">
        <v>0</v>
      </c>
      <c r="AE554" s="207">
        <v>0</v>
      </c>
      <c r="AF554" s="207">
        <v>0</v>
      </c>
      <c r="AG554" s="207">
        <v>0</v>
      </c>
      <c r="AH554" s="207">
        <v>0</v>
      </c>
      <c r="AI554" s="207">
        <v>0</v>
      </c>
      <c r="AJ554" s="208">
        <f t="shared" si="8"/>
        <v>0</v>
      </c>
      <c r="AM554" s="122"/>
    </row>
    <row r="555" spans="1:39" ht="20.100000000000001" hidden="1" customHeight="1" outlineLevel="2">
      <c r="A555" s="204">
        <v>1755</v>
      </c>
      <c r="B555" s="205" t="s">
        <v>1219</v>
      </c>
      <c r="C555" s="206" t="s">
        <v>14927</v>
      </c>
      <c r="D555" s="207">
        <v>0</v>
      </c>
      <c r="E555" s="207">
        <v>0</v>
      </c>
      <c r="F555" s="207">
        <v>0</v>
      </c>
      <c r="G555" s="207">
        <v>0</v>
      </c>
      <c r="H555" s="207">
        <v>0</v>
      </c>
      <c r="I555" s="207">
        <v>0</v>
      </c>
      <c r="J555" s="207">
        <v>0</v>
      </c>
      <c r="K555" s="207">
        <v>0</v>
      </c>
      <c r="L555" s="207">
        <v>0</v>
      </c>
      <c r="M555" s="207">
        <v>0</v>
      </c>
      <c r="N555" s="207">
        <v>0</v>
      </c>
      <c r="O555" s="207">
        <v>0</v>
      </c>
      <c r="P555" s="207">
        <v>0</v>
      </c>
      <c r="Q555" s="207">
        <v>0</v>
      </c>
      <c r="R555" s="207">
        <v>0</v>
      </c>
      <c r="S555" s="207">
        <v>0</v>
      </c>
      <c r="T555" s="207">
        <v>0</v>
      </c>
      <c r="U555" s="207">
        <v>0</v>
      </c>
      <c r="V555" s="207">
        <v>0</v>
      </c>
      <c r="W555" s="207">
        <v>0</v>
      </c>
      <c r="X555" s="207">
        <v>0</v>
      </c>
      <c r="Y555" s="207">
        <v>0</v>
      </c>
      <c r="Z555" s="207">
        <v>0</v>
      </c>
      <c r="AA555" s="207">
        <v>0</v>
      </c>
      <c r="AB555" s="207">
        <v>0</v>
      </c>
      <c r="AC555" s="207">
        <v>0</v>
      </c>
      <c r="AD555" s="207">
        <v>0</v>
      </c>
      <c r="AE555" s="207">
        <v>0</v>
      </c>
      <c r="AF555" s="207">
        <v>0</v>
      </c>
      <c r="AG555" s="207">
        <v>0</v>
      </c>
      <c r="AH555" s="207">
        <v>0</v>
      </c>
      <c r="AI555" s="207">
        <v>0</v>
      </c>
      <c r="AJ555" s="208">
        <f t="shared" si="8"/>
        <v>0</v>
      </c>
      <c r="AM555" s="122"/>
    </row>
    <row r="556" spans="1:39" ht="20.100000000000001" hidden="1" customHeight="1" outlineLevel="2">
      <c r="A556" s="204">
        <v>1756</v>
      </c>
      <c r="B556" s="205" t="s">
        <v>1220</v>
      </c>
      <c r="C556" s="206" t="s">
        <v>14927</v>
      </c>
      <c r="D556" s="207">
        <v>0</v>
      </c>
      <c r="E556" s="207">
        <v>0</v>
      </c>
      <c r="F556" s="207">
        <v>0</v>
      </c>
      <c r="G556" s="207">
        <v>0</v>
      </c>
      <c r="H556" s="207">
        <v>0</v>
      </c>
      <c r="I556" s="207">
        <v>0</v>
      </c>
      <c r="J556" s="207">
        <v>0</v>
      </c>
      <c r="K556" s="207">
        <v>0</v>
      </c>
      <c r="L556" s="207">
        <v>0</v>
      </c>
      <c r="M556" s="207">
        <v>0</v>
      </c>
      <c r="N556" s="207">
        <v>0</v>
      </c>
      <c r="O556" s="207">
        <v>0</v>
      </c>
      <c r="P556" s="207">
        <v>0</v>
      </c>
      <c r="Q556" s="207">
        <v>0</v>
      </c>
      <c r="R556" s="207">
        <v>0</v>
      </c>
      <c r="S556" s="207">
        <v>0</v>
      </c>
      <c r="T556" s="207">
        <v>0</v>
      </c>
      <c r="U556" s="207">
        <v>0</v>
      </c>
      <c r="V556" s="207">
        <v>0</v>
      </c>
      <c r="W556" s="207">
        <v>0</v>
      </c>
      <c r="X556" s="207">
        <v>0</v>
      </c>
      <c r="Y556" s="207">
        <v>0</v>
      </c>
      <c r="Z556" s="207">
        <v>0</v>
      </c>
      <c r="AA556" s="207">
        <v>0</v>
      </c>
      <c r="AB556" s="207">
        <v>0</v>
      </c>
      <c r="AC556" s="207">
        <v>0</v>
      </c>
      <c r="AD556" s="207">
        <v>0</v>
      </c>
      <c r="AE556" s="207">
        <v>0</v>
      </c>
      <c r="AF556" s="207">
        <v>0</v>
      </c>
      <c r="AG556" s="207">
        <v>0</v>
      </c>
      <c r="AH556" s="207">
        <v>0</v>
      </c>
      <c r="AI556" s="207">
        <v>0</v>
      </c>
      <c r="AJ556" s="208">
        <f t="shared" si="8"/>
        <v>0</v>
      </c>
      <c r="AM556" s="122"/>
    </row>
    <row r="557" spans="1:39" ht="20.100000000000001" hidden="1" customHeight="1" outlineLevel="2">
      <c r="A557" s="204">
        <v>1801</v>
      </c>
      <c r="B557" s="205" t="s">
        <v>1221</v>
      </c>
      <c r="C557" s="206" t="s">
        <v>14927</v>
      </c>
      <c r="D557" s="207">
        <v>0</v>
      </c>
      <c r="E557" s="207">
        <v>0</v>
      </c>
      <c r="F557" s="207">
        <v>0</v>
      </c>
      <c r="G557" s="207">
        <v>0</v>
      </c>
      <c r="H557" s="207">
        <v>0</v>
      </c>
      <c r="I557" s="207">
        <v>0</v>
      </c>
      <c r="J557" s="207">
        <v>0</v>
      </c>
      <c r="K557" s="207">
        <v>0</v>
      </c>
      <c r="L557" s="207">
        <v>0</v>
      </c>
      <c r="M557" s="207">
        <v>0</v>
      </c>
      <c r="N557" s="207">
        <v>0</v>
      </c>
      <c r="O557" s="207">
        <v>0</v>
      </c>
      <c r="P557" s="207">
        <v>0</v>
      </c>
      <c r="Q557" s="207">
        <v>0</v>
      </c>
      <c r="R557" s="207">
        <v>0</v>
      </c>
      <c r="S557" s="207">
        <v>0</v>
      </c>
      <c r="T557" s="207">
        <v>0</v>
      </c>
      <c r="U557" s="207">
        <v>0</v>
      </c>
      <c r="V557" s="207">
        <v>0</v>
      </c>
      <c r="W557" s="207">
        <v>0</v>
      </c>
      <c r="X557" s="207">
        <v>0</v>
      </c>
      <c r="Y557" s="207">
        <v>0</v>
      </c>
      <c r="Z557" s="207">
        <v>0</v>
      </c>
      <c r="AA557" s="207">
        <v>0</v>
      </c>
      <c r="AB557" s="207">
        <v>0</v>
      </c>
      <c r="AC557" s="207">
        <v>0</v>
      </c>
      <c r="AD557" s="207">
        <v>0</v>
      </c>
      <c r="AE557" s="207">
        <v>0</v>
      </c>
      <c r="AF557" s="207">
        <v>0</v>
      </c>
      <c r="AG557" s="207">
        <v>0</v>
      </c>
      <c r="AH557" s="207">
        <v>0</v>
      </c>
      <c r="AI557" s="207">
        <v>0</v>
      </c>
      <c r="AJ557" s="208">
        <f t="shared" si="8"/>
        <v>0</v>
      </c>
      <c r="AM557" s="122"/>
    </row>
    <row r="558" spans="1:39" ht="20.100000000000001" hidden="1" customHeight="1" outlineLevel="2">
      <c r="A558" s="204">
        <v>1802</v>
      </c>
      <c r="B558" s="205" t="s">
        <v>1203</v>
      </c>
      <c r="C558" s="206" t="s">
        <v>14927</v>
      </c>
      <c r="D558" s="207">
        <v>0</v>
      </c>
      <c r="E558" s="207">
        <v>0</v>
      </c>
      <c r="F558" s="207">
        <v>0</v>
      </c>
      <c r="G558" s="207">
        <v>0</v>
      </c>
      <c r="H558" s="207">
        <v>0</v>
      </c>
      <c r="I558" s="207">
        <v>0</v>
      </c>
      <c r="J558" s="207">
        <v>0</v>
      </c>
      <c r="K558" s="207">
        <v>0</v>
      </c>
      <c r="L558" s="207">
        <v>0</v>
      </c>
      <c r="M558" s="207">
        <v>0</v>
      </c>
      <c r="N558" s="207">
        <v>0</v>
      </c>
      <c r="O558" s="207">
        <v>0</v>
      </c>
      <c r="P558" s="207">
        <v>0</v>
      </c>
      <c r="Q558" s="207">
        <v>0</v>
      </c>
      <c r="R558" s="207">
        <v>0</v>
      </c>
      <c r="S558" s="207">
        <v>0</v>
      </c>
      <c r="T558" s="207">
        <v>0</v>
      </c>
      <c r="U558" s="207">
        <v>0</v>
      </c>
      <c r="V558" s="207">
        <v>0</v>
      </c>
      <c r="W558" s="207">
        <v>0</v>
      </c>
      <c r="X558" s="207">
        <v>0</v>
      </c>
      <c r="Y558" s="207">
        <v>0</v>
      </c>
      <c r="Z558" s="207">
        <v>0</v>
      </c>
      <c r="AA558" s="207">
        <v>0</v>
      </c>
      <c r="AB558" s="207">
        <v>0</v>
      </c>
      <c r="AC558" s="207">
        <v>0</v>
      </c>
      <c r="AD558" s="207">
        <v>0</v>
      </c>
      <c r="AE558" s="207">
        <v>0</v>
      </c>
      <c r="AF558" s="207">
        <v>0</v>
      </c>
      <c r="AG558" s="207">
        <v>0</v>
      </c>
      <c r="AH558" s="207">
        <v>0</v>
      </c>
      <c r="AI558" s="207">
        <v>0</v>
      </c>
      <c r="AJ558" s="208">
        <f t="shared" si="8"/>
        <v>0</v>
      </c>
      <c r="AM558" s="122"/>
    </row>
    <row r="559" spans="1:39" ht="20.100000000000001" hidden="1" customHeight="1" outlineLevel="2">
      <c r="A559" s="204">
        <v>1803</v>
      </c>
      <c r="B559" s="205" t="s">
        <v>1222</v>
      </c>
      <c r="C559" s="206" t="s">
        <v>14927</v>
      </c>
      <c r="D559" s="207">
        <v>0</v>
      </c>
      <c r="E559" s="207">
        <v>0</v>
      </c>
      <c r="F559" s="207">
        <v>0</v>
      </c>
      <c r="G559" s="207">
        <v>0</v>
      </c>
      <c r="H559" s="207">
        <v>0</v>
      </c>
      <c r="I559" s="207">
        <v>0</v>
      </c>
      <c r="J559" s="207">
        <v>0</v>
      </c>
      <c r="K559" s="207">
        <v>0</v>
      </c>
      <c r="L559" s="207">
        <v>0</v>
      </c>
      <c r="M559" s="207">
        <v>0</v>
      </c>
      <c r="N559" s="207">
        <v>0</v>
      </c>
      <c r="O559" s="207">
        <v>0</v>
      </c>
      <c r="P559" s="207">
        <v>0</v>
      </c>
      <c r="Q559" s="207">
        <v>0</v>
      </c>
      <c r="R559" s="207">
        <v>0</v>
      </c>
      <c r="S559" s="207">
        <v>0</v>
      </c>
      <c r="T559" s="207">
        <v>0</v>
      </c>
      <c r="U559" s="207">
        <v>0</v>
      </c>
      <c r="V559" s="207">
        <v>0</v>
      </c>
      <c r="W559" s="207">
        <v>0</v>
      </c>
      <c r="X559" s="207">
        <v>0</v>
      </c>
      <c r="Y559" s="207">
        <v>0</v>
      </c>
      <c r="Z559" s="207">
        <v>0</v>
      </c>
      <c r="AA559" s="207">
        <v>0</v>
      </c>
      <c r="AB559" s="207">
        <v>0</v>
      </c>
      <c r="AC559" s="207">
        <v>0</v>
      </c>
      <c r="AD559" s="207">
        <v>0</v>
      </c>
      <c r="AE559" s="207">
        <v>0</v>
      </c>
      <c r="AF559" s="207">
        <v>0</v>
      </c>
      <c r="AG559" s="207">
        <v>0</v>
      </c>
      <c r="AH559" s="207">
        <v>0</v>
      </c>
      <c r="AI559" s="207">
        <v>0</v>
      </c>
      <c r="AJ559" s="208">
        <f t="shared" si="8"/>
        <v>0</v>
      </c>
      <c r="AM559" s="122"/>
    </row>
    <row r="560" spans="1:39" ht="20.100000000000001" hidden="1" customHeight="1" outlineLevel="2">
      <c r="A560" s="204">
        <v>1805</v>
      </c>
      <c r="B560" s="205" t="s">
        <v>1223</v>
      </c>
      <c r="C560" s="206" t="s">
        <v>14927</v>
      </c>
      <c r="D560" s="207">
        <v>0</v>
      </c>
      <c r="E560" s="207">
        <v>0</v>
      </c>
      <c r="F560" s="207">
        <v>0</v>
      </c>
      <c r="G560" s="207">
        <v>0</v>
      </c>
      <c r="H560" s="207">
        <v>0</v>
      </c>
      <c r="I560" s="207">
        <v>0</v>
      </c>
      <c r="J560" s="207">
        <v>0</v>
      </c>
      <c r="K560" s="207">
        <v>0</v>
      </c>
      <c r="L560" s="207">
        <v>0</v>
      </c>
      <c r="M560" s="207">
        <v>0</v>
      </c>
      <c r="N560" s="207">
        <v>0</v>
      </c>
      <c r="O560" s="207">
        <v>0</v>
      </c>
      <c r="P560" s="207">
        <v>0</v>
      </c>
      <c r="Q560" s="207">
        <v>0</v>
      </c>
      <c r="R560" s="207">
        <v>0</v>
      </c>
      <c r="S560" s="207">
        <v>0</v>
      </c>
      <c r="T560" s="207">
        <v>0</v>
      </c>
      <c r="U560" s="207">
        <v>0</v>
      </c>
      <c r="V560" s="207">
        <v>0</v>
      </c>
      <c r="W560" s="207">
        <v>0</v>
      </c>
      <c r="X560" s="207">
        <v>0</v>
      </c>
      <c r="Y560" s="207">
        <v>0</v>
      </c>
      <c r="Z560" s="207">
        <v>0</v>
      </c>
      <c r="AA560" s="207">
        <v>0</v>
      </c>
      <c r="AB560" s="207">
        <v>0</v>
      </c>
      <c r="AC560" s="207">
        <v>0</v>
      </c>
      <c r="AD560" s="207">
        <v>0</v>
      </c>
      <c r="AE560" s="207">
        <v>0</v>
      </c>
      <c r="AF560" s="207">
        <v>0</v>
      </c>
      <c r="AG560" s="207">
        <v>0</v>
      </c>
      <c r="AH560" s="207">
        <v>0</v>
      </c>
      <c r="AI560" s="207">
        <v>0</v>
      </c>
      <c r="AJ560" s="208">
        <f t="shared" si="8"/>
        <v>0</v>
      </c>
      <c r="AM560" s="122"/>
    </row>
    <row r="561" spans="1:39" ht="20.100000000000001" hidden="1" customHeight="1" outlineLevel="2">
      <c r="A561" s="204">
        <v>1806</v>
      </c>
      <c r="B561" s="205" t="s">
        <v>1224</v>
      </c>
      <c r="C561" s="206" t="s">
        <v>14927</v>
      </c>
      <c r="D561" s="207">
        <v>0</v>
      </c>
      <c r="E561" s="207">
        <v>0</v>
      </c>
      <c r="F561" s="207">
        <v>0</v>
      </c>
      <c r="G561" s="207">
        <v>0</v>
      </c>
      <c r="H561" s="207">
        <v>0</v>
      </c>
      <c r="I561" s="207">
        <v>0</v>
      </c>
      <c r="J561" s="207">
        <v>0</v>
      </c>
      <c r="K561" s="207">
        <v>0</v>
      </c>
      <c r="L561" s="207">
        <v>0</v>
      </c>
      <c r="M561" s="207">
        <v>0</v>
      </c>
      <c r="N561" s="207">
        <v>0</v>
      </c>
      <c r="O561" s="207">
        <v>0</v>
      </c>
      <c r="P561" s="207">
        <v>0</v>
      </c>
      <c r="Q561" s="207">
        <v>0</v>
      </c>
      <c r="R561" s="207">
        <v>0</v>
      </c>
      <c r="S561" s="207">
        <v>0</v>
      </c>
      <c r="T561" s="207">
        <v>0</v>
      </c>
      <c r="U561" s="207">
        <v>0</v>
      </c>
      <c r="V561" s="207">
        <v>0</v>
      </c>
      <c r="W561" s="207">
        <v>0</v>
      </c>
      <c r="X561" s="207">
        <v>0</v>
      </c>
      <c r="Y561" s="207">
        <v>0</v>
      </c>
      <c r="Z561" s="207">
        <v>0</v>
      </c>
      <c r="AA561" s="207">
        <v>0</v>
      </c>
      <c r="AB561" s="207">
        <v>0</v>
      </c>
      <c r="AC561" s="207">
        <v>0</v>
      </c>
      <c r="AD561" s="207">
        <v>0</v>
      </c>
      <c r="AE561" s="207">
        <v>0</v>
      </c>
      <c r="AF561" s="207">
        <v>0</v>
      </c>
      <c r="AG561" s="207">
        <v>0</v>
      </c>
      <c r="AH561" s="207">
        <v>0</v>
      </c>
      <c r="AI561" s="207">
        <v>0</v>
      </c>
      <c r="AJ561" s="208">
        <f t="shared" si="8"/>
        <v>0</v>
      </c>
      <c r="AM561" s="122"/>
    </row>
    <row r="562" spans="1:39" ht="20.100000000000001" hidden="1" customHeight="1" outlineLevel="2">
      <c r="A562" s="204">
        <v>1807</v>
      </c>
      <c r="B562" s="205" t="s">
        <v>1225</v>
      </c>
      <c r="C562" s="206" t="s">
        <v>14927</v>
      </c>
      <c r="D562" s="207">
        <v>0</v>
      </c>
      <c r="E562" s="207">
        <v>0</v>
      </c>
      <c r="F562" s="207">
        <v>0</v>
      </c>
      <c r="G562" s="207">
        <v>0</v>
      </c>
      <c r="H562" s="207">
        <v>0</v>
      </c>
      <c r="I562" s="207">
        <v>0</v>
      </c>
      <c r="J562" s="207">
        <v>0</v>
      </c>
      <c r="K562" s="207">
        <v>0</v>
      </c>
      <c r="L562" s="207">
        <v>0</v>
      </c>
      <c r="M562" s="207">
        <v>0</v>
      </c>
      <c r="N562" s="207">
        <v>0</v>
      </c>
      <c r="O562" s="207">
        <v>0</v>
      </c>
      <c r="P562" s="207">
        <v>0</v>
      </c>
      <c r="Q562" s="207">
        <v>0</v>
      </c>
      <c r="R562" s="207">
        <v>0</v>
      </c>
      <c r="S562" s="207">
        <v>0</v>
      </c>
      <c r="T562" s="207">
        <v>0</v>
      </c>
      <c r="U562" s="207">
        <v>0</v>
      </c>
      <c r="V562" s="207">
        <v>0</v>
      </c>
      <c r="W562" s="207">
        <v>0</v>
      </c>
      <c r="X562" s="207">
        <v>0</v>
      </c>
      <c r="Y562" s="207">
        <v>0</v>
      </c>
      <c r="Z562" s="207">
        <v>0</v>
      </c>
      <c r="AA562" s="207">
        <v>0</v>
      </c>
      <c r="AB562" s="207">
        <v>0</v>
      </c>
      <c r="AC562" s="207">
        <v>0</v>
      </c>
      <c r="AD562" s="207">
        <v>0</v>
      </c>
      <c r="AE562" s="207">
        <v>0</v>
      </c>
      <c r="AF562" s="207">
        <v>0</v>
      </c>
      <c r="AG562" s="207">
        <v>0</v>
      </c>
      <c r="AH562" s="207">
        <v>0</v>
      </c>
      <c r="AI562" s="207">
        <v>0</v>
      </c>
      <c r="AJ562" s="208">
        <f t="shared" si="8"/>
        <v>0</v>
      </c>
      <c r="AM562" s="122"/>
    </row>
    <row r="563" spans="1:39" ht="20.100000000000001" hidden="1" customHeight="1" outlineLevel="2">
      <c r="A563" s="204">
        <v>1808</v>
      </c>
      <c r="B563" s="205" t="s">
        <v>1226</v>
      </c>
      <c r="C563" s="206" t="s">
        <v>14927</v>
      </c>
      <c r="D563" s="207">
        <v>0</v>
      </c>
      <c r="E563" s="207">
        <v>0</v>
      </c>
      <c r="F563" s="207">
        <v>0</v>
      </c>
      <c r="G563" s="207">
        <v>0</v>
      </c>
      <c r="H563" s="207">
        <v>0</v>
      </c>
      <c r="I563" s="207">
        <v>0</v>
      </c>
      <c r="J563" s="207">
        <v>0</v>
      </c>
      <c r="K563" s="207">
        <v>0</v>
      </c>
      <c r="L563" s="207">
        <v>0</v>
      </c>
      <c r="M563" s="207">
        <v>0</v>
      </c>
      <c r="N563" s="207">
        <v>0</v>
      </c>
      <c r="O563" s="207">
        <v>0</v>
      </c>
      <c r="P563" s="207">
        <v>0</v>
      </c>
      <c r="Q563" s="207">
        <v>0</v>
      </c>
      <c r="R563" s="207">
        <v>0</v>
      </c>
      <c r="S563" s="207">
        <v>0</v>
      </c>
      <c r="T563" s="207">
        <v>0</v>
      </c>
      <c r="U563" s="207">
        <v>0</v>
      </c>
      <c r="V563" s="207">
        <v>0</v>
      </c>
      <c r="W563" s="207">
        <v>0</v>
      </c>
      <c r="X563" s="207">
        <v>0</v>
      </c>
      <c r="Y563" s="207">
        <v>0</v>
      </c>
      <c r="Z563" s="207">
        <v>0</v>
      </c>
      <c r="AA563" s="207">
        <v>0</v>
      </c>
      <c r="AB563" s="207">
        <v>0</v>
      </c>
      <c r="AC563" s="207">
        <v>0</v>
      </c>
      <c r="AD563" s="207">
        <v>0</v>
      </c>
      <c r="AE563" s="207">
        <v>0</v>
      </c>
      <c r="AF563" s="207">
        <v>0</v>
      </c>
      <c r="AG563" s="207">
        <v>0</v>
      </c>
      <c r="AH563" s="207">
        <v>0</v>
      </c>
      <c r="AI563" s="207">
        <v>0</v>
      </c>
      <c r="AJ563" s="208">
        <f t="shared" si="8"/>
        <v>0</v>
      </c>
      <c r="AM563" s="122"/>
    </row>
    <row r="564" spans="1:39" ht="20.100000000000001" hidden="1" customHeight="1" outlineLevel="2">
      <c r="A564" s="204">
        <v>1809</v>
      </c>
      <c r="B564" s="205" t="s">
        <v>1227</v>
      </c>
      <c r="C564" s="206" t="s">
        <v>14927</v>
      </c>
      <c r="D564" s="207">
        <v>0</v>
      </c>
      <c r="E564" s="207">
        <v>0</v>
      </c>
      <c r="F564" s="207">
        <v>0</v>
      </c>
      <c r="G564" s="207">
        <v>0</v>
      </c>
      <c r="H564" s="207">
        <v>0</v>
      </c>
      <c r="I564" s="207">
        <v>0</v>
      </c>
      <c r="J564" s="207">
        <v>0</v>
      </c>
      <c r="K564" s="207">
        <v>0</v>
      </c>
      <c r="L564" s="207">
        <v>0</v>
      </c>
      <c r="M564" s="207">
        <v>0</v>
      </c>
      <c r="N564" s="207">
        <v>0</v>
      </c>
      <c r="O564" s="207">
        <v>0</v>
      </c>
      <c r="P564" s="207">
        <v>0</v>
      </c>
      <c r="Q564" s="207">
        <v>0</v>
      </c>
      <c r="R564" s="207">
        <v>0</v>
      </c>
      <c r="S564" s="207">
        <v>0</v>
      </c>
      <c r="T564" s="207">
        <v>0</v>
      </c>
      <c r="U564" s="207">
        <v>0</v>
      </c>
      <c r="V564" s="207">
        <v>0</v>
      </c>
      <c r="W564" s="207">
        <v>0</v>
      </c>
      <c r="X564" s="207">
        <v>0</v>
      </c>
      <c r="Y564" s="207">
        <v>0</v>
      </c>
      <c r="Z564" s="207">
        <v>0</v>
      </c>
      <c r="AA564" s="207">
        <v>0</v>
      </c>
      <c r="AB564" s="207">
        <v>0</v>
      </c>
      <c r="AC564" s="207">
        <v>0</v>
      </c>
      <c r="AD564" s="207">
        <v>0</v>
      </c>
      <c r="AE564" s="207">
        <v>0</v>
      </c>
      <c r="AF564" s="207">
        <v>0</v>
      </c>
      <c r="AG564" s="207">
        <v>0</v>
      </c>
      <c r="AH564" s="207">
        <v>0</v>
      </c>
      <c r="AI564" s="207">
        <v>0</v>
      </c>
      <c r="AJ564" s="208">
        <f t="shared" si="8"/>
        <v>0</v>
      </c>
      <c r="AM564" s="122"/>
    </row>
    <row r="565" spans="1:39" ht="20.100000000000001" hidden="1" customHeight="1" outlineLevel="2">
      <c r="A565" s="204">
        <v>1810</v>
      </c>
      <c r="B565" s="205" t="s">
        <v>1228</v>
      </c>
      <c r="C565" s="206" t="s">
        <v>14927</v>
      </c>
      <c r="D565" s="207">
        <v>0</v>
      </c>
      <c r="E565" s="207">
        <v>0</v>
      </c>
      <c r="F565" s="207">
        <v>0</v>
      </c>
      <c r="G565" s="207">
        <v>0</v>
      </c>
      <c r="H565" s="207">
        <v>0</v>
      </c>
      <c r="I565" s="207">
        <v>0</v>
      </c>
      <c r="J565" s="207">
        <v>0</v>
      </c>
      <c r="K565" s="207">
        <v>0</v>
      </c>
      <c r="L565" s="207">
        <v>0</v>
      </c>
      <c r="M565" s="207">
        <v>0</v>
      </c>
      <c r="N565" s="207">
        <v>0</v>
      </c>
      <c r="O565" s="207">
        <v>0</v>
      </c>
      <c r="P565" s="207">
        <v>0</v>
      </c>
      <c r="Q565" s="207">
        <v>0</v>
      </c>
      <c r="R565" s="207">
        <v>0</v>
      </c>
      <c r="S565" s="207">
        <v>0</v>
      </c>
      <c r="T565" s="207">
        <v>0</v>
      </c>
      <c r="U565" s="207">
        <v>0</v>
      </c>
      <c r="V565" s="207">
        <v>0</v>
      </c>
      <c r="W565" s="207">
        <v>0</v>
      </c>
      <c r="X565" s="207">
        <v>0</v>
      </c>
      <c r="Y565" s="207">
        <v>0</v>
      </c>
      <c r="Z565" s="207">
        <v>0</v>
      </c>
      <c r="AA565" s="207">
        <v>0</v>
      </c>
      <c r="AB565" s="207">
        <v>0</v>
      </c>
      <c r="AC565" s="207">
        <v>0</v>
      </c>
      <c r="AD565" s="207">
        <v>0</v>
      </c>
      <c r="AE565" s="207">
        <v>0</v>
      </c>
      <c r="AF565" s="207">
        <v>0</v>
      </c>
      <c r="AG565" s="207">
        <v>0</v>
      </c>
      <c r="AH565" s="207">
        <v>0</v>
      </c>
      <c r="AI565" s="207">
        <v>0</v>
      </c>
      <c r="AJ565" s="208">
        <f t="shared" si="8"/>
        <v>0</v>
      </c>
      <c r="AM565" s="122"/>
    </row>
    <row r="566" spans="1:39" ht="20.100000000000001" hidden="1" customHeight="1" outlineLevel="2">
      <c r="A566" s="204">
        <v>1811</v>
      </c>
      <c r="B566" s="205" t="s">
        <v>1229</v>
      </c>
      <c r="C566" s="206" t="s">
        <v>14927</v>
      </c>
      <c r="D566" s="207">
        <v>0</v>
      </c>
      <c r="E566" s="207">
        <v>0</v>
      </c>
      <c r="F566" s="207">
        <v>0</v>
      </c>
      <c r="G566" s="207">
        <v>0</v>
      </c>
      <c r="H566" s="207">
        <v>0</v>
      </c>
      <c r="I566" s="207">
        <v>0</v>
      </c>
      <c r="J566" s="207">
        <v>0</v>
      </c>
      <c r="K566" s="207">
        <v>0</v>
      </c>
      <c r="L566" s="207">
        <v>0</v>
      </c>
      <c r="M566" s="207">
        <v>0</v>
      </c>
      <c r="N566" s="207">
        <v>0</v>
      </c>
      <c r="O566" s="207">
        <v>0</v>
      </c>
      <c r="P566" s="207">
        <v>0</v>
      </c>
      <c r="Q566" s="207">
        <v>0</v>
      </c>
      <c r="R566" s="207">
        <v>0</v>
      </c>
      <c r="S566" s="207">
        <v>0</v>
      </c>
      <c r="T566" s="207">
        <v>0</v>
      </c>
      <c r="U566" s="207">
        <v>0</v>
      </c>
      <c r="V566" s="207">
        <v>0</v>
      </c>
      <c r="W566" s="207">
        <v>0</v>
      </c>
      <c r="X566" s="207">
        <v>0</v>
      </c>
      <c r="Y566" s="207">
        <v>0</v>
      </c>
      <c r="Z566" s="207">
        <v>0</v>
      </c>
      <c r="AA566" s="207">
        <v>0</v>
      </c>
      <c r="AB566" s="207">
        <v>0</v>
      </c>
      <c r="AC566" s="207">
        <v>0</v>
      </c>
      <c r="AD566" s="207">
        <v>0</v>
      </c>
      <c r="AE566" s="207">
        <v>0</v>
      </c>
      <c r="AF566" s="207">
        <v>0</v>
      </c>
      <c r="AG566" s="207">
        <v>0</v>
      </c>
      <c r="AH566" s="207">
        <v>0</v>
      </c>
      <c r="AI566" s="207">
        <v>0</v>
      </c>
      <c r="AJ566" s="208">
        <f t="shared" si="8"/>
        <v>0</v>
      </c>
      <c r="AM566" s="122"/>
    </row>
    <row r="567" spans="1:39" ht="20.100000000000001" hidden="1" customHeight="1" outlineLevel="2">
      <c r="A567" s="204">
        <v>1812</v>
      </c>
      <c r="B567" s="205" t="s">
        <v>1230</v>
      </c>
      <c r="C567" s="206" t="s">
        <v>14927</v>
      </c>
      <c r="D567" s="207">
        <v>0</v>
      </c>
      <c r="E567" s="207">
        <v>0</v>
      </c>
      <c r="F567" s="207">
        <v>0</v>
      </c>
      <c r="G567" s="207">
        <v>0</v>
      </c>
      <c r="H567" s="207">
        <v>0</v>
      </c>
      <c r="I567" s="207">
        <v>0</v>
      </c>
      <c r="J567" s="207">
        <v>0</v>
      </c>
      <c r="K567" s="207">
        <v>0</v>
      </c>
      <c r="L567" s="207">
        <v>0</v>
      </c>
      <c r="M567" s="207">
        <v>0</v>
      </c>
      <c r="N567" s="207">
        <v>0</v>
      </c>
      <c r="O567" s="207">
        <v>0</v>
      </c>
      <c r="P567" s="207">
        <v>0</v>
      </c>
      <c r="Q567" s="207">
        <v>0</v>
      </c>
      <c r="R567" s="207">
        <v>0</v>
      </c>
      <c r="S567" s="207">
        <v>0</v>
      </c>
      <c r="T567" s="207">
        <v>0</v>
      </c>
      <c r="U567" s="207">
        <v>0</v>
      </c>
      <c r="V567" s="207">
        <v>0</v>
      </c>
      <c r="W567" s="207">
        <v>0</v>
      </c>
      <c r="X567" s="207">
        <v>0</v>
      </c>
      <c r="Y567" s="207">
        <v>0</v>
      </c>
      <c r="Z567" s="207">
        <v>0</v>
      </c>
      <c r="AA567" s="207">
        <v>0</v>
      </c>
      <c r="AB567" s="207">
        <v>0</v>
      </c>
      <c r="AC567" s="207">
        <v>0</v>
      </c>
      <c r="AD567" s="207">
        <v>0</v>
      </c>
      <c r="AE567" s="207">
        <v>0</v>
      </c>
      <c r="AF567" s="207">
        <v>0</v>
      </c>
      <c r="AG567" s="207">
        <v>0</v>
      </c>
      <c r="AH567" s="207">
        <v>0</v>
      </c>
      <c r="AI567" s="207">
        <v>0</v>
      </c>
      <c r="AJ567" s="208">
        <f t="shared" si="8"/>
        <v>0</v>
      </c>
      <c r="AM567" s="122"/>
    </row>
    <row r="568" spans="1:39" ht="20.100000000000001" hidden="1" customHeight="1" outlineLevel="2">
      <c r="A568" s="204">
        <v>1813</v>
      </c>
      <c r="B568" s="205" t="s">
        <v>1231</v>
      </c>
      <c r="C568" s="206" t="s">
        <v>14927</v>
      </c>
      <c r="D568" s="207">
        <v>0</v>
      </c>
      <c r="E568" s="207">
        <v>0</v>
      </c>
      <c r="F568" s="207">
        <v>0</v>
      </c>
      <c r="G568" s="207">
        <v>0</v>
      </c>
      <c r="H568" s="207">
        <v>0</v>
      </c>
      <c r="I568" s="207">
        <v>0</v>
      </c>
      <c r="J568" s="207">
        <v>0</v>
      </c>
      <c r="K568" s="207">
        <v>0</v>
      </c>
      <c r="L568" s="207">
        <v>0</v>
      </c>
      <c r="M568" s="207">
        <v>0</v>
      </c>
      <c r="N568" s="207">
        <v>0</v>
      </c>
      <c r="O568" s="207">
        <v>0</v>
      </c>
      <c r="P568" s="207">
        <v>0</v>
      </c>
      <c r="Q568" s="207">
        <v>0</v>
      </c>
      <c r="R568" s="207">
        <v>0</v>
      </c>
      <c r="S568" s="207">
        <v>0</v>
      </c>
      <c r="T568" s="207">
        <v>0</v>
      </c>
      <c r="U568" s="207">
        <v>0</v>
      </c>
      <c r="V568" s="207">
        <v>0</v>
      </c>
      <c r="W568" s="207">
        <v>0</v>
      </c>
      <c r="X568" s="207">
        <v>0</v>
      </c>
      <c r="Y568" s="207">
        <v>0</v>
      </c>
      <c r="Z568" s="207">
        <v>0</v>
      </c>
      <c r="AA568" s="207">
        <v>0</v>
      </c>
      <c r="AB568" s="207">
        <v>0</v>
      </c>
      <c r="AC568" s="207">
        <v>0</v>
      </c>
      <c r="AD568" s="207">
        <v>0</v>
      </c>
      <c r="AE568" s="207">
        <v>0</v>
      </c>
      <c r="AF568" s="207">
        <v>0</v>
      </c>
      <c r="AG568" s="207">
        <v>0</v>
      </c>
      <c r="AH568" s="207">
        <v>0</v>
      </c>
      <c r="AI568" s="207">
        <v>0</v>
      </c>
      <c r="AJ568" s="208">
        <f t="shared" si="8"/>
        <v>0</v>
      </c>
      <c r="AM568" s="122"/>
    </row>
    <row r="569" spans="1:39" ht="20.100000000000001" hidden="1" customHeight="1" outlineLevel="2">
      <c r="A569" s="204">
        <v>1814</v>
      </c>
      <c r="B569" s="205" t="s">
        <v>1232</v>
      </c>
      <c r="C569" s="206" t="s">
        <v>14927</v>
      </c>
      <c r="D569" s="207">
        <v>0</v>
      </c>
      <c r="E569" s="207">
        <v>0</v>
      </c>
      <c r="F569" s="207">
        <v>0</v>
      </c>
      <c r="G569" s="207">
        <v>0</v>
      </c>
      <c r="H569" s="207">
        <v>0</v>
      </c>
      <c r="I569" s="207">
        <v>0</v>
      </c>
      <c r="J569" s="207">
        <v>0</v>
      </c>
      <c r="K569" s="207">
        <v>0</v>
      </c>
      <c r="L569" s="207">
        <v>0</v>
      </c>
      <c r="M569" s="207">
        <v>0</v>
      </c>
      <c r="N569" s="207">
        <v>0</v>
      </c>
      <c r="O569" s="207">
        <v>0</v>
      </c>
      <c r="P569" s="207">
        <v>0</v>
      </c>
      <c r="Q569" s="207">
        <v>0</v>
      </c>
      <c r="R569" s="207">
        <v>0</v>
      </c>
      <c r="S569" s="207">
        <v>0</v>
      </c>
      <c r="T569" s="207">
        <v>0</v>
      </c>
      <c r="U569" s="207">
        <v>0</v>
      </c>
      <c r="V569" s="207">
        <v>0</v>
      </c>
      <c r="W569" s="207">
        <v>0</v>
      </c>
      <c r="X569" s="207">
        <v>0</v>
      </c>
      <c r="Y569" s="207">
        <v>0</v>
      </c>
      <c r="Z569" s="207">
        <v>0</v>
      </c>
      <c r="AA569" s="207">
        <v>0</v>
      </c>
      <c r="AB569" s="207">
        <v>0</v>
      </c>
      <c r="AC569" s="207">
        <v>0</v>
      </c>
      <c r="AD569" s="207">
        <v>0</v>
      </c>
      <c r="AE569" s="207">
        <v>0</v>
      </c>
      <c r="AF569" s="207">
        <v>0</v>
      </c>
      <c r="AG569" s="207">
        <v>0</v>
      </c>
      <c r="AH569" s="207">
        <v>0</v>
      </c>
      <c r="AI569" s="207">
        <v>0</v>
      </c>
      <c r="AJ569" s="208">
        <f t="shared" si="8"/>
        <v>0</v>
      </c>
      <c r="AM569" s="122"/>
    </row>
    <row r="570" spans="1:39" ht="20.100000000000001" hidden="1" customHeight="1" outlineLevel="2">
      <c r="A570" s="204">
        <v>1815</v>
      </c>
      <c r="B570" s="205" t="s">
        <v>1214</v>
      </c>
      <c r="C570" s="206" t="s">
        <v>14927</v>
      </c>
      <c r="D570" s="207">
        <v>0</v>
      </c>
      <c r="E570" s="207">
        <v>0</v>
      </c>
      <c r="F570" s="207">
        <v>0</v>
      </c>
      <c r="G570" s="207">
        <v>0</v>
      </c>
      <c r="H570" s="207">
        <v>0</v>
      </c>
      <c r="I570" s="207">
        <v>0</v>
      </c>
      <c r="J570" s="207">
        <v>0</v>
      </c>
      <c r="K570" s="207">
        <v>0</v>
      </c>
      <c r="L570" s="207">
        <v>0</v>
      </c>
      <c r="M570" s="207">
        <v>0</v>
      </c>
      <c r="N570" s="207">
        <v>0</v>
      </c>
      <c r="O570" s="207">
        <v>0</v>
      </c>
      <c r="P570" s="207">
        <v>0</v>
      </c>
      <c r="Q570" s="207">
        <v>0</v>
      </c>
      <c r="R570" s="207">
        <v>0</v>
      </c>
      <c r="S570" s="207">
        <v>0</v>
      </c>
      <c r="T570" s="207">
        <v>0</v>
      </c>
      <c r="U570" s="207">
        <v>0</v>
      </c>
      <c r="V570" s="207">
        <v>0</v>
      </c>
      <c r="W570" s="207">
        <v>0</v>
      </c>
      <c r="X570" s="207">
        <v>0</v>
      </c>
      <c r="Y570" s="207">
        <v>0</v>
      </c>
      <c r="Z570" s="207">
        <v>0</v>
      </c>
      <c r="AA570" s="207">
        <v>0</v>
      </c>
      <c r="AB570" s="207">
        <v>0</v>
      </c>
      <c r="AC570" s="207">
        <v>0</v>
      </c>
      <c r="AD570" s="207">
        <v>0</v>
      </c>
      <c r="AE570" s="207">
        <v>0</v>
      </c>
      <c r="AF570" s="207">
        <v>0</v>
      </c>
      <c r="AG570" s="207">
        <v>0</v>
      </c>
      <c r="AH570" s="207">
        <v>0</v>
      </c>
      <c r="AI570" s="207">
        <v>0</v>
      </c>
      <c r="AJ570" s="208">
        <f t="shared" si="8"/>
        <v>0</v>
      </c>
      <c r="AM570" s="122"/>
    </row>
    <row r="571" spans="1:39" ht="20.100000000000001" hidden="1" customHeight="1" outlineLevel="2">
      <c r="A571" s="204">
        <v>1816</v>
      </c>
      <c r="B571" s="205" t="s">
        <v>1233</v>
      </c>
      <c r="C571" s="206" t="s">
        <v>14927</v>
      </c>
      <c r="D571" s="207">
        <v>0</v>
      </c>
      <c r="E571" s="207">
        <v>0</v>
      </c>
      <c r="F571" s="207">
        <v>0</v>
      </c>
      <c r="G571" s="207">
        <v>0</v>
      </c>
      <c r="H571" s="207">
        <v>0</v>
      </c>
      <c r="I571" s="207">
        <v>0</v>
      </c>
      <c r="J571" s="207">
        <v>0</v>
      </c>
      <c r="K571" s="207">
        <v>0</v>
      </c>
      <c r="L571" s="207">
        <v>0</v>
      </c>
      <c r="M571" s="207">
        <v>0</v>
      </c>
      <c r="N571" s="207">
        <v>0</v>
      </c>
      <c r="O571" s="207">
        <v>0</v>
      </c>
      <c r="P571" s="207">
        <v>0</v>
      </c>
      <c r="Q571" s="207">
        <v>0</v>
      </c>
      <c r="R571" s="207">
        <v>0</v>
      </c>
      <c r="S571" s="207">
        <v>0</v>
      </c>
      <c r="T571" s="207">
        <v>0</v>
      </c>
      <c r="U571" s="207">
        <v>0</v>
      </c>
      <c r="V571" s="207">
        <v>0</v>
      </c>
      <c r="W571" s="207">
        <v>0</v>
      </c>
      <c r="X571" s="207">
        <v>0</v>
      </c>
      <c r="Y571" s="207">
        <v>0</v>
      </c>
      <c r="Z571" s="207">
        <v>0</v>
      </c>
      <c r="AA571" s="207">
        <v>0</v>
      </c>
      <c r="AB571" s="207">
        <v>0</v>
      </c>
      <c r="AC571" s="207">
        <v>0</v>
      </c>
      <c r="AD571" s="207">
        <v>0</v>
      </c>
      <c r="AE571" s="207">
        <v>0</v>
      </c>
      <c r="AF571" s="207">
        <v>0</v>
      </c>
      <c r="AG571" s="207">
        <v>0</v>
      </c>
      <c r="AH571" s="207">
        <v>0</v>
      </c>
      <c r="AI571" s="207">
        <v>0</v>
      </c>
      <c r="AJ571" s="208">
        <f t="shared" si="8"/>
        <v>0</v>
      </c>
      <c r="AM571" s="122"/>
    </row>
    <row r="572" spans="1:39" ht="20.100000000000001" hidden="1" customHeight="1" outlineLevel="2">
      <c r="A572" s="204">
        <v>1817</v>
      </c>
      <c r="B572" s="205" t="s">
        <v>1234</v>
      </c>
      <c r="C572" s="206" t="s">
        <v>14927</v>
      </c>
      <c r="D572" s="207">
        <v>0</v>
      </c>
      <c r="E572" s="207">
        <v>0</v>
      </c>
      <c r="F572" s="207">
        <v>0</v>
      </c>
      <c r="G572" s="207">
        <v>0</v>
      </c>
      <c r="H572" s="207">
        <v>0</v>
      </c>
      <c r="I572" s="207">
        <v>0</v>
      </c>
      <c r="J572" s="207">
        <v>0</v>
      </c>
      <c r="K572" s="207">
        <v>0</v>
      </c>
      <c r="L572" s="207">
        <v>0</v>
      </c>
      <c r="M572" s="207">
        <v>0</v>
      </c>
      <c r="N572" s="207">
        <v>0</v>
      </c>
      <c r="O572" s="207">
        <v>0</v>
      </c>
      <c r="P572" s="207">
        <v>0</v>
      </c>
      <c r="Q572" s="207">
        <v>0</v>
      </c>
      <c r="R572" s="207">
        <v>0</v>
      </c>
      <c r="S572" s="207">
        <v>0</v>
      </c>
      <c r="T572" s="207">
        <v>0</v>
      </c>
      <c r="U572" s="207">
        <v>0</v>
      </c>
      <c r="V572" s="207">
        <v>0</v>
      </c>
      <c r="W572" s="207">
        <v>0</v>
      </c>
      <c r="X572" s="207">
        <v>0</v>
      </c>
      <c r="Y572" s="207">
        <v>0</v>
      </c>
      <c r="Z572" s="207">
        <v>0</v>
      </c>
      <c r="AA572" s="207">
        <v>0</v>
      </c>
      <c r="AB572" s="207">
        <v>0</v>
      </c>
      <c r="AC572" s="207">
        <v>0</v>
      </c>
      <c r="AD572" s="207">
        <v>0</v>
      </c>
      <c r="AE572" s="207">
        <v>0</v>
      </c>
      <c r="AF572" s="207">
        <v>0</v>
      </c>
      <c r="AG572" s="207">
        <v>0</v>
      </c>
      <c r="AH572" s="207">
        <v>0</v>
      </c>
      <c r="AI572" s="207">
        <v>0</v>
      </c>
      <c r="AJ572" s="208">
        <f t="shared" si="8"/>
        <v>0</v>
      </c>
      <c r="AM572" s="122"/>
    </row>
    <row r="573" spans="1:39" ht="20.100000000000001" hidden="1" customHeight="1" outlineLevel="2">
      <c r="A573" s="204">
        <v>1818</v>
      </c>
      <c r="B573" s="205" t="s">
        <v>1235</v>
      </c>
      <c r="C573" s="206" t="s">
        <v>14927</v>
      </c>
      <c r="D573" s="207">
        <v>0</v>
      </c>
      <c r="E573" s="207">
        <v>0</v>
      </c>
      <c r="F573" s="207">
        <v>0</v>
      </c>
      <c r="G573" s="207">
        <v>0</v>
      </c>
      <c r="H573" s="207">
        <v>0</v>
      </c>
      <c r="I573" s="207">
        <v>0</v>
      </c>
      <c r="J573" s="207">
        <v>0</v>
      </c>
      <c r="K573" s="207">
        <v>0</v>
      </c>
      <c r="L573" s="207">
        <v>0</v>
      </c>
      <c r="M573" s="207">
        <v>0</v>
      </c>
      <c r="N573" s="207">
        <v>0</v>
      </c>
      <c r="O573" s="207">
        <v>0</v>
      </c>
      <c r="P573" s="207">
        <v>0</v>
      </c>
      <c r="Q573" s="207">
        <v>0</v>
      </c>
      <c r="R573" s="207">
        <v>0</v>
      </c>
      <c r="S573" s="207">
        <v>0</v>
      </c>
      <c r="T573" s="207">
        <v>0</v>
      </c>
      <c r="U573" s="207">
        <v>0</v>
      </c>
      <c r="V573" s="207">
        <v>0</v>
      </c>
      <c r="W573" s="207">
        <v>0</v>
      </c>
      <c r="X573" s="207">
        <v>0</v>
      </c>
      <c r="Y573" s="207">
        <v>0</v>
      </c>
      <c r="Z573" s="207">
        <v>0</v>
      </c>
      <c r="AA573" s="207">
        <v>0</v>
      </c>
      <c r="AB573" s="207">
        <v>0</v>
      </c>
      <c r="AC573" s="207">
        <v>0</v>
      </c>
      <c r="AD573" s="207">
        <v>0</v>
      </c>
      <c r="AE573" s="207">
        <v>0</v>
      </c>
      <c r="AF573" s="207">
        <v>0</v>
      </c>
      <c r="AG573" s="207">
        <v>0</v>
      </c>
      <c r="AH573" s="207">
        <v>0</v>
      </c>
      <c r="AI573" s="207">
        <v>0</v>
      </c>
      <c r="AJ573" s="208">
        <f t="shared" si="8"/>
        <v>0</v>
      </c>
      <c r="AM573" s="122"/>
    </row>
    <row r="574" spans="1:39" ht="20.100000000000001" hidden="1" customHeight="1" outlineLevel="2">
      <c r="A574" s="204">
        <v>1819</v>
      </c>
      <c r="B574" s="205" t="s">
        <v>1236</v>
      </c>
      <c r="C574" s="206" t="s">
        <v>14927</v>
      </c>
      <c r="D574" s="207">
        <v>0</v>
      </c>
      <c r="E574" s="207">
        <v>0</v>
      </c>
      <c r="F574" s="207">
        <v>0</v>
      </c>
      <c r="G574" s="207">
        <v>0</v>
      </c>
      <c r="H574" s="207">
        <v>0</v>
      </c>
      <c r="I574" s="207">
        <v>0</v>
      </c>
      <c r="J574" s="207">
        <v>0</v>
      </c>
      <c r="K574" s="207">
        <v>0</v>
      </c>
      <c r="L574" s="207">
        <v>0</v>
      </c>
      <c r="M574" s="207">
        <v>0</v>
      </c>
      <c r="N574" s="207">
        <v>0</v>
      </c>
      <c r="O574" s="207">
        <v>0</v>
      </c>
      <c r="P574" s="207">
        <v>0</v>
      </c>
      <c r="Q574" s="207">
        <v>0</v>
      </c>
      <c r="R574" s="207">
        <v>0</v>
      </c>
      <c r="S574" s="207">
        <v>0</v>
      </c>
      <c r="T574" s="207">
        <v>0</v>
      </c>
      <c r="U574" s="207">
        <v>0</v>
      </c>
      <c r="V574" s="207">
        <v>0</v>
      </c>
      <c r="W574" s="207">
        <v>0</v>
      </c>
      <c r="X574" s="207">
        <v>0</v>
      </c>
      <c r="Y574" s="207">
        <v>0</v>
      </c>
      <c r="Z574" s="207">
        <v>0</v>
      </c>
      <c r="AA574" s="207">
        <v>0</v>
      </c>
      <c r="AB574" s="207">
        <v>0</v>
      </c>
      <c r="AC574" s="207">
        <v>0</v>
      </c>
      <c r="AD574" s="207">
        <v>0</v>
      </c>
      <c r="AE574" s="207">
        <v>0</v>
      </c>
      <c r="AF574" s="207">
        <v>0</v>
      </c>
      <c r="AG574" s="207">
        <v>0</v>
      </c>
      <c r="AH574" s="207">
        <v>0</v>
      </c>
      <c r="AI574" s="207">
        <v>0</v>
      </c>
      <c r="AJ574" s="208">
        <f t="shared" si="8"/>
        <v>0</v>
      </c>
      <c r="AM574" s="122"/>
    </row>
    <row r="575" spans="1:39" ht="20.100000000000001" hidden="1" customHeight="1" outlineLevel="2">
      <c r="A575" s="204">
        <v>1820</v>
      </c>
      <c r="B575" s="205" t="s">
        <v>1237</v>
      </c>
      <c r="C575" s="206" t="s">
        <v>14927</v>
      </c>
      <c r="D575" s="207">
        <v>0</v>
      </c>
      <c r="E575" s="207">
        <v>0</v>
      </c>
      <c r="F575" s="207">
        <v>0</v>
      </c>
      <c r="G575" s="207">
        <v>0</v>
      </c>
      <c r="H575" s="207">
        <v>0</v>
      </c>
      <c r="I575" s="207">
        <v>0</v>
      </c>
      <c r="J575" s="207">
        <v>0</v>
      </c>
      <c r="K575" s="207">
        <v>0</v>
      </c>
      <c r="L575" s="207">
        <v>0</v>
      </c>
      <c r="M575" s="207">
        <v>0</v>
      </c>
      <c r="N575" s="207">
        <v>0</v>
      </c>
      <c r="O575" s="207">
        <v>0</v>
      </c>
      <c r="P575" s="207">
        <v>0</v>
      </c>
      <c r="Q575" s="207">
        <v>0</v>
      </c>
      <c r="R575" s="207">
        <v>0</v>
      </c>
      <c r="S575" s="207">
        <v>0</v>
      </c>
      <c r="T575" s="207">
        <v>0</v>
      </c>
      <c r="U575" s="207">
        <v>0</v>
      </c>
      <c r="V575" s="207">
        <v>0</v>
      </c>
      <c r="W575" s="207">
        <v>0</v>
      </c>
      <c r="X575" s="207">
        <v>0</v>
      </c>
      <c r="Y575" s="207">
        <v>0</v>
      </c>
      <c r="Z575" s="207">
        <v>0</v>
      </c>
      <c r="AA575" s="207">
        <v>0</v>
      </c>
      <c r="AB575" s="207">
        <v>0</v>
      </c>
      <c r="AC575" s="207">
        <v>0</v>
      </c>
      <c r="AD575" s="207">
        <v>0</v>
      </c>
      <c r="AE575" s="207">
        <v>0</v>
      </c>
      <c r="AF575" s="207">
        <v>0</v>
      </c>
      <c r="AG575" s="207">
        <v>0</v>
      </c>
      <c r="AH575" s="207">
        <v>0</v>
      </c>
      <c r="AI575" s="207">
        <v>0</v>
      </c>
      <c r="AJ575" s="208">
        <f t="shared" si="8"/>
        <v>0</v>
      </c>
      <c r="AM575" s="122"/>
    </row>
    <row r="576" spans="1:39" ht="20.100000000000001" hidden="1" customHeight="1" outlineLevel="2">
      <c r="A576" s="204">
        <v>1901</v>
      </c>
      <c r="B576" s="205" t="s">
        <v>1238</v>
      </c>
      <c r="C576" s="206" t="s">
        <v>14927</v>
      </c>
      <c r="D576" s="207">
        <v>0</v>
      </c>
      <c r="E576" s="207">
        <v>0</v>
      </c>
      <c r="F576" s="207">
        <v>0</v>
      </c>
      <c r="G576" s="207">
        <v>0</v>
      </c>
      <c r="H576" s="207">
        <v>0</v>
      </c>
      <c r="I576" s="207">
        <v>0</v>
      </c>
      <c r="J576" s="207">
        <v>0</v>
      </c>
      <c r="K576" s="207">
        <v>0</v>
      </c>
      <c r="L576" s="207">
        <v>0</v>
      </c>
      <c r="M576" s="207">
        <v>0</v>
      </c>
      <c r="N576" s="207">
        <v>0</v>
      </c>
      <c r="O576" s="207">
        <v>0</v>
      </c>
      <c r="P576" s="207">
        <v>0</v>
      </c>
      <c r="Q576" s="207">
        <v>0</v>
      </c>
      <c r="R576" s="207">
        <v>0</v>
      </c>
      <c r="S576" s="207">
        <v>0</v>
      </c>
      <c r="T576" s="207">
        <v>0</v>
      </c>
      <c r="U576" s="207">
        <v>0</v>
      </c>
      <c r="V576" s="207">
        <v>0</v>
      </c>
      <c r="W576" s="207">
        <v>0</v>
      </c>
      <c r="X576" s="207">
        <v>0</v>
      </c>
      <c r="Y576" s="207">
        <v>0</v>
      </c>
      <c r="Z576" s="207">
        <v>0</v>
      </c>
      <c r="AA576" s="207">
        <v>0</v>
      </c>
      <c r="AB576" s="207">
        <v>0</v>
      </c>
      <c r="AC576" s="207">
        <v>0</v>
      </c>
      <c r="AD576" s="207">
        <v>0</v>
      </c>
      <c r="AE576" s="207">
        <v>0</v>
      </c>
      <c r="AF576" s="207">
        <v>0</v>
      </c>
      <c r="AG576" s="207">
        <v>0</v>
      </c>
      <c r="AH576" s="207">
        <v>0</v>
      </c>
      <c r="AI576" s="207">
        <v>0</v>
      </c>
      <c r="AJ576" s="208">
        <f t="shared" si="8"/>
        <v>0</v>
      </c>
      <c r="AM576" s="122"/>
    </row>
    <row r="577" spans="1:39" ht="20.100000000000001" hidden="1" customHeight="1" outlineLevel="2">
      <c r="A577" s="204">
        <v>1902</v>
      </c>
      <c r="B577" s="205" t="s">
        <v>1239</v>
      </c>
      <c r="C577" s="206" t="s">
        <v>14927</v>
      </c>
      <c r="D577" s="207">
        <v>0</v>
      </c>
      <c r="E577" s="207">
        <v>0</v>
      </c>
      <c r="F577" s="207">
        <v>0</v>
      </c>
      <c r="G577" s="207">
        <v>0</v>
      </c>
      <c r="H577" s="207">
        <v>0</v>
      </c>
      <c r="I577" s="207">
        <v>0</v>
      </c>
      <c r="J577" s="207">
        <v>0</v>
      </c>
      <c r="K577" s="207">
        <v>0</v>
      </c>
      <c r="L577" s="207">
        <v>0</v>
      </c>
      <c r="M577" s="207">
        <v>0</v>
      </c>
      <c r="N577" s="207">
        <v>0</v>
      </c>
      <c r="O577" s="207">
        <v>0</v>
      </c>
      <c r="P577" s="207">
        <v>0</v>
      </c>
      <c r="Q577" s="207">
        <v>0</v>
      </c>
      <c r="R577" s="207">
        <v>0</v>
      </c>
      <c r="S577" s="207">
        <v>0</v>
      </c>
      <c r="T577" s="207">
        <v>0</v>
      </c>
      <c r="U577" s="207">
        <v>0</v>
      </c>
      <c r="V577" s="207">
        <v>0</v>
      </c>
      <c r="W577" s="207">
        <v>0</v>
      </c>
      <c r="X577" s="207">
        <v>0</v>
      </c>
      <c r="Y577" s="207">
        <v>0</v>
      </c>
      <c r="Z577" s="207">
        <v>0</v>
      </c>
      <c r="AA577" s="207">
        <v>0</v>
      </c>
      <c r="AB577" s="207">
        <v>0</v>
      </c>
      <c r="AC577" s="207">
        <v>0</v>
      </c>
      <c r="AD577" s="207">
        <v>0</v>
      </c>
      <c r="AE577" s="207">
        <v>0</v>
      </c>
      <c r="AF577" s="207">
        <v>0</v>
      </c>
      <c r="AG577" s="207">
        <v>0</v>
      </c>
      <c r="AH577" s="207">
        <v>0</v>
      </c>
      <c r="AI577" s="207">
        <v>0</v>
      </c>
      <c r="AJ577" s="208">
        <f t="shared" si="8"/>
        <v>0</v>
      </c>
      <c r="AM577" s="122"/>
    </row>
    <row r="578" spans="1:39" ht="20.100000000000001" hidden="1" customHeight="1" outlineLevel="2">
      <c r="A578" s="204">
        <v>1903</v>
      </c>
      <c r="B578" s="205" t="s">
        <v>1240</v>
      </c>
      <c r="C578" s="206" t="s">
        <v>14927</v>
      </c>
      <c r="D578" s="207">
        <v>0</v>
      </c>
      <c r="E578" s="207">
        <v>0</v>
      </c>
      <c r="F578" s="207">
        <v>0</v>
      </c>
      <c r="G578" s="207">
        <v>0</v>
      </c>
      <c r="H578" s="207">
        <v>0</v>
      </c>
      <c r="I578" s="207">
        <v>0</v>
      </c>
      <c r="J578" s="207">
        <v>0</v>
      </c>
      <c r="K578" s="207">
        <v>0</v>
      </c>
      <c r="L578" s="207">
        <v>0</v>
      </c>
      <c r="M578" s="207">
        <v>0</v>
      </c>
      <c r="N578" s="207">
        <v>0</v>
      </c>
      <c r="O578" s="207">
        <v>0</v>
      </c>
      <c r="P578" s="207">
        <v>0</v>
      </c>
      <c r="Q578" s="207">
        <v>0</v>
      </c>
      <c r="R578" s="207">
        <v>0</v>
      </c>
      <c r="S578" s="207">
        <v>0</v>
      </c>
      <c r="T578" s="207">
        <v>0</v>
      </c>
      <c r="U578" s="207">
        <v>0</v>
      </c>
      <c r="V578" s="207">
        <v>0</v>
      </c>
      <c r="W578" s="207">
        <v>0</v>
      </c>
      <c r="X578" s="207">
        <v>0</v>
      </c>
      <c r="Y578" s="207">
        <v>0</v>
      </c>
      <c r="Z578" s="207">
        <v>0</v>
      </c>
      <c r="AA578" s="207">
        <v>0</v>
      </c>
      <c r="AB578" s="207">
        <v>0</v>
      </c>
      <c r="AC578" s="207">
        <v>0</v>
      </c>
      <c r="AD578" s="207">
        <v>0</v>
      </c>
      <c r="AE578" s="207">
        <v>0</v>
      </c>
      <c r="AF578" s="207">
        <v>0</v>
      </c>
      <c r="AG578" s="207">
        <v>0</v>
      </c>
      <c r="AH578" s="207">
        <v>0</v>
      </c>
      <c r="AI578" s="207">
        <v>0</v>
      </c>
      <c r="AJ578" s="208">
        <f t="shared" si="8"/>
        <v>0</v>
      </c>
      <c r="AM578" s="122"/>
    </row>
    <row r="579" spans="1:39" ht="20.100000000000001" hidden="1" customHeight="1" outlineLevel="2">
      <c r="A579" s="204">
        <v>1904</v>
      </c>
      <c r="B579" s="205" t="s">
        <v>1241</v>
      </c>
      <c r="C579" s="206" t="s">
        <v>14927</v>
      </c>
      <c r="D579" s="207">
        <v>0</v>
      </c>
      <c r="E579" s="207">
        <v>0</v>
      </c>
      <c r="F579" s="207">
        <v>0</v>
      </c>
      <c r="G579" s="207">
        <v>0</v>
      </c>
      <c r="H579" s="207">
        <v>0</v>
      </c>
      <c r="I579" s="207">
        <v>0</v>
      </c>
      <c r="J579" s="207">
        <v>0</v>
      </c>
      <c r="K579" s="207">
        <v>0</v>
      </c>
      <c r="L579" s="207">
        <v>0</v>
      </c>
      <c r="M579" s="207">
        <v>0</v>
      </c>
      <c r="N579" s="207">
        <v>0</v>
      </c>
      <c r="O579" s="207">
        <v>0</v>
      </c>
      <c r="P579" s="207">
        <v>0</v>
      </c>
      <c r="Q579" s="207">
        <v>0</v>
      </c>
      <c r="R579" s="207">
        <v>0</v>
      </c>
      <c r="S579" s="207">
        <v>0</v>
      </c>
      <c r="T579" s="207">
        <v>0</v>
      </c>
      <c r="U579" s="207">
        <v>0</v>
      </c>
      <c r="V579" s="207">
        <v>0</v>
      </c>
      <c r="W579" s="207">
        <v>0</v>
      </c>
      <c r="X579" s="207">
        <v>0</v>
      </c>
      <c r="Y579" s="207">
        <v>0</v>
      </c>
      <c r="Z579" s="207">
        <v>0</v>
      </c>
      <c r="AA579" s="207">
        <v>0</v>
      </c>
      <c r="AB579" s="207">
        <v>0</v>
      </c>
      <c r="AC579" s="207">
        <v>0</v>
      </c>
      <c r="AD579" s="207">
        <v>0</v>
      </c>
      <c r="AE579" s="207">
        <v>0</v>
      </c>
      <c r="AF579" s="207">
        <v>0</v>
      </c>
      <c r="AG579" s="207">
        <v>0</v>
      </c>
      <c r="AH579" s="207">
        <v>0</v>
      </c>
      <c r="AI579" s="207">
        <v>0</v>
      </c>
      <c r="AJ579" s="208">
        <f t="shared" si="8"/>
        <v>0</v>
      </c>
      <c r="AM579" s="122"/>
    </row>
    <row r="580" spans="1:39" ht="20.100000000000001" hidden="1" customHeight="1" outlineLevel="2">
      <c r="A580" s="204">
        <v>1905</v>
      </c>
      <c r="B580" s="205" t="s">
        <v>1242</v>
      </c>
      <c r="C580" s="206" t="s">
        <v>14927</v>
      </c>
      <c r="D580" s="207">
        <v>0</v>
      </c>
      <c r="E580" s="207">
        <v>0</v>
      </c>
      <c r="F580" s="207">
        <v>0</v>
      </c>
      <c r="G580" s="207">
        <v>0</v>
      </c>
      <c r="H580" s="207">
        <v>0</v>
      </c>
      <c r="I580" s="207">
        <v>0</v>
      </c>
      <c r="J580" s="207">
        <v>0</v>
      </c>
      <c r="K580" s="207">
        <v>0</v>
      </c>
      <c r="L580" s="207">
        <v>0</v>
      </c>
      <c r="M580" s="207">
        <v>0</v>
      </c>
      <c r="N580" s="207">
        <v>0</v>
      </c>
      <c r="O580" s="207">
        <v>0</v>
      </c>
      <c r="P580" s="207">
        <v>0</v>
      </c>
      <c r="Q580" s="207">
        <v>0</v>
      </c>
      <c r="R580" s="207">
        <v>0</v>
      </c>
      <c r="S580" s="207">
        <v>0</v>
      </c>
      <c r="T580" s="207">
        <v>0</v>
      </c>
      <c r="U580" s="207">
        <v>0</v>
      </c>
      <c r="V580" s="207">
        <v>0</v>
      </c>
      <c r="W580" s="207">
        <v>0</v>
      </c>
      <c r="X580" s="207">
        <v>0</v>
      </c>
      <c r="Y580" s="207">
        <v>0</v>
      </c>
      <c r="Z580" s="207">
        <v>0</v>
      </c>
      <c r="AA580" s="207">
        <v>0</v>
      </c>
      <c r="AB580" s="207">
        <v>0</v>
      </c>
      <c r="AC580" s="207">
        <v>0</v>
      </c>
      <c r="AD580" s="207">
        <v>0</v>
      </c>
      <c r="AE580" s="207">
        <v>0</v>
      </c>
      <c r="AF580" s="207">
        <v>0</v>
      </c>
      <c r="AG580" s="207">
        <v>0</v>
      </c>
      <c r="AH580" s="207">
        <v>0</v>
      </c>
      <c r="AI580" s="207">
        <v>0</v>
      </c>
      <c r="AJ580" s="208">
        <f t="shared" si="8"/>
        <v>0</v>
      </c>
      <c r="AM580" s="122"/>
    </row>
    <row r="581" spans="1:39" ht="20.100000000000001" hidden="1" customHeight="1" outlineLevel="2">
      <c r="A581" s="204">
        <v>1906</v>
      </c>
      <c r="B581" s="205" t="s">
        <v>1218</v>
      </c>
      <c r="C581" s="206" t="s">
        <v>14927</v>
      </c>
      <c r="D581" s="207">
        <v>0</v>
      </c>
      <c r="E581" s="207">
        <v>0</v>
      </c>
      <c r="F581" s="207">
        <v>0</v>
      </c>
      <c r="G581" s="207">
        <v>0</v>
      </c>
      <c r="H581" s="207">
        <v>0</v>
      </c>
      <c r="I581" s="207">
        <v>0</v>
      </c>
      <c r="J581" s="207">
        <v>0</v>
      </c>
      <c r="K581" s="207">
        <v>0</v>
      </c>
      <c r="L581" s="207">
        <v>0</v>
      </c>
      <c r="M581" s="207">
        <v>0</v>
      </c>
      <c r="N581" s="207">
        <v>0</v>
      </c>
      <c r="O581" s="207">
        <v>0</v>
      </c>
      <c r="P581" s="207">
        <v>0</v>
      </c>
      <c r="Q581" s="207">
        <v>0</v>
      </c>
      <c r="R581" s="207">
        <v>0</v>
      </c>
      <c r="S581" s="207">
        <v>0</v>
      </c>
      <c r="T581" s="207">
        <v>0</v>
      </c>
      <c r="U581" s="207">
        <v>0</v>
      </c>
      <c r="V581" s="207">
        <v>0</v>
      </c>
      <c r="W581" s="207">
        <v>0</v>
      </c>
      <c r="X581" s="207">
        <v>0</v>
      </c>
      <c r="Y581" s="207">
        <v>0</v>
      </c>
      <c r="Z581" s="207">
        <v>0</v>
      </c>
      <c r="AA581" s="207">
        <v>0</v>
      </c>
      <c r="AB581" s="207">
        <v>0</v>
      </c>
      <c r="AC581" s="207">
        <v>0</v>
      </c>
      <c r="AD581" s="207">
        <v>0</v>
      </c>
      <c r="AE581" s="207">
        <v>0</v>
      </c>
      <c r="AF581" s="207">
        <v>0</v>
      </c>
      <c r="AG581" s="207">
        <v>0</v>
      </c>
      <c r="AH581" s="207">
        <v>0</v>
      </c>
      <c r="AI581" s="207">
        <v>0</v>
      </c>
      <c r="AJ581" s="208">
        <f t="shared" si="8"/>
        <v>0</v>
      </c>
      <c r="AM581" s="122"/>
    </row>
    <row r="582" spans="1:39" ht="20.100000000000001" hidden="1" customHeight="1" outlineLevel="2">
      <c r="A582" s="204">
        <v>1907</v>
      </c>
      <c r="B582" s="205" t="s">
        <v>1243</v>
      </c>
      <c r="C582" s="206" t="s">
        <v>14927</v>
      </c>
      <c r="D582" s="207">
        <v>0</v>
      </c>
      <c r="E582" s="207">
        <v>0</v>
      </c>
      <c r="F582" s="207">
        <v>0</v>
      </c>
      <c r="G582" s="207">
        <v>0</v>
      </c>
      <c r="H582" s="207">
        <v>0</v>
      </c>
      <c r="I582" s="207">
        <v>0</v>
      </c>
      <c r="J582" s="207">
        <v>0</v>
      </c>
      <c r="K582" s="207">
        <v>0</v>
      </c>
      <c r="L582" s="207">
        <v>0</v>
      </c>
      <c r="M582" s="207">
        <v>0</v>
      </c>
      <c r="N582" s="207">
        <v>0</v>
      </c>
      <c r="O582" s="207">
        <v>0</v>
      </c>
      <c r="P582" s="207">
        <v>0</v>
      </c>
      <c r="Q582" s="207">
        <v>0</v>
      </c>
      <c r="R582" s="207">
        <v>0</v>
      </c>
      <c r="S582" s="207">
        <v>0</v>
      </c>
      <c r="T582" s="207">
        <v>0</v>
      </c>
      <c r="U582" s="207">
        <v>0</v>
      </c>
      <c r="V582" s="207">
        <v>0</v>
      </c>
      <c r="W582" s="207">
        <v>0</v>
      </c>
      <c r="X582" s="207">
        <v>0</v>
      </c>
      <c r="Y582" s="207">
        <v>0</v>
      </c>
      <c r="Z582" s="207">
        <v>0</v>
      </c>
      <c r="AA582" s="207">
        <v>0</v>
      </c>
      <c r="AB582" s="207">
        <v>0</v>
      </c>
      <c r="AC582" s="207">
        <v>0</v>
      </c>
      <c r="AD582" s="207">
        <v>0</v>
      </c>
      <c r="AE582" s="207">
        <v>0</v>
      </c>
      <c r="AF582" s="207">
        <v>0</v>
      </c>
      <c r="AG582" s="207">
        <v>0</v>
      </c>
      <c r="AH582" s="207">
        <v>0</v>
      </c>
      <c r="AI582" s="207">
        <v>0</v>
      </c>
      <c r="AJ582" s="208">
        <f t="shared" si="8"/>
        <v>0</v>
      </c>
      <c r="AM582" s="122"/>
    </row>
    <row r="583" spans="1:39" ht="20.100000000000001" hidden="1" customHeight="1" outlineLevel="2">
      <c r="A583" s="204">
        <v>1908</v>
      </c>
      <c r="B583" s="205" t="s">
        <v>1244</v>
      </c>
      <c r="C583" s="206" t="s">
        <v>14927</v>
      </c>
      <c r="D583" s="207">
        <v>0</v>
      </c>
      <c r="E583" s="207">
        <v>0</v>
      </c>
      <c r="F583" s="207">
        <v>0</v>
      </c>
      <c r="G583" s="207">
        <v>0</v>
      </c>
      <c r="H583" s="207">
        <v>0</v>
      </c>
      <c r="I583" s="207">
        <v>0</v>
      </c>
      <c r="J583" s="207">
        <v>0</v>
      </c>
      <c r="K583" s="207">
        <v>0</v>
      </c>
      <c r="L583" s="207">
        <v>0</v>
      </c>
      <c r="M583" s="207">
        <v>0</v>
      </c>
      <c r="N583" s="207">
        <v>0</v>
      </c>
      <c r="O583" s="207">
        <v>0</v>
      </c>
      <c r="P583" s="207">
        <v>0</v>
      </c>
      <c r="Q583" s="207">
        <v>0</v>
      </c>
      <c r="R583" s="207">
        <v>0</v>
      </c>
      <c r="S583" s="207">
        <v>0</v>
      </c>
      <c r="T583" s="207">
        <v>0</v>
      </c>
      <c r="U583" s="207">
        <v>0</v>
      </c>
      <c r="V583" s="207">
        <v>0</v>
      </c>
      <c r="W583" s="207">
        <v>0</v>
      </c>
      <c r="X583" s="207">
        <v>0</v>
      </c>
      <c r="Y583" s="207">
        <v>0</v>
      </c>
      <c r="Z583" s="207">
        <v>0</v>
      </c>
      <c r="AA583" s="207">
        <v>0</v>
      </c>
      <c r="AB583" s="207">
        <v>0</v>
      </c>
      <c r="AC583" s="207">
        <v>0</v>
      </c>
      <c r="AD583" s="207">
        <v>0</v>
      </c>
      <c r="AE583" s="207">
        <v>0</v>
      </c>
      <c r="AF583" s="207">
        <v>0</v>
      </c>
      <c r="AG583" s="207">
        <v>0</v>
      </c>
      <c r="AH583" s="207">
        <v>0</v>
      </c>
      <c r="AI583" s="207">
        <v>0</v>
      </c>
      <c r="AJ583" s="208">
        <f t="shared" si="8"/>
        <v>0</v>
      </c>
      <c r="AM583" s="122"/>
    </row>
    <row r="584" spans="1:39" ht="20.100000000000001" hidden="1" customHeight="1" outlineLevel="2">
      <c r="A584" s="204">
        <v>1909</v>
      </c>
      <c r="B584" s="205" t="s">
        <v>1163</v>
      </c>
      <c r="C584" s="206" t="s">
        <v>14927</v>
      </c>
      <c r="D584" s="207">
        <v>0</v>
      </c>
      <c r="E584" s="207">
        <v>0</v>
      </c>
      <c r="F584" s="207">
        <v>0</v>
      </c>
      <c r="G584" s="207">
        <v>0</v>
      </c>
      <c r="H584" s="207">
        <v>0</v>
      </c>
      <c r="I584" s="207">
        <v>0</v>
      </c>
      <c r="J584" s="207">
        <v>0</v>
      </c>
      <c r="K584" s="207">
        <v>0</v>
      </c>
      <c r="L584" s="207">
        <v>0</v>
      </c>
      <c r="M584" s="207">
        <v>0</v>
      </c>
      <c r="N584" s="207">
        <v>0</v>
      </c>
      <c r="O584" s="207">
        <v>0</v>
      </c>
      <c r="P584" s="207">
        <v>0</v>
      </c>
      <c r="Q584" s="207">
        <v>0</v>
      </c>
      <c r="R584" s="207">
        <v>0</v>
      </c>
      <c r="S584" s="207">
        <v>0</v>
      </c>
      <c r="T584" s="207">
        <v>0</v>
      </c>
      <c r="U584" s="207">
        <v>0</v>
      </c>
      <c r="V584" s="207">
        <v>0</v>
      </c>
      <c r="W584" s="207">
        <v>0</v>
      </c>
      <c r="X584" s="207">
        <v>0</v>
      </c>
      <c r="Y584" s="207">
        <v>0</v>
      </c>
      <c r="Z584" s="207">
        <v>0</v>
      </c>
      <c r="AA584" s="207">
        <v>0</v>
      </c>
      <c r="AB584" s="207">
        <v>0</v>
      </c>
      <c r="AC584" s="207">
        <v>0</v>
      </c>
      <c r="AD584" s="207">
        <v>0</v>
      </c>
      <c r="AE584" s="207">
        <v>0</v>
      </c>
      <c r="AF584" s="207">
        <v>0</v>
      </c>
      <c r="AG584" s="207">
        <v>0</v>
      </c>
      <c r="AH584" s="207">
        <v>0</v>
      </c>
      <c r="AI584" s="207">
        <v>0</v>
      </c>
      <c r="AJ584" s="208">
        <f t="shared" si="8"/>
        <v>0</v>
      </c>
      <c r="AM584" s="122"/>
    </row>
    <row r="585" spans="1:39" ht="20.100000000000001" hidden="1" customHeight="1" outlineLevel="2">
      <c r="A585" s="204">
        <v>1910</v>
      </c>
      <c r="B585" s="205" t="s">
        <v>1245</v>
      </c>
      <c r="C585" s="206" t="s">
        <v>14927</v>
      </c>
      <c r="D585" s="207">
        <v>0</v>
      </c>
      <c r="E585" s="207">
        <v>0</v>
      </c>
      <c r="F585" s="207">
        <v>0</v>
      </c>
      <c r="G585" s="207">
        <v>0</v>
      </c>
      <c r="H585" s="207">
        <v>0</v>
      </c>
      <c r="I585" s="207">
        <v>0</v>
      </c>
      <c r="J585" s="207">
        <v>0</v>
      </c>
      <c r="K585" s="207">
        <v>0</v>
      </c>
      <c r="L585" s="207">
        <v>0</v>
      </c>
      <c r="M585" s="207">
        <v>0</v>
      </c>
      <c r="N585" s="207">
        <v>0</v>
      </c>
      <c r="O585" s="207">
        <v>0</v>
      </c>
      <c r="P585" s="207">
        <v>0</v>
      </c>
      <c r="Q585" s="207">
        <v>0</v>
      </c>
      <c r="R585" s="207">
        <v>0</v>
      </c>
      <c r="S585" s="207">
        <v>0</v>
      </c>
      <c r="T585" s="207">
        <v>0</v>
      </c>
      <c r="U585" s="207">
        <v>0</v>
      </c>
      <c r="V585" s="207">
        <v>0</v>
      </c>
      <c r="W585" s="207">
        <v>0</v>
      </c>
      <c r="X585" s="207">
        <v>0</v>
      </c>
      <c r="Y585" s="207">
        <v>0</v>
      </c>
      <c r="Z585" s="207">
        <v>0</v>
      </c>
      <c r="AA585" s="207">
        <v>0</v>
      </c>
      <c r="AB585" s="207">
        <v>0</v>
      </c>
      <c r="AC585" s="207">
        <v>0</v>
      </c>
      <c r="AD585" s="207">
        <v>0</v>
      </c>
      <c r="AE585" s="207">
        <v>0</v>
      </c>
      <c r="AF585" s="207">
        <v>0</v>
      </c>
      <c r="AG585" s="207">
        <v>0</v>
      </c>
      <c r="AH585" s="207">
        <v>0</v>
      </c>
      <c r="AI585" s="207">
        <v>0</v>
      </c>
      <c r="AJ585" s="208">
        <f t="shared" si="8"/>
        <v>0</v>
      </c>
      <c r="AM585" s="122"/>
    </row>
    <row r="586" spans="1:39" ht="20.100000000000001" hidden="1" customHeight="1" outlineLevel="2">
      <c r="A586" s="204">
        <v>1911</v>
      </c>
      <c r="B586" s="205" t="s">
        <v>1246</v>
      </c>
      <c r="C586" s="206" t="s">
        <v>14927</v>
      </c>
      <c r="D586" s="207">
        <v>0</v>
      </c>
      <c r="E586" s="207">
        <v>0</v>
      </c>
      <c r="F586" s="207">
        <v>0</v>
      </c>
      <c r="G586" s="207">
        <v>0</v>
      </c>
      <c r="H586" s="207">
        <v>0</v>
      </c>
      <c r="I586" s="207">
        <v>0</v>
      </c>
      <c r="J586" s="207">
        <v>0</v>
      </c>
      <c r="K586" s="207">
        <v>0</v>
      </c>
      <c r="L586" s="207">
        <v>0</v>
      </c>
      <c r="M586" s="207">
        <v>0</v>
      </c>
      <c r="N586" s="207">
        <v>0</v>
      </c>
      <c r="O586" s="207">
        <v>0</v>
      </c>
      <c r="P586" s="207">
        <v>0</v>
      </c>
      <c r="Q586" s="207">
        <v>0</v>
      </c>
      <c r="R586" s="207">
        <v>0</v>
      </c>
      <c r="S586" s="207">
        <v>0</v>
      </c>
      <c r="T586" s="207">
        <v>0</v>
      </c>
      <c r="U586" s="207">
        <v>0</v>
      </c>
      <c r="V586" s="207">
        <v>0</v>
      </c>
      <c r="W586" s="207">
        <v>0</v>
      </c>
      <c r="X586" s="207">
        <v>0</v>
      </c>
      <c r="Y586" s="207">
        <v>0</v>
      </c>
      <c r="Z586" s="207">
        <v>0</v>
      </c>
      <c r="AA586" s="207">
        <v>0</v>
      </c>
      <c r="AB586" s="207">
        <v>0</v>
      </c>
      <c r="AC586" s="207">
        <v>0</v>
      </c>
      <c r="AD586" s="207">
        <v>0</v>
      </c>
      <c r="AE586" s="207">
        <v>0</v>
      </c>
      <c r="AF586" s="207">
        <v>0</v>
      </c>
      <c r="AG586" s="207">
        <v>0</v>
      </c>
      <c r="AH586" s="207">
        <v>0</v>
      </c>
      <c r="AI586" s="207">
        <v>0</v>
      </c>
      <c r="AJ586" s="208">
        <f t="shared" si="8"/>
        <v>0</v>
      </c>
      <c r="AM586" s="122"/>
    </row>
    <row r="587" spans="1:39" ht="20.100000000000001" hidden="1" customHeight="1" outlineLevel="2">
      <c r="A587" s="204">
        <v>1912</v>
      </c>
      <c r="B587" s="205" t="s">
        <v>1247</v>
      </c>
      <c r="C587" s="206" t="s">
        <v>14927</v>
      </c>
      <c r="D587" s="207">
        <v>0</v>
      </c>
      <c r="E587" s="207">
        <v>0</v>
      </c>
      <c r="F587" s="207">
        <v>0</v>
      </c>
      <c r="G587" s="207">
        <v>0</v>
      </c>
      <c r="H587" s="207">
        <v>0</v>
      </c>
      <c r="I587" s="207">
        <v>0</v>
      </c>
      <c r="J587" s="207">
        <v>0</v>
      </c>
      <c r="K587" s="207">
        <v>0</v>
      </c>
      <c r="L587" s="207">
        <v>0</v>
      </c>
      <c r="M587" s="207">
        <v>0</v>
      </c>
      <c r="N587" s="207">
        <v>0</v>
      </c>
      <c r="O587" s="207">
        <v>0</v>
      </c>
      <c r="P587" s="207">
        <v>0</v>
      </c>
      <c r="Q587" s="207">
        <v>0</v>
      </c>
      <c r="R587" s="207">
        <v>0</v>
      </c>
      <c r="S587" s="207">
        <v>0</v>
      </c>
      <c r="T587" s="207">
        <v>0</v>
      </c>
      <c r="U587" s="207">
        <v>0</v>
      </c>
      <c r="V587" s="207">
        <v>0</v>
      </c>
      <c r="W587" s="207">
        <v>0</v>
      </c>
      <c r="X587" s="207">
        <v>0</v>
      </c>
      <c r="Y587" s="207">
        <v>0</v>
      </c>
      <c r="Z587" s="207">
        <v>0</v>
      </c>
      <c r="AA587" s="207">
        <v>0</v>
      </c>
      <c r="AB587" s="207">
        <v>0</v>
      </c>
      <c r="AC587" s="207">
        <v>0</v>
      </c>
      <c r="AD587" s="207">
        <v>0</v>
      </c>
      <c r="AE587" s="207">
        <v>0</v>
      </c>
      <c r="AF587" s="207">
        <v>0</v>
      </c>
      <c r="AG587" s="207">
        <v>0</v>
      </c>
      <c r="AH587" s="207">
        <v>0</v>
      </c>
      <c r="AI587" s="207">
        <v>0</v>
      </c>
      <c r="AJ587" s="208">
        <f t="shared" si="8"/>
        <v>0</v>
      </c>
      <c r="AM587" s="122"/>
    </row>
    <row r="588" spans="1:39" ht="20.100000000000001" hidden="1" customHeight="1" outlineLevel="2">
      <c r="A588" s="204">
        <v>1913</v>
      </c>
      <c r="B588" s="205" t="s">
        <v>1248</v>
      </c>
      <c r="C588" s="206" t="s">
        <v>14927</v>
      </c>
      <c r="D588" s="207">
        <v>0</v>
      </c>
      <c r="E588" s="207">
        <v>0</v>
      </c>
      <c r="F588" s="207">
        <v>0</v>
      </c>
      <c r="G588" s="207">
        <v>0</v>
      </c>
      <c r="H588" s="207">
        <v>0</v>
      </c>
      <c r="I588" s="207">
        <v>0</v>
      </c>
      <c r="J588" s="207">
        <v>0</v>
      </c>
      <c r="K588" s="207">
        <v>0</v>
      </c>
      <c r="L588" s="207">
        <v>0</v>
      </c>
      <c r="M588" s="207">
        <v>0</v>
      </c>
      <c r="N588" s="207">
        <v>0</v>
      </c>
      <c r="O588" s="207">
        <v>0</v>
      </c>
      <c r="P588" s="207">
        <v>0</v>
      </c>
      <c r="Q588" s="207">
        <v>0</v>
      </c>
      <c r="R588" s="207">
        <v>0</v>
      </c>
      <c r="S588" s="207">
        <v>0</v>
      </c>
      <c r="T588" s="207">
        <v>0</v>
      </c>
      <c r="U588" s="207">
        <v>0</v>
      </c>
      <c r="V588" s="207">
        <v>0</v>
      </c>
      <c r="W588" s="207">
        <v>0</v>
      </c>
      <c r="X588" s="207">
        <v>0</v>
      </c>
      <c r="Y588" s="207">
        <v>0</v>
      </c>
      <c r="Z588" s="207">
        <v>0</v>
      </c>
      <c r="AA588" s="207">
        <v>0</v>
      </c>
      <c r="AB588" s="207">
        <v>0</v>
      </c>
      <c r="AC588" s="207">
        <v>0</v>
      </c>
      <c r="AD588" s="207">
        <v>0</v>
      </c>
      <c r="AE588" s="207">
        <v>0</v>
      </c>
      <c r="AF588" s="207">
        <v>0</v>
      </c>
      <c r="AG588" s="207">
        <v>0</v>
      </c>
      <c r="AH588" s="207">
        <v>0</v>
      </c>
      <c r="AI588" s="207">
        <v>0</v>
      </c>
      <c r="AJ588" s="208">
        <f t="shared" si="8"/>
        <v>0</v>
      </c>
      <c r="AM588" s="122"/>
    </row>
    <row r="589" spans="1:39" ht="20.100000000000001" hidden="1" customHeight="1" outlineLevel="2">
      <c r="A589" s="204">
        <v>1914</v>
      </c>
      <c r="B589" s="205" t="s">
        <v>1249</v>
      </c>
      <c r="C589" s="206" t="s">
        <v>14927</v>
      </c>
      <c r="D589" s="207">
        <v>0</v>
      </c>
      <c r="E589" s="207">
        <v>0</v>
      </c>
      <c r="F589" s="207">
        <v>0</v>
      </c>
      <c r="G589" s="207">
        <v>0</v>
      </c>
      <c r="H589" s="207">
        <v>0</v>
      </c>
      <c r="I589" s="207">
        <v>0</v>
      </c>
      <c r="J589" s="207">
        <v>0</v>
      </c>
      <c r="K589" s="207">
        <v>0</v>
      </c>
      <c r="L589" s="207">
        <v>0</v>
      </c>
      <c r="M589" s="207">
        <v>0</v>
      </c>
      <c r="N589" s="207">
        <v>0</v>
      </c>
      <c r="O589" s="207">
        <v>0</v>
      </c>
      <c r="P589" s="207">
        <v>0</v>
      </c>
      <c r="Q589" s="207">
        <v>0</v>
      </c>
      <c r="R589" s="207">
        <v>0</v>
      </c>
      <c r="S589" s="207">
        <v>0</v>
      </c>
      <c r="T589" s="207">
        <v>0</v>
      </c>
      <c r="U589" s="207">
        <v>0</v>
      </c>
      <c r="V589" s="207">
        <v>0</v>
      </c>
      <c r="W589" s="207">
        <v>0</v>
      </c>
      <c r="X589" s="207">
        <v>0</v>
      </c>
      <c r="Y589" s="207">
        <v>0</v>
      </c>
      <c r="Z589" s="207">
        <v>0</v>
      </c>
      <c r="AA589" s="207">
        <v>0</v>
      </c>
      <c r="AB589" s="207">
        <v>0</v>
      </c>
      <c r="AC589" s="207">
        <v>0</v>
      </c>
      <c r="AD589" s="207">
        <v>0</v>
      </c>
      <c r="AE589" s="207">
        <v>0</v>
      </c>
      <c r="AF589" s="207">
        <v>0</v>
      </c>
      <c r="AG589" s="207">
        <v>0</v>
      </c>
      <c r="AH589" s="207">
        <v>0</v>
      </c>
      <c r="AI589" s="207">
        <v>0</v>
      </c>
      <c r="AJ589" s="208">
        <f t="shared" si="8"/>
        <v>0</v>
      </c>
      <c r="AM589" s="122"/>
    </row>
    <row r="590" spans="1:39" ht="20.100000000000001" hidden="1" customHeight="1" outlineLevel="2">
      <c r="A590" s="204">
        <v>1915</v>
      </c>
      <c r="B590" s="205" t="s">
        <v>1250</v>
      </c>
      <c r="C590" s="206" t="s">
        <v>14927</v>
      </c>
      <c r="D590" s="207">
        <v>0</v>
      </c>
      <c r="E590" s="207">
        <v>0</v>
      </c>
      <c r="F590" s="207">
        <v>0</v>
      </c>
      <c r="G590" s="207">
        <v>0</v>
      </c>
      <c r="H590" s="207">
        <v>0</v>
      </c>
      <c r="I590" s="207">
        <v>0</v>
      </c>
      <c r="J590" s="207">
        <v>0</v>
      </c>
      <c r="K590" s="207">
        <v>0</v>
      </c>
      <c r="L590" s="207">
        <v>0</v>
      </c>
      <c r="M590" s="207">
        <v>0</v>
      </c>
      <c r="N590" s="207">
        <v>0</v>
      </c>
      <c r="O590" s="207">
        <v>0</v>
      </c>
      <c r="P590" s="207">
        <v>0</v>
      </c>
      <c r="Q590" s="207">
        <v>0</v>
      </c>
      <c r="R590" s="207">
        <v>0</v>
      </c>
      <c r="S590" s="207">
        <v>0</v>
      </c>
      <c r="T590" s="207">
        <v>0</v>
      </c>
      <c r="U590" s="207">
        <v>0</v>
      </c>
      <c r="V590" s="207">
        <v>0</v>
      </c>
      <c r="W590" s="207">
        <v>0</v>
      </c>
      <c r="X590" s="207">
        <v>0</v>
      </c>
      <c r="Y590" s="207">
        <v>0</v>
      </c>
      <c r="Z590" s="207">
        <v>0</v>
      </c>
      <c r="AA590" s="207">
        <v>0</v>
      </c>
      <c r="AB590" s="207">
        <v>0</v>
      </c>
      <c r="AC590" s="207">
        <v>0</v>
      </c>
      <c r="AD590" s="207">
        <v>0</v>
      </c>
      <c r="AE590" s="207">
        <v>0</v>
      </c>
      <c r="AF590" s="207">
        <v>0</v>
      </c>
      <c r="AG590" s="207">
        <v>0</v>
      </c>
      <c r="AH590" s="207">
        <v>0</v>
      </c>
      <c r="AI590" s="207">
        <v>0</v>
      </c>
      <c r="AJ590" s="208">
        <f t="shared" ref="AJ590:AJ614" si="9">SUM(D590:AI590)</f>
        <v>0</v>
      </c>
      <c r="AM590" s="122"/>
    </row>
    <row r="591" spans="1:39" ht="20.100000000000001" customHeight="1" collapsed="1">
      <c r="A591" s="111">
        <v>2301</v>
      </c>
      <c r="B591" s="112" t="s">
        <v>1251</v>
      </c>
      <c r="C591" s="113" t="s">
        <v>14927</v>
      </c>
      <c r="D591" s="114">
        <v>0</v>
      </c>
      <c r="E591" s="114">
        <v>0</v>
      </c>
      <c r="F591" s="114">
        <v>0</v>
      </c>
      <c r="G591" s="114">
        <v>0</v>
      </c>
      <c r="H591" s="114">
        <v>0</v>
      </c>
      <c r="I591" s="114">
        <v>0</v>
      </c>
      <c r="J591" s="114">
        <v>0</v>
      </c>
      <c r="K591" s="114">
        <v>0</v>
      </c>
      <c r="L591" s="114">
        <v>0</v>
      </c>
      <c r="M591" s="114">
        <v>0</v>
      </c>
      <c r="N591" s="114">
        <v>0</v>
      </c>
      <c r="O591" s="114">
        <v>0</v>
      </c>
      <c r="P591" s="114">
        <v>0</v>
      </c>
      <c r="Q591" s="114">
        <v>0</v>
      </c>
      <c r="R591" s="114">
        <v>0</v>
      </c>
      <c r="S591" s="114">
        <v>0</v>
      </c>
      <c r="T591" s="114">
        <v>0</v>
      </c>
      <c r="U591" s="114">
        <v>0</v>
      </c>
      <c r="V591" s="114">
        <v>0</v>
      </c>
      <c r="W591" s="114">
        <v>0</v>
      </c>
      <c r="X591" s="114">
        <v>0</v>
      </c>
      <c r="Y591" s="114">
        <v>0</v>
      </c>
      <c r="Z591" s="114">
        <v>0</v>
      </c>
      <c r="AA591" s="114">
        <v>0</v>
      </c>
      <c r="AB591" s="114">
        <v>0</v>
      </c>
      <c r="AC591" s="114">
        <v>0</v>
      </c>
      <c r="AD591" s="114">
        <v>0</v>
      </c>
      <c r="AE591" s="114">
        <v>0</v>
      </c>
      <c r="AF591" s="114">
        <v>0</v>
      </c>
      <c r="AG591" s="114">
        <v>0</v>
      </c>
      <c r="AH591" s="114">
        <v>0</v>
      </c>
      <c r="AI591" s="114">
        <v>0</v>
      </c>
      <c r="AJ591" s="115">
        <f t="shared" si="9"/>
        <v>0</v>
      </c>
      <c r="AM591" s="122"/>
    </row>
    <row r="592" spans="1:39" ht="20.100000000000001" customHeight="1">
      <c r="A592" s="111">
        <v>2302</v>
      </c>
      <c r="B592" s="112" t="s">
        <v>1252</v>
      </c>
      <c r="C592" s="113" t="s">
        <v>14927</v>
      </c>
      <c r="D592" s="114">
        <v>0</v>
      </c>
      <c r="E592" s="114">
        <v>0</v>
      </c>
      <c r="F592" s="114">
        <v>0</v>
      </c>
      <c r="G592" s="114">
        <v>0</v>
      </c>
      <c r="H592" s="114">
        <v>0</v>
      </c>
      <c r="I592" s="114">
        <v>0</v>
      </c>
      <c r="J592" s="114">
        <v>0</v>
      </c>
      <c r="K592" s="114">
        <v>0</v>
      </c>
      <c r="L592" s="114">
        <v>0</v>
      </c>
      <c r="M592" s="114">
        <v>0</v>
      </c>
      <c r="N592" s="114">
        <v>0</v>
      </c>
      <c r="O592" s="114">
        <v>0</v>
      </c>
      <c r="P592" s="114">
        <v>0</v>
      </c>
      <c r="Q592" s="114">
        <v>0</v>
      </c>
      <c r="R592" s="114">
        <v>0</v>
      </c>
      <c r="S592" s="114">
        <v>0</v>
      </c>
      <c r="T592" s="114">
        <v>0</v>
      </c>
      <c r="U592" s="114">
        <v>0</v>
      </c>
      <c r="V592" s="114">
        <v>0</v>
      </c>
      <c r="W592" s="114">
        <v>0</v>
      </c>
      <c r="X592" s="114">
        <v>0</v>
      </c>
      <c r="Y592" s="114">
        <v>0</v>
      </c>
      <c r="Z592" s="114">
        <v>0</v>
      </c>
      <c r="AA592" s="114">
        <v>0</v>
      </c>
      <c r="AB592" s="114">
        <v>0</v>
      </c>
      <c r="AC592" s="114">
        <v>0</v>
      </c>
      <c r="AD592" s="114">
        <v>0</v>
      </c>
      <c r="AE592" s="114">
        <v>0</v>
      </c>
      <c r="AF592" s="114">
        <v>0</v>
      </c>
      <c r="AG592" s="114">
        <v>0</v>
      </c>
      <c r="AH592" s="114">
        <v>0</v>
      </c>
      <c r="AI592" s="114">
        <v>0</v>
      </c>
      <c r="AJ592" s="115">
        <f t="shared" si="9"/>
        <v>0</v>
      </c>
      <c r="AM592" s="122"/>
    </row>
    <row r="593" spans="1:39" ht="20.100000000000001" customHeight="1">
      <c r="A593" s="111">
        <v>2303</v>
      </c>
      <c r="B593" s="112" t="s">
        <v>1253</v>
      </c>
      <c r="C593" s="113" t="s">
        <v>14927</v>
      </c>
      <c r="D593" s="114">
        <v>0</v>
      </c>
      <c r="E593" s="114">
        <v>0</v>
      </c>
      <c r="F593" s="114">
        <v>0</v>
      </c>
      <c r="G593" s="114">
        <v>0</v>
      </c>
      <c r="H593" s="114">
        <v>0</v>
      </c>
      <c r="I593" s="114">
        <v>0</v>
      </c>
      <c r="J593" s="114">
        <v>0</v>
      </c>
      <c r="K593" s="114">
        <v>0</v>
      </c>
      <c r="L593" s="114">
        <v>0</v>
      </c>
      <c r="M593" s="114">
        <v>0</v>
      </c>
      <c r="N593" s="114">
        <v>0</v>
      </c>
      <c r="O593" s="114">
        <v>0</v>
      </c>
      <c r="P593" s="114">
        <v>0</v>
      </c>
      <c r="Q593" s="114">
        <v>0</v>
      </c>
      <c r="R593" s="114">
        <v>0</v>
      </c>
      <c r="S593" s="114">
        <v>0</v>
      </c>
      <c r="T593" s="114">
        <v>0</v>
      </c>
      <c r="U593" s="114">
        <v>0</v>
      </c>
      <c r="V593" s="114">
        <v>0</v>
      </c>
      <c r="W593" s="114">
        <v>0</v>
      </c>
      <c r="X593" s="114">
        <v>0</v>
      </c>
      <c r="Y593" s="114">
        <v>0</v>
      </c>
      <c r="Z593" s="114">
        <v>0</v>
      </c>
      <c r="AA593" s="114">
        <v>0</v>
      </c>
      <c r="AB593" s="114">
        <v>0</v>
      </c>
      <c r="AC593" s="114">
        <v>0</v>
      </c>
      <c r="AD593" s="114">
        <v>0</v>
      </c>
      <c r="AE593" s="114">
        <v>0</v>
      </c>
      <c r="AF593" s="114">
        <v>0</v>
      </c>
      <c r="AG593" s="114">
        <v>0</v>
      </c>
      <c r="AH593" s="114">
        <v>0</v>
      </c>
      <c r="AI593" s="114">
        <v>0</v>
      </c>
      <c r="AJ593" s="115">
        <f t="shared" si="9"/>
        <v>0</v>
      </c>
      <c r="AM593" s="122"/>
    </row>
    <row r="594" spans="1:39" ht="20.100000000000001" customHeight="1">
      <c r="A594" s="111">
        <v>2311</v>
      </c>
      <c r="B594" s="112" t="s">
        <v>1254</v>
      </c>
      <c r="C594" s="113" t="s">
        <v>14927</v>
      </c>
      <c r="D594" s="114">
        <v>0</v>
      </c>
      <c r="E594" s="114">
        <v>0</v>
      </c>
      <c r="F594" s="114">
        <v>0</v>
      </c>
      <c r="G594" s="114">
        <v>0</v>
      </c>
      <c r="H594" s="114">
        <v>0</v>
      </c>
      <c r="I594" s="114">
        <v>0</v>
      </c>
      <c r="J594" s="114">
        <v>0</v>
      </c>
      <c r="K594" s="114">
        <v>0</v>
      </c>
      <c r="L594" s="114">
        <v>0</v>
      </c>
      <c r="M594" s="114">
        <v>0</v>
      </c>
      <c r="N594" s="114">
        <v>0</v>
      </c>
      <c r="O594" s="114">
        <v>0</v>
      </c>
      <c r="P594" s="114">
        <v>0</v>
      </c>
      <c r="Q594" s="114">
        <v>0</v>
      </c>
      <c r="R594" s="114">
        <v>0</v>
      </c>
      <c r="S594" s="114">
        <v>0</v>
      </c>
      <c r="T594" s="114">
        <v>0</v>
      </c>
      <c r="U594" s="114">
        <v>0</v>
      </c>
      <c r="V594" s="114">
        <v>0</v>
      </c>
      <c r="W594" s="114">
        <v>0</v>
      </c>
      <c r="X594" s="114">
        <v>0</v>
      </c>
      <c r="Y594" s="114">
        <v>0</v>
      </c>
      <c r="Z594" s="114">
        <v>0</v>
      </c>
      <c r="AA594" s="114">
        <v>0</v>
      </c>
      <c r="AB594" s="114">
        <v>0</v>
      </c>
      <c r="AC594" s="114">
        <v>0</v>
      </c>
      <c r="AD594" s="114">
        <v>0</v>
      </c>
      <c r="AE594" s="114">
        <v>0</v>
      </c>
      <c r="AF594" s="114">
        <v>0</v>
      </c>
      <c r="AG594" s="114">
        <v>0</v>
      </c>
      <c r="AH594" s="114">
        <v>0</v>
      </c>
      <c r="AI594" s="114">
        <v>0</v>
      </c>
      <c r="AJ594" s="115">
        <f t="shared" si="9"/>
        <v>0</v>
      </c>
      <c r="AM594" s="122"/>
    </row>
    <row r="595" spans="1:39" ht="20.100000000000001" customHeight="1">
      <c r="A595" s="111">
        <v>2312</v>
      </c>
      <c r="B595" s="112" t="s">
        <v>1255</v>
      </c>
      <c r="C595" s="113" t="s">
        <v>14927</v>
      </c>
      <c r="D595" s="114">
        <v>0</v>
      </c>
      <c r="E595" s="114">
        <v>0</v>
      </c>
      <c r="F595" s="114">
        <v>0</v>
      </c>
      <c r="G595" s="114">
        <v>0</v>
      </c>
      <c r="H595" s="114">
        <v>0</v>
      </c>
      <c r="I595" s="114">
        <v>0</v>
      </c>
      <c r="J595" s="114">
        <v>0</v>
      </c>
      <c r="K595" s="114">
        <v>0</v>
      </c>
      <c r="L595" s="114">
        <v>0</v>
      </c>
      <c r="M595" s="114">
        <v>0</v>
      </c>
      <c r="N595" s="114">
        <v>0</v>
      </c>
      <c r="O595" s="114">
        <v>0</v>
      </c>
      <c r="P595" s="114">
        <v>0</v>
      </c>
      <c r="Q595" s="114">
        <v>0</v>
      </c>
      <c r="R595" s="114">
        <v>0</v>
      </c>
      <c r="S595" s="114">
        <v>0</v>
      </c>
      <c r="T595" s="114">
        <v>0</v>
      </c>
      <c r="U595" s="114">
        <v>0</v>
      </c>
      <c r="V595" s="114">
        <v>0</v>
      </c>
      <c r="W595" s="114">
        <v>0</v>
      </c>
      <c r="X595" s="114">
        <v>0</v>
      </c>
      <c r="Y595" s="114">
        <v>0</v>
      </c>
      <c r="Z595" s="114">
        <v>0</v>
      </c>
      <c r="AA595" s="114">
        <v>0</v>
      </c>
      <c r="AB595" s="114">
        <v>0</v>
      </c>
      <c r="AC595" s="114">
        <v>0</v>
      </c>
      <c r="AD595" s="114">
        <v>0</v>
      </c>
      <c r="AE595" s="114">
        <v>0</v>
      </c>
      <c r="AF595" s="114">
        <v>0</v>
      </c>
      <c r="AG595" s="114">
        <v>0</v>
      </c>
      <c r="AH595" s="114">
        <v>0</v>
      </c>
      <c r="AI595" s="114">
        <v>0</v>
      </c>
      <c r="AJ595" s="115">
        <f t="shared" si="9"/>
        <v>0</v>
      </c>
      <c r="AM595" s="122"/>
    </row>
    <row r="596" spans="1:39" ht="20.100000000000001" customHeight="1">
      <c r="A596" s="111">
        <v>2313</v>
      </c>
      <c r="B596" s="112" t="s">
        <v>1256</v>
      </c>
      <c r="C596" s="113" t="s">
        <v>14927</v>
      </c>
      <c r="D596" s="114">
        <v>0</v>
      </c>
      <c r="E596" s="114">
        <v>0</v>
      </c>
      <c r="F596" s="114">
        <v>0</v>
      </c>
      <c r="G596" s="114">
        <v>0</v>
      </c>
      <c r="H596" s="114">
        <v>0</v>
      </c>
      <c r="I596" s="114">
        <v>0</v>
      </c>
      <c r="J596" s="114">
        <v>0</v>
      </c>
      <c r="K596" s="114">
        <v>0</v>
      </c>
      <c r="L596" s="114">
        <v>0</v>
      </c>
      <c r="M596" s="114">
        <v>0</v>
      </c>
      <c r="N596" s="114">
        <v>0</v>
      </c>
      <c r="O596" s="114">
        <v>0</v>
      </c>
      <c r="P596" s="114">
        <v>0</v>
      </c>
      <c r="Q596" s="114">
        <v>0</v>
      </c>
      <c r="R596" s="114">
        <v>0</v>
      </c>
      <c r="S596" s="114">
        <v>0</v>
      </c>
      <c r="T596" s="114">
        <v>0</v>
      </c>
      <c r="U596" s="114">
        <v>0</v>
      </c>
      <c r="V596" s="114">
        <v>0</v>
      </c>
      <c r="W596" s="114">
        <v>0</v>
      </c>
      <c r="X596" s="114">
        <v>0</v>
      </c>
      <c r="Y596" s="114">
        <v>0</v>
      </c>
      <c r="Z596" s="114">
        <v>0</v>
      </c>
      <c r="AA596" s="114">
        <v>0</v>
      </c>
      <c r="AB596" s="114">
        <v>0</v>
      </c>
      <c r="AC596" s="114">
        <v>0</v>
      </c>
      <c r="AD596" s="114">
        <v>0</v>
      </c>
      <c r="AE596" s="114">
        <v>0</v>
      </c>
      <c r="AF596" s="114">
        <v>0</v>
      </c>
      <c r="AG596" s="114">
        <v>0</v>
      </c>
      <c r="AH596" s="114">
        <v>0</v>
      </c>
      <c r="AI596" s="114">
        <v>0</v>
      </c>
      <c r="AJ596" s="115">
        <f t="shared" si="9"/>
        <v>0</v>
      </c>
      <c r="AM596" s="122"/>
    </row>
    <row r="597" spans="1:39" ht="20.100000000000001" customHeight="1">
      <c r="A597" s="111">
        <v>2314</v>
      </c>
      <c r="B597" s="112" t="s">
        <v>1257</v>
      </c>
      <c r="C597" s="113" t="s">
        <v>14927</v>
      </c>
      <c r="D597" s="114">
        <v>0</v>
      </c>
      <c r="E597" s="114">
        <v>0</v>
      </c>
      <c r="F597" s="114">
        <v>0</v>
      </c>
      <c r="G597" s="114">
        <v>0</v>
      </c>
      <c r="H597" s="114">
        <v>0</v>
      </c>
      <c r="I597" s="114">
        <v>0</v>
      </c>
      <c r="J597" s="114">
        <v>0</v>
      </c>
      <c r="K597" s="114">
        <v>0</v>
      </c>
      <c r="L597" s="114">
        <v>0</v>
      </c>
      <c r="M597" s="114">
        <v>0</v>
      </c>
      <c r="N597" s="114">
        <v>0</v>
      </c>
      <c r="O597" s="114">
        <v>0</v>
      </c>
      <c r="P597" s="114">
        <v>0</v>
      </c>
      <c r="Q597" s="114">
        <v>0</v>
      </c>
      <c r="R597" s="114">
        <v>0</v>
      </c>
      <c r="S597" s="114">
        <v>0</v>
      </c>
      <c r="T597" s="114">
        <v>0</v>
      </c>
      <c r="U597" s="114">
        <v>0</v>
      </c>
      <c r="V597" s="114">
        <v>0</v>
      </c>
      <c r="W597" s="114">
        <v>0</v>
      </c>
      <c r="X597" s="114">
        <v>0</v>
      </c>
      <c r="Y597" s="114">
        <v>0</v>
      </c>
      <c r="Z597" s="114">
        <v>0</v>
      </c>
      <c r="AA597" s="114">
        <v>0</v>
      </c>
      <c r="AB597" s="114">
        <v>0</v>
      </c>
      <c r="AC597" s="114">
        <v>0</v>
      </c>
      <c r="AD597" s="114">
        <v>0</v>
      </c>
      <c r="AE597" s="114">
        <v>0</v>
      </c>
      <c r="AF597" s="114">
        <v>0</v>
      </c>
      <c r="AG597" s="114">
        <v>0</v>
      </c>
      <c r="AH597" s="114">
        <v>0</v>
      </c>
      <c r="AI597" s="114">
        <v>0</v>
      </c>
      <c r="AJ597" s="115">
        <f t="shared" si="9"/>
        <v>0</v>
      </c>
      <c r="AM597" s="122"/>
    </row>
    <row r="598" spans="1:39" ht="20.100000000000001" customHeight="1">
      <c r="A598" s="111">
        <v>2315</v>
      </c>
      <c r="B598" s="112" t="s">
        <v>1258</v>
      </c>
      <c r="C598" s="113" t="s">
        <v>14927</v>
      </c>
      <c r="D598" s="114">
        <v>0</v>
      </c>
      <c r="E598" s="114">
        <v>0</v>
      </c>
      <c r="F598" s="114">
        <v>0</v>
      </c>
      <c r="G598" s="114">
        <v>0</v>
      </c>
      <c r="H598" s="114">
        <v>0</v>
      </c>
      <c r="I598" s="114">
        <v>0</v>
      </c>
      <c r="J598" s="114">
        <v>0</v>
      </c>
      <c r="K598" s="114">
        <v>0</v>
      </c>
      <c r="L598" s="114">
        <v>0</v>
      </c>
      <c r="M598" s="114">
        <v>0</v>
      </c>
      <c r="N598" s="114">
        <v>0</v>
      </c>
      <c r="O598" s="114">
        <v>0</v>
      </c>
      <c r="P598" s="114">
        <v>0</v>
      </c>
      <c r="Q598" s="114">
        <v>0</v>
      </c>
      <c r="R598" s="114">
        <v>0</v>
      </c>
      <c r="S598" s="114">
        <v>0</v>
      </c>
      <c r="T598" s="114">
        <v>0</v>
      </c>
      <c r="U598" s="114">
        <v>0</v>
      </c>
      <c r="V598" s="114">
        <v>0</v>
      </c>
      <c r="W598" s="114">
        <v>0</v>
      </c>
      <c r="X598" s="114">
        <v>0</v>
      </c>
      <c r="Y598" s="114">
        <v>0</v>
      </c>
      <c r="Z598" s="114">
        <v>0</v>
      </c>
      <c r="AA598" s="114">
        <v>0</v>
      </c>
      <c r="AB598" s="114">
        <v>0</v>
      </c>
      <c r="AC598" s="114">
        <v>0</v>
      </c>
      <c r="AD598" s="114">
        <v>0</v>
      </c>
      <c r="AE598" s="114">
        <v>0</v>
      </c>
      <c r="AF598" s="114">
        <v>0</v>
      </c>
      <c r="AG598" s="114">
        <v>0</v>
      </c>
      <c r="AH598" s="114">
        <v>0</v>
      </c>
      <c r="AI598" s="114">
        <v>0</v>
      </c>
      <c r="AJ598" s="115">
        <f t="shared" si="9"/>
        <v>0</v>
      </c>
      <c r="AM598" s="122"/>
    </row>
    <row r="599" spans="1:39" ht="20.100000000000001" customHeight="1">
      <c r="A599" s="111">
        <v>2316</v>
      </c>
      <c r="B599" s="112" t="s">
        <v>1259</v>
      </c>
      <c r="C599" s="113" t="s">
        <v>14927</v>
      </c>
      <c r="D599" s="114">
        <v>0</v>
      </c>
      <c r="E599" s="114">
        <v>0</v>
      </c>
      <c r="F599" s="114">
        <v>0</v>
      </c>
      <c r="G599" s="114">
        <v>0</v>
      </c>
      <c r="H599" s="114">
        <v>0</v>
      </c>
      <c r="I599" s="114">
        <v>0</v>
      </c>
      <c r="J599" s="114">
        <v>0</v>
      </c>
      <c r="K599" s="114">
        <v>0</v>
      </c>
      <c r="L599" s="114">
        <v>0</v>
      </c>
      <c r="M599" s="114">
        <v>0</v>
      </c>
      <c r="N599" s="114">
        <v>0</v>
      </c>
      <c r="O599" s="114">
        <v>0</v>
      </c>
      <c r="P599" s="114">
        <v>0</v>
      </c>
      <c r="Q599" s="114">
        <v>0</v>
      </c>
      <c r="R599" s="114">
        <v>0</v>
      </c>
      <c r="S599" s="114">
        <v>0</v>
      </c>
      <c r="T599" s="114">
        <v>0</v>
      </c>
      <c r="U599" s="114">
        <v>0</v>
      </c>
      <c r="V599" s="114">
        <v>0</v>
      </c>
      <c r="W599" s="114">
        <v>0</v>
      </c>
      <c r="X599" s="114">
        <v>0</v>
      </c>
      <c r="Y599" s="114">
        <v>0</v>
      </c>
      <c r="Z599" s="114">
        <v>0</v>
      </c>
      <c r="AA599" s="114">
        <v>0</v>
      </c>
      <c r="AB599" s="114">
        <v>0</v>
      </c>
      <c r="AC599" s="114">
        <v>0</v>
      </c>
      <c r="AD599" s="114">
        <v>0</v>
      </c>
      <c r="AE599" s="114">
        <v>0</v>
      </c>
      <c r="AF599" s="114">
        <v>0</v>
      </c>
      <c r="AG599" s="114">
        <v>0</v>
      </c>
      <c r="AH599" s="114">
        <v>0</v>
      </c>
      <c r="AI599" s="114">
        <v>0</v>
      </c>
      <c r="AJ599" s="115">
        <f t="shared" si="9"/>
        <v>0</v>
      </c>
      <c r="AM599" s="122"/>
    </row>
    <row r="600" spans="1:39" ht="20.100000000000001" customHeight="1">
      <c r="A600" s="111">
        <v>2317</v>
      </c>
      <c r="B600" s="112" t="s">
        <v>1260</v>
      </c>
      <c r="C600" s="113" t="s">
        <v>14927</v>
      </c>
      <c r="D600" s="114">
        <v>0</v>
      </c>
      <c r="E600" s="114">
        <v>0</v>
      </c>
      <c r="F600" s="114">
        <v>0</v>
      </c>
      <c r="G600" s="114">
        <v>0</v>
      </c>
      <c r="H600" s="114">
        <v>0</v>
      </c>
      <c r="I600" s="114">
        <v>0</v>
      </c>
      <c r="J600" s="114">
        <v>0</v>
      </c>
      <c r="K600" s="114">
        <v>0</v>
      </c>
      <c r="L600" s="114">
        <v>0</v>
      </c>
      <c r="M600" s="114">
        <v>0</v>
      </c>
      <c r="N600" s="114">
        <v>0</v>
      </c>
      <c r="O600" s="114">
        <v>0</v>
      </c>
      <c r="P600" s="114">
        <v>0</v>
      </c>
      <c r="Q600" s="114">
        <v>0</v>
      </c>
      <c r="R600" s="114">
        <v>0</v>
      </c>
      <c r="S600" s="114">
        <v>0</v>
      </c>
      <c r="T600" s="114">
        <v>0</v>
      </c>
      <c r="U600" s="114">
        <v>0</v>
      </c>
      <c r="V600" s="114">
        <v>0</v>
      </c>
      <c r="W600" s="114">
        <v>0</v>
      </c>
      <c r="X600" s="114">
        <v>0</v>
      </c>
      <c r="Y600" s="114">
        <v>0</v>
      </c>
      <c r="Z600" s="114">
        <v>0</v>
      </c>
      <c r="AA600" s="114">
        <v>0</v>
      </c>
      <c r="AB600" s="114">
        <v>0</v>
      </c>
      <c r="AC600" s="114">
        <v>0</v>
      </c>
      <c r="AD600" s="114">
        <v>0</v>
      </c>
      <c r="AE600" s="114">
        <v>0</v>
      </c>
      <c r="AF600" s="114">
        <v>0</v>
      </c>
      <c r="AG600" s="114">
        <v>0</v>
      </c>
      <c r="AH600" s="114">
        <v>0</v>
      </c>
      <c r="AI600" s="114">
        <v>0</v>
      </c>
      <c r="AJ600" s="115">
        <f t="shared" si="9"/>
        <v>0</v>
      </c>
      <c r="AM600" s="122"/>
    </row>
    <row r="601" spans="1:39" ht="20.100000000000001" customHeight="1">
      <c r="A601" s="111">
        <v>2318</v>
      </c>
      <c r="B601" s="112" t="s">
        <v>1261</v>
      </c>
      <c r="C601" s="113" t="s">
        <v>14927</v>
      </c>
      <c r="D601" s="114">
        <v>0</v>
      </c>
      <c r="E601" s="114">
        <v>0</v>
      </c>
      <c r="F601" s="114">
        <v>0</v>
      </c>
      <c r="G601" s="114">
        <v>0</v>
      </c>
      <c r="H601" s="114">
        <v>0</v>
      </c>
      <c r="I601" s="114">
        <v>0</v>
      </c>
      <c r="J601" s="114">
        <v>0</v>
      </c>
      <c r="K601" s="114">
        <v>0</v>
      </c>
      <c r="L601" s="114">
        <v>0</v>
      </c>
      <c r="M601" s="114">
        <v>0</v>
      </c>
      <c r="N601" s="114">
        <v>0</v>
      </c>
      <c r="O601" s="114">
        <v>0</v>
      </c>
      <c r="P601" s="114">
        <v>0</v>
      </c>
      <c r="Q601" s="114">
        <v>0</v>
      </c>
      <c r="R601" s="114">
        <v>0</v>
      </c>
      <c r="S601" s="114">
        <v>0</v>
      </c>
      <c r="T601" s="114">
        <v>0</v>
      </c>
      <c r="U601" s="114">
        <v>0</v>
      </c>
      <c r="V601" s="114">
        <v>0</v>
      </c>
      <c r="W601" s="114">
        <v>0</v>
      </c>
      <c r="X601" s="114">
        <v>0</v>
      </c>
      <c r="Y601" s="114">
        <v>0</v>
      </c>
      <c r="Z601" s="114">
        <v>0</v>
      </c>
      <c r="AA601" s="114">
        <v>0</v>
      </c>
      <c r="AB601" s="114">
        <v>0</v>
      </c>
      <c r="AC601" s="114">
        <v>0</v>
      </c>
      <c r="AD601" s="114">
        <v>0</v>
      </c>
      <c r="AE601" s="114">
        <v>0</v>
      </c>
      <c r="AF601" s="114">
        <v>0</v>
      </c>
      <c r="AG601" s="114">
        <v>0</v>
      </c>
      <c r="AH601" s="114">
        <v>0</v>
      </c>
      <c r="AI601" s="114">
        <v>0</v>
      </c>
      <c r="AJ601" s="115">
        <f t="shared" si="9"/>
        <v>0</v>
      </c>
      <c r="AM601" s="122"/>
    </row>
    <row r="602" spans="1:39" ht="20.100000000000001" customHeight="1">
      <c r="A602" s="111">
        <v>2319</v>
      </c>
      <c r="B602" s="112" t="s">
        <v>1262</v>
      </c>
      <c r="C602" s="113" t="s">
        <v>14927</v>
      </c>
      <c r="D602" s="114">
        <v>0</v>
      </c>
      <c r="E602" s="114">
        <v>0</v>
      </c>
      <c r="F602" s="114">
        <v>0</v>
      </c>
      <c r="G602" s="114">
        <v>0</v>
      </c>
      <c r="H602" s="114">
        <v>0</v>
      </c>
      <c r="I602" s="114">
        <v>0</v>
      </c>
      <c r="J602" s="114">
        <v>0</v>
      </c>
      <c r="K602" s="114">
        <v>0</v>
      </c>
      <c r="L602" s="114">
        <v>0</v>
      </c>
      <c r="M602" s="114">
        <v>0</v>
      </c>
      <c r="N602" s="114">
        <v>0</v>
      </c>
      <c r="O602" s="114">
        <v>0</v>
      </c>
      <c r="P602" s="114">
        <v>0</v>
      </c>
      <c r="Q602" s="114">
        <v>0</v>
      </c>
      <c r="R602" s="114">
        <v>0</v>
      </c>
      <c r="S602" s="114">
        <v>0</v>
      </c>
      <c r="T602" s="114">
        <v>0</v>
      </c>
      <c r="U602" s="114">
        <v>0</v>
      </c>
      <c r="V602" s="114">
        <v>0</v>
      </c>
      <c r="W602" s="114">
        <v>0</v>
      </c>
      <c r="X602" s="114">
        <v>0</v>
      </c>
      <c r="Y602" s="114">
        <v>0</v>
      </c>
      <c r="Z602" s="114">
        <v>0</v>
      </c>
      <c r="AA602" s="114">
        <v>0</v>
      </c>
      <c r="AB602" s="114">
        <v>0</v>
      </c>
      <c r="AC602" s="114">
        <v>0</v>
      </c>
      <c r="AD602" s="114">
        <v>0</v>
      </c>
      <c r="AE602" s="114">
        <v>0</v>
      </c>
      <c r="AF602" s="114">
        <v>0</v>
      </c>
      <c r="AG602" s="114">
        <v>0</v>
      </c>
      <c r="AH602" s="114">
        <v>0</v>
      </c>
      <c r="AI602" s="114">
        <v>0</v>
      </c>
      <c r="AJ602" s="115">
        <f t="shared" si="9"/>
        <v>0</v>
      </c>
      <c r="AM602" s="122"/>
    </row>
    <row r="603" spans="1:39" ht="20.100000000000001" customHeight="1">
      <c r="A603" s="111">
        <v>2320</v>
      </c>
      <c r="B603" s="112" t="s">
        <v>1263</v>
      </c>
      <c r="C603" s="113" t="s">
        <v>14927</v>
      </c>
      <c r="D603" s="114">
        <v>0</v>
      </c>
      <c r="E603" s="114">
        <v>0</v>
      </c>
      <c r="F603" s="114">
        <v>0</v>
      </c>
      <c r="G603" s="114">
        <v>0</v>
      </c>
      <c r="H603" s="114">
        <v>0</v>
      </c>
      <c r="I603" s="114">
        <v>0</v>
      </c>
      <c r="J603" s="114">
        <v>0</v>
      </c>
      <c r="K603" s="114">
        <v>0</v>
      </c>
      <c r="L603" s="114">
        <v>0</v>
      </c>
      <c r="M603" s="114">
        <v>0</v>
      </c>
      <c r="N603" s="114">
        <v>0</v>
      </c>
      <c r="O603" s="114">
        <v>0</v>
      </c>
      <c r="P603" s="114">
        <v>0</v>
      </c>
      <c r="Q603" s="114">
        <v>0</v>
      </c>
      <c r="R603" s="114">
        <v>0</v>
      </c>
      <c r="S603" s="114">
        <v>0</v>
      </c>
      <c r="T603" s="114">
        <v>0</v>
      </c>
      <c r="U603" s="114">
        <v>0</v>
      </c>
      <c r="V603" s="114">
        <v>0</v>
      </c>
      <c r="W603" s="114">
        <v>0</v>
      </c>
      <c r="X603" s="114">
        <v>0</v>
      </c>
      <c r="Y603" s="114">
        <v>0</v>
      </c>
      <c r="Z603" s="114">
        <v>0</v>
      </c>
      <c r="AA603" s="114">
        <v>0</v>
      </c>
      <c r="AB603" s="114">
        <v>0</v>
      </c>
      <c r="AC603" s="114">
        <v>0</v>
      </c>
      <c r="AD603" s="114">
        <v>0</v>
      </c>
      <c r="AE603" s="114">
        <v>0</v>
      </c>
      <c r="AF603" s="114">
        <v>0</v>
      </c>
      <c r="AG603" s="114">
        <v>0</v>
      </c>
      <c r="AH603" s="114">
        <v>0</v>
      </c>
      <c r="AI603" s="114">
        <v>0</v>
      </c>
      <c r="AJ603" s="115">
        <f t="shared" si="9"/>
        <v>0</v>
      </c>
      <c r="AM603" s="122"/>
    </row>
    <row r="604" spans="1:39" ht="20.100000000000001" customHeight="1">
      <c r="A604" s="111">
        <v>2321</v>
      </c>
      <c r="B604" s="112" t="s">
        <v>623</v>
      </c>
      <c r="C604" s="113" t="s">
        <v>14927</v>
      </c>
      <c r="D604" s="114">
        <v>0</v>
      </c>
      <c r="E604" s="114">
        <v>0</v>
      </c>
      <c r="F604" s="114">
        <v>0</v>
      </c>
      <c r="G604" s="114">
        <v>0</v>
      </c>
      <c r="H604" s="114">
        <v>0</v>
      </c>
      <c r="I604" s="114">
        <v>0</v>
      </c>
      <c r="J604" s="114">
        <v>0</v>
      </c>
      <c r="K604" s="114">
        <v>0</v>
      </c>
      <c r="L604" s="114">
        <v>0</v>
      </c>
      <c r="M604" s="114">
        <v>0</v>
      </c>
      <c r="N604" s="114">
        <v>0</v>
      </c>
      <c r="O604" s="114">
        <v>0</v>
      </c>
      <c r="P604" s="114">
        <v>0</v>
      </c>
      <c r="Q604" s="114">
        <v>0</v>
      </c>
      <c r="R604" s="114">
        <v>0</v>
      </c>
      <c r="S604" s="114">
        <v>0</v>
      </c>
      <c r="T604" s="114">
        <v>0</v>
      </c>
      <c r="U604" s="114">
        <v>0</v>
      </c>
      <c r="V604" s="114">
        <v>0</v>
      </c>
      <c r="W604" s="114">
        <v>0</v>
      </c>
      <c r="X604" s="114">
        <v>0</v>
      </c>
      <c r="Y604" s="114">
        <v>0</v>
      </c>
      <c r="Z604" s="114">
        <v>0</v>
      </c>
      <c r="AA604" s="114">
        <v>0</v>
      </c>
      <c r="AB604" s="114">
        <v>0</v>
      </c>
      <c r="AC604" s="114">
        <v>0</v>
      </c>
      <c r="AD604" s="114">
        <v>0</v>
      </c>
      <c r="AE604" s="114">
        <v>0</v>
      </c>
      <c r="AF604" s="114">
        <v>0</v>
      </c>
      <c r="AG604" s="114">
        <v>0</v>
      </c>
      <c r="AH604" s="114">
        <v>0</v>
      </c>
      <c r="AI604" s="114">
        <v>0</v>
      </c>
      <c r="AJ604" s="115">
        <f t="shared" si="9"/>
        <v>0</v>
      </c>
      <c r="AM604" s="122"/>
    </row>
    <row r="605" spans="1:39" ht="20.100000000000001" customHeight="1">
      <c r="A605" s="111">
        <v>2322</v>
      </c>
      <c r="B605" s="112" t="s">
        <v>624</v>
      </c>
      <c r="C605" s="113" t="s">
        <v>14927</v>
      </c>
      <c r="D605" s="114">
        <v>0</v>
      </c>
      <c r="E605" s="114">
        <v>0</v>
      </c>
      <c r="F605" s="114">
        <v>0</v>
      </c>
      <c r="G605" s="114">
        <v>0</v>
      </c>
      <c r="H605" s="114">
        <v>0</v>
      </c>
      <c r="I605" s="114">
        <v>0</v>
      </c>
      <c r="J605" s="114">
        <v>0</v>
      </c>
      <c r="K605" s="114">
        <v>0</v>
      </c>
      <c r="L605" s="114">
        <v>0</v>
      </c>
      <c r="M605" s="114">
        <v>0</v>
      </c>
      <c r="N605" s="114">
        <v>0</v>
      </c>
      <c r="O605" s="114">
        <v>0</v>
      </c>
      <c r="P605" s="114">
        <v>0</v>
      </c>
      <c r="Q605" s="114">
        <v>0</v>
      </c>
      <c r="R605" s="114">
        <v>0</v>
      </c>
      <c r="S605" s="114">
        <v>0</v>
      </c>
      <c r="T605" s="114">
        <v>0</v>
      </c>
      <c r="U605" s="114">
        <v>0</v>
      </c>
      <c r="V605" s="114">
        <v>0</v>
      </c>
      <c r="W605" s="114">
        <v>0</v>
      </c>
      <c r="X605" s="114">
        <v>0</v>
      </c>
      <c r="Y605" s="114">
        <v>0</v>
      </c>
      <c r="Z605" s="114">
        <v>0</v>
      </c>
      <c r="AA605" s="114">
        <v>0</v>
      </c>
      <c r="AB605" s="114">
        <v>0</v>
      </c>
      <c r="AC605" s="114">
        <v>0</v>
      </c>
      <c r="AD605" s="114">
        <v>0</v>
      </c>
      <c r="AE605" s="114">
        <v>0</v>
      </c>
      <c r="AF605" s="114">
        <v>0</v>
      </c>
      <c r="AG605" s="114">
        <v>0</v>
      </c>
      <c r="AH605" s="114">
        <v>0</v>
      </c>
      <c r="AI605" s="114">
        <v>0</v>
      </c>
      <c r="AJ605" s="115">
        <f t="shared" si="9"/>
        <v>0</v>
      </c>
      <c r="AM605" s="122"/>
    </row>
    <row r="606" spans="1:39" ht="20.100000000000001" customHeight="1">
      <c r="A606" s="111">
        <v>2323</v>
      </c>
      <c r="B606" s="112" t="s">
        <v>625</v>
      </c>
      <c r="C606" s="113" t="s">
        <v>14927</v>
      </c>
      <c r="D606" s="114">
        <v>0</v>
      </c>
      <c r="E606" s="114">
        <v>0</v>
      </c>
      <c r="F606" s="114">
        <v>0</v>
      </c>
      <c r="G606" s="114">
        <v>0</v>
      </c>
      <c r="H606" s="114">
        <v>0</v>
      </c>
      <c r="I606" s="114">
        <v>0</v>
      </c>
      <c r="J606" s="114">
        <v>0</v>
      </c>
      <c r="K606" s="114">
        <v>0</v>
      </c>
      <c r="L606" s="114">
        <v>0</v>
      </c>
      <c r="M606" s="114">
        <v>0</v>
      </c>
      <c r="N606" s="114">
        <v>0</v>
      </c>
      <c r="O606" s="114">
        <v>0</v>
      </c>
      <c r="P606" s="114">
        <v>0</v>
      </c>
      <c r="Q606" s="114">
        <v>0</v>
      </c>
      <c r="R606" s="114">
        <v>0</v>
      </c>
      <c r="S606" s="114">
        <v>0</v>
      </c>
      <c r="T606" s="114">
        <v>0</v>
      </c>
      <c r="U606" s="114">
        <v>0</v>
      </c>
      <c r="V606" s="114">
        <v>0</v>
      </c>
      <c r="W606" s="114">
        <v>0</v>
      </c>
      <c r="X606" s="114">
        <v>0</v>
      </c>
      <c r="Y606" s="114">
        <v>0</v>
      </c>
      <c r="Z606" s="114">
        <v>0</v>
      </c>
      <c r="AA606" s="114">
        <v>0</v>
      </c>
      <c r="AB606" s="114">
        <v>0</v>
      </c>
      <c r="AC606" s="114">
        <v>0</v>
      </c>
      <c r="AD606" s="114">
        <v>0</v>
      </c>
      <c r="AE606" s="114">
        <v>0</v>
      </c>
      <c r="AF606" s="114">
        <v>0</v>
      </c>
      <c r="AG606" s="114">
        <v>0</v>
      </c>
      <c r="AH606" s="114">
        <v>0</v>
      </c>
      <c r="AI606" s="114">
        <v>0</v>
      </c>
      <c r="AJ606" s="115">
        <f t="shared" si="9"/>
        <v>0</v>
      </c>
      <c r="AM606" s="122"/>
    </row>
    <row r="607" spans="1:39" ht="20.100000000000001" customHeight="1">
      <c r="A607" s="111">
        <v>2324</v>
      </c>
      <c r="B607" s="112" t="s">
        <v>626</v>
      </c>
      <c r="C607" s="113" t="s">
        <v>14927</v>
      </c>
      <c r="D607" s="114">
        <v>0</v>
      </c>
      <c r="E607" s="114">
        <v>0</v>
      </c>
      <c r="F607" s="114">
        <v>0</v>
      </c>
      <c r="G607" s="114">
        <v>0</v>
      </c>
      <c r="H607" s="114">
        <v>0</v>
      </c>
      <c r="I607" s="114">
        <v>0</v>
      </c>
      <c r="J607" s="114">
        <v>0</v>
      </c>
      <c r="K607" s="114">
        <v>0</v>
      </c>
      <c r="L607" s="114">
        <v>0</v>
      </c>
      <c r="M607" s="114">
        <v>0</v>
      </c>
      <c r="N607" s="114">
        <v>0</v>
      </c>
      <c r="O607" s="114">
        <v>0</v>
      </c>
      <c r="P607" s="114">
        <v>0</v>
      </c>
      <c r="Q607" s="114">
        <v>0</v>
      </c>
      <c r="R607" s="114">
        <v>0</v>
      </c>
      <c r="S607" s="114">
        <v>0</v>
      </c>
      <c r="T607" s="114">
        <v>0</v>
      </c>
      <c r="U607" s="114">
        <v>0</v>
      </c>
      <c r="V607" s="114">
        <v>0</v>
      </c>
      <c r="W607" s="114">
        <v>0</v>
      </c>
      <c r="X607" s="114">
        <v>0</v>
      </c>
      <c r="Y607" s="114">
        <v>0</v>
      </c>
      <c r="Z607" s="114">
        <v>0</v>
      </c>
      <c r="AA607" s="114">
        <v>0</v>
      </c>
      <c r="AB607" s="114">
        <v>0</v>
      </c>
      <c r="AC607" s="114">
        <v>0</v>
      </c>
      <c r="AD607" s="114">
        <v>0</v>
      </c>
      <c r="AE607" s="114">
        <v>0</v>
      </c>
      <c r="AF607" s="114">
        <v>0</v>
      </c>
      <c r="AG607" s="114">
        <v>0</v>
      </c>
      <c r="AH607" s="114">
        <v>0</v>
      </c>
      <c r="AI607" s="114">
        <v>0</v>
      </c>
      <c r="AJ607" s="115">
        <f t="shared" si="9"/>
        <v>0</v>
      </c>
      <c r="AM607" s="122"/>
    </row>
    <row r="608" spans="1:39" ht="20.100000000000001" customHeight="1">
      <c r="A608" s="111">
        <v>2325</v>
      </c>
      <c r="B608" s="112" t="s">
        <v>627</v>
      </c>
      <c r="C608" s="113" t="s">
        <v>14927</v>
      </c>
      <c r="D608" s="114">
        <v>0</v>
      </c>
      <c r="E608" s="114">
        <v>0</v>
      </c>
      <c r="F608" s="114">
        <v>0</v>
      </c>
      <c r="G608" s="114">
        <v>0</v>
      </c>
      <c r="H608" s="114">
        <v>0</v>
      </c>
      <c r="I608" s="114">
        <v>0</v>
      </c>
      <c r="J608" s="114">
        <v>0</v>
      </c>
      <c r="K608" s="114">
        <v>0</v>
      </c>
      <c r="L608" s="114">
        <v>0</v>
      </c>
      <c r="M608" s="114">
        <v>0</v>
      </c>
      <c r="N608" s="114">
        <v>0</v>
      </c>
      <c r="O608" s="114">
        <v>0</v>
      </c>
      <c r="P608" s="114">
        <v>0</v>
      </c>
      <c r="Q608" s="114">
        <v>0</v>
      </c>
      <c r="R608" s="114">
        <v>0</v>
      </c>
      <c r="S608" s="114">
        <v>0</v>
      </c>
      <c r="T608" s="114">
        <v>0</v>
      </c>
      <c r="U608" s="114">
        <v>0</v>
      </c>
      <c r="V608" s="114">
        <v>0</v>
      </c>
      <c r="W608" s="114">
        <v>0</v>
      </c>
      <c r="X608" s="114">
        <v>0</v>
      </c>
      <c r="Y608" s="114">
        <v>0</v>
      </c>
      <c r="Z608" s="114">
        <v>0</v>
      </c>
      <c r="AA608" s="114">
        <v>0</v>
      </c>
      <c r="AB608" s="114">
        <v>0</v>
      </c>
      <c r="AC608" s="114">
        <v>0</v>
      </c>
      <c r="AD608" s="114">
        <v>0</v>
      </c>
      <c r="AE608" s="114">
        <v>0</v>
      </c>
      <c r="AF608" s="114">
        <v>0</v>
      </c>
      <c r="AG608" s="114">
        <v>0</v>
      </c>
      <c r="AH608" s="114">
        <v>0</v>
      </c>
      <c r="AI608" s="114">
        <v>0</v>
      </c>
      <c r="AJ608" s="115">
        <f t="shared" si="9"/>
        <v>0</v>
      </c>
      <c r="AM608" s="122"/>
    </row>
    <row r="609" spans="1:39" ht="20.100000000000001" customHeight="1">
      <c r="A609" s="111">
        <v>2326</v>
      </c>
      <c r="B609" s="112" t="s">
        <v>628</v>
      </c>
      <c r="C609" s="113" t="s">
        <v>14927</v>
      </c>
      <c r="D609" s="114">
        <v>0</v>
      </c>
      <c r="E609" s="114">
        <v>0</v>
      </c>
      <c r="F609" s="114">
        <v>0</v>
      </c>
      <c r="G609" s="114">
        <v>0</v>
      </c>
      <c r="H609" s="114">
        <v>0</v>
      </c>
      <c r="I609" s="114">
        <v>0</v>
      </c>
      <c r="J609" s="114">
        <v>0</v>
      </c>
      <c r="K609" s="114">
        <v>0</v>
      </c>
      <c r="L609" s="114">
        <v>0</v>
      </c>
      <c r="M609" s="114">
        <v>0</v>
      </c>
      <c r="N609" s="114">
        <v>0</v>
      </c>
      <c r="O609" s="114">
        <v>0</v>
      </c>
      <c r="P609" s="114">
        <v>0</v>
      </c>
      <c r="Q609" s="114">
        <v>0</v>
      </c>
      <c r="R609" s="114">
        <v>0</v>
      </c>
      <c r="S609" s="114">
        <v>0</v>
      </c>
      <c r="T609" s="114">
        <v>0</v>
      </c>
      <c r="U609" s="114">
        <v>0</v>
      </c>
      <c r="V609" s="114">
        <v>0</v>
      </c>
      <c r="W609" s="114">
        <v>0</v>
      </c>
      <c r="X609" s="114">
        <v>0</v>
      </c>
      <c r="Y609" s="114">
        <v>0</v>
      </c>
      <c r="Z609" s="114">
        <v>0</v>
      </c>
      <c r="AA609" s="114">
        <v>0</v>
      </c>
      <c r="AB609" s="114">
        <v>0</v>
      </c>
      <c r="AC609" s="114">
        <v>0</v>
      </c>
      <c r="AD609" s="114">
        <v>0</v>
      </c>
      <c r="AE609" s="114">
        <v>0</v>
      </c>
      <c r="AF609" s="114">
        <v>0</v>
      </c>
      <c r="AG609" s="114">
        <v>0</v>
      </c>
      <c r="AH609" s="114">
        <v>0</v>
      </c>
      <c r="AI609" s="114">
        <v>0</v>
      </c>
      <c r="AJ609" s="115">
        <f t="shared" si="9"/>
        <v>0</v>
      </c>
      <c r="AM609" s="122"/>
    </row>
    <row r="610" spans="1:39" ht="20.100000000000001" customHeight="1">
      <c r="A610" s="111">
        <v>2327</v>
      </c>
      <c r="B610" s="112" t="s">
        <v>629</v>
      </c>
      <c r="C610" s="113" t="s">
        <v>14927</v>
      </c>
      <c r="D610" s="114">
        <v>0</v>
      </c>
      <c r="E610" s="114">
        <v>0</v>
      </c>
      <c r="F610" s="114">
        <v>0</v>
      </c>
      <c r="G610" s="114">
        <v>0</v>
      </c>
      <c r="H610" s="114">
        <v>0</v>
      </c>
      <c r="I610" s="114">
        <v>0</v>
      </c>
      <c r="J610" s="114">
        <v>0</v>
      </c>
      <c r="K610" s="114">
        <v>0</v>
      </c>
      <c r="L610" s="114">
        <v>0</v>
      </c>
      <c r="M610" s="114">
        <v>0</v>
      </c>
      <c r="N610" s="114">
        <v>0</v>
      </c>
      <c r="O610" s="114">
        <v>0</v>
      </c>
      <c r="P610" s="114">
        <v>0</v>
      </c>
      <c r="Q610" s="114">
        <v>0</v>
      </c>
      <c r="R610" s="114">
        <v>0</v>
      </c>
      <c r="S610" s="114">
        <v>0</v>
      </c>
      <c r="T610" s="114">
        <v>0</v>
      </c>
      <c r="U610" s="114">
        <v>0</v>
      </c>
      <c r="V610" s="114">
        <v>0</v>
      </c>
      <c r="W610" s="114">
        <v>0</v>
      </c>
      <c r="X610" s="114">
        <v>0</v>
      </c>
      <c r="Y610" s="114">
        <v>0</v>
      </c>
      <c r="Z610" s="114">
        <v>0</v>
      </c>
      <c r="AA610" s="114">
        <v>0</v>
      </c>
      <c r="AB610" s="114">
        <v>0</v>
      </c>
      <c r="AC610" s="114">
        <v>0</v>
      </c>
      <c r="AD610" s="114">
        <v>0</v>
      </c>
      <c r="AE610" s="114">
        <v>0</v>
      </c>
      <c r="AF610" s="114">
        <v>0</v>
      </c>
      <c r="AG610" s="114">
        <v>0</v>
      </c>
      <c r="AH610" s="114">
        <v>0</v>
      </c>
      <c r="AI610" s="114">
        <v>0</v>
      </c>
      <c r="AJ610" s="115">
        <f t="shared" si="9"/>
        <v>0</v>
      </c>
      <c r="AM610" s="122"/>
    </row>
    <row r="611" spans="1:39" ht="20.100000000000001" customHeight="1">
      <c r="A611" s="111">
        <v>2328</v>
      </c>
      <c r="B611" s="112" t="s">
        <v>1385</v>
      </c>
      <c r="C611" s="113" t="s">
        <v>14927</v>
      </c>
      <c r="D611" s="114">
        <v>0</v>
      </c>
      <c r="E611" s="114">
        <v>0</v>
      </c>
      <c r="F611" s="114">
        <v>0</v>
      </c>
      <c r="G611" s="114">
        <v>0</v>
      </c>
      <c r="H611" s="114">
        <v>0</v>
      </c>
      <c r="I611" s="114">
        <v>0</v>
      </c>
      <c r="J611" s="114">
        <v>0</v>
      </c>
      <c r="K611" s="114">
        <v>0</v>
      </c>
      <c r="L611" s="114">
        <v>0</v>
      </c>
      <c r="M611" s="114">
        <v>0</v>
      </c>
      <c r="N611" s="114">
        <v>0</v>
      </c>
      <c r="O611" s="114">
        <v>0</v>
      </c>
      <c r="P611" s="114">
        <v>0</v>
      </c>
      <c r="Q611" s="114">
        <v>0</v>
      </c>
      <c r="R611" s="114">
        <v>0</v>
      </c>
      <c r="S611" s="114">
        <v>0</v>
      </c>
      <c r="T611" s="114">
        <v>0</v>
      </c>
      <c r="U611" s="114">
        <v>0</v>
      </c>
      <c r="V611" s="114">
        <v>0</v>
      </c>
      <c r="W611" s="114">
        <v>0</v>
      </c>
      <c r="X611" s="114">
        <v>0</v>
      </c>
      <c r="Y611" s="114">
        <v>0</v>
      </c>
      <c r="Z611" s="114">
        <v>0</v>
      </c>
      <c r="AA611" s="114">
        <v>0</v>
      </c>
      <c r="AB611" s="114">
        <v>0</v>
      </c>
      <c r="AC611" s="114">
        <v>0</v>
      </c>
      <c r="AD611" s="114">
        <v>0</v>
      </c>
      <c r="AE611" s="114">
        <v>0</v>
      </c>
      <c r="AF611" s="114">
        <v>0</v>
      </c>
      <c r="AG611" s="114">
        <v>0</v>
      </c>
      <c r="AH611" s="114">
        <v>0</v>
      </c>
      <c r="AI611" s="114">
        <v>0</v>
      </c>
      <c r="AJ611" s="115">
        <f t="shared" si="9"/>
        <v>0</v>
      </c>
      <c r="AM611" s="122"/>
    </row>
    <row r="612" spans="1:39" ht="20.100000000000001" customHeight="1">
      <c r="A612" s="111" t="s">
        <v>640</v>
      </c>
      <c r="B612" s="112" t="s">
        <v>1264</v>
      </c>
      <c r="C612" s="113" t="s">
        <v>1318</v>
      </c>
      <c r="D612" s="114">
        <v>0</v>
      </c>
      <c r="E612" s="114">
        <v>0</v>
      </c>
      <c r="F612" s="114">
        <v>0</v>
      </c>
      <c r="G612" s="114">
        <v>3323377.6600000006</v>
      </c>
      <c r="H612" s="114">
        <v>0</v>
      </c>
      <c r="I612" s="114">
        <v>0</v>
      </c>
      <c r="J612" s="114">
        <v>521380.27</v>
      </c>
      <c r="K612" s="114">
        <v>0</v>
      </c>
      <c r="L612" s="114">
        <v>0</v>
      </c>
      <c r="M612" s="114">
        <v>0</v>
      </c>
      <c r="N612" s="114">
        <v>0</v>
      </c>
      <c r="O612" s="114">
        <v>0</v>
      </c>
      <c r="P612" s="114">
        <v>55371.839999999997</v>
      </c>
      <c r="Q612" s="114">
        <v>0</v>
      </c>
      <c r="R612" s="114">
        <v>0</v>
      </c>
      <c r="S612" s="114">
        <v>0</v>
      </c>
      <c r="T612" s="114">
        <v>0</v>
      </c>
      <c r="U612" s="114">
        <v>0</v>
      </c>
      <c r="V612" s="114">
        <v>0</v>
      </c>
      <c r="W612" s="114">
        <v>0</v>
      </c>
      <c r="X612" s="114">
        <v>0</v>
      </c>
      <c r="Y612" s="114">
        <v>0</v>
      </c>
      <c r="Z612" s="114">
        <v>0</v>
      </c>
      <c r="AA612" s="114">
        <v>0</v>
      </c>
      <c r="AB612" s="114">
        <v>0</v>
      </c>
      <c r="AC612" s="114">
        <v>0</v>
      </c>
      <c r="AD612" s="114">
        <v>0</v>
      </c>
      <c r="AE612" s="114">
        <v>0</v>
      </c>
      <c r="AF612" s="114">
        <v>0</v>
      </c>
      <c r="AG612" s="114">
        <v>0</v>
      </c>
      <c r="AH612" s="114">
        <v>0</v>
      </c>
      <c r="AI612" s="114">
        <v>0</v>
      </c>
      <c r="AJ612" s="115">
        <f t="shared" si="9"/>
        <v>3900129.7700000005</v>
      </c>
      <c r="AM612" s="122"/>
    </row>
    <row r="613" spans="1:39" ht="20.100000000000001" customHeight="1">
      <c r="A613" s="111" t="s">
        <v>642</v>
      </c>
      <c r="B613" s="112" t="s">
        <v>1265</v>
      </c>
      <c r="C613" s="113" t="e">
        <v>#N/A</v>
      </c>
      <c r="D613" s="114">
        <v>0</v>
      </c>
      <c r="E613" s="114">
        <v>0</v>
      </c>
      <c r="F613" s="114">
        <v>0</v>
      </c>
      <c r="G613" s="114">
        <v>0</v>
      </c>
      <c r="H613" s="114">
        <v>0</v>
      </c>
      <c r="I613" s="114">
        <v>0</v>
      </c>
      <c r="J613" s="114">
        <v>0</v>
      </c>
      <c r="K613" s="114">
        <v>0</v>
      </c>
      <c r="L613" s="114">
        <v>0</v>
      </c>
      <c r="M613" s="114">
        <v>0</v>
      </c>
      <c r="N613" s="114">
        <v>0</v>
      </c>
      <c r="O613" s="114">
        <v>0</v>
      </c>
      <c r="P613" s="114">
        <v>0</v>
      </c>
      <c r="Q613" s="114">
        <v>0</v>
      </c>
      <c r="R613" s="114">
        <v>0</v>
      </c>
      <c r="S613" s="114">
        <v>0</v>
      </c>
      <c r="T613" s="114">
        <v>0</v>
      </c>
      <c r="U613" s="114">
        <v>0</v>
      </c>
      <c r="V613" s="114">
        <v>0</v>
      </c>
      <c r="W613" s="114">
        <v>0</v>
      </c>
      <c r="X613" s="114">
        <v>0</v>
      </c>
      <c r="Y613" s="114">
        <v>0</v>
      </c>
      <c r="Z613" s="114">
        <v>0</v>
      </c>
      <c r="AA613" s="114">
        <v>0</v>
      </c>
      <c r="AB613" s="114">
        <v>0</v>
      </c>
      <c r="AC613" s="114">
        <v>0</v>
      </c>
      <c r="AD613" s="114">
        <v>0</v>
      </c>
      <c r="AE613" s="114">
        <v>0</v>
      </c>
      <c r="AF613" s="114">
        <v>0</v>
      </c>
      <c r="AG613" s="114">
        <v>0</v>
      </c>
      <c r="AH613" s="114">
        <v>0</v>
      </c>
      <c r="AI613" s="114">
        <v>0</v>
      </c>
      <c r="AJ613" s="115">
        <f t="shared" si="9"/>
        <v>0</v>
      </c>
      <c r="AM613" s="122"/>
    </row>
    <row r="614" spans="1:39" ht="20.100000000000001" customHeight="1">
      <c r="A614" s="111" t="s">
        <v>644</v>
      </c>
      <c r="B614" s="112" t="s">
        <v>1266</v>
      </c>
      <c r="C614" s="113" t="e">
        <v>#N/A</v>
      </c>
      <c r="D614" s="114">
        <v>0</v>
      </c>
      <c r="E614" s="114">
        <v>0</v>
      </c>
      <c r="F614" s="114">
        <v>0</v>
      </c>
      <c r="G614" s="114">
        <v>2469539.8899999987</v>
      </c>
      <c r="H614" s="114">
        <v>0</v>
      </c>
      <c r="I614" s="114">
        <v>0</v>
      </c>
      <c r="J614" s="114">
        <v>0</v>
      </c>
      <c r="K614" s="114">
        <v>0</v>
      </c>
      <c r="L614" s="114">
        <v>0</v>
      </c>
      <c r="M614" s="114">
        <v>0</v>
      </c>
      <c r="N614" s="114">
        <v>0</v>
      </c>
      <c r="O614" s="114">
        <v>0</v>
      </c>
      <c r="P614" s="114">
        <v>0</v>
      </c>
      <c r="Q614" s="114">
        <v>0</v>
      </c>
      <c r="R614" s="114">
        <v>0</v>
      </c>
      <c r="S614" s="114">
        <v>0</v>
      </c>
      <c r="T614" s="114">
        <v>1684866.9399999997</v>
      </c>
      <c r="U614" s="114">
        <v>2332400</v>
      </c>
      <c r="V614" s="114">
        <v>0</v>
      </c>
      <c r="W614" s="114">
        <v>0</v>
      </c>
      <c r="X614" s="114">
        <v>0</v>
      </c>
      <c r="Y614" s="114">
        <v>0</v>
      </c>
      <c r="Z614" s="114">
        <v>0</v>
      </c>
      <c r="AA614" s="114">
        <v>6860000</v>
      </c>
      <c r="AB614" s="114">
        <v>0</v>
      </c>
      <c r="AC614" s="114">
        <v>0</v>
      </c>
      <c r="AD614" s="114">
        <v>0</v>
      </c>
      <c r="AE614" s="114">
        <v>0</v>
      </c>
      <c r="AF614" s="114">
        <v>0</v>
      </c>
      <c r="AG614" s="114">
        <v>0</v>
      </c>
      <c r="AH614" s="114">
        <v>0</v>
      </c>
      <c r="AI614" s="114">
        <v>0</v>
      </c>
      <c r="AJ614" s="115">
        <f t="shared" si="9"/>
        <v>13346806.829999998</v>
      </c>
      <c r="AM614" s="122"/>
    </row>
    <row r="615" spans="1:39" ht="4.5" customHeight="1">
      <c r="A615" s="111"/>
      <c r="B615" s="112"/>
      <c r="C615" s="113"/>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c r="AC615" s="117"/>
      <c r="AD615" s="117"/>
      <c r="AE615" s="117"/>
      <c r="AF615" s="117"/>
      <c r="AG615" s="117"/>
      <c r="AH615" s="117"/>
      <c r="AI615" s="117"/>
      <c r="AJ615" s="118"/>
      <c r="AM615" s="46"/>
    </row>
    <row r="616" spans="1:39" ht="18.95" customHeight="1" thickBot="1">
      <c r="A616" s="111"/>
      <c r="B616" s="119" t="s">
        <v>658</v>
      </c>
      <c r="C616" s="120"/>
      <c r="D616" s="121">
        <f>SUBTOTAL(9,D13:D614)</f>
        <v>105137903.60999997</v>
      </c>
      <c r="E616" s="121">
        <f t="shared" ref="E616:AJ616" si="10">SUBTOTAL(9,E13:E614)</f>
        <v>59879934.00999999</v>
      </c>
      <c r="F616" s="121">
        <f t="shared" si="10"/>
        <v>3427589180.0800009</v>
      </c>
      <c r="G616" s="121">
        <f t="shared" si="10"/>
        <v>443859064.56999999</v>
      </c>
      <c r="H616" s="121">
        <f t="shared" si="10"/>
        <v>21880656</v>
      </c>
      <c r="I616" s="121">
        <f t="shared" si="10"/>
        <v>3319019.1099999994</v>
      </c>
      <c r="J616" s="121">
        <f t="shared" si="10"/>
        <v>2059160819.4999995</v>
      </c>
      <c r="K616" s="121">
        <f t="shared" si="10"/>
        <v>2302705.6300000004</v>
      </c>
      <c r="L616" s="121">
        <f t="shared" si="10"/>
        <v>36824180.620000005</v>
      </c>
      <c r="M616" s="121">
        <f t="shared" si="10"/>
        <v>17847.87</v>
      </c>
      <c r="N616" s="121">
        <f t="shared" si="10"/>
        <v>1832041223.3399997</v>
      </c>
      <c r="O616" s="121">
        <f t="shared" si="10"/>
        <v>205191.13999999996</v>
      </c>
      <c r="P616" s="121">
        <f t="shared" si="10"/>
        <v>275378847.81</v>
      </c>
      <c r="Q616" s="121">
        <f t="shared" si="10"/>
        <v>746128249.17999995</v>
      </c>
      <c r="R616" s="121">
        <f t="shared" si="10"/>
        <v>711294533.3499999</v>
      </c>
      <c r="S616" s="121">
        <f t="shared" si="10"/>
        <v>5693528.6500000004</v>
      </c>
      <c r="T616" s="121">
        <f t="shared" si="10"/>
        <v>514632203.20000011</v>
      </c>
      <c r="U616" s="121">
        <f t="shared" si="10"/>
        <v>5198346.68</v>
      </c>
      <c r="V616" s="121">
        <f t="shared" si="10"/>
        <v>37730</v>
      </c>
      <c r="W616" s="121">
        <f t="shared" si="10"/>
        <v>38450.300000000003</v>
      </c>
      <c r="X616" s="121">
        <f t="shared" si="10"/>
        <v>1154961.6736000001</v>
      </c>
      <c r="Y616" s="121">
        <f t="shared" si="10"/>
        <v>29.017800000000005</v>
      </c>
      <c r="Z616" s="121">
        <f t="shared" si="10"/>
        <v>2950.5545999999999</v>
      </c>
      <c r="AA616" s="121">
        <f t="shared" si="10"/>
        <v>3025535815.8354001</v>
      </c>
      <c r="AB616" s="121">
        <f t="shared" si="10"/>
        <v>2375.9610000000002</v>
      </c>
      <c r="AC616" s="121">
        <f t="shared" si="10"/>
        <v>345161261.17899984</v>
      </c>
      <c r="AD616" s="121">
        <f t="shared" si="10"/>
        <v>3783394.9580000006</v>
      </c>
      <c r="AE616" s="121">
        <f t="shared" si="10"/>
        <v>2025846461.620801</v>
      </c>
      <c r="AF616" s="121">
        <f t="shared" si="10"/>
        <v>2816.9903999999997</v>
      </c>
      <c r="AG616" s="121">
        <f t="shared" si="10"/>
        <v>0.21</v>
      </c>
      <c r="AH616" s="121">
        <f t="shared" si="10"/>
        <v>5196900.0159999998</v>
      </c>
      <c r="AI616" s="121">
        <f t="shared" si="10"/>
        <v>2240172.0334000001</v>
      </c>
      <c r="AJ616" s="121">
        <f t="shared" si="10"/>
        <v>15659546754.700008</v>
      </c>
    </row>
    <row r="617" spans="1:39" ht="15.75" thickTop="1">
      <c r="A617" s="51"/>
      <c r="B617" s="52"/>
      <c r="C617" s="53"/>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c r="AC617" s="54"/>
      <c r="AD617" s="54"/>
      <c r="AE617" s="54"/>
      <c r="AF617" s="54"/>
      <c r="AG617" s="54"/>
      <c r="AH617" s="54"/>
      <c r="AI617" s="54"/>
      <c r="AJ617" s="55"/>
    </row>
    <row r="620" spans="1:39" s="47" customFormat="1" hidden="1"/>
    <row r="621" spans="1:39" hidden="1">
      <c r="E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row>
    <row r="622" spans="1:39" hidden="1">
      <c r="D622" s="48"/>
      <c r="G622" s="4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row>
    <row r="623" spans="1:39" hidden="1">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row>
    <row r="624" spans="1:39" hidden="1"/>
    <row r="625" spans="3:36" ht="15.75" hidden="1" thickBot="1">
      <c r="C625" s="49"/>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c r="AD625" s="50"/>
      <c r="AE625" s="50"/>
      <c r="AF625" s="50"/>
      <c r="AG625" s="50"/>
      <c r="AH625" s="50"/>
      <c r="AI625" s="50"/>
      <c r="AJ625" s="48"/>
    </row>
    <row r="626" spans="3:36" hidden="1">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c r="AH626" s="48"/>
      <c r="AI626" s="48"/>
      <c r="AJ626" s="48"/>
    </row>
    <row r="627" spans="3:36">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48"/>
    </row>
    <row r="628" spans="3:36">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ColWidth="11.375" defaultRowHeight="15"/>
  <cols>
    <col min="1" max="1" width="3.625" style="74" customWidth="1"/>
    <col min="2" max="2" width="105.75" style="74" customWidth="1"/>
    <col min="3" max="3" width="2.625" style="74" customWidth="1"/>
    <col min="4" max="16384" width="11.375" style="74"/>
  </cols>
  <sheetData>
    <row r="1" spans="1:2" ht="15.75">
      <c r="A1" s="75"/>
      <c r="B1" s="76" t="s">
        <v>675</v>
      </c>
    </row>
    <row r="2" spans="1:2" ht="3.75" customHeight="1">
      <c r="A2" s="75"/>
      <c r="B2" s="76"/>
    </row>
    <row r="3" spans="1:2" ht="91.5" customHeight="1">
      <c r="A3" s="75"/>
      <c r="B3" s="77" t="s">
        <v>676</v>
      </c>
    </row>
    <row r="4" spans="1:2" ht="65.25" customHeight="1">
      <c r="A4" s="75"/>
      <c r="B4" s="77" t="s">
        <v>677</v>
      </c>
    </row>
    <row r="5" spans="1:2" ht="27" customHeight="1">
      <c r="A5" s="75"/>
      <c r="B5" s="77" t="s">
        <v>678</v>
      </c>
    </row>
    <row r="6" spans="1:2" ht="15.75" thickBot="1">
      <c r="A6" s="75"/>
      <c r="B6" s="77" t="s">
        <v>679</v>
      </c>
    </row>
    <row r="7" spans="1:2" ht="13.5" customHeight="1">
      <c r="A7" s="75"/>
      <c r="B7" s="78" t="s">
        <v>680</v>
      </c>
    </row>
    <row r="8" spans="1:2">
      <c r="A8" s="75"/>
      <c r="B8" s="79" t="s">
        <v>681</v>
      </c>
    </row>
    <row r="9" spans="1:2" ht="23.25" thickBot="1">
      <c r="A9" s="75"/>
      <c r="B9" s="80" t="s">
        <v>682</v>
      </c>
    </row>
    <row r="10" spans="1:2" ht="12.75" customHeight="1">
      <c r="A10" s="75"/>
      <c r="B10" s="81" t="s">
        <v>683</v>
      </c>
    </row>
    <row r="11" spans="1:2">
      <c r="A11" s="75"/>
      <c r="B11" s="79" t="s">
        <v>684</v>
      </c>
    </row>
    <row r="12" spans="1:2" ht="45.75" thickBot="1">
      <c r="A12" s="75"/>
      <c r="B12" s="80" t="s">
        <v>685</v>
      </c>
    </row>
    <row r="13" spans="1:2" ht="13.5" customHeight="1">
      <c r="A13" s="75"/>
      <c r="B13" s="81" t="s">
        <v>686</v>
      </c>
    </row>
    <row r="14" spans="1:2">
      <c r="A14" s="75"/>
      <c r="B14" s="79" t="s">
        <v>687</v>
      </c>
    </row>
    <row r="15" spans="1:2" ht="15.75" thickBot="1">
      <c r="A15" s="75"/>
      <c r="B15" s="80" t="s">
        <v>688</v>
      </c>
    </row>
    <row r="16" spans="1:2" ht="12.75" customHeight="1">
      <c r="A16" s="75"/>
      <c r="B16" s="81" t="s">
        <v>689</v>
      </c>
    </row>
    <row r="17" spans="1:2">
      <c r="A17" s="75"/>
      <c r="B17" s="79" t="s">
        <v>690</v>
      </c>
    </row>
    <row r="18" spans="1:2" ht="15.75" thickBot="1">
      <c r="A18" s="75"/>
      <c r="B18" s="80" t="s">
        <v>691</v>
      </c>
    </row>
    <row r="19" spans="1:2" ht="12.75" customHeight="1">
      <c r="A19" s="75"/>
      <c r="B19" s="81" t="s">
        <v>692</v>
      </c>
    </row>
    <row r="20" spans="1:2">
      <c r="A20" s="75"/>
      <c r="B20" s="79" t="s">
        <v>693</v>
      </c>
    </row>
    <row r="21" spans="1:2" ht="23.25" thickBot="1">
      <c r="A21" s="75"/>
      <c r="B21" s="80" t="s">
        <v>694</v>
      </c>
    </row>
    <row r="22" spans="1:2" ht="12" customHeight="1">
      <c r="A22" s="75"/>
      <c r="B22" s="81" t="s">
        <v>695</v>
      </c>
    </row>
    <row r="23" spans="1:2">
      <c r="A23" s="75"/>
      <c r="B23" s="79" t="s">
        <v>696</v>
      </c>
    </row>
    <row r="24" spans="1:2" ht="15.75" thickBot="1">
      <c r="A24" s="75"/>
      <c r="B24" s="80" t="s">
        <v>697</v>
      </c>
    </row>
    <row r="25" spans="1:2" ht="13.5" customHeight="1">
      <c r="A25" s="75"/>
      <c r="B25" s="81" t="s">
        <v>698</v>
      </c>
    </row>
    <row r="26" spans="1:2">
      <c r="A26" s="75"/>
      <c r="B26" s="79" t="s">
        <v>699</v>
      </c>
    </row>
    <row r="27" spans="1:2" ht="15.75" thickBot="1">
      <c r="A27" s="75"/>
      <c r="B27" s="80" t="s">
        <v>700</v>
      </c>
    </row>
    <row r="28" spans="1:2" ht="12.75" customHeight="1">
      <c r="A28" s="75"/>
      <c r="B28" s="81" t="s">
        <v>701</v>
      </c>
    </row>
    <row r="29" spans="1:2">
      <c r="A29" s="75"/>
      <c r="B29" s="79" t="s">
        <v>702</v>
      </c>
    </row>
    <row r="30" spans="1:2" ht="15.75" thickBot="1">
      <c r="A30" s="75"/>
      <c r="B30" s="80" t="s">
        <v>703</v>
      </c>
    </row>
    <row r="31" spans="1:2" ht="13.5" customHeight="1">
      <c r="A31" s="75"/>
      <c r="B31" s="81" t="s">
        <v>704</v>
      </c>
    </row>
    <row r="32" spans="1:2">
      <c r="A32" s="75"/>
      <c r="B32" s="79" t="s">
        <v>705</v>
      </c>
    </row>
    <row r="33" spans="1:2" ht="15.75" thickBot="1">
      <c r="A33" s="75"/>
      <c r="B33" s="80" t="s">
        <v>703</v>
      </c>
    </row>
    <row r="34" spans="1:2" ht="13.5" customHeight="1">
      <c r="A34" s="75"/>
      <c r="B34" s="81" t="s">
        <v>706</v>
      </c>
    </row>
    <row r="35" spans="1:2">
      <c r="A35" s="75"/>
      <c r="B35" s="79" t="s">
        <v>707</v>
      </c>
    </row>
    <row r="36" spans="1:2" ht="23.25" thickBot="1">
      <c r="A36" s="75"/>
      <c r="B36" s="80" t="s">
        <v>708</v>
      </c>
    </row>
    <row r="37" spans="1:2" ht="13.5" customHeight="1">
      <c r="A37" s="75"/>
      <c r="B37" s="81" t="s">
        <v>709</v>
      </c>
    </row>
    <row r="38" spans="1:2">
      <c r="A38" s="75"/>
      <c r="B38" s="79" t="s">
        <v>710</v>
      </c>
    </row>
    <row r="39" spans="1:2">
      <c r="A39" s="75"/>
      <c r="B39" s="79" t="s">
        <v>711</v>
      </c>
    </row>
    <row r="40" spans="1:2" ht="15.75" thickBot="1">
      <c r="A40" s="75"/>
      <c r="B40" s="80" t="s">
        <v>712</v>
      </c>
    </row>
    <row r="41" spans="1:2" ht="13.5" customHeight="1">
      <c r="A41" s="75"/>
      <c r="B41" s="81" t="s">
        <v>713</v>
      </c>
    </row>
    <row r="42" spans="1:2">
      <c r="A42" s="75"/>
      <c r="B42" s="79" t="s">
        <v>714</v>
      </c>
    </row>
    <row r="43" spans="1:2">
      <c r="A43" s="75"/>
      <c r="B43" s="79" t="s">
        <v>715</v>
      </c>
    </row>
    <row r="44" spans="1:2" ht="13.5" customHeight="1">
      <c r="A44" s="75"/>
      <c r="B44" s="79" t="s">
        <v>716</v>
      </c>
    </row>
    <row r="45" spans="1:2" ht="19.5" customHeight="1" thickBot="1">
      <c r="A45" s="75"/>
      <c r="B45" s="80" t="s">
        <v>717</v>
      </c>
    </row>
    <row r="46" spans="1:2">
      <c r="A46" s="75"/>
      <c r="B46" s="82" t="s">
        <v>718</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03"/>
  <sheetViews>
    <sheetView topLeftCell="A181" workbookViewId="0">
      <selection activeCell="C201" sqref="C201"/>
    </sheetView>
  </sheetViews>
  <sheetFormatPr baseColWidth="10" defaultColWidth="11.375" defaultRowHeight="15"/>
  <cols>
    <col min="1" max="1" width="11.375" style="74"/>
    <col min="2" max="2" width="76.75" style="74" bestFit="1" customWidth="1"/>
    <col min="3" max="3" width="73" style="74" bestFit="1" customWidth="1"/>
    <col min="4" max="16384" width="11.375" style="74"/>
  </cols>
  <sheetData>
    <row r="1" spans="1:3" ht="15" customHeight="1"/>
    <row r="2" spans="1:3" ht="21">
      <c r="A2" s="8" t="s">
        <v>44</v>
      </c>
      <c r="B2" s="9" t="str">
        <f>UPPER(C2)</f>
        <v>DESCRIPCIÓN</v>
      </c>
      <c r="C2" s="9" t="s">
        <v>2</v>
      </c>
    </row>
    <row r="3" spans="1:3">
      <c r="A3" s="1">
        <v>0</v>
      </c>
      <c r="B3" s="2" t="str">
        <f t="shared" ref="B3:B66" si="0">UPPER(C3)</f>
        <v>SIN  NOMBRE</v>
      </c>
      <c r="C3" s="2" t="s">
        <v>655</v>
      </c>
    </row>
    <row r="4" spans="1:3">
      <c r="A4" s="3">
        <v>6</v>
      </c>
      <c r="B4" s="4" t="str">
        <f t="shared" si="0"/>
        <v>VICEPRESIDENCIA DEL ESTADO PLURINACIONAL</v>
      </c>
      <c r="C4" s="4" t="s">
        <v>53</v>
      </c>
    </row>
    <row r="5" spans="1:3">
      <c r="A5" s="3">
        <v>10</v>
      </c>
      <c r="B5" s="4" t="str">
        <f t="shared" si="0"/>
        <v>MINISTERIO DE RELACIONES EXTERIORES</v>
      </c>
      <c r="C5" s="4" t="s">
        <v>54</v>
      </c>
    </row>
    <row r="6" spans="1:3">
      <c r="A6" s="3">
        <v>15</v>
      </c>
      <c r="B6" s="4" t="str">
        <f t="shared" si="0"/>
        <v>MINISTERIO DE GOBIERNO</v>
      </c>
      <c r="C6" s="4" t="s">
        <v>55</v>
      </c>
    </row>
    <row r="7" spans="1:3">
      <c r="A7" s="3">
        <v>16</v>
      </c>
      <c r="B7" s="4" t="str">
        <f t="shared" si="0"/>
        <v>MINISTERIO DE EDUCACIÓN</v>
      </c>
      <c r="C7" s="4" t="s">
        <v>56</v>
      </c>
    </row>
    <row r="8" spans="1:3">
      <c r="A8" s="3">
        <v>20</v>
      </c>
      <c r="B8" s="4" t="str">
        <f t="shared" si="0"/>
        <v>MINISTERIO DE DEFENSA</v>
      </c>
      <c r="C8" s="4" t="s">
        <v>57</v>
      </c>
    </row>
    <row r="9" spans="1:3">
      <c r="A9" s="3">
        <v>25</v>
      </c>
      <c r="B9" s="4" t="str">
        <f t="shared" si="0"/>
        <v>MINISTERIO DE LA PRESIDENCIA</v>
      </c>
      <c r="C9" s="4" t="s">
        <v>58</v>
      </c>
    </row>
    <row r="10" spans="1:3">
      <c r="A10" s="3">
        <v>30</v>
      </c>
      <c r="B10" s="4" t="str">
        <f t="shared" si="0"/>
        <v>MINISTERIO DE JUSTICIA</v>
      </c>
      <c r="C10" s="4" t="s">
        <v>59</v>
      </c>
    </row>
    <row r="11" spans="1:3">
      <c r="A11" s="3">
        <v>35</v>
      </c>
      <c r="B11" s="4" t="str">
        <f t="shared" si="0"/>
        <v>MINISTERIO DE ECONOMÍA Y FINANZAS PÚBLICAS</v>
      </c>
      <c r="C11" s="4" t="s">
        <v>60</v>
      </c>
    </row>
    <row r="12" spans="1:3">
      <c r="A12" s="3">
        <v>41</v>
      </c>
      <c r="B12" s="4" t="str">
        <f t="shared" si="0"/>
        <v>MINISTERIO DE DESARROLLO PRODUCTIVO Y ECONOMÍA PLURAL</v>
      </c>
      <c r="C12" s="4" t="s">
        <v>61</v>
      </c>
    </row>
    <row r="13" spans="1:3">
      <c r="A13" s="3">
        <v>46</v>
      </c>
      <c r="B13" s="4" t="str">
        <f t="shared" si="0"/>
        <v>MINISTERIO DE SALUD</v>
      </c>
      <c r="C13" s="4" t="s">
        <v>62</v>
      </c>
    </row>
    <row r="14" spans="1:3">
      <c r="A14" s="3">
        <v>47</v>
      </c>
      <c r="B14" s="4" t="str">
        <f t="shared" si="0"/>
        <v>MINISTERIO DE DESARROLLO RURAL Y TIERRAS</v>
      </c>
      <c r="C14" s="4" t="s">
        <v>63</v>
      </c>
    </row>
    <row r="15" spans="1:3">
      <c r="A15" s="5">
        <v>48</v>
      </c>
      <c r="B15" s="6" t="str">
        <f t="shared" si="0"/>
        <v>MINISTERIO DE DEPORTES</v>
      </c>
      <c r="C15" s="6" t="s">
        <v>64</v>
      </c>
    </row>
    <row r="16" spans="1:3">
      <c r="A16" s="3">
        <v>50</v>
      </c>
      <c r="B16" s="4" t="str">
        <f t="shared" si="0"/>
        <v>MIN DE TRANSPARENCIA INST. Y LUCHA CONTRA LA CORRUPCIÓN</v>
      </c>
      <c r="C16" s="4" t="s">
        <v>65</v>
      </c>
    </row>
    <row r="17" spans="1:3">
      <c r="A17" s="3">
        <v>51</v>
      </c>
      <c r="B17" s="4" t="str">
        <f t="shared" si="0"/>
        <v>MINISTERIO DE AUTONOMIAS</v>
      </c>
      <c r="C17" s="4" t="s">
        <v>66</v>
      </c>
    </row>
    <row r="18" spans="1:3">
      <c r="A18" s="3">
        <v>52</v>
      </c>
      <c r="B18" s="4" t="str">
        <f t="shared" si="0"/>
        <v>MINISTERIO DE CULTURAS Y TURISMO</v>
      </c>
      <c r="C18" s="4" t="s">
        <v>67</v>
      </c>
    </row>
    <row r="19" spans="1:3">
      <c r="A19" s="3">
        <v>66</v>
      </c>
      <c r="B19" s="4" t="str">
        <f t="shared" si="0"/>
        <v>MINISTERIO DE PLANIFICACIÓN DEL DESARROLLO</v>
      </c>
      <c r="C19" s="4" t="s">
        <v>68</v>
      </c>
    </row>
    <row r="20" spans="1:3">
      <c r="A20" s="3">
        <v>70</v>
      </c>
      <c r="B20" s="4" t="str">
        <f t="shared" si="0"/>
        <v>MINISTERIO DE TRABAJO, EMPLEO Y PREVISIÓN SOCIAL</v>
      </c>
      <c r="C20" s="4" t="s">
        <v>69</v>
      </c>
    </row>
    <row r="21" spans="1:3">
      <c r="A21" s="3">
        <v>76</v>
      </c>
      <c r="B21" s="4" t="str">
        <f t="shared" si="0"/>
        <v>MINISTERIO DE MINERÍA Y METALURGIA</v>
      </c>
      <c r="C21" s="4" t="s">
        <v>70</v>
      </c>
    </row>
    <row r="22" spans="1:3">
      <c r="A22" s="3">
        <v>78</v>
      </c>
      <c r="B22" s="4" t="str">
        <f t="shared" si="0"/>
        <v>MINISTERIO DE HIDROCARBUROS Y ENERGÍA</v>
      </c>
      <c r="C22" s="4" t="s">
        <v>71</v>
      </c>
    </row>
    <row r="23" spans="1:3">
      <c r="A23" s="3">
        <v>80</v>
      </c>
      <c r="B23" s="4" t="str">
        <f t="shared" si="0"/>
        <v>MINISTERIO DE DEFENSA LEGAL DEL ESTADO</v>
      </c>
      <c r="C23" s="4" t="s">
        <v>72</v>
      </c>
    </row>
    <row r="24" spans="1:3">
      <c r="A24" s="3">
        <v>81</v>
      </c>
      <c r="B24" s="4" t="str">
        <f t="shared" si="0"/>
        <v>MINISTERIO DE OBRAS PÚBLICAS, SERVICIOS Y VIVIENDA</v>
      </c>
      <c r="C24" s="4" t="s">
        <v>73</v>
      </c>
    </row>
    <row r="25" spans="1:3">
      <c r="A25" s="3">
        <v>86</v>
      </c>
      <c r="B25" s="4" t="str">
        <f t="shared" si="0"/>
        <v>MINISTERIO DE MEDIO AMBIENTE Y AGUA</v>
      </c>
      <c r="C25" s="4" t="s">
        <v>74</v>
      </c>
    </row>
    <row r="26" spans="1:3">
      <c r="A26" s="3">
        <v>87</v>
      </c>
      <c r="B26" s="4" t="str">
        <f t="shared" si="0"/>
        <v>MINISTERIO DE COMUNICACIÓN</v>
      </c>
      <c r="C26" s="4" t="s">
        <v>75</v>
      </c>
    </row>
    <row r="27" spans="1:3">
      <c r="A27" s="5">
        <v>95</v>
      </c>
      <c r="B27" s="6" t="str">
        <f t="shared" si="0"/>
        <v>CONSEJO SUPREMO DE DEFENSA PLURINACIONAL</v>
      </c>
      <c r="C27" s="6" t="s">
        <v>76</v>
      </c>
    </row>
    <row r="28" spans="1:3">
      <c r="A28" s="3">
        <v>99</v>
      </c>
      <c r="B28" s="4" t="str">
        <f t="shared" si="0"/>
        <v>TESORO GENERAL DE LA NACIÓN</v>
      </c>
      <c r="C28" s="4" t="s">
        <v>77</v>
      </c>
    </row>
    <row r="29" spans="1:3">
      <c r="A29" s="3">
        <v>108</v>
      </c>
      <c r="B29" s="4" t="str">
        <f t="shared" si="0"/>
        <v>ORQUESTA SINFÓNICA NACIONAL</v>
      </c>
      <c r="C29" s="4" t="s">
        <v>78</v>
      </c>
    </row>
    <row r="30" spans="1:3">
      <c r="A30" s="3">
        <v>109</v>
      </c>
      <c r="B30" s="6" t="str">
        <f t="shared" si="0"/>
        <v>CONSERVATORIO PLURINACIONAL DE MÚSICA</v>
      </c>
      <c r="C30" s="6" t="s">
        <v>79</v>
      </c>
    </row>
    <row r="31" spans="1:3">
      <c r="A31" s="3">
        <v>111</v>
      </c>
      <c r="B31" s="4" t="str">
        <f t="shared" si="0"/>
        <v>INSTITUTO BOLIVIANO DE LA CEGUERA</v>
      </c>
      <c r="C31" s="4" t="s">
        <v>80</v>
      </c>
    </row>
    <row r="32" spans="1:3">
      <c r="A32" s="3">
        <v>112</v>
      </c>
      <c r="B32" s="4" t="str">
        <f t="shared" si="0"/>
        <v>COMITÉ NACIONAL DE LA PERSONA CON DISCAPACIDAD</v>
      </c>
      <c r="C32" s="4" t="s">
        <v>81</v>
      </c>
    </row>
    <row r="33" spans="1:3">
      <c r="A33" s="3">
        <v>113</v>
      </c>
      <c r="B33" s="4" t="str">
        <f t="shared" si="0"/>
        <v>FONDO DE INVERSIÓN PARA EL DEPORTE</v>
      </c>
      <c r="C33" s="4" t="s">
        <v>82</v>
      </c>
    </row>
    <row r="34" spans="1:3">
      <c r="A34" s="3">
        <v>115</v>
      </c>
      <c r="B34" s="4" t="str">
        <f t="shared" si="0"/>
        <v>INST. BOLIVIANO DEL DEP. LA EDUC. FÍSICA Y LA RECREACIÓN</v>
      </c>
      <c r="C34" s="4" t="s">
        <v>83</v>
      </c>
    </row>
    <row r="35" spans="1:3">
      <c r="A35" s="3">
        <v>117</v>
      </c>
      <c r="B35" s="4" t="str">
        <f t="shared" si="0"/>
        <v>DIRECCIÓN GENERAL DE AERONÁUTICA CIVIL</v>
      </c>
      <c r="C35" s="4" t="s">
        <v>84</v>
      </c>
    </row>
    <row r="36" spans="1:3">
      <c r="A36" s="3">
        <v>119</v>
      </c>
      <c r="B36" s="4" t="str">
        <f t="shared" si="0"/>
        <v>AGENCIA PARA EL DES. DE LA SOC. DE LA INFORMACIÓN EN BOLIVIA</v>
      </c>
      <c r="C36" s="4" t="s">
        <v>85</v>
      </c>
    </row>
    <row r="37" spans="1:3">
      <c r="A37" s="3">
        <v>121</v>
      </c>
      <c r="B37" s="4" t="str">
        <f t="shared" si="0"/>
        <v>INSTITUTO BOLIVIANO DE CIENCIA Y TECNOLOGÍA NUCLEAR</v>
      </c>
      <c r="C37" s="4" t="s">
        <v>86</v>
      </c>
    </row>
    <row r="38" spans="1:3">
      <c r="A38" s="3">
        <v>124</v>
      </c>
      <c r="B38" s="4" t="str">
        <f t="shared" si="0"/>
        <v>ACADEMIA NACIONAL DE CIENCIAS</v>
      </c>
      <c r="C38" s="4" t="s">
        <v>87</v>
      </c>
    </row>
    <row r="39" spans="1:3">
      <c r="A39" s="3">
        <v>129</v>
      </c>
      <c r="B39" s="4" t="str">
        <f t="shared" si="0"/>
        <v>ESCUELA DE GESTIÓN PÚBLICA PLURINACIONAL</v>
      </c>
      <c r="C39" s="4" t="s">
        <v>88</v>
      </c>
    </row>
    <row r="40" spans="1:3">
      <c r="A40" s="3">
        <v>130</v>
      </c>
      <c r="B40" s="4" t="str">
        <f t="shared" si="0"/>
        <v>FONDO DE FINANCIAMIENTO PARA LA MINERÍA</v>
      </c>
      <c r="C40" s="4" t="s">
        <v>89</v>
      </c>
    </row>
    <row r="41" spans="1:3">
      <c r="A41" s="3">
        <v>132</v>
      </c>
      <c r="B41" s="4" t="str">
        <f t="shared" si="0"/>
        <v>SERVICIO DE DESARROLLO DE LAS EMPRESAS PÚB. PRODUCTIVAS</v>
      </c>
      <c r="C41" s="4" t="s">
        <v>90</v>
      </c>
    </row>
    <row r="42" spans="1:3">
      <c r="A42" s="3">
        <v>133</v>
      </c>
      <c r="B42" s="4" t="str">
        <f t="shared" si="0"/>
        <v>LOTERÍA NACIONAL DE BENEFICENCIA Y SALUBRIDAD</v>
      </c>
      <c r="C42" s="4" t="s">
        <v>91</v>
      </c>
    </row>
    <row r="43" spans="1:3">
      <c r="A43" s="5">
        <v>134</v>
      </c>
      <c r="B43" s="6" t="str">
        <f t="shared" si="0"/>
        <v>CONSEJO NACIONAL DE VIVIENDA POLICIAL</v>
      </c>
      <c r="C43" s="6" t="s">
        <v>92</v>
      </c>
    </row>
    <row r="44" spans="1:3">
      <c r="A44" s="3">
        <v>137</v>
      </c>
      <c r="B44" s="4" t="str">
        <f t="shared" si="0"/>
        <v>COMITÉ EJECUTIVO DE LA UNIVERSIDAD BOLIVIANA</v>
      </c>
      <c r="C44" s="4" t="s">
        <v>93</v>
      </c>
    </row>
    <row r="45" spans="1:3">
      <c r="A45" s="3">
        <v>138</v>
      </c>
      <c r="B45" s="4" t="str">
        <f t="shared" si="0"/>
        <v>UNIVERSIDAD MAYOR REAL Y PONTIFICIA DE SAN FRANCISCO XAVIER</v>
      </c>
      <c r="C45" s="4" t="s">
        <v>94</v>
      </c>
    </row>
    <row r="46" spans="1:3">
      <c r="A46" s="3">
        <v>139</v>
      </c>
      <c r="B46" s="4" t="str">
        <f t="shared" si="0"/>
        <v>UNIVERSIDAD MAYOR DE SAN ANDRÉS</v>
      </c>
      <c r="C46" s="4" t="s">
        <v>95</v>
      </c>
    </row>
    <row r="47" spans="1:3">
      <c r="A47" s="3">
        <v>140</v>
      </c>
      <c r="B47" s="4" t="str">
        <f t="shared" si="0"/>
        <v>UNIVERSIDAD PÚBLICA DE EL ALTO</v>
      </c>
      <c r="C47" s="4" t="s">
        <v>96</v>
      </c>
    </row>
    <row r="48" spans="1:3">
      <c r="A48" s="3">
        <v>141</v>
      </c>
      <c r="B48" s="4" t="str">
        <f t="shared" si="0"/>
        <v>UNIVERSIDAD MAYOR DE SAN SIMÓN</v>
      </c>
      <c r="C48" s="4" t="s">
        <v>97</v>
      </c>
    </row>
    <row r="49" spans="1:3">
      <c r="A49" s="3">
        <v>142</v>
      </c>
      <c r="B49" s="4" t="str">
        <f t="shared" si="0"/>
        <v>UNIVERSIDAD TÉCNICA DE ORURO</v>
      </c>
      <c r="C49" s="4" t="s">
        <v>98</v>
      </c>
    </row>
    <row r="50" spans="1:3">
      <c r="A50" s="5">
        <v>143</v>
      </c>
      <c r="B50" s="6" t="str">
        <f t="shared" si="0"/>
        <v>UNIVERSIDAD AUTÓNOMA TOMÁS FRÍAS</v>
      </c>
      <c r="C50" s="6" t="s">
        <v>99</v>
      </c>
    </row>
    <row r="51" spans="1:3">
      <c r="A51" s="3">
        <v>144</v>
      </c>
      <c r="B51" s="4" t="str">
        <f t="shared" si="0"/>
        <v>UNIVERSIDAD NACIONAL SIGLO XX</v>
      </c>
      <c r="C51" s="4" t="s">
        <v>100</v>
      </c>
    </row>
    <row r="52" spans="1:3">
      <c r="A52" s="3">
        <v>145</v>
      </c>
      <c r="B52" s="4" t="str">
        <f t="shared" si="0"/>
        <v>UNIVERSIDAD AUTÓNOMA JUAN MISAEL SARACHO</v>
      </c>
      <c r="C52" s="4" t="s">
        <v>101</v>
      </c>
    </row>
    <row r="53" spans="1:3">
      <c r="A53" s="3">
        <v>146</v>
      </c>
      <c r="B53" s="4" t="str">
        <f t="shared" si="0"/>
        <v>UNIVERSIDAD AUTÓNOMA GABRIEL RENÉ MORENO</v>
      </c>
      <c r="C53" s="4" t="s">
        <v>102</v>
      </c>
    </row>
    <row r="54" spans="1:3">
      <c r="A54" s="3">
        <v>147</v>
      </c>
      <c r="B54" s="4" t="str">
        <f t="shared" si="0"/>
        <v>UNIVERSIDAD AUTÓNOMA DEL BENI JOSÉ  BALLIVIÁN</v>
      </c>
      <c r="C54" s="4" t="s">
        <v>103</v>
      </c>
    </row>
    <row r="55" spans="1:3">
      <c r="A55" s="3">
        <v>148</v>
      </c>
      <c r="B55" s="4" t="str">
        <f t="shared" si="0"/>
        <v>UNIVERSIDAD AMAZÓNICA DE PANDO</v>
      </c>
      <c r="C55" s="4" t="s">
        <v>104</v>
      </c>
    </row>
    <row r="56" spans="1:3">
      <c r="A56" s="3">
        <v>149</v>
      </c>
      <c r="B56" s="4" t="str">
        <f t="shared" si="0"/>
        <v>CONSEJO NACIONAL DEL CINE</v>
      </c>
      <c r="C56" s="4" t="s">
        <v>105</v>
      </c>
    </row>
    <row r="57" spans="1:3">
      <c r="A57" s="3">
        <v>150</v>
      </c>
      <c r="B57" s="4" t="str">
        <f t="shared" si="0"/>
        <v>PROYECTO SUCRE CIUDAD UNIVERSITARIA</v>
      </c>
      <c r="C57" s="4" t="s">
        <v>106</v>
      </c>
    </row>
    <row r="58" spans="1:3">
      <c r="A58" s="3">
        <v>152</v>
      </c>
      <c r="B58" s="4" t="str">
        <f t="shared" si="0"/>
        <v>SERVICIO PLURINACIONAL DE DEFENSA PÚBLICA</v>
      </c>
      <c r="C58" s="4" t="s">
        <v>107</v>
      </c>
    </row>
    <row r="59" spans="1:3">
      <c r="A59" s="3">
        <v>153</v>
      </c>
      <c r="B59" s="4" t="str">
        <f t="shared" si="0"/>
        <v>OBSERVATORIO PLURINACIONAL DE LA CALIDAD  EDUCATIVA</v>
      </c>
      <c r="C59" s="4" t="s">
        <v>108</v>
      </c>
    </row>
    <row r="60" spans="1:3">
      <c r="A60" s="3">
        <v>154</v>
      </c>
      <c r="B60" s="4" t="str">
        <f t="shared" si="0"/>
        <v>MUSEO NACIONAL DE HISTORIA NATURAL</v>
      </c>
      <c r="C60" s="4" t="s">
        <v>109</v>
      </c>
    </row>
    <row r="61" spans="1:3">
      <c r="A61" s="3">
        <v>155</v>
      </c>
      <c r="B61" s="4" t="str">
        <f t="shared" si="0"/>
        <v>DIRECCIÓN DEL NOTARIADO PLURINACIONAL</v>
      </c>
      <c r="C61" s="4" t="s">
        <v>110</v>
      </c>
    </row>
    <row r="62" spans="1:3">
      <c r="A62" s="3">
        <v>156</v>
      </c>
      <c r="B62" s="4" t="str">
        <f t="shared" si="0"/>
        <v>SERVICIO PLURINACIONAL DE ASISTENCIA A LA VÍCTIMA</v>
      </c>
      <c r="C62" s="4" t="s">
        <v>111</v>
      </c>
    </row>
    <row r="63" spans="1:3">
      <c r="A63" s="3">
        <v>157</v>
      </c>
      <c r="B63" s="4" t="str">
        <f t="shared" si="0"/>
        <v>SERVICIO PARA LA PREVENCIÓN DE LA TORTURA</v>
      </c>
      <c r="C63" s="4" t="s">
        <v>112</v>
      </c>
    </row>
    <row r="64" spans="1:3">
      <c r="A64" s="3">
        <v>159</v>
      </c>
      <c r="B64" s="4" t="str">
        <f t="shared" si="0"/>
        <v>OFICINATÉCNICA PARA EL FORTALECIMIENTO DE LA EMPRESA PÚBLICA</v>
      </c>
      <c r="C64" s="4" t="s">
        <v>113</v>
      </c>
    </row>
    <row r="65" spans="1:3">
      <c r="A65" s="3">
        <v>163</v>
      </c>
      <c r="B65" s="4" t="str">
        <f t="shared" si="0"/>
        <v>AGENCIA NACIONAL DE HIDROCARBUROS</v>
      </c>
      <c r="C65" s="4" t="s">
        <v>114</v>
      </c>
    </row>
    <row r="66" spans="1:3">
      <c r="A66" s="3">
        <v>169</v>
      </c>
      <c r="B66" s="4" t="str">
        <f t="shared" si="0"/>
        <v>AUTORIDAD GENERAL DE IMPUGNACIÓN TRIBUTARIA</v>
      </c>
      <c r="C66" s="4" t="s">
        <v>115</v>
      </c>
    </row>
    <row r="67" spans="1:3">
      <c r="A67" s="3">
        <v>170</v>
      </c>
      <c r="B67" s="4" t="str">
        <f t="shared" ref="B67:B130" si="1">UPPER(C67)</f>
        <v>ESCUELA MILITAR DE INGENIERÍA</v>
      </c>
      <c r="C67" s="4" t="s">
        <v>116</v>
      </c>
    </row>
    <row r="68" spans="1:3">
      <c r="A68" s="3">
        <v>171</v>
      </c>
      <c r="B68" s="4" t="str">
        <f t="shared" si="1"/>
        <v>CENTRO DE INVESTIGACIÓN AGRÍCOLA TROPICAL</v>
      </c>
      <c r="C68" s="4" t="s">
        <v>117</v>
      </c>
    </row>
    <row r="69" spans="1:3">
      <c r="A69" s="3">
        <v>188</v>
      </c>
      <c r="B69" s="4" t="str">
        <f t="shared" si="1"/>
        <v>COMPLEJO INDUS. DE LOS REC.EVAPORÍTICOS DEL SALAR DE UYUNI</v>
      </c>
      <c r="C69" s="4" t="s">
        <v>118</v>
      </c>
    </row>
    <row r="70" spans="1:3">
      <c r="A70" s="3">
        <v>190</v>
      </c>
      <c r="B70" s="4" t="str">
        <f t="shared" si="1"/>
        <v>AUTORIDAD JURISDICCIONAL ADMINISTRATIVA MINERA</v>
      </c>
      <c r="C70" s="4" t="s">
        <v>119</v>
      </c>
    </row>
    <row r="71" spans="1:3">
      <c r="A71" s="3">
        <v>192</v>
      </c>
      <c r="B71" s="4" t="str">
        <f t="shared" si="1"/>
        <v>SERVICIO AL MEJORAMIENTO DE LA NAVEGACIÓN AMAZÓNICA</v>
      </c>
      <c r="C71" s="4" t="s">
        <v>120</v>
      </c>
    </row>
    <row r="72" spans="1:3">
      <c r="A72" s="3">
        <v>197</v>
      </c>
      <c r="B72" s="4" t="str">
        <f t="shared" si="1"/>
        <v>DIRECCIÓN ESTRATÉGICA DE REIVINDICACIÓN MARÍTIMA</v>
      </c>
      <c r="C72" s="4" t="s">
        <v>121</v>
      </c>
    </row>
    <row r="73" spans="1:3">
      <c r="A73" s="3">
        <v>200</v>
      </c>
      <c r="B73" s="4" t="str">
        <f t="shared" si="1"/>
        <v>REGISTRO ÚNICO PARA LA ADMINISTRACIÓN TRIBUTARIA MUNICIPAL</v>
      </c>
      <c r="C73" s="4" t="s">
        <v>122</v>
      </c>
    </row>
    <row r="74" spans="1:3">
      <c r="A74" s="3">
        <v>201</v>
      </c>
      <c r="B74" s="4" t="str">
        <f t="shared" si="1"/>
        <v>AGENCIA PARA EL DES. DE LAS MACROREG. Y ZONAS FRONTERIZAS</v>
      </c>
      <c r="C74" s="4" t="s">
        <v>123</v>
      </c>
    </row>
    <row r="75" spans="1:3">
      <c r="A75" s="3">
        <v>203</v>
      </c>
      <c r="B75" s="4" t="str">
        <f t="shared" si="1"/>
        <v>AUTORIDAD DE SUPERVISIÓN DEL SISTEMA FINANCIERO</v>
      </c>
      <c r="C75" s="4" t="s">
        <v>124</v>
      </c>
    </row>
    <row r="76" spans="1:3">
      <c r="A76" s="3">
        <v>206</v>
      </c>
      <c r="B76" s="4" t="str">
        <f t="shared" si="1"/>
        <v>INSTITUTO NACIONAL DE ESTADÍSTICA</v>
      </c>
      <c r="C76" s="4" t="s">
        <v>125</v>
      </c>
    </row>
    <row r="77" spans="1:3">
      <c r="A77" s="5">
        <v>209</v>
      </c>
      <c r="B77" s="6" t="str">
        <f t="shared" si="1"/>
        <v>ADMINISTRACIÓN DE SERVICIOS PORTUARIOS - BOLIVIA</v>
      </c>
      <c r="C77" s="6" t="s">
        <v>126</v>
      </c>
    </row>
    <row r="78" spans="1:3">
      <c r="A78" s="3">
        <v>210</v>
      </c>
      <c r="B78" s="4" t="str">
        <f t="shared" si="1"/>
        <v>UNIDAD DE ANÁLISIS DE POLÍTICAS SOCIALES Y ECONÓMICAS</v>
      </c>
      <c r="C78" s="4" t="s">
        <v>127</v>
      </c>
    </row>
    <row r="79" spans="1:3">
      <c r="A79" s="3">
        <v>212</v>
      </c>
      <c r="B79" s="4" t="str">
        <f t="shared" si="1"/>
        <v>INSTITUTO NACIONAL DE REFORMA AGRARIA</v>
      </c>
      <c r="C79" s="4" t="s">
        <v>128</v>
      </c>
    </row>
    <row r="80" spans="1:3">
      <c r="A80" s="3">
        <v>213</v>
      </c>
      <c r="B80" s="4" t="str">
        <f t="shared" si="1"/>
        <v>SERVICIO NACIONAL DE METEOROLOGÍA E HIDROLOGÍA</v>
      </c>
      <c r="C80" s="4" t="s">
        <v>129</v>
      </c>
    </row>
    <row r="81" spans="1:3">
      <c r="A81" s="3">
        <v>221</v>
      </c>
      <c r="B81" s="4" t="str">
        <f t="shared" si="1"/>
        <v>SERV. NAL. DE REG. Y CONTROL DE LA COMER. DE MINERALES Y METALES</v>
      </c>
      <c r="C81" s="4" t="s">
        <v>130</v>
      </c>
    </row>
    <row r="82" spans="1:3">
      <c r="A82" s="3">
        <v>222</v>
      </c>
      <c r="B82" s="4" t="str">
        <f t="shared" si="1"/>
        <v>INSTITUTO NACIONAL DE INNOVACIÓN AGROPECUARIA Y FORESTAL</v>
      </c>
      <c r="C82" s="4" t="s">
        <v>131</v>
      </c>
    </row>
    <row r="83" spans="1:3">
      <c r="A83" s="3">
        <v>223</v>
      </c>
      <c r="B83" s="4" t="str">
        <f t="shared" si="1"/>
        <v>FONDO NACIONAL DE DESARROLLO FORESTAL</v>
      </c>
      <c r="C83" s="4" t="s">
        <v>132</v>
      </c>
    </row>
    <row r="84" spans="1:3">
      <c r="A84" s="3">
        <v>224</v>
      </c>
      <c r="B84" s="4" t="str">
        <f t="shared" si="1"/>
        <v>INSUMOS BOLIVIA</v>
      </c>
      <c r="C84" s="4" t="s">
        <v>133</v>
      </c>
    </row>
    <row r="85" spans="1:3">
      <c r="A85" s="3">
        <v>225</v>
      </c>
      <c r="B85" s="4" t="str">
        <f t="shared" si="1"/>
        <v>SERV. NAL. PARA LA SOSTENIBILIDAD EN SANEAMIENTO BÁSICO</v>
      </c>
      <c r="C85" s="4" t="s">
        <v>134</v>
      </c>
    </row>
    <row r="86" spans="1:3">
      <c r="A86" s="3">
        <v>226</v>
      </c>
      <c r="B86" s="4" t="str">
        <f t="shared" si="1"/>
        <v>SERVICIO ESTATAL DE AUTONOMÍAS</v>
      </c>
      <c r="C86" s="4" t="s">
        <v>135</v>
      </c>
    </row>
    <row r="87" spans="1:3">
      <c r="A87" s="3">
        <v>227</v>
      </c>
      <c r="B87" s="4" t="str">
        <f t="shared" si="1"/>
        <v>ZONA FRANCA COMERCIAL E INDUSTRIAL DE COBIJA</v>
      </c>
      <c r="C87" s="4" t="s">
        <v>136</v>
      </c>
    </row>
    <row r="88" spans="1:3">
      <c r="A88" s="3">
        <v>234</v>
      </c>
      <c r="B88" s="4" t="str">
        <f t="shared" si="1"/>
        <v>SERVICIO GEOLÓGICO MINERO</v>
      </c>
      <c r="C88" s="4" t="s">
        <v>137</v>
      </c>
    </row>
    <row r="89" spans="1:3">
      <c r="A89" s="3">
        <v>242</v>
      </c>
      <c r="B89" s="4" t="str">
        <f t="shared" si="1"/>
        <v>COMANDO DE INGENIERÍA DEL EJÉRCITO</v>
      </c>
      <c r="C89" s="4" t="s">
        <v>138</v>
      </c>
    </row>
    <row r="90" spans="1:3">
      <c r="A90" s="3">
        <v>243</v>
      </c>
      <c r="B90" s="4" t="str">
        <f t="shared" si="1"/>
        <v>SERVICIO NACIONAL DE HIDROGRAFÍA NAVAL</v>
      </c>
      <c r="C90" s="4" t="s">
        <v>139</v>
      </c>
    </row>
    <row r="91" spans="1:3">
      <c r="A91" s="3">
        <v>244</v>
      </c>
      <c r="B91" s="4" t="str">
        <f t="shared" si="1"/>
        <v>SERVICIO NACIONAL DE AEROFOTOGRAMETRÍA</v>
      </c>
      <c r="C91" s="4" t="s">
        <v>140</v>
      </c>
    </row>
    <row r="92" spans="1:3">
      <c r="A92" s="3">
        <v>245</v>
      </c>
      <c r="B92" s="4" t="str">
        <f t="shared" si="1"/>
        <v>SERVICIO GEODÉSICO DE MAPAS</v>
      </c>
      <c r="C92" s="4" t="s">
        <v>141</v>
      </c>
    </row>
    <row r="93" spans="1:3">
      <c r="A93" s="3">
        <v>247</v>
      </c>
      <c r="B93" s="4" t="str">
        <f t="shared" si="1"/>
        <v>CORPORACIÓN GESTORA DEL PROYECTO ABAPO - IZOZOG</v>
      </c>
      <c r="C93" s="4" t="s">
        <v>142</v>
      </c>
    </row>
    <row r="94" spans="1:3">
      <c r="A94" s="3">
        <v>248</v>
      </c>
      <c r="B94" s="4" t="str">
        <f t="shared" si="1"/>
        <v>CENTRO DE INVESTIGACIÓN Y DESARROLLO ACUÍCOLA BOLIVIANO</v>
      </c>
      <c r="C94" s="4" t="s">
        <v>143</v>
      </c>
    </row>
    <row r="95" spans="1:3">
      <c r="A95" s="3">
        <v>249</v>
      </c>
      <c r="B95" s="4" t="str">
        <f t="shared" si="1"/>
        <v>CENTRAL DE ABASTECIMIENTO Y SUMINISTROS DE SALUD</v>
      </c>
      <c r="C95" s="4" t="s">
        <v>144</v>
      </c>
    </row>
    <row r="96" spans="1:3">
      <c r="A96" s="3">
        <v>250</v>
      </c>
      <c r="B96" s="4" t="str">
        <f t="shared" si="1"/>
        <v>FONDO DE DES. PARA LOS PUEBLOS INDÍGENAS, ORIG. Y COM. CAMP.</v>
      </c>
      <c r="C96" s="4" t="s">
        <v>145</v>
      </c>
    </row>
    <row r="97" spans="1:3">
      <c r="A97" s="3">
        <v>251</v>
      </c>
      <c r="B97" s="4" t="str">
        <f t="shared" si="1"/>
        <v>INSTITUTO NACIONAL DE SALUD OCUPACIONAL</v>
      </c>
      <c r="C97" s="4" t="s">
        <v>146</v>
      </c>
    </row>
    <row r="98" spans="1:3">
      <c r="A98" s="3">
        <v>253</v>
      </c>
      <c r="B98" s="4" t="str">
        <f t="shared" si="1"/>
        <v>ENTIDAD EJECUTORA DE MEDIO AMBIENTE Y AGUA</v>
      </c>
      <c r="C98" s="4" t="s">
        <v>147</v>
      </c>
    </row>
    <row r="99" spans="1:3">
      <c r="A99" s="5">
        <v>254</v>
      </c>
      <c r="B99" s="6" t="str">
        <f t="shared" si="1"/>
        <v>INSTITUTO DEL SEGURO AGRARIO</v>
      </c>
      <c r="C99" s="6" t="s">
        <v>148</v>
      </c>
    </row>
    <row r="100" spans="1:3">
      <c r="A100" s="1">
        <v>265</v>
      </c>
      <c r="B100" s="2" t="str">
        <f t="shared" si="1"/>
        <v>DIREC. DPTAL. DE EDUCACIÓN  CHUQUISACA</v>
      </c>
      <c r="C100" s="2" t="s">
        <v>149</v>
      </c>
    </row>
    <row r="101" spans="1:3">
      <c r="A101" s="3">
        <v>266</v>
      </c>
      <c r="B101" s="4" t="str">
        <f t="shared" si="1"/>
        <v>DIREC. DPTAL. DE EDUCACIÓN LA PAZ</v>
      </c>
      <c r="C101" s="4" t="s">
        <v>150</v>
      </c>
    </row>
    <row r="102" spans="1:3">
      <c r="A102" s="3">
        <v>267</v>
      </c>
      <c r="B102" s="4" t="str">
        <f t="shared" si="1"/>
        <v>DIREC. DPTAL. DE EDUCACIÓN COCHABAMBA</v>
      </c>
      <c r="C102" s="4" t="s">
        <v>151</v>
      </c>
    </row>
    <row r="103" spans="1:3">
      <c r="A103" s="3">
        <v>268</v>
      </c>
      <c r="B103" s="4" t="str">
        <f t="shared" si="1"/>
        <v>DIREC. DPTAL. DE EDUCACIÓN ORURO</v>
      </c>
      <c r="C103" s="4" t="s">
        <v>152</v>
      </c>
    </row>
    <row r="104" spans="1:3">
      <c r="A104" s="3">
        <v>269</v>
      </c>
      <c r="B104" s="4" t="str">
        <f t="shared" si="1"/>
        <v>DIREC. DPTAL. DE EDUCACIÓN POTOSÍ</v>
      </c>
      <c r="C104" s="4" t="s">
        <v>153</v>
      </c>
    </row>
    <row r="105" spans="1:3">
      <c r="A105" s="3">
        <v>270</v>
      </c>
      <c r="B105" s="4" t="str">
        <f t="shared" si="1"/>
        <v>DIREC. DPTAL. DE EDUCACIÓN TARIJA</v>
      </c>
      <c r="C105" s="4" t="s">
        <v>154</v>
      </c>
    </row>
    <row r="106" spans="1:3">
      <c r="A106" s="3">
        <v>271</v>
      </c>
      <c r="B106" s="4" t="str">
        <f t="shared" si="1"/>
        <v>DIREC. DPTAL. DE EDUCACIÓN SANTA CRUZ</v>
      </c>
      <c r="C106" s="4" t="s">
        <v>155</v>
      </c>
    </row>
    <row r="107" spans="1:3">
      <c r="A107" s="3">
        <v>272</v>
      </c>
      <c r="B107" s="4" t="str">
        <f t="shared" si="1"/>
        <v>DIREC. DPTAL. DE EDUCACIÓN BENI</v>
      </c>
      <c r="C107" s="4" t="s">
        <v>156</v>
      </c>
    </row>
    <row r="108" spans="1:3">
      <c r="A108" s="3">
        <v>273</v>
      </c>
      <c r="B108" s="4" t="str">
        <f t="shared" si="1"/>
        <v>DIREC. DPTAL. DE EDUCACIÓN PANDO</v>
      </c>
      <c r="C108" s="4" t="s">
        <v>157</v>
      </c>
    </row>
    <row r="109" spans="1:3">
      <c r="A109" s="3">
        <v>281</v>
      </c>
      <c r="B109" s="4" t="str">
        <f t="shared" si="1"/>
        <v>OFICINA TÉCNICA NACIONAL DE LOS RÍOS PILCOMAYO Y BERMEJO</v>
      </c>
      <c r="C109" s="4" t="s">
        <v>158</v>
      </c>
    </row>
    <row r="110" spans="1:3">
      <c r="A110" s="3">
        <v>283</v>
      </c>
      <c r="B110" s="4" t="str">
        <f t="shared" si="1"/>
        <v>ADUANA NACIONAL</v>
      </c>
      <c r="C110" s="4" t="s">
        <v>159</v>
      </c>
    </row>
    <row r="111" spans="1:3">
      <c r="A111" s="3">
        <v>287</v>
      </c>
      <c r="B111" s="4" t="str">
        <f t="shared" si="1"/>
        <v>FONDO NACIONAL DE INVERSIÓN PRODUCTIVA Y SOCIAL</v>
      </c>
      <c r="C111" s="4" t="s">
        <v>160</v>
      </c>
    </row>
    <row r="112" spans="1:3">
      <c r="A112" s="3">
        <v>288</v>
      </c>
      <c r="B112" s="4" t="str">
        <f t="shared" si="1"/>
        <v>SERVICIO NACIONAL DE RIEGO</v>
      </c>
      <c r="C112" s="4" t="s">
        <v>161</v>
      </c>
    </row>
    <row r="113" spans="1:3">
      <c r="A113" s="3">
        <v>289</v>
      </c>
      <c r="B113" s="4" t="str">
        <f t="shared" si="1"/>
        <v>MUTUAL DE SEGUROS DEL POLICÍA</v>
      </c>
      <c r="C113" s="4" t="s">
        <v>162</v>
      </c>
    </row>
    <row r="114" spans="1:3">
      <c r="A114" s="3">
        <v>290</v>
      </c>
      <c r="B114" s="4" t="str">
        <f t="shared" si="1"/>
        <v>SERVICIO DE IMPUESTOS NACIONALES</v>
      </c>
      <c r="C114" s="4" t="s">
        <v>163</v>
      </c>
    </row>
    <row r="115" spans="1:3">
      <c r="A115" s="3">
        <v>291</v>
      </c>
      <c r="B115" s="4" t="str">
        <f t="shared" si="1"/>
        <v>ADMINISTRADORA BOLIVIANA DE CARRETERAS</v>
      </c>
      <c r="C115" s="4" t="s">
        <v>164</v>
      </c>
    </row>
    <row r="116" spans="1:3">
      <c r="A116" s="3">
        <v>292</v>
      </c>
      <c r="B116" s="4" t="str">
        <f t="shared" si="1"/>
        <v>VÍAS BOLIVIA</v>
      </c>
      <c r="C116" s="4" t="s">
        <v>165</v>
      </c>
    </row>
    <row r="117" spans="1:3">
      <c r="A117" s="3">
        <v>293</v>
      </c>
      <c r="B117" s="4" t="str">
        <f t="shared" si="1"/>
        <v>FUNDACIÓN CULTURAL DEL BANCO CENTRAL DE BOLIVIA</v>
      </c>
      <c r="C117" s="4" t="s">
        <v>166</v>
      </c>
    </row>
    <row r="118" spans="1:3">
      <c r="A118" s="3">
        <v>294</v>
      </c>
      <c r="B118" s="4" t="str">
        <f t="shared" si="1"/>
        <v>UNIV. INDÍGENA BOL. COMUN. INTERCULTL PROD. TUPAK KATARI</v>
      </c>
      <c r="C118" s="4" t="s">
        <v>167</v>
      </c>
    </row>
    <row r="119" spans="1:3">
      <c r="A119" s="3">
        <v>295</v>
      </c>
      <c r="B119" s="4" t="str">
        <f t="shared" si="1"/>
        <v>UNIV. INDÍGENA BOL. COMUN. INTERCULT PROD. CASIMIRO HUANCA</v>
      </c>
      <c r="C119" s="4" t="s">
        <v>168</v>
      </c>
    </row>
    <row r="120" spans="1:3">
      <c r="A120" s="3">
        <v>296</v>
      </c>
      <c r="B120" s="4" t="str">
        <f t="shared" si="1"/>
        <v>UNIV. INDÍGENA BOL. COMUN. INTERCULT PROD. APIAGUAIKI TUPA</v>
      </c>
      <c r="C120" s="4" t="s">
        <v>169</v>
      </c>
    </row>
    <row r="121" spans="1:3">
      <c r="A121" s="3">
        <v>297</v>
      </c>
      <c r="B121" s="4" t="str">
        <f t="shared" si="1"/>
        <v>SERVICIO NACIONAL DE CAMINOS RESIDUAL</v>
      </c>
      <c r="C121" s="4" t="s">
        <v>170</v>
      </c>
    </row>
    <row r="122" spans="1:3">
      <c r="A122" s="3">
        <v>298</v>
      </c>
      <c r="B122" s="4" t="str">
        <f t="shared" si="1"/>
        <v>SERVICIO DEPARTAMENTAL DE RIEGO - CHUQUISACA</v>
      </c>
      <c r="C122" s="4" t="s">
        <v>171</v>
      </c>
    </row>
    <row r="123" spans="1:3">
      <c r="A123" s="3">
        <v>299</v>
      </c>
      <c r="B123" s="4" t="str">
        <f t="shared" si="1"/>
        <v>SERVICIO DEPARTAMENTAL DE RIEGO - LA PAZ</v>
      </c>
      <c r="C123" s="4" t="s">
        <v>172</v>
      </c>
    </row>
    <row r="124" spans="1:3">
      <c r="A124" s="3">
        <v>300</v>
      </c>
      <c r="B124" s="4" t="str">
        <f t="shared" si="1"/>
        <v>SERVICIO DEPARTAMENTAL DE RIEGO - COCHABAMBA</v>
      </c>
      <c r="C124" s="4" t="s">
        <v>173</v>
      </c>
    </row>
    <row r="125" spans="1:3">
      <c r="A125" s="3">
        <v>301</v>
      </c>
      <c r="B125" s="4" t="str">
        <f t="shared" si="1"/>
        <v>SERVICIO DEPARTAMENTAL DE RIEGO - ORURO</v>
      </c>
      <c r="C125" s="4" t="s">
        <v>174</v>
      </c>
    </row>
    <row r="126" spans="1:3">
      <c r="A126" s="3">
        <v>302</v>
      </c>
      <c r="B126" s="4" t="str">
        <f t="shared" si="1"/>
        <v>SERVICIO DEPARTAMENTAL DE RIEGO - POTOSÍ</v>
      </c>
      <c r="C126" s="4" t="s">
        <v>175</v>
      </c>
    </row>
    <row r="127" spans="1:3">
      <c r="A127" s="3">
        <v>303</v>
      </c>
      <c r="B127" s="4" t="str">
        <f t="shared" si="1"/>
        <v>SERVICIO DEPARTAMENTAL DE RIEGO - TARIJA</v>
      </c>
      <c r="C127" s="4" t="s">
        <v>176</v>
      </c>
    </row>
    <row r="128" spans="1:3">
      <c r="A128" s="5">
        <v>304</v>
      </c>
      <c r="B128" s="6" t="str">
        <f t="shared" si="1"/>
        <v>SERVICIO DEPARTAMENTAL DE RIEGO - SANTA CRUZ</v>
      </c>
      <c r="C128" s="6" t="s">
        <v>177</v>
      </c>
    </row>
    <row r="129" spans="1:3">
      <c r="A129" s="3">
        <v>305</v>
      </c>
      <c r="B129" s="4" t="str">
        <f t="shared" si="1"/>
        <v>SERVICIO DEPARTAMENTAL DE RIEGO - BENI</v>
      </c>
      <c r="C129" s="4" t="s">
        <v>178</v>
      </c>
    </row>
    <row r="130" spans="1:3">
      <c r="A130" s="3">
        <v>306</v>
      </c>
      <c r="B130" s="4" t="str">
        <f t="shared" si="1"/>
        <v>SERVICIO DEPARTAMENTAL DE RIEGO - PANDO</v>
      </c>
      <c r="C130" s="4" t="s">
        <v>179</v>
      </c>
    </row>
    <row r="131" spans="1:3">
      <c r="A131" s="3">
        <v>309</v>
      </c>
      <c r="B131" s="4" t="str">
        <f t="shared" ref="B131:B198" si="2">UPPER(C131)</f>
        <v>AUTORIDAD DE FISCALIZACIÓN Y CONTROL SOCIAL DEL JUEGO</v>
      </c>
      <c r="C131" s="4" t="s">
        <v>180</v>
      </c>
    </row>
    <row r="132" spans="1:3">
      <c r="A132" s="3">
        <v>310</v>
      </c>
      <c r="B132" s="4" t="str">
        <f t="shared" si="2"/>
        <v>AUTORIDAD DE REGULACIÓN Y FISCALIZACIÓN DE TELECOMUNICACIONES Y TRANSPORTES</v>
      </c>
      <c r="C132" s="4" t="s">
        <v>181</v>
      </c>
    </row>
    <row r="133" spans="1:3">
      <c r="A133" s="5">
        <v>311</v>
      </c>
      <c r="B133" s="6" t="str">
        <f t="shared" si="2"/>
        <v>AUTORIDAD DE FISC Y CTROL SOC DE AGUA POTABLE SANEAM.BÁSICO</v>
      </c>
      <c r="C133" s="6" t="s">
        <v>182</v>
      </c>
    </row>
    <row r="134" spans="1:3">
      <c r="A134" s="3">
        <v>312</v>
      </c>
      <c r="B134" s="4" t="str">
        <f t="shared" si="2"/>
        <v>AUTORIDAD DE FISCALIZAC. Y CONTROL SOC DE BOSQUES Y TIERRAS</v>
      </c>
      <c r="C134" s="4" t="s">
        <v>183</v>
      </c>
    </row>
    <row r="135" spans="1:3">
      <c r="A135" s="3">
        <v>313</v>
      </c>
      <c r="B135" s="4" t="str">
        <f t="shared" si="2"/>
        <v>AUTORIDAD DE FISCALIZACIÓN Y CONTROL DE PENSIONES Y SEGUROS - APS</v>
      </c>
      <c r="C135" s="4" t="s">
        <v>184</v>
      </c>
    </row>
    <row r="136" spans="1:3">
      <c r="A136" s="3">
        <v>314</v>
      </c>
      <c r="B136" s="4" t="str">
        <f t="shared" si="2"/>
        <v>AUTORIDAD DE FISCALIZACIÓN Y CONTROL SOCIAL DE ELECTRICIDAD</v>
      </c>
      <c r="C136" s="4" t="s">
        <v>185</v>
      </c>
    </row>
    <row r="137" spans="1:3">
      <c r="A137" s="3">
        <v>315</v>
      </c>
      <c r="B137" s="4" t="str">
        <f t="shared" si="2"/>
        <v>AUTORIDAD DE FISCALIZACIÓN Y CONTROL SOCIAL DE EMPRESAS</v>
      </c>
      <c r="C137" s="4" t="s">
        <v>186</v>
      </c>
    </row>
    <row r="138" spans="1:3">
      <c r="A138" s="3">
        <v>324</v>
      </c>
      <c r="B138" s="4" t="str">
        <f t="shared" si="2"/>
        <v>ESCUELA BOLIVIANA INTERCULTURAL DE MÚSICA</v>
      </c>
      <c r="C138" s="4" t="s">
        <v>187</v>
      </c>
    </row>
    <row r="139" spans="1:3">
      <c r="A139" s="3">
        <v>340</v>
      </c>
      <c r="B139" s="4" t="str">
        <f t="shared" si="2"/>
        <v>SERVICIO GENERAL DE IDENTIFICACIÓN PERSONAL</v>
      </c>
      <c r="C139" s="4" t="s">
        <v>188</v>
      </c>
    </row>
    <row r="140" spans="1:3">
      <c r="A140" s="3">
        <v>341</v>
      </c>
      <c r="B140" s="4" t="str">
        <f t="shared" si="2"/>
        <v>SERVICIO GENERAL DE LICENCIAS DE CONDUCIR</v>
      </c>
      <c r="C140" s="4" t="s">
        <v>189</v>
      </c>
    </row>
    <row r="141" spans="1:3">
      <c r="A141" s="3">
        <v>342</v>
      </c>
      <c r="B141" s="4" t="str">
        <f t="shared" si="2"/>
        <v>AGENCIA ESTATAL DE VIVIENDA</v>
      </c>
      <c r="C141" s="4" t="s">
        <v>190</v>
      </c>
    </row>
    <row r="142" spans="1:3">
      <c r="A142" s="3">
        <v>343</v>
      </c>
      <c r="B142" s="4" t="str">
        <f t="shared" si="2"/>
        <v>ESCUELA DE JUECES DEL ESTADO</v>
      </c>
      <c r="C142" s="4" t="s">
        <v>191</v>
      </c>
    </row>
    <row r="143" spans="1:3">
      <c r="A143" s="3">
        <v>344</v>
      </c>
      <c r="B143" s="4" t="str">
        <f t="shared" si="2"/>
        <v>INSTITUTO PLURINACIONAL DE ESTUDIO DE LENGUAS Y CULTURAS</v>
      </c>
      <c r="C143" s="4" t="s">
        <v>192</v>
      </c>
    </row>
    <row r="144" spans="1:3">
      <c r="A144" s="3">
        <v>345</v>
      </c>
      <c r="B144" s="4" t="str">
        <f t="shared" si="2"/>
        <v>MUTUAL DE SERVICIOS AL POLICÍA</v>
      </c>
      <c r="C144" s="4" t="s">
        <v>193</v>
      </c>
    </row>
    <row r="145" spans="1:3">
      <c r="A145" s="3">
        <v>346</v>
      </c>
      <c r="B145" s="4" t="str">
        <f t="shared" si="2"/>
        <v>UNIDAD DE INVESTIGACIONES FINANCIERAS</v>
      </c>
      <c r="C145" s="4" t="s">
        <v>194</v>
      </c>
    </row>
    <row r="146" spans="1:3">
      <c r="A146" s="3">
        <v>347</v>
      </c>
      <c r="B146" s="4" t="str">
        <f t="shared" si="2"/>
        <v>AUTORIDAD DE FISCALIZACIÓN Y CONTROL DE COOPERATIVAS</v>
      </c>
      <c r="C146" s="4" t="s">
        <v>195</v>
      </c>
    </row>
    <row r="147" spans="1:3">
      <c r="A147" s="3">
        <v>348</v>
      </c>
      <c r="B147" s="4" t="str">
        <f t="shared" si="2"/>
        <v>AUTORIDAD PLURINACIONAL DE LA MADRE TIERRA</v>
      </c>
      <c r="C147" s="4" t="s">
        <v>196</v>
      </c>
    </row>
    <row r="148" spans="1:3">
      <c r="A148" s="3">
        <v>349</v>
      </c>
      <c r="B148" s="4" t="str">
        <f t="shared" si="2"/>
        <v>CENTRO DE INV.ARQUEOLÓGICAS,ANTROPOLÓGICAS Y ADM.DE TIWANAKU</v>
      </c>
      <c r="C148" s="4" t="s">
        <v>197</v>
      </c>
    </row>
    <row r="149" spans="1:3">
      <c r="A149" s="3">
        <v>371</v>
      </c>
      <c r="B149" s="4" t="str">
        <f t="shared" si="2"/>
        <v>CENTRO INTERNACIONAL DE LA QUINUA</v>
      </c>
      <c r="C149" s="4" t="s">
        <v>198</v>
      </c>
    </row>
    <row r="150" spans="1:3">
      <c r="A150" s="3">
        <v>372</v>
      </c>
      <c r="B150" s="4" t="str">
        <f t="shared" si="2"/>
        <v>UNIDAD DE LIQUIDACIÓN FONDO DES. PUEBLOS INDÍGENAS, ORIGINARIOS Y COM.CAMPESINAS</v>
      </c>
      <c r="C150" s="4" t="s">
        <v>1361</v>
      </c>
    </row>
    <row r="151" spans="1:3">
      <c r="A151" s="3">
        <v>373</v>
      </c>
      <c r="B151" s="4" t="str">
        <f t="shared" si="2"/>
        <v>FONDO DE DESARROLLO INDIGENA</v>
      </c>
      <c r="C151" s="4" t="s">
        <v>1339</v>
      </c>
    </row>
    <row r="152" spans="1:3">
      <c r="A152" s="3">
        <v>376</v>
      </c>
      <c r="B152" s="4" t="s">
        <v>14943</v>
      </c>
      <c r="C152" s="4" t="str">
        <f>PROPER(B152)</f>
        <v>Agencia Boliviana De Energía Nuclear</v>
      </c>
    </row>
    <row r="153" spans="1:3">
      <c r="A153" s="3">
        <v>378</v>
      </c>
      <c r="B153" s="4" t="s">
        <v>14944</v>
      </c>
      <c r="C153" s="4" t="str">
        <f>PROPER(B153)</f>
        <v>Servicio Nacional Textil</v>
      </c>
    </row>
    <row r="154" spans="1:3">
      <c r="A154" s="3">
        <v>411</v>
      </c>
      <c r="B154" s="4" t="str">
        <f t="shared" si="2"/>
        <v>CORPORACIÓN DEL SEGURO SOCIAL MILITAR</v>
      </c>
      <c r="C154" s="4" t="s">
        <v>199</v>
      </c>
    </row>
    <row r="155" spans="1:3">
      <c r="A155" s="5">
        <v>417</v>
      </c>
      <c r="B155" s="6" t="str">
        <f t="shared" si="2"/>
        <v>CAJA NACIONAL DE SALUD</v>
      </c>
      <c r="C155" s="6" t="s">
        <v>200</v>
      </c>
    </row>
    <row r="156" spans="1:3">
      <c r="A156" s="5">
        <v>418</v>
      </c>
      <c r="B156" s="6" t="str">
        <f t="shared" si="2"/>
        <v>CAJA PETROLERA DE SALUD</v>
      </c>
      <c r="C156" s="6" t="s">
        <v>201</v>
      </c>
    </row>
    <row r="157" spans="1:3">
      <c r="A157" s="3">
        <v>422</v>
      </c>
      <c r="B157" s="4" t="str">
        <f t="shared" si="2"/>
        <v>CAJA BANCARIA ESTATAL DE SALUD</v>
      </c>
      <c r="C157" s="4" t="s">
        <v>202</v>
      </c>
    </row>
    <row r="158" spans="1:3">
      <c r="A158" s="3">
        <v>423</v>
      </c>
      <c r="B158" s="4" t="str">
        <f t="shared" si="2"/>
        <v>CAJA DE SALUD DEL SERVICIO NAL. DE CAMINOS Y RAMAS ANEXAS</v>
      </c>
      <c r="C158" s="4" t="s">
        <v>203</v>
      </c>
    </row>
    <row r="159" spans="1:3">
      <c r="A159" s="3">
        <v>424</v>
      </c>
      <c r="B159" s="4" t="str">
        <f t="shared" si="2"/>
        <v>CAJA DE SALUD CORDES</v>
      </c>
      <c r="C159" s="4" t="s">
        <v>204</v>
      </c>
    </row>
    <row r="160" spans="1:3">
      <c r="A160" s="3">
        <v>425</v>
      </c>
      <c r="B160" s="4" t="str">
        <f t="shared" si="2"/>
        <v>SEGURO SOCIAL UNIVERSITARIO DE COCHABAMBA</v>
      </c>
      <c r="C160" s="4" t="s">
        <v>205</v>
      </c>
    </row>
    <row r="161" spans="1:3">
      <c r="A161" s="3">
        <v>426</v>
      </c>
      <c r="B161" s="4" t="str">
        <f t="shared" si="2"/>
        <v>SEGURO SOCIAL UNIVERSITARIO DE ORURO</v>
      </c>
      <c r="C161" s="4" t="s">
        <v>206</v>
      </c>
    </row>
    <row r="162" spans="1:3">
      <c r="A162" s="3">
        <v>427</v>
      </c>
      <c r="B162" s="4" t="str">
        <f t="shared" si="2"/>
        <v>SEGURO SOCIAL UNIVERSITARIO DE SANTA CRUZ</v>
      </c>
      <c r="C162" s="4" t="s">
        <v>207</v>
      </c>
    </row>
    <row r="163" spans="1:3">
      <c r="A163" s="3">
        <v>428</v>
      </c>
      <c r="B163" s="4" t="str">
        <f t="shared" si="2"/>
        <v>SEGURO SOCIAL UNIVERSITARIO DE SUCRE</v>
      </c>
      <c r="C163" s="4" t="s">
        <v>208</v>
      </c>
    </row>
    <row r="164" spans="1:3">
      <c r="A164" s="3">
        <v>429</v>
      </c>
      <c r="B164" s="4" t="str">
        <f t="shared" si="2"/>
        <v>SEGURO SOCIAL UNIVERSITARIO DE LA PAZ</v>
      </c>
      <c r="C164" s="4" t="s">
        <v>209</v>
      </c>
    </row>
    <row r="165" spans="1:3">
      <c r="A165" s="3">
        <v>432</v>
      </c>
      <c r="B165" s="4" t="str">
        <f t="shared" si="2"/>
        <v>SEGURO SOCIAL UNIVERSITARIO DE TARIJA</v>
      </c>
      <c r="C165" s="4" t="s">
        <v>210</v>
      </c>
    </row>
    <row r="166" spans="1:3">
      <c r="A166" s="3">
        <v>433</v>
      </c>
      <c r="B166" s="4" t="str">
        <f t="shared" si="2"/>
        <v>SEGURO SOCIAL UNIVERSITARIO DE POTOSÍ</v>
      </c>
      <c r="C166" s="4" t="s">
        <v>211</v>
      </c>
    </row>
    <row r="167" spans="1:3">
      <c r="A167" s="3">
        <v>434</v>
      </c>
      <c r="B167" s="4" t="str">
        <f t="shared" si="2"/>
        <v>SEGURO SOCIAL UNIVERSITARIO DE BENI</v>
      </c>
      <c r="C167" s="4" t="s">
        <v>212</v>
      </c>
    </row>
    <row r="168" spans="1:3">
      <c r="A168" s="5">
        <v>435</v>
      </c>
      <c r="B168" s="6" t="str">
        <f t="shared" si="2"/>
        <v>SEGURO INTEGRAL DE SALUD</v>
      </c>
      <c r="C168" s="6" t="s">
        <v>213</v>
      </c>
    </row>
    <row r="169" spans="1:3">
      <c r="A169" s="3">
        <v>512</v>
      </c>
      <c r="B169" s="4" t="str">
        <f t="shared" si="2"/>
        <v>ADM. DE AEROPUERTOS Y SERVICIOS AUXILIARES A LA NAVEG. AÉREA</v>
      </c>
      <c r="C169" s="4" t="s">
        <v>1332</v>
      </c>
    </row>
    <row r="170" spans="1:3">
      <c r="A170" s="3">
        <v>513</v>
      </c>
      <c r="B170" s="4" t="str">
        <f t="shared" si="2"/>
        <v>YACIMIENTOS PETROLÍFEROS FISCALES BOLIVIANOS</v>
      </c>
      <c r="C170" s="4" t="s">
        <v>214</v>
      </c>
    </row>
    <row r="171" spans="1:3">
      <c r="A171" s="3">
        <v>514</v>
      </c>
      <c r="B171" s="4" t="str">
        <f t="shared" si="2"/>
        <v>EMPRESA NACIONAL DE ELECTRICIDAD</v>
      </c>
      <c r="C171" s="4" t="s">
        <v>215</v>
      </c>
    </row>
    <row r="172" spans="1:3">
      <c r="A172" s="3">
        <v>517</v>
      </c>
      <c r="B172" s="4" t="str">
        <f t="shared" si="2"/>
        <v>CORPORACIÓN MINERA DE BOLIVIA</v>
      </c>
      <c r="C172" s="4" t="s">
        <v>216</v>
      </c>
    </row>
    <row r="173" spans="1:3">
      <c r="A173" s="3">
        <v>520</v>
      </c>
      <c r="B173" s="4" t="str">
        <f t="shared" si="2"/>
        <v>EMPRESA METALÚRGICA VINTO - NACIONALIZADA</v>
      </c>
      <c r="C173" s="4" t="s">
        <v>217</v>
      </c>
    </row>
    <row r="174" spans="1:3">
      <c r="A174" s="3">
        <v>522</v>
      </c>
      <c r="B174" s="4" t="str">
        <f t="shared" si="2"/>
        <v>EMPRESA NACIONAL DE FERROCARRILES - RESIDUAL</v>
      </c>
      <c r="C174" s="4" t="s">
        <v>218</v>
      </c>
    </row>
    <row r="175" spans="1:3">
      <c r="A175" s="3">
        <v>523</v>
      </c>
      <c r="B175" s="4" t="str">
        <f t="shared" si="2"/>
        <v>EMPRESA DE CORREOS DE BOLIVIA</v>
      </c>
      <c r="C175" s="4" t="s">
        <v>219</v>
      </c>
    </row>
    <row r="176" spans="1:3">
      <c r="A176" s="3">
        <v>525</v>
      </c>
      <c r="B176" s="4" t="str">
        <f t="shared" si="2"/>
        <v>TRANSPORTES AÉREOS BOLIVIANOS</v>
      </c>
      <c r="C176" s="4" t="s">
        <v>220</v>
      </c>
    </row>
    <row r="177" spans="1:3">
      <c r="A177" s="3">
        <v>526</v>
      </c>
      <c r="B177" s="4" t="str">
        <f t="shared" si="2"/>
        <v>BOLIVIA TV</v>
      </c>
      <c r="C177" s="4" t="s">
        <v>221</v>
      </c>
    </row>
    <row r="178" spans="1:3">
      <c r="A178" s="3">
        <v>548</v>
      </c>
      <c r="B178" s="4" t="str">
        <f t="shared" si="2"/>
        <v>CORPORACIÓN DE LAS FUERZAS ARMADAS P/ EL DES. NACIONAL</v>
      </c>
      <c r="C178" s="4" t="s">
        <v>222</v>
      </c>
    </row>
    <row r="179" spans="1:3">
      <c r="A179" s="3">
        <v>551</v>
      </c>
      <c r="B179" s="4" t="str">
        <f t="shared" si="2"/>
        <v>EMPRESA NAVIERA BOLIVIANA</v>
      </c>
      <c r="C179" s="4" t="s">
        <v>223</v>
      </c>
    </row>
    <row r="180" spans="1:3">
      <c r="A180" s="5">
        <v>572</v>
      </c>
      <c r="B180" s="6" t="str">
        <f t="shared" si="2"/>
        <v>EMPRESA DE APOYO A LA PRODUCCIÓN DE ALIMENTOS</v>
      </c>
      <c r="C180" s="6" t="s">
        <v>224</v>
      </c>
    </row>
    <row r="181" spans="1:3">
      <c r="A181" s="3">
        <v>573</v>
      </c>
      <c r="B181" s="4" t="str">
        <f t="shared" si="2"/>
        <v>EMPRESA SIDERÚRGICA DEL MUTÚN</v>
      </c>
      <c r="C181" s="4" t="s">
        <v>225</v>
      </c>
    </row>
    <row r="182" spans="1:3">
      <c r="A182" s="3">
        <v>574</v>
      </c>
      <c r="B182" s="4" t="str">
        <f t="shared" si="2"/>
        <v>LÁCTEOS DE BOLIVIA</v>
      </c>
      <c r="C182" s="4" t="s">
        <v>226</v>
      </c>
    </row>
    <row r="183" spans="1:3">
      <c r="A183" s="3">
        <v>575</v>
      </c>
      <c r="B183" s="4" t="str">
        <f t="shared" si="2"/>
        <v>PAPELES DE BOLIVIA</v>
      </c>
      <c r="C183" s="4" t="s">
        <v>227</v>
      </c>
    </row>
    <row r="184" spans="1:3">
      <c r="A184" s="3">
        <v>576</v>
      </c>
      <c r="B184" s="4" t="str">
        <f t="shared" si="2"/>
        <v>CARTONES DE BOLIVIA</v>
      </c>
      <c r="C184" s="4" t="s">
        <v>228</v>
      </c>
    </row>
    <row r="185" spans="1:3">
      <c r="A185" s="3">
        <v>578</v>
      </c>
      <c r="B185" s="4" t="str">
        <f t="shared" si="2"/>
        <v>BOLIVIANA DE AVIACIÓN</v>
      </c>
      <c r="C185" s="4" t="s">
        <v>229</v>
      </c>
    </row>
    <row r="186" spans="1:3">
      <c r="A186" s="3">
        <v>579</v>
      </c>
      <c r="B186" s="4" t="str">
        <f t="shared" si="2"/>
        <v>EMPRESA PÚB. NAL. ESTRATÉGICA CEMENTOS DE BOLIVIA</v>
      </c>
      <c r="C186" s="4" t="s">
        <v>230</v>
      </c>
    </row>
    <row r="187" spans="1:3">
      <c r="A187" s="3">
        <v>580</v>
      </c>
      <c r="B187" s="4" t="str">
        <f t="shared" si="2"/>
        <v>DEPÓSITOS ADUANEROS BOLIVIANOS</v>
      </c>
      <c r="C187" s="4" t="s">
        <v>231</v>
      </c>
    </row>
    <row r="188" spans="1:3">
      <c r="A188" s="3">
        <v>581</v>
      </c>
      <c r="B188" s="4" t="str">
        <f t="shared" si="2"/>
        <v>EMPRESA PÚB. NAL. ESTRATÉGICA AZÚCAR DE BOLIVIA - BERMEJO</v>
      </c>
      <c r="C188" s="4" t="s">
        <v>232</v>
      </c>
    </row>
    <row r="189" spans="1:3">
      <c r="A189" s="3">
        <v>582</v>
      </c>
      <c r="B189" s="4" t="str">
        <f t="shared" si="2"/>
        <v>EMPRESA BOLIVIANA DE ALMENDRAS Y DERIVADOS</v>
      </c>
      <c r="C189" s="4" t="s">
        <v>233</v>
      </c>
    </row>
    <row r="190" spans="1:3">
      <c r="A190" s="5">
        <v>584</v>
      </c>
      <c r="B190" s="6" t="str">
        <f t="shared" si="2"/>
        <v>EMPRESA BOLIVIANA DE INDUSTRIALIZACION DE HIDROCARBUROS</v>
      </c>
      <c r="C190" s="6" t="s">
        <v>234</v>
      </c>
    </row>
    <row r="191" spans="1:3">
      <c r="A191" s="5">
        <v>585</v>
      </c>
      <c r="B191" s="6" t="str">
        <f t="shared" si="2"/>
        <v>AGENCIA BOLIVIANA ESPACIAL</v>
      </c>
      <c r="C191" s="6" t="s">
        <v>235</v>
      </c>
    </row>
    <row r="192" spans="1:3">
      <c r="A192" s="5">
        <v>586</v>
      </c>
      <c r="B192" s="6" t="str">
        <f t="shared" si="2"/>
        <v>EMPRESA AZUCARERA SAN BUENAVENTURA</v>
      </c>
      <c r="C192" s="6" t="s">
        <v>236</v>
      </c>
    </row>
    <row r="193" spans="1:3">
      <c r="A193" s="3">
        <v>587</v>
      </c>
      <c r="B193" s="7" t="str">
        <f t="shared" si="2"/>
        <v>EMPRESA ESTRATÉGICA BOLIVIANA CONSTRUCCIÓN Y CONSERV. INFRAESTRUCTURA CIVIL</v>
      </c>
      <c r="C193" s="7" t="s">
        <v>1267</v>
      </c>
    </row>
    <row r="194" spans="1:3">
      <c r="A194" s="3">
        <v>588</v>
      </c>
      <c r="B194" s="4" t="str">
        <f t="shared" si="2"/>
        <v>EMPRESA PÚBLICA NACIONAL TEXTIL</v>
      </c>
      <c r="C194" s="4" t="s">
        <v>237</v>
      </c>
    </row>
    <row r="195" spans="1:3">
      <c r="A195" s="3">
        <v>589</v>
      </c>
      <c r="B195" s="4" t="str">
        <f t="shared" si="2"/>
        <v>EMPRESA DE CONSTRUCCIONES DEL EJÉRCITO</v>
      </c>
      <c r="C195" s="4" t="s">
        <v>238</v>
      </c>
    </row>
    <row r="196" spans="1:3">
      <c r="A196" s="3">
        <v>590</v>
      </c>
      <c r="B196" s="4" t="str">
        <f t="shared" si="2"/>
        <v>EMPRESA PÚBLICA "QUIPUS"</v>
      </c>
      <c r="C196" s="4" t="s">
        <v>239</v>
      </c>
    </row>
    <row r="197" spans="1:3">
      <c r="A197" s="3">
        <v>591</v>
      </c>
      <c r="B197" s="4" t="str">
        <f t="shared" si="2"/>
        <v>EMPRESA ESTATAL DE TRANSPORTE POR CABLE MI TELEFÉRICO</v>
      </c>
      <c r="C197" s="4" t="s">
        <v>240</v>
      </c>
    </row>
    <row r="198" spans="1:3">
      <c r="A198" s="3">
        <v>592</v>
      </c>
      <c r="B198" s="4" t="str">
        <f t="shared" si="2"/>
        <v>EMPRESA ESTATAL BOLIVIANA DE TURISMO</v>
      </c>
      <c r="C198" s="4" t="s">
        <v>241</v>
      </c>
    </row>
    <row r="199" spans="1:3">
      <c r="A199" s="3">
        <v>593</v>
      </c>
      <c r="B199" s="4" t="str">
        <f t="shared" ref="B199:B264" si="3">UPPER(C199)</f>
        <v>EMPRESA PÚBLICA YACANA</v>
      </c>
      <c r="C199" s="4" t="s">
        <v>242</v>
      </c>
    </row>
    <row r="200" spans="1:3">
      <c r="A200" s="3">
        <v>594</v>
      </c>
      <c r="B200" s="4" t="str">
        <f t="shared" si="3"/>
        <v>ADMINISTRACIÓN DE SERVICIOS PORTUARIOS - BOLIVIA</v>
      </c>
      <c r="C200" s="4" t="s">
        <v>789</v>
      </c>
    </row>
    <row r="201" spans="1:3">
      <c r="A201" s="3">
        <v>595</v>
      </c>
      <c r="B201" s="4" t="s">
        <v>14945</v>
      </c>
      <c r="C201" s="4" t="s">
        <v>1384</v>
      </c>
    </row>
    <row r="202" spans="1:3">
      <c r="A202" s="3">
        <v>620</v>
      </c>
      <c r="B202" s="4" t="str">
        <f t="shared" si="3"/>
        <v>COMPLEJO AGROINDUSTRIAL DE SAN BUENA AVENTURA</v>
      </c>
      <c r="C202" s="4" t="s">
        <v>243</v>
      </c>
    </row>
    <row r="203" spans="1:3">
      <c r="A203" s="3">
        <v>633</v>
      </c>
      <c r="B203" s="4" t="str">
        <f t="shared" si="3"/>
        <v>EMPRESA MISICUNI</v>
      </c>
      <c r="C203" s="4" t="s">
        <v>244</v>
      </c>
    </row>
    <row r="204" spans="1:3">
      <c r="A204" s="3">
        <v>634</v>
      </c>
      <c r="B204" s="4" t="str">
        <f t="shared" si="3"/>
        <v>EMPRESA PÚB. DEPTAL. HOTEL TERMINAL-TERMINAL DE BUSES ORURO</v>
      </c>
      <c r="C204" s="4" t="s">
        <v>245</v>
      </c>
    </row>
    <row r="205" spans="1:3">
      <c r="A205" s="3">
        <v>650</v>
      </c>
      <c r="B205" s="4" t="str">
        <f t="shared" si="3"/>
        <v>ASAMBLEA LEGISLATIVA PLURINACIONAL</v>
      </c>
      <c r="C205" s="4" t="s">
        <v>246</v>
      </c>
    </row>
    <row r="206" spans="1:3">
      <c r="A206" s="3">
        <v>660</v>
      </c>
      <c r="B206" s="4" t="str">
        <f t="shared" si="3"/>
        <v>ÓRGANO JUDICIAL</v>
      </c>
      <c r="C206" s="4" t="s">
        <v>247</v>
      </c>
    </row>
    <row r="207" spans="1:3">
      <c r="A207" s="3">
        <v>661</v>
      </c>
      <c r="B207" s="4" t="str">
        <f t="shared" si="3"/>
        <v>TRIBUNAL CONSTITUCIONAL PLURINACIONAL</v>
      </c>
      <c r="C207" s="4" t="s">
        <v>248</v>
      </c>
    </row>
    <row r="208" spans="1:3">
      <c r="A208" s="3">
        <v>670</v>
      </c>
      <c r="B208" s="4" t="str">
        <f t="shared" si="3"/>
        <v>ÓRGANO ELECTORAL PLURINACIONAL</v>
      </c>
      <c r="C208" s="4" t="s">
        <v>249</v>
      </c>
    </row>
    <row r="209" spans="1:3">
      <c r="A209" s="3">
        <v>680</v>
      </c>
      <c r="B209" s="4" t="str">
        <f t="shared" si="3"/>
        <v>CONTRALORIA GENERAL DEL ESTADO</v>
      </c>
      <c r="C209" s="4" t="s">
        <v>250</v>
      </c>
    </row>
    <row r="210" spans="1:3">
      <c r="A210" s="3">
        <v>681</v>
      </c>
      <c r="B210" s="4" t="str">
        <f t="shared" si="3"/>
        <v>MINISTERIO PÚBLICO</v>
      </c>
      <c r="C210" s="4" t="s">
        <v>251</v>
      </c>
    </row>
    <row r="211" spans="1:3">
      <c r="A211" s="3">
        <v>682</v>
      </c>
      <c r="B211" s="4" t="str">
        <f t="shared" si="3"/>
        <v>DEFENSORÍA DEL PUEBLO</v>
      </c>
      <c r="C211" s="4" t="s">
        <v>252</v>
      </c>
    </row>
    <row r="212" spans="1:3">
      <c r="A212" s="3">
        <v>683</v>
      </c>
      <c r="B212" s="4" t="str">
        <f t="shared" si="3"/>
        <v>PROCURADURÍA GENERAL DEL ESTADO</v>
      </c>
      <c r="C212" s="4" t="s">
        <v>253</v>
      </c>
    </row>
    <row r="213" spans="1:3">
      <c r="A213" s="3">
        <v>716</v>
      </c>
      <c r="B213" s="4" t="str">
        <f t="shared" si="3"/>
        <v>EMPRESA TARIJEÑA DEL GAS</v>
      </c>
      <c r="C213" s="4" t="s">
        <v>254</v>
      </c>
    </row>
    <row r="214" spans="1:3">
      <c r="A214" s="3">
        <v>718</v>
      </c>
      <c r="B214" s="4" t="str">
        <f t="shared" si="3"/>
        <v>COMPLEJO AGROINDUSTRIAL BUENA VISTA</v>
      </c>
      <c r="C214" s="4" t="s">
        <v>255</v>
      </c>
    </row>
    <row r="215" spans="1:3">
      <c r="A215" s="3">
        <v>761</v>
      </c>
      <c r="B215" s="4" t="str">
        <f t="shared" si="3"/>
        <v>SERVICIO AUTÓNOMO MUNICIPAL DE AGUA POTABLE Y ALCANTARILLADO</v>
      </c>
      <c r="C215" s="4" t="s">
        <v>256</v>
      </c>
    </row>
    <row r="216" spans="1:3">
      <c r="A216" s="3">
        <v>781</v>
      </c>
      <c r="B216" s="4" t="str">
        <f t="shared" si="3"/>
        <v>SERVICIO MUNICIPAL DE AGUA POTABLE Y ALCANTARILLADO</v>
      </c>
      <c r="C216" s="4" t="s">
        <v>257</v>
      </c>
    </row>
    <row r="217" spans="1:3">
      <c r="A217" s="3">
        <v>802</v>
      </c>
      <c r="B217" s="4" t="str">
        <f t="shared" si="3"/>
        <v>EMPRESA LOCAL DE AGUA POTABLE Y ALCANTARILLADO SUCRE</v>
      </c>
      <c r="C217" s="4" t="s">
        <v>258</v>
      </c>
    </row>
    <row r="218" spans="1:3">
      <c r="A218" s="3">
        <v>821</v>
      </c>
      <c r="B218" s="4" t="str">
        <f t="shared" si="3"/>
        <v>ADMINISTRACIÓN AUTÓNOMA PARA OBRAS SANITARIAS - POTOSÍ</v>
      </c>
      <c r="C218" s="4" t="s">
        <v>259</v>
      </c>
    </row>
    <row r="219" spans="1:3">
      <c r="A219" s="3">
        <v>831</v>
      </c>
      <c r="B219" s="4" t="str">
        <f t="shared" si="3"/>
        <v>SERVICIO LOCAL DE ACUEDUCTOS Y ALCANTARILLADO - ORURO</v>
      </c>
      <c r="C219" s="4" t="s">
        <v>260</v>
      </c>
    </row>
    <row r="220" spans="1:3">
      <c r="A220" s="3">
        <v>862</v>
      </c>
      <c r="B220" s="4" t="str">
        <f t="shared" si="3"/>
        <v>FONDO NACIONAL DE DESARROLLO REGIONAL</v>
      </c>
      <c r="C220" s="4" t="s">
        <v>261</v>
      </c>
    </row>
    <row r="221" spans="1:3">
      <c r="A221" s="3">
        <v>865</v>
      </c>
      <c r="B221" s="4" t="str">
        <f t="shared" si="3"/>
        <v>FONDO DE DESARROLLO DEL SIST.FIN. Y APOYO AL SEC.PRODUCTIVO</v>
      </c>
      <c r="C221" s="4" t="s">
        <v>262</v>
      </c>
    </row>
    <row r="222" spans="1:3">
      <c r="A222" s="3">
        <v>866</v>
      </c>
      <c r="B222" s="4" t="str">
        <f t="shared" si="3"/>
        <v>DIRECTORIO UNICO DE FONDOS</v>
      </c>
      <c r="C222" s="4" t="s">
        <v>263</v>
      </c>
    </row>
    <row r="223" spans="1:3">
      <c r="A223" s="3">
        <v>867</v>
      </c>
      <c r="B223" s="4" t="str">
        <f t="shared" si="3"/>
        <v>FONDO ROTATORIO DE FOMENTO PRODUCTIVO REGIONAL</v>
      </c>
      <c r="C223" s="4" t="s">
        <v>264</v>
      </c>
    </row>
    <row r="224" spans="1:3">
      <c r="A224" s="3">
        <v>901</v>
      </c>
      <c r="B224" s="4" t="str">
        <f t="shared" si="3"/>
        <v>GOBIERNO AUTÓNOMO DEPARTAMENTAL DE CHUQUISACA</v>
      </c>
      <c r="C224" s="4" t="s">
        <v>265</v>
      </c>
    </row>
    <row r="225" spans="1:3">
      <c r="A225" s="3">
        <v>902</v>
      </c>
      <c r="B225" s="4" t="str">
        <f t="shared" si="3"/>
        <v>GOBIERNO AUTÓNOMO DEPARTAMENTAL DE LA PAZ</v>
      </c>
      <c r="C225" s="4" t="s">
        <v>266</v>
      </c>
    </row>
    <row r="226" spans="1:3">
      <c r="A226" s="3">
        <v>903</v>
      </c>
      <c r="B226" s="4" t="str">
        <f t="shared" si="3"/>
        <v>GOBIERNO AUTÓNOMO DEPARTAMENTAL DE COCHABAMBA</v>
      </c>
      <c r="C226" s="4" t="s">
        <v>267</v>
      </c>
    </row>
    <row r="227" spans="1:3">
      <c r="A227" s="3">
        <v>904</v>
      </c>
      <c r="B227" s="4" t="str">
        <f t="shared" si="3"/>
        <v>GOBIERNO AUTÓNOMO DEPARTAMENTAL DE ORURO</v>
      </c>
      <c r="C227" s="4" t="s">
        <v>268</v>
      </c>
    </row>
    <row r="228" spans="1:3">
      <c r="A228" s="3">
        <v>905</v>
      </c>
      <c r="B228" s="4" t="str">
        <f t="shared" si="3"/>
        <v>GOBIERNO AUTÓNOMO DEPARTAMENTAL DE POTOSÍ</v>
      </c>
      <c r="C228" s="4" t="s">
        <v>269</v>
      </c>
    </row>
    <row r="229" spans="1:3">
      <c r="A229" s="3">
        <v>906</v>
      </c>
      <c r="B229" s="4" t="str">
        <f t="shared" si="3"/>
        <v>GOBIERNO AUTÓNOMO DEPARTAMENTAL DE TARIJA</v>
      </c>
      <c r="C229" s="4" t="s">
        <v>270</v>
      </c>
    </row>
    <row r="230" spans="1:3">
      <c r="A230" s="3">
        <v>907</v>
      </c>
      <c r="B230" s="4" t="str">
        <f t="shared" si="3"/>
        <v>GOBIERNO AUTÓNOMO DEPARTAMENTAL DE SANTA CRUZ</v>
      </c>
      <c r="C230" s="4" t="s">
        <v>271</v>
      </c>
    </row>
    <row r="231" spans="1:3">
      <c r="A231" s="3">
        <v>908</v>
      </c>
      <c r="B231" s="4" t="str">
        <f t="shared" si="3"/>
        <v>GOBIERNO AUTÓNOMO DEPARTAMENTAL DEL BENI</v>
      </c>
      <c r="C231" s="4" t="s">
        <v>272</v>
      </c>
    </row>
    <row r="232" spans="1:3">
      <c r="A232" s="3">
        <v>909</v>
      </c>
      <c r="B232" s="4" t="str">
        <f t="shared" si="3"/>
        <v>GOBIERNO AUTÓNOMO DEPARTAMENTAL DE PANDO</v>
      </c>
      <c r="C232" s="4" t="s">
        <v>273</v>
      </c>
    </row>
    <row r="233" spans="1:3">
      <c r="A233" s="3">
        <v>950</v>
      </c>
      <c r="B233" s="4" t="str">
        <f t="shared" si="3"/>
        <v>BANCO VIVIENDA</v>
      </c>
      <c r="C233" s="4" t="s">
        <v>274</v>
      </c>
    </row>
    <row r="234" spans="1:3">
      <c r="A234" s="3">
        <v>951</v>
      </c>
      <c r="B234" s="4" t="str">
        <f t="shared" si="3"/>
        <v>BANCO CENTRAL DE BOLIVIA</v>
      </c>
      <c r="C234" s="4" t="s">
        <v>275</v>
      </c>
    </row>
    <row r="235" spans="1:3">
      <c r="A235" s="3">
        <v>999</v>
      </c>
      <c r="B235" s="4" t="str">
        <f t="shared" si="3"/>
        <v>SECTOR PRIVADO</v>
      </c>
      <c r="C235" s="4" t="s">
        <v>276</v>
      </c>
    </row>
    <row r="236" spans="1:3">
      <c r="A236" s="3">
        <v>1101</v>
      </c>
      <c r="B236" s="4" t="str">
        <f t="shared" si="3"/>
        <v>GOBIERNO AUTÓNOMO MUNICIPAL DE SUCRE</v>
      </c>
      <c r="C236" s="4" t="s">
        <v>277</v>
      </c>
    </row>
    <row r="237" spans="1:3">
      <c r="A237" s="3">
        <v>1102</v>
      </c>
      <c r="B237" s="4" t="str">
        <f t="shared" si="3"/>
        <v>GOBIERNO AUTÓNOMO MUNICIPAL DE YOTALA</v>
      </c>
      <c r="C237" s="4" t="s">
        <v>278</v>
      </c>
    </row>
    <row r="238" spans="1:3">
      <c r="A238" s="3">
        <v>1103</v>
      </c>
      <c r="B238" s="4" t="str">
        <f t="shared" si="3"/>
        <v>GOBIERNO AUTÓNOMO MUNICIPAL DE POROMA</v>
      </c>
      <c r="C238" s="4" t="s">
        <v>279</v>
      </c>
    </row>
    <row r="239" spans="1:3">
      <c r="A239" s="3">
        <v>1104</v>
      </c>
      <c r="B239" s="4" t="str">
        <f t="shared" si="3"/>
        <v>GOBIERNO AUTÓNOMO MUNICIPAL DE VILLA AZURDUY</v>
      </c>
      <c r="C239" s="4" t="s">
        <v>280</v>
      </c>
    </row>
    <row r="240" spans="1:3">
      <c r="A240" s="3">
        <v>1105</v>
      </c>
      <c r="B240" s="4" t="str">
        <f t="shared" si="3"/>
        <v>GOBIERNO AUTÓNOMO MUNICIPAL DE TARVITA (VILLA ORÍAS)</v>
      </c>
      <c r="C240" s="4" t="s">
        <v>281</v>
      </c>
    </row>
    <row r="241" spans="1:3">
      <c r="A241" s="3">
        <v>1106</v>
      </c>
      <c r="B241" s="4" t="str">
        <f t="shared" si="3"/>
        <v>GOBIERNO AUTÓNOMO MUNICIPAL DE VILLA ZUDAÑEZ (TACOPAYA)</v>
      </c>
      <c r="C241" s="4" t="s">
        <v>282</v>
      </c>
    </row>
    <row r="242" spans="1:3">
      <c r="A242" s="3">
        <v>1107</v>
      </c>
      <c r="B242" s="4" t="str">
        <f t="shared" si="3"/>
        <v>GOBIERNO AUTÓNOMO MUNICIPAL DE PRESTO</v>
      </c>
      <c r="C242" s="4" t="s">
        <v>283</v>
      </c>
    </row>
    <row r="243" spans="1:3">
      <c r="A243" s="3">
        <v>1108</v>
      </c>
      <c r="B243" s="4" t="str">
        <f t="shared" si="3"/>
        <v>GOBIERNO AUTÓNOMO MUNICIPAL DE VILLA MOJOCOYA</v>
      </c>
      <c r="C243" s="4" t="s">
        <v>284</v>
      </c>
    </row>
    <row r="244" spans="1:3">
      <c r="A244" s="3">
        <v>1109</v>
      </c>
      <c r="B244" s="4" t="str">
        <f t="shared" si="3"/>
        <v>GOBIERNO AUTÓNOMO MUNICIPAL DE ICLA</v>
      </c>
      <c r="C244" s="4" t="s">
        <v>285</v>
      </c>
    </row>
    <row r="245" spans="1:3">
      <c r="A245" s="3">
        <v>1110</v>
      </c>
      <c r="B245" s="4" t="str">
        <f t="shared" si="3"/>
        <v>GOBIERNO AUTÓNOMO MUNICIPAL DE PADILLA</v>
      </c>
      <c r="C245" s="4" t="s">
        <v>286</v>
      </c>
    </row>
    <row r="246" spans="1:3">
      <c r="A246" s="3">
        <v>1111</v>
      </c>
      <c r="B246" s="4" t="str">
        <f t="shared" si="3"/>
        <v>GOBIERNO AUTÓNOMO MUNICIPAL DE TOMINA</v>
      </c>
      <c r="C246" s="4" t="s">
        <v>287</v>
      </c>
    </row>
    <row r="247" spans="1:3">
      <c r="A247" s="3">
        <v>1112</v>
      </c>
      <c r="B247" s="4" t="str">
        <f t="shared" si="3"/>
        <v>GOBIERNO AUTÓNOMO MUNICIPAL DE SOPACHUY</v>
      </c>
      <c r="C247" s="4" t="s">
        <v>288</v>
      </c>
    </row>
    <row r="248" spans="1:3">
      <c r="A248" s="3">
        <v>1113</v>
      </c>
      <c r="B248" s="4" t="str">
        <f t="shared" si="3"/>
        <v>GOBIERNO AUTÓNOMO MUNICIPAL DE VILLA ALCALÁ</v>
      </c>
      <c r="C248" s="4" t="s">
        <v>289</v>
      </c>
    </row>
    <row r="249" spans="1:3">
      <c r="A249" s="3">
        <v>1114</v>
      </c>
      <c r="B249" s="4" t="str">
        <f t="shared" si="3"/>
        <v>GOBIERNO AUTÓNOMO MUNICIPAL DE EL VILLAR</v>
      </c>
      <c r="C249" s="4" t="s">
        <v>290</v>
      </c>
    </row>
    <row r="250" spans="1:3">
      <c r="A250" s="3">
        <v>1115</v>
      </c>
      <c r="B250" s="4" t="str">
        <f t="shared" si="3"/>
        <v>GOBIERNO AUTÓNOMO MUNICIPAL DE MONTEAGUDO</v>
      </c>
      <c r="C250" s="4" t="s">
        <v>291</v>
      </c>
    </row>
    <row r="251" spans="1:3">
      <c r="A251" s="3">
        <v>1116</v>
      </c>
      <c r="B251" s="4" t="str">
        <f t="shared" si="3"/>
        <v>GOBIERNO AUTÓNOMO MUNICIPAL DE SAN PABLO DE HUACARETA</v>
      </c>
      <c r="C251" s="4" t="s">
        <v>292</v>
      </c>
    </row>
    <row r="252" spans="1:3">
      <c r="A252" s="3">
        <v>1117</v>
      </c>
      <c r="B252" s="4" t="str">
        <f t="shared" si="3"/>
        <v>GOBIERNO AUTÓNOMO MUNICIPAL DE TARABUCO</v>
      </c>
      <c r="C252" s="4" t="s">
        <v>293</v>
      </c>
    </row>
    <row r="253" spans="1:3">
      <c r="A253" s="3">
        <v>1118</v>
      </c>
      <c r="B253" s="4" t="str">
        <f t="shared" si="3"/>
        <v>GOBIERNO AUTÓNOMO MUNICIPAL DE YAMPARÁEZ</v>
      </c>
      <c r="C253" s="4" t="s">
        <v>294</v>
      </c>
    </row>
    <row r="254" spans="1:3">
      <c r="A254" s="3">
        <v>1119</v>
      </c>
      <c r="B254" s="4" t="str">
        <f t="shared" si="3"/>
        <v>GOBIERNO AUTÓNOMO MUNICIPAL DE CAMARGO</v>
      </c>
      <c r="C254" s="4" t="s">
        <v>295</v>
      </c>
    </row>
    <row r="255" spans="1:3">
      <c r="A255" s="3">
        <v>1120</v>
      </c>
      <c r="B255" s="4" t="str">
        <f t="shared" si="3"/>
        <v>GOBIERNO AUTÓNOMO MUNICIPAL DE SAN LUCAS</v>
      </c>
      <c r="C255" s="4" t="s">
        <v>296</v>
      </c>
    </row>
    <row r="256" spans="1:3">
      <c r="A256" s="3">
        <v>1121</v>
      </c>
      <c r="B256" s="4" t="str">
        <f t="shared" si="3"/>
        <v>GOBIERNO AUTÓNOMO MUNICIPAL DE INCAHUASI</v>
      </c>
      <c r="C256" s="4" t="s">
        <v>297</v>
      </c>
    </row>
    <row r="257" spans="1:3">
      <c r="A257" s="3">
        <v>1122</v>
      </c>
      <c r="B257" s="4" t="str">
        <f t="shared" si="3"/>
        <v>GOBIERNO AUTÓNOMO MUNICIPAL DE VILLA SERRANO</v>
      </c>
      <c r="C257" s="4" t="s">
        <v>298</v>
      </c>
    </row>
    <row r="258" spans="1:3">
      <c r="A258" s="3">
        <v>1123</v>
      </c>
      <c r="B258" s="4" t="str">
        <f t="shared" si="3"/>
        <v>GOBIERNO AUTÓNOMO MUNICIPAL DE CAMATAQUI (VILLA ABECIA)</v>
      </c>
      <c r="C258" s="4" t="s">
        <v>299</v>
      </c>
    </row>
    <row r="259" spans="1:3">
      <c r="A259" s="3">
        <v>1124</v>
      </c>
      <c r="B259" s="4" t="str">
        <f t="shared" si="3"/>
        <v>GOBIERNO AUTÓNOMO MUNICIPAL DE CULPINA</v>
      </c>
      <c r="C259" s="4" t="s">
        <v>300</v>
      </c>
    </row>
    <row r="260" spans="1:3">
      <c r="A260" s="3">
        <v>1125</v>
      </c>
      <c r="B260" s="4" t="str">
        <f t="shared" si="3"/>
        <v>GOBIERNO AUTÓNOMO MUNICIPAL DE LAS CARRERAS</v>
      </c>
      <c r="C260" s="4" t="s">
        <v>301</v>
      </c>
    </row>
    <row r="261" spans="1:3">
      <c r="A261" s="3">
        <v>1126</v>
      </c>
      <c r="B261" s="4" t="str">
        <f t="shared" si="3"/>
        <v>GOBIERNO AUTÓNOMO MUNICIPAL DE VILLA VACA GUZMÁN</v>
      </c>
      <c r="C261" s="4" t="s">
        <v>302</v>
      </c>
    </row>
    <row r="262" spans="1:3">
      <c r="A262" s="3">
        <v>1127</v>
      </c>
      <c r="B262" s="4" t="str">
        <f t="shared" si="3"/>
        <v>GOBIERNO AUTÓNOMO MUNICIPAL DE VILLA DE HUACAYA</v>
      </c>
      <c r="C262" s="4" t="s">
        <v>303</v>
      </c>
    </row>
    <row r="263" spans="1:3">
      <c r="A263" s="3">
        <v>1128</v>
      </c>
      <c r="B263" s="4" t="str">
        <f t="shared" si="3"/>
        <v>GOBIERNO AUTÓNOMO MUNICIPAL DE MACHARETI</v>
      </c>
      <c r="C263" s="4" t="s">
        <v>304</v>
      </c>
    </row>
    <row r="264" spans="1:3">
      <c r="A264" s="3">
        <v>1129</v>
      </c>
      <c r="B264" s="4" t="str">
        <f t="shared" si="3"/>
        <v>GOBIERNO AUTÓNOMO MUNICIPAL DE VILLA CHARCAS</v>
      </c>
      <c r="C264" s="4" t="s">
        <v>305</v>
      </c>
    </row>
    <row r="265" spans="1:3">
      <c r="A265" s="3">
        <v>1201</v>
      </c>
      <c r="B265" s="4" t="str">
        <f t="shared" ref="B265:B328" si="4">UPPER(C265)</f>
        <v>GOBIERNO AUTÓNOMO MUNICIPAL DE LA PAZ</v>
      </c>
      <c r="C265" s="4" t="s">
        <v>306</v>
      </c>
    </row>
    <row r="266" spans="1:3">
      <c r="A266" s="3">
        <v>1202</v>
      </c>
      <c r="B266" s="4" t="str">
        <f t="shared" si="4"/>
        <v>GOBIERNO AUTÓNOMO MUNICIPAL DE PALCA</v>
      </c>
      <c r="C266" s="4" t="s">
        <v>307</v>
      </c>
    </row>
    <row r="267" spans="1:3">
      <c r="A267" s="3">
        <v>1203</v>
      </c>
      <c r="B267" s="4" t="str">
        <f t="shared" si="4"/>
        <v>GOBIERNO AUTÓNOMO MUNICIPAL DE MECAPACA</v>
      </c>
      <c r="C267" s="4" t="s">
        <v>308</v>
      </c>
    </row>
    <row r="268" spans="1:3">
      <c r="A268" s="3">
        <v>1204</v>
      </c>
      <c r="B268" s="4" t="str">
        <f t="shared" si="4"/>
        <v>GOBIERNO AUTÓNOMO MUNICIPAL DE ACHOCALLA</v>
      </c>
      <c r="C268" s="4" t="s">
        <v>309</v>
      </c>
    </row>
    <row r="269" spans="1:3">
      <c r="A269" s="3">
        <v>1205</v>
      </c>
      <c r="B269" s="4" t="str">
        <f t="shared" si="4"/>
        <v>GOBIERNO AUTÓNOMO MUNICIPAL DE EL ALTO DE LA PAZ</v>
      </c>
      <c r="C269" s="4" t="s">
        <v>310</v>
      </c>
    </row>
    <row r="270" spans="1:3">
      <c r="A270" s="3">
        <v>1206</v>
      </c>
      <c r="B270" s="4" t="str">
        <f t="shared" si="4"/>
        <v>GOBIERNO AUTÓNOMO MUNICIPAL DE VIACHA</v>
      </c>
      <c r="C270" s="4" t="s">
        <v>311</v>
      </c>
    </row>
    <row r="271" spans="1:3">
      <c r="A271" s="3">
        <v>1207</v>
      </c>
      <c r="B271" s="4" t="str">
        <f t="shared" si="4"/>
        <v>GOBIERNO AUTÓNOMO MUNICIPAL DE GUAQUI</v>
      </c>
      <c r="C271" s="4" t="s">
        <v>312</v>
      </c>
    </row>
    <row r="272" spans="1:3">
      <c r="A272" s="3">
        <v>1208</v>
      </c>
      <c r="B272" s="4" t="str">
        <f t="shared" si="4"/>
        <v>GOBIERNO AUTÓNOMO MUNICIPAL DE TIAHUANACU</v>
      </c>
      <c r="C272" s="4" t="s">
        <v>313</v>
      </c>
    </row>
    <row r="273" spans="1:3">
      <c r="A273" s="3">
        <v>1209</v>
      </c>
      <c r="B273" s="4" t="str">
        <f t="shared" si="4"/>
        <v>GOBIERNO AUTÓNOMO MUNICIPAL DE DESAGUADERO</v>
      </c>
      <c r="C273" s="4" t="s">
        <v>314</v>
      </c>
    </row>
    <row r="274" spans="1:3">
      <c r="A274" s="3">
        <v>1210</v>
      </c>
      <c r="B274" s="4" t="str">
        <f t="shared" si="4"/>
        <v>GOBIERNO AUTÓNOMO MUNICIPAL DE CARANAVI</v>
      </c>
      <c r="C274" s="4" t="s">
        <v>315</v>
      </c>
    </row>
    <row r="275" spans="1:3">
      <c r="A275" s="3">
        <v>1211</v>
      </c>
      <c r="B275" s="4" t="str">
        <f t="shared" si="4"/>
        <v>GOBIERNO AUTÓNOMO MUNICIPAL DE SICA SICA (VILLA AROMA)</v>
      </c>
      <c r="C275" s="4" t="s">
        <v>316</v>
      </c>
    </row>
    <row r="276" spans="1:3">
      <c r="A276" s="3">
        <v>1212</v>
      </c>
      <c r="B276" s="4" t="str">
        <f t="shared" si="4"/>
        <v>GOBIERNO AUTÓNOMO MUNICIPAL DE UMALA</v>
      </c>
      <c r="C276" s="4" t="s">
        <v>317</v>
      </c>
    </row>
    <row r="277" spans="1:3">
      <c r="A277" s="3">
        <v>1213</v>
      </c>
      <c r="B277" s="4" t="str">
        <f t="shared" si="4"/>
        <v>GOBIERNO AUTÓNOMO MUNICIPAL DE AYO AYO</v>
      </c>
      <c r="C277" s="4" t="s">
        <v>318</v>
      </c>
    </row>
    <row r="278" spans="1:3">
      <c r="A278" s="3">
        <v>1214</v>
      </c>
      <c r="B278" s="4" t="str">
        <f t="shared" si="4"/>
        <v>GOBIERNO AUTÓNOMO MUNICIPAL DE CALAMARCA</v>
      </c>
      <c r="C278" s="4" t="s">
        <v>319</v>
      </c>
    </row>
    <row r="279" spans="1:3">
      <c r="A279" s="3">
        <v>1215</v>
      </c>
      <c r="B279" s="4" t="str">
        <f t="shared" si="4"/>
        <v>GOBIERNO AUTÓNOMO MUNICIPAL DE PATACAMAYA</v>
      </c>
      <c r="C279" s="4" t="s">
        <v>320</v>
      </c>
    </row>
    <row r="280" spans="1:3">
      <c r="A280" s="3">
        <v>1216</v>
      </c>
      <c r="B280" s="4" t="str">
        <f t="shared" si="4"/>
        <v>GOBIERNO AUTÓNOMO MUNICIPAL DE COLQUENCHA</v>
      </c>
      <c r="C280" s="4" t="s">
        <v>321</v>
      </c>
    </row>
    <row r="281" spans="1:3">
      <c r="A281" s="3">
        <v>1217</v>
      </c>
      <c r="B281" s="4" t="str">
        <f t="shared" si="4"/>
        <v>GOBIERNO AUTÓNOMO MUNICIPAL DE COLLANA</v>
      </c>
      <c r="C281" s="4" t="s">
        <v>322</v>
      </c>
    </row>
    <row r="282" spans="1:3">
      <c r="A282" s="3">
        <v>1218</v>
      </c>
      <c r="B282" s="4" t="str">
        <f t="shared" si="4"/>
        <v>GOBIERNO AUTÓNOMO MUNICIPAL DE INQUISIVI</v>
      </c>
      <c r="C282" s="4" t="s">
        <v>323</v>
      </c>
    </row>
    <row r="283" spans="1:3">
      <c r="A283" s="3">
        <v>1219</v>
      </c>
      <c r="B283" s="4" t="str">
        <f t="shared" si="4"/>
        <v>GOBIERNO AUTÓNOMO MUNICIPAL DE QUIME</v>
      </c>
      <c r="C283" s="4" t="s">
        <v>324</v>
      </c>
    </row>
    <row r="284" spans="1:3">
      <c r="A284" s="3">
        <v>1220</v>
      </c>
      <c r="B284" s="4" t="str">
        <f t="shared" si="4"/>
        <v>GOBIERNO AUTÓNOMO MUNICIPAL DE CAJUATA</v>
      </c>
      <c r="C284" s="4" t="s">
        <v>325</v>
      </c>
    </row>
    <row r="285" spans="1:3">
      <c r="A285" s="3">
        <v>1221</v>
      </c>
      <c r="B285" s="4" t="str">
        <f t="shared" si="4"/>
        <v>GOBIERNO AUTÓNOMO MUNICIPAL DE COLQUIRI</v>
      </c>
      <c r="C285" s="4" t="s">
        <v>326</v>
      </c>
    </row>
    <row r="286" spans="1:3">
      <c r="A286" s="3">
        <v>1222</v>
      </c>
      <c r="B286" s="4" t="str">
        <f t="shared" si="4"/>
        <v>GOBIERNO AUTÓNOMO MUNICIPAL DE ICHOCA</v>
      </c>
      <c r="C286" s="4" t="s">
        <v>327</v>
      </c>
    </row>
    <row r="287" spans="1:3">
      <c r="A287" s="3">
        <v>1223</v>
      </c>
      <c r="B287" s="4" t="str">
        <f t="shared" si="4"/>
        <v>GOBIERNO AUTÓNOMO MUNICIPAL DE VILLA LIBERTAD LICOMA</v>
      </c>
      <c r="C287" s="4" t="s">
        <v>328</v>
      </c>
    </row>
    <row r="288" spans="1:3">
      <c r="A288" s="3">
        <v>1224</v>
      </c>
      <c r="B288" s="4" t="str">
        <f t="shared" si="4"/>
        <v>GOBIERNO AUTÓNOMO MUNICIPAL DE ACHACACHI</v>
      </c>
      <c r="C288" s="4" t="s">
        <v>329</v>
      </c>
    </row>
    <row r="289" spans="1:3">
      <c r="A289" s="3">
        <v>1225</v>
      </c>
      <c r="B289" s="4" t="str">
        <f t="shared" si="4"/>
        <v>GOBIERNO AUTÓNOMO MUNICIPAL DE ANCORAIMES</v>
      </c>
      <c r="C289" s="4" t="s">
        <v>330</v>
      </c>
    </row>
    <row r="290" spans="1:3">
      <c r="A290" s="3">
        <v>1226</v>
      </c>
      <c r="B290" s="4" t="str">
        <f t="shared" si="4"/>
        <v>GOBIERNO AUTÓNOMO MUNICIPAL DE SORATA</v>
      </c>
      <c r="C290" s="4" t="s">
        <v>331</v>
      </c>
    </row>
    <row r="291" spans="1:3">
      <c r="A291" s="3">
        <v>1227</v>
      </c>
      <c r="B291" s="4" t="str">
        <f t="shared" si="4"/>
        <v>GOBIERNO AUTÓNOMO MUNICIPAL DE GUANAY</v>
      </c>
      <c r="C291" s="4" t="s">
        <v>332</v>
      </c>
    </row>
    <row r="292" spans="1:3">
      <c r="A292" s="3">
        <v>1228</v>
      </c>
      <c r="B292" s="4" t="str">
        <f t="shared" si="4"/>
        <v>GOBIERNO AUTÓNOMO MUNICIPAL DE TACACOMA</v>
      </c>
      <c r="C292" s="4" t="s">
        <v>333</v>
      </c>
    </row>
    <row r="293" spans="1:3">
      <c r="A293" s="3">
        <v>1229</v>
      </c>
      <c r="B293" s="4" t="str">
        <f t="shared" si="4"/>
        <v>GOBIERNO AUTÓNOMO MUNICIPAL DE TIPUANI</v>
      </c>
      <c r="C293" s="4" t="s">
        <v>334</v>
      </c>
    </row>
    <row r="294" spans="1:3">
      <c r="A294" s="3">
        <v>1230</v>
      </c>
      <c r="B294" s="4" t="str">
        <f t="shared" si="4"/>
        <v>GOBIERNO AUTÓNOMO MUNICIPAL DE QUIABAYA</v>
      </c>
      <c r="C294" s="4" t="s">
        <v>335</v>
      </c>
    </row>
    <row r="295" spans="1:3">
      <c r="A295" s="3">
        <v>1231</v>
      </c>
      <c r="B295" s="4" t="str">
        <f t="shared" si="4"/>
        <v>GOBIERNO AUTÓNOMO MUNICIPAL DE COMBAYA</v>
      </c>
      <c r="C295" s="4" t="s">
        <v>336</v>
      </c>
    </row>
    <row r="296" spans="1:3">
      <c r="A296" s="3">
        <v>1232</v>
      </c>
      <c r="B296" s="4" t="str">
        <f t="shared" si="4"/>
        <v>GOBIERNO AUTÓNOMO MUNICIPAL DE COPACABANA</v>
      </c>
      <c r="C296" s="4" t="s">
        <v>337</v>
      </c>
    </row>
    <row r="297" spans="1:3">
      <c r="A297" s="3">
        <v>1233</v>
      </c>
      <c r="B297" s="4" t="str">
        <f t="shared" si="4"/>
        <v>GOBIERNO AUTÓNOMO MUNICIPAL DE SAN PEDRO DE TIQUINA</v>
      </c>
      <c r="C297" s="4" t="s">
        <v>338</v>
      </c>
    </row>
    <row r="298" spans="1:3">
      <c r="A298" s="3">
        <v>1234</v>
      </c>
      <c r="B298" s="4" t="str">
        <f t="shared" si="4"/>
        <v>GOBIERNO AUTÓNOMO MUNICIPAL DE TITO YUPANQUI</v>
      </c>
      <c r="C298" s="4" t="s">
        <v>339</v>
      </c>
    </row>
    <row r="299" spans="1:3">
      <c r="A299" s="3">
        <v>1235</v>
      </c>
      <c r="B299" s="4" t="str">
        <f t="shared" si="4"/>
        <v>GOBIERNO AUTÓNOMO MUNICIPAL DE CHUMA</v>
      </c>
      <c r="C299" s="4" t="s">
        <v>340</v>
      </c>
    </row>
    <row r="300" spans="1:3">
      <c r="A300" s="3">
        <v>1236</v>
      </c>
      <c r="B300" s="4" t="str">
        <f t="shared" si="4"/>
        <v>GOBIERNO AUTÓNOMO MUNICIPAL DE AYATA</v>
      </c>
      <c r="C300" s="4" t="s">
        <v>341</v>
      </c>
    </row>
    <row r="301" spans="1:3">
      <c r="A301" s="3">
        <v>1237</v>
      </c>
      <c r="B301" s="4" t="str">
        <f t="shared" si="4"/>
        <v>GOBIERNO AUTÓNOMO MUNICIPAL DE AUCAPATA</v>
      </c>
      <c r="C301" s="4" t="s">
        <v>342</v>
      </c>
    </row>
    <row r="302" spans="1:3">
      <c r="A302" s="3">
        <v>1238</v>
      </c>
      <c r="B302" s="4" t="str">
        <f t="shared" si="4"/>
        <v>GOBIERNO AUTÓNOMO MUNICIPAL DE COROCORO</v>
      </c>
      <c r="C302" s="4" t="s">
        <v>343</v>
      </c>
    </row>
    <row r="303" spans="1:3">
      <c r="A303" s="3">
        <v>1239</v>
      </c>
      <c r="B303" s="4" t="str">
        <f t="shared" si="4"/>
        <v>GOBIERNO AUTÓNOMO MUNICIPAL DE CAQUIAVIRI</v>
      </c>
      <c r="C303" s="4" t="s">
        <v>344</v>
      </c>
    </row>
    <row r="304" spans="1:3">
      <c r="A304" s="3">
        <v>1240</v>
      </c>
      <c r="B304" s="4" t="str">
        <f t="shared" si="4"/>
        <v>GOBIERNO AUTÓNOMO MUNICIPAL DE CALACOTO</v>
      </c>
      <c r="C304" s="4" t="s">
        <v>345</v>
      </c>
    </row>
    <row r="305" spans="1:3">
      <c r="A305" s="3">
        <v>1241</v>
      </c>
      <c r="B305" s="4" t="str">
        <f t="shared" si="4"/>
        <v>GOBIERNO AUTÓNOMO MUNICIPAL DE COMANCHE</v>
      </c>
      <c r="C305" s="4" t="s">
        <v>346</v>
      </c>
    </row>
    <row r="306" spans="1:3">
      <c r="A306" s="3">
        <v>1242</v>
      </c>
      <c r="B306" s="4" t="str">
        <f t="shared" si="4"/>
        <v>GOBIERNO AUTÓNOMO MUNICIPAL DE CHARAÑA</v>
      </c>
      <c r="C306" s="4" t="s">
        <v>347</v>
      </c>
    </row>
    <row r="307" spans="1:3">
      <c r="A307" s="3">
        <v>1243</v>
      </c>
      <c r="B307" s="4" t="str">
        <f t="shared" si="4"/>
        <v>GOBIERNO AUTÓNOMO MUNICIPAL DE WALDO BALLIVIÁN</v>
      </c>
      <c r="C307" s="4" t="s">
        <v>348</v>
      </c>
    </row>
    <row r="308" spans="1:3">
      <c r="A308" s="3">
        <v>1244</v>
      </c>
      <c r="B308" s="4" t="str">
        <f t="shared" si="4"/>
        <v>GOBIERNO AUTÓNOMO MUNICIPAL DE NAZACARA DE PACAJES</v>
      </c>
      <c r="C308" s="4" t="s">
        <v>349</v>
      </c>
    </row>
    <row r="309" spans="1:3">
      <c r="A309" s="3">
        <v>1245</v>
      </c>
      <c r="B309" s="4" t="str">
        <f t="shared" si="4"/>
        <v>GOBIERNO AUTÓNOMO MUNICIPAL DE SANTIAGO DE CALLAPA</v>
      </c>
      <c r="C309" s="4" t="s">
        <v>350</v>
      </c>
    </row>
    <row r="310" spans="1:3">
      <c r="A310" s="3">
        <v>1246</v>
      </c>
      <c r="B310" s="4" t="str">
        <f t="shared" si="4"/>
        <v>GOBIERNO AUTÓNOMO MUNICIPAL DE PUERTO ACOSTA</v>
      </c>
      <c r="C310" s="4" t="s">
        <v>351</v>
      </c>
    </row>
    <row r="311" spans="1:3">
      <c r="A311" s="3">
        <v>1247</v>
      </c>
      <c r="B311" s="4" t="str">
        <f t="shared" si="4"/>
        <v>GOBIERNO AUTÓNOMO MUNICIPAL DE MOCOMOCO</v>
      </c>
      <c r="C311" s="4" t="s">
        <v>352</v>
      </c>
    </row>
    <row r="312" spans="1:3">
      <c r="A312" s="3">
        <v>1248</v>
      </c>
      <c r="B312" s="4" t="str">
        <f t="shared" si="4"/>
        <v>GOBIERNO AUTÓNOMO MUNICIPAL DE CARABUCO</v>
      </c>
      <c r="C312" s="4" t="s">
        <v>353</v>
      </c>
    </row>
    <row r="313" spans="1:3">
      <c r="A313" s="3">
        <v>1249</v>
      </c>
      <c r="B313" s="4" t="str">
        <f t="shared" si="4"/>
        <v>GOBIERNO AUTÓNOMO MUNICIPAL DE APOLO</v>
      </c>
      <c r="C313" s="4" t="s">
        <v>354</v>
      </c>
    </row>
    <row r="314" spans="1:3">
      <c r="A314" s="3">
        <v>1250</v>
      </c>
      <c r="B314" s="4" t="str">
        <f t="shared" si="4"/>
        <v>GOBIERNO AUTÓNOMO MUNICIPAL DE PELECHUCO</v>
      </c>
      <c r="C314" s="4" t="s">
        <v>355</v>
      </c>
    </row>
    <row r="315" spans="1:3">
      <c r="A315" s="3">
        <v>1251</v>
      </c>
      <c r="B315" s="4" t="str">
        <f t="shared" si="4"/>
        <v>GOBIERNO AUTÓNOMO MUNICIPAL DE LURIBAY</v>
      </c>
      <c r="C315" s="4" t="s">
        <v>356</v>
      </c>
    </row>
    <row r="316" spans="1:3">
      <c r="A316" s="3">
        <v>1252</v>
      </c>
      <c r="B316" s="4" t="str">
        <f t="shared" si="4"/>
        <v>GOBIERNO AUTÓNOMO MUNICIPAL DE SAPAHAQUI</v>
      </c>
      <c r="C316" s="4" t="s">
        <v>357</v>
      </c>
    </row>
    <row r="317" spans="1:3">
      <c r="A317" s="3">
        <v>1253</v>
      </c>
      <c r="B317" s="4" t="str">
        <f t="shared" si="4"/>
        <v>GOBIERNO AUTÓNOMO MUNICIPAL DE YACO</v>
      </c>
      <c r="C317" s="4" t="s">
        <v>358</v>
      </c>
    </row>
    <row r="318" spans="1:3">
      <c r="A318" s="3">
        <v>1254</v>
      </c>
      <c r="B318" s="4" t="str">
        <f t="shared" si="4"/>
        <v>GOBIERNO AUTÓNOMO MUNICIPAL DE MALLA</v>
      </c>
      <c r="C318" s="4" t="s">
        <v>359</v>
      </c>
    </row>
    <row r="319" spans="1:3">
      <c r="A319" s="3">
        <v>1255</v>
      </c>
      <c r="B319" s="4" t="str">
        <f t="shared" si="4"/>
        <v>GOBIERNO AUTÓNOMO MUNICIPAL DE CAIROMA</v>
      </c>
      <c r="C319" s="4" t="s">
        <v>360</v>
      </c>
    </row>
    <row r="320" spans="1:3">
      <c r="A320" s="3">
        <v>1256</v>
      </c>
      <c r="B320" s="4" t="str">
        <f t="shared" si="4"/>
        <v>GOBIERNO AUTÓNOMO MUNICIPAL DE CHULUMANI (VILLA DE LA LIBERTAD)</v>
      </c>
      <c r="C320" s="4" t="s">
        <v>361</v>
      </c>
    </row>
    <row r="321" spans="1:3">
      <c r="A321" s="3">
        <v>1257</v>
      </c>
      <c r="B321" s="4" t="str">
        <f t="shared" si="4"/>
        <v>GOBIERNO AUTÓNOMO MUNICIPAL DE IRUPANA (VILLA DE LANZA)</v>
      </c>
      <c r="C321" s="4" t="s">
        <v>362</v>
      </c>
    </row>
    <row r="322" spans="1:3">
      <c r="A322" s="3">
        <v>1258</v>
      </c>
      <c r="B322" s="4" t="str">
        <f t="shared" si="4"/>
        <v>GOBIERNO AUTÓNOMO MUNICIPAL DE YANACACHI</v>
      </c>
      <c r="C322" s="4" t="s">
        <v>363</v>
      </c>
    </row>
    <row r="323" spans="1:3">
      <c r="A323" s="3">
        <v>1259</v>
      </c>
      <c r="B323" s="4" t="str">
        <f t="shared" si="4"/>
        <v>GOBIERNO AUTÓNOMO MUNICIPAL DE PALOS BLANCOS</v>
      </c>
      <c r="C323" s="4" t="s">
        <v>364</v>
      </c>
    </row>
    <row r="324" spans="1:3">
      <c r="A324" s="3">
        <v>1260</v>
      </c>
      <c r="B324" s="4" t="str">
        <f t="shared" si="4"/>
        <v>GOBIERNO AUTÓNOMO MUNICIPAL DE LA ASUNTA</v>
      </c>
      <c r="C324" s="4" t="s">
        <v>365</v>
      </c>
    </row>
    <row r="325" spans="1:3">
      <c r="A325" s="3">
        <v>1261</v>
      </c>
      <c r="B325" s="4" t="str">
        <f t="shared" si="4"/>
        <v>GOBIERNO AUTÓNOMO MUNICIPAL DE PUCARANI</v>
      </c>
      <c r="C325" s="4" t="s">
        <v>366</v>
      </c>
    </row>
    <row r="326" spans="1:3">
      <c r="A326" s="3">
        <v>1262</v>
      </c>
      <c r="B326" s="4" t="str">
        <f t="shared" si="4"/>
        <v>GOBIERNO AUTÓNOMO MUNICIPAL DE LAJA</v>
      </c>
      <c r="C326" s="4" t="s">
        <v>367</v>
      </c>
    </row>
    <row r="327" spans="1:3">
      <c r="A327" s="3">
        <v>1263</v>
      </c>
      <c r="B327" s="4" t="str">
        <f t="shared" si="4"/>
        <v>GOBIERNO AUTÓNOMO MUNICIPAL DE BATALLAS</v>
      </c>
      <c r="C327" s="4" t="s">
        <v>368</v>
      </c>
    </row>
    <row r="328" spans="1:3">
      <c r="A328" s="3">
        <v>1264</v>
      </c>
      <c r="B328" s="4" t="str">
        <f t="shared" si="4"/>
        <v>GOBIERNO AUTÓNOMO MUNICIPAL DE PUERTO PÉREZ</v>
      </c>
      <c r="C328" s="4" t="s">
        <v>369</v>
      </c>
    </row>
    <row r="329" spans="1:3">
      <c r="A329" s="3">
        <v>1265</v>
      </c>
      <c r="B329" s="4" t="str">
        <f t="shared" ref="B329:B392" si="5">UPPER(C329)</f>
        <v>GOBIERNO AUTÓNOMO MUNICIPAL DE COROICO</v>
      </c>
      <c r="C329" s="4" t="s">
        <v>370</v>
      </c>
    </row>
    <row r="330" spans="1:3">
      <c r="A330" s="3">
        <v>1266</v>
      </c>
      <c r="B330" s="4" t="str">
        <f t="shared" si="5"/>
        <v>GOBIERNO AUTÓNOMO MUNICIPAL DE CORIPATA</v>
      </c>
      <c r="C330" s="4" t="s">
        <v>371</v>
      </c>
    </row>
    <row r="331" spans="1:3">
      <c r="A331" s="3">
        <v>1267</v>
      </c>
      <c r="B331" s="4" t="str">
        <f t="shared" si="5"/>
        <v>GOBIERNO AUTÓNOMO MUNICIPAL DE IXIAMAS</v>
      </c>
      <c r="C331" s="4" t="s">
        <v>372</v>
      </c>
    </row>
    <row r="332" spans="1:3">
      <c r="A332" s="3">
        <v>1268</v>
      </c>
      <c r="B332" s="4" t="str">
        <f t="shared" si="5"/>
        <v>GOBIERNO AUTÓNOMO MUNICIPAL DE SAN BUENAVENTURA</v>
      </c>
      <c r="C332" s="4" t="s">
        <v>373</v>
      </c>
    </row>
    <row r="333" spans="1:3">
      <c r="A333" s="3">
        <v>1269</v>
      </c>
      <c r="B333" s="4" t="str">
        <f t="shared" si="5"/>
        <v>GOBIERNO AUTÓNOMO MUNICIPAL DE GENERAL JUAN JOSÉ PÉREZ (CHARAZANI)</v>
      </c>
      <c r="C333" s="4" t="s">
        <v>374</v>
      </c>
    </row>
    <row r="334" spans="1:3">
      <c r="A334" s="3">
        <v>1270</v>
      </c>
      <c r="B334" s="4" t="str">
        <f t="shared" si="5"/>
        <v>GOBIERNO AUTÓNOMO MUNICIPAL DE CURVA</v>
      </c>
      <c r="C334" s="4" t="s">
        <v>375</v>
      </c>
    </row>
    <row r="335" spans="1:3">
      <c r="A335" s="3">
        <v>1271</v>
      </c>
      <c r="B335" s="4" t="str">
        <f t="shared" si="5"/>
        <v>GOBIERNO AUTÓNOMO MUNICIPAL DE SAN PEDRO DE CURAHUARA</v>
      </c>
      <c r="C335" s="4" t="s">
        <v>376</v>
      </c>
    </row>
    <row r="336" spans="1:3">
      <c r="A336" s="3">
        <v>1272</v>
      </c>
      <c r="B336" s="4" t="str">
        <f t="shared" si="5"/>
        <v>GOBIERNO AUTÓNOMO MUNICIPAL DE PAPEL PAMPA</v>
      </c>
      <c r="C336" s="4" t="s">
        <v>377</v>
      </c>
    </row>
    <row r="337" spans="1:3">
      <c r="A337" s="3">
        <v>1273</v>
      </c>
      <c r="B337" s="4" t="str">
        <f t="shared" si="5"/>
        <v>GOBIERNO AUTÓNOMO MUNICIPAL DE CHACARILLA</v>
      </c>
      <c r="C337" s="4" t="s">
        <v>378</v>
      </c>
    </row>
    <row r="338" spans="1:3">
      <c r="A338" s="3">
        <v>1274</v>
      </c>
      <c r="B338" s="4" t="str">
        <f t="shared" si="5"/>
        <v>GOBIERNO AUTÓNOMO MUNICIPAL DE SANTIAGO DE MACHACA</v>
      </c>
      <c r="C338" s="4" t="s">
        <v>379</v>
      </c>
    </row>
    <row r="339" spans="1:3">
      <c r="A339" s="3">
        <v>1275</v>
      </c>
      <c r="B339" s="4" t="str">
        <f t="shared" si="5"/>
        <v>GOBIERNO AUTÓNOMO MUNICIPAL DE CATACORA</v>
      </c>
      <c r="C339" s="4" t="s">
        <v>380</v>
      </c>
    </row>
    <row r="340" spans="1:3">
      <c r="A340" s="3">
        <v>1276</v>
      </c>
      <c r="B340" s="4" t="str">
        <f t="shared" si="5"/>
        <v>GOBIERNO AUTÓNOMO MUNICIPAL DE MAPIRI</v>
      </c>
      <c r="C340" s="4" t="s">
        <v>381</v>
      </c>
    </row>
    <row r="341" spans="1:3">
      <c r="A341" s="3">
        <v>1277</v>
      </c>
      <c r="B341" s="4" t="str">
        <f t="shared" si="5"/>
        <v>GOBIERNO AUTÓNOMO MUNICIPAL DE TEOPONTE</v>
      </c>
      <c r="C341" s="4" t="s">
        <v>382</v>
      </c>
    </row>
    <row r="342" spans="1:3">
      <c r="A342" s="3">
        <v>1278</v>
      </c>
      <c r="B342" s="4" t="str">
        <f t="shared" si="5"/>
        <v>GOBIERNO AUTÓNOMO MUNICIPAL DE SAN ANDRÉS DE MACHACA</v>
      </c>
      <c r="C342" s="4" t="s">
        <v>383</v>
      </c>
    </row>
    <row r="343" spans="1:3">
      <c r="A343" s="3">
        <v>1279</v>
      </c>
      <c r="B343" s="4" t="str">
        <f t="shared" si="5"/>
        <v>GOBIERNO AUTÓNOMO MUNICIPAL DE JESÚS DE MACHACA</v>
      </c>
      <c r="C343" s="4" t="s">
        <v>384</v>
      </c>
    </row>
    <row r="344" spans="1:3">
      <c r="A344" s="3">
        <v>1280</v>
      </c>
      <c r="B344" s="4" t="str">
        <f t="shared" si="5"/>
        <v>GOBIERNO AUTÓNOMO MUNICIPAL DE TARACO</v>
      </c>
      <c r="C344" s="4" t="s">
        <v>385</v>
      </c>
    </row>
    <row r="345" spans="1:3">
      <c r="A345" s="3">
        <v>1281</v>
      </c>
      <c r="B345" s="4" t="str">
        <f t="shared" si="5"/>
        <v>GOBIERNO AUTÓNOMO MUNICIPAL DE HUARINA</v>
      </c>
      <c r="C345" s="4" t="s">
        <v>386</v>
      </c>
    </row>
    <row r="346" spans="1:3">
      <c r="A346" s="3">
        <v>1282</v>
      </c>
      <c r="B346" s="4" t="str">
        <f t="shared" si="5"/>
        <v>GOBIERNO AUTÓNOMO MUNICIPAL DE SANTIAGO DE HUATA</v>
      </c>
      <c r="C346" s="4" t="s">
        <v>387</v>
      </c>
    </row>
    <row r="347" spans="1:3">
      <c r="A347" s="3">
        <v>1283</v>
      </c>
      <c r="B347" s="4" t="str">
        <f t="shared" si="5"/>
        <v>GOBIERNO AUTÓNOMO MUNICIPAL DE ESCOMA</v>
      </c>
      <c r="C347" s="4" t="s">
        <v>388</v>
      </c>
    </row>
    <row r="348" spans="1:3">
      <c r="A348" s="3">
        <v>1284</v>
      </c>
      <c r="B348" s="4" t="str">
        <f t="shared" si="5"/>
        <v>GOBIERNO AUTÓNOMO MUNICIPAL DE HUMANATA</v>
      </c>
      <c r="C348" s="4" t="s">
        <v>389</v>
      </c>
    </row>
    <row r="349" spans="1:3">
      <c r="A349" s="3">
        <v>1285</v>
      </c>
      <c r="B349" s="4" t="str">
        <f t="shared" si="5"/>
        <v>GOBIERNO AUTÓNOMO MUNICIPAL DE ALTO BENI</v>
      </c>
      <c r="C349" s="4" t="s">
        <v>390</v>
      </c>
    </row>
    <row r="350" spans="1:3">
      <c r="A350" s="3">
        <v>1286</v>
      </c>
      <c r="B350" s="4" t="str">
        <f t="shared" si="5"/>
        <v>GOBIERNO AUTÓNOMO MUNICIPAL DE HUATAJATA</v>
      </c>
      <c r="C350" s="4" t="s">
        <v>391</v>
      </c>
    </row>
    <row r="351" spans="1:3">
      <c r="A351" s="3">
        <v>1287</v>
      </c>
      <c r="B351" s="4" t="str">
        <f t="shared" si="5"/>
        <v>GOBIERNO AUTÓNOMO MUNICIPAL DE CHUA COCANI</v>
      </c>
      <c r="C351" s="4" t="s">
        <v>392</v>
      </c>
    </row>
    <row r="352" spans="1:3">
      <c r="A352" s="3">
        <v>1301</v>
      </c>
      <c r="B352" s="4" t="str">
        <f t="shared" si="5"/>
        <v>GOBIERNO AUTÓNOMO MUNICIPAL DE COCHABAMBA</v>
      </c>
      <c r="C352" s="4" t="s">
        <v>393</v>
      </c>
    </row>
    <row r="353" spans="1:3">
      <c r="A353" s="3">
        <v>1302</v>
      </c>
      <c r="B353" s="4" t="str">
        <f t="shared" si="5"/>
        <v>GOBIERNO AUTÓNOMO MUNICIPAL DE QUILLACOLLO</v>
      </c>
      <c r="C353" s="4" t="s">
        <v>394</v>
      </c>
    </row>
    <row r="354" spans="1:3">
      <c r="A354" s="3">
        <v>1303</v>
      </c>
      <c r="B354" s="4" t="str">
        <f t="shared" si="5"/>
        <v>GOBIERNO AUTÓNOMO MUNICIPAL DE SIPE SIPE</v>
      </c>
      <c r="C354" s="4" t="s">
        <v>395</v>
      </c>
    </row>
    <row r="355" spans="1:3">
      <c r="A355" s="3">
        <v>1304</v>
      </c>
      <c r="B355" s="4" t="str">
        <f t="shared" si="5"/>
        <v>GOBIERNO AUTÓNOMO MUNICIPAL DE TIQUIPAYA</v>
      </c>
      <c r="C355" s="4" t="s">
        <v>396</v>
      </c>
    </row>
    <row r="356" spans="1:3">
      <c r="A356" s="3">
        <v>1305</v>
      </c>
      <c r="B356" s="4" t="str">
        <f t="shared" si="5"/>
        <v>GOBIERNO AUTÓNOMO MUNICIPAL DE VINTO</v>
      </c>
      <c r="C356" s="4" t="s">
        <v>397</v>
      </c>
    </row>
    <row r="357" spans="1:3">
      <c r="A357" s="3">
        <v>1306</v>
      </c>
      <c r="B357" s="4" t="str">
        <f t="shared" si="5"/>
        <v>GOBIERNO AUTÓNOMO MUNICIPAL DE COLCAPIRHUA</v>
      </c>
      <c r="C357" s="4" t="s">
        <v>398</v>
      </c>
    </row>
    <row r="358" spans="1:3">
      <c r="A358" s="3">
        <v>1307</v>
      </c>
      <c r="B358" s="4" t="str">
        <f t="shared" si="5"/>
        <v>GOBIERNO AUTÓNOMO MUNICIPAL DE AIQUILE</v>
      </c>
      <c r="C358" s="4" t="s">
        <v>399</v>
      </c>
    </row>
    <row r="359" spans="1:3">
      <c r="A359" s="3">
        <v>1308</v>
      </c>
      <c r="B359" s="4" t="str">
        <f t="shared" si="5"/>
        <v>GOBIERNO AUTÓNOMO MUNICIPAL DE PASORAPA</v>
      </c>
      <c r="C359" s="4" t="s">
        <v>400</v>
      </c>
    </row>
    <row r="360" spans="1:3">
      <c r="A360" s="3">
        <v>1309</v>
      </c>
      <c r="B360" s="4" t="str">
        <f t="shared" si="5"/>
        <v>GOBIERNO AUTÓNOMO MUNICIPAL DE OMEREQUE</v>
      </c>
      <c r="C360" s="4" t="s">
        <v>401</v>
      </c>
    </row>
    <row r="361" spans="1:3">
      <c r="A361" s="3">
        <v>1310</v>
      </c>
      <c r="B361" s="4" t="str">
        <f t="shared" si="5"/>
        <v>GOBIERNO AUTÓNOMO MUNICIPAL DE INDEPENDENCIA</v>
      </c>
      <c r="C361" s="4" t="s">
        <v>402</v>
      </c>
    </row>
    <row r="362" spans="1:3">
      <c r="A362" s="3">
        <v>1311</v>
      </c>
      <c r="B362" s="4" t="str">
        <f t="shared" si="5"/>
        <v>GOBIERNO AUTÓNOMO MUNICIPAL DE MOROCHATA</v>
      </c>
      <c r="C362" s="4" t="s">
        <v>403</v>
      </c>
    </row>
    <row r="363" spans="1:3">
      <c r="A363" s="3">
        <v>1312</v>
      </c>
      <c r="B363" s="4" t="str">
        <f t="shared" si="5"/>
        <v>GOBIERNO AUTÓNOMO MUNICIPAL DE SACABA</v>
      </c>
      <c r="C363" s="4" t="s">
        <v>404</v>
      </c>
    </row>
    <row r="364" spans="1:3">
      <c r="A364" s="3">
        <v>1313</v>
      </c>
      <c r="B364" s="4" t="str">
        <f t="shared" si="5"/>
        <v>GOBIERNO AUTÓNOMO MUNICIPAL DE COLOMI</v>
      </c>
      <c r="C364" s="4" t="s">
        <v>405</v>
      </c>
    </row>
    <row r="365" spans="1:3">
      <c r="A365" s="3">
        <v>1314</v>
      </c>
      <c r="B365" s="4" t="str">
        <f t="shared" si="5"/>
        <v>GOBIERNO AUTÓNOMO MUNICIPAL DE VILLA TUNARI</v>
      </c>
      <c r="C365" s="4" t="s">
        <v>406</v>
      </c>
    </row>
    <row r="366" spans="1:3">
      <c r="A366" s="3">
        <v>1315</v>
      </c>
      <c r="B366" s="4" t="str">
        <f t="shared" si="5"/>
        <v>GOBIERNO AUTÓNOMO MUNICIPAL DE PUNATA</v>
      </c>
      <c r="C366" s="4" t="s">
        <v>407</v>
      </c>
    </row>
    <row r="367" spans="1:3">
      <c r="A367" s="3">
        <v>1316</v>
      </c>
      <c r="B367" s="4" t="str">
        <f t="shared" si="5"/>
        <v>GOBIERNO AUTÓNOMO MUNICIPAL DE VILLA RIVERO</v>
      </c>
      <c r="C367" s="4" t="s">
        <v>408</v>
      </c>
    </row>
    <row r="368" spans="1:3">
      <c r="A368" s="3">
        <v>1317</v>
      </c>
      <c r="B368" s="4" t="str">
        <f t="shared" si="5"/>
        <v>GOBIERNO AUTÓNOMO MUNICIPAL DE SAN BENITO (VILLA JOSÉ QUINTÍN MENDOZA)</v>
      </c>
      <c r="C368" s="4" t="s">
        <v>409</v>
      </c>
    </row>
    <row r="369" spans="1:3">
      <c r="A369" s="3">
        <v>1318</v>
      </c>
      <c r="B369" s="4" t="str">
        <f t="shared" si="5"/>
        <v>GOBIERNO AUTÓNOMO MUNICIPAL DE TACACHI</v>
      </c>
      <c r="C369" s="4" t="s">
        <v>410</v>
      </c>
    </row>
    <row r="370" spans="1:3">
      <c r="A370" s="3">
        <v>1319</v>
      </c>
      <c r="B370" s="4" t="str">
        <f t="shared" si="5"/>
        <v>GOBIERNO AUTÓNOMO MUNICIPAL VILLA GUALBERTO VILLARROEL</v>
      </c>
      <c r="C370" s="4" t="s">
        <v>411</v>
      </c>
    </row>
    <row r="371" spans="1:3">
      <c r="A371" s="3">
        <v>1320</v>
      </c>
      <c r="B371" s="4" t="str">
        <f t="shared" si="5"/>
        <v>GOBIERNO AUTÓNOMO MUNICIPAL DE TARATA</v>
      </c>
      <c r="C371" s="4" t="s">
        <v>412</v>
      </c>
    </row>
    <row r="372" spans="1:3">
      <c r="A372" s="3">
        <v>1321</v>
      </c>
      <c r="B372" s="4" t="str">
        <f t="shared" si="5"/>
        <v>GOBIERNO AUTÓNOMO MUNICIPAL DE ANZALDO</v>
      </c>
      <c r="C372" s="4" t="s">
        <v>413</v>
      </c>
    </row>
    <row r="373" spans="1:3">
      <c r="A373" s="3">
        <v>1322</v>
      </c>
      <c r="B373" s="4" t="str">
        <f t="shared" si="5"/>
        <v>GOBIERNO AUTÓNOMO MUNICIPAL DE ARBIETO</v>
      </c>
      <c r="C373" s="4" t="s">
        <v>414</v>
      </c>
    </row>
    <row r="374" spans="1:3">
      <c r="A374" s="3">
        <v>1323</v>
      </c>
      <c r="B374" s="4" t="str">
        <f t="shared" si="5"/>
        <v>GOBIERNO AUTÓNOMO MUNICIPAL DE SACABAMBA</v>
      </c>
      <c r="C374" s="4" t="s">
        <v>415</v>
      </c>
    </row>
    <row r="375" spans="1:3">
      <c r="A375" s="3">
        <v>1324</v>
      </c>
      <c r="B375" s="4" t="str">
        <f t="shared" si="5"/>
        <v>GOBIERNO AUTÓNOMO MUNICIPAL DE CLIZA</v>
      </c>
      <c r="C375" s="4" t="s">
        <v>416</v>
      </c>
    </row>
    <row r="376" spans="1:3">
      <c r="A376" s="3">
        <v>1325</v>
      </c>
      <c r="B376" s="4" t="str">
        <f t="shared" si="5"/>
        <v>GOBIERNO AUTÓNOMO MUNICIPAL DE TOCO</v>
      </c>
      <c r="C376" s="4" t="s">
        <v>417</v>
      </c>
    </row>
    <row r="377" spans="1:3">
      <c r="A377" s="3">
        <v>1326</v>
      </c>
      <c r="B377" s="4" t="str">
        <f t="shared" si="5"/>
        <v>GOBIERNO AUTÓNOMO MUNICIPAL DE TOLATA</v>
      </c>
      <c r="C377" s="4" t="s">
        <v>418</v>
      </c>
    </row>
    <row r="378" spans="1:3">
      <c r="A378" s="3">
        <v>1327</v>
      </c>
      <c r="B378" s="4" t="str">
        <f t="shared" si="5"/>
        <v>GOBIERNO AUTÓNOMO MUNICIPAL DE CAPINOTA</v>
      </c>
      <c r="C378" s="4" t="s">
        <v>419</v>
      </c>
    </row>
    <row r="379" spans="1:3">
      <c r="A379" s="3">
        <v>1328</v>
      </c>
      <c r="B379" s="4" t="str">
        <f t="shared" si="5"/>
        <v>GOBIERNO AUTÓNOMO MUNICIPAL DE SANTIVAÑEZ</v>
      </c>
      <c r="C379" s="4" t="s">
        <v>420</v>
      </c>
    </row>
    <row r="380" spans="1:3">
      <c r="A380" s="3">
        <v>1329</v>
      </c>
      <c r="B380" s="4" t="str">
        <f t="shared" si="5"/>
        <v>GOBIERNO AUTÓNOMO MUNICIPAL DE SICAYA</v>
      </c>
      <c r="C380" s="4" t="s">
        <v>421</v>
      </c>
    </row>
    <row r="381" spans="1:3">
      <c r="A381" s="3">
        <v>1330</v>
      </c>
      <c r="B381" s="4" t="str">
        <f t="shared" si="5"/>
        <v>GOBIERNO AUTÓNOMO MUNICIPAL DE TAPACARI</v>
      </c>
      <c r="C381" s="4" t="s">
        <v>422</v>
      </c>
    </row>
    <row r="382" spans="1:3">
      <c r="A382" s="3">
        <v>1331</v>
      </c>
      <c r="B382" s="4" t="str">
        <f t="shared" si="5"/>
        <v>GOBIERNO AUTÓNOMO MUNICIPAL DE TOTORA</v>
      </c>
      <c r="C382" s="4" t="s">
        <v>423</v>
      </c>
    </row>
    <row r="383" spans="1:3">
      <c r="A383" s="3">
        <v>1332</v>
      </c>
      <c r="B383" s="4" t="str">
        <f t="shared" si="5"/>
        <v>GOBIERNO AUTÓNOMO MUNICIPAL DE POJO</v>
      </c>
      <c r="C383" s="4" t="s">
        <v>424</v>
      </c>
    </row>
    <row r="384" spans="1:3">
      <c r="A384" s="3">
        <v>1333</v>
      </c>
      <c r="B384" s="4" t="str">
        <f t="shared" si="5"/>
        <v>GOBIERNO AUTÓNOMO MUNICIPAL DE POCONA</v>
      </c>
      <c r="C384" s="4" t="s">
        <v>425</v>
      </c>
    </row>
    <row r="385" spans="1:3">
      <c r="A385" s="3">
        <v>1334</v>
      </c>
      <c r="B385" s="4" t="str">
        <f t="shared" si="5"/>
        <v>GOBIERNO AUTÓNOMO MUNICIPAL DE CHIMORÉ</v>
      </c>
      <c r="C385" s="4" t="s">
        <v>426</v>
      </c>
    </row>
    <row r="386" spans="1:3">
      <c r="A386" s="3">
        <v>1335</v>
      </c>
      <c r="B386" s="4" t="str">
        <f t="shared" si="5"/>
        <v>GOBIERNO AUTÓNOMO MUNICIPAL DE PUERTO VILLARROEL</v>
      </c>
      <c r="C386" s="4" t="s">
        <v>427</v>
      </c>
    </row>
    <row r="387" spans="1:3">
      <c r="A387" s="3">
        <v>1336</v>
      </c>
      <c r="B387" s="4" t="str">
        <f t="shared" si="5"/>
        <v>GOBIERNO AUTÓNOMO MUNICIPAL DE ARANI</v>
      </c>
      <c r="C387" s="4" t="s">
        <v>428</v>
      </c>
    </row>
    <row r="388" spans="1:3">
      <c r="A388" s="3">
        <v>1337</v>
      </c>
      <c r="B388" s="4" t="str">
        <f t="shared" si="5"/>
        <v>GOBIERNO AUTÓNOMO MUNICIPAL DE VACAS</v>
      </c>
      <c r="C388" s="4" t="s">
        <v>429</v>
      </c>
    </row>
    <row r="389" spans="1:3">
      <c r="A389" s="3">
        <v>1338</v>
      </c>
      <c r="B389" s="4" t="str">
        <f t="shared" si="5"/>
        <v>GOBIERNO AUTÓNOMO MUNICIPAL DE ARQUE</v>
      </c>
      <c r="C389" s="4" t="s">
        <v>430</v>
      </c>
    </row>
    <row r="390" spans="1:3">
      <c r="A390" s="3">
        <v>1339</v>
      </c>
      <c r="B390" s="4" t="str">
        <f t="shared" si="5"/>
        <v>GOBIERNO AUTÓNOMO MUNICIPAL DE TACOPAYA</v>
      </c>
      <c r="C390" s="4" t="s">
        <v>431</v>
      </c>
    </row>
    <row r="391" spans="1:3">
      <c r="A391" s="3">
        <v>1340</v>
      </c>
      <c r="B391" s="4" t="str">
        <f t="shared" si="5"/>
        <v>GOBIERNO AUTÓNOMO MUNICIPAL DE BOLIVAR</v>
      </c>
      <c r="C391" s="4" t="s">
        <v>432</v>
      </c>
    </row>
    <row r="392" spans="1:3">
      <c r="A392" s="3">
        <v>1341</v>
      </c>
      <c r="B392" s="4" t="str">
        <f t="shared" si="5"/>
        <v>GOBIERNO AUTÓNOMO MUNICIPAL DE TIRAQUE</v>
      </c>
      <c r="C392" s="4" t="s">
        <v>433</v>
      </c>
    </row>
    <row r="393" spans="1:3">
      <c r="A393" s="3">
        <v>1342</v>
      </c>
      <c r="B393" s="4" t="str">
        <f t="shared" ref="B393:B456" si="6">UPPER(C393)</f>
        <v>GOBIERNO AUTÓNOMO MUNICIPAL DE MIZQUE</v>
      </c>
      <c r="C393" s="4" t="s">
        <v>434</v>
      </c>
    </row>
    <row r="394" spans="1:3">
      <c r="A394" s="3">
        <v>1343</v>
      </c>
      <c r="B394" s="4" t="str">
        <f t="shared" si="6"/>
        <v>GOBIERNO AUTÓNOMO MUNICIPAL DE VILA VILA</v>
      </c>
      <c r="C394" s="4" t="s">
        <v>435</v>
      </c>
    </row>
    <row r="395" spans="1:3">
      <c r="A395" s="3">
        <v>1344</v>
      </c>
      <c r="B395" s="4" t="str">
        <f t="shared" si="6"/>
        <v>GOBIERNO AUTÓNOMO MUNICIPAL DE ALALAY</v>
      </c>
      <c r="C395" s="4" t="s">
        <v>436</v>
      </c>
    </row>
    <row r="396" spans="1:3">
      <c r="A396" s="3">
        <v>1345</v>
      </c>
      <c r="B396" s="4" t="str">
        <f t="shared" si="6"/>
        <v>GOBIERNO AUTÓNOMO MUNICIPAL DE ENTRE RIOS</v>
      </c>
      <c r="C396" s="4" t="s">
        <v>437</v>
      </c>
    </row>
    <row r="397" spans="1:3">
      <c r="A397" s="3">
        <v>1346</v>
      </c>
      <c r="B397" s="4" t="str">
        <f t="shared" si="6"/>
        <v>GOBIERNO AUTÓNOMO MUNICIPAL DE COCAPATA</v>
      </c>
      <c r="C397" s="4" t="s">
        <v>438</v>
      </c>
    </row>
    <row r="398" spans="1:3">
      <c r="A398" s="3">
        <v>1347</v>
      </c>
      <c r="B398" s="4" t="str">
        <f t="shared" si="6"/>
        <v>GOBIERNO AUTÓNOMO MUNICIPAL DE SHINAHOTA</v>
      </c>
      <c r="C398" s="4" t="s">
        <v>439</v>
      </c>
    </row>
    <row r="399" spans="1:3">
      <c r="A399" s="3">
        <v>1401</v>
      </c>
      <c r="B399" s="4" t="str">
        <f t="shared" si="6"/>
        <v>GOBIERNO AUTÓNOMO MUNICIPAL DE ORURO</v>
      </c>
      <c r="C399" s="4" t="s">
        <v>440</v>
      </c>
    </row>
    <row r="400" spans="1:3">
      <c r="A400" s="3">
        <v>1402</v>
      </c>
      <c r="B400" s="4" t="str">
        <f t="shared" si="6"/>
        <v>GOBIERNO AUTÓNOMO MUNICIPAL DE CARACOLLO</v>
      </c>
      <c r="C400" s="4" t="s">
        <v>441</v>
      </c>
    </row>
    <row r="401" spans="1:3">
      <c r="A401" s="3">
        <v>1403</v>
      </c>
      <c r="B401" s="4" t="str">
        <f t="shared" si="6"/>
        <v>GOBIERNO AUTÓNOMO MUNICIPAL DE EL CHORO</v>
      </c>
      <c r="C401" s="4" t="s">
        <v>442</v>
      </c>
    </row>
    <row r="402" spans="1:3">
      <c r="A402" s="3">
        <v>1404</v>
      </c>
      <c r="B402" s="4" t="str">
        <f t="shared" si="6"/>
        <v>GOBIERNO AUTÓNOMO MUNICIPAL DE CHALLAPATA</v>
      </c>
      <c r="C402" s="4" t="s">
        <v>443</v>
      </c>
    </row>
    <row r="403" spans="1:3">
      <c r="A403" s="3">
        <v>1405</v>
      </c>
      <c r="B403" s="4" t="str">
        <f t="shared" si="6"/>
        <v>GOBIERNO AUTÓNOMO MUNICIPAL DE SANTUARIO DE QUILLACAS</v>
      </c>
      <c r="C403" s="4" t="s">
        <v>444</v>
      </c>
    </row>
    <row r="404" spans="1:3">
      <c r="A404" s="3">
        <v>1406</v>
      </c>
      <c r="B404" s="4" t="str">
        <f t="shared" si="6"/>
        <v>GOBIERNO AUTÓNOMO MUNICIPAL DE HUANUNI</v>
      </c>
      <c r="C404" s="4" t="s">
        <v>445</v>
      </c>
    </row>
    <row r="405" spans="1:3">
      <c r="A405" s="3">
        <v>1407</v>
      </c>
      <c r="B405" s="4" t="str">
        <f t="shared" si="6"/>
        <v>GOBIERNO AUTÓNOMO MUNICIPAL DE MACHACAMARCA</v>
      </c>
      <c r="C405" s="4" t="s">
        <v>446</v>
      </c>
    </row>
    <row r="406" spans="1:3">
      <c r="A406" s="3">
        <v>1408</v>
      </c>
      <c r="B406" s="4" t="str">
        <f t="shared" si="6"/>
        <v>GOBIERNO AUTÓNOMO MUNICIPAL DE POOPÓ (VILLA POOPÓ)</v>
      </c>
      <c r="C406" s="4" t="s">
        <v>447</v>
      </c>
    </row>
    <row r="407" spans="1:3">
      <c r="A407" s="3">
        <v>1409</v>
      </c>
      <c r="B407" s="4" t="str">
        <f t="shared" si="6"/>
        <v>GOBIERNO AUTÓNOMO MUNICIPAL DE PAZÑA</v>
      </c>
      <c r="C407" s="4" t="s">
        <v>448</v>
      </c>
    </row>
    <row r="408" spans="1:3">
      <c r="A408" s="3">
        <v>1410</v>
      </c>
      <c r="B408" s="4" t="str">
        <f t="shared" si="6"/>
        <v>GOBIERNO AUTÓNOMO MUNICIPAL DE ANTEQUERA</v>
      </c>
      <c r="C408" s="4" t="s">
        <v>449</v>
      </c>
    </row>
    <row r="409" spans="1:3">
      <c r="A409" s="3">
        <v>1411</v>
      </c>
      <c r="B409" s="4" t="str">
        <f t="shared" si="6"/>
        <v>GOBIERNO AUTÓNOMO MUNICIPAL DE EUCALIPTUS</v>
      </c>
      <c r="C409" s="4" t="s">
        <v>450</v>
      </c>
    </row>
    <row r="410" spans="1:3">
      <c r="A410" s="3">
        <v>1412</v>
      </c>
      <c r="B410" s="4" t="str">
        <f t="shared" si="6"/>
        <v>GOBIERNO AUTÓNOMO MUNICIPAL DE SANTIAGO DE HUARI</v>
      </c>
      <c r="C410" s="4" t="s">
        <v>451</v>
      </c>
    </row>
    <row r="411" spans="1:3">
      <c r="A411" s="3">
        <v>1413</v>
      </c>
      <c r="B411" s="4" t="str">
        <f t="shared" si="6"/>
        <v>GOBIERNO AUTÓNOMO MUNICIPAL DE TOTORA</v>
      </c>
      <c r="C411" s="4" t="s">
        <v>423</v>
      </c>
    </row>
    <row r="412" spans="1:3">
      <c r="A412" s="3">
        <v>1414</v>
      </c>
      <c r="B412" s="4" t="str">
        <f t="shared" si="6"/>
        <v>GOBIERNO AUTÓNOMO MUNICIPAL DE CORQUE</v>
      </c>
      <c r="C412" s="4" t="s">
        <v>452</v>
      </c>
    </row>
    <row r="413" spans="1:3">
      <c r="A413" s="3">
        <v>1415</v>
      </c>
      <c r="B413" s="4" t="str">
        <f t="shared" si="6"/>
        <v>GOBIERNO AUTÓNOMO MUNICIPAL DE CHOQUECOTA</v>
      </c>
      <c r="C413" s="4" t="s">
        <v>453</v>
      </c>
    </row>
    <row r="414" spans="1:3">
      <c r="A414" s="3">
        <v>1416</v>
      </c>
      <c r="B414" s="4" t="str">
        <f t="shared" si="6"/>
        <v>GOBIERNO AUTÓNOMO MUNICIPAL DE CURAHUARA DE CARANGAS</v>
      </c>
      <c r="C414" s="4" t="s">
        <v>454</v>
      </c>
    </row>
    <row r="415" spans="1:3">
      <c r="A415" s="3">
        <v>1417</v>
      </c>
      <c r="B415" s="4" t="str">
        <f t="shared" si="6"/>
        <v>GOBIERNO AUTÓNOMO MUNICIPAL DE TURCO</v>
      </c>
      <c r="C415" s="4" t="s">
        <v>455</v>
      </c>
    </row>
    <row r="416" spans="1:3">
      <c r="A416" s="3">
        <v>1418</v>
      </c>
      <c r="B416" s="4" t="str">
        <f t="shared" si="6"/>
        <v>GOBIERNO AUTÓNOMO MUNICIPAL DE HUACHACALLA</v>
      </c>
      <c r="C416" s="4" t="s">
        <v>456</v>
      </c>
    </row>
    <row r="417" spans="1:3">
      <c r="A417" s="3">
        <v>1419</v>
      </c>
      <c r="B417" s="4" t="str">
        <f t="shared" si="6"/>
        <v>GOBIERNO AUTÓNOMO MUNICIPAL DE ESCARA</v>
      </c>
      <c r="C417" s="4" t="s">
        <v>457</v>
      </c>
    </row>
    <row r="418" spans="1:3">
      <c r="A418" s="3">
        <v>1420</v>
      </c>
      <c r="B418" s="4" t="str">
        <f t="shared" si="6"/>
        <v>GOBIERNO AUTÓNOMO MUNICIPAL DE CRUZ DE MACHACAMARCA</v>
      </c>
      <c r="C418" s="4" t="s">
        <v>458</v>
      </c>
    </row>
    <row r="419" spans="1:3">
      <c r="A419" s="3">
        <v>1421</v>
      </c>
      <c r="B419" s="4" t="str">
        <f t="shared" si="6"/>
        <v>GOBIERNO AUTÓNOMO MUNICIPAL DE YUNGUYO DE LITORAL</v>
      </c>
      <c r="C419" s="4" t="s">
        <v>459</v>
      </c>
    </row>
    <row r="420" spans="1:3">
      <c r="A420" s="3">
        <v>1422</v>
      </c>
      <c r="B420" s="4" t="str">
        <f t="shared" si="6"/>
        <v>GOBIERNO AUTÓNOMO MUNICIPAL DE ESMERALDA</v>
      </c>
      <c r="C420" s="4" t="s">
        <v>460</v>
      </c>
    </row>
    <row r="421" spans="1:3">
      <c r="A421" s="3">
        <v>1423</v>
      </c>
      <c r="B421" s="4" t="str">
        <f t="shared" si="6"/>
        <v>GOBIERNO AUTÓNOMO MUNICIPAL DE TOLEDO</v>
      </c>
      <c r="C421" s="4" t="s">
        <v>461</v>
      </c>
    </row>
    <row r="422" spans="1:3">
      <c r="A422" s="3">
        <v>1424</v>
      </c>
      <c r="B422" s="4" t="str">
        <f t="shared" si="6"/>
        <v>GOBIERNO AUTÓNOMO MUNICIPAL DE ANDAMARCA (SANTIAGO DE ANDAMARCA)</v>
      </c>
      <c r="C422" s="4" t="s">
        <v>462</v>
      </c>
    </row>
    <row r="423" spans="1:3">
      <c r="A423" s="3">
        <v>1425</v>
      </c>
      <c r="B423" s="4" t="str">
        <f t="shared" si="6"/>
        <v>GOBIERNO AUTÓNOMO MUNICIPAL DE BELÉN DE ANDAMARCA</v>
      </c>
      <c r="C423" s="4" t="s">
        <v>463</v>
      </c>
    </row>
    <row r="424" spans="1:3">
      <c r="A424" s="3">
        <v>1426</v>
      </c>
      <c r="B424" s="4" t="str">
        <f t="shared" si="6"/>
        <v>GOBIERNO AUTÓNOMO MUNICIPAL DE SALINAS DE G. MENDOZA</v>
      </c>
      <c r="C424" s="4" t="s">
        <v>464</v>
      </c>
    </row>
    <row r="425" spans="1:3">
      <c r="A425" s="3">
        <v>1427</v>
      </c>
      <c r="B425" s="4" t="str">
        <f t="shared" si="6"/>
        <v>GOBIERNO AUTÓNOMO MUNICIPAL DE PAMPA AULLAGAS</v>
      </c>
      <c r="C425" s="4" t="s">
        <v>465</v>
      </c>
    </row>
    <row r="426" spans="1:3">
      <c r="A426" s="3">
        <v>1428</v>
      </c>
      <c r="B426" s="4" t="str">
        <f t="shared" si="6"/>
        <v>GOBIERNO AUTÓNOMO MUNICIPAL DE LA RIVERA</v>
      </c>
      <c r="C426" s="4" t="s">
        <v>466</v>
      </c>
    </row>
    <row r="427" spans="1:3">
      <c r="A427" s="3">
        <v>1429</v>
      </c>
      <c r="B427" s="4" t="str">
        <f t="shared" si="6"/>
        <v>GOBIERNO AUTÓNOMO MUNICIPAL DE TODOS SANTOS</v>
      </c>
      <c r="C427" s="4" t="s">
        <v>467</v>
      </c>
    </row>
    <row r="428" spans="1:3">
      <c r="A428" s="3">
        <v>1430</v>
      </c>
      <c r="B428" s="4" t="str">
        <f t="shared" si="6"/>
        <v>GOBIERNO AUTÓNOMO MUNICIPAL DE CARANGAS</v>
      </c>
      <c r="C428" s="4" t="s">
        <v>468</v>
      </c>
    </row>
    <row r="429" spans="1:3">
      <c r="A429" s="3">
        <v>1431</v>
      </c>
      <c r="B429" s="4" t="str">
        <f t="shared" si="6"/>
        <v>GOBIERNO AUTÓNOMO MUNICIPAL DE SABAYA</v>
      </c>
      <c r="C429" s="4" t="s">
        <v>469</v>
      </c>
    </row>
    <row r="430" spans="1:3">
      <c r="A430" s="3">
        <v>1432</v>
      </c>
      <c r="B430" s="4" t="str">
        <f t="shared" si="6"/>
        <v>GOBIERNO AUTÓNOMO MUNICIPAL DE COIPASA</v>
      </c>
      <c r="C430" s="4" t="s">
        <v>470</v>
      </c>
    </row>
    <row r="431" spans="1:3">
      <c r="A431" s="3">
        <v>1433</v>
      </c>
      <c r="B431" s="4" t="str">
        <f t="shared" si="6"/>
        <v>GOBIERNO AUTÓNOMO MUNICIPAL DE CHIPAYA</v>
      </c>
      <c r="C431" s="4" t="s">
        <v>471</v>
      </c>
    </row>
    <row r="432" spans="1:3">
      <c r="A432" s="3">
        <v>1434</v>
      </c>
      <c r="B432" s="4" t="str">
        <f t="shared" si="6"/>
        <v>GOBIERNO AUTÓNOMO MUNICIPAL DE HUAYLLAMARCA (SANTIAGO DE HUAYLLAMARCA)</v>
      </c>
      <c r="C432" s="4" t="s">
        <v>472</v>
      </c>
    </row>
    <row r="433" spans="1:3">
      <c r="A433" s="3">
        <v>1435</v>
      </c>
      <c r="B433" s="4" t="str">
        <f t="shared" si="6"/>
        <v>GOBIERNO AUTÓNOMO MUNICIPAL DE SORACACHI</v>
      </c>
      <c r="C433" s="4" t="s">
        <v>473</v>
      </c>
    </row>
    <row r="434" spans="1:3">
      <c r="A434" s="3">
        <v>1501</v>
      </c>
      <c r="B434" s="4" t="str">
        <f t="shared" si="6"/>
        <v>GOBIERNO AUTÓNOMO MUNICIPAL DE POTOSÍ</v>
      </c>
      <c r="C434" s="4" t="s">
        <v>474</v>
      </c>
    </row>
    <row r="435" spans="1:3">
      <c r="A435" s="3">
        <v>1502</v>
      </c>
      <c r="B435" s="4" t="str">
        <f t="shared" si="6"/>
        <v>GOBIERNO AUTÓNOMO MUNICIPAL DE TINGUIPAYA</v>
      </c>
      <c r="C435" s="4" t="s">
        <v>475</v>
      </c>
    </row>
    <row r="436" spans="1:3">
      <c r="A436" s="3">
        <v>1503</v>
      </c>
      <c r="B436" s="4" t="str">
        <f t="shared" si="6"/>
        <v>GOBIERNO AUTÓNOMO MUNICIPAL DE YOCALLA</v>
      </c>
      <c r="C436" s="4" t="s">
        <v>476</v>
      </c>
    </row>
    <row r="437" spans="1:3">
      <c r="A437" s="3">
        <v>1504</v>
      </c>
      <c r="B437" s="4" t="str">
        <f t="shared" si="6"/>
        <v>GOBIERNO AUTÓNOMO MUNICIPAL DE URMIRI</v>
      </c>
      <c r="C437" s="4" t="s">
        <v>477</v>
      </c>
    </row>
    <row r="438" spans="1:3">
      <c r="A438" s="3">
        <v>1505</v>
      </c>
      <c r="B438" s="4" t="str">
        <f t="shared" si="6"/>
        <v>GOBIERNO AUTÓNOMO MUNICIPAL DE UNCÍA</v>
      </c>
      <c r="C438" s="4" t="s">
        <v>478</v>
      </c>
    </row>
    <row r="439" spans="1:3">
      <c r="A439" s="3">
        <v>1506</v>
      </c>
      <c r="B439" s="4" t="str">
        <f t="shared" si="6"/>
        <v>GOBIERNO AUTÓNOMO MUNICIPAL DE CHAYANTA</v>
      </c>
      <c r="C439" s="4" t="s">
        <v>479</v>
      </c>
    </row>
    <row r="440" spans="1:3">
      <c r="A440" s="3">
        <v>1507</v>
      </c>
      <c r="B440" s="4" t="str">
        <f t="shared" si="6"/>
        <v>GOBIERNO AUTÓNOMO MUNICIPAL DE LLALLAGUA</v>
      </c>
      <c r="C440" s="4" t="s">
        <v>480</v>
      </c>
    </row>
    <row r="441" spans="1:3">
      <c r="A441" s="3">
        <v>1508</v>
      </c>
      <c r="B441" s="4" t="str">
        <f t="shared" si="6"/>
        <v>GOBIERNO AUTÓNOMO MUNICIPAL DE BETANZOS</v>
      </c>
      <c r="C441" s="4" t="s">
        <v>481</v>
      </c>
    </row>
    <row r="442" spans="1:3">
      <c r="A442" s="3">
        <v>1509</v>
      </c>
      <c r="B442" s="4" t="str">
        <f t="shared" si="6"/>
        <v>GOBIERNO AUTÓNOMO MUNICIPAL DE CHAQUI</v>
      </c>
      <c r="C442" s="4" t="s">
        <v>482</v>
      </c>
    </row>
    <row r="443" spans="1:3">
      <c r="A443" s="3">
        <v>1510</v>
      </c>
      <c r="B443" s="4" t="str">
        <f t="shared" si="6"/>
        <v>GOBIERNO AUTÓNOMO MUNICIPAL DE TACOBAMBA</v>
      </c>
      <c r="C443" s="4" t="s">
        <v>483</v>
      </c>
    </row>
    <row r="444" spans="1:3">
      <c r="A444" s="3">
        <v>1511</v>
      </c>
      <c r="B444" s="4" t="str">
        <f t="shared" si="6"/>
        <v>GOBIERNO AUTÓNOMO MUNICIPAL DE COLQUECHACA</v>
      </c>
      <c r="C444" s="4" t="s">
        <v>484</v>
      </c>
    </row>
    <row r="445" spans="1:3">
      <c r="A445" s="3">
        <v>1512</v>
      </c>
      <c r="B445" s="4" t="str">
        <f t="shared" si="6"/>
        <v>GOBIERNO AUTÓNOMO MUNICIPAL DE RAVELO</v>
      </c>
      <c r="C445" s="4" t="s">
        <v>485</v>
      </c>
    </row>
    <row r="446" spans="1:3">
      <c r="A446" s="3">
        <v>1513</v>
      </c>
      <c r="B446" s="4" t="str">
        <f t="shared" si="6"/>
        <v>GOBIERNO AUTÓNOMO MUNICIPAL DE POCOATA</v>
      </c>
      <c r="C446" s="4" t="s">
        <v>486</v>
      </c>
    </row>
    <row r="447" spans="1:3">
      <c r="A447" s="3">
        <v>1514</v>
      </c>
      <c r="B447" s="4" t="str">
        <f t="shared" si="6"/>
        <v>GOBIERNO AUTÓNOMO MUNICIPAL DE OCURÍ</v>
      </c>
      <c r="C447" s="4" t="s">
        <v>487</v>
      </c>
    </row>
    <row r="448" spans="1:3">
      <c r="A448" s="3">
        <v>1515</v>
      </c>
      <c r="B448" s="4" t="str">
        <f t="shared" si="6"/>
        <v>GOBIERNO AUTÓNOMO MUNICIPAL DE SAN PEDRO DE BUENA VISTA</v>
      </c>
      <c r="C448" s="4" t="s">
        <v>488</v>
      </c>
    </row>
    <row r="449" spans="1:3">
      <c r="A449" s="3">
        <v>1516</v>
      </c>
      <c r="B449" s="4" t="str">
        <f t="shared" si="6"/>
        <v>GOBIERNO AUTÓNOMO MUNICIPAL DE TORO TORO</v>
      </c>
      <c r="C449" s="4" t="s">
        <v>489</v>
      </c>
    </row>
    <row r="450" spans="1:3">
      <c r="A450" s="3">
        <v>1517</v>
      </c>
      <c r="B450" s="4" t="str">
        <f t="shared" si="6"/>
        <v>GOBIERNO AUTÓNOMO MUNICIPAL DE COTAGAITA</v>
      </c>
      <c r="C450" s="4" t="s">
        <v>490</v>
      </c>
    </row>
    <row r="451" spans="1:3">
      <c r="A451" s="3">
        <v>1518</v>
      </c>
      <c r="B451" s="4" t="str">
        <f t="shared" si="6"/>
        <v>GOBIERNO AUTÓNOMO MUNICIPAL DE VITICHI</v>
      </c>
      <c r="C451" s="4" t="s">
        <v>491</v>
      </c>
    </row>
    <row r="452" spans="1:3">
      <c r="A452" s="3">
        <v>1519</v>
      </c>
      <c r="B452" s="4" t="str">
        <f t="shared" si="6"/>
        <v>GOBIERNO AUTÓNOMO MUNICIPAL DE TUPIZA</v>
      </c>
      <c r="C452" s="4" t="s">
        <v>492</v>
      </c>
    </row>
    <row r="453" spans="1:3">
      <c r="A453" s="3">
        <v>1520</v>
      </c>
      <c r="B453" s="4" t="str">
        <f t="shared" si="6"/>
        <v>GOBIERNO AUTÓNOMO MUNICIPAL DE ATOCHA</v>
      </c>
      <c r="C453" s="4" t="s">
        <v>493</v>
      </c>
    </row>
    <row r="454" spans="1:3">
      <c r="A454" s="3">
        <v>1521</v>
      </c>
      <c r="B454" s="4" t="str">
        <f t="shared" si="6"/>
        <v>GOBIERNO AUTÓNOMO MUNICIPAL DE COLCHA"K" (VILLA MARTÍN)</v>
      </c>
      <c r="C454" s="4" t="s">
        <v>494</v>
      </c>
    </row>
    <row r="455" spans="1:3">
      <c r="A455" s="3">
        <v>1522</v>
      </c>
      <c r="B455" s="4" t="str">
        <f t="shared" si="6"/>
        <v>GOBIERNO AUTÓNOMO MUNICIPAL DE SAN PEDRO DE QUEMES</v>
      </c>
      <c r="C455" s="4" t="s">
        <v>495</v>
      </c>
    </row>
    <row r="456" spans="1:3">
      <c r="A456" s="3">
        <v>1523</v>
      </c>
      <c r="B456" s="4" t="str">
        <f t="shared" si="6"/>
        <v>GOBIERNO AUTÓNOMO MUNICIPAL DE SAN PABLO DE LÍPEZ</v>
      </c>
      <c r="C456" s="4" t="s">
        <v>496</v>
      </c>
    </row>
    <row r="457" spans="1:3">
      <c r="A457" s="3">
        <v>1524</v>
      </c>
      <c r="B457" s="4" t="str">
        <f t="shared" ref="B457:B520" si="7">UPPER(C457)</f>
        <v>GOBIERNO AUTÓNOMO MUNICIPAL DE MOJINETE</v>
      </c>
      <c r="C457" s="4" t="s">
        <v>497</v>
      </c>
    </row>
    <row r="458" spans="1:3">
      <c r="A458" s="3">
        <v>1525</v>
      </c>
      <c r="B458" s="4" t="str">
        <f t="shared" si="7"/>
        <v>GOBIERNO AUTÓNOMO MUNICIPAL DE SAN ANTONIO DE ESMORUCO</v>
      </c>
      <c r="C458" s="4" t="s">
        <v>498</v>
      </c>
    </row>
    <row r="459" spans="1:3">
      <c r="A459" s="3">
        <v>1526</v>
      </c>
      <c r="B459" s="4" t="str">
        <f t="shared" si="7"/>
        <v>GOBIERNO AUTÓNOMO MUNICIPAL DE SACACA (VILLA DE SACACA)</v>
      </c>
      <c r="C459" s="4" t="s">
        <v>499</v>
      </c>
    </row>
    <row r="460" spans="1:3">
      <c r="A460" s="3">
        <v>1527</v>
      </c>
      <c r="B460" s="4" t="str">
        <f t="shared" si="7"/>
        <v>GOBIERNO AUTÓNOMO MUNICIPAL DE CARIPUYO</v>
      </c>
      <c r="C460" s="4" t="s">
        <v>500</v>
      </c>
    </row>
    <row r="461" spans="1:3">
      <c r="A461" s="3">
        <v>1528</v>
      </c>
      <c r="B461" s="4" t="str">
        <f t="shared" si="7"/>
        <v>GOBIERNO AUTÓNOMO MUNICIPAL DE PUNA (VILLA TALAVERA)</v>
      </c>
      <c r="C461" s="4" t="s">
        <v>501</v>
      </c>
    </row>
    <row r="462" spans="1:3">
      <c r="A462" s="3">
        <v>1529</v>
      </c>
      <c r="B462" s="4" t="str">
        <f t="shared" si="7"/>
        <v>GOBIERNO AUTÓNOMO MUNICIPAL DE CAIZA "D"</v>
      </c>
      <c r="C462" s="4" t="s">
        <v>502</v>
      </c>
    </row>
    <row r="463" spans="1:3">
      <c r="A463" s="3">
        <v>1530</v>
      </c>
      <c r="B463" s="4" t="str">
        <f t="shared" si="7"/>
        <v>GOBIERNO AUTÓNOMO MUNICIPAL DE UYUNI</v>
      </c>
      <c r="C463" s="4" t="s">
        <v>503</v>
      </c>
    </row>
    <row r="464" spans="1:3">
      <c r="A464" s="3">
        <v>1531</v>
      </c>
      <c r="B464" s="4" t="str">
        <f t="shared" si="7"/>
        <v>GOBIERNO AUTÓNOMO MUNICIPAL DE TOMAVE</v>
      </c>
      <c r="C464" s="4" t="s">
        <v>504</v>
      </c>
    </row>
    <row r="465" spans="1:3">
      <c r="A465" s="3">
        <v>1532</v>
      </c>
      <c r="B465" s="4" t="str">
        <f t="shared" si="7"/>
        <v>GOBIERNO AUTÓNOMO MUNICIPAL DE PORCO</v>
      </c>
      <c r="C465" s="4" t="s">
        <v>505</v>
      </c>
    </row>
    <row r="466" spans="1:3">
      <c r="A466" s="3">
        <v>1533</v>
      </c>
      <c r="B466" s="4" t="str">
        <f t="shared" si="7"/>
        <v>GOBIERNO AUTÓNOMO MUNICIPAL DE ARAMPAMPA</v>
      </c>
      <c r="C466" s="4" t="s">
        <v>506</v>
      </c>
    </row>
    <row r="467" spans="1:3">
      <c r="A467" s="3">
        <v>1534</v>
      </c>
      <c r="B467" s="4" t="str">
        <f t="shared" si="7"/>
        <v>GOBIERNO AUTÓNOMO MUNICIPAL DE ACASIO</v>
      </c>
      <c r="C467" s="4" t="s">
        <v>507</v>
      </c>
    </row>
    <row r="468" spans="1:3">
      <c r="A468" s="3">
        <v>1535</v>
      </c>
      <c r="B468" s="4" t="str">
        <f t="shared" si="7"/>
        <v>GOBIERNO AUTÓNOMO MUNICIPAL DE LLICA</v>
      </c>
      <c r="C468" s="4" t="s">
        <v>508</v>
      </c>
    </row>
    <row r="469" spans="1:3">
      <c r="A469" s="3">
        <v>1536</v>
      </c>
      <c r="B469" s="4" t="str">
        <f t="shared" si="7"/>
        <v>GOBIERNO AUTÓNOMO MUNICIPAL DE TAHUA</v>
      </c>
      <c r="C469" s="4" t="s">
        <v>509</v>
      </c>
    </row>
    <row r="470" spans="1:3">
      <c r="A470" s="3">
        <v>1537</v>
      </c>
      <c r="B470" s="4" t="str">
        <f t="shared" si="7"/>
        <v>GOBIERNO AUTÓNOMO MUNICIPAL DE VILLAZÓN</v>
      </c>
      <c r="C470" s="4" t="s">
        <v>510</v>
      </c>
    </row>
    <row r="471" spans="1:3">
      <c r="A471" s="3">
        <v>1538</v>
      </c>
      <c r="B471" s="4" t="str">
        <f t="shared" si="7"/>
        <v>GOBIERNO AUTÓNOMO MUNICIPAL DE SAN AGUSTÍN</v>
      </c>
      <c r="C471" s="4" t="s">
        <v>511</v>
      </c>
    </row>
    <row r="472" spans="1:3">
      <c r="A472" s="3">
        <v>1539</v>
      </c>
      <c r="B472" s="4" t="str">
        <f t="shared" si="7"/>
        <v>GOBIERNO AUTÓNOMO MUNICIPAL DE CKOCHAS</v>
      </c>
      <c r="C472" s="4" t="s">
        <v>512</v>
      </c>
    </row>
    <row r="473" spans="1:3">
      <c r="A473" s="3">
        <v>1540</v>
      </c>
      <c r="B473" s="4" t="str">
        <f t="shared" si="7"/>
        <v>GOBIERNO AUTÓNOMO MUNICIPAL DE CHUQUIUTA "AYLLU JUCUMANI"</v>
      </c>
      <c r="C473" s="4" t="s">
        <v>513</v>
      </c>
    </row>
    <row r="474" spans="1:3">
      <c r="A474" s="3">
        <v>1601</v>
      </c>
      <c r="B474" s="4" t="str">
        <f t="shared" si="7"/>
        <v>GOBIERNO AUTÓNOMO MUNICIPAL DE TARIJA</v>
      </c>
      <c r="C474" s="4" t="s">
        <v>514</v>
      </c>
    </row>
    <row r="475" spans="1:3">
      <c r="A475" s="3">
        <v>1602</v>
      </c>
      <c r="B475" s="4" t="str">
        <f t="shared" si="7"/>
        <v>GOBIERNO AUTÓNOMO MUNICIPAL DE PADCAYA</v>
      </c>
      <c r="C475" s="4" t="s">
        <v>515</v>
      </c>
    </row>
    <row r="476" spans="1:3">
      <c r="A476" s="3">
        <v>1603</v>
      </c>
      <c r="B476" s="4" t="str">
        <f t="shared" si="7"/>
        <v>GOBIERNO AUTÓNOMO MUNICIPAL DE BERMEJO</v>
      </c>
      <c r="C476" s="4" t="s">
        <v>516</v>
      </c>
    </row>
    <row r="477" spans="1:3">
      <c r="A477" s="3">
        <v>1604</v>
      </c>
      <c r="B477" s="4" t="str">
        <f t="shared" si="7"/>
        <v>GOBIERNO AUTÓNOMO MUNICIPAL DE YACUIBA</v>
      </c>
      <c r="C477" s="4" t="s">
        <v>517</v>
      </c>
    </row>
    <row r="478" spans="1:3">
      <c r="A478" s="3">
        <v>1605</v>
      </c>
      <c r="B478" s="4" t="str">
        <f t="shared" si="7"/>
        <v>GOBIERNO AUTÓNOMO MUNICIPAL DE CARAPARÍ</v>
      </c>
      <c r="C478" s="4" t="s">
        <v>518</v>
      </c>
    </row>
    <row r="479" spans="1:3">
      <c r="A479" s="3">
        <v>1606</v>
      </c>
      <c r="B479" s="4" t="str">
        <f t="shared" si="7"/>
        <v>GOBIERNO AUTÓNOMO MUNICIPAL DE VILLAMONTES</v>
      </c>
      <c r="C479" s="4" t="s">
        <v>519</v>
      </c>
    </row>
    <row r="480" spans="1:3">
      <c r="A480" s="3">
        <v>1607</v>
      </c>
      <c r="B480" s="4" t="str">
        <f t="shared" si="7"/>
        <v>GOBIERNO AUTÓNOMO MUNICIPAL DE URIONDO (CONCEPCIÓN)</v>
      </c>
      <c r="C480" s="4" t="s">
        <v>520</v>
      </c>
    </row>
    <row r="481" spans="1:3">
      <c r="A481" s="3">
        <v>1608</v>
      </c>
      <c r="B481" s="4" t="str">
        <f t="shared" si="7"/>
        <v>GOBIERNO AUTÓNOMO MUNICIPAL DE YUNCHARA</v>
      </c>
      <c r="C481" s="4" t="s">
        <v>521</v>
      </c>
    </row>
    <row r="482" spans="1:3">
      <c r="A482" s="3">
        <v>1609</v>
      </c>
      <c r="B482" s="4" t="str">
        <f t="shared" si="7"/>
        <v>GOBIERNO AUTÓNOMO MUNICIPAL DE SAN LORENZO</v>
      </c>
      <c r="C482" s="4" t="s">
        <v>522</v>
      </c>
    </row>
    <row r="483" spans="1:3">
      <c r="A483" s="3">
        <v>1610</v>
      </c>
      <c r="B483" s="4" t="str">
        <f t="shared" si="7"/>
        <v>GOBIERNO AUTÓNOMO MUNICIPAL DE EL PUENTE</v>
      </c>
      <c r="C483" s="4" t="s">
        <v>523</v>
      </c>
    </row>
    <row r="484" spans="1:3">
      <c r="A484" s="3">
        <v>1611</v>
      </c>
      <c r="B484" s="4" t="str">
        <f t="shared" si="7"/>
        <v>GOBIERNO AUTÓNOMO MUNICIPAL DE ENTRE RÍOS</v>
      </c>
      <c r="C484" s="4" t="s">
        <v>524</v>
      </c>
    </row>
    <row r="485" spans="1:3">
      <c r="A485" s="3">
        <v>1701</v>
      </c>
      <c r="B485" s="4" t="str">
        <f t="shared" si="7"/>
        <v>GOBIERNO AUTÓNOMO MUNICIPAL DE SANTA CRUZ DE LA SIERRA</v>
      </c>
      <c r="C485" s="4" t="s">
        <v>525</v>
      </c>
    </row>
    <row r="486" spans="1:3">
      <c r="A486" s="3">
        <v>1702</v>
      </c>
      <c r="B486" s="4" t="str">
        <f t="shared" si="7"/>
        <v>GOBIERNO AUTÓNOMO MUNICIPAL DE COTOCA</v>
      </c>
      <c r="C486" s="4" t="s">
        <v>526</v>
      </c>
    </row>
    <row r="487" spans="1:3">
      <c r="A487" s="3">
        <v>1703</v>
      </c>
      <c r="B487" s="4" t="str">
        <f t="shared" si="7"/>
        <v>GOBIERNO AUTÓNOMO MUNICIPAL DE PORONGO (AYACUCHO)</v>
      </c>
      <c r="C487" s="4" t="s">
        <v>527</v>
      </c>
    </row>
    <row r="488" spans="1:3">
      <c r="A488" s="3">
        <v>1704</v>
      </c>
      <c r="B488" s="4" t="str">
        <f t="shared" si="7"/>
        <v>GOBIERNO AUTÓNOMO MUNICIPAL DE LA GUARDIA</v>
      </c>
      <c r="C488" s="4" t="s">
        <v>528</v>
      </c>
    </row>
    <row r="489" spans="1:3">
      <c r="A489" s="3">
        <v>1705</v>
      </c>
      <c r="B489" s="4" t="str">
        <f t="shared" si="7"/>
        <v>GOBIERNO AUTÓNOMO MUNICIPAL DE EL TORNO</v>
      </c>
      <c r="C489" s="4" t="s">
        <v>529</v>
      </c>
    </row>
    <row r="490" spans="1:3">
      <c r="A490" s="3">
        <v>1706</v>
      </c>
      <c r="B490" s="4" t="str">
        <f t="shared" si="7"/>
        <v>GOBIERNO AUTÓNOMO MUNICIPAL DE WARNES</v>
      </c>
      <c r="C490" s="4" t="s">
        <v>530</v>
      </c>
    </row>
    <row r="491" spans="1:3">
      <c r="A491" s="3">
        <v>1707</v>
      </c>
      <c r="B491" s="4" t="str">
        <f t="shared" si="7"/>
        <v>GOBIERNO AUTÓNOMO MUNICIPAL DE SAN IGNACIO (SAN IGNACIO DE VELASCO)</v>
      </c>
      <c r="C491" s="4" t="s">
        <v>531</v>
      </c>
    </row>
    <row r="492" spans="1:3">
      <c r="A492" s="3">
        <v>1708</v>
      </c>
      <c r="B492" s="4" t="str">
        <f t="shared" si="7"/>
        <v>GOBIERNO AUTÓNOMO MUNICIPAL DE SAN MIGUEL (SAN MIGUEL DE VELASCO)</v>
      </c>
      <c r="C492" s="4" t="s">
        <v>532</v>
      </c>
    </row>
    <row r="493" spans="1:3">
      <c r="A493" s="3">
        <v>1709</v>
      </c>
      <c r="B493" s="4" t="str">
        <f t="shared" si="7"/>
        <v>GOBIERNO AUTÓNOMO MUNICIPAL DE SAN RAFAEL</v>
      </c>
      <c r="C493" s="4" t="s">
        <v>533</v>
      </c>
    </row>
    <row r="494" spans="1:3">
      <c r="A494" s="3">
        <v>1710</v>
      </c>
      <c r="B494" s="4" t="str">
        <f t="shared" si="7"/>
        <v>GOBIERNO AUTÓNOMO MUNICIPAL DE BUENA VISTA</v>
      </c>
      <c r="C494" s="4" t="s">
        <v>534</v>
      </c>
    </row>
    <row r="495" spans="1:3">
      <c r="A495" s="3">
        <v>1711</v>
      </c>
      <c r="B495" s="4" t="str">
        <f t="shared" si="7"/>
        <v>GOBIERNO AUTÓNOMO MUNICIPAL DE SAN CARLOS</v>
      </c>
      <c r="C495" s="4" t="s">
        <v>535</v>
      </c>
    </row>
    <row r="496" spans="1:3">
      <c r="A496" s="3">
        <v>1712</v>
      </c>
      <c r="B496" s="4" t="str">
        <f t="shared" si="7"/>
        <v>GOBIERNO AUTÓNOMO MUNICIPAL DE YAPACANÍ</v>
      </c>
      <c r="C496" s="4" t="s">
        <v>536</v>
      </c>
    </row>
    <row r="497" spans="1:3">
      <c r="A497" s="3">
        <v>1713</v>
      </c>
      <c r="B497" s="4" t="str">
        <f t="shared" si="7"/>
        <v>GOBIERNO AUTÓNOMO MUNICIPAL DE SAN JOSÉ</v>
      </c>
      <c r="C497" s="4" t="s">
        <v>537</v>
      </c>
    </row>
    <row r="498" spans="1:3">
      <c r="A498" s="3">
        <v>1714</v>
      </c>
      <c r="B498" s="4" t="str">
        <f t="shared" si="7"/>
        <v>GOBIERNO AUTÓNOMO MUNICIPAL DE PAILÓN</v>
      </c>
      <c r="C498" s="4" t="s">
        <v>538</v>
      </c>
    </row>
    <row r="499" spans="1:3">
      <c r="A499" s="3">
        <v>1715</v>
      </c>
      <c r="B499" s="4" t="str">
        <f t="shared" si="7"/>
        <v>GOBIERNO AUTÓNOMO MUNICIPAL DE ROBORÉ</v>
      </c>
      <c r="C499" s="4" t="s">
        <v>539</v>
      </c>
    </row>
    <row r="500" spans="1:3">
      <c r="A500" s="3">
        <v>1716</v>
      </c>
      <c r="B500" s="4" t="str">
        <f t="shared" si="7"/>
        <v>GOBIERNO AUTÓNOMO MUNICIPAL DE PORTACHUELO</v>
      </c>
      <c r="C500" s="4" t="s">
        <v>540</v>
      </c>
    </row>
    <row r="501" spans="1:3">
      <c r="A501" s="3">
        <v>1717</v>
      </c>
      <c r="B501" s="4" t="str">
        <f t="shared" si="7"/>
        <v>GOBIERNO AUTÓNOMO MUNICIPAL DE SANTA ROSA DEL SARA</v>
      </c>
      <c r="C501" s="4" t="s">
        <v>541</v>
      </c>
    </row>
    <row r="502" spans="1:3">
      <c r="A502" s="3">
        <v>1718</v>
      </c>
      <c r="B502" s="4" t="str">
        <f t="shared" si="7"/>
        <v>GOBIERNO AUTÓNOMO MUNICIPAL DE LAGUNILLAS</v>
      </c>
      <c r="C502" s="4" t="s">
        <v>542</v>
      </c>
    </row>
    <row r="503" spans="1:3">
      <c r="A503" s="3">
        <v>1719</v>
      </c>
      <c r="B503" s="4" t="str">
        <f t="shared" si="7"/>
        <v>GOBIERNO AUTÓNOMO MUNICIPAL DE CHARAGUA</v>
      </c>
      <c r="C503" s="4" t="s">
        <v>543</v>
      </c>
    </row>
    <row r="504" spans="1:3">
      <c r="A504" s="3">
        <v>1720</v>
      </c>
      <c r="B504" s="4" t="str">
        <f t="shared" si="7"/>
        <v>GOBIERNO AUTÓNOMO MUNICIPAL DE CABEZAS</v>
      </c>
      <c r="C504" s="4" t="s">
        <v>544</v>
      </c>
    </row>
    <row r="505" spans="1:3">
      <c r="A505" s="3">
        <v>1721</v>
      </c>
      <c r="B505" s="4" t="str">
        <f t="shared" si="7"/>
        <v>GOBIERNO AUTÓNOMO MUNICIPAL DE CUEVO</v>
      </c>
      <c r="C505" s="4" t="s">
        <v>545</v>
      </c>
    </row>
    <row r="506" spans="1:3">
      <c r="A506" s="3">
        <v>1722</v>
      </c>
      <c r="B506" s="4" t="str">
        <f t="shared" si="7"/>
        <v>GOBIERNO AUTÓNOMO MUNICIPAL DE GUTIÉRREZ</v>
      </c>
      <c r="C506" s="4" t="s">
        <v>546</v>
      </c>
    </row>
    <row r="507" spans="1:3">
      <c r="A507" s="3">
        <v>1723</v>
      </c>
      <c r="B507" s="4" t="str">
        <f t="shared" si="7"/>
        <v>GOBIERNO AUTÓNOMO MUNICIPAL DE CAMIRI</v>
      </c>
      <c r="C507" s="4" t="s">
        <v>547</v>
      </c>
    </row>
    <row r="508" spans="1:3">
      <c r="A508" s="3">
        <v>1724</v>
      </c>
      <c r="B508" s="4" t="str">
        <f t="shared" si="7"/>
        <v>GOBIERNO AUTÓNOMO MUNICIPAL DE BOYUIBE</v>
      </c>
      <c r="C508" s="4" t="s">
        <v>548</v>
      </c>
    </row>
    <row r="509" spans="1:3">
      <c r="A509" s="3">
        <v>1725</v>
      </c>
      <c r="B509" s="4" t="str">
        <f t="shared" si="7"/>
        <v>GOBIERNO AUTÓNOMO MUNICIPAL DE VALLEGRANDE</v>
      </c>
      <c r="C509" s="4" t="s">
        <v>549</v>
      </c>
    </row>
    <row r="510" spans="1:3">
      <c r="A510" s="3">
        <v>1726</v>
      </c>
      <c r="B510" s="4" t="str">
        <f t="shared" si="7"/>
        <v>GOBIERNO AUTÓNOMO MUNICIPAL DE TRIGAL</v>
      </c>
      <c r="C510" s="4" t="s">
        <v>550</v>
      </c>
    </row>
    <row r="511" spans="1:3">
      <c r="A511" s="3">
        <v>1727</v>
      </c>
      <c r="B511" s="4" t="str">
        <f t="shared" si="7"/>
        <v>GOBIERNO AUTÓNOMO MUNICIPAL DE MORO MORO</v>
      </c>
      <c r="C511" s="4" t="s">
        <v>551</v>
      </c>
    </row>
    <row r="512" spans="1:3">
      <c r="A512" s="3">
        <v>1728</v>
      </c>
      <c r="B512" s="4" t="str">
        <f t="shared" si="7"/>
        <v>GOBIERNO AUTÓNOMO MUNICIPAL DE POSTRER VALLE</v>
      </c>
      <c r="C512" s="4" t="s">
        <v>552</v>
      </c>
    </row>
    <row r="513" spans="1:3">
      <c r="A513" s="3">
        <v>1729</v>
      </c>
      <c r="B513" s="4" t="str">
        <f t="shared" si="7"/>
        <v>GOBIERNO AUTÓNOMO MUNICIPAL DE PUCARA</v>
      </c>
      <c r="C513" s="4" t="s">
        <v>553</v>
      </c>
    </row>
    <row r="514" spans="1:3">
      <c r="A514" s="3">
        <v>1730</v>
      </c>
      <c r="B514" s="4" t="str">
        <f t="shared" si="7"/>
        <v>GOBIERNO AUTÓNOMO MUNICIPAL DE SAMAIPATA</v>
      </c>
      <c r="C514" s="4" t="s">
        <v>554</v>
      </c>
    </row>
    <row r="515" spans="1:3">
      <c r="A515" s="3">
        <v>1731</v>
      </c>
      <c r="B515" s="4" t="str">
        <f t="shared" si="7"/>
        <v>GOBIERNO AUTÓNOMO MUNICIPAL DE PAMPA GRANDE</v>
      </c>
      <c r="C515" s="4" t="s">
        <v>555</v>
      </c>
    </row>
    <row r="516" spans="1:3">
      <c r="A516" s="3">
        <v>1732</v>
      </c>
      <c r="B516" s="4" t="str">
        <f t="shared" si="7"/>
        <v>GOBIERNO AUTÓNOMO MUNICIPAL DE MAIRANA</v>
      </c>
      <c r="C516" s="4" t="s">
        <v>556</v>
      </c>
    </row>
    <row r="517" spans="1:3">
      <c r="A517" s="3">
        <v>1733</v>
      </c>
      <c r="B517" s="4" t="str">
        <f t="shared" si="7"/>
        <v>GOBIERNO AUTÓNOMO MUNICIPAL DE QUIRUSILLAS</v>
      </c>
      <c r="C517" s="4" t="s">
        <v>557</v>
      </c>
    </row>
    <row r="518" spans="1:3">
      <c r="A518" s="3">
        <v>1734</v>
      </c>
      <c r="B518" s="4" t="str">
        <f t="shared" si="7"/>
        <v>GOBIERNO AUTÓNOMO MUNICIPAL DE MONTERO</v>
      </c>
      <c r="C518" s="4" t="s">
        <v>558</v>
      </c>
    </row>
    <row r="519" spans="1:3">
      <c r="A519" s="3">
        <v>1735</v>
      </c>
      <c r="B519" s="4" t="str">
        <f t="shared" si="7"/>
        <v>GOBIERNO AUTÓNOMO MUNICIPAL DE GENERAL AGUSTÍN SAAVEDRA</v>
      </c>
      <c r="C519" s="4" t="s">
        <v>559</v>
      </c>
    </row>
    <row r="520" spans="1:3">
      <c r="A520" s="3">
        <v>1736</v>
      </c>
      <c r="B520" s="4" t="str">
        <f t="shared" si="7"/>
        <v>GOBIERNO AUTÓNOMO MUNICIPAL DE MINEROS</v>
      </c>
      <c r="C520" s="4" t="s">
        <v>560</v>
      </c>
    </row>
    <row r="521" spans="1:3">
      <c r="A521" s="3">
        <v>1737</v>
      </c>
      <c r="B521" s="4" t="str">
        <f t="shared" ref="B521:B584" si="8">UPPER(C521)</f>
        <v>GOBIERNO AUTÓNOMO MUNICIPAL DE CONCEPCIÓN</v>
      </c>
      <c r="C521" s="4" t="s">
        <v>561</v>
      </c>
    </row>
    <row r="522" spans="1:3">
      <c r="A522" s="3">
        <v>1738</v>
      </c>
      <c r="B522" s="4" t="str">
        <f t="shared" si="8"/>
        <v>GOBIERNO AUTÓNOMO MUNICIPAL DE SAN JAVIER</v>
      </c>
      <c r="C522" s="4" t="s">
        <v>562</v>
      </c>
    </row>
    <row r="523" spans="1:3">
      <c r="A523" s="3">
        <v>1739</v>
      </c>
      <c r="B523" s="4" t="str">
        <f t="shared" si="8"/>
        <v>GOBIERNO AUTÓNOMO MUNICIPAL DE SAN JULIÁN</v>
      </c>
      <c r="C523" s="4" t="s">
        <v>563</v>
      </c>
    </row>
    <row r="524" spans="1:3">
      <c r="A524" s="3">
        <v>1740</v>
      </c>
      <c r="B524" s="4" t="str">
        <f t="shared" si="8"/>
        <v>GOBIERNO AUTÓNOMO MUNICIPAL DE SAN MATÍAS</v>
      </c>
      <c r="C524" s="4" t="s">
        <v>564</v>
      </c>
    </row>
    <row r="525" spans="1:3">
      <c r="A525" s="3">
        <v>1741</v>
      </c>
      <c r="B525" s="4" t="str">
        <f t="shared" si="8"/>
        <v>GOBIERNO AUTÓNOMO MUNICIPAL DE COMARAPA</v>
      </c>
      <c r="C525" s="4" t="s">
        <v>565</v>
      </c>
    </row>
    <row r="526" spans="1:3">
      <c r="A526" s="3">
        <v>1742</v>
      </c>
      <c r="B526" s="4" t="str">
        <f t="shared" si="8"/>
        <v>GOBIERNO AUTÓNOMO MUNICIPAL DE SAIPINA</v>
      </c>
      <c r="C526" s="4" t="s">
        <v>566</v>
      </c>
    </row>
    <row r="527" spans="1:3">
      <c r="A527" s="3">
        <v>1743</v>
      </c>
      <c r="B527" s="4" t="str">
        <f t="shared" si="8"/>
        <v>GOBIERNO AUTÓNOMO MUNICIPAL DE PUERTO SUÁREZ</v>
      </c>
      <c r="C527" s="4" t="s">
        <v>567</v>
      </c>
    </row>
    <row r="528" spans="1:3">
      <c r="A528" s="3">
        <v>1744</v>
      </c>
      <c r="B528" s="4" t="str">
        <f t="shared" si="8"/>
        <v>GOBIERNO AUTÓNOMO MUNICIPAL DE PUERTO QUIJARRO</v>
      </c>
      <c r="C528" s="4" t="s">
        <v>568</v>
      </c>
    </row>
    <row r="529" spans="1:3">
      <c r="A529" s="3">
        <v>1745</v>
      </c>
      <c r="B529" s="4" t="str">
        <f t="shared" si="8"/>
        <v>GOBIERNO AUTÓNOMO MUNICIPAL DE ASCENCIÓN DE GUARAYOS</v>
      </c>
      <c r="C529" s="4" t="s">
        <v>569</v>
      </c>
    </row>
    <row r="530" spans="1:3">
      <c r="A530" s="3">
        <v>1746</v>
      </c>
      <c r="B530" s="4" t="str">
        <f t="shared" si="8"/>
        <v>GOBIERNO AUTÓNOMO MUNICIPAL DE URUBICHA</v>
      </c>
      <c r="C530" s="4" t="s">
        <v>570</v>
      </c>
    </row>
    <row r="531" spans="1:3">
      <c r="A531" s="3">
        <v>1747</v>
      </c>
      <c r="B531" s="4" t="str">
        <f t="shared" si="8"/>
        <v>GOBIERNO AUTÓNOMO MUNICIPAL DE EL PUENTE</v>
      </c>
      <c r="C531" s="4" t="s">
        <v>523</v>
      </c>
    </row>
    <row r="532" spans="1:3">
      <c r="A532" s="3">
        <v>1748</v>
      </c>
      <c r="B532" s="4" t="str">
        <f t="shared" si="8"/>
        <v>GOBIERNO AUTÓNOMO MUNICIPAL DE OKINAWA UNO</v>
      </c>
      <c r="C532" s="4" t="s">
        <v>571</v>
      </c>
    </row>
    <row r="533" spans="1:3">
      <c r="A533" s="3">
        <v>1749</v>
      </c>
      <c r="B533" s="4" t="str">
        <f t="shared" si="8"/>
        <v>GOBIERNO AUTÓNOMO MUNICIPAL DE SAN ANTONIO DE LOMERIO</v>
      </c>
      <c r="C533" s="4" t="s">
        <v>572</v>
      </c>
    </row>
    <row r="534" spans="1:3">
      <c r="A534" s="3">
        <v>1750</v>
      </c>
      <c r="B534" s="4" t="str">
        <f t="shared" si="8"/>
        <v>GOBIERNO AUTÓNOMO MUNICIPAL DE SAN RAMÓN</v>
      </c>
      <c r="C534" s="4" t="s">
        <v>573</v>
      </c>
    </row>
    <row r="535" spans="1:3">
      <c r="A535" s="3">
        <v>1751</v>
      </c>
      <c r="B535" s="4" t="str">
        <f t="shared" si="8"/>
        <v>GOBIERNO AUTÓNOMO MUNICIPAL DE EL CARMEN RIVERO TÓRREZ</v>
      </c>
      <c r="C535" s="4" t="s">
        <v>574</v>
      </c>
    </row>
    <row r="536" spans="1:3">
      <c r="A536" s="3">
        <v>1752</v>
      </c>
      <c r="B536" s="4" t="str">
        <f t="shared" si="8"/>
        <v>GOBIERNO AUTÓNOMO MUNICIPAL DE SAN JUAN</v>
      </c>
      <c r="C536" s="4" t="s">
        <v>575</v>
      </c>
    </row>
    <row r="537" spans="1:3">
      <c r="A537" s="3">
        <v>1753</v>
      </c>
      <c r="B537" s="4" t="str">
        <f t="shared" si="8"/>
        <v>GOBIERNO AUTÓNOMO MUNICIPAL DE FERNÁNDEZ ALONSO</v>
      </c>
      <c r="C537" s="4" t="s">
        <v>576</v>
      </c>
    </row>
    <row r="538" spans="1:3">
      <c r="A538" s="3">
        <v>1754</v>
      </c>
      <c r="B538" s="4" t="str">
        <f t="shared" si="8"/>
        <v>GOBIERNO AUTÓNOMO MUNICIPAL DE SAN PEDRO</v>
      </c>
      <c r="C538" s="4" t="s">
        <v>577</v>
      </c>
    </row>
    <row r="539" spans="1:3">
      <c r="A539" s="3">
        <v>1755</v>
      </c>
      <c r="B539" s="4" t="str">
        <f t="shared" si="8"/>
        <v>GOBIERNO AUTÓNOMO MUNICIPAL DE CUATRO CAÑADAS</v>
      </c>
      <c r="C539" s="4" t="s">
        <v>578</v>
      </c>
    </row>
    <row r="540" spans="1:3">
      <c r="A540" s="3">
        <v>1756</v>
      </c>
      <c r="B540" s="4" t="str">
        <f t="shared" si="8"/>
        <v>GOBIERNO AUTÓNOMO MUNICIPAL DE COLPA BÉLGICA</v>
      </c>
      <c r="C540" s="4" t="s">
        <v>579</v>
      </c>
    </row>
    <row r="541" spans="1:3">
      <c r="A541" s="3">
        <v>1801</v>
      </c>
      <c r="B541" s="4" t="str">
        <f t="shared" si="8"/>
        <v>GOBIERNO AUTÓNOMO MUNICIPAL DE TRINIDAD</v>
      </c>
      <c r="C541" s="4" t="s">
        <v>580</v>
      </c>
    </row>
    <row r="542" spans="1:3">
      <c r="A542" s="3">
        <v>1802</v>
      </c>
      <c r="B542" s="4" t="str">
        <f t="shared" si="8"/>
        <v>GOBIERNO AUTÓNOMO MUNICIPAL DE SAN JAVIER</v>
      </c>
      <c r="C542" s="4" t="s">
        <v>562</v>
      </c>
    </row>
    <row r="543" spans="1:3">
      <c r="A543" s="3">
        <v>1803</v>
      </c>
      <c r="B543" s="4" t="str">
        <f t="shared" si="8"/>
        <v>GOBIERNO AUTÓNOMO MUNICIPAL DE RIBERALTA</v>
      </c>
      <c r="C543" s="4" t="s">
        <v>581</v>
      </c>
    </row>
    <row r="544" spans="1:3">
      <c r="A544" s="3">
        <v>1805</v>
      </c>
      <c r="B544" s="4" t="str">
        <f t="shared" si="8"/>
        <v>GOBIERNO AUTÓNOMO MUNICIPAL DE PUERTO GUAYARAMERÍN</v>
      </c>
      <c r="C544" s="4" t="s">
        <v>582</v>
      </c>
    </row>
    <row r="545" spans="1:3">
      <c r="A545" s="3">
        <v>1806</v>
      </c>
      <c r="B545" s="4" t="str">
        <f t="shared" si="8"/>
        <v>GOBIERNO AUTÓNOMO MUNICIPAL DE REYES</v>
      </c>
      <c r="C545" s="4" t="s">
        <v>583</v>
      </c>
    </row>
    <row r="546" spans="1:3">
      <c r="A546" s="3">
        <v>1807</v>
      </c>
      <c r="B546" s="4" t="str">
        <f t="shared" si="8"/>
        <v>GOBIERNO AUTÓNOMO MUNICIPAL DE PUERTO RURRENABAQUE</v>
      </c>
      <c r="C546" s="4" t="s">
        <v>584</v>
      </c>
    </row>
    <row r="547" spans="1:3">
      <c r="A547" s="3">
        <v>1808</v>
      </c>
      <c r="B547" s="4" t="str">
        <f t="shared" si="8"/>
        <v>GOBIERNO AUTÓNOMO MUNICIPAL DE SAN BORJA</v>
      </c>
      <c r="C547" s="4" t="s">
        <v>585</v>
      </c>
    </row>
    <row r="548" spans="1:3">
      <c r="A548" s="3">
        <v>1809</v>
      </c>
      <c r="B548" s="4" t="str">
        <f t="shared" si="8"/>
        <v>GOBIERNO AUTÓNOMO MUNICIPAL DE SANTA ROSA</v>
      </c>
      <c r="C548" s="4" t="s">
        <v>586</v>
      </c>
    </row>
    <row r="549" spans="1:3">
      <c r="A549" s="3">
        <v>1810</v>
      </c>
      <c r="B549" s="4" t="str">
        <f t="shared" si="8"/>
        <v>GOBIERNO AUTÓNOMO MUNICIPAL DE SANTA ANA</v>
      </c>
      <c r="C549" s="4" t="s">
        <v>587</v>
      </c>
    </row>
    <row r="550" spans="1:3">
      <c r="A550" s="3">
        <v>1811</v>
      </c>
      <c r="B550" s="4" t="str">
        <f t="shared" si="8"/>
        <v>GOBIERNO AUTÓNOMO MUNICIPAL DE SAN IGNACIO</v>
      </c>
      <c r="C550" s="4" t="s">
        <v>588</v>
      </c>
    </row>
    <row r="551" spans="1:3">
      <c r="A551" s="3">
        <v>1812</v>
      </c>
      <c r="B551" s="4" t="str">
        <f t="shared" si="8"/>
        <v>GOBIERNO AUTÓNOMO MUNICIPAL DE LORETO</v>
      </c>
      <c r="C551" s="4" t="s">
        <v>589</v>
      </c>
    </row>
    <row r="552" spans="1:3">
      <c r="A552" s="3">
        <v>1813</v>
      </c>
      <c r="B552" s="4" t="str">
        <f t="shared" si="8"/>
        <v>GOBIERNO AUTÓNOMO MUNICIPAL DE SAN ANDRÉS</v>
      </c>
      <c r="C552" s="4" t="s">
        <v>590</v>
      </c>
    </row>
    <row r="553" spans="1:3">
      <c r="A553" s="3">
        <v>1814</v>
      </c>
      <c r="B553" s="4" t="str">
        <f t="shared" si="8"/>
        <v>GOBIERNO AUTÓNOMO MUNICIPAL DE SAN JOAQUÍN</v>
      </c>
      <c r="C553" s="4" t="s">
        <v>591</v>
      </c>
    </row>
    <row r="554" spans="1:3">
      <c r="A554" s="3">
        <v>1815</v>
      </c>
      <c r="B554" s="4" t="str">
        <f t="shared" si="8"/>
        <v>GOBIERNO AUTÓNOMO MUNICIPAL DE SAN RAMÓN</v>
      </c>
      <c r="C554" s="4" t="s">
        <v>573</v>
      </c>
    </row>
    <row r="555" spans="1:3">
      <c r="A555" s="3">
        <v>1816</v>
      </c>
      <c r="B555" s="4" t="str">
        <f t="shared" si="8"/>
        <v>GOBIERNO AUTÓNOMO MUNICIPAL DE PUERTO SÍLES</v>
      </c>
      <c r="C555" s="4" t="s">
        <v>592</v>
      </c>
    </row>
    <row r="556" spans="1:3">
      <c r="A556" s="3">
        <v>1817</v>
      </c>
      <c r="B556" s="4" t="str">
        <f t="shared" si="8"/>
        <v>GOBIERNO AUTÓNOMO MUNICIPAL DE MAGDALENA</v>
      </c>
      <c r="C556" s="4" t="s">
        <v>593</v>
      </c>
    </row>
    <row r="557" spans="1:3">
      <c r="A557" s="3">
        <v>1818</v>
      </c>
      <c r="B557" s="4" t="str">
        <f t="shared" si="8"/>
        <v>GOBIERNO AUTÓNOMO MUNICIPAL DE BAURES</v>
      </c>
      <c r="C557" s="4" t="s">
        <v>594</v>
      </c>
    </row>
    <row r="558" spans="1:3">
      <c r="A558" s="3">
        <v>1819</v>
      </c>
      <c r="B558" s="4" t="str">
        <f t="shared" si="8"/>
        <v>GOBIERNO AUTÓNOMO MUNICIPAL DE HUACARAJE</v>
      </c>
      <c r="C558" s="4" t="s">
        <v>595</v>
      </c>
    </row>
    <row r="559" spans="1:3">
      <c r="A559" s="3">
        <v>1820</v>
      </c>
      <c r="B559" s="4" t="str">
        <f t="shared" si="8"/>
        <v>GOBIERNO AUTÓNOMO MUNICIPAL DE EXALTACIÓN</v>
      </c>
      <c r="C559" s="4" t="s">
        <v>596</v>
      </c>
    </row>
    <row r="560" spans="1:3">
      <c r="A560" s="3">
        <v>1901</v>
      </c>
      <c r="B560" s="4" t="str">
        <f t="shared" si="8"/>
        <v>GOBIERNO AUTÓNOMO MUNICIPAL DE COBIJA</v>
      </c>
      <c r="C560" s="4" t="s">
        <v>597</v>
      </c>
    </row>
    <row r="561" spans="1:3">
      <c r="A561" s="3">
        <v>1902</v>
      </c>
      <c r="B561" s="4" t="str">
        <f t="shared" si="8"/>
        <v>GOBIERNO AUTÓNOMO MUNICIPAL DE PORVENIR</v>
      </c>
      <c r="C561" s="4" t="s">
        <v>598</v>
      </c>
    </row>
    <row r="562" spans="1:3">
      <c r="A562" s="3">
        <v>1903</v>
      </c>
      <c r="B562" s="4" t="str">
        <f t="shared" si="8"/>
        <v>GOBIERNO AUTÓNOMO MUNICIPAL DE BOLPEBRA</v>
      </c>
      <c r="C562" s="4" t="s">
        <v>599</v>
      </c>
    </row>
    <row r="563" spans="1:3">
      <c r="A563" s="3">
        <v>1904</v>
      </c>
      <c r="B563" s="4" t="str">
        <f t="shared" si="8"/>
        <v>GOBIERNO AUTÓNOMO MUNICIPAL DE BELLA FLOR</v>
      </c>
      <c r="C563" s="4" t="s">
        <v>600</v>
      </c>
    </row>
    <row r="564" spans="1:3">
      <c r="A564" s="3">
        <v>1905</v>
      </c>
      <c r="B564" s="4" t="str">
        <f t="shared" si="8"/>
        <v>GOBIERNO AUTÓNOMO MUNICIPAL DE PUERTO RICO</v>
      </c>
      <c r="C564" s="4" t="s">
        <v>601</v>
      </c>
    </row>
    <row r="565" spans="1:3">
      <c r="A565" s="3">
        <v>1906</v>
      </c>
      <c r="B565" s="4" t="str">
        <f t="shared" si="8"/>
        <v>GOBIERNO AUTÓNOMO MUNICIPAL DE SAN PEDRO</v>
      </c>
      <c r="C565" s="4" t="s">
        <v>577</v>
      </c>
    </row>
    <row r="566" spans="1:3">
      <c r="A566" s="3">
        <v>1907</v>
      </c>
      <c r="B566" s="4" t="str">
        <f t="shared" si="8"/>
        <v>GOBIERNO AUTÓNOMO MUNICIPAL DE FILADELFIA</v>
      </c>
      <c r="C566" s="4" t="s">
        <v>602</v>
      </c>
    </row>
    <row r="567" spans="1:3">
      <c r="A567" s="3">
        <v>1908</v>
      </c>
      <c r="B567" s="4" t="str">
        <f t="shared" si="8"/>
        <v>GOBIERNO AUTÓNOMO MUNICIPAL DE PUERTO GONZALO MORENO</v>
      </c>
      <c r="C567" s="4" t="s">
        <v>603</v>
      </c>
    </row>
    <row r="568" spans="1:3">
      <c r="A568" s="3">
        <v>1909</v>
      </c>
      <c r="B568" s="4" t="str">
        <f t="shared" si="8"/>
        <v>GOBIERNO AUTÓNOMO MUNICIPAL DE SAN LORENZO</v>
      </c>
      <c r="C568" s="4" t="s">
        <v>522</v>
      </c>
    </row>
    <row r="569" spans="1:3">
      <c r="A569" s="3">
        <v>1910</v>
      </c>
      <c r="B569" s="4" t="str">
        <f t="shared" si="8"/>
        <v>GOBIERNO AUTÓNOMO MUNICIPAL DE SENA</v>
      </c>
      <c r="C569" s="4" t="s">
        <v>604</v>
      </c>
    </row>
    <row r="570" spans="1:3">
      <c r="A570" s="3">
        <v>1911</v>
      </c>
      <c r="B570" s="4" t="str">
        <f t="shared" si="8"/>
        <v>GOBIERNO AUTÓNOMO MUNICIPAL DE SANTA ROSA DEL ABUNÁ</v>
      </c>
      <c r="C570" s="4" t="s">
        <v>605</v>
      </c>
    </row>
    <row r="571" spans="1:3">
      <c r="A571" s="3">
        <v>1912</v>
      </c>
      <c r="B571" s="4" t="str">
        <f t="shared" si="8"/>
        <v>GOBIERNO AUTÓNOMO MUNICIPAL DE INGAVI (HUMAITA)</v>
      </c>
      <c r="C571" s="4" t="s">
        <v>606</v>
      </c>
    </row>
    <row r="572" spans="1:3">
      <c r="A572" s="3">
        <v>1913</v>
      </c>
      <c r="B572" s="4" t="str">
        <f t="shared" si="8"/>
        <v>GOBIERNO AUTÓNOMO MUNICIPAL DE NUEVA ESPERANZA</v>
      </c>
      <c r="C572" s="4" t="s">
        <v>607</v>
      </c>
    </row>
    <row r="573" spans="1:3">
      <c r="A573" s="3">
        <v>1914</v>
      </c>
      <c r="B573" s="4" t="str">
        <f t="shared" si="8"/>
        <v>GOBIERNO AUTÓNOMO MUNICIPAL DE VILLA NUEVA (LOMA ALTA)</v>
      </c>
      <c r="C573" s="4" t="s">
        <v>608</v>
      </c>
    </row>
    <row r="574" spans="1:3">
      <c r="A574" s="3">
        <v>1915</v>
      </c>
      <c r="B574" s="4" t="str">
        <f t="shared" si="8"/>
        <v>GOBIERNO AUTÓNOMO MUNICIPAL DE SANTOS MERCADO</v>
      </c>
      <c r="C574" s="4" t="s">
        <v>609</v>
      </c>
    </row>
    <row r="575" spans="1:3">
      <c r="A575" s="3">
        <v>2301</v>
      </c>
      <c r="B575" s="4" t="str">
        <f t="shared" si="8"/>
        <v>EMPRESA MUNICIPAL DE GESTIÓN DE RESIDUOS SÓLIDOS</v>
      </c>
      <c r="C575" s="4" t="s">
        <v>610</v>
      </c>
    </row>
    <row r="576" spans="1:3">
      <c r="A576" s="3">
        <v>2302</v>
      </c>
      <c r="B576" s="4" t="str">
        <f t="shared" si="8"/>
        <v>EMPRESA MUNICIPAL DE AGUA POTABLE Y ALCANTARILLADO SACABA</v>
      </c>
      <c r="C576" s="4" t="s">
        <v>611</v>
      </c>
    </row>
    <row r="577" spans="1:3">
      <c r="A577" s="3">
        <v>2303</v>
      </c>
      <c r="B577" s="4" t="str">
        <f t="shared" si="8"/>
        <v>EMPRESA MUNICIPAL DE AREAS VERDES Y RECREACIÓN ALTERNATIVA</v>
      </c>
      <c r="C577" s="4" t="s">
        <v>612</v>
      </c>
    </row>
    <row r="578" spans="1:3">
      <c r="A578" s="3">
        <v>2311</v>
      </c>
      <c r="B578" s="4" t="str">
        <f t="shared" si="8"/>
        <v>SERVICIO DE CUENCAS (SEARPI)</v>
      </c>
      <c r="C578" s="4" t="s">
        <v>613</v>
      </c>
    </row>
    <row r="579" spans="1:3">
      <c r="A579" s="3">
        <v>2312</v>
      </c>
      <c r="B579" s="4" t="str">
        <f t="shared" si="8"/>
        <v>EMPRESA MUNICIPAL DE AGUA POTABLE Y ALCANTARILLADO VIACHA</v>
      </c>
      <c r="C579" s="4" t="s">
        <v>614</v>
      </c>
    </row>
    <row r="580" spans="1:3">
      <c r="A580" s="3">
        <v>2313</v>
      </c>
      <c r="B580" s="4" t="str">
        <f t="shared" si="8"/>
        <v>ENTIDAD MUNICIPAL DE ASEO URBANO SUCRE</v>
      </c>
      <c r="C580" s="4" t="s">
        <v>615</v>
      </c>
    </row>
    <row r="581" spans="1:3">
      <c r="A581" s="3">
        <v>2314</v>
      </c>
      <c r="B581" s="4" t="str">
        <f t="shared" si="8"/>
        <v>EMPRESA MUNICIPAL DE AREAS VERDES SUCRE</v>
      </c>
      <c r="C581" s="4" t="s">
        <v>616</v>
      </c>
    </row>
    <row r="582" spans="1:3">
      <c r="A582" s="3">
        <v>2315</v>
      </c>
      <c r="B582" s="4" t="str">
        <f t="shared" si="8"/>
        <v xml:space="preserve">EMPRESA MUNICIPAL DE SERVICIO DE ASEO </v>
      </c>
      <c r="C582" s="4" t="s">
        <v>617</v>
      </c>
    </row>
    <row r="583" spans="1:3">
      <c r="A583" s="3">
        <v>2316</v>
      </c>
      <c r="B583" s="4" t="str">
        <f t="shared" si="8"/>
        <v>EMPRESA MUNICIPAL DE ÁREAS VERDES, PARQUES Y FORESTACIÓN</v>
      </c>
      <c r="C583" s="4" t="s">
        <v>618</v>
      </c>
    </row>
    <row r="584" spans="1:3">
      <c r="A584" s="3">
        <v>2317</v>
      </c>
      <c r="B584" s="4" t="str">
        <f t="shared" si="8"/>
        <v>EMPRESA MUNICIPAL DE ASFALTOS Y VÍAS</v>
      </c>
      <c r="C584" s="4" t="s">
        <v>619</v>
      </c>
    </row>
    <row r="585" spans="1:3">
      <c r="A585" s="3">
        <v>2318</v>
      </c>
      <c r="B585" s="4" t="str">
        <f t="shared" ref="B585:B603" si="9">UPPER(C585)</f>
        <v>ENTIDAD DESCENTRALIZADA UMMIPRE PROMAN</v>
      </c>
      <c r="C585" s="4" t="s">
        <v>620</v>
      </c>
    </row>
    <row r="586" spans="1:3">
      <c r="A586" s="3">
        <v>2319</v>
      </c>
      <c r="B586" s="4" t="str">
        <f t="shared" si="9"/>
        <v>EMPRESA PÚBLICA DEPARTAMENTAL ESTRATÉGICA DE AGUAS - LA PAZ</v>
      </c>
      <c r="C586" s="4" t="s">
        <v>621</v>
      </c>
    </row>
    <row r="587" spans="1:3">
      <c r="A587" s="3">
        <v>2320</v>
      </c>
      <c r="B587" s="4" t="str">
        <f t="shared" si="9"/>
        <v>EMPRESA PUBLICA MUNICIPAL DE SERVICIOS DE AGUA Y ALCANTARRILLADO SANITARIO DE COBIJA</v>
      </c>
      <c r="C587" s="4" t="s">
        <v>622</v>
      </c>
    </row>
    <row r="588" spans="1:3">
      <c r="A588" s="3">
        <v>2321</v>
      </c>
      <c r="B588" s="4" t="str">
        <f t="shared" si="9"/>
        <v>EMPRESA MUNICIPAL DE ASEO DE EL ALTO</v>
      </c>
      <c r="C588" s="4" t="s">
        <v>623</v>
      </c>
    </row>
    <row r="589" spans="1:3">
      <c r="A589" s="3">
        <v>2322</v>
      </c>
      <c r="B589" s="4" t="str">
        <f t="shared" si="9"/>
        <v>ENTIDAD MATADERO FRIGORIFICO MUNICIPAL DE TARIJA</v>
      </c>
      <c r="C589" s="4" t="s">
        <v>624</v>
      </c>
    </row>
    <row r="590" spans="1:3">
      <c r="A590" s="3">
        <v>2323</v>
      </c>
      <c r="B590" s="4" t="str">
        <f t="shared" si="9"/>
        <v>ENTIDAD ASEO MUNICIPAL DE TARIJA</v>
      </c>
      <c r="C590" s="4" t="s">
        <v>625</v>
      </c>
    </row>
    <row r="591" spans="1:3">
      <c r="A591" s="3">
        <v>2324</v>
      </c>
      <c r="B591" s="4" t="str">
        <f t="shared" si="9"/>
        <v>ENTIDAD OBRAS PUBLICAS MUNICIPALES DE TARIJA</v>
      </c>
      <c r="C591" s="4" t="s">
        <v>626</v>
      </c>
    </row>
    <row r="592" spans="1:3">
      <c r="A592" s="3">
        <v>2325</v>
      </c>
      <c r="B592" s="4" t="str">
        <f t="shared" si="9"/>
        <v>ENTIDAD ORDENAMIENTO TERRITORIAL DE TARIJA</v>
      </c>
      <c r="C592" s="4" t="s">
        <v>627</v>
      </c>
    </row>
    <row r="593" spans="1:3">
      <c r="A593" s="3">
        <v>2326</v>
      </c>
      <c r="B593" s="4" t="str">
        <f t="shared" si="9"/>
        <v>ENTIDAD ORDEN Y SEGURIDAD CIUDADANA MUNICIPAL DE TARIJA</v>
      </c>
      <c r="C593" s="4" t="s">
        <v>628</v>
      </c>
    </row>
    <row r="594" spans="1:3">
      <c r="A594" s="3">
        <v>2327</v>
      </c>
      <c r="B594" s="4" t="str">
        <f t="shared" si="9"/>
        <v>EMPRESA MUNICIPAL AUTONOMA DE AGUA POTABLE Y ALCANTARILLADO  DE YACUIBA</v>
      </c>
      <c r="C594" s="4" t="s">
        <v>629</v>
      </c>
    </row>
    <row r="595" spans="1:3">
      <c r="A595" s="3">
        <v>9001</v>
      </c>
      <c r="B595" s="4" t="str">
        <f t="shared" si="9"/>
        <v>FEDERACIÓN DE ASOCIACIONES MUNICIPALES DE BOLIVIA</v>
      </c>
      <c r="C595" s="4" t="s">
        <v>630</v>
      </c>
    </row>
    <row r="596" spans="1:3">
      <c r="A596" s="3" t="s">
        <v>631</v>
      </c>
      <c r="B596" s="4" t="str">
        <f t="shared" si="9"/>
        <v>DIRECCIÓN GENERAL DE PROGRAMACIÓN Y OPERACIONES DEL TESORO</v>
      </c>
      <c r="C596" s="4" t="s">
        <v>632</v>
      </c>
    </row>
    <row r="597" spans="1:3">
      <c r="A597" s="3" t="s">
        <v>633</v>
      </c>
      <c r="B597" s="4" t="str">
        <f t="shared" si="9"/>
        <v>DIRECCIÓN GENERAL DE PROGRAMACIÓN Y OPERACIONES DEL TESORO</v>
      </c>
      <c r="C597" s="4" t="s">
        <v>632</v>
      </c>
    </row>
    <row r="598" spans="1:3">
      <c r="A598" s="3" t="s">
        <v>634</v>
      </c>
      <c r="B598" s="4" t="str">
        <f t="shared" si="9"/>
        <v>DIRECCIÓN GENERAL DE CRÉDITO PÚBLICO</v>
      </c>
      <c r="C598" s="4" t="s">
        <v>635</v>
      </c>
    </row>
    <row r="599" spans="1:3">
      <c r="A599" s="3" t="s">
        <v>636</v>
      </c>
      <c r="B599" s="4" t="str">
        <f t="shared" si="9"/>
        <v>DIRECCIÓN GENERAL DE ADMINISTRACIÓN Y FINANZAS TERRITORIALES</v>
      </c>
      <c r="C599" s="4" t="s">
        <v>637</v>
      </c>
    </row>
    <row r="600" spans="1:3">
      <c r="A600" s="3" t="s">
        <v>638</v>
      </c>
      <c r="B600" s="4" t="str">
        <f t="shared" si="9"/>
        <v>DIRECCIÓN GENERAL DE PENSIONES Y JUBILACIONES</v>
      </c>
      <c r="C600" s="4" t="s">
        <v>639</v>
      </c>
    </row>
    <row r="601" spans="1:3">
      <c r="A601" s="158" t="s">
        <v>640</v>
      </c>
      <c r="B601" s="4" t="str">
        <f t="shared" si="9"/>
        <v>ACREEDORES</v>
      </c>
      <c r="C601" s="4" t="s">
        <v>641</v>
      </c>
    </row>
    <row r="602" spans="1:3">
      <c r="A602" s="158" t="s">
        <v>642</v>
      </c>
      <c r="B602" s="4" t="str">
        <f t="shared" si="9"/>
        <v>AREA DE CONTABILIDAD</v>
      </c>
      <c r="C602" s="4" t="s">
        <v>643</v>
      </c>
    </row>
    <row r="603" spans="1:3">
      <c r="A603" s="158" t="s">
        <v>644</v>
      </c>
      <c r="B603" s="4" t="str">
        <f t="shared" si="9"/>
        <v>NO IDENTIFICADO</v>
      </c>
      <c r="C603" s="4" t="s">
        <v>656</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B49"/>
  <sheetViews>
    <sheetView view="pageBreakPreview" zoomScale="130" zoomScaleNormal="130" zoomScaleSheetLayoutView="130" workbookViewId="0">
      <selection activeCell="B12" sqref="B12"/>
    </sheetView>
  </sheetViews>
  <sheetFormatPr baseColWidth="10" defaultColWidth="11.375" defaultRowHeight="11.25"/>
  <cols>
    <col min="1" max="1" width="3.25" style="193" customWidth="1"/>
    <col min="2" max="2" width="109.75" style="193" customWidth="1"/>
    <col min="3" max="3" width="1.375" style="193" customWidth="1"/>
    <col min="4" max="16384" width="11.375" style="193"/>
  </cols>
  <sheetData>
    <row r="1" spans="2:2">
      <c r="B1" s="192" t="s">
        <v>675</v>
      </c>
    </row>
    <row r="2" spans="2:2" ht="9.75" customHeight="1">
      <c r="B2" s="192"/>
    </row>
    <row r="3" spans="2:2" ht="67.5">
      <c r="B3" s="194" t="s">
        <v>14950</v>
      </c>
    </row>
    <row r="4" spans="2:2" ht="45">
      <c r="B4" s="194" t="s">
        <v>14910</v>
      </c>
    </row>
    <row r="5" spans="2:2" ht="22.5">
      <c r="B5" s="194" t="s">
        <v>14911</v>
      </c>
    </row>
    <row r="6" spans="2:2" ht="12" thickBot="1">
      <c r="B6" s="194" t="s">
        <v>14946</v>
      </c>
    </row>
    <row r="7" spans="2:2">
      <c r="B7" s="195" t="s">
        <v>680</v>
      </c>
    </row>
    <row r="8" spans="2:2">
      <c r="B8" s="79" t="s">
        <v>681</v>
      </c>
    </row>
    <row r="9" spans="2:2" ht="23.25" thickBot="1">
      <c r="B9" s="80" t="s">
        <v>14912</v>
      </c>
    </row>
    <row r="10" spans="2:2">
      <c r="B10" s="196" t="s">
        <v>683</v>
      </c>
    </row>
    <row r="11" spans="2:2">
      <c r="B11" s="79" t="s">
        <v>684</v>
      </c>
    </row>
    <row r="12" spans="2:2" ht="45.75" thickBot="1">
      <c r="B12" s="79" t="s">
        <v>685</v>
      </c>
    </row>
    <row r="13" spans="2:2" ht="61.5" customHeight="1" thickBot="1">
      <c r="B13" s="197" t="s">
        <v>14913</v>
      </c>
    </row>
    <row r="14" spans="2:2" ht="41.25" customHeight="1" thickBot="1">
      <c r="B14" s="198" t="s">
        <v>14914</v>
      </c>
    </row>
    <row r="15" spans="2:2" ht="34.5" thickBot="1">
      <c r="B15" s="198" t="s">
        <v>14947</v>
      </c>
    </row>
    <row r="16" spans="2:2">
      <c r="B16" s="199" t="s">
        <v>686</v>
      </c>
    </row>
    <row r="17" spans="2:2">
      <c r="B17" s="79" t="s">
        <v>687</v>
      </c>
    </row>
    <row r="18" spans="2:2" ht="12" thickBot="1">
      <c r="B18" s="80" t="s">
        <v>688</v>
      </c>
    </row>
    <row r="19" spans="2:2">
      <c r="B19" s="196" t="s">
        <v>689</v>
      </c>
    </row>
    <row r="20" spans="2:2">
      <c r="B20" s="79" t="s">
        <v>14915</v>
      </c>
    </row>
    <row r="21" spans="2:2" ht="12" thickBot="1">
      <c r="B21" s="80" t="s">
        <v>691</v>
      </c>
    </row>
    <row r="22" spans="2:2" s="201" customFormat="1">
      <c r="B22" s="200" t="s">
        <v>692</v>
      </c>
    </row>
    <row r="23" spans="2:2" s="201" customFormat="1">
      <c r="B23" s="202" t="s">
        <v>14916</v>
      </c>
    </row>
    <row r="24" spans="2:2" s="201" customFormat="1" ht="23.25" thickBot="1">
      <c r="B24" s="203" t="s">
        <v>694</v>
      </c>
    </row>
    <row r="25" spans="2:2" s="201" customFormat="1">
      <c r="B25" s="200" t="s">
        <v>14917</v>
      </c>
    </row>
    <row r="26" spans="2:2" s="201" customFormat="1">
      <c r="B26" s="202" t="s">
        <v>696</v>
      </c>
    </row>
    <row r="27" spans="2:2" s="201" customFormat="1" ht="12" thickBot="1">
      <c r="B27" s="203" t="s">
        <v>697</v>
      </c>
    </row>
    <row r="28" spans="2:2">
      <c r="B28" s="196" t="s">
        <v>698</v>
      </c>
    </row>
    <row r="29" spans="2:2">
      <c r="B29" s="79" t="s">
        <v>699</v>
      </c>
    </row>
    <row r="30" spans="2:2" ht="12" thickBot="1">
      <c r="B30" s="80" t="s">
        <v>700</v>
      </c>
    </row>
    <row r="31" spans="2:2">
      <c r="B31" s="196" t="s">
        <v>701</v>
      </c>
    </row>
    <row r="32" spans="2:2">
      <c r="B32" s="79" t="s">
        <v>702</v>
      </c>
    </row>
    <row r="33" spans="2:2" ht="12" thickBot="1">
      <c r="B33" s="80" t="s">
        <v>703</v>
      </c>
    </row>
    <row r="34" spans="2:2">
      <c r="B34" s="196" t="s">
        <v>14918</v>
      </c>
    </row>
    <row r="35" spans="2:2">
      <c r="B35" s="79" t="s">
        <v>705</v>
      </c>
    </row>
    <row r="36" spans="2:2" ht="12" thickBot="1">
      <c r="B36" s="80" t="s">
        <v>703</v>
      </c>
    </row>
    <row r="37" spans="2:2">
      <c r="B37" s="196" t="s">
        <v>14948</v>
      </c>
    </row>
    <row r="38" spans="2:2">
      <c r="B38" s="79" t="s">
        <v>14919</v>
      </c>
    </row>
    <row r="39" spans="2:2" ht="23.25" thickBot="1">
      <c r="B39" s="80" t="s">
        <v>708</v>
      </c>
    </row>
    <row r="40" spans="2:2">
      <c r="B40" s="196" t="s">
        <v>709</v>
      </c>
    </row>
    <row r="41" spans="2:2">
      <c r="B41" s="79" t="s">
        <v>710</v>
      </c>
    </row>
    <row r="42" spans="2:2">
      <c r="B42" s="79" t="s">
        <v>711</v>
      </c>
    </row>
    <row r="43" spans="2:2" ht="11.25" customHeight="1" thickBot="1">
      <c r="B43" s="80" t="s">
        <v>14949</v>
      </c>
    </row>
    <row r="44" spans="2:2">
      <c r="B44" s="196" t="s">
        <v>713</v>
      </c>
    </row>
    <row r="45" spans="2:2">
      <c r="B45" s="79" t="s">
        <v>714</v>
      </c>
    </row>
    <row r="46" spans="2:2">
      <c r="B46" s="79" t="s">
        <v>14920</v>
      </c>
    </row>
    <row r="47" spans="2:2">
      <c r="B47" s="79" t="s">
        <v>14921</v>
      </c>
    </row>
    <row r="48" spans="2:2" ht="23.25" thickBot="1">
      <c r="B48" s="80" t="s">
        <v>14922</v>
      </c>
    </row>
    <row r="49" spans="2:2" ht="22.5">
      <c r="B49" s="210" t="s">
        <v>718</v>
      </c>
    </row>
  </sheetData>
  <sheetProtection password="F240" sheet="1" objects="1" scenarios="1"/>
  <printOptions horizontalCentered="1"/>
  <pageMargins left="0.39370078740157483" right="0.27559055118110237" top="0.31496062992125984" bottom="0.27559055118110237" header="0.31496062992125984" footer="0.31496062992125984"/>
  <pageSetup scale="82" orientation="portrait" r:id="rId1"/>
  <colBreaks count="1" manualBreakCount="1">
    <brk id="3"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O626"/>
  <sheetViews>
    <sheetView showGridLines="0" view="pageBreakPreview" zoomScale="85" zoomScaleNormal="70" zoomScaleSheetLayoutView="85" workbookViewId="0">
      <pane xSplit="3" ySplit="10" topLeftCell="D11" activePane="bottomRight" state="frozen"/>
      <selection activeCell="G12" sqref="G12"/>
      <selection pane="topRight" activeCell="G12" sqref="G12"/>
      <selection pane="bottomLeft" activeCell="G12" sqref="G12"/>
      <selection pane="bottomRight" activeCell="A11" sqref="A11"/>
    </sheetView>
  </sheetViews>
  <sheetFormatPr baseColWidth="10" defaultColWidth="11.375" defaultRowHeight="15" outlineLevelCol="1"/>
  <cols>
    <col min="1" max="1" width="8.125" style="40" customWidth="1"/>
    <col min="2" max="2" width="41.875" style="41" customWidth="1"/>
    <col min="3" max="3" width="7.625" style="42" customWidth="1"/>
    <col min="4" max="5" width="13.75" style="43" customWidth="1" outlineLevel="1"/>
    <col min="6" max="6" width="16.625" style="43" customWidth="1" outlineLevel="1"/>
    <col min="7" max="9" width="13.75" style="43" customWidth="1" outlineLevel="1"/>
    <col min="10" max="10" width="15.75" style="43" customWidth="1" outlineLevel="1"/>
    <col min="11" max="11" width="14" style="43" customWidth="1" outlineLevel="1"/>
    <col min="12" max="12" width="15.25" style="43" customWidth="1" outlineLevel="1"/>
    <col min="13" max="13" width="14.875" style="43" customWidth="1" outlineLevel="1"/>
    <col min="14" max="14" width="15.75" style="43" customWidth="1" outlineLevel="1"/>
    <col min="15" max="18" width="13.75" style="43" customWidth="1" outlineLevel="1"/>
    <col min="19" max="21" width="15.75" style="43" customWidth="1" outlineLevel="1"/>
    <col min="22" max="24" width="13.75" style="43" customWidth="1" outlineLevel="1" collapsed="1"/>
    <col min="25" max="26" width="13.75" style="43" customWidth="1" outlineLevel="1"/>
    <col min="27" max="27" width="15" style="43" customWidth="1" outlineLevel="1" collapsed="1"/>
    <col min="28" max="28" width="15" style="43" customWidth="1" outlineLevel="1"/>
    <col min="29" max="30" width="18" style="43" customWidth="1" outlineLevel="1"/>
    <col min="31" max="32" width="15.625" style="43" customWidth="1" outlineLevel="1"/>
    <col min="33" max="35" width="13.75" style="43" customWidth="1" outlineLevel="1"/>
    <col min="36" max="36" width="20.375" style="44" customWidth="1"/>
    <col min="37" max="39" width="11.375" style="44"/>
    <col min="40" max="40" width="17.125" style="44" customWidth="1"/>
    <col min="41" max="41" width="14.375" style="44" customWidth="1"/>
    <col min="42" max="16384" width="11.375" style="44"/>
  </cols>
  <sheetData>
    <row r="1" spans="1:41" s="55" customFormat="1">
      <c r="A1" s="51"/>
      <c r="B1" s="52"/>
      <c r="C1" s="53"/>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row>
    <row r="2" spans="1:41" s="55" customFormat="1" ht="13.5" customHeight="1">
      <c r="A2" s="51"/>
      <c r="B2" s="52"/>
      <c r="C2" s="53"/>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row>
    <row r="3" spans="1:41" s="55" customFormat="1">
      <c r="A3" s="51"/>
      <c r="B3" s="52"/>
      <c r="C3" s="53"/>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row>
    <row r="4" spans="1:41" s="55" customFormat="1" ht="18" customHeight="1">
      <c r="A4" s="258" t="s">
        <v>660</v>
      </c>
      <c r="B4" s="258"/>
      <c r="C4" s="258"/>
      <c r="D4" s="258"/>
      <c r="E4" s="258"/>
      <c r="F4" s="258"/>
      <c r="G4" s="258"/>
      <c r="H4" s="258"/>
      <c r="I4" s="258"/>
      <c r="J4" s="258"/>
      <c r="K4" s="258"/>
      <c r="L4" s="258"/>
      <c r="M4" s="258"/>
      <c r="N4" s="258"/>
      <c r="O4" s="258"/>
      <c r="P4" s="258"/>
      <c r="Q4" s="258"/>
      <c r="R4" s="258"/>
      <c r="S4" s="258"/>
      <c r="T4" s="258"/>
      <c r="U4" s="258"/>
      <c r="V4" s="258"/>
      <c r="W4" s="258"/>
      <c r="X4" s="258"/>
      <c r="Y4" s="258"/>
      <c r="Z4" s="258"/>
      <c r="AA4" s="258"/>
      <c r="AB4" s="258"/>
      <c r="AC4" s="258"/>
      <c r="AD4" s="258"/>
      <c r="AE4" s="258"/>
      <c r="AF4" s="258"/>
      <c r="AG4" s="258"/>
      <c r="AH4" s="258"/>
      <c r="AI4" s="258"/>
    </row>
    <row r="5" spans="1:41" s="55" customFormat="1" ht="18.75">
      <c r="A5" s="258" t="s">
        <v>1375</v>
      </c>
      <c r="B5" s="258"/>
      <c r="C5" s="258"/>
      <c r="D5" s="258"/>
      <c r="E5" s="258"/>
      <c r="F5" s="258"/>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row>
    <row r="6" spans="1:41" s="55" customFormat="1" ht="18.75">
      <c r="A6" s="258" t="s">
        <v>14941</v>
      </c>
      <c r="B6" s="258"/>
      <c r="C6" s="258"/>
      <c r="D6" s="258"/>
      <c r="E6" s="258"/>
      <c r="F6" s="258"/>
      <c r="G6" s="258"/>
      <c r="H6" s="258"/>
      <c r="I6" s="258"/>
      <c r="J6" s="258"/>
      <c r="K6" s="258"/>
      <c r="L6" s="258"/>
      <c r="M6" s="258"/>
      <c r="N6" s="258"/>
      <c r="O6" s="258"/>
      <c r="P6" s="258"/>
      <c r="Q6" s="258"/>
      <c r="R6" s="258"/>
      <c r="S6" s="258"/>
      <c r="T6" s="258"/>
      <c r="U6" s="258"/>
      <c r="V6" s="258"/>
      <c r="W6" s="258"/>
      <c r="X6" s="258"/>
      <c r="Y6" s="258"/>
      <c r="Z6" s="258"/>
      <c r="AA6" s="258"/>
      <c r="AB6" s="258"/>
      <c r="AC6" s="258"/>
      <c r="AD6" s="258"/>
      <c r="AE6" s="258"/>
      <c r="AF6" s="258"/>
      <c r="AG6" s="258"/>
      <c r="AH6" s="258"/>
      <c r="AI6" s="258"/>
    </row>
    <row r="7" spans="1:41" s="55" customFormat="1" ht="18.75">
      <c r="A7" s="258" t="s">
        <v>661</v>
      </c>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row>
    <row r="8" spans="1:41" s="55" customFormat="1">
      <c r="A8" s="51"/>
      <c r="B8" s="52"/>
      <c r="C8" s="53"/>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row>
    <row r="9" spans="1:41" s="55" customFormat="1" ht="15" customHeight="1">
      <c r="A9" s="90"/>
      <c r="B9" s="56"/>
      <c r="C9" s="57"/>
      <c r="D9" s="262" t="s">
        <v>662</v>
      </c>
      <c r="E9" s="262"/>
      <c r="F9" s="262"/>
      <c r="G9" s="262"/>
      <c r="H9" s="262"/>
      <c r="I9" s="262"/>
      <c r="J9" s="262"/>
      <c r="K9" s="262"/>
      <c r="L9" s="262"/>
      <c r="M9" s="262"/>
      <c r="N9" s="262"/>
      <c r="O9" s="262"/>
      <c r="P9" s="262"/>
      <c r="Q9" s="262"/>
      <c r="R9" s="262"/>
      <c r="S9" s="262"/>
      <c r="T9" s="262"/>
      <c r="U9" s="263"/>
      <c r="V9" s="259" t="s">
        <v>663</v>
      </c>
      <c r="W9" s="260"/>
      <c r="X9" s="260"/>
      <c r="Y9" s="260"/>
      <c r="Z9" s="260"/>
      <c r="AA9" s="260"/>
      <c r="AB9" s="260"/>
      <c r="AC9" s="260"/>
      <c r="AD9" s="260"/>
      <c r="AE9" s="260"/>
      <c r="AF9" s="260"/>
      <c r="AG9" s="260"/>
      <c r="AH9" s="260"/>
      <c r="AI9" s="261"/>
    </row>
    <row r="10" spans="1:41" s="45" customFormat="1" ht="34.5">
      <c r="A10" s="108" t="s">
        <v>664</v>
      </c>
      <c r="B10" s="109" t="s">
        <v>45</v>
      </c>
      <c r="C10" s="110" t="s">
        <v>665</v>
      </c>
      <c r="D10" s="110" t="s">
        <v>1336</v>
      </c>
      <c r="E10" s="110" t="s">
        <v>1337</v>
      </c>
      <c r="F10" s="108" t="s">
        <v>30</v>
      </c>
      <c r="G10" s="108" t="s">
        <v>3</v>
      </c>
      <c r="H10" s="108" t="s">
        <v>1363</v>
      </c>
      <c r="I10" s="108" t="s">
        <v>11</v>
      </c>
      <c r="J10" s="108" t="s">
        <v>6</v>
      </c>
      <c r="K10" s="108" t="s">
        <v>15</v>
      </c>
      <c r="L10" s="108" t="s">
        <v>1364</v>
      </c>
      <c r="M10" s="108" t="s">
        <v>17</v>
      </c>
      <c r="N10" s="108" t="s">
        <v>13</v>
      </c>
      <c r="O10" s="108" t="s">
        <v>1365</v>
      </c>
      <c r="P10" s="108" t="s">
        <v>1366</v>
      </c>
      <c r="Q10" s="108" t="s">
        <v>20</v>
      </c>
      <c r="R10" s="108" t="s">
        <v>21</v>
      </c>
      <c r="S10" s="108" t="s">
        <v>8</v>
      </c>
      <c r="T10" s="108" t="s">
        <v>1376</v>
      </c>
      <c r="U10" s="108" t="s">
        <v>1330</v>
      </c>
      <c r="V10" s="110" t="s">
        <v>1349</v>
      </c>
      <c r="W10" s="110" t="s">
        <v>1338</v>
      </c>
      <c r="X10" s="108" t="s">
        <v>3</v>
      </c>
      <c r="Y10" s="108" t="s">
        <v>649</v>
      </c>
      <c r="Z10" s="108" t="s">
        <v>11</v>
      </c>
      <c r="AA10" s="108" t="s">
        <v>6</v>
      </c>
      <c r="AB10" s="108" t="s">
        <v>17</v>
      </c>
      <c r="AC10" s="108" t="s">
        <v>13</v>
      </c>
      <c r="AD10" s="108" t="s">
        <v>1366</v>
      </c>
      <c r="AE10" s="108" t="s">
        <v>20</v>
      </c>
      <c r="AF10" s="108" t="s">
        <v>21</v>
      </c>
      <c r="AG10" s="108" t="s">
        <v>23</v>
      </c>
      <c r="AH10" s="108" t="s">
        <v>1335</v>
      </c>
      <c r="AI10" s="108" t="s">
        <v>1376</v>
      </c>
      <c r="AJ10" s="110" t="s">
        <v>666</v>
      </c>
    </row>
    <row r="11" spans="1:41" ht="33" customHeight="1">
      <c r="A11" s="111">
        <v>6</v>
      </c>
      <c r="B11" s="112" t="s">
        <v>719</v>
      </c>
      <c r="C11" s="116" t="s">
        <v>14927</v>
      </c>
      <c r="D11" s="114">
        <v>0</v>
      </c>
      <c r="E11" s="114">
        <v>20207.14</v>
      </c>
      <c r="F11" s="114">
        <v>0</v>
      </c>
      <c r="G11" s="114">
        <v>364368.38</v>
      </c>
      <c r="H11" s="114">
        <v>0</v>
      </c>
      <c r="I11" s="114">
        <v>50</v>
      </c>
      <c r="J11" s="114">
        <v>109913.97</v>
      </c>
      <c r="K11" s="114">
        <v>2516.2600000000002</v>
      </c>
      <c r="L11" s="114">
        <v>0</v>
      </c>
      <c r="M11" s="114">
        <v>0</v>
      </c>
      <c r="N11" s="114">
        <v>0</v>
      </c>
      <c r="O11" s="114">
        <v>291.61</v>
      </c>
      <c r="P11" s="114">
        <v>0</v>
      </c>
      <c r="Q11" s="114">
        <v>0</v>
      </c>
      <c r="R11" s="114">
        <v>0</v>
      </c>
      <c r="S11" s="114">
        <v>0</v>
      </c>
      <c r="T11" s="114">
        <v>0</v>
      </c>
      <c r="U11" s="114">
        <v>0</v>
      </c>
      <c r="V11" s="114">
        <v>0</v>
      </c>
      <c r="W11" s="114">
        <v>0</v>
      </c>
      <c r="X11" s="114">
        <v>0</v>
      </c>
      <c r="Y11" s="114">
        <v>0</v>
      </c>
      <c r="Z11" s="114">
        <v>0</v>
      </c>
      <c r="AA11" s="114">
        <v>0</v>
      </c>
      <c r="AB11" s="114">
        <v>0</v>
      </c>
      <c r="AC11" s="114">
        <v>0</v>
      </c>
      <c r="AD11" s="114">
        <v>0</v>
      </c>
      <c r="AE11" s="114">
        <v>0</v>
      </c>
      <c r="AF11" s="114">
        <v>0</v>
      </c>
      <c r="AG11" s="114">
        <v>0</v>
      </c>
      <c r="AH11" s="114">
        <v>0</v>
      </c>
      <c r="AI11" s="114">
        <v>0</v>
      </c>
      <c r="AJ11" s="115">
        <f>SUM(D11:AI11)</f>
        <v>497347.36</v>
      </c>
      <c r="AM11" s="122"/>
    </row>
    <row r="12" spans="1:41" ht="33" customHeight="1">
      <c r="A12" s="111">
        <v>10</v>
      </c>
      <c r="B12" s="112" t="s">
        <v>720</v>
      </c>
      <c r="C12" s="116" t="s">
        <v>14927</v>
      </c>
      <c r="D12" s="114">
        <v>0</v>
      </c>
      <c r="E12" s="114">
        <v>0</v>
      </c>
      <c r="F12" s="114">
        <v>0</v>
      </c>
      <c r="G12" s="114">
        <v>128513.68000000001</v>
      </c>
      <c r="H12" s="114">
        <v>0</v>
      </c>
      <c r="I12" s="114">
        <v>63259.41</v>
      </c>
      <c r="J12" s="114">
        <v>9060437.4800000004</v>
      </c>
      <c r="K12" s="114">
        <v>250837.48999999993</v>
      </c>
      <c r="L12" s="114">
        <v>0</v>
      </c>
      <c r="M12" s="114">
        <v>0</v>
      </c>
      <c r="N12" s="114">
        <v>2237320.6499999994</v>
      </c>
      <c r="O12" s="114">
        <v>0</v>
      </c>
      <c r="P12" s="114">
        <v>3417487.6799999992</v>
      </c>
      <c r="Q12" s="114">
        <v>0</v>
      </c>
      <c r="R12" s="114">
        <v>0</v>
      </c>
      <c r="S12" s="114">
        <v>0</v>
      </c>
      <c r="T12" s="114">
        <v>0</v>
      </c>
      <c r="U12" s="114">
        <v>0</v>
      </c>
      <c r="V12" s="114">
        <v>0</v>
      </c>
      <c r="W12" s="114">
        <v>0</v>
      </c>
      <c r="X12" s="114">
        <v>24010</v>
      </c>
      <c r="Y12" s="114">
        <v>0</v>
      </c>
      <c r="Z12" s="114">
        <v>0</v>
      </c>
      <c r="AA12" s="114">
        <v>137250.00940000001</v>
      </c>
      <c r="AB12" s="114">
        <v>0</v>
      </c>
      <c r="AC12" s="114">
        <v>1234515.31</v>
      </c>
      <c r="AD12" s="114">
        <v>0</v>
      </c>
      <c r="AE12" s="114">
        <v>0</v>
      </c>
      <c r="AF12" s="114">
        <v>0</v>
      </c>
      <c r="AG12" s="114">
        <v>0</v>
      </c>
      <c r="AH12" s="114">
        <v>0</v>
      </c>
      <c r="AI12" s="114">
        <v>0</v>
      </c>
      <c r="AJ12" s="115">
        <f t="shared" ref="AJ12:AJ75" si="0">SUM(D12:AI12)</f>
        <v>16553631.709400002</v>
      </c>
      <c r="AM12" s="122"/>
    </row>
    <row r="13" spans="1:41" ht="33" customHeight="1">
      <c r="A13" s="111">
        <v>15</v>
      </c>
      <c r="B13" s="112" t="s">
        <v>721</v>
      </c>
      <c r="C13" s="116" t="s">
        <v>14927</v>
      </c>
      <c r="D13" s="114">
        <v>0</v>
      </c>
      <c r="E13" s="114">
        <v>0</v>
      </c>
      <c r="F13" s="114">
        <v>75918424.069999993</v>
      </c>
      <c r="G13" s="114">
        <v>18647000.830000002</v>
      </c>
      <c r="H13" s="114">
        <v>0</v>
      </c>
      <c r="I13" s="114">
        <v>4503.5</v>
      </c>
      <c r="J13" s="114">
        <v>372258.62</v>
      </c>
      <c r="K13" s="114">
        <v>4246.28</v>
      </c>
      <c r="L13" s="114">
        <v>0</v>
      </c>
      <c r="M13" s="114">
        <v>0</v>
      </c>
      <c r="N13" s="114">
        <v>0.48</v>
      </c>
      <c r="O13" s="114">
        <v>0</v>
      </c>
      <c r="P13" s="114">
        <v>0</v>
      </c>
      <c r="Q13" s="114">
        <v>0</v>
      </c>
      <c r="R13" s="114">
        <v>0</v>
      </c>
      <c r="S13" s="114">
        <v>0</v>
      </c>
      <c r="T13" s="114">
        <v>1860</v>
      </c>
      <c r="U13" s="114">
        <v>0</v>
      </c>
      <c r="V13" s="114">
        <v>0</v>
      </c>
      <c r="W13" s="114">
        <v>0</v>
      </c>
      <c r="X13" s="114">
        <v>0</v>
      </c>
      <c r="Y13" s="114">
        <v>0</v>
      </c>
      <c r="Z13" s="114">
        <v>50.009399999999999</v>
      </c>
      <c r="AA13" s="114">
        <v>1182711.1968</v>
      </c>
      <c r="AB13" s="114">
        <v>0</v>
      </c>
      <c r="AC13" s="114">
        <v>0</v>
      </c>
      <c r="AD13" s="114">
        <v>0</v>
      </c>
      <c r="AE13" s="114">
        <v>0</v>
      </c>
      <c r="AF13" s="114">
        <v>0</v>
      </c>
      <c r="AG13" s="114">
        <v>0</v>
      </c>
      <c r="AH13" s="114">
        <v>0</v>
      </c>
      <c r="AI13" s="114">
        <v>0</v>
      </c>
      <c r="AJ13" s="115">
        <f t="shared" si="0"/>
        <v>96131054.98619999</v>
      </c>
      <c r="AM13" s="122"/>
    </row>
    <row r="14" spans="1:41" ht="33" customHeight="1">
      <c r="A14" s="111">
        <v>16</v>
      </c>
      <c r="B14" s="112" t="s">
        <v>722</v>
      </c>
      <c r="C14" s="116" t="s">
        <v>14927</v>
      </c>
      <c r="D14" s="114">
        <v>1873838.0499999998</v>
      </c>
      <c r="E14" s="114">
        <v>92193.62</v>
      </c>
      <c r="F14" s="114">
        <v>17714679.02</v>
      </c>
      <c r="G14" s="114">
        <v>12692204.08</v>
      </c>
      <c r="H14" s="114">
        <v>0</v>
      </c>
      <c r="I14" s="114">
        <v>7113.2000000000007</v>
      </c>
      <c r="J14" s="114">
        <v>20969921.68</v>
      </c>
      <c r="K14" s="114">
        <v>25431.660000000003</v>
      </c>
      <c r="L14" s="114">
        <v>0</v>
      </c>
      <c r="M14" s="114">
        <v>5884.4699999999993</v>
      </c>
      <c r="N14" s="114">
        <v>4513.0099999999993</v>
      </c>
      <c r="O14" s="114">
        <v>107188.77999999997</v>
      </c>
      <c r="P14" s="114">
        <v>0</v>
      </c>
      <c r="Q14" s="114">
        <v>0</v>
      </c>
      <c r="R14" s="114">
        <v>0</v>
      </c>
      <c r="S14" s="114">
        <v>0</v>
      </c>
      <c r="T14" s="114">
        <v>144895</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5">
        <f t="shared" si="0"/>
        <v>53637862.569999985</v>
      </c>
      <c r="AM14" s="122"/>
      <c r="AO14" s="46"/>
    </row>
    <row r="15" spans="1:41" ht="33" customHeight="1">
      <c r="A15" s="111">
        <v>20</v>
      </c>
      <c r="B15" s="112" t="s">
        <v>723</v>
      </c>
      <c r="C15" s="116" t="s">
        <v>14927</v>
      </c>
      <c r="D15" s="114">
        <v>3317307</v>
      </c>
      <c r="E15" s="114">
        <v>613.86</v>
      </c>
      <c r="F15" s="114">
        <v>0</v>
      </c>
      <c r="G15" s="114">
        <v>15290356.939999999</v>
      </c>
      <c r="H15" s="114">
        <v>0</v>
      </c>
      <c r="I15" s="114">
        <v>1670</v>
      </c>
      <c r="J15" s="114">
        <v>118144.98999999999</v>
      </c>
      <c r="K15" s="114">
        <v>10535.52</v>
      </c>
      <c r="L15" s="114">
        <v>0</v>
      </c>
      <c r="M15" s="114">
        <v>0</v>
      </c>
      <c r="N15" s="114">
        <v>0</v>
      </c>
      <c r="O15" s="114">
        <v>0</v>
      </c>
      <c r="P15" s="114">
        <v>0</v>
      </c>
      <c r="Q15" s="114">
        <v>0</v>
      </c>
      <c r="R15" s="114">
        <v>0</v>
      </c>
      <c r="S15" s="114">
        <v>0</v>
      </c>
      <c r="T15" s="114">
        <v>0</v>
      </c>
      <c r="U15" s="114">
        <v>0</v>
      </c>
      <c r="V15" s="114">
        <v>0</v>
      </c>
      <c r="W15" s="114">
        <v>0</v>
      </c>
      <c r="X15" s="114">
        <v>0</v>
      </c>
      <c r="Y15" s="114">
        <v>0</v>
      </c>
      <c r="Z15" s="114">
        <v>0</v>
      </c>
      <c r="AA15" s="114">
        <v>0</v>
      </c>
      <c r="AB15" s="114">
        <v>0</v>
      </c>
      <c r="AC15" s="114">
        <v>0</v>
      </c>
      <c r="AD15" s="114">
        <v>0</v>
      </c>
      <c r="AE15" s="114">
        <v>0</v>
      </c>
      <c r="AF15" s="114">
        <v>0</v>
      </c>
      <c r="AG15" s="114">
        <v>0</v>
      </c>
      <c r="AH15" s="114">
        <v>0</v>
      </c>
      <c r="AI15" s="114">
        <v>0</v>
      </c>
      <c r="AJ15" s="115">
        <f t="shared" si="0"/>
        <v>18738628.309999999</v>
      </c>
      <c r="AM15" s="122"/>
      <c r="AN15" s="46"/>
      <c r="AO15" s="46"/>
    </row>
    <row r="16" spans="1:41" ht="33" customHeight="1">
      <c r="A16" s="111">
        <v>25</v>
      </c>
      <c r="B16" s="112" t="s">
        <v>724</v>
      </c>
      <c r="C16" s="116" t="s">
        <v>14927</v>
      </c>
      <c r="D16" s="114">
        <v>0</v>
      </c>
      <c r="E16" s="114">
        <v>3828988.05</v>
      </c>
      <c r="F16" s="114">
        <v>1248705</v>
      </c>
      <c r="G16" s="114">
        <v>5573161.3199999994</v>
      </c>
      <c r="H16" s="114">
        <v>0</v>
      </c>
      <c r="I16" s="114">
        <v>1608.23</v>
      </c>
      <c r="J16" s="114">
        <v>8598649.6500000004</v>
      </c>
      <c r="K16" s="114">
        <v>18611.789999999997</v>
      </c>
      <c r="L16" s="114">
        <v>27794275.680000003</v>
      </c>
      <c r="M16" s="114">
        <v>0</v>
      </c>
      <c r="N16" s="114">
        <v>331443491.43999976</v>
      </c>
      <c r="O16" s="114">
        <v>0</v>
      </c>
      <c r="P16" s="114">
        <v>1500000</v>
      </c>
      <c r="Q16" s="114">
        <v>0</v>
      </c>
      <c r="R16" s="114">
        <v>0</v>
      </c>
      <c r="S16" s="114">
        <v>0</v>
      </c>
      <c r="T16" s="114">
        <v>461995134.63999999</v>
      </c>
      <c r="U16" s="114">
        <v>0</v>
      </c>
      <c r="V16" s="114">
        <v>0</v>
      </c>
      <c r="W16" s="114">
        <v>0</v>
      </c>
      <c r="X16" s="114">
        <v>0</v>
      </c>
      <c r="Y16" s="114">
        <v>0</v>
      </c>
      <c r="Z16" s="114">
        <v>0</v>
      </c>
      <c r="AA16" s="114">
        <v>0</v>
      </c>
      <c r="AB16" s="114">
        <v>0</v>
      </c>
      <c r="AC16" s="114">
        <v>0</v>
      </c>
      <c r="AD16" s="114">
        <v>0</v>
      </c>
      <c r="AE16" s="114">
        <v>0</v>
      </c>
      <c r="AF16" s="114">
        <v>0</v>
      </c>
      <c r="AG16" s="114">
        <v>0</v>
      </c>
      <c r="AH16" s="114">
        <v>0</v>
      </c>
      <c r="AI16" s="114">
        <v>0</v>
      </c>
      <c r="AJ16" s="115">
        <f t="shared" si="0"/>
        <v>842002625.79999971</v>
      </c>
      <c r="AM16" s="122"/>
      <c r="AN16" s="46"/>
      <c r="AO16" s="46"/>
    </row>
    <row r="17" spans="1:39" ht="33" customHeight="1">
      <c r="A17" s="111">
        <v>30</v>
      </c>
      <c r="B17" s="112" t="s">
        <v>725</v>
      </c>
      <c r="C17" s="116" t="s">
        <v>14927</v>
      </c>
      <c r="D17" s="114">
        <v>0</v>
      </c>
      <c r="E17" s="114">
        <v>3356500.5</v>
      </c>
      <c r="F17" s="114">
        <v>0</v>
      </c>
      <c r="G17" s="114">
        <v>6689.7</v>
      </c>
      <c r="H17" s="114">
        <v>0</v>
      </c>
      <c r="I17" s="114">
        <v>0</v>
      </c>
      <c r="J17" s="114">
        <v>0</v>
      </c>
      <c r="K17" s="114">
        <v>0</v>
      </c>
      <c r="L17" s="114">
        <v>0</v>
      </c>
      <c r="M17" s="114">
        <v>0</v>
      </c>
      <c r="N17" s="114">
        <v>0</v>
      </c>
      <c r="O17" s="114">
        <v>0</v>
      </c>
      <c r="P17" s="114">
        <v>601757.14</v>
      </c>
      <c r="Q17" s="114">
        <v>0</v>
      </c>
      <c r="R17" s="114">
        <v>0</v>
      </c>
      <c r="S17" s="114">
        <v>0</v>
      </c>
      <c r="T17" s="114">
        <v>0</v>
      </c>
      <c r="U17" s="114">
        <v>0</v>
      </c>
      <c r="V17" s="114">
        <v>0</v>
      </c>
      <c r="W17" s="114">
        <v>0</v>
      </c>
      <c r="X17" s="114">
        <v>0</v>
      </c>
      <c r="Y17" s="114">
        <v>0</v>
      </c>
      <c r="Z17" s="114">
        <v>0</v>
      </c>
      <c r="AA17" s="114">
        <v>0</v>
      </c>
      <c r="AB17" s="114">
        <v>0</v>
      </c>
      <c r="AC17" s="114">
        <v>0</v>
      </c>
      <c r="AD17" s="114">
        <v>0</v>
      </c>
      <c r="AE17" s="114">
        <v>0</v>
      </c>
      <c r="AF17" s="114">
        <v>0</v>
      </c>
      <c r="AG17" s="114">
        <v>0</v>
      </c>
      <c r="AH17" s="114">
        <v>0</v>
      </c>
      <c r="AI17" s="114">
        <v>0</v>
      </c>
      <c r="AJ17" s="115">
        <f t="shared" si="0"/>
        <v>3964947.3400000003</v>
      </c>
      <c r="AM17" s="122"/>
    </row>
    <row r="18" spans="1:39" ht="33" customHeight="1">
      <c r="A18" s="111">
        <v>35</v>
      </c>
      <c r="B18" s="112" t="s">
        <v>726</v>
      </c>
      <c r="C18" s="116" t="s">
        <v>14927</v>
      </c>
      <c r="D18" s="114">
        <v>0</v>
      </c>
      <c r="E18" s="114">
        <v>3564</v>
      </c>
      <c r="F18" s="114">
        <v>0</v>
      </c>
      <c r="G18" s="114">
        <v>7252722.7599999979</v>
      </c>
      <c r="H18" s="114">
        <v>0</v>
      </c>
      <c r="I18" s="114">
        <v>2906.5600000000004</v>
      </c>
      <c r="J18" s="114">
        <v>5790676.9000000004</v>
      </c>
      <c r="K18" s="114">
        <v>2167.83</v>
      </c>
      <c r="L18" s="114">
        <v>51222</v>
      </c>
      <c r="M18" s="114">
        <v>680.86</v>
      </c>
      <c r="N18" s="114">
        <v>156.32</v>
      </c>
      <c r="O18" s="114">
        <v>75.52</v>
      </c>
      <c r="P18" s="114">
        <v>467734.24</v>
      </c>
      <c r="Q18" s="114">
        <v>0</v>
      </c>
      <c r="R18" s="114">
        <v>0</v>
      </c>
      <c r="S18" s="114">
        <v>0</v>
      </c>
      <c r="T18" s="114">
        <v>3356744.6000000006</v>
      </c>
      <c r="U18" s="114">
        <v>0</v>
      </c>
      <c r="V18" s="114">
        <v>0</v>
      </c>
      <c r="W18" s="114">
        <v>0</v>
      </c>
      <c r="X18" s="114">
        <v>0</v>
      </c>
      <c r="Y18" s="114">
        <v>0</v>
      </c>
      <c r="Z18" s="114">
        <v>0</v>
      </c>
      <c r="AA18" s="114">
        <v>1780124.3810000001</v>
      </c>
      <c r="AB18" s="114">
        <v>0</v>
      </c>
      <c r="AC18" s="114">
        <v>0</v>
      </c>
      <c r="AD18" s="114">
        <v>0</v>
      </c>
      <c r="AE18" s="114">
        <v>0</v>
      </c>
      <c r="AF18" s="114">
        <v>0</v>
      </c>
      <c r="AG18" s="114">
        <v>0</v>
      </c>
      <c r="AH18" s="114">
        <v>0</v>
      </c>
      <c r="AI18" s="114">
        <v>0</v>
      </c>
      <c r="AJ18" s="115">
        <f t="shared" si="0"/>
        <v>18708775.971000001</v>
      </c>
      <c r="AM18" s="122"/>
    </row>
    <row r="19" spans="1:39" ht="33" customHeight="1">
      <c r="A19" s="111">
        <v>41</v>
      </c>
      <c r="B19" s="112" t="s">
        <v>727</v>
      </c>
      <c r="C19" s="116" t="s">
        <v>14927</v>
      </c>
      <c r="D19" s="114">
        <v>0</v>
      </c>
      <c r="E19" s="114">
        <v>0</v>
      </c>
      <c r="F19" s="114">
        <v>31382948.369999997</v>
      </c>
      <c r="G19" s="114">
        <v>5020804.1000000006</v>
      </c>
      <c r="H19" s="114">
        <v>0</v>
      </c>
      <c r="I19" s="114">
        <v>0</v>
      </c>
      <c r="J19" s="114">
        <v>2238157.44</v>
      </c>
      <c r="K19" s="114">
        <v>0</v>
      </c>
      <c r="L19" s="114">
        <v>0</v>
      </c>
      <c r="M19" s="114">
        <v>0</v>
      </c>
      <c r="N19" s="114">
        <v>0</v>
      </c>
      <c r="O19" s="114">
        <v>0</v>
      </c>
      <c r="P19" s="114">
        <v>0</v>
      </c>
      <c r="Q19" s="114">
        <v>0</v>
      </c>
      <c r="R19" s="114">
        <v>0</v>
      </c>
      <c r="S19" s="114">
        <v>0</v>
      </c>
      <c r="T19" s="114">
        <v>102911.24</v>
      </c>
      <c r="U19" s="114">
        <v>0</v>
      </c>
      <c r="V19" s="114">
        <v>0</v>
      </c>
      <c r="W19" s="114">
        <v>0</v>
      </c>
      <c r="X19" s="114">
        <v>0</v>
      </c>
      <c r="Y19" s="114">
        <v>0</v>
      </c>
      <c r="Z19" s="114">
        <v>0</v>
      </c>
      <c r="AA19" s="114">
        <v>0</v>
      </c>
      <c r="AB19" s="114">
        <v>0</v>
      </c>
      <c r="AC19" s="114">
        <v>0</v>
      </c>
      <c r="AD19" s="114">
        <v>0</v>
      </c>
      <c r="AE19" s="114">
        <v>0</v>
      </c>
      <c r="AF19" s="114">
        <v>0</v>
      </c>
      <c r="AG19" s="114">
        <v>0</v>
      </c>
      <c r="AH19" s="114">
        <v>0</v>
      </c>
      <c r="AI19" s="114">
        <v>0</v>
      </c>
      <c r="AJ19" s="115">
        <f t="shared" si="0"/>
        <v>38744821.149999999</v>
      </c>
      <c r="AM19" s="122"/>
    </row>
    <row r="20" spans="1:39" ht="33" customHeight="1">
      <c r="A20" s="111">
        <v>46</v>
      </c>
      <c r="B20" s="112" t="s">
        <v>728</v>
      </c>
      <c r="C20" s="116" t="s">
        <v>14927</v>
      </c>
      <c r="D20" s="114">
        <v>3366022.36</v>
      </c>
      <c r="E20" s="114">
        <v>3321331.8</v>
      </c>
      <c r="F20" s="114">
        <v>32027472.610000003</v>
      </c>
      <c r="G20" s="114">
        <v>5323155.290000001</v>
      </c>
      <c r="H20" s="114">
        <v>0</v>
      </c>
      <c r="I20" s="114">
        <v>59239.040000000008</v>
      </c>
      <c r="J20" s="114">
        <v>19704223.340000004</v>
      </c>
      <c r="K20" s="114">
        <v>61399.489999999983</v>
      </c>
      <c r="L20" s="114">
        <v>0</v>
      </c>
      <c r="M20" s="114">
        <v>0.03</v>
      </c>
      <c r="N20" s="114">
        <v>36935.999999999993</v>
      </c>
      <c r="O20" s="114">
        <v>87505.11</v>
      </c>
      <c r="P20" s="114">
        <v>210036</v>
      </c>
      <c r="Q20" s="114">
        <v>0</v>
      </c>
      <c r="R20" s="114">
        <v>0</v>
      </c>
      <c r="S20" s="114">
        <v>0</v>
      </c>
      <c r="T20" s="114">
        <v>0</v>
      </c>
      <c r="U20" s="114">
        <v>0</v>
      </c>
      <c r="V20" s="114">
        <v>0</v>
      </c>
      <c r="W20" s="114">
        <v>0</v>
      </c>
      <c r="X20" s="114">
        <v>3107.58</v>
      </c>
      <c r="Y20" s="114">
        <v>0</v>
      </c>
      <c r="Z20" s="114">
        <v>0</v>
      </c>
      <c r="AA20" s="114">
        <v>0</v>
      </c>
      <c r="AB20" s="114">
        <v>0</v>
      </c>
      <c r="AC20" s="114">
        <v>0</v>
      </c>
      <c r="AD20" s="114">
        <v>0</v>
      </c>
      <c r="AE20" s="114">
        <v>0</v>
      </c>
      <c r="AF20" s="114">
        <v>0</v>
      </c>
      <c r="AG20" s="114">
        <v>0</v>
      </c>
      <c r="AH20" s="114">
        <v>0</v>
      </c>
      <c r="AI20" s="114">
        <v>0</v>
      </c>
      <c r="AJ20" s="115">
        <f t="shared" si="0"/>
        <v>64200428.650000006</v>
      </c>
      <c r="AM20" s="122"/>
    </row>
    <row r="21" spans="1:39" ht="33" customHeight="1">
      <c r="A21" s="111">
        <v>47</v>
      </c>
      <c r="B21" s="112" t="s">
        <v>729</v>
      </c>
      <c r="C21" s="116" t="s">
        <v>14927</v>
      </c>
      <c r="D21" s="114">
        <v>152251.60999999999</v>
      </c>
      <c r="E21" s="114">
        <v>0</v>
      </c>
      <c r="F21" s="114">
        <v>3986652.17</v>
      </c>
      <c r="G21" s="114">
        <v>2485165.1</v>
      </c>
      <c r="H21" s="114">
        <v>0</v>
      </c>
      <c r="I21" s="114">
        <v>1152.02</v>
      </c>
      <c r="J21" s="114">
        <v>3023717.39</v>
      </c>
      <c r="K21" s="114">
        <v>1765.55</v>
      </c>
      <c r="L21" s="114">
        <v>0</v>
      </c>
      <c r="M21" s="114">
        <v>0</v>
      </c>
      <c r="N21" s="114">
        <v>0</v>
      </c>
      <c r="O21" s="114">
        <v>0</v>
      </c>
      <c r="P21" s="114">
        <v>415909</v>
      </c>
      <c r="Q21" s="114">
        <v>0</v>
      </c>
      <c r="R21" s="114">
        <v>0</v>
      </c>
      <c r="S21" s="114">
        <v>0</v>
      </c>
      <c r="T21" s="114">
        <v>0</v>
      </c>
      <c r="U21" s="114">
        <v>0</v>
      </c>
      <c r="V21" s="114">
        <v>0</v>
      </c>
      <c r="W21" s="114">
        <v>0</v>
      </c>
      <c r="X21" s="114">
        <v>0</v>
      </c>
      <c r="Y21" s="114">
        <v>0</v>
      </c>
      <c r="Z21" s="114">
        <v>300.0564</v>
      </c>
      <c r="AA21" s="114">
        <v>32701523.685600005</v>
      </c>
      <c r="AB21" s="114">
        <v>0</v>
      </c>
      <c r="AC21" s="114">
        <v>0</v>
      </c>
      <c r="AD21" s="114">
        <v>0</v>
      </c>
      <c r="AE21" s="114">
        <v>0</v>
      </c>
      <c r="AF21" s="114">
        <v>0</v>
      </c>
      <c r="AG21" s="114">
        <v>0</v>
      </c>
      <c r="AH21" s="114">
        <v>0</v>
      </c>
      <c r="AI21" s="114">
        <v>0</v>
      </c>
      <c r="AJ21" s="115">
        <f t="shared" si="0"/>
        <v>42768436.582000002</v>
      </c>
      <c r="AM21" s="122"/>
    </row>
    <row r="22" spans="1:39" ht="33" customHeight="1">
      <c r="A22" s="111">
        <v>48</v>
      </c>
      <c r="B22" s="112" t="s">
        <v>730</v>
      </c>
      <c r="C22" s="116" t="s">
        <v>14927</v>
      </c>
      <c r="D22" s="114">
        <v>0</v>
      </c>
      <c r="E22" s="114">
        <v>0</v>
      </c>
      <c r="F22" s="114">
        <v>164205</v>
      </c>
      <c r="G22" s="114">
        <v>77798.89</v>
      </c>
      <c r="H22" s="114">
        <v>0</v>
      </c>
      <c r="I22" s="114">
        <v>292.5</v>
      </c>
      <c r="J22" s="114">
        <v>321.45</v>
      </c>
      <c r="K22" s="114">
        <v>27980</v>
      </c>
      <c r="L22" s="114">
        <v>0</v>
      </c>
      <c r="M22" s="114">
        <v>0</v>
      </c>
      <c r="N22" s="114">
        <v>0</v>
      </c>
      <c r="O22" s="114">
        <v>0</v>
      </c>
      <c r="P22" s="114">
        <v>0</v>
      </c>
      <c r="Q22" s="114">
        <v>0</v>
      </c>
      <c r="R22" s="114">
        <v>0</v>
      </c>
      <c r="S22" s="114">
        <v>0</v>
      </c>
      <c r="T22" s="114">
        <v>0</v>
      </c>
      <c r="U22" s="114">
        <v>0</v>
      </c>
      <c r="V22" s="114">
        <v>0</v>
      </c>
      <c r="W22" s="114">
        <v>0</v>
      </c>
      <c r="X22" s="114">
        <v>0</v>
      </c>
      <c r="Y22" s="114">
        <v>0</v>
      </c>
      <c r="Z22" s="114">
        <v>0</v>
      </c>
      <c r="AA22" s="114">
        <v>0</v>
      </c>
      <c r="AB22" s="114">
        <v>0</v>
      </c>
      <c r="AC22" s="114">
        <v>0</v>
      </c>
      <c r="AD22" s="114">
        <v>0</v>
      </c>
      <c r="AE22" s="114">
        <v>0</v>
      </c>
      <c r="AF22" s="114">
        <v>0</v>
      </c>
      <c r="AG22" s="114">
        <v>0</v>
      </c>
      <c r="AH22" s="114">
        <v>0</v>
      </c>
      <c r="AI22" s="114">
        <v>0</v>
      </c>
      <c r="AJ22" s="115">
        <f t="shared" si="0"/>
        <v>270597.84000000003</v>
      </c>
      <c r="AM22" s="122"/>
    </row>
    <row r="23" spans="1:39" ht="33" customHeight="1">
      <c r="A23" s="111">
        <v>50</v>
      </c>
      <c r="B23" s="112" t="s">
        <v>731</v>
      </c>
      <c r="C23" s="116" t="s">
        <v>14927</v>
      </c>
      <c r="D23" s="114">
        <v>0</v>
      </c>
      <c r="E23" s="114">
        <v>0</v>
      </c>
      <c r="F23" s="114">
        <v>0</v>
      </c>
      <c r="G23" s="114">
        <v>21218.29</v>
      </c>
      <c r="H23" s="114">
        <v>0</v>
      </c>
      <c r="I23" s="114">
        <v>0</v>
      </c>
      <c r="J23" s="114">
        <v>0</v>
      </c>
      <c r="K23" s="114">
        <v>0</v>
      </c>
      <c r="L23" s="114">
        <v>0</v>
      </c>
      <c r="M23" s="114">
        <v>0</v>
      </c>
      <c r="N23" s="114">
        <v>0</v>
      </c>
      <c r="O23" s="114">
        <v>0</v>
      </c>
      <c r="P23" s="114">
        <v>0</v>
      </c>
      <c r="Q23" s="114">
        <v>0</v>
      </c>
      <c r="R23" s="114">
        <v>0</v>
      </c>
      <c r="S23" s="114">
        <v>0</v>
      </c>
      <c r="T23" s="114">
        <v>0</v>
      </c>
      <c r="U23" s="114">
        <v>0</v>
      </c>
      <c r="V23" s="114">
        <v>0</v>
      </c>
      <c r="W23" s="114">
        <v>0</v>
      </c>
      <c r="X23" s="114">
        <v>0</v>
      </c>
      <c r="Y23" s="114">
        <v>0</v>
      </c>
      <c r="Z23" s="114">
        <v>0</v>
      </c>
      <c r="AA23" s="114">
        <v>0</v>
      </c>
      <c r="AB23" s="114">
        <v>0</v>
      </c>
      <c r="AC23" s="114">
        <v>0</v>
      </c>
      <c r="AD23" s="114">
        <v>0</v>
      </c>
      <c r="AE23" s="114">
        <v>0</v>
      </c>
      <c r="AF23" s="114">
        <v>0</v>
      </c>
      <c r="AG23" s="114">
        <v>0</v>
      </c>
      <c r="AH23" s="114">
        <v>0</v>
      </c>
      <c r="AI23" s="114">
        <v>0</v>
      </c>
      <c r="AJ23" s="115">
        <f t="shared" si="0"/>
        <v>21218.29</v>
      </c>
      <c r="AM23" s="122"/>
    </row>
    <row r="24" spans="1:39" ht="33" customHeight="1">
      <c r="A24" s="111">
        <v>51</v>
      </c>
      <c r="B24" s="112" t="s">
        <v>732</v>
      </c>
      <c r="C24" s="116" t="s">
        <v>14927</v>
      </c>
      <c r="D24" s="114">
        <v>0</v>
      </c>
      <c r="E24" s="114">
        <v>0</v>
      </c>
      <c r="F24" s="114">
        <v>0</v>
      </c>
      <c r="G24" s="114">
        <v>21065.759999999998</v>
      </c>
      <c r="H24" s="114">
        <v>0</v>
      </c>
      <c r="I24" s="114">
        <v>50</v>
      </c>
      <c r="J24" s="114">
        <v>1813351.6500000001</v>
      </c>
      <c r="K24" s="114">
        <v>0</v>
      </c>
      <c r="L24" s="114">
        <v>0</v>
      </c>
      <c r="M24" s="114">
        <v>0</v>
      </c>
      <c r="N24" s="114">
        <v>0</v>
      </c>
      <c r="O24" s="114">
        <v>0</v>
      </c>
      <c r="P24" s="114">
        <v>0</v>
      </c>
      <c r="Q24" s="114">
        <v>0</v>
      </c>
      <c r="R24" s="114">
        <v>0</v>
      </c>
      <c r="S24" s="114">
        <v>0</v>
      </c>
      <c r="T24" s="114">
        <v>0</v>
      </c>
      <c r="U24" s="114">
        <v>0</v>
      </c>
      <c r="V24" s="114">
        <v>0</v>
      </c>
      <c r="W24" s="114">
        <v>0</v>
      </c>
      <c r="X24" s="114">
        <v>0</v>
      </c>
      <c r="Y24" s="114">
        <v>0</v>
      </c>
      <c r="Z24" s="114">
        <v>0</v>
      </c>
      <c r="AA24" s="114">
        <v>0</v>
      </c>
      <c r="AB24" s="114">
        <v>0</v>
      </c>
      <c r="AC24" s="114">
        <v>0</v>
      </c>
      <c r="AD24" s="114">
        <v>0</v>
      </c>
      <c r="AE24" s="114">
        <v>0</v>
      </c>
      <c r="AF24" s="114">
        <v>0</v>
      </c>
      <c r="AG24" s="114">
        <v>0</v>
      </c>
      <c r="AH24" s="114">
        <v>0</v>
      </c>
      <c r="AI24" s="114">
        <v>0</v>
      </c>
      <c r="AJ24" s="115">
        <f t="shared" si="0"/>
        <v>1834467.4100000001</v>
      </c>
      <c r="AM24" s="122"/>
    </row>
    <row r="25" spans="1:39" ht="33" customHeight="1">
      <c r="A25" s="111">
        <v>52</v>
      </c>
      <c r="B25" s="112" t="s">
        <v>733</v>
      </c>
      <c r="C25" s="116" t="s">
        <v>14927</v>
      </c>
      <c r="D25" s="114">
        <v>39606.92</v>
      </c>
      <c r="E25" s="114">
        <v>0</v>
      </c>
      <c r="F25" s="114">
        <v>367467.59</v>
      </c>
      <c r="G25" s="114">
        <v>126646.82</v>
      </c>
      <c r="H25" s="114">
        <v>0</v>
      </c>
      <c r="I25" s="114">
        <v>4150.630000000001</v>
      </c>
      <c r="J25" s="114">
        <v>411438.18</v>
      </c>
      <c r="K25" s="114">
        <v>1773.42</v>
      </c>
      <c r="L25" s="114">
        <v>0</v>
      </c>
      <c r="M25" s="114">
        <v>0</v>
      </c>
      <c r="N25" s="114">
        <v>643.91999999999996</v>
      </c>
      <c r="O25" s="114">
        <v>0</v>
      </c>
      <c r="P25" s="114">
        <v>0</v>
      </c>
      <c r="Q25" s="114">
        <v>0</v>
      </c>
      <c r="R25" s="114">
        <v>0</v>
      </c>
      <c r="S25" s="114">
        <v>0</v>
      </c>
      <c r="T25" s="114">
        <v>0</v>
      </c>
      <c r="U25" s="114">
        <v>0</v>
      </c>
      <c r="V25" s="114">
        <v>0</v>
      </c>
      <c r="W25" s="114">
        <v>0</v>
      </c>
      <c r="X25" s="114">
        <v>0</v>
      </c>
      <c r="Y25" s="114">
        <v>0</v>
      </c>
      <c r="Z25" s="114">
        <v>0</v>
      </c>
      <c r="AA25" s="114">
        <v>0</v>
      </c>
      <c r="AB25" s="114">
        <v>2375.9610000000002</v>
      </c>
      <c r="AC25" s="114">
        <v>0</v>
      </c>
      <c r="AD25" s="114">
        <v>0</v>
      </c>
      <c r="AE25" s="114">
        <v>0</v>
      </c>
      <c r="AF25" s="114">
        <v>0</v>
      </c>
      <c r="AG25" s="114">
        <v>0</v>
      </c>
      <c r="AH25" s="114">
        <v>0</v>
      </c>
      <c r="AI25" s="114">
        <v>0</v>
      </c>
      <c r="AJ25" s="115">
        <f t="shared" si="0"/>
        <v>954103.44100000022</v>
      </c>
      <c r="AM25" s="122"/>
    </row>
    <row r="26" spans="1:39" ht="33" customHeight="1">
      <c r="A26" s="111">
        <v>66</v>
      </c>
      <c r="B26" s="112" t="s">
        <v>734</v>
      </c>
      <c r="C26" s="116" t="s">
        <v>14927</v>
      </c>
      <c r="D26" s="114">
        <v>1012422</v>
      </c>
      <c r="E26" s="114">
        <v>45435.99</v>
      </c>
      <c r="F26" s="114">
        <v>115368.9</v>
      </c>
      <c r="G26" s="114">
        <v>445553.74000000005</v>
      </c>
      <c r="H26" s="114">
        <v>0</v>
      </c>
      <c r="I26" s="114">
        <v>0</v>
      </c>
      <c r="J26" s="114">
        <v>451.61</v>
      </c>
      <c r="K26" s="114">
        <v>0</v>
      </c>
      <c r="L26" s="114">
        <v>0</v>
      </c>
      <c r="M26" s="114">
        <v>0</v>
      </c>
      <c r="N26" s="114">
        <v>940</v>
      </c>
      <c r="O26" s="114">
        <v>0</v>
      </c>
      <c r="P26" s="114">
        <v>7891.1900000000005</v>
      </c>
      <c r="Q26" s="114">
        <v>0</v>
      </c>
      <c r="R26" s="114">
        <v>0</v>
      </c>
      <c r="S26" s="114">
        <v>0</v>
      </c>
      <c r="T26" s="114">
        <v>0</v>
      </c>
      <c r="U26" s="114">
        <v>0</v>
      </c>
      <c r="V26" s="114">
        <v>0</v>
      </c>
      <c r="W26" s="114">
        <v>0</v>
      </c>
      <c r="X26" s="114">
        <v>50.009399999999999</v>
      </c>
      <c r="Y26" s="114">
        <v>0</v>
      </c>
      <c r="Z26" s="114">
        <v>200.0376</v>
      </c>
      <c r="AA26" s="114">
        <v>12735416.510600001</v>
      </c>
      <c r="AB26" s="114">
        <v>0</v>
      </c>
      <c r="AC26" s="114">
        <v>0</v>
      </c>
      <c r="AD26" s="114">
        <v>0</v>
      </c>
      <c r="AE26" s="114">
        <v>0</v>
      </c>
      <c r="AF26" s="114">
        <v>0</v>
      </c>
      <c r="AG26" s="114">
        <v>0</v>
      </c>
      <c r="AH26" s="114">
        <v>0</v>
      </c>
      <c r="AI26" s="114">
        <v>0</v>
      </c>
      <c r="AJ26" s="115">
        <f t="shared" si="0"/>
        <v>14363729.987600001</v>
      </c>
      <c r="AM26" s="122"/>
    </row>
    <row r="27" spans="1:39" ht="33" customHeight="1">
      <c r="A27" s="111">
        <v>70</v>
      </c>
      <c r="B27" s="112" t="s">
        <v>735</v>
      </c>
      <c r="C27" s="116" t="s">
        <v>14927</v>
      </c>
      <c r="D27" s="114">
        <v>0</v>
      </c>
      <c r="E27" s="114">
        <v>0</v>
      </c>
      <c r="F27" s="114">
        <v>2329685.5300000003</v>
      </c>
      <c r="G27" s="114">
        <v>91324.59</v>
      </c>
      <c r="H27" s="114">
        <v>0</v>
      </c>
      <c r="I27" s="114">
        <v>250</v>
      </c>
      <c r="J27" s="114">
        <v>34547</v>
      </c>
      <c r="K27" s="114">
        <v>1149.8399999999999</v>
      </c>
      <c r="L27" s="114">
        <v>0</v>
      </c>
      <c r="M27" s="114">
        <v>0</v>
      </c>
      <c r="N27" s="114">
        <v>2616.61</v>
      </c>
      <c r="O27" s="114">
        <v>0</v>
      </c>
      <c r="P27" s="114">
        <v>0</v>
      </c>
      <c r="Q27" s="114">
        <v>0</v>
      </c>
      <c r="R27" s="114">
        <v>0</v>
      </c>
      <c r="S27" s="114">
        <v>0</v>
      </c>
      <c r="T27" s="114">
        <v>83458.86</v>
      </c>
      <c r="U27" s="114">
        <v>0</v>
      </c>
      <c r="V27" s="114">
        <v>0</v>
      </c>
      <c r="W27" s="114">
        <v>0</v>
      </c>
      <c r="X27" s="114">
        <v>0</v>
      </c>
      <c r="Y27" s="114">
        <v>0</v>
      </c>
      <c r="Z27" s="114">
        <v>100.0188</v>
      </c>
      <c r="AA27" s="114">
        <v>16114140</v>
      </c>
      <c r="AB27" s="114">
        <v>0</v>
      </c>
      <c r="AC27" s="114">
        <v>0</v>
      </c>
      <c r="AD27" s="114">
        <v>0</v>
      </c>
      <c r="AE27" s="114">
        <v>0</v>
      </c>
      <c r="AF27" s="114">
        <v>0</v>
      </c>
      <c r="AG27" s="114">
        <v>0</v>
      </c>
      <c r="AH27" s="114">
        <v>0</v>
      </c>
      <c r="AI27" s="114">
        <v>0</v>
      </c>
      <c r="AJ27" s="115">
        <f t="shared" si="0"/>
        <v>18657272.448800001</v>
      </c>
      <c r="AM27" s="122"/>
    </row>
    <row r="28" spans="1:39" ht="33" customHeight="1">
      <c r="A28" s="111">
        <v>76</v>
      </c>
      <c r="B28" s="112" t="s">
        <v>736</v>
      </c>
      <c r="C28" s="116" t="s">
        <v>14927</v>
      </c>
      <c r="D28" s="114">
        <v>0</v>
      </c>
      <c r="E28" s="114">
        <v>0</v>
      </c>
      <c r="F28" s="114">
        <v>0</v>
      </c>
      <c r="G28" s="114">
        <v>0</v>
      </c>
      <c r="H28" s="114">
        <v>0</v>
      </c>
      <c r="I28" s="114">
        <v>0</v>
      </c>
      <c r="J28" s="114">
        <v>9016681.870000001</v>
      </c>
      <c r="K28" s="114">
        <v>0</v>
      </c>
      <c r="L28" s="114">
        <v>0</v>
      </c>
      <c r="M28" s="114">
        <v>0</v>
      </c>
      <c r="N28" s="114">
        <v>0</v>
      </c>
      <c r="O28" s="114">
        <v>0</v>
      </c>
      <c r="P28" s="114">
        <v>20000</v>
      </c>
      <c r="Q28" s="114">
        <v>0</v>
      </c>
      <c r="R28" s="114">
        <v>0</v>
      </c>
      <c r="S28" s="114">
        <v>0</v>
      </c>
      <c r="T28" s="114">
        <v>0</v>
      </c>
      <c r="U28" s="114">
        <v>0</v>
      </c>
      <c r="V28" s="114">
        <v>0</v>
      </c>
      <c r="W28" s="114">
        <v>0</v>
      </c>
      <c r="X28" s="114">
        <v>0</v>
      </c>
      <c r="Y28" s="114">
        <v>0</v>
      </c>
      <c r="Z28" s="114">
        <v>0</v>
      </c>
      <c r="AA28" s="114">
        <v>968332.0122</v>
      </c>
      <c r="AB28" s="114">
        <v>0</v>
      </c>
      <c r="AC28" s="114">
        <v>0</v>
      </c>
      <c r="AD28" s="114">
        <v>0</v>
      </c>
      <c r="AE28" s="114">
        <v>0</v>
      </c>
      <c r="AF28" s="114">
        <v>0</v>
      </c>
      <c r="AG28" s="114">
        <v>0</v>
      </c>
      <c r="AH28" s="114">
        <v>0</v>
      </c>
      <c r="AI28" s="114">
        <v>0</v>
      </c>
      <c r="AJ28" s="115">
        <f t="shared" si="0"/>
        <v>10005013.882200001</v>
      </c>
      <c r="AM28" s="122"/>
    </row>
    <row r="29" spans="1:39" ht="33" customHeight="1">
      <c r="A29" s="111">
        <v>78</v>
      </c>
      <c r="B29" s="112" t="s">
        <v>737</v>
      </c>
      <c r="C29" s="116" t="s">
        <v>14927</v>
      </c>
      <c r="D29" s="114">
        <v>0</v>
      </c>
      <c r="E29" s="114">
        <v>0</v>
      </c>
      <c r="F29" s="114">
        <v>897787.63</v>
      </c>
      <c r="G29" s="114">
        <v>33467.319999999992</v>
      </c>
      <c r="H29" s="114">
        <v>0</v>
      </c>
      <c r="I29" s="114">
        <v>8485.98</v>
      </c>
      <c r="J29" s="114">
        <v>3403.05</v>
      </c>
      <c r="K29" s="114">
        <v>375.64</v>
      </c>
      <c r="L29" s="114">
        <v>0</v>
      </c>
      <c r="M29" s="114">
        <v>0</v>
      </c>
      <c r="N29" s="114">
        <v>0</v>
      </c>
      <c r="O29" s="114">
        <v>0</v>
      </c>
      <c r="P29" s="114">
        <v>816724</v>
      </c>
      <c r="Q29" s="114">
        <v>0</v>
      </c>
      <c r="R29" s="114">
        <v>0</v>
      </c>
      <c r="S29" s="114">
        <v>0</v>
      </c>
      <c r="T29" s="114">
        <v>0</v>
      </c>
      <c r="U29" s="114">
        <v>0</v>
      </c>
      <c r="V29" s="114">
        <v>0</v>
      </c>
      <c r="W29" s="114">
        <v>0</v>
      </c>
      <c r="X29" s="114">
        <v>0</v>
      </c>
      <c r="Y29" s="114">
        <v>0</v>
      </c>
      <c r="Z29" s="114">
        <v>100.0188</v>
      </c>
      <c r="AA29" s="114">
        <v>3841600</v>
      </c>
      <c r="AB29" s="114">
        <v>0</v>
      </c>
      <c r="AC29" s="114">
        <v>0</v>
      </c>
      <c r="AD29" s="114">
        <v>0</v>
      </c>
      <c r="AE29" s="114">
        <v>0</v>
      </c>
      <c r="AF29" s="114">
        <v>0</v>
      </c>
      <c r="AG29" s="114">
        <v>0</v>
      </c>
      <c r="AH29" s="114">
        <v>0</v>
      </c>
      <c r="AI29" s="114">
        <v>0</v>
      </c>
      <c r="AJ29" s="115">
        <f t="shared" si="0"/>
        <v>5601943.6387999998</v>
      </c>
      <c r="AM29" s="122"/>
    </row>
    <row r="30" spans="1:39" ht="33" customHeight="1">
      <c r="A30" s="111">
        <v>80</v>
      </c>
      <c r="B30" s="112" t="s">
        <v>738</v>
      </c>
      <c r="C30" s="116" t="s">
        <v>14927</v>
      </c>
      <c r="D30" s="114">
        <v>0</v>
      </c>
      <c r="E30" s="114">
        <v>0</v>
      </c>
      <c r="F30" s="114">
        <v>0</v>
      </c>
      <c r="G30" s="114">
        <v>0</v>
      </c>
      <c r="H30" s="114">
        <v>0</v>
      </c>
      <c r="I30" s="114">
        <v>0</v>
      </c>
      <c r="J30" s="114">
        <v>0</v>
      </c>
      <c r="K30" s="114">
        <v>0</v>
      </c>
      <c r="L30" s="114">
        <v>0</v>
      </c>
      <c r="M30" s="114">
        <v>0</v>
      </c>
      <c r="N30" s="114">
        <v>0</v>
      </c>
      <c r="O30" s="114">
        <v>0</v>
      </c>
      <c r="P30" s="114">
        <v>0</v>
      </c>
      <c r="Q30" s="114">
        <v>0</v>
      </c>
      <c r="R30" s="114">
        <v>0</v>
      </c>
      <c r="S30" s="114">
        <v>0</v>
      </c>
      <c r="T30" s="114">
        <v>0</v>
      </c>
      <c r="U30" s="114">
        <v>0</v>
      </c>
      <c r="V30" s="114">
        <v>0</v>
      </c>
      <c r="W30" s="114">
        <v>0</v>
      </c>
      <c r="X30" s="114">
        <v>0</v>
      </c>
      <c r="Y30" s="114">
        <v>0</v>
      </c>
      <c r="Z30" s="114">
        <v>0</v>
      </c>
      <c r="AA30" s="114">
        <v>0</v>
      </c>
      <c r="AB30" s="114">
        <v>0</v>
      </c>
      <c r="AC30" s="114">
        <v>0</v>
      </c>
      <c r="AD30" s="114">
        <v>0</v>
      </c>
      <c r="AE30" s="114">
        <v>0</v>
      </c>
      <c r="AF30" s="114">
        <v>0</v>
      </c>
      <c r="AG30" s="114">
        <v>0</v>
      </c>
      <c r="AH30" s="114">
        <v>0</v>
      </c>
      <c r="AI30" s="114">
        <v>0</v>
      </c>
      <c r="AJ30" s="115">
        <f t="shared" si="0"/>
        <v>0</v>
      </c>
      <c r="AM30" s="122"/>
    </row>
    <row r="31" spans="1:39" ht="33" customHeight="1">
      <c r="A31" s="111">
        <v>81</v>
      </c>
      <c r="B31" s="112" t="s">
        <v>739</v>
      </c>
      <c r="C31" s="116" t="s">
        <v>14927</v>
      </c>
      <c r="D31" s="114">
        <v>0</v>
      </c>
      <c r="E31" s="114">
        <v>307922</v>
      </c>
      <c r="F31" s="114">
        <v>430498503.58999997</v>
      </c>
      <c r="G31" s="114">
        <v>16583886.440000001</v>
      </c>
      <c r="H31" s="114">
        <v>0</v>
      </c>
      <c r="I31" s="114">
        <v>0</v>
      </c>
      <c r="J31" s="114">
        <v>443128393.39999998</v>
      </c>
      <c r="K31" s="114">
        <v>0</v>
      </c>
      <c r="L31" s="114">
        <v>0</v>
      </c>
      <c r="M31" s="114">
        <v>0</v>
      </c>
      <c r="N31" s="114">
        <v>1662.76</v>
      </c>
      <c r="O31" s="114">
        <v>0</v>
      </c>
      <c r="P31" s="114">
        <v>0</v>
      </c>
      <c r="Q31" s="114">
        <v>0</v>
      </c>
      <c r="R31" s="114">
        <v>0</v>
      </c>
      <c r="S31" s="114">
        <v>0</v>
      </c>
      <c r="T31" s="114">
        <v>1586.88</v>
      </c>
      <c r="U31" s="114">
        <v>0</v>
      </c>
      <c r="V31" s="114">
        <v>0</v>
      </c>
      <c r="W31" s="114">
        <v>0</v>
      </c>
      <c r="X31" s="114">
        <v>0</v>
      </c>
      <c r="Y31" s="114">
        <v>0</v>
      </c>
      <c r="Z31" s="114">
        <v>200.0376</v>
      </c>
      <c r="AA31" s="114">
        <v>20801751.215</v>
      </c>
      <c r="AB31" s="114">
        <v>0</v>
      </c>
      <c r="AC31" s="114">
        <v>0</v>
      </c>
      <c r="AD31" s="114">
        <v>0</v>
      </c>
      <c r="AE31" s="114">
        <v>0</v>
      </c>
      <c r="AF31" s="114">
        <v>0</v>
      </c>
      <c r="AG31" s="114">
        <v>0</v>
      </c>
      <c r="AH31" s="114">
        <v>0</v>
      </c>
      <c r="AI31" s="114">
        <v>0</v>
      </c>
      <c r="AJ31" s="115">
        <f t="shared" si="0"/>
        <v>911323906.32260001</v>
      </c>
      <c r="AM31" s="122"/>
    </row>
    <row r="32" spans="1:39" ht="33" customHeight="1">
      <c r="A32" s="111">
        <v>86</v>
      </c>
      <c r="B32" s="112" t="s">
        <v>740</v>
      </c>
      <c r="C32" s="116" t="s">
        <v>14927</v>
      </c>
      <c r="D32" s="114">
        <v>9930219.620000001</v>
      </c>
      <c r="E32" s="114">
        <v>13891567.050000001</v>
      </c>
      <c r="F32" s="114">
        <v>9547.4500000000007</v>
      </c>
      <c r="G32" s="114">
        <v>1711015.1800000002</v>
      </c>
      <c r="H32" s="114">
        <v>0</v>
      </c>
      <c r="I32" s="114">
        <v>50</v>
      </c>
      <c r="J32" s="114">
        <v>22395293.610000003</v>
      </c>
      <c r="K32" s="114">
        <v>0</v>
      </c>
      <c r="L32" s="114">
        <v>0</v>
      </c>
      <c r="M32" s="114">
        <v>0</v>
      </c>
      <c r="N32" s="114">
        <v>0</v>
      </c>
      <c r="O32" s="114">
        <v>0</v>
      </c>
      <c r="P32" s="114">
        <v>0</v>
      </c>
      <c r="Q32" s="114">
        <v>0</v>
      </c>
      <c r="R32" s="114">
        <v>0</v>
      </c>
      <c r="S32" s="114">
        <v>0</v>
      </c>
      <c r="T32" s="114">
        <v>0</v>
      </c>
      <c r="U32" s="114">
        <v>0</v>
      </c>
      <c r="V32" s="114">
        <v>0</v>
      </c>
      <c r="W32" s="114">
        <v>0</v>
      </c>
      <c r="X32" s="114">
        <v>50.009399999999999</v>
      </c>
      <c r="Y32" s="114">
        <v>0</v>
      </c>
      <c r="Z32" s="114">
        <v>1100.2068000000002</v>
      </c>
      <c r="AA32" s="114">
        <v>334017319.46100003</v>
      </c>
      <c r="AB32" s="114">
        <v>0</v>
      </c>
      <c r="AC32" s="114">
        <v>0</v>
      </c>
      <c r="AD32" s="114">
        <v>0</v>
      </c>
      <c r="AE32" s="114">
        <v>0</v>
      </c>
      <c r="AF32" s="114">
        <v>0</v>
      </c>
      <c r="AG32" s="114">
        <v>0</v>
      </c>
      <c r="AH32" s="114">
        <v>0</v>
      </c>
      <c r="AI32" s="114">
        <v>0</v>
      </c>
      <c r="AJ32" s="115">
        <f t="shared" si="0"/>
        <v>381956162.58720005</v>
      </c>
      <c r="AM32" s="122"/>
    </row>
    <row r="33" spans="1:39" ht="33" customHeight="1">
      <c r="A33" s="111">
        <v>87</v>
      </c>
      <c r="B33" s="112" t="s">
        <v>741</v>
      </c>
      <c r="C33" s="116" t="s">
        <v>14927</v>
      </c>
      <c r="D33" s="114">
        <v>0</v>
      </c>
      <c r="E33" s="114">
        <v>0</v>
      </c>
      <c r="F33" s="114">
        <v>3150</v>
      </c>
      <c r="G33" s="114">
        <v>187058.79000000004</v>
      </c>
      <c r="H33" s="114">
        <v>0</v>
      </c>
      <c r="I33" s="114">
        <v>0</v>
      </c>
      <c r="J33" s="114">
        <v>153548.06</v>
      </c>
      <c r="K33" s="114">
        <v>0</v>
      </c>
      <c r="L33" s="114">
        <v>0</v>
      </c>
      <c r="M33" s="114">
        <v>0</v>
      </c>
      <c r="N33" s="114">
        <v>0</v>
      </c>
      <c r="O33" s="114">
        <v>0</v>
      </c>
      <c r="P33" s="114">
        <v>0</v>
      </c>
      <c r="Q33" s="114">
        <v>0</v>
      </c>
      <c r="R33" s="114">
        <v>0</v>
      </c>
      <c r="S33" s="114">
        <v>0</v>
      </c>
      <c r="T33" s="114">
        <v>0</v>
      </c>
      <c r="U33" s="114">
        <v>0</v>
      </c>
      <c r="V33" s="114">
        <v>0</v>
      </c>
      <c r="W33" s="114">
        <v>0</v>
      </c>
      <c r="X33" s="114">
        <v>0</v>
      </c>
      <c r="Y33" s="114">
        <v>0</v>
      </c>
      <c r="Z33" s="114">
        <v>0</v>
      </c>
      <c r="AA33" s="114">
        <v>0</v>
      </c>
      <c r="AB33" s="114">
        <v>0</v>
      </c>
      <c r="AC33" s="114">
        <v>0</v>
      </c>
      <c r="AD33" s="114">
        <v>0</v>
      </c>
      <c r="AE33" s="114">
        <v>0</v>
      </c>
      <c r="AF33" s="114">
        <v>0</v>
      </c>
      <c r="AG33" s="114">
        <v>0</v>
      </c>
      <c r="AH33" s="114">
        <v>0</v>
      </c>
      <c r="AI33" s="114">
        <v>0</v>
      </c>
      <c r="AJ33" s="115">
        <f t="shared" si="0"/>
        <v>343756.85000000003</v>
      </c>
      <c r="AM33" s="122"/>
    </row>
    <row r="34" spans="1:39" ht="33" customHeight="1">
      <c r="A34" s="111">
        <v>95</v>
      </c>
      <c r="B34" s="112" t="s">
        <v>742</v>
      </c>
      <c r="C34" s="116" t="s">
        <v>14927</v>
      </c>
      <c r="D34" s="114">
        <v>0</v>
      </c>
      <c r="E34" s="114">
        <v>0</v>
      </c>
      <c r="F34" s="114">
        <v>0</v>
      </c>
      <c r="G34" s="114">
        <v>0</v>
      </c>
      <c r="H34" s="114">
        <v>0</v>
      </c>
      <c r="I34" s="114">
        <v>0</v>
      </c>
      <c r="J34" s="114">
        <v>0</v>
      </c>
      <c r="K34" s="114">
        <v>0</v>
      </c>
      <c r="L34" s="114">
        <v>0</v>
      </c>
      <c r="M34" s="114">
        <v>0</v>
      </c>
      <c r="N34" s="114">
        <v>0</v>
      </c>
      <c r="O34" s="114">
        <v>0</v>
      </c>
      <c r="P34" s="114">
        <v>0</v>
      </c>
      <c r="Q34" s="114">
        <v>0</v>
      </c>
      <c r="R34" s="114">
        <v>0</v>
      </c>
      <c r="S34" s="114">
        <v>0</v>
      </c>
      <c r="T34" s="114">
        <v>0</v>
      </c>
      <c r="U34" s="114">
        <v>0</v>
      </c>
      <c r="V34" s="114">
        <v>0</v>
      </c>
      <c r="W34" s="114">
        <v>0</v>
      </c>
      <c r="X34" s="114">
        <v>0</v>
      </c>
      <c r="Y34" s="114">
        <v>0</v>
      </c>
      <c r="Z34" s="114">
        <v>0</v>
      </c>
      <c r="AA34" s="114">
        <v>0</v>
      </c>
      <c r="AB34" s="114">
        <v>0</v>
      </c>
      <c r="AC34" s="114">
        <v>0</v>
      </c>
      <c r="AD34" s="114">
        <v>0</v>
      </c>
      <c r="AE34" s="114">
        <v>0</v>
      </c>
      <c r="AF34" s="114">
        <v>0</v>
      </c>
      <c r="AG34" s="114">
        <v>0</v>
      </c>
      <c r="AH34" s="114">
        <v>0</v>
      </c>
      <c r="AI34" s="114">
        <v>0</v>
      </c>
      <c r="AJ34" s="115">
        <f t="shared" si="0"/>
        <v>0</v>
      </c>
      <c r="AM34" s="122"/>
    </row>
    <row r="35" spans="1:39" ht="33" customHeight="1">
      <c r="A35" s="111" t="s">
        <v>631</v>
      </c>
      <c r="B35" s="112" t="s">
        <v>743</v>
      </c>
      <c r="C35" s="116" t="s">
        <v>14927</v>
      </c>
      <c r="D35" s="114">
        <v>141654.40999999997</v>
      </c>
      <c r="E35" s="114">
        <v>13951078.33</v>
      </c>
      <c r="F35" s="114">
        <v>20717606.129999999</v>
      </c>
      <c r="G35" s="114">
        <v>0</v>
      </c>
      <c r="H35" s="114">
        <v>0</v>
      </c>
      <c r="I35" s="114">
        <v>0</v>
      </c>
      <c r="J35" s="114">
        <v>1461777.67</v>
      </c>
      <c r="K35" s="114">
        <v>0</v>
      </c>
      <c r="L35" s="114">
        <v>0</v>
      </c>
      <c r="M35" s="114">
        <v>0</v>
      </c>
      <c r="N35" s="114">
        <v>0</v>
      </c>
      <c r="O35" s="114">
        <v>0</v>
      </c>
      <c r="P35" s="114">
        <v>0</v>
      </c>
      <c r="Q35" s="114">
        <v>0</v>
      </c>
      <c r="R35" s="114">
        <v>0</v>
      </c>
      <c r="S35" s="114">
        <v>0</v>
      </c>
      <c r="T35" s="114">
        <v>0</v>
      </c>
      <c r="U35" s="114">
        <v>0</v>
      </c>
      <c r="V35" s="114">
        <v>0</v>
      </c>
      <c r="W35" s="114">
        <v>0</v>
      </c>
      <c r="X35" s="114">
        <v>0</v>
      </c>
      <c r="Y35" s="114">
        <v>0</v>
      </c>
      <c r="Z35" s="114">
        <v>0</v>
      </c>
      <c r="AA35" s="114">
        <v>0</v>
      </c>
      <c r="AB35" s="114">
        <v>0</v>
      </c>
      <c r="AC35" s="114">
        <v>0</v>
      </c>
      <c r="AD35" s="114">
        <v>0</v>
      </c>
      <c r="AE35" s="114">
        <v>0</v>
      </c>
      <c r="AF35" s="114">
        <v>0</v>
      </c>
      <c r="AG35" s="114">
        <v>0</v>
      </c>
      <c r="AH35" s="114">
        <v>0</v>
      </c>
      <c r="AI35" s="114">
        <v>0</v>
      </c>
      <c r="AJ35" s="115">
        <f t="shared" si="0"/>
        <v>36272116.539999999</v>
      </c>
      <c r="AM35" s="122"/>
    </row>
    <row r="36" spans="1:39" ht="33" customHeight="1">
      <c r="A36" s="111" t="s">
        <v>633</v>
      </c>
      <c r="B36" s="112" t="s">
        <v>743</v>
      </c>
      <c r="C36" s="116" t="s">
        <v>14927</v>
      </c>
      <c r="D36" s="114">
        <v>51735359.429999992</v>
      </c>
      <c r="E36" s="114">
        <v>1900412.5700000003</v>
      </c>
      <c r="F36" s="114">
        <v>741723856.35000002</v>
      </c>
      <c r="G36" s="114">
        <v>8577519.3199999947</v>
      </c>
      <c r="H36" s="114">
        <v>0</v>
      </c>
      <c r="I36" s="114">
        <v>9453.7999999999993</v>
      </c>
      <c r="J36" s="114">
        <v>625231268.41999996</v>
      </c>
      <c r="K36" s="114">
        <v>7689.02</v>
      </c>
      <c r="L36" s="114">
        <v>8018.08</v>
      </c>
      <c r="M36" s="114">
        <v>0</v>
      </c>
      <c r="N36" s="114">
        <v>5455175.5199999996</v>
      </c>
      <c r="O36" s="114">
        <v>0</v>
      </c>
      <c r="P36" s="114">
        <v>2631.96</v>
      </c>
      <c r="Q36" s="114">
        <v>0</v>
      </c>
      <c r="R36" s="114">
        <v>0.01</v>
      </c>
      <c r="S36" s="114">
        <v>0</v>
      </c>
      <c r="T36" s="114">
        <v>8787958.1799999997</v>
      </c>
      <c r="U36" s="114">
        <v>121946.68</v>
      </c>
      <c r="V36" s="114">
        <v>0</v>
      </c>
      <c r="W36" s="114">
        <v>38450.300000000003</v>
      </c>
      <c r="X36" s="114">
        <v>595685.42460000003</v>
      </c>
      <c r="Y36" s="114">
        <v>29.017800000000005</v>
      </c>
      <c r="Z36" s="114">
        <v>50.009399999999999</v>
      </c>
      <c r="AA36" s="114">
        <v>1565615.3366</v>
      </c>
      <c r="AB36" s="114">
        <v>0</v>
      </c>
      <c r="AC36" s="114">
        <v>1372305.4757999999</v>
      </c>
      <c r="AD36" s="114">
        <v>0</v>
      </c>
      <c r="AE36" s="114">
        <v>0</v>
      </c>
      <c r="AF36" s="114">
        <v>1147.5408</v>
      </c>
      <c r="AG36" s="114">
        <v>0.21</v>
      </c>
      <c r="AH36" s="114">
        <v>5196900.0159999998</v>
      </c>
      <c r="AI36" s="114">
        <v>0</v>
      </c>
      <c r="AJ36" s="115">
        <f t="shared" si="0"/>
        <v>1452331472.671</v>
      </c>
      <c r="AM36" s="122"/>
    </row>
    <row r="37" spans="1:39" ht="33" customHeight="1">
      <c r="A37" s="111" t="s">
        <v>634</v>
      </c>
      <c r="B37" s="112" t="s">
        <v>744</v>
      </c>
      <c r="C37" s="116" t="s">
        <v>14927</v>
      </c>
      <c r="D37" s="114">
        <v>0</v>
      </c>
      <c r="E37" s="114">
        <v>0</v>
      </c>
      <c r="F37" s="114">
        <v>1171555450</v>
      </c>
      <c r="G37" s="114">
        <v>150</v>
      </c>
      <c r="H37" s="114">
        <v>0</v>
      </c>
      <c r="I37" s="114">
        <v>1938711.300000001</v>
      </c>
      <c r="J37" s="114">
        <v>106169882.32999998</v>
      </c>
      <c r="K37" s="114">
        <v>55137.21</v>
      </c>
      <c r="L37" s="114">
        <v>8826525.8600000013</v>
      </c>
      <c r="M37" s="114">
        <v>0</v>
      </c>
      <c r="N37" s="114">
        <v>1475809730.46</v>
      </c>
      <c r="O37" s="114">
        <v>2583.14</v>
      </c>
      <c r="P37" s="114">
        <v>5464097.1200000001</v>
      </c>
      <c r="Q37" s="114">
        <v>746128249.17999995</v>
      </c>
      <c r="R37" s="114">
        <v>711294533.33999991</v>
      </c>
      <c r="S37" s="114">
        <v>0</v>
      </c>
      <c r="T37" s="114">
        <v>24869026.280000005</v>
      </c>
      <c r="U37" s="114">
        <v>0</v>
      </c>
      <c r="V37" s="114">
        <v>0</v>
      </c>
      <c r="W37" s="114">
        <v>0</v>
      </c>
      <c r="X37" s="114">
        <v>1061.2420000000002</v>
      </c>
      <c r="Y37" s="114">
        <v>0</v>
      </c>
      <c r="Z37" s="114">
        <v>0</v>
      </c>
      <c r="AA37" s="114">
        <v>1471523841.8762</v>
      </c>
      <c r="AB37" s="114">
        <v>0</v>
      </c>
      <c r="AC37" s="114">
        <v>340076841.70179987</v>
      </c>
      <c r="AD37" s="114">
        <v>592589.02640000009</v>
      </c>
      <c r="AE37" s="114">
        <v>2025846461.620801</v>
      </c>
      <c r="AF37" s="114">
        <v>1669.4495999999999</v>
      </c>
      <c r="AG37" s="114">
        <v>0</v>
      </c>
      <c r="AH37" s="114">
        <v>0</v>
      </c>
      <c r="AI37" s="114">
        <v>0</v>
      </c>
      <c r="AJ37" s="115">
        <f t="shared" si="0"/>
        <v>8090156541.1367998</v>
      </c>
      <c r="AM37" s="122"/>
    </row>
    <row r="38" spans="1:39" ht="33" customHeight="1">
      <c r="A38" s="111" t="s">
        <v>636</v>
      </c>
      <c r="B38" s="112" t="s">
        <v>745</v>
      </c>
      <c r="C38" s="116" t="s">
        <v>14927</v>
      </c>
      <c r="D38" s="114">
        <v>0</v>
      </c>
      <c r="E38" s="114">
        <v>0</v>
      </c>
      <c r="F38" s="114">
        <v>31157396.57</v>
      </c>
      <c r="G38" s="114">
        <v>0</v>
      </c>
      <c r="H38" s="114">
        <v>0</v>
      </c>
      <c r="I38" s="114">
        <v>900</v>
      </c>
      <c r="J38" s="114">
        <v>19017287.059999999</v>
      </c>
      <c r="K38" s="114">
        <v>0</v>
      </c>
      <c r="L38" s="114">
        <v>51160.11</v>
      </c>
      <c r="M38" s="114">
        <v>0</v>
      </c>
      <c r="N38" s="114">
        <v>0</v>
      </c>
      <c r="O38" s="114">
        <v>0</v>
      </c>
      <c r="P38" s="114">
        <v>0</v>
      </c>
      <c r="Q38" s="114">
        <v>0</v>
      </c>
      <c r="R38" s="114">
        <v>0</v>
      </c>
      <c r="S38" s="114">
        <v>0</v>
      </c>
      <c r="T38" s="114">
        <v>0</v>
      </c>
      <c r="U38" s="114">
        <v>0</v>
      </c>
      <c r="V38" s="114">
        <v>0</v>
      </c>
      <c r="W38" s="114">
        <v>0</v>
      </c>
      <c r="X38" s="114">
        <v>0</v>
      </c>
      <c r="Y38" s="114">
        <v>0</v>
      </c>
      <c r="Z38" s="114">
        <v>0</v>
      </c>
      <c r="AA38" s="114">
        <v>0</v>
      </c>
      <c r="AB38" s="114">
        <v>0</v>
      </c>
      <c r="AC38" s="114">
        <v>0</v>
      </c>
      <c r="AD38" s="114">
        <v>0</v>
      </c>
      <c r="AE38" s="114">
        <v>0</v>
      </c>
      <c r="AF38" s="114">
        <v>0</v>
      </c>
      <c r="AG38" s="114">
        <v>0</v>
      </c>
      <c r="AH38" s="114">
        <v>0</v>
      </c>
      <c r="AI38" s="114">
        <v>0</v>
      </c>
      <c r="AJ38" s="115">
        <f t="shared" si="0"/>
        <v>50226743.739999995</v>
      </c>
      <c r="AM38" s="122"/>
    </row>
    <row r="39" spans="1:39" ht="33" customHeight="1">
      <c r="A39" s="111" t="s">
        <v>638</v>
      </c>
      <c r="B39" s="112" t="s">
        <v>746</v>
      </c>
      <c r="C39" s="116" t="s">
        <v>14927</v>
      </c>
      <c r="D39" s="114">
        <v>0</v>
      </c>
      <c r="E39" s="114">
        <v>0</v>
      </c>
      <c r="F39" s="114">
        <v>0</v>
      </c>
      <c r="G39" s="114">
        <v>0</v>
      </c>
      <c r="H39" s="114">
        <v>0</v>
      </c>
      <c r="I39" s="114">
        <v>0</v>
      </c>
      <c r="J39" s="114">
        <v>0</v>
      </c>
      <c r="K39" s="114">
        <v>0</v>
      </c>
      <c r="L39" s="114">
        <v>0</v>
      </c>
      <c r="M39" s="114">
        <v>0</v>
      </c>
      <c r="N39" s="114">
        <v>0</v>
      </c>
      <c r="O39" s="114">
        <v>0</v>
      </c>
      <c r="P39" s="114">
        <v>0</v>
      </c>
      <c r="Q39" s="114">
        <v>0</v>
      </c>
      <c r="R39" s="114">
        <v>0</v>
      </c>
      <c r="S39" s="114">
        <v>0</v>
      </c>
      <c r="T39" s="114">
        <v>0</v>
      </c>
      <c r="U39" s="114">
        <v>0</v>
      </c>
      <c r="V39" s="114">
        <v>0</v>
      </c>
      <c r="W39" s="114">
        <v>0</v>
      </c>
      <c r="X39" s="114">
        <v>0</v>
      </c>
      <c r="Y39" s="114">
        <v>0</v>
      </c>
      <c r="Z39" s="114">
        <v>0</v>
      </c>
      <c r="AA39" s="114">
        <v>0</v>
      </c>
      <c r="AB39" s="114">
        <v>0</v>
      </c>
      <c r="AC39" s="114">
        <v>0</v>
      </c>
      <c r="AD39" s="114">
        <v>0</v>
      </c>
      <c r="AE39" s="114">
        <v>0</v>
      </c>
      <c r="AF39" s="114">
        <v>0</v>
      </c>
      <c r="AG39" s="114">
        <v>0</v>
      </c>
      <c r="AH39" s="114">
        <v>0</v>
      </c>
      <c r="AI39" s="114">
        <v>0</v>
      </c>
      <c r="AJ39" s="115">
        <f t="shared" si="0"/>
        <v>0</v>
      </c>
      <c r="AM39" s="122"/>
    </row>
    <row r="40" spans="1:39" ht="33" customHeight="1">
      <c r="A40" s="111">
        <v>108</v>
      </c>
      <c r="B40" s="112" t="s">
        <v>78</v>
      </c>
      <c r="C40" s="116" t="s">
        <v>14927</v>
      </c>
      <c r="D40" s="114">
        <v>0</v>
      </c>
      <c r="E40" s="114">
        <v>0</v>
      </c>
      <c r="F40" s="114">
        <v>5250</v>
      </c>
      <c r="G40" s="114">
        <v>16972.2</v>
      </c>
      <c r="H40" s="114">
        <v>0</v>
      </c>
      <c r="I40" s="114">
        <v>0</v>
      </c>
      <c r="J40" s="114">
        <v>0</v>
      </c>
      <c r="K40" s="114">
        <v>0</v>
      </c>
      <c r="L40" s="114">
        <v>0</v>
      </c>
      <c r="M40" s="114">
        <v>0</v>
      </c>
      <c r="N40" s="114">
        <v>0</v>
      </c>
      <c r="O40" s="114">
        <v>0</v>
      </c>
      <c r="P40" s="114">
        <v>0</v>
      </c>
      <c r="Q40" s="114">
        <v>0</v>
      </c>
      <c r="R40" s="114">
        <v>0</v>
      </c>
      <c r="S40" s="114">
        <v>0</v>
      </c>
      <c r="T40" s="114">
        <v>0</v>
      </c>
      <c r="U40" s="114">
        <v>0</v>
      </c>
      <c r="V40" s="114">
        <v>0</v>
      </c>
      <c r="W40" s="114">
        <v>0</v>
      </c>
      <c r="X40" s="114">
        <v>0</v>
      </c>
      <c r="Y40" s="114">
        <v>0</v>
      </c>
      <c r="Z40" s="114">
        <v>0</v>
      </c>
      <c r="AA40" s="114">
        <v>0</v>
      </c>
      <c r="AB40" s="114">
        <v>0</v>
      </c>
      <c r="AC40" s="114">
        <v>0</v>
      </c>
      <c r="AD40" s="114">
        <v>0</v>
      </c>
      <c r="AE40" s="114">
        <v>0</v>
      </c>
      <c r="AF40" s="114">
        <v>0</v>
      </c>
      <c r="AG40" s="114">
        <v>0</v>
      </c>
      <c r="AH40" s="114">
        <v>0</v>
      </c>
      <c r="AI40" s="114">
        <v>0</v>
      </c>
      <c r="AJ40" s="115">
        <f t="shared" si="0"/>
        <v>22222.2</v>
      </c>
      <c r="AM40" s="122"/>
    </row>
    <row r="41" spans="1:39" ht="33" customHeight="1">
      <c r="A41" s="111">
        <v>109</v>
      </c>
      <c r="B41" s="112" t="s">
        <v>747</v>
      </c>
      <c r="C41" s="116" t="s">
        <v>14927</v>
      </c>
      <c r="D41" s="114">
        <v>0</v>
      </c>
      <c r="E41" s="114">
        <v>0</v>
      </c>
      <c r="F41" s="114">
        <v>712302.5</v>
      </c>
      <c r="G41" s="114">
        <v>2251.1999999999998</v>
      </c>
      <c r="H41" s="114">
        <v>0</v>
      </c>
      <c r="I41" s="114">
        <v>0</v>
      </c>
      <c r="J41" s="114">
        <v>0</v>
      </c>
      <c r="K41" s="114">
        <v>0</v>
      </c>
      <c r="L41" s="114">
        <v>0</v>
      </c>
      <c r="M41" s="114">
        <v>0</v>
      </c>
      <c r="N41" s="114">
        <v>0</v>
      </c>
      <c r="O41" s="114">
        <v>0</v>
      </c>
      <c r="P41" s="114">
        <v>0</v>
      </c>
      <c r="Q41" s="114">
        <v>0</v>
      </c>
      <c r="R41" s="114">
        <v>0</v>
      </c>
      <c r="S41" s="114">
        <v>0</v>
      </c>
      <c r="T41" s="114">
        <v>0</v>
      </c>
      <c r="U41" s="114">
        <v>0</v>
      </c>
      <c r="V41" s="114">
        <v>0</v>
      </c>
      <c r="W41" s="114">
        <v>0</v>
      </c>
      <c r="X41" s="114">
        <v>0</v>
      </c>
      <c r="Y41" s="114">
        <v>0</v>
      </c>
      <c r="Z41" s="114">
        <v>0</v>
      </c>
      <c r="AA41" s="114">
        <v>0</v>
      </c>
      <c r="AB41" s="114">
        <v>0</v>
      </c>
      <c r="AC41" s="114">
        <v>0</v>
      </c>
      <c r="AD41" s="114">
        <v>0</v>
      </c>
      <c r="AE41" s="114">
        <v>0</v>
      </c>
      <c r="AF41" s="114">
        <v>0</v>
      </c>
      <c r="AG41" s="114">
        <v>0</v>
      </c>
      <c r="AH41" s="114">
        <v>0</v>
      </c>
      <c r="AI41" s="114">
        <v>0</v>
      </c>
      <c r="AJ41" s="115">
        <f t="shared" si="0"/>
        <v>714553.7</v>
      </c>
      <c r="AM41" s="122"/>
    </row>
    <row r="42" spans="1:39" ht="33" customHeight="1">
      <c r="A42" s="111">
        <v>111</v>
      </c>
      <c r="B42" s="112" t="s">
        <v>748</v>
      </c>
      <c r="C42" s="116" t="s">
        <v>14927</v>
      </c>
      <c r="D42" s="114">
        <v>0</v>
      </c>
      <c r="E42" s="114">
        <v>0</v>
      </c>
      <c r="F42" s="114">
        <v>0</v>
      </c>
      <c r="G42" s="114">
        <v>2290</v>
      </c>
      <c r="H42" s="114">
        <v>0</v>
      </c>
      <c r="I42" s="114">
        <v>0</v>
      </c>
      <c r="J42" s="114">
        <v>0</v>
      </c>
      <c r="K42" s="114">
        <v>0</v>
      </c>
      <c r="L42" s="114">
        <v>0</v>
      </c>
      <c r="M42" s="114">
        <v>0</v>
      </c>
      <c r="N42" s="114">
        <v>0</v>
      </c>
      <c r="O42" s="114">
        <v>0</v>
      </c>
      <c r="P42" s="114">
        <v>0</v>
      </c>
      <c r="Q42" s="114">
        <v>0</v>
      </c>
      <c r="R42" s="114">
        <v>0</v>
      </c>
      <c r="S42" s="114">
        <v>0</v>
      </c>
      <c r="T42" s="114">
        <v>0</v>
      </c>
      <c r="U42" s="114">
        <v>0</v>
      </c>
      <c r="V42" s="114">
        <v>0</v>
      </c>
      <c r="W42" s="114">
        <v>0</v>
      </c>
      <c r="X42" s="114">
        <v>0</v>
      </c>
      <c r="Y42" s="114">
        <v>0</v>
      </c>
      <c r="Z42" s="114">
        <v>0</v>
      </c>
      <c r="AA42" s="114">
        <v>0</v>
      </c>
      <c r="AB42" s="114">
        <v>0</v>
      </c>
      <c r="AC42" s="114">
        <v>0</v>
      </c>
      <c r="AD42" s="114">
        <v>0</v>
      </c>
      <c r="AE42" s="114">
        <v>0</v>
      </c>
      <c r="AF42" s="114">
        <v>0</v>
      </c>
      <c r="AG42" s="114">
        <v>0</v>
      </c>
      <c r="AH42" s="114">
        <v>0</v>
      </c>
      <c r="AI42" s="114">
        <v>0</v>
      </c>
      <c r="AJ42" s="115">
        <f t="shared" si="0"/>
        <v>2290</v>
      </c>
      <c r="AM42" s="122"/>
    </row>
    <row r="43" spans="1:39" ht="33" customHeight="1">
      <c r="A43" s="111">
        <v>112</v>
      </c>
      <c r="B43" s="112" t="s">
        <v>749</v>
      </c>
      <c r="C43" s="116" t="s">
        <v>14927</v>
      </c>
      <c r="D43" s="114">
        <v>0</v>
      </c>
      <c r="E43" s="114">
        <v>0</v>
      </c>
      <c r="F43" s="114">
        <v>0</v>
      </c>
      <c r="G43" s="114">
        <v>3084</v>
      </c>
      <c r="H43" s="114">
        <v>0</v>
      </c>
      <c r="I43" s="114">
        <v>0</v>
      </c>
      <c r="J43" s="114">
        <v>0</v>
      </c>
      <c r="K43" s="114">
        <v>0</v>
      </c>
      <c r="L43" s="114">
        <v>0</v>
      </c>
      <c r="M43" s="114">
        <v>0</v>
      </c>
      <c r="N43" s="114">
        <v>0</v>
      </c>
      <c r="O43" s="114">
        <v>0</v>
      </c>
      <c r="P43" s="114">
        <v>0</v>
      </c>
      <c r="Q43" s="114">
        <v>0</v>
      </c>
      <c r="R43" s="114">
        <v>0</v>
      </c>
      <c r="S43" s="114">
        <v>0</v>
      </c>
      <c r="T43" s="114">
        <v>0</v>
      </c>
      <c r="U43" s="114">
        <v>0</v>
      </c>
      <c r="V43" s="114">
        <v>0</v>
      </c>
      <c r="W43" s="114">
        <v>0</v>
      </c>
      <c r="X43" s="114">
        <v>0</v>
      </c>
      <c r="Y43" s="114">
        <v>0</v>
      </c>
      <c r="Z43" s="114">
        <v>0</v>
      </c>
      <c r="AA43" s="114">
        <v>0</v>
      </c>
      <c r="AB43" s="114">
        <v>0</v>
      </c>
      <c r="AC43" s="114">
        <v>0</v>
      </c>
      <c r="AD43" s="114">
        <v>0</v>
      </c>
      <c r="AE43" s="114">
        <v>0</v>
      </c>
      <c r="AF43" s="114">
        <v>0</v>
      </c>
      <c r="AG43" s="114">
        <v>0</v>
      </c>
      <c r="AH43" s="114">
        <v>0</v>
      </c>
      <c r="AI43" s="114">
        <v>0</v>
      </c>
      <c r="AJ43" s="115">
        <f t="shared" si="0"/>
        <v>3084</v>
      </c>
      <c r="AM43" s="122"/>
    </row>
    <row r="44" spans="1:39" ht="33" customHeight="1">
      <c r="A44" s="111">
        <v>113</v>
      </c>
      <c r="B44" s="112" t="s">
        <v>750</v>
      </c>
      <c r="C44" s="116" t="s">
        <v>14927</v>
      </c>
      <c r="D44" s="114">
        <v>0</v>
      </c>
      <c r="E44" s="114">
        <v>0</v>
      </c>
      <c r="F44" s="114">
        <v>0</v>
      </c>
      <c r="G44" s="114">
        <v>0</v>
      </c>
      <c r="H44" s="114">
        <v>0</v>
      </c>
      <c r="I44" s="114">
        <v>0</v>
      </c>
      <c r="J44" s="114">
        <v>0</v>
      </c>
      <c r="K44" s="114">
        <v>0</v>
      </c>
      <c r="L44" s="114">
        <v>0</v>
      </c>
      <c r="M44" s="114">
        <v>0</v>
      </c>
      <c r="N44" s="114">
        <v>0</v>
      </c>
      <c r="O44" s="114">
        <v>0</v>
      </c>
      <c r="P44" s="114">
        <v>0</v>
      </c>
      <c r="Q44" s="114">
        <v>0</v>
      </c>
      <c r="R44" s="114">
        <v>0</v>
      </c>
      <c r="S44" s="114">
        <v>0</v>
      </c>
      <c r="T44" s="114">
        <v>0</v>
      </c>
      <c r="U44" s="114">
        <v>0</v>
      </c>
      <c r="V44" s="114">
        <v>0</v>
      </c>
      <c r="W44" s="114">
        <v>0</v>
      </c>
      <c r="X44" s="114">
        <v>0</v>
      </c>
      <c r="Y44" s="114">
        <v>0</v>
      </c>
      <c r="Z44" s="114">
        <v>0</v>
      </c>
      <c r="AA44" s="114">
        <v>0</v>
      </c>
      <c r="AB44" s="114">
        <v>0</v>
      </c>
      <c r="AC44" s="114">
        <v>0</v>
      </c>
      <c r="AD44" s="114">
        <v>0</v>
      </c>
      <c r="AE44" s="114">
        <v>0</v>
      </c>
      <c r="AF44" s="114">
        <v>0</v>
      </c>
      <c r="AG44" s="114">
        <v>0</v>
      </c>
      <c r="AH44" s="114">
        <v>0</v>
      </c>
      <c r="AI44" s="114">
        <v>0</v>
      </c>
      <c r="AJ44" s="115">
        <f t="shared" si="0"/>
        <v>0</v>
      </c>
      <c r="AM44" s="122"/>
    </row>
    <row r="45" spans="1:39" ht="33" customHeight="1">
      <c r="A45" s="111">
        <v>115</v>
      </c>
      <c r="B45" s="112" t="s">
        <v>751</v>
      </c>
      <c r="C45" s="116" t="s">
        <v>14927</v>
      </c>
      <c r="D45" s="114">
        <v>0</v>
      </c>
      <c r="E45" s="114">
        <v>0</v>
      </c>
      <c r="F45" s="114">
        <v>0</v>
      </c>
      <c r="G45" s="114">
        <v>0</v>
      </c>
      <c r="H45" s="114">
        <v>0</v>
      </c>
      <c r="I45" s="114">
        <v>0</v>
      </c>
      <c r="J45" s="114">
        <v>0</v>
      </c>
      <c r="K45" s="114">
        <v>0</v>
      </c>
      <c r="L45" s="114">
        <v>0</v>
      </c>
      <c r="M45" s="114">
        <v>0</v>
      </c>
      <c r="N45" s="114">
        <v>0</v>
      </c>
      <c r="O45" s="114">
        <v>0</v>
      </c>
      <c r="P45" s="114">
        <v>0</v>
      </c>
      <c r="Q45" s="114">
        <v>0</v>
      </c>
      <c r="R45" s="114">
        <v>0</v>
      </c>
      <c r="S45" s="114">
        <v>0</v>
      </c>
      <c r="T45" s="114">
        <v>0</v>
      </c>
      <c r="U45" s="114">
        <v>0</v>
      </c>
      <c r="V45" s="114">
        <v>0</v>
      </c>
      <c r="W45" s="114">
        <v>0</v>
      </c>
      <c r="X45" s="114">
        <v>0</v>
      </c>
      <c r="Y45" s="114">
        <v>0</v>
      </c>
      <c r="Z45" s="114">
        <v>0</v>
      </c>
      <c r="AA45" s="114">
        <v>0</v>
      </c>
      <c r="AB45" s="114">
        <v>0</v>
      </c>
      <c r="AC45" s="114">
        <v>0</v>
      </c>
      <c r="AD45" s="114">
        <v>0</v>
      </c>
      <c r="AE45" s="114">
        <v>0</v>
      </c>
      <c r="AF45" s="114">
        <v>0</v>
      </c>
      <c r="AG45" s="114">
        <v>0</v>
      </c>
      <c r="AH45" s="114">
        <v>0</v>
      </c>
      <c r="AI45" s="114">
        <v>0</v>
      </c>
      <c r="AJ45" s="115">
        <f t="shared" si="0"/>
        <v>0</v>
      </c>
      <c r="AM45" s="122"/>
    </row>
    <row r="46" spans="1:39" ht="33" customHeight="1">
      <c r="A46" s="111">
        <v>117</v>
      </c>
      <c r="B46" s="112" t="s">
        <v>752</v>
      </c>
      <c r="C46" s="116" t="s">
        <v>14927</v>
      </c>
      <c r="D46" s="114">
        <v>0</v>
      </c>
      <c r="E46" s="114">
        <v>0</v>
      </c>
      <c r="F46" s="114">
        <v>8208300.5700000003</v>
      </c>
      <c r="G46" s="114">
        <v>2245</v>
      </c>
      <c r="H46" s="114">
        <v>0</v>
      </c>
      <c r="I46" s="114">
        <v>13450</v>
      </c>
      <c r="J46" s="114">
        <v>8774.17</v>
      </c>
      <c r="K46" s="114">
        <v>8221.5</v>
      </c>
      <c r="L46" s="114">
        <v>0</v>
      </c>
      <c r="M46" s="114">
        <v>0</v>
      </c>
      <c r="N46" s="114">
        <v>160</v>
      </c>
      <c r="O46" s="114">
        <v>5994.31</v>
      </c>
      <c r="P46" s="114">
        <v>0</v>
      </c>
      <c r="Q46" s="114">
        <v>0</v>
      </c>
      <c r="R46" s="114">
        <v>0</v>
      </c>
      <c r="S46" s="114">
        <v>0</v>
      </c>
      <c r="T46" s="114">
        <v>0</v>
      </c>
      <c r="U46" s="114">
        <v>0</v>
      </c>
      <c r="V46" s="114">
        <v>0</v>
      </c>
      <c r="W46" s="114">
        <v>0</v>
      </c>
      <c r="X46" s="114">
        <v>0</v>
      </c>
      <c r="Y46" s="114">
        <v>0</v>
      </c>
      <c r="Z46" s="114">
        <v>0</v>
      </c>
      <c r="AA46" s="114">
        <v>0</v>
      </c>
      <c r="AB46" s="114">
        <v>0</v>
      </c>
      <c r="AC46" s="114">
        <v>0</v>
      </c>
      <c r="AD46" s="114">
        <v>0</v>
      </c>
      <c r="AE46" s="114">
        <v>0</v>
      </c>
      <c r="AF46" s="114">
        <v>0</v>
      </c>
      <c r="AG46" s="114">
        <v>0</v>
      </c>
      <c r="AH46" s="114">
        <v>0</v>
      </c>
      <c r="AI46" s="114">
        <v>0</v>
      </c>
      <c r="AJ46" s="115">
        <f t="shared" si="0"/>
        <v>8247145.5499999998</v>
      </c>
      <c r="AM46" s="122"/>
    </row>
    <row r="47" spans="1:39" ht="33" customHeight="1">
      <c r="A47" s="111">
        <v>119</v>
      </c>
      <c r="B47" s="112" t="s">
        <v>753</v>
      </c>
      <c r="C47" s="116" t="s">
        <v>14927</v>
      </c>
      <c r="D47" s="114">
        <v>0</v>
      </c>
      <c r="E47" s="114">
        <v>0</v>
      </c>
      <c r="F47" s="114">
        <v>0</v>
      </c>
      <c r="G47" s="114">
        <v>0</v>
      </c>
      <c r="H47" s="114">
        <v>0</v>
      </c>
      <c r="I47" s="114">
        <v>2650</v>
      </c>
      <c r="J47" s="114">
        <v>0</v>
      </c>
      <c r="K47" s="114">
        <v>0</v>
      </c>
      <c r="L47" s="114">
        <v>0</v>
      </c>
      <c r="M47" s="114">
        <v>0</v>
      </c>
      <c r="N47" s="114">
        <v>0</v>
      </c>
      <c r="O47" s="114">
        <v>0</v>
      </c>
      <c r="P47" s="114">
        <v>0</v>
      </c>
      <c r="Q47" s="114">
        <v>0</v>
      </c>
      <c r="R47" s="114">
        <v>0</v>
      </c>
      <c r="S47" s="114">
        <v>0</v>
      </c>
      <c r="T47" s="114">
        <v>0</v>
      </c>
      <c r="U47" s="114">
        <v>0</v>
      </c>
      <c r="V47" s="114">
        <v>0</v>
      </c>
      <c r="W47" s="114">
        <v>0</v>
      </c>
      <c r="X47" s="114">
        <v>0</v>
      </c>
      <c r="Y47" s="114">
        <v>0</v>
      </c>
      <c r="Z47" s="114">
        <v>0</v>
      </c>
      <c r="AA47" s="114">
        <v>0</v>
      </c>
      <c r="AB47" s="114">
        <v>0</v>
      </c>
      <c r="AC47" s="114">
        <v>0</v>
      </c>
      <c r="AD47" s="114">
        <v>0</v>
      </c>
      <c r="AE47" s="114">
        <v>0</v>
      </c>
      <c r="AF47" s="114">
        <v>0</v>
      </c>
      <c r="AG47" s="114">
        <v>0</v>
      </c>
      <c r="AH47" s="114">
        <v>0</v>
      </c>
      <c r="AI47" s="114">
        <v>0</v>
      </c>
      <c r="AJ47" s="115">
        <f t="shared" si="0"/>
        <v>2650</v>
      </c>
      <c r="AM47" s="122"/>
    </row>
    <row r="48" spans="1:39" ht="33" customHeight="1">
      <c r="A48" s="111">
        <v>121</v>
      </c>
      <c r="B48" s="112" t="s">
        <v>754</v>
      </c>
      <c r="C48" s="116" t="s">
        <v>14927</v>
      </c>
      <c r="D48" s="114">
        <v>0</v>
      </c>
      <c r="E48" s="114">
        <v>0</v>
      </c>
      <c r="F48" s="114">
        <v>0</v>
      </c>
      <c r="G48" s="114">
        <v>0</v>
      </c>
      <c r="H48" s="114">
        <v>0</v>
      </c>
      <c r="I48" s="114">
        <v>0</v>
      </c>
      <c r="J48" s="114">
        <v>0</v>
      </c>
      <c r="K48" s="114">
        <v>0</v>
      </c>
      <c r="L48" s="114">
        <v>0</v>
      </c>
      <c r="M48" s="114">
        <v>0</v>
      </c>
      <c r="N48" s="114">
        <v>0</v>
      </c>
      <c r="O48" s="114">
        <v>0</v>
      </c>
      <c r="P48" s="114">
        <v>0</v>
      </c>
      <c r="Q48" s="114">
        <v>0</v>
      </c>
      <c r="R48" s="114">
        <v>0</v>
      </c>
      <c r="S48" s="114">
        <v>0</v>
      </c>
      <c r="T48" s="114">
        <v>0</v>
      </c>
      <c r="U48" s="114">
        <v>0</v>
      </c>
      <c r="V48" s="114">
        <v>0</v>
      </c>
      <c r="W48" s="114">
        <v>0</v>
      </c>
      <c r="X48" s="114">
        <v>0</v>
      </c>
      <c r="Y48" s="114">
        <v>0</v>
      </c>
      <c r="Z48" s="114">
        <v>0</v>
      </c>
      <c r="AA48" s="114">
        <v>0</v>
      </c>
      <c r="AB48" s="114">
        <v>0</v>
      </c>
      <c r="AC48" s="114">
        <v>0</v>
      </c>
      <c r="AD48" s="114">
        <v>0</v>
      </c>
      <c r="AE48" s="114">
        <v>0</v>
      </c>
      <c r="AF48" s="114">
        <v>0</v>
      </c>
      <c r="AG48" s="114">
        <v>0</v>
      </c>
      <c r="AH48" s="114">
        <v>0</v>
      </c>
      <c r="AI48" s="114">
        <v>0</v>
      </c>
      <c r="AJ48" s="115">
        <f t="shared" si="0"/>
        <v>0</v>
      </c>
      <c r="AM48" s="122"/>
    </row>
    <row r="49" spans="1:39" ht="33" customHeight="1">
      <c r="A49" s="111">
        <v>124</v>
      </c>
      <c r="B49" s="112" t="s">
        <v>755</v>
      </c>
      <c r="C49" s="116" t="s">
        <v>14927</v>
      </c>
      <c r="D49" s="114">
        <v>0</v>
      </c>
      <c r="E49" s="114">
        <v>0</v>
      </c>
      <c r="F49" s="114">
        <v>0</v>
      </c>
      <c r="G49" s="114">
        <v>0</v>
      </c>
      <c r="H49" s="114">
        <v>0</v>
      </c>
      <c r="I49" s="114">
        <v>0</v>
      </c>
      <c r="J49" s="114">
        <v>0</v>
      </c>
      <c r="K49" s="114">
        <v>0</v>
      </c>
      <c r="L49" s="114">
        <v>0</v>
      </c>
      <c r="M49" s="114">
        <v>0</v>
      </c>
      <c r="N49" s="114">
        <v>0</v>
      </c>
      <c r="O49" s="114">
        <v>0</v>
      </c>
      <c r="P49" s="114">
        <v>0</v>
      </c>
      <c r="Q49" s="114">
        <v>0</v>
      </c>
      <c r="R49" s="114">
        <v>0</v>
      </c>
      <c r="S49" s="114">
        <v>0</v>
      </c>
      <c r="T49" s="114">
        <v>0</v>
      </c>
      <c r="U49" s="114">
        <v>0</v>
      </c>
      <c r="V49" s="114">
        <v>0</v>
      </c>
      <c r="W49" s="114">
        <v>0</v>
      </c>
      <c r="X49" s="114">
        <v>0</v>
      </c>
      <c r="Y49" s="114">
        <v>0</v>
      </c>
      <c r="Z49" s="114">
        <v>0</v>
      </c>
      <c r="AA49" s="114">
        <v>0</v>
      </c>
      <c r="AB49" s="114">
        <v>0</v>
      </c>
      <c r="AC49" s="114">
        <v>0</v>
      </c>
      <c r="AD49" s="114">
        <v>0</v>
      </c>
      <c r="AE49" s="114">
        <v>0</v>
      </c>
      <c r="AF49" s="114">
        <v>0</v>
      </c>
      <c r="AG49" s="114">
        <v>0</v>
      </c>
      <c r="AH49" s="114">
        <v>0</v>
      </c>
      <c r="AI49" s="114">
        <v>0</v>
      </c>
      <c r="AJ49" s="115">
        <f t="shared" si="0"/>
        <v>0</v>
      </c>
      <c r="AM49" s="122"/>
    </row>
    <row r="50" spans="1:39" ht="33" customHeight="1">
      <c r="A50" s="111">
        <v>129</v>
      </c>
      <c r="B50" s="112" t="s">
        <v>756</v>
      </c>
      <c r="C50" s="116" t="s">
        <v>14927</v>
      </c>
      <c r="D50" s="114">
        <v>0</v>
      </c>
      <c r="E50" s="114">
        <v>0</v>
      </c>
      <c r="F50" s="114">
        <v>736893</v>
      </c>
      <c r="G50" s="114">
        <v>0</v>
      </c>
      <c r="H50" s="114">
        <v>0</v>
      </c>
      <c r="I50" s="114">
        <v>0</v>
      </c>
      <c r="J50" s="114">
        <v>0</v>
      </c>
      <c r="K50" s="114">
        <v>0</v>
      </c>
      <c r="L50" s="114">
        <v>0</v>
      </c>
      <c r="M50" s="114">
        <v>0</v>
      </c>
      <c r="N50" s="114">
        <v>0</v>
      </c>
      <c r="O50" s="114">
        <v>0</v>
      </c>
      <c r="P50" s="114">
        <v>0</v>
      </c>
      <c r="Q50" s="114">
        <v>0</v>
      </c>
      <c r="R50" s="114">
        <v>0</v>
      </c>
      <c r="S50" s="114">
        <v>0</v>
      </c>
      <c r="T50" s="114">
        <v>0</v>
      </c>
      <c r="U50" s="114">
        <v>0</v>
      </c>
      <c r="V50" s="114">
        <v>0</v>
      </c>
      <c r="W50" s="114">
        <v>0</v>
      </c>
      <c r="X50" s="114">
        <v>0</v>
      </c>
      <c r="Y50" s="114">
        <v>0</v>
      </c>
      <c r="Z50" s="114">
        <v>0</v>
      </c>
      <c r="AA50" s="114">
        <v>0</v>
      </c>
      <c r="AB50" s="114">
        <v>0</v>
      </c>
      <c r="AC50" s="114">
        <v>0</v>
      </c>
      <c r="AD50" s="114">
        <v>0</v>
      </c>
      <c r="AE50" s="114">
        <v>0</v>
      </c>
      <c r="AF50" s="114">
        <v>0</v>
      </c>
      <c r="AG50" s="114">
        <v>0</v>
      </c>
      <c r="AH50" s="114">
        <v>0</v>
      </c>
      <c r="AI50" s="114">
        <v>0</v>
      </c>
      <c r="AJ50" s="115">
        <f t="shared" si="0"/>
        <v>736893</v>
      </c>
      <c r="AM50" s="122"/>
    </row>
    <row r="51" spans="1:39" ht="33" customHeight="1">
      <c r="A51" s="111">
        <v>130</v>
      </c>
      <c r="B51" s="112" t="s">
        <v>757</v>
      </c>
      <c r="C51" s="116" t="s">
        <v>14927</v>
      </c>
      <c r="D51" s="114">
        <v>0</v>
      </c>
      <c r="E51" s="114">
        <v>0</v>
      </c>
      <c r="F51" s="114">
        <v>10278740.49</v>
      </c>
      <c r="G51" s="114">
        <v>3763163.37</v>
      </c>
      <c r="H51" s="114">
        <v>0</v>
      </c>
      <c r="I51" s="114">
        <v>0</v>
      </c>
      <c r="J51" s="114">
        <v>943635.19</v>
      </c>
      <c r="K51" s="114">
        <v>0</v>
      </c>
      <c r="L51" s="114">
        <v>0</v>
      </c>
      <c r="M51" s="114">
        <v>0</v>
      </c>
      <c r="N51" s="114">
        <v>0</v>
      </c>
      <c r="O51" s="114">
        <v>0</v>
      </c>
      <c r="P51" s="114">
        <v>0</v>
      </c>
      <c r="Q51" s="114">
        <v>0</v>
      </c>
      <c r="R51" s="114">
        <v>0</v>
      </c>
      <c r="S51" s="114">
        <v>0</v>
      </c>
      <c r="T51" s="114">
        <v>0</v>
      </c>
      <c r="U51" s="114">
        <v>0</v>
      </c>
      <c r="V51" s="114">
        <v>0</v>
      </c>
      <c r="W51" s="114">
        <v>0</v>
      </c>
      <c r="X51" s="114">
        <v>0</v>
      </c>
      <c r="Y51" s="114">
        <v>0</v>
      </c>
      <c r="Z51" s="114">
        <v>0</v>
      </c>
      <c r="AA51" s="114">
        <v>0</v>
      </c>
      <c r="AB51" s="114">
        <v>0</v>
      </c>
      <c r="AC51" s="114">
        <v>0</v>
      </c>
      <c r="AD51" s="114">
        <v>0</v>
      </c>
      <c r="AE51" s="114">
        <v>0</v>
      </c>
      <c r="AF51" s="114">
        <v>0</v>
      </c>
      <c r="AG51" s="114">
        <v>0</v>
      </c>
      <c r="AH51" s="114">
        <v>0</v>
      </c>
      <c r="AI51" s="114">
        <v>0</v>
      </c>
      <c r="AJ51" s="115">
        <f t="shared" si="0"/>
        <v>14985539.049999999</v>
      </c>
      <c r="AM51" s="122"/>
    </row>
    <row r="52" spans="1:39" ht="33" customHeight="1">
      <c r="A52" s="111">
        <v>132</v>
      </c>
      <c r="B52" s="112" t="s">
        <v>758</v>
      </c>
      <c r="C52" s="116" t="s">
        <v>14927</v>
      </c>
      <c r="D52" s="114">
        <v>0</v>
      </c>
      <c r="E52" s="114">
        <v>0</v>
      </c>
      <c r="F52" s="114">
        <v>17172</v>
      </c>
      <c r="G52" s="114">
        <v>27758.379999999997</v>
      </c>
      <c r="H52" s="114">
        <v>0</v>
      </c>
      <c r="I52" s="114">
        <v>5039.3</v>
      </c>
      <c r="J52" s="114">
        <v>16211058.77</v>
      </c>
      <c r="K52" s="114">
        <v>15705</v>
      </c>
      <c r="L52" s="114">
        <v>0</v>
      </c>
      <c r="M52" s="114">
        <v>0</v>
      </c>
      <c r="N52" s="114">
        <v>240784.32</v>
      </c>
      <c r="O52" s="114">
        <v>0</v>
      </c>
      <c r="P52" s="114">
        <v>0</v>
      </c>
      <c r="Q52" s="114">
        <v>0</v>
      </c>
      <c r="R52" s="114">
        <v>0</v>
      </c>
      <c r="S52" s="114">
        <v>0</v>
      </c>
      <c r="T52" s="114">
        <v>0</v>
      </c>
      <c r="U52" s="114">
        <v>0</v>
      </c>
      <c r="V52" s="114">
        <v>0</v>
      </c>
      <c r="W52" s="114">
        <v>0</v>
      </c>
      <c r="X52" s="114">
        <v>0</v>
      </c>
      <c r="Y52" s="114">
        <v>0</v>
      </c>
      <c r="Z52" s="114">
        <v>0</v>
      </c>
      <c r="AA52" s="114">
        <v>0</v>
      </c>
      <c r="AB52" s="114">
        <v>0</v>
      </c>
      <c r="AC52" s="114">
        <v>0</v>
      </c>
      <c r="AD52" s="114">
        <v>0</v>
      </c>
      <c r="AE52" s="114">
        <v>0</v>
      </c>
      <c r="AF52" s="114">
        <v>0</v>
      </c>
      <c r="AG52" s="114">
        <v>0</v>
      </c>
      <c r="AH52" s="114">
        <v>0</v>
      </c>
      <c r="AI52" s="114">
        <v>0</v>
      </c>
      <c r="AJ52" s="115">
        <f t="shared" si="0"/>
        <v>16517517.77</v>
      </c>
      <c r="AM52" s="122"/>
    </row>
    <row r="53" spans="1:39" ht="33" customHeight="1">
      <c r="A53" s="111">
        <v>133</v>
      </c>
      <c r="B53" s="112" t="s">
        <v>759</v>
      </c>
      <c r="C53" s="116" t="s">
        <v>14927</v>
      </c>
      <c r="D53" s="114">
        <v>0</v>
      </c>
      <c r="E53" s="114">
        <v>0</v>
      </c>
      <c r="F53" s="114">
        <v>1295675.3400000001</v>
      </c>
      <c r="G53" s="114">
        <v>146553</v>
      </c>
      <c r="H53" s="114">
        <v>0</v>
      </c>
      <c r="I53" s="114">
        <v>0</v>
      </c>
      <c r="J53" s="114">
        <v>0</v>
      </c>
      <c r="K53" s="114">
        <v>0</v>
      </c>
      <c r="L53" s="114">
        <v>0</v>
      </c>
      <c r="M53" s="114">
        <v>0</v>
      </c>
      <c r="N53" s="114">
        <v>0</v>
      </c>
      <c r="O53" s="114">
        <v>0</v>
      </c>
      <c r="P53" s="114">
        <v>0</v>
      </c>
      <c r="Q53" s="114">
        <v>0</v>
      </c>
      <c r="R53" s="114">
        <v>0</v>
      </c>
      <c r="S53" s="114">
        <v>0</v>
      </c>
      <c r="T53" s="114">
        <v>0</v>
      </c>
      <c r="U53" s="114">
        <v>0</v>
      </c>
      <c r="V53" s="114">
        <v>0</v>
      </c>
      <c r="W53" s="114">
        <v>0</v>
      </c>
      <c r="X53" s="114">
        <v>0</v>
      </c>
      <c r="Y53" s="114">
        <v>0</v>
      </c>
      <c r="Z53" s="114">
        <v>0</v>
      </c>
      <c r="AA53" s="114">
        <v>0</v>
      </c>
      <c r="AB53" s="114">
        <v>0</v>
      </c>
      <c r="AC53" s="114">
        <v>0</v>
      </c>
      <c r="AD53" s="114">
        <v>0</v>
      </c>
      <c r="AE53" s="114">
        <v>0</v>
      </c>
      <c r="AF53" s="114">
        <v>0</v>
      </c>
      <c r="AG53" s="114">
        <v>0</v>
      </c>
      <c r="AH53" s="114">
        <v>0</v>
      </c>
      <c r="AI53" s="114">
        <v>0</v>
      </c>
      <c r="AJ53" s="115">
        <f t="shared" si="0"/>
        <v>1442228.34</v>
      </c>
      <c r="AM53" s="122"/>
    </row>
    <row r="54" spans="1:39" ht="33" customHeight="1">
      <c r="A54" s="111">
        <v>134</v>
      </c>
      <c r="B54" s="112" t="s">
        <v>760</v>
      </c>
      <c r="C54" s="116" t="s">
        <v>14927</v>
      </c>
      <c r="D54" s="114">
        <v>0</v>
      </c>
      <c r="E54" s="114">
        <v>480</v>
      </c>
      <c r="F54" s="114">
        <v>30989351.260000002</v>
      </c>
      <c r="G54" s="114">
        <v>1871.5</v>
      </c>
      <c r="H54" s="114">
        <v>0</v>
      </c>
      <c r="I54" s="114">
        <v>0</v>
      </c>
      <c r="J54" s="114">
        <v>0</v>
      </c>
      <c r="K54" s="114">
        <v>0</v>
      </c>
      <c r="L54" s="114">
        <v>0</v>
      </c>
      <c r="M54" s="114">
        <v>0</v>
      </c>
      <c r="N54" s="114">
        <v>0</v>
      </c>
      <c r="O54" s="114">
        <v>0</v>
      </c>
      <c r="P54" s="114">
        <v>0</v>
      </c>
      <c r="Q54" s="114">
        <v>0</v>
      </c>
      <c r="R54" s="114">
        <v>0</v>
      </c>
      <c r="S54" s="114">
        <v>0</v>
      </c>
      <c r="T54" s="114">
        <v>0</v>
      </c>
      <c r="U54" s="114">
        <v>0</v>
      </c>
      <c r="V54" s="114">
        <v>0</v>
      </c>
      <c r="W54" s="114">
        <v>0</v>
      </c>
      <c r="X54" s="114">
        <v>0</v>
      </c>
      <c r="Y54" s="114">
        <v>0</v>
      </c>
      <c r="Z54" s="114">
        <v>0</v>
      </c>
      <c r="AA54" s="114">
        <v>0</v>
      </c>
      <c r="AB54" s="114">
        <v>0</v>
      </c>
      <c r="AC54" s="114">
        <v>0</v>
      </c>
      <c r="AD54" s="114">
        <v>0</v>
      </c>
      <c r="AE54" s="114">
        <v>0</v>
      </c>
      <c r="AF54" s="114">
        <v>0</v>
      </c>
      <c r="AG54" s="114">
        <v>0</v>
      </c>
      <c r="AH54" s="114">
        <v>0</v>
      </c>
      <c r="AI54" s="114">
        <v>0</v>
      </c>
      <c r="AJ54" s="115">
        <f t="shared" si="0"/>
        <v>30991702.760000002</v>
      </c>
      <c r="AM54" s="122"/>
    </row>
    <row r="55" spans="1:39" ht="33" customHeight="1">
      <c r="A55" s="111">
        <v>137</v>
      </c>
      <c r="B55" s="112" t="s">
        <v>761</v>
      </c>
      <c r="C55" s="116" t="s">
        <v>14927</v>
      </c>
      <c r="D55" s="114">
        <v>0</v>
      </c>
      <c r="E55" s="114">
        <v>0</v>
      </c>
      <c r="F55" s="114">
        <v>0</v>
      </c>
      <c r="G55" s="114">
        <v>0</v>
      </c>
      <c r="H55" s="114">
        <v>0</v>
      </c>
      <c r="I55" s="114">
        <v>50</v>
      </c>
      <c r="J55" s="114">
        <v>474595.31</v>
      </c>
      <c r="K55" s="114">
        <v>0</v>
      </c>
      <c r="L55" s="114">
        <v>0</v>
      </c>
      <c r="M55" s="114">
        <v>0</v>
      </c>
      <c r="N55" s="114">
        <v>0</v>
      </c>
      <c r="O55" s="114">
        <v>0</v>
      </c>
      <c r="P55" s="114">
        <v>0</v>
      </c>
      <c r="Q55" s="114">
        <v>0</v>
      </c>
      <c r="R55" s="114">
        <v>0</v>
      </c>
      <c r="S55" s="114">
        <v>0</v>
      </c>
      <c r="T55" s="114">
        <v>0</v>
      </c>
      <c r="U55" s="114">
        <v>0</v>
      </c>
      <c r="V55" s="114">
        <v>0</v>
      </c>
      <c r="W55" s="114">
        <v>0</v>
      </c>
      <c r="X55" s="114">
        <v>0</v>
      </c>
      <c r="Y55" s="114">
        <v>0</v>
      </c>
      <c r="Z55" s="114">
        <v>0</v>
      </c>
      <c r="AA55" s="114">
        <v>0</v>
      </c>
      <c r="AB55" s="114">
        <v>0</v>
      </c>
      <c r="AC55" s="114">
        <v>0</v>
      </c>
      <c r="AD55" s="114">
        <v>0</v>
      </c>
      <c r="AE55" s="114">
        <v>0</v>
      </c>
      <c r="AF55" s="114">
        <v>0</v>
      </c>
      <c r="AG55" s="114">
        <v>0</v>
      </c>
      <c r="AH55" s="114">
        <v>0</v>
      </c>
      <c r="AI55" s="114">
        <v>0</v>
      </c>
      <c r="AJ55" s="115">
        <f t="shared" si="0"/>
        <v>474645.31</v>
      </c>
      <c r="AM55" s="122"/>
    </row>
    <row r="56" spans="1:39" ht="33" customHeight="1">
      <c r="A56" s="111">
        <v>138</v>
      </c>
      <c r="B56" s="112" t="s">
        <v>762</v>
      </c>
      <c r="C56" s="116" t="s">
        <v>14927</v>
      </c>
      <c r="D56" s="114">
        <v>0</v>
      </c>
      <c r="E56" s="114">
        <v>0</v>
      </c>
      <c r="F56" s="114">
        <v>0</v>
      </c>
      <c r="G56" s="114">
        <v>0</v>
      </c>
      <c r="H56" s="114">
        <v>0</v>
      </c>
      <c r="I56" s="114">
        <v>0</v>
      </c>
      <c r="J56" s="114">
        <v>0</v>
      </c>
      <c r="K56" s="114">
        <v>0</v>
      </c>
      <c r="L56" s="114">
        <v>0</v>
      </c>
      <c r="M56" s="114">
        <v>0</v>
      </c>
      <c r="N56" s="114">
        <v>0</v>
      </c>
      <c r="O56" s="114">
        <v>0</v>
      </c>
      <c r="P56" s="114">
        <v>0</v>
      </c>
      <c r="Q56" s="114">
        <v>0</v>
      </c>
      <c r="R56" s="114">
        <v>0</v>
      </c>
      <c r="S56" s="114">
        <v>0</v>
      </c>
      <c r="T56" s="114">
        <v>0</v>
      </c>
      <c r="U56" s="114">
        <v>0</v>
      </c>
      <c r="V56" s="114">
        <v>0</v>
      </c>
      <c r="W56" s="114">
        <v>0</v>
      </c>
      <c r="X56" s="114">
        <v>0</v>
      </c>
      <c r="Y56" s="114">
        <v>0</v>
      </c>
      <c r="Z56" s="114">
        <v>0</v>
      </c>
      <c r="AA56" s="114">
        <v>0</v>
      </c>
      <c r="AB56" s="114">
        <v>0</v>
      </c>
      <c r="AC56" s="114">
        <v>0</v>
      </c>
      <c r="AD56" s="114">
        <v>0</v>
      </c>
      <c r="AE56" s="114">
        <v>0</v>
      </c>
      <c r="AF56" s="114">
        <v>0</v>
      </c>
      <c r="AG56" s="114">
        <v>0</v>
      </c>
      <c r="AH56" s="114">
        <v>0</v>
      </c>
      <c r="AI56" s="114">
        <v>0</v>
      </c>
      <c r="AJ56" s="115">
        <f t="shared" si="0"/>
        <v>0</v>
      </c>
      <c r="AM56" s="122"/>
    </row>
    <row r="57" spans="1:39" ht="33" customHeight="1">
      <c r="A57" s="111">
        <v>139</v>
      </c>
      <c r="B57" s="112" t="s">
        <v>763</v>
      </c>
      <c r="C57" s="116" t="s">
        <v>14927</v>
      </c>
      <c r="D57" s="114">
        <v>0</v>
      </c>
      <c r="E57" s="114">
        <v>0</v>
      </c>
      <c r="F57" s="114">
        <v>0</v>
      </c>
      <c r="G57" s="114">
        <v>20324.399999999998</v>
      </c>
      <c r="H57" s="114">
        <v>0</v>
      </c>
      <c r="I57" s="114">
        <v>0</v>
      </c>
      <c r="J57" s="114">
        <v>0</v>
      </c>
      <c r="K57" s="114">
        <v>0</v>
      </c>
      <c r="L57" s="114">
        <v>0</v>
      </c>
      <c r="M57" s="114">
        <v>0</v>
      </c>
      <c r="N57" s="114">
        <v>0</v>
      </c>
      <c r="O57" s="114">
        <v>0</v>
      </c>
      <c r="P57" s="114">
        <v>0</v>
      </c>
      <c r="Q57" s="114">
        <v>0</v>
      </c>
      <c r="R57" s="114">
        <v>0</v>
      </c>
      <c r="S57" s="114">
        <v>0</v>
      </c>
      <c r="T57" s="114">
        <v>0</v>
      </c>
      <c r="U57" s="114">
        <v>0</v>
      </c>
      <c r="V57" s="114">
        <v>0</v>
      </c>
      <c r="W57" s="114">
        <v>0</v>
      </c>
      <c r="X57" s="114">
        <v>0</v>
      </c>
      <c r="Y57" s="114">
        <v>0</v>
      </c>
      <c r="Z57" s="114">
        <v>0</v>
      </c>
      <c r="AA57" s="114">
        <v>0</v>
      </c>
      <c r="AB57" s="114">
        <v>0</v>
      </c>
      <c r="AC57" s="114">
        <v>0</v>
      </c>
      <c r="AD57" s="114">
        <v>0</v>
      </c>
      <c r="AE57" s="114">
        <v>0</v>
      </c>
      <c r="AF57" s="114">
        <v>0</v>
      </c>
      <c r="AG57" s="114">
        <v>0</v>
      </c>
      <c r="AH57" s="114">
        <v>0</v>
      </c>
      <c r="AI57" s="114">
        <v>0</v>
      </c>
      <c r="AJ57" s="115">
        <f t="shared" si="0"/>
        <v>20324.399999999998</v>
      </c>
      <c r="AM57" s="122"/>
    </row>
    <row r="58" spans="1:39" ht="33" customHeight="1">
      <c r="A58" s="111">
        <v>140</v>
      </c>
      <c r="B58" s="112" t="s">
        <v>764</v>
      </c>
      <c r="C58" s="116" t="s">
        <v>14927</v>
      </c>
      <c r="D58" s="114">
        <v>0</v>
      </c>
      <c r="E58" s="114">
        <v>0</v>
      </c>
      <c r="F58" s="114">
        <v>0</v>
      </c>
      <c r="G58" s="114">
        <v>1975.5500000000002</v>
      </c>
      <c r="H58" s="114">
        <v>0</v>
      </c>
      <c r="I58" s="114">
        <v>0</v>
      </c>
      <c r="J58" s="114">
        <v>0</v>
      </c>
      <c r="K58" s="114">
        <v>0</v>
      </c>
      <c r="L58" s="114">
        <v>0</v>
      </c>
      <c r="M58" s="114">
        <v>0</v>
      </c>
      <c r="N58" s="114">
        <v>0</v>
      </c>
      <c r="O58" s="114">
        <v>0</v>
      </c>
      <c r="P58" s="114">
        <v>0</v>
      </c>
      <c r="Q58" s="114">
        <v>0</v>
      </c>
      <c r="R58" s="114">
        <v>0</v>
      </c>
      <c r="S58" s="114">
        <v>0</v>
      </c>
      <c r="T58" s="114">
        <v>0</v>
      </c>
      <c r="U58" s="114">
        <v>0</v>
      </c>
      <c r="V58" s="114">
        <v>0</v>
      </c>
      <c r="W58" s="114">
        <v>0</v>
      </c>
      <c r="X58" s="114">
        <v>0</v>
      </c>
      <c r="Y58" s="114">
        <v>0</v>
      </c>
      <c r="Z58" s="114">
        <v>0</v>
      </c>
      <c r="AA58" s="114">
        <v>0</v>
      </c>
      <c r="AB58" s="114">
        <v>0</v>
      </c>
      <c r="AC58" s="114">
        <v>0</v>
      </c>
      <c r="AD58" s="114">
        <v>0</v>
      </c>
      <c r="AE58" s="114">
        <v>0</v>
      </c>
      <c r="AF58" s="114">
        <v>0</v>
      </c>
      <c r="AG58" s="114">
        <v>0</v>
      </c>
      <c r="AH58" s="114">
        <v>0</v>
      </c>
      <c r="AI58" s="114">
        <v>0</v>
      </c>
      <c r="AJ58" s="115">
        <f t="shared" si="0"/>
        <v>1975.5500000000002</v>
      </c>
      <c r="AM58" s="122"/>
    </row>
    <row r="59" spans="1:39" ht="33" customHeight="1">
      <c r="A59" s="111">
        <v>141</v>
      </c>
      <c r="B59" s="112" t="s">
        <v>765</v>
      </c>
      <c r="C59" s="116" t="s">
        <v>14927</v>
      </c>
      <c r="D59" s="114">
        <v>0</v>
      </c>
      <c r="E59" s="114">
        <v>0</v>
      </c>
      <c r="F59" s="114">
        <v>0</v>
      </c>
      <c r="G59" s="114">
        <v>0</v>
      </c>
      <c r="H59" s="114">
        <v>0</v>
      </c>
      <c r="I59" s="114">
        <v>0</v>
      </c>
      <c r="J59" s="114">
        <v>0</v>
      </c>
      <c r="K59" s="114">
        <v>0</v>
      </c>
      <c r="L59" s="114">
        <v>0</v>
      </c>
      <c r="M59" s="114">
        <v>0</v>
      </c>
      <c r="N59" s="114">
        <v>0</v>
      </c>
      <c r="O59" s="114">
        <v>0</v>
      </c>
      <c r="P59" s="114">
        <v>0</v>
      </c>
      <c r="Q59" s="114">
        <v>0</v>
      </c>
      <c r="R59" s="114">
        <v>0</v>
      </c>
      <c r="S59" s="114">
        <v>0</v>
      </c>
      <c r="T59" s="114">
        <v>0</v>
      </c>
      <c r="U59" s="114">
        <v>0</v>
      </c>
      <c r="V59" s="114">
        <v>0</v>
      </c>
      <c r="W59" s="114">
        <v>0</v>
      </c>
      <c r="X59" s="114">
        <v>0</v>
      </c>
      <c r="Y59" s="114">
        <v>0</v>
      </c>
      <c r="Z59" s="114">
        <v>0</v>
      </c>
      <c r="AA59" s="114">
        <v>0</v>
      </c>
      <c r="AB59" s="114">
        <v>0</v>
      </c>
      <c r="AC59" s="114">
        <v>0</v>
      </c>
      <c r="AD59" s="114">
        <v>0</v>
      </c>
      <c r="AE59" s="114">
        <v>0</v>
      </c>
      <c r="AF59" s="114">
        <v>0</v>
      </c>
      <c r="AG59" s="114">
        <v>0</v>
      </c>
      <c r="AH59" s="114">
        <v>0</v>
      </c>
      <c r="AI59" s="114">
        <v>0</v>
      </c>
      <c r="AJ59" s="115">
        <f t="shared" si="0"/>
        <v>0</v>
      </c>
      <c r="AM59" s="122"/>
    </row>
    <row r="60" spans="1:39" ht="33" customHeight="1">
      <c r="A60" s="111">
        <v>142</v>
      </c>
      <c r="B60" s="112" t="s">
        <v>766</v>
      </c>
      <c r="C60" s="116" t="s">
        <v>14927</v>
      </c>
      <c r="D60" s="114">
        <v>0</v>
      </c>
      <c r="E60" s="114">
        <v>0</v>
      </c>
      <c r="F60" s="114">
        <v>0</v>
      </c>
      <c r="G60" s="114">
        <v>0</v>
      </c>
      <c r="H60" s="114">
        <v>0</v>
      </c>
      <c r="I60" s="114">
        <v>0</v>
      </c>
      <c r="J60" s="114">
        <v>0</v>
      </c>
      <c r="K60" s="114">
        <v>0</v>
      </c>
      <c r="L60" s="114">
        <v>0</v>
      </c>
      <c r="M60" s="114">
        <v>0</v>
      </c>
      <c r="N60" s="114">
        <v>0</v>
      </c>
      <c r="O60" s="114">
        <v>0</v>
      </c>
      <c r="P60" s="114">
        <v>0</v>
      </c>
      <c r="Q60" s="114">
        <v>0</v>
      </c>
      <c r="R60" s="114">
        <v>0</v>
      </c>
      <c r="S60" s="114">
        <v>0</v>
      </c>
      <c r="T60" s="114">
        <v>0</v>
      </c>
      <c r="U60" s="114">
        <v>0</v>
      </c>
      <c r="V60" s="114">
        <v>0</v>
      </c>
      <c r="W60" s="114">
        <v>0</v>
      </c>
      <c r="X60" s="114">
        <v>0</v>
      </c>
      <c r="Y60" s="114">
        <v>0</v>
      </c>
      <c r="Z60" s="114">
        <v>0</v>
      </c>
      <c r="AA60" s="114">
        <v>0</v>
      </c>
      <c r="AB60" s="114">
        <v>0</v>
      </c>
      <c r="AC60" s="114">
        <v>0</v>
      </c>
      <c r="AD60" s="114">
        <v>0</v>
      </c>
      <c r="AE60" s="114">
        <v>0</v>
      </c>
      <c r="AF60" s="114">
        <v>0</v>
      </c>
      <c r="AG60" s="114">
        <v>0</v>
      </c>
      <c r="AH60" s="114">
        <v>0</v>
      </c>
      <c r="AI60" s="114">
        <v>0</v>
      </c>
      <c r="AJ60" s="115">
        <f t="shared" si="0"/>
        <v>0</v>
      </c>
      <c r="AM60" s="122"/>
    </row>
    <row r="61" spans="1:39" ht="33" customHeight="1">
      <c r="A61" s="111">
        <v>143</v>
      </c>
      <c r="B61" s="112" t="s">
        <v>99</v>
      </c>
      <c r="C61" s="116" t="s">
        <v>14927</v>
      </c>
      <c r="D61" s="114">
        <v>0</v>
      </c>
      <c r="E61" s="114">
        <v>0</v>
      </c>
      <c r="F61" s="114">
        <v>0</v>
      </c>
      <c r="G61" s="114">
        <v>0</v>
      </c>
      <c r="H61" s="114">
        <v>0</v>
      </c>
      <c r="I61" s="114">
        <v>0</v>
      </c>
      <c r="J61" s="114">
        <v>0</v>
      </c>
      <c r="K61" s="114">
        <v>0</v>
      </c>
      <c r="L61" s="114">
        <v>0</v>
      </c>
      <c r="M61" s="114">
        <v>0</v>
      </c>
      <c r="N61" s="114">
        <v>0</v>
      </c>
      <c r="O61" s="114">
        <v>0</v>
      </c>
      <c r="P61" s="114">
        <v>0</v>
      </c>
      <c r="Q61" s="114">
        <v>0</v>
      </c>
      <c r="R61" s="114">
        <v>0</v>
      </c>
      <c r="S61" s="114">
        <v>0</v>
      </c>
      <c r="T61" s="114">
        <v>0</v>
      </c>
      <c r="U61" s="114">
        <v>0</v>
      </c>
      <c r="V61" s="114">
        <v>0</v>
      </c>
      <c r="W61" s="114">
        <v>0</v>
      </c>
      <c r="X61" s="114">
        <v>0</v>
      </c>
      <c r="Y61" s="114">
        <v>0</v>
      </c>
      <c r="Z61" s="114">
        <v>0</v>
      </c>
      <c r="AA61" s="114">
        <v>0</v>
      </c>
      <c r="AB61" s="114">
        <v>0</v>
      </c>
      <c r="AC61" s="114">
        <v>0</v>
      </c>
      <c r="AD61" s="114">
        <v>0</v>
      </c>
      <c r="AE61" s="114">
        <v>0</v>
      </c>
      <c r="AF61" s="114">
        <v>0</v>
      </c>
      <c r="AG61" s="114">
        <v>0</v>
      </c>
      <c r="AH61" s="114">
        <v>0</v>
      </c>
      <c r="AI61" s="114">
        <v>0</v>
      </c>
      <c r="AJ61" s="115">
        <f t="shared" si="0"/>
        <v>0</v>
      </c>
      <c r="AM61" s="122"/>
    </row>
    <row r="62" spans="1:39" ht="33" customHeight="1">
      <c r="A62" s="111">
        <v>144</v>
      </c>
      <c r="B62" s="112" t="s">
        <v>767</v>
      </c>
      <c r="C62" s="116" t="s">
        <v>14927</v>
      </c>
      <c r="D62" s="114">
        <v>0</v>
      </c>
      <c r="E62" s="114">
        <v>0</v>
      </c>
      <c r="F62" s="114">
        <v>0</v>
      </c>
      <c r="G62" s="114">
        <v>5472.8</v>
      </c>
      <c r="H62" s="114">
        <v>0</v>
      </c>
      <c r="I62" s="114">
        <v>0</v>
      </c>
      <c r="J62" s="114">
        <v>0</v>
      </c>
      <c r="K62" s="114">
        <v>0</v>
      </c>
      <c r="L62" s="114">
        <v>0</v>
      </c>
      <c r="M62" s="114">
        <v>0</v>
      </c>
      <c r="N62" s="114">
        <v>0</v>
      </c>
      <c r="O62" s="114">
        <v>0</v>
      </c>
      <c r="P62" s="114">
        <v>0</v>
      </c>
      <c r="Q62" s="114">
        <v>0</v>
      </c>
      <c r="R62" s="114">
        <v>0</v>
      </c>
      <c r="S62" s="114">
        <v>0</v>
      </c>
      <c r="T62" s="114">
        <v>0</v>
      </c>
      <c r="U62" s="114">
        <v>0</v>
      </c>
      <c r="V62" s="114">
        <v>0</v>
      </c>
      <c r="W62" s="114">
        <v>0</v>
      </c>
      <c r="X62" s="114">
        <v>0</v>
      </c>
      <c r="Y62" s="114">
        <v>0</v>
      </c>
      <c r="Z62" s="114">
        <v>0</v>
      </c>
      <c r="AA62" s="114">
        <v>0</v>
      </c>
      <c r="AB62" s="114">
        <v>0</v>
      </c>
      <c r="AC62" s="114">
        <v>0</v>
      </c>
      <c r="AD62" s="114">
        <v>0</v>
      </c>
      <c r="AE62" s="114">
        <v>0</v>
      </c>
      <c r="AF62" s="114">
        <v>0</v>
      </c>
      <c r="AG62" s="114">
        <v>0</v>
      </c>
      <c r="AH62" s="114">
        <v>0</v>
      </c>
      <c r="AI62" s="114">
        <v>0</v>
      </c>
      <c r="AJ62" s="115">
        <f t="shared" si="0"/>
        <v>5472.8</v>
      </c>
      <c r="AM62" s="122"/>
    </row>
    <row r="63" spans="1:39" ht="33" customHeight="1">
      <c r="A63" s="111">
        <v>145</v>
      </c>
      <c r="B63" s="112" t="s">
        <v>101</v>
      </c>
      <c r="C63" s="116" t="s">
        <v>14927</v>
      </c>
      <c r="D63" s="114">
        <v>0</v>
      </c>
      <c r="E63" s="114">
        <v>0</v>
      </c>
      <c r="F63" s="114">
        <v>0</v>
      </c>
      <c r="G63" s="114">
        <v>0</v>
      </c>
      <c r="H63" s="114">
        <v>0</v>
      </c>
      <c r="I63" s="114">
        <v>0</v>
      </c>
      <c r="J63" s="114">
        <v>0</v>
      </c>
      <c r="K63" s="114">
        <v>0</v>
      </c>
      <c r="L63" s="114">
        <v>0</v>
      </c>
      <c r="M63" s="114">
        <v>0</v>
      </c>
      <c r="N63" s="114">
        <v>0</v>
      </c>
      <c r="O63" s="114">
        <v>0</v>
      </c>
      <c r="P63" s="114">
        <v>0</v>
      </c>
      <c r="Q63" s="114">
        <v>0</v>
      </c>
      <c r="R63" s="114">
        <v>0</v>
      </c>
      <c r="S63" s="114">
        <v>0</v>
      </c>
      <c r="T63" s="114">
        <v>0</v>
      </c>
      <c r="U63" s="114">
        <v>0</v>
      </c>
      <c r="V63" s="114">
        <v>0</v>
      </c>
      <c r="W63" s="114">
        <v>0</v>
      </c>
      <c r="X63" s="114">
        <v>0</v>
      </c>
      <c r="Y63" s="114">
        <v>0</v>
      </c>
      <c r="Z63" s="114">
        <v>0</v>
      </c>
      <c r="AA63" s="114">
        <v>0</v>
      </c>
      <c r="AB63" s="114">
        <v>0</v>
      </c>
      <c r="AC63" s="114">
        <v>0</v>
      </c>
      <c r="AD63" s="114">
        <v>0</v>
      </c>
      <c r="AE63" s="114">
        <v>0</v>
      </c>
      <c r="AF63" s="114">
        <v>0</v>
      </c>
      <c r="AG63" s="114">
        <v>0</v>
      </c>
      <c r="AH63" s="114">
        <v>0</v>
      </c>
      <c r="AI63" s="114">
        <v>0</v>
      </c>
      <c r="AJ63" s="115">
        <f t="shared" si="0"/>
        <v>0</v>
      </c>
      <c r="AM63" s="122"/>
    </row>
    <row r="64" spans="1:39" ht="33" customHeight="1">
      <c r="A64" s="111">
        <v>146</v>
      </c>
      <c r="B64" s="112" t="s">
        <v>102</v>
      </c>
      <c r="C64" s="116" t="s">
        <v>14927</v>
      </c>
      <c r="D64" s="114">
        <v>0</v>
      </c>
      <c r="E64" s="114">
        <v>0</v>
      </c>
      <c r="F64" s="114">
        <v>0</v>
      </c>
      <c r="G64" s="114">
        <v>0</v>
      </c>
      <c r="H64" s="114">
        <v>0</v>
      </c>
      <c r="I64" s="114">
        <v>0</v>
      </c>
      <c r="J64" s="114">
        <v>0</v>
      </c>
      <c r="K64" s="114">
        <v>0</v>
      </c>
      <c r="L64" s="114">
        <v>0</v>
      </c>
      <c r="M64" s="114">
        <v>0</v>
      </c>
      <c r="N64" s="114">
        <v>0</v>
      </c>
      <c r="O64" s="114">
        <v>0</v>
      </c>
      <c r="P64" s="114">
        <v>0</v>
      </c>
      <c r="Q64" s="114">
        <v>0</v>
      </c>
      <c r="R64" s="114">
        <v>0</v>
      </c>
      <c r="S64" s="114">
        <v>0</v>
      </c>
      <c r="T64" s="114">
        <v>0</v>
      </c>
      <c r="U64" s="114">
        <v>0</v>
      </c>
      <c r="V64" s="114">
        <v>0</v>
      </c>
      <c r="W64" s="114">
        <v>0</v>
      </c>
      <c r="X64" s="114">
        <v>0</v>
      </c>
      <c r="Y64" s="114">
        <v>0</v>
      </c>
      <c r="Z64" s="114">
        <v>0</v>
      </c>
      <c r="AA64" s="114">
        <v>0</v>
      </c>
      <c r="AB64" s="114">
        <v>0</v>
      </c>
      <c r="AC64" s="114">
        <v>0</v>
      </c>
      <c r="AD64" s="114">
        <v>0</v>
      </c>
      <c r="AE64" s="114">
        <v>0</v>
      </c>
      <c r="AF64" s="114">
        <v>0</v>
      </c>
      <c r="AG64" s="114">
        <v>0</v>
      </c>
      <c r="AH64" s="114">
        <v>0</v>
      </c>
      <c r="AI64" s="114">
        <v>0</v>
      </c>
      <c r="AJ64" s="115">
        <f t="shared" si="0"/>
        <v>0</v>
      </c>
      <c r="AM64" s="122"/>
    </row>
    <row r="65" spans="1:39" ht="33" customHeight="1">
      <c r="A65" s="111">
        <v>147</v>
      </c>
      <c r="B65" s="112" t="s">
        <v>768</v>
      </c>
      <c r="C65" s="116" t="s">
        <v>14927</v>
      </c>
      <c r="D65" s="114">
        <v>0</v>
      </c>
      <c r="E65" s="114">
        <v>0</v>
      </c>
      <c r="F65" s="114">
        <v>0</v>
      </c>
      <c r="G65" s="114">
        <v>0</v>
      </c>
      <c r="H65" s="114">
        <v>0</v>
      </c>
      <c r="I65" s="114">
        <v>0</v>
      </c>
      <c r="J65" s="114">
        <v>0</v>
      </c>
      <c r="K65" s="114">
        <v>0</v>
      </c>
      <c r="L65" s="114">
        <v>0</v>
      </c>
      <c r="M65" s="114">
        <v>0</v>
      </c>
      <c r="N65" s="114">
        <v>0</v>
      </c>
      <c r="O65" s="114">
        <v>0</v>
      </c>
      <c r="P65" s="114">
        <v>0</v>
      </c>
      <c r="Q65" s="114">
        <v>0</v>
      </c>
      <c r="R65" s="114">
        <v>0</v>
      </c>
      <c r="S65" s="114">
        <v>0</v>
      </c>
      <c r="T65" s="114">
        <v>0</v>
      </c>
      <c r="U65" s="114">
        <v>0</v>
      </c>
      <c r="V65" s="114">
        <v>0</v>
      </c>
      <c r="W65" s="114">
        <v>0</v>
      </c>
      <c r="X65" s="114">
        <v>0</v>
      </c>
      <c r="Y65" s="114">
        <v>0</v>
      </c>
      <c r="Z65" s="114">
        <v>0</v>
      </c>
      <c r="AA65" s="114">
        <v>0</v>
      </c>
      <c r="AB65" s="114">
        <v>0</v>
      </c>
      <c r="AC65" s="114">
        <v>0</v>
      </c>
      <c r="AD65" s="114">
        <v>0</v>
      </c>
      <c r="AE65" s="114">
        <v>0</v>
      </c>
      <c r="AF65" s="114">
        <v>0</v>
      </c>
      <c r="AG65" s="114">
        <v>0</v>
      </c>
      <c r="AH65" s="114">
        <v>0</v>
      </c>
      <c r="AI65" s="114">
        <v>0</v>
      </c>
      <c r="AJ65" s="115">
        <f t="shared" si="0"/>
        <v>0</v>
      </c>
      <c r="AM65" s="122"/>
    </row>
    <row r="66" spans="1:39" ht="33" customHeight="1">
      <c r="A66" s="111">
        <v>148</v>
      </c>
      <c r="B66" s="112" t="s">
        <v>769</v>
      </c>
      <c r="C66" s="116" t="s">
        <v>14927</v>
      </c>
      <c r="D66" s="114">
        <v>0</v>
      </c>
      <c r="E66" s="114">
        <v>0</v>
      </c>
      <c r="F66" s="114">
        <v>0</v>
      </c>
      <c r="G66" s="114">
        <v>0</v>
      </c>
      <c r="H66" s="114">
        <v>0</v>
      </c>
      <c r="I66" s="114">
        <v>0</v>
      </c>
      <c r="J66" s="114">
        <v>0</v>
      </c>
      <c r="K66" s="114">
        <v>0</v>
      </c>
      <c r="L66" s="114">
        <v>0</v>
      </c>
      <c r="M66" s="114">
        <v>0</v>
      </c>
      <c r="N66" s="114">
        <v>0</v>
      </c>
      <c r="O66" s="114">
        <v>0</v>
      </c>
      <c r="P66" s="114">
        <v>0</v>
      </c>
      <c r="Q66" s="114">
        <v>0</v>
      </c>
      <c r="R66" s="114">
        <v>0</v>
      </c>
      <c r="S66" s="114">
        <v>0</v>
      </c>
      <c r="T66" s="114">
        <v>0</v>
      </c>
      <c r="U66" s="114">
        <v>0</v>
      </c>
      <c r="V66" s="114">
        <v>0</v>
      </c>
      <c r="W66" s="114">
        <v>0</v>
      </c>
      <c r="X66" s="114">
        <v>0</v>
      </c>
      <c r="Y66" s="114">
        <v>0</v>
      </c>
      <c r="Z66" s="114">
        <v>0</v>
      </c>
      <c r="AA66" s="114">
        <v>0</v>
      </c>
      <c r="AB66" s="114">
        <v>0</v>
      </c>
      <c r="AC66" s="114">
        <v>0</v>
      </c>
      <c r="AD66" s="114">
        <v>0</v>
      </c>
      <c r="AE66" s="114">
        <v>0</v>
      </c>
      <c r="AF66" s="114">
        <v>0</v>
      </c>
      <c r="AG66" s="114">
        <v>0</v>
      </c>
      <c r="AH66" s="114">
        <v>0</v>
      </c>
      <c r="AI66" s="114">
        <v>0</v>
      </c>
      <c r="AJ66" s="115">
        <f t="shared" si="0"/>
        <v>0</v>
      </c>
      <c r="AM66" s="122"/>
    </row>
    <row r="67" spans="1:39" ht="33" customHeight="1">
      <c r="A67" s="111">
        <v>149</v>
      </c>
      <c r="B67" s="112" t="s">
        <v>770</v>
      </c>
      <c r="C67" s="116" t="s">
        <v>14927</v>
      </c>
      <c r="D67" s="114">
        <v>0</v>
      </c>
      <c r="E67" s="114">
        <v>0</v>
      </c>
      <c r="F67" s="114">
        <v>0</v>
      </c>
      <c r="G67" s="114">
        <v>83.52000000000001</v>
      </c>
      <c r="H67" s="114">
        <v>0</v>
      </c>
      <c r="I67" s="114">
        <v>0</v>
      </c>
      <c r="J67" s="114">
        <v>0</v>
      </c>
      <c r="K67" s="114">
        <v>0</v>
      </c>
      <c r="L67" s="114">
        <v>0</v>
      </c>
      <c r="M67" s="114">
        <v>0</v>
      </c>
      <c r="N67" s="114">
        <v>0</v>
      </c>
      <c r="O67" s="114">
        <v>0</v>
      </c>
      <c r="P67" s="114">
        <v>0</v>
      </c>
      <c r="Q67" s="114">
        <v>0</v>
      </c>
      <c r="R67" s="114">
        <v>0</v>
      </c>
      <c r="S67" s="114">
        <v>0</v>
      </c>
      <c r="T67" s="114">
        <v>0</v>
      </c>
      <c r="U67" s="114">
        <v>0</v>
      </c>
      <c r="V67" s="114">
        <v>0</v>
      </c>
      <c r="W67" s="114">
        <v>0</v>
      </c>
      <c r="X67" s="114">
        <v>0</v>
      </c>
      <c r="Y67" s="114">
        <v>0</v>
      </c>
      <c r="Z67" s="114">
        <v>0</v>
      </c>
      <c r="AA67" s="114">
        <v>0</v>
      </c>
      <c r="AB67" s="114">
        <v>0</v>
      </c>
      <c r="AC67" s="114">
        <v>0</v>
      </c>
      <c r="AD67" s="114">
        <v>0</v>
      </c>
      <c r="AE67" s="114">
        <v>0</v>
      </c>
      <c r="AF67" s="114">
        <v>0</v>
      </c>
      <c r="AG67" s="114">
        <v>0</v>
      </c>
      <c r="AH67" s="114">
        <v>0</v>
      </c>
      <c r="AI67" s="114">
        <v>0</v>
      </c>
      <c r="AJ67" s="115">
        <f t="shared" si="0"/>
        <v>83.52000000000001</v>
      </c>
      <c r="AM67" s="122"/>
    </row>
    <row r="68" spans="1:39" ht="33" customHeight="1">
      <c r="A68" s="111">
        <v>150</v>
      </c>
      <c r="B68" s="112" t="s">
        <v>106</v>
      </c>
      <c r="C68" s="116" t="s">
        <v>14927</v>
      </c>
      <c r="D68" s="114">
        <v>0</v>
      </c>
      <c r="E68" s="114">
        <v>0</v>
      </c>
      <c r="F68" s="114">
        <v>0</v>
      </c>
      <c r="G68" s="114">
        <v>0</v>
      </c>
      <c r="H68" s="114">
        <v>0</v>
      </c>
      <c r="I68" s="114">
        <v>0</v>
      </c>
      <c r="J68" s="114">
        <v>0</v>
      </c>
      <c r="K68" s="114">
        <v>0</v>
      </c>
      <c r="L68" s="114">
        <v>0</v>
      </c>
      <c r="M68" s="114">
        <v>0</v>
      </c>
      <c r="N68" s="114">
        <v>0</v>
      </c>
      <c r="O68" s="114">
        <v>0</v>
      </c>
      <c r="P68" s="114">
        <v>0</v>
      </c>
      <c r="Q68" s="114">
        <v>0</v>
      </c>
      <c r="R68" s="114">
        <v>0</v>
      </c>
      <c r="S68" s="114">
        <v>0</v>
      </c>
      <c r="T68" s="114">
        <v>0</v>
      </c>
      <c r="U68" s="114">
        <v>0</v>
      </c>
      <c r="V68" s="114">
        <v>0</v>
      </c>
      <c r="W68" s="114">
        <v>0</v>
      </c>
      <c r="X68" s="114">
        <v>0</v>
      </c>
      <c r="Y68" s="114">
        <v>0</v>
      </c>
      <c r="Z68" s="114">
        <v>0</v>
      </c>
      <c r="AA68" s="114">
        <v>0</v>
      </c>
      <c r="AB68" s="114">
        <v>0</v>
      </c>
      <c r="AC68" s="114">
        <v>0</v>
      </c>
      <c r="AD68" s="114">
        <v>0</v>
      </c>
      <c r="AE68" s="114">
        <v>0</v>
      </c>
      <c r="AF68" s="114">
        <v>0</v>
      </c>
      <c r="AG68" s="114">
        <v>0</v>
      </c>
      <c r="AH68" s="114">
        <v>0</v>
      </c>
      <c r="AI68" s="114">
        <v>0</v>
      </c>
      <c r="AJ68" s="115">
        <f t="shared" si="0"/>
        <v>0</v>
      </c>
      <c r="AM68" s="122"/>
    </row>
    <row r="69" spans="1:39" ht="33" customHeight="1">
      <c r="A69" s="111">
        <v>152</v>
      </c>
      <c r="B69" s="112" t="s">
        <v>771</v>
      </c>
      <c r="C69" s="116" t="s">
        <v>14927</v>
      </c>
      <c r="D69" s="114">
        <v>0</v>
      </c>
      <c r="E69" s="114">
        <v>0</v>
      </c>
      <c r="F69" s="114">
        <v>0</v>
      </c>
      <c r="G69" s="114">
        <v>16598.07</v>
      </c>
      <c r="H69" s="114">
        <v>0</v>
      </c>
      <c r="I69" s="114">
        <v>0</v>
      </c>
      <c r="J69" s="114">
        <v>0</v>
      </c>
      <c r="K69" s="114">
        <v>0</v>
      </c>
      <c r="L69" s="114">
        <v>0</v>
      </c>
      <c r="M69" s="114">
        <v>0</v>
      </c>
      <c r="N69" s="114">
        <v>0</v>
      </c>
      <c r="O69" s="114">
        <v>0</v>
      </c>
      <c r="P69" s="114">
        <v>601000</v>
      </c>
      <c r="Q69" s="114">
        <v>0</v>
      </c>
      <c r="R69" s="114">
        <v>0</v>
      </c>
      <c r="S69" s="114">
        <v>0</v>
      </c>
      <c r="T69" s="114">
        <v>0</v>
      </c>
      <c r="U69" s="114">
        <v>0</v>
      </c>
      <c r="V69" s="114">
        <v>0</v>
      </c>
      <c r="W69" s="114">
        <v>0</v>
      </c>
      <c r="X69" s="114">
        <v>0</v>
      </c>
      <c r="Y69" s="114">
        <v>0</v>
      </c>
      <c r="Z69" s="114">
        <v>0</v>
      </c>
      <c r="AA69" s="114">
        <v>0</v>
      </c>
      <c r="AB69" s="114">
        <v>0</v>
      </c>
      <c r="AC69" s="114">
        <v>0</v>
      </c>
      <c r="AD69" s="114">
        <v>0</v>
      </c>
      <c r="AE69" s="114">
        <v>0</v>
      </c>
      <c r="AF69" s="114">
        <v>0</v>
      </c>
      <c r="AG69" s="114">
        <v>0</v>
      </c>
      <c r="AH69" s="114">
        <v>0</v>
      </c>
      <c r="AI69" s="114">
        <v>0</v>
      </c>
      <c r="AJ69" s="115">
        <f t="shared" si="0"/>
        <v>617598.06999999995</v>
      </c>
      <c r="AM69" s="122"/>
    </row>
    <row r="70" spans="1:39" ht="33" customHeight="1">
      <c r="A70" s="111">
        <v>153</v>
      </c>
      <c r="B70" s="112" t="s">
        <v>772</v>
      </c>
      <c r="C70" s="116" t="s">
        <v>14927</v>
      </c>
      <c r="D70" s="114">
        <v>0</v>
      </c>
      <c r="E70" s="114">
        <v>0</v>
      </c>
      <c r="F70" s="114">
        <v>0</v>
      </c>
      <c r="G70" s="114">
        <v>0</v>
      </c>
      <c r="H70" s="114">
        <v>0</v>
      </c>
      <c r="I70" s="114">
        <v>0</v>
      </c>
      <c r="J70" s="114">
        <v>0</v>
      </c>
      <c r="K70" s="114">
        <v>0</v>
      </c>
      <c r="L70" s="114">
        <v>0</v>
      </c>
      <c r="M70" s="114">
        <v>0</v>
      </c>
      <c r="N70" s="114">
        <v>0</v>
      </c>
      <c r="O70" s="114">
        <v>0</v>
      </c>
      <c r="P70" s="114">
        <v>245026.5</v>
      </c>
      <c r="Q70" s="114">
        <v>0</v>
      </c>
      <c r="R70" s="114">
        <v>0</v>
      </c>
      <c r="S70" s="114">
        <v>0</v>
      </c>
      <c r="T70" s="114">
        <v>0</v>
      </c>
      <c r="U70" s="114">
        <v>0</v>
      </c>
      <c r="V70" s="114">
        <v>0</v>
      </c>
      <c r="W70" s="114">
        <v>0</v>
      </c>
      <c r="X70" s="114">
        <v>0</v>
      </c>
      <c r="Y70" s="114">
        <v>0</v>
      </c>
      <c r="Z70" s="114">
        <v>0</v>
      </c>
      <c r="AA70" s="114">
        <v>0</v>
      </c>
      <c r="AB70" s="114">
        <v>0</v>
      </c>
      <c r="AC70" s="114">
        <v>0</v>
      </c>
      <c r="AD70" s="114">
        <v>0</v>
      </c>
      <c r="AE70" s="114">
        <v>0</v>
      </c>
      <c r="AF70" s="114">
        <v>0</v>
      </c>
      <c r="AG70" s="114">
        <v>0</v>
      </c>
      <c r="AH70" s="114">
        <v>0</v>
      </c>
      <c r="AI70" s="114">
        <v>0</v>
      </c>
      <c r="AJ70" s="115">
        <f t="shared" si="0"/>
        <v>245026.5</v>
      </c>
      <c r="AM70" s="122"/>
    </row>
    <row r="71" spans="1:39" ht="33" customHeight="1">
      <c r="A71" s="111">
        <v>154</v>
      </c>
      <c r="B71" s="112" t="s">
        <v>773</v>
      </c>
      <c r="C71" s="116" t="s">
        <v>14927</v>
      </c>
      <c r="D71" s="114">
        <v>0</v>
      </c>
      <c r="E71" s="114">
        <v>0</v>
      </c>
      <c r="F71" s="114">
        <v>0</v>
      </c>
      <c r="G71" s="114">
        <v>0</v>
      </c>
      <c r="H71" s="114">
        <v>0</v>
      </c>
      <c r="I71" s="114">
        <v>0</v>
      </c>
      <c r="J71" s="114">
        <v>0</v>
      </c>
      <c r="K71" s="114">
        <v>0</v>
      </c>
      <c r="L71" s="114">
        <v>0</v>
      </c>
      <c r="M71" s="114">
        <v>0</v>
      </c>
      <c r="N71" s="114">
        <v>0</v>
      </c>
      <c r="O71" s="114">
        <v>0</v>
      </c>
      <c r="P71" s="114">
        <v>0</v>
      </c>
      <c r="Q71" s="114">
        <v>0</v>
      </c>
      <c r="R71" s="114">
        <v>0</v>
      </c>
      <c r="S71" s="114">
        <v>0</v>
      </c>
      <c r="T71" s="114">
        <v>0</v>
      </c>
      <c r="U71" s="114">
        <v>0</v>
      </c>
      <c r="V71" s="114">
        <v>0</v>
      </c>
      <c r="W71" s="114">
        <v>0</v>
      </c>
      <c r="X71" s="114">
        <v>0</v>
      </c>
      <c r="Y71" s="114">
        <v>0</v>
      </c>
      <c r="Z71" s="114">
        <v>0</v>
      </c>
      <c r="AA71" s="114">
        <v>0</v>
      </c>
      <c r="AB71" s="114">
        <v>0</v>
      </c>
      <c r="AC71" s="114">
        <v>0</v>
      </c>
      <c r="AD71" s="114">
        <v>0</v>
      </c>
      <c r="AE71" s="114">
        <v>0</v>
      </c>
      <c r="AF71" s="114">
        <v>0</v>
      </c>
      <c r="AG71" s="114">
        <v>0</v>
      </c>
      <c r="AH71" s="114">
        <v>0</v>
      </c>
      <c r="AI71" s="114">
        <v>0</v>
      </c>
      <c r="AJ71" s="115">
        <f t="shared" si="0"/>
        <v>0</v>
      </c>
      <c r="AM71" s="122"/>
    </row>
    <row r="72" spans="1:39" ht="33" customHeight="1">
      <c r="A72" s="111">
        <v>155</v>
      </c>
      <c r="B72" s="112" t="s">
        <v>774</v>
      </c>
      <c r="C72" s="116" t="s">
        <v>14927</v>
      </c>
      <c r="D72" s="114">
        <v>0</v>
      </c>
      <c r="E72" s="114">
        <v>0</v>
      </c>
      <c r="F72" s="114">
        <v>0</v>
      </c>
      <c r="G72" s="114">
        <v>4926.46</v>
      </c>
      <c r="H72" s="114">
        <v>0</v>
      </c>
      <c r="I72" s="114">
        <v>0</v>
      </c>
      <c r="J72" s="114">
        <v>0</v>
      </c>
      <c r="K72" s="114">
        <v>0</v>
      </c>
      <c r="L72" s="114">
        <v>0</v>
      </c>
      <c r="M72" s="114">
        <v>0</v>
      </c>
      <c r="N72" s="114">
        <v>0</v>
      </c>
      <c r="O72" s="114">
        <v>0</v>
      </c>
      <c r="P72" s="114">
        <v>0</v>
      </c>
      <c r="Q72" s="114">
        <v>0</v>
      </c>
      <c r="R72" s="114">
        <v>0</v>
      </c>
      <c r="S72" s="114">
        <v>0</v>
      </c>
      <c r="T72" s="114">
        <v>0</v>
      </c>
      <c r="U72" s="114">
        <v>0</v>
      </c>
      <c r="V72" s="114">
        <v>0</v>
      </c>
      <c r="W72" s="114">
        <v>0</v>
      </c>
      <c r="X72" s="114">
        <v>0</v>
      </c>
      <c r="Y72" s="114">
        <v>0</v>
      </c>
      <c r="Z72" s="114">
        <v>0</v>
      </c>
      <c r="AA72" s="114">
        <v>0</v>
      </c>
      <c r="AB72" s="114">
        <v>0</v>
      </c>
      <c r="AC72" s="114">
        <v>0</v>
      </c>
      <c r="AD72" s="114">
        <v>0</v>
      </c>
      <c r="AE72" s="114">
        <v>0</v>
      </c>
      <c r="AF72" s="114">
        <v>0</v>
      </c>
      <c r="AG72" s="114">
        <v>0</v>
      </c>
      <c r="AH72" s="114">
        <v>0</v>
      </c>
      <c r="AI72" s="114">
        <v>0</v>
      </c>
      <c r="AJ72" s="115">
        <f t="shared" si="0"/>
        <v>4926.46</v>
      </c>
      <c r="AM72" s="122"/>
    </row>
    <row r="73" spans="1:39" ht="33" customHeight="1">
      <c r="A73" s="111">
        <v>156</v>
      </c>
      <c r="B73" s="112" t="s">
        <v>775</v>
      </c>
      <c r="C73" s="116" t="s">
        <v>14927</v>
      </c>
      <c r="D73" s="114">
        <v>0</v>
      </c>
      <c r="E73" s="114">
        <v>0</v>
      </c>
      <c r="F73" s="114">
        <v>0</v>
      </c>
      <c r="G73" s="114">
        <v>0</v>
      </c>
      <c r="H73" s="114">
        <v>0</v>
      </c>
      <c r="I73" s="114">
        <v>0</v>
      </c>
      <c r="J73" s="114">
        <v>0</v>
      </c>
      <c r="K73" s="114">
        <v>0</v>
      </c>
      <c r="L73" s="114">
        <v>0</v>
      </c>
      <c r="M73" s="114">
        <v>0</v>
      </c>
      <c r="N73" s="114">
        <v>0</v>
      </c>
      <c r="O73" s="114">
        <v>0</v>
      </c>
      <c r="P73" s="114">
        <v>0</v>
      </c>
      <c r="Q73" s="114">
        <v>0</v>
      </c>
      <c r="R73" s="114">
        <v>0</v>
      </c>
      <c r="S73" s="114">
        <v>0</v>
      </c>
      <c r="T73" s="114">
        <v>0</v>
      </c>
      <c r="U73" s="114">
        <v>0</v>
      </c>
      <c r="V73" s="114">
        <v>0</v>
      </c>
      <c r="W73" s="114">
        <v>0</v>
      </c>
      <c r="X73" s="114">
        <v>0</v>
      </c>
      <c r="Y73" s="114">
        <v>0</v>
      </c>
      <c r="Z73" s="114">
        <v>0</v>
      </c>
      <c r="AA73" s="114">
        <v>0</v>
      </c>
      <c r="AB73" s="114">
        <v>0</v>
      </c>
      <c r="AC73" s="114">
        <v>0</v>
      </c>
      <c r="AD73" s="114">
        <v>0</v>
      </c>
      <c r="AE73" s="114">
        <v>0</v>
      </c>
      <c r="AF73" s="114">
        <v>0</v>
      </c>
      <c r="AG73" s="114">
        <v>0</v>
      </c>
      <c r="AH73" s="114">
        <v>0</v>
      </c>
      <c r="AI73" s="114">
        <v>0</v>
      </c>
      <c r="AJ73" s="115">
        <f t="shared" si="0"/>
        <v>0</v>
      </c>
      <c r="AM73" s="122"/>
    </row>
    <row r="74" spans="1:39" ht="33" customHeight="1">
      <c r="A74" s="111">
        <v>157</v>
      </c>
      <c r="B74" s="112" t="s">
        <v>776</v>
      </c>
      <c r="C74" s="116" t="s">
        <v>14927</v>
      </c>
      <c r="D74" s="114">
        <v>0</v>
      </c>
      <c r="E74" s="114">
        <v>0</v>
      </c>
      <c r="F74" s="114">
        <v>0</v>
      </c>
      <c r="G74" s="114">
        <v>0</v>
      </c>
      <c r="H74" s="114">
        <v>0</v>
      </c>
      <c r="I74" s="114">
        <v>0</v>
      </c>
      <c r="J74" s="114">
        <v>0</v>
      </c>
      <c r="K74" s="114">
        <v>0</v>
      </c>
      <c r="L74" s="114">
        <v>0</v>
      </c>
      <c r="M74" s="114">
        <v>0</v>
      </c>
      <c r="N74" s="114">
        <v>0</v>
      </c>
      <c r="O74" s="114">
        <v>0</v>
      </c>
      <c r="P74" s="114">
        <v>0</v>
      </c>
      <c r="Q74" s="114">
        <v>0</v>
      </c>
      <c r="R74" s="114">
        <v>0</v>
      </c>
      <c r="S74" s="114">
        <v>0</v>
      </c>
      <c r="T74" s="114">
        <v>0</v>
      </c>
      <c r="U74" s="114">
        <v>0</v>
      </c>
      <c r="V74" s="114">
        <v>0</v>
      </c>
      <c r="W74" s="114">
        <v>0</v>
      </c>
      <c r="X74" s="114">
        <v>0</v>
      </c>
      <c r="Y74" s="114">
        <v>0</v>
      </c>
      <c r="Z74" s="114">
        <v>0</v>
      </c>
      <c r="AA74" s="114">
        <v>0</v>
      </c>
      <c r="AB74" s="114">
        <v>0</v>
      </c>
      <c r="AC74" s="114">
        <v>0</v>
      </c>
      <c r="AD74" s="114">
        <v>0</v>
      </c>
      <c r="AE74" s="114">
        <v>0</v>
      </c>
      <c r="AF74" s="114">
        <v>0</v>
      </c>
      <c r="AG74" s="114">
        <v>0</v>
      </c>
      <c r="AH74" s="114">
        <v>0</v>
      </c>
      <c r="AI74" s="114">
        <v>0</v>
      </c>
      <c r="AJ74" s="115">
        <f t="shared" si="0"/>
        <v>0</v>
      </c>
      <c r="AM74" s="122"/>
    </row>
    <row r="75" spans="1:39" ht="33" customHeight="1">
      <c r="A75" s="111">
        <v>159</v>
      </c>
      <c r="B75" s="112" t="s">
        <v>777</v>
      </c>
      <c r="C75" s="116" t="s">
        <v>14927</v>
      </c>
      <c r="D75" s="114">
        <v>0</v>
      </c>
      <c r="E75" s="114">
        <v>0</v>
      </c>
      <c r="F75" s="114">
        <v>0</v>
      </c>
      <c r="G75" s="114">
        <v>0</v>
      </c>
      <c r="H75" s="114">
        <v>0</v>
      </c>
      <c r="I75" s="114">
        <v>0</v>
      </c>
      <c r="J75" s="114">
        <v>0</v>
      </c>
      <c r="K75" s="114">
        <v>0</v>
      </c>
      <c r="L75" s="114">
        <v>0</v>
      </c>
      <c r="M75" s="114">
        <v>0</v>
      </c>
      <c r="N75" s="114">
        <v>0</v>
      </c>
      <c r="O75" s="114">
        <v>0</v>
      </c>
      <c r="P75" s="114">
        <v>0</v>
      </c>
      <c r="Q75" s="114">
        <v>0</v>
      </c>
      <c r="R75" s="114">
        <v>0</v>
      </c>
      <c r="S75" s="114">
        <v>0</v>
      </c>
      <c r="T75" s="114">
        <v>0</v>
      </c>
      <c r="U75" s="114">
        <v>0</v>
      </c>
      <c r="V75" s="114">
        <v>0</v>
      </c>
      <c r="W75" s="114">
        <v>0</v>
      </c>
      <c r="X75" s="114">
        <v>0</v>
      </c>
      <c r="Y75" s="114">
        <v>0</v>
      </c>
      <c r="Z75" s="114">
        <v>0</v>
      </c>
      <c r="AA75" s="114">
        <v>0</v>
      </c>
      <c r="AB75" s="114">
        <v>0</v>
      </c>
      <c r="AC75" s="114">
        <v>0</v>
      </c>
      <c r="AD75" s="114">
        <v>0</v>
      </c>
      <c r="AE75" s="114">
        <v>0</v>
      </c>
      <c r="AF75" s="114">
        <v>0</v>
      </c>
      <c r="AG75" s="114">
        <v>0</v>
      </c>
      <c r="AH75" s="114">
        <v>0</v>
      </c>
      <c r="AI75" s="114">
        <v>0</v>
      </c>
      <c r="AJ75" s="115">
        <f t="shared" si="0"/>
        <v>0</v>
      </c>
      <c r="AM75" s="122"/>
    </row>
    <row r="76" spans="1:39" ht="33" customHeight="1">
      <c r="A76" s="111">
        <v>163</v>
      </c>
      <c r="B76" s="112" t="s">
        <v>778</v>
      </c>
      <c r="C76" s="116" t="s">
        <v>14927</v>
      </c>
      <c r="D76" s="114">
        <v>2074.7600000000002</v>
      </c>
      <c r="E76" s="114">
        <v>0</v>
      </c>
      <c r="F76" s="114">
        <v>1436591.39</v>
      </c>
      <c r="G76" s="114">
        <v>14581.65</v>
      </c>
      <c r="H76" s="114">
        <v>0</v>
      </c>
      <c r="I76" s="114">
        <v>0</v>
      </c>
      <c r="J76" s="114">
        <v>0</v>
      </c>
      <c r="K76" s="114">
        <v>527.32000000000005</v>
      </c>
      <c r="L76" s="114">
        <v>0</v>
      </c>
      <c r="M76" s="114">
        <v>0</v>
      </c>
      <c r="N76" s="114">
        <v>0</v>
      </c>
      <c r="O76" s="114">
        <v>0</v>
      </c>
      <c r="P76" s="114">
        <v>0</v>
      </c>
      <c r="Q76" s="114">
        <v>0</v>
      </c>
      <c r="R76" s="114">
        <v>0</v>
      </c>
      <c r="S76" s="114">
        <v>0</v>
      </c>
      <c r="T76" s="114">
        <v>0</v>
      </c>
      <c r="U76" s="114">
        <v>0</v>
      </c>
      <c r="V76" s="114">
        <v>0</v>
      </c>
      <c r="W76" s="114">
        <v>0</v>
      </c>
      <c r="X76" s="114">
        <v>0</v>
      </c>
      <c r="Y76" s="114">
        <v>0</v>
      </c>
      <c r="Z76" s="114">
        <v>0</v>
      </c>
      <c r="AA76" s="114">
        <v>0</v>
      </c>
      <c r="AB76" s="114">
        <v>0</v>
      </c>
      <c r="AC76" s="114">
        <v>0</v>
      </c>
      <c r="AD76" s="114">
        <v>0</v>
      </c>
      <c r="AE76" s="114">
        <v>0</v>
      </c>
      <c r="AF76" s="114">
        <v>0</v>
      </c>
      <c r="AG76" s="114">
        <v>0</v>
      </c>
      <c r="AH76" s="114">
        <v>0</v>
      </c>
      <c r="AI76" s="114">
        <v>0</v>
      </c>
      <c r="AJ76" s="115">
        <f t="shared" ref="AJ76:AJ139" si="1">SUM(D76:AI76)</f>
        <v>1453775.1199999999</v>
      </c>
      <c r="AM76" s="122"/>
    </row>
    <row r="77" spans="1:39" ht="33" customHeight="1">
      <c r="A77" s="111">
        <v>169</v>
      </c>
      <c r="B77" s="112" t="s">
        <v>779</v>
      </c>
      <c r="C77" s="116" t="s">
        <v>14927</v>
      </c>
      <c r="D77" s="114">
        <v>0</v>
      </c>
      <c r="E77" s="114">
        <v>0</v>
      </c>
      <c r="F77" s="114">
        <v>0</v>
      </c>
      <c r="G77" s="114">
        <v>39485.479999999996</v>
      </c>
      <c r="H77" s="114">
        <v>0</v>
      </c>
      <c r="I77" s="114">
        <v>283.72000000000003</v>
      </c>
      <c r="J77" s="114">
        <v>0</v>
      </c>
      <c r="K77" s="114">
        <v>0</v>
      </c>
      <c r="L77" s="114">
        <v>0</v>
      </c>
      <c r="M77" s="114">
        <v>0</v>
      </c>
      <c r="N77" s="114">
        <v>0</v>
      </c>
      <c r="O77" s="114">
        <v>0</v>
      </c>
      <c r="P77" s="114">
        <v>0</v>
      </c>
      <c r="Q77" s="114">
        <v>0</v>
      </c>
      <c r="R77" s="114">
        <v>0</v>
      </c>
      <c r="S77" s="114">
        <v>0</v>
      </c>
      <c r="T77" s="114">
        <v>0</v>
      </c>
      <c r="U77" s="114">
        <v>0</v>
      </c>
      <c r="V77" s="114">
        <v>0</v>
      </c>
      <c r="W77" s="114">
        <v>0</v>
      </c>
      <c r="X77" s="114">
        <v>0</v>
      </c>
      <c r="Y77" s="114">
        <v>0</v>
      </c>
      <c r="Z77" s="114">
        <v>0</v>
      </c>
      <c r="AA77" s="114">
        <v>0</v>
      </c>
      <c r="AB77" s="114">
        <v>0</v>
      </c>
      <c r="AC77" s="114">
        <v>0</v>
      </c>
      <c r="AD77" s="114">
        <v>0</v>
      </c>
      <c r="AE77" s="114">
        <v>0</v>
      </c>
      <c r="AF77" s="114">
        <v>0</v>
      </c>
      <c r="AG77" s="114">
        <v>0</v>
      </c>
      <c r="AH77" s="114">
        <v>0</v>
      </c>
      <c r="AI77" s="114">
        <v>0</v>
      </c>
      <c r="AJ77" s="115">
        <f t="shared" si="1"/>
        <v>39769.199999999997</v>
      </c>
      <c r="AM77" s="122"/>
    </row>
    <row r="78" spans="1:39" ht="33" customHeight="1">
      <c r="A78" s="111">
        <v>170</v>
      </c>
      <c r="B78" s="112" t="s">
        <v>780</v>
      </c>
      <c r="C78" s="116" t="s">
        <v>14927</v>
      </c>
      <c r="D78" s="114">
        <v>0</v>
      </c>
      <c r="E78" s="114">
        <v>0</v>
      </c>
      <c r="F78" s="114">
        <v>0</v>
      </c>
      <c r="G78" s="114">
        <v>1380</v>
      </c>
      <c r="H78" s="114">
        <v>0</v>
      </c>
      <c r="I78" s="114">
        <v>0</v>
      </c>
      <c r="J78" s="114">
        <v>0</v>
      </c>
      <c r="K78" s="114">
        <v>0</v>
      </c>
      <c r="L78" s="114">
        <v>0</v>
      </c>
      <c r="M78" s="114">
        <v>0</v>
      </c>
      <c r="N78" s="114">
        <v>0</v>
      </c>
      <c r="O78" s="114">
        <v>0</v>
      </c>
      <c r="P78" s="114">
        <v>0</v>
      </c>
      <c r="Q78" s="114">
        <v>0</v>
      </c>
      <c r="R78" s="114">
        <v>0</v>
      </c>
      <c r="S78" s="114">
        <v>0</v>
      </c>
      <c r="T78" s="114">
        <v>0</v>
      </c>
      <c r="U78" s="114">
        <v>0</v>
      </c>
      <c r="V78" s="114">
        <v>0</v>
      </c>
      <c r="W78" s="114">
        <v>0</v>
      </c>
      <c r="X78" s="114">
        <v>0</v>
      </c>
      <c r="Y78" s="114">
        <v>0</v>
      </c>
      <c r="Z78" s="114">
        <v>0</v>
      </c>
      <c r="AA78" s="114">
        <v>0</v>
      </c>
      <c r="AB78" s="114">
        <v>0</v>
      </c>
      <c r="AC78" s="114">
        <v>0</v>
      </c>
      <c r="AD78" s="114">
        <v>0</v>
      </c>
      <c r="AE78" s="114">
        <v>0</v>
      </c>
      <c r="AF78" s="114">
        <v>0</v>
      </c>
      <c r="AG78" s="114">
        <v>0</v>
      </c>
      <c r="AH78" s="114">
        <v>0</v>
      </c>
      <c r="AI78" s="114">
        <v>0</v>
      </c>
      <c r="AJ78" s="115">
        <f t="shared" si="1"/>
        <v>1380</v>
      </c>
      <c r="AM78" s="122"/>
    </row>
    <row r="79" spans="1:39" ht="33" customHeight="1">
      <c r="A79" s="111">
        <v>171</v>
      </c>
      <c r="B79" s="112" t="s">
        <v>781</v>
      </c>
      <c r="C79" s="116" t="s">
        <v>14927</v>
      </c>
      <c r="D79" s="114">
        <v>0</v>
      </c>
      <c r="E79" s="114">
        <v>0</v>
      </c>
      <c r="F79" s="114">
        <v>0</v>
      </c>
      <c r="G79" s="114">
        <v>0</v>
      </c>
      <c r="H79" s="114">
        <v>0</v>
      </c>
      <c r="I79" s="114">
        <v>0</v>
      </c>
      <c r="J79" s="114">
        <v>0</v>
      </c>
      <c r="K79" s="114">
        <v>0</v>
      </c>
      <c r="L79" s="114">
        <v>0</v>
      </c>
      <c r="M79" s="114">
        <v>0</v>
      </c>
      <c r="N79" s="114">
        <v>0</v>
      </c>
      <c r="O79" s="114">
        <v>0</v>
      </c>
      <c r="P79" s="114">
        <v>0</v>
      </c>
      <c r="Q79" s="114">
        <v>0</v>
      </c>
      <c r="R79" s="114">
        <v>0</v>
      </c>
      <c r="S79" s="114">
        <v>0</v>
      </c>
      <c r="T79" s="114">
        <v>0</v>
      </c>
      <c r="U79" s="114">
        <v>0</v>
      </c>
      <c r="V79" s="114">
        <v>0</v>
      </c>
      <c r="W79" s="114">
        <v>0</v>
      </c>
      <c r="X79" s="114">
        <v>0</v>
      </c>
      <c r="Y79" s="114">
        <v>0</v>
      </c>
      <c r="Z79" s="114">
        <v>0</v>
      </c>
      <c r="AA79" s="114">
        <v>0</v>
      </c>
      <c r="AB79" s="114">
        <v>0</v>
      </c>
      <c r="AC79" s="114">
        <v>0</v>
      </c>
      <c r="AD79" s="114">
        <v>0</v>
      </c>
      <c r="AE79" s="114">
        <v>0</v>
      </c>
      <c r="AF79" s="114">
        <v>0</v>
      </c>
      <c r="AG79" s="114">
        <v>0</v>
      </c>
      <c r="AH79" s="114">
        <v>0</v>
      </c>
      <c r="AI79" s="114">
        <v>0</v>
      </c>
      <c r="AJ79" s="115">
        <f t="shared" si="1"/>
        <v>0</v>
      </c>
      <c r="AM79" s="122"/>
    </row>
    <row r="80" spans="1:39" ht="33" customHeight="1">
      <c r="A80" s="111">
        <v>188</v>
      </c>
      <c r="B80" s="112" t="s">
        <v>782</v>
      </c>
      <c r="C80" s="116" t="s">
        <v>14927</v>
      </c>
      <c r="D80" s="114">
        <v>0</v>
      </c>
      <c r="E80" s="114">
        <v>0</v>
      </c>
      <c r="F80" s="114">
        <v>0</v>
      </c>
      <c r="G80" s="114">
        <v>0</v>
      </c>
      <c r="H80" s="114">
        <v>0</v>
      </c>
      <c r="I80" s="114">
        <v>0</v>
      </c>
      <c r="J80" s="114">
        <v>0</v>
      </c>
      <c r="K80" s="114">
        <v>0</v>
      </c>
      <c r="L80" s="114">
        <v>0</v>
      </c>
      <c r="M80" s="114">
        <v>0</v>
      </c>
      <c r="N80" s="114">
        <v>0</v>
      </c>
      <c r="O80" s="114">
        <v>0</v>
      </c>
      <c r="P80" s="114">
        <v>0</v>
      </c>
      <c r="Q80" s="114">
        <v>0</v>
      </c>
      <c r="R80" s="114">
        <v>0</v>
      </c>
      <c r="S80" s="114">
        <v>0</v>
      </c>
      <c r="T80" s="114">
        <v>0</v>
      </c>
      <c r="U80" s="114">
        <v>0</v>
      </c>
      <c r="V80" s="114">
        <v>0</v>
      </c>
      <c r="W80" s="114">
        <v>0</v>
      </c>
      <c r="X80" s="114">
        <v>0</v>
      </c>
      <c r="Y80" s="114">
        <v>0</v>
      </c>
      <c r="Z80" s="114">
        <v>0</v>
      </c>
      <c r="AA80" s="114">
        <v>0</v>
      </c>
      <c r="AB80" s="114">
        <v>0</v>
      </c>
      <c r="AC80" s="114">
        <v>0</v>
      </c>
      <c r="AD80" s="114">
        <v>0</v>
      </c>
      <c r="AE80" s="114">
        <v>0</v>
      </c>
      <c r="AF80" s="114">
        <v>0</v>
      </c>
      <c r="AG80" s="114">
        <v>0</v>
      </c>
      <c r="AH80" s="114">
        <v>0</v>
      </c>
      <c r="AI80" s="114">
        <v>0</v>
      </c>
      <c r="AJ80" s="115">
        <f t="shared" si="1"/>
        <v>0</v>
      </c>
      <c r="AM80" s="122"/>
    </row>
    <row r="81" spans="1:39" ht="33" customHeight="1">
      <c r="A81" s="111">
        <v>190</v>
      </c>
      <c r="B81" s="112" t="s">
        <v>119</v>
      </c>
      <c r="C81" s="116" t="s">
        <v>14927</v>
      </c>
      <c r="D81" s="114">
        <v>0</v>
      </c>
      <c r="E81" s="114">
        <v>0</v>
      </c>
      <c r="F81" s="114">
        <v>0</v>
      </c>
      <c r="G81" s="114">
        <v>11050.55</v>
      </c>
      <c r="H81" s="114">
        <v>0</v>
      </c>
      <c r="I81" s="114">
        <v>0</v>
      </c>
      <c r="J81" s="114">
        <v>0</v>
      </c>
      <c r="K81" s="114">
        <v>0</v>
      </c>
      <c r="L81" s="114">
        <v>0</v>
      </c>
      <c r="M81" s="114">
        <v>0</v>
      </c>
      <c r="N81" s="114">
        <v>0</v>
      </c>
      <c r="O81" s="114">
        <v>0</v>
      </c>
      <c r="P81" s="114">
        <v>0</v>
      </c>
      <c r="Q81" s="114">
        <v>0</v>
      </c>
      <c r="R81" s="114">
        <v>0</v>
      </c>
      <c r="S81" s="114">
        <v>0</v>
      </c>
      <c r="T81" s="114">
        <v>0</v>
      </c>
      <c r="U81" s="114">
        <v>0</v>
      </c>
      <c r="V81" s="114">
        <v>0</v>
      </c>
      <c r="W81" s="114">
        <v>0</v>
      </c>
      <c r="X81" s="114">
        <v>0</v>
      </c>
      <c r="Y81" s="114">
        <v>0</v>
      </c>
      <c r="Z81" s="114">
        <v>0</v>
      </c>
      <c r="AA81" s="114">
        <v>0</v>
      </c>
      <c r="AB81" s="114">
        <v>0</v>
      </c>
      <c r="AC81" s="114">
        <v>0</v>
      </c>
      <c r="AD81" s="114">
        <v>0</v>
      </c>
      <c r="AE81" s="114">
        <v>0</v>
      </c>
      <c r="AF81" s="114">
        <v>0</v>
      </c>
      <c r="AG81" s="114">
        <v>0</v>
      </c>
      <c r="AH81" s="114">
        <v>0</v>
      </c>
      <c r="AI81" s="114">
        <v>0</v>
      </c>
      <c r="AJ81" s="115">
        <f t="shared" si="1"/>
        <v>11050.55</v>
      </c>
      <c r="AM81" s="122"/>
    </row>
    <row r="82" spans="1:39" ht="33" customHeight="1">
      <c r="A82" s="111">
        <v>192</v>
      </c>
      <c r="B82" s="112" t="s">
        <v>783</v>
      </c>
      <c r="C82" s="116" t="s">
        <v>14927</v>
      </c>
      <c r="D82" s="114">
        <v>0</v>
      </c>
      <c r="E82" s="114">
        <v>0</v>
      </c>
      <c r="F82" s="114">
        <v>13017.6</v>
      </c>
      <c r="G82" s="114">
        <v>545.02</v>
      </c>
      <c r="H82" s="114">
        <v>0</v>
      </c>
      <c r="I82" s="114">
        <v>0</v>
      </c>
      <c r="J82" s="114">
        <v>0</v>
      </c>
      <c r="K82" s="114">
        <v>0</v>
      </c>
      <c r="L82" s="114">
        <v>0</v>
      </c>
      <c r="M82" s="114">
        <v>0</v>
      </c>
      <c r="N82" s="114">
        <v>0</v>
      </c>
      <c r="O82" s="114">
        <v>0</v>
      </c>
      <c r="P82" s="114">
        <v>0</v>
      </c>
      <c r="Q82" s="114">
        <v>0</v>
      </c>
      <c r="R82" s="114">
        <v>0</v>
      </c>
      <c r="S82" s="114">
        <v>0</v>
      </c>
      <c r="T82" s="114">
        <v>0</v>
      </c>
      <c r="U82" s="114">
        <v>0</v>
      </c>
      <c r="V82" s="114">
        <v>0</v>
      </c>
      <c r="W82" s="114">
        <v>0</v>
      </c>
      <c r="X82" s="114">
        <v>0</v>
      </c>
      <c r="Y82" s="114">
        <v>0</v>
      </c>
      <c r="Z82" s="114">
        <v>0</v>
      </c>
      <c r="AA82" s="114">
        <v>0</v>
      </c>
      <c r="AB82" s="114">
        <v>0</v>
      </c>
      <c r="AC82" s="114">
        <v>0</v>
      </c>
      <c r="AD82" s="114">
        <v>0</v>
      </c>
      <c r="AE82" s="114">
        <v>0</v>
      </c>
      <c r="AF82" s="114">
        <v>0</v>
      </c>
      <c r="AG82" s="114">
        <v>0</v>
      </c>
      <c r="AH82" s="114">
        <v>0</v>
      </c>
      <c r="AI82" s="114">
        <v>0</v>
      </c>
      <c r="AJ82" s="115">
        <f t="shared" si="1"/>
        <v>13562.62</v>
      </c>
      <c r="AM82" s="122"/>
    </row>
    <row r="83" spans="1:39" ht="33" customHeight="1">
      <c r="A83" s="111">
        <v>197</v>
      </c>
      <c r="B83" s="112" t="s">
        <v>784</v>
      </c>
      <c r="C83" s="116" t="s">
        <v>14927</v>
      </c>
      <c r="D83" s="114">
        <v>0</v>
      </c>
      <c r="E83" s="114">
        <v>0</v>
      </c>
      <c r="F83" s="114">
        <v>0</v>
      </c>
      <c r="G83" s="114">
        <v>0</v>
      </c>
      <c r="H83" s="114">
        <v>0</v>
      </c>
      <c r="I83" s="114">
        <v>0</v>
      </c>
      <c r="J83" s="114">
        <v>0</v>
      </c>
      <c r="K83" s="114">
        <v>0</v>
      </c>
      <c r="L83" s="114">
        <v>50310.5</v>
      </c>
      <c r="M83" s="114">
        <v>0</v>
      </c>
      <c r="N83" s="114">
        <v>0</v>
      </c>
      <c r="O83" s="114">
        <v>0</v>
      </c>
      <c r="P83" s="114">
        <v>0</v>
      </c>
      <c r="Q83" s="114">
        <v>0</v>
      </c>
      <c r="R83" s="114">
        <v>0</v>
      </c>
      <c r="S83" s="114">
        <v>0</v>
      </c>
      <c r="T83" s="114">
        <v>0</v>
      </c>
      <c r="U83" s="114">
        <v>0</v>
      </c>
      <c r="V83" s="114">
        <v>0</v>
      </c>
      <c r="W83" s="114">
        <v>0</v>
      </c>
      <c r="X83" s="114">
        <v>0</v>
      </c>
      <c r="Y83" s="114">
        <v>0</v>
      </c>
      <c r="Z83" s="114">
        <v>0</v>
      </c>
      <c r="AA83" s="114">
        <v>0</v>
      </c>
      <c r="AB83" s="114">
        <v>0</v>
      </c>
      <c r="AC83" s="114">
        <v>0</v>
      </c>
      <c r="AD83" s="114">
        <v>0</v>
      </c>
      <c r="AE83" s="114">
        <v>0</v>
      </c>
      <c r="AF83" s="114">
        <v>0</v>
      </c>
      <c r="AG83" s="114">
        <v>0</v>
      </c>
      <c r="AH83" s="114">
        <v>0</v>
      </c>
      <c r="AI83" s="114">
        <v>0</v>
      </c>
      <c r="AJ83" s="115">
        <f t="shared" si="1"/>
        <v>50310.5</v>
      </c>
      <c r="AM83" s="122"/>
    </row>
    <row r="84" spans="1:39" ht="33" customHeight="1">
      <c r="A84" s="111">
        <v>200</v>
      </c>
      <c r="B84" s="112" t="s">
        <v>785</v>
      </c>
      <c r="C84" s="116" t="s">
        <v>14927</v>
      </c>
      <c r="D84" s="114">
        <v>0</v>
      </c>
      <c r="E84" s="114">
        <v>0</v>
      </c>
      <c r="F84" s="114">
        <v>0</v>
      </c>
      <c r="G84" s="114">
        <v>0</v>
      </c>
      <c r="H84" s="114">
        <v>0</v>
      </c>
      <c r="I84" s="114">
        <v>0</v>
      </c>
      <c r="J84" s="114">
        <v>0</v>
      </c>
      <c r="K84" s="114">
        <v>0</v>
      </c>
      <c r="L84" s="114">
        <v>0</v>
      </c>
      <c r="M84" s="114">
        <v>0</v>
      </c>
      <c r="N84" s="114">
        <v>0</v>
      </c>
      <c r="O84" s="114">
        <v>0</v>
      </c>
      <c r="P84" s="114">
        <v>0</v>
      </c>
      <c r="Q84" s="114">
        <v>0</v>
      </c>
      <c r="R84" s="114">
        <v>0</v>
      </c>
      <c r="S84" s="114">
        <v>0</v>
      </c>
      <c r="T84" s="114">
        <v>0</v>
      </c>
      <c r="U84" s="114">
        <v>0</v>
      </c>
      <c r="V84" s="114">
        <v>0</v>
      </c>
      <c r="W84" s="114">
        <v>0</v>
      </c>
      <c r="X84" s="114">
        <v>0</v>
      </c>
      <c r="Y84" s="114">
        <v>0</v>
      </c>
      <c r="Z84" s="114">
        <v>0</v>
      </c>
      <c r="AA84" s="114">
        <v>0</v>
      </c>
      <c r="AB84" s="114">
        <v>0</v>
      </c>
      <c r="AC84" s="114">
        <v>0</v>
      </c>
      <c r="AD84" s="114">
        <v>0</v>
      </c>
      <c r="AE84" s="114">
        <v>0</v>
      </c>
      <c r="AF84" s="114">
        <v>0</v>
      </c>
      <c r="AG84" s="114">
        <v>0</v>
      </c>
      <c r="AH84" s="114">
        <v>0</v>
      </c>
      <c r="AI84" s="114">
        <v>0</v>
      </c>
      <c r="AJ84" s="115">
        <f t="shared" si="1"/>
        <v>0</v>
      </c>
      <c r="AM84" s="122"/>
    </row>
    <row r="85" spans="1:39" ht="33" customHeight="1">
      <c r="A85" s="111">
        <v>201</v>
      </c>
      <c r="B85" s="112" t="s">
        <v>786</v>
      </c>
      <c r="C85" s="116" t="s">
        <v>14927</v>
      </c>
      <c r="D85" s="114">
        <v>0</v>
      </c>
      <c r="E85" s="114">
        <v>0</v>
      </c>
      <c r="F85" s="114">
        <v>0</v>
      </c>
      <c r="G85" s="114">
        <v>120190.08</v>
      </c>
      <c r="H85" s="114">
        <v>0</v>
      </c>
      <c r="I85" s="114">
        <v>0</v>
      </c>
      <c r="J85" s="114">
        <v>0</v>
      </c>
      <c r="K85" s="114">
        <v>0</v>
      </c>
      <c r="L85" s="114">
        <v>0</v>
      </c>
      <c r="M85" s="114">
        <v>0</v>
      </c>
      <c r="N85" s="114">
        <v>0</v>
      </c>
      <c r="O85" s="114">
        <v>0</v>
      </c>
      <c r="P85" s="114">
        <v>0</v>
      </c>
      <c r="Q85" s="114">
        <v>0</v>
      </c>
      <c r="R85" s="114">
        <v>0</v>
      </c>
      <c r="S85" s="114">
        <v>0</v>
      </c>
      <c r="T85" s="114">
        <v>0</v>
      </c>
      <c r="U85" s="114">
        <v>0</v>
      </c>
      <c r="V85" s="114">
        <v>0</v>
      </c>
      <c r="W85" s="114">
        <v>0</v>
      </c>
      <c r="X85" s="114">
        <v>0</v>
      </c>
      <c r="Y85" s="114">
        <v>0</v>
      </c>
      <c r="Z85" s="114">
        <v>0</v>
      </c>
      <c r="AA85" s="114">
        <v>0</v>
      </c>
      <c r="AB85" s="114">
        <v>0</v>
      </c>
      <c r="AC85" s="114">
        <v>0</v>
      </c>
      <c r="AD85" s="114">
        <v>0</v>
      </c>
      <c r="AE85" s="114">
        <v>0</v>
      </c>
      <c r="AF85" s="114">
        <v>0</v>
      </c>
      <c r="AG85" s="114">
        <v>0</v>
      </c>
      <c r="AH85" s="114">
        <v>0</v>
      </c>
      <c r="AI85" s="114">
        <v>0</v>
      </c>
      <c r="AJ85" s="115">
        <f t="shared" si="1"/>
        <v>120190.08</v>
      </c>
      <c r="AM85" s="122"/>
    </row>
    <row r="86" spans="1:39" ht="33" customHeight="1">
      <c r="A86" s="111">
        <v>203</v>
      </c>
      <c r="B86" s="112" t="s">
        <v>787</v>
      </c>
      <c r="C86" s="116" t="s">
        <v>14927</v>
      </c>
      <c r="D86" s="114">
        <v>0</v>
      </c>
      <c r="E86" s="114">
        <v>0</v>
      </c>
      <c r="F86" s="114">
        <v>2338128.19</v>
      </c>
      <c r="G86" s="114">
        <v>264592.82</v>
      </c>
      <c r="H86" s="114">
        <v>0</v>
      </c>
      <c r="I86" s="114">
        <v>794.3</v>
      </c>
      <c r="J86" s="114">
        <v>0</v>
      </c>
      <c r="K86" s="114">
        <v>273.77</v>
      </c>
      <c r="L86" s="114">
        <v>0</v>
      </c>
      <c r="M86" s="114">
        <v>0</v>
      </c>
      <c r="N86" s="114">
        <v>733095.53</v>
      </c>
      <c r="O86" s="114">
        <v>0</v>
      </c>
      <c r="P86" s="114">
        <v>0</v>
      </c>
      <c r="Q86" s="114">
        <v>0</v>
      </c>
      <c r="R86" s="114">
        <v>0</v>
      </c>
      <c r="S86" s="114">
        <v>0</v>
      </c>
      <c r="T86" s="114">
        <v>0</v>
      </c>
      <c r="U86" s="114">
        <v>0</v>
      </c>
      <c r="V86" s="114">
        <v>0</v>
      </c>
      <c r="W86" s="114">
        <v>0</v>
      </c>
      <c r="X86" s="114">
        <v>0</v>
      </c>
      <c r="Y86" s="114">
        <v>0</v>
      </c>
      <c r="Z86" s="114">
        <v>0</v>
      </c>
      <c r="AA86" s="114">
        <v>0</v>
      </c>
      <c r="AB86" s="114">
        <v>0</v>
      </c>
      <c r="AC86" s="114">
        <v>0</v>
      </c>
      <c r="AD86" s="114">
        <v>0</v>
      </c>
      <c r="AE86" s="114">
        <v>0</v>
      </c>
      <c r="AF86" s="114">
        <v>0</v>
      </c>
      <c r="AG86" s="114">
        <v>0</v>
      </c>
      <c r="AH86" s="114">
        <v>0</v>
      </c>
      <c r="AI86" s="114">
        <v>0</v>
      </c>
      <c r="AJ86" s="115">
        <f t="shared" si="1"/>
        <v>3336884.6099999994</v>
      </c>
      <c r="AM86" s="122"/>
    </row>
    <row r="87" spans="1:39" ht="33" customHeight="1">
      <c r="A87" s="111">
        <v>206</v>
      </c>
      <c r="B87" s="112" t="s">
        <v>788</v>
      </c>
      <c r="C87" s="116" t="s">
        <v>14927</v>
      </c>
      <c r="D87" s="114">
        <v>3356500.5</v>
      </c>
      <c r="E87" s="114">
        <v>0</v>
      </c>
      <c r="F87" s="114">
        <v>0</v>
      </c>
      <c r="G87" s="114">
        <v>134113.53999999998</v>
      </c>
      <c r="H87" s="114">
        <v>0</v>
      </c>
      <c r="I87" s="114">
        <v>0</v>
      </c>
      <c r="J87" s="114">
        <v>0</v>
      </c>
      <c r="K87" s="114">
        <v>501.04</v>
      </c>
      <c r="L87" s="114">
        <v>0</v>
      </c>
      <c r="M87" s="114">
        <v>0</v>
      </c>
      <c r="N87" s="114">
        <v>0</v>
      </c>
      <c r="O87" s="114">
        <v>0</v>
      </c>
      <c r="P87" s="114">
        <v>0</v>
      </c>
      <c r="Q87" s="114">
        <v>0</v>
      </c>
      <c r="R87" s="114">
        <v>0</v>
      </c>
      <c r="S87" s="114">
        <v>0</v>
      </c>
      <c r="T87" s="114">
        <v>0</v>
      </c>
      <c r="U87" s="114">
        <v>0</v>
      </c>
      <c r="V87" s="114">
        <v>0</v>
      </c>
      <c r="W87" s="114">
        <v>0</v>
      </c>
      <c r="X87" s="114">
        <v>0</v>
      </c>
      <c r="Y87" s="114">
        <v>0</v>
      </c>
      <c r="Z87" s="114">
        <v>0</v>
      </c>
      <c r="AA87" s="114">
        <v>0</v>
      </c>
      <c r="AB87" s="114">
        <v>0</v>
      </c>
      <c r="AC87" s="114">
        <v>0</v>
      </c>
      <c r="AD87" s="114">
        <v>0</v>
      </c>
      <c r="AE87" s="114">
        <v>0</v>
      </c>
      <c r="AF87" s="114">
        <v>0</v>
      </c>
      <c r="AG87" s="114">
        <v>0</v>
      </c>
      <c r="AH87" s="114">
        <v>0</v>
      </c>
      <c r="AI87" s="114">
        <v>0</v>
      </c>
      <c r="AJ87" s="115">
        <f t="shared" si="1"/>
        <v>3491115.08</v>
      </c>
      <c r="AM87" s="122"/>
    </row>
    <row r="88" spans="1:39" ht="33" customHeight="1">
      <c r="A88" s="111">
        <v>209</v>
      </c>
      <c r="B88" s="112" t="s">
        <v>789</v>
      </c>
      <c r="C88" s="116" t="s">
        <v>14927</v>
      </c>
      <c r="D88" s="114">
        <v>0</v>
      </c>
      <c r="E88" s="114">
        <v>0</v>
      </c>
      <c r="F88" s="114">
        <v>0</v>
      </c>
      <c r="G88" s="114">
        <v>0</v>
      </c>
      <c r="H88" s="114">
        <v>0</v>
      </c>
      <c r="I88" s="114">
        <v>0</v>
      </c>
      <c r="J88" s="114">
        <v>0</v>
      </c>
      <c r="K88" s="114">
        <v>0</v>
      </c>
      <c r="L88" s="114">
        <v>0</v>
      </c>
      <c r="M88" s="114">
        <v>0</v>
      </c>
      <c r="N88" s="114">
        <v>0</v>
      </c>
      <c r="O88" s="114">
        <v>0</v>
      </c>
      <c r="P88" s="114">
        <v>0</v>
      </c>
      <c r="Q88" s="114">
        <v>0</v>
      </c>
      <c r="R88" s="114">
        <v>0</v>
      </c>
      <c r="S88" s="114">
        <v>0</v>
      </c>
      <c r="T88" s="114">
        <v>0</v>
      </c>
      <c r="U88" s="114">
        <v>0</v>
      </c>
      <c r="V88" s="114">
        <v>0</v>
      </c>
      <c r="W88" s="114">
        <v>0</v>
      </c>
      <c r="X88" s="114">
        <v>0</v>
      </c>
      <c r="Y88" s="114">
        <v>0</v>
      </c>
      <c r="Z88" s="114">
        <v>0</v>
      </c>
      <c r="AA88" s="114">
        <v>0</v>
      </c>
      <c r="AB88" s="114">
        <v>0</v>
      </c>
      <c r="AC88" s="114">
        <v>0</v>
      </c>
      <c r="AD88" s="114">
        <v>0</v>
      </c>
      <c r="AE88" s="114">
        <v>0</v>
      </c>
      <c r="AF88" s="114">
        <v>0</v>
      </c>
      <c r="AG88" s="114">
        <v>0</v>
      </c>
      <c r="AH88" s="114">
        <v>0</v>
      </c>
      <c r="AI88" s="114">
        <v>0</v>
      </c>
      <c r="AJ88" s="115">
        <f t="shared" si="1"/>
        <v>0</v>
      </c>
      <c r="AM88" s="122"/>
    </row>
    <row r="89" spans="1:39" ht="33" customHeight="1">
      <c r="A89" s="111">
        <v>210</v>
      </c>
      <c r="B89" s="112" t="s">
        <v>790</v>
      </c>
      <c r="C89" s="116" t="s">
        <v>14927</v>
      </c>
      <c r="D89" s="114">
        <v>0</v>
      </c>
      <c r="E89" s="114">
        <v>0</v>
      </c>
      <c r="F89" s="114">
        <v>0</v>
      </c>
      <c r="G89" s="114">
        <v>0</v>
      </c>
      <c r="H89" s="114">
        <v>0</v>
      </c>
      <c r="I89" s="114">
        <v>0</v>
      </c>
      <c r="J89" s="114">
        <v>0</v>
      </c>
      <c r="K89" s="114">
        <v>0</v>
      </c>
      <c r="L89" s="114">
        <v>0</v>
      </c>
      <c r="M89" s="114">
        <v>0</v>
      </c>
      <c r="N89" s="114">
        <v>0</v>
      </c>
      <c r="O89" s="114">
        <v>0</v>
      </c>
      <c r="P89" s="114">
        <v>0</v>
      </c>
      <c r="Q89" s="114">
        <v>0</v>
      </c>
      <c r="R89" s="114">
        <v>0</v>
      </c>
      <c r="S89" s="114">
        <v>0</v>
      </c>
      <c r="T89" s="114">
        <v>0</v>
      </c>
      <c r="U89" s="114">
        <v>0</v>
      </c>
      <c r="V89" s="114">
        <v>0</v>
      </c>
      <c r="W89" s="114">
        <v>0</v>
      </c>
      <c r="X89" s="114">
        <v>0</v>
      </c>
      <c r="Y89" s="114">
        <v>0</v>
      </c>
      <c r="Z89" s="114">
        <v>0</v>
      </c>
      <c r="AA89" s="114">
        <v>266236.60000000003</v>
      </c>
      <c r="AB89" s="114">
        <v>0</v>
      </c>
      <c r="AC89" s="114">
        <v>0</v>
      </c>
      <c r="AD89" s="114">
        <v>0</v>
      </c>
      <c r="AE89" s="114">
        <v>0</v>
      </c>
      <c r="AF89" s="114">
        <v>0</v>
      </c>
      <c r="AG89" s="114">
        <v>0</v>
      </c>
      <c r="AH89" s="114">
        <v>0</v>
      </c>
      <c r="AI89" s="114">
        <v>0</v>
      </c>
      <c r="AJ89" s="115">
        <f t="shared" si="1"/>
        <v>266236.60000000003</v>
      </c>
      <c r="AM89" s="122"/>
    </row>
    <row r="90" spans="1:39" ht="33" customHeight="1">
      <c r="A90" s="111">
        <v>212</v>
      </c>
      <c r="B90" s="112" t="s">
        <v>791</v>
      </c>
      <c r="C90" s="116" t="s">
        <v>14927</v>
      </c>
      <c r="D90" s="114">
        <v>0</v>
      </c>
      <c r="E90" s="114">
        <v>3595940</v>
      </c>
      <c r="F90" s="114">
        <v>0</v>
      </c>
      <c r="G90" s="114">
        <v>8063648.6000000006</v>
      </c>
      <c r="H90" s="114">
        <v>0</v>
      </c>
      <c r="I90" s="114">
        <v>0</v>
      </c>
      <c r="J90" s="114">
        <v>24666</v>
      </c>
      <c r="K90" s="114">
        <v>0</v>
      </c>
      <c r="L90" s="114">
        <v>0</v>
      </c>
      <c r="M90" s="114">
        <v>0</v>
      </c>
      <c r="N90" s="114">
        <v>0</v>
      </c>
      <c r="O90" s="114">
        <v>0</v>
      </c>
      <c r="P90" s="114">
        <v>0</v>
      </c>
      <c r="Q90" s="114">
        <v>0</v>
      </c>
      <c r="R90" s="114">
        <v>0</v>
      </c>
      <c r="S90" s="114">
        <v>0</v>
      </c>
      <c r="T90" s="114">
        <v>0</v>
      </c>
      <c r="U90" s="114">
        <v>0</v>
      </c>
      <c r="V90" s="114">
        <v>0</v>
      </c>
      <c r="W90" s="114">
        <v>0</v>
      </c>
      <c r="X90" s="114">
        <v>0</v>
      </c>
      <c r="Y90" s="114">
        <v>0</v>
      </c>
      <c r="Z90" s="114">
        <v>0</v>
      </c>
      <c r="AA90" s="114">
        <v>0</v>
      </c>
      <c r="AB90" s="114">
        <v>0</v>
      </c>
      <c r="AC90" s="114">
        <v>0</v>
      </c>
      <c r="AD90" s="114">
        <v>0</v>
      </c>
      <c r="AE90" s="114">
        <v>0</v>
      </c>
      <c r="AF90" s="114">
        <v>0</v>
      </c>
      <c r="AG90" s="114">
        <v>0</v>
      </c>
      <c r="AH90" s="114">
        <v>0</v>
      </c>
      <c r="AI90" s="114">
        <v>0</v>
      </c>
      <c r="AJ90" s="115">
        <f t="shared" si="1"/>
        <v>11684254.600000001</v>
      </c>
      <c r="AM90" s="122"/>
    </row>
    <row r="91" spans="1:39" ht="33" customHeight="1">
      <c r="A91" s="111">
        <v>213</v>
      </c>
      <c r="B91" s="112" t="s">
        <v>792</v>
      </c>
      <c r="C91" s="116" t="s">
        <v>14927</v>
      </c>
      <c r="D91" s="114">
        <v>0</v>
      </c>
      <c r="E91" s="114">
        <v>0</v>
      </c>
      <c r="F91" s="114">
        <v>0</v>
      </c>
      <c r="G91" s="114">
        <v>0</v>
      </c>
      <c r="H91" s="114">
        <v>0</v>
      </c>
      <c r="I91" s="114">
        <v>0</v>
      </c>
      <c r="J91" s="114">
        <v>0</v>
      </c>
      <c r="K91" s="114">
        <v>0</v>
      </c>
      <c r="L91" s="114">
        <v>0</v>
      </c>
      <c r="M91" s="114">
        <v>0</v>
      </c>
      <c r="N91" s="114">
        <v>0</v>
      </c>
      <c r="O91" s="114">
        <v>0</v>
      </c>
      <c r="P91" s="114">
        <v>0</v>
      </c>
      <c r="Q91" s="114">
        <v>0</v>
      </c>
      <c r="R91" s="114">
        <v>0</v>
      </c>
      <c r="S91" s="114">
        <v>0</v>
      </c>
      <c r="T91" s="114">
        <v>0</v>
      </c>
      <c r="U91" s="114">
        <v>0</v>
      </c>
      <c r="V91" s="114">
        <v>0</v>
      </c>
      <c r="W91" s="114">
        <v>0</v>
      </c>
      <c r="X91" s="114">
        <v>0</v>
      </c>
      <c r="Y91" s="114">
        <v>0</v>
      </c>
      <c r="Z91" s="114">
        <v>0</v>
      </c>
      <c r="AA91" s="114">
        <v>0</v>
      </c>
      <c r="AB91" s="114">
        <v>0</v>
      </c>
      <c r="AC91" s="114">
        <v>0</v>
      </c>
      <c r="AD91" s="114">
        <v>0</v>
      </c>
      <c r="AE91" s="114">
        <v>0</v>
      </c>
      <c r="AF91" s="114">
        <v>0</v>
      </c>
      <c r="AG91" s="114">
        <v>0</v>
      </c>
      <c r="AH91" s="114">
        <v>0</v>
      </c>
      <c r="AI91" s="114">
        <v>0</v>
      </c>
      <c r="AJ91" s="115">
        <f t="shared" si="1"/>
        <v>0</v>
      </c>
      <c r="AM91" s="122"/>
    </row>
    <row r="92" spans="1:39" ht="33" customHeight="1">
      <c r="A92" s="111">
        <v>221</v>
      </c>
      <c r="B92" s="112" t="s">
        <v>793</v>
      </c>
      <c r="C92" s="116" t="s">
        <v>14927</v>
      </c>
      <c r="D92" s="114">
        <v>0</v>
      </c>
      <c r="E92" s="114">
        <v>0</v>
      </c>
      <c r="F92" s="114">
        <v>0</v>
      </c>
      <c r="G92" s="114">
        <v>8125</v>
      </c>
      <c r="H92" s="114">
        <v>0</v>
      </c>
      <c r="I92" s="114">
        <v>0</v>
      </c>
      <c r="J92" s="114">
        <v>0</v>
      </c>
      <c r="K92" s="114">
        <v>0</v>
      </c>
      <c r="L92" s="114">
        <v>0</v>
      </c>
      <c r="M92" s="114">
        <v>0</v>
      </c>
      <c r="N92" s="114">
        <v>0</v>
      </c>
      <c r="O92" s="114">
        <v>0</v>
      </c>
      <c r="P92" s="114">
        <v>0</v>
      </c>
      <c r="Q92" s="114">
        <v>0</v>
      </c>
      <c r="R92" s="114">
        <v>0</v>
      </c>
      <c r="S92" s="114">
        <v>0</v>
      </c>
      <c r="T92" s="114">
        <v>0</v>
      </c>
      <c r="U92" s="114">
        <v>0</v>
      </c>
      <c r="V92" s="114">
        <v>0</v>
      </c>
      <c r="W92" s="114">
        <v>0</v>
      </c>
      <c r="X92" s="114">
        <v>0</v>
      </c>
      <c r="Y92" s="114">
        <v>0</v>
      </c>
      <c r="Z92" s="114">
        <v>0</v>
      </c>
      <c r="AA92" s="114">
        <v>0</v>
      </c>
      <c r="AB92" s="114">
        <v>0</v>
      </c>
      <c r="AC92" s="114">
        <v>0</v>
      </c>
      <c r="AD92" s="114">
        <v>0</v>
      </c>
      <c r="AE92" s="114">
        <v>0</v>
      </c>
      <c r="AF92" s="114">
        <v>0</v>
      </c>
      <c r="AG92" s="114">
        <v>0</v>
      </c>
      <c r="AH92" s="114">
        <v>0</v>
      </c>
      <c r="AI92" s="114">
        <v>0</v>
      </c>
      <c r="AJ92" s="115">
        <f t="shared" si="1"/>
        <v>8125</v>
      </c>
      <c r="AM92" s="122"/>
    </row>
    <row r="93" spans="1:39" ht="33" customHeight="1">
      <c r="A93" s="111">
        <v>222</v>
      </c>
      <c r="B93" s="112" t="s">
        <v>794</v>
      </c>
      <c r="C93" s="116" t="s">
        <v>14927</v>
      </c>
      <c r="D93" s="114">
        <v>0</v>
      </c>
      <c r="E93" s="114">
        <v>0</v>
      </c>
      <c r="F93" s="114">
        <v>14246717.699999999</v>
      </c>
      <c r="G93" s="114">
        <v>824274.99999999988</v>
      </c>
      <c r="H93" s="114">
        <v>0</v>
      </c>
      <c r="I93" s="114">
        <v>2423.11</v>
      </c>
      <c r="J93" s="114">
        <v>1600000</v>
      </c>
      <c r="K93" s="114">
        <v>274.94</v>
      </c>
      <c r="L93" s="114">
        <v>0</v>
      </c>
      <c r="M93" s="114">
        <v>2093.48</v>
      </c>
      <c r="N93" s="114">
        <v>0</v>
      </c>
      <c r="O93" s="114">
        <v>8.86</v>
      </c>
      <c r="P93" s="114">
        <v>0</v>
      </c>
      <c r="Q93" s="114">
        <v>0</v>
      </c>
      <c r="R93" s="114">
        <v>0</v>
      </c>
      <c r="S93" s="114">
        <v>0</v>
      </c>
      <c r="T93" s="114">
        <v>0</v>
      </c>
      <c r="U93" s="114">
        <v>0</v>
      </c>
      <c r="V93" s="114">
        <v>0</v>
      </c>
      <c r="W93" s="114">
        <v>0</v>
      </c>
      <c r="X93" s="114">
        <v>0</v>
      </c>
      <c r="Y93" s="114">
        <v>0</v>
      </c>
      <c r="Z93" s="114">
        <v>500.09400000000005</v>
      </c>
      <c r="AA93" s="114">
        <v>7404024.2738000005</v>
      </c>
      <c r="AB93" s="114">
        <v>0</v>
      </c>
      <c r="AC93" s="114">
        <v>0</v>
      </c>
      <c r="AD93" s="114">
        <v>0</v>
      </c>
      <c r="AE93" s="114">
        <v>0</v>
      </c>
      <c r="AF93" s="114">
        <v>0</v>
      </c>
      <c r="AG93" s="114">
        <v>0</v>
      </c>
      <c r="AH93" s="114">
        <v>0</v>
      </c>
      <c r="AI93" s="114">
        <v>2240172.0334000001</v>
      </c>
      <c r="AJ93" s="115">
        <f t="shared" si="1"/>
        <v>26320489.4912</v>
      </c>
      <c r="AM93" s="122"/>
    </row>
    <row r="94" spans="1:39" ht="33" customHeight="1">
      <c r="A94" s="111">
        <v>223</v>
      </c>
      <c r="B94" s="112" t="s">
        <v>795</v>
      </c>
      <c r="C94" s="116" t="s">
        <v>14927</v>
      </c>
      <c r="D94" s="114">
        <v>0</v>
      </c>
      <c r="E94" s="114">
        <v>0</v>
      </c>
      <c r="F94" s="114">
        <v>20980326.07</v>
      </c>
      <c r="G94" s="114">
        <v>35042.850000000006</v>
      </c>
      <c r="H94" s="114">
        <v>0</v>
      </c>
      <c r="I94" s="114">
        <v>0</v>
      </c>
      <c r="J94" s="114">
        <v>815702.33</v>
      </c>
      <c r="K94" s="114">
        <v>0</v>
      </c>
      <c r="L94" s="114">
        <v>0</v>
      </c>
      <c r="M94" s="114">
        <v>0</v>
      </c>
      <c r="N94" s="114">
        <v>0</v>
      </c>
      <c r="O94" s="114">
        <v>0</v>
      </c>
      <c r="P94" s="114">
        <v>0</v>
      </c>
      <c r="Q94" s="114">
        <v>0</v>
      </c>
      <c r="R94" s="114">
        <v>0</v>
      </c>
      <c r="S94" s="114">
        <v>0</v>
      </c>
      <c r="T94" s="114">
        <v>0</v>
      </c>
      <c r="U94" s="114">
        <v>0</v>
      </c>
      <c r="V94" s="114">
        <v>0</v>
      </c>
      <c r="W94" s="114">
        <v>0</v>
      </c>
      <c r="X94" s="114">
        <v>0</v>
      </c>
      <c r="Y94" s="114">
        <v>0</v>
      </c>
      <c r="Z94" s="114">
        <v>0</v>
      </c>
      <c r="AA94" s="114">
        <v>0</v>
      </c>
      <c r="AB94" s="114">
        <v>0</v>
      </c>
      <c r="AC94" s="114">
        <v>0</v>
      </c>
      <c r="AD94" s="114">
        <v>0</v>
      </c>
      <c r="AE94" s="114">
        <v>0</v>
      </c>
      <c r="AF94" s="114">
        <v>0</v>
      </c>
      <c r="AG94" s="114">
        <v>0</v>
      </c>
      <c r="AH94" s="114">
        <v>0</v>
      </c>
      <c r="AI94" s="114">
        <v>0</v>
      </c>
      <c r="AJ94" s="115">
        <f t="shared" si="1"/>
        <v>21831071.25</v>
      </c>
      <c r="AM94" s="122"/>
    </row>
    <row r="95" spans="1:39" ht="33" customHeight="1">
      <c r="A95" s="111">
        <v>224</v>
      </c>
      <c r="B95" s="112" t="s">
        <v>133</v>
      </c>
      <c r="C95" s="116" t="s">
        <v>14927</v>
      </c>
      <c r="D95" s="114">
        <v>0</v>
      </c>
      <c r="E95" s="114">
        <v>0</v>
      </c>
      <c r="F95" s="114">
        <v>18816.09</v>
      </c>
      <c r="G95" s="114">
        <v>24187517.139999993</v>
      </c>
      <c r="H95" s="114">
        <v>0</v>
      </c>
      <c r="I95" s="114">
        <v>444.59</v>
      </c>
      <c r="J95" s="114">
        <v>222</v>
      </c>
      <c r="K95" s="114">
        <v>315.62</v>
      </c>
      <c r="L95" s="114">
        <v>0</v>
      </c>
      <c r="M95" s="114">
        <v>0</v>
      </c>
      <c r="N95" s="114">
        <v>0</v>
      </c>
      <c r="O95" s="114">
        <v>0</v>
      </c>
      <c r="P95" s="114">
        <v>0</v>
      </c>
      <c r="Q95" s="114">
        <v>0</v>
      </c>
      <c r="R95" s="114">
        <v>0</v>
      </c>
      <c r="S95" s="114">
        <v>0</v>
      </c>
      <c r="T95" s="114">
        <v>0</v>
      </c>
      <c r="U95" s="114">
        <v>0</v>
      </c>
      <c r="V95" s="114">
        <v>0</v>
      </c>
      <c r="W95" s="114">
        <v>0</v>
      </c>
      <c r="X95" s="114">
        <v>0</v>
      </c>
      <c r="Y95" s="114">
        <v>0</v>
      </c>
      <c r="Z95" s="114">
        <v>0</v>
      </c>
      <c r="AA95" s="114">
        <v>0</v>
      </c>
      <c r="AB95" s="114">
        <v>0</v>
      </c>
      <c r="AC95" s="114">
        <v>0</v>
      </c>
      <c r="AD95" s="114">
        <v>0</v>
      </c>
      <c r="AE95" s="114">
        <v>0</v>
      </c>
      <c r="AF95" s="114">
        <v>0</v>
      </c>
      <c r="AG95" s="114">
        <v>0</v>
      </c>
      <c r="AH95" s="114">
        <v>0</v>
      </c>
      <c r="AI95" s="114">
        <v>0</v>
      </c>
      <c r="AJ95" s="115">
        <f t="shared" si="1"/>
        <v>24207315.439999994</v>
      </c>
      <c r="AM95" s="122"/>
    </row>
    <row r="96" spans="1:39" ht="33" customHeight="1">
      <c r="A96" s="111">
        <v>225</v>
      </c>
      <c r="B96" s="112" t="s">
        <v>796</v>
      </c>
      <c r="C96" s="116" t="s">
        <v>14927</v>
      </c>
      <c r="D96" s="114">
        <v>0</v>
      </c>
      <c r="E96" s="114">
        <v>0</v>
      </c>
      <c r="F96" s="114">
        <v>10124849.060000001</v>
      </c>
      <c r="G96" s="114">
        <v>88868.23000000004</v>
      </c>
      <c r="H96" s="114">
        <v>0</v>
      </c>
      <c r="I96" s="114">
        <v>0</v>
      </c>
      <c r="J96" s="114">
        <v>3219477.5</v>
      </c>
      <c r="K96" s="114">
        <v>0</v>
      </c>
      <c r="L96" s="114">
        <v>0</v>
      </c>
      <c r="M96" s="114">
        <v>0</v>
      </c>
      <c r="N96" s="114">
        <v>0</v>
      </c>
      <c r="O96" s="114">
        <v>0</v>
      </c>
      <c r="P96" s="114">
        <v>0</v>
      </c>
      <c r="Q96" s="114">
        <v>0</v>
      </c>
      <c r="R96" s="114">
        <v>0</v>
      </c>
      <c r="S96" s="114">
        <v>5693528.6500000004</v>
      </c>
      <c r="T96" s="114">
        <v>0</v>
      </c>
      <c r="U96" s="114">
        <v>0</v>
      </c>
      <c r="V96" s="114">
        <v>0</v>
      </c>
      <c r="W96" s="114">
        <v>0</v>
      </c>
      <c r="X96" s="114">
        <v>0</v>
      </c>
      <c r="Y96" s="114">
        <v>0</v>
      </c>
      <c r="Z96" s="114">
        <v>0</v>
      </c>
      <c r="AA96" s="114">
        <v>2744000</v>
      </c>
      <c r="AB96" s="114">
        <v>0</v>
      </c>
      <c r="AC96" s="114">
        <v>0</v>
      </c>
      <c r="AD96" s="114">
        <v>0</v>
      </c>
      <c r="AE96" s="114">
        <v>0</v>
      </c>
      <c r="AF96" s="114">
        <v>0</v>
      </c>
      <c r="AG96" s="114">
        <v>0</v>
      </c>
      <c r="AH96" s="114">
        <v>0</v>
      </c>
      <c r="AI96" s="114">
        <v>0</v>
      </c>
      <c r="AJ96" s="115">
        <f t="shared" si="1"/>
        <v>21870723.440000001</v>
      </c>
      <c r="AM96" s="122"/>
    </row>
    <row r="97" spans="1:39" ht="33" customHeight="1">
      <c r="A97" s="111">
        <v>226</v>
      </c>
      <c r="B97" s="112" t="s">
        <v>797</v>
      </c>
      <c r="C97" s="116" t="s">
        <v>14927</v>
      </c>
      <c r="D97" s="114">
        <v>0</v>
      </c>
      <c r="E97" s="114">
        <v>0</v>
      </c>
      <c r="F97" s="114">
        <v>9750</v>
      </c>
      <c r="G97" s="114">
        <v>9750</v>
      </c>
      <c r="H97" s="114">
        <v>0</v>
      </c>
      <c r="I97" s="114">
        <v>0</v>
      </c>
      <c r="J97" s="114">
        <v>0</v>
      </c>
      <c r="K97" s="114">
        <v>0</v>
      </c>
      <c r="L97" s="114">
        <v>0</v>
      </c>
      <c r="M97" s="114">
        <v>0</v>
      </c>
      <c r="N97" s="114">
        <v>0</v>
      </c>
      <c r="O97" s="114">
        <v>0</v>
      </c>
      <c r="P97" s="114">
        <v>0</v>
      </c>
      <c r="Q97" s="114">
        <v>0</v>
      </c>
      <c r="R97" s="114">
        <v>0</v>
      </c>
      <c r="S97" s="114">
        <v>0</v>
      </c>
      <c r="T97" s="114">
        <v>0</v>
      </c>
      <c r="U97" s="114">
        <v>0</v>
      </c>
      <c r="V97" s="114">
        <v>0</v>
      </c>
      <c r="W97" s="114">
        <v>0</v>
      </c>
      <c r="X97" s="114">
        <v>0</v>
      </c>
      <c r="Y97" s="114">
        <v>0</v>
      </c>
      <c r="Z97" s="114">
        <v>0</v>
      </c>
      <c r="AA97" s="114">
        <v>0</v>
      </c>
      <c r="AB97" s="114">
        <v>0</v>
      </c>
      <c r="AC97" s="114">
        <v>0</v>
      </c>
      <c r="AD97" s="114">
        <v>0</v>
      </c>
      <c r="AE97" s="114">
        <v>0</v>
      </c>
      <c r="AF97" s="114">
        <v>0</v>
      </c>
      <c r="AG97" s="114">
        <v>0</v>
      </c>
      <c r="AH97" s="114">
        <v>0</v>
      </c>
      <c r="AI97" s="114">
        <v>0</v>
      </c>
      <c r="AJ97" s="115">
        <f t="shared" si="1"/>
        <v>19500</v>
      </c>
      <c r="AM97" s="122"/>
    </row>
    <row r="98" spans="1:39" ht="33" customHeight="1">
      <c r="A98" s="111">
        <v>227</v>
      </c>
      <c r="B98" s="112" t="s">
        <v>798</v>
      </c>
      <c r="C98" s="116" t="s">
        <v>14927</v>
      </c>
      <c r="D98" s="114">
        <v>0</v>
      </c>
      <c r="E98" s="114">
        <v>0</v>
      </c>
      <c r="F98" s="114">
        <v>0</v>
      </c>
      <c r="G98" s="114">
        <v>0</v>
      </c>
      <c r="H98" s="114">
        <v>0</v>
      </c>
      <c r="I98" s="114">
        <v>0</v>
      </c>
      <c r="J98" s="114">
        <v>0</v>
      </c>
      <c r="K98" s="114">
        <v>0</v>
      </c>
      <c r="L98" s="114">
        <v>0</v>
      </c>
      <c r="M98" s="114">
        <v>0</v>
      </c>
      <c r="N98" s="114">
        <v>0</v>
      </c>
      <c r="O98" s="114">
        <v>0</v>
      </c>
      <c r="P98" s="114">
        <v>0</v>
      </c>
      <c r="Q98" s="114">
        <v>0</v>
      </c>
      <c r="R98" s="114">
        <v>0</v>
      </c>
      <c r="S98" s="114">
        <v>0</v>
      </c>
      <c r="T98" s="114">
        <v>13358.6</v>
      </c>
      <c r="U98" s="114">
        <v>0</v>
      </c>
      <c r="V98" s="114">
        <v>0</v>
      </c>
      <c r="W98" s="114">
        <v>0</v>
      </c>
      <c r="X98" s="114">
        <v>0</v>
      </c>
      <c r="Y98" s="114">
        <v>0</v>
      </c>
      <c r="Z98" s="114">
        <v>0</v>
      </c>
      <c r="AA98" s="114">
        <v>0</v>
      </c>
      <c r="AB98" s="114">
        <v>0</v>
      </c>
      <c r="AC98" s="114">
        <v>0</v>
      </c>
      <c r="AD98" s="114">
        <v>0</v>
      </c>
      <c r="AE98" s="114">
        <v>0</v>
      </c>
      <c r="AF98" s="114">
        <v>0</v>
      </c>
      <c r="AG98" s="114">
        <v>0</v>
      </c>
      <c r="AH98" s="114">
        <v>0</v>
      </c>
      <c r="AI98" s="114">
        <v>0</v>
      </c>
      <c r="AJ98" s="115">
        <f t="shared" si="1"/>
        <v>13358.6</v>
      </c>
      <c r="AM98" s="122"/>
    </row>
    <row r="99" spans="1:39" ht="33" customHeight="1">
      <c r="A99" s="111">
        <v>234</v>
      </c>
      <c r="B99" s="112" t="s">
        <v>137</v>
      </c>
      <c r="C99" s="116" t="s">
        <v>14927</v>
      </c>
      <c r="D99" s="114">
        <v>0</v>
      </c>
      <c r="E99" s="114">
        <v>0</v>
      </c>
      <c r="F99" s="114">
        <v>1052459.3400000001</v>
      </c>
      <c r="G99" s="114">
        <v>3413290.94</v>
      </c>
      <c r="H99" s="114">
        <v>0</v>
      </c>
      <c r="I99" s="114">
        <v>0</v>
      </c>
      <c r="J99" s="114">
        <v>1002</v>
      </c>
      <c r="K99" s="114">
        <v>0</v>
      </c>
      <c r="L99" s="114">
        <v>0</v>
      </c>
      <c r="M99" s="114">
        <v>0</v>
      </c>
      <c r="N99" s="114">
        <v>0</v>
      </c>
      <c r="O99" s="114">
        <v>0</v>
      </c>
      <c r="P99" s="114">
        <v>0</v>
      </c>
      <c r="Q99" s="114">
        <v>0</v>
      </c>
      <c r="R99" s="114">
        <v>0</v>
      </c>
      <c r="S99" s="114">
        <v>0</v>
      </c>
      <c r="T99" s="114">
        <v>0</v>
      </c>
      <c r="U99" s="114">
        <v>0</v>
      </c>
      <c r="V99" s="114">
        <v>0</v>
      </c>
      <c r="W99" s="114">
        <v>0</v>
      </c>
      <c r="X99" s="114">
        <v>0</v>
      </c>
      <c r="Y99" s="114">
        <v>0</v>
      </c>
      <c r="Z99" s="114">
        <v>0</v>
      </c>
      <c r="AA99" s="114">
        <v>0</v>
      </c>
      <c r="AB99" s="114">
        <v>0</v>
      </c>
      <c r="AC99" s="114">
        <v>0</v>
      </c>
      <c r="AD99" s="114">
        <v>0</v>
      </c>
      <c r="AE99" s="114">
        <v>0</v>
      </c>
      <c r="AF99" s="114">
        <v>0</v>
      </c>
      <c r="AG99" s="114">
        <v>0</v>
      </c>
      <c r="AH99" s="114">
        <v>0</v>
      </c>
      <c r="AI99" s="114">
        <v>0</v>
      </c>
      <c r="AJ99" s="115">
        <f t="shared" si="1"/>
        <v>4466752.28</v>
      </c>
      <c r="AM99" s="122"/>
    </row>
    <row r="100" spans="1:39" ht="33" customHeight="1">
      <c r="A100" s="111">
        <v>242</v>
      </c>
      <c r="B100" s="112" t="s">
        <v>799</v>
      </c>
      <c r="C100" s="116" t="s">
        <v>14927</v>
      </c>
      <c r="D100" s="114">
        <v>0</v>
      </c>
      <c r="E100" s="114">
        <v>0</v>
      </c>
      <c r="F100" s="114">
        <v>0</v>
      </c>
      <c r="G100" s="114">
        <v>0</v>
      </c>
      <c r="H100" s="114">
        <v>0</v>
      </c>
      <c r="I100" s="114">
        <v>0</v>
      </c>
      <c r="J100" s="114">
        <v>0</v>
      </c>
      <c r="K100" s="114">
        <v>0</v>
      </c>
      <c r="L100" s="114">
        <v>0</v>
      </c>
      <c r="M100" s="114">
        <v>0</v>
      </c>
      <c r="N100" s="114">
        <v>0</v>
      </c>
      <c r="O100" s="114">
        <v>0</v>
      </c>
      <c r="P100" s="114">
        <v>0</v>
      </c>
      <c r="Q100" s="114">
        <v>0</v>
      </c>
      <c r="R100" s="114">
        <v>0</v>
      </c>
      <c r="S100" s="114">
        <v>0</v>
      </c>
      <c r="T100" s="114">
        <v>0</v>
      </c>
      <c r="U100" s="114">
        <v>0</v>
      </c>
      <c r="V100" s="114">
        <v>0</v>
      </c>
      <c r="W100" s="114">
        <v>0</v>
      </c>
      <c r="X100" s="114">
        <v>0</v>
      </c>
      <c r="Y100" s="114">
        <v>0</v>
      </c>
      <c r="Z100" s="114">
        <v>0</v>
      </c>
      <c r="AA100" s="114">
        <v>0</v>
      </c>
      <c r="AB100" s="114">
        <v>0</v>
      </c>
      <c r="AC100" s="114">
        <v>0</v>
      </c>
      <c r="AD100" s="114">
        <v>0</v>
      </c>
      <c r="AE100" s="114">
        <v>0</v>
      </c>
      <c r="AF100" s="114">
        <v>0</v>
      </c>
      <c r="AG100" s="114">
        <v>0</v>
      </c>
      <c r="AH100" s="114">
        <v>0</v>
      </c>
      <c r="AI100" s="114">
        <v>0</v>
      </c>
      <c r="AJ100" s="115">
        <f t="shared" si="1"/>
        <v>0</v>
      </c>
      <c r="AM100" s="122"/>
    </row>
    <row r="101" spans="1:39" ht="33" customHeight="1">
      <c r="A101" s="111">
        <v>243</v>
      </c>
      <c r="B101" s="112" t="s">
        <v>800</v>
      </c>
      <c r="C101" s="116" t="s">
        <v>14927</v>
      </c>
      <c r="D101" s="114">
        <v>0</v>
      </c>
      <c r="E101" s="114">
        <v>0</v>
      </c>
      <c r="F101" s="114">
        <v>0</v>
      </c>
      <c r="G101" s="114">
        <v>0</v>
      </c>
      <c r="H101" s="114">
        <v>0</v>
      </c>
      <c r="I101" s="114">
        <v>0</v>
      </c>
      <c r="J101" s="114">
        <v>0</v>
      </c>
      <c r="K101" s="114">
        <v>0</v>
      </c>
      <c r="L101" s="114">
        <v>0</v>
      </c>
      <c r="M101" s="114">
        <v>0</v>
      </c>
      <c r="N101" s="114">
        <v>0</v>
      </c>
      <c r="O101" s="114">
        <v>0</v>
      </c>
      <c r="P101" s="114">
        <v>0</v>
      </c>
      <c r="Q101" s="114">
        <v>0</v>
      </c>
      <c r="R101" s="114">
        <v>0</v>
      </c>
      <c r="S101" s="114">
        <v>0</v>
      </c>
      <c r="T101" s="114">
        <v>0</v>
      </c>
      <c r="U101" s="114">
        <v>0</v>
      </c>
      <c r="V101" s="114">
        <v>0</v>
      </c>
      <c r="W101" s="114">
        <v>0</v>
      </c>
      <c r="X101" s="114">
        <v>0</v>
      </c>
      <c r="Y101" s="114">
        <v>0</v>
      </c>
      <c r="Z101" s="114">
        <v>0</v>
      </c>
      <c r="AA101" s="114">
        <v>0</v>
      </c>
      <c r="AB101" s="114">
        <v>0</v>
      </c>
      <c r="AC101" s="114">
        <v>0</v>
      </c>
      <c r="AD101" s="114">
        <v>0</v>
      </c>
      <c r="AE101" s="114">
        <v>0</v>
      </c>
      <c r="AF101" s="114">
        <v>0</v>
      </c>
      <c r="AG101" s="114">
        <v>0</v>
      </c>
      <c r="AH101" s="114">
        <v>0</v>
      </c>
      <c r="AI101" s="114">
        <v>0</v>
      </c>
      <c r="AJ101" s="115">
        <f t="shared" si="1"/>
        <v>0</v>
      </c>
      <c r="AM101" s="122"/>
    </row>
    <row r="102" spans="1:39" ht="33" customHeight="1">
      <c r="A102" s="111">
        <v>244</v>
      </c>
      <c r="B102" s="112" t="s">
        <v>801</v>
      </c>
      <c r="C102" s="116" t="s">
        <v>14927</v>
      </c>
      <c r="D102" s="114">
        <v>0</v>
      </c>
      <c r="E102" s="114">
        <v>0</v>
      </c>
      <c r="F102" s="114">
        <v>0</v>
      </c>
      <c r="G102" s="114">
        <v>0</v>
      </c>
      <c r="H102" s="114">
        <v>2401000</v>
      </c>
      <c r="I102" s="114">
        <v>3064</v>
      </c>
      <c r="J102" s="114">
        <v>0.13</v>
      </c>
      <c r="K102" s="114">
        <v>960.08999999999992</v>
      </c>
      <c r="L102" s="114">
        <v>0</v>
      </c>
      <c r="M102" s="114">
        <v>0</v>
      </c>
      <c r="N102" s="114">
        <v>0.01</v>
      </c>
      <c r="O102" s="114">
        <v>0</v>
      </c>
      <c r="P102" s="114">
        <v>0</v>
      </c>
      <c r="Q102" s="114">
        <v>0</v>
      </c>
      <c r="R102" s="114">
        <v>0</v>
      </c>
      <c r="S102" s="114">
        <v>0</v>
      </c>
      <c r="T102" s="114">
        <v>0</v>
      </c>
      <c r="U102" s="114">
        <v>0</v>
      </c>
      <c r="V102" s="114">
        <v>0</v>
      </c>
      <c r="W102" s="114">
        <v>0</v>
      </c>
      <c r="X102" s="114">
        <v>0</v>
      </c>
      <c r="Y102" s="114">
        <v>0</v>
      </c>
      <c r="Z102" s="114">
        <v>0</v>
      </c>
      <c r="AA102" s="114">
        <v>0</v>
      </c>
      <c r="AB102" s="114">
        <v>0</v>
      </c>
      <c r="AC102" s="114">
        <v>0</v>
      </c>
      <c r="AD102" s="114">
        <v>0</v>
      </c>
      <c r="AE102" s="114">
        <v>0</v>
      </c>
      <c r="AF102" s="114">
        <v>0</v>
      </c>
      <c r="AG102" s="114">
        <v>0</v>
      </c>
      <c r="AH102" s="114">
        <v>0</v>
      </c>
      <c r="AI102" s="114">
        <v>0</v>
      </c>
      <c r="AJ102" s="115">
        <f t="shared" si="1"/>
        <v>2405024.2299999995</v>
      </c>
      <c r="AM102" s="122"/>
    </row>
    <row r="103" spans="1:39" ht="33" customHeight="1">
      <c r="A103" s="111">
        <v>245</v>
      </c>
      <c r="B103" s="112" t="s">
        <v>802</v>
      </c>
      <c r="C103" s="116" t="s">
        <v>14927</v>
      </c>
      <c r="D103" s="114">
        <v>0</v>
      </c>
      <c r="E103" s="114">
        <v>0</v>
      </c>
      <c r="F103" s="114">
        <v>0</v>
      </c>
      <c r="G103" s="114">
        <v>964</v>
      </c>
      <c r="H103" s="114">
        <v>0</v>
      </c>
      <c r="I103" s="114">
        <v>0</v>
      </c>
      <c r="J103" s="114">
        <v>0</v>
      </c>
      <c r="K103" s="114">
        <v>0</v>
      </c>
      <c r="L103" s="114">
        <v>0</v>
      </c>
      <c r="M103" s="114">
        <v>0</v>
      </c>
      <c r="N103" s="114">
        <v>0</v>
      </c>
      <c r="O103" s="114">
        <v>0</v>
      </c>
      <c r="P103" s="114">
        <v>0</v>
      </c>
      <c r="Q103" s="114">
        <v>0</v>
      </c>
      <c r="R103" s="114">
        <v>0</v>
      </c>
      <c r="S103" s="114">
        <v>0</v>
      </c>
      <c r="T103" s="114">
        <v>0</v>
      </c>
      <c r="U103" s="114">
        <v>0</v>
      </c>
      <c r="V103" s="114">
        <v>0</v>
      </c>
      <c r="W103" s="114">
        <v>0</v>
      </c>
      <c r="X103" s="114">
        <v>0</v>
      </c>
      <c r="Y103" s="114">
        <v>0</v>
      </c>
      <c r="Z103" s="114">
        <v>0</v>
      </c>
      <c r="AA103" s="114">
        <v>0</v>
      </c>
      <c r="AB103" s="114">
        <v>0</v>
      </c>
      <c r="AC103" s="114">
        <v>0</v>
      </c>
      <c r="AD103" s="114">
        <v>0</v>
      </c>
      <c r="AE103" s="114">
        <v>0</v>
      </c>
      <c r="AF103" s="114">
        <v>0</v>
      </c>
      <c r="AG103" s="114">
        <v>0</v>
      </c>
      <c r="AH103" s="114">
        <v>0</v>
      </c>
      <c r="AI103" s="114">
        <v>0</v>
      </c>
      <c r="AJ103" s="115">
        <f t="shared" si="1"/>
        <v>964</v>
      </c>
      <c r="AM103" s="122"/>
    </row>
    <row r="104" spans="1:39" ht="33" customHeight="1">
      <c r="A104" s="111">
        <v>247</v>
      </c>
      <c r="B104" s="112" t="s">
        <v>803</v>
      </c>
      <c r="C104" s="116" t="s">
        <v>14927</v>
      </c>
      <c r="D104" s="114">
        <v>0</v>
      </c>
      <c r="E104" s="114">
        <v>0</v>
      </c>
      <c r="F104" s="114">
        <v>0</v>
      </c>
      <c r="G104" s="114">
        <v>0</v>
      </c>
      <c r="H104" s="114">
        <v>0</v>
      </c>
      <c r="I104" s="114">
        <v>0</v>
      </c>
      <c r="J104" s="114">
        <v>0</v>
      </c>
      <c r="K104" s="114">
        <v>0</v>
      </c>
      <c r="L104" s="114">
        <v>0</v>
      </c>
      <c r="M104" s="114">
        <v>0</v>
      </c>
      <c r="N104" s="114">
        <v>0</v>
      </c>
      <c r="O104" s="114">
        <v>0</v>
      </c>
      <c r="P104" s="114">
        <v>0</v>
      </c>
      <c r="Q104" s="114">
        <v>0</v>
      </c>
      <c r="R104" s="114">
        <v>0</v>
      </c>
      <c r="S104" s="114">
        <v>0</v>
      </c>
      <c r="T104" s="114">
        <v>0</v>
      </c>
      <c r="U104" s="114">
        <v>0</v>
      </c>
      <c r="V104" s="114">
        <v>0</v>
      </c>
      <c r="W104" s="114">
        <v>0</v>
      </c>
      <c r="X104" s="114">
        <v>0</v>
      </c>
      <c r="Y104" s="114">
        <v>0</v>
      </c>
      <c r="Z104" s="114">
        <v>0</v>
      </c>
      <c r="AA104" s="114">
        <v>0</v>
      </c>
      <c r="AB104" s="114">
        <v>0</v>
      </c>
      <c r="AC104" s="114">
        <v>0</v>
      </c>
      <c r="AD104" s="114">
        <v>0</v>
      </c>
      <c r="AE104" s="114">
        <v>0</v>
      </c>
      <c r="AF104" s="114">
        <v>0</v>
      </c>
      <c r="AG104" s="114">
        <v>0</v>
      </c>
      <c r="AH104" s="114">
        <v>0</v>
      </c>
      <c r="AI104" s="114">
        <v>0</v>
      </c>
      <c r="AJ104" s="115">
        <f t="shared" si="1"/>
        <v>0</v>
      </c>
      <c r="AM104" s="122"/>
    </row>
    <row r="105" spans="1:39" ht="33" customHeight="1">
      <c r="A105" s="111">
        <v>248</v>
      </c>
      <c r="B105" s="112" t="s">
        <v>804</v>
      </c>
      <c r="C105" s="116" t="s">
        <v>14927</v>
      </c>
      <c r="D105" s="114">
        <v>0</v>
      </c>
      <c r="E105" s="114">
        <v>0</v>
      </c>
      <c r="F105" s="114">
        <v>0</v>
      </c>
      <c r="G105" s="114">
        <v>0</v>
      </c>
      <c r="H105" s="114">
        <v>0</v>
      </c>
      <c r="I105" s="114">
        <v>0</v>
      </c>
      <c r="J105" s="114">
        <v>0</v>
      </c>
      <c r="K105" s="114">
        <v>0</v>
      </c>
      <c r="L105" s="114">
        <v>0</v>
      </c>
      <c r="M105" s="114">
        <v>0</v>
      </c>
      <c r="N105" s="114">
        <v>0</v>
      </c>
      <c r="O105" s="114">
        <v>0</v>
      </c>
      <c r="P105" s="114">
        <v>0</v>
      </c>
      <c r="Q105" s="114">
        <v>0</v>
      </c>
      <c r="R105" s="114">
        <v>0</v>
      </c>
      <c r="S105" s="114">
        <v>0</v>
      </c>
      <c r="T105" s="114">
        <v>0</v>
      </c>
      <c r="U105" s="114">
        <v>0</v>
      </c>
      <c r="V105" s="114">
        <v>0</v>
      </c>
      <c r="W105" s="114">
        <v>0</v>
      </c>
      <c r="X105" s="114">
        <v>0</v>
      </c>
      <c r="Y105" s="114">
        <v>0</v>
      </c>
      <c r="Z105" s="114">
        <v>0</v>
      </c>
      <c r="AA105" s="114">
        <v>0</v>
      </c>
      <c r="AB105" s="114">
        <v>0</v>
      </c>
      <c r="AC105" s="114">
        <v>0</v>
      </c>
      <c r="AD105" s="114">
        <v>0</v>
      </c>
      <c r="AE105" s="114">
        <v>0</v>
      </c>
      <c r="AF105" s="114">
        <v>0</v>
      </c>
      <c r="AG105" s="114">
        <v>0</v>
      </c>
      <c r="AH105" s="114">
        <v>0</v>
      </c>
      <c r="AI105" s="114">
        <v>0</v>
      </c>
      <c r="AJ105" s="115">
        <f t="shared" si="1"/>
        <v>0</v>
      </c>
      <c r="AM105" s="122"/>
    </row>
    <row r="106" spans="1:39" ht="33" customHeight="1">
      <c r="A106" s="111">
        <v>249</v>
      </c>
      <c r="B106" s="112" t="s">
        <v>805</v>
      </c>
      <c r="C106" s="116" t="s">
        <v>14927</v>
      </c>
      <c r="D106" s="114">
        <v>0</v>
      </c>
      <c r="E106" s="114">
        <v>0</v>
      </c>
      <c r="F106" s="114">
        <v>1384195.65</v>
      </c>
      <c r="G106" s="114">
        <v>5467.13</v>
      </c>
      <c r="H106" s="114">
        <v>0</v>
      </c>
      <c r="I106" s="114">
        <v>6011.23</v>
      </c>
      <c r="J106" s="114">
        <v>0</v>
      </c>
      <c r="K106" s="114">
        <v>0</v>
      </c>
      <c r="L106" s="114">
        <v>0</v>
      </c>
      <c r="M106" s="114">
        <v>0</v>
      </c>
      <c r="N106" s="114">
        <v>188.39999999999998</v>
      </c>
      <c r="O106" s="114">
        <v>0</v>
      </c>
      <c r="P106" s="114">
        <v>0</v>
      </c>
      <c r="Q106" s="114">
        <v>0</v>
      </c>
      <c r="R106" s="114">
        <v>0</v>
      </c>
      <c r="S106" s="114">
        <v>0</v>
      </c>
      <c r="T106" s="114">
        <v>0</v>
      </c>
      <c r="U106" s="114">
        <v>0</v>
      </c>
      <c r="V106" s="114">
        <v>0</v>
      </c>
      <c r="W106" s="114">
        <v>0</v>
      </c>
      <c r="X106" s="114">
        <v>0</v>
      </c>
      <c r="Y106" s="114">
        <v>0</v>
      </c>
      <c r="Z106" s="114">
        <v>0</v>
      </c>
      <c r="AA106" s="114">
        <v>0</v>
      </c>
      <c r="AB106" s="114">
        <v>0</v>
      </c>
      <c r="AC106" s="114">
        <v>0</v>
      </c>
      <c r="AD106" s="114">
        <v>0</v>
      </c>
      <c r="AE106" s="114">
        <v>0</v>
      </c>
      <c r="AF106" s="114">
        <v>0</v>
      </c>
      <c r="AG106" s="114">
        <v>0</v>
      </c>
      <c r="AH106" s="114">
        <v>0</v>
      </c>
      <c r="AI106" s="114">
        <v>0</v>
      </c>
      <c r="AJ106" s="115">
        <f t="shared" si="1"/>
        <v>1395862.4099999997</v>
      </c>
      <c r="AM106" s="122"/>
    </row>
    <row r="107" spans="1:39" ht="33" customHeight="1">
      <c r="A107" s="111">
        <v>250</v>
      </c>
      <c r="B107" s="112" t="s">
        <v>806</v>
      </c>
      <c r="C107" s="116" t="s">
        <v>14927</v>
      </c>
      <c r="D107" s="114">
        <v>0</v>
      </c>
      <c r="E107" s="114">
        <v>0</v>
      </c>
      <c r="F107" s="114">
        <v>0</v>
      </c>
      <c r="G107" s="114">
        <v>0</v>
      </c>
      <c r="H107" s="114">
        <v>0</v>
      </c>
      <c r="I107" s="114">
        <v>0</v>
      </c>
      <c r="J107" s="114">
        <v>0</v>
      </c>
      <c r="K107" s="114">
        <v>0</v>
      </c>
      <c r="L107" s="114">
        <v>0</v>
      </c>
      <c r="M107" s="114">
        <v>0</v>
      </c>
      <c r="N107" s="114">
        <v>0</v>
      </c>
      <c r="O107" s="114">
        <v>0</v>
      </c>
      <c r="P107" s="114">
        <v>0</v>
      </c>
      <c r="Q107" s="114">
        <v>0</v>
      </c>
      <c r="R107" s="114">
        <v>0</v>
      </c>
      <c r="S107" s="114">
        <v>0</v>
      </c>
      <c r="T107" s="114">
        <v>0</v>
      </c>
      <c r="U107" s="114">
        <v>0</v>
      </c>
      <c r="V107" s="114">
        <v>0</v>
      </c>
      <c r="W107" s="114">
        <v>0</v>
      </c>
      <c r="X107" s="114">
        <v>0</v>
      </c>
      <c r="Y107" s="114">
        <v>0</v>
      </c>
      <c r="Z107" s="114">
        <v>0</v>
      </c>
      <c r="AA107" s="114">
        <v>0</v>
      </c>
      <c r="AB107" s="114">
        <v>0</v>
      </c>
      <c r="AC107" s="114">
        <v>0</v>
      </c>
      <c r="AD107" s="114">
        <v>0</v>
      </c>
      <c r="AE107" s="114">
        <v>0</v>
      </c>
      <c r="AF107" s="114">
        <v>0</v>
      </c>
      <c r="AG107" s="114">
        <v>0</v>
      </c>
      <c r="AH107" s="114">
        <v>0</v>
      </c>
      <c r="AI107" s="114">
        <v>0</v>
      </c>
      <c r="AJ107" s="115">
        <f t="shared" si="1"/>
        <v>0</v>
      </c>
      <c r="AM107" s="122"/>
    </row>
    <row r="108" spans="1:39" ht="33" customHeight="1">
      <c r="A108" s="111">
        <v>251</v>
      </c>
      <c r="B108" s="112" t="s">
        <v>807</v>
      </c>
      <c r="C108" s="116" t="s">
        <v>14927</v>
      </c>
      <c r="D108" s="114">
        <v>0</v>
      </c>
      <c r="E108" s="114">
        <v>0</v>
      </c>
      <c r="F108" s="114">
        <v>0</v>
      </c>
      <c r="G108" s="114">
        <v>0</v>
      </c>
      <c r="H108" s="114">
        <v>0</v>
      </c>
      <c r="I108" s="114">
        <v>0</v>
      </c>
      <c r="J108" s="114">
        <v>0</v>
      </c>
      <c r="K108" s="114">
        <v>0</v>
      </c>
      <c r="L108" s="114">
        <v>0</v>
      </c>
      <c r="M108" s="114">
        <v>0</v>
      </c>
      <c r="N108" s="114">
        <v>0</v>
      </c>
      <c r="O108" s="114">
        <v>0</v>
      </c>
      <c r="P108" s="114">
        <v>0</v>
      </c>
      <c r="Q108" s="114">
        <v>0</v>
      </c>
      <c r="R108" s="114">
        <v>0</v>
      </c>
      <c r="S108" s="114">
        <v>0</v>
      </c>
      <c r="T108" s="114">
        <v>0</v>
      </c>
      <c r="U108" s="114">
        <v>0</v>
      </c>
      <c r="V108" s="114">
        <v>0</v>
      </c>
      <c r="W108" s="114">
        <v>0</v>
      </c>
      <c r="X108" s="114">
        <v>0</v>
      </c>
      <c r="Y108" s="114">
        <v>0</v>
      </c>
      <c r="Z108" s="114">
        <v>0</v>
      </c>
      <c r="AA108" s="114">
        <v>0</v>
      </c>
      <c r="AB108" s="114">
        <v>0</v>
      </c>
      <c r="AC108" s="114">
        <v>0</v>
      </c>
      <c r="AD108" s="114">
        <v>0</v>
      </c>
      <c r="AE108" s="114">
        <v>0</v>
      </c>
      <c r="AF108" s="114">
        <v>0</v>
      </c>
      <c r="AG108" s="114">
        <v>0</v>
      </c>
      <c r="AH108" s="114">
        <v>0</v>
      </c>
      <c r="AI108" s="114">
        <v>0</v>
      </c>
      <c r="AJ108" s="115">
        <f t="shared" si="1"/>
        <v>0</v>
      </c>
      <c r="AM108" s="122"/>
    </row>
    <row r="109" spans="1:39" ht="33" customHeight="1">
      <c r="A109" s="111">
        <v>253</v>
      </c>
      <c r="B109" s="112" t="s">
        <v>808</v>
      </c>
      <c r="C109" s="116" t="s">
        <v>14927</v>
      </c>
      <c r="D109" s="114">
        <v>26951.469999999998</v>
      </c>
      <c r="E109" s="114">
        <v>1308125.3700000001</v>
      </c>
      <c r="F109" s="114">
        <v>5232249.47</v>
      </c>
      <c r="G109" s="114">
        <v>22297591.920000002</v>
      </c>
      <c r="H109" s="114">
        <v>0</v>
      </c>
      <c r="I109" s="114">
        <v>0</v>
      </c>
      <c r="J109" s="114">
        <v>0</v>
      </c>
      <c r="K109" s="114">
        <v>0</v>
      </c>
      <c r="L109" s="114">
        <v>0</v>
      </c>
      <c r="M109" s="114">
        <v>0</v>
      </c>
      <c r="N109" s="114">
        <v>0</v>
      </c>
      <c r="O109" s="114">
        <v>0</v>
      </c>
      <c r="P109" s="114">
        <v>252000</v>
      </c>
      <c r="Q109" s="114">
        <v>0</v>
      </c>
      <c r="R109" s="114">
        <v>0</v>
      </c>
      <c r="S109" s="114">
        <v>0</v>
      </c>
      <c r="T109" s="114">
        <v>0</v>
      </c>
      <c r="U109" s="114">
        <v>0</v>
      </c>
      <c r="V109" s="114">
        <v>0</v>
      </c>
      <c r="W109" s="114">
        <v>0</v>
      </c>
      <c r="X109" s="114">
        <v>0</v>
      </c>
      <c r="Y109" s="114">
        <v>0</v>
      </c>
      <c r="Z109" s="114">
        <v>0</v>
      </c>
      <c r="AA109" s="114">
        <v>0</v>
      </c>
      <c r="AB109" s="114">
        <v>0</v>
      </c>
      <c r="AC109" s="114">
        <v>0</v>
      </c>
      <c r="AD109" s="114">
        <v>0</v>
      </c>
      <c r="AE109" s="114">
        <v>0</v>
      </c>
      <c r="AF109" s="114">
        <v>0</v>
      </c>
      <c r="AG109" s="114">
        <v>0</v>
      </c>
      <c r="AH109" s="114">
        <v>0</v>
      </c>
      <c r="AI109" s="114">
        <v>0</v>
      </c>
      <c r="AJ109" s="115">
        <f t="shared" si="1"/>
        <v>29116918.23</v>
      </c>
      <c r="AM109" s="122"/>
    </row>
    <row r="110" spans="1:39" ht="33" customHeight="1">
      <c r="A110" s="111">
        <v>254</v>
      </c>
      <c r="B110" s="112" t="s">
        <v>809</v>
      </c>
      <c r="C110" s="116" t="s">
        <v>14927</v>
      </c>
      <c r="D110" s="114">
        <v>0</v>
      </c>
      <c r="E110" s="114">
        <v>0</v>
      </c>
      <c r="F110" s="114">
        <v>0</v>
      </c>
      <c r="G110" s="114">
        <v>768307.35000000009</v>
      </c>
      <c r="H110" s="114">
        <v>0</v>
      </c>
      <c r="I110" s="114">
        <v>0</v>
      </c>
      <c r="J110" s="114">
        <v>0</v>
      </c>
      <c r="K110" s="114">
        <v>0</v>
      </c>
      <c r="L110" s="114">
        <v>0</v>
      </c>
      <c r="M110" s="114">
        <v>0</v>
      </c>
      <c r="N110" s="114">
        <v>0</v>
      </c>
      <c r="O110" s="114">
        <v>0</v>
      </c>
      <c r="P110" s="114">
        <v>0</v>
      </c>
      <c r="Q110" s="114">
        <v>0</v>
      </c>
      <c r="R110" s="114">
        <v>0</v>
      </c>
      <c r="S110" s="114">
        <v>0</v>
      </c>
      <c r="T110" s="114">
        <v>0</v>
      </c>
      <c r="U110" s="114">
        <v>0</v>
      </c>
      <c r="V110" s="114">
        <v>0</v>
      </c>
      <c r="W110" s="114">
        <v>0</v>
      </c>
      <c r="X110" s="114">
        <v>0</v>
      </c>
      <c r="Y110" s="114">
        <v>0</v>
      </c>
      <c r="Z110" s="114">
        <v>0</v>
      </c>
      <c r="AA110" s="114">
        <v>0</v>
      </c>
      <c r="AB110" s="114">
        <v>0</v>
      </c>
      <c r="AC110" s="114">
        <v>0</v>
      </c>
      <c r="AD110" s="114">
        <v>0</v>
      </c>
      <c r="AE110" s="114">
        <v>0</v>
      </c>
      <c r="AF110" s="114">
        <v>0</v>
      </c>
      <c r="AG110" s="114">
        <v>0</v>
      </c>
      <c r="AH110" s="114">
        <v>0</v>
      </c>
      <c r="AI110" s="114">
        <v>0</v>
      </c>
      <c r="AJ110" s="115">
        <f t="shared" si="1"/>
        <v>768307.35000000009</v>
      </c>
      <c r="AM110" s="122"/>
    </row>
    <row r="111" spans="1:39" ht="33" customHeight="1">
      <c r="A111" s="111">
        <v>265</v>
      </c>
      <c r="B111" s="112" t="s">
        <v>810</v>
      </c>
      <c r="C111" s="116" t="s">
        <v>14927</v>
      </c>
      <c r="D111" s="114">
        <v>0</v>
      </c>
      <c r="E111" s="114">
        <v>0</v>
      </c>
      <c r="F111" s="114">
        <v>0</v>
      </c>
      <c r="G111" s="114">
        <v>746</v>
      </c>
      <c r="H111" s="114">
        <v>0</v>
      </c>
      <c r="I111" s="114">
        <v>0</v>
      </c>
      <c r="J111" s="114">
        <v>0</v>
      </c>
      <c r="K111" s="114">
        <v>0</v>
      </c>
      <c r="L111" s="114">
        <v>0</v>
      </c>
      <c r="M111" s="114">
        <v>0</v>
      </c>
      <c r="N111" s="114">
        <v>0</v>
      </c>
      <c r="O111" s="114">
        <v>0</v>
      </c>
      <c r="P111" s="114">
        <v>0</v>
      </c>
      <c r="Q111" s="114">
        <v>0</v>
      </c>
      <c r="R111" s="114">
        <v>0</v>
      </c>
      <c r="S111" s="114">
        <v>0</v>
      </c>
      <c r="T111" s="114">
        <v>0</v>
      </c>
      <c r="U111" s="114">
        <v>0</v>
      </c>
      <c r="V111" s="114">
        <v>0</v>
      </c>
      <c r="W111" s="114">
        <v>0</v>
      </c>
      <c r="X111" s="114">
        <v>0</v>
      </c>
      <c r="Y111" s="114">
        <v>0</v>
      </c>
      <c r="Z111" s="114">
        <v>0</v>
      </c>
      <c r="AA111" s="114">
        <v>0</v>
      </c>
      <c r="AB111" s="114">
        <v>0</v>
      </c>
      <c r="AC111" s="114">
        <v>0</v>
      </c>
      <c r="AD111" s="114">
        <v>0</v>
      </c>
      <c r="AE111" s="114">
        <v>0</v>
      </c>
      <c r="AF111" s="114">
        <v>0</v>
      </c>
      <c r="AG111" s="114">
        <v>0</v>
      </c>
      <c r="AH111" s="114">
        <v>0</v>
      </c>
      <c r="AI111" s="114">
        <v>0</v>
      </c>
      <c r="AJ111" s="115">
        <f t="shared" si="1"/>
        <v>746</v>
      </c>
      <c r="AM111" s="122"/>
    </row>
    <row r="112" spans="1:39" ht="33" customHeight="1">
      <c r="A112" s="111">
        <v>266</v>
      </c>
      <c r="B112" s="112" t="s">
        <v>811</v>
      </c>
      <c r="C112" s="116" t="s">
        <v>14927</v>
      </c>
      <c r="D112" s="114">
        <v>0</v>
      </c>
      <c r="E112" s="114">
        <v>120</v>
      </c>
      <c r="F112" s="114">
        <v>1770800</v>
      </c>
      <c r="G112" s="114">
        <v>53122.9</v>
      </c>
      <c r="H112" s="114">
        <v>0</v>
      </c>
      <c r="I112" s="114">
        <v>0</v>
      </c>
      <c r="J112" s="114">
        <v>0</v>
      </c>
      <c r="K112" s="114">
        <v>0</v>
      </c>
      <c r="L112" s="114">
        <v>0</v>
      </c>
      <c r="M112" s="114">
        <v>0</v>
      </c>
      <c r="N112" s="114">
        <v>0</v>
      </c>
      <c r="O112" s="114">
        <v>0</v>
      </c>
      <c r="P112" s="114">
        <v>0</v>
      </c>
      <c r="Q112" s="114">
        <v>0</v>
      </c>
      <c r="R112" s="114">
        <v>0</v>
      </c>
      <c r="S112" s="114">
        <v>0</v>
      </c>
      <c r="T112" s="114">
        <v>0</v>
      </c>
      <c r="U112" s="114">
        <v>0</v>
      </c>
      <c r="V112" s="114">
        <v>0</v>
      </c>
      <c r="W112" s="114">
        <v>0</v>
      </c>
      <c r="X112" s="114">
        <v>0</v>
      </c>
      <c r="Y112" s="114">
        <v>0</v>
      </c>
      <c r="Z112" s="114">
        <v>0</v>
      </c>
      <c r="AA112" s="114">
        <v>0</v>
      </c>
      <c r="AB112" s="114">
        <v>0</v>
      </c>
      <c r="AC112" s="114">
        <v>0</v>
      </c>
      <c r="AD112" s="114">
        <v>0</v>
      </c>
      <c r="AE112" s="114">
        <v>0</v>
      </c>
      <c r="AF112" s="114">
        <v>0</v>
      </c>
      <c r="AG112" s="114">
        <v>0</v>
      </c>
      <c r="AH112" s="114">
        <v>0</v>
      </c>
      <c r="AI112" s="114">
        <v>0</v>
      </c>
      <c r="AJ112" s="115">
        <f t="shared" si="1"/>
        <v>1824042.9</v>
      </c>
      <c r="AM112" s="122"/>
    </row>
    <row r="113" spans="1:39" ht="33" customHeight="1">
      <c r="A113" s="111">
        <v>267</v>
      </c>
      <c r="B113" s="112" t="s">
        <v>812</v>
      </c>
      <c r="C113" s="116" t="s">
        <v>14927</v>
      </c>
      <c r="D113" s="114">
        <v>0</v>
      </c>
      <c r="E113" s="114">
        <v>0</v>
      </c>
      <c r="F113" s="114">
        <v>0</v>
      </c>
      <c r="G113" s="114">
        <v>0</v>
      </c>
      <c r="H113" s="114">
        <v>0</v>
      </c>
      <c r="I113" s="114">
        <v>0</v>
      </c>
      <c r="J113" s="114">
        <v>0</v>
      </c>
      <c r="K113" s="114">
        <v>0</v>
      </c>
      <c r="L113" s="114">
        <v>0</v>
      </c>
      <c r="M113" s="114">
        <v>0</v>
      </c>
      <c r="N113" s="114">
        <v>0</v>
      </c>
      <c r="O113" s="114">
        <v>0</v>
      </c>
      <c r="P113" s="114">
        <v>0</v>
      </c>
      <c r="Q113" s="114">
        <v>0</v>
      </c>
      <c r="R113" s="114">
        <v>0</v>
      </c>
      <c r="S113" s="114">
        <v>0</v>
      </c>
      <c r="T113" s="114">
        <v>0</v>
      </c>
      <c r="U113" s="114">
        <v>0</v>
      </c>
      <c r="V113" s="114">
        <v>0</v>
      </c>
      <c r="W113" s="114">
        <v>0</v>
      </c>
      <c r="X113" s="114">
        <v>0</v>
      </c>
      <c r="Y113" s="114">
        <v>0</v>
      </c>
      <c r="Z113" s="114">
        <v>0</v>
      </c>
      <c r="AA113" s="114">
        <v>0</v>
      </c>
      <c r="AB113" s="114">
        <v>0</v>
      </c>
      <c r="AC113" s="114">
        <v>0</v>
      </c>
      <c r="AD113" s="114">
        <v>0</v>
      </c>
      <c r="AE113" s="114">
        <v>0</v>
      </c>
      <c r="AF113" s="114">
        <v>0</v>
      </c>
      <c r="AG113" s="114">
        <v>0</v>
      </c>
      <c r="AH113" s="114">
        <v>0</v>
      </c>
      <c r="AI113" s="114">
        <v>0</v>
      </c>
      <c r="AJ113" s="115">
        <f t="shared" si="1"/>
        <v>0</v>
      </c>
      <c r="AM113" s="122"/>
    </row>
    <row r="114" spans="1:39" ht="33" customHeight="1">
      <c r="A114" s="111">
        <v>268</v>
      </c>
      <c r="B114" s="112" t="s">
        <v>813</v>
      </c>
      <c r="C114" s="116" t="s">
        <v>14927</v>
      </c>
      <c r="D114" s="114">
        <v>0</v>
      </c>
      <c r="E114" s="114">
        <v>0</v>
      </c>
      <c r="F114" s="114">
        <v>0</v>
      </c>
      <c r="G114" s="114">
        <v>0</v>
      </c>
      <c r="H114" s="114">
        <v>0</v>
      </c>
      <c r="I114" s="114">
        <v>0</v>
      </c>
      <c r="J114" s="114">
        <v>0</v>
      </c>
      <c r="K114" s="114">
        <v>0</v>
      </c>
      <c r="L114" s="114">
        <v>0</v>
      </c>
      <c r="M114" s="114">
        <v>0</v>
      </c>
      <c r="N114" s="114">
        <v>0</v>
      </c>
      <c r="O114" s="114">
        <v>0</v>
      </c>
      <c r="P114" s="114">
        <v>0</v>
      </c>
      <c r="Q114" s="114">
        <v>0</v>
      </c>
      <c r="R114" s="114">
        <v>0</v>
      </c>
      <c r="S114" s="114">
        <v>0</v>
      </c>
      <c r="T114" s="114">
        <v>0</v>
      </c>
      <c r="U114" s="114">
        <v>0</v>
      </c>
      <c r="V114" s="114">
        <v>0</v>
      </c>
      <c r="W114" s="114">
        <v>0</v>
      </c>
      <c r="X114" s="114">
        <v>0</v>
      </c>
      <c r="Y114" s="114">
        <v>0</v>
      </c>
      <c r="Z114" s="114">
        <v>0</v>
      </c>
      <c r="AA114" s="114">
        <v>0</v>
      </c>
      <c r="AB114" s="114">
        <v>0</v>
      </c>
      <c r="AC114" s="114">
        <v>0</v>
      </c>
      <c r="AD114" s="114">
        <v>0</v>
      </c>
      <c r="AE114" s="114">
        <v>0</v>
      </c>
      <c r="AF114" s="114">
        <v>0</v>
      </c>
      <c r="AG114" s="114">
        <v>0</v>
      </c>
      <c r="AH114" s="114">
        <v>0</v>
      </c>
      <c r="AI114" s="114">
        <v>0</v>
      </c>
      <c r="AJ114" s="115">
        <f t="shared" si="1"/>
        <v>0</v>
      </c>
      <c r="AM114" s="122"/>
    </row>
    <row r="115" spans="1:39" ht="33" customHeight="1">
      <c r="A115" s="111">
        <v>269</v>
      </c>
      <c r="B115" s="112" t="s">
        <v>814</v>
      </c>
      <c r="C115" s="116" t="s">
        <v>14927</v>
      </c>
      <c r="D115" s="114">
        <v>0</v>
      </c>
      <c r="E115" s="114">
        <v>240</v>
      </c>
      <c r="F115" s="114">
        <v>33269.46</v>
      </c>
      <c r="G115" s="114">
        <v>0</v>
      </c>
      <c r="H115" s="114">
        <v>0</v>
      </c>
      <c r="I115" s="114">
        <v>0</v>
      </c>
      <c r="J115" s="114">
        <v>0</v>
      </c>
      <c r="K115" s="114">
        <v>0</v>
      </c>
      <c r="L115" s="114">
        <v>0</v>
      </c>
      <c r="M115" s="114">
        <v>0</v>
      </c>
      <c r="N115" s="114">
        <v>0</v>
      </c>
      <c r="O115" s="114">
        <v>0</v>
      </c>
      <c r="P115" s="114">
        <v>0</v>
      </c>
      <c r="Q115" s="114">
        <v>0</v>
      </c>
      <c r="R115" s="114">
        <v>0</v>
      </c>
      <c r="S115" s="114">
        <v>0</v>
      </c>
      <c r="T115" s="114">
        <v>0</v>
      </c>
      <c r="U115" s="114">
        <v>0</v>
      </c>
      <c r="V115" s="114">
        <v>0</v>
      </c>
      <c r="W115" s="114">
        <v>0</v>
      </c>
      <c r="X115" s="114">
        <v>0</v>
      </c>
      <c r="Y115" s="114">
        <v>0</v>
      </c>
      <c r="Z115" s="114">
        <v>0</v>
      </c>
      <c r="AA115" s="114">
        <v>0</v>
      </c>
      <c r="AB115" s="114">
        <v>0</v>
      </c>
      <c r="AC115" s="114">
        <v>0</v>
      </c>
      <c r="AD115" s="114">
        <v>0</v>
      </c>
      <c r="AE115" s="114">
        <v>0</v>
      </c>
      <c r="AF115" s="114">
        <v>0</v>
      </c>
      <c r="AG115" s="114">
        <v>0</v>
      </c>
      <c r="AH115" s="114">
        <v>0</v>
      </c>
      <c r="AI115" s="114">
        <v>0</v>
      </c>
      <c r="AJ115" s="115">
        <f t="shared" si="1"/>
        <v>33509.46</v>
      </c>
      <c r="AM115" s="122"/>
    </row>
    <row r="116" spans="1:39" ht="33" customHeight="1">
      <c r="A116" s="111">
        <v>270</v>
      </c>
      <c r="B116" s="112" t="s">
        <v>815</v>
      </c>
      <c r="C116" s="116" t="s">
        <v>14927</v>
      </c>
      <c r="D116" s="114">
        <v>0</v>
      </c>
      <c r="E116" s="114">
        <v>0</v>
      </c>
      <c r="F116" s="114">
        <v>0</v>
      </c>
      <c r="G116" s="114">
        <v>0</v>
      </c>
      <c r="H116" s="114">
        <v>0</v>
      </c>
      <c r="I116" s="114">
        <v>0</v>
      </c>
      <c r="J116" s="114">
        <v>0</v>
      </c>
      <c r="K116" s="114">
        <v>0</v>
      </c>
      <c r="L116" s="114">
        <v>0</v>
      </c>
      <c r="M116" s="114">
        <v>0</v>
      </c>
      <c r="N116" s="114">
        <v>0</v>
      </c>
      <c r="O116" s="114">
        <v>0</v>
      </c>
      <c r="P116" s="114">
        <v>0</v>
      </c>
      <c r="Q116" s="114">
        <v>0</v>
      </c>
      <c r="R116" s="114">
        <v>0</v>
      </c>
      <c r="S116" s="114">
        <v>0</v>
      </c>
      <c r="T116" s="114">
        <v>0</v>
      </c>
      <c r="U116" s="114">
        <v>0</v>
      </c>
      <c r="V116" s="114">
        <v>0</v>
      </c>
      <c r="W116" s="114">
        <v>0</v>
      </c>
      <c r="X116" s="114">
        <v>0</v>
      </c>
      <c r="Y116" s="114">
        <v>0</v>
      </c>
      <c r="Z116" s="114">
        <v>0</v>
      </c>
      <c r="AA116" s="114">
        <v>0</v>
      </c>
      <c r="AB116" s="114">
        <v>0</v>
      </c>
      <c r="AC116" s="114">
        <v>0</v>
      </c>
      <c r="AD116" s="114">
        <v>0</v>
      </c>
      <c r="AE116" s="114">
        <v>0</v>
      </c>
      <c r="AF116" s="114">
        <v>0</v>
      </c>
      <c r="AG116" s="114">
        <v>0</v>
      </c>
      <c r="AH116" s="114">
        <v>0</v>
      </c>
      <c r="AI116" s="114">
        <v>0</v>
      </c>
      <c r="AJ116" s="115">
        <f t="shared" si="1"/>
        <v>0</v>
      </c>
      <c r="AM116" s="122"/>
    </row>
    <row r="117" spans="1:39" ht="33" customHeight="1">
      <c r="A117" s="111">
        <v>271</v>
      </c>
      <c r="B117" s="112" t="s">
        <v>816</v>
      </c>
      <c r="C117" s="116" t="s">
        <v>14927</v>
      </c>
      <c r="D117" s="114">
        <v>0</v>
      </c>
      <c r="E117" s="114">
        <v>0</v>
      </c>
      <c r="F117" s="114">
        <v>0</v>
      </c>
      <c r="G117" s="114">
        <v>9466.82</v>
      </c>
      <c r="H117" s="114">
        <v>0</v>
      </c>
      <c r="I117" s="114">
        <v>0</v>
      </c>
      <c r="J117" s="114">
        <v>0</v>
      </c>
      <c r="K117" s="114">
        <v>0</v>
      </c>
      <c r="L117" s="114">
        <v>0</v>
      </c>
      <c r="M117" s="114">
        <v>0</v>
      </c>
      <c r="N117" s="114">
        <v>0</v>
      </c>
      <c r="O117" s="114">
        <v>0</v>
      </c>
      <c r="P117" s="114">
        <v>0</v>
      </c>
      <c r="Q117" s="114">
        <v>0</v>
      </c>
      <c r="R117" s="114">
        <v>0</v>
      </c>
      <c r="S117" s="114">
        <v>0</v>
      </c>
      <c r="T117" s="114">
        <v>0</v>
      </c>
      <c r="U117" s="114">
        <v>0</v>
      </c>
      <c r="V117" s="114">
        <v>0</v>
      </c>
      <c r="W117" s="114">
        <v>0</v>
      </c>
      <c r="X117" s="114">
        <v>0</v>
      </c>
      <c r="Y117" s="114">
        <v>0</v>
      </c>
      <c r="Z117" s="114">
        <v>0</v>
      </c>
      <c r="AA117" s="114">
        <v>0</v>
      </c>
      <c r="AB117" s="114">
        <v>0</v>
      </c>
      <c r="AC117" s="114">
        <v>0</v>
      </c>
      <c r="AD117" s="114">
        <v>0</v>
      </c>
      <c r="AE117" s="114">
        <v>0</v>
      </c>
      <c r="AF117" s="114">
        <v>0</v>
      </c>
      <c r="AG117" s="114">
        <v>0</v>
      </c>
      <c r="AH117" s="114">
        <v>0</v>
      </c>
      <c r="AI117" s="114">
        <v>0</v>
      </c>
      <c r="AJ117" s="115">
        <f t="shared" si="1"/>
        <v>9466.82</v>
      </c>
      <c r="AM117" s="122"/>
    </row>
    <row r="118" spans="1:39" ht="33" customHeight="1">
      <c r="A118" s="111">
        <v>272</v>
      </c>
      <c r="B118" s="112" t="s">
        <v>817</v>
      </c>
      <c r="C118" s="116" t="s">
        <v>14927</v>
      </c>
      <c r="D118" s="114">
        <v>0</v>
      </c>
      <c r="E118" s="114">
        <v>240</v>
      </c>
      <c r="F118" s="114">
        <v>438484</v>
      </c>
      <c r="G118" s="114">
        <v>0</v>
      </c>
      <c r="H118" s="114">
        <v>0</v>
      </c>
      <c r="I118" s="114">
        <v>0</v>
      </c>
      <c r="J118" s="114">
        <v>0</v>
      </c>
      <c r="K118" s="114">
        <v>0</v>
      </c>
      <c r="L118" s="114">
        <v>0</v>
      </c>
      <c r="M118" s="114">
        <v>0</v>
      </c>
      <c r="N118" s="114">
        <v>0</v>
      </c>
      <c r="O118" s="114">
        <v>0</v>
      </c>
      <c r="P118" s="114">
        <v>0</v>
      </c>
      <c r="Q118" s="114">
        <v>0</v>
      </c>
      <c r="R118" s="114">
        <v>0</v>
      </c>
      <c r="S118" s="114">
        <v>0</v>
      </c>
      <c r="T118" s="114">
        <v>0</v>
      </c>
      <c r="U118" s="114">
        <v>0</v>
      </c>
      <c r="V118" s="114">
        <v>0</v>
      </c>
      <c r="W118" s="114">
        <v>0</v>
      </c>
      <c r="X118" s="114">
        <v>0</v>
      </c>
      <c r="Y118" s="114">
        <v>0</v>
      </c>
      <c r="Z118" s="114">
        <v>0</v>
      </c>
      <c r="AA118" s="114">
        <v>0</v>
      </c>
      <c r="AB118" s="114">
        <v>0</v>
      </c>
      <c r="AC118" s="114">
        <v>0</v>
      </c>
      <c r="AD118" s="114">
        <v>0</v>
      </c>
      <c r="AE118" s="114">
        <v>0</v>
      </c>
      <c r="AF118" s="114">
        <v>0</v>
      </c>
      <c r="AG118" s="114">
        <v>0</v>
      </c>
      <c r="AH118" s="114">
        <v>0</v>
      </c>
      <c r="AI118" s="114">
        <v>0</v>
      </c>
      <c r="AJ118" s="115">
        <f t="shared" si="1"/>
        <v>438724</v>
      </c>
      <c r="AM118" s="122"/>
    </row>
    <row r="119" spans="1:39" ht="33" customHeight="1">
      <c r="A119" s="111">
        <v>273</v>
      </c>
      <c r="B119" s="112" t="s">
        <v>818</v>
      </c>
      <c r="C119" s="116" t="s">
        <v>14927</v>
      </c>
      <c r="D119" s="114">
        <v>0</v>
      </c>
      <c r="E119" s="114">
        <v>240</v>
      </c>
      <c r="F119" s="114">
        <v>0</v>
      </c>
      <c r="G119" s="114">
        <v>0</v>
      </c>
      <c r="H119" s="114">
        <v>0</v>
      </c>
      <c r="I119" s="114">
        <v>0</v>
      </c>
      <c r="J119" s="114">
        <v>0</v>
      </c>
      <c r="K119" s="114">
        <v>0</v>
      </c>
      <c r="L119" s="114">
        <v>0</v>
      </c>
      <c r="M119" s="114">
        <v>0</v>
      </c>
      <c r="N119" s="114">
        <v>0</v>
      </c>
      <c r="O119" s="114">
        <v>0</v>
      </c>
      <c r="P119" s="114">
        <v>0</v>
      </c>
      <c r="Q119" s="114">
        <v>0</v>
      </c>
      <c r="R119" s="114">
        <v>0</v>
      </c>
      <c r="S119" s="114">
        <v>0</v>
      </c>
      <c r="T119" s="114">
        <v>0</v>
      </c>
      <c r="U119" s="114">
        <v>0</v>
      </c>
      <c r="V119" s="114">
        <v>0</v>
      </c>
      <c r="W119" s="114">
        <v>0</v>
      </c>
      <c r="X119" s="114">
        <v>0</v>
      </c>
      <c r="Y119" s="114">
        <v>0</v>
      </c>
      <c r="Z119" s="114">
        <v>0</v>
      </c>
      <c r="AA119" s="114">
        <v>0</v>
      </c>
      <c r="AB119" s="114">
        <v>0</v>
      </c>
      <c r="AC119" s="114">
        <v>0</v>
      </c>
      <c r="AD119" s="114">
        <v>0</v>
      </c>
      <c r="AE119" s="114">
        <v>0</v>
      </c>
      <c r="AF119" s="114">
        <v>0</v>
      </c>
      <c r="AG119" s="114">
        <v>0</v>
      </c>
      <c r="AH119" s="114">
        <v>0</v>
      </c>
      <c r="AI119" s="114">
        <v>0</v>
      </c>
      <c r="AJ119" s="115">
        <f t="shared" si="1"/>
        <v>240</v>
      </c>
      <c r="AM119" s="122"/>
    </row>
    <row r="120" spans="1:39" ht="33" customHeight="1">
      <c r="A120" s="111">
        <v>281</v>
      </c>
      <c r="B120" s="112" t="s">
        <v>819</v>
      </c>
      <c r="C120" s="116" t="s">
        <v>14927</v>
      </c>
      <c r="D120" s="114">
        <v>0</v>
      </c>
      <c r="E120" s="114">
        <v>0</v>
      </c>
      <c r="F120" s="114">
        <v>0</v>
      </c>
      <c r="G120" s="114">
        <v>0</v>
      </c>
      <c r="H120" s="114">
        <v>0</v>
      </c>
      <c r="I120" s="114">
        <v>0</v>
      </c>
      <c r="J120" s="114">
        <v>0</v>
      </c>
      <c r="K120" s="114">
        <v>0</v>
      </c>
      <c r="L120" s="114">
        <v>0</v>
      </c>
      <c r="M120" s="114">
        <v>0</v>
      </c>
      <c r="N120" s="114">
        <v>0</v>
      </c>
      <c r="O120" s="114">
        <v>0</v>
      </c>
      <c r="P120" s="114">
        <v>0</v>
      </c>
      <c r="Q120" s="114">
        <v>0</v>
      </c>
      <c r="R120" s="114">
        <v>0</v>
      </c>
      <c r="S120" s="114">
        <v>0</v>
      </c>
      <c r="T120" s="114">
        <v>0</v>
      </c>
      <c r="U120" s="114">
        <v>0</v>
      </c>
      <c r="V120" s="114">
        <v>0</v>
      </c>
      <c r="W120" s="114">
        <v>0</v>
      </c>
      <c r="X120" s="114">
        <v>0</v>
      </c>
      <c r="Y120" s="114">
        <v>0</v>
      </c>
      <c r="Z120" s="114">
        <v>0</v>
      </c>
      <c r="AA120" s="114">
        <v>0</v>
      </c>
      <c r="AB120" s="114">
        <v>0</v>
      </c>
      <c r="AC120" s="114">
        <v>0</v>
      </c>
      <c r="AD120" s="114">
        <v>0</v>
      </c>
      <c r="AE120" s="114">
        <v>0</v>
      </c>
      <c r="AF120" s="114">
        <v>0</v>
      </c>
      <c r="AG120" s="114">
        <v>0</v>
      </c>
      <c r="AH120" s="114">
        <v>0</v>
      </c>
      <c r="AI120" s="114">
        <v>0</v>
      </c>
      <c r="AJ120" s="115">
        <f t="shared" si="1"/>
        <v>0</v>
      </c>
      <c r="AM120" s="122"/>
    </row>
    <row r="121" spans="1:39" ht="33" customHeight="1">
      <c r="A121" s="111">
        <v>283</v>
      </c>
      <c r="B121" s="112" t="s">
        <v>159</v>
      </c>
      <c r="C121" s="116" t="s">
        <v>14927</v>
      </c>
      <c r="D121" s="114">
        <v>0</v>
      </c>
      <c r="E121" s="114">
        <v>0</v>
      </c>
      <c r="F121" s="114">
        <v>1603930.94</v>
      </c>
      <c r="G121" s="114">
        <v>1925687.8599999999</v>
      </c>
      <c r="H121" s="114">
        <v>0</v>
      </c>
      <c r="I121" s="114">
        <v>3177.26</v>
      </c>
      <c r="J121" s="114">
        <v>0</v>
      </c>
      <c r="K121" s="114">
        <v>2538.3500000000004</v>
      </c>
      <c r="L121" s="114">
        <v>0</v>
      </c>
      <c r="M121" s="114">
        <v>0</v>
      </c>
      <c r="N121" s="114">
        <v>77.53</v>
      </c>
      <c r="O121" s="114">
        <v>1543.81</v>
      </c>
      <c r="P121" s="114">
        <v>0</v>
      </c>
      <c r="Q121" s="114">
        <v>0</v>
      </c>
      <c r="R121" s="114">
        <v>0</v>
      </c>
      <c r="S121" s="114">
        <v>0</v>
      </c>
      <c r="T121" s="114">
        <v>0</v>
      </c>
      <c r="U121" s="114">
        <v>0</v>
      </c>
      <c r="V121" s="114">
        <v>0</v>
      </c>
      <c r="W121" s="114">
        <v>0</v>
      </c>
      <c r="X121" s="114">
        <v>0</v>
      </c>
      <c r="Y121" s="114">
        <v>0</v>
      </c>
      <c r="Z121" s="114">
        <v>0</v>
      </c>
      <c r="AA121" s="114">
        <v>0</v>
      </c>
      <c r="AB121" s="114">
        <v>0</v>
      </c>
      <c r="AC121" s="114">
        <v>0</v>
      </c>
      <c r="AD121" s="114">
        <v>0</v>
      </c>
      <c r="AE121" s="114">
        <v>0</v>
      </c>
      <c r="AF121" s="114">
        <v>0</v>
      </c>
      <c r="AG121" s="114">
        <v>0</v>
      </c>
      <c r="AH121" s="114">
        <v>0</v>
      </c>
      <c r="AI121" s="114">
        <v>0</v>
      </c>
      <c r="AJ121" s="115">
        <f t="shared" si="1"/>
        <v>3536955.7499999995</v>
      </c>
      <c r="AM121" s="122"/>
    </row>
    <row r="122" spans="1:39" ht="33" customHeight="1">
      <c r="A122" s="111">
        <v>287</v>
      </c>
      <c r="B122" s="112" t="s">
        <v>820</v>
      </c>
      <c r="C122" s="116" t="s">
        <v>14927</v>
      </c>
      <c r="D122" s="114">
        <v>0</v>
      </c>
      <c r="E122" s="114">
        <v>991539.33</v>
      </c>
      <c r="F122" s="114">
        <v>4472940.08</v>
      </c>
      <c r="G122" s="114">
        <v>531880.36</v>
      </c>
      <c r="H122" s="114">
        <v>0</v>
      </c>
      <c r="I122" s="114">
        <v>9637.57</v>
      </c>
      <c r="J122" s="114">
        <v>746828.28</v>
      </c>
      <c r="K122" s="114">
        <v>0</v>
      </c>
      <c r="L122" s="114">
        <v>0</v>
      </c>
      <c r="M122" s="114">
        <v>0</v>
      </c>
      <c r="N122" s="114">
        <v>0</v>
      </c>
      <c r="O122" s="114">
        <v>0</v>
      </c>
      <c r="P122" s="114">
        <v>0</v>
      </c>
      <c r="Q122" s="114">
        <v>0</v>
      </c>
      <c r="R122" s="114">
        <v>0</v>
      </c>
      <c r="S122" s="114">
        <v>0</v>
      </c>
      <c r="T122" s="114">
        <v>0</v>
      </c>
      <c r="U122" s="114">
        <v>0</v>
      </c>
      <c r="V122" s="114">
        <v>0</v>
      </c>
      <c r="W122" s="114">
        <v>0</v>
      </c>
      <c r="X122" s="114">
        <v>0</v>
      </c>
      <c r="Y122" s="114">
        <v>0</v>
      </c>
      <c r="Z122" s="114">
        <v>0</v>
      </c>
      <c r="AA122" s="114">
        <v>178889414.87480003</v>
      </c>
      <c r="AB122" s="114">
        <v>0</v>
      </c>
      <c r="AC122" s="114">
        <v>0</v>
      </c>
      <c r="AD122" s="114">
        <v>0</v>
      </c>
      <c r="AE122" s="114">
        <v>0</v>
      </c>
      <c r="AF122" s="114">
        <v>0</v>
      </c>
      <c r="AG122" s="114">
        <v>0</v>
      </c>
      <c r="AH122" s="114">
        <v>0</v>
      </c>
      <c r="AI122" s="114">
        <v>0</v>
      </c>
      <c r="AJ122" s="115">
        <f t="shared" si="1"/>
        <v>185642240.49480003</v>
      </c>
      <c r="AM122" s="122"/>
    </row>
    <row r="123" spans="1:39" ht="33" customHeight="1">
      <c r="A123" s="111">
        <v>288</v>
      </c>
      <c r="B123" s="112" t="s">
        <v>821</v>
      </c>
      <c r="C123" s="116" t="s">
        <v>14927</v>
      </c>
      <c r="D123" s="114">
        <v>0</v>
      </c>
      <c r="E123" s="114">
        <v>0</v>
      </c>
      <c r="F123" s="114">
        <v>0</v>
      </c>
      <c r="G123" s="114">
        <v>459.19</v>
      </c>
      <c r="H123" s="114">
        <v>0</v>
      </c>
      <c r="I123" s="114">
        <v>0</v>
      </c>
      <c r="J123" s="114">
        <v>0</v>
      </c>
      <c r="K123" s="114">
        <v>0</v>
      </c>
      <c r="L123" s="114">
        <v>0</v>
      </c>
      <c r="M123" s="114">
        <v>0</v>
      </c>
      <c r="N123" s="114">
        <v>0</v>
      </c>
      <c r="O123" s="114">
        <v>0</v>
      </c>
      <c r="P123" s="114">
        <v>0</v>
      </c>
      <c r="Q123" s="114">
        <v>0</v>
      </c>
      <c r="R123" s="114">
        <v>0</v>
      </c>
      <c r="S123" s="114">
        <v>0</v>
      </c>
      <c r="T123" s="114">
        <v>0</v>
      </c>
      <c r="U123" s="114">
        <v>0</v>
      </c>
      <c r="V123" s="114">
        <v>0</v>
      </c>
      <c r="W123" s="114">
        <v>0</v>
      </c>
      <c r="X123" s="114">
        <v>0</v>
      </c>
      <c r="Y123" s="114">
        <v>0</v>
      </c>
      <c r="Z123" s="114">
        <v>0</v>
      </c>
      <c r="AA123" s="114">
        <v>0</v>
      </c>
      <c r="AB123" s="114">
        <v>0</v>
      </c>
      <c r="AC123" s="114">
        <v>0</v>
      </c>
      <c r="AD123" s="114">
        <v>0</v>
      </c>
      <c r="AE123" s="114">
        <v>0</v>
      </c>
      <c r="AF123" s="114">
        <v>0</v>
      </c>
      <c r="AG123" s="114">
        <v>0</v>
      </c>
      <c r="AH123" s="114">
        <v>0</v>
      </c>
      <c r="AI123" s="114">
        <v>0</v>
      </c>
      <c r="AJ123" s="115">
        <f t="shared" si="1"/>
        <v>459.19</v>
      </c>
      <c r="AM123" s="122"/>
    </row>
    <row r="124" spans="1:39" ht="33" customHeight="1">
      <c r="A124" s="111">
        <v>289</v>
      </c>
      <c r="B124" s="112" t="s">
        <v>822</v>
      </c>
      <c r="C124" s="116" t="s">
        <v>14927</v>
      </c>
      <c r="D124" s="114">
        <v>0</v>
      </c>
      <c r="E124" s="114">
        <v>0</v>
      </c>
      <c r="F124" s="114">
        <v>0</v>
      </c>
      <c r="G124" s="114">
        <v>0</v>
      </c>
      <c r="H124" s="114">
        <v>0</v>
      </c>
      <c r="I124" s="114">
        <v>0</v>
      </c>
      <c r="J124" s="114">
        <v>0</v>
      </c>
      <c r="K124" s="114">
        <v>0</v>
      </c>
      <c r="L124" s="114">
        <v>0</v>
      </c>
      <c r="M124" s="114">
        <v>0</v>
      </c>
      <c r="N124" s="114">
        <v>0</v>
      </c>
      <c r="O124" s="114">
        <v>0</v>
      </c>
      <c r="P124" s="114">
        <v>0</v>
      </c>
      <c r="Q124" s="114">
        <v>0</v>
      </c>
      <c r="R124" s="114">
        <v>0</v>
      </c>
      <c r="S124" s="114">
        <v>0</v>
      </c>
      <c r="T124" s="114">
        <v>0</v>
      </c>
      <c r="U124" s="114">
        <v>0</v>
      </c>
      <c r="V124" s="114">
        <v>0</v>
      </c>
      <c r="W124" s="114">
        <v>0</v>
      </c>
      <c r="X124" s="114">
        <v>0</v>
      </c>
      <c r="Y124" s="114">
        <v>0</v>
      </c>
      <c r="Z124" s="114">
        <v>0</v>
      </c>
      <c r="AA124" s="114">
        <v>0</v>
      </c>
      <c r="AB124" s="114">
        <v>0</v>
      </c>
      <c r="AC124" s="114">
        <v>0</v>
      </c>
      <c r="AD124" s="114">
        <v>0</v>
      </c>
      <c r="AE124" s="114">
        <v>0</v>
      </c>
      <c r="AF124" s="114">
        <v>0</v>
      </c>
      <c r="AG124" s="114">
        <v>0</v>
      </c>
      <c r="AH124" s="114">
        <v>0</v>
      </c>
      <c r="AI124" s="114">
        <v>0</v>
      </c>
      <c r="AJ124" s="115">
        <f t="shared" si="1"/>
        <v>0</v>
      </c>
      <c r="AM124" s="122"/>
    </row>
    <row r="125" spans="1:39" ht="33" customHeight="1">
      <c r="A125" s="111">
        <v>290</v>
      </c>
      <c r="B125" s="112" t="s">
        <v>823</v>
      </c>
      <c r="C125" s="116" t="s">
        <v>14927</v>
      </c>
      <c r="D125" s="114">
        <v>0</v>
      </c>
      <c r="E125" s="114">
        <v>72071.399999999994</v>
      </c>
      <c r="F125" s="114">
        <v>0</v>
      </c>
      <c r="G125" s="114">
        <v>65742470.610000007</v>
      </c>
      <c r="H125" s="114">
        <v>0</v>
      </c>
      <c r="I125" s="114">
        <v>0</v>
      </c>
      <c r="J125" s="114">
        <v>0</v>
      </c>
      <c r="K125" s="114">
        <v>0</v>
      </c>
      <c r="L125" s="114">
        <v>0</v>
      </c>
      <c r="M125" s="114">
        <v>0</v>
      </c>
      <c r="N125" s="114">
        <v>0</v>
      </c>
      <c r="O125" s="114">
        <v>0</v>
      </c>
      <c r="P125" s="114">
        <v>0</v>
      </c>
      <c r="Q125" s="114">
        <v>0</v>
      </c>
      <c r="R125" s="114">
        <v>0</v>
      </c>
      <c r="S125" s="114">
        <v>0</v>
      </c>
      <c r="T125" s="114">
        <v>75</v>
      </c>
      <c r="U125" s="114">
        <v>0</v>
      </c>
      <c r="V125" s="114">
        <v>0</v>
      </c>
      <c r="W125" s="114">
        <v>0</v>
      </c>
      <c r="X125" s="114">
        <v>0</v>
      </c>
      <c r="Y125" s="114">
        <v>0</v>
      </c>
      <c r="Z125" s="114">
        <v>0</v>
      </c>
      <c r="AA125" s="114">
        <v>0</v>
      </c>
      <c r="AB125" s="114">
        <v>0</v>
      </c>
      <c r="AC125" s="114">
        <v>0</v>
      </c>
      <c r="AD125" s="114">
        <v>0</v>
      </c>
      <c r="AE125" s="114">
        <v>0</v>
      </c>
      <c r="AF125" s="114">
        <v>0</v>
      </c>
      <c r="AG125" s="114">
        <v>0</v>
      </c>
      <c r="AH125" s="114">
        <v>0</v>
      </c>
      <c r="AI125" s="114">
        <v>0</v>
      </c>
      <c r="AJ125" s="115">
        <f t="shared" si="1"/>
        <v>65814617.010000005</v>
      </c>
      <c r="AM125" s="122"/>
    </row>
    <row r="126" spans="1:39" ht="33" customHeight="1">
      <c r="A126" s="111">
        <v>291</v>
      </c>
      <c r="B126" s="112" t="s">
        <v>824</v>
      </c>
      <c r="C126" s="116" t="s">
        <v>14927</v>
      </c>
      <c r="D126" s="114">
        <v>0</v>
      </c>
      <c r="E126" s="114">
        <v>0</v>
      </c>
      <c r="F126" s="114">
        <v>62735210.460000001</v>
      </c>
      <c r="G126" s="114">
        <v>167347062.88999993</v>
      </c>
      <c r="H126" s="114">
        <v>0</v>
      </c>
      <c r="I126" s="114">
        <v>11313.26</v>
      </c>
      <c r="J126" s="114">
        <v>41525052.979999997</v>
      </c>
      <c r="K126" s="114">
        <v>68870</v>
      </c>
      <c r="L126" s="114">
        <v>0</v>
      </c>
      <c r="M126" s="114">
        <v>0</v>
      </c>
      <c r="N126" s="114">
        <v>115830.35</v>
      </c>
      <c r="O126" s="114">
        <v>0</v>
      </c>
      <c r="P126" s="114">
        <v>28610643.039999999</v>
      </c>
      <c r="Q126" s="114">
        <v>0</v>
      </c>
      <c r="R126" s="114">
        <v>0</v>
      </c>
      <c r="S126" s="114">
        <v>0</v>
      </c>
      <c r="T126" s="114">
        <v>0</v>
      </c>
      <c r="U126" s="114">
        <v>0</v>
      </c>
      <c r="V126" s="114">
        <v>37730</v>
      </c>
      <c r="W126" s="114">
        <v>0</v>
      </c>
      <c r="X126" s="114">
        <v>422662.23019999999</v>
      </c>
      <c r="Y126" s="114">
        <v>0</v>
      </c>
      <c r="Z126" s="114">
        <v>50.009399999999999</v>
      </c>
      <c r="AA126" s="114">
        <v>924619738.77279997</v>
      </c>
      <c r="AB126" s="114">
        <v>0</v>
      </c>
      <c r="AC126" s="114">
        <v>0</v>
      </c>
      <c r="AD126" s="114">
        <v>36392.711600000002</v>
      </c>
      <c r="AE126" s="114">
        <v>0</v>
      </c>
      <c r="AF126" s="114">
        <v>0</v>
      </c>
      <c r="AG126" s="114">
        <v>0</v>
      </c>
      <c r="AH126" s="114">
        <v>0</v>
      </c>
      <c r="AI126" s="114">
        <v>0</v>
      </c>
      <c r="AJ126" s="115">
        <f t="shared" si="1"/>
        <v>1225530556.704</v>
      </c>
      <c r="AM126" s="122"/>
    </row>
    <row r="127" spans="1:39" ht="33" customHeight="1">
      <c r="A127" s="111">
        <v>292</v>
      </c>
      <c r="B127" s="112" t="s">
        <v>165</v>
      </c>
      <c r="C127" s="116" t="s">
        <v>14927</v>
      </c>
      <c r="D127" s="114">
        <v>1633.44</v>
      </c>
      <c r="E127" s="114">
        <v>480</v>
      </c>
      <c r="F127" s="114">
        <v>1046775.29</v>
      </c>
      <c r="G127" s="114">
        <v>13712.220000000001</v>
      </c>
      <c r="H127" s="114">
        <v>0</v>
      </c>
      <c r="I127" s="114">
        <v>0</v>
      </c>
      <c r="J127" s="114">
        <v>0</v>
      </c>
      <c r="K127" s="114">
        <v>0</v>
      </c>
      <c r="L127" s="114">
        <v>0</v>
      </c>
      <c r="M127" s="114">
        <v>0</v>
      </c>
      <c r="N127" s="114">
        <v>0</v>
      </c>
      <c r="O127" s="114">
        <v>0</v>
      </c>
      <c r="P127" s="114">
        <v>0</v>
      </c>
      <c r="Q127" s="114">
        <v>0</v>
      </c>
      <c r="R127" s="114">
        <v>0</v>
      </c>
      <c r="S127" s="114">
        <v>0</v>
      </c>
      <c r="T127" s="114">
        <v>0</v>
      </c>
      <c r="U127" s="114">
        <v>0</v>
      </c>
      <c r="V127" s="114">
        <v>0</v>
      </c>
      <c r="W127" s="114">
        <v>0</v>
      </c>
      <c r="X127" s="114">
        <v>0</v>
      </c>
      <c r="Y127" s="114">
        <v>0</v>
      </c>
      <c r="Z127" s="114">
        <v>0</v>
      </c>
      <c r="AA127" s="114">
        <v>0</v>
      </c>
      <c r="AB127" s="114">
        <v>0</v>
      </c>
      <c r="AC127" s="114">
        <v>0</v>
      </c>
      <c r="AD127" s="114">
        <v>0</v>
      </c>
      <c r="AE127" s="114">
        <v>0</v>
      </c>
      <c r="AF127" s="114">
        <v>0</v>
      </c>
      <c r="AG127" s="114">
        <v>0</v>
      </c>
      <c r="AH127" s="114">
        <v>0</v>
      </c>
      <c r="AI127" s="114">
        <v>0</v>
      </c>
      <c r="AJ127" s="115">
        <f t="shared" si="1"/>
        <v>1062600.95</v>
      </c>
      <c r="AM127" s="122"/>
    </row>
    <row r="128" spans="1:39" ht="33" customHeight="1">
      <c r="A128" s="111">
        <v>293</v>
      </c>
      <c r="B128" s="112" t="s">
        <v>825</v>
      </c>
      <c r="C128" s="116" t="s">
        <v>14927</v>
      </c>
      <c r="D128" s="114">
        <v>0</v>
      </c>
      <c r="E128" s="114">
        <v>0</v>
      </c>
      <c r="F128" s="114">
        <v>126770.02</v>
      </c>
      <c r="G128" s="114">
        <v>546</v>
      </c>
      <c r="H128" s="114">
        <v>0</v>
      </c>
      <c r="I128" s="114">
        <v>50</v>
      </c>
      <c r="J128" s="114">
        <v>741909</v>
      </c>
      <c r="K128" s="114">
        <v>0</v>
      </c>
      <c r="L128" s="114">
        <v>0</v>
      </c>
      <c r="M128" s="114">
        <v>0</v>
      </c>
      <c r="N128" s="114">
        <v>0</v>
      </c>
      <c r="O128" s="114">
        <v>0</v>
      </c>
      <c r="P128" s="114">
        <v>0</v>
      </c>
      <c r="Q128" s="114">
        <v>0</v>
      </c>
      <c r="R128" s="114">
        <v>0</v>
      </c>
      <c r="S128" s="114">
        <v>0</v>
      </c>
      <c r="T128" s="114">
        <v>0</v>
      </c>
      <c r="U128" s="114">
        <v>0</v>
      </c>
      <c r="V128" s="114">
        <v>0</v>
      </c>
      <c r="W128" s="114">
        <v>0</v>
      </c>
      <c r="X128" s="114">
        <v>0</v>
      </c>
      <c r="Y128" s="114">
        <v>0</v>
      </c>
      <c r="Z128" s="114">
        <v>0</v>
      </c>
      <c r="AA128" s="114">
        <v>0</v>
      </c>
      <c r="AB128" s="114">
        <v>0</v>
      </c>
      <c r="AC128" s="114">
        <v>0</v>
      </c>
      <c r="AD128" s="114">
        <v>0</v>
      </c>
      <c r="AE128" s="114">
        <v>0</v>
      </c>
      <c r="AF128" s="114">
        <v>0</v>
      </c>
      <c r="AG128" s="114">
        <v>0</v>
      </c>
      <c r="AH128" s="114">
        <v>0</v>
      </c>
      <c r="AI128" s="114">
        <v>0</v>
      </c>
      <c r="AJ128" s="115">
        <f t="shared" si="1"/>
        <v>869275.02</v>
      </c>
      <c r="AM128" s="122"/>
    </row>
    <row r="129" spans="1:39" ht="33" customHeight="1">
      <c r="A129" s="111">
        <v>294</v>
      </c>
      <c r="B129" s="112" t="s">
        <v>167</v>
      </c>
      <c r="C129" s="116" t="s">
        <v>14927</v>
      </c>
      <c r="D129" s="114">
        <v>0</v>
      </c>
      <c r="E129" s="114">
        <v>0</v>
      </c>
      <c r="F129" s="114">
        <v>0</v>
      </c>
      <c r="G129" s="114">
        <v>0</v>
      </c>
      <c r="H129" s="114">
        <v>0</v>
      </c>
      <c r="I129" s="114">
        <v>0</v>
      </c>
      <c r="J129" s="114">
        <v>0</v>
      </c>
      <c r="K129" s="114">
        <v>0</v>
      </c>
      <c r="L129" s="114">
        <v>0</v>
      </c>
      <c r="M129" s="114">
        <v>0</v>
      </c>
      <c r="N129" s="114">
        <v>0</v>
      </c>
      <c r="O129" s="114">
        <v>0</v>
      </c>
      <c r="P129" s="114">
        <v>0</v>
      </c>
      <c r="Q129" s="114">
        <v>0</v>
      </c>
      <c r="R129" s="114">
        <v>0</v>
      </c>
      <c r="S129" s="114">
        <v>0</v>
      </c>
      <c r="T129" s="114">
        <v>0</v>
      </c>
      <c r="U129" s="114">
        <v>0</v>
      </c>
      <c r="V129" s="114">
        <v>0</v>
      </c>
      <c r="W129" s="114">
        <v>0</v>
      </c>
      <c r="X129" s="114">
        <v>0</v>
      </c>
      <c r="Y129" s="114">
        <v>0</v>
      </c>
      <c r="Z129" s="114">
        <v>0</v>
      </c>
      <c r="AA129" s="114">
        <v>0</v>
      </c>
      <c r="AB129" s="114">
        <v>0</v>
      </c>
      <c r="AC129" s="114">
        <v>0</v>
      </c>
      <c r="AD129" s="114">
        <v>0</v>
      </c>
      <c r="AE129" s="114">
        <v>0</v>
      </c>
      <c r="AF129" s="114">
        <v>0</v>
      </c>
      <c r="AG129" s="114">
        <v>0</v>
      </c>
      <c r="AH129" s="114">
        <v>0</v>
      </c>
      <c r="AI129" s="114">
        <v>0</v>
      </c>
      <c r="AJ129" s="115">
        <f t="shared" si="1"/>
        <v>0</v>
      </c>
      <c r="AM129" s="122"/>
    </row>
    <row r="130" spans="1:39" ht="33" customHeight="1">
      <c r="A130" s="111">
        <v>295</v>
      </c>
      <c r="B130" s="112" t="s">
        <v>168</v>
      </c>
      <c r="C130" s="116" t="s">
        <v>14927</v>
      </c>
      <c r="D130" s="114">
        <v>0</v>
      </c>
      <c r="E130" s="114">
        <v>0</v>
      </c>
      <c r="F130" s="114">
        <v>0</v>
      </c>
      <c r="G130" s="114">
        <v>0</v>
      </c>
      <c r="H130" s="114">
        <v>0</v>
      </c>
      <c r="I130" s="114">
        <v>0</v>
      </c>
      <c r="J130" s="114">
        <v>0</v>
      </c>
      <c r="K130" s="114">
        <v>0</v>
      </c>
      <c r="L130" s="114">
        <v>0</v>
      </c>
      <c r="M130" s="114">
        <v>0</v>
      </c>
      <c r="N130" s="114">
        <v>0</v>
      </c>
      <c r="O130" s="114">
        <v>0</v>
      </c>
      <c r="P130" s="114">
        <v>0</v>
      </c>
      <c r="Q130" s="114">
        <v>0</v>
      </c>
      <c r="R130" s="114">
        <v>0</v>
      </c>
      <c r="S130" s="114">
        <v>0</v>
      </c>
      <c r="T130" s="114">
        <v>0</v>
      </c>
      <c r="U130" s="114">
        <v>0</v>
      </c>
      <c r="V130" s="114">
        <v>0</v>
      </c>
      <c r="W130" s="114">
        <v>0</v>
      </c>
      <c r="X130" s="114">
        <v>0</v>
      </c>
      <c r="Y130" s="114">
        <v>0</v>
      </c>
      <c r="Z130" s="114">
        <v>0</v>
      </c>
      <c r="AA130" s="114">
        <v>0</v>
      </c>
      <c r="AB130" s="114">
        <v>0</v>
      </c>
      <c r="AC130" s="114">
        <v>0</v>
      </c>
      <c r="AD130" s="114">
        <v>0</v>
      </c>
      <c r="AE130" s="114">
        <v>0</v>
      </c>
      <c r="AF130" s="114">
        <v>0</v>
      </c>
      <c r="AG130" s="114">
        <v>0</v>
      </c>
      <c r="AH130" s="114">
        <v>0</v>
      </c>
      <c r="AI130" s="114">
        <v>0</v>
      </c>
      <c r="AJ130" s="115">
        <f t="shared" si="1"/>
        <v>0</v>
      </c>
      <c r="AM130" s="122"/>
    </row>
    <row r="131" spans="1:39" ht="33" customHeight="1">
      <c r="A131" s="111">
        <v>296</v>
      </c>
      <c r="B131" s="112" t="s">
        <v>169</v>
      </c>
      <c r="C131" s="116" t="s">
        <v>14927</v>
      </c>
      <c r="D131" s="114">
        <v>0</v>
      </c>
      <c r="E131" s="114">
        <v>0</v>
      </c>
      <c r="F131" s="114">
        <v>0</v>
      </c>
      <c r="G131" s="114">
        <v>0</v>
      </c>
      <c r="H131" s="114">
        <v>0</v>
      </c>
      <c r="I131" s="114">
        <v>0</v>
      </c>
      <c r="J131" s="114">
        <v>0</v>
      </c>
      <c r="K131" s="114">
        <v>0</v>
      </c>
      <c r="L131" s="114">
        <v>0</v>
      </c>
      <c r="M131" s="114">
        <v>0</v>
      </c>
      <c r="N131" s="114">
        <v>0</v>
      </c>
      <c r="O131" s="114">
        <v>0</v>
      </c>
      <c r="P131" s="114">
        <v>0</v>
      </c>
      <c r="Q131" s="114">
        <v>0</v>
      </c>
      <c r="R131" s="114">
        <v>0</v>
      </c>
      <c r="S131" s="114">
        <v>0</v>
      </c>
      <c r="T131" s="114">
        <v>0</v>
      </c>
      <c r="U131" s="114">
        <v>0</v>
      </c>
      <c r="V131" s="114">
        <v>0</v>
      </c>
      <c r="W131" s="114">
        <v>0</v>
      </c>
      <c r="X131" s="114">
        <v>0</v>
      </c>
      <c r="Y131" s="114">
        <v>0</v>
      </c>
      <c r="Z131" s="114">
        <v>0</v>
      </c>
      <c r="AA131" s="114">
        <v>0</v>
      </c>
      <c r="AB131" s="114">
        <v>0</v>
      </c>
      <c r="AC131" s="114">
        <v>0</v>
      </c>
      <c r="AD131" s="114">
        <v>0</v>
      </c>
      <c r="AE131" s="114">
        <v>0</v>
      </c>
      <c r="AF131" s="114">
        <v>0</v>
      </c>
      <c r="AG131" s="114">
        <v>0</v>
      </c>
      <c r="AH131" s="114">
        <v>0</v>
      </c>
      <c r="AI131" s="114">
        <v>0</v>
      </c>
      <c r="AJ131" s="115">
        <f t="shared" si="1"/>
        <v>0</v>
      </c>
      <c r="AM131" s="122"/>
    </row>
    <row r="132" spans="1:39" ht="33" customHeight="1">
      <c r="A132" s="111">
        <v>297</v>
      </c>
      <c r="B132" s="112" t="s">
        <v>826</v>
      </c>
      <c r="C132" s="116" t="s">
        <v>14927</v>
      </c>
      <c r="D132" s="114">
        <v>0</v>
      </c>
      <c r="E132" s="114">
        <v>0</v>
      </c>
      <c r="F132" s="114">
        <v>0</v>
      </c>
      <c r="G132" s="114">
        <v>0</v>
      </c>
      <c r="H132" s="114">
        <v>0</v>
      </c>
      <c r="I132" s="114">
        <v>0</v>
      </c>
      <c r="J132" s="114">
        <v>0</v>
      </c>
      <c r="K132" s="114">
        <v>0</v>
      </c>
      <c r="L132" s="114">
        <v>0</v>
      </c>
      <c r="M132" s="114">
        <v>0</v>
      </c>
      <c r="N132" s="114">
        <v>0</v>
      </c>
      <c r="O132" s="114">
        <v>0</v>
      </c>
      <c r="P132" s="114">
        <v>0</v>
      </c>
      <c r="Q132" s="114">
        <v>0</v>
      </c>
      <c r="R132" s="114">
        <v>0</v>
      </c>
      <c r="S132" s="114">
        <v>0</v>
      </c>
      <c r="T132" s="114">
        <v>0</v>
      </c>
      <c r="U132" s="114">
        <v>0</v>
      </c>
      <c r="V132" s="114">
        <v>0</v>
      </c>
      <c r="W132" s="114">
        <v>0</v>
      </c>
      <c r="X132" s="114">
        <v>0</v>
      </c>
      <c r="Y132" s="114">
        <v>0</v>
      </c>
      <c r="Z132" s="114">
        <v>0</v>
      </c>
      <c r="AA132" s="114">
        <v>0</v>
      </c>
      <c r="AB132" s="114">
        <v>0</v>
      </c>
      <c r="AC132" s="114">
        <v>0</v>
      </c>
      <c r="AD132" s="114">
        <v>0</v>
      </c>
      <c r="AE132" s="114">
        <v>0</v>
      </c>
      <c r="AF132" s="114">
        <v>0</v>
      </c>
      <c r="AG132" s="114">
        <v>0</v>
      </c>
      <c r="AH132" s="114">
        <v>0</v>
      </c>
      <c r="AI132" s="114">
        <v>0</v>
      </c>
      <c r="AJ132" s="115">
        <f t="shared" si="1"/>
        <v>0</v>
      </c>
      <c r="AM132" s="122"/>
    </row>
    <row r="133" spans="1:39" ht="33" customHeight="1">
      <c r="A133" s="111">
        <v>298</v>
      </c>
      <c r="B133" s="112" t="s">
        <v>827</v>
      </c>
      <c r="C133" s="116" t="s">
        <v>14927</v>
      </c>
      <c r="D133" s="114">
        <v>0</v>
      </c>
      <c r="E133" s="114">
        <v>0</v>
      </c>
      <c r="F133" s="114">
        <v>0</v>
      </c>
      <c r="G133" s="114">
        <v>0</v>
      </c>
      <c r="H133" s="114">
        <v>0</v>
      </c>
      <c r="I133" s="114">
        <v>0</v>
      </c>
      <c r="J133" s="114">
        <v>0</v>
      </c>
      <c r="K133" s="114">
        <v>0</v>
      </c>
      <c r="L133" s="114">
        <v>0</v>
      </c>
      <c r="M133" s="114">
        <v>0</v>
      </c>
      <c r="N133" s="114">
        <v>0</v>
      </c>
      <c r="O133" s="114">
        <v>0</v>
      </c>
      <c r="P133" s="114">
        <v>0</v>
      </c>
      <c r="Q133" s="114">
        <v>0</v>
      </c>
      <c r="R133" s="114">
        <v>0</v>
      </c>
      <c r="S133" s="114">
        <v>0</v>
      </c>
      <c r="T133" s="114">
        <v>0</v>
      </c>
      <c r="U133" s="114">
        <v>0</v>
      </c>
      <c r="V133" s="114">
        <v>0</v>
      </c>
      <c r="W133" s="114">
        <v>0</v>
      </c>
      <c r="X133" s="114">
        <v>0</v>
      </c>
      <c r="Y133" s="114">
        <v>0</v>
      </c>
      <c r="Z133" s="114">
        <v>0</v>
      </c>
      <c r="AA133" s="114">
        <v>0</v>
      </c>
      <c r="AB133" s="114">
        <v>0</v>
      </c>
      <c r="AC133" s="114">
        <v>0</v>
      </c>
      <c r="AD133" s="114">
        <v>0</v>
      </c>
      <c r="AE133" s="114">
        <v>0</v>
      </c>
      <c r="AF133" s="114">
        <v>0</v>
      </c>
      <c r="AG133" s="114">
        <v>0</v>
      </c>
      <c r="AH133" s="114">
        <v>0</v>
      </c>
      <c r="AI133" s="114">
        <v>0</v>
      </c>
      <c r="AJ133" s="115">
        <f t="shared" si="1"/>
        <v>0</v>
      </c>
      <c r="AM133" s="122"/>
    </row>
    <row r="134" spans="1:39" ht="33" customHeight="1">
      <c r="A134" s="111">
        <v>299</v>
      </c>
      <c r="B134" s="112" t="s">
        <v>828</v>
      </c>
      <c r="C134" s="116" t="s">
        <v>14927</v>
      </c>
      <c r="D134" s="114">
        <v>0</v>
      </c>
      <c r="E134" s="114">
        <v>0</v>
      </c>
      <c r="F134" s="114">
        <v>0</v>
      </c>
      <c r="G134" s="114">
        <v>0</v>
      </c>
      <c r="H134" s="114">
        <v>0</v>
      </c>
      <c r="I134" s="114">
        <v>0</v>
      </c>
      <c r="J134" s="114">
        <v>575000</v>
      </c>
      <c r="K134" s="114">
        <v>0</v>
      </c>
      <c r="L134" s="114">
        <v>0</v>
      </c>
      <c r="M134" s="114">
        <v>0</v>
      </c>
      <c r="N134" s="114">
        <v>0</v>
      </c>
      <c r="O134" s="114">
        <v>0</v>
      </c>
      <c r="P134" s="114">
        <v>0</v>
      </c>
      <c r="Q134" s="114">
        <v>0</v>
      </c>
      <c r="R134" s="114">
        <v>0</v>
      </c>
      <c r="S134" s="114">
        <v>0</v>
      </c>
      <c r="T134" s="114">
        <v>575000</v>
      </c>
      <c r="U134" s="114">
        <v>0</v>
      </c>
      <c r="V134" s="114">
        <v>0</v>
      </c>
      <c r="W134" s="114">
        <v>0</v>
      </c>
      <c r="X134" s="114">
        <v>0</v>
      </c>
      <c r="Y134" s="114">
        <v>0</v>
      </c>
      <c r="Z134" s="114">
        <v>0</v>
      </c>
      <c r="AA134" s="114">
        <v>0</v>
      </c>
      <c r="AB134" s="114">
        <v>0</v>
      </c>
      <c r="AC134" s="114">
        <v>0</v>
      </c>
      <c r="AD134" s="114">
        <v>0</v>
      </c>
      <c r="AE134" s="114">
        <v>0</v>
      </c>
      <c r="AF134" s="114">
        <v>0</v>
      </c>
      <c r="AG134" s="114">
        <v>0</v>
      </c>
      <c r="AH134" s="114">
        <v>0</v>
      </c>
      <c r="AI134" s="114">
        <v>0</v>
      </c>
      <c r="AJ134" s="115">
        <f t="shared" si="1"/>
        <v>1150000</v>
      </c>
      <c r="AM134" s="122"/>
    </row>
    <row r="135" spans="1:39" ht="33" customHeight="1">
      <c r="A135" s="111">
        <v>300</v>
      </c>
      <c r="B135" s="112" t="s">
        <v>829</v>
      </c>
      <c r="C135" s="116" t="s">
        <v>14927</v>
      </c>
      <c r="D135" s="114">
        <v>0</v>
      </c>
      <c r="E135" s="114">
        <v>0</v>
      </c>
      <c r="F135" s="114">
        <v>0</v>
      </c>
      <c r="G135" s="114">
        <v>966.67000000000007</v>
      </c>
      <c r="H135" s="114">
        <v>0</v>
      </c>
      <c r="I135" s="114">
        <v>0</v>
      </c>
      <c r="J135" s="114">
        <v>0</v>
      </c>
      <c r="K135" s="114">
        <v>0</v>
      </c>
      <c r="L135" s="114">
        <v>0</v>
      </c>
      <c r="M135" s="114">
        <v>0</v>
      </c>
      <c r="N135" s="114">
        <v>0</v>
      </c>
      <c r="O135" s="114">
        <v>0</v>
      </c>
      <c r="P135" s="114">
        <v>0</v>
      </c>
      <c r="Q135" s="114">
        <v>0</v>
      </c>
      <c r="R135" s="114">
        <v>0</v>
      </c>
      <c r="S135" s="114">
        <v>0</v>
      </c>
      <c r="T135" s="114">
        <v>0</v>
      </c>
      <c r="U135" s="114">
        <v>0</v>
      </c>
      <c r="V135" s="114">
        <v>0</v>
      </c>
      <c r="W135" s="114">
        <v>0</v>
      </c>
      <c r="X135" s="114">
        <v>0</v>
      </c>
      <c r="Y135" s="114">
        <v>0</v>
      </c>
      <c r="Z135" s="114">
        <v>0</v>
      </c>
      <c r="AA135" s="114">
        <v>0</v>
      </c>
      <c r="AB135" s="114">
        <v>0</v>
      </c>
      <c r="AC135" s="114">
        <v>0</v>
      </c>
      <c r="AD135" s="114">
        <v>0</v>
      </c>
      <c r="AE135" s="114">
        <v>0</v>
      </c>
      <c r="AF135" s="114">
        <v>0</v>
      </c>
      <c r="AG135" s="114">
        <v>0</v>
      </c>
      <c r="AH135" s="114">
        <v>0</v>
      </c>
      <c r="AI135" s="114">
        <v>0</v>
      </c>
      <c r="AJ135" s="115">
        <f t="shared" si="1"/>
        <v>966.67000000000007</v>
      </c>
      <c r="AM135" s="122"/>
    </row>
    <row r="136" spans="1:39" ht="33" customHeight="1">
      <c r="A136" s="111">
        <v>301</v>
      </c>
      <c r="B136" s="112" t="s">
        <v>830</v>
      </c>
      <c r="C136" s="116" t="s">
        <v>14927</v>
      </c>
      <c r="D136" s="114">
        <v>0</v>
      </c>
      <c r="E136" s="114">
        <v>0</v>
      </c>
      <c r="F136" s="114">
        <v>0</v>
      </c>
      <c r="G136" s="114">
        <v>0</v>
      </c>
      <c r="H136" s="114">
        <v>0</v>
      </c>
      <c r="I136" s="114">
        <v>0</v>
      </c>
      <c r="J136" s="114">
        <v>1585000</v>
      </c>
      <c r="K136" s="114">
        <v>0</v>
      </c>
      <c r="L136" s="114">
        <v>0</v>
      </c>
      <c r="M136" s="114">
        <v>0</v>
      </c>
      <c r="N136" s="114">
        <v>0</v>
      </c>
      <c r="O136" s="114">
        <v>0</v>
      </c>
      <c r="P136" s="114">
        <v>0</v>
      </c>
      <c r="Q136" s="114">
        <v>0</v>
      </c>
      <c r="R136" s="114">
        <v>0</v>
      </c>
      <c r="S136" s="114">
        <v>0</v>
      </c>
      <c r="T136" s="114">
        <v>0</v>
      </c>
      <c r="U136" s="114">
        <v>0</v>
      </c>
      <c r="V136" s="114">
        <v>0</v>
      </c>
      <c r="W136" s="114">
        <v>0</v>
      </c>
      <c r="X136" s="114">
        <v>0</v>
      </c>
      <c r="Y136" s="114">
        <v>0</v>
      </c>
      <c r="Z136" s="114">
        <v>0</v>
      </c>
      <c r="AA136" s="114">
        <v>0</v>
      </c>
      <c r="AB136" s="114">
        <v>0</v>
      </c>
      <c r="AC136" s="114">
        <v>0</v>
      </c>
      <c r="AD136" s="114">
        <v>0</v>
      </c>
      <c r="AE136" s="114">
        <v>0</v>
      </c>
      <c r="AF136" s="114">
        <v>0</v>
      </c>
      <c r="AG136" s="114">
        <v>0</v>
      </c>
      <c r="AH136" s="114">
        <v>0</v>
      </c>
      <c r="AI136" s="114">
        <v>0</v>
      </c>
      <c r="AJ136" s="115">
        <f t="shared" si="1"/>
        <v>1585000</v>
      </c>
      <c r="AM136" s="122"/>
    </row>
    <row r="137" spans="1:39" ht="33" customHeight="1">
      <c r="A137" s="111">
        <v>302</v>
      </c>
      <c r="B137" s="112" t="s">
        <v>831</v>
      </c>
      <c r="C137" s="116" t="s">
        <v>14927</v>
      </c>
      <c r="D137" s="114">
        <v>1462.32</v>
      </c>
      <c r="E137" s="114">
        <v>0</v>
      </c>
      <c r="F137" s="114">
        <v>0</v>
      </c>
      <c r="G137" s="114">
        <v>0</v>
      </c>
      <c r="H137" s="114">
        <v>0</v>
      </c>
      <c r="I137" s="114">
        <v>0</v>
      </c>
      <c r="J137" s="114">
        <v>1500260</v>
      </c>
      <c r="K137" s="114">
        <v>0</v>
      </c>
      <c r="L137" s="114">
        <v>0</v>
      </c>
      <c r="M137" s="114">
        <v>0</v>
      </c>
      <c r="N137" s="114">
        <v>0</v>
      </c>
      <c r="O137" s="114">
        <v>0</v>
      </c>
      <c r="P137" s="114">
        <v>0</v>
      </c>
      <c r="Q137" s="114">
        <v>0</v>
      </c>
      <c r="R137" s="114">
        <v>0</v>
      </c>
      <c r="S137" s="114">
        <v>0</v>
      </c>
      <c r="T137" s="114">
        <v>0</v>
      </c>
      <c r="U137" s="114">
        <v>0</v>
      </c>
      <c r="V137" s="114">
        <v>0</v>
      </c>
      <c r="W137" s="114">
        <v>0</v>
      </c>
      <c r="X137" s="114">
        <v>0</v>
      </c>
      <c r="Y137" s="114">
        <v>0</v>
      </c>
      <c r="Z137" s="114">
        <v>0</v>
      </c>
      <c r="AA137" s="114">
        <v>0</v>
      </c>
      <c r="AB137" s="114">
        <v>0</v>
      </c>
      <c r="AC137" s="114">
        <v>0</v>
      </c>
      <c r="AD137" s="114">
        <v>0</v>
      </c>
      <c r="AE137" s="114">
        <v>0</v>
      </c>
      <c r="AF137" s="114">
        <v>0</v>
      </c>
      <c r="AG137" s="114">
        <v>0</v>
      </c>
      <c r="AH137" s="114">
        <v>0</v>
      </c>
      <c r="AI137" s="114">
        <v>0</v>
      </c>
      <c r="AJ137" s="115">
        <f t="shared" si="1"/>
        <v>1501722.32</v>
      </c>
      <c r="AM137" s="122"/>
    </row>
    <row r="138" spans="1:39" ht="33" customHeight="1">
      <c r="A138" s="111">
        <v>303</v>
      </c>
      <c r="B138" s="112" t="s">
        <v>832</v>
      </c>
      <c r="C138" s="116" t="s">
        <v>14927</v>
      </c>
      <c r="D138" s="114">
        <v>1374000</v>
      </c>
      <c r="E138" s="114">
        <v>280</v>
      </c>
      <c r="F138" s="114">
        <v>0</v>
      </c>
      <c r="G138" s="114">
        <v>0</v>
      </c>
      <c r="H138" s="114">
        <v>0</v>
      </c>
      <c r="I138" s="114">
        <v>0</v>
      </c>
      <c r="J138" s="114">
        <v>0</v>
      </c>
      <c r="K138" s="114">
        <v>0</v>
      </c>
      <c r="L138" s="114">
        <v>0</v>
      </c>
      <c r="M138" s="114">
        <v>0</v>
      </c>
      <c r="N138" s="114">
        <v>0</v>
      </c>
      <c r="O138" s="114">
        <v>0</v>
      </c>
      <c r="P138" s="114">
        <v>0</v>
      </c>
      <c r="Q138" s="114">
        <v>0</v>
      </c>
      <c r="R138" s="114">
        <v>0</v>
      </c>
      <c r="S138" s="114">
        <v>0</v>
      </c>
      <c r="T138" s="114">
        <v>0</v>
      </c>
      <c r="U138" s="114">
        <v>0</v>
      </c>
      <c r="V138" s="114">
        <v>0</v>
      </c>
      <c r="W138" s="114">
        <v>0</v>
      </c>
      <c r="X138" s="114">
        <v>0</v>
      </c>
      <c r="Y138" s="114">
        <v>0</v>
      </c>
      <c r="Z138" s="114">
        <v>0</v>
      </c>
      <c r="AA138" s="114">
        <v>0</v>
      </c>
      <c r="AB138" s="114">
        <v>0</v>
      </c>
      <c r="AC138" s="114">
        <v>0</v>
      </c>
      <c r="AD138" s="114">
        <v>0</v>
      </c>
      <c r="AE138" s="114">
        <v>0</v>
      </c>
      <c r="AF138" s="114">
        <v>0</v>
      </c>
      <c r="AG138" s="114">
        <v>0</v>
      </c>
      <c r="AH138" s="114">
        <v>0</v>
      </c>
      <c r="AI138" s="114">
        <v>0</v>
      </c>
      <c r="AJ138" s="115">
        <f t="shared" si="1"/>
        <v>1374280</v>
      </c>
      <c r="AM138" s="122"/>
    </row>
    <row r="139" spans="1:39" ht="33" customHeight="1">
      <c r="A139" s="111">
        <v>304</v>
      </c>
      <c r="B139" s="112" t="s">
        <v>833</v>
      </c>
      <c r="C139" s="116" t="s">
        <v>14927</v>
      </c>
      <c r="D139" s="114">
        <v>0</v>
      </c>
      <c r="E139" s="114">
        <v>0</v>
      </c>
      <c r="F139" s="114">
        <v>0</v>
      </c>
      <c r="G139" s="114">
        <v>0</v>
      </c>
      <c r="H139" s="114">
        <v>0</v>
      </c>
      <c r="I139" s="114">
        <v>0</v>
      </c>
      <c r="J139" s="114">
        <v>0</v>
      </c>
      <c r="K139" s="114">
        <v>0</v>
      </c>
      <c r="L139" s="114">
        <v>0</v>
      </c>
      <c r="M139" s="114">
        <v>0</v>
      </c>
      <c r="N139" s="114">
        <v>0</v>
      </c>
      <c r="O139" s="114">
        <v>0</v>
      </c>
      <c r="P139" s="114">
        <v>0</v>
      </c>
      <c r="Q139" s="114">
        <v>0</v>
      </c>
      <c r="R139" s="114">
        <v>0</v>
      </c>
      <c r="S139" s="114">
        <v>0</v>
      </c>
      <c r="T139" s="114">
        <v>0</v>
      </c>
      <c r="U139" s="114">
        <v>0</v>
      </c>
      <c r="V139" s="114">
        <v>0</v>
      </c>
      <c r="W139" s="114">
        <v>0</v>
      </c>
      <c r="X139" s="114">
        <v>0</v>
      </c>
      <c r="Y139" s="114">
        <v>0</v>
      </c>
      <c r="Z139" s="114">
        <v>0</v>
      </c>
      <c r="AA139" s="114">
        <v>0</v>
      </c>
      <c r="AB139" s="114">
        <v>0</v>
      </c>
      <c r="AC139" s="114">
        <v>0</v>
      </c>
      <c r="AD139" s="114">
        <v>0</v>
      </c>
      <c r="AE139" s="114">
        <v>0</v>
      </c>
      <c r="AF139" s="114">
        <v>0</v>
      </c>
      <c r="AG139" s="114">
        <v>0</v>
      </c>
      <c r="AH139" s="114">
        <v>0</v>
      </c>
      <c r="AI139" s="114">
        <v>0</v>
      </c>
      <c r="AJ139" s="115">
        <f t="shared" si="1"/>
        <v>0</v>
      </c>
      <c r="AM139" s="122"/>
    </row>
    <row r="140" spans="1:39" ht="33" customHeight="1">
      <c r="A140" s="111">
        <v>305</v>
      </c>
      <c r="B140" s="112" t="s">
        <v>834</v>
      </c>
      <c r="C140" s="116" t="s">
        <v>14927</v>
      </c>
      <c r="D140" s="114">
        <v>0</v>
      </c>
      <c r="E140" s="114">
        <v>0</v>
      </c>
      <c r="F140" s="114">
        <v>0</v>
      </c>
      <c r="G140" s="114">
        <v>0</v>
      </c>
      <c r="H140" s="114">
        <v>0</v>
      </c>
      <c r="I140" s="114">
        <v>0</v>
      </c>
      <c r="J140" s="114">
        <v>0</v>
      </c>
      <c r="K140" s="114">
        <v>0</v>
      </c>
      <c r="L140" s="114">
        <v>0</v>
      </c>
      <c r="M140" s="114">
        <v>0</v>
      </c>
      <c r="N140" s="114">
        <v>0</v>
      </c>
      <c r="O140" s="114">
        <v>0</v>
      </c>
      <c r="P140" s="114">
        <v>0</v>
      </c>
      <c r="Q140" s="114">
        <v>0</v>
      </c>
      <c r="R140" s="114">
        <v>0</v>
      </c>
      <c r="S140" s="114">
        <v>0</v>
      </c>
      <c r="T140" s="114">
        <v>0</v>
      </c>
      <c r="U140" s="114">
        <v>0</v>
      </c>
      <c r="V140" s="114">
        <v>0</v>
      </c>
      <c r="W140" s="114">
        <v>0</v>
      </c>
      <c r="X140" s="114">
        <v>0</v>
      </c>
      <c r="Y140" s="114">
        <v>0</v>
      </c>
      <c r="Z140" s="114">
        <v>0</v>
      </c>
      <c r="AA140" s="114">
        <v>0</v>
      </c>
      <c r="AB140" s="114">
        <v>0</v>
      </c>
      <c r="AC140" s="114">
        <v>0</v>
      </c>
      <c r="AD140" s="114">
        <v>0</v>
      </c>
      <c r="AE140" s="114">
        <v>0</v>
      </c>
      <c r="AF140" s="114">
        <v>0</v>
      </c>
      <c r="AG140" s="114">
        <v>0</v>
      </c>
      <c r="AH140" s="114">
        <v>0</v>
      </c>
      <c r="AI140" s="114">
        <v>0</v>
      </c>
      <c r="AJ140" s="115">
        <f t="shared" ref="AJ140:AJ203" si="2">SUM(D140:AI140)</f>
        <v>0</v>
      </c>
      <c r="AM140" s="122"/>
    </row>
    <row r="141" spans="1:39" ht="33" customHeight="1">
      <c r="A141" s="111">
        <v>306</v>
      </c>
      <c r="B141" s="112" t="s">
        <v>835</v>
      </c>
      <c r="C141" s="116" t="s">
        <v>14927</v>
      </c>
      <c r="D141" s="114">
        <v>0</v>
      </c>
      <c r="E141" s="114">
        <v>0</v>
      </c>
      <c r="F141" s="114">
        <v>0</v>
      </c>
      <c r="G141" s="114">
        <v>0</v>
      </c>
      <c r="H141" s="114">
        <v>0</v>
      </c>
      <c r="I141" s="114">
        <v>0</v>
      </c>
      <c r="J141" s="114">
        <v>0</v>
      </c>
      <c r="K141" s="114">
        <v>0</v>
      </c>
      <c r="L141" s="114">
        <v>0</v>
      </c>
      <c r="M141" s="114">
        <v>0</v>
      </c>
      <c r="N141" s="114">
        <v>0</v>
      </c>
      <c r="O141" s="114">
        <v>0</v>
      </c>
      <c r="P141" s="114">
        <v>0</v>
      </c>
      <c r="Q141" s="114">
        <v>0</v>
      </c>
      <c r="R141" s="114">
        <v>0</v>
      </c>
      <c r="S141" s="114">
        <v>0</v>
      </c>
      <c r="T141" s="114">
        <v>0</v>
      </c>
      <c r="U141" s="114">
        <v>0</v>
      </c>
      <c r="V141" s="114">
        <v>0</v>
      </c>
      <c r="W141" s="114">
        <v>0</v>
      </c>
      <c r="X141" s="114">
        <v>0</v>
      </c>
      <c r="Y141" s="114">
        <v>0</v>
      </c>
      <c r="Z141" s="114">
        <v>0</v>
      </c>
      <c r="AA141" s="114">
        <v>0</v>
      </c>
      <c r="AB141" s="114">
        <v>0</v>
      </c>
      <c r="AC141" s="114">
        <v>0</v>
      </c>
      <c r="AD141" s="114">
        <v>0</v>
      </c>
      <c r="AE141" s="114">
        <v>0</v>
      </c>
      <c r="AF141" s="114">
        <v>0</v>
      </c>
      <c r="AG141" s="114">
        <v>0</v>
      </c>
      <c r="AH141" s="114">
        <v>0</v>
      </c>
      <c r="AI141" s="114">
        <v>0</v>
      </c>
      <c r="AJ141" s="115">
        <f t="shared" si="2"/>
        <v>0</v>
      </c>
      <c r="AM141" s="122"/>
    </row>
    <row r="142" spans="1:39" ht="33" customHeight="1">
      <c r="A142" s="111">
        <v>309</v>
      </c>
      <c r="B142" s="112" t="s">
        <v>836</v>
      </c>
      <c r="C142" s="116" t="s">
        <v>14927</v>
      </c>
      <c r="D142" s="114">
        <v>0</v>
      </c>
      <c r="E142" s="114">
        <v>0</v>
      </c>
      <c r="F142" s="114">
        <v>0</v>
      </c>
      <c r="G142" s="114">
        <v>17883.86</v>
      </c>
      <c r="H142" s="114">
        <v>0</v>
      </c>
      <c r="I142" s="114">
        <v>0</v>
      </c>
      <c r="J142" s="114">
        <v>0</v>
      </c>
      <c r="K142" s="114">
        <v>0</v>
      </c>
      <c r="L142" s="114">
        <v>0</v>
      </c>
      <c r="M142" s="114">
        <v>0</v>
      </c>
      <c r="N142" s="114">
        <v>0</v>
      </c>
      <c r="O142" s="114">
        <v>0</v>
      </c>
      <c r="P142" s="114">
        <v>0</v>
      </c>
      <c r="Q142" s="114">
        <v>0</v>
      </c>
      <c r="R142" s="114">
        <v>0</v>
      </c>
      <c r="S142" s="114">
        <v>0</v>
      </c>
      <c r="T142" s="114">
        <v>0</v>
      </c>
      <c r="U142" s="114">
        <v>0</v>
      </c>
      <c r="V142" s="114">
        <v>0</v>
      </c>
      <c r="W142" s="114">
        <v>0</v>
      </c>
      <c r="X142" s="114">
        <v>0</v>
      </c>
      <c r="Y142" s="114">
        <v>0</v>
      </c>
      <c r="Z142" s="114">
        <v>0</v>
      </c>
      <c r="AA142" s="114">
        <v>0</v>
      </c>
      <c r="AB142" s="114">
        <v>0</v>
      </c>
      <c r="AC142" s="114">
        <v>0</v>
      </c>
      <c r="AD142" s="114">
        <v>0</v>
      </c>
      <c r="AE142" s="114">
        <v>0</v>
      </c>
      <c r="AF142" s="114">
        <v>0</v>
      </c>
      <c r="AG142" s="114">
        <v>0</v>
      </c>
      <c r="AH142" s="114">
        <v>0</v>
      </c>
      <c r="AI142" s="114">
        <v>0</v>
      </c>
      <c r="AJ142" s="115">
        <f t="shared" si="2"/>
        <v>17883.86</v>
      </c>
      <c r="AM142" s="122"/>
    </row>
    <row r="143" spans="1:39" ht="33" customHeight="1">
      <c r="A143" s="111">
        <v>310</v>
      </c>
      <c r="B143" s="112" t="s">
        <v>837</v>
      </c>
      <c r="C143" s="116" t="s">
        <v>14927</v>
      </c>
      <c r="D143" s="114">
        <v>0</v>
      </c>
      <c r="E143" s="114">
        <v>0</v>
      </c>
      <c r="F143" s="114">
        <v>404219261.04000002</v>
      </c>
      <c r="G143" s="114">
        <v>3618202.31</v>
      </c>
      <c r="H143" s="114">
        <v>0</v>
      </c>
      <c r="I143" s="114">
        <v>3391.01</v>
      </c>
      <c r="J143" s="114">
        <v>8418113.629999999</v>
      </c>
      <c r="K143" s="114">
        <v>272.06</v>
      </c>
      <c r="L143" s="114">
        <v>0</v>
      </c>
      <c r="M143" s="114">
        <v>9189.0300000000007</v>
      </c>
      <c r="N143" s="114">
        <v>343</v>
      </c>
      <c r="O143" s="114">
        <v>0</v>
      </c>
      <c r="P143" s="114">
        <v>0</v>
      </c>
      <c r="Q143" s="114">
        <v>0</v>
      </c>
      <c r="R143" s="114">
        <v>0</v>
      </c>
      <c r="S143" s="114">
        <v>0</v>
      </c>
      <c r="T143" s="114">
        <v>0</v>
      </c>
      <c r="U143" s="114">
        <v>0</v>
      </c>
      <c r="V143" s="114">
        <v>0</v>
      </c>
      <c r="W143" s="114">
        <v>0</v>
      </c>
      <c r="X143" s="114">
        <v>0</v>
      </c>
      <c r="Y143" s="114">
        <v>0</v>
      </c>
      <c r="Z143" s="114">
        <v>0</v>
      </c>
      <c r="AA143" s="114">
        <v>0</v>
      </c>
      <c r="AB143" s="114">
        <v>0</v>
      </c>
      <c r="AC143" s="114">
        <v>0</v>
      </c>
      <c r="AD143" s="114">
        <v>0</v>
      </c>
      <c r="AE143" s="114">
        <v>0</v>
      </c>
      <c r="AF143" s="114">
        <v>0</v>
      </c>
      <c r="AG143" s="114">
        <v>0</v>
      </c>
      <c r="AH143" s="114">
        <v>0</v>
      </c>
      <c r="AI143" s="114">
        <v>0</v>
      </c>
      <c r="AJ143" s="115">
        <f t="shared" si="2"/>
        <v>416268772.07999998</v>
      </c>
      <c r="AM143" s="122"/>
    </row>
    <row r="144" spans="1:39" ht="33" customHeight="1">
      <c r="A144" s="111">
        <v>311</v>
      </c>
      <c r="B144" s="112" t="s">
        <v>838</v>
      </c>
      <c r="C144" s="116" t="s">
        <v>14927</v>
      </c>
      <c r="D144" s="114">
        <v>0</v>
      </c>
      <c r="E144" s="114">
        <v>0</v>
      </c>
      <c r="F144" s="114">
        <v>0</v>
      </c>
      <c r="G144" s="114">
        <v>18790.5</v>
      </c>
      <c r="H144" s="114">
        <v>0</v>
      </c>
      <c r="I144" s="114">
        <v>0</v>
      </c>
      <c r="J144" s="114">
        <v>0</v>
      </c>
      <c r="K144" s="114">
        <v>0</v>
      </c>
      <c r="L144" s="114">
        <v>0</v>
      </c>
      <c r="M144" s="114">
        <v>0</v>
      </c>
      <c r="N144" s="114">
        <v>0</v>
      </c>
      <c r="O144" s="114">
        <v>0</v>
      </c>
      <c r="P144" s="114">
        <v>183480</v>
      </c>
      <c r="Q144" s="114">
        <v>0</v>
      </c>
      <c r="R144" s="114">
        <v>0</v>
      </c>
      <c r="S144" s="114">
        <v>0</v>
      </c>
      <c r="T144" s="114">
        <v>0</v>
      </c>
      <c r="U144" s="114">
        <v>0</v>
      </c>
      <c r="V144" s="114">
        <v>0</v>
      </c>
      <c r="W144" s="114">
        <v>0</v>
      </c>
      <c r="X144" s="114">
        <v>0</v>
      </c>
      <c r="Y144" s="114">
        <v>0</v>
      </c>
      <c r="Z144" s="114">
        <v>0</v>
      </c>
      <c r="AA144" s="114">
        <v>0</v>
      </c>
      <c r="AB144" s="114">
        <v>0</v>
      </c>
      <c r="AC144" s="114">
        <v>0</v>
      </c>
      <c r="AD144" s="114">
        <v>0</v>
      </c>
      <c r="AE144" s="114">
        <v>0</v>
      </c>
      <c r="AF144" s="114">
        <v>0</v>
      </c>
      <c r="AG144" s="114">
        <v>0</v>
      </c>
      <c r="AH144" s="114">
        <v>0</v>
      </c>
      <c r="AI144" s="114">
        <v>0</v>
      </c>
      <c r="AJ144" s="115">
        <f t="shared" si="2"/>
        <v>202270.5</v>
      </c>
      <c r="AM144" s="122"/>
    </row>
    <row r="145" spans="1:39" ht="33" customHeight="1">
      <c r="A145" s="111">
        <v>312</v>
      </c>
      <c r="B145" s="112" t="s">
        <v>839</v>
      </c>
      <c r="C145" s="116" t="s">
        <v>14927</v>
      </c>
      <c r="D145" s="114">
        <v>0</v>
      </c>
      <c r="E145" s="114">
        <v>0</v>
      </c>
      <c r="F145" s="114">
        <v>64790735.799999997</v>
      </c>
      <c r="G145" s="114">
        <v>24049.26</v>
      </c>
      <c r="H145" s="114">
        <v>0</v>
      </c>
      <c r="I145" s="114">
        <v>0</v>
      </c>
      <c r="J145" s="114">
        <v>400010</v>
      </c>
      <c r="K145" s="114">
        <v>0</v>
      </c>
      <c r="L145" s="114">
        <v>0</v>
      </c>
      <c r="M145" s="114">
        <v>0</v>
      </c>
      <c r="N145" s="114">
        <v>0</v>
      </c>
      <c r="O145" s="114">
        <v>0</v>
      </c>
      <c r="P145" s="114">
        <v>0</v>
      </c>
      <c r="Q145" s="114">
        <v>0</v>
      </c>
      <c r="R145" s="114">
        <v>0</v>
      </c>
      <c r="S145" s="114">
        <v>0</v>
      </c>
      <c r="T145" s="114">
        <v>0</v>
      </c>
      <c r="U145" s="114">
        <v>0</v>
      </c>
      <c r="V145" s="114">
        <v>0</v>
      </c>
      <c r="W145" s="114">
        <v>0</v>
      </c>
      <c r="X145" s="114">
        <v>0</v>
      </c>
      <c r="Y145" s="114">
        <v>0</v>
      </c>
      <c r="Z145" s="114">
        <v>0</v>
      </c>
      <c r="AA145" s="114">
        <v>0</v>
      </c>
      <c r="AB145" s="114">
        <v>0</v>
      </c>
      <c r="AC145" s="114">
        <v>0</v>
      </c>
      <c r="AD145" s="114">
        <v>0</v>
      </c>
      <c r="AE145" s="114">
        <v>0</v>
      </c>
      <c r="AF145" s="114">
        <v>0</v>
      </c>
      <c r="AG145" s="114">
        <v>0</v>
      </c>
      <c r="AH145" s="114">
        <v>0</v>
      </c>
      <c r="AI145" s="114">
        <v>0</v>
      </c>
      <c r="AJ145" s="115">
        <f t="shared" si="2"/>
        <v>65214795.059999995</v>
      </c>
      <c r="AM145" s="122"/>
    </row>
    <row r="146" spans="1:39" ht="33" customHeight="1">
      <c r="A146" s="111">
        <v>313</v>
      </c>
      <c r="B146" s="112" t="s">
        <v>840</v>
      </c>
      <c r="C146" s="116" t="s">
        <v>14927</v>
      </c>
      <c r="D146" s="114">
        <v>0</v>
      </c>
      <c r="E146" s="114">
        <v>0</v>
      </c>
      <c r="F146" s="114">
        <v>0</v>
      </c>
      <c r="G146" s="114">
        <v>69596.42</v>
      </c>
      <c r="H146" s="114">
        <v>0</v>
      </c>
      <c r="I146" s="114">
        <v>0</v>
      </c>
      <c r="J146" s="114">
        <v>0</v>
      </c>
      <c r="K146" s="114">
        <v>0</v>
      </c>
      <c r="L146" s="114">
        <v>0</v>
      </c>
      <c r="M146" s="114">
        <v>0</v>
      </c>
      <c r="N146" s="114">
        <v>0</v>
      </c>
      <c r="O146" s="114">
        <v>0</v>
      </c>
      <c r="P146" s="114">
        <v>0</v>
      </c>
      <c r="Q146" s="114">
        <v>0</v>
      </c>
      <c r="R146" s="114">
        <v>0</v>
      </c>
      <c r="S146" s="114">
        <v>0</v>
      </c>
      <c r="T146" s="114">
        <v>0</v>
      </c>
      <c r="U146" s="114">
        <v>0</v>
      </c>
      <c r="V146" s="114">
        <v>0</v>
      </c>
      <c r="W146" s="114">
        <v>0</v>
      </c>
      <c r="X146" s="114">
        <v>0</v>
      </c>
      <c r="Y146" s="114">
        <v>0</v>
      </c>
      <c r="Z146" s="114">
        <v>0</v>
      </c>
      <c r="AA146" s="114">
        <v>0</v>
      </c>
      <c r="AB146" s="114">
        <v>0</v>
      </c>
      <c r="AC146" s="114">
        <v>0</v>
      </c>
      <c r="AD146" s="114">
        <v>0</v>
      </c>
      <c r="AE146" s="114">
        <v>0</v>
      </c>
      <c r="AF146" s="114">
        <v>0</v>
      </c>
      <c r="AG146" s="114">
        <v>0</v>
      </c>
      <c r="AH146" s="114">
        <v>0</v>
      </c>
      <c r="AI146" s="114">
        <v>0</v>
      </c>
      <c r="AJ146" s="115">
        <f t="shared" si="2"/>
        <v>69596.42</v>
      </c>
      <c r="AM146" s="122"/>
    </row>
    <row r="147" spans="1:39" ht="33" customHeight="1">
      <c r="A147" s="111">
        <v>314</v>
      </c>
      <c r="B147" s="112" t="s">
        <v>841</v>
      </c>
      <c r="C147" s="116" t="s">
        <v>14927</v>
      </c>
      <c r="D147" s="114">
        <v>0</v>
      </c>
      <c r="E147" s="114">
        <v>0</v>
      </c>
      <c r="F147" s="114">
        <v>0</v>
      </c>
      <c r="G147" s="114">
        <v>0</v>
      </c>
      <c r="H147" s="114">
        <v>0</v>
      </c>
      <c r="I147" s="114">
        <v>280.98</v>
      </c>
      <c r="J147" s="114">
        <v>0</v>
      </c>
      <c r="K147" s="114">
        <v>275.49</v>
      </c>
      <c r="L147" s="114">
        <v>0</v>
      </c>
      <c r="M147" s="114">
        <v>0</v>
      </c>
      <c r="N147" s="114">
        <v>0</v>
      </c>
      <c r="O147" s="114">
        <v>0</v>
      </c>
      <c r="P147" s="114">
        <v>0</v>
      </c>
      <c r="Q147" s="114">
        <v>0</v>
      </c>
      <c r="R147" s="114">
        <v>0</v>
      </c>
      <c r="S147" s="114">
        <v>0</v>
      </c>
      <c r="T147" s="114">
        <v>0</v>
      </c>
      <c r="U147" s="114">
        <v>0</v>
      </c>
      <c r="V147" s="114">
        <v>0</v>
      </c>
      <c r="W147" s="114">
        <v>0</v>
      </c>
      <c r="X147" s="114">
        <v>0</v>
      </c>
      <c r="Y147" s="114">
        <v>0</v>
      </c>
      <c r="Z147" s="114">
        <v>0</v>
      </c>
      <c r="AA147" s="114">
        <v>0</v>
      </c>
      <c r="AB147" s="114">
        <v>0</v>
      </c>
      <c r="AC147" s="114">
        <v>0</v>
      </c>
      <c r="AD147" s="114">
        <v>0</v>
      </c>
      <c r="AE147" s="114">
        <v>0</v>
      </c>
      <c r="AF147" s="114">
        <v>0</v>
      </c>
      <c r="AG147" s="114">
        <v>0</v>
      </c>
      <c r="AH147" s="114">
        <v>0</v>
      </c>
      <c r="AI147" s="114">
        <v>0</v>
      </c>
      <c r="AJ147" s="115">
        <f t="shared" si="2"/>
        <v>556.47</v>
      </c>
      <c r="AM147" s="122"/>
    </row>
    <row r="148" spans="1:39" ht="33" customHeight="1">
      <c r="A148" s="111">
        <v>315</v>
      </c>
      <c r="B148" s="112" t="s">
        <v>842</v>
      </c>
      <c r="C148" s="116" t="s">
        <v>14927</v>
      </c>
      <c r="D148" s="114">
        <v>3754.3</v>
      </c>
      <c r="E148" s="114">
        <v>0</v>
      </c>
      <c r="F148" s="114">
        <v>0</v>
      </c>
      <c r="G148" s="114">
        <v>19331.91</v>
      </c>
      <c r="H148" s="114">
        <v>0</v>
      </c>
      <c r="I148" s="114">
        <v>0</v>
      </c>
      <c r="J148" s="114">
        <v>1789.33</v>
      </c>
      <c r="K148" s="114">
        <v>0</v>
      </c>
      <c r="L148" s="114">
        <v>0</v>
      </c>
      <c r="M148" s="114">
        <v>0</v>
      </c>
      <c r="N148" s="114">
        <v>0</v>
      </c>
      <c r="O148" s="114">
        <v>0</v>
      </c>
      <c r="P148" s="114">
        <v>0</v>
      </c>
      <c r="Q148" s="114">
        <v>0</v>
      </c>
      <c r="R148" s="114">
        <v>0</v>
      </c>
      <c r="S148" s="114">
        <v>0</v>
      </c>
      <c r="T148" s="114">
        <v>0</v>
      </c>
      <c r="U148" s="114">
        <v>0</v>
      </c>
      <c r="V148" s="114">
        <v>0</v>
      </c>
      <c r="W148" s="114">
        <v>0</v>
      </c>
      <c r="X148" s="114">
        <v>0</v>
      </c>
      <c r="Y148" s="114">
        <v>0</v>
      </c>
      <c r="Z148" s="114">
        <v>0</v>
      </c>
      <c r="AA148" s="114">
        <v>0</v>
      </c>
      <c r="AB148" s="114">
        <v>0</v>
      </c>
      <c r="AC148" s="114">
        <v>0</v>
      </c>
      <c r="AD148" s="114">
        <v>0</v>
      </c>
      <c r="AE148" s="114">
        <v>0</v>
      </c>
      <c r="AF148" s="114">
        <v>0</v>
      </c>
      <c r="AG148" s="114">
        <v>0</v>
      </c>
      <c r="AH148" s="114">
        <v>0</v>
      </c>
      <c r="AI148" s="114">
        <v>0</v>
      </c>
      <c r="AJ148" s="115">
        <f t="shared" si="2"/>
        <v>24875.54</v>
      </c>
      <c r="AM148" s="122"/>
    </row>
    <row r="149" spans="1:39" ht="33" customHeight="1">
      <c r="A149" s="111">
        <v>324</v>
      </c>
      <c r="B149" s="112" t="s">
        <v>843</v>
      </c>
      <c r="C149" s="116" t="s">
        <v>14927</v>
      </c>
      <c r="D149" s="114">
        <v>0</v>
      </c>
      <c r="E149" s="114">
        <v>0</v>
      </c>
      <c r="F149" s="114">
        <v>0</v>
      </c>
      <c r="G149" s="114">
        <v>0</v>
      </c>
      <c r="H149" s="114">
        <v>0</v>
      </c>
      <c r="I149" s="114">
        <v>0</v>
      </c>
      <c r="J149" s="114">
        <v>0</v>
      </c>
      <c r="K149" s="114">
        <v>0</v>
      </c>
      <c r="L149" s="114">
        <v>0</v>
      </c>
      <c r="M149" s="114">
        <v>0</v>
      </c>
      <c r="N149" s="114">
        <v>0</v>
      </c>
      <c r="O149" s="114">
        <v>0</v>
      </c>
      <c r="P149" s="114">
        <v>0</v>
      </c>
      <c r="Q149" s="114">
        <v>0</v>
      </c>
      <c r="R149" s="114">
        <v>0</v>
      </c>
      <c r="S149" s="114">
        <v>0</v>
      </c>
      <c r="T149" s="114">
        <v>0</v>
      </c>
      <c r="U149" s="114">
        <v>0</v>
      </c>
      <c r="V149" s="114">
        <v>0</v>
      </c>
      <c r="W149" s="114">
        <v>0</v>
      </c>
      <c r="X149" s="114">
        <v>0</v>
      </c>
      <c r="Y149" s="114">
        <v>0</v>
      </c>
      <c r="Z149" s="114">
        <v>0</v>
      </c>
      <c r="AA149" s="114">
        <v>0</v>
      </c>
      <c r="AB149" s="114">
        <v>0</v>
      </c>
      <c r="AC149" s="114">
        <v>0</v>
      </c>
      <c r="AD149" s="114">
        <v>0</v>
      </c>
      <c r="AE149" s="114">
        <v>0</v>
      </c>
      <c r="AF149" s="114">
        <v>0</v>
      </c>
      <c r="AG149" s="114">
        <v>0</v>
      </c>
      <c r="AH149" s="114">
        <v>0</v>
      </c>
      <c r="AI149" s="114">
        <v>0</v>
      </c>
      <c r="AJ149" s="115">
        <f t="shared" si="2"/>
        <v>0</v>
      </c>
      <c r="AM149" s="122"/>
    </row>
    <row r="150" spans="1:39" ht="33" customHeight="1">
      <c r="A150" s="111">
        <v>340</v>
      </c>
      <c r="B150" s="112" t="s">
        <v>844</v>
      </c>
      <c r="C150" s="116" t="s">
        <v>14927</v>
      </c>
      <c r="D150" s="114">
        <v>0</v>
      </c>
      <c r="E150" s="114">
        <v>1200</v>
      </c>
      <c r="F150" s="114">
        <v>0</v>
      </c>
      <c r="G150" s="114">
        <v>147645.36999999997</v>
      </c>
      <c r="H150" s="114">
        <v>0</v>
      </c>
      <c r="I150" s="114">
        <v>7160.12</v>
      </c>
      <c r="J150" s="114">
        <v>1036465.2200000003</v>
      </c>
      <c r="K150" s="114">
        <v>8206.19</v>
      </c>
      <c r="L150" s="114">
        <v>0</v>
      </c>
      <c r="M150" s="114">
        <v>0</v>
      </c>
      <c r="N150" s="114">
        <v>37201.15</v>
      </c>
      <c r="O150" s="114">
        <v>0</v>
      </c>
      <c r="P150" s="114">
        <v>190075.09999999998</v>
      </c>
      <c r="Q150" s="114">
        <v>0</v>
      </c>
      <c r="R150" s="114">
        <v>0</v>
      </c>
      <c r="S150" s="114">
        <v>0</v>
      </c>
      <c r="T150" s="114">
        <v>56658</v>
      </c>
      <c r="U150" s="114">
        <v>0</v>
      </c>
      <c r="V150" s="114">
        <v>0</v>
      </c>
      <c r="W150" s="114">
        <v>0</v>
      </c>
      <c r="X150" s="114">
        <v>0</v>
      </c>
      <c r="Y150" s="114">
        <v>0</v>
      </c>
      <c r="Z150" s="114">
        <v>0</v>
      </c>
      <c r="AA150" s="114">
        <v>0</v>
      </c>
      <c r="AB150" s="114">
        <v>0</v>
      </c>
      <c r="AC150" s="114">
        <v>0</v>
      </c>
      <c r="AD150" s="114">
        <v>0</v>
      </c>
      <c r="AE150" s="114">
        <v>0</v>
      </c>
      <c r="AF150" s="114">
        <v>0</v>
      </c>
      <c r="AG150" s="114">
        <v>0</v>
      </c>
      <c r="AH150" s="114">
        <v>0</v>
      </c>
      <c r="AI150" s="114">
        <v>0</v>
      </c>
      <c r="AJ150" s="115">
        <f t="shared" si="2"/>
        <v>1484611.15</v>
      </c>
      <c r="AM150" s="122"/>
    </row>
    <row r="151" spans="1:39" ht="33" customHeight="1">
      <c r="A151" s="111">
        <v>341</v>
      </c>
      <c r="B151" s="112" t="s">
        <v>845</v>
      </c>
      <c r="C151" s="116" t="s">
        <v>14927</v>
      </c>
      <c r="D151" s="114">
        <v>0</v>
      </c>
      <c r="E151" s="114">
        <v>0</v>
      </c>
      <c r="F151" s="114">
        <v>0</v>
      </c>
      <c r="G151" s="114">
        <v>0</v>
      </c>
      <c r="H151" s="114">
        <v>0</v>
      </c>
      <c r="I151" s="114">
        <v>0</v>
      </c>
      <c r="J151" s="114">
        <v>0</v>
      </c>
      <c r="K151" s="114">
        <v>0</v>
      </c>
      <c r="L151" s="114">
        <v>0</v>
      </c>
      <c r="M151" s="114">
        <v>0</v>
      </c>
      <c r="N151" s="114">
        <v>0</v>
      </c>
      <c r="O151" s="114">
        <v>0</v>
      </c>
      <c r="P151" s="114">
        <v>0</v>
      </c>
      <c r="Q151" s="114">
        <v>0</v>
      </c>
      <c r="R151" s="114">
        <v>0</v>
      </c>
      <c r="S151" s="114">
        <v>0</v>
      </c>
      <c r="T151" s="114">
        <v>0</v>
      </c>
      <c r="U151" s="114">
        <v>0</v>
      </c>
      <c r="V151" s="114">
        <v>0</v>
      </c>
      <c r="W151" s="114">
        <v>0</v>
      </c>
      <c r="X151" s="114">
        <v>0</v>
      </c>
      <c r="Y151" s="114">
        <v>0</v>
      </c>
      <c r="Z151" s="114">
        <v>0</v>
      </c>
      <c r="AA151" s="114">
        <v>0</v>
      </c>
      <c r="AB151" s="114">
        <v>0</v>
      </c>
      <c r="AC151" s="114">
        <v>0</v>
      </c>
      <c r="AD151" s="114">
        <v>0</v>
      </c>
      <c r="AE151" s="114">
        <v>0</v>
      </c>
      <c r="AF151" s="114">
        <v>0</v>
      </c>
      <c r="AG151" s="114">
        <v>0</v>
      </c>
      <c r="AH151" s="114">
        <v>0</v>
      </c>
      <c r="AI151" s="114">
        <v>0</v>
      </c>
      <c r="AJ151" s="115">
        <f t="shared" si="2"/>
        <v>0</v>
      </c>
      <c r="AM151" s="122"/>
    </row>
    <row r="152" spans="1:39" ht="33" customHeight="1">
      <c r="A152" s="111">
        <v>342</v>
      </c>
      <c r="B152" s="112" t="s">
        <v>846</v>
      </c>
      <c r="C152" s="116" t="s">
        <v>14927</v>
      </c>
      <c r="D152" s="114">
        <v>28164.6</v>
      </c>
      <c r="E152" s="114">
        <v>0</v>
      </c>
      <c r="F152" s="114">
        <v>0</v>
      </c>
      <c r="G152" s="114">
        <v>219936.75</v>
      </c>
      <c r="H152" s="114">
        <v>0</v>
      </c>
      <c r="I152" s="114">
        <v>0</v>
      </c>
      <c r="J152" s="114">
        <v>10172036.829999998</v>
      </c>
      <c r="K152" s="114">
        <v>0</v>
      </c>
      <c r="L152" s="114">
        <v>0</v>
      </c>
      <c r="M152" s="114">
        <v>0</v>
      </c>
      <c r="N152" s="114">
        <v>0</v>
      </c>
      <c r="O152" s="114">
        <v>0</v>
      </c>
      <c r="P152" s="114">
        <v>0</v>
      </c>
      <c r="Q152" s="114">
        <v>0</v>
      </c>
      <c r="R152" s="114">
        <v>0</v>
      </c>
      <c r="S152" s="114">
        <v>0</v>
      </c>
      <c r="T152" s="114">
        <v>0</v>
      </c>
      <c r="U152" s="114">
        <v>0</v>
      </c>
      <c r="V152" s="114">
        <v>0</v>
      </c>
      <c r="W152" s="114">
        <v>0</v>
      </c>
      <c r="X152" s="114">
        <v>0</v>
      </c>
      <c r="Y152" s="114">
        <v>0</v>
      </c>
      <c r="Z152" s="114">
        <v>0</v>
      </c>
      <c r="AA152" s="114">
        <v>0</v>
      </c>
      <c r="AB152" s="114">
        <v>0</v>
      </c>
      <c r="AC152" s="114">
        <v>0</v>
      </c>
      <c r="AD152" s="114">
        <v>0</v>
      </c>
      <c r="AE152" s="114">
        <v>0</v>
      </c>
      <c r="AF152" s="114">
        <v>0</v>
      </c>
      <c r="AG152" s="114">
        <v>0</v>
      </c>
      <c r="AH152" s="114">
        <v>0</v>
      </c>
      <c r="AI152" s="114">
        <v>0</v>
      </c>
      <c r="AJ152" s="115">
        <f t="shared" si="2"/>
        <v>10420138.179999998</v>
      </c>
      <c r="AM152" s="122"/>
    </row>
    <row r="153" spans="1:39" ht="33" customHeight="1">
      <c r="A153" s="111">
        <v>343</v>
      </c>
      <c r="B153" s="112" t="s">
        <v>847</v>
      </c>
      <c r="C153" s="116" t="s">
        <v>14927</v>
      </c>
      <c r="D153" s="114">
        <v>0</v>
      </c>
      <c r="E153" s="114">
        <v>0</v>
      </c>
      <c r="F153" s="114">
        <v>150</v>
      </c>
      <c r="G153" s="114">
        <v>0</v>
      </c>
      <c r="H153" s="114">
        <v>0</v>
      </c>
      <c r="I153" s="114">
        <v>0</v>
      </c>
      <c r="J153" s="114">
        <v>0</v>
      </c>
      <c r="K153" s="114">
        <v>0</v>
      </c>
      <c r="L153" s="114">
        <v>0</v>
      </c>
      <c r="M153" s="114">
        <v>0</v>
      </c>
      <c r="N153" s="114">
        <v>0</v>
      </c>
      <c r="O153" s="114">
        <v>0</v>
      </c>
      <c r="P153" s="114">
        <v>0</v>
      </c>
      <c r="Q153" s="114">
        <v>0</v>
      </c>
      <c r="R153" s="114">
        <v>0</v>
      </c>
      <c r="S153" s="114">
        <v>0</v>
      </c>
      <c r="T153" s="114">
        <v>0</v>
      </c>
      <c r="U153" s="114">
        <v>0</v>
      </c>
      <c r="V153" s="114">
        <v>0</v>
      </c>
      <c r="W153" s="114">
        <v>0</v>
      </c>
      <c r="X153" s="114">
        <v>0</v>
      </c>
      <c r="Y153" s="114">
        <v>0</v>
      </c>
      <c r="Z153" s="114">
        <v>0</v>
      </c>
      <c r="AA153" s="114">
        <v>0</v>
      </c>
      <c r="AB153" s="114">
        <v>0</v>
      </c>
      <c r="AC153" s="114">
        <v>0</v>
      </c>
      <c r="AD153" s="114">
        <v>0</v>
      </c>
      <c r="AE153" s="114">
        <v>0</v>
      </c>
      <c r="AF153" s="114">
        <v>0</v>
      </c>
      <c r="AG153" s="114">
        <v>0</v>
      </c>
      <c r="AH153" s="114">
        <v>0</v>
      </c>
      <c r="AI153" s="114">
        <v>0</v>
      </c>
      <c r="AJ153" s="115">
        <f t="shared" si="2"/>
        <v>150</v>
      </c>
      <c r="AM153" s="122"/>
    </row>
    <row r="154" spans="1:39" ht="33" customHeight="1">
      <c r="A154" s="111">
        <v>344</v>
      </c>
      <c r="B154" s="112" t="s">
        <v>848</v>
      </c>
      <c r="C154" s="116" t="s">
        <v>14927</v>
      </c>
      <c r="D154" s="114">
        <v>0</v>
      </c>
      <c r="E154" s="114">
        <v>0</v>
      </c>
      <c r="F154" s="114">
        <v>0</v>
      </c>
      <c r="G154" s="114">
        <v>5106.6000000000004</v>
      </c>
      <c r="H154" s="114">
        <v>0</v>
      </c>
      <c r="I154" s="114">
        <v>0</v>
      </c>
      <c r="J154" s="114">
        <v>0</v>
      </c>
      <c r="K154" s="114">
        <v>0</v>
      </c>
      <c r="L154" s="114">
        <v>0</v>
      </c>
      <c r="M154" s="114">
        <v>0</v>
      </c>
      <c r="N154" s="114">
        <v>0</v>
      </c>
      <c r="O154" s="114">
        <v>0</v>
      </c>
      <c r="P154" s="114">
        <v>548983</v>
      </c>
      <c r="Q154" s="114">
        <v>0</v>
      </c>
      <c r="R154" s="114">
        <v>0</v>
      </c>
      <c r="S154" s="114">
        <v>0</v>
      </c>
      <c r="T154" s="114">
        <v>0</v>
      </c>
      <c r="U154" s="114">
        <v>0</v>
      </c>
      <c r="V154" s="114">
        <v>0</v>
      </c>
      <c r="W154" s="114">
        <v>0</v>
      </c>
      <c r="X154" s="114">
        <v>0</v>
      </c>
      <c r="Y154" s="114">
        <v>0</v>
      </c>
      <c r="Z154" s="114">
        <v>0</v>
      </c>
      <c r="AA154" s="114">
        <v>0</v>
      </c>
      <c r="AB154" s="114">
        <v>0</v>
      </c>
      <c r="AC154" s="114">
        <v>0</v>
      </c>
      <c r="AD154" s="114">
        <v>0</v>
      </c>
      <c r="AE154" s="114">
        <v>0</v>
      </c>
      <c r="AF154" s="114">
        <v>0</v>
      </c>
      <c r="AG154" s="114">
        <v>0</v>
      </c>
      <c r="AH154" s="114">
        <v>0</v>
      </c>
      <c r="AI154" s="114">
        <v>0</v>
      </c>
      <c r="AJ154" s="115">
        <f t="shared" si="2"/>
        <v>554089.6</v>
      </c>
      <c r="AM154" s="122"/>
    </row>
    <row r="155" spans="1:39" ht="33" customHeight="1">
      <c r="A155" s="111">
        <v>345</v>
      </c>
      <c r="B155" s="112" t="s">
        <v>849</v>
      </c>
      <c r="C155" s="116" t="s">
        <v>14927</v>
      </c>
      <c r="D155" s="114">
        <v>0</v>
      </c>
      <c r="E155" s="114">
        <v>0</v>
      </c>
      <c r="F155" s="114">
        <v>0</v>
      </c>
      <c r="G155" s="114">
        <v>0</v>
      </c>
      <c r="H155" s="114">
        <v>0</v>
      </c>
      <c r="I155" s="114">
        <v>0</v>
      </c>
      <c r="J155" s="114">
        <v>0</v>
      </c>
      <c r="K155" s="114">
        <v>0</v>
      </c>
      <c r="L155" s="114">
        <v>0</v>
      </c>
      <c r="M155" s="114">
        <v>0</v>
      </c>
      <c r="N155" s="114">
        <v>0</v>
      </c>
      <c r="O155" s="114">
        <v>0</v>
      </c>
      <c r="P155" s="114">
        <v>0</v>
      </c>
      <c r="Q155" s="114">
        <v>0</v>
      </c>
      <c r="R155" s="114">
        <v>0</v>
      </c>
      <c r="S155" s="114">
        <v>0</v>
      </c>
      <c r="T155" s="114">
        <v>0</v>
      </c>
      <c r="U155" s="114">
        <v>0</v>
      </c>
      <c r="V155" s="114">
        <v>0</v>
      </c>
      <c r="W155" s="114">
        <v>0</v>
      </c>
      <c r="X155" s="114">
        <v>0</v>
      </c>
      <c r="Y155" s="114">
        <v>0</v>
      </c>
      <c r="Z155" s="114">
        <v>0</v>
      </c>
      <c r="AA155" s="114">
        <v>0</v>
      </c>
      <c r="AB155" s="114">
        <v>0</v>
      </c>
      <c r="AC155" s="114">
        <v>0</v>
      </c>
      <c r="AD155" s="114">
        <v>0</v>
      </c>
      <c r="AE155" s="114">
        <v>0</v>
      </c>
      <c r="AF155" s="114">
        <v>0</v>
      </c>
      <c r="AG155" s="114">
        <v>0</v>
      </c>
      <c r="AH155" s="114">
        <v>0</v>
      </c>
      <c r="AI155" s="114">
        <v>0</v>
      </c>
      <c r="AJ155" s="115">
        <f t="shared" si="2"/>
        <v>0</v>
      </c>
      <c r="AM155" s="122"/>
    </row>
    <row r="156" spans="1:39" ht="33" customHeight="1">
      <c r="A156" s="111">
        <v>346</v>
      </c>
      <c r="B156" s="112" t="s">
        <v>850</v>
      </c>
      <c r="C156" s="116" t="s">
        <v>14927</v>
      </c>
      <c r="D156" s="114">
        <v>0</v>
      </c>
      <c r="E156" s="114">
        <v>0</v>
      </c>
      <c r="F156" s="114">
        <v>0</v>
      </c>
      <c r="G156" s="114">
        <v>18687.3</v>
      </c>
      <c r="H156" s="114">
        <v>0</v>
      </c>
      <c r="I156" s="114">
        <v>0</v>
      </c>
      <c r="J156" s="114">
        <v>0</v>
      </c>
      <c r="K156" s="114">
        <v>270</v>
      </c>
      <c r="L156" s="114">
        <v>0</v>
      </c>
      <c r="M156" s="114">
        <v>0</v>
      </c>
      <c r="N156" s="114">
        <v>0</v>
      </c>
      <c r="O156" s="114">
        <v>0</v>
      </c>
      <c r="P156" s="114">
        <v>0</v>
      </c>
      <c r="Q156" s="114">
        <v>0</v>
      </c>
      <c r="R156" s="114">
        <v>0</v>
      </c>
      <c r="S156" s="114">
        <v>0</v>
      </c>
      <c r="T156" s="114">
        <v>0</v>
      </c>
      <c r="U156" s="114">
        <v>0</v>
      </c>
      <c r="V156" s="114">
        <v>0</v>
      </c>
      <c r="W156" s="114">
        <v>0</v>
      </c>
      <c r="X156" s="114">
        <v>0</v>
      </c>
      <c r="Y156" s="114">
        <v>0</v>
      </c>
      <c r="Z156" s="114">
        <v>0</v>
      </c>
      <c r="AA156" s="114">
        <v>0</v>
      </c>
      <c r="AB156" s="114">
        <v>0</v>
      </c>
      <c r="AC156" s="114">
        <v>0</v>
      </c>
      <c r="AD156" s="114">
        <v>0</v>
      </c>
      <c r="AE156" s="114">
        <v>0</v>
      </c>
      <c r="AF156" s="114">
        <v>0</v>
      </c>
      <c r="AG156" s="114">
        <v>0</v>
      </c>
      <c r="AH156" s="114">
        <v>0</v>
      </c>
      <c r="AI156" s="114">
        <v>0</v>
      </c>
      <c r="AJ156" s="115">
        <f t="shared" si="2"/>
        <v>18957.3</v>
      </c>
      <c r="AM156" s="122"/>
    </row>
    <row r="157" spans="1:39" ht="33" customHeight="1">
      <c r="A157" s="111">
        <v>347</v>
      </c>
      <c r="B157" s="112" t="s">
        <v>851</v>
      </c>
      <c r="C157" s="116" t="s">
        <v>14927</v>
      </c>
      <c r="D157" s="114">
        <v>0</v>
      </c>
      <c r="E157" s="114">
        <v>240</v>
      </c>
      <c r="F157" s="114">
        <v>0</v>
      </c>
      <c r="G157" s="114">
        <v>0</v>
      </c>
      <c r="H157" s="114">
        <v>0</v>
      </c>
      <c r="I157" s="114">
        <v>0</v>
      </c>
      <c r="J157" s="114">
        <v>0</v>
      </c>
      <c r="K157" s="114">
        <v>0</v>
      </c>
      <c r="L157" s="114">
        <v>0</v>
      </c>
      <c r="M157" s="114">
        <v>0</v>
      </c>
      <c r="N157" s="114">
        <v>0</v>
      </c>
      <c r="O157" s="114">
        <v>0</v>
      </c>
      <c r="P157" s="114">
        <v>0</v>
      </c>
      <c r="Q157" s="114">
        <v>0</v>
      </c>
      <c r="R157" s="114">
        <v>0</v>
      </c>
      <c r="S157" s="114">
        <v>0</v>
      </c>
      <c r="T157" s="114">
        <v>0</v>
      </c>
      <c r="U157" s="114">
        <v>0</v>
      </c>
      <c r="V157" s="114">
        <v>0</v>
      </c>
      <c r="W157" s="114">
        <v>0</v>
      </c>
      <c r="X157" s="114">
        <v>0</v>
      </c>
      <c r="Y157" s="114">
        <v>0</v>
      </c>
      <c r="Z157" s="114">
        <v>0</v>
      </c>
      <c r="AA157" s="114">
        <v>0</v>
      </c>
      <c r="AB157" s="114">
        <v>0</v>
      </c>
      <c r="AC157" s="114">
        <v>0</v>
      </c>
      <c r="AD157" s="114">
        <v>0</v>
      </c>
      <c r="AE157" s="114">
        <v>0</v>
      </c>
      <c r="AF157" s="114">
        <v>0</v>
      </c>
      <c r="AG157" s="114">
        <v>0</v>
      </c>
      <c r="AH157" s="114">
        <v>0</v>
      </c>
      <c r="AI157" s="114">
        <v>0</v>
      </c>
      <c r="AJ157" s="115">
        <f t="shared" si="2"/>
        <v>240</v>
      </c>
      <c r="AM157" s="122"/>
    </row>
    <row r="158" spans="1:39" ht="33" customHeight="1">
      <c r="A158" s="111">
        <v>348</v>
      </c>
      <c r="B158" s="112" t="s">
        <v>852</v>
      </c>
      <c r="C158" s="116" t="s">
        <v>14927</v>
      </c>
      <c r="D158" s="114">
        <v>0</v>
      </c>
      <c r="E158" s="114">
        <v>0</v>
      </c>
      <c r="F158" s="114">
        <v>0</v>
      </c>
      <c r="G158" s="114">
        <v>2312.2800000000002</v>
      </c>
      <c r="H158" s="114">
        <v>0</v>
      </c>
      <c r="I158" s="114">
        <v>0</v>
      </c>
      <c r="J158" s="114">
        <v>0</v>
      </c>
      <c r="K158" s="114">
        <v>0</v>
      </c>
      <c r="L158" s="114">
        <v>0</v>
      </c>
      <c r="M158" s="114">
        <v>0</v>
      </c>
      <c r="N158" s="114">
        <v>0</v>
      </c>
      <c r="O158" s="114">
        <v>0</v>
      </c>
      <c r="P158" s="114">
        <v>0</v>
      </c>
      <c r="Q158" s="114">
        <v>0</v>
      </c>
      <c r="R158" s="114">
        <v>0</v>
      </c>
      <c r="S158" s="114">
        <v>0</v>
      </c>
      <c r="T158" s="114">
        <v>0</v>
      </c>
      <c r="U158" s="114">
        <v>0</v>
      </c>
      <c r="V158" s="114">
        <v>0</v>
      </c>
      <c r="W158" s="114">
        <v>0</v>
      </c>
      <c r="X158" s="114">
        <v>0</v>
      </c>
      <c r="Y158" s="114">
        <v>0</v>
      </c>
      <c r="Z158" s="114">
        <v>0</v>
      </c>
      <c r="AA158" s="114">
        <v>0</v>
      </c>
      <c r="AB158" s="114">
        <v>0</v>
      </c>
      <c r="AC158" s="114">
        <v>0</v>
      </c>
      <c r="AD158" s="114">
        <v>0</v>
      </c>
      <c r="AE158" s="114">
        <v>0</v>
      </c>
      <c r="AF158" s="114">
        <v>0</v>
      </c>
      <c r="AG158" s="114">
        <v>0</v>
      </c>
      <c r="AH158" s="114">
        <v>0</v>
      </c>
      <c r="AI158" s="114">
        <v>0</v>
      </c>
      <c r="AJ158" s="115">
        <f t="shared" si="2"/>
        <v>2312.2800000000002</v>
      </c>
      <c r="AM158" s="122"/>
    </row>
    <row r="159" spans="1:39" ht="33" customHeight="1">
      <c r="A159" s="111">
        <v>349</v>
      </c>
      <c r="B159" s="112" t="s">
        <v>853</v>
      </c>
      <c r="C159" s="116" t="s">
        <v>14927</v>
      </c>
      <c r="D159" s="114">
        <v>0</v>
      </c>
      <c r="E159" s="114">
        <v>0</v>
      </c>
      <c r="F159" s="114">
        <v>0</v>
      </c>
      <c r="G159" s="114">
        <v>0</v>
      </c>
      <c r="H159" s="114">
        <v>0</v>
      </c>
      <c r="I159" s="114">
        <v>0</v>
      </c>
      <c r="J159" s="114">
        <v>0</v>
      </c>
      <c r="K159" s="114">
        <v>0</v>
      </c>
      <c r="L159" s="114">
        <v>0</v>
      </c>
      <c r="M159" s="114">
        <v>0</v>
      </c>
      <c r="N159" s="114">
        <v>0</v>
      </c>
      <c r="O159" s="114">
        <v>0</v>
      </c>
      <c r="P159" s="114">
        <v>0</v>
      </c>
      <c r="Q159" s="114">
        <v>0</v>
      </c>
      <c r="R159" s="114">
        <v>0</v>
      </c>
      <c r="S159" s="114">
        <v>0</v>
      </c>
      <c r="T159" s="114">
        <v>0</v>
      </c>
      <c r="U159" s="114">
        <v>0</v>
      </c>
      <c r="V159" s="114">
        <v>0</v>
      </c>
      <c r="W159" s="114">
        <v>0</v>
      </c>
      <c r="X159" s="114">
        <v>0</v>
      </c>
      <c r="Y159" s="114">
        <v>0</v>
      </c>
      <c r="Z159" s="114">
        <v>0</v>
      </c>
      <c r="AA159" s="114">
        <v>0</v>
      </c>
      <c r="AB159" s="114">
        <v>0</v>
      </c>
      <c r="AC159" s="114">
        <v>0</v>
      </c>
      <c r="AD159" s="114">
        <v>0</v>
      </c>
      <c r="AE159" s="114">
        <v>0</v>
      </c>
      <c r="AF159" s="114">
        <v>0</v>
      </c>
      <c r="AG159" s="114">
        <v>0</v>
      </c>
      <c r="AH159" s="114">
        <v>0</v>
      </c>
      <c r="AI159" s="114">
        <v>0</v>
      </c>
      <c r="AJ159" s="115">
        <f t="shared" si="2"/>
        <v>0</v>
      </c>
      <c r="AM159" s="122"/>
    </row>
    <row r="160" spans="1:39" ht="33" customHeight="1">
      <c r="A160" s="111">
        <v>371</v>
      </c>
      <c r="B160" s="112" t="s">
        <v>854</v>
      </c>
      <c r="C160" s="116" t="s">
        <v>14927</v>
      </c>
      <c r="D160" s="114">
        <v>0</v>
      </c>
      <c r="E160" s="114">
        <v>0</v>
      </c>
      <c r="F160" s="114">
        <v>0</v>
      </c>
      <c r="G160" s="114">
        <v>0</v>
      </c>
      <c r="H160" s="114">
        <v>0</v>
      </c>
      <c r="I160" s="114">
        <v>0</v>
      </c>
      <c r="J160" s="114">
        <v>0</v>
      </c>
      <c r="K160" s="114">
        <v>0</v>
      </c>
      <c r="L160" s="114">
        <v>0</v>
      </c>
      <c r="M160" s="114">
        <v>0</v>
      </c>
      <c r="N160" s="114">
        <v>0</v>
      </c>
      <c r="O160" s="114">
        <v>0</v>
      </c>
      <c r="P160" s="114">
        <v>0</v>
      </c>
      <c r="Q160" s="114">
        <v>0</v>
      </c>
      <c r="R160" s="114">
        <v>0</v>
      </c>
      <c r="S160" s="114">
        <v>0</v>
      </c>
      <c r="T160" s="114">
        <v>0</v>
      </c>
      <c r="U160" s="114">
        <v>0</v>
      </c>
      <c r="V160" s="114">
        <v>0</v>
      </c>
      <c r="W160" s="114">
        <v>0</v>
      </c>
      <c r="X160" s="114">
        <v>0</v>
      </c>
      <c r="Y160" s="114">
        <v>0</v>
      </c>
      <c r="Z160" s="114">
        <v>0</v>
      </c>
      <c r="AA160" s="114">
        <v>0</v>
      </c>
      <c r="AB160" s="114">
        <v>0</v>
      </c>
      <c r="AC160" s="114">
        <v>0</v>
      </c>
      <c r="AD160" s="114">
        <v>0</v>
      </c>
      <c r="AE160" s="114">
        <v>0</v>
      </c>
      <c r="AF160" s="114">
        <v>0</v>
      </c>
      <c r="AG160" s="114">
        <v>0</v>
      </c>
      <c r="AH160" s="114">
        <v>0</v>
      </c>
      <c r="AI160" s="114">
        <v>0</v>
      </c>
      <c r="AJ160" s="115">
        <f t="shared" si="2"/>
        <v>0</v>
      </c>
      <c r="AM160" s="122"/>
    </row>
    <row r="161" spans="1:39" ht="33" customHeight="1">
      <c r="A161" s="111">
        <v>372</v>
      </c>
      <c r="B161" s="112" t="s">
        <v>1377</v>
      </c>
      <c r="C161" s="116" t="s">
        <v>14927</v>
      </c>
      <c r="D161" s="114">
        <v>227878.78999999998</v>
      </c>
      <c r="E161" s="114">
        <v>0</v>
      </c>
      <c r="F161" s="114">
        <v>0</v>
      </c>
      <c r="G161" s="114">
        <v>651.1</v>
      </c>
      <c r="H161" s="114">
        <v>0</v>
      </c>
      <c r="I161" s="114">
        <v>0</v>
      </c>
      <c r="J161" s="114">
        <v>0</v>
      </c>
      <c r="K161" s="114">
        <v>0</v>
      </c>
      <c r="L161" s="114">
        <v>0</v>
      </c>
      <c r="M161" s="114">
        <v>0</v>
      </c>
      <c r="N161" s="114">
        <v>0</v>
      </c>
      <c r="O161" s="114">
        <v>0</v>
      </c>
      <c r="P161" s="114">
        <v>0</v>
      </c>
      <c r="Q161" s="114">
        <v>0</v>
      </c>
      <c r="R161" s="114">
        <v>0</v>
      </c>
      <c r="S161" s="114">
        <v>0</v>
      </c>
      <c r="T161" s="114">
        <v>1288039.6100000001</v>
      </c>
      <c r="U161" s="114">
        <v>0</v>
      </c>
      <c r="V161" s="114">
        <v>0</v>
      </c>
      <c r="W161" s="114">
        <v>0</v>
      </c>
      <c r="X161" s="114">
        <v>0</v>
      </c>
      <c r="Y161" s="114">
        <v>0</v>
      </c>
      <c r="Z161" s="114">
        <v>0</v>
      </c>
      <c r="AA161" s="114">
        <v>0</v>
      </c>
      <c r="AB161" s="114">
        <v>0</v>
      </c>
      <c r="AC161" s="114">
        <v>0</v>
      </c>
      <c r="AD161" s="114">
        <v>0</v>
      </c>
      <c r="AE161" s="114">
        <v>0</v>
      </c>
      <c r="AF161" s="114">
        <v>0</v>
      </c>
      <c r="AG161" s="114">
        <v>0</v>
      </c>
      <c r="AH161" s="114">
        <v>0</v>
      </c>
      <c r="AI161" s="114">
        <v>0</v>
      </c>
      <c r="AJ161" s="115">
        <f t="shared" si="2"/>
        <v>1516569.5</v>
      </c>
      <c r="AM161" s="122"/>
    </row>
    <row r="162" spans="1:39" ht="33" customHeight="1">
      <c r="A162" s="111">
        <v>373</v>
      </c>
      <c r="B162" s="112" t="s">
        <v>1378</v>
      </c>
      <c r="C162" s="116" t="s">
        <v>14927</v>
      </c>
      <c r="D162" s="114">
        <v>0</v>
      </c>
      <c r="E162" s="114">
        <v>0</v>
      </c>
      <c r="F162" s="114">
        <v>0</v>
      </c>
      <c r="G162" s="114">
        <v>17112.400000000001</v>
      </c>
      <c r="H162" s="114">
        <v>0</v>
      </c>
      <c r="I162" s="114">
        <v>0</v>
      </c>
      <c r="J162" s="114">
        <v>0</v>
      </c>
      <c r="K162" s="114">
        <v>0</v>
      </c>
      <c r="L162" s="114">
        <v>0</v>
      </c>
      <c r="M162" s="114">
        <v>0</v>
      </c>
      <c r="N162" s="114">
        <v>0</v>
      </c>
      <c r="O162" s="114">
        <v>0</v>
      </c>
      <c r="P162" s="114">
        <v>0</v>
      </c>
      <c r="Q162" s="114">
        <v>0</v>
      </c>
      <c r="R162" s="114">
        <v>0</v>
      </c>
      <c r="S162" s="114">
        <v>0</v>
      </c>
      <c r="T162" s="114">
        <v>0</v>
      </c>
      <c r="U162" s="114">
        <v>0</v>
      </c>
      <c r="V162" s="114">
        <v>0</v>
      </c>
      <c r="W162" s="114">
        <v>0</v>
      </c>
      <c r="X162" s="114">
        <v>0</v>
      </c>
      <c r="Y162" s="114">
        <v>0</v>
      </c>
      <c r="Z162" s="114">
        <v>0</v>
      </c>
      <c r="AA162" s="114">
        <v>0</v>
      </c>
      <c r="AB162" s="114">
        <v>0</v>
      </c>
      <c r="AC162" s="114">
        <v>0</v>
      </c>
      <c r="AD162" s="114">
        <v>0</v>
      </c>
      <c r="AE162" s="114">
        <v>0</v>
      </c>
      <c r="AF162" s="114">
        <v>0</v>
      </c>
      <c r="AG162" s="114">
        <v>0</v>
      </c>
      <c r="AH162" s="114">
        <v>0</v>
      </c>
      <c r="AI162" s="114">
        <v>0</v>
      </c>
      <c r="AJ162" s="115">
        <f t="shared" si="2"/>
        <v>17112.400000000001</v>
      </c>
      <c r="AM162" s="122"/>
    </row>
    <row r="163" spans="1:39" ht="33" customHeight="1">
      <c r="A163" s="111">
        <v>374</v>
      </c>
      <c r="B163" s="112" t="s">
        <v>1379</v>
      </c>
      <c r="C163" s="116" t="s">
        <v>14927</v>
      </c>
      <c r="D163" s="114">
        <v>0</v>
      </c>
      <c r="E163" s="114">
        <v>0</v>
      </c>
      <c r="F163" s="114">
        <v>0</v>
      </c>
      <c r="G163" s="114">
        <v>0</v>
      </c>
      <c r="H163" s="114">
        <v>0</v>
      </c>
      <c r="I163" s="114">
        <v>0</v>
      </c>
      <c r="J163" s="114">
        <v>0</v>
      </c>
      <c r="K163" s="114">
        <v>0</v>
      </c>
      <c r="L163" s="114">
        <v>0</v>
      </c>
      <c r="M163" s="114">
        <v>0</v>
      </c>
      <c r="N163" s="114">
        <v>0</v>
      </c>
      <c r="O163" s="114">
        <v>0</v>
      </c>
      <c r="P163" s="114">
        <v>0</v>
      </c>
      <c r="Q163" s="114">
        <v>0</v>
      </c>
      <c r="R163" s="114">
        <v>0</v>
      </c>
      <c r="S163" s="114">
        <v>0</v>
      </c>
      <c r="T163" s="114">
        <v>0</v>
      </c>
      <c r="U163" s="114">
        <v>0</v>
      </c>
      <c r="V163" s="114">
        <v>0</v>
      </c>
      <c r="W163" s="114">
        <v>0</v>
      </c>
      <c r="X163" s="114">
        <v>0</v>
      </c>
      <c r="Y163" s="114">
        <v>0</v>
      </c>
      <c r="Z163" s="114">
        <v>0</v>
      </c>
      <c r="AA163" s="114">
        <v>0</v>
      </c>
      <c r="AB163" s="114">
        <v>0</v>
      </c>
      <c r="AC163" s="114">
        <v>0</v>
      </c>
      <c r="AD163" s="114">
        <v>0</v>
      </c>
      <c r="AE163" s="114">
        <v>0</v>
      </c>
      <c r="AF163" s="114">
        <v>0</v>
      </c>
      <c r="AG163" s="114">
        <v>0</v>
      </c>
      <c r="AH163" s="114">
        <v>0</v>
      </c>
      <c r="AI163" s="114">
        <v>0</v>
      </c>
      <c r="AJ163" s="115">
        <f t="shared" si="2"/>
        <v>0</v>
      </c>
      <c r="AM163" s="122"/>
    </row>
    <row r="164" spans="1:39" ht="33" customHeight="1">
      <c r="A164" s="111">
        <v>375</v>
      </c>
      <c r="B164" s="112" t="s">
        <v>1380</v>
      </c>
      <c r="C164" s="116" t="s">
        <v>14927</v>
      </c>
      <c r="D164" s="114">
        <v>0</v>
      </c>
      <c r="E164" s="114">
        <v>0</v>
      </c>
      <c r="F164" s="114">
        <v>0</v>
      </c>
      <c r="G164" s="114">
        <v>0</v>
      </c>
      <c r="H164" s="114">
        <v>0</v>
      </c>
      <c r="I164" s="114">
        <v>0</v>
      </c>
      <c r="J164" s="114">
        <v>0</v>
      </c>
      <c r="K164" s="114">
        <v>0</v>
      </c>
      <c r="L164" s="114">
        <v>0</v>
      </c>
      <c r="M164" s="114">
        <v>0</v>
      </c>
      <c r="N164" s="114">
        <v>0</v>
      </c>
      <c r="O164" s="114">
        <v>0</v>
      </c>
      <c r="P164" s="114">
        <v>0</v>
      </c>
      <c r="Q164" s="114">
        <v>0</v>
      </c>
      <c r="R164" s="114">
        <v>0</v>
      </c>
      <c r="S164" s="114">
        <v>0</v>
      </c>
      <c r="T164" s="114">
        <v>0</v>
      </c>
      <c r="U164" s="114">
        <v>0</v>
      </c>
      <c r="V164" s="114">
        <v>0</v>
      </c>
      <c r="W164" s="114">
        <v>0</v>
      </c>
      <c r="X164" s="114">
        <v>0</v>
      </c>
      <c r="Y164" s="114">
        <v>0</v>
      </c>
      <c r="Z164" s="114">
        <v>0</v>
      </c>
      <c r="AA164" s="114">
        <v>0</v>
      </c>
      <c r="AB164" s="114">
        <v>0</v>
      </c>
      <c r="AC164" s="114">
        <v>0</v>
      </c>
      <c r="AD164" s="114">
        <v>0</v>
      </c>
      <c r="AE164" s="114">
        <v>0</v>
      </c>
      <c r="AF164" s="114">
        <v>0</v>
      </c>
      <c r="AG164" s="114">
        <v>0</v>
      </c>
      <c r="AH164" s="114">
        <v>0</v>
      </c>
      <c r="AI164" s="114">
        <v>0</v>
      </c>
      <c r="AJ164" s="115">
        <f t="shared" si="2"/>
        <v>0</v>
      </c>
      <c r="AM164" s="122"/>
    </row>
    <row r="165" spans="1:39" ht="33" customHeight="1">
      <c r="A165" s="111">
        <v>376</v>
      </c>
      <c r="B165" s="112" t="s">
        <v>1381</v>
      </c>
      <c r="C165" s="116" t="s">
        <v>14927</v>
      </c>
      <c r="D165" s="114">
        <v>0</v>
      </c>
      <c r="E165" s="114">
        <v>0</v>
      </c>
      <c r="F165" s="114">
        <v>0</v>
      </c>
      <c r="G165" s="114">
        <v>0</v>
      </c>
      <c r="H165" s="114">
        <v>0</v>
      </c>
      <c r="I165" s="114">
        <v>0</v>
      </c>
      <c r="J165" s="114">
        <v>0</v>
      </c>
      <c r="K165" s="114">
        <v>1059.24</v>
      </c>
      <c r="L165" s="114">
        <v>0</v>
      </c>
      <c r="M165" s="114">
        <v>0</v>
      </c>
      <c r="N165" s="114">
        <v>0</v>
      </c>
      <c r="O165" s="114">
        <v>0</v>
      </c>
      <c r="P165" s="114">
        <v>0</v>
      </c>
      <c r="Q165" s="114">
        <v>0</v>
      </c>
      <c r="R165" s="114">
        <v>0</v>
      </c>
      <c r="S165" s="114">
        <v>0</v>
      </c>
      <c r="T165" s="114">
        <v>0</v>
      </c>
      <c r="U165" s="114">
        <v>0</v>
      </c>
      <c r="V165" s="114">
        <v>0</v>
      </c>
      <c r="W165" s="114">
        <v>0</v>
      </c>
      <c r="X165" s="114">
        <v>0</v>
      </c>
      <c r="Y165" s="114">
        <v>0</v>
      </c>
      <c r="Z165" s="114">
        <v>0</v>
      </c>
      <c r="AA165" s="114">
        <v>0</v>
      </c>
      <c r="AB165" s="114">
        <v>0</v>
      </c>
      <c r="AC165" s="114">
        <v>0</v>
      </c>
      <c r="AD165" s="114">
        <v>0</v>
      </c>
      <c r="AE165" s="114">
        <v>0</v>
      </c>
      <c r="AF165" s="114">
        <v>0</v>
      </c>
      <c r="AG165" s="114">
        <v>0</v>
      </c>
      <c r="AH165" s="114">
        <v>0</v>
      </c>
      <c r="AI165" s="114">
        <v>0</v>
      </c>
      <c r="AJ165" s="115">
        <f t="shared" si="2"/>
        <v>1059.24</v>
      </c>
      <c r="AM165" s="122"/>
    </row>
    <row r="166" spans="1:39" ht="33" customHeight="1">
      <c r="A166" s="111">
        <v>377</v>
      </c>
      <c r="B166" s="112" t="s">
        <v>1382</v>
      </c>
      <c r="C166" s="116" t="s">
        <v>14927</v>
      </c>
      <c r="D166" s="114">
        <v>0</v>
      </c>
      <c r="E166" s="114">
        <v>0</v>
      </c>
      <c r="F166" s="114">
        <v>0</v>
      </c>
      <c r="G166" s="114">
        <v>0</v>
      </c>
      <c r="H166" s="114">
        <v>0</v>
      </c>
      <c r="I166" s="114">
        <v>0</v>
      </c>
      <c r="J166" s="114">
        <v>0</v>
      </c>
      <c r="K166" s="114">
        <v>0</v>
      </c>
      <c r="L166" s="114">
        <v>0</v>
      </c>
      <c r="M166" s="114">
        <v>0</v>
      </c>
      <c r="N166" s="114">
        <v>0</v>
      </c>
      <c r="O166" s="114">
        <v>0</v>
      </c>
      <c r="P166" s="114">
        <v>0</v>
      </c>
      <c r="Q166" s="114">
        <v>0</v>
      </c>
      <c r="R166" s="114">
        <v>0</v>
      </c>
      <c r="S166" s="114">
        <v>0</v>
      </c>
      <c r="T166" s="114">
        <v>0</v>
      </c>
      <c r="U166" s="114">
        <v>0</v>
      </c>
      <c r="V166" s="114">
        <v>0</v>
      </c>
      <c r="W166" s="114">
        <v>0</v>
      </c>
      <c r="X166" s="114">
        <v>0</v>
      </c>
      <c r="Y166" s="114">
        <v>0</v>
      </c>
      <c r="Z166" s="114">
        <v>0</v>
      </c>
      <c r="AA166" s="114">
        <v>0</v>
      </c>
      <c r="AB166" s="114">
        <v>0</v>
      </c>
      <c r="AC166" s="114">
        <v>0</v>
      </c>
      <c r="AD166" s="114">
        <v>0</v>
      </c>
      <c r="AE166" s="114">
        <v>0</v>
      </c>
      <c r="AF166" s="114">
        <v>0</v>
      </c>
      <c r="AG166" s="114">
        <v>0</v>
      </c>
      <c r="AH166" s="114">
        <v>0</v>
      </c>
      <c r="AI166" s="114">
        <v>0</v>
      </c>
      <c r="AJ166" s="115">
        <f t="shared" si="2"/>
        <v>0</v>
      </c>
      <c r="AM166" s="122"/>
    </row>
    <row r="167" spans="1:39" ht="33" customHeight="1">
      <c r="A167" s="111">
        <v>378</v>
      </c>
      <c r="B167" s="112" t="s">
        <v>1383</v>
      </c>
      <c r="C167" s="116" t="s">
        <v>14927</v>
      </c>
      <c r="D167" s="114">
        <v>25331265.689999998</v>
      </c>
      <c r="E167" s="114">
        <v>0</v>
      </c>
      <c r="F167" s="114">
        <v>0</v>
      </c>
      <c r="G167" s="114">
        <v>8402.75</v>
      </c>
      <c r="H167" s="114">
        <v>0</v>
      </c>
      <c r="I167" s="114">
        <v>0</v>
      </c>
      <c r="J167" s="114">
        <v>0</v>
      </c>
      <c r="K167" s="114">
        <v>0</v>
      </c>
      <c r="L167" s="114">
        <v>0</v>
      </c>
      <c r="M167" s="114">
        <v>0</v>
      </c>
      <c r="N167" s="114">
        <v>0</v>
      </c>
      <c r="O167" s="114">
        <v>0</v>
      </c>
      <c r="P167" s="114">
        <v>0</v>
      </c>
      <c r="Q167" s="114">
        <v>0</v>
      </c>
      <c r="R167" s="114">
        <v>0</v>
      </c>
      <c r="S167" s="114">
        <v>0</v>
      </c>
      <c r="T167" s="114">
        <v>75</v>
      </c>
      <c r="U167" s="114">
        <v>0</v>
      </c>
      <c r="V167" s="114">
        <v>0</v>
      </c>
      <c r="W167" s="114">
        <v>0</v>
      </c>
      <c r="X167" s="114">
        <v>0</v>
      </c>
      <c r="Y167" s="114">
        <v>0</v>
      </c>
      <c r="Z167" s="114">
        <v>0</v>
      </c>
      <c r="AA167" s="114">
        <v>0</v>
      </c>
      <c r="AB167" s="114">
        <v>0</v>
      </c>
      <c r="AC167" s="114">
        <v>0</v>
      </c>
      <c r="AD167" s="114">
        <v>0</v>
      </c>
      <c r="AE167" s="114">
        <v>0</v>
      </c>
      <c r="AF167" s="114">
        <v>0</v>
      </c>
      <c r="AG167" s="114">
        <v>0</v>
      </c>
      <c r="AH167" s="114">
        <v>0</v>
      </c>
      <c r="AI167" s="114">
        <v>0</v>
      </c>
      <c r="AJ167" s="115">
        <f t="shared" si="2"/>
        <v>25339743.439999998</v>
      </c>
      <c r="AM167" s="122"/>
    </row>
    <row r="168" spans="1:39" ht="33" customHeight="1">
      <c r="A168" s="111">
        <v>411</v>
      </c>
      <c r="B168" s="112" t="s">
        <v>855</v>
      </c>
      <c r="C168" s="116" t="s">
        <v>14927</v>
      </c>
      <c r="D168" s="114">
        <v>0</v>
      </c>
      <c r="E168" s="114">
        <v>0</v>
      </c>
      <c r="F168" s="114">
        <v>0</v>
      </c>
      <c r="G168" s="114">
        <v>0</v>
      </c>
      <c r="H168" s="114">
        <v>0</v>
      </c>
      <c r="I168" s="114">
        <v>0</v>
      </c>
      <c r="J168" s="114">
        <v>0</v>
      </c>
      <c r="K168" s="114">
        <v>0</v>
      </c>
      <c r="L168" s="114">
        <v>0</v>
      </c>
      <c r="M168" s="114">
        <v>0</v>
      </c>
      <c r="N168" s="114">
        <v>0</v>
      </c>
      <c r="O168" s="114">
        <v>0</v>
      </c>
      <c r="P168" s="114">
        <v>0</v>
      </c>
      <c r="Q168" s="114">
        <v>0</v>
      </c>
      <c r="R168" s="114">
        <v>0</v>
      </c>
      <c r="S168" s="114">
        <v>0</v>
      </c>
      <c r="T168" s="114">
        <v>0</v>
      </c>
      <c r="U168" s="114">
        <v>0</v>
      </c>
      <c r="V168" s="114">
        <v>0</v>
      </c>
      <c r="W168" s="114">
        <v>0</v>
      </c>
      <c r="X168" s="114">
        <v>0</v>
      </c>
      <c r="Y168" s="114">
        <v>0</v>
      </c>
      <c r="Z168" s="114">
        <v>0</v>
      </c>
      <c r="AA168" s="114">
        <v>0</v>
      </c>
      <c r="AB168" s="114">
        <v>0</v>
      </c>
      <c r="AC168" s="114">
        <v>0</v>
      </c>
      <c r="AD168" s="114">
        <v>0</v>
      </c>
      <c r="AE168" s="114">
        <v>0</v>
      </c>
      <c r="AF168" s="114">
        <v>0</v>
      </c>
      <c r="AG168" s="114">
        <v>0</v>
      </c>
      <c r="AH168" s="114">
        <v>0</v>
      </c>
      <c r="AI168" s="114">
        <v>0</v>
      </c>
      <c r="AJ168" s="115">
        <f t="shared" si="2"/>
        <v>0</v>
      </c>
      <c r="AM168" s="122"/>
    </row>
    <row r="169" spans="1:39" ht="33" customHeight="1">
      <c r="A169" s="111">
        <v>417</v>
      </c>
      <c r="B169" s="112" t="s">
        <v>856</v>
      </c>
      <c r="C169" s="116" t="s">
        <v>14927</v>
      </c>
      <c r="D169" s="114">
        <v>0</v>
      </c>
      <c r="E169" s="114">
        <v>0</v>
      </c>
      <c r="F169" s="114">
        <v>0</v>
      </c>
      <c r="G169" s="114">
        <v>7328695.0699999994</v>
      </c>
      <c r="H169" s="114">
        <v>0</v>
      </c>
      <c r="I169" s="114">
        <v>0</v>
      </c>
      <c r="J169" s="114">
        <v>0</v>
      </c>
      <c r="K169" s="114">
        <v>0</v>
      </c>
      <c r="L169" s="114">
        <v>0</v>
      </c>
      <c r="M169" s="114">
        <v>0</v>
      </c>
      <c r="N169" s="114">
        <v>0</v>
      </c>
      <c r="O169" s="114">
        <v>0</v>
      </c>
      <c r="P169" s="114">
        <v>0</v>
      </c>
      <c r="Q169" s="114">
        <v>0</v>
      </c>
      <c r="R169" s="114">
        <v>0</v>
      </c>
      <c r="S169" s="114">
        <v>0</v>
      </c>
      <c r="T169" s="114">
        <v>0</v>
      </c>
      <c r="U169" s="114">
        <v>0</v>
      </c>
      <c r="V169" s="114">
        <v>0</v>
      </c>
      <c r="W169" s="114">
        <v>0</v>
      </c>
      <c r="X169" s="114">
        <v>0</v>
      </c>
      <c r="Y169" s="114">
        <v>0</v>
      </c>
      <c r="Z169" s="114">
        <v>0</v>
      </c>
      <c r="AA169" s="114">
        <v>0</v>
      </c>
      <c r="AB169" s="114">
        <v>0</v>
      </c>
      <c r="AC169" s="114">
        <v>0</v>
      </c>
      <c r="AD169" s="114">
        <v>0</v>
      </c>
      <c r="AE169" s="114">
        <v>0</v>
      </c>
      <c r="AF169" s="114">
        <v>0</v>
      </c>
      <c r="AG169" s="114">
        <v>0</v>
      </c>
      <c r="AH169" s="114">
        <v>0</v>
      </c>
      <c r="AI169" s="114">
        <v>0</v>
      </c>
      <c r="AJ169" s="115">
        <f t="shared" si="2"/>
        <v>7328695.0699999994</v>
      </c>
      <c r="AM169" s="122"/>
    </row>
    <row r="170" spans="1:39" ht="33" customHeight="1">
      <c r="A170" s="111">
        <v>418</v>
      </c>
      <c r="B170" s="112" t="s">
        <v>857</v>
      </c>
      <c r="C170" s="116" t="s">
        <v>14927</v>
      </c>
      <c r="D170" s="114">
        <v>0</v>
      </c>
      <c r="E170" s="114">
        <v>0</v>
      </c>
      <c r="F170" s="114">
        <v>0</v>
      </c>
      <c r="G170" s="114">
        <v>277103.32</v>
      </c>
      <c r="H170" s="114">
        <v>0</v>
      </c>
      <c r="I170" s="114">
        <v>0</v>
      </c>
      <c r="J170" s="114">
        <v>0</v>
      </c>
      <c r="K170" s="114">
        <v>0</v>
      </c>
      <c r="L170" s="114">
        <v>0</v>
      </c>
      <c r="M170" s="114">
        <v>0</v>
      </c>
      <c r="N170" s="114">
        <v>0</v>
      </c>
      <c r="O170" s="114">
        <v>0</v>
      </c>
      <c r="P170" s="114">
        <v>0</v>
      </c>
      <c r="Q170" s="114">
        <v>0</v>
      </c>
      <c r="R170" s="114">
        <v>0</v>
      </c>
      <c r="S170" s="114">
        <v>0</v>
      </c>
      <c r="T170" s="114">
        <v>0</v>
      </c>
      <c r="U170" s="114">
        <v>0</v>
      </c>
      <c r="V170" s="114">
        <v>0</v>
      </c>
      <c r="W170" s="114">
        <v>0</v>
      </c>
      <c r="X170" s="114">
        <v>0</v>
      </c>
      <c r="Y170" s="114">
        <v>0</v>
      </c>
      <c r="Z170" s="114">
        <v>0</v>
      </c>
      <c r="AA170" s="114">
        <v>0</v>
      </c>
      <c r="AB170" s="114">
        <v>0</v>
      </c>
      <c r="AC170" s="114">
        <v>0</v>
      </c>
      <c r="AD170" s="114">
        <v>0</v>
      </c>
      <c r="AE170" s="114">
        <v>0</v>
      </c>
      <c r="AF170" s="114">
        <v>0</v>
      </c>
      <c r="AG170" s="114">
        <v>0</v>
      </c>
      <c r="AH170" s="114">
        <v>0</v>
      </c>
      <c r="AI170" s="114">
        <v>0</v>
      </c>
      <c r="AJ170" s="115">
        <f t="shared" si="2"/>
        <v>277103.32</v>
      </c>
      <c r="AM170" s="122"/>
    </row>
    <row r="171" spans="1:39" ht="33" customHeight="1">
      <c r="A171" s="111">
        <v>422</v>
      </c>
      <c r="B171" s="112" t="s">
        <v>858</v>
      </c>
      <c r="C171" s="116" t="s">
        <v>14927</v>
      </c>
      <c r="D171" s="114">
        <v>0</v>
      </c>
      <c r="E171" s="114">
        <v>0</v>
      </c>
      <c r="F171" s="114">
        <v>0</v>
      </c>
      <c r="G171" s="114">
        <v>12932.460000000001</v>
      </c>
      <c r="H171" s="114">
        <v>0</v>
      </c>
      <c r="I171" s="114">
        <v>0</v>
      </c>
      <c r="J171" s="114">
        <v>0</v>
      </c>
      <c r="K171" s="114">
        <v>0</v>
      </c>
      <c r="L171" s="114">
        <v>0</v>
      </c>
      <c r="M171" s="114">
        <v>0</v>
      </c>
      <c r="N171" s="114">
        <v>0</v>
      </c>
      <c r="O171" s="114">
        <v>0</v>
      </c>
      <c r="P171" s="114">
        <v>0</v>
      </c>
      <c r="Q171" s="114">
        <v>0</v>
      </c>
      <c r="R171" s="114">
        <v>0</v>
      </c>
      <c r="S171" s="114">
        <v>0</v>
      </c>
      <c r="T171" s="114">
        <v>0</v>
      </c>
      <c r="U171" s="114">
        <v>0</v>
      </c>
      <c r="V171" s="114">
        <v>0</v>
      </c>
      <c r="W171" s="114">
        <v>0</v>
      </c>
      <c r="X171" s="114">
        <v>0</v>
      </c>
      <c r="Y171" s="114">
        <v>0</v>
      </c>
      <c r="Z171" s="114">
        <v>0</v>
      </c>
      <c r="AA171" s="114">
        <v>0</v>
      </c>
      <c r="AB171" s="114">
        <v>0</v>
      </c>
      <c r="AC171" s="114">
        <v>0</v>
      </c>
      <c r="AD171" s="114">
        <v>0</v>
      </c>
      <c r="AE171" s="114">
        <v>0</v>
      </c>
      <c r="AF171" s="114">
        <v>0</v>
      </c>
      <c r="AG171" s="114">
        <v>0</v>
      </c>
      <c r="AH171" s="114">
        <v>0</v>
      </c>
      <c r="AI171" s="114">
        <v>0</v>
      </c>
      <c r="AJ171" s="115">
        <f t="shared" si="2"/>
        <v>12932.460000000001</v>
      </c>
      <c r="AM171" s="122"/>
    </row>
    <row r="172" spans="1:39" ht="33" customHeight="1">
      <c r="A172" s="111">
        <v>423</v>
      </c>
      <c r="B172" s="112" t="s">
        <v>859</v>
      </c>
      <c r="C172" s="116" t="s">
        <v>14927</v>
      </c>
      <c r="D172" s="114">
        <v>0</v>
      </c>
      <c r="E172" s="114">
        <v>0</v>
      </c>
      <c r="F172" s="114">
        <v>0</v>
      </c>
      <c r="G172" s="114">
        <v>460003.45000000007</v>
      </c>
      <c r="H172" s="114">
        <v>0</v>
      </c>
      <c r="I172" s="114">
        <v>0</v>
      </c>
      <c r="J172" s="114">
        <v>0</v>
      </c>
      <c r="K172" s="114">
        <v>0</v>
      </c>
      <c r="L172" s="114">
        <v>0</v>
      </c>
      <c r="M172" s="114">
        <v>0</v>
      </c>
      <c r="N172" s="114">
        <v>0</v>
      </c>
      <c r="O172" s="114">
        <v>0</v>
      </c>
      <c r="P172" s="114">
        <v>0</v>
      </c>
      <c r="Q172" s="114">
        <v>0</v>
      </c>
      <c r="R172" s="114">
        <v>0</v>
      </c>
      <c r="S172" s="114">
        <v>0</v>
      </c>
      <c r="T172" s="114">
        <v>0</v>
      </c>
      <c r="U172" s="114">
        <v>0</v>
      </c>
      <c r="V172" s="114">
        <v>0</v>
      </c>
      <c r="W172" s="114">
        <v>0</v>
      </c>
      <c r="X172" s="114">
        <v>0</v>
      </c>
      <c r="Y172" s="114">
        <v>0</v>
      </c>
      <c r="Z172" s="114">
        <v>0</v>
      </c>
      <c r="AA172" s="114">
        <v>0</v>
      </c>
      <c r="AB172" s="114">
        <v>0</v>
      </c>
      <c r="AC172" s="114">
        <v>0</v>
      </c>
      <c r="AD172" s="114">
        <v>0</v>
      </c>
      <c r="AE172" s="114">
        <v>0</v>
      </c>
      <c r="AF172" s="114">
        <v>0</v>
      </c>
      <c r="AG172" s="114">
        <v>0</v>
      </c>
      <c r="AH172" s="114">
        <v>0</v>
      </c>
      <c r="AI172" s="114">
        <v>0</v>
      </c>
      <c r="AJ172" s="115">
        <f t="shared" si="2"/>
        <v>460003.45000000007</v>
      </c>
      <c r="AM172" s="122"/>
    </row>
    <row r="173" spans="1:39" ht="33" customHeight="1">
      <c r="A173" s="111">
        <v>424</v>
      </c>
      <c r="B173" s="112" t="s">
        <v>860</v>
      </c>
      <c r="C173" s="116" t="s">
        <v>14927</v>
      </c>
      <c r="D173" s="114">
        <v>0</v>
      </c>
      <c r="E173" s="114">
        <v>0</v>
      </c>
      <c r="F173" s="114">
        <v>0</v>
      </c>
      <c r="G173" s="114">
        <v>104932.36000000002</v>
      </c>
      <c r="H173" s="114">
        <v>0</v>
      </c>
      <c r="I173" s="114">
        <v>0</v>
      </c>
      <c r="J173" s="114">
        <v>0</v>
      </c>
      <c r="K173" s="114">
        <v>0</v>
      </c>
      <c r="L173" s="114">
        <v>0</v>
      </c>
      <c r="M173" s="114">
        <v>0</v>
      </c>
      <c r="N173" s="114">
        <v>0</v>
      </c>
      <c r="O173" s="114">
        <v>0</v>
      </c>
      <c r="P173" s="114">
        <v>0</v>
      </c>
      <c r="Q173" s="114">
        <v>0</v>
      </c>
      <c r="R173" s="114">
        <v>0</v>
      </c>
      <c r="S173" s="114">
        <v>0</v>
      </c>
      <c r="T173" s="114">
        <v>0</v>
      </c>
      <c r="U173" s="114">
        <v>0</v>
      </c>
      <c r="V173" s="114">
        <v>0</v>
      </c>
      <c r="W173" s="114">
        <v>0</v>
      </c>
      <c r="X173" s="114">
        <v>0</v>
      </c>
      <c r="Y173" s="114">
        <v>0</v>
      </c>
      <c r="Z173" s="114">
        <v>0</v>
      </c>
      <c r="AA173" s="114">
        <v>0</v>
      </c>
      <c r="AB173" s="114">
        <v>0</v>
      </c>
      <c r="AC173" s="114">
        <v>0</v>
      </c>
      <c r="AD173" s="114">
        <v>0</v>
      </c>
      <c r="AE173" s="114">
        <v>0</v>
      </c>
      <c r="AF173" s="114">
        <v>0</v>
      </c>
      <c r="AG173" s="114">
        <v>0</v>
      </c>
      <c r="AH173" s="114">
        <v>0</v>
      </c>
      <c r="AI173" s="114">
        <v>0</v>
      </c>
      <c r="AJ173" s="115">
        <f t="shared" si="2"/>
        <v>104932.36000000002</v>
      </c>
      <c r="AM173" s="122"/>
    </row>
    <row r="174" spans="1:39" ht="33" customHeight="1">
      <c r="A174" s="111">
        <v>425</v>
      </c>
      <c r="B174" s="112" t="s">
        <v>861</v>
      </c>
      <c r="C174" s="116" t="s">
        <v>14927</v>
      </c>
      <c r="D174" s="114">
        <v>0</v>
      </c>
      <c r="E174" s="114">
        <v>0</v>
      </c>
      <c r="F174" s="114">
        <v>0</v>
      </c>
      <c r="G174" s="114">
        <v>0</v>
      </c>
      <c r="H174" s="114">
        <v>0</v>
      </c>
      <c r="I174" s="114">
        <v>0</v>
      </c>
      <c r="J174" s="114">
        <v>0</v>
      </c>
      <c r="K174" s="114">
        <v>0</v>
      </c>
      <c r="L174" s="114">
        <v>0</v>
      </c>
      <c r="M174" s="114">
        <v>0</v>
      </c>
      <c r="N174" s="114">
        <v>0</v>
      </c>
      <c r="O174" s="114">
        <v>0</v>
      </c>
      <c r="P174" s="114">
        <v>0</v>
      </c>
      <c r="Q174" s="114">
        <v>0</v>
      </c>
      <c r="R174" s="114">
        <v>0</v>
      </c>
      <c r="S174" s="114">
        <v>0</v>
      </c>
      <c r="T174" s="114">
        <v>0</v>
      </c>
      <c r="U174" s="114">
        <v>0</v>
      </c>
      <c r="V174" s="114">
        <v>0</v>
      </c>
      <c r="W174" s="114">
        <v>0</v>
      </c>
      <c r="X174" s="114">
        <v>0</v>
      </c>
      <c r="Y174" s="114">
        <v>0</v>
      </c>
      <c r="Z174" s="114">
        <v>0</v>
      </c>
      <c r="AA174" s="114">
        <v>0</v>
      </c>
      <c r="AB174" s="114">
        <v>0</v>
      </c>
      <c r="AC174" s="114">
        <v>0</v>
      </c>
      <c r="AD174" s="114">
        <v>0</v>
      </c>
      <c r="AE174" s="114">
        <v>0</v>
      </c>
      <c r="AF174" s="114">
        <v>0</v>
      </c>
      <c r="AG174" s="114">
        <v>0</v>
      </c>
      <c r="AH174" s="114">
        <v>0</v>
      </c>
      <c r="AI174" s="114">
        <v>0</v>
      </c>
      <c r="AJ174" s="115">
        <f t="shared" si="2"/>
        <v>0</v>
      </c>
      <c r="AM174" s="122"/>
    </row>
    <row r="175" spans="1:39" ht="33" customHeight="1">
      <c r="A175" s="111">
        <v>426</v>
      </c>
      <c r="B175" s="112" t="s">
        <v>862</v>
      </c>
      <c r="C175" s="116" t="s">
        <v>14927</v>
      </c>
      <c r="D175" s="114">
        <v>0</v>
      </c>
      <c r="E175" s="114">
        <v>0</v>
      </c>
      <c r="F175" s="114">
        <v>0</v>
      </c>
      <c r="G175" s="114">
        <v>0</v>
      </c>
      <c r="H175" s="114">
        <v>0</v>
      </c>
      <c r="I175" s="114">
        <v>0</v>
      </c>
      <c r="J175" s="114">
        <v>0</v>
      </c>
      <c r="K175" s="114">
        <v>0</v>
      </c>
      <c r="L175" s="114">
        <v>0</v>
      </c>
      <c r="M175" s="114">
        <v>0</v>
      </c>
      <c r="N175" s="114">
        <v>0</v>
      </c>
      <c r="O175" s="114">
        <v>0</v>
      </c>
      <c r="P175" s="114">
        <v>0</v>
      </c>
      <c r="Q175" s="114">
        <v>0</v>
      </c>
      <c r="R175" s="114">
        <v>0</v>
      </c>
      <c r="S175" s="114">
        <v>0</v>
      </c>
      <c r="T175" s="114">
        <v>0</v>
      </c>
      <c r="U175" s="114">
        <v>0</v>
      </c>
      <c r="V175" s="114">
        <v>0</v>
      </c>
      <c r="W175" s="114">
        <v>0</v>
      </c>
      <c r="X175" s="114">
        <v>0</v>
      </c>
      <c r="Y175" s="114">
        <v>0</v>
      </c>
      <c r="Z175" s="114">
        <v>0</v>
      </c>
      <c r="AA175" s="114">
        <v>0</v>
      </c>
      <c r="AB175" s="114">
        <v>0</v>
      </c>
      <c r="AC175" s="114">
        <v>0</v>
      </c>
      <c r="AD175" s="114">
        <v>0</v>
      </c>
      <c r="AE175" s="114">
        <v>0</v>
      </c>
      <c r="AF175" s="114">
        <v>0</v>
      </c>
      <c r="AG175" s="114">
        <v>0</v>
      </c>
      <c r="AH175" s="114">
        <v>0</v>
      </c>
      <c r="AI175" s="114">
        <v>0</v>
      </c>
      <c r="AJ175" s="115">
        <f t="shared" si="2"/>
        <v>0</v>
      </c>
      <c r="AM175" s="122"/>
    </row>
    <row r="176" spans="1:39" ht="33" customHeight="1">
      <c r="A176" s="111">
        <v>427</v>
      </c>
      <c r="B176" s="112" t="s">
        <v>863</v>
      </c>
      <c r="C176" s="116" t="s">
        <v>14927</v>
      </c>
      <c r="D176" s="114">
        <v>0</v>
      </c>
      <c r="E176" s="114">
        <v>0</v>
      </c>
      <c r="F176" s="114">
        <v>0</v>
      </c>
      <c r="G176" s="114">
        <v>0</v>
      </c>
      <c r="H176" s="114">
        <v>0</v>
      </c>
      <c r="I176" s="114">
        <v>0</v>
      </c>
      <c r="J176" s="114">
        <v>0</v>
      </c>
      <c r="K176" s="114">
        <v>0</v>
      </c>
      <c r="L176" s="114">
        <v>0</v>
      </c>
      <c r="M176" s="114">
        <v>0</v>
      </c>
      <c r="N176" s="114">
        <v>0</v>
      </c>
      <c r="O176" s="114">
        <v>0</v>
      </c>
      <c r="P176" s="114">
        <v>0</v>
      </c>
      <c r="Q176" s="114">
        <v>0</v>
      </c>
      <c r="R176" s="114">
        <v>0</v>
      </c>
      <c r="S176" s="114">
        <v>0</v>
      </c>
      <c r="T176" s="114">
        <v>0</v>
      </c>
      <c r="U176" s="114">
        <v>0</v>
      </c>
      <c r="V176" s="114">
        <v>0</v>
      </c>
      <c r="W176" s="114">
        <v>0</v>
      </c>
      <c r="X176" s="114">
        <v>0</v>
      </c>
      <c r="Y176" s="114">
        <v>0</v>
      </c>
      <c r="Z176" s="114">
        <v>0</v>
      </c>
      <c r="AA176" s="114">
        <v>0</v>
      </c>
      <c r="AB176" s="114">
        <v>0</v>
      </c>
      <c r="AC176" s="114">
        <v>0</v>
      </c>
      <c r="AD176" s="114">
        <v>0</v>
      </c>
      <c r="AE176" s="114">
        <v>0</v>
      </c>
      <c r="AF176" s="114">
        <v>0</v>
      </c>
      <c r="AG176" s="114">
        <v>0</v>
      </c>
      <c r="AH176" s="114">
        <v>0</v>
      </c>
      <c r="AI176" s="114">
        <v>0</v>
      </c>
      <c r="AJ176" s="115">
        <f t="shared" si="2"/>
        <v>0</v>
      </c>
      <c r="AM176" s="122"/>
    </row>
    <row r="177" spans="1:39" ht="33" customHeight="1">
      <c r="A177" s="111">
        <v>428</v>
      </c>
      <c r="B177" s="112" t="s">
        <v>864</v>
      </c>
      <c r="C177" s="116" t="s">
        <v>14927</v>
      </c>
      <c r="D177" s="114">
        <v>0</v>
      </c>
      <c r="E177" s="114">
        <v>0</v>
      </c>
      <c r="F177" s="114">
        <v>0</v>
      </c>
      <c r="G177" s="114">
        <v>0</v>
      </c>
      <c r="H177" s="114">
        <v>0</v>
      </c>
      <c r="I177" s="114">
        <v>0</v>
      </c>
      <c r="J177" s="114">
        <v>0</v>
      </c>
      <c r="K177" s="114">
        <v>0</v>
      </c>
      <c r="L177" s="114">
        <v>0</v>
      </c>
      <c r="M177" s="114">
        <v>0</v>
      </c>
      <c r="N177" s="114">
        <v>0</v>
      </c>
      <c r="O177" s="114">
        <v>0</v>
      </c>
      <c r="P177" s="114">
        <v>0</v>
      </c>
      <c r="Q177" s="114">
        <v>0</v>
      </c>
      <c r="R177" s="114">
        <v>0</v>
      </c>
      <c r="S177" s="114">
        <v>0</v>
      </c>
      <c r="T177" s="114">
        <v>0</v>
      </c>
      <c r="U177" s="114">
        <v>0</v>
      </c>
      <c r="V177" s="114">
        <v>0</v>
      </c>
      <c r="W177" s="114">
        <v>0</v>
      </c>
      <c r="X177" s="114">
        <v>0</v>
      </c>
      <c r="Y177" s="114">
        <v>0</v>
      </c>
      <c r="Z177" s="114">
        <v>0</v>
      </c>
      <c r="AA177" s="114">
        <v>0</v>
      </c>
      <c r="AB177" s="114">
        <v>0</v>
      </c>
      <c r="AC177" s="114">
        <v>0</v>
      </c>
      <c r="AD177" s="114">
        <v>0</v>
      </c>
      <c r="AE177" s="114">
        <v>0</v>
      </c>
      <c r="AF177" s="114">
        <v>0</v>
      </c>
      <c r="AG177" s="114">
        <v>0</v>
      </c>
      <c r="AH177" s="114">
        <v>0</v>
      </c>
      <c r="AI177" s="114">
        <v>0</v>
      </c>
      <c r="AJ177" s="115">
        <f t="shared" si="2"/>
        <v>0</v>
      </c>
      <c r="AM177" s="122"/>
    </row>
    <row r="178" spans="1:39" ht="33" customHeight="1">
      <c r="A178" s="111">
        <v>429</v>
      </c>
      <c r="B178" s="112" t="s">
        <v>865</v>
      </c>
      <c r="C178" s="116" t="s">
        <v>14927</v>
      </c>
      <c r="D178" s="114">
        <v>0</v>
      </c>
      <c r="E178" s="114">
        <v>0</v>
      </c>
      <c r="F178" s="114">
        <v>0</v>
      </c>
      <c r="G178" s="114">
        <v>0</v>
      </c>
      <c r="H178" s="114">
        <v>0</v>
      </c>
      <c r="I178" s="114">
        <v>0</v>
      </c>
      <c r="J178" s="114">
        <v>0</v>
      </c>
      <c r="K178" s="114">
        <v>0</v>
      </c>
      <c r="L178" s="114">
        <v>0</v>
      </c>
      <c r="M178" s="114">
        <v>0</v>
      </c>
      <c r="N178" s="114">
        <v>0</v>
      </c>
      <c r="O178" s="114">
        <v>0</v>
      </c>
      <c r="P178" s="114">
        <v>0</v>
      </c>
      <c r="Q178" s="114">
        <v>0</v>
      </c>
      <c r="R178" s="114">
        <v>0</v>
      </c>
      <c r="S178" s="114">
        <v>0</v>
      </c>
      <c r="T178" s="114">
        <v>0</v>
      </c>
      <c r="U178" s="114">
        <v>0</v>
      </c>
      <c r="V178" s="114">
        <v>0</v>
      </c>
      <c r="W178" s="114">
        <v>0</v>
      </c>
      <c r="X178" s="114">
        <v>0</v>
      </c>
      <c r="Y178" s="114">
        <v>0</v>
      </c>
      <c r="Z178" s="114">
        <v>0</v>
      </c>
      <c r="AA178" s="114">
        <v>0</v>
      </c>
      <c r="AB178" s="114">
        <v>0</v>
      </c>
      <c r="AC178" s="114">
        <v>0</v>
      </c>
      <c r="AD178" s="114">
        <v>0</v>
      </c>
      <c r="AE178" s="114">
        <v>0</v>
      </c>
      <c r="AF178" s="114">
        <v>0</v>
      </c>
      <c r="AG178" s="114">
        <v>0</v>
      </c>
      <c r="AH178" s="114">
        <v>0</v>
      </c>
      <c r="AI178" s="114">
        <v>0</v>
      </c>
      <c r="AJ178" s="115">
        <f t="shared" si="2"/>
        <v>0</v>
      </c>
      <c r="AM178" s="122"/>
    </row>
    <row r="179" spans="1:39" ht="33" customHeight="1">
      <c r="A179" s="111">
        <v>432</v>
      </c>
      <c r="B179" s="112" t="s">
        <v>866</v>
      </c>
      <c r="C179" s="116" t="s">
        <v>14927</v>
      </c>
      <c r="D179" s="114">
        <v>0</v>
      </c>
      <c r="E179" s="114">
        <v>0</v>
      </c>
      <c r="F179" s="114">
        <v>0</v>
      </c>
      <c r="G179" s="114">
        <v>0</v>
      </c>
      <c r="H179" s="114">
        <v>0</v>
      </c>
      <c r="I179" s="114">
        <v>0</v>
      </c>
      <c r="J179" s="114">
        <v>0</v>
      </c>
      <c r="K179" s="114">
        <v>0</v>
      </c>
      <c r="L179" s="114">
        <v>0</v>
      </c>
      <c r="M179" s="114">
        <v>0</v>
      </c>
      <c r="N179" s="114">
        <v>0</v>
      </c>
      <c r="O179" s="114">
        <v>0</v>
      </c>
      <c r="P179" s="114">
        <v>0</v>
      </c>
      <c r="Q179" s="114">
        <v>0</v>
      </c>
      <c r="R179" s="114">
        <v>0</v>
      </c>
      <c r="S179" s="114">
        <v>0</v>
      </c>
      <c r="T179" s="114">
        <v>0</v>
      </c>
      <c r="U179" s="114">
        <v>0</v>
      </c>
      <c r="V179" s="114">
        <v>0</v>
      </c>
      <c r="W179" s="114">
        <v>0</v>
      </c>
      <c r="X179" s="114">
        <v>0</v>
      </c>
      <c r="Y179" s="114">
        <v>0</v>
      </c>
      <c r="Z179" s="114">
        <v>0</v>
      </c>
      <c r="AA179" s="114">
        <v>0</v>
      </c>
      <c r="AB179" s="114">
        <v>0</v>
      </c>
      <c r="AC179" s="114">
        <v>0</v>
      </c>
      <c r="AD179" s="114">
        <v>0</v>
      </c>
      <c r="AE179" s="114">
        <v>0</v>
      </c>
      <c r="AF179" s="114">
        <v>0</v>
      </c>
      <c r="AG179" s="114">
        <v>0</v>
      </c>
      <c r="AH179" s="114">
        <v>0</v>
      </c>
      <c r="AI179" s="114">
        <v>0</v>
      </c>
      <c r="AJ179" s="115">
        <f t="shared" si="2"/>
        <v>0</v>
      </c>
      <c r="AM179" s="122"/>
    </row>
    <row r="180" spans="1:39" ht="33" customHeight="1">
      <c r="A180" s="111">
        <v>433</v>
      </c>
      <c r="B180" s="112" t="s">
        <v>867</v>
      </c>
      <c r="C180" s="116" t="s">
        <v>14927</v>
      </c>
      <c r="D180" s="114">
        <v>0</v>
      </c>
      <c r="E180" s="114">
        <v>0</v>
      </c>
      <c r="F180" s="114">
        <v>0</v>
      </c>
      <c r="G180" s="114">
        <v>0</v>
      </c>
      <c r="H180" s="114">
        <v>0</v>
      </c>
      <c r="I180" s="114">
        <v>0</v>
      </c>
      <c r="J180" s="114">
        <v>0</v>
      </c>
      <c r="K180" s="114">
        <v>0</v>
      </c>
      <c r="L180" s="114">
        <v>0</v>
      </c>
      <c r="M180" s="114">
        <v>0</v>
      </c>
      <c r="N180" s="114">
        <v>0</v>
      </c>
      <c r="O180" s="114">
        <v>0</v>
      </c>
      <c r="P180" s="114">
        <v>0</v>
      </c>
      <c r="Q180" s="114">
        <v>0</v>
      </c>
      <c r="R180" s="114">
        <v>0</v>
      </c>
      <c r="S180" s="114">
        <v>0</v>
      </c>
      <c r="T180" s="114">
        <v>0</v>
      </c>
      <c r="U180" s="114">
        <v>0</v>
      </c>
      <c r="V180" s="114">
        <v>0</v>
      </c>
      <c r="W180" s="114">
        <v>0</v>
      </c>
      <c r="X180" s="114">
        <v>0</v>
      </c>
      <c r="Y180" s="114">
        <v>0</v>
      </c>
      <c r="Z180" s="114">
        <v>0</v>
      </c>
      <c r="AA180" s="114">
        <v>0</v>
      </c>
      <c r="AB180" s="114">
        <v>0</v>
      </c>
      <c r="AC180" s="114">
        <v>0</v>
      </c>
      <c r="AD180" s="114">
        <v>0</v>
      </c>
      <c r="AE180" s="114">
        <v>0</v>
      </c>
      <c r="AF180" s="114">
        <v>0</v>
      </c>
      <c r="AG180" s="114">
        <v>0</v>
      </c>
      <c r="AH180" s="114">
        <v>0</v>
      </c>
      <c r="AI180" s="114">
        <v>0</v>
      </c>
      <c r="AJ180" s="115">
        <f t="shared" si="2"/>
        <v>0</v>
      </c>
      <c r="AM180" s="122"/>
    </row>
    <row r="181" spans="1:39" ht="33" customHeight="1">
      <c r="A181" s="111">
        <v>434</v>
      </c>
      <c r="B181" s="112" t="s">
        <v>868</v>
      </c>
      <c r="C181" s="116" t="s">
        <v>14927</v>
      </c>
      <c r="D181" s="114">
        <v>0</v>
      </c>
      <c r="E181" s="114">
        <v>0</v>
      </c>
      <c r="F181" s="114">
        <v>0</v>
      </c>
      <c r="G181" s="114">
        <v>0</v>
      </c>
      <c r="H181" s="114">
        <v>0</v>
      </c>
      <c r="I181" s="114">
        <v>0</v>
      </c>
      <c r="J181" s="114">
        <v>0</v>
      </c>
      <c r="K181" s="114">
        <v>0</v>
      </c>
      <c r="L181" s="114">
        <v>0</v>
      </c>
      <c r="M181" s="114">
        <v>0</v>
      </c>
      <c r="N181" s="114">
        <v>0</v>
      </c>
      <c r="O181" s="114">
        <v>0</v>
      </c>
      <c r="P181" s="114">
        <v>0</v>
      </c>
      <c r="Q181" s="114">
        <v>0</v>
      </c>
      <c r="R181" s="114">
        <v>0</v>
      </c>
      <c r="S181" s="114">
        <v>0</v>
      </c>
      <c r="T181" s="114">
        <v>0</v>
      </c>
      <c r="U181" s="114">
        <v>0</v>
      </c>
      <c r="V181" s="114">
        <v>0</v>
      </c>
      <c r="W181" s="114">
        <v>0</v>
      </c>
      <c r="X181" s="114">
        <v>0</v>
      </c>
      <c r="Y181" s="114">
        <v>0</v>
      </c>
      <c r="Z181" s="114">
        <v>0</v>
      </c>
      <c r="AA181" s="114">
        <v>0</v>
      </c>
      <c r="AB181" s="114">
        <v>0</v>
      </c>
      <c r="AC181" s="114">
        <v>0</v>
      </c>
      <c r="AD181" s="114">
        <v>0</v>
      </c>
      <c r="AE181" s="114">
        <v>0</v>
      </c>
      <c r="AF181" s="114">
        <v>0</v>
      </c>
      <c r="AG181" s="114">
        <v>0</v>
      </c>
      <c r="AH181" s="114">
        <v>0</v>
      </c>
      <c r="AI181" s="114">
        <v>0</v>
      </c>
      <c r="AJ181" s="115">
        <f t="shared" si="2"/>
        <v>0</v>
      </c>
      <c r="AM181" s="122"/>
    </row>
    <row r="182" spans="1:39" ht="33" customHeight="1">
      <c r="A182" s="111">
        <v>435</v>
      </c>
      <c r="B182" s="112" t="s">
        <v>869</v>
      </c>
      <c r="C182" s="116" t="s">
        <v>14927</v>
      </c>
      <c r="D182" s="114">
        <v>0</v>
      </c>
      <c r="E182" s="114">
        <v>0</v>
      </c>
      <c r="F182" s="114">
        <v>0</v>
      </c>
      <c r="G182" s="114">
        <v>0</v>
      </c>
      <c r="H182" s="114">
        <v>0</v>
      </c>
      <c r="I182" s="114">
        <v>0</v>
      </c>
      <c r="J182" s="114">
        <v>0</v>
      </c>
      <c r="K182" s="114">
        <v>0</v>
      </c>
      <c r="L182" s="114">
        <v>0</v>
      </c>
      <c r="M182" s="114">
        <v>0</v>
      </c>
      <c r="N182" s="114">
        <v>0</v>
      </c>
      <c r="O182" s="114">
        <v>0</v>
      </c>
      <c r="P182" s="114">
        <v>0</v>
      </c>
      <c r="Q182" s="114">
        <v>0</v>
      </c>
      <c r="R182" s="114">
        <v>0</v>
      </c>
      <c r="S182" s="114">
        <v>0</v>
      </c>
      <c r="T182" s="114">
        <v>0</v>
      </c>
      <c r="U182" s="114">
        <v>0</v>
      </c>
      <c r="V182" s="114">
        <v>0</v>
      </c>
      <c r="W182" s="114">
        <v>0</v>
      </c>
      <c r="X182" s="114">
        <v>0</v>
      </c>
      <c r="Y182" s="114">
        <v>0</v>
      </c>
      <c r="Z182" s="114">
        <v>0</v>
      </c>
      <c r="AA182" s="114">
        <v>0</v>
      </c>
      <c r="AB182" s="114">
        <v>0</v>
      </c>
      <c r="AC182" s="114">
        <v>0</v>
      </c>
      <c r="AD182" s="114">
        <v>0</v>
      </c>
      <c r="AE182" s="114">
        <v>0</v>
      </c>
      <c r="AF182" s="114">
        <v>0</v>
      </c>
      <c r="AG182" s="114">
        <v>0</v>
      </c>
      <c r="AH182" s="114">
        <v>0</v>
      </c>
      <c r="AI182" s="114">
        <v>0</v>
      </c>
      <c r="AJ182" s="115">
        <f t="shared" si="2"/>
        <v>0</v>
      </c>
      <c r="AM182" s="122"/>
    </row>
    <row r="183" spans="1:39" ht="33" customHeight="1">
      <c r="A183" s="111">
        <v>512</v>
      </c>
      <c r="B183" s="112" t="s">
        <v>870</v>
      </c>
      <c r="C183" s="116" t="s">
        <v>14927</v>
      </c>
      <c r="D183" s="114">
        <v>0</v>
      </c>
      <c r="E183" s="114">
        <v>0</v>
      </c>
      <c r="F183" s="114">
        <v>0</v>
      </c>
      <c r="G183" s="114">
        <v>5033.96</v>
      </c>
      <c r="H183" s="114">
        <v>0</v>
      </c>
      <c r="I183" s="114">
        <v>6183.8</v>
      </c>
      <c r="J183" s="114">
        <v>5570985.9200000009</v>
      </c>
      <c r="K183" s="114">
        <v>0</v>
      </c>
      <c r="L183" s="114">
        <v>0</v>
      </c>
      <c r="M183" s="114">
        <v>0</v>
      </c>
      <c r="N183" s="114">
        <v>0</v>
      </c>
      <c r="O183" s="114">
        <v>0</v>
      </c>
      <c r="P183" s="114">
        <v>0</v>
      </c>
      <c r="Q183" s="114">
        <v>0</v>
      </c>
      <c r="R183" s="114">
        <v>0</v>
      </c>
      <c r="S183" s="114">
        <v>0</v>
      </c>
      <c r="T183" s="114">
        <v>0</v>
      </c>
      <c r="U183" s="114">
        <v>0</v>
      </c>
      <c r="V183" s="114">
        <v>0</v>
      </c>
      <c r="W183" s="114">
        <v>0</v>
      </c>
      <c r="X183" s="114">
        <v>0</v>
      </c>
      <c r="Y183" s="114">
        <v>0</v>
      </c>
      <c r="Z183" s="114">
        <v>50.009399999999999</v>
      </c>
      <c r="AA183" s="114">
        <v>3430000</v>
      </c>
      <c r="AB183" s="114">
        <v>0</v>
      </c>
      <c r="AC183" s="114">
        <v>0</v>
      </c>
      <c r="AD183" s="114">
        <v>0</v>
      </c>
      <c r="AE183" s="114">
        <v>0</v>
      </c>
      <c r="AF183" s="114">
        <v>0</v>
      </c>
      <c r="AG183" s="114">
        <v>0</v>
      </c>
      <c r="AH183" s="114">
        <v>0</v>
      </c>
      <c r="AI183" s="114">
        <v>0</v>
      </c>
      <c r="AJ183" s="115">
        <f t="shared" si="2"/>
        <v>9012253.6894000005</v>
      </c>
      <c r="AM183" s="122"/>
    </row>
    <row r="184" spans="1:39" ht="33" customHeight="1">
      <c r="A184" s="111">
        <v>513</v>
      </c>
      <c r="B184" s="112" t="s">
        <v>214</v>
      </c>
      <c r="C184" s="116" t="s">
        <v>14927</v>
      </c>
      <c r="D184" s="114">
        <v>0</v>
      </c>
      <c r="E184" s="114">
        <v>0</v>
      </c>
      <c r="F184" s="114">
        <v>131.72</v>
      </c>
      <c r="G184" s="114">
        <v>4455856.8099999996</v>
      </c>
      <c r="H184" s="114">
        <v>19479656</v>
      </c>
      <c r="I184" s="114">
        <v>874896.00000000047</v>
      </c>
      <c r="J184" s="114">
        <v>615441536.15999997</v>
      </c>
      <c r="K184" s="114">
        <v>1663270.4900000002</v>
      </c>
      <c r="L184" s="114">
        <v>0</v>
      </c>
      <c r="M184" s="114">
        <v>0</v>
      </c>
      <c r="N184" s="114">
        <v>13113189.220000001</v>
      </c>
      <c r="O184" s="114">
        <v>0</v>
      </c>
      <c r="P184" s="114">
        <v>231768000</v>
      </c>
      <c r="Q184" s="114">
        <v>0</v>
      </c>
      <c r="R184" s="114">
        <v>0</v>
      </c>
      <c r="S184" s="114">
        <v>0</v>
      </c>
      <c r="T184" s="114">
        <v>2140610.4600000004</v>
      </c>
      <c r="U184" s="114">
        <v>0</v>
      </c>
      <c r="V184" s="114">
        <v>0</v>
      </c>
      <c r="W184" s="114">
        <v>0</v>
      </c>
      <c r="X184" s="114">
        <v>0</v>
      </c>
      <c r="Y184" s="114">
        <v>0</v>
      </c>
      <c r="Z184" s="114">
        <v>0</v>
      </c>
      <c r="AA184" s="114">
        <v>0</v>
      </c>
      <c r="AB184" s="114">
        <v>0</v>
      </c>
      <c r="AC184" s="114">
        <v>0</v>
      </c>
      <c r="AD184" s="114">
        <v>0</v>
      </c>
      <c r="AE184" s="114">
        <v>0</v>
      </c>
      <c r="AF184" s="114">
        <v>0</v>
      </c>
      <c r="AG184" s="114">
        <v>0</v>
      </c>
      <c r="AH184" s="114">
        <v>0</v>
      </c>
      <c r="AI184" s="114">
        <v>0</v>
      </c>
      <c r="AJ184" s="115">
        <f t="shared" si="2"/>
        <v>888937146.86000001</v>
      </c>
      <c r="AM184" s="122"/>
    </row>
    <row r="185" spans="1:39" ht="33" customHeight="1">
      <c r="A185" s="111">
        <v>514</v>
      </c>
      <c r="B185" s="112" t="s">
        <v>871</v>
      </c>
      <c r="C185" s="116" t="s">
        <v>14927</v>
      </c>
      <c r="D185" s="114">
        <v>0</v>
      </c>
      <c r="E185" s="114">
        <v>0</v>
      </c>
      <c r="F185" s="114">
        <v>9876472.6099999994</v>
      </c>
      <c r="G185" s="114">
        <v>0</v>
      </c>
      <c r="H185" s="114">
        <v>0</v>
      </c>
      <c r="I185" s="114">
        <v>0</v>
      </c>
      <c r="J185" s="114">
        <v>0</v>
      </c>
      <c r="K185" s="114">
        <v>0</v>
      </c>
      <c r="L185" s="114">
        <v>0</v>
      </c>
      <c r="M185" s="114">
        <v>0</v>
      </c>
      <c r="N185" s="114">
        <v>0</v>
      </c>
      <c r="O185" s="114">
        <v>0</v>
      </c>
      <c r="P185" s="114">
        <v>0</v>
      </c>
      <c r="Q185" s="114">
        <v>0</v>
      </c>
      <c r="R185" s="114">
        <v>0</v>
      </c>
      <c r="S185" s="114">
        <v>0</v>
      </c>
      <c r="T185" s="114">
        <v>5000000</v>
      </c>
      <c r="U185" s="114">
        <v>0</v>
      </c>
      <c r="V185" s="114">
        <v>0</v>
      </c>
      <c r="W185" s="114">
        <v>0</v>
      </c>
      <c r="X185" s="114">
        <v>280.02520000000004</v>
      </c>
      <c r="Y185" s="114">
        <v>0</v>
      </c>
      <c r="Z185" s="114">
        <v>250.047</v>
      </c>
      <c r="AA185" s="114">
        <v>3782647.8354000002</v>
      </c>
      <c r="AB185" s="114">
        <v>0</v>
      </c>
      <c r="AC185" s="114">
        <v>2477598.6913999999</v>
      </c>
      <c r="AD185" s="114">
        <v>3154413.22</v>
      </c>
      <c r="AE185" s="114">
        <v>0</v>
      </c>
      <c r="AF185" s="114">
        <v>0</v>
      </c>
      <c r="AG185" s="114">
        <v>0</v>
      </c>
      <c r="AH185" s="114">
        <v>0</v>
      </c>
      <c r="AI185" s="114">
        <v>0</v>
      </c>
      <c r="AJ185" s="115">
        <f t="shared" si="2"/>
        <v>24291662.428999998</v>
      </c>
      <c r="AM185" s="122"/>
    </row>
    <row r="186" spans="1:39" ht="33" customHeight="1">
      <c r="A186" s="111">
        <v>517</v>
      </c>
      <c r="B186" s="112" t="s">
        <v>872</v>
      </c>
      <c r="C186" s="116" t="s">
        <v>14927</v>
      </c>
      <c r="D186" s="114">
        <v>0</v>
      </c>
      <c r="E186" s="114">
        <v>0</v>
      </c>
      <c r="F186" s="114">
        <v>0</v>
      </c>
      <c r="G186" s="114">
        <v>0</v>
      </c>
      <c r="H186" s="114">
        <v>0</v>
      </c>
      <c r="I186" s="114">
        <v>0</v>
      </c>
      <c r="J186" s="114">
        <v>0</v>
      </c>
      <c r="K186" s="114">
        <v>0</v>
      </c>
      <c r="L186" s="114">
        <v>0</v>
      </c>
      <c r="M186" s="114">
        <v>0</v>
      </c>
      <c r="N186" s="114">
        <v>0</v>
      </c>
      <c r="O186" s="114">
        <v>0</v>
      </c>
      <c r="P186" s="114">
        <v>0</v>
      </c>
      <c r="Q186" s="114">
        <v>0</v>
      </c>
      <c r="R186" s="114">
        <v>0</v>
      </c>
      <c r="S186" s="114">
        <v>0</v>
      </c>
      <c r="T186" s="114">
        <v>4000000</v>
      </c>
      <c r="U186" s="114">
        <v>0</v>
      </c>
      <c r="V186" s="114">
        <v>0</v>
      </c>
      <c r="W186" s="114">
        <v>0</v>
      </c>
      <c r="X186" s="114">
        <v>0</v>
      </c>
      <c r="Y186" s="114">
        <v>0</v>
      </c>
      <c r="Z186" s="114">
        <v>0</v>
      </c>
      <c r="AA186" s="114">
        <v>0</v>
      </c>
      <c r="AB186" s="114">
        <v>0</v>
      </c>
      <c r="AC186" s="114">
        <v>0</v>
      </c>
      <c r="AD186" s="114">
        <v>0</v>
      </c>
      <c r="AE186" s="114">
        <v>0</v>
      </c>
      <c r="AF186" s="114">
        <v>0</v>
      </c>
      <c r="AG186" s="114">
        <v>0</v>
      </c>
      <c r="AH186" s="114">
        <v>0</v>
      </c>
      <c r="AI186" s="114">
        <v>0</v>
      </c>
      <c r="AJ186" s="115">
        <f t="shared" si="2"/>
        <v>4000000</v>
      </c>
      <c r="AM186" s="122"/>
    </row>
    <row r="187" spans="1:39" ht="33" customHeight="1">
      <c r="A187" s="111">
        <v>520</v>
      </c>
      <c r="B187" s="112" t="s">
        <v>873</v>
      </c>
      <c r="C187" s="116" t="s">
        <v>14927</v>
      </c>
      <c r="D187" s="114">
        <v>0</v>
      </c>
      <c r="E187" s="114">
        <v>0</v>
      </c>
      <c r="F187" s="114">
        <v>0</v>
      </c>
      <c r="G187" s="114">
        <v>0</v>
      </c>
      <c r="H187" s="114">
        <v>0</v>
      </c>
      <c r="I187" s="114">
        <v>0</v>
      </c>
      <c r="J187" s="114">
        <v>0</v>
      </c>
      <c r="K187" s="114">
        <v>0</v>
      </c>
      <c r="L187" s="114">
        <v>0</v>
      </c>
      <c r="M187" s="114">
        <v>0</v>
      </c>
      <c r="N187" s="114">
        <v>0</v>
      </c>
      <c r="O187" s="114">
        <v>0</v>
      </c>
      <c r="P187" s="114">
        <v>0</v>
      </c>
      <c r="Q187" s="114">
        <v>0</v>
      </c>
      <c r="R187" s="114">
        <v>0</v>
      </c>
      <c r="S187" s="114">
        <v>0</v>
      </c>
      <c r="T187" s="114">
        <v>0</v>
      </c>
      <c r="U187" s="114">
        <v>0</v>
      </c>
      <c r="V187" s="114">
        <v>0</v>
      </c>
      <c r="W187" s="114">
        <v>0</v>
      </c>
      <c r="X187" s="114">
        <v>0</v>
      </c>
      <c r="Y187" s="114">
        <v>0</v>
      </c>
      <c r="Z187" s="114">
        <v>0</v>
      </c>
      <c r="AA187" s="114">
        <v>0</v>
      </c>
      <c r="AB187" s="114">
        <v>0</v>
      </c>
      <c r="AC187" s="114">
        <v>0</v>
      </c>
      <c r="AD187" s="114">
        <v>0</v>
      </c>
      <c r="AE187" s="114">
        <v>0</v>
      </c>
      <c r="AF187" s="114">
        <v>0</v>
      </c>
      <c r="AG187" s="114">
        <v>0</v>
      </c>
      <c r="AH187" s="114">
        <v>0</v>
      </c>
      <c r="AI187" s="114">
        <v>0</v>
      </c>
      <c r="AJ187" s="115">
        <f t="shared" si="2"/>
        <v>0</v>
      </c>
      <c r="AM187" s="122"/>
    </row>
    <row r="188" spans="1:39" ht="33" customHeight="1">
      <c r="A188" s="111">
        <v>522</v>
      </c>
      <c r="B188" s="112" t="s">
        <v>874</v>
      </c>
      <c r="C188" s="116" t="s">
        <v>14927</v>
      </c>
      <c r="D188" s="114">
        <v>0</v>
      </c>
      <c r="E188" s="114">
        <v>0</v>
      </c>
      <c r="F188" s="114">
        <v>5401871.3899999997</v>
      </c>
      <c r="G188" s="114">
        <v>0</v>
      </c>
      <c r="H188" s="114">
        <v>0</v>
      </c>
      <c r="I188" s="114">
        <v>0</v>
      </c>
      <c r="J188" s="114">
        <v>0</v>
      </c>
      <c r="K188" s="114">
        <v>0</v>
      </c>
      <c r="L188" s="114">
        <v>0</v>
      </c>
      <c r="M188" s="114">
        <v>0</v>
      </c>
      <c r="N188" s="114">
        <v>0</v>
      </c>
      <c r="O188" s="114">
        <v>0</v>
      </c>
      <c r="P188" s="114">
        <v>0</v>
      </c>
      <c r="Q188" s="114">
        <v>0</v>
      </c>
      <c r="R188" s="114">
        <v>0</v>
      </c>
      <c r="S188" s="114">
        <v>0</v>
      </c>
      <c r="T188" s="114">
        <v>0</v>
      </c>
      <c r="U188" s="114">
        <v>0</v>
      </c>
      <c r="V188" s="114">
        <v>0</v>
      </c>
      <c r="W188" s="114">
        <v>0</v>
      </c>
      <c r="X188" s="114">
        <v>0</v>
      </c>
      <c r="Y188" s="114">
        <v>0</v>
      </c>
      <c r="Z188" s="114">
        <v>0</v>
      </c>
      <c r="AA188" s="114">
        <v>0</v>
      </c>
      <c r="AB188" s="114">
        <v>0</v>
      </c>
      <c r="AC188" s="114">
        <v>0</v>
      </c>
      <c r="AD188" s="114">
        <v>0</v>
      </c>
      <c r="AE188" s="114">
        <v>0</v>
      </c>
      <c r="AF188" s="114">
        <v>0</v>
      </c>
      <c r="AG188" s="114">
        <v>0</v>
      </c>
      <c r="AH188" s="114">
        <v>0</v>
      </c>
      <c r="AI188" s="114">
        <v>0</v>
      </c>
      <c r="AJ188" s="115">
        <f t="shared" si="2"/>
        <v>5401871.3899999997</v>
      </c>
      <c r="AM188" s="122"/>
    </row>
    <row r="189" spans="1:39" ht="33" customHeight="1">
      <c r="A189" s="111">
        <v>523</v>
      </c>
      <c r="B189" s="112" t="s">
        <v>875</v>
      </c>
      <c r="C189" s="116" t="s">
        <v>14927</v>
      </c>
      <c r="D189" s="114">
        <v>0</v>
      </c>
      <c r="E189" s="114">
        <v>3840</v>
      </c>
      <c r="F189" s="114">
        <v>0</v>
      </c>
      <c r="G189" s="114">
        <v>1333668.2799999993</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c r="W189" s="114">
        <v>0</v>
      </c>
      <c r="X189" s="114">
        <v>0</v>
      </c>
      <c r="Y189" s="114">
        <v>0</v>
      </c>
      <c r="Z189" s="114">
        <v>0</v>
      </c>
      <c r="AA189" s="114">
        <v>0</v>
      </c>
      <c r="AB189" s="114">
        <v>0</v>
      </c>
      <c r="AC189" s="114">
        <v>0</v>
      </c>
      <c r="AD189" s="114">
        <v>0</v>
      </c>
      <c r="AE189" s="114">
        <v>0</v>
      </c>
      <c r="AF189" s="114">
        <v>0</v>
      </c>
      <c r="AG189" s="114">
        <v>0</v>
      </c>
      <c r="AH189" s="114">
        <v>0</v>
      </c>
      <c r="AI189" s="114">
        <v>0</v>
      </c>
      <c r="AJ189" s="115">
        <f t="shared" si="2"/>
        <v>1337508.2799999993</v>
      </c>
      <c r="AM189" s="122"/>
    </row>
    <row r="190" spans="1:39" ht="33" customHeight="1">
      <c r="A190" s="111">
        <v>525</v>
      </c>
      <c r="B190" s="112" t="s">
        <v>220</v>
      </c>
      <c r="C190" s="116" t="s">
        <v>14927</v>
      </c>
      <c r="D190" s="114">
        <v>0</v>
      </c>
      <c r="E190" s="114">
        <v>0</v>
      </c>
      <c r="F190" s="114">
        <v>516712.68</v>
      </c>
      <c r="G190" s="114">
        <v>1905027.3900000001</v>
      </c>
      <c r="H190" s="114">
        <v>0</v>
      </c>
      <c r="I190" s="114">
        <v>0</v>
      </c>
      <c r="J190" s="114">
        <v>0</v>
      </c>
      <c r="K190" s="114">
        <v>0</v>
      </c>
      <c r="L190" s="114">
        <v>0</v>
      </c>
      <c r="M190" s="114">
        <v>0</v>
      </c>
      <c r="N190" s="114">
        <v>0</v>
      </c>
      <c r="O190" s="114">
        <v>0</v>
      </c>
      <c r="P190" s="114">
        <v>0</v>
      </c>
      <c r="Q190" s="114">
        <v>0</v>
      </c>
      <c r="R190" s="114">
        <v>0</v>
      </c>
      <c r="S190" s="114">
        <v>0</v>
      </c>
      <c r="T190" s="114">
        <v>0</v>
      </c>
      <c r="U190" s="114">
        <v>0</v>
      </c>
      <c r="V190" s="114">
        <v>0</v>
      </c>
      <c r="W190" s="114">
        <v>0</v>
      </c>
      <c r="X190" s="114">
        <v>0</v>
      </c>
      <c r="Y190" s="114">
        <v>0</v>
      </c>
      <c r="Z190" s="114">
        <v>0</v>
      </c>
      <c r="AA190" s="114">
        <v>0</v>
      </c>
      <c r="AB190" s="114">
        <v>0</v>
      </c>
      <c r="AC190" s="114">
        <v>0</v>
      </c>
      <c r="AD190" s="114">
        <v>0</v>
      </c>
      <c r="AE190" s="114">
        <v>0</v>
      </c>
      <c r="AF190" s="114">
        <v>0</v>
      </c>
      <c r="AG190" s="114">
        <v>0</v>
      </c>
      <c r="AH190" s="114">
        <v>0</v>
      </c>
      <c r="AI190" s="114">
        <v>0</v>
      </c>
      <c r="AJ190" s="115">
        <f t="shared" si="2"/>
        <v>2421740.0700000003</v>
      </c>
      <c r="AM190" s="122"/>
    </row>
    <row r="191" spans="1:39" ht="33" customHeight="1">
      <c r="A191" s="111">
        <v>526</v>
      </c>
      <c r="B191" s="112" t="s">
        <v>876</v>
      </c>
      <c r="C191" s="116" t="s">
        <v>14927</v>
      </c>
      <c r="D191" s="114">
        <v>0</v>
      </c>
      <c r="E191" s="114">
        <v>0</v>
      </c>
      <c r="F191" s="114">
        <v>146130</v>
      </c>
      <c r="G191" s="114">
        <v>2774380.4299999997</v>
      </c>
      <c r="H191" s="114">
        <v>0</v>
      </c>
      <c r="I191" s="114">
        <v>5915.02</v>
      </c>
      <c r="J191" s="114">
        <v>92803.23</v>
      </c>
      <c r="K191" s="114">
        <v>2719.04</v>
      </c>
      <c r="L191" s="114">
        <v>0</v>
      </c>
      <c r="M191" s="114">
        <v>0</v>
      </c>
      <c r="N191" s="114">
        <v>12510.53</v>
      </c>
      <c r="O191" s="114">
        <v>0</v>
      </c>
      <c r="P191" s="114">
        <v>0</v>
      </c>
      <c r="Q191" s="114">
        <v>0</v>
      </c>
      <c r="R191" s="114">
        <v>0</v>
      </c>
      <c r="S191" s="114">
        <v>0</v>
      </c>
      <c r="T191" s="114">
        <v>0</v>
      </c>
      <c r="U191" s="114">
        <v>0</v>
      </c>
      <c r="V191" s="114">
        <v>0</v>
      </c>
      <c r="W191" s="114">
        <v>0</v>
      </c>
      <c r="X191" s="114">
        <v>0</v>
      </c>
      <c r="Y191" s="114">
        <v>0</v>
      </c>
      <c r="Z191" s="114">
        <v>0</v>
      </c>
      <c r="AA191" s="114">
        <v>0</v>
      </c>
      <c r="AB191" s="114">
        <v>0</v>
      </c>
      <c r="AC191" s="114">
        <v>0</v>
      </c>
      <c r="AD191" s="114">
        <v>0</v>
      </c>
      <c r="AE191" s="114">
        <v>0</v>
      </c>
      <c r="AF191" s="114">
        <v>0</v>
      </c>
      <c r="AG191" s="114">
        <v>0</v>
      </c>
      <c r="AH191" s="114">
        <v>0</v>
      </c>
      <c r="AI191" s="114">
        <v>0</v>
      </c>
      <c r="AJ191" s="115">
        <f t="shared" si="2"/>
        <v>3034458.2499999995</v>
      </c>
      <c r="AM191" s="122"/>
    </row>
    <row r="192" spans="1:39" ht="33" customHeight="1">
      <c r="A192" s="111">
        <v>548</v>
      </c>
      <c r="B192" s="112" t="s">
        <v>877</v>
      </c>
      <c r="C192" s="116" t="s">
        <v>14927</v>
      </c>
      <c r="D192" s="114">
        <v>0</v>
      </c>
      <c r="E192" s="114">
        <v>0</v>
      </c>
      <c r="F192" s="114">
        <v>0</v>
      </c>
      <c r="G192" s="114">
        <v>0</v>
      </c>
      <c r="H192" s="114">
        <v>0</v>
      </c>
      <c r="I192" s="114">
        <v>0</v>
      </c>
      <c r="J192" s="114">
        <v>0</v>
      </c>
      <c r="K192" s="114">
        <v>0</v>
      </c>
      <c r="L192" s="114">
        <v>0</v>
      </c>
      <c r="M192" s="114">
        <v>0</v>
      </c>
      <c r="N192" s="114">
        <v>0</v>
      </c>
      <c r="O192" s="114">
        <v>0</v>
      </c>
      <c r="P192" s="114">
        <v>0</v>
      </c>
      <c r="Q192" s="114">
        <v>0</v>
      </c>
      <c r="R192" s="114">
        <v>0</v>
      </c>
      <c r="S192" s="114">
        <v>0</v>
      </c>
      <c r="T192" s="114">
        <v>0</v>
      </c>
      <c r="U192" s="114">
        <v>0</v>
      </c>
      <c r="V192" s="114">
        <v>0</v>
      </c>
      <c r="W192" s="114">
        <v>0</v>
      </c>
      <c r="X192" s="114">
        <v>0</v>
      </c>
      <c r="Y192" s="114">
        <v>0</v>
      </c>
      <c r="Z192" s="114">
        <v>0</v>
      </c>
      <c r="AA192" s="114">
        <v>0</v>
      </c>
      <c r="AB192" s="114">
        <v>0</v>
      </c>
      <c r="AC192" s="114">
        <v>0</v>
      </c>
      <c r="AD192" s="114">
        <v>0</v>
      </c>
      <c r="AE192" s="114">
        <v>0</v>
      </c>
      <c r="AF192" s="114">
        <v>0</v>
      </c>
      <c r="AG192" s="114">
        <v>0</v>
      </c>
      <c r="AH192" s="114">
        <v>0</v>
      </c>
      <c r="AI192" s="114">
        <v>0</v>
      </c>
      <c r="AJ192" s="115">
        <f t="shared" si="2"/>
        <v>0</v>
      </c>
      <c r="AM192" s="122"/>
    </row>
    <row r="193" spans="1:39" ht="33" customHeight="1">
      <c r="A193" s="111">
        <v>551</v>
      </c>
      <c r="B193" s="112" t="s">
        <v>223</v>
      </c>
      <c r="C193" s="116" t="s">
        <v>14927</v>
      </c>
      <c r="D193" s="114">
        <v>0</v>
      </c>
      <c r="E193" s="114">
        <v>0</v>
      </c>
      <c r="F193" s="114">
        <v>0</v>
      </c>
      <c r="G193" s="114">
        <v>0</v>
      </c>
      <c r="H193" s="114">
        <v>0</v>
      </c>
      <c r="I193" s="114">
        <v>0</v>
      </c>
      <c r="J193" s="114">
        <v>0</v>
      </c>
      <c r="K193" s="114">
        <v>0</v>
      </c>
      <c r="L193" s="114">
        <v>0</v>
      </c>
      <c r="M193" s="114">
        <v>0</v>
      </c>
      <c r="N193" s="114">
        <v>0</v>
      </c>
      <c r="O193" s="114">
        <v>0</v>
      </c>
      <c r="P193" s="114">
        <v>0</v>
      </c>
      <c r="Q193" s="114">
        <v>0</v>
      </c>
      <c r="R193" s="114">
        <v>0</v>
      </c>
      <c r="S193" s="114">
        <v>0</v>
      </c>
      <c r="T193" s="114">
        <v>0</v>
      </c>
      <c r="U193" s="114">
        <v>0</v>
      </c>
      <c r="V193" s="114">
        <v>0</v>
      </c>
      <c r="W193" s="114">
        <v>0</v>
      </c>
      <c r="X193" s="114">
        <v>0</v>
      </c>
      <c r="Y193" s="114">
        <v>0</v>
      </c>
      <c r="Z193" s="114">
        <v>0</v>
      </c>
      <c r="AA193" s="114">
        <v>0</v>
      </c>
      <c r="AB193" s="114">
        <v>0</v>
      </c>
      <c r="AC193" s="114">
        <v>0</v>
      </c>
      <c r="AD193" s="114">
        <v>0</v>
      </c>
      <c r="AE193" s="114">
        <v>0</v>
      </c>
      <c r="AF193" s="114">
        <v>0</v>
      </c>
      <c r="AG193" s="114">
        <v>0</v>
      </c>
      <c r="AH193" s="114">
        <v>0</v>
      </c>
      <c r="AI193" s="114">
        <v>0</v>
      </c>
      <c r="AJ193" s="115">
        <f t="shared" si="2"/>
        <v>0</v>
      </c>
      <c r="AM193" s="122"/>
    </row>
    <row r="194" spans="1:39" ht="33" customHeight="1">
      <c r="A194" s="111">
        <v>572</v>
      </c>
      <c r="B194" s="112" t="s">
        <v>878</v>
      </c>
      <c r="C194" s="116" t="s">
        <v>14927</v>
      </c>
      <c r="D194" s="114">
        <v>0</v>
      </c>
      <c r="E194" s="114">
        <v>0</v>
      </c>
      <c r="F194" s="114">
        <v>3174687.23</v>
      </c>
      <c r="G194" s="114">
        <v>156975.11999999997</v>
      </c>
      <c r="H194" s="114">
        <v>0</v>
      </c>
      <c r="I194" s="114">
        <v>100851.84</v>
      </c>
      <c r="J194" s="114">
        <v>0</v>
      </c>
      <c r="K194" s="114">
        <v>0</v>
      </c>
      <c r="L194" s="114">
        <v>42668.39</v>
      </c>
      <c r="M194" s="114">
        <v>0</v>
      </c>
      <c r="N194" s="114">
        <v>0</v>
      </c>
      <c r="O194" s="114">
        <v>0</v>
      </c>
      <c r="P194" s="114">
        <v>0</v>
      </c>
      <c r="Q194" s="114">
        <v>0</v>
      </c>
      <c r="R194" s="114">
        <v>0</v>
      </c>
      <c r="S194" s="114">
        <v>0</v>
      </c>
      <c r="T194" s="114">
        <v>0</v>
      </c>
      <c r="U194" s="114">
        <v>0</v>
      </c>
      <c r="V194" s="114">
        <v>0</v>
      </c>
      <c r="W194" s="114">
        <v>0</v>
      </c>
      <c r="X194" s="114">
        <v>0</v>
      </c>
      <c r="Y194" s="114">
        <v>0</v>
      </c>
      <c r="Z194" s="114">
        <v>0</v>
      </c>
      <c r="AA194" s="114">
        <v>0</v>
      </c>
      <c r="AB194" s="114">
        <v>0</v>
      </c>
      <c r="AC194" s="114">
        <v>0</v>
      </c>
      <c r="AD194" s="114">
        <v>0</v>
      </c>
      <c r="AE194" s="114">
        <v>0</v>
      </c>
      <c r="AF194" s="114">
        <v>0</v>
      </c>
      <c r="AG194" s="114">
        <v>0</v>
      </c>
      <c r="AH194" s="114">
        <v>0</v>
      </c>
      <c r="AI194" s="114">
        <v>0</v>
      </c>
      <c r="AJ194" s="115">
        <f t="shared" si="2"/>
        <v>3475182.58</v>
      </c>
      <c r="AM194" s="122"/>
    </row>
    <row r="195" spans="1:39" ht="33" customHeight="1">
      <c r="A195" s="111">
        <v>573</v>
      </c>
      <c r="B195" s="112" t="s">
        <v>879</v>
      </c>
      <c r="C195" s="116" t="s">
        <v>14927</v>
      </c>
      <c r="D195" s="114">
        <v>0</v>
      </c>
      <c r="E195" s="114">
        <v>0</v>
      </c>
      <c r="F195" s="114">
        <v>0</v>
      </c>
      <c r="G195" s="114">
        <v>0</v>
      </c>
      <c r="H195" s="114">
        <v>0</v>
      </c>
      <c r="I195" s="114">
        <v>0</v>
      </c>
      <c r="J195" s="114">
        <v>0</v>
      </c>
      <c r="K195" s="114">
        <v>0</v>
      </c>
      <c r="L195" s="114">
        <v>0</v>
      </c>
      <c r="M195" s="114">
        <v>0</v>
      </c>
      <c r="N195" s="114">
        <v>0</v>
      </c>
      <c r="O195" s="114">
        <v>0</v>
      </c>
      <c r="P195" s="114">
        <v>0</v>
      </c>
      <c r="Q195" s="114">
        <v>0</v>
      </c>
      <c r="R195" s="114">
        <v>0</v>
      </c>
      <c r="S195" s="114">
        <v>0</v>
      </c>
      <c r="T195" s="114">
        <v>0</v>
      </c>
      <c r="U195" s="114">
        <v>0</v>
      </c>
      <c r="V195" s="114">
        <v>0</v>
      </c>
      <c r="W195" s="114">
        <v>0</v>
      </c>
      <c r="X195" s="114">
        <v>0</v>
      </c>
      <c r="Y195" s="114">
        <v>0</v>
      </c>
      <c r="Z195" s="114">
        <v>0</v>
      </c>
      <c r="AA195" s="114">
        <v>0</v>
      </c>
      <c r="AB195" s="114">
        <v>0</v>
      </c>
      <c r="AC195" s="114">
        <v>0</v>
      </c>
      <c r="AD195" s="114">
        <v>0</v>
      </c>
      <c r="AE195" s="114">
        <v>0</v>
      </c>
      <c r="AF195" s="114">
        <v>0</v>
      </c>
      <c r="AG195" s="114">
        <v>0</v>
      </c>
      <c r="AH195" s="114">
        <v>0</v>
      </c>
      <c r="AI195" s="114">
        <v>0</v>
      </c>
      <c r="AJ195" s="115">
        <f t="shared" si="2"/>
        <v>0</v>
      </c>
      <c r="AM195" s="122"/>
    </row>
    <row r="196" spans="1:39" ht="33" customHeight="1">
      <c r="A196" s="111">
        <v>574</v>
      </c>
      <c r="B196" s="112" t="s">
        <v>880</v>
      </c>
      <c r="C196" s="116" t="s">
        <v>14927</v>
      </c>
      <c r="D196" s="114">
        <v>1656</v>
      </c>
      <c r="E196" s="114">
        <v>1000000</v>
      </c>
      <c r="F196" s="114">
        <v>0</v>
      </c>
      <c r="G196" s="114">
        <v>3607060.2899999996</v>
      </c>
      <c r="H196" s="114">
        <v>0</v>
      </c>
      <c r="I196" s="114">
        <v>50</v>
      </c>
      <c r="J196" s="114">
        <v>18300000</v>
      </c>
      <c r="K196" s="114">
        <v>0</v>
      </c>
      <c r="L196" s="114">
        <v>0</v>
      </c>
      <c r="M196" s="114">
        <v>0</v>
      </c>
      <c r="N196" s="114">
        <v>168585.60000000001</v>
      </c>
      <c r="O196" s="114">
        <v>0</v>
      </c>
      <c r="P196" s="114">
        <v>0</v>
      </c>
      <c r="Q196" s="114">
        <v>0</v>
      </c>
      <c r="R196" s="114">
        <v>0</v>
      </c>
      <c r="S196" s="114">
        <v>0</v>
      </c>
      <c r="T196" s="114">
        <v>0</v>
      </c>
      <c r="U196" s="114">
        <v>0</v>
      </c>
      <c r="V196" s="114">
        <v>0</v>
      </c>
      <c r="W196" s="114">
        <v>0</v>
      </c>
      <c r="X196" s="114">
        <v>0</v>
      </c>
      <c r="Y196" s="114">
        <v>0</v>
      </c>
      <c r="Z196" s="114">
        <v>0</v>
      </c>
      <c r="AA196" s="114">
        <v>0</v>
      </c>
      <c r="AB196" s="114">
        <v>0</v>
      </c>
      <c r="AC196" s="114">
        <v>0</v>
      </c>
      <c r="AD196" s="114">
        <v>0</v>
      </c>
      <c r="AE196" s="114">
        <v>0</v>
      </c>
      <c r="AF196" s="114">
        <v>0</v>
      </c>
      <c r="AG196" s="114">
        <v>0</v>
      </c>
      <c r="AH196" s="114">
        <v>0</v>
      </c>
      <c r="AI196" s="114">
        <v>0</v>
      </c>
      <c r="AJ196" s="115">
        <f t="shared" si="2"/>
        <v>23077351.890000001</v>
      </c>
      <c r="AM196" s="122"/>
    </row>
    <row r="197" spans="1:39" ht="33" customHeight="1">
      <c r="A197" s="111">
        <v>575</v>
      </c>
      <c r="B197" s="112" t="s">
        <v>881</v>
      </c>
      <c r="C197" s="116" t="s">
        <v>14927</v>
      </c>
      <c r="D197" s="114">
        <v>0</v>
      </c>
      <c r="E197" s="114">
        <v>0</v>
      </c>
      <c r="F197" s="114">
        <v>0</v>
      </c>
      <c r="G197" s="114">
        <v>0</v>
      </c>
      <c r="H197" s="114">
        <v>0</v>
      </c>
      <c r="I197" s="114">
        <v>0</v>
      </c>
      <c r="J197" s="114">
        <v>0</v>
      </c>
      <c r="K197" s="114">
        <v>0</v>
      </c>
      <c r="L197" s="114">
        <v>0</v>
      </c>
      <c r="M197" s="114">
        <v>0</v>
      </c>
      <c r="N197" s="114">
        <v>0</v>
      </c>
      <c r="O197" s="114">
        <v>0</v>
      </c>
      <c r="P197" s="114">
        <v>0</v>
      </c>
      <c r="Q197" s="114">
        <v>0</v>
      </c>
      <c r="R197" s="114">
        <v>0</v>
      </c>
      <c r="S197" s="114">
        <v>0</v>
      </c>
      <c r="T197" s="114">
        <v>0</v>
      </c>
      <c r="U197" s="114">
        <v>0</v>
      </c>
      <c r="V197" s="114">
        <v>0</v>
      </c>
      <c r="W197" s="114">
        <v>0</v>
      </c>
      <c r="X197" s="114">
        <v>0</v>
      </c>
      <c r="Y197" s="114">
        <v>0</v>
      </c>
      <c r="Z197" s="114">
        <v>0</v>
      </c>
      <c r="AA197" s="114">
        <v>0</v>
      </c>
      <c r="AB197" s="114">
        <v>0</v>
      </c>
      <c r="AC197" s="114">
        <v>0</v>
      </c>
      <c r="AD197" s="114">
        <v>0</v>
      </c>
      <c r="AE197" s="114">
        <v>0</v>
      </c>
      <c r="AF197" s="114">
        <v>0</v>
      </c>
      <c r="AG197" s="114">
        <v>0</v>
      </c>
      <c r="AH197" s="114">
        <v>0</v>
      </c>
      <c r="AI197" s="114">
        <v>0</v>
      </c>
      <c r="AJ197" s="115">
        <f t="shared" si="2"/>
        <v>0</v>
      </c>
      <c r="AM197" s="122"/>
    </row>
    <row r="198" spans="1:39" ht="33" customHeight="1">
      <c r="A198" s="111">
        <v>576</v>
      </c>
      <c r="B198" s="112" t="s">
        <v>882</v>
      </c>
      <c r="C198" s="116" t="s">
        <v>14927</v>
      </c>
      <c r="D198" s="114">
        <v>3000000</v>
      </c>
      <c r="E198" s="114">
        <v>0</v>
      </c>
      <c r="F198" s="114">
        <v>16876</v>
      </c>
      <c r="G198" s="114">
        <v>51421.599999999999</v>
      </c>
      <c r="H198" s="114">
        <v>0</v>
      </c>
      <c r="I198" s="114">
        <v>3828.53</v>
      </c>
      <c r="J198" s="114">
        <v>0</v>
      </c>
      <c r="K198" s="114">
        <v>1876.9299999999998</v>
      </c>
      <c r="L198" s="114">
        <v>0</v>
      </c>
      <c r="M198" s="114">
        <v>0</v>
      </c>
      <c r="N198" s="114">
        <v>208.82000000000002</v>
      </c>
      <c r="O198" s="114">
        <v>0</v>
      </c>
      <c r="P198" s="114">
        <v>0</v>
      </c>
      <c r="Q198" s="114">
        <v>0</v>
      </c>
      <c r="R198" s="114">
        <v>0</v>
      </c>
      <c r="S198" s="114">
        <v>0</v>
      </c>
      <c r="T198" s="114">
        <v>0</v>
      </c>
      <c r="U198" s="114">
        <v>0</v>
      </c>
      <c r="V198" s="114">
        <v>0</v>
      </c>
      <c r="W198" s="114">
        <v>0</v>
      </c>
      <c r="X198" s="114">
        <v>0</v>
      </c>
      <c r="Y198" s="114">
        <v>0</v>
      </c>
      <c r="Z198" s="114">
        <v>0</v>
      </c>
      <c r="AA198" s="114">
        <v>0</v>
      </c>
      <c r="AB198" s="114">
        <v>0</v>
      </c>
      <c r="AC198" s="114">
        <v>0</v>
      </c>
      <c r="AD198" s="114">
        <v>0</v>
      </c>
      <c r="AE198" s="114">
        <v>0</v>
      </c>
      <c r="AF198" s="114">
        <v>0</v>
      </c>
      <c r="AG198" s="114">
        <v>0</v>
      </c>
      <c r="AH198" s="114">
        <v>0</v>
      </c>
      <c r="AI198" s="114">
        <v>0</v>
      </c>
      <c r="AJ198" s="115">
        <f t="shared" si="2"/>
        <v>3074211.88</v>
      </c>
      <c r="AM198" s="122"/>
    </row>
    <row r="199" spans="1:39" ht="33" customHeight="1">
      <c r="A199" s="111">
        <v>578</v>
      </c>
      <c r="B199" s="112" t="s">
        <v>883</v>
      </c>
      <c r="C199" s="116" t="s">
        <v>14927</v>
      </c>
      <c r="D199" s="114">
        <v>0</v>
      </c>
      <c r="E199" s="114">
        <v>0</v>
      </c>
      <c r="F199" s="114">
        <v>0</v>
      </c>
      <c r="G199" s="114">
        <v>48569.88</v>
      </c>
      <c r="H199" s="114">
        <v>0</v>
      </c>
      <c r="I199" s="114">
        <v>50</v>
      </c>
      <c r="J199" s="114">
        <v>0</v>
      </c>
      <c r="K199" s="114">
        <v>4371.7800000000007</v>
      </c>
      <c r="L199" s="114">
        <v>0</v>
      </c>
      <c r="M199" s="114">
        <v>0</v>
      </c>
      <c r="N199" s="114">
        <v>0</v>
      </c>
      <c r="O199" s="114">
        <v>0</v>
      </c>
      <c r="P199" s="114">
        <v>0</v>
      </c>
      <c r="Q199" s="114">
        <v>0</v>
      </c>
      <c r="R199" s="114">
        <v>0</v>
      </c>
      <c r="S199" s="114">
        <v>0</v>
      </c>
      <c r="T199" s="114">
        <v>0</v>
      </c>
      <c r="U199" s="114">
        <v>0</v>
      </c>
      <c r="V199" s="114">
        <v>0</v>
      </c>
      <c r="W199" s="114">
        <v>0</v>
      </c>
      <c r="X199" s="114">
        <v>0</v>
      </c>
      <c r="Y199" s="114">
        <v>0</v>
      </c>
      <c r="Z199" s="114">
        <v>0</v>
      </c>
      <c r="AA199" s="114">
        <v>0</v>
      </c>
      <c r="AB199" s="114">
        <v>0</v>
      </c>
      <c r="AC199" s="114">
        <v>0</v>
      </c>
      <c r="AD199" s="114">
        <v>0</v>
      </c>
      <c r="AE199" s="114">
        <v>0</v>
      </c>
      <c r="AF199" s="114">
        <v>0</v>
      </c>
      <c r="AG199" s="114">
        <v>0</v>
      </c>
      <c r="AH199" s="114">
        <v>0</v>
      </c>
      <c r="AI199" s="114">
        <v>0</v>
      </c>
      <c r="AJ199" s="115">
        <f t="shared" si="2"/>
        <v>52991.659999999996</v>
      </c>
      <c r="AM199" s="122"/>
    </row>
    <row r="200" spans="1:39" ht="33" customHeight="1">
      <c r="A200" s="111">
        <v>579</v>
      </c>
      <c r="B200" s="112" t="s">
        <v>884</v>
      </c>
      <c r="C200" s="116" t="s">
        <v>14927</v>
      </c>
      <c r="D200" s="114">
        <v>0</v>
      </c>
      <c r="E200" s="114">
        <v>0</v>
      </c>
      <c r="F200" s="114">
        <v>0</v>
      </c>
      <c r="G200" s="114">
        <v>0</v>
      </c>
      <c r="H200" s="114">
        <v>0</v>
      </c>
      <c r="I200" s="114">
        <v>0</v>
      </c>
      <c r="J200" s="114">
        <v>0</v>
      </c>
      <c r="K200" s="114">
        <v>0</v>
      </c>
      <c r="L200" s="114">
        <v>0</v>
      </c>
      <c r="M200" s="114">
        <v>0</v>
      </c>
      <c r="N200" s="114">
        <v>0</v>
      </c>
      <c r="O200" s="114">
        <v>0</v>
      </c>
      <c r="P200" s="114">
        <v>0</v>
      </c>
      <c r="Q200" s="114">
        <v>0</v>
      </c>
      <c r="R200" s="114">
        <v>0</v>
      </c>
      <c r="S200" s="114">
        <v>0</v>
      </c>
      <c r="T200" s="114">
        <v>0</v>
      </c>
      <c r="U200" s="114">
        <v>0</v>
      </c>
      <c r="V200" s="114">
        <v>0</v>
      </c>
      <c r="W200" s="114">
        <v>0</v>
      </c>
      <c r="X200" s="114">
        <v>0</v>
      </c>
      <c r="Y200" s="114">
        <v>0</v>
      </c>
      <c r="Z200" s="114">
        <v>0</v>
      </c>
      <c r="AA200" s="114">
        <v>0</v>
      </c>
      <c r="AB200" s="114">
        <v>0</v>
      </c>
      <c r="AC200" s="114">
        <v>0</v>
      </c>
      <c r="AD200" s="114">
        <v>0</v>
      </c>
      <c r="AE200" s="114">
        <v>0</v>
      </c>
      <c r="AF200" s="114">
        <v>0</v>
      </c>
      <c r="AG200" s="114">
        <v>0</v>
      </c>
      <c r="AH200" s="114">
        <v>0</v>
      </c>
      <c r="AI200" s="114">
        <v>0</v>
      </c>
      <c r="AJ200" s="115">
        <f t="shared" si="2"/>
        <v>0</v>
      </c>
      <c r="AM200" s="122"/>
    </row>
    <row r="201" spans="1:39" ht="33" customHeight="1">
      <c r="A201" s="111">
        <v>580</v>
      </c>
      <c r="B201" s="112" t="s">
        <v>231</v>
      </c>
      <c r="C201" s="116" t="s">
        <v>14927</v>
      </c>
      <c r="D201" s="114">
        <v>211969.49</v>
      </c>
      <c r="E201" s="114">
        <v>0</v>
      </c>
      <c r="F201" s="114">
        <v>54460.59</v>
      </c>
      <c r="G201" s="114">
        <v>422030.38000000006</v>
      </c>
      <c r="H201" s="114">
        <v>0</v>
      </c>
      <c r="I201" s="114">
        <v>0</v>
      </c>
      <c r="J201" s="114">
        <v>77112.070000000007</v>
      </c>
      <c r="K201" s="114">
        <v>0</v>
      </c>
      <c r="L201" s="114">
        <v>0</v>
      </c>
      <c r="M201" s="114">
        <v>0</v>
      </c>
      <c r="N201" s="114">
        <v>0</v>
      </c>
      <c r="O201" s="114">
        <v>0</v>
      </c>
      <c r="P201" s="114">
        <v>0</v>
      </c>
      <c r="Q201" s="114">
        <v>0</v>
      </c>
      <c r="R201" s="114">
        <v>0</v>
      </c>
      <c r="S201" s="114">
        <v>0</v>
      </c>
      <c r="T201" s="114">
        <v>0</v>
      </c>
      <c r="U201" s="114">
        <v>0</v>
      </c>
      <c r="V201" s="114">
        <v>0</v>
      </c>
      <c r="W201" s="114">
        <v>0</v>
      </c>
      <c r="X201" s="114">
        <v>0</v>
      </c>
      <c r="Y201" s="114">
        <v>0</v>
      </c>
      <c r="Z201" s="114">
        <v>0</v>
      </c>
      <c r="AA201" s="114">
        <v>0</v>
      </c>
      <c r="AB201" s="114">
        <v>0</v>
      </c>
      <c r="AC201" s="114">
        <v>0</v>
      </c>
      <c r="AD201" s="114">
        <v>0</v>
      </c>
      <c r="AE201" s="114">
        <v>0</v>
      </c>
      <c r="AF201" s="114">
        <v>0</v>
      </c>
      <c r="AG201" s="114">
        <v>0</v>
      </c>
      <c r="AH201" s="114">
        <v>0</v>
      </c>
      <c r="AI201" s="114">
        <v>0</v>
      </c>
      <c r="AJ201" s="115">
        <f t="shared" si="2"/>
        <v>765572.53</v>
      </c>
      <c r="AM201" s="122"/>
    </row>
    <row r="202" spans="1:39" ht="33" customHeight="1">
      <c r="A202" s="111">
        <v>581</v>
      </c>
      <c r="B202" s="112" t="s">
        <v>885</v>
      </c>
      <c r="C202" s="116" t="s">
        <v>14927</v>
      </c>
      <c r="D202" s="114">
        <v>0</v>
      </c>
      <c r="E202" s="114">
        <v>0</v>
      </c>
      <c r="F202" s="114">
        <v>0</v>
      </c>
      <c r="G202" s="114">
        <v>0</v>
      </c>
      <c r="H202" s="114">
        <v>0</v>
      </c>
      <c r="I202" s="114">
        <v>0</v>
      </c>
      <c r="J202" s="114">
        <v>0</v>
      </c>
      <c r="K202" s="114">
        <v>0</v>
      </c>
      <c r="L202" s="114">
        <v>0</v>
      </c>
      <c r="M202" s="114">
        <v>0</v>
      </c>
      <c r="N202" s="114">
        <v>0</v>
      </c>
      <c r="O202" s="114">
        <v>0</v>
      </c>
      <c r="P202" s="114">
        <v>0</v>
      </c>
      <c r="Q202" s="114">
        <v>0</v>
      </c>
      <c r="R202" s="114">
        <v>0</v>
      </c>
      <c r="S202" s="114">
        <v>0</v>
      </c>
      <c r="T202" s="114">
        <v>0</v>
      </c>
      <c r="U202" s="114">
        <v>0</v>
      </c>
      <c r="V202" s="114">
        <v>0</v>
      </c>
      <c r="W202" s="114">
        <v>0</v>
      </c>
      <c r="X202" s="114">
        <v>0</v>
      </c>
      <c r="Y202" s="114">
        <v>0</v>
      </c>
      <c r="Z202" s="114">
        <v>0</v>
      </c>
      <c r="AA202" s="114">
        <v>0</v>
      </c>
      <c r="AB202" s="114">
        <v>0</v>
      </c>
      <c r="AC202" s="114">
        <v>0</v>
      </c>
      <c r="AD202" s="114">
        <v>0</v>
      </c>
      <c r="AE202" s="114">
        <v>0</v>
      </c>
      <c r="AF202" s="114">
        <v>0</v>
      </c>
      <c r="AG202" s="114">
        <v>0</v>
      </c>
      <c r="AH202" s="114">
        <v>0</v>
      </c>
      <c r="AI202" s="114">
        <v>0</v>
      </c>
      <c r="AJ202" s="115">
        <f t="shared" si="2"/>
        <v>0</v>
      </c>
      <c r="AM202" s="122"/>
    </row>
    <row r="203" spans="1:39" ht="33" customHeight="1">
      <c r="A203" s="111">
        <v>582</v>
      </c>
      <c r="B203" s="112" t="s">
        <v>886</v>
      </c>
      <c r="C203" s="116" t="s">
        <v>14927</v>
      </c>
      <c r="D203" s="114">
        <v>0</v>
      </c>
      <c r="E203" s="114">
        <v>2001656</v>
      </c>
      <c r="F203" s="114">
        <v>16017659.92</v>
      </c>
      <c r="G203" s="114">
        <v>50279.69</v>
      </c>
      <c r="H203" s="114">
        <v>0</v>
      </c>
      <c r="I203" s="114">
        <v>0</v>
      </c>
      <c r="J203" s="114">
        <v>0</v>
      </c>
      <c r="K203" s="114">
        <v>0</v>
      </c>
      <c r="L203" s="114">
        <v>0</v>
      </c>
      <c r="M203" s="114">
        <v>0</v>
      </c>
      <c r="N203" s="114">
        <v>0</v>
      </c>
      <c r="O203" s="114">
        <v>0</v>
      </c>
      <c r="P203" s="114">
        <v>0</v>
      </c>
      <c r="Q203" s="114">
        <v>0</v>
      </c>
      <c r="R203" s="114">
        <v>0</v>
      </c>
      <c r="S203" s="114">
        <v>0</v>
      </c>
      <c r="T203" s="114">
        <v>0</v>
      </c>
      <c r="U203" s="114">
        <v>0</v>
      </c>
      <c r="V203" s="114">
        <v>0</v>
      </c>
      <c r="W203" s="114">
        <v>0</v>
      </c>
      <c r="X203" s="114">
        <v>0</v>
      </c>
      <c r="Y203" s="114">
        <v>0</v>
      </c>
      <c r="Z203" s="114">
        <v>0</v>
      </c>
      <c r="AA203" s="114">
        <v>0</v>
      </c>
      <c r="AB203" s="114">
        <v>0</v>
      </c>
      <c r="AC203" s="114">
        <v>0</v>
      </c>
      <c r="AD203" s="114">
        <v>0</v>
      </c>
      <c r="AE203" s="114">
        <v>0</v>
      </c>
      <c r="AF203" s="114">
        <v>0</v>
      </c>
      <c r="AG203" s="114">
        <v>0</v>
      </c>
      <c r="AH203" s="114">
        <v>0</v>
      </c>
      <c r="AI203" s="114">
        <v>0</v>
      </c>
      <c r="AJ203" s="115">
        <f t="shared" si="2"/>
        <v>18069595.610000003</v>
      </c>
      <c r="AM203" s="122"/>
    </row>
    <row r="204" spans="1:39" ht="33" customHeight="1">
      <c r="A204" s="111">
        <v>584</v>
      </c>
      <c r="B204" s="112" t="s">
        <v>887</v>
      </c>
      <c r="C204" s="116" t="s">
        <v>14927</v>
      </c>
      <c r="D204" s="114">
        <v>0</v>
      </c>
      <c r="E204" s="114">
        <v>0</v>
      </c>
      <c r="F204" s="114">
        <v>0</v>
      </c>
      <c r="G204" s="114">
        <v>0</v>
      </c>
      <c r="H204" s="114">
        <v>0</v>
      </c>
      <c r="I204" s="114">
        <v>0</v>
      </c>
      <c r="J204" s="114">
        <v>0</v>
      </c>
      <c r="K204" s="114">
        <v>0</v>
      </c>
      <c r="L204" s="114">
        <v>0</v>
      </c>
      <c r="M204" s="114">
        <v>0</v>
      </c>
      <c r="N204" s="114">
        <v>0</v>
      </c>
      <c r="O204" s="114">
        <v>0</v>
      </c>
      <c r="P204" s="114">
        <v>0</v>
      </c>
      <c r="Q204" s="114">
        <v>0</v>
      </c>
      <c r="R204" s="114">
        <v>0</v>
      </c>
      <c r="S204" s="114">
        <v>0</v>
      </c>
      <c r="T204" s="114">
        <v>0</v>
      </c>
      <c r="U204" s="114">
        <v>0</v>
      </c>
      <c r="V204" s="114">
        <v>0</v>
      </c>
      <c r="W204" s="114">
        <v>0</v>
      </c>
      <c r="X204" s="114">
        <v>0</v>
      </c>
      <c r="Y204" s="114">
        <v>0</v>
      </c>
      <c r="Z204" s="114">
        <v>0</v>
      </c>
      <c r="AA204" s="114">
        <v>0</v>
      </c>
      <c r="AB204" s="114">
        <v>0</v>
      </c>
      <c r="AC204" s="114">
        <v>0</v>
      </c>
      <c r="AD204" s="114">
        <v>0</v>
      </c>
      <c r="AE204" s="114">
        <v>0</v>
      </c>
      <c r="AF204" s="114">
        <v>0</v>
      </c>
      <c r="AG204" s="114">
        <v>0</v>
      </c>
      <c r="AH204" s="114">
        <v>0</v>
      </c>
      <c r="AI204" s="114">
        <v>0</v>
      </c>
      <c r="AJ204" s="115">
        <f t="shared" ref="AJ204:AJ267" si="3">SUM(D204:AI204)</f>
        <v>0</v>
      </c>
      <c r="AM204" s="122"/>
    </row>
    <row r="205" spans="1:39" ht="33" customHeight="1">
      <c r="A205" s="111">
        <v>585</v>
      </c>
      <c r="B205" s="112" t="s">
        <v>235</v>
      </c>
      <c r="C205" s="116" t="s">
        <v>14927</v>
      </c>
      <c r="D205" s="114">
        <v>0</v>
      </c>
      <c r="E205" s="114">
        <v>10183187</v>
      </c>
      <c r="F205" s="114">
        <v>0</v>
      </c>
      <c r="G205" s="114">
        <v>22</v>
      </c>
      <c r="H205" s="114">
        <v>0</v>
      </c>
      <c r="I205" s="114">
        <v>0</v>
      </c>
      <c r="J205" s="114">
        <v>0</v>
      </c>
      <c r="K205" s="114">
        <v>0</v>
      </c>
      <c r="L205" s="114">
        <v>0</v>
      </c>
      <c r="M205" s="114">
        <v>0</v>
      </c>
      <c r="N205" s="114">
        <v>0</v>
      </c>
      <c r="O205" s="114">
        <v>0</v>
      </c>
      <c r="P205" s="114">
        <v>0</v>
      </c>
      <c r="Q205" s="114">
        <v>0</v>
      </c>
      <c r="R205" s="114">
        <v>0</v>
      </c>
      <c r="S205" s="114">
        <v>0</v>
      </c>
      <c r="T205" s="114">
        <v>7500</v>
      </c>
      <c r="U205" s="114">
        <v>0</v>
      </c>
      <c r="V205" s="114">
        <v>0</v>
      </c>
      <c r="W205" s="114">
        <v>0</v>
      </c>
      <c r="X205" s="114">
        <v>0</v>
      </c>
      <c r="Y205" s="114">
        <v>0</v>
      </c>
      <c r="Z205" s="114">
        <v>0</v>
      </c>
      <c r="AA205" s="114">
        <v>170127.7942</v>
      </c>
      <c r="AB205" s="114">
        <v>0</v>
      </c>
      <c r="AC205" s="114">
        <v>0</v>
      </c>
      <c r="AD205" s="114">
        <v>0</v>
      </c>
      <c r="AE205" s="114">
        <v>0</v>
      </c>
      <c r="AF205" s="114">
        <v>0</v>
      </c>
      <c r="AG205" s="114">
        <v>0</v>
      </c>
      <c r="AH205" s="114">
        <v>0</v>
      </c>
      <c r="AI205" s="114">
        <v>0</v>
      </c>
      <c r="AJ205" s="115">
        <f t="shared" si="3"/>
        <v>10360836.794199999</v>
      </c>
      <c r="AM205" s="122"/>
    </row>
    <row r="206" spans="1:39" ht="33" customHeight="1">
      <c r="A206" s="111">
        <v>586</v>
      </c>
      <c r="B206" s="112" t="s">
        <v>236</v>
      </c>
      <c r="C206" s="116" t="s">
        <v>14927</v>
      </c>
      <c r="D206" s="114">
        <v>0</v>
      </c>
      <c r="E206" s="114">
        <v>0</v>
      </c>
      <c r="F206" s="114">
        <v>74443.98</v>
      </c>
      <c r="G206" s="114">
        <v>25005.5</v>
      </c>
      <c r="H206" s="114">
        <v>0</v>
      </c>
      <c r="I206" s="114">
        <v>53016.200000000012</v>
      </c>
      <c r="J206" s="114">
        <v>0</v>
      </c>
      <c r="K206" s="114">
        <v>0</v>
      </c>
      <c r="L206" s="114">
        <v>0</v>
      </c>
      <c r="M206" s="114">
        <v>0</v>
      </c>
      <c r="N206" s="114">
        <v>0</v>
      </c>
      <c r="O206" s="114">
        <v>0</v>
      </c>
      <c r="P206" s="114">
        <v>0</v>
      </c>
      <c r="Q206" s="114">
        <v>0</v>
      </c>
      <c r="R206" s="114">
        <v>0</v>
      </c>
      <c r="S206" s="114">
        <v>0</v>
      </c>
      <c r="T206" s="114">
        <v>0</v>
      </c>
      <c r="U206" s="114">
        <v>0</v>
      </c>
      <c r="V206" s="114">
        <v>0</v>
      </c>
      <c r="W206" s="114">
        <v>0</v>
      </c>
      <c r="X206" s="114">
        <v>0</v>
      </c>
      <c r="Y206" s="114">
        <v>0</v>
      </c>
      <c r="Z206" s="114">
        <v>0</v>
      </c>
      <c r="AA206" s="114">
        <v>0</v>
      </c>
      <c r="AB206" s="114">
        <v>0</v>
      </c>
      <c r="AC206" s="114">
        <v>0</v>
      </c>
      <c r="AD206" s="114">
        <v>0</v>
      </c>
      <c r="AE206" s="114">
        <v>0</v>
      </c>
      <c r="AF206" s="114">
        <v>0</v>
      </c>
      <c r="AG206" s="114">
        <v>0</v>
      </c>
      <c r="AH206" s="114">
        <v>0</v>
      </c>
      <c r="AI206" s="114">
        <v>0</v>
      </c>
      <c r="AJ206" s="115">
        <f t="shared" si="3"/>
        <v>152465.68</v>
      </c>
      <c r="AM206" s="122"/>
    </row>
    <row r="207" spans="1:39" ht="33" customHeight="1">
      <c r="A207" s="111">
        <v>587</v>
      </c>
      <c r="B207" s="112" t="s">
        <v>888</v>
      </c>
      <c r="C207" s="116" t="s">
        <v>14927</v>
      </c>
      <c r="D207" s="114">
        <v>0</v>
      </c>
      <c r="E207" s="114">
        <v>0</v>
      </c>
      <c r="F207" s="114">
        <v>9347175</v>
      </c>
      <c r="G207" s="114">
        <v>1848932.4500000002</v>
      </c>
      <c r="H207" s="114">
        <v>0</v>
      </c>
      <c r="I207" s="114">
        <v>0</v>
      </c>
      <c r="J207" s="114">
        <v>16417009</v>
      </c>
      <c r="K207" s="114">
        <v>0</v>
      </c>
      <c r="L207" s="114">
        <v>0</v>
      </c>
      <c r="M207" s="114">
        <v>0</v>
      </c>
      <c r="N207" s="114">
        <v>0</v>
      </c>
      <c r="O207" s="114">
        <v>0</v>
      </c>
      <c r="P207" s="114">
        <v>0</v>
      </c>
      <c r="Q207" s="114">
        <v>0</v>
      </c>
      <c r="R207" s="114">
        <v>0</v>
      </c>
      <c r="S207" s="114">
        <v>0</v>
      </c>
      <c r="T207" s="114">
        <v>0</v>
      </c>
      <c r="U207" s="114">
        <v>0</v>
      </c>
      <c r="V207" s="114">
        <v>0</v>
      </c>
      <c r="W207" s="114">
        <v>0</v>
      </c>
      <c r="X207" s="114">
        <v>0</v>
      </c>
      <c r="Y207" s="114">
        <v>0</v>
      </c>
      <c r="Z207" s="114">
        <v>0</v>
      </c>
      <c r="AA207" s="114">
        <v>0</v>
      </c>
      <c r="AB207" s="114">
        <v>0</v>
      </c>
      <c r="AC207" s="114">
        <v>0</v>
      </c>
      <c r="AD207" s="114">
        <v>0</v>
      </c>
      <c r="AE207" s="114">
        <v>0</v>
      </c>
      <c r="AF207" s="114">
        <v>0</v>
      </c>
      <c r="AG207" s="114">
        <v>0</v>
      </c>
      <c r="AH207" s="114">
        <v>0</v>
      </c>
      <c r="AI207" s="114">
        <v>0</v>
      </c>
      <c r="AJ207" s="115">
        <f t="shared" si="3"/>
        <v>27613116.449999999</v>
      </c>
      <c r="AM207" s="122"/>
    </row>
    <row r="208" spans="1:39" ht="33" customHeight="1">
      <c r="A208" s="111">
        <v>588</v>
      </c>
      <c r="B208" s="112" t="s">
        <v>237</v>
      </c>
      <c r="C208" s="116" t="s">
        <v>14927</v>
      </c>
      <c r="D208" s="114">
        <v>0</v>
      </c>
      <c r="E208" s="114">
        <v>0</v>
      </c>
      <c r="F208" s="114">
        <v>0</v>
      </c>
      <c r="G208" s="114">
        <v>0</v>
      </c>
      <c r="H208" s="114">
        <v>0</v>
      </c>
      <c r="I208" s="114">
        <v>0</v>
      </c>
      <c r="J208" s="114">
        <v>0</v>
      </c>
      <c r="K208" s="114">
        <v>0</v>
      </c>
      <c r="L208" s="114">
        <v>0</v>
      </c>
      <c r="M208" s="114">
        <v>0</v>
      </c>
      <c r="N208" s="114">
        <v>0</v>
      </c>
      <c r="O208" s="114">
        <v>0</v>
      </c>
      <c r="P208" s="114">
        <v>0</v>
      </c>
      <c r="Q208" s="114">
        <v>0</v>
      </c>
      <c r="R208" s="114">
        <v>0</v>
      </c>
      <c r="S208" s="114">
        <v>0</v>
      </c>
      <c r="T208" s="114">
        <v>0</v>
      </c>
      <c r="U208" s="114">
        <v>2744000</v>
      </c>
      <c r="V208" s="114">
        <v>0</v>
      </c>
      <c r="W208" s="114">
        <v>0</v>
      </c>
      <c r="X208" s="114">
        <v>0</v>
      </c>
      <c r="Y208" s="114">
        <v>0</v>
      </c>
      <c r="Z208" s="114">
        <v>0</v>
      </c>
      <c r="AA208" s="114">
        <v>0</v>
      </c>
      <c r="AB208" s="114">
        <v>0</v>
      </c>
      <c r="AC208" s="114">
        <v>0</v>
      </c>
      <c r="AD208" s="114">
        <v>0</v>
      </c>
      <c r="AE208" s="114">
        <v>0</v>
      </c>
      <c r="AF208" s="114">
        <v>0</v>
      </c>
      <c r="AG208" s="114">
        <v>0</v>
      </c>
      <c r="AH208" s="114">
        <v>0</v>
      </c>
      <c r="AI208" s="114">
        <v>0</v>
      </c>
      <c r="AJ208" s="115">
        <f t="shared" si="3"/>
        <v>2744000</v>
      </c>
      <c r="AM208" s="122"/>
    </row>
    <row r="209" spans="1:39" ht="33" customHeight="1">
      <c r="A209" s="111">
        <v>589</v>
      </c>
      <c r="B209" s="112" t="s">
        <v>889</v>
      </c>
      <c r="C209" s="116" t="s">
        <v>14927</v>
      </c>
      <c r="D209" s="114">
        <v>0</v>
      </c>
      <c r="E209" s="114">
        <v>0</v>
      </c>
      <c r="F209" s="114">
        <v>0</v>
      </c>
      <c r="G209" s="114">
        <v>0</v>
      </c>
      <c r="H209" s="114">
        <v>0</v>
      </c>
      <c r="I209" s="114">
        <v>0</v>
      </c>
      <c r="J209" s="114">
        <v>0</v>
      </c>
      <c r="K209" s="114">
        <v>0</v>
      </c>
      <c r="L209" s="114">
        <v>0</v>
      </c>
      <c r="M209" s="114">
        <v>0</v>
      </c>
      <c r="N209" s="114">
        <v>0</v>
      </c>
      <c r="O209" s="114">
        <v>0</v>
      </c>
      <c r="P209" s="114">
        <v>0</v>
      </c>
      <c r="Q209" s="114">
        <v>0</v>
      </c>
      <c r="R209" s="114">
        <v>0</v>
      </c>
      <c r="S209" s="114">
        <v>0</v>
      </c>
      <c r="T209" s="114">
        <v>0</v>
      </c>
      <c r="U209" s="114">
        <v>0</v>
      </c>
      <c r="V209" s="114">
        <v>0</v>
      </c>
      <c r="W209" s="114">
        <v>0</v>
      </c>
      <c r="X209" s="114">
        <v>0</v>
      </c>
      <c r="Y209" s="114">
        <v>0</v>
      </c>
      <c r="Z209" s="114">
        <v>0</v>
      </c>
      <c r="AA209" s="114">
        <v>0</v>
      </c>
      <c r="AB209" s="114">
        <v>0</v>
      </c>
      <c r="AC209" s="114">
        <v>0</v>
      </c>
      <c r="AD209" s="114">
        <v>0</v>
      </c>
      <c r="AE209" s="114">
        <v>0</v>
      </c>
      <c r="AF209" s="114">
        <v>0</v>
      </c>
      <c r="AG209" s="114">
        <v>0</v>
      </c>
      <c r="AH209" s="114">
        <v>0</v>
      </c>
      <c r="AI209" s="114">
        <v>0</v>
      </c>
      <c r="AJ209" s="115">
        <f t="shared" si="3"/>
        <v>0</v>
      </c>
      <c r="AM209" s="122"/>
    </row>
    <row r="210" spans="1:39" ht="33" customHeight="1">
      <c r="A210" s="111">
        <v>590</v>
      </c>
      <c r="B210" s="112" t="s">
        <v>890</v>
      </c>
      <c r="C210" s="116" t="s">
        <v>14927</v>
      </c>
      <c r="D210" s="114">
        <v>0</v>
      </c>
      <c r="E210" s="114">
        <v>0</v>
      </c>
      <c r="F210" s="114">
        <v>19917298.059999999</v>
      </c>
      <c r="G210" s="114">
        <v>9099.1600000000017</v>
      </c>
      <c r="H210" s="114">
        <v>0</v>
      </c>
      <c r="I210" s="114">
        <v>22674.67</v>
      </c>
      <c r="J210" s="114">
        <v>0</v>
      </c>
      <c r="K210" s="114">
        <v>0</v>
      </c>
      <c r="L210" s="114">
        <v>0</v>
      </c>
      <c r="M210" s="114">
        <v>0</v>
      </c>
      <c r="N210" s="114">
        <v>44809.34</v>
      </c>
      <c r="O210" s="114">
        <v>0</v>
      </c>
      <c r="P210" s="114">
        <v>0</v>
      </c>
      <c r="Q210" s="114">
        <v>0</v>
      </c>
      <c r="R210" s="114">
        <v>0</v>
      </c>
      <c r="S210" s="114">
        <v>0</v>
      </c>
      <c r="T210" s="114">
        <v>0</v>
      </c>
      <c r="U210" s="114">
        <v>0</v>
      </c>
      <c r="V210" s="114">
        <v>0</v>
      </c>
      <c r="W210" s="114">
        <v>0</v>
      </c>
      <c r="X210" s="114">
        <v>33431.866999999998</v>
      </c>
      <c r="Y210" s="114">
        <v>0</v>
      </c>
      <c r="Z210" s="114">
        <v>0</v>
      </c>
      <c r="AA210" s="114">
        <v>0</v>
      </c>
      <c r="AB210" s="114">
        <v>0</v>
      </c>
      <c r="AC210" s="114">
        <v>0</v>
      </c>
      <c r="AD210" s="114">
        <v>0</v>
      </c>
      <c r="AE210" s="114">
        <v>0</v>
      </c>
      <c r="AF210" s="114">
        <v>0</v>
      </c>
      <c r="AG210" s="114">
        <v>0</v>
      </c>
      <c r="AH210" s="114">
        <v>0</v>
      </c>
      <c r="AI210" s="114">
        <v>0</v>
      </c>
      <c r="AJ210" s="115">
        <f t="shared" si="3"/>
        <v>20027313.096999999</v>
      </c>
      <c r="AM210" s="122"/>
    </row>
    <row r="211" spans="1:39" ht="33" customHeight="1">
      <c r="A211" s="111">
        <v>591</v>
      </c>
      <c r="B211" s="112" t="s">
        <v>891</v>
      </c>
      <c r="C211" s="116" t="s">
        <v>14927</v>
      </c>
      <c r="D211" s="114">
        <v>0</v>
      </c>
      <c r="E211" s="114">
        <v>0</v>
      </c>
      <c r="F211" s="114">
        <v>63874671.130000003</v>
      </c>
      <c r="G211" s="114">
        <v>4210429.17</v>
      </c>
      <c r="H211" s="114">
        <v>0</v>
      </c>
      <c r="I211" s="114">
        <v>0</v>
      </c>
      <c r="J211" s="114">
        <v>0</v>
      </c>
      <c r="K211" s="114">
        <v>17624.09</v>
      </c>
      <c r="L211" s="114">
        <v>0</v>
      </c>
      <c r="M211" s="114">
        <v>0</v>
      </c>
      <c r="N211" s="114">
        <v>0</v>
      </c>
      <c r="O211" s="114">
        <v>0</v>
      </c>
      <c r="P211" s="114">
        <v>0</v>
      </c>
      <c r="Q211" s="114">
        <v>0</v>
      </c>
      <c r="R211" s="114">
        <v>0</v>
      </c>
      <c r="S211" s="114">
        <v>0</v>
      </c>
      <c r="T211" s="114">
        <v>16952</v>
      </c>
      <c r="U211" s="114">
        <v>0</v>
      </c>
      <c r="V211" s="114">
        <v>0</v>
      </c>
      <c r="W211" s="114">
        <v>0</v>
      </c>
      <c r="X211" s="114">
        <v>0</v>
      </c>
      <c r="Y211" s="114">
        <v>0</v>
      </c>
      <c r="Z211" s="114">
        <v>0</v>
      </c>
      <c r="AA211" s="114">
        <v>0</v>
      </c>
      <c r="AB211" s="114">
        <v>0</v>
      </c>
      <c r="AC211" s="114">
        <v>0</v>
      </c>
      <c r="AD211" s="114">
        <v>0</v>
      </c>
      <c r="AE211" s="114">
        <v>0</v>
      </c>
      <c r="AF211" s="114">
        <v>0</v>
      </c>
      <c r="AG211" s="114">
        <v>0</v>
      </c>
      <c r="AH211" s="114">
        <v>0</v>
      </c>
      <c r="AI211" s="114">
        <v>0</v>
      </c>
      <c r="AJ211" s="115">
        <f t="shared" si="3"/>
        <v>68119676.390000001</v>
      </c>
      <c r="AM211" s="122"/>
    </row>
    <row r="212" spans="1:39" ht="33" customHeight="1">
      <c r="A212" s="111">
        <v>592</v>
      </c>
      <c r="B212" s="112" t="s">
        <v>892</v>
      </c>
      <c r="C212" s="116" t="s">
        <v>14927</v>
      </c>
      <c r="D212" s="114">
        <v>0</v>
      </c>
      <c r="E212" s="114">
        <v>0</v>
      </c>
      <c r="F212" s="114">
        <v>32650543.579999998</v>
      </c>
      <c r="G212" s="114">
        <v>1201.45</v>
      </c>
      <c r="H212" s="114">
        <v>0</v>
      </c>
      <c r="I212" s="114">
        <v>2680.12</v>
      </c>
      <c r="J212" s="114">
        <v>1100</v>
      </c>
      <c r="K212" s="114">
        <v>0</v>
      </c>
      <c r="L212" s="114">
        <v>0</v>
      </c>
      <c r="M212" s="114">
        <v>0</v>
      </c>
      <c r="N212" s="114">
        <v>0</v>
      </c>
      <c r="O212" s="114">
        <v>0</v>
      </c>
      <c r="P212" s="114">
        <v>0</v>
      </c>
      <c r="Q212" s="114">
        <v>0</v>
      </c>
      <c r="R212" s="114">
        <v>0</v>
      </c>
      <c r="S212" s="114">
        <v>0</v>
      </c>
      <c r="T212" s="114">
        <v>0</v>
      </c>
      <c r="U212" s="114">
        <v>0</v>
      </c>
      <c r="V212" s="114">
        <v>0</v>
      </c>
      <c r="W212" s="114">
        <v>0</v>
      </c>
      <c r="X212" s="114">
        <v>74623.285799999998</v>
      </c>
      <c r="Y212" s="114">
        <v>0</v>
      </c>
      <c r="Z212" s="114">
        <v>0</v>
      </c>
      <c r="AA212" s="114">
        <v>0</v>
      </c>
      <c r="AB212" s="114">
        <v>0</v>
      </c>
      <c r="AC212" s="114">
        <v>0</v>
      </c>
      <c r="AD212" s="114">
        <v>0</v>
      </c>
      <c r="AE212" s="114">
        <v>0</v>
      </c>
      <c r="AF212" s="114">
        <v>0</v>
      </c>
      <c r="AG212" s="114">
        <v>0</v>
      </c>
      <c r="AH212" s="114">
        <v>0</v>
      </c>
      <c r="AI212" s="114">
        <v>0</v>
      </c>
      <c r="AJ212" s="115">
        <f t="shared" si="3"/>
        <v>32730148.435799997</v>
      </c>
      <c r="AM212" s="122"/>
    </row>
    <row r="213" spans="1:39" ht="33" customHeight="1">
      <c r="A213" s="111">
        <v>593</v>
      </c>
      <c r="B213" s="112" t="s">
        <v>893</v>
      </c>
      <c r="C213" s="116" t="s">
        <v>14927</v>
      </c>
      <c r="D213" s="114">
        <v>0</v>
      </c>
      <c r="E213" s="114">
        <v>0</v>
      </c>
      <c r="F213" s="114">
        <v>0</v>
      </c>
      <c r="G213" s="114">
        <v>0</v>
      </c>
      <c r="H213" s="114">
        <v>0</v>
      </c>
      <c r="I213" s="114">
        <v>0</v>
      </c>
      <c r="J213" s="114">
        <v>0</v>
      </c>
      <c r="K213" s="114">
        <v>0</v>
      </c>
      <c r="L213" s="114">
        <v>0</v>
      </c>
      <c r="M213" s="114">
        <v>0</v>
      </c>
      <c r="N213" s="114">
        <v>0</v>
      </c>
      <c r="O213" s="114">
        <v>0</v>
      </c>
      <c r="P213" s="114">
        <v>0</v>
      </c>
      <c r="Q213" s="114">
        <v>0</v>
      </c>
      <c r="R213" s="114">
        <v>0</v>
      </c>
      <c r="S213" s="114">
        <v>0</v>
      </c>
      <c r="T213" s="114">
        <v>0</v>
      </c>
      <c r="U213" s="114">
        <v>0</v>
      </c>
      <c r="V213" s="114">
        <v>0</v>
      </c>
      <c r="W213" s="114">
        <v>0</v>
      </c>
      <c r="X213" s="114">
        <v>0</v>
      </c>
      <c r="Y213" s="114">
        <v>0</v>
      </c>
      <c r="Z213" s="114">
        <v>0</v>
      </c>
      <c r="AA213" s="114">
        <v>0</v>
      </c>
      <c r="AB213" s="114">
        <v>0</v>
      </c>
      <c r="AC213" s="114">
        <v>0</v>
      </c>
      <c r="AD213" s="114">
        <v>0</v>
      </c>
      <c r="AE213" s="114">
        <v>0</v>
      </c>
      <c r="AF213" s="114">
        <v>0</v>
      </c>
      <c r="AG213" s="114">
        <v>0</v>
      </c>
      <c r="AH213" s="114">
        <v>0</v>
      </c>
      <c r="AI213" s="114">
        <v>0</v>
      </c>
      <c r="AJ213" s="115">
        <f t="shared" si="3"/>
        <v>0</v>
      </c>
      <c r="AM213" s="122"/>
    </row>
    <row r="214" spans="1:39" ht="33" customHeight="1">
      <c r="A214" s="111">
        <v>594</v>
      </c>
      <c r="B214" s="112" t="s">
        <v>126</v>
      </c>
      <c r="C214" s="116" t="s">
        <v>14927</v>
      </c>
      <c r="D214" s="114">
        <v>0</v>
      </c>
      <c r="E214" s="114">
        <v>0</v>
      </c>
      <c r="F214" s="114">
        <v>1829086.3</v>
      </c>
      <c r="G214" s="114">
        <v>47409.69</v>
      </c>
      <c r="H214" s="114">
        <v>0</v>
      </c>
      <c r="I214" s="114">
        <v>0</v>
      </c>
      <c r="J214" s="114">
        <v>0.02</v>
      </c>
      <c r="K214" s="114">
        <v>16142.749999999998</v>
      </c>
      <c r="L214" s="114">
        <v>0</v>
      </c>
      <c r="M214" s="114">
        <v>0</v>
      </c>
      <c r="N214" s="114">
        <v>0.05</v>
      </c>
      <c r="O214" s="114">
        <v>0</v>
      </c>
      <c r="P214" s="114">
        <v>0</v>
      </c>
      <c r="Q214" s="114">
        <v>0</v>
      </c>
      <c r="R214" s="114">
        <v>0</v>
      </c>
      <c r="S214" s="114">
        <v>0</v>
      </c>
      <c r="T214" s="114">
        <v>0</v>
      </c>
      <c r="U214" s="114">
        <v>0</v>
      </c>
      <c r="V214" s="114">
        <v>0</v>
      </c>
      <c r="W214" s="114">
        <v>0</v>
      </c>
      <c r="X214" s="114">
        <v>0</v>
      </c>
      <c r="Y214" s="114">
        <v>0</v>
      </c>
      <c r="Z214" s="114">
        <v>0</v>
      </c>
      <c r="AA214" s="114">
        <v>0</v>
      </c>
      <c r="AB214" s="114">
        <v>0</v>
      </c>
      <c r="AC214" s="114">
        <v>0</v>
      </c>
      <c r="AD214" s="114">
        <v>0</v>
      </c>
      <c r="AE214" s="114">
        <v>0</v>
      </c>
      <c r="AF214" s="114">
        <v>0</v>
      </c>
      <c r="AG214" s="114">
        <v>0</v>
      </c>
      <c r="AH214" s="114">
        <v>0</v>
      </c>
      <c r="AI214" s="114">
        <v>0</v>
      </c>
      <c r="AJ214" s="115">
        <f t="shared" si="3"/>
        <v>1892638.81</v>
      </c>
      <c r="AM214" s="122"/>
    </row>
    <row r="215" spans="1:39" ht="33" customHeight="1">
      <c r="A215" s="111">
        <v>595</v>
      </c>
      <c r="B215" s="112" t="s">
        <v>1384</v>
      </c>
      <c r="C215" s="116" t="s">
        <v>14927</v>
      </c>
      <c r="D215" s="114">
        <v>0</v>
      </c>
      <c r="E215" s="114">
        <v>0</v>
      </c>
      <c r="F215" s="114">
        <v>1475128.67</v>
      </c>
      <c r="G215" s="114">
        <v>0</v>
      </c>
      <c r="H215" s="114">
        <v>0</v>
      </c>
      <c r="I215" s="114">
        <v>0</v>
      </c>
      <c r="J215" s="114">
        <v>0</v>
      </c>
      <c r="K215" s="114">
        <v>0</v>
      </c>
      <c r="L215" s="114">
        <v>0</v>
      </c>
      <c r="M215" s="114">
        <v>0</v>
      </c>
      <c r="N215" s="114">
        <v>0</v>
      </c>
      <c r="O215" s="114">
        <v>0</v>
      </c>
      <c r="P215" s="114">
        <v>0</v>
      </c>
      <c r="Q215" s="114">
        <v>0</v>
      </c>
      <c r="R215" s="114">
        <v>0</v>
      </c>
      <c r="S215" s="114">
        <v>0</v>
      </c>
      <c r="T215" s="114">
        <v>0</v>
      </c>
      <c r="U215" s="114">
        <v>0</v>
      </c>
      <c r="V215" s="114">
        <v>0</v>
      </c>
      <c r="W215" s="114">
        <v>0</v>
      </c>
      <c r="X215" s="114">
        <v>0</v>
      </c>
      <c r="Y215" s="114">
        <v>0</v>
      </c>
      <c r="Z215" s="114">
        <v>0</v>
      </c>
      <c r="AA215" s="114">
        <v>0</v>
      </c>
      <c r="AB215" s="114">
        <v>0</v>
      </c>
      <c r="AC215" s="114">
        <v>0</v>
      </c>
      <c r="AD215" s="114">
        <v>0</v>
      </c>
      <c r="AE215" s="114">
        <v>0</v>
      </c>
      <c r="AF215" s="114">
        <v>0</v>
      </c>
      <c r="AG215" s="114">
        <v>0</v>
      </c>
      <c r="AH215" s="114">
        <v>0</v>
      </c>
      <c r="AI215" s="114">
        <v>0</v>
      </c>
      <c r="AJ215" s="115">
        <f t="shared" si="3"/>
        <v>1475128.67</v>
      </c>
      <c r="AM215" s="122"/>
    </row>
    <row r="216" spans="1:39" ht="33" customHeight="1">
      <c r="A216" s="111">
        <v>620</v>
      </c>
      <c r="B216" s="112" t="s">
        <v>894</v>
      </c>
      <c r="C216" s="116" t="s">
        <v>14927</v>
      </c>
      <c r="D216" s="114">
        <v>0</v>
      </c>
      <c r="E216" s="114">
        <v>0</v>
      </c>
      <c r="F216" s="114">
        <v>0</v>
      </c>
      <c r="G216" s="114">
        <v>0</v>
      </c>
      <c r="H216" s="114">
        <v>0</v>
      </c>
      <c r="I216" s="114">
        <v>0</v>
      </c>
      <c r="J216" s="114">
        <v>0</v>
      </c>
      <c r="K216" s="114">
        <v>0</v>
      </c>
      <c r="L216" s="114">
        <v>0</v>
      </c>
      <c r="M216" s="114">
        <v>0</v>
      </c>
      <c r="N216" s="114">
        <v>0</v>
      </c>
      <c r="O216" s="114">
        <v>0</v>
      </c>
      <c r="P216" s="114">
        <v>0</v>
      </c>
      <c r="Q216" s="114">
        <v>0</v>
      </c>
      <c r="R216" s="114">
        <v>0</v>
      </c>
      <c r="S216" s="114">
        <v>0</v>
      </c>
      <c r="T216" s="114">
        <v>0</v>
      </c>
      <c r="U216" s="114">
        <v>0</v>
      </c>
      <c r="V216" s="114">
        <v>0</v>
      </c>
      <c r="W216" s="114">
        <v>0</v>
      </c>
      <c r="X216" s="114">
        <v>0</v>
      </c>
      <c r="Y216" s="114">
        <v>0</v>
      </c>
      <c r="Z216" s="114">
        <v>0</v>
      </c>
      <c r="AA216" s="114">
        <v>0</v>
      </c>
      <c r="AB216" s="114">
        <v>0</v>
      </c>
      <c r="AC216" s="114">
        <v>0</v>
      </c>
      <c r="AD216" s="114">
        <v>0</v>
      </c>
      <c r="AE216" s="114">
        <v>0</v>
      </c>
      <c r="AF216" s="114">
        <v>0</v>
      </c>
      <c r="AG216" s="114">
        <v>0</v>
      </c>
      <c r="AH216" s="114">
        <v>0</v>
      </c>
      <c r="AI216" s="114">
        <v>0</v>
      </c>
      <c r="AJ216" s="115">
        <f t="shared" si="3"/>
        <v>0</v>
      </c>
      <c r="AM216" s="122"/>
    </row>
    <row r="217" spans="1:39" ht="33" customHeight="1">
      <c r="A217" s="111">
        <v>633</v>
      </c>
      <c r="B217" s="112" t="s">
        <v>244</v>
      </c>
      <c r="C217" s="116" t="s">
        <v>14927</v>
      </c>
      <c r="D217" s="114">
        <v>0</v>
      </c>
      <c r="E217" s="114">
        <v>0</v>
      </c>
      <c r="F217" s="114">
        <v>0</v>
      </c>
      <c r="G217" s="114">
        <v>0</v>
      </c>
      <c r="H217" s="114">
        <v>0</v>
      </c>
      <c r="I217" s="114">
        <v>0</v>
      </c>
      <c r="J217" s="114">
        <v>0</v>
      </c>
      <c r="K217" s="114">
        <v>0</v>
      </c>
      <c r="L217" s="114">
        <v>0</v>
      </c>
      <c r="M217" s="114">
        <v>0</v>
      </c>
      <c r="N217" s="114">
        <v>0</v>
      </c>
      <c r="O217" s="114">
        <v>0</v>
      </c>
      <c r="P217" s="114">
        <v>0</v>
      </c>
      <c r="Q217" s="114">
        <v>0</v>
      </c>
      <c r="R217" s="114">
        <v>0</v>
      </c>
      <c r="S217" s="114">
        <v>0</v>
      </c>
      <c r="T217" s="114">
        <v>0</v>
      </c>
      <c r="U217" s="114">
        <v>0</v>
      </c>
      <c r="V217" s="114">
        <v>0</v>
      </c>
      <c r="W217" s="114">
        <v>0</v>
      </c>
      <c r="X217" s="114">
        <v>0</v>
      </c>
      <c r="Y217" s="114">
        <v>0</v>
      </c>
      <c r="Z217" s="114">
        <v>0</v>
      </c>
      <c r="AA217" s="114">
        <v>0</v>
      </c>
      <c r="AB217" s="114">
        <v>0</v>
      </c>
      <c r="AC217" s="114">
        <v>0</v>
      </c>
      <c r="AD217" s="114">
        <v>0</v>
      </c>
      <c r="AE217" s="114">
        <v>0</v>
      </c>
      <c r="AF217" s="114">
        <v>0</v>
      </c>
      <c r="AG217" s="114">
        <v>0</v>
      </c>
      <c r="AH217" s="114">
        <v>0</v>
      </c>
      <c r="AI217" s="114">
        <v>0</v>
      </c>
      <c r="AJ217" s="115">
        <f t="shared" si="3"/>
        <v>0</v>
      </c>
      <c r="AM217" s="122"/>
    </row>
    <row r="218" spans="1:39" ht="33" customHeight="1">
      <c r="A218" s="111">
        <v>634</v>
      </c>
      <c r="B218" s="112" t="s">
        <v>895</v>
      </c>
      <c r="C218" s="116" t="s">
        <v>14927</v>
      </c>
      <c r="D218" s="114">
        <v>0</v>
      </c>
      <c r="E218" s="114">
        <v>0</v>
      </c>
      <c r="F218" s="114">
        <v>0</v>
      </c>
      <c r="G218" s="114">
        <v>0</v>
      </c>
      <c r="H218" s="114">
        <v>0</v>
      </c>
      <c r="I218" s="114">
        <v>0</v>
      </c>
      <c r="J218" s="114">
        <v>0</v>
      </c>
      <c r="K218" s="114">
        <v>0</v>
      </c>
      <c r="L218" s="114">
        <v>0</v>
      </c>
      <c r="M218" s="114">
        <v>0</v>
      </c>
      <c r="N218" s="114">
        <v>0</v>
      </c>
      <c r="O218" s="114">
        <v>0</v>
      </c>
      <c r="P218" s="114">
        <v>0</v>
      </c>
      <c r="Q218" s="114">
        <v>0</v>
      </c>
      <c r="R218" s="114">
        <v>0</v>
      </c>
      <c r="S218" s="114">
        <v>0</v>
      </c>
      <c r="T218" s="114">
        <v>0</v>
      </c>
      <c r="U218" s="114">
        <v>0</v>
      </c>
      <c r="V218" s="114">
        <v>0</v>
      </c>
      <c r="W218" s="114">
        <v>0</v>
      </c>
      <c r="X218" s="114">
        <v>0</v>
      </c>
      <c r="Y218" s="114">
        <v>0</v>
      </c>
      <c r="Z218" s="114">
        <v>0</v>
      </c>
      <c r="AA218" s="114">
        <v>0</v>
      </c>
      <c r="AB218" s="114">
        <v>0</v>
      </c>
      <c r="AC218" s="114">
        <v>0</v>
      </c>
      <c r="AD218" s="114">
        <v>0</v>
      </c>
      <c r="AE218" s="114">
        <v>0</v>
      </c>
      <c r="AF218" s="114">
        <v>0</v>
      </c>
      <c r="AG218" s="114">
        <v>0</v>
      </c>
      <c r="AH218" s="114">
        <v>0</v>
      </c>
      <c r="AI218" s="114">
        <v>0</v>
      </c>
      <c r="AJ218" s="115">
        <f t="shared" si="3"/>
        <v>0</v>
      </c>
      <c r="AM218" s="122"/>
    </row>
    <row r="219" spans="1:39" ht="33" customHeight="1">
      <c r="A219" s="111">
        <v>650</v>
      </c>
      <c r="B219" s="112" t="s">
        <v>246</v>
      </c>
      <c r="C219" s="116" t="s">
        <v>14927</v>
      </c>
      <c r="D219" s="114">
        <v>0</v>
      </c>
      <c r="E219" s="114">
        <v>0</v>
      </c>
      <c r="F219" s="114">
        <v>0</v>
      </c>
      <c r="G219" s="114">
        <v>82663.259999999995</v>
      </c>
      <c r="H219" s="114">
        <v>0</v>
      </c>
      <c r="I219" s="114">
        <v>0</v>
      </c>
      <c r="J219" s="114">
        <v>0</v>
      </c>
      <c r="K219" s="114">
        <v>0</v>
      </c>
      <c r="L219" s="114">
        <v>0</v>
      </c>
      <c r="M219" s="114">
        <v>0</v>
      </c>
      <c r="N219" s="114">
        <v>0</v>
      </c>
      <c r="O219" s="114">
        <v>0</v>
      </c>
      <c r="P219" s="114">
        <v>0</v>
      </c>
      <c r="Q219" s="114">
        <v>0</v>
      </c>
      <c r="R219" s="114">
        <v>0</v>
      </c>
      <c r="S219" s="114">
        <v>0</v>
      </c>
      <c r="T219" s="114">
        <v>0</v>
      </c>
      <c r="U219" s="114">
        <v>0</v>
      </c>
      <c r="V219" s="114">
        <v>0</v>
      </c>
      <c r="W219" s="114">
        <v>0</v>
      </c>
      <c r="X219" s="114">
        <v>0</v>
      </c>
      <c r="Y219" s="114">
        <v>0</v>
      </c>
      <c r="Z219" s="114">
        <v>0</v>
      </c>
      <c r="AA219" s="114">
        <v>0</v>
      </c>
      <c r="AB219" s="114">
        <v>0</v>
      </c>
      <c r="AC219" s="114">
        <v>0</v>
      </c>
      <c r="AD219" s="114">
        <v>0</v>
      </c>
      <c r="AE219" s="114">
        <v>0</v>
      </c>
      <c r="AF219" s="114">
        <v>0</v>
      </c>
      <c r="AG219" s="114">
        <v>0</v>
      </c>
      <c r="AH219" s="114">
        <v>0</v>
      </c>
      <c r="AI219" s="114">
        <v>0</v>
      </c>
      <c r="AJ219" s="115">
        <f t="shared" si="3"/>
        <v>82663.259999999995</v>
      </c>
      <c r="AM219" s="122"/>
    </row>
    <row r="220" spans="1:39" ht="33" customHeight="1">
      <c r="A220" s="111">
        <v>660</v>
      </c>
      <c r="B220" s="112" t="s">
        <v>247</v>
      </c>
      <c r="C220" s="116" t="s">
        <v>14927</v>
      </c>
      <c r="D220" s="114">
        <v>1910.85</v>
      </c>
      <c r="E220" s="114">
        <v>0</v>
      </c>
      <c r="F220" s="114">
        <v>31967223.109999999</v>
      </c>
      <c r="G220" s="114">
        <v>270337.27</v>
      </c>
      <c r="H220" s="114">
        <v>0</v>
      </c>
      <c r="I220" s="114">
        <v>0</v>
      </c>
      <c r="J220" s="114">
        <v>2076466.99</v>
      </c>
      <c r="K220" s="114">
        <v>711.72</v>
      </c>
      <c r="L220" s="114">
        <v>0</v>
      </c>
      <c r="M220" s="114">
        <v>0</v>
      </c>
      <c r="N220" s="114">
        <v>0</v>
      </c>
      <c r="O220" s="114">
        <v>0</v>
      </c>
      <c r="P220" s="114">
        <v>0</v>
      </c>
      <c r="Q220" s="114">
        <v>0</v>
      </c>
      <c r="R220" s="114">
        <v>0</v>
      </c>
      <c r="S220" s="114">
        <v>0</v>
      </c>
      <c r="T220" s="114">
        <v>0</v>
      </c>
      <c r="U220" s="114">
        <v>0</v>
      </c>
      <c r="V220" s="114">
        <v>0</v>
      </c>
      <c r="W220" s="114">
        <v>0</v>
      </c>
      <c r="X220" s="114">
        <v>0</v>
      </c>
      <c r="Y220" s="114">
        <v>0</v>
      </c>
      <c r="Z220" s="114">
        <v>0</v>
      </c>
      <c r="AA220" s="114">
        <v>0</v>
      </c>
      <c r="AB220" s="114">
        <v>0</v>
      </c>
      <c r="AC220" s="114">
        <v>0</v>
      </c>
      <c r="AD220" s="114">
        <v>0</v>
      </c>
      <c r="AE220" s="114">
        <v>0</v>
      </c>
      <c r="AF220" s="114">
        <v>0</v>
      </c>
      <c r="AG220" s="114">
        <v>0</v>
      </c>
      <c r="AH220" s="114">
        <v>0</v>
      </c>
      <c r="AI220" s="114">
        <v>0</v>
      </c>
      <c r="AJ220" s="115">
        <f t="shared" si="3"/>
        <v>34316649.939999998</v>
      </c>
      <c r="AM220" s="122"/>
    </row>
    <row r="221" spans="1:39" ht="33" customHeight="1">
      <c r="A221" s="111">
        <v>661</v>
      </c>
      <c r="B221" s="112" t="s">
        <v>248</v>
      </c>
      <c r="C221" s="116" t="s">
        <v>14927</v>
      </c>
      <c r="D221" s="114">
        <v>0</v>
      </c>
      <c r="E221" s="114">
        <v>0</v>
      </c>
      <c r="F221" s="114">
        <v>6321</v>
      </c>
      <c r="G221" s="114">
        <v>22285.15</v>
      </c>
      <c r="H221" s="114">
        <v>0</v>
      </c>
      <c r="I221" s="114">
        <v>0</v>
      </c>
      <c r="J221" s="114">
        <v>0</v>
      </c>
      <c r="K221" s="114">
        <v>0</v>
      </c>
      <c r="L221" s="114">
        <v>0</v>
      </c>
      <c r="M221" s="114">
        <v>0</v>
      </c>
      <c r="N221" s="114">
        <v>0</v>
      </c>
      <c r="O221" s="114">
        <v>0</v>
      </c>
      <c r="P221" s="114">
        <v>0</v>
      </c>
      <c r="Q221" s="114">
        <v>0</v>
      </c>
      <c r="R221" s="114">
        <v>0</v>
      </c>
      <c r="S221" s="114">
        <v>0</v>
      </c>
      <c r="T221" s="114">
        <v>0</v>
      </c>
      <c r="U221" s="114">
        <v>0</v>
      </c>
      <c r="V221" s="114">
        <v>0</v>
      </c>
      <c r="W221" s="114">
        <v>0</v>
      </c>
      <c r="X221" s="114">
        <v>0</v>
      </c>
      <c r="Y221" s="114">
        <v>0</v>
      </c>
      <c r="Z221" s="114">
        <v>0</v>
      </c>
      <c r="AA221" s="114">
        <v>0</v>
      </c>
      <c r="AB221" s="114">
        <v>0</v>
      </c>
      <c r="AC221" s="114">
        <v>0</v>
      </c>
      <c r="AD221" s="114">
        <v>0</v>
      </c>
      <c r="AE221" s="114">
        <v>0</v>
      </c>
      <c r="AF221" s="114">
        <v>0</v>
      </c>
      <c r="AG221" s="114">
        <v>0</v>
      </c>
      <c r="AH221" s="114">
        <v>0</v>
      </c>
      <c r="AI221" s="114">
        <v>0</v>
      </c>
      <c r="AJ221" s="115">
        <f t="shared" si="3"/>
        <v>28606.15</v>
      </c>
      <c r="AM221" s="122"/>
    </row>
    <row r="222" spans="1:39" ht="33" customHeight="1">
      <c r="A222" s="111">
        <v>670</v>
      </c>
      <c r="B222" s="112" t="s">
        <v>249</v>
      </c>
      <c r="C222" s="116" t="s">
        <v>14927</v>
      </c>
      <c r="D222" s="114">
        <v>0</v>
      </c>
      <c r="E222" s="114">
        <v>0</v>
      </c>
      <c r="F222" s="114">
        <v>18509206.550000001</v>
      </c>
      <c r="G222" s="114">
        <v>858465.74</v>
      </c>
      <c r="H222" s="114">
        <v>0</v>
      </c>
      <c r="I222" s="114">
        <v>68815.710000000006</v>
      </c>
      <c r="J222" s="114">
        <v>6758188.0100000007</v>
      </c>
      <c r="K222" s="114">
        <v>100</v>
      </c>
      <c r="L222" s="114">
        <v>0</v>
      </c>
      <c r="M222" s="114">
        <v>0</v>
      </c>
      <c r="N222" s="114">
        <v>3091.01</v>
      </c>
      <c r="O222" s="114">
        <v>0</v>
      </c>
      <c r="P222" s="114">
        <v>0</v>
      </c>
      <c r="Q222" s="114">
        <v>0</v>
      </c>
      <c r="R222" s="114">
        <v>0</v>
      </c>
      <c r="S222" s="114">
        <v>0</v>
      </c>
      <c r="T222" s="114">
        <v>0</v>
      </c>
      <c r="U222" s="114">
        <v>0</v>
      </c>
      <c r="V222" s="114">
        <v>0</v>
      </c>
      <c r="W222" s="114">
        <v>0</v>
      </c>
      <c r="X222" s="114">
        <v>0</v>
      </c>
      <c r="Y222" s="114">
        <v>0</v>
      </c>
      <c r="Z222" s="114">
        <v>0</v>
      </c>
      <c r="AA222" s="114">
        <v>0</v>
      </c>
      <c r="AB222" s="114">
        <v>0</v>
      </c>
      <c r="AC222" s="114">
        <v>0</v>
      </c>
      <c r="AD222" s="114">
        <v>0</v>
      </c>
      <c r="AE222" s="114">
        <v>0</v>
      </c>
      <c r="AF222" s="114">
        <v>0</v>
      </c>
      <c r="AG222" s="114">
        <v>0</v>
      </c>
      <c r="AH222" s="114">
        <v>0</v>
      </c>
      <c r="AI222" s="114">
        <v>0</v>
      </c>
      <c r="AJ222" s="115">
        <f t="shared" si="3"/>
        <v>26197867.020000003</v>
      </c>
      <c r="AM222" s="122"/>
    </row>
    <row r="223" spans="1:39" ht="33" customHeight="1">
      <c r="A223" s="111">
        <v>680</v>
      </c>
      <c r="B223" s="112" t="s">
        <v>896</v>
      </c>
      <c r="C223" s="116" t="s">
        <v>14927</v>
      </c>
      <c r="D223" s="114">
        <v>0</v>
      </c>
      <c r="E223" s="114">
        <v>0</v>
      </c>
      <c r="F223" s="114">
        <v>0</v>
      </c>
      <c r="G223" s="114">
        <v>71359.510000000009</v>
      </c>
      <c r="H223" s="114">
        <v>0</v>
      </c>
      <c r="I223" s="114">
        <v>585.28</v>
      </c>
      <c r="J223" s="114">
        <v>0</v>
      </c>
      <c r="K223" s="114">
        <v>0</v>
      </c>
      <c r="L223" s="114">
        <v>0</v>
      </c>
      <c r="M223" s="114">
        <v>0</v>
      </c>
      <c r="N223" s="114">
        <v>52.98</v>
      </c>
      <c r="O223" s="114">
        <v>0</v>
      </c>
      <c r="P223" s="114">
        <v>0</v>
      </c>
      <c r="Q223" s="114">
        <v>0</v>
      </c>
      <c r="R223" s="114">
        <v>0</v>
      </c>
      <c r="S223" s="114">
        <v>0</v>
      </c>
      <c r="T223" s="114">
        <v>0</v>
      </c>
      <c r="U223" s="114">
        <v>0</v>
      </c>
      <c r="V223" s="114">
        <v>0</v>
      </c>
      <c r="W223" s="114">
        <v>0</v>
      </c>
      <c r="X223" s="114">
        <v>0</v>
      </c>
      <c r="Y223" s="114">
        <v>0</v>
      </c>
      <c r="Z223" s="114">
        <v>0</v>
      </c>
      <c r="AA223" s="114">
        <v>0</v>
      </c>
      <c r="AB223" s="114">
        <v>0</v>
      </c>
      <c r="AC223" s="114">
        <v>0</v>
      </c>
      <c r="AD223" s="114">
        <v>0</v>
      </c>
      <c r="AE223" s="114">
        <v>0</v>
      </c>
      <c r="AF223" s="114">
        <v>0</v>
      </c>
      <c r="AG223" s="114">
        <v>0</v>
      </c>
      <c r="AH223" s="114">
        <v>0</v>
      </c>
      <c r="AI223" s="114">
        <v>0</v>
      </c>
      <c r="AJ223" s="115">
        <f t="shared" si="3"/>
        <v>71997.77</v>
      </c>
      <c r="AM223" s="122"/>
    </row>
    <row r="224" spans="1:39" ht="33" customHeight="1">
      <c r="A224" s="111">
        <v>681</v>
      </c>
      <c r="B224" s="112" t="s">
        <v>251</v>
      </c>
      <c r="C224" s="116" t="s">
        <v>14927</v>
      </c>
      <c r="D224" s="114">
        <v>0</v>
      </c>
      <c r="E224" s="114">
        <v>0</v>
      </c>
      <c r="F224" s="114">
        <v>0</v>
      </c>
      <c r="G224" s="114">
        <v>0</v>
      </c>
      <c r="H224" s="114">
        <v>0</v>
      </c>
      <c r="I224" s="114">
        <v>0</v>
      </c>
      <c r="J224" s="114">
        <v>0</v>
      </c>
      <c r="K224" s="114">
        <v>0</v>
      </c>
      <c r="L224" s="114">
        <v>0</v>
      </c>
      <c r="M224" s="114">
        <v>0</v>
      </c>
      <c r="N224" s="114">
        <v>0</v>
      </c>
      <c r="O224" s="114">
        <v>0</v>
      </c>
      <c r="P224" s="114">
        <v>0</v>
      </c>
      <c r="Q224" s="114">
        <v>0</v>
      </c>
      <c r="R224" s="114">
        <v>0</v>
      </c>
      <c r="S224" s="114">
        <v>0</v>
      </c>
      <c r="T224" s="114">
        <v>0</v>
      </c>
      <c r="U224" s="114">
        <v>0</v>
      </c>
      <c r="V224" s="114">
        <v>0</v>
      </c>
      <c r="W224" s="114">
        <v>0</v>
      </c>
      <c r="X224" s="114">
        <v>0</v>
      </c>
      <c r="Y224" s="114">
        <v>0</v>
      </c>
      <c r="Z224" s="114">
        <v>0</v>
      </c>
      <c r="AA224" s="114">
        <v>0</v>
      </c>
      <c r="AB224" s="114">
        <v>0</v>
      </c>
      <c r="AC224" s="114">
        <v>0</v>
      </c>
      <c r="AD224" s="114">
        <v>0</v>
      </c>
      <c r="AE224" s="114">
        <v>0</v>
      </c>
      <c r="AF224" s="114">
        <v>0</v>
      </c>
      <c r="AG224" s="114">
        <v>0</v>
      </c>
      <c r="AH224" s="114">
        <v>0</v>
      </c>
      <c r="AI224" s="114">
        <v>0</v>
      </c>
      <c r="AJ224" s="115">
        <f t="shared" si="3"/>
        <v>0</v>
      </c>
      <c r="AM224" s="122"/>
    </row>
    <row r="225" spans="1:39" ht="33" customHeight="1">
      <c r="A225" s="111">
        <v>682</v>
      </c>
      <c r="B225" s="112" t="s">
        <v>897</v>
      </c>
      <c r="C225" s="116" t="s">
        <v>14927</v>
      </c>
      <c r="D225" s="114">
        <v>0</v>
      </c>
      <c r="E225" s="114">
        <v>0</v>
      </c>
      <c r="F225" s="114">
        <v>0</v>
      </c>
      <c r="G225" s="114">
        <v>41296.1</v>
      </c>
      <c r="H225" s="114">
        <v>0</v>
      </c>
      <c r="I225" s="114">
        <v>50</v>
      </c>
      <c r="J225" s="114">
        <v>3087000</v>
      </c>
      <c r="K225" s="114">
        <v>0</v>
      </c>
      <c r="L225" s="114">
        <v>0</v>
      </c>
      <c r="M225" s="114">
        <v>0</v>
      </c>
      <c r="N225" s="114">
        <v>0</v>
      </c>
      <c r="O225" s="114">
        <v>0</v>
      </c>
      <c r="P225" s="114">
        <v>0</v>
      </c>
      <c r="Q225" s="114">
        <v>0</v>
      </c>
      <c r="R225" s="114">
        <v>0</v>
      </c>
      <c r="S225" s="114">
        <v>0</v>
      </c>
      <c r="T225" s="114">
        <v>0</v>
      </c>
      <c r="U225" s="114">
        <v>0</v>
      </c>
      <c r="V225" s="114">
        <v>0</v>
      </c>
      <c r="W225" s="114">
        <v>0</v>
      </c>
      <c r="X225" s="114">
        <v>0</v>
      </c>
      <c r="Y225" s="114">
        <v>0</v>
      </c>
      <c r="Z225" s="114">
        <v>0</v>
      </c>
      <c r="AA225" s="114">
        <v>0</v>
      </c>
      <c r="AB225" s="114">
        <v>0</v>
      </c>
      <c r="AC225" s="114">
        <v>0</v>
      </c>
      <c r="AD225" s="114">
        <v>0</v>
      </c>
      <c r="AE225" s="114">
        <v>0</v>
      </c>
      <c r="AF225" s="114">
        <v>0</v>
      </c>
      <c r="AG225" s="114">
        <v>0</v>
      </c>
      <c r="AH225" s="114">
        <v>0</v>
      </c>
      <c r="AI225" s="114">
        <v>0</v>
      </c>
      <c r="AJ225" s="115">
        <f t="shared" si="3"/>
        <v>3128346.1</v>
      </c>
      <c r="AM225" s="122"/>
    </row>
    <row r="226" spans="1:39" ht="33" customHeight="1">
      <c r="A226" s="111">
        <v>683</v>
      </c>
      <c r="B226" s="112" t="s">
        <v>898</v>
      </c>
      <c r="C226" s="116" t="s">
        <v>14927</v>
      </c>
      <c r="D226" s="114">
        <v>0</v>
      </c>
      <c r="E226" s="114">
        <v>0</v>
      </c>
      <c r="F226" s="114">
        <v>0</v>
      </c>
      <c r="G226" s="114">
        <v>0</v>
      </c>
      <c r="H226" s="114">
        <v>0</v>
      </c>
      <c r="I226" s="114">
        <v>100</v>
      </c>
      <c r="J226" s="114">
        <v>1366935.61</v>
      </c>
      <c r="K226" s="114">
        <v>16001.220000000001</v>
      </c>
      <c r="L226" s="114">
        <v>0</v>
      </c>
      <c r="M226" s="114">
        <v>0</v>
      </c>
      <c r="N226" s="114">
        <v>47541.39</v>
      </c>
      <c r="O226" s="114">
        <v>0</v>
      </c>
      <c r="P226" s="114">
        <v>0</v>
      </c>
      <c r="Q226" s="114">
        <v>0</v>
      </c>
      <c r="R226" s="114">
        <v>0</v>
      </c>
      <c r="S226" s="114">
        <v>0</v>
      </c>
      <c r="T226" s="114">
        <v>0</v>
      </c>
      <c r="U226" s="114">
        <v>0</v>
      </c>
      <c r="V226" s="114">
        <v>0</v>
      </c>
      <c r="W226" s="114">
        <v>0</v>
      </c>
      <c r="X226" s="114">
        <v>0</v>
      </c>
      <c r="Y226" s="114">
        <v>0</v>
      </c>
      <c r="Z226" s="114">
        <v>0</v>
      </c>
      <c r="AA226" s="114">
        <v>0</v>
      </c>
      <c r="AB226" s="114">
        <v>0</v>
      </c>
      <c r="AC226" s="114">
        <v>0</v>
      </c>
      <c r="AD226" s="114">
        <v>0</v>
      </c>
      <c r="AE226" s="114">
        <v>0</v>
      </c>
      <c r="AF226" s="114">
        <v>0</v>
      </c>
      <c r="AG226" s="114">
        <v>0</v>
      </c>
      <c r="AH226" s="114">
        <v>0</v>
      </c>
      <c r="AI226" s="114">
        <v>0</v>
      </c>
      <c r="AJ226" s="115">
        <f t="shared" si="3"/>
        <v>1430578.22</v>
      </c>
      <c r="AM226" s="122"/>
    </row>
    <row r="227" spans="1:39" ht="33" customHeight="1">
      <c r="A227" s="111">
        <v>716</v>
      </c>
      <c r="B227" s="112" t="s">
        <v>899</v>
      </c>
      <c r="C227" s="116" t="s">
        <v>14927</v>
      </c>
      <c r="D227" s="114">
        <v>0</v>
      </c>
      <c r="E227" s="114">
        <v>0</v>
      </c>
      <c r="F227" s="114">
        <v>0</v>
      </c>
      <c r="G227" s="114">
        <v>0</v>
      </c>
      <c r="H227" s="114">
        <v>0</v>
      </c>
      <c r="I227" s="114">
        <v>0</v>
      </c>
      <c r="J227" s="114">
        <v>0</v>
      </c>
      <c r="K227" s="114">
        <v>0</v>
      </c>
      <c r="L227" s="114">
        <v>0</v>
      </c>
      <c r="M227" s="114">
        <v>0</v>
      </c>
      <c r="N227" s="114">
        <v>0</v>
      </c>
      <c r="O227" s="114">
        <v>0</v>
      </c>
      <c r="P227" s="114">
        <v>0</v>
      </c>
      <c r="Q227" s="114">
        <v>0</v>
      </c>
      <c r="R227" s="114">
        <v>0</v>
      </c>
      <c r="S227" s="114">
        <v>0</v>
      </c>
      <c r="T227" s="114">
        <v>0</v>
      </c>
      <c r="U227" s="114">
        <v>0</v>
      </c>
      <c r="V227" s="114">
        <v>0</v>
      </c>
      <c r="W227" s="114">
        <v>0</v>
      </c>
      <c r="X227" s="114">
        <v>0</v>
      </c>
      <c r="Y227" s="114">
        <v>0</v>
      </c>
      <c r="Z227" s="114">
        <v>0</v>
      </c>
      <c r="AA227" s="114">
        <v>0</v>
      </c>
      <c r="AB227" s="114">
        <v>0</v>
      </c>
      <c r="AC227" s="114">
        <v>0</v>
      </c>
      <c r="AD227" s="114">
        <v>0</v>
      </c>
      <c r="AE227" s="114">
        <v>0</v>
      </c>
      <c r="AF227" s="114">
        <v>0</v>
      </c>
      <c r="AG227" s="114">
        <v>0</v>
      </c>
      <c r="AH227" s="114">
        <v>0</v>
      </c>
      <c r="AI227" s="114">
        <v>0</v>
      </c>
      <c r="AJ227" s="115">
        <f t="shared" si="3"/>
        <v>0</v>
      </c>
      <c r="AM227" s="122"/>
    </row>
    <row r="228" spans="1:39" ht="33" customHeight="1">
      <c r="A228" s="111">
        <v>718</v>
      </c>
      <c r="B228" s="112" t="s">
        <v>255</v>
      </c>
      <c r="C228" s="116" t="s">
        <v>14927</v>
      </c>
      <c r="D228" s="114">
        <v>0</v>
      </c>
      <c r="E228" s="114">
        <v>0</v>
      </c>
      <c r="F228" s="114">
        <v>0</v>
      </c>
      <c r="G228" s="114">
        <v>0</v>
      </c>
      <c r="H228" s="114">
        <v>0</v>
      </c>
      <c r="I228" s="114">
        <v>0</v>
      </c>
      <c r="J228" s="114">
        <v>0</v>
      </c>
      <c r="K228" s="114">
        <v>0</v>
      </c>
      <c r="L228" s="114">
        <v>0</v>
      </c>
      <c r="M228" s="114">
        <v>0</v>
      </c>
      <c r="N228" s="114">
        <v>0</v>
      </c>
      <c r="O228" s="114">
        <v>0</v>
      </c>
      <c r="P228" s="114">
        <v>0</v>
      </c>
      <c r="Q228" s="114">
        <v>0</v>
      </c>
      <c r="R228" s="114">
        <v>0</v>
      </c>
      <c r="S228" s="114">
        <v>0</v>
      </c>
      <c r="T228" s="114">
        <v>0</v>
      </c>
      <c r="U228" s="114">
        <v>0</v>
      </c>
      <c r="V228" s="114">
        <v>0</v>
      </c>
      <c r="W228" s="114">
        <v>0</v>
      </c>
      <c r="X228" s="114">
        <v>0</v>
      </c>
      <c r="Y228" s="114">
        <v>0</v>
      </c>
      <c r="Z228" s="114">
        <v>0</v>
      </c>
      <c r="AA228" s="114">
        <v>0</v>
      </c>
      <c r="AB228" s="114">
        <v>0</v>
      </c>
      <c r="AC228" s="114">
        <v>0</v>
      </c>
      <c r="AD228" s="114">
        <v>0</v>
      </c>
      <c r="AE228" s="114">
        <v>0</v>
      </c>
      <c r="AF228" s="114">
        <v>0</v>
      </c>
      <c r="AG228" s="114">
        <v>0</v>
      </c>
      <c r="AH228" s="114">
        <v>0</v>
      </c>
      <c r="AI228" s="114">
        <v>0</v>
      </c>
      <c r="AJ228" s="115">
        <f t="shared" si="3"/>
        <v>0</v>
      </c>
      <c r="AM228" s="122"/>
    </row>
    <row r="229" spans="1:39" ht="33" customHeight="1">
      <c r="A229" s="111">
        <v>761</v>
      </c>
      <c r="B229" s="112" t="s">
        <v>900</v>
      </c>
      <c r="C229" s="116" t="s">
        <v>14927</v>
      </c>
      <c r="D229" s="114">
        <v>0</v>
      </c>
      <c r="E229" s="114">
        <v>0</v>
      </c>
      <c r="F229" s="114">
        <v>0</v>
      </c>
      <c r="G229" s="114">
        <v>0</v>
      </c>
      <c r="H229" s="114">
        <v>0</v>
      </c>
      <c r="I229" s="114">
        <v>0</v>
      </c>
      <c r="J229" s="114">
        <v>0</v>
      </c>
      <c r="K229" s="114">
        <v>0</v>
      </c>
      <c r="L229" s="114">
        <v>0</v>
      </c>
      <c r="M229" s="114">
        <v>0</v>
      </c>
      <c r="N229" s="114">
        <v>0</v>
      </c>
      <c r="O229" s="114">
        <v>0</v>
      </c>
      <c r="P229" s="114">
        <v>0</v>
      </c>
      <c r="Q229" s="114">
        <v>0</v>
      </c>
      <c r="R229" s="114">
        <v>0</v>
      </c>
      <c r="S229" s="114">
        <v>0</v>
      </c>
      <c r="T229" s="114">
        <v>0</v>
      </c>
      <c r="U229" s="114">
        <v>0</v>
      </c>
      <c r="V229" s="114">
        <v>0</v>
      </c>
      <c r="W229" s="114">
        <v>0</v>
      </c>
      <c r="X229" s="114">
        <v>0</v>
      </c>
      <c r="Y229" s="114">
        <v>0</v>
      </c>
      <c r="Z229" s="114">
        <v>0</v>
      </c>
      <c r="AA229" s="114">
        <v>0</v>
      </c>
      <c r="AB229" s="114">
        <v>0</v>
      </c>
      <c r="AC229" s="114">
        <v>0</v>
      </c>
      <c r="AD229" s="114">
        <v>0</v>
      </c>
      <c r="AE229" s="114">
        <v>0</v>
      </c>
      <c r="AF229" s="114">
        <v>0</v>
      </c>
      <c r="AG229" s="114">
        <v>0</v>
      </c>
      <c r="AH229" s="114">
        <v>0</v>
      </c>
      <c r="AI229" s="114">
        <v>0</v>
      </c>
      <c r="AJ229" s="115">
        <f t="shared" si="3"/>
        <v>0</v>
      </c>
      <c r="AM229" s="122"/>
    </row>
    <row r="230" spans="1:39" ht="33" customHeight="1">
      <c r="A230" s="111">
        <v>781</v>
      </c>
      <c r="B230" s="112" t="s">
        <v>901</v>
      </c>
      <c r="C230" s="116" t="s">
        <v>14927</v>
      </c>
      <c r="D230" s="114">
        <v>0</v>
      </c>
      <c r="E230" s="114">
        <v>0</v>
      </c>
      <c r="F230" s="114">
        <v>0</v>
      </c>
      <c r="G230" s="114">
        <v>0</v>
      </c>
      <c r="H230" s="114">
        <v>0</v>
      </c>
      <c r="I230" s="114">
        <v>0</v>
      </c>
      <c r="J230" s="114">
        <v>0</v>
      </c>
      <c r="K230" s="114">
        <v>0</v>
      </c>
      <c r="L230" s="114">
        <v>0</v>
      </c>
      <c r="M230" s="114">
        <v>0</v>
      </c>
      <c r="N230" s="114">
        <v>0</v>
      </c>
      <c r="O230" s="114">
        <v>0</v>
      </c>
      <c r="P230" s="114">
        <v>0</v>
      </c>
      <c r="Q230" s="114">
        <v>0</v>
      </c>
      <c r="R230" s="114">
        <v>0</v>
      </c>
      <c r="S230" s="114">
        <v>0</v>
      </c>
      <c r="T230" s="114">
        <v>0</v>
      </c>
      <c r="U230" s="114">
        <v>0</v>
      </c>
      <c r="V230" s="114">
        <v>0</v>
      </c>
      <c r="W230" s="114">
        <v>0</v>
      </c>
      <c r="X230" s="114">
        <v>0</v>
      </c>
      <c r="Y230" s="114">
        <v>0</v>
      </c>
      <c r="Z230" s="114">
        <v>0</v>
      </c>
      <c r="AA230" s="114">
        <v>0</v>
      </c>
      <c r="AB230" s="114">
        <v>0</v>
      </c>
      <c r="AC230" s="114">
        <v>0</v>
      </c>
      <c r="AD230" s="114">
        <v>0</v>
      </c>
      <c r="AE230" s="114">
        <v>0</v>
      </c>
      <c r="AF230" s="114">
        <v>0</v>
      </c>
      <c r="AG230" s="114">
        <v>0</v>
      </c>
      <c r="AH230" s="114">
        <v>0</v>
      </c>
      <c r="AI230" s="114">
        <v>0</v>
      </c>
      <c r="AJ230" s="115">
        <f t="shared" si="3"/>
        <v>0</v>
      </c>
      <c r="AM230" s="122"/>
    </row>
    <row r="231" spans="1:39" ht="33" customHeight="1">
      <c r="A231" s="111">
        <v>802</v>
      </c>
      <c r="B231" s="112" t="s">
        <v>902</v>
      </c>
      <c r="C231" s="116" t="s">
        <v>14927</v>
      </c>
      <c r="D231" s="114">
        <v>0</v>
      </c>
      <c r="E231" s="114">
        <v>0</v>
      </c>
      <c r="F231" s="114">
        <v>0</v>
      </c>
      <c r="G231" s="114">
        <v>0</v>
      </c>
      <c r="H231" s="114">
        <v>0</v>
      </c>
      <c r="I231" s="114">
        <v>0</v>
      </c>
      <c r="J231" s="114">
        <v>0</v>
      </c>
      <c r="K231" s="114">
        <v>0</v>
      </c>
      <c r="L231" s="114">
        <v>0</v>
      </c>
      <c r="M231" s="114">
        <v>0</v>
      </c>
      <c r="N231" s="114">
        <v>0</v>
      </c>
      <c r="O231" s="114">
        <v>0</v>
      </c>
      <c r="P231" s="114">
        <v>0</v>
      </c>
      <c r="Q231" s="114">
        <v>0</v>
      </c>
      <c r="R231" s="114">
        <v>0</v>
      </c>
      <c r="S231" s="114">
        <v>0</v>
      </c>
      <c r="T231" s="114">
        <v>0</v>
      </c>
      <c r="U231" s="114">
        <v>0</v>
      </c>
      <c r="V231" s="114">
        <v>0</v>
      </c>
      <c r="W231" s="114">
        <v>0</v>
      </c>
      <c r="X231" s="114">
        <v>0</v>
      </c>
      <c r="Y231" s="114">
        <v>0</v>
      </c>
      <c r="Z231" s="114">
        <v>0</v>
      </c>
      <c r="AA231" s="114">
        <v>0</v>
      </c>
      <c r="AB231" s="114">
        <v>0</v>
      </c>
      <c r="AC231" s="114">
        <v>0</v>
      </c>
      <c r="AD231" s="114">
        <v>0</v>
      </c>
      <c r="AE231" s="114">
        <v>0</v>
      </c>
      <c r="AF231" s="114">
        <v>0</v>
      </c>
      <c r="AG231" s="114">
        <v>0</v>
      </c>
      <c r="AH231" s="114">
        <v>0</v>
      </c>
      <c r="AI231" s="114">
        <v>0</v>
      </c>
      <c r="AJ231" s="115">
        <f t="shared" si="3"/>
        <v>0</v>
      </c>
      <c r="AM231" s="122"/>
    </row>
    <row r="232" spans="1:39" ht="33" customHeight="1">
      <c r="A232" s="111">
        <v>821</v>
      </c>
      <c r="B232" s="112" t="s">
        <v>903</v>
      </c>
      <c r="C232" s="116" t="s">
        <v>14927</v>
      </c>
      <c r="D232" s="114">
        <v>0</v>
      </c>
      <c r="E232" s="114">
        <v>0</v>
      </c>
      <c r="F232" s="114">
        <v>0</v>
      </c>
      <c r="G232" s="114">
        <v>0</v>
      </c>
      <c r="H232" s="114">
        <v>0</v>
      </c>
      <c r="I232" s="114">
        <v>0</v>
      </c>
      <c r="J232" s="114">
        <v>0</v>
      </c>
      <c r="K232" s="114">
        <v>0</v>
      </c>
      <c r="L232" s="114">
        <v>0</v>
      </c>
      <c r="M232" s="114">
        <v>0</v>
      </c>
      <c r="N232" s="114">
        <v>0</v>
      </c>
      <c r="O232" s="114">
        <v>0</v>
      </c>
      <c r="P232" s="114">
        <v>0</v>
      </c>
      <c r="Q232" s="114">
        <v>0</v>
      </c>
      <c r="R232" s="114">
        <v>0</v>
      </c>
      <c r="S232" s="114">
        <v>0</v>
      </c>
      <c r="T232" s="114">
        <v>0</v>
      </c>
      <c r="U232" s="114">
        <v>0</v>
      </c>
      <c r="V232" s="114">
        <v>0</v>
      </c>
      <c r="W232" s="114">
        <v>0</v>
      </c>
      <c r="X232" s="114">
        <v>0</v>
      </c>
      <c r="Y232" s="114">
        <v>0</v>
      </c>
      <c r="Z232" s="114">
        <v>0</v>
      </c>
      <c r="AA232" s="114">
        <v>0</v>
      </c>
      <c r="AB232" s="114">
        <v>0</v>
      </c>
      <c r="AC232" s="114">
        <v>0</v>
      </c>
      <c r="AD232" s="114">
        <v>0</v>
      </c>
      <c r="AE232" s="114">
        <v>0</v>
      </c>
      <c r="AF232" s="114">
        <v>0</v>
      </c>
      <c r="AG232" s="114">
        <v>0</v>
      </c>
      <c r="AH232" s="114">
        <v>0</v>
      </c>
      <c r="AI232" s="114">
        <v>0</v>
      </c>
      <c r="AJ232" s="115">
        <f t="shared" si="3"/>
        <v>0</v>
      </c>
      <c r="AM232" s="122"/>
    </row>
    <row r="233" spans="1:39" ht="33" customHeight="1">
      <c r="A233" s="111">
        <v>831</v>
      </c>
      <c r="B233" s="112" t="s">
        <v>904</v>
      </c>
      <c r="C233" s="116" t="s">
        <v>14927</v>
      </c>
      <c r="D233" s="114">
        <v>0</v>
      </c>
      <c r="E233" s="114">
        <v>0</v>
      </c>
      <c r="F233" s="114">
        <v>0</v>
      </c>
      <c r="G233" s="114">
        <v>0</v>
      </c>
      <c r="H233" s="114">
        <v>0</v>
      </c>
      <c r="I233" s="114">
        <v>0</v>
      </c>
      <c r="J233" s="114">
        <v>0</v>
      </c>
      <c r="K233" s="114">
        <v>0</v>
      </c>
      <c r="L233" s="114">
        <v>0</v>
      </c>
      <c r="M233" s="114">
        <v>0</v>
      </c>
      <c r="N233" s="114">
        <v>0</v>
      </c>
      <c r="O233" s="114">
        <v>0</v>
      </c>
      <c r="P233" s="114">
        <v>0</v>
      </c>
      <c r="Q233" s="114">
        <v>0</v>
      </c>
      <c r="R233" s="114">
        <v>0</v>
      </c>
      <c r="S233" s="114">
        <v>0</v>
      </c>
      <c r="T233" s="114">
        <v>0</v>
      </c>
      <c r="U233" s="114">
        <v>0</v>
      </c>
      <c r="V233" s="114">
        <v>0</v>
      </c>
      <c r="W233" s="114">
        <v>0</v>
      </c>
      <c r="X233" s="114">
        <v>0</v>
      </c>
      <c r="Y233" s="114">
        <v>0</v>
      </c>
      <c r="Z233" s="114">
        <v>0</v>
      </c>
      <c r="AA233" s="114">
        <v>0</v>
      </c>
      <c r="AB233" s="114">
        <v>0</v>
      </c>
      <c r="AC233" s="114">
        <v>0</v>
      </c>
      <c r="AD233" s="114">
        <v>0</v>
      </c>
      <c r="AE233" s="114">
        <v>0</v>
      </c>
      <c r="AF233" s="114">
        <v>0</v>
      </c>
      <c r="AG233" s="114">
        <v>0</v>
      </c>
      <c r="AH233" s="114">
        <v>0</v>
      </c>
      <c r="AI233" s="114">
        <v>0</v>
      </c>
      <c r="AJ233" s="115">
        <f t="shared" si="3"/>
        <v>0</v>
      </c>
      <c r="AM233" s="122"/>
    </row>
    <row r="234" spans="1:39" ht="33" customHeight="1">
      <c r="A234" s="111">
        <v>862</v>
      </c>
      <c r="B234" s="112" t="s">
        <v>905</v>
      </c>
      <c r="C234" s="116" t="s">
        <v>14927</v>
      </c>
      <c r="D234" s="114">
        <v>0</v>
      </c>
      <c r="E234" s="114">
        <v>0</v>
      </c>
      <c r="F234" s="114">
        <v>0</v>
      </c>
      <c r="G234" s="114">
        <v>0</v>
      </c>
      <c r="H234" s="114">
        <v>0</v>
      </c>
      <c r="I234" s="114">
        <v>6205.32</v>
      </c>
      <c r="J234" s="114">
        <v>624956.73</v>
      </c>
      <c r="K234" s="114">
        <v>0</v>
      </c>
      <c r="L234" s="114">
        <v>0</v>
      </c>
      <c r="M234" s="114">
        <v>0</v>
      </c>
      <c r="N234" s="114">
        <v>2530018.94</v>
      </c>
      <c r="O234" s="114">
        <v>0</v>
      </c>
      <c r="P234" s="114">
        <v>0</v>
      </c>
      <c r="Q234" s="114">
        <v>0</v>
      </c>
      <c r="R234" s="114">
        <v>0</v>
      </c>
      <c r="S234" s="114">
        <v>0</v>
      </c>
      <c r="T234" s="114">
        <v>505491.91</v>
      </c>
      <c r="U234" s="114">
        <v>0</v>
      </c>
      <c r="V234" s="114">
        <v>0</v>
      </c>
      <c r="W234" s="114">
        <v>0</v>
      </c>
      <c r="X234" s="114">
        <v>0</v>
      </c>
      <c r="Y234" s="114">
        <v>0</v>
      </c>
      <c r="Z234" s="114">
        <v>0</v>
      </c>
      <c r="AA234" s="114">
        <v>0</v>
      </c>
      <c r="AB234" s="114">
        <v>0</v>
      </c>
      <c r="AC234" s="114">
        <v>0</v>
      </c>
      <c r="AD234" s="114">
        <v>0</v>
      </c>
      <c r="AE234" s="114">
        <v>0</v>
      </c>
      <c r="AF234" s="114">
        <v>0</v>
      </c>
      <c r="AG234" s="114">
        <v>0</v>
      </c>
      <c r="AH234" s="114">
        <v>0</v>
      </c>
      <c r="AI234" s="114">
        <v>0</v>
      </c>
      <c r="AJ234" s="115">
        <f t="shared" si="3"/>
        <v>3666672.9</v>
      </c>
      <c r="AM234" s="122"/>
    </row>
    <row r="235" spans="1:39" ht="33" customHeight="1">
      <c r="A235" s="111">
        <v>865</v>
      </c>
      <c r="B235" s="112" t="s">
        <v>906</v>
      </c>
      <c r="C235" s="116" t="s">
        <v>14927</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c r="W235" s="114">
        <v>0</v>
      </c>
      <c r="X235" s="114">
        <v>0</v>
      </c>
      <c r="Y235" s="114">
        <v>0</v>
      </c>
      <c r="Z235" s="114">
        <v>0</v>
      </c>
      <c r="AA235" s="114">
        <v>0</v>
      </c>
      <c r="AB235" s="114">
        <v>0</v>
      </c>
      <c r="AC235" s="114">
        <v>0</v>
      </c>
      <c r="AD235" s="114">
        <v>0</v>
      </c>
      <c r="AE235" s="114">
        <v>0</v>
      </c>
      <c r="AF235" s="114">
        <v>0</v>
      </c>
      <c r="AG235" s="114">
        <v>0</v>
      </c>
      <c r="AH235" s="114">
        <v>0</v>
      </c>
      <c r="AI235" s="114">
        <v>0</v>
      </c>
      <c r="AJ235" s="115">
        <f t="shared" si="3"/>
        <v>0</v>
      </c>
      <c r="AM235" s="122"/>
    </row>
    <row r="236" spans="1:39" ht="33" customHeight="1">
      <c r="A236" s="111">
        <v>866</v>
      </c>
      <c r="B236" s="112" t="s">
        <v>907</v>
      </c>
      <c r="C236" s="116" t="s">
        <v>14927</v>
      </c>
      <c r="D236" s="114">
        <v>0</v>
      </c>
      <c r="E236" s="114">
        <v>0</v>
      </c>
      <c r="F236" s="114">
        <v>0</v>
      </c>
      <c r="G236" s="114">
        <v>0</v>
      </c>
      <c r="H236" s="114">
        <v>0</v>
      </c>
      <c r="I236" s="114">
        <v>0</v>
      </c>
      <c r="J236" s="114">
        <v>0</v>
      </c>
      <c r="K236" s="114">
        <v>0</v>
      </c>
      <c r="L236" s="114">
        <v>0</v>
      </c>
      <c r="M236" s="114">
        <v>0</v>
      </c>
      <c r="N236" s="114">
        <v>0</v>
      </c>
      <c r="O236" s="114">
        <v>0</v>
      </c>
      <c r="P236" s="114">
        <v>0</v>
      </c>
      <c r="Q236" s="114">
        <v>0</v>
      </c>
      <c r="R236" s="114">
        <v>0</v>
      </c>
      <c r="S236" s="114">
        <v>0</v>
      </c>
      <c r="T236" s="114">
        <v>0</v>
      </c>
      <c r="U236" s="114">
        <v>0</v>
      </c>
      <c r="V236" s="114">
        <v>0</v>
      </c>
      <c r="W236" s="114">
        <v>0</v>
      </c>
      <c r="X236" s="114">
        <v>0</v>
      </c>
      <c r="Y236" s="114">
        <v>0</v>
      </c>
      <c r="Z236" s="114">
        <v>0</v>
      </c>
      <c r="AA236" s="114">
        <v>0</v>
      </c>
      <c r="AB236" s="114">
        <v>0</v>
      </c>
      <c r="AC236" s="114">
        <v>0</v>
      </c>
      <c r="AD236" s="114">
        <v>0</v>
      </c>
      <c r="AE236" s="114">
        <v>0</v>
      </c>
      <c r="AF236" s="114">
        <v>0</v>
      </c>
      <c r="AG236" s="114">
        <v>0</v>
      </c>
      <c r="AH236" s="114">
        <v>0</v>
      </c>
      <c r="AI236" s="114">
        <v>0</v>
      </c>
      <c r="AJ236" s="115">
        <f t="shared" si="3"/>
        <v>0</v>
      </c>
      <c r="AM236" s="122"/>
    </row>
    <row r="237" spans="1:39" ht="33" customHeight="1">
      <c r="A237" s="111">
        <v>867</v>
      </c>
      <c r="B237" s="112" t="s">
        <v>908</v>
      </c>
      <c r="C237" s="116" t="s">
        <v>14927</v>
      </c>
      <c r="D237" s="114">
        <v>0</v>
      </c>
      <c r="E237" s="114">
        <v>240</v>
      </c>
      <c r="F237" s="114">
        <v>595061.77</v>
      </c>
      <c r="G237" s="114">
        <v>198</v>
      </c>
      <c r="H237" s="114">
        <v>0</v>
      </c>
      <c r="I237" s="114">
        <v>0</v>
      </c>
      <c r="J237" s="114">
        <v>0</v>
      </c>
      <c r="K237" s="114">
        <v>0</v>
      </c>
      <c r="L237" s="114">
        <v>0</v>
      </c>
      <c r="M237" s="114">
        <v>0</v>
      </c>
      <c r="N237" s="114">
        <v>0</v>
      </c>
      <c r="O237" s="114">
        <v>0</v>
      </c>
      <c r="P237" s="114">
        <v>0</v>
      </c>
      <c r="Q237" s="114">
        <v>0</v>
      </c>
      <c r="R237" s="114">
        <v>0</v>
      </c>
      <c r="S237" s="114">
        <v>0</v>
      </c>
      <c r="T237" s="114">
        <v>0</v>
      </c>
      <c r="U237" s="114">
        <v>0</v>
      </c>
      <c r="V237" s="114">
        <v>0</v>
      </c>
      <c r="W237" s="114">
        <v>0</v>
      </c>
      <c r="X237" s="114">
        <v>0</v>
      </c>
      <c r="Y237" s="114">
        <v>0</v>
      </c>
      <c r="Z237" s="114">
        <v>0</v>
      </c>
      <c r="AA237" s="114">
        <v>0</v>
      </c>
      <c r="AB237" s="114">
        <v>0</v>
      </c>
      <c r="AC237" s="114">
        <v>0</v>
      </c>
      <c r="AD237" s="114">
        <v>0</v>
      </c>
      <c r="AE237" s="114">
        <v>0</v>
      </c>
      <c r="AF237" s="114">
        <v>0</v>
      </c>
      <c r="AG237" s="114">
        <v>0</v>
      </c>
      <c r="AH237" s="114">
        <v>0</v>
      </c>
      <c r="AI237" s="114">
        <v>0</v>
      </c>
      <c r="AJ237" s="115">
        <f t="shared" si="3"/>
        <v>595499.77</v>
      </c>
      <c r="AM237" s="122"/>
    </row>
    <row r="238" spans="1:39" ht="33" customHeight="1">
      <c r="A238" s="111">
        <v>901</v>
      </c>
      <c r="B238" s="112" t="s">
        <v>909</v>
      </c>
      <c r="C238" s="116" t="s">
        <v>14927</v>
      </c>
      <c r="D238" s="114">
        <v>0</v>
      </c>
      <c r="E238" s="114">
        <v>0</v>
      </c>
      <c r="F238" s="114">
        <v>0</v>
      </c>
      <c r="G238" s="114">
        <v>0</v>
      </c>
      <c r="H238" s="114">
        <v>0</v>
      </c>
      <c r="I238" s="114">
        <v>0</v>
      </c>
      <c r="J238" s="114">
        <v>0</v>
      </c>
      <c r="K238" s="114">
        <v>0</v>
      </c>
      <c r="L238" s="114">
        <v>0</v>
      </c>
      <c r="M238" s="114">
        <v>0</v>
      </c>
      <c r="N238" s="114">
        <v>0</v>
      </c>
      <c r="O238" s="114">
        <v>0</v>
      </c>
      <c r="P238" s="114">
        <v>0</v>
      </c>
      <c r="Q238" s="114">
        <v>0</v>
      </c>
      <c r="R238" s="114">
        <v>0</v>
      </c>
      <c r="S238" s="114">
        <v>0</v>
      </c>
      <c r="T238" s="114">
        <v>0</v>
      </c>
      <c r="U238" s="114">
        <v>0</v>
      </c>
      <c r="V238" s="114">
        <v>0</v>
      </c>
      <c r="W238" s="114">
        <v>0</v>
      </c>
      <c r="X238" s="114">
        <v>0</v>
      </c>
      <c r="Y238" s="114">
        <v>0</v>
      </c>
      <c r="Z238" s="114">
        <v>0</v>
      </c>
      <c r="AA238" s="114">
        <v>0</v>
      </c>
      <c r="AB238" s="114">
        <v>0</v>
      </c>
      <c r="AC238" s="114">
        <v>0</v>
      </c>
      <c r="AD238" s="114">
        <v>0</v>
      </c>
      <c r="AE238" s="114">
        <v>0</v>
      </c>
      <c r="AF238" s="114">
        <v>0</v>
      </c>
      <c r="AG238" s="114">
        <v>0</v>
      </c>
      <c r="AH238" s="114">
        <v>0</v>
      </c>
      <c r="AI238" s="114">
        <v>0</v>
      </c>
      <c r="AJ238" s="115">
        <f t="shared" si="3"/>
        <v>0</v>
      </c>
      <c r="AM238" s="122"/>
    </row>
    <row r="239" spans="1:39" ht="33" customHeight="1">
      <c r="A239" s="111">
        <v>902</v>
      </c>
      <c r="B239" s="112" t="s">
        <v>910</v>
      </c>
      <c r="C239" s="116" t="s">
        <v>14927</v>
      </c>
      <c r="D239" s="114">
        <v>0</v>
      </c>
      <c r="E239" s="114">
        <v>0</v>
      </c>
      <c r="F239" s="114">
        <v>0</v>
      </c>
      <c r="G239" s="114">
        <v>19649.7</v>
      </c>
      <c r="H239" s="114">
        <v>0</v>
      </c>
      <c r="I239" s="114">
        <v>0</v>
      </c>
      <c r="J239" s="114">
        <v>0</v>
      </c>
      <c r="K239" s="114">
        <v>0</v>
      </c>
      <c r="L239" s="114">
        <v>0</v>
      </c>
      <c r="M239" s="114">
        <v>0</v>
      </c>
      <c r="N239" s="114">
        <v>0</v>
      </c>
      <c r="O239" s="114">
        <v>0</v>
      </c>
      <c r="P239" s="114">
        <v>0</v>
      </c>
      <c r="Q239" s="114">
        <v>0</v>
      </c>
      <c r="R239" s="114">
        <v>0</v>
      </c>
      <c r="S239" s="114">
        <v>0</v>
      </c>
      <c r="T239" s="114">
        <v>0</v>
      </c>
      <c r="U239" s="114">
        <v>0</v>
      </c>
      <c r="V239" s="114">
        <v>0</v>
      </c>
      <c r="W239" s="114">
        <v>0</v>
      </c>
      <c r="X239" s="114">
        <v>0</v>
      </c>
      <c r="Y239" s="114">
        <v>0</v>
      </c>
      <c r="Z239" s="114">
        <v>0</v>
      </c>
      <c r="AA239" s="114">
        <v>0</v>
      </c>
      <c r="AB239" s="114">
        <v>0</v>
      </c>
      <c r="AC239" s="114">
        <v>0</v>
      </c>
      <c r="AD239" s="114">
        <v>0</v>
      </c>
      <c r="AE239" s="114">
        <v>0</v>
      </c>
      <c r="AF239" s="114">
        <v>0</v>
      </c>
      <c r="AG239" s="114">
        <v>0</v>
      </c>
      <c r="AH239" s="114">
        <v>0</v>
      </c>
      <c r="AI239" s="114">
        <v>0</v>
      </c>
      <c r="AJ239" s="115">
        <f t="shared" si="3"/>
        <v>19649.7</v>
      </c>
      <c r="AM239" s="122"/>
    </row>
    <row r="240" spans="1:39" ht="33" customHeight="1">
      <c r="A240" s="111">
        <v>903</v>
      </c>
      <c r="B240" s="112" t="s">
        <v>911</v>
      </c>
      <c r="C240" s="116" t="s">
        <v>14927</v>
      </c>
      <c r="D240" s="114">
        <v>0</v>
      </c>
      <c r="E240" s="114">
        <v>0</v>
      </c>
      <c r="F240" s="114">
        <v>0</v>
      </c>
      <c r="G240" s="114">
        <v>101463.52999999998</v>
      </c>
      <c r="H240" s="114">
        <v>0</v>
      </c>
      <c r="I240" s="114">
        <v>0</v>
      </c>
      <c r="J240" s="114">
        <v>0</v>
      </c>
      <c r="K240" s="114">
        <v>0</v>
      </c>
      <c r="L240" s="114">
        <v>0</v>
      </c>
      <c r="M240" s="114">
        <v>0</v>
      </c>
      <c r="N240" s="114">
        <v>0</v>
      </c>
      <c r="O240" s="114">
        <v>0</v>
      </c>
      <c r="P240" s="114">
        <v>0</v>
      </c>
      <c r="Q240" s="114">
        <v>0</v>
      </c>
      <c r="R240" s="114">
        <v>0</v>
      </c>
      <c r="S240" s="114">
        <v>0</v>
      </c>
      <c r="T240" s="114">
        <v>0</v>
      </c>
      <c r="U240" s="114">
        <v>0</v>
      </c>
      <c r="V240" s="114">
        <v>0</v>
      </c>
      <c r="W240" s="114">
        <v>0</v>
      </c>
      <c r="X240" s="114">
        <v>0</v>
      </c>
      <c r="Y240" s="114">
        <v>0</v>
      </c>
      <c r="Z240" s="114">
        <v>0</v>
      </c>
      <c r="AA240" s="114">
        <v>0</v>
      </c>
      <c r="AB240" s="114">
        <v>0</v>
      </c>
      <c r="AC240" s="114">
        <v>0</v>
      </c>
      <c r="AD240" s="114">
        <v>0</v>
      </c>
      <c r="AE240" s="114">
        <v>0</v>
      </c>
      <c r="AF240" s="114">
        <v>0</v>
      </c>
      <c r="AG240" s="114">
        <v>0</v>
      </c>
      <c r="AH240" s="114">
        <v>0</v>
      </c>
      <c r="AI240" s="114">
        <v>0</v>
      </c>
      <c r="AJ240" s="115">
        <f t="shared" si="3"/>
        <v>101463.52999999998</v>
      </c>
      <c r="AM240" s="122"/>
    </row>
    <row r="241" spans="1:39" ht="33" customHeight="1">
      <c r="A241" s="111">
        <v>904</v>
      </c>
      <c r="B241" s="112" t="s">
        <v>912</v>
      </c>
      <c r="C241" s="116" t="s">
        <v>14927</v>
      </c>
      <c r="D241" s="114">
        <v>0</v>
      </c>
      <c r="E241" s="114">
        <v>0</v>
      </c>
      <c r="F241" s="114">
        <v>0</v>
      </c>
      <c r="G241" s="114">
        <v>0</v>
      </c>
      <c r="H241" s="114">
        <v>0</v>
      </c>
      <c r="I241" s="114">
        <v>0</v>
      </c>
      <c r="J241" s="114">
        <v>0</v>
      </c>
      <c r="K241" s="114">
        <v>0</v>
      </c>
      <c r="L241" s="114">
        <v>0</v>
      </c>
      <c r="M241" s="114">
        <v>0</v>
      </c>
      <c r="N241" s="114">
        <v>0</v>
      </c>
      <c r="O241" s="114">
        <v>0</v>
      </c>
      <c r="P241" s="114">
        <v>0</v>
      </c>
      <c r="Q241" s="114">
        <v>0</v>
      </c>
      <c r="R241" s="114">
        <v>0</v>
      </c>
      <c r="S241" s="114">
        <v>0</v>
      </c>
      <c r="T241" s="114">
        <v>0</v>
      </c>
      <c r="U241" s="114">
        <v>0</v>
      </c>
      <c r="V241" s="114">
        <v>0</v>
      </c>
      <c r="W241" s="114">
        <v>0</v>
      </c>
      <c r="X241" s="114">
        <v>0</v>
      </c>
      <c r="Y241" s="114">
        <v>0</v>
      </c>
      <c r="Z241" s="114">
        <v>0</v>
      </c>
      <c r="AA241" s="114">
        <v>0</v>
      </c>
      <c r="AB241" s="114">
        <v>0</v>
      </c>
      <c r="AC241" s="114">
        <v>0</v>
      </c>
      <c r="AD241" s="114">
        <v>0</v>
      </c>
      <c r="AE241" s="114">
        <v>0</v>
      </c>
      <c r="AF241" s="114">
        <v>0</v>
      </c>
      <c r="AG241" s="114">
        <v>0</v>
      </c>
      <c r="AH241" s="114">
        <v>0</v>
      </c>
      <c r="AI241" s="114">
        <v>0</v>
      </c>
      <c r="AJ241" s="115">
        <f t="shared" si="3"/>
        <v>0</v>
      </c>
      <c r="AM241" s="122"/>
    </row>
    <row r="242" spans="1:39" ht="33" customHeight="1">
      <c r="A242" s="111">
        <v>905</v>
      </c>
      <c r="B242" s="112" t="s">
        <v>913</v>
      </c>
      <c r="C242" s="116" t="s">
        <v>14927</v>
      </c>
      <c r="D242" s="114">
        <v>0</v>
      </c>
      <c r="E242" s="114">
        <v>0</v>
      </c>
      <c r="F242" s="114">
        <v>0</v>
      </c>
      <c r="G242" s="114">
        <v>0</v>
      </c>
      <c r="H242" s="114">
        <v>0</v>
      </c>
      <c r="I242" s="114">
        <v>0</v>
      </c>
      <c r="J242" s="114">
        <v>0</v>
      </c>
      <c r="K242" s="114">
        <v>0</v>
      </c>
      <c r="L242" s="114">
        <v>0</v>
      </c>
      <c r="M242" s="114">
        <v>0</v>
      </c>
      <c r="N242" s="114">
        <v>0</v>
      </c>
      <c r="O242" s="114">
        <v>0</v>
      </c>
      <c r="P242" s="114">
        <v>0</v>
      </c>
      <c r="Q242" s="114">
        <v>0</v>
      </c>
      <c r="R242" s="114">
        <v>0</v>
      </c>
      <c r="S242" s="114">
        <v>0</v>
      </c>
      <c r="T242" s="114">
        <v>0</v>
      </c>
      <c r="U242" s="114">
        <v>0</v>
      </c>
      <c r="V242" s="114">
        <v>0</v>
      </c>
      <c r="W242" s="114">
        <v>0</v>
      </c>
      <c r="X242" s="114">
        <v>0</v>
      </c>
      <c r="Y242" s="114">
        <v>0</v>
      </c>
      <c r="Z242" s="114">
        <v>0</v>
      </c>
      <c r="AA242" s="114">
        <v>0</v>
      </c>
      <c r="AB242" s="114">
        <v>0</v>
      </c>
      <c r="AC242" s="114">
        <v>0</v>
      </c>
      <c r="AD242" s="114">
        <v>0</v>
      </c>
      <c r="AE242" s="114">
        <v>0</v>
      </c>
      <c r="AF242" s="114">
        <v>0</v>
      </c>
      <c r="AG242" s="114">
        <v>0</v>
      </c>
      <c r="AH242" s="114">
        <v>0</v>
      </c>
      <c r="AI242" s="114">
        <v>0</v>
      </c>
      <c r="AJ242" s="115">
        <f t="shared" si="3"/>
        <v>0</v>
      </c>
      <c r="AM242" s="122"/>
    </row>
    <row r="243" spans="1:39" ht="33" customHeight="1">
      <c r="A243" s="111">
        <v>906</v>
      </c>
      <c r="B243" s="112" t="s">
        <v>914</v>
      </c>
      <c r="C243" s="116" t="s">
        <v>14927</v>
      </c>
      <c r="D243" s="114">
        <v>0</v>
      </c>
      <c r="E243" s="114">
        <v>0</v>
      </c>
      <c r="F243" s="114">
        <v>0</v>
      </c>
      <c r="G243" s="114">
        <v>0</v>
      </c>
      <c r="H243" s="114">
        <v>0</v>
      </c>
      <c r="I243" s="114">
        <v>0</v>
      </c>
      <c r="J243" s="114">
        <v>0</v>
      </c>
      <c r="K243" s="114">
        <v>0</v>
      </c>
      <c r="L243" s="114">
        <v>0</v>
      </c>
      <c r="M243" s="114">
        <v>0</v>
      </c>
      <c r="N243" s="114">
        <v>0</v>
      </c>
      <c r="O243" s="114">
        <v>0</v>
      </c>
      <c r="P243" s="114">
        <v>0</v>
      </c>
      <c r="Q243" s="114">
        <v>0</v>
      </c>
      <c r="R243" s="114">
        <v>0</v>
      </c>
      <c r="S243" s="114">
        <v>0</v>
      </c>
      <c r="T243" s="114">
        <v>0</v>
      </c>
      <c r="U243" s="114">
        <v>0</v>
      </c>
      <c r="V243" s="114">
        <v>0</v>
      </c>
      <c r="W243" s="114">
        <v>0</v>
      </c>
      <c r="X243" s="114">
        <v>0</v>
      </c>
      <c r="Y243" s="114">
        <v>0</v>
      </c>
      <c r="Z243" s="114">
        <v>0</v>
      </c>
      <c r="AA243" s="114">
        <v>0</v>
      </c>
      <c r="AB243" s="114">
        <v>0</v>
      </c>
      <c r="AC243" s="114">
        <v>0</v>
      </c>
      <c r="AD243" s="114">
        <v>0</v>
      </c>
      <c r="AE243" s="114">
        <v>0</v>
      </c>
      <c r="AF243" s="114">
        <v>0</v>
      </c>
      <c r="AG243" s="114">
        <v>0</v>
      </c>
      <c r="AH243" s="114">
        <v>0</v>
      </c>
      <c r="AI243" s="114">
        <v>0</v>
      </c>
      <c r="AJ243" s="115">
        <f t="shared" si="3"/>
        <v>0</v>
      </c>
      <c r="AM243" s="122"/>
    </row>
    <row r="244" spans="1:39" ht="33" customHeight="1">
      <c r="A244" s="111">
        <v>907</v>
      </c>
      <c r="B244" s="112" t="s">
        <v>915</v>
      </c>
      <c r="C244" s="116" t="s">
        <v>14927</v>
      </c>
      <c r="D244" s="114">
        <v>0</v>
      </c>
      <c r="E244" s="114">
        <v>0</v>
      </c>
      <c r="F244" s="114">
        <v>0</v>
      </c>
      <c r="G244" s="114">
        <v>0</v>
      </c>
      <c r="H244" s="114">
        <v>0</v>
      </c>
      <c r="I244" s="114">
        <v>0</v>
      </c>
      <c r="J244" s="114">
        <v>0</v>
      </c>
      <c r="K244" s="114">
        <v>0</v>
      </c>
      <c r="L244" s="114">
        <v>0</v>
      </c>
      <c r="M244" s="114">
        <v>0</v>
      </c>
      <c r="N244" s="114">
        <v>0</v>
      </c>
      <c r="O244" s="114">
        <v>0</v>
      </c>
      <c r="P244" s="114">
        <v>0</v>
      </c>
      <c r="Q244" s="114">
        <v>0</v>
      </c>
      <c r="R244" s="114">
        <v>0</v>
      </c>
      <c r="S244" s="114">
        <v>0</v>
      </c>
      <c r="T244" s="114">
        <v>0</v>
      </c>
      <c r="U244" s="114">
        <v>0</v>
      </c>
      <c r="V244" s="114">
        <v>0</v>
      </c>
      <c r="W244" s="114">
        <v>0</v>
      </c>
      <c r="X244" s="114">
        <v>0</v>
      </c>
      <c r="Y244" s="114">
        <v>0</v>
      </c>
      <c r="Z244" s="114">
        <v>0</v>
      </c>
      <c r="AA244" s="114">
        <v>0</v>
      </c>
      <c r="AB244" s="114">
        <v>0</v>
      </c>
      <c r="AC244" s="114">
        <v>0</v>
      </c>
      <c r="AD244" s="114">
        <v>0</v>
      </c>
      <c r="AE244" s="114">
        <v>0</v>
      </c>
      <c r="AF244" s="114">
        <v>0</v>
      </c>
      <c r="AG244" s="114">
        <v>0</v>
      </c>
      <c r="AH244" s="114">
        <v>0</v>
      </c>
      <c r="AI244" s="114">
        <v>0</v>
      </c>
      <c r="AJ244" s="115">
        <f t="shared" si="3"/>
        <v>0</v>
      </c>
      <c r="AM244" s="122"/>
    </row>
    <row r="245" spans="1:39" ht="33" customHeight="1">
      <c r="A245" s="111">
        <v>908</v>
      </c>
      <c r="B245" s="112" t="s">
        <v>916</v>
      </c>
      <c r="C245" s="116" t="s">
        <v>14927</v>
      </c>
      <c r="D245" s="114">
        <v>0</v>
      </c>
      <c r="E245" s="114">
        <v>0</v>
      </c>
      <c r="F245" s="114">
        <v>0</v>
      </c>
      <c r="G245" s="114">
        <v>0</v>
      </c>
      <c r="H245" s="114">
        <v>0</v>
      </c>
      <c r="I245" s="114">
        <v>0</v>
      </c>
      <c r="J245" s="114">
        <v>0</v>
      </c>
      <c r="K245" s="114">
        <v>0</v>
      </c>
      <c r="L245" s="114">
        <v>0</v>
      </c>
      <c r="M245" s="114">
        <v>0</v>
      </c>
      <c r="N245" s="114">
        <v>0</v>
      </c>
      <c r="O245" s="114">
        <v>0</v>
      </c>
      <c r="P245" s="114">
        <v>0</v>
      </c>
      <c r="Q245" s="114">
        <v>0</v>
      </c>
      <c r="R245" s="114">
        <v>0</v>
      </c>
      <c r="S245" s="114">
        <v>0</v>
      </c>
      <c r="T245" s="114">
        <v>0</v>
      </c>
      <c r="U245" s="114">
        <v>0</v>
      </c>
      <c r="V245" s="114">
        <v>0</v>
      </c>
      <c r="W245" s="114">
        <v>0</v>
      </c>
      <c r="X245" s="114">
        <v>0</v>
      </c>
      <c r="Y245" s="114">
        <v>0</v>
      </c>
      <c r="Z245" s="114">
        <v>0</v>
      </c>
      <c r="AA245" s="114">
        <v>0</v>
      </c>
      <c r="AB245" s="114">
        <v>0</v>
      </c>
      <c r="AC245" s="114">
        <v>0</v>
      </c>
      <c r="AD245" s="114">
        <v>0</v>
      </c>
      <c r="AE245" s="114">
        <v>0</v>
      </c>
      <c r="AF245" s="114">
        <v>0</v>
      </c>
      <c r="AG245" s="114">
        <v>0</v>
      </c>
      <c r="AH245" s="114">
        <v>0</v>
      </c>
      <c r="AI245" s="114">
        <v>0</v>
      </c>
      <c r="AJ245" s="115">
        <f t="shared" si="3"/>
        <v>0</v>
      </c>
      <c r="AM245" s="122"/>
    </row>
    <row r="246" spans="1:39" ht="33" customHeight="1">
      <c r="A246" s="111">
        <v>909</v>
      </c>
      <c r="B246" s="112" t="s">
        <v>917</v>
      </c>
      <c r="C246" s="116" t="s">
        <v>14927</v>
      </c>
      <c r="D246" s="114">
        <v>0</v>
      </c>
      <c r="E246" s="114">
        <v>0</v>
      </c>
      <c r="F246" s="114">
        <v>0</v>
      </c>
      <c r="G246" s="114">
        <v>0</v>
      </c>
      <c r="H246" s="114">
        <v>0</v>
      </c>
      <c r="I246" s="114">
        <v>0</v>
      </c>
      <c r="J246" s="114">
        <v>0</v>
      </c>
      <c r="K246" s="114">
        <v>0</v>
      </c>
      <c r="L246" s="114">
        <v>0</v>
      </c>
      <c r="M246" s="114">
        <v>0</v>
      </c>
      <c r="N246" s="114">
        <v>0</v>
      </c>
      <c r="O246" s="114">
        <v>0</v>
      </c>
      <c r="P246" s="114">
        <v>0</v>
      </c>
      <c r="Q246" s="114">
        <v>0</v>
      </c>
      <c r="R246" s="114">
        <v>0</v>
      </c>
      <c r="S246" s="114">
        <v>0</v>
      </c>
      <c r="T246" s="114">
        <v>0</v>
      </c>
      <c r="U246" s="114">
        <v>0</v>
      </c>
      <c r="V246" s="114">
        <v>0</v>
      </c>
      <c r="W246" s="114">
        <v>0</v>
      </c>
      <c r="X246" s="114">
        <v>0</v>
      </c>
      <c r="Y246" s="114">
        <v>0</v>
      </c>
      <c r="Z246" s="114">
        <v>0</v>
      </c>
      <c r="AA246" s="114">
        <v>0</v>
      </c>
      <c r="AB246" s="114">
        <v>0</v>
      </c>
      <c r="AC246" s="114">
        <v>0</v>
      </c>
      <c r="AD246" s="114">
        <v>0</v>
      </c>
      <c r="AE246" s="114">
        <v>0</v>
      </c>
      <c r="AF246" s="114">
        <v>0</v>
      </c>
      <c r="AG246" s="114">
        <v>0</v>
      </c>
      <c r="AH246" s="114">
        <v>0</v>
      </c>
      <c r="AI246" s="114">
        <v>0</v>
      </c>
      <c r="AJ246" s="115">
        <f t="shared" si="3"/>
        <v>0</v>
      </c>
      <c r="AM246" s="122"/>
    </row>
    <row r="247" spans="1:39" ht="33" customHeight="1">
      <c r="A247" s="111">
        <v>950</v>
      </c>
      <c r="B247" s="112" t="s">
        <v>274</v>
      </c>
      <c r="C247" s="116" t="s">
        <v>14927</v>
      </c>
      <c r="D247" s="114">
        <v>0</v>
      </c>
      <c r="E247" s="114">
        <v>0</v>
      </c>
      <c r="F247" s="114">
        <v>0</v>
      </c>
      <c r="G247" s="114">
        <v>0</v>
      </c>
      <c r="H247" s="114">
        <v>0</v>
      </c>
      <c r="I247" s="114">
        <v>0</v>
      </c>
      <c r="J247" s="114">
        <v>0</v>
      </c>
      <c r="K247" s="114">
        <v>0</v>
      </c>
      <c r="L247" s="114">
        <v>0</v>
      </c>
      <c r="M247" s="114">
        <v>0</v>
      </c>
      <c r="N247" s="114">
        <v>0</v>
      </c>
      <c r="O247" s="114">
        <v>0</v>
      </c>
      <c r="P247" s="114">
        <v>0</v>
      </c>
      <c r="Q247" s="114">
        <v>0</v>
      </c>
      <c r="R247" s="114">
        <v>0</v>
      </c>
      <c r="S247" s="114">
        <v>0</v>
      </c>
      <c r="T247" s="114">
        <v>0</v>
      </c>
      <c r="U247" s="114">
        <v>0</v>
      </c>
      <c r="V247" s="114">
        <v>0</v>
      </c>
      <c r="W247" s="114">
        <v>0</v>
      </c>
      <c r="X247" s="114">
        <v>0</v>
      </c>
      <c r="Y247" s="114">
        <v>0</v>
      </c>
      <c r="Z247" s="114">
        <v>0</v>
      </c>
      <c r="AA247" s="114">
        <v>0</v>
      </c>
      <c r="AB247" s="114">
        <v>0</v>
      </c>
      <c r="AC247" s="114">
        <v>0</v>
      </c>
      <c r="AD247" s="114">
        <v>0</v>
      </c>
      <c r="AE247" s="114">
        <v>0</v>
      </c>
      <c r="AF247" s="114">
        <v>0</v>
      </c>
      <c r="AG247" s="114">
        <v>0</v>
      </c>
      <c r="AH247" s="114">
        <v>0</v>
      </c>
      <c r="AI247" s="114">
        <v>0</v>
      </c>
      <c r="AJ247" s="115">
        <f t="shared" si="3"/>
        <v>0</v>
      </c>
      <c r="AM247" s="122"/>
    </row>
    <row r="248" spans="1:39" ht="33" customHeight="1">
      <c r="A248" s="111">
        <v>951</v>
      </c>
      <c r="B248" s="112" t="s">
        <v>918</v>
      </c>
      <c r="C248" s="116" t="s">
        <v>14927</v>
      </c>
      <c r="D248" s="114">
        <v>0</v>
      </c>
      <c r="E248" s="114">
        <v>0</v>
      </c>
      <c r="F248" s="114">
        <v>0</v>
      </c>
      <c r="G248" s="114">
        <v>0</v>
      </c>
      <c r="H248" s="114">
        <v>0</v>
      </c>
      <c r="I248" s="114">
        <v>0</v>
      </c>
      <c r="J248" s="114">
        <v>0</v>
      </c>
      <c r="K248" s="114">
        <v>0</v>
      </c>
      <c r="L248" s="114">
        <v>0</v>
      </c>
      <c r="M248" s="114">
        <v>0</v>
      </c>
      <c r="N248" s="114">
        <v>0</v>
      </c>
      <c r="O248" s="114">
        <v>0</v>
      </c>
      <c r="P248" s="114">
        <v>0</v>
      </c>
      <c r="Q248" s="114">
        <v>0</v>
      </c>
      <c r="R248" s="114">
        <v>0</v>
      </c>
      <c r="S248" s="114">
        <v>0</v>
      </c>
      <c r="T248" s="114">
        <v>0</v>
      </c>
      <c r="U248" s="114">
        <v>0</v>
      </c>
      <c r="V248" s="114">
        <v>0</v>
      </c>
      <c r="W248" s="114">
        <v>0</v>
      </c>
      <c r="X248" s="114">
        <v>0</v>
      </c>
      <c r="Y248" s="114">
        <v>0</v>
      </c>
      <c r="Z248" s="114">
        <v>0</v>
      </c>
      <c r="AA248" s="114">
        <v>0</v>
      </c>
      <c r="AB248" s="114">
        <v>0</v>
      </c>
      <c r="AC248" s="114">
        <v>0</v>
      </c>
      <c r="AD248" s="114">
        <v>0</v>
      </c>
      <c r="AE248" s="114">
        <v>0</v>
      </c>
      <c r="AF248" s="114">
        <v>0</v>
      </c>
      <c r="AG248" s="114">
        <v>0</v>
      </c>
      <c r="AH248" s="114">
        <v>0</v>
      </c>
      <c r="AI248" s="114">
        <v>0</v>
      </c>
      <c r="AJ248" s="115">
        <f t="shared" si="3"/>
        <v>0</v>
      </c>
      <c r="AM248" s="122"/>
    </row>
    <row r="249" spans="1:39" ht="33" customHeight="1">
      <c r="A249" s="111">
        <v>999</v>
      </c>
      <c r="B249" s="112" t="s">
        <v>276</v>
      </c>
      <c r="C249" s="116" t="s">
        <v>14927</v>
      </c>
      <c r="D249" s="114">
        <v>0</v>
      </c>
      <c r="E249" s="114">
        <v>0</v>
      </c>
      <c r="F249" s="114">
        <v>0</v>
      </c>
      <c r="G249" s="114">
        <v>0</v>
      </c>
      <c r="H249" s="114">
        <v>0</v>
      </c>
      <c r="I249" s="114">
        <v>0</v>
      </c>
      <c r="J249" s="114">
        <v>0</v>
      </c>
      <c r="K249" s="114">
        <v>0</v>
      </c>
      <c r="L249" s="114">
        <v>0</v>
      </c>
      <c r="M249" s="114">
        <v>0</v>
      </c>
      <c r="N249" s="114">
        <v>0</v>
      </c>
      <c r="O249" s="114">
        <v>0</v>
      </c>
      <c r="P249" s="114">
        <v>0</v>
      </c>
      <c r="Q249" s="114">
        <v>0</v>
      </c>
      <c r="R249" s="114">
        <v>0</v>
      </c>
      <c r="S249" s="114">
        <v>0</v>
      </c>
      <c r="T249" s="114">
        <v>0</v>
      </c>
      <c r="U249" s="114">
        <v>0</v>
      </c>
      <c r="V249" s="114">
        <v>0</v>
      </c>
      <c r="W249" s="114">
        <v>0</v>
      </c>
      <c r="X249" s="114">
        <v>0</v>
      </c>
      <c r="Y249" s="114">
        <v>0</v>
      </c>
      <c r="Z249" s="114">
        <v>0</v>
      </c>
      <c r="AA249" s="114">
        <v>0</v>
      </c>
      <c r="AB249" s="114">
        <v>0</v>
      </c>
      <c r="AC249" s="114">
        <v>0</v>
      </c>
      <c r="AD249" s="114">
        <v>0</v>
      </c>
      <c r="AE249" s="114">
        <v>0</v>
      </c>
      <c r="AF249" s="114">
        <v>0</v>
      </c>
      <c r="AG249" s="114">
        <v>0</v>
      </c>
      <c r="AH249" s="114">
        <v>0</v>
      </c>
      <c r="AI249" s="114">
        <v>0</v>
      </c>
      <c r="AJ249" s="115">
        <f t="shared" si="3"/>
        <v>0</v>
      </c>
      <c r="AM249" s="122"/>
    </row>
    <row r="250" spans="1:39" ht="33" customHeight="1">
      <c r="A250" s="111">
        <v>1101</v>
      </c>
      <c r="B250" s="112" t="s">
        <v>919</v>
      </c>
      <c r="C250" s="116" t="s">
        <v>14927</v>
      </c>
      <c r="D250" s="114">
        <v>0</v>
      </c>
      <c r="E250" s="114">
        <v>0</v>
      </c>
      <c r="F250" s="114">
        <v>0</v>
      </c>
      <c r="G250" s="114">
        <v>0</v>
      </c>
      <c r="H250" s="114">
        <v>0</v>
      </c>
      <c r="I250" s="114">
        <v>0</v>
      </c>
      <c r="J250" s="114">
        <v>0</v>
      </c>
      <c r="K250" s="114">
        <v>0</v>
      </c>
      <c r="L250" s="114">
        <v>0</v>
      </c>
      <c r="M250" s="114">
        <v>0</v>
      </c>
      <c r="N250" s="114">
        <v>0</v>
      </c>
      <c r="O250" s="114">
        <v>0</v>
      </c>
      <c r="P250" s="114">
        <v>0</v>
      </c>
      <c r="Q250" s="114">
        <v>0</v>
      </c>
      <c r="R250" s="114">
        <v>0</v>
      </c>
      <c r="S250" s="114">
        <v>0</v>
      </c>
      <c r="T250" s="114">
        <v>0</v>
      </c>
      <c r="U250" s="114">
        <v>0</v>
      </c>
      <c r="V250" s="114">
        <v>0</v>
      </c>
      <c r="W250" s="114">
        <v>0</v>
      </c>
      <c r="X250" s="114">
        <v>0</v>
      </c>
      <c r="Y250" s="114">
        <v>0</v>
      </c>
      <c r="Z250" s="114">
        <v>0</v>
      </c>
      <c r="AA250" s="114">
        <v>0</v>
      </c>
      <c r="AB250" s="114">
        <v>0</v>
      </c>
      <c r="AC250" s="114">
        <v>0</v>
      </c>
      <c r="AD250" s="114">
        <v>0</v>
      </c>
      <c r="AE250" s="114">
        <v>0</v>
      </c>
      <c r="AF250" s="114">
        <v>0</v>
      </c>
      <c r="AG250" s="114">
        <v>0</v>
      </c>
      <c r="AH250" s="114">
        <v>0</v>
      </c>
      <c r="AI250" s="114">
        <v>0</v>
      </c>
      <c r="AJ250" s="115">
        <f t="shared" si="3"/>
        <v>0</v>
      </c>
      <c r="AM250" s="122"/>
    </row>
    <row r="251" spans="1:39" ht="33" customHeight="1">
      <c r="A251" s="111">
        <v>1102</v>
      </c>
      <c r="B251" s="112" t="s">
        <v>920</v>
      </c>
      <c r="C251" s="116" t="s">
        <v>14927</v>
      </c>
      <c r="D251" s="114">
        <v>0</v>
      </c>
      <c r="E251" s="114">
        <v>0</v>
      </c>
      <c r="F251" s="114">
        <v>0</v>
      </c>
      <c r="G251" s="114">
        <v>0</v>
      </c>
      <c r="H251" s="114">
        <v>0</v>
      </c>
      <c r="I251" s="114">
        <v>0</v>
      </c>
      <c r="J251" s="114">
        <v>0</v>
      </c>
      <c r="K251" s="114">
        <v>0</v>
      </c>
      <c r="L251" s="114">
        <v>0</v>
      </c>
      <c r="M251" s="114">
        <v>0</v>
      </c>
      <c r="N251" s="114">
        <v>0</v>
      </c>
      <c r="O251" s="114">
        <v>0</v>
      </c>
      <c r="P251" s="114">
        <v>0</v>
      </c>
      <c r="Q251" s="114">
        <v>0</v>
      </c>
      <c r="R251" s="114">
        <v>0</v>
      </c>
      <c r="S251" s="114">
        <v>0</v>
      </c>
      <c r="T251" s="114">
        <v>0</v>
      </c>
      <c r="U251" s="114">
        <v>0</v>
      </c>
      <c r="V251" s="114">
        <v>0</v>
      </c>
      <c r="W251" s="114">
        <v>0</v>
      </c>
      <c r="X251" s="114">
        <v>0</v>
      </c>
      <c r="Y251" s="114">
        <v>0</v>
      </c>
      <c r="Z251" s="114">
        <v>0</v>
      </c>
      <c r="AA251" s="114">
        <v>0</v>
      </c>
      <c r="AB251" s="114">
        <v>0</v>
      </c>
      <c r="AC251" s="114">
        <v>0</v>
      </c>
      <c r="AD251" s="114">
        <v>0</v>
      </c>
      <c r="AE251" s="114">
        <v>0</v>
      </c>
      <c r="AF251" s="114">
        <v>0</v>
      </c>
      <c r="AG251" s="114">
        <v>0</v>
      </c>
      <c r="AH251" s="114">
        <v>0</v>
      </c>
      <c r="AI251" s="114">
        <v>0</v>
      </c>
      <c r="AJ251" s="115">
        <f t="shared" si="3"/>
        <v>0</v>
      </c>
      <c r="AM251" s="122"/>
    </row>
    <row r="252" spans="1:39" ht="33" customHeight="1">
      <c r="A252" s="111">
        <v>1103</v>
      </c>
      <c r="B252" s="112" t="s">
        <v>921</v>
      </c>
      <c r="C252" s="116" t="s">
        <v>14927</v>
      </c>
      <c r="D252" s="114">
        <v>0</v>
      </c>
      <c r="E252" s="114">
        <v>0</v>
      </c>
      <c r="F252" s="114">
        <v>0</v>
      </c>
      <c r="G252" s="114">
        <v>0</v>
      </c>
      <c r="H252" s="114">
        <v>0</v>
      </c>
      <c r="I252" s="114">
        <v>0</v>
      </c>
      <c r="J252" s="114">
        <v>0</v>
      </c>
      <c r="K252" s="114">
        <v>0</v>
      </c>
      <c r="L252" s="114">
        <v>0</v>
      </c>
      <c r="M252" s="114">
        <v>0</v>
      </c>
      <c r="N252" s="114">
        <v>0</v>
      </c>
      <c r="O252" s="114">
        <v>0</v>
      </c>
      <c r="P252" s="114">
        <v>0</v>
      </c>
      <c r="Q252" s="114">
        <v>0</v>
      </c>
      <c r="R252" s="114">
        <v>0</v>
      </c>
      <c r="S252" s="114">
        <v>0</v>
      </c>
      <c r="T252" s="114">
        <v>0</v>
      </c>
      <c r="U252" s="114">
        <v>0</v>
      </c>
      <c r="V252" s="114">
        <v>0</v>
      </c>
      <c r="W252" s="114">
        <v>0</v>
      </c>
      <c r="X252" s="114">
        <v>0</v>
      </c>
      <c r="Y252" s="114">
        <v>0</v>
      </c>
      <c r="Z252" s="114">
        <v>0</v>
      </c>
      <c r="AA252" s="114">
        <v>0</v>
      </c>
      <c r="AB252" s="114">
        <v>0</v>
      </c>
      <c r="AC252" s="114">
        <v>0</v>
      </c>
      <c r="AD252" s="114">
        <v>0</v>
      </c>
      <c r="AE252" s="114">
        <v>0</v>
      </c>
      <c r="AF252" s="114">
        <v>0</v>
      </c>
      <c r="AG252" s="114">
        <v>0</v>
      </c>
      <c r="AH252" s="114">
        <v>0</v>
      </c>
      <c r="AI252" s="114">
        <v>0</v>
      </c>
      <c r="AJ252" s="115">
        <f t="shared" si="3"/>
        <v>0</v>
      </c>
      <c r="AM252" s="122"/>
    </row>
    <row r="253" spans="1:39" ht="33" customHeight="1">
      <c r="A253" s="111">
        <v>1104</v>
      </c>
      <c r="B253" s="112" t="s">
        <v>922</v>
      </c>
      <c r="C253" s="116" t="s">
        <v>14927</v>
      </c>
      <c r="D253" s="114">
        <v>0</v>
      </c>
      <c r="E253" s="114">
        <v>0</v>
      </c>
      <c r="F253" s="114">
        <v>0</v>
      </c>
      <c r="G253" s="114">
        <v>0</v>
      </c>
      <c r="H253" s="114">
        <v>0</v>
      </c>
      <c r="I253" s="114">
        <v>0</v>
      </c>
      <c r="J253" s="114">
        <v>0</v>
      </c>
      <c r="K253" s="114">
        <v>0</v>
      </c>
      <c r="L253" s="114">
        <v>0</v>
      </c>
      <c r="M253" s="114">
        <v>0</v>
      </c>
      <c r="N253" s="114">
        <v>0</v>
      </c>
      <c r="O253" s="114">
        <v>0</v>
      </c>
      <c r="P253" s="114">
        <v>0</v>
      </c>
      <c r="Q253" s="114">
        <v>0</v>
      </c>
      <c r="R253" s="114">
        <v>0</v>
      </c>
      <c r="S253" s="114">
        <v>0</v>
      </c>
      <c r="T253" s="114">
        <v>0</v>
      </c>
      <c r="U253" s="114">
        <v>0</v>
      </c>
      <c r="V253" s="114">
        <v>0</v>
      </c>
      <c r="W253" s="114">
        <v>0</v>
      </c>
      <c r="X253" s="114">
        <v>0</v>
      </c>
      <c r="Y253" s="114">
        <v>0</v>
      </c>
      <c r="Z253" s="114">
        <v>0</v>
      </c>
      <c r="AA253" s="114">
        <v>0</v>
      </c>
      <c r="AB253" s="114">
        <v>0</v>
      </c>
      <c r="AC253" s="114">
        <v>0</v>
      </c>
      <c r="AD253" s="114">
        <v>0</v>
      </c>
      <c r="AE253" s="114">
        <v>0</v>
      </c>
      <c r="AF253" s="114">
        <v>0</v>
      </c>
      <c r="AG253" s="114">
        <v>0</v>
      </c>
      <c r="AH253" s="114">
        <v>0</v>
      </c>
      <c r="AI253" s="114">
        <v>0</v>
      </c>
      <c r="AJ253" s="115">
        <f t="shared" si="3"/>
        <v>0</v>
      </c>
      <c r="AM253" s="122"/>
    </row>
    <row r="254" spans="1:39" ht="33" customHeight="1">
      <c r="A254" s="111">
        <v>1105</v>
      </c>
      <c r="B254" s="112" t="s">
        <v>923</v>
      </c>
      <c r="C254" s="116" t="s">
        <v>14927</v>
      </c>
      <c r="D254" s="114">
        <v>0</v>
      </c>
      <c r="E254" s="114">
        <v>0</v>
      </c>
      <c r="F254" s="114">
        <v>0</v>
      </c>
      <c r="G254" s="114">
        <v>0</v>
      </c>
      <c r="H254" s="114">
        <v>0</v>
      </c>
      <c r="I254" s="114">
        <v>0</v>
      </c>
      <c r="J254" s="114">
        <v>0</v>
      </c>
      <c r="K254" s="114">
        <v>0</v>
      </c>
      <c r="L254" s="114">
        <v>0</v>
      </c>
      <c r="M254" s="114">
        <v>0</v>
      </c>
      <c r="N254" s="114">
        <v>0</v>
      </c>
      <c r="O254" s="114">
        <v>0</v>
      </c>
      <c r="P254" s="114">
        <v>0</v>
      </c>
      <c r="Q254" s="114">
        <v>0</v>
      </c>
      <c r="R254" s="114">
        <v>0</v>
      </c>
      <c r="S254" s="114">
        <v>0</v>
      </c>
      <c r="T254" s="114">
        <v>0</v>
      </c>
      <c r="U254" s="114">
        <v>0</v>
      </c>
      <c r="V254" s="114">
        <v>0</v>
      </c>
      <c r="W254" s="114">
        <v>0</v>
      </c>
      <c r="X254" s="114">
        <v>0</v>
      </c>
      <c r="Y254" s="114">
        <v>0</v>
      </c>
      <c r="Z254" s="114">
        <v>0</v>
      </c>
      <c r="AA254" s="114">
        <v>0</v>
      </c>
      <c r="AB254" s="114">
        <v>0</v>
      </c>
      <c r="AC254" s="114">
        <v>0</v>
      </c>
      <c r="AD254" s="114">
        <v>0</v>
      </c>
      <c r="AE254" s="114">
        <v>0</v>
      </c>
      <c r="AF254" s="114">
        <v>0</v>
      </c>
      <c r="AG254" s="114">
        <v>0</v>
      </c>
      <c r="AH254" s="114">
        <v>0</v>
      </c>
      <c r="AI254" s="114">
        <v>0</v>
      </c>
      <c r="AJ254" s="115">
        <f t="shared" si="3"/>
        <v>0</v>
      </c>
      <c r="AM254" s="122"/>
    </row>
    <row r="255" spans="1:39" ht="33" customHeight="1">
      <c r="A255" s="111">
        <v>1106</v>
      </c>
      <c r="B255" s="112" t="s">
        <v>924</v>
      </c>
      <c r="C255" s="116" t="s">
        <v>14927</v>
      </c>
      <c r="D255" s="114">
        <v>0</v>
      </c>
      <c r="E255" s="114">
        <v>0</v>
      </c>
      <c r="F255" s="114">
        <v>0</v>
      </c>
      <c r="G255" s="114">
        <v>0</v>
      </c>
      <c r="H255" s="114">
        <v>0</v>
      </c>
      <c r="I255" s="114">
        <v>0</v>
      </c>
      <c r="J255" s="114">
        <v>0</v>
      </c>
      <c r="K255" s="114">
        <v>0</v>
      </c>
      <c r="L255" s="114">
        <v>0</v>
      </c>
      <c r="M255" s="114">
        <v>0</v>
      </c>
      <c r="N255" s="114">
        <v>0</v>
      </c>
      <c r="O255" s="114">
        <v>0</v>
      </c>
      <c r="P255" s="114">
        <v>0</v>
      </c>
      <c r="Q255" s="114">
        <v>0</v>
      </c>
      <c r="R255" s="114">
        <v>0</v>
      </c>
      <c r="S255" s="114">
        <v>0</v>
      </c>
      <c r="T255" s="114">
        <v>0</v>
      </c>
      <c r="U255" s="114">
        <v>0</v>
      </c>
      <c r="V255" s="114">
        <v>0</v>
      </c>
      <c r="W255" s="114">
        <v>0</v>
      </c>
      <c r="X255" s="114">
        <v>0</v>
      </c>
      <c r="Y255" s="114">
        <v>0</v>
      </c>
      <c r="Z255" s="114">
        <v>0</v>
      </c>
      <c r="AA255" s="114">
        <v>0</v>
      </c>
      <c r="AB255" s="114">
        <v>0</v>
      </c>
      <c r="AC255" s="114">
        <v>0</v>
      </c>
      <c r="AD255" s="114">
        <v>0</v>
      </c>
      <c r="AE255" s="114">
        <v>0</v>
      </c>
      <c r="AF255" s="114">
        <v>0</v>
      </c>
      <c r="AG255" s="114">
        <v>0</v>
      </c>
      <c r="AH255" s="114">
        <v>0</v>
      </c>
      <c r="AI255" s="114">
        <v>0</v>
      </c>
      <c r="AJ255" s="115">
        <f t="shared" si="3"/>
        <v>0</v>
      </c>
      <c r="AM255" s="122"/>
    </row>
    <row r="256" spans="1:39" ht="33" customHeight="1">
      <c r="A256" s="111">
        <v>1107</v>
      </c>
      <c r="B256" s="112" t="s">
        <v>925</v>
      </c>
      <c r="C256" s="116" t="s">
        <v>14927</v>
      </c>
      <c r="D256" s="114">
        <v>0</v>
      </c>
      <c r="E256" s="114">
        <v>0</v>
      </c>
      <c r="F256" s="114">
        <v>0</v>
      </c>
      <c r="G256" s="114">
        <v>0</v>
      </c>
      <c r="H256" s="114">
        <v>0</v>
      </c>
      <c r="I256" s="114">
        <v>0</v>
      </c>
      <c r="J256" s="114">
        <v>0</v>
      </c>
      <c r="K256" s="114">
        <v>0</v>
      </c>
      <c r="L256" s="114">
        <v>0</v>
      </c>
      <c r="M256" s="114">
        <v>0</v>
      </c>
      <c r="N256" s="114">
        <v>0</v>
      </c>
      <c r="O256" s="114">
        <v>0</v>
      </c>
      <c r="P256" s="114">
        <v>0</v>
      </c>
      <c r="Q256" s="114">
        <v>0</v>
      </c>
      <c r="R256" s="114">
        <v>0</v>
      </c>
      <c r="S256" s="114">
        <v>0</v>
      </c>
      <c r="T256" s="114">
        <v>0</v>
      </c>
      <c r="U256" s="114">
        <v>0</v>
      </c>
      <c r="V256" s="114">
        <v>0</v>
      </c>
      <c r="W256" s="114">
        <v>0</v>
      </c>
      <c r="X256" s="114">
        <v>0</v>
      </c>
      <c r="Y256" s="114">
        <v>0</v>
      </c>
      <c r="Z256" s="114">
        <v>0</v>
      </c>
      <c r="AA256" s="114">
        <v>0</v>
      </c>
      <c r="AB256" s="114">
        <v>0</v>
      </c>
      <c r="AC256" s="114">
        <v>0</v>
      </c>
      <c r="AD256" s="114">
        <v>0</v>
      </c>
      <c r="AE256" s="114">
        <v>0</v>
      </c>
      <c r="AF256" s="114">
        <v>0</v>
      </c>
      <c r="AG256" s="114">
        <v>0</v>
      </c>
      <c r="AH256" s="114">
        <v>0</v>
      </c>
      <c r="AI256" s="114">
        <v>0</v>
      </c>
      <c r="AJ256" s="115">
        <f t="shared" si="3"/>
        <v>0</v>
      </c>
      <c r="AM256" s="122"/>
    </row>
    <row r="257" spans="1:39" ht="33" customHeight="1">
      <c r="A257" s="111">
        <v>1108</v>
      </c>
      <c r="B257" s="112" t="s">
        <v>926</v>
      </c>
      <c r="C257" s="116" t="s">
        <v>14927</v>
      </c>
      <c r="D257" s="114">
        <v>0</v>
      </c>
      <c r="E257" s="114">
        <v>0</v>
      </c>
      <c r="F257" s="114">
        <v>0</v>
      </c>
      <c r="G257" s="114">
        <v>0</v>
      </c>
      <c r="H257" s="114">
        <v>0</v>
      </c>
      <c r="I257" s="114">
        <v>0</v>
      </c>
      <c r="J257" s="114">
        <v>0</v>
      </c>
      <c r="K257" s="114">
        <v>0</v>
      </c>
      <c r="L257" s="114">
        <v>0</v>
      </c>
      <c r="M257" s="114">
        <v>0</v>
      </c>
      <c r="N257" s="114">
        <v>0</v>
      </c>
      <c r="O257" s="114">
        <v>0</v>
      </c>
      <c r="P257" s="114">
        <v>0</v>
      </c>
      <c r="Q257" s="114">
        <v>0</v>
      </c>
      <c r="R257" s="114">
        <v>0</v>
      </c>
      <c r="S257" s="114">
        <v>0</v>
      </c>
      <c r="T257" s="114">
        <v>0</v>
      </c>
      <c r="U257" s="114">
        <v>0</v>
      </c>
      <c r="V257" s="114">
        <v>0</v>
      </c>
      <c r="W257" s="114">
        <v>0</v>
      </c>
      <c r="X257" s="114">
        <v>0</v>
      </c>
      <c r="Y257" s="114">
        <v>0</v>
      </c>
      <c r="Z257" s="114">
        <v>0</v>
      </c>
      <c r="AA257" s="114">
        <v>0</v>
      </c>
      <c r="AB257" s="114">
        <v>0</v>
      </c>
      <c r="AC257" s="114">
        <v>0</v>
      </c>
      <c r="AD257" s="114">
        <v>0</v>
      </c>
      <c r="AE257" s="114">
        <v>0</v>
      </c>
      <c r="AF257" s="114">
        <v>0</v>
      </c>
      <c r="AG257" s="114">
        <v>0</v>
      </c>
      <c r="AH257" s="114">
        <v>0</v>
      </c>
      <c r="AI257" s="114">
        <v>0</v>
      </c>
      <c r="AJ257" s="115">
        <f t="shared" si="3"/>
        <v>0</v>
      </c>
      <c r="AM257" s="122"/>
    </row>
    <row r="258" spans="1:39" ht="33" customHeight="1">
      <c r="A258" s="111">
        <v>1109</v>
      </c>
      <c r="B258" s="112" t="s">
        <v>927</v>
      </c>
      <c r="C258" s="116" t="s">
        <v>14927</v>
      </c>
      <c r="D258" s="114">
        <v>0</v>
      </c>
      <c r="E258" s="114">
        <v>0</v>
      </c>
      <c r="F258" s="114">
        <v>0</v>
      </c>
      <c r="G258" s="114">
        <v>0</v>
      </c>
      <c r="H258" s="114">
        <v>0</v>
      </c>
      <c r="I258" s="114">
        <v>0</v>
      </c>
      <c r="J258" s="114">
        <v>0</v>
      </c>
      <c r="K258" s="114">
        <v>0</v>
      </c>
      <c r="L258" s="114">
        <v>0</v>
      </c>
      <c r="M258" s="114">
        <v>0</v>
      </c>
      <c r="N258" s="114">
        <v>0</v>
      </c>
      <c r="O258" s="114">
        <v>0</v>
      </c>
      <c r="P258" s="114">
        <v>0</v>
      </c>
      <c r="Q258" s="114">
        <v>0</v>
      </c>
      <c r="R258" s="114">
        <v>0</v>
      </c>
      <c r="S258" s="114">
        <v>0</v>
      </c>
      <c r="T258" s="114">
        <v>0</v>
      </c>
      <c r="U258" s="114">
        <v>0</v>
      </c>
      <c r="V258" s="114">
        <v>0</v>
      </c>
      <c r="W258" s="114">
        <v>0</v>
      </c>
      <c r="X258" s="114">
        <v>0</v>
      </c>
      <c r="Y258" s="114">
        <v>0</v>
      </c>
      <c r="Z258" s="114">
        <v>0</v>
      </c>
      <c r="AA258" s="114">
        <v>0</v>
      </c>
      <c r="AB258" s="114">
        <v>0</v>
      </c>
      <c r="AC258" s="114">
        <v>0</v>
      </c>
      <c r="AD258" s="114">
        <v>0</v>
      </c>
      <c r="AE258" s="114">
        <v>0</v>
      </c>
      <c r="AF258" s="114">
        <v>0</v>
      </c>
      <c r="AG258" s="114">
        <v>0</v>
      </c>
      <c r="AH258" s="114">
        <v>0</v>
      </c>
      <c r="AI258" s="114">
        <v>0</v>
      </c>
      <c r="AJ258" s="115">
        <f t="shared" si="3"/>
        <v>0</v>
      </c>
      <c r="AM258" s="122"/>
    </row>
    <row r="259" spans="1:39" ht="33" customHeight="1">
      <c r="A259" s="111">
        <v>1110</v>
      </c>
      <c r="B259" s="112" t="s">
        <v>928</v>
      </c>
      <c r="C259" s="116" t="s">
        <v>14927</v>
      </c>
      <c r="D259" s="114">
        <v>0</v>
      </c>
      <c r="E259" s="114">
        <v>0</v>
      </c>
      <c r="F259" s="114">
        <v>0</v>
      </c>
      <c r="G259" s="114">
        <v>0</v>
      </c>
      <c r="H259" s="114">
        <v>0</v>
      </c>
      <c r="I259" s="114">
        <v>0</v>
      </c>
      <c r="J259" s="114">
        <v>0</v>
      </c>
      <c r="K259" s="114">
        <v>0</v>
      </c>
      <c r="L259" s="114">
        <v>0</v>
      </c>
      <c r="M259" s="114">
        <v>0</v>
      </c>
      <c r="N259" s="114">
        <v>0</v>
      </c>
      <c r="O259" s="114">
        <v>0</v>
      </c>
      <c r="P259" s="114">
        <v>0</v>
      </c>
      <c r="Q259" s="114">
        <v>0</v>
      </c>
      <c r="R259" s="114">
        <v>0</v>
      </c>
      <c r="S259" s="114">
        <v>0</v>
      </c>
      <c r="T259" s="114">
        <v>0</v>
      </c>
      <c r="U259" s="114">
        <v>0</v>
      </c>
      <c r="V259" s="114">
        <v>0</v>
      </c>
      <c r="W259" s="114">
        <v>0</v>
      </c>
      <c r="X259" s="114">
        <v>0</v>
      </c>
      <c r="Y259" s="114">
        <v>0</v>
      </c>
      <c r="Z259" s="114">
        <v>0</v>
      </c>
      <c r="AA259" s="114">
        <v>0</v>
      </c>
      <c r="AB259" s="114">
        <v>0</v>
      </c>
      <c r="AC259" s="114">
        <v>0</v>
      </c>
      <c r="AD259" s="114">
        <v>0</v>
      </c>
      <c r="AE259" s="114">
        <v>0</v>
      </c>
      <c r="AF259" s="114">
        <v>0</v>
      </c>
      <c r="AG259" s="114">
        <v>0</v>
      </c>
      <c r="AH259" s="114">
        <v>0</v>
      </c>
      <c r="AI259" s="114">
        <v>0</v>
      </c>
      <c r="AJ259" s="115">
        <f t="shared" si="3"/>
        <v>0</v>
      </c>
      <c r="AM259" s="122"/>
    </row>
    <row r="260" spans="1:39" ht="33" customHeight="1">
      <c r="A260" s="111">
        <v>1111</v>
      </c>
      <c r="B260" s="112" t="s">
        <v>929</v>
      </c>
      <c r="C260" s="116" t="s">
        <v>14927</v>
      </c>
      <c r="D260" s="114">
        <v>0</v>
      </c>
      <c r="E260" s="114">
        <v>0</v>
      </c>
      <c r="F260" s="114">
        <v>0</v>
      </c>
      <c r="G260" s="114">
        <v>0</v>
      </c>
      <c r="H260" s="114">
        <v>0</v>
      </c>
      <c r="I260" s="114">
        <v>0</v>
      </c>
      <c r="J260" s="114">
        <v>0</v>
      </c>
      <c r="K260" s="114">
        <v>0</v>
      </c>
      <c r="L260" s="114">
        <v>0</v>
      </c>
      <c r="M260" s="114">
        <v>0</v>
      </c>
      <c r="N260" s="114">
        <v>0</v>
      </c>
      <c r="O260" s="114">
        <v>0</v>
      </c>
      <c r="P260" s="114">
        <v>0</v>
      </c>
      <c r="Q260" s="114">
        <v>0</v>
      </c>
      <c r="R260" s="114">
        <v>0</v>
      </c>
      <c r="S260" s="114">
        <v>0</v>
      </c>
      <c r="T260" s="114">
        <v>0</v>
      </c>
      <c r="U260" s="114">
        <v>0</v>
      </c>
      <c r="V260" s="114">
        <v>0</v>
      </c>
      <c r="W260" s="114">
        <v>0</v>
      </c>
      <c r="X260" s="114">
        <v>0</v>
      </c>
      <c r="Y260" s="114">
        <v>0</v>
      </c>
      <c r="Z260" s="114">
        <v>0</v>
      </c>
      <c r="AA260" s="114">
        <v>0</v>
      </c>
      <c r="AB260" s="114">
        <v>0</v>
      </c>
      <c r="AC260" s="114">
        <v>0</v>
      </c>
      <c r="AD260" s="114">
        <v>0</v>
      </c>
      <c r="AE260" s="114">
        <v>0</v>
      </c>
      <c r="AF260" s="114">
        <v>0</v>
      </c>
      <c r="AG260" s="114">
        <v>0</v>
      </c>
      <c r="AH260" s="114">
        <v>0</v>
      </c>
      <c r="AI260" s="114">
        <v>0</v>
      </c>
      <c r="AJ260" s="115">
        <f t="shared" si="3"/>
        <v>0</v>
      </c>
      <c r="AM260" s="122"/>
    </row>
    <row r="261" spans="1:39" ht="33" customHeight="1">
      <c r="A261" s="111">
        <v>1112</v>
      </c>
      <c r="B261" s="112" t="s">
        <v>930</v>
      </c>
      <c r="C261" s="116" t="s">
        <v>14927</v>
      </c>
      <c r="D261" s="114">
        <v>0</v>
      </c>
      <c r="E261" s="114">
        <v>0</v>
      </c>
      <c r="F261" s="114">
        <v>0</v>
      </c>
      <c r="G261" s="114">
        <v>0</v>
      </c>
      <c r="H261" s="114">
        <v>0</v>
      </c>
      <c r="I261" s="114">
        <v>0</v>
      </c>
      <c r="J261" s="114">
        <v>0</v>
      </c>
      <c r="K261" s="114">
        <v>0</v>
      </c>
      <c r="L261" s="114">
        <v>0</v>
      </c>
      <c r="M261" s="114">
        <v>0</v>
      </c>
      <c r="N261" s="114">
        <v>0</v>
      </c>
      <c r="O261" s="114">
        <v>0</v>
      </c>
      <c r="P261" s="114">
        <v>0</v>
      </c>
      <c r="Q261" s="114">
        <v>0</v>
      </c>
      <c r="R261" s="114">
        <v>0</v>
      </c>
      <c r="S261" s="114">
        <v>0</v>
      </c>
      <c r="T261" s="114">
        <v>0</v>
      </c>
      <c r="U261" s="114">
        <v>0</v>
      </c>
      <c r="V261" s="114">
        <v>0</v>
      </c>
      <c r="W261" s="114">
        <v>0</v>
      </c>
      <c r="X261" s="114">
        <v>0</v>
      </c>
      <c r="Y261" s="114">
        <v>0</v>
      </c>
      <c r="Z261" s="114">
        <v>0</v>
      </c>
      <c r="AA261" s="114">
        <v>0</v>
      </c>
      <c r="AB261" s="114">
        <v>0</v>
      </c>
      <c r="AC261" s="114">
        <v>0</v>
      </c>
      <c r="AD261" s="114">
        <v>0</v>
      </c>
      <c r="AE261" s="114">
        <v>0</v>
      </c>
      <c r="AF261" s="114">
        <v>0</v>
      </c>
      <c r="AG261" s="114">
        <v>0</v>
      </c>
      <c r="AH261" s="114">
        <v>0</v>
      </c>
      <c r="AI261" s="114">
        <v>0</v>
      </c>
      <c r="AJ261" s="115">
        <f t="shared" si="3"/>
        <v>0</v>
      </c>
      <c r="AM261" s="122"/>
    </row>
    <row r="262" spans="1:39" ht="33" customHeight="1">
      <c r="A262" s="111">
        <v>1113</v>
      </c>
      <c r="B262" s="112" t="s">
        <v>931</v>
      </c>
      <c r="C262" s="116" t="s">
        <v>14927</v>
      </c>
      <c r="D262" s="114">
        <v>0</v>
      </c>
      <c r="E262" s="114">
        <v>0</v>
      </c>
      <c r="F262" s="114">
        <v>0</v>
      </c>
      <c r="G262" s="114">
        <v>0</v>
      </c>
      <c r="H262" s="114">
        <v>0</v>
      </c>
      <c r="I262" s="114">
        <v>0</v>
      </c>
      <c r="J262" s="114">
        <v>0</v>
      </c>
      <c r="K262" s="114">
        <v>0</v>
      </c>
      <c r="L262" s="114">
        <v>0</v>
      </c>
      <c r="M262" s="114">
        <v>0</v>
      </c>
      <c r="N262" s="114">
        <v>0</v>
      </c>
      <c r="O262" s="114">
        <v>0</v>
      </c>
      <c r="P262" s="114">
        <v>0</v>
      </c>
      <c r="Q262" s="114">
        <v>0</v>
      </c>
      <c r="R262" s="114">
        <v>0</v>
      </c>
      <c r="S262" s="114">
        <v>0</v>
      </c>
      <c r="T262" s="114">
        <v>0</v>
      </c>
      <c r="U262" s="114">
        <v>0</v>
      </c>
      <c r="V262" s="114">
        <v>0</v>
      </c>
      <c r="W262" s="114">
        <v>0</v>
      </c>
      <c r="X262" s="114">
        <v>0</v>
      </c>
      <c r="Y262" s="114">
        <v>0</v>
      </c>
      <c r="Z262" s="114">
        <v>0</v>
      </c>
      <c r="AA262" s="114">
        <v>0</v>
      </c>
      <c r="AB262" s="114">
        <v>0</v>
      </c>
      <c r="AC262" s="114">
        <v>0</v>
      </c>
      <c r="AD262" s="114">
        <v>0</v>
      </c>
      <c r="AE262" s="114">
        <v>0</v>
      </c>
      <c r="AF262" s="114">
        <v>0</v>
      </c>
      <c r="AG262" s="114">
        <v>0</v>
      </c>
      <c r="AH262" s="114">
        <v>0</v>
      </c>
      <c r="AI262" s="114">
        <v>0</v>
      </c>
      <c r="AJ262" s="115">
        <f t="shared" si="3"/>
        <v>0</v>
      </c>
      <c r="AM262" s="122"/>
    </row>
    <row r="263" spans="1:39" ht="33" customHeight="1">
      <c r="A263" s="111">
        <v>1114</v>
      </c>
      <c r="B263" s="112" t="s">
        <v>932</v>
      </c>
      <c r="C263" s="116" t="s">
        <v>14927</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v>0</v>
      </c>
      <c r="T263" s="114">
        <v>0</v>
      </c>
      <c r="U263" s="114">
        <v>0</v>
      </c>
      <c r="V263" s="114">
        <v>0</v>
      </c>
      <c r="W263" s="114">
        <v>0</v>
      </c>
      <c r="X263" s="114">
        <v>0</v>
      </c>
      <c r="Y263" s="114">
        <v>0</v>
      </c>
      <c r="Z263" s="114">
        <v>0</v>
      </c>
      <c r="AA263" s="114">
        <v>0</v>
      </c>
      <c r="AB263" s="114">
        <v>0</v>
      </c>
      <c r="AC263" s="114">
        <v>0</v>
      </c>
      <c r="AD263" s="114">
        <v>0</v>
      </c>
      <c r="AE263" s="114">
        <v>0</v>
      </c>
      <c r="AF263" s="114">
        <v>0</v>
      </c>
      <c r="AG263" s="114">
        <v>0</v>
      </c>
      <c r="AH263" s="114">
        <v>0</v>
      </c>
      <c r="AI263" s="114">
        <v>0</v>
      </c>
      <c r="AJ263" s="115">
        <f t="shared" si="3"/>
        <v>0</v>
      </c>
      <c r="AM263" s="122"/>
    </row>
    <row r="264" spans="1:39" ht="33" customHeight="1">
      <c r="A264" s="111">
        <v>1115</v>
      </c>
      <c r="B264" s="112" t="s">
        <v>933</v>
      </c>
      <c r="C264" s="116" t="s">
        <v>14927</v>
      </c>
      <c r="D264" s="114">
        <v>0</v>
      </c>
      <c r="E264" s="114">
        <v>0</v>
      </c>
      <c r="F264" s="114">
        <v>0</v>
      </c>
      <c r="G264" s="114">
        <v>0</v>
      </c>
      <c r="H264" s="114">
        <v>0</v>
      </c>
      <c r="I264" s="114">
        <v>0</v>
      </c>
      <c r="J264" s="114">
        <v>0</v>
      </c>
      <c r="K264" s="114">
        <v>0</v>
      </c>
      <c r="L264" s="114">
        <v>0</v>
      </c>
      <c r="M264" s="114">
        <v>0</v>
      </c>
      <c r="N264" s="114">
        <v>0</v>
      </c>
      <c r="O264" s="114">
        <v>0</v>
      </c>
      <c r="P264" s="114">
        <v>0</v>
      </c>
      <c r="Q264" s="114">
        <v>0</v>
      </c>
      <c r="R264" s="114">
        <v>0</v>
      </c>
      <c r="S264" s="114">
        <v>0</v>
      </c>
      <c r="T264" s="114">
        <v>0</v>
      </c>
      <c r="U264" s="114">
        <v>0</v>
      </c>
      <c r="V264" s="114">
        <v>0</v>
      </c>
      <c r="W264" s="114">
        <v>0</v>
      </c>
      <c r="X264" s="114">
        <v>0</v>
      </c>
      <c r="Y264" s="114">
        <v>0</v>
      </c>
      <c r="Z264" s="114">
        <v>0</v>
      </c>
      <c r="AA264" s="114">
        <v>0</v>
      </c>
      <c r="AB264" s="114">
        <v>0</v>
      </c>
      <c r="AC264" s="114">
        <v>0</v>
      </c>
      <c r="AD264" s="114">
        <v>0</v>
      </c>
      <c r="AE264" s="114">
        <v>0</v>
      </c>
      <c r="AF264" s="114">
        <v>0</v>
      </c>
      <c r="AG264" s="114">
        <v>0</v>
      </c>
      <c r="AH264" s="114">
        <v>0</v>
      </c>
      <c r="AI264" s="114">
        <v>0</v>
      </c>
      <c r="AJ264" s="115">
        <f t="shared" si="3"/>
        <v>0</v>
      </c>
      <c r="AM264" s="122"/>
    </row>
    <row r="265" spans="1:39" ht="33" customHeight="1">
      <c r="A265" s="111">
        <v>1116</v>
      </c>
      <c r="B265" s="112" t="s">
        <v>934</v>
      </c>
      <c r="C265" s="116" t="s">
        <v>14927</v>
      </c>
      <c r="D265" s="114">
        <v>0</v>
      </c>
      <c r="E265" s="114">
        <v>0</v>
      </c>
      <c r="F265" s="114">
        <v>0</v>
      </c>
      <c r="G265" s="114">
        <v>0</v>
      </c>
      <c r="H265" s="114">
        <v>0</v>
      </c>
      <c r="I265" s="114">
        <v>0</v>
      </c>
      <c r="J265" s="114">
        <v>0</v>
      </c>
      <c r="K265" s="114">
        <v>0</v>
      </c>
      <c r="L265" s="114">
        <v>0</v>
      </c>
      <c r="M265" s="114">
        <v>0</v>
      </c>
      <c r="N265" s="114">
        <v>0</v>
      </c>
      <c r="O265" s="114">
        <v>0</v>
      </c>
      <c r="P265" s="114">
        <v>0</v>
      </c>
      <c r="Q265" s="114">
        <v>0</v>
      </c>
      <c r="R265" s="114">
        <v>0</v>
      </c>
      <c r="S265" s="114">
        <v>0</v>
      </c>
      <c r="T265" s="114">
        <v>0</v>
      </c>
      <c r="U265" s="114">
        <v>0</v>
      </c>
      <c r="V265" s="114">
        <v>0</v>
      </c>
      <c r="W265" s="114">
        <v>0</v>
      </c>
      <c r="X265" s="114">
        <v>0</v>
      </c>
      <c r="Y265" s="114">
        <v>0</v>
      </c>
      <c r="Z265" s="114">
        <v>0</v>
      </c>
      <c r="AA265" s="114">
        <v>0</v>
      </c>
      <c r="AB265" s="114">
        <v>0</v>
      </c>
      <c r="AC265" s="114">
        <v>0</v>
      </c>
      <c r="AD265" s="114">
        <v>0</v>
      </c>
      <c r="AE265" s="114">
        <v>0</v>
      </c>
      <c r="AF265" s="114">
        <v>0</v>
      </c>
      <c r="AG265" s="114">
        <v>0</v>
      </c>
      <c r="AH265" s="114">
        <v>0</v>
      </c>
      <c r="AI265" s="114">
        <v>0</v>
      </c>
      <c r="AJ265" s="115">
        <f t="shared" si="3"/>
        <v>0</v>
      </c>
      <c r="AM265" s="122"/>
    </row>
    <row r="266" spans="1:39" ht="33" customHeight="1">
      <c r="A266" s="111">
        <v>1117</v>
      </c>
      <c r="B266" s="112" t="s">
        <v>935</v>
      </c>
      <c r="C266" s="116" t="s">
        <v>14927</v>
      </c>
      <c r="D266" s="114">
        <v>0</v>
      </c>
      <c r="E266" s="114">
        <v>0</v>
      </c>
      <c r="F266" s="114">
        <v>0</v>
      </c>
      <c r="G266" s="114">
        <v>0</v>
      </c>
      <c r="H266" s="114">
        <v>0</v>
      </c>
      <c r="I266" s="114">
        <v>0</v>
      </c>
      <c r="J266" s="114">
        <v>0</v>
      </c>
      <c r="K266" s="114">
        <v>0</v>
      </c>
      <c r="L266" s="114">
        <v>0</v>
      </c>
      <c r="M266" s="114">
        <v>0</v>
      </c>
      <c r="N266" s="114">
        <v>0</v>
      </c>
      <c r="O266" s="114">
        <v>0</v>
      </c>
      <c r="P266" s="114">
        <v>0</v>
      </c>
      <c r="Q266" s="114">
        <v>0</v>
      </c>
      <c r="R266" s="114">
        <v>0</v>
      </c>
      <c r="S266" s="114">
        <v>0</v>
      </c>
      <c r="T266" s="114">
        <v>0</v>
      </c>
      <c r="U266" s="114">
        <v>0</v>
      </c>
      <c r="V266" s="114">
        <v>0</v>
      </c>
      <c r="W266" s="114">
        <v>0</v>
      </c>
      <c r="X266" s="114">
        <v>0</v>
      </c>
      <c r="Y266" s="114">
        <v>0</v>
      </c>
      <c r="Z266" s="114">
        <v>0</v>
      </c>
      <c r="AA266" s="114">
        <v>0</v>
      </c>
      <c r="AB266" s="114">
        <v>0</v>
      </c>
      <c r="AC266" s="114">
        <v>0</v>
      </c>
      <c r="AD266" s="114">
        <v>0</v>
      </c>
      <c r="AE266" s="114">
        <v>0</v>
      </c>
      <c r="AF266" s="114">
        <v>0</v>
      </c>
      <c r="AG266" s="114">
        <v>0</v>
      </c>
      <c r="AH266" s="114">
        <v>0</v>
      </c>
      <c r="AI266" s="114">
        <v>0</v>
      </c>
      <c r="AJ266" s="115">
        <f t="shared" si="3"/>
        <v>0</v>
      </c>
      <c r="AM266" s="122"/>
    </row>
    <row r="267" spans="1:39" ht="33" customHeight="1">
      <c r="A267" s="111">
        <v>1118</v>
      </c>
      <c r="B267" s="112" t="s">
        <v>936</v>
      </c>
      <c r="C267" s="116" t="s">
        <v>14927</v>
      </c>
      <c r="D267" s="114">
        <v>0</v>
      </c>
      <c r="E267" s="114">
        <v>0</v>
      </c>
      <c r="F267" s="114">
        <v>0</v>
      </c>
      <c r="G267" s="114">
        <v>0</v>
      </c>
      <c r="H267" s="114">
        <v>0</v>
      </c>
      <c r="I267" s="114">
        <v>0</v>
      </c>
      <c r="J267" s="114">
        <v>0</v>
      </c>
      <c r="K267" s="114">
        <v>0</v>
      </c>
      <c r="L267" s="114">
        <v>0</v>
      </c>
      <c r="M267" s="114">
        <v>0</v>
      </c>
      <c r="N267" s="114">
        <v>0</v>
      </c>
      <c r="O267" s="114">
        <v>0</v>
      </c>
      <c r="P267" s="114">
        <v>0</v>
      </c>
      <c r="Q267" s="114">
        <v>0</v>
      </c>
      <c r="R267" s="114">
        <v>0</v>
      </c>
      <c r="S267" s="114">
        <v>0</v>
      </c>
      <c r="T267" s="114">
        <v>0</v>
      </c>
      <c r="U267" s="114">
        <v>0</v>
      </c>
      <c r="V267" s="114">
        <v>0</v>
      </c>
      <c r="W267" s="114">
        <v>0</v>
      </c>
      <c r="X267" s="114">
        <v>0</v>
      </c>
      <c r="Y267" s="114">
        <v>0</v>
      </c>
      <c r="Z267" s="114">
        <v>0</v>
      </c>
      <c r="AA267" s="114">
        <v>0</v>
      </c>
      <c r="AB267" s="114">
        <v>0</v>
      </c>
      <c r="AC267" s="114">
        <v>0</v>
      </c>
      <c r="AD267" s="114">
        <v>0</v>
      </c>
      <c r="AE267" s="114">
        <v>0</v>
      </c>
      <c r="AF267" s="114">
        <v>0</v>
      </c>
      <c r="AG267" s="114">
        <v>0</v>
      </c>
      <c r="AH267" s="114">
        <v>0</v>
      </c>
      <c r="AI267" s="114">
        <v>0</v>
      </c>
      <c r="AJ267" s="115">
        <f t="shared" si="3"/>
        <v>0</v>
      </c>
      <c r="AM267" s="122"/>
    </row>
    <row r="268" spans="1:39" ht="33" customHeight="1">
      <c r="A268" s="111">
        <v>1119</v>
      </c>
      <c r="B268" s="112" t="s">
        <v>937</v>
      </c>
      <c r="C268" s="116" t="s">
        <v>14927</v>
      </c>
      <c r="D268" s="114">
        <v>0</v>
      </c>
      <c r="E268" s="114">
        <v>0</v>
      </c>
      <c r="F268" s="114">
        <v>0</v>
      </c>
      <c r="G268" s="114">
        <v>0</v>
      </c>
      <c r="H268" s="114">
        <v>0</v>
      </c>
      <c r="I268" s="114">
        <v>0</v>
      </c>
      <c r="J268" s="114">
        <v>0</v>
      </c>
      <c r="K268" s="114">
        <v>0</v>
      </c>
      <c r="L268" s="114">
        <v>0</v>
      </c>
      <c r="M268" s="114">
        <v>0</v>
      </c>
      <c r="N268" s="114">
        <v>0</v>
      </c>
      <c r="O268" s="114">
        <v>0</v>
      </c>
      <c r="P268" s="114">
        <v>0</v>
      </c>
      <c r="Q268" s="114">
        <v>0</v>
      </c>
      <c r="R268" s="114">
        <v>0</v>
      </c>
      <c r="S268" s="114">
        <v>0</v>
      </c>
      <c r="T268" s="114">
        <v>0</v>
      </c>
      <c r="U268" s="114">
        <v>0</v>
      </c>
      <c r="V268" s="114">
        <v>0</v>
      </c>
      <c r="W268" s="114">
        <v>0</v>
      </c>
      <c r="X268" s="114">
        <v>0</v>
      </c>
      <c r="Y268" s="114">
        <v>0</v>
      </c>
      <c r="Z268" s="114">
        <v>0</v>
      </c>
      <c r="AA268" s="114">
        <v>0</v>
      </c>
      <c r="AB268" s="114">
        <v>0</v>
      </c>
      <c r="AC268" s="114">
        <v>0</v>
      </c>
      <c r="AD268" s="114">
        <v>0</v>
      </c>
      <c r="AE268" s="114">
        <v>0</v>
      </c>
      <c r="AF268" s="114">
        <v>0</v>
      </c>
      <c r="AG268" s="114">
        <v>0</v>
      </c>
      <c r="AH268" s="114">
        <v>0</v>
      </c>
      <c r="AI268" s="114">
        <v>0</v>
      </c>
      <c r="AJ268" s="115">
        <f t="shared" ref="AJ268:AJ331" si="4">SUM(D268:AI268)</f>
        <v>0</v>
      </c>
      <c r="AM268" s="122"/>
    </row>
    <row r="269" spans="1:39" ht="33" customHeight="1">
      <c r="A269" s="111">
        <v>1120</v>
      </c>
      <c r="B269" s="112" t="s">
        <v>938</v>
      </c>
      <c r="C269" s="116" t="s">
        <v>14927</v>
      </c>
      <c r="D269" s="114">
        <v>0</v>
      </c>
      <c r="E269" s="114">
        <v>0</v>
      </c>
      <c r="F269" s="114">
        <v>0</v>
      </c>
      <c r="G269" s="114">
        <v>0</v>
      </c>
      <c r="H269" s="114">
        <v>0</v>
      </c>
      <c r="I269" s="114">
        <v>0</v>
      </c>
      <c r="J269" s="114">
        <v>0</v>
      </c>
      <c r="K269" s="114">
        <v>0</v>
      </c>
      <c r="L269" s="114">
        <v>0</v>
      </c>
      <c r="M269" s="114">
        <v>0</v>
      </c>
      <c r="N269" s="114">
        <v>0</v>
      </c>
      <c r="O269" s="114">
        <v>0</v>
      </c>
      <c r="P269" s="114">
        <v>0</v>
      </c>
      <c r="Q269" s="114">
        <v>0</v>
      </c>
      <c r="R269" s="114">
        <v>0</v>
      </c>
      <c r="S269" s="114">
        <v>0</v>
      </c>
      <c r="T269" s="114">
        <v>0</v>
      </c>
      <c r="U269" s="114">
        <v>0</v>
      </c>
      <c r="V269" s="114">
        <v>0</v>
      </c>
      <c r="W269" s="114">
        <v>0</v>
      </c>
      <c r="X269" s="114">
        <v>0</v>
      </c>
      <c r="Y269" s="114">
        <v>0</v>
      </c>
      <c r="Z269" s="114">
        <v>0</v>
      </c>
      <c r="AA269" s="114">
        <v>0</v>
      </c>
      <c r="AB269" s="114">
        <v>0</v>
      </c>
      <c r="AC269" s="114">
        <v>0</v>
      </c>
      <c r="AD269" s="114">
        <v>0</v>
      </c>
      <c r="AE269" s="114">
        <v>0</v>
      </c>
      <c r="AF269" s="114">
        <v>0</v>
      </c>
      <c r="AG269" s="114">
        <v>0</v>
      </c>
      <c r="AH269" s="114">
        <v>0</v>
      </c>
      <c r="AI269" s="114">
        <v>0</v>
      </c>
      <c r="AJ269" s="115">
        <f t="shared" si="4"/>
        <v>0</v>
      </c>
      <c r="AM269" s="122"/>
    </row>
    <row r="270" spans="1:39" ht="33" customHeight="1">
      <c r="A270" s="111">
        <v>1121</v>
      </c>
      <c r="B270" s="112" t="s">
        <v>939</v>
      </c>
      <c r="C270" s="116" t="s">
        <v>14927</v>
      </c>
      <c r="D270" s="114">
        <v>0</v>
      </c>
      <c r="E270" s="114">
        <v>0</v>
      </c>
      <c r="F270" s="114">
        <v>0</v>
      </c>
      <c r="G270" s="114">
        <v>0</v>
      </c>
      <c r="H270" s="114">
        <v>0</v>
      </c>
      <c r="I270" s="114">
        <v>0</v>
      </c>
      <c r="J270" s="114">
        <v>0</v>
      </c>
      <c r="K270" s="114">
        <v>0</v>
      </c>
      <c r="L270" s="114">
        <v>0</v>
      </c>
      <c r="M270" s="114">
        <v>0</v>
      </c>
      <c r="N270" s="114">
        <v>0</v>
      </c>
      <c r="O270" s="114">
        <v>0</v>
      </c>
      <c r="P270" s="114">
        <v>0</v>
      </c>
      <c r="Q270" s="114">
        <v>0</v>
      </c>
      <c r="R270" s="114">
        <v>0</v>
      </c>
      <c r="S270" s="114">
        <v>0</v>
      </c>
      <c r="T270" s="114">
        <v>0</v>
      </c>
      <c r="U270" s="114">
        <v>0</v>
      </c>
      <c r="V270" s="114">
        <v>0</v>
      </c>
      <c r="W270" s="114">
        <v>0</v>
      </c>
      <c r="X270" s="114">
        <v>0</v>
      </c>
      <c r="Y270" s="114">
        <v>0</v>
      </c>
      <c r="Z270" s="114">
        <v>0</v>
      </c>
      <c r="AA270" s="114">
        <v>0</v>
      </c>
      <c r="AB270" s="114">
        <v>0</v>
      </c>
      <c r="AC270" s="114">
        <v>0</v>
      </c>
      <c r="AD270" s="114">
        <v>0</v>
      </c>
      <c r="AE270" s="114">
        <v>0</v>
      </c>
      <c r="AF270" s="114">
        <v>0</v>
      </c>
      <c r="AG270" s="114">
        <v>0</v>
      </c>
      <c r="AH270" s="114">
        <v>0</v>
      </c>
      <c r="AI270" s="114">
        <v>0</v>
      </c>
      <c r="AJ270" s="115">
        <f t="shared" si="4"/>
        <v>0</v>
      </c>
      <c r="AM270" s="122"/>
    </row>
    <row r="271" spans="1:39" ht="33" customHeight="1">
      <c r="A271" s="111">
        <v>1122</v>
      </c>
      <c r="B271" s="112" t="s">
        <v>940</v>
      </c>
      <c r="C271" s="116" t="s">
        <v>14927</v>
      </c>
      <c r="D271" s="114">
        <v>0</v>
      </c>
      <c r="E271" s="114">
        <v>0</v>
      </c>
      <c r="F271" s="114">
        <v>0</v>
      </c>
      <c r="G271" s="114">
        <v>0</v>
      </c>
      <c r="H271" s="114">
        <v>0</v>
      </c>
      <c r="I271" s="114">
        <v>0</v>
      </c>
      <c r="J271" s="114">
        <v>0</v>
      </c>
      <c r="K271" s="114">
        <v>0</v>
      </c>
      <c r="L271" s="114">
        <v>0</v>
      </c>
      <c r="M271" s="114">
        <v>0</v>
      </c>
      <c r="N271" s="114">
        <v>0</v>
      </c>
      <c r="O271" s="114">
        <v>0</v>
      </c>
      <c r="P271" s="114">
        <v>0</v>
      </c>
      <c r="Q271" s="114">
        <v>0</v>
      </c>
      <c r="R271" s="114">
        <v>0</v>
      </c>
      <c r="S271" s="114">
        <v>0</v>
      </c>
      <c r="T271" s="114">
        <v>0</v>
      </c>
      <c r="U271" s="114">
        <v>0</v>
      </c>
      <c r="V271" s="114">
        <v>0</v>
      </c>
      <c r="W271" s="114">
        <v>0</v>
      </c>
      <c r="X271" s="114">
        <v>0</v>
      </c>
      <c r="Y271" s="114">
        <v>0</v>
      </c>
      <c r="Z271" s="114">
        <v>0</v>
      </c>
      <c r="AA271" s="114">
        <v>0</v>
      </c>
      <c r="AB271" s="114">
        <v>0</v>
      </c>
      <c r="AC271" s="114">
        <v>0</v>
      </c>
      <c r="AD271" s="114">
        <v>0</v>
      </c>
      <c r="AE271" s="114">
        <v>0</v>
      </c>
      <c r="AF271" s="114">
        <v>0</v>
      </c>
      <c r="AG271" s="114">
        <v>0</v>
      </c>
      <c r="AH271" s="114">
        <v>0</v>
      </c>
      <c r="AI271" s="114">
        <v>0</v>
      </c>
      <c r="AJ271" s="115">
        <f t="shared" si="4"/>
        <v>0</v>
      </c>
      <c r="AM271" s="122"/>
    </row>
    <row r="272" spans="1:39" ht="33" customHeight="1">
      <c r="A272" s="111">
        <v>1123</v>
      </c>
      <c r="B272" s="112" t="s">
        <v>941</v>
      </c>
      <c r="C272" s="116" t="s">
        <v>14927</v>
      </c>
      <c r="D272" s="114">
        <v>0</v>
      </c>
      <c r="E272" s="114">
        <v>0</v>
      </c>
      <c r="F272" s="114">
        <v>0</v>
      </c>
      <c r="G272" s="114">
        <v>0</v>
      </c>
      <c r="H272" s="114">
        <v>0</v>
      </c>
      <c r="I272" s="114">
        <v>0</v>
      </c>
      <c r="J272" s="114">
        <v>0</v>
      </c>
      <c r="K272" s="114">
        <v>0</v>
      </c>
      <c r="L272" s="114">
        <v>0</v>
      </c>
      <c r="M272" s="114">
        <v>0</v>
      </c>
      <c r="N272" s="114">
        <v>0</v>
      </c>
      <c r="O272" s="114">
        <v>0</v>
      </c>
      <c r="P272" s="114">
        <v>0</v>
      </c>
      <c r="Q272" s="114">
        <v>0</v>
      </c>
      <c r="R272" s="114">
        <v>0</v>
      </c>
      <c r="S272" s="114">
        <v>0</v>
      </c>
      <c r="T272" s="114">
        <v>0</v>
      </c>
      <c r="U272" s="114">
        <v>0</v>
      </c>
      <c r="V272" s="114">
        <v>0</v>
      </c>
      <c r="W272" s="114">
        <v>0</v>
      </c>
      <c r="X272" s="114">
        <v>0</v>
      </c>
      <c r="Y272" s="114">
        <v>0</v>
      </c>
      <c r="Z272" s="114">
        <v>0</v>
      </c>
      <c r="AA272" s="114">
        <v>0</v>
      </c>
      <c r="AB272" s="114">
        <v>0</v>
      </c>
      <c r="AC272" s="114">
        <v>0</v>
      </c>
      <c r="AD272" s="114">
        <v>0</v>
      </c>
      <c r="AE272" s="114">
        <v>0</v>
      </c>
      <c r="AF272" s="114">
        <v>0</v>
      </c>
      <c r="AG272" s="114">
        <v>0</v>
      </c>
      <c r="AH272" s="114">
        <v>0</v>
      </c>
      <c r="AI272" s="114">
        <v>0</v>
      </c>
      <c r="AJ272" s="115">
        <f t="shared" si="4"/>
        <v>0</v>
      </c>
      <c r="AM272" s="122"/>
    </row>
    <row r="273" spans="1:39" ht="33" customHeight="1">
      <c r="A273" s="111">
        <v>1124</v>
      </c>
      <c r="B273" s="112" t="s">
        <v>942</v>
      </c>
      <c r="C273" s="116" t="s">
        <v>14927</v>
      </c>
      <c r="D273" s="114">
        <v>0</v>
      </c>
      <c r="E273" s="114">
        <v>0</v>
      </c>
      <c r="F273" s="114">
        <v>0</v>
      </c>
      <c r="G273" s="114">
        <v>0</v>
      </c>
      <c r="H273" s="114">
        <v>0</v>
      </c>
      <c r="I273" s="114">
        <v>0</v>
      </c>
      <c r="J273" s="114">
        <v>0</v>
      </c>
      <c r="K273" s="114">
        <v>0</v>
      </c>
      <c r="L273" s="114">
        <v>0</v>
      </c>
      <c r="M273" s="114">
        <v>0</v>
      </c>
      <c r="N273" s="114">
        <v>0</v>
      </c>
      <c r="O273" s="114">
        <v>0</v>
      </c>
      <c r="P273" s="114">
        <v>0</v>
      </c>
      <c r="Q273" s="114">
        <v>0</v>
      </c>
      <c r="R273" s="114">
        <v>0</v>
      </c>
      <c r="S273" s="114">
        <v>0</v>
      </c>
      <c r="T273" s="114">
        <v>0</v>
      </c>
      <c r="U273" s="114">
        <v>0</v>
      </c>
      <c r="V273" s="114">
        <v>0</v>
      </c>
      <c r="W273" s="114">
        <v>0</v>
      </c>
      <c r="X273" s="114">
        <v>0</v>
      </c>
      <c r="Y273" s="114">
        <v>0</v>
      </c>
      <c r="Z273" s="114">
        <v>0</v>
      </c>
      <c r="AA273" s="114">
        <v>0</v>
      </c>
      <c r="AB273" s="114">
        <v>0</v>
      </c>
      <c r="AC273" s="114">
        <v>0</v>
      </c>
      <c r="AD273" s="114">
        <v>0</v>
      </c>
      <c r="AE273" s="114">
        <v>0</v>
      </c>
      <c r="AF273" s="114">
        <v>0</v>
      </c>
      <c r="AG273" s="114">
        <v>0</v>
      </c>
      <c r="AH273" s="114">
        <v>0</v>
      </c>
      <c r="AI273" s="114">
        <v>0</v>
      </c>
      <c r="AJ273" s="115">
        <f t="shared" si="4"/>
        <v>0</v>
      </c>
      <c r="AM273" s="122"/>
    </row>
    <row r="274" spans="1:39" ht="33" customHeight="1">
      <c r="A274" s="111">
        <v>1125</v>
      </c>
      <c r="B274" s="112" t="s">
        <v>943</v>
      </c>
      <c r="C274" s="116" t="s">
        <v>14927</v>
      </c>
      <c r="D274" s="114">
        <v>0</v>
      </c>
      <c r="E274" s="114">
        <v>0</v>
      </c>
      <c r="F274" s="114">
        <v>0</v>
      </c>
      <c r="G274" s="114">
        <v>0</v>
      </c>
      <c r="H274" s="114">
        <v>0</v>
      </c>
      <c r="I274" s="114">
        <v>0</v>
      </c>
      <c r="J274" s="114">
        <v>0</v>
      </c>
      <c r="K274" s="114">
        <v>0</v>
      </c>
      <c r="L274" s="114">
        <v>0</v>
      </c>
      <c r="M274" s="114">
        <v>0</v>
      </c>
      <c r="N274" s="114">
        <v>0</v>
      </c>
      <c r="O274" s="114">
        <v>0</v>
      </c>
      <c r="P274" s="114">
        <v>0</v>
      </c>
      <c r="Q274" s="114">
        <v>0</v>
      </c>
      <c r="R274" s="114">
        <v>0</v>
      </c>
      <c r="S274" s="114">
        <v>0</v>
      </c>
      <c r="T274" s="114">
        <v>0</v>
      </c>
      <c r="U274" s="114">
        <v>0</v>
      </c>
      <c r="V274" s="114">
        <v>0</v>
      </c>
      <c r="W274" s="114">
        <v>0</v>
      </c>
      <c r="X274" s="114">
        <v>0</v>
      </c>
      <c r="Y274" s="114">
        <v>0</v>
      </c>
      <c r="Z274" s="114">
        <v>0</v>
      </c>
      <c r="AA274" s="114">
        <v>0</v>
      </c>
      <c r="AB274" s="114">
        <v>0</v>
      </c>
      <c r="AC274" s="114">
        <v>0</v>
      </c>
      <c r="AD274" s="114">
        <v>0</v>
      </c>
      <c r="AE274" s="114">
        <v>0</v>
      </c>
      <c r="AF274" s="114">
        <v>0</v>
      </c>
      <c r="AG274" s="114">
        <v>0</v>
      </c>
      <c r="AH274" s="114">
        <v>0</v>
      </c>
      <c r="AI274" s="114">
        <v>0</v>
      </c>
      <c r="AJ274" s="115">
        <f t="shared" si="4"/>
        <v>0</v>
      </c>
      <c r="AM274" s="122"/>
    </row>
    <row r="275" spans="1:39" ht="33" customHeight="1">
      <c r="A275" s="111">
        <v>1126</v>
      </c>
      <c r="B275" s="112" t="s">
        <v>944</v>
      </c>
      <c r="C275" s="116" t="s">
        <v>14927</v>
      </c>
      <c r="D275" s="114">
        <v>0</v>
      </c>
      <c r="E275" s="114">
        <v>0</v>
      </c>
      <c r="F275" s="114">
        <v>0</v>
      </c>
      <c r="G275" s="114">
        <v>0</v>
      </c>
      <c r="H275" s="114">
        <v>0</v>
      </c>
      <c r="I275" s="114">
        <v>0</v>
      </c>
      <c r="J275" s="114">
        <v>0</v>
      </c>
      <c r="K275" s="114">
        <v>0</v>
      </c>
      <c r="L275" s="114">
        <v>0</v>
      </c>
      <c r="M275" s="114">
        <v>0</v>
      </c>
      <c r="N275" s="114">
        <v>0</v>
      </c>
      <c r="O275" s="114">
        <v>0</v>
      </c>
      <c r="P275" s="114">
        <v>0</v>
      </c>
      <c r="Q275" s="114">
        <v>0</v>
      </c>
      <c r="R275" s="114">
        <v>0</v>
      </c>
      <c r="S275" s="114">
        <v>0</v>
      </c>
      <c r="T275" s="114">
        <v>0</v>
      </c>
      <c r="U275" s="114">
        <v>0</v>
      </c>
      <c r="V275" s="114">
        <v>0</v>
      </c>
      <c r="W275" s="114">
        <v>0</v>
      </c>
      <c r="X275" s="114">
        <v>0</v>
      </c>
      <c r="Y275" s="114">
        <v>0</v>
      </c>
      <c r="Z275" s="114">
        <v>0</v>
      </c>
      <c r="AA275" s="114">
        <v>0</v>
      </c>
      <c r="AB275" s="114">
        <v>0</v>
      </c>
      <c r="AC275" s="114">
        <v>0</v>
      </c>
      <c r="AD275" s="114">
        <v>0</v>
      </c>
      <c r="AE275" s="114">
        <v>0</v>
      </c>
      <c r="AF275" s="114">
        <v>0</v>
      </c>
      <c r="AG275" s="114">
        <v>0</v>
      </c>
      <c r="AH275" s="114">
        <v>0</v>
      </c>
      <c r="AI275" s="114">
        <v>0</v>
      </c>
      <c r="AJ275" s="115">
        <f t="shared" si="4"/>
        <v>0</v>
      </c>
      <c r="AM275" s="122"/>
    </row>
    <row r="276" spans="1:39" ht="33" customHeight="1">
      <c r="A276" s="111">
        <v>1127</v>
      </c>
      <c r="B276" s="112" t="s">
        <v>945</v>
      </c>
      <c r="C276" s="116" t="s">
        <v>14927</v>
      </c>
      <c r="D276" s="114">
        <v>0</v>
      </c>
      <c r="E276" s="114">
        <v>0</v>
      </c>
      <c r="F276" s="114">
        <v>0</v>
      </c>
      <c r="G276" s="114">
        <v>0</v>
      </c>
      <c r="H276" s="114">
        <v>0</v>
      </c>
      <c r="I276" s="114">
        <v>0</v>
      </c>
      <c r="J276" s="114">
        <v>0</v>
      </c>
      <c r="K276" s="114">
        <v>0</v>
      </c>
      <c r="L276" s="114">
        <v>0</v>
      </c>
      <c r="M276" s="114">
        <v>0</v>
      </c>
      <c r="N276" s="114">
        <v>0</v>
      </c>
      <c r="O276" s="114">
        <v>0</v>
      </c>
      <c r="P276" s="114">
        <v>0</v>
      </c>
      <c r="Q276" s="114">
        <v>0</v>
      </c>
      <c r="R276" s="114">
        <v>0</v>
      </c>
      <c r="S276" s="114">
        <v>0</v>
      </c>
      <c r="T276" s="114">
        <v>0</v>
      </c>
      <c r="U276" s="114">
        <v>0</v>
      </c>
      <c r="V276" s="114">
        <v>0</v>
      </c>
      <c r="W276" s="114">
        <v>0</v>
      </c>
      <c r="X276" s="114">
        <v>0</v>
      </c>
      <c r="Y276" s="114">
        <v>0</v>
      </c>
      <c r="Z276" s="114">
        <v>0</v>
      </c>
      <c r="AA276" s="114">
        <v>0</v>
      </c>
      <c r="AB276" s="114">
        <v>0</v>
      </c>
      <c r="AC276" s="114">
        <v>0</v>
      </c>
      <c r="AD276" s="114">
        <v>0</v>
      </c>
      <c r="AE276" s="114">
        <v>0</v>
      </c>
      <c r="AF276" s="114">
        <v>0</v>
      </c>
      <c r="AG276" s="114">
        <v>0</v>
      </c>
      <c r="AH276" s="114">
        <v>0</v>
      </c>
      <c r="AI276" s="114">
        <v>0</v>
      </c>
      <c r="AJ276" s="115">
        <f t="shared" si="4"/>
        <v>0</v>
      </c>
      <c r="AM276" s="122"/>
    </row>
    <row r="277" spans="1:39" ht="33" customHeight="1">
      <c r="A277" s="111">
        <v>1128</v>
      </c>
      <c r="B277" s="112" t="s">
        <v>946</v>
      </c>
      <c r="C277" s="116" t="s">
        <v>14927</v>
      </c>
      <c r="D277" s="114">
        <v>0</v>
      </c>
      <c r="E277" s="114">
        <v>0</v>
      </c>
      <c r="F277" s="114">
        <v>0</v>
      </c>
      <c r="G277" s="114">
        <v>0</v>
      </c>
      <c r="H277" s="114">
        <v>0</v>
      </c>
      <c r="I277" s="114">
        <v>0</v>
      </c>
      <c r="J277" s="114">
        <v>0</v>
      </c>
      <c r="K277" s="114">
        <v>0</v>
      </c>
      <c r="L277" s="114">
        <v>0</v>
      </c>
      <c r="M277" s="114">
        <v>0</v>
      </c>
      <c r="N277" s="114">
        <v>0</v>
      </c>
      <c r="O277" s="114">
        <v>0</v>
      </c>
      <c r="P277" s="114">
        <v>0</v>
      </c>
      <c r="Q277" s="114">
        <v>0</v>
      </c>
      <c r="R277" s="114">
        <v>0</v>
      </c>
      <c r="S277" s="114">
        <v>0</v>
      </c>
      <c r="T277" s="114">
        <v>0</v>
      </c>
      <c r="U277" s="114">
        <v>0</v>
      </c>
      <c r="V277" s="114">
        <v>0</v>
      </c>
      <c r="W277" s="114">
        <v>0</v>
      </c>
      <c r="X277" s="114">
        <v>0</v>
      </c>
      <c r="Y277" s="114">
        <v>0</v>
      </c>
      <c r="Z277" s="114">
        <v>0</v>
      </c>
      <c r="AA277" s="114">
        <v>0</v>
      </c>
      <c r="AB277" s="114">
        <v>0</v>
      </c>
      <c r="AC277" s="114">
        <v>0</v>
      </c>
      <c r="AD277" s="114">
        <v>0</v>
      </c>
      <c r="AE277" s="114">
        <v>0</v>
      </c>
      <c r="AF277" s="114">
        <v>0</v>
      </c>
      <c r="AG277" s="114">
        <v>0</v>
      </c>
      <c r="AH277" s="114">
        <v>0</v>
      </c>
      <c r="AI277" s="114">
        <v>0</v>
      </c>
      <c r="AJ277" s="115">
        <f t="shared" si="4"/>
        <v>0</v>
      </c>
      <c r="AM277" s="122"/>
    </row>
    <row r="278" spans="1:39" ht="33" customHeight="1">
      <c r="A278" s="111">
        <v>1129</v>
      </c>
      <c r="B278" s="112" t="s">
        <v>947</v>
      </c>
      <c r="C278" s="116" t="s">
        <v>14927</v>
      </c>
      <c r="D278" s="114">
        <v>0</v>
      </c>
      <c r="E278" s="114">
        <v>0</v>
      </c>
      <c r="F278" s="114">
        <v>0</v>
      </c>
      <c r="G278" s="114">
        <v>0</v>
      </c>
      <c r="H278" s="114">
        <v>0</v>
      </c>
      <c r="I278" s="114">
        <v>0</v>
      </c>
      <c r="J278" s="114">
        <v>0</v>
      </c>
      <c r="K278" s="114">
        <v>0</v>
      </c>
      <c r="L278" s="114">
        <v>0</v>
      </c>
      <c r="M278" s="114">
        <v>0</v>
      </c>
      <c r="N278" s="114">
        <v>0</v>
      </c>
      <c r="O278" s="114">
        <v>0</v>
      </c>
      <c r="P278" s="114">
        <v>0</v>
      </c>
      <c r="Q278" s="114">
        <v>0</v>
      </c>
      <c r="R278" s="114">
        <v>0</v>
      </c>
      <c r="S278" s="114">
        <v>0</v>
      </c>
      <c r="T278" s="114">
        <v>0</v>
      </c>
      <c r="U278" s="114">
        <v>0</v>
      </c>
      <c r="V278" s="114">
        <v>0</v>
      </c>
      <c r="W278" s="114">
        <v>0</v>
      </c>
      <c r="X278" s="114">
        <v>0</v>
      </c>
      <c r="Y278" s="114">
        <v>0</v>
      </c>
      <c r="Z278" s="114">
        <v>0</v>
      </c>
      <c r="AA278" s="114">
        <v>0</v>
      </c>
      <c r="AB278" s="114">
        <v>0</v>
      </c>
      <c r="AC278" s="114">
        <v>0</v>
      </c>
      <c r="AD278" s="114">
        <v>0</v>
      </c>
      <c r="AE278" s="114">
        <v>0</v>
      </c>
      <c r="AF278" s="114">
        <v>0</v>
      </c>
      <c r="AG278" s="114">
        <v>0</v>
      </c>
      <c r="AH278" s="114">
        <v>0</v>
      </c>
      <c r="AI278" s="114">
        <v>0</v>
      </c>
      <c r="AJ278" s="115">
        <f t="shared" si="4"/>
        <v>0</v>
      </c>
      <c r="AM278" s="122"/>
    </row>
    <row r="279" spans="1:39" ht="33" customHeight="1">
      <c r="A279" s="111">
        <v>1201</v>
      </c>
      <c r="B279" s="112" t="s">
        <v>948</v>
      </c>
      <c r="C279" s="116" t="s">
        <v>14927</v>
      </c>
      <c r="D279" s="114">
        <v>0</v>
      </c>
      <c r="E279" s="114">
        <v>0</v>
      </c>
      <c r="F279" s="114">
        <v>0</v>
      </c>
      <c r="G279" s="114">
        <v>8868.86</v>
      </c>
      <c r="H279" s="114">
        <v>0</v>
      </c>
      <c r="I279" s="114">
        <v>0</v>
      </c>
      <c r="J279" s="114">
        <v>0</v>
      </c>
      <c r="K279" s="114">
        <v>0</v>
      </c>
      <c r="L279" s="114">
        <v>0</v>
      </c>
      <c r="M279" s="114">
        <v>0</v>
      </c>
      <c r="N279" s="114">
        <v>0</v>
      </c>
      <c r="O279" s="114">
        <v>0</v>
      </c>
      <c r="P279" s="114">
        <v>0</v>
      </c>
      <c r="Q279" s="114">
        <v>0</v>
      </c>
      <c r="R279" s="114">
        <v>0</v>
      </c>
      <c r="S279" s="114">
        <v>0</v>
      </c>
      <c r="T279" s="114">
        <v>0</v>
      </c>
      <c r="U279" s="114">
        <v>0</v>
      </c>
      <c r="V279" s="114">
        <v>0</v>
      </c>
      <c r="W279" s="114">
        <v>0</v>
      </c>
      <c r="X279" s="114">
        <v>0</v>
      </c>
      <c r="Y279" s="114">
        <v>0</v>
      </c>
      <c r="Z279" s="114">
        <v>0</v>
      </c>
      <c r="AA279" s="114">
        <v>0</v>
      </c>
      <c r="AB279" s="114">
        <v>0</v>
      </c>
      <c r="AC279" s="114">
        <v>0</v>
      </c>
      <c r="AD279" s="114">
        <v>0</v>
      </c>
      <c r="AE279" s="114">
        <v>0</v>
      </c>
      <c r="AF279" s="114">
        <v>0</v>
      </c>
      <c r="AG279" s="114">
        <v>0</v>
      </c>
      <c r="AH279" s="114">
        <v>0</v>
      </c>
      <c r="AI279" s="114">
        <v>0</v>
      </c>
      <c r="AJ279" s="115">
        <f t="shared" si="4"/>
        <v>8868.86</v>
      </c>
      <c r="AM279" s="122"/>
    </row>
    <row r="280" spans="1:39" ht="33" customHeight="1">
      <c r="A280" s="111">
        <v>1202</v>
      </c>
      <c r="B280" s="112" t="s">
        <v>949</v>
      </c>
      <c r="C280" s="116" t="s">
        <v>14927</v>
      </c>
      <c r="D280" s="114">
        <v>0</v>
      </c>
      <c r="E280" s="114">
        <v>0</v>
      </c>
      <c r="F280" s="114">
        <v>0</v>
      </c>
      <c r="G280" s="114">
        <v>0</v>
      </c>
      <c r="H280" s="114">
        <v>0</v>
      </c>
      <c r="I280" s="114">
        <v>0</v>
      </c>
      <c r="J280" s="114">
        <v>0</v>
      </c>
      <c r="K280" s="114">
        <v>0</v>
      </c>
      <c r="L280" s="114">
        <v>0</v>
      </c>
      <c r="M280" s="114">
        <v>0</v>
      </c>
      <c r="N280" s="114">
        <v>0</v>
      </c>
      <c r="O280" s="114">
        <v>0</v>
      </c>
      <c r="P280" s="114">
        <v>0</v>
      </c>
      <c r="Q280" s="114">
        <v>0</v>
      </c>
      <c r="R280" s="114">
        <v>0</v>
      </c>
      <c r="S280" s="114">
        <v>0</v>
      </c>
      <c r="T280" s="114">
        <v>0</v>
      </c>
      <c r="U280" s="114">
        <v>0</v>
      </c>
      <c r="V280" s="114">
        <v>0</v>
      </c>
      <c r="W280" s="114">
        <v>0</v>
      </c>
      <c r="X280" s="114">
        <v>0</v>
      </c>
      <c r="Y280" s="114">
        <v>0</v>
      </c>
      <c r="Z280" s="114">
        <v>0</v>
      </c>
      <c r="AA280" s="114">
        <v>0</v>
      </c>
      <c r="AB280" s="114">
        <v>0</v>
      </c>
      <c r="AC280" s="114">
        <v>0</v>
      </c>
      <c r="AD280" s="114">
        <v>0</v>
      </c>
      <c r="AE280" s="114">
        <v>0</v>
      </c>
      <c r="AF280" s="114">
        <v>0</v>
      </c>
      <c r="AG280" s="114">
        <v>0</v>
      </c>
      <c r="AH280" s="114">
        <v>0</v>
      </c>
      <c r="AI280" s="114">
        <v>0</v>
      </c>
      <c r="AJ280" s="115">
        <f t="shared" si="4"/>
        <v>0</v>
      </c>
      <c r="AM280" s="122"/>
    </row>
    <row r="281" spans="1:39" ht="33" customHeight="1">
      <c r="A281" s="111">
        <v>1203</v>
      </c>
      <c r="B281" s="112" t="s">
        <v>950</v>
      </c>
      <c r="C281" s="116" t="s">
        <v>14927</v>
      </c>
      <c r="D281" s="114">
        <v>0</v>
      </c>
      <c r="E281" s="114">
        <v>0</v>
      </c>
      <c r="F281" s="114">
        <v>0</v>
      </c>
      <c r="G281" s="114">
        <v>0</v>
      </c>
      <c r="H281" s="114">
        <v>0</v>
      </c>
      <c r="I281" s="114">
        <v>0</v>
      </c>
      <c r="J281" s="114">
        <v>0</v>
      </c>
      <c r="K281" s="114">
        <v>0</v>
      </c>
      <c r="L281" s="114">
        <v>0</v>
      </c>
      <c r="M281" s="114">
        <v>0</v>
      </c>
      <c r="N281" s="114">
        <v>0</v>
      </c>
      <c r="O281" s="114">
        <v>0</v>
      </c>
      <c r="P281" s="114">
        <v>0</v>
      </c>
      <c r="Q281" s="114">
        <v>0</v>
      </c>
      <c r="R281" s="114">
        <v>0</v>
      </c>
      <c r="S281" s="114">
        <v>0</v>
      </c>
      <c r="T281" s="114">
        <v>0</v>
      </c>
      <c r="U281" s="114">
        <v>0</v>
      </c>
      <c r="V281" s="114">
        <v>0</v>
      </c>
      <c r="W281" s="114">
        <v>0</v>
      </c>
      <c r="X281" s="114">
        <v>0</v>
      </c>
      <c r="Y281" s="114">
        <v>0</v>
      </c>
      <c r="Z281" s="114">
        <v>0</v>
      </c>
      <c r="AA281" s="114">
        <v>0</v>
      </c>
      <c r="AB281" s="114">
        <v>0</v>
      </c>
      <c r="AC281" s="114">
        <v>0</v>
      </c>
      <c r="AD281" s="114">
        <v>0</v>
      </c>
      <c r="AE281" s="114">
        <v>0</v>
      </c>
      <c r="AF281" s="114">
        <v>0</v>
      </c>
      <c r="AG281" s="114">
        <v>0</v>
      </c>
      <c r="AH281" s="114">
        <v>0</v>
      </c>
      <c r="AI281" s="114">
        <v>0</v>
      </c>
      <c r="AJ281" s="115">
        <f t="shared" si="4"/>
        <v>0</v>
      </c>
      <c r="AM281" s="122"/>
    </row>
    <row r="282" spans="1:39" ht="33" customHeight="1">
      <c r="A282" s="111">
        <v>1204</v>
      </c>
      <c r="B282" s="112" t="s">
        <v>951</v>
      </c>
      <c r="C282" s="116" t="s">
        <v>14927</v>
      </c>
      <c r="D282" s="114">
        <v>0</v>
      </c>
      <c r="E282" s="114">
        <v>0</v>
      </c>
      <c r="F282" s="114">
        <v>0</v>
      </c>
      <c r="G282" s="114">
        <v>0</v>
      </c>
      <c r="H282" s="114">
        <v>0</v>
      </c>
      <c r="I282" s="114">
        <v>0</v>
      </c>
      <c r="J282" s="114">
        <v>0</v>
      </c>
      <c r="K282" s="114">
        <v>0</v>
      </c>
      <c r="L282" s="114">
        <v>0</v>
      </c>
      <c r="M282" s="114">
        <v>0</v>
      </c>
      <c r="N282" s="114">
        <v>0</v>
      </c>
      <c r="O282" s="114">
        <v>0</v>
      </c>
      <c r="P282" s="114">
        <v>0</v>
      </c>
      <c r="Q282" s="114">
        <v>0</v>
      </c>
      <c r="R282" s="114">
        <v>0</v>
      </c>
      <c r="S282" s="114">
        <v>0</v>
      </c>
      <c r="T282" s="114">
        <v>0</v>
      </c>
      <c r="U282" s="114">
        <v>0</v>
      </c>
      <c r="V282" s="114">
        <v>0</v>
      </c>
      <c r="W282" s="114">
        <v>0</v>
      </c>
      <c r="X282" s="114">
        <v>0</v>
      </c>
      <c r="Y282" s="114">
        <v>0</v>
      </c>
      <c r="Z282" s="114">
        <v>0</v>
      </c>
      <c r="AA282" s="114">
        <v>0</v>
      </c>
      <c r="AB282" s="114">
        <v>0</v>
      </c>
      <c r="AC282" s="114">
        <v>0</v>
      </c>
      <c r="AD282" s="114">
        <v>0</v>
      </c>
      <c r="AE282" s="114">
        <v>0</v>
      </c>
      <c r="AF282" s="114">
        <v>0</v>
      </c>
      <c r="AG282" s="114">
        <v>0</v>
      </c>
      <c r="AH282" s="114">
        <v>0</v>
      </c>
      <c r="AI282" s="114">
        <v>0</v>
      </c>
      <c r="AJ282" s="115">
        <f t="shared" si="4"/>
        <v>0</v>
      </c>
      <c r="AM282" s="122"/>
    </row>
    <row r="283" spans="1:39" ht="33" customHeight="1">
      <c r="A283" s="111">
        <v>1205</v>
      </c>
      <c r="B283" s="112" t="s">
        <v>952</v>
      </c>
      <c r="C283" s="116" t="s">
        <v>14927</v>
      </c>
      <c r="D283" s="114">
        <v>0</v>
      </c>
      <c r="E283" s="114">
        <v>0</v>
      </c>
      <c r="F283" s="114">
        <v>0</v>
      </c>
      <c r="G283" s="114">
        <v>0</v>
      </c>
      <c r="H283" s="114">
        <v>0</v>
      </c>
      <c r="I283" s="114">
        <v>0</v>
      </c>
      <c r="J283" s="114">
        <v>0</v>
      </c>
      <c r="K283" s="114">
        <v>0</v>
      </c>
      <c r="L283" s="114">
        <v>0</v>
      </c>
      <c r="M283" s="114">
        <v>0</v>
      </c>
      <c r="N283" s="114">
        <v>0</v>
      </c>
      <c r="O283" s="114">
        <v>0</v>
      </c>
      <c r="P283" s="114">
        <v>0</v>
      </c>
      <c r="Q283" s="114">
        <v>0</v>
      </c>
      <c r="R283" s="114">
        <v>0</v>
      </c>
      <c r="S283" s="114">
        <v>0</v>
      </c>
      <c r="T283" s="114">
        <v>0</v>
      </c>
      <c r="U283" s="114">
        <v>0</v>
      </c>
      <c r="V283" s="114">
        <v>0</v>
      </c>
      <c r="W283" s="114">
        <v>0</v>
      </c>
      <c r="X283" s="114">
        <v>0</v>
      </c>
      <c r="Y283" s="114">
        <v>0</v>
      </c>
      <c r="Z283" s="114">
        <v>0</v>
      </c>
      <c r="AA283" s="114">
        <v>0</v>
      </c>
      <c r="AB283" s="114">
        <v>0</v>
      </c>
      <c r="AC283" s="114">
        <v>0</v>
      </c>
      <c r="AD283" s="114">
        <v>0</v>
      </c>
      <c r="AE283" s="114">
        <v>0</v>
      </c>
      <c r="AF283" s="114">
        <v>0</v>
      </c>
      <c r="AG283" s="114">
        <v>0</v>
      </c>
      <c r="AH283" s="114">
        <v>0</v>
      </c>
      <c r="AI283" s="114">
        <v>0</v>
      </c>
      <c r="AJ283" s="115">
        <f t="shared" si="4"/>
        <v>0</v>
      </c>
      <c r="AM283" s="122"/>
    </row>
    <row r="284" spans="1:39" ht="33" customHeight="1">
      <c r="A284" s="111">
        <v>1206</v>
      </c>
      <c r="B284" s="112" t="s">
        <v>953</v>
      </c>
      <c r="C284" s="116" t="s">
        <v>14927</v>
      </c>
      <c r="D284" s="114">
        <v>0</v>
      </c>
      <c r="E284" s="114">
        <v>0</v>
      </c>
      <c r="F284" s="114">
        <v>0</v>
      </c>
      <c r="G284" s="114">
        <v>0</v>
      </c>
      <c r="H284" s="114">
        <v>0</v>
      </c>
      <c r="I284" s="114">
        <v>0</v>
      </c>
      <c r="J284" s="114">
        <v>0</v>
      </c>
      <c r="K284" s="114">
        <v>0</v>
      </c>
      <c r="L284" s="114">
        <v>0</v>
      </c>
      <c r="M284" s="114">
        <v>0</v>
      </c>
      <c r="N284" s="114">
        <v>0</v>
      </c>
      <c r="O284" s="114">
        <v>0</v>
      </c>
      <c r="P284" s="114">
        <v>0</v>
      </c>
      <c r="Q284" s="114">
        <v>0</v>
      </c>
      <c r="R284" s="114">
        <v>0</v>
      </c>
      <c r="S284" s="114">
        <v>0</v>
      </c>
      <c r="T284" s="114">
        <v>0</v>
      </c>
      <c r="U284" s="114">
        <v>0</v>
      </c>
      <c r="V284" s="114">
        <v>0</v>
      </c>
      <c r="W284" s="114">
        <v>0</v>
      </c>
      <c r="X284" s="114">
        <v>0</v>
      </c>
      <c r="Y284" s="114">
        <v>0</v>
      </c>
      <c r="Z284" s="114">
        <v>0</v>
      </c>
      <c r="AA284" s="114">
        <v>0</v>
      </c>
      <c r="AB284" s="114">
        <v>0</v>
      </c>
      <c r="AC284" s="114">
        <v>0</v>
      </c>
      <c r="AD284" s="114">
        <v>0</v>
      </c>
      <c r="AE284" s="114">
        <v>0</v>
      </c>
      <c r="AF284" s="114">
        <v>0</v>
      </c>
      <c r="AG284" s="114">
        <v>0</v>
      </c>
      <c r="AH284" s="114">
        <v>0</v>
      </c>
      <c r="AI284" s="114">
        <v>0</v>
      </c>
      <c r="AJ284" s="115">
        <f t="shared" si="4"/>
        <v>0</v>
      </c>
      <c r="AM284" s="122"/>
    </row>
    <row r="285" spans="1:39" ht="33" customHeight="1">
      <c r="A285" s="111">
        <v>1207</v>
      </c>
      <c r="B285" s="112" t="s">
        <v>954</v>
      </c>
      <c r="C285" s="116" t="s">
        <v>14927</v>
      </c>
      <c r="D285" s="114">
        <v>0</v>
      </c>
      <c r="E285" s="114">
        <v>0</v>
      </c>
      <c r="F285" s="114">
        <v>0</v>
      </c>
      <c r="G285" s="114">
        <v>0</v>
      </c>
      <c r="H285" s="114">
        <v>0</v>
      </c>
      <c r="I285" s="114">
        <v>0</v>
      </c>
      <c r="J285" s="114">
        <v>0</v>
      </c>
      <c r="K285" s="114">
        <v>0</v>
      </c>
      <c r="L285" s="114">
        <v>0</v>
      </c>
      <c r="M285" s="114">
        <v>0</v>
      </c>
      <c r="N285" s="114">
        <v>0</v>
      </c>
      <c r="O285" s="114">
        <v>0</v>
      </c>
      <c r="P285" s="114">
        <v>0</v>
      </c>
      <c r="Q285" s="114">
        <v>0</v>
      </c>
      <c r="R285" s="114">
        <v>0</v>
      </c>
      <c r="S285" s="114">
        <v>0</v>
      </c>
      <c r="T285" s="114">
        <v>0</v>
      </c>
      <c r="U285" s="114">
        <v>0</v>
      </c>
      <c r="V285" s="114">
        <v>0</v>
      </c>
      <c r="W285" s="114">
        <v>0</v>
      </c>
      <c r="X285" s="114">
        <v>0</v>
      </c>
      <c r="Y285" s="114">
        <v>0</v>
      </c>
      <c r="Z285" s="114">
        <v>0</v>
      </c>
      <c r="AA285" s="114">
        <v>0</v>
      </c>
      <c r="AB285" s="114">
        <v>0</v>
      </c>
      <c r="AC285" s="114">
        <v>0</v>
      </c>
      <c r="AD285" s="114">
        <v>0</v>
      </c>
      <c r="AE285" s="114">
        <v>0</v>
      </c>
      <c r="AF285" s="114">
        <v>0</v>
      </c>
      <c r="AG285" s="114">
        <v>0</v>
      </c>
      <c r="AH285" s="114">
        <v>0</v>
      </c>
      <c r="AI285" s="114">
        <v>0</v>
      </c>
      <c r="AJ285" s="115">
        <f t="shared" si="4"/>
        <v>0</v>
      </c>
      <c r="AM285" s="122"/>
    </row>
    <row r="286" spans="1:39" ht="33" customHeight="1">
      <c r="A286" s="111">
        <v>1208</v>
      </c>
      <c r="B286" s="112" t="s">
        <v>955</v>
      </c>
      <c r="C286" s="116" t="s">
        <v>14927</v>
      </c>
      <c r="D286" s="114">
        <v>0</v>
      </c>
      <c r="E286" s="114">
        <v>0</v>
      </c>
      <c r="F286" s="114">
        <v>0</v>
      </c>
      <c r="G286" s="114">
        <v>0</v>
      </c>
      <c r="H286" s="114">
        <v>0</v>
      </c>
      <c r="I286" s="114">
        <v>0</v>
      </c>
      <c r="J286" s="114">
        <v>0</v>
      </c>
      <c r="K286" s="114">
        <v>0</v>
      </c>
      <c r="L286" s="114">
        <v>0</v>
      </c>
      <c r="M286" s="114">
        <v>0</v>
      </c>
      <c r="N286" s="114">
        <v>0</v>
      </c>
      <c r="O286" s="114">
        <v>0</v>
      </c>
      <c r="P286" s="114">
        <v>0</v>
      </c>
      <c r="Q286" s="114">
        <v>0</v>
      </c>
      <c r="R286" s="114">
        <v>0</v>
      </c>
      <c r="S286" s="114">
        <v>0</v>
      </c>
      <c r="T286" s="114">
        <v>0</v>
      </c>
      <c r="U286" s="114">
        <v>0</v>
      </c>
      <c r="V286" s="114">
        <v>0</v>
      </c>
      <c r="W286" s="114">
        <v>0</v>
      </c>
      <c r="X286" s="114">
        <v>0</v>
      </c>
      <c r="Y286" s="114">
        <v>0</v>
      </c>
      <c r="Z286" s="114">
        <v>0</v>
      </c>
      <c r="AA286" s="114">
        <v>0</v>
      </c>
      <c r="AB286" s="114">
        <v>0</v>
      </c>
      <c r="AC286" s="114">
        <v>0</v>
      </c>
      <c r="AD286" s="114">
        <v>0</v>
      </c>
      <c r="AE286" s="114">
        <v>0</v>
      </c>
      <c r="AF286" s="114">
        <v>0</v>
      </c>
      <c r="AG286" s="114">
        <v>0</v>
      </c>
      <c r="AH286" s="114">
        <v>0</v>
      </c>
      <c r="AI286" s="114">
        <v>0</v>
      </c>
      <c r="AJ286" s="115">
        <f t="shared" si="4"/>
        <v>0</v>
      </c>
      <c r="AM286" s="122"/>
    </row>
    <row r="287" spans="1:39" ht="33" customHeight="1">
      <c r="A287" s="111">
        <v>1209</v>
      </c>
      <c r="B287" s="112" t="s">
        <v>956</v>
      </c>
      <c r="C287" s="116" t="s">
        <v>14927</v>
      </c>
      <c r="D287" s="114">
        <v>0</v>
      </c>
      <c r="E287" s="114">
        <v>0</v>
      </c>
      <c r="F287" s="114">
        <v>0</v>
      </c>
      <c r="G287" s="114">
        <v>0</v>
      </c>
      <c r="H287" s="114">
        <v>0</v>
      </c>
      <c r="I287" s="114">
        <v>0</v>
      </c>
      <c r="J287" s="114">
        <v>0</v>
      </c>
      <c r="K287" s="114">
        <v>0</v>
      </c>
      <c r="L287" s="114">
        <v>0</v>
      </c>
      <c r="M287" s="114">
        <v>0</v>
      </c>
      <c r="N287" s="114">
        <v>0</v>
      </c>
      <c r="O287" s="114">
        <v>0</v>
      </c>
      <c r="P287" s="114">
        <v>0</v>
      </c>
      <c r="Q287" s="114">
        <v>0</v>
      </c>
      <c r="R287" s="114">
        <v>0</v>
      </c>
      <c r="S287" s="114">
        <v>0</v>
      </c>
      <c r="T287" s="114">
        <v>0</v>
      </c>
      <c r="U287" s="114">
        <v>0</v>
      </c>
      <c r="V287" s="114">
        <v>0</v>
      </c>
      <c r="W287" s="114">
        <v>0</v>
      </c>
      <c r="X287" s="114">
        <v>0</v>
      </c>
      <c r="Y287" s="114">
        <v>0</v>
      </c>
      <c r="Z287" s="114">
        <v>0</v>
      </c>
      <c r="AA287" s="114">
        <v>0</v>
      </c>
      <c r="AB287" s="114">
        <v>0</v>
      </c>
      <c r="AC287" s="114">
        <v>0</v>
      </c>
      <c r="AD287" s="114">
        <v>0</v>
      </c>
      <c r="AE287" s="114">
        <v>0</v>
      </c>
      <c r="AF287" s="114">
        <v>0</v>
      </c>
      <c r="AG287" s="114">
        <v>0</v>
      </c>
      <c r="AH287" s="114">
        <v>0</v>
      </c>
      <c r="AI287" s="114">
        <v>0</v>
      </c>
      <c r="AJ287" s="115">
        <f t="shared" si="4"/>
        <v>0</v>
      </c>
      <c r="AM287" s="122"/>
    </row>
    <row r="288" spans="1:39" ht="33" customHeight="1">
      <c r="A288" s="111">
        <v>1210</v>
      </c>
      <c r="B288" s="112" t="s">
        <v>957</v>
      </c>
      <c r="C288" s="116" t="s">
        <v>14927</v>
      </c>
      <c r="D288" s="114">
        <v>0</v>
      </c>
      <c r="E288" s="114">
        <v>0</v>
      </c>
      <c r="F288" s="114">
        <v>0</v>
      </c>
      <c r="G288" s="114">
        <v>1659939.22</v>
      </c>
      <c r="H288" s="114">
        <v>0</v>
      </c>
      <c r="I288" s="114">
        <v>0</v>
      </c>
      <c r="J288" s="114">
        <v>0</v>
      </c>
      <c r="K288" s="114">
        <v>0</v>
      </c>
      <c r="L288" s="114">
        <v>0</v>
      </c>
      <c r="M288" s="114">
        <v>0</v>
      </c>
      <c r="N288" s="114">
        <v>0</v>
      </c>
      <c r="O288" s="114">
        <v>0</v>
      </c>
      <c r="P288" s="114">
        <v>0</v>
      </c>
      <c r="Q288" s="114">
        <v>0</v>
      </c>
      <c r="R288" s="114">
        <v>0</v>
      </c>
      <c r="S288" s="114">
        <v>0</v>
      </c>
      <c r="T288" s="114">
        <v>0</v>
      </c>
      <c r="U288" s="114">
        <v>0</v>
      </c>
      <c r="V288" s="114">
        <v>0</v>
      </c>
      <c r="W288" s="114">
        <v>0</v>
      </c>
      <c r="X288" s="114">
        <v>0</v>
      </c>
      <c r="Y288" s="114">
        <v>0</v>
      </c>
      <c r="Z288" s="114">
        <v>0</v>
      </c>
      <c r="AA288" s="114">
        <v>0</v>
      </c>
      <c r="AB288" s="114">
        <v>0</v>
      </c>
      <c r="AC288" s="114">
        <v>0</v>
      </c>
      <c r="AD288" s="114">
        <v>0</v>
      </c>
      <c r="AE288" s="114">
        <v>0</v>
      </c>
      <c r="AF288" s="114">
        <v>0</v>
      </c>
      <c r="AG288" s="114">
        <v>0</v>
      </c>
      <c r="AH288" s="114">
        <v>0</v>
      </c>
      <c r="AI288" s="114">
        <v>0</v>
      </c>
      <c r="AJ288" s="115">
        <f t="shared" si="4"/>
        <v>1659939.22</v>
      </c>
      <c r="AM288" s="122"/>
    </row>
    <row r="289" spans="1:39" ht="33" customHeight="1">
      <c r="A289" s="111">
        <v>1211</v>
      </c>
      <c r="B289" s="112" t="s">
        <v>958</v>
      </c>
      <c r="C289" s="116" t="s">
        <v>14927</v>
      </c>
      <c r="D289" s="114">
        <v>0</v>
      </c>
      <c r="E289" s="114">
        <v>0</v>
      </c>
      <c r="F289" s="114">
        <v>0</v>
      </c>
      <c r="G289" s="114">
        <v>0</v>
      </c>
      <c r="H289" s="114">
        <v>0</v>
      </c>
      <c r="I289" s="114">
        <v>0</v>
      </c>
      <c r="J289" s="114">
        <v>0</v>
      </c>
      <c r="K289" s="114">
        <v>0</v>
      </c>
      <c r="L289" s="114">
        <v>0</v>
      </c>
      <c r="M289" s="114">
        <v>0</v>
      </c>
      <c r="N289" s="114">
        <v>0</v>
      </c>
      <c r="O289" s="114">
        <v>0</v>
      </c>
      <c r="P289" s="114">
        <v>0</v>
      </c>
      <c r="Q289" s="114">
        <v>0</v>
      </c>
      <c r="R289" s="114">
        <v>0</v>
      </c>
      <c r="S289" s="114">
        <v>0</v>
      </c>
      <c r="T289" s="114">
        <v>0</v>
      </c>
      <c r="U289" s="114">
        <v>0</v>
      </c>
      <c r="V289" s="114">
        <v>0</v>
      </c>
      <c r="W289" s="114">
        <v>0</v>
      </c>
      <c r="X289" s="114">
        <v>0</v>
      </c>
      <c r="Y289" s="114">
        <v>0</v>
      </c>
      <c r="Z289" s="114">
        <v>0</v>
      </c>
      <c r="AA289" s="114">
        <v>0</v>
      </c>
      <c r="AB289" s="114">
        <v>0</v>
      </c>
      <c r="AC289" s="114">
        <v>0</v>
      </c>
      <c r="AD289" s="114">
        <v>0</v>
      </c>
      <c r="AE289" s="114">
        <v>0</v>
      </c>
      <c r="AF289" s="114">
        <v>0</v>
      </c>
      <c r="AG289" s="114">
        <v>0</v>
      </c>
      <c r="AH289" s="114">
        <v>0</v>
      </c>
      <c r="AI289" s="114">
        <v>0</v>
      </c>
      <c r="AJ289" s="115">
        <f t="shared" si="4"/>
        <v>0</v>
      </c>
      <c r="AM289" s="122"/>
    </row>
    <row r="290" spans="1:39" ht="33" customHeight="1">
      <c r="A290" s="111">
        <v>1212</v>
      </c>
      <c r="B290" s="112" t="s">
        <v>959</v>
      </c>
      <c r="C290" s="116" t="s">
        <v>14927</v>
      </c>
      <c r="D290" s="114">
        <v>0</v>
      </c>
      <c r="E290" s="114">
        <v>0</v>
      </c>
      <c r="F290" s="114">
        <v>0</v>
      </c>
      <c r="G290" s="114">
        <v>0</v>
      </c>
      <c r="H290" s="114">
        <v>0</v>
      </c>
      <c r="I290" s="114">
        <v>0</v>
      </c>
      <c r="J290" s="114">
        <v>0</v>
      </c>
      <c r="K290" s="114">
        <v>0</v>
      </c>
      <c r="L290" s="114">
        <v>0</v>
      </c>
      <c r="M290" s="114">
        <v>0</v>
      </c>
      <c r="N290" s="114">
        <v>0</v>
      </c>
      <c r="O290" s="114">
        <v>0</v>
      </c>
      <c r="P290" s="114">
        <v>0</v>
      </c>
      <c r="Q290" s="114">
        <v>0</v>
      </c>
      <c r="R290" s="114">
        <v>0</v>
      </c>
      <c r="S290" s="114">
        <v>0</v>
      </c>
      <c r="T290" s="114">
        <v>0</v>
      </c>
      <c r="U290" s="114">
        <v>0</v>
      </c>
      <c r="V290" s="114">
        <v>0</v>
      </c>
      <c r="W290" s="114">
        <v>0</v>
      </c>
      <c r="X290" s="114">
        <v>0</v>
      </c>
      <c r="Y290" s="114">
        <v>0</v>
      </c>
      <c r="Z290" s="114">
        <v>0</v>
      </c>
      <c r="AA290" s="114">
        <v>0</v>
      </c>
      <c r="AB290" s="114">
        <v>0</v>
      </c>
      <c r="AC290" s="114">
        <v>0</v>
      </c>
      <c r="AD290" s="114">
        <v>0</v>
      </c>
      <c r="AE290" s="114">
        <v>0</v>
      </c>
      <c r="AF290" s="114">
        <v>0</v>
      </c>
      <c r="AG290" s="114">
        <v>0</v>
      </c>
      <c r="AH290" s="114">
        <v>0</v>
      </c>
      <c r="AI290" s="114">
        <v>0</v>
      </c>
      <c r="AJ290" s="115">
        <f t="shared" si="4"/>
        <v>0</v>
      </c>
      <c r="AM290" s="122"/>
    </row>
    <row r="291" spans="1:39" ht="33" customHeight="1">
      <c r="A291" s="111">
        <v>1213</v>
      </c>
      <c r="B291" s="112" t="s">
        <v>960</v>
      </c>
      <c r="C291" s="116" t="s">
        <v>14927</v>
      </c>
      <c r="D291" s="114">
        <v>0</v>
      </c>
      <c r="E291" s="114">
        <v>0</v>
      </c>
      <c r="F291" s="114">
        <v>0</v>
      </c>
      <c r="G291" s="114">
        <v>0</v>
      </c>
      <c r="H291" s="114">
        <v>0</v>
      </c>
      <c r="I291" s="114">
        <v>0</v>
      </c>
      <c r="J291" s="114">
        <v>0</v>
      </c>
      <c r="K291" s="114">
        <v>0</v>
      </c>
      <c r="L291" s="114">
        <v>0</v>
      </c>
      <c r="M291" s="114">
        <v>0</v>
      </c>
      <c r="N291" s="114">
        <v>0</v>
      </c>
      <c r="O291" s="114">
        <v>0</v>
      </c>
      <c r="P291" s="114">
        <v>0</v>
      </c>
      <c r="Q291" s="114">
        <v>0</v>
      </c>
      <c r="R291" s="114">
        <v>0</v>
      </c>
      <c r="S291" s="114">
        <v>0</v>
      </c>
      <c r="T291" s="114">
        <v>0</v>
      </c>
      <c r="U291" s="114">
        <v>0</v>
      </c>
      <c r="V291" s="114">
        <v>0</v>
      </c>
      <c r="W291" s="114">
        <v>0</v>
      </c>
      <c r="X291" s="114">
        <v>0</v>
      </c>
      <c r="Y291" s="114">
        <v>0</v>
      </c>
      <c r="Z291" s="114">
        <v>0</v>
      </c>
      <c r="AA291" s="114">
        <v>0</v>
      </c>
      <c r="AB291" s="114">
        <v>0</v>
      </c>
      <c r="AC291" s="114">
        <v>0</v>
      </c>
      <c r="AD291" s="114">
        <v>0</v>
      </c>
      <c r="AE291" s="114">
        <v>0</v>
      </c>
      <c r="AF291" s="114">
        <v>0</v>
      </c>
      <c r="AG291" s="114">
        <v>0</v>
      </c>
      <c r="AH291" s="114">
        <v>0</v>
      </c>
      <c r="AI291" s="114">
        <v>0</v>
      </c>
      <c r="AJ291" s="115">
        <f t="shared" si="4"/>
        <v>0</v>
      </c>
      <c r="AM291" s="122"/>
    </row>
    <row r="292" spans="1:39" ht="33" customHeight="1">
      <c r="A292" s="111">
        <v>1214</v>
      </c>
      <c r="B292" s="112" t="s">
        <v>961</v>
      </c>
      <c r="C292" s="116" t="s">
        <v>14927</v>
      </c>
      <c r="D292" s="114">
        <v>0</v>
      </c>
      <c r="E292" s="114">
        <v>0</v>
      </c>
      <c r="F292" s="114">
        <v>0</v>
      </c>
      <c r="G292" s="114">
        <v>0</v>
      </c>
      <c r="H292" s="114">
        <v>0</v>
      </c>
      <c r="I292" s="114">
        <v>0</v>
      </c>
      <c r="J292" s="114">
        <v>0</v>
      </c>
      <c r="K292" s="114">
        <v>0</v>
      </c>
      <c r="L292" s="114">
        <v>0</v>
      </c>
      <c r="M292" s="114">
        <v>0</v>
      </c>
      <c r="N292" s="114">
        <v>0</v>
      </c>
      <c r="O292" s="114">
        <v>0</v>
      </c>
      <c r="P292" s="114">
        <v>0</v>
      </c>
      <c r="Q292" s="114">
        <v>0</v>
      </c>
      <c r="R292" s="114">
        <v>0</v>
      </c>
      <c r="S292" s="114">
        <v>0</v>
      </c>
      <c r="T292" s="114">
        <v>0</v>
      </c>
      <c r="U292" s="114">
        <v>0</v>
      </c>
      <c r="V292" s="114">
        <v>0</v>
      </c>
      <c r="W292" s="114">
        <v>0</v>
      </c>
      <c r="X292" s="114">
        <v>0</v>
      </c>
      <c r="Y292" s="114">
        <v>0</v>
      </c>
      <c r="Z292" s="114">
        <v>0</v>
      </c>
      <c r="AA292" s="114">
        <v>0</v>
      </c>
      <c r="AB292" s="114">
        <v>0</v>
      </c>
      <c r="AC292" s="114">
        <v>0</v>
      </c>
      <c r="AD292" s="114">
        <v>0</v>
      </c>
      <c r="AE292" s="114">
        <v>0</v>
      </c>
      <c r="AF292" s="114">
        <v>0</v>
      </c>
      <c r="AG292" s="114">
        <v>0</v>
      </c>
      <c r="AH292" s="114">
        <v>0</v>
      </c>
      <c r="AI292" s="114">
        <v>0</v>
      </c>
      <c r="AJ292" s="115">
        <f t="shared" si="4"/>
        <v>0</v>
      </c>
      <c r="AM292" s="122"/>
    </row>
    <row r="293" spans="1:39" ht="33" customHeight="1">
      <c r="A293" s="111">
        <v>1215</v>
      </c>
      <c r="B293" s="112" t="s">
        <v>962</v>
      </c>
      <c r="C293" s="116" t="s">
        <v>14927</v>
      </c>
      <c r="D293" s="114">
        <v>0</v>
      </c>
      <c r="E293" s="114">
        <v>0</v>
      </c>
      <c r="F293" s="114">
        <v>0</v>
      </c>
      <c r="G293" s="114">
        <v>0</v>
      </c>
      <c r="H293" s="114">
        <v>0</v>
      </c>
      <c r="I293" s="114">
        <v>0</v>
      </c>
      <c r="J293" s="114">
        <v>0</v>
      </c>
      <c r="K293" s="114">
        <v>0</v>
      </c>
      <c r="L293" s="114">
        <v>0</v>
      </c>
      <c r="M293" s="114">
        <v>0</v>
      </c>
      <c r="N293" s="114">
        <v>0</v>
      </c>
      <c r="O293" s="114">
        <v>0</v>
      </c>
      <c r="P293" s="114">
        <v>0</v>
      </c>
      <c r="Q293" s="114">
        <v>0</v>
      </c>
      <c r="R293" s="114">
        <v>0</v>
      </c>
      <c r="S293" s="114">
        <v>0</v>
      </c>
      <c r="T293" s="114">
        <v>0</v>
      </c>
      <c r="U293" s="114">
        <v>0</v>
      </c>
      <c r="V293" s="114">
        <v>0</v>
      </c>
      <c r="W293" s="114">
        <v>0</v>
      </c>
      <c r="X293" s="114">
        <v>0</v>
      </c>
      <c r="Y293" s="114">
        <v>0</v>
      </c>
      <c r="Z293" s="114">
        <v>0</v>
      </c>
      <c r="AA293" s="114">
        <v>0</v>
      </c>
      <c r="AB293" s="114">
        <v>0</v>
      </c>
      <c r="AC293" s="114">
        <v>0</v>
      </c>
      <c r="AD293" s="114">
        <v>0</v>
      </c>
      <c r="AE293" s="114">
        <v>0</v>
      </c>
      <c r="AF293" s="114">
        <v>0</v>
      </c>
      <c r="AG293" s="114">
        <v>0</v>
      </c>
      <c r="AH293" s="114">
        <v>0</v>
      </c>
      <c r="AI293" s="114">
        <v>0</v>
      </c>
      <c r="AJ293" s="115">
        <f t="shared" si="4"/>
        <v>0</v>
      </c>
      <c r="AM293" s="122"/>
    </row>
    <row r="294" spans="1:39" ht="33" customHeight="1">
      <c r="A294" s="111">
        <v>1216</v>
      </c>
      <c r="B294" s="112" t="s">
        <v>963</v>
      </c>
      <c r="C294" s="116" t="s">
        <v>14927</v>
      </c>
      <c r="D294" s="114">
        <v>0</v>
      </c>
      <c r="E294" s="114">
        <v>0</v>
      </c>
      <c r="F294" s="114">
        <v>0</v>
      </c>
      <c r="G294" s="114">
        <v>0</v>
      </c>
      <c r="H294" s="114">
        <v>0</v>
      </c>
      <c r="I294" s="114">
        <v>0</v>
      </c>
      <c r="J294" s="114">
        <v>0</v>
      </c>
      <c r="K294" s="114">
        <v>0</v>
      </c>
      <c r="L294" s="114">
        <v>0</v>
      </c>
      <c r="M294" s="114">
        <v>0</v>
      </c>
      <c r="N294" s="114">
        <v>0</v>
      </c>
      <c r="O294" s="114">
        <v>0</v>
      </c>
      <c r="P294" s="114">
        <v>0</v>
      </c>
      <c r="Q294" s="114">
        <v>0</v>
      </c>
      <c r="R294" s="114">
        <v>0</v>
      </c>
      <c r="S294" s="114">
        <v>0</v>
      </c>
      <c r="T294" s="114">
        <v>0</v>
      </c>
      <c r="U294" s="114">
        <v>0</v>
      </c>
      <c r="V294" s="114">
        <v>0</v>
      </c>
      <c r="W294" s="114">
        <v>0</v>
      </c>
      <c r="X294" s="114">
        <v>0</v>
      </c>
      <c r="Y294" s="114">
        <v>0</v>
      </c>
      <c r="Z294" s="114">
        <v>0</v>
      </c>
      <c r="AA294" s="114">
        <v>0</v>
      </c>
      <c r="AB294" s="114">
        <v>0</v>
      </c>
      <c r="AC294" s="114">
        <v>0</v>
      </c>
      <c r="AD294" s="114">
        <v>0</v>
      </c>
      <c r="AE294" s="114">
        <v>0</v>
      </c>
      <c r="AF294" s="114">
        <v>0</v>
      </c>
      <c r="AG294" s="114">
        <v>0</v>
      </c>
      <c r="AH294" s="114">
        <v>0</v>
      </c>
      <c r="AI294" s="114">
        <v>0</v>
      </c>
      <c r="AJ294" s="115">
        <f t="shared" si="4"/>
        <v>0</v>
      </c>
      <c r="AM294" s="122"/>
    </row>
    <row r="295" spans="1:39" ht="33" customHeight="1">
      <c r="A295" s="111">
        <v>1217</v>
      </c>
      <c r="B295" s="112" t="s">
        <v>964</v>
      </c>
      <c r="C295" s="116" t="s">
        <v>14927</v>
      </c>
      <c r="D295" s="114">
        <v>0</v>
      </c>
      <c r="E295" s="114">
        <v>0</v>
      </c>
      <c r="F295" s="114">
        <v>0</v>
      </c>
      <c r="G295" s="114">
        <v>0</v>
      </c>
      <c r="H295" s="114">
        <v>0</v>
      </c>
      <c r="I295" s="114">
        <v>0</v>
      </c>
      <c r="J295" s="114">
        <v>0</v>
      </c>
      <c r="K295" s="114">
        <v>0</v>
      </c>
      <c r="L295" s="114">
        <v>0</v>
      </c>
      <c r="M295" s="114">
        <v>0</v>
      </c>
      <c r="N295" s="114">
        <v>0</v>
      </c>
      <c r="O295" s="114">
        <v>0</v>
      </c>
      <c r="P295" s="114">
        <v>0</v>
      </c>
      <c r="Q295" s="114">
        <v>0</v>
      </c>
      <c r="R295" s="114">
        <v>0</v>
      </c>
      <c r="S295" s="114">
        <v>0</v>
      </c>
      <c r="T295" s="114">
        <v>0</v>
      </c>
      <c r="U295" s="114">
        <v>0</v>
      </c>
      <c r="V295" s="114">
        <v>0</v>
      </c>
      <c r="W295" s="114">
        <v>0</v>
      </c>
      <c r="X295" s="114">
        <v>0</v>
      </c>
      <c r="Y295" s="114">
        <v>0</v>
      </c>
      <c r="Z295" s="114">
        <v>0</v>
      </c>
      <c r="AA295" s="114">
        <v>0</v>
      </c>
      <c r="AB295" s="114">
        <v>0</v>
      </c>
      <c r="AC295" s="114">
        <v>0</v>
      </c>
      <c r="AD295" s="114">
        <v>0</v>
      </c>
      <c r="AE295" s="114">
        <v>0</v>
      </c>
      <c r="AF295" s="114">
        <v>0</v>
      </c>
      <c r="AG295" s="114">
        <v>0</v>
      </c>
      <c r="AH295" s="114">
        <v>0</v>
      </c>
      <c r="AI295" s="114">
        <v>0</v>
      </c>
      <c r="AJ295" s="115">
        <f t="shared" si="4"/>
        <v>0</v>
      </c>
      <c r="AM295" s="122"/>
    </row>
    <row r="296" spans="1:39" ht="33" customHeight="1">
      <c r="A296" s="111">
        <v>1218</v>
      </c>
      <c r="B296" s="112" t="s">
        <v>965</v>
      </c>
      <c r="C296" s="116" t="s">
        <v>14927</v>
      </c>
      <c r="D296" s="114">
        <v>0</v>
      </c>
      <c r="E296" s="114">
        <v>0</v>
      </c>
      <c r="F296" s="114">
        <v>0</v>
      </c>
      <c r="G296" s="114">
        <v>0</v>
      </c>
      <c r="H296" s="114">
        <v>0</v>
      </c>
      <c r="I296" s="114">
        <v>0</v>
      </c>
      <c r="J296" s="114">
        <v>0</v>
      </c>
      <c r="K296" s="114">
        <v>0</v>
      </c>
      <c r="L296" s="114">
        <v>0</v>
      </c>
      <c r="M296" s="114">
        <v>0</v>
      </c>
      <c r="N296" s="114">
        <v>0</v>
      </c>
      <c r="O296" s="114">
        <v>0</v>
      </c>
      <c r="P296" s="114">
        <v>0</v>
      </c>
      <c r="Q296" s="114">
        <v>0</v>
      </c>
      <c r="R296" s="114">
        <v>0</v>
      </c>
      <c r="S296" s="114">
        <v>0</v>
      </c>
      <c r="T296" s="114">
        <v>0</v>
      </c>
      <c r="U296" s="114">
        <v>0</v>
      </c>
      <c r="V296" s="114">
        <v>0</v>
      </c>
      <c r="W296" s="114">
        <v>0</v>
      </c>
      <c r="X296" s="114">
        <v>0</v>
      </c>
      <c r="Y296" s="114">
        <v>0</v>
      </c>
      <c r="Z296" s="114">
        <v>0</v>
      </c>
      <c r="AA296" s="114">
        <v>0</v>
      </c>
      <c r="AB296" s="114">
        <v>0</v>
      </c>
      <c r="AC296" s="114">
        <v>0</v>
      </c>
      <c r="AD296" s="114">
        <v>0</v>
      </c>
      <c r="AE296" s="114">
        <v>0</v>
      </c>
      <c r="AF296" s="114">
        <v>0</v>
      </c>
      <c r="AG296" s="114">
        <v>0</v>
      </c>
      <c r="AH296" s="114">
        <v>0</v>
      </c>
      <c r="AI296" s="114">
        <v>0</v>
      </c>
      <c r="AJ296" s="115">
        <f t="shared" si="4"/>
        <v>0</v>
      </c>
      <c r="AM296" s="122"/>
    </row>
    <row r="297" spans="1:39" ht="33" customHeight="1">
      <c r="A297" s="111">
        <v>1219</v>
      </c>
      <c r="B297" s="112" t="s">
        <v>966</v>
      </c>
      <c r="C297" s="116" t="s">
        <v>14927</v>
      </c>
      <c r="D297" s="114">
        <v>0</v>
      </c>
      <c r="E297" s="114">
        <v>0</v>
      </c>
      <c r="F297" s="114">
        <v>0</v>
      </c>
      <c r="G297" s="114">
        <v>0</v>
      </c>
      <c r="H297" s="114">
        <v>0</v>
      </c>
      <c r="I297" s="114">
        <v>0</v>
      </c>
      <c r="J297" s="114">
        <v>0</v>
      </c>
      <c r="K297" s="114">
        <v>0</v>
      </c>
      <c r="L297" s="114">
        <v>0</v>
      </c>
      <c r="M297" s="114">
        <v>0</v>
      </c>
      <c r="N297" s="114">
        <v>0</v>
      </c>
      <c r="O297" s="114">
        <v>0</v>
      </c>
      <c r="P297" s="114">
        <v>0</v>
      </c>
      <c r="Q297" s="114">
        <v>0</v>
      </c>
      <c r="R297" s="114">
        <v>0</v>
      </c>
      <c r="S297" s="114">
        <v>0</v>
      </c>
      <c r="T297" s="114">
        <v>0</v>
      </c>
      <c r="U297" s="114">
        <v>0</v>
      </c>
      <c r="V297" s="114">
        <v>0</v>
      </c>
      <c r="W297" s="114">
        <v>0</v>
      </c>
      <c r="X297" s="114">
        <v>0</v>
      </c>
      <c r="Y297" s="114">
        <v>0</v>
      </c>
      <c r="Z297" s="114">
        <v>0</v>
      </c>
      <c r="AA297" s="114">
        <v>0</v>
      </c>
      <c r="AB297" s="114">
        <v>0</v>
      </c>
      <c r="AC297" s="114">
        <v>0</v>
      </c>
      <c r="AD297" s="114">
        <v>0</v>
      </c>
      <c r="AE297" s="114">
        <v>0</v>
      </c>
      <c r="AF297" s="114">
        <v>0</v>
      </c>
      <c r="AG297" s="114">
        <v>0</v>
      </c>
      <c r="AH297" s="114">
        <v>0</v>
      </c>
      <c r="AI297" s="114">
        <v>0</v>
      </c>
      <c r="AJ297" s="115">
        <f t="shared" si="4"/>
        <v>0</v>
      </c>
      <c r="AM297" s="122"/>
    </row>
    <row r="298" spans="1:39" ht="33" customHeight="1">
      <c r="A298" s="111">
        <v>1220</v>
      </c>
      <c r="B298" s="112" t="s">
        <v>967</v>
      </c>
      <c r="C298" s="116" t="s">
        <v>14927</v>
      </c>
      <c r="D298" s="114">
        <v>0</v>
      </c>
      <c r="E298" s="114">
        <v>0</v>
      </c>
      <c r="F298" s="114">
        <v>0</v>
      </c>
      <c r="G298" s="114">
        <v>0</v>
      </c>
      <c r="H298" s="114">
        <v>0</v>
      </c>
      <c r="I298" s="114">
        <v>0</v>
      </c>
      <c r="J298" s="114">
        <v>0</v>
      </c>
      <c r="K298" s="114">
        <v>0</v>
      </c>
      <c r="L298" s="114">
        <v>0</v>
      </c>
      <c r="M298" s="114">
        <v>0</v>
      </c>
      <c r="N298" s="114">
        <v>0</v>
      </c>
      <c r="O298" s="114">
        <v>0</v>
      </c>
      <c r="P298" s="114">
        <v>0</v>
      </c>
      <c r="Q298" s="114">
        <v>0</v>
      </c>
      <c r="R298" s="114">
        <v>0</v>
      </c>
      <c r="S298" s="114">
        <v>0</v>
      </c>
      <c r="T298" s="114">
        <v>0</v>
      </c>
      <c r="U298" s="114">
        <v>0</v>
      </c>
      <c r="V298" s="114">
        <v>0</v>
      </c>
      <c r="W298" s="114">
        <v>0</v>
      </c>
      <c r="X298" s="114">
        <v>0</v>
      </c>
      <c r="Y298" s="114">
        <v>0</v>
      </c>
      <c r="Z298" s="114">
        <v>0</v>
      </c>
      <c r="AA298" s="114">
        <v>0</v>
      </c>
      <c r="AB298" s="114">
        <v>0</v>
      </c>
      <c r="AC298" s="114">
        <v>0</v>
      </c>
      <c r="AD298" s="114">
        <v>0</v>
      </c>
      <c r="AE298" s="114">
        <v>0</v>
      </c>
      <c r="AF298" s="114">
        <v>0</v>
      </c>
      <c r="AG298" s="114">
        <v>0</v>
      </c>
      <c r="AH298" s="114">
        <v>0</v>
      </c>
      <c r="AI298" s="114">
        <v>0</v>
      </c>
      <c r="AJ298" s="115">
        <f t="shared" si="4"/>
        <v>0</v>
      </c>
      <c r="AM298" s="122"/>
    </row>
    <row r="299" spans="1:39" ht="33" customHeight="1">
      <c r="A299" s="111">
        <v>1221</v>
      </c>
      <c r="B299" s="112" t="s">
        <v>968</v>
      </c>
      <c r="C299" s="116" t="s">
        <v>14927</v>
      </c>
      <c r="D299" s="114">
        <v>0</v>
      </c>
      <c r="E299" s="114">
        <v>0</v>
      </c>
      <c r="F299" s="114">
        <v>0</v>
      </c>
      <c r="G299" s="114">
        <v>0</v>
      </c>
      <c r="H299" s="114">
        <v>0</v>
      </c>
      <c r="I299" s="114">
        <v>0</v>
      </c>
      <c r="J299" s="114">
        <v>0</v>
      </c>
      <c r="K299" s="114">
        <v>0</v>
      </c>
      <c r="L299" s="114">
        <v>0</v>
      </c>
      <c r="M299" s="114">
        <v>0</v>
      </c>
      <c r="N299" s="114">
        <v>0</v>
      </c>
      <c r="O299" s="114">
        <v>0</v>
      </c>
      <c r="P299" s="114">
        <v>0</v>
      </c>
      <c r="Q299" s="114">
        <v>0</v>
      </c>
      <c r="R299" s="114">
        <v>0</v>
      </c>
      <c r="S299" s="114">
        <v>0</v>
      </c>
      <c r="T299" s="114">
        <v>0</v>
      </c>
      <c r="U299" s="114">
        <v>0</v>
      </c>
      <c r="V299" s="114">
        <v>0</v>
      </c>
      <c r="W299" s="114">
        <v>0</v>
      </c>
      <c r="X299" s="114">
        <v>0</v>
      </c>
      <c r="Y299" s="114">
        <v>0</v>
      </c>
      <c r="Z299" s="114">
        <v>0</v>
      </c>
      <c r="AA299" s="114">
        <v>0</v>
      </c>
      <c r="AB299" s="114">
        <v>0</v>
      </c>
      <c r="AC299" s="114">
        <v>0</v>
      </c>
      <c r="AD299" s="114">
        <v>0</v>
      </c>
      <c r="AE299" s="114">
        <v>0</v>
      </c>
      <c r="AF299" s="114">
        <v>0</v>
      </c>
      <c r="AG299" s="114">
        <v>0</v>
      </c>
      <c r="AH299" s="114">
        <v>0</v>
      </c>
      <c r="AI299" s="114">
        <v>0</v>
      </c>
      <c r="AJ299" s="115">
        <f t="shared" si="4"/>
        <v>0</v>
      </c>
      <c r="AM299" s="122"/>
    </row>
    <row r="300" spans="1:39" ht="33" customHeight="1">
      <c r="A300" s="111">
        <v>1222</v>
      </c>
      <c r="B300" s="112" t="s">
        <v>969</v>
      </c>
      <c r="C300" s="116" t="s">
        <v>14927</v>
      </c>
      <c r="D300" s="114">
        <v>0</v>
      </c>
      <c r="E300" s="114">
        <v>0</v>
      </c>
      <c r="F300" s="114">
        <v>0</v>
      </c>
      <c r="G300" s="114">
        <v>0</v>
      </c>
      <c r="H300" s="114">
        <v>0</v>
      </c>
      <c r="I300" s="114">
        <v>0</v>
      </c>
      <c r="J300" s="114">
        <v>0</v>
      </c>
      <c r="K300" s="114">
        <v>0</v>
      </c>
      <c r="L300" s="114">
        <v>0</v>
      </c>
      <c r="M300" s="114">
        <v>0</v>
      </c>
      <c r="N300" s="114">
        <v>0</v>
      </c>
      <c r="O300" s="114">
        <v>0</v>
      </c>
      <c r="P300" s="114">
        <v>0</v>
      </c>
      <c r="Q300" s="114">
        <v>0</v>
      </c>
      <c r="R300" s="114">
        <v>0</v>
      </c>
      <c r="S300" s="114">
        <v>0</v>
      </c>
      <c r="T300" s="114">
        <v>0</v>
      </c>
      <c r="U300" s="114">
        <v>0</v>
      </c>
      <c r="V300" s="114">
        <v>0</v>
      </c>
      <c r="W300" s="114">
        <v>0</v>
      </c>
      <c r="X300" s="114">
        <v>0</v>
      </c>
      <c r="Y300" s="114">
        <v>0</v>
      </c>
      <c r="Z300" s="114">
        <v>0</v>
      </c>
      <c r="AA300" s="114">
        <v>0</v>
      </c>
      <c r="AB300" s="114">
        <v>0</v>
      </c>
      <c r="AC300" s="114">
        <v>0</v>
      </c>
      <c r="AD300" s="114">
        <v>0</v>
      </c>
      <c r="AE300" s="114">
        <v>0</v>
      </c>
      <c r="AF300" s="114">
        <v>0</v>
      </c>
      <c r="AG300" s="114">
        <v>0</v>
      </c>
      <c r="AH300" s="114">
        <v>0</v>
      </c>
      <c r="AI300" s="114">
        <v>0</v>
      </c>
      <c r="AJ300" s="115">
        <f t="shared" si="4"/>
        <v>0</v>
      </c>
      <c r="AM300" s="122"/>
    </row>
    <row r="301" spans="1:39" ht="33" customHeight="1">
      <c r="A301" s="111">
        <v>1223</v>
      </c>
      <c r="B301" s="112" t="s">
        <v>970</v>
      </c>
      <c r="C301" s="116" t="s">
        <v>14927</v>
      </c>
      <c r="D301" s="114">
        <v>0</v>
      </c>
      <c r="E301" s="114">
        <v>0</v>
      </c>
      <c r="F301" s="114">
        <v>0</v>
      </c>
      <c r="G301" s="114">
        <v>0</v>
      </c>
      <c r="H301" s="114">
        <v>0</v>
      </c>
      <c r="I301" s="114">
        <v>0</v>
      </c>
      <c r="J301" s="114">
        <v>0</v>
      </c>
      <c r="K301" s="114">
        <v>0</v>
      </c>
      <c r="L301" s="114">
        <v>0</v>
      </c>
      <c r="M301" s="114">
        <v>0</v>
      </c>
      <c r="N301" s="114">
        <v>0</v>
      </c>
      <c r="O301" s="114">
        <v>0</v>
      </c>
      <c r="P301" s="114">
        <v>0</v>
      </c>
      <c r="Q301" s="114">
        <v>0</v>
      </c>
      <c r="R301" s="114">
        <v>0</v>
      </c>
      <c r="S301" s="114">
        <v>0</v>
      </c>
      <c r="T301" s="114">
        <v>0</v>
      </c>
      <c r="U301" s="114">
        <v>0</v>
      </c>
      <c r="V301" s="114">
        <v>0</v>
      </c>
      <c r="W301" s="114">
        <v>0</v>
      </c>
      <c r="X301" s="114">
        <v>0</v>
      </c>
      <c r="Y301" s="114">
        <v>0</v>
      </c>
      <c r="Z301" s="114">
        <v>0</v>
      </c>
      <c r="AA301" s="114">
        <v>0</v>
      </c>
      <c r="AB301" s="114">
        <v>0</v>
      </c>
      <c r="AC301" s="114">
        <v>0</v>
      </c>
      <c r="AD301" s="114">
        <v>0</v>
      </c>
      <c r="AE301" s="114">
        <v>0</v>
      </c>
      <c r="AF301" s="114">
        <v>0</v>
      </c>
      <c r="AG301" s="114">
        <v>0</v>
      </c>
      <c r="AH301" s="114">
        <v>0</v>
      </c>
      <c r="AI301" s="114">
        <v>0</v>
      </c>
      <c r="AJ301" s="115">
        <f t="shared" si="4"/>
        <v>0</v>
      </c>
      <c r="AM301" s="122"/>
    </row>
    <row r="302" spans="1:39" ht="33" customHeight="1">
      <c r="A302" s="111">
        <v>1224</v>
      </c>
      <c r="B302" s="112" t="s">
        <v>971</v>
      </c>
      <c r="C302" s="116" t="s">
        <v>14927</v>
      </c>
      <c r="D302" s="114">
        <v>0</v>
      </c>
      <c r="E302" s="114">
        <v>0</v>
      </c>
      <c r="F302" s="114">
        <v>0</v>
      </c>
      <c r="G302" s="114">
        <v>0</v>
      </c>
      <c r="H302" s="114">
        <v>0</v>
      </c>
      <c r="I302" s="114">
        <v>0</v>
      </c>
      <c r="J302" s="114">
        <v>0</v>
      </c>
      <c r="K302" s="114">
        <v>0</v>
      </c>
      <c r="L302" s="114">
        <v>0</v>
      </c>
      <c r="M302" s="114">
        <v>0</v>
      </c>
      <c r="N302" s="114">
        <v>0</v>
      </c>
      <c r="O302" s="114">
        <v>0</v>
      </c>
      <c r="P302" s="114">
        <v>0</v>
      </c>
      <c r="Q302" s="114">
        <v>0</v>
      </c>
      <c r="R302" s="114">
        <v>0</v>
      </c>
      <c r="S302" s="114">
        <v>0</v>
      </c>
      <c r="T302" s="114">
        <v>0</v>
      </c>
      <c r="U302" s="114">
        <v>0</v>
      </c>
      <c r="V302" s="114">
        <v>0</v>
      </c>
      <c r="W302" s="114">
        <v>0</v>
      </c>
      <c r="X302" s="114">
        <v>0</v>
      </c>
      <c r="Y302" s="114">
        <v>0</v>
      </c>
      <c r="Z302" s="114">
        <v>0</v>
      </c>
      <c r="AA302" s="114">
        <v>0</v>
      </c>
      <c r="AB302" s="114">
        <v>0</v>
      </c>
      <c r="AC302" s="114">
        <v>0</v>
      </c>
      <c r="AD302" s="114">
        <v>0</v>
      </c>
      <c r="AE302" s="114">
        <v>0</v>
      </c>
      <c r="AF302" s="114">
        <v>0</v>
      </c>
      <c r="AG302" s="114">
        <v>0</v>
      </c>
      <c r="AH302" s="114">
        <v>0</v>
      </c>
      <c r="AI302" s="114">
        <v>0</v>
      </c>
      <c r="AJ302" s="115">
        <f t="shared" si="4"/>
        <v>0</v>
      </c>
      <c r="AM302" s="122"/>
    </row>
    <row r="303" spans="1:39" ht="33" customHeight="1">
      <c r="A303" s="111">
        <v>1225</v>
      </c>
      <c r="B303" s="112" t="s">
        <v>972</v>
      </c>
      <c r="C303" s="116" t="s">
        <v>14927</v>
      </c>
      <c r="D303" s="114">
        <v>0</v>
      </c>
      <c r="E303" s="114">
        <v>0</v>
      </c>
      <c r="F303" s="114">
        <v>0</v>
      </c>
      <c r="G303" s="114">
        <v>0</v>
      </c>
      <c r="H303" s="114">
        <v>0</v>
      </c>
      <c r="I303" s="114">
        <v>0</v>
      </c>
      <c r="J303" s="114">
        <v>0</v>
      </c>
      <c r="K303" s="114">
        <v>0</v>
      </c>
      <c r="L303" s="114">
        <v>0</v>
      </c>
      <c r="M303" s="114">
        <v>0</v>
      </c>
      <c r="N303" s="114">
        <v>0</v>
      </c>
      <c r="O303" s="114">
        <v>0</v>
      </c>
      <c r="P303" s="114">
        <v>0</v>
      </c>
      <c r="Q303" s="114">
        <v>0</v>
      </c>
      <c r="R303" s="114">
        <v>0</v>
      </c>
      <c r="S303" s="114">
        <v>0</v>
      </c>
      <c r="T303" s="114">
        <v>0</v>
      </c>
      <c r="U303" s="114">
        <v>0</v>
      </c>
      <c r="V303" s="114">
        <v>0</v>
      </c>
      <c r="W303" s="114">
        <v>0</v>
      </c>
      <c r="X303" s="114">
        <v>0</v>
      </c>
      <c r="Y303" s="114">
        <v>0</v>
      </c>
      <c r="Z303" s="114">
        <v>0</v>
      </c>
      <c r="AA303" s="114">
        <v>0</v>
      </c>
      <c r="AB303" s="114">
        <v>0</v>
      </c>
      <c r="AC303" s="114">
        <v>0</v>
      </c>
      <c r="AD303" s="114">
        <v>0</v>
      </c>
      <c r="AE303" s="114">
        <v>0</v>
      </c>
      <c r="AF303" s="114">
        <v>0</v>
      </c>
      <c r="AG303" s="114">
        <v>0</v>
      </c>
      <c r="AH303" s="114">
        <v>0</v>
      </c>
      <c r="AI303" s="114">
        <v>0</v>
      </c>
      <c r="AJ303" s="115">
        <f t="shared" si="4"/>
        <v>0</v>
      </c>
      <c r="AM303" s="122"/>
    </row>
    <row r="304" spans="1:39" ht="33" customHeight="1">
      <c r="A304" s="111">
        <v>1226</v>
      </c>
      <c r="B304" s="112" t="s">
        <v>973</v>
      </c>
      <c r="C304" s="116" t="s">
        <v>14927</v>
      </c>
      <c r="D304" s="114">
        <v>0</v>
      </c>
      <c r="E304" s="114">
        <v>0</v>
      </c>
      <c r="F304" s="114">
        <v>0</v>
      </c>
      <c r="G304" s="114">
        <v>0</v>
      </c>
      <c r="H304" s="114">
        <v>0</v>
      </c>
      <c r="I304" s="114">
        <v>0</v>
      </c>
      <c r="J304" s="114">
        <v>0</v>
      </c>
      <c r="K304" s="114">
        <v>0</v>
      </c>
      <c r="L304" s="114">
        <v>0</v>
      </c>
      <c r="M304" s="114">
        <v>0</v>
      </c>
      <c r="N304" s="114">
        <v>0</v>
      </c>
      <c r="O304" s="114">
        <v>0</v>
      </c>
      <c r="P304" s="114">
        <v>0</v>
      </c>
      <c r="Q304" s="114">
        <v>0</v>
      </c>
      <c r="R304" s="114">
        <v>0</v>
      </c>
      <c r="S304" s="114">
        <v>0</v>
      </c>
      <c r="T304" s="114">
        <v>0</v>
      </c>
      <c r="U304" s="114">
        <v>0</v>
      </c>
      <c r="V304" s="114">
        <v>0</v>
      </c>
      <c r="W304" s="114">
        <v>0</v>
      </c>
      <c r="X304" s="114">
        <v>0</v>
      </c>
      <c r="Y304" s="114">
        <v>0</v>
      </c>
      <c r="Z304" s="114">
        <v>0</v>
      </c>
      <c r="AA304" s="114">
        <v>0</v>
      </c>
      <c r="AB304" s="114">
        <v>0</v>
      </c>
      <c r="AC304" s="114">
        <v>0</v>
      </c>
      <c r="AD304" s="114">
        <v>0</v>
      </c>
      <c r="AE304" s="114">
        <v>0</v>
      </c>
      <c r="AF304" s="114">
        <v>0</v>
      </c>
      <c r="AG304" s="114">
        <v>0</v>
      </c>
      <c r="AH304" s="114">
        <v>0</v>
      </c>
      <c r="AI304" s="114">
        <v>0</v>
      </c>
      <c r="AJ304" s="115">
        <f t="shared" si="4"/>
        <v>0</v>
      </c>
      <c r="AM304" s="122"/>
    </row>
    <row r="305" spans="1:39" ht="33" customHeight="1">
      <c r="A305" s="111">
        <v>1227</v>
      </c>
      <c r="B305" s="112" t="s">
        <v>974</v>
      </c>
      <c r="C305" s="116" t="s">
        <v>14927</v>
      </c>
      <c r="D305" s="114">
        <v>0</v>
      </c>
      <c r="E305" s="114">
        <v>0</v>
      </c>
      <c r="F305" s="114">
        <v>0</v>
      </c>
      <c r="G305" s="114">
        <v>0</v>
      </c>
      <c r="H305" s="114">
        <v>0</v>
      </c>
      <c r="I305" s="114">
        <v>0</v>
      </c>
      <c r="J305" s="114">
        <v>0</v>
      </c>
      <c r="K305" s="114">
        <v>0</v>
      </c>
      <c r="L305" s="114">
        <v>0</v>
      </c>
      <c r="M305" s="114">
        <v>0</v>
      </c>
      <c r="N305" s="114">
        <v>0</v>
      </c>
      <c r="O305" s="114">
        <v>0</v>
      </c>
      <c r="P305" s="114">
        <v>0</v>
      </c>
      <c r="Q305" s="114">
        <v>0</v>
      </c>
      <c r="R305" s="114">
        <v>0</v>
      </c>
      <c r="S305" s="114">
        <v>0</v>
      </c>
      <c r="T305" s="114">
        <v>0</v>
      </c>
      <c r="U305" s="114">
        <v>0</v>
      </c>
      <c r="V305" s="114">
        <v>0</v>
      </c>
      <c r="W305" s="114">
        <v>0</v>
      </c>
      <c r="X305" s="114">
        <v>0</v>
      </c>
      <c r="Y305" s="114">
        <v>0</v>
      </c>
      <c r="Z305" s="114">
        <v>0</v>
      </c>
      <c r="AA305" s="114">
        <v>0</v>
      </c>
      <c r="AB305" s="114">
        <v>0</v>
      </c>
      <c r="AC305" s="114">
        <v>0</v>
      </c>
      <c r="AD305" s="114">
        <v>0</v>
      </c>
      <c r="AE305" s="114">
        <v>0</v>
      </c>
      <c r="AF305" s="114">
        <v>0</v>
      </c>
      <c r="AG305" s="114">
        <v>0</v>
      </c>
      <c r="AH305" s="114">
        <v>0</v>
      </c>
      <c r="AI305" s="114">
        <v>0</v>
      </c>
      <c r="AJ305" s="115">
        <f t="shared" si="4"/>
        <v>0</v>
      </c>
      <c r="AM305" s="122"/>
    </row>
    <row r="306" spans="1:39" ht="33" customHeight="1">
      <c r="A306" s="111">
        <v>1228</v>
      </c>
      <c r="B306" s="112" t="s">
        <v>975</v>
      </c>
      <c r="C306" s="116" t="s">
        <v>14927</v>
      </c>
      <c r="D306" s="114">
        <v>0</v>
      </c>
      <c r="E306" s="114">
        <v>0</v>
      </c>
      <c r="F306" s="114">
        <v>0</v>
      </c>
      <c r="G306" s="114">
        <v>0</v>
      </c>
      <c r="H306" s="114">
        <v>0</v>
      </c>
      <c r="I306" s="114">
        <v>0</v>
      </c>
      <c r="J306" s="114">
        <v>0</v>
      </c>
      <c r="K306" s="114">
        <v>0</v>
      </c>
      <c r="L306" s="114">
        <v>0</v>
      </c>
      <c r="M306" s="114">
        <v>0</v>
      </c>
      <c r="N306" s="114">
        <v>0</v>
      </c>
      <c r="O306" s="114">
        <v>0</v>
      </c>
      <c r="P306" s="114">
        <v>0</v>
      </c>
      <c r="Q306" s="114">
        <v>0</v>
      </c>
      <c r="R306" s="114">
        <v>0</v>
      </c>
      <c r="S306" s="114">
        <v>0</v>
      </c>
      <c r="T306" s="114">
        <v>0</v>
      </c>
      <c r="U306" s="114">
        <v>0</v>
      </c>
      <c r="V306" s="114">
        <v>0</v>
      </c>
      <c r="W306" s="114">
        <v>0</v>
      </c>
      <c r="X306" s="114">
        <v>0</v>
      </c>
      <c r="Y306" s="114">
        <v>0</v>
      </c>
      <c r="Z306" s="114">
        <v>0</v>
      </c>
      <c r="AA306" s="114">
        <v>0</v>
      </c>
      <c r="AB306" s="114">
        <v>0</v>
      </c>
      <c r="AC306" s="114">
        <v>0</v>
      </c>
      <c r="AD306" s="114">
        <v>0</v>
      </c>
      <c r="AE306" s="114">
        <v>0</v>
      </c>
      <c r="AF306" s="114">
        <v>0</v>
      </c>
      <c r="AG306" s="114">
        <v>0</v>
      </c>
      <c r="AH306" s="114">
        <v>0</v>
      </c>
      <c r="AI306" s="114">
        <v>0</v>
      </c>
      <c r="AJ306" s="115">
        <f t="shared" si="4"/>
        <v>0</v>
      </c>
      <c r="AM306" s="122"/>
    </row>
    <row r="307" spans="1:39" ht="33" customHeight="1">
      <c r="A307" s="111">
        <v>1229</v>
      </c>
      <c r="B307" s="112" t="s">
        <v>976</v>
      </c>
      <c r="C307" s="116" t="s">
        <v>14927</v>
      </c>
      <c r="D307" s="114">
        <v>0</v>
      </c>
      <c r="E307" s="114">
        <v>0</v>
      </c>
      <c r="F307" s="114">
        <v>0</v>
      </c>
      <c r="G307" s="114">
        <v>0</v>
      </c>
      <c r="H307" s="114">
        <v>0</v>
      </c>
      <c r="I307" s="114">
        <v>0</v>
      </c>
      <c r="J307" s="114">
        <v>0</v>
      </c>
      <c r="K307" s="114">
        <v>0</v>
      </c>
      <c r="L307" s="114">
        <v>0</v>
      </c>
      <c r="M307" s="114">
        <v>0</v>
      </c>
      <c r="N307" s="114">
        <v>0</v>
      </c>
      <c r="O307" s="114">
        <v>0</v>
      </c>
      <c r="P307" s="114">
        <v>0</v>
      </c>
      <c r="Q307" s="114">
        <v>0</v>
      </c>
      <c r="R307" s="114">
        <v>0</v>
      </c>
      <c r="S307" s="114">
        <v>0</v>
      </c>
      <c r="T307" s="114">
        <v>0</v>
      </c>
      <c r="U307" s="114">
        <v>0</v>
      </c>
      <c r="V307" s="114">
        <v>0</v>
      </c>
      <c r="W307" s="114">
        <v>0</v>
      </c>
      <c r="X307" s="114">
        <v>0</v>
      </c>
      <c r="Y307" s="114">
        <v>0</v>
      </c>
      <c r="Z307" s="114">
        <v>0</v>
      </c>
      <c r="AA307" s="114">
        <v>0</v>
      </c>
      <c r="AB307" s="114">
        <v>0</v>
      </c>
      <c r="AC307" s="114">
        <v>0</v>
      </c>
      <c r="AD307" s="114">
        <v>0</v>
      </c>
      <c r="AE307" s="114">
        <v>0</v>
      </c>
      <c r="AF307" s="114">
        <v>0</v>
      </c>
      <c r="AG307" s="114">
        <v>0</v>
      </c>
      <c r="AH307" s="114">
        <v>0</v>
      </c>
      <c r="AI307" s="114">
        <v>0</v>
      </c>
      <c r="AJ307" s="115">
        <f t="shared" si="4"/>
        <v>0</v>
      </c>
      <c r="AM307" s="122"/>
    </row>
    <row r="308" spans="1:39" ht="33" customHeight="1">
      <c r="A308" s="111">
        <v>1230</v>
      </c>
      <c r="B308" s="112" t="s">
        <v>977</v>
      </c>
      <c r="C308" s="116" t="s">
        <v>14927</v>
      </c>
      <c r="D308" s="114">
        <v>0</v>
      </c>
      <c r="E308" s="114">
        <v>0</v>
      </c>
      <c r="F308" s="114">
        <v>0</v>
      </c>
      <c r="G308" s="114">
        <v>0</v>
      </c>
      <c r="H308" s="114">
        <v>0</v>
      </c>
      <c r="I308" s="114">
        <v>0</v>
      </c>
      <c r="J308" s="114">
        <v>0</v>
      </c>
      <c r="K308" s="114">
        <v>0</v>
      </c>
      <c r="L308" s="114">
        <v>0</v>
      </c>
      <c r="M308" s="114">
        <v>0</v>
      </c>
      <c r="N308" s="114">
        <v>0</v>
      </c>
      <c r="O308" s="114">
        <v>0</v>
      </c>
      <c r="P308" s="114">
        <v>0</v>
      </c>
      <c r="Q308" s="114">
        <v>0</v>
      </c>
      <c r="R308" s="114">
        <v>0</v>
      </c>
      <c r="S308" s="114">
        <v>0</v>
      </c>
      <c r="T308" s="114">
        <v>0</v>
      </c>
      <c r="U308" s="114">
        <v>0</v>
      </c>
      <c r="V308" s="114">
        <v>0</v>
      </c>
      <c r="W308" s="114">
        <v>0</v>
      </c>
      <c r="X308" s="114">
        <v>0</v>
      </c>
      <c r="Y308" s="114">
        <v>0</v>
      </c>
      <c r="Z308" s="114">
        <v>0</v>
      </c>
      <c r="AA308" s="114">
        <v>0</v>
      </c>
      <c r="AB308" s="114">
        <v>0</v>
      </c>
      <c r="AC308" s="114">
        <v>0</v>
      </c>
      <c r="AD308" s="114">
        <v>0</v>
      </c>
      <c r="AE308" s="114">
        <v>0</v>
      </c>
      <c r="AF308" s="114">
        <v>0</v>
      </c>
      <c r="AG308" s="114">
        <v>0</v>
      </c>
      <c r="AH308" s="114">
        <v>0</v>
      </c>
      <c r="AI308" s="114">
        <v>0</v>
      </c>
      <c r="AJ308" s="115">
        <f t="shared" si="4"/>
        <v>0</v>
      </c>
      <c r="AM308" s="122"/>
    </row>
    <row r="309" spans="1:39" ht="33" customHeight="1">
      <c r="A309" s="111">
        <v>1231</v>
      </c>
      <c r="B309" s="112" t="s">
        <v>978</v>
      </c>
      <c r="C309" s="116" t="s">
        <v>14927</v>
      </c>
      <c r="D309" s="114">
        <v>0</v>
      </c>
      <c r="E309" s="114">
        <v>0</v>
      </c>
      <c r="F309" s="114">
        <v>0</v>
      </c>
      <c r="G309" s="114">
        <v>0</v>
      </c>
      <c r="H309" s="114">
        <v>0</v>
      </c>
      <c r="I309" s="114">
        <v>0</v>
      </c>
      <c r="J309" s="114">
        <v>0</v>
      </c>
      <c r="K309" s="114">
        <v>0</v>
      </c>
      <c r="L309" s="114">
        <v>0</v>
      </c>
      <c r="M309" s="114">
        <v>0</v>
      </c>
      <c r="N309" s="114">
        <v>0</v>
      </c>
      <c r="O309" s="114">
        <v>0</v>
      </c>
      <c r="P309" s="114">
        <v>0</v>
      </c>
      <c r="Q309" s="114">
        <v>0</v>
      </c>
      <c r="R309" s="114">
        <v>0</v>
      </c>
      <c r="S309" s="114">
        <v>0</v>
      </c>
      <c r="T309" s="114">
        <v>0</v>
      </c>
      <c r="U309" s="114">
        <v>0</v>
      </c>
      <c r="V309" s="114">
        <v>0</v>
      </c>
      <c r="W309" s="114">
        <v>0</v>
      </c>
      <c r="X309" s="114">
        <v>0</v>
      </c>
      <c r="Y309" s="114">
        <v>0</v>
      </c>
      <c r="Z309" s="114">
        <v>0</v>
      </c>
      <c r="AA309" s="114">
        <v>0</v>
      </c>
      <c r="AB309" s="114">
        <v>0</v>
      </c>
      <c r="AC309" s="114">
        <v>0</v>
      </c>
      <c r="AD309" s="114">
        <v>0</v>
      </c>
      <c r="AE309" s="114">
        <v>0</v>
      </c>
      <c r="AF309" s="114">
        <v>0</v>
      </c>
      <c r="AG309" s="114">
        <v>0</v>
      </c>
      <c r="AH309" s="114">
        <v>0</v>
      </c>
      <c r="AI309" s="114">
        <v>0</v>
      </c>
      <c r="AJ309" s="115">
        <f t="shared" si="4"/>
        <v>0</v>
      </c>
      <c r="AM309" s="122"/>
    </row>
    <row r="310" spans="1:39" ht="33" customHeight="1">
      <c r="A310" s="111">
        <v>1232</v>
      </c>
      <c r="B310" s="112" t="s">
        <v>979</v>
      </c>
      <c r="C310" s="116" t="s">
        <v>14927</v>
      </c>
      <c r="D310" s="114">
        <v>0</v>
      </c>
      <c r="E310" s="114">
        <v>0</v>
      </c>
      <c r="F310" s="114">
        <v>0</v>
      </c>
      <c r="G310" s="114">
        <v>0</v>
      </c>
      <c r="H310" s="114">
        <v>0</v>
      </c>
      <c r="I310" s="114">
        <v>0</v>
      </c>
      <c r="J310" s="114">
        <v>0</v>
      </c>
      <c r="K310" s="114">
        <v>0</v>
      </c>
      <c r="L310" s="114">
        <v>0</v>
      </c>
      <c r="M310" s="114">
        <v>0</v>
      </c>
      <c r="N310" s="114">
        <v>0</v>
      </c>
      <c r="O310" s="114">
        <v>0</v>
      </c>
      <c r="P310" s="114">
        <v>0</v>
      </c>
      <c r="Q310" s="114">
        <v>0</v>
      </c>
      <c r="R310" s="114">
        <v>0</v>
      </c>
      <c r="S310" s="114">
        <v>0</v>
      </c>
      <c r="T310" s="114">
        <v>0</v>
      </c>
      <c r="U310" s="114">
        <v>0</v>
      </c>
      <c r="V310" s="114">
        <v>0</v>
      </c>
      <c r="W310" s="114">
        <v>0</v>
      </c>
      <c r="X310" s="114">
        <v>0</v>
      </c>
      <c r="Y310" s="114">
        <v>0</v>
      </c>
      <c r="Z310" s="114">
        <v>0</v>
      </c>
      <c r="AA310" s="114">
        <v>0</v>
      </c>
      <c r="AB310" s="114">
        <v>0</v>
      </c>
      <c r="AC310" s="114">
        <v>0</v>
      </c>
      <c r="AD310" s="114">
        <v>0</v>
      </c>
      <c r="AE310" s="114">
        <v>0</v>
      </c>
      <c r="AF310" s="114">
        <v>0</v>
      </c>
      <c r="AG310" s="114">
        <v>0</v>
      </c>
      <c r="AH310" s="114">
        <v>0</v>
      </c>
      <c r="AI310" s="114">
        <v>0</v>
      </c>
      <c r="AJ310" s="115">
        <f t="shared" si="4"/>
        <v>0</v>
      </c>
      <c r="AM310" s="122"/>
    </row>
    <row r="311" spans="1:39" ht="33" customHeight="1">
      <c r="A311" s="111">
        <v>1233</v>
      </c>
      <c r="B311" s="112" t="s">
        <v>980</v>
      </c>
      <c r="C311" s="116" t="s">
        <v>14927</v>
      </c>
      <c r="D311" s="114">
        <v>0</v>
      </c>
      <c r="E311" s="114">
        <v>0</v>
      </c>
      <c r="F311" s="114">
        <v>0</v>
      </c>
      <c r="G311" s="114">
        <v>0</v>
      </c>
      <c r="H311" s="114">
        <v>0</v>
      </c>
      <c r="I311" s="114">
        <v>0</v>
      </c>
      <c r="J311" s="114">
        <v>0</v>
      </c>
      <c r="K311" s="114">
        <v>0</v>
      </c>
      <c r="L311" s="114">
        <v>0</v>
      </c>
      <c r="M311" s="114">
        <v>0</v>
      </c>
      <c r="N311" s="114">
        <v>0</v>
      </c>
      <c r="O311" s="114">
        <v>0</v>
      </c>
      <c r="P311" s="114">
        <v>0</v>
      </c>
      <c r="Q311" s="114">
        <v>0</v>
      </c>
      <c r="R311" s="114">
        <v>0</v>
      </c>
      <c r="S311" s="114">
        <v>0</v>
      </c>
      <c r="T311" s="114">
        <v>0</v>
      </c>
      <c r="U311" s="114">
        <v>0</v>
      </c>
      <c r="V311" s="114">
        <v>0</v>
      </c>
      <c r="W311" s="114">
        <v>0</v>
      </c>
      <c r="X311" s="114">
        <v>0</v>
      </c>
      <c r="Y311" s="114">
        <v>0</v>
      </c>
      <c r="Z311" s="114">
        <v>0</v>
      </c>
      <c r="AA311" s="114">
        <v>0</v>
      </c>
      <c r="AB311" s="114">
        <v>0</v>
      </c>
      <c r="AC311" s="114">
        <v>0</v>
      </c>
      <c r="AD311" s="114">
        <v>0</v>
      </c>
      <c r="AE311" s="114">
        <v>0</v>
      </c>
      <c r="AF311" s="114">
        <v>0</v>
      </c>
      <c r="AG311" s="114">
        <v>0</v>
      </c>
      <c r="AH311" s="114">
        <v>0</v>
      </c>
      <c r="AI311" s="114">
        <v>0</v>
      </c>
      <c r="AJ311" s="115">
        <f t="shared" si="4"/>
        <v>0</v>
      </c>
      <c r="AM311" s="122"/>
    </row>
    <row r="312" spans="1:39" ht="33" customHeight="1">
      <c r="A312" s="111">
        <v>1234</v>
      </c>
      <c r="B312" s="112" t="s">
        <v>981</v>
      </c>
      <c r="C312" s="116" t="s">
        <v>14927</v>
      </c>
      <c r="D312" s="114">
        <v>0</v>
      </c>
      <c r="E312" s="114">
        <v>0</v>
      </c>
      <c r="F312" s="114">
        <v>0</v>
      </c>
      <c r="G312" s="114">
        <v>0</v>
      </c>
      <c r="H312" s="114">
        <v>0</v>
      </c>
      <c r="I312" s="114">
        <v>0</v>
      </c>
      <c r="J312" s="114">
        <v>0</v>
      </c>
      <c r="K312" s="114">
        <v>0</v>
      </c>
      <c r="L312" s="114">
        <v>0</v>
      </c>
      <c r="M312" s="114">
        <v>0</v>
      </c>
      <c r="N312" s="114">
        <v>0</v>
      </c>
      <c r="O312" s="114">
        <v>0</v>
      </c>
      <c r="P312" s="114">
        <v>0</v>
      </c>
      <c r="Q312" s="114">
        <v>0</v>
      </c>
      <c r="R312" s="114">
        <v>0</v>
      </c>
      <c r="S312" s="114">
        <v>0</v>
      </c>
      <c r="T312" s="114">
        <v>0</v>
      </c>
      <c r="U312" s="114">
        <v>0</v>
      </c>
      <c r="V312" s="114">
        <v>0</v>
      </c>
      <c r="W312" s="114">
        <v>0</v>
      </c>
      <c r="X312" s="114">
        <v>0</v>
      </c>
      <c r="Y312" s="114">
        <v>0</v>
      </c>
      <c r="Z312" s="114">
        <v>0</v>
      </c>
      <c r="AA312" s="114">
        <v>0</v>
      </c>
      <c r="AB312" s="114">
        <v>0</v>
      </c>
      <c r="AC312" s="114">
        <v>0</v>
      </c>
      <c r="AD312" s="114">
        <v>0</v>
      </c>
      <c r="AE312" s="114">
        <v>0</v>
      </c>
      <c r="AF312" s="114">
        <v>0</v>
      </c>
      <c r="AG312" s="114">
        <v>0</v>
      </c>
      <c r="AH312" s="114">
        <v>0</v>
      </c>
      <c r="AI312" s="114">
        <v>0</v>
      </c>
      <c r="AJ312" s="115">
        <f t="shared" si="4"/>
        <v>0</v>
      </c>
      <c r="AM312" s="122"/>
    </row>
    <row r="313" spans="1:39" ht="33" customHeight="1">
      <c r="A313" s="111">
        <v>1235</v>
      </c>
      <c r="B313" s="112" t="s">
        <v>982</v>
      </c>
      <c r="C313" s="116" t="s">
        <v>14927</v>
      </c>
      <c r="D313" s="114">
        <v>0</v>
      </c>
      <c r="E313" s="114">
        <v>0</v>
      </c>
      <c r="F313" s="114">
        <v>0</v>
      </c>
      <c r="G313" s="114">
        <v>0</v>
      </c>
      <c r="H313" s="114">
        <v>0</v>
      </c>
      <c r="I313" s="114">
        <v>0</v>
      </c>
      <c r="J313" s="114">
        <v>0</v>
      </c>
      <c r="K313" s="114">
        <v>0</v>
      </c>
      <c r="L313" s="114">
        <v>0</v>
      </c>
      <c r="M313" s="114">
        <v>0</v>
      </c>
      <c r="N313" s="114">
        <v>0</v>
      </c>
      <c r="O313" s="114">
        <v>0</v>
      </c>
      <c r="P313" s="114">
        <v>0</v>
      </c>
      <c r="Q313" s="114">
        <v>0</v>
      </c>
      <c r="R313" s="114">
        <v>0</v>
      </c>
      <c r="S313" s="114">
        <v>0</v>
      </c>
      <c r="T313" s="114">
        <v>0</v>
      </c>
      <c r="U313" s="114">
        <v>0</v>
      </c>
      <c r="V313" s="114">
        <v>0</v>
      </c>
      <c r="W313" s="114">
        <v>0</v>
      </c>
      <c r="X313" s="114">
        <v>0</v>
      </c>
      <c r="Y313" s="114">
        <v>0</v>
      </c>
      <c r="Z313" s="114">
        <v>0</v>
      </c>
      <c r="AA313" s="114">
        <v>0</v>
      </c>
      <c r="AB313" s="114">
        <v>0</v>
      </c>
      <c r="AC313" s="114">
        <v>0</v>
      </c>
      <c r="AD313" s="114">
        <v>0</v>
      </c>
      <c r="AE313" s="114">
        <v>0</v>
      </c>
      <c r="AF313" s="114">
        <v>0</v>
      </c>
      <c r="AG313" s="114">
        <v>0</v>
      </c>
      <c r="AH313" s="114">
        <v>0</v>
      </c>
      <c r="AI313" s="114">
        <v>0</v>
      </c>
      <c r="AJ313" s="115">
        <f t="shared" si="4"/>
        <v>0</v>
      </c>
      <c r="AM313" s="122"/>
    </row>
    <row r="314" spans="1:39" ht="33" customHeight="1">
      <c r="A314" s="111">
        <v>1236</v>
      </c>
      <c r="B314" s="112" t="s">
        <v>983</v>
      </c>
      <c r="C314" s="116" t="s">
        <v>14927</v>
      </c>
      <c r="D314" s="114">
        <v>0</v>
      </c>
      <c r="E314" s="114">
        <v>0</v>
      </c>
      <c r="F314" s="114">
        <v>0</v>
      </c>
      <c r="G314" s="114">
        <v>0</v>
      </c>
      <c r="H314" s="114">
        <v>0</v>
      </c>
      <c r="I314" s="114">
        <v>0</v>
      </c>
      <c r="J314" s="114">
        <v>0</v>
      </c>
      <c r="K314" s="114">
        <v>0</v>
      </c>
      <c r="L314" s="114">
        <v>0</v>
      </c>
      <c r="M314" s="114">
        <v>0</v>
      </c>
      <c r="N314" s="114">
        <v>0</v>
      </c>
      <c r="O314" s="114">
        <v>0</v>
      </c>
      <c r="P314" s="114">
        <v>0</v>
      </c>
      <c r="Q314" s="114">
        <v>0</v>
      </c>
      <c r="R314" s="114">
        <v>0</v>
      </c>
      <c r="S314" s="114">
        <v>0</v>
      </c>
      <c r="T314" s="114">
        <v>0</v>
      </c>
      <c r="U314" s="114">
        <v>0</v>
      </c>
      <c r="V314" s="114">
        <v>0</v>
      </c>
      <c r="W314" s="114">
        <v>0</v>
      </c>
      <c r="X314" s="114">
        <v>0</v>
      </c>
      <c r="Y314" s="114">
        <v>0</v>
      </c>
      <c r="Z314" s="114">
        <v>0</v>
      </c>
      <c r="AA314" s="114">
        <v>0</v>
      </c>
      <c r="AB314" s="114">
        <v>0</v>
      </c>
      <c r="AC314" s="114">
        <v>0</v>
      </c>
      <c r="AD314" s="114">
        <v>0</v>
      </c>
      <c r="AE314" s="114">
        <v>0</v>
      </c>
      <c r="AF314" s="114">
        <v>0</v>
      </c>
      <c r="AG314" s="114">
        <v>0</v>
      </c>
      <c r="AH314" s="114">
        <v>0</v>
      </c>
      <c r="AI314" s="114">
        <v>0</v>
      </c>
      <c r="AJ314" s="115">
        <f t="shared" si="4"/>
        <v>0</v>
      </c>
      <c r="AM314" s="122"/>
    </row>
    <row r="315" spans="1:39" ht="33" customHeight="1">
      <c r="A315" s="111">
        <v>1237</v>
      </c>
      <c r="B315" s="112" t="s">
        <v>984</v>
      </c>
      <c r="C315" s="116" t="s">
        <v>14927</v>
      </c>
      <c r="D315" s="114">
        <v>0</v>
      </c>
      <c r="E315" s="114">
        <v>0</v>
      </c>
      <c r="F315" s="114">
        <v>0</v>
      </c>
      <c r="G315" s="114">
        <v>0</v>
      </c>
      <c r="H315" s="114">
        <v>0</v>
      </c>
      <c r="I315" s="114">
        <v>0</v>
      </c>
      <c r="J315" s="114">
        <v>0</v>
      </c>
      <c r="K315" s="114">
        <v>0</v>
      </c>
      <c r="L315" s="114">
        <v>0</v>
      </c>
      <c r="M315" s="114">
        <v>0</v>
      </c>
      <c r="N315" s="114">
        <v>0</v>
      </c>
      <c r="O315" s="114">
        <v>0</v>
      </c>
      <c r="P315" s="114">
        <v>0</v>
      </c>
      <c r="Q315" s="114">
        <v>0</v>
      </c>
      <c r="R315" s="114">
        <v>0</v>
      </c>
      <c r="S315" s="114">
        <v>0</v>
      </c>
      <c r="T315" s="114">
        <v>0</v>
      </c>
      <c r="U315" s="114">
        <v>0</v>
      </c>
      <c r="V315" s="114">
        <v>0</v>
      </c>
      <c r="W315" s="114">
        <v>0</v>
      </c>
      <c r="X315" s="114">
        <v>0</v>
      </c>
      <c r="Y315" s="114">
        <v>0</v>
      </c>
      <c r="Z315" s="114">
        <v>0</v>
      </c>
      <c r="AA315" s="114">
        <v>0</v>
      </c>
      <c r="AB315" s="114">
        <v>0</v>
      </c>
      <c r="AC315" s="114">
        <v>0</v>
      </c>
      <c r="AD315" s="114">
        <v>0</v>
      </c>
      <c r="AE315" s="114">
        <v>0</v>
      </c>
      <c r="AF315" s="114">
        <v>0</v>
      </c>
      <c r="AG315" s="114">
        <v>0</v>
      </c>
      <c r="AH315" s="114">
        <v>0</v>
      </c>
      <c r="AI315" s="114">
        <v>0</v>
      </c>
      <c r="AJ315" s="115">
        <f t="shared" si="4"/>
        <v>0</v>
      </c>
      <c r="AM315" s="122"/>
    </row>
    <row r="316" spans="1:39" ht="33" customHeight="1">
      <c r="A316" s="111">
        <v>1238</v>
      </c>
      <c r="B316" s="112" t="s">
        <v>985</v>
      </c>
      <c r="C316" s="116" t="s">
        <v>14927</v>
      </c>
      <c r="D316" s="114">
        <v>0</v>
      </c>
      <c r="E316" s="114">
        <v>0</v>
      </c>
      <c r="F316" s="114">
        <v>0</v>
      </c>
      <c r="G316" s="114">
        <v>0</v>
      </c>
      <c r="H316" s="114">
        <v>0</v>
      </c>
      <c r="I316" s="114">
        <v>0</v>
      </c>
      <c r="J316" s="114">
        <v>0</v>
      </c>
      <c r="K316" s="114">
        <v>0</v>
      </c>
      <c r="L316" s="114">
        <v>0</v>
      </c>
      <c r="M316" s="114">
        <v>0</v>
      </c>
      <c r="N316" s="114">
        <v>0</v>
      </c>
      <c r="O316" s="114">
        <v>0</v>
      </c>
      <c r="P316" s="114">
        <v>0</v>
      </c>
      <c r="Q316" s="114">
        <v>0</v>
      </c>
      <c r="R316" s="114">
        <v>0</v>
      </c>
      <c r="S316" s="114">
        <v>0</v>
      </c>
      <c r="T316" s="114">
        <v>0</v>
      </c>
      <c r="U316" s="114">
        <v>0</v>
      </c>
      <c r="V316" s="114">
        <v>0</v>
      </c>
      <c r="W316" s="114">
        <v>0</v>
      </c>
      <c r="X316" s="114">
        <v>0</v>
      </c>
      <c r="Y316" s="114">
        <v>0</v>
      </c>
      <c r="Z316" s="114">
        <v>0</v>
      </c>
      <c r="AA316" s="114">
        <v>0</v>
      </c>
      <c r="AB316" s="114">
        <v>0</v>
      </c>
      <c r="AC316" s="114">
        <v>0</v>
      </c>
      <c r="AD316" s="114">
        <v>0</v>
      </c>
      <c r="AE316" s="114">
        <v>0</v>
      </c>
      <c r="AF316" s="114">
        <v>0</v>
      </c>
      <c r="AG316" s="114">
        <v>0</v>
      </c>
      <c r="AH316" s="114">
        <v>0</v>
      </c>
      <c r="AI316" s="114">
        <v>0</v>
      </c>
      <c r="AJ316" s="115">
        <f t="shared" si="4"/>
        <v>0</v>
      </c>
      <c r="AM316" s="122"/>
    </row>
    <row r="317" spans="1:39" ht="33" customHeight="1">
      <c r="A317" s="111">
        <v>1239</v>
      </c>
      <c r="B317" s="112" t="s">
        <v>986</v>
      </c>
      <c r="C317" s="116" t="s">
        <v>14927</v>
      </c>
      <c r="D317" s="114">
        <v>0</v>
      </c>
      <c r="E317" s="114">
        <v>0</v>
      </c>
      <c r="F317" s="114">
        <v>0</v>
      </c>
      <c r="G317" s="114">
        <v>0</v>
      </c>
      <c r="H317" s="114">
        <v>0</v>
      </c>
      <c r="I317" s="114">
        <v>0</v>
      </c>
      <c r="J317" s="114">
        <v>0</v>
      </c>
      <c r="K317" s="114">
        <v>0</v>
      </c>
      <c r="L317" s="114">
        <v>0</v>
      </c>
      <c r="M317" s="114">
        <v>0</v>
      </c>
      <c r="N317" s="114">
        <v>0</v>
      </c>
      <c r="O317" s="114">
        <v>0</v>
      </c>
      <c r="P317" s="114">
        <v>0</v>
      </c>
      <c r="Q317" s="114">
        <v>0</v>
      </c>
      <c r="R317" s="114">
        <v>0</v>
      </c>
      <c r="S317" s="114">
        <v>0</v>
      </c>
      <c r="T317" s="114">
        <v>0</v>
      </c>
      <c r="U317" s="114">
        <v>0</v>
      </c>
      <c r="V317" s="114">
        <v>0</v>
      </c>
      <c r="W317" s="114">
        <v>0</v>
      </c>
      <c r="X317" s="114">
        <v>0</v>
      </c>
      <c r="Y317" s="114">
        <v>0</v>
      </c>
      <c r="Z317" s="114">
        <v>0</v>
      </c>
      <c r="AA317" s="114">
        <v>0</v>
      </c>
      <c r="AB317" s="114">
        <v>0</v>
      </c>
      <c r="AC317" s="114">
        <v>0</v>
      </c>
      <c r="AD317" s="114">
        <v>0</v>
      </c>
      <c r="AE317" s="114">
        <v>0</v>
      </c>
      <c r="AF317" s="114">
        <v>0</v>
      </c>
      <c r="AG317" s="114">
        <v>0</v>
      </c>
      <c r="AH317" s="114">
        <v>0</v>
      </c>
      <c r="AI317" s="114">
        <v>0</v>
      </c>
      <c r="AJ317" s="115">
        <f t="shared" si="4"/>
        <v>0</v>
      </c>
      <c r="AM317" s="122"/>
    </row>
    <row r="318" spans="1:39" ht="33" customHeight="1">
      <c r="A318" s="111">
        <v>1240</v>
      </c>
      <c r="B318" s="112" t="s">
        <v>987</v>
      </c>
      <c r="C318" s="116" t="s">
        <v>14927</v>
      </c>
      <c r="D318" s="114">
        <v>0</v>
      </c>
      <c r="E318" s="114">
        <v>0</v>
      </c>
      <c r="F318" s="114">
        <v>0</v>
      </c>
      <c r="G318" s="114">
        <v>0</v>
      </c>
      <c r="H318" s="114">
        <v>0</v>
      </c>
      <c r="I318" s="114">
        <v>0</v>
      </c>
      <c r="J318" s="114">
        <v>0</v>
      </c>
      <c r="K318" s="114">
        <v>0</v>
      </c>
      <c r="L318" s="114">
        <v>0</v>
      </c>
      <c r="M318" s="114">
        <v>0</v>
      </c>
      <c r="N318" s="114">
        <v>0</v>
      </c>
      <c r="O318" s="114">
        <v>0</v>
      </c>
      <c r="P318" s="114">
        <v>0</v>
      </c>
      <c r="Q318" s="114">
        <v>0</v>
      </c>
      <c r="R318" s="114">
        <v>0</v>
      </c>
      <c r="S318" s="114">
        <v>0</v>
      </c>
      <c r="T318" s="114">
        <v>0</v>
      </c>
      <c r="U318" s="114">
        <v>0</v>
      </c>
      <c r="V318" s="114">
        <v>0</v>
      </c>
      <c r="W318" s="114">
        <v>0</v>
      </c>
      <c r="X318" s="114">
        <v>0</v>
      </c>
      <c r="Y318" s="114">
        <v>0</v>
      </c>
      <c r="Z318" s="114">
        <v>0</v>
      </c>
      <c r="AA318" s="114">
        <v>0</v>
      </c>
      <c r="AB318" s="114">
        <v>0</v>
      </c>
      <c r="AC318" s="114">
        <v>0</v>
      </c>
      <c r="AD318" s="114">
        <v>0</v>
      </c>
      <c r="AE318" s="114">
        <v>0</v>
      </c>
      <c r="AF318" s="114">
        <v>0</v>
      </c>
      <c r="AG318" s="114">
        <v>0</v>
      </c>
      <c r="AH318" s="114">
        <v>0</v>
      </c>
      <c r="AI318" s="114">
        <v>0</v>
      </c>
      <c r="AJ318" s="115">
        <f t="shared" si="4"/>
        <v>0</v>
      </c>
      <c r="AM318" s="122"/>
    </row>
    <row r="319" spans="1:39" ht="33" customHeight="1">
      <c r="A319" s="111">
        <v>1241</v>
      </c>
      <c r="B319" s="112" t="s">
        <v>988</v>
      </c>
      <c r="C319" s="116" t="s">
        <v>14927</v>
      </c>
      <c r="D319" s="114">
        <v>0</v>
      </c>
      <c r="E319" s="114">
        <v>0</v>
      </c>
      <c r="F319" s="114">
        <v>0</v>
      </c>
      <c r="G319" s="114">
        <v>0</v>
      </c>
      <c r="H319" s="114">
        <v>0</v>
      </c>
      <c r="I319" s="114">
        <v>0</v>
      </c>
      <c r="J319" s="114">
        <v>0</v>
      </c>
      <c r="K319" s="114">
        <v>0</v>
      </c>
      <c r="L319" s="114">
        <v>0</v>
      </c>
      <c r="M319" s="114">
        <v>0</v>
      </c>
      <c r="N319" s="114">
        <v>0</v>
      </c>
      <c r="O319" s="114">
        <v>0</v>
      </c>
      <c r="P319" s="114">
        <v>0</v>
      </c>
      <c r="Q319" s="114">
        <v>0</v>
      </c>
      <c r="R319" s="114">
        <v>0</v>
      </c>
      <c r="S319" s="114">
        <v>0</v>
      </c>
      <c r="T319" s="114">
        <v>0</v>
      </c>
      <c r="U319" s="114">
        <v>0</v>
      </c>
      <c r="V319" s="114">
        <v>0</v>
      </c>
      <c r="W319" s="114">
        <v>0</v>
      </c>
      <c r="X319" s="114">
        <v>0</v>
      </c>
      <c r="Y319" s="114">
        <v>0</v>
      </c>
      <c r="Z319" s="114">
        <v>0</v>
      </c>
      <c r="AA319" s="114">
        <v>0</v>
      </c>
      <c r="AB319" s="114">
        <v>0</v>
      </c>
      <c r="AC319" s="114">
        <v>0</v>
      </c>
      <c r="AD319" s="114">
        <v>0</v>
      </c>
      <c r="AE319" s="114">
        <v>0</v>
      </c>
      <c r="AF319" s="114">
        <v>0</v>
      </c>
      <c r="AG319" s="114">
        <v>0</v>
      </c>
      <c r="AH319" s="114">
        <v>0</v>
      </c>
      <c r="AI319" s="114">
        <v>0</v>
      </c>
      <c r="AJ319" s="115">
        <f t="shared" si="4"/>
        <v>0</v>
      </c>
      <c r="AM319" s="122"/>
    </row>
    <row r="320" spans="1:39" ht="33" customHeight="1">
      <c r="A320" s="111">
        <v>1242</v>
      </c>
      <c r="B320" s="112" t="s">
        <v>989</v>
      </c>
      <c r="C320" s="116" t="s">
        <v>14927</v>
      </c>
      <c r="D320" s="114">
        <v>0</v>
      </c>
      <c r="E320" s="114">
        <v>0</v>
      </c>
      <c r="F320" s="114">
        <v>0</v>
      </c>
      <c r="G320" s="114">
        <v>0</v>
      </c>
      <c r="H320" s="114">
        <v>0</v>
      </c>
      <c r="I320" s="114">
        <v>0</v>
      </c>
      <c r="J320" s="114">
        <v>0</v>
      </c>
      <c r="K320" s="114">
        <v>0</v>
      </c>
      <c r="L320" s="114">
        <v>0</v>
      </c>
      <c r="M320" s="114">
        <v>0</v>
      </c>
      <c r="N320" s="114">
        <v>0</v>
      </c>
      <c r="O320" s="114">
        <v>0</v>
      </c>
      <c r="P320" s="114">
        <v>0</v>
      </c>
      <c r="Q320" s="114">
        <v>0</v>
      </c>
      <c r="R320" s="114">
        <v>0</v>
      </c>
      <c r="S320" s="114">
        <v>0</v>
      </c>
      <c r="T320" s="114">
        <v>0</v>
      </c>
      <c r="U320" s="114">
        <v>0</v>
      </c>
      <c r="V320" s="114">
        <v>0</v>
      </c>
      <c r="W320" s="114">
        <v>0</v>
      </c>
      <c r="X320" s="114">
        <v>0</v>
      </c>
      <c r="Y320" s="114">
        <v>0</v>
      </c>
      <c r="Z320" s="114">
        <v>0</v>
      </c>
      <c r="AA320" s="114">
        <v>0</v>
      </c>
      <c r="AB320" s="114">
        <v>0</v>
      </c>
      <c r="AC320" s="114">
        <v>0</v>
      </c>
      <c r="AD320" s="114">
        <v>0</v>
      </c>
      <c r="AE320" s="114">
        <v>0</v>
      </c>
      <c r="AF320" s="114">
        <v>0</v>
      </c>
      <c r="AG320" s="114">
        <v>0</v>
      </c>
      <c r="AH320" s="114">
        <v>0</v>
      </c>
      <c r="AI320" s="114">
        <v>0</v>
      </c>
      <c r="AJ320" s="115">
        <f t="shared" si="4"/>
        <v>0</v>
      </c>
      <c r="AM320" s="122"/>
    </row>
    <row r="321" spans="1:39" ht="33" customHeight="1">
      <c r="A321" s="111">
        <v>1243</v>
      </c>
      <c r="B321" s="112" t="s">
        <v>990</v>
      </c>
      <c r="C321" s="116" t="s">
        <v>14927</v>
      </c>
      <c r="D321" s="114">
        <v>0</v>
      </c>
      <c r="E321" s="114">
        <v>0</v>
      </c>
      <c r="F321" s="114">
        <v>0</v>
      </c>
      <c r="G321" s="114">
        <v>0</v>
      </c>
      <c r="H321" s="114">
        <v>0</v>
      </c>
      <c r="I321" s="114">
        <v>0</v>
      </c>
      <c r="J321" s="114">
        <v>0</v>
      </c>
      <c r="K321" s="114">
        <v>0</v>
      </c>
      <c r="L321" s="114">
        <v>0</v>
      </c>
      <c r="M321" s="114">
        <v>0</v>
      </c>
      <c r="N321" s="114">
        <v>0</v>
      </c>
      <c r="O321" s="114">
        <v>0</v>
      </c>
      <c r="P321" s="114">
        <v>0</v>
      </c>
      <c r="Q321" s="114">
        <v>0</v>
      </c>
      <c r="R321" s="114">
        <v>0</v>
      </c>
      <c r="S321" s="114">
        <v>0</v>
      </c>
      <c r="T321" s="114">
        <v>0</v>
      </c>
      <c r="U321" s="114">
        <v>0</v>
      </c>
      <c r="V321" s="114">
        <v>0</v>
      </c>
      <c r="W321" s="114">
        <v>0</v>
      </c>
      <c r="X321" s="114">
        <v>0</v>
      </c>
      <c r="Y321" s="114">
        <v>0</v>
      </c>
      <c r="Z321" s="114">
        <v>0</v>
      </c>
      <c r="AA321" s="114">
        <v>0</v>
      </c>
      <c r="AB321" s="114">
        <v>0</v>
      </c>
      <c r="AC321" s="114">
        <v>0</v>
      </c>
      <c r="AD321" s="114">
        <v>0</v>
      </c>
      <c r="AE321" s="114">
        <v>0</v>
      </c>
      <c r="AF321" s="114">
        <v>0</v>
      </c>
      <c r="AG321" s="114">
        <v>0</v>
      </c>
      <c r="AH321" s="114">
        <v>0</v>
      </c>
      <c r="AI321" s="114">
        <v>0</v>
      </c>
      <c r="AJ321" s="115">
        <f t="shared" si="4"/>
        <v>0</v>
      </c>
      <c r="AM321" s="122"/>
    </row>
    <row r="322" spans="1:39" ht="33" customHeight="1">
      <c r="A322" s="111">
        <v>1244</v>
      </c>
      <c r="B322" s="112" t="s">
        <v>991</v>
      </c>
      <c r="C322" s="116" t="s">
        <v>14927</v>
      </c>
      <c r="D322" s="114">
        <v>0</v>
      </c>
      <c r="E322" s="114">
        <v>0</v>
      </c>
      <c r="F322" s="114">
        <v>0</v>
      </c>
      <c r="G322" s="114">
        <v>0</v>
      </c>
      <c r="H322" s="114">
        <v>0</v>
      </c>
      <c r="I322" s="114">
        <v>0</v>
      </c>
      <c r="J322" s="114">
        <v>0</v>
      </c>
      <c r="K322" s="114">
        <v>0</v>
      </c>
      <c r="L322" s="114">
        <v>0</v>
      </c>
      <c r="M322" s="114">
        <v>0</v>
      </c>
      <c r="N322" s="114">
        <v>0</v>
      </c>
      <c r="O322" s="114">
        <v>0</v>
      </c>
      <c r="P322" s="114">
        <v>0</v>
      </c>
      <c r="Q322" s="114">
        <v>0</v>
      </c>
      <c r="R322" s="114">
        <v>0</v>
      </c>
      <c r="S322" s="114">
        <v>0</v>
      </c>
      <c r="T322" s="114">
        <v>0</v>
      </c>
      <c r="U322" s="114">
        <v>0</v>
      </c>
      <c r="V322" s="114">
        <v>0</v>
      </c>
      <c r="W322" s="114">
        <v>0</v>
      </c>
      <c r="X322" s="114">
        <v>0</v>
      </c>
      <c r="Y322" s="114">
        <v>0</v>
      </c>
      <c r="Z322" s="114">
        <v>0</v>
      </c>
      <c r="AA322" s="114">
        <v>0</v>
      </c>
      <c r="AB322" s="114">
        <v>0</v>
      </c>
      <c r="AC322" s="114">
        <v>0</v>
      </c>
      <c r="AD322" s="114">
        <v>0</v>
      </c>
      <c r="AE322" s="114">
        <v>0</v>
      </c>
      <c r="AF322" s="114">
        <v>0</v>
      </c>
      <c r="AG322" s="114">
        <v>0</v>
      </c>
      <c r="AH322" s="114">
        <v>0</v>
      </c>
      <c r="AI322" s="114">
        <v>0</v>
      </c>
      <c r="AJ322" s="115">
        <f t="shared" si="4"/>
        <v>0</v>
      </c>
      <c r="AM322" s="122"/>
    </row>
    <row r="323" spans="1:39" ht="33" customHeight="1">
      <c r="A323" s="111">
        <v>1245</v>
      </c>
      <c r="B323" s="112" t="s">
        <v>992</v>
      </c>
      <c r="C323" s="116" t="s">
        <v>14927</v>
      </c>
      <c r="D323" s="114">
        <v>0</v>
      </c>
      <c r="E323" s="114">
        <v>0</v>
      </c>
      <c r="F323" s="114">
        <v>0</v>
      </c>
      <c r="G323" s="114">
        <v>0</v>
      </c>
      <c r="H323" s="114">
        <v>0</v>
      </c>
      <c r="I323" s="114">
        <v>0</v>
      </c>
      <c r="J323" s="114">
        <v>0</v>
      </c>
      <c r="K323" s="114">
        <v>0</v>
      </c>
      <c r="L323" s="114">
        <v>0</v>
      </c>
      <c r="M323" s="114">
        <v>0</v>
      </c>
      <c r="N323" s="114">
        <v>0</v>
      </c>
      <c r="O323" s="114">
        <v>0</v>
      </c>
      <c r="P323" s="114">
        <v>0</v>
      </c>
      <c r="Q323" s="114">
        <v>0</v>
      </c>
      <c r="R323" s="114">
        <v>0</v>
      </c>
      <c r="S323" s="114">
        <v>0</v>
      </c>
      <c r="T323" s="114">
        <v>0</v>
      </c>
      <c r="U323" s="114">
        <v>0</v>
      </c>
      <c r="V323" s="114">
        <v>0</v>
      </c>
      <c r="W323" s="114">
        <v>0</v>
      </c>
      <c r="X323" s="114">
        <v>0</v>
      </c>
      <c r="Y323" s="114">
        <v>0</v>
      </c>
      <c r="Z323" s="114">
        <v>0</v>
      </c>
      <c r="AA323" s="114">
        <v>0</v>
      </c>
      <c r="AB323" s="114">
        <v>0</v>
      </c>
      <c r="AC323" s="114">
        <v>0</v>
      </c>
      <c r="AD323" s="114">
        <v>0</v>
      </c>
      <c r="AE323" s="114">
        <v>0</v>
      </c>
      <c r="AF323" s="114">
        <v>0</v>
      </c>
      <c r="AG323" s="114">
        <v>0</v>
      </c>
      <c r="AH323" s="114">
        <v>0</v>
      </c>
      <c r="AI323" s="114">
        <v>0</v>
      </c>
      <c r="AJ323" s="115">
        <f t="shared" si="4"/>
        <v>0</v>
      </c>
      <c r="AM323" s="122"/>
    </row>
    <row r="324" spans="1:39" ht="33" customHeight="1">
      <c r="A324" s="111">
        <v>1246</v>
      </c>
      <c r="B324" s="112" t="s">
        <v>993</v>
      </c>
      <c r="C324" s="116" t="s">
        <v>14927</v>
      </c>
      <c r="D324" s="114">
        <v>0</v>
      </c>
      <c r="E324" s="114">
        <v>0</v>
      </c>
      <c r="F324" s="114">
        <v>0</v>
      </c>
      <c r="G324" s="114">
        <v>0</v>
      </c>
      <c r="H324" s="114">
        <v>0</v>
      </c>
      <c r="I324" s="114">
        <v>0</v>
      </c>
      <c r="J324" s="114">
        <v>0</v>
      </c>
      <c r="K324" s="114">
        <v>0</v>
      </c>
      <c r="L324" s="114">
        <v>0</v>
      </c>
      <c r="M324" s="114">
        <v>0</v>
      </c>
      <c r="N324" s="114">
        <v>0</v>
      </c>
      <c r="O324" s="114">
        <v>0</v>
      </c>
      <c r="P324" s="114">
        <v>0</v>
      </c>
      <c r="Q324" s="114">
        <v>0</v>
      </c>
      <c r="R324" s="114">
        <v>0</v>
      </c>
      <c r="S324" s="114">
        <v>0</v>
      </c>
      <c r="T324" s="114">
        <v>0</v>
      </c>
      <c r="U324" s="114">
        <v>0</v>
      </c>
      <c r="V324" s="114">
        <v>0</v>
      </c>
      <c r="W324" s="114">
        <v>0</v>
      </c>
      <c r="X324" s="114">
        <v>0</v>
      </c>
      <c r="Y324" s="114">
        <v>0</v>
      </c>
      <c r="Z324" s="114">
        <v>0</v>
      </c>
      <c r="AA324" s="114">
        <v>0</v>
      </c>
      <c r="AB324" s="114">
        <v>0</v>
      </c>
      <c r="AC324" s="114">
        <v>0</v>
      </c>
      <c r="AD324" s="114">
        <v>0</v>
      </c>
      <c r="AE324" s="114">
        <v>0</v>
      </c>
      <c r="AF324" s="114">
        <v>0</v>
      </c>
      <c r="AG324" s="114">
        <v>0</v>
      </c>
      <c r="AH324" s="114">
        <v>0</v>
      </c>
      <c r="AI324" s="114">
        <v>0</v>
      </c>
      <c r="AJ324" s="115">
        <f t="shared" si="4"/>
        <v>0</v>
      </c>
      <c r="AM324" s="122"/>
    </row>
    <row r="325" spans="1:39" ht="33" customHeight="1">
      <c r="A325" s="111">
        <v>1247</v>
      </c>
      <c r="B325" s="112" t="s">
        <v>994</v>
      </c>
      <c r="C325" s="116" t="s">
        <v>14927</v>
      </c>
      <c r="D325" s="114">
        <v>0</v>
      </c>
      <c r="E325" s="114">
        <v>0</v>
      </c>
      <c r="F325" s="114">
        <v>0</v>
      </c>
      <c r="G325" s="114">
        <v>0</v>
      </c>
      <c r="H325" s="114">
        <v>0</v>
      </c>
      <c r="I325" s="114">
        <v>0</v>
      </c>
      <c r="J325" s="114">
        <v>0</v>
      </c>
      <c r="K325" s="114">
        <v>0</v>
      </c>
      <c r="L325" s="114">
        <v>0</v>
      </c>
      <c r="M325" s="114">
        <v>0</v>
      </c>
      <c r="N325" s="114">
        <v>0</v>
      </c>
      <c r="O325" s="114">
        <v>0</v>
      </c>
      <c r="P325" s="114">
        <v>0</v>
      </c>
      <c r="Q325" s="114">
        <v>0</v>
      </c>
      <c r="R325" s="114">
        <v>0</v>
      </c>
      <c r="S325" s="114">
        <v>0</v>
      </c>
      <c r="T325" s="114">
        <v>0</v>
      </c>
      <c r="U325" s="114">
        <v>0</v>
      </c>
      <c r="V325" s="114">
        <v>0</v>
      </c>
      <c r="W325" s="114">
        <v>0</v>
      </c>
      <c r="X325" s="114">
        <v>0</v>
      </c>
      <c r="Y325" s="114">
        <v>0</v>
      </c>
      <c r="Z325" s="114">
        <v>0</v>
      </c>
      <c r="AA325" s="114">
        <v>0</v>
      </c>
      <c r="AB325" s="114">
        <v>0</v>
      </c>
      <c r="AC325" s="114">
        <v>0</v>
      </c>
      <c r="AD325" s="114">
        <v>0</v>
      </c>
      <c r="AE325" s="114">
        <v>0</v>
      </c>
      <c r="AF325" s="114">
        <v>0</v>
      </c>
      <c r="AG325" s="114">
        <v>0</v>
      </c>
      <c r="AH325" s="114">
        <v>0</v>
      </c>
      <c r="AI325" s="114">
        <v>0</v>
      </c>
      <c r="AJ325" s="115">
        <f t="shared" si="4"/>
        <v>0</v>
      </c>
      <c r="AM325" s="122"/>
    </row>
    <row r="326" spans="1:39" ht="33" customHeight="1">
      <c r="A326" s="111">
        <v>1248</v>
      </c>
      <c r="B326" s="112" t="s">
        <v>995</v>
      </c>
      <c r="C326" s="116" t="s">
        <v>14927</v>
      </c>
      <c r="D326" s="114">
        <v>0</v>
      </c>
      <c r="E326" s="114">
        <v>0</v>
      </c>
      <c r="F326" s="114">
        <v>0</v>
      </c>
      <c r="G326" s="114">
        <v>0</v>
      </c>
      <c r="H326" s="114">
        <v>0</v>
      </c>
      <c r="I326" s="114">
        <v>0</v>
      </c>
      <c r="J326" s="114">
        <v>0</v>
      </c>
      <c r="K326" s="114">
        <v>0</v>
      </c>
      <c r="L326" s="114">
        <v>0</v>
      </c>
      <c r="M326" s="114">
        <v>0</v>
      </c>
      <c r="N326" s="114">
        <v>0</v>
      </c>
      <c r="O326" s="114">
        <v>0</v>
      </c>
      <c r="P326" s="114">
        <v>0</v>
      </c>
      <c r="Q326" s="114">
        <v>0</v>
      </c>
      <c r="R326" s="114">
        <v>0</v>
      </c>
      <c r="S326" s="114">
        <v>0</v>
      </c>
      <c r="T326" s="114">
        <v>0</v>
      </c>
      <c r="U326" s="114">
        <v>0</v>
      </c>
      <c r="V326" s="114">
        <v>0</v>
      </c>
      <c r="W326" s="114">
        <v>0</v>
      </c>
      <c r="X326" s="114">
        <v>0</v>
      </c>
      <c r="Y326" s="114">
        <v>0</v>
      </c>
      <c r="Z326" s="114">
        <v>0</v>
      </c>
      <c r="AA326" s="114">
        <v>0</v>
      </c>
      <c r="AB326" s="114">
        <v>0</v>
      </c>
      <c r="AC326" s="114">
        <v>0</v>
      </c>
      <c r="AD326" s="114">
        <v>0</v>
      </c>
      <c r="AE326" s="114">
        <v>0</v>
      </c>
      <c r="AF326" s="114">
        <v>0</v>
      </c>
      <c r="AG326" s="114">
        <v>0</v>
      </c>
      <c r="AH326" s="114">
        <v>0</v>
      </c>
      <c r="AI326" s="114">
        <v>0</v>
      </c>
      <c r="AJ326" s="115">
        <f t="shared" si="4"/>
        <v>0</v>
      </c>
      <c r="AM326" s="122"/>
    </row>
    <row r="327" spans="1:39" ht="33" customHeight="1">
      <c r="A327" s="111">
        <v>1249</v>
      </c>
      <c r="B327" s="112" t="s">
        <v>996</v>
      </c>
      <c r="C327" s="116" t="s">
        <v>14927</v>
      </c>
      <c r="D327" s="114">
        <v>0</v>
      </c>
      <c r="E327" s="114">
        <v>0</v>
      </c>
      <c r="F327" s="114">
        <v>0</v>
      </c>
      <c r="G327" s="114">
        <v>0</v>
      </c>
      <c r="H327" s="114">
        <v>0</v>
      </c>
      <c r="I327" s="114">
        <v>0</v>
      </c>
      <c r="J327" s="114">
        <v>0</v>
      </c>
      <c r="K327" s="114">
        <v>0</v>
      </c>
      <c r="L327" s="114">
        <v>0</v>
      </c>
      <c r="M327" s="114">
        <v>0</v>
      </c>
      <c r="N327" s="114">
        <v>0</v>
      </c>
      <c r="O327" s="114">
        <v>0</v>
      </c>
      <c r="P327" s="114">
        <v>0</v>
      </c>
      <c r="Q327" s="114">
        <v>0</v>
      </c>
      <c r="R327" s="114">
        <v>0</v>
      </c>
      <c r="S327" s="114">
        <v>0</v>
      </c>
      <c r="T327" s="114">
        <v>0</v>
      </c>
      <c r="U327" s="114">
        <v>0</v>
      </c>
      <c r="V327" s="114">
        <v>0</v>
      </c>
      <c r="W327" s="114">
        <v>0</v>
      </c>
      <c r="X327" s="114">
        <v>0</v>
      </c>
      <c r="Y327" s="114">
        <v>0</v>
      </c>
      <c r="Z327" s="114">
        <v>0</v>
      </c>
      <c r="AA327" s="114">
        <v>0</v>
      </c>
      <c r="AB327" s="114">
        <v>0</v>
      </c>
      <c r="AC327" s="114">
        <v>0</v>
      </c>
      <c r="AD327" s="114">
        <v>0</v>
      </c>
      <c r="AE327" s="114">
        <v>0</v>
      </c>
      <c r="AF327" s="114">
        <v>0</v>
      </c>
      <c r="AG327" s="114">
        <v>0</v>
      </c>
      <c r="AH327" s="114">
        <v>0</v>
      </c>
      <c r="AI327" s="114">
        <v>0</v>
      </c>
      <c r="AJ327" s="115">
        <f t="shared" si="4"/>
        <v>0</v>
      </c>
      <c r="AM327" s="122"/>
    </row>
    <row r="328" spans="1:39" ht="33" customHeight="1">
      <c r="A328" s="111">
        <v>1250</v>
      </c>
      <c r="B328" s="112" t="s">
        <v>997</v>
      </c>
      <c r="C328" s="116" t="s">
        <v>14927</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v>0</v>
      </c>
      <c r="U328" s="114">
        <v>0</v>
      </c>
      <c r="V328" s="114">
        <v>0</v>
      </c>
      <c r="W328" s="114">
        <v>0</v>
      </c>
      <c r="X328" s="114">
        <v>0</v>
      </c>
      <c r="Y328" s="114">
        <v>0</v>
      </c>
      <c r="Z328" s="114">
        <v>0</v>
      </c>
      <c r="AA328" s="114">
        <v>0</v>
      </c>
      <c r="AB328" s="114">
        <v>0</v>
      </c>
      <c r="AC328" s="114">
        <v>0</v>
      </c>
      <c r="AD328" s="114">
        <v>0</v>
      </c>
      <c r="AE328" s="114">
        <v>0</v>
      </c>
      <c r="AF328" s="114">
        <v>0</v>
      </c>
      <c r="AG328" s="114">
        <v>0</v>
      </c>
      <c r="AH328" s="114">
        <v>0</v>
      </c>
      <c r="AI328" s="114">
        <v>0</v>
      </c>
      <c r="AJ328" s="115">
        <f t="shared" si="4"/>
        <v>0</v>
      </c>
      <c r="AM328" s="122"/>
    </row>
    <row r="329" spans="1:39" ht="33" customHeight="1">
      <c r="A329" s="111">
        <v>1251</v>
      </c>
      <c r="B329" s="112" t="s">
        <v>998</v>
      </c>
      <c r="C329" s="116" t="s">
        <v>14927</v>
      </c>
      <c r="D329" s="114">
        <v>0</v>
      </c>
      <c r="E329" s="114">
        <v>0</v>
      </c>
      <c r="F329" s="114">
        <v>0</v>
      </c>
      <c r="G329" s="114">
        <v>0</v>
      </c>
      <c r="H329" s="114">
        <v>0</v>
      </c>
      <c r="I329" s="114">
        <v>0</v>
      </c>
      <c r="J329" s="114">
        <v>0</v>
      </c>
      <c r="K329" s="114">
        <v>0</v>
      </c>
      <c r="L329" s="114">
        <v>0</v>
      </c>
      <c r="M329" s="114">
        <v>0</v>
      </c>
      <c r="N329" s="114">
        <v>0</v>
      </c>
      <c r="O329" s="114">
        <v>0</v>
      </c>
      <c r="P329" s="114">
        <v>0</v>
      </c>
      <c r="Q329" s="114">
        <v>0</v>
      </c>
      <c r="R329" s="114">
        <v>0</v>
      </c>
      <c r="S329" s="114">
        <v>0</v>
      </c>
      <c r="T329" s="114">
        <v>0</v>
      </c>
      <c r="U329" s="114">
        <v>0</v>
      </c>
      <c r="V329" s="114">
        <v>0</v>
      </c>
      <c r="W329" s="114">
        <v>0</v>
      </c>
      <c r="X329" s="114">
        <v>0</v>
      </c>
      <c r="Y329" s="114">
        <v>0</v>
      </c>
      <c r="Z329" s="114">
        <v>0</v>
      </c>
      <c r="AA329" s="114">
        <v>0</v>
      </c>
      <c r="AB329" s="114">
        <v>0</v>
      </c>
      <c r="AC329" s="114">
        <v>0</v>
      </c>
      <c r="AD329" s="114">
        <v>0</v>
      </c>
      <c r="AE329" s="114">
        <v>0</v>
      </c>
      <c r="AF329" s="114">
        <v>0</v>
      </c>
      <c r="AG329" s="114">
        <v>0</v>
      </c>
      <c r="AH329" s="114">
        <v>0</v>
      </c>
      <c r="AI329" s="114">
        <v>0</v>
      </c>
      <c r="AJ329" s="115">
        <f t="shared" si="4"/>
        <v>0</v>
      </c>
      <c r="AM329" s="122"/>
    </row>
    <row r="330" spans="1:39" ht="33" customHeight="1">
      <c r="A330" s="111">
        <v>1252</v>
      </c>
      <c r="B330" s="112" t="s">
        <v>999</v>
      </c>
      <c r="C330" s="116" t="s">
        <v>14927</v>
      </c>
      <c r="D330" s="114">
        <v>0</v>
      </c>
      <c r="E330" s="114">
        <v>0</v>
      </c>
      <c r="F330" s="114">
        <v>0</v>
      </c>
      <c r="G330" s="114">
        <v>0</v>
      </c>
      <c r="H330" s="114">
        <v>0</v>
      </c>
      <c r="I330" s="114">
        <v>0</v>
      </c>
      <c r="J330" s="114">
        <v>0</v>
      </c>
      <c r="K330" s="114">
        <v>0</v>
      </c>
      <c r="L330" s="114">
        <v>0</v>
      </c>
      <c r="M330" s="114">
        <v>0</v>
      </c>
      <c r="N330" s="114">
        <v>0</v>
      </c>
      <c r="O330" s="114">
        <v>0</v>
      </c>
      <c r="P330" s="114">
        <v>0</v>
      </c>
      <c r="Q330" s="114">
        <v>0</v>
      </c>
      <c r="R330" s="114">
        <v>0</v>
      </c>
      <c r="S330" s="114">
        <v>0</v>
      </c>
      <c r="T330" s="114">
        <v>0</v>
      </c>
      <c r="U330" s="114">
        <v>0</v>
      </c>
      <c r="V330" s="114">
        <v>0</v>
      </c>
      <c r="W330" s="114">
        <v>0</v>
      </c>
      <c r="X330" s="114">
        <v>0</v>
      </c>
      <c r="Y330" s="114">
        <v>0</v>
      </c>
      <c r="Z330" s="114">
        <v>0</v>
      </c>
      <c r="AA330" s="114">
        <v>0</v>
      </c>
      <c r="AB330" s="114">
        <v>0</v>
      </c>
      <c r="AC330" s="114">
        <v>0</v>
      </c>
      <c r="AD330" s="114">
        <v>0</v>
      </c>
      <c r="AE330" s="114">
        <v>0</v>
      </c>
      <c r="AF330" s="114">
        <v>0</v>
      </c>
      <c r="AG330" s="114">
        <v>0</v>
      </c>
      <c r="AH330" s="114">
        <v>0</v>
      </c>
      <c r="AI330" s="114">
        <v>0</v>
      </c>
      <c r="AJ330" s="115">
        <f t="shared" si="4"/>
        <v>0</v>
      </c>
      <c r="AM330" s="122"/>
    </row>
    <row r="331" spans="1:39" ht="33" customHeight="1">
      <c r="A331" s="111">
        <v>1253</v>
      </c>
      <c r="B331" s="112" t="s">
        <v>1000</v>
      </c>
      <c r="C331" s="116" t="s">
        <v>14927</v>
      </c>
      <c r="D331" s="114">
        <v>0</v>
      </c>
      <c r="E331" s="114">
        <v>0</v>
      </c>
      <c r="F331" s="114">
        <v>0</v>
      </c>
      <c r="G331" s="114">
        <v>0</v>
      </c>
      <c r="H331" s="114">
        <v>0</v>
      </c>
      <c r="I331" s="114">
        <v>0</v>
      </c>
      <c r="J331" s="114">
        <v>0</v>
      </c>
      <c r="K331" s="114">
        <v>0</v>
      </c>
      <c r="L331" s="114">
        <v>0</v>
      </c>
      <c r="M331" s="114">
        <v>0</v>
      </c>
      <c r="N331" s="114">
        <v>0</v>
      </c>
      <c r="O331" s="114">
        <v>0</v>
      </c>
      <c r="P331" s="114">
        <v>0</v>
      </c>
      <c r="Q331" s="114">
        <v>0</v>
      </c>
      <c r="R331" s="114">
        <v>0</v>
      </c>
      <c r="S331" s="114">
        <v>0</v>
      </c>
      <c r="T331" s="114">
        <v>0</v>
      </c>
      <c r="U331" s="114">
        <v>0</v>
      </c>
      <c r="V331" s="114">
        <v>0</v>
      </c>
      <c r="W331" s="114">
        <v>0</v>
      </c>
      <c r="X331" s="114">
        <v>0</v>
      </c>
      <c r="Y331" s="114">
        <v>0</v>
      </c>
      <c r="Z331" s="114">
        <v>0</v>
      </c>
      <c r="AA331" s="114">
        <v>0</v>
      </c>
      <c r="AB331" s="114">
        <v>0</v>
      </c>
      <c r="AC331" s="114">
        <v>0</v>
      </c>
      <c r="AD331" s="114">
        <v>0</v>
      </c>
      <c r="AE331" s="114">
        <v>0</v>
      </c>
      <c r="AF331" s="114">
        <v>0</v>
      </c>
      <c r="AG331" s="114">
        <v>0</v>
      </c>
      <c r="AH331" s="114">
        <v>0</v>
      </c>
      <c r="AI331" s="114">
        <v>0</v>
      </c>
      <c r="AJ331" s="115">
        <f t="shared" si="4"/>
        <v>0</v>
      </c>
      <c r="AM331" s="122"/>
    </row>
    <row r="332" spans="1:39" ht="33" customHeight="1">
      <c r="A332" s="111">
        <v>1254</v>
      </c>
      <c r="B332" s="112" t="s">
        <v>1001</v>
      </c>
      <c r="C332" s="116" t="s">
        <v>14927</v>
      </c>
      <c r="D332" s="114">
        <v>0</v>
      </c>
      <c r="E332" s="114">
        <v>0</v>
      </c>
      <c r="F332" s="114">
        <v>0</v>
      </c>
      <c r="G332" s="114">
        <v>0</v>
      </c>
      <c r="H332" s="114">
        <v>0</v>
      </c>
      <c r="I332" s="114">
        <v>0</v>
      </c>
      <c r="J332" s="114">
        <v>0</v>
      </c>
      <c r="K332" s="114">
        <v>0</v>
      </c>
      <c r="L332" s="114">
        <v>0</v>
      </c>
      <c r="M332" s="114">
        <v>0</v>
      </c>
      <c r="N332" s="114">
        <v>0</v>
      </c>
      <c r="O332" s="114">
        <v>0</v>
      </c>
      <c r="P332" s="114">
        <v>0</v>
      </c>
      <c r="Q332" s="114">
        <v>0</v>
      </c>
      <c r="R332" s="114">
        <v>0</v>
      </c>
      <c r="S332" s="114">
        <v>0</v>
      </c>
      <c r="T332" s="114">
        <v>0</v>
      </c>
      <c r="U332" s="114">
        <v>0</v>
      </c>
      <c r="V332" s="114">
        <v>0</v>
      </c>
      <c r="W332" s="114">
        <v>0</v>
      </c>
      <c r="X332" s="114">
        <v>0</v>
      </c>
      <c r="Y332" s="114">
        <v>0</v>
      </c>
      <c r="Z332" s="114">
        <v>0</v>
      </c>
      <c r="AA332" s="114">
        <v>0</v>
      </c>
      <c r="AB332" s="114">
        <v>0</v>
      </c>
      <c r="AC332" s="114">
        <v>0</v>
      </c>
      <c r="AD332" s="114">
        <v>0</v>
      </c>
      <c r="AE332" s="114">
        <v>0</v>
      </c>
      <c r="AF332" s="114">
        <v>0</v>
      </c>
      <c r="AG332" s="114">
        <v>0</v>
      </c>
      <c r="AH332" s="114">
        <v>0</v>
      </c>
      <c r="AI332" s="114">
        <v>0</v>
      </c>
      <c r="AJ332" s="115">
        <f t="shared" ref="AJ332:AJ395" si="5">SUM(D332:AI332)</f>
        <v>0</v>
      </c>
      <c r="AM332" s="122"/>
    </row>
    <row r="333" spans="1:39" ht="33" customHeight="1">
      <c r="A333" s="111">
        <v>1255</v>
      </c>
      <c r="B333" s="112" t="s">
        <v>1002</v>
      </c>
      <c r="C333" s="116" t="s">
        <v>14927</v>
      </c>
      <c r="D333" s="114">
        <v>0</v>
      </c>
      <c r="E333" s="114">
        <v>0</v>
      </c>
      <c r="F333" s="114">
        <v>0</v>
      </c>
      <c r="G333" s="114">
        <v>0</v>
      </c>
      <c r="H333" s="114">
        <v>0</v>
      </c>
      <c r="I333" s="114">
        <v>0</v>
      </c>
      <c r="J333" s="114">
        <v>0</v>
      </c>
      <c r="K333" s="114">
        <v>0</v>
      </c>
      <c r="L333" s="114">
        <v>0</v>
      </c>
      <c r="M333" s="114">
        <v>0</v>
      </c>
      <c r="N333" s="114">
        <v>0</v>
      </c>
      <c r="O333" s="114">
        <v>0</v>
      </c>
      <c r="P333" s="114">
        <v>0</v>
      </c>
      <c r="Q333" s="114">
        <v>0</v>
      </c>
      <c r="R333" s="114">
        <v>0</v>
      </c>
      <c r="S333" s="114">
        <v>0</v>
      </c>
      <c r="T333" s="114">
        <v>0</v>
      </c>
      <c r="U333" s="114">
        <v>0</v>
      </c>
      <c r="V333" s="114">
        <v>0</v>
      </c>
      <c r="W333" s="114">
        <v>0</v>
      </c>
      <c r="X333" s="114">
        <v>0</v>
      </c>
      <c r="Y333" s="114">
        <v>0</v>
      </c>
      <c r="Z333" s="114">
        <v>0</v>
      </c>
      <c r="AA333" s="114">
        <v>0</v>
      </c>
      <c r="AB333" s="114">
        <v>0</v>
      </c>
      <c r="AC333" s="114">
        <v>0</v>
      </c>
      <c r="AD333" s="114">
        <v>0</v>
      </c>
      <c r="AE333" s="114">
        <v>0</v>
      </c>
      <c r="AF333" s="114">
        <v>0</v>
      </c>
      <c r="AG333" s="114">
        <v>0</v>
      </c>
      <c r="AH333" s="114">
        <v>0</v>
      </c>
      <c r="AI333" s="114">
        <v>0</v>
      </c>
      <c r="AJ333" s="115">
        <f t="shared" si="5"/>
        <v>0</v>
      </c>
      <c r="AM333" s="122"/>
    </row>
    <row r="334" spans="1:39" ht="33" customHeight="1">
      <c r="A334" s="111">
        <v>1256</v>
      </c>
      <c r="B334" s="112" t="s">
        <v>1003</v>
      </c>
      <c r="C334" s="116" t="s">
        <v>14927</v>
      </c>
      <c r="D334" s="114">
        <v>0</v>
      </c>
      <c r="E334" s="114">
        <v>0</v>
      </c>
      <c r="F334" s="114">
        <v>0</v>
      </c>
      <c r="G334" s="114">
        <v>0</v>
      </c>
      <c r="H334" s="114">
        <v>0</v>
      </c>
      <c r="I334" s="114">
        <v>0</v>
      </c>
      <c r="J334" s="114">
        <v>0</v>
      </c>
      <c r="K334" s="114">
        <v>0</v>
      </c>
      <c r="L334" s="114">
        <v>0</v>
      </c>
      <c r="M334" s="114">
        <v>0</v>
      </c>
      <c r="N334" s="114">
        <v>0</v>
      </c>
      <c r="O334" s="114">
        <v>0</v>
      </c>
      <c r="P334" s="114">
        <v>0</v>
      </c>
      <c r="Q334" s="114">
        <v>0</v>
      </c>
      <c r="R334" s="114">
        <v>0</v>
      </c>
      <c r="S334" s="114">
        <v>0</v>
      </c>
      <c r="T334" s="114">
        <v>0</v>
      </c>
      <c r="U334" s="114">
        <v>0</v>
      </c>
      <c r="V334" s="114">
        <v>0</v>
      </c>
      <c r="W334" s="114">
        <v>0</v>
      </c>
      <c r="X334" s="114">
        <v>0</v>
      </c>
      <c r="Y334" s="114">
        <v>0</v>
      </c>
      <c r="Z334" s="114">
        <v>0</v>
      </c>
      <c r="AA334" s="114">
        <v>0</v>
      </c>
      <c r="AB334" s="114">
        <v>0</v>
      </c>
      <c r="AC334" s="114">
        <v>0</v>
      </c>
      <c r="AD334" s="114">
        <v>0</v>
      </c>
      <c r="AE334" s="114">
        <v>0</v>
      </c>
      <c r="AF334" s="114">
        <v>0</v>
      </c>
      <c r="AG334" s="114">
        <v>0</v>
      </c>
      <c r="AH334" s="114">
        <v>0</v>
      </c>
      <c r="AI334" s="114">
        <v>0</v>
      </c>
      <c r="AJ334" s="115">
        <f t="shared" si="5"/>
        <v>0</v>
      </c>
      <c r="AM334" s="122"/>
    </row>
    <row r="335" spans="1:39" ht="33" customHeight="1">
      <c r="A335" s="111">
        <v>1257</v>
      </c>
      <c r="B335" s="112" t="s">
        <v>1004</v>
      </c>
      <c r="C335" s="116" t="s">
        <v>14927</v>
      </c>
      <c r="D335" s="114">
        <v>0</v>
      </c>
      <c r="E335" s="114">
        <v>0</v>
      </c>
      <c r="F335" s="114">
        <v>0</v>
      </c>
      <c r="G335" s="114">
        <v>81026</v>
      </c>
      <c r="H335" s="114">
        <v>0</v>
      </c>
      <c r="I335" s="114">
        <v>0</v>
      </c>
      <c r="J335" s="114">
        <v>0</v>
      </c>
      <c r="K335" s="114">
        <v>0</v>
      </c>
      <c r="L335" s="114">
        <v>0</v>
      </c>
      <c r="M335" s="114">
        <v>0</v>
      </c>
      <c r="N335" s="114">
        <v>0</v>
      </c>
      <c r="O335" s="114">
        <v>0</v>
      </c>
      <c r="P335" s="114">
        <v>0</v>
      </c>
      <c r="Q335" s="114">
        <v>0</v>
      </c>
      <c r="R335" s="114">
        <v>0</v>
      </c>
      <c r="S335" s="114">
        <v>0</v>
      </c>
      <c r="T335" s="114">
        <v>0</v>
      </c>
      <c r="U335" s="114">
        <v>0</v>
      </c>
      <c r="V335" s="114">
        <v>0</v>
      </c>
      <c r="W335" s="114">
        <v>0</v>
      </c>
      <c r="X335" s="114">
        <v>0</v>
      </c>
      <c r="Y335" s="114">
        <v>0</v>
      </c>
      <c r="Z335" s="114">
        <v>0</v>
      </c>
      <c r="AA335" s="114">
        <v>0</v>
      </c>
      <c r="AB335" s="114">
        <v>0</v>
      </c>
      <c r="AC335" s="114">
        <v>0</v>
      </c>
      <c r="AD335" s="114">
        <v>0</v>
      </c>
      <c r="AE335" s="114">
        <v>0</v>
      </c>
      <c r="AF335" s="114">
        <v>0</v>
      </c>
      <c r="AG335" s="114">
        <v>0</v>
      </c>
      <c r="AH335" s="114">
        <v>0</v>
      </c>
      <c r="AI335" s="114">
        <v>0</v>
      </c>
      <c r="AJ335" s="115">
        <f t="shared" si="5"/>
        <v>81026</v>
      </c>
      <c r="AM335" s="122"/>
    </row>
    <row r="336" spans="1:39" ht="33" customHeight="1">
      <c r="A336" s="111">
        <v>1258</v>
      </c>
      <c r="B336" s="112" t="s">
        <v>1005</v>
      </c>
      <c r="C336" s="116" t="s">
        <v>14927</v>
      </c>
      <c r="D336" s="114">
        <v>0</v>
      </c>
      <c r="E336" s="114">
        <v>0</v>
      </c>
      <c r="F336" s="114">
        <v>0</v>
      </c>
      <c r="G336" s="114">
        <v>0</v>
      </c>
      <c r="H336" s="114">
        <v>0</v>
      </c>
      <c r="I336" s="114">
        <v>0</v>
      </c>
      <c r="J336" s="114">
        <v>0</v>
      </c>
      <c r="K336" s="114">
        <v>0</v>
      </c>
      <c r="L336" s="114">
        <v>0</v>
      </c>
      <c r="M336" s="114">
        <v>0</v>
      </c>
      <c r="N336" s="114">
        <v>0</v>
      </c>
      <c r="O336" s="114">
        <v>0</v>
      </c>
      <c r="P336" s="114">
        <v>0</v>
      </c>
      <c r="Q336" s="114">
        <v>0</v>
      </c>
      <c r="R336" s="114">
        <v>0</v>
      </c>
      <c r="S336" s="114">
        <v>0</v>
      </c>
      <c r="T336" s="114">
        <v>0</v>
      </c>
      <c r="U336" s="114">
        <v>0</v>
      </c>
      <c r="V336" s="114">
        <v>0</v>
      </c>
      <c r="W336" s="114">
        <v>0</v>
      </c>
      <c r="X336" s="114">
        <v>0</v>
      </c>
      <c r="Y336" s="114">
        <v>0</v>
      </c>
      <c r="Z336" s="114">
        <v>0</v>
      </c>
      <c r="AA336" s="114">
        <v>0</v>
      </c>
      <c r="AB336" s="114">
        <v>0</v>
      </c>
      <c r="AC336" s="114">
        <v>0</v>
      </c>
      <c r="AD336" s="114">
        <v>0</v>
      </c>
      <c r="AE336" s="114">
        <v>0</v>
      </c>
      <c r="AF336" s="114">
        <v>0</v>
      </c>
      <c r="AG336" s="114">
        <v>0</v>
      </c>
      <c r="AH336" s="114">
        <v>0</v>
      </c>
      <c r="AI336" s="114">
        <v>0</v>
      </c>
      <c r="AJ336" s="115">
        <f t="shared" si="5"/>
        <v>0</v>
      </c>
      <c r="AM336" s="122"/>
    </row>
    <row r="337" spans="1:39" ht="33" customHeight="1">
      <c r="A337" s="111">
        <v>1259</v>
      </c>
      <c r="B337" s="112" t="s">
        <v>1006</v>
      </c>
      <c r="C337" s="116" t="s">
        <v>14927</v>
      </c>
      <c r="D337" s="114">
        <v>0</v>
      </c>
      <c r="E337" s="114">
        <v>0</v>
      </c>
      <c r="F337" s="114">
        <v>0</v>
      </c>
      <c r="G337" s="114">
        <v>0</v>
      </c>
      <c r="H337" s="114">
        <v>0</v>
      </c>
      <c r="I337" s="114">
        <v>0</v>
      </c>
      <c r="J337" s="114">
        <v>0</v>
      </c>
      <c r="K337" s="114">
        <v>0</v>
      </c>
      <c r="L337" s="114">
        <v>0</v>
      </c>
      <c r="M337" s="114">
        <v>0</v>
      </c>
      <c r="N337" s="114">
        <v>0</v>
      </c>
      <c r="O337" s="114">
        <v>0</v>
      </c>
      <c r="P337" s="114">
        <v>0</v>
      </c>
      <c r="Q337" s="114">
        <v>0</v>
      </c>
      <c r="R337" s="114">
        <v>0</v>
      </c>
      <c r="S337" s="114">
        <v>0</v>
      </c>
      <c r="T337" s="114">
        <v>0</v>
      </c>
      <c r="U337" s="114">
        <v>0</v>
      </c>
      <c r="V337" s="114">
        <v>0</v>
      </c>
      <c r="W337" s="114">
        <v>0</v>
      </c>
      <c r="X337" s="114">
        <v>0</v>
      </c>
      <c r="Y337" s="114">
        <v>0</v>
      </c>
      <c r="Z337" s="114">
        <v>0</v>
      </c>
      <c r="AA337" s="114">
        <v>0</v>
      </c>
      <c r="AB337" s="114">
        <v>0</v>
      </c>
      <c r="AC337" s="114">
        <v>0</v>
      </c>
      <c r="AD337" s="114">
        <v>0</v>
      </c>
      <c r="AE337" s="114">
        <v>0</v>
      </c>
      <c r="AF337" s="114">
        <v>0</v>
      </c>
      <c r="AG337" s="114">
        <v>0</v>
      </c>
      <c r="AH337" s="114">
        <v>0</v>
      </c>
      <c r="AI337" s="114">
        <v>0</v>
      </c>
      <c r="AJ337" s="115">
        <f t="shared" si="5"/>
        <v>0</v>
      </c>
      <c r="AM337" s="122"/>
    </row>
    <row r="338" spans="1:39" ht="33" customHeight="1">
      <c r="A338" s="111">
        <v>1260</v>
      </c>
      <c r="B338" s="112" t="s">
        <v>1007</v>
      </c>
      <c r="C338" s="116" t="s">
        <v>14927</v>
      </c>
      <c r="D338" s="114">
        <v>0</v>
      </c>
      <c r="E338" s="114">
        <v>0</v>
      </c>
      <c r="F338" s="114">
        <v>0</v>
      </c>
      <c r="G338" s="114">
        <v>0</v>
      </c>
      <c r="H338" s="114">
        <v>0</v>
      </c>
      <c r="I338" s="114">
        <v>0</v>
      </c>
      <c r="J338" s="114">
        <v>0</v>
      </c>
      <c r="K338" s="114">
        <v>0</v>
      </c>
      <c r="L338" s="114">
        <v>0</v>
      </c>
      <c r="M338" s="114">
        <v>0</v>
      </c>
      <c r="N338" s="114">
        <v>0</v>
      </c>
      <c r="O338" s="114">
        <v>0</v>
      </c>
      <c r="P338" s="114">
        <v>0</v>
      </c>
      <c r="Q338" s="114">
        <v>0</v>
      </c>
      <c r="R338" s="114">
        <v>0</v>
      </c>
      <c r="S338" s="114">
        <v>0</v>
      </c>
      <c r="T338" s="114">
        <v>0</v>
      </c>
      <c r="U338" s="114">
        <v>0</v>
      </c>
      <c r="V338" s="114">
        <v>0</v>
      </c>
      <c r="W338" s="114">
        <v>0</v>
      </c>
      <c r="X338" s="114">
        <v>0</v>
      </c>
      <c r="Y338" s="114">
        <v>0</v>
      </c>
      <c r="Z338" s="114">
        <v>0</v>
      </c>
      <c r="AA338" s="114">
        <v>0</v>
      </c>
      <c r="AB338" s="114">
        <v>0</v>
      </c>
      <c r="AC338" s="114">
        <v>0</v>
      </c>
      <c r="AD338" s="114">
        <v>0</v>
      </c>
      <c r="AE338" s="114">
        <v>0</v>
      </c>
      <c r="AF338" s="114">
        <v>0</v>
      </c>
      <c r="AG338" s="114">
        <v>0</v>
      </c>
      <c r="AH338" s="114">
        <v>0</v>
      </c>
      <c r="AI338" s="114">
        <v>0</v>
      </c>
      <c r="AJ338" s="115">
        <f t="shared" si="5"/>
        <v>0</v>
      </c>
      <c r="AM338" s="122"/>
    </row>
    <row r="339" spans="1:39" ht="33" customHeight="1">
      <c r="A339" s="111">
        <v>1261</v>
      </c>
      <c r="B339" s="112" t="s">
        <v>1008</v>
      </c>
      <c r="C339" s="116" t="s">
        <v>14927</v>
      </c>
      <c r="D339" s="114">
        <v>0</v>
      </c>
      <c r="E339" s="114">
        <v>0</v>
      </c>
      <c r="F339" s="114">
        <v>0</v>
      </c>
      <c r="G339" s="114">
        <v>0</v>
      </c>
      <c r="H339" s="114">
        <v>0</v>
      </c>
      <c r="I339" s="114">
        <v>0</v>
      </c>
      <c r="J339" s="114">
        <v>0</v>
      </c>
      <c r="K339" s="114">
        <v>0</v>
      </c>
      <c r="L339" s="114">
        <v>0</v>
      </c>
      <c r="M339" s="114">
        <v>0</v>
      </c>
      <c r="N339" s="114">
        <v>0</v>
      </c>
      <c r="O339" s="114">
        <v>0</v>
      </c>
      <c r="P339" s="114">
        <v>0</v>
      </c>
      <c r="Q339" s="114">
        <v>0</v>
      </c>
      <c r="R339" s="114">
        <v>0</v>
      </c>
      <c r="S339" s="114">
        <v>0</v>
      </c>
      <c r="T339" s="114">
        <v>0</v>
      </c>
      <c r="U339" s="114">
        <v>0</v>
      </c>
      <c r="V339" s="114">
        <v>0</v>
      </c>
      <c r="W339" s="114">
        <v>0</v>
      </c>
      <c r="X339" s="114">
        <v>0</v>
      </c>
      <c r="Y339" s="114">
        <v>0</v>
      </c>
      <c r="Z339" s="114">
        <v>0</v>
      </c>
      <c r="AA339" s="114">
        <v>0</v>
      </c>
      <c r="AB339" s="114">
        <v>0</v>
      </c>
      <c r="AC339" s="114">
        <v>0</v>
      </c>
      <c r="AD339" s="114">
        <v>0</v>
      </c>
      <c r="AE339" s="114">
        <v>0</v>
      </c>
      <c r="AF339" s="114">
        <v>0</v>
      </c>
      <c r="AG339" s="114">
        <v>0</v>
      </c>
      <c r="AH339" s="114">
        <v>0</v>
      </c>
      <c r="AI339" s="114">
        <v>0</v>
      </c>
      <c r="AJ339" s="115">
        <f t="shared" si="5"/>
        <v>0</v>
      </c>
      <c r="AM339" s="122"/>
    </row>
    <row r="340" spans="1:39" ht="33" customHeight="1">
      <c r="A340" s="111">
        <v>1262</v>
      </c>
      <c r="B340" s="112" t="s">
        <v>1009</v>
      </c>
      <c r="C340" s="116" t="s">
        <v>14927</v>
      </c>
      <c r="D340" s="114">
        <v>0</v>
      </c>
      <c r="E340" s="114">
        <v>0</v>
      </c>
      <c r="F340" s="114">
        <v>0</v>
      </c>
      <c r="G340" s="114">
        <v>0</v>
      </c>
      <c r="H340" s="114">
        <v>0</v>
      </c>
      <c r="I340" s="114">
        <v>0</v>
      </c>
      <c r="J340" s="114">
        <v>0</v>
      </c>
      <c r="K340" s="114">
        <v>0</v>
      </c>
      <c r="L340" s="114">
        <v>0</v>
      </c>
      <c r="M340" s="114">
        <v>0</v>
      </c>
      <c r="N340" s="114">
        <v>0</v>
      </c>
      <c r="O340" s="114">
        <v>0</v>
      </c>
      <c r="P340" s="114">
        <v>0</v>
      </c>
      <c r="Q340" s="114">
        <v>0</v>
      </c>
      <c r="R340" s="114">
        <v>0</v>
      </c>
      <c r="S340" s="114">
        <v>0</v>
      </c>
      <c r="T340" s="114">
        <v>0</v>
      </c>
      <c r="U340" s="114">
        <v>0</v>
      </c>
      <c r="V340" s="114">
        <v>0</v>
      </c>
      <c r="W340" s="114">
        <v>0</v>
      </c>
      <c r="X340" s="114">
        <v>0</v>
      </c>
      <c r="Y340" s="114">
        <v>0</v>
      </c>
      <c r="Z340" s="114">
        <v>0</v>
      </c>
      <c r="AA340" s="114">
        <v>0</v>
      </c>
      <c r="AB340" s="114">
        <v>0</v>
      </c>
      <c r="AC340" s="114">
        <v>0</v>
      </c>
      <c r="AD340" s="114">
        <v>0</v>
      </c>
      <c r="AE340" s="114">
        <v>0</v>
      </c>
      <c r="AF340" s="114">
        <v>0</v>
      </c>
      <c r="AG340" s="114">
        <v>0</v>
      </c>
      <c r="AH340" s="114">
        <v>0</v>
      </c>
      <c r="AI340" s="114">
        <v>0</v>
      </c>
      <c r="AJ340" s="115">
        <f t="shared" si="5"/>
        <v>0</v>
      </c>
      <c r="AM340" s="122"/>
    </row>
    <row r="341" spans="1:39" ht="33" customHeight="1">
      <c r="A341" s="111">
        <v>1263</v>
      </c>
      <c r="B341" s="112" t="s">
        <v>1010</v>
      </c>
      <c r="C341" s="116" t="s">
        <v>14927</v>
      </c>
      <c r="D341" s="114">
        <v>0</v>
      </c>
      <c r="E341" s="114">
        <v>0</v>
      </c>
      <c r="F341" s="114">
        <v>0</v>
      </c>
      <c r="G341" s="114">
        <v>0</v>
      </c>
      <c r="H341" s="114">
        <v>0</v>
      </c>
      <c r="I341" s="114">
        <v>0</v>
      </c>
      <c r="J341" s="114">
        <v>0</v>
      </c>
      <c r="K341" s="114">
        <v>0</v>
      </c>
      <c r="L341" s="114">
        <v>0</v>
      </c>
      <c r="M341" s="114">
        <v>0</v>
      </c>
      <c r="N341" s="114">
        <v>0</v>
      </c>
      <c r="O341" s="114">
        <v>0</v>
      </c>
      <c r="P341" s="114">
        <v>0</v>
      </c>
      <c r="Q341" s="114">
        <v>0</v>
      </c>
      <c r="R341" s="114">
        <v>0</v>
      </c>
      <c r="S341" s="114">
        <v>0</v>
      </c>
      <c r="T341" s="114">
        <v>0</v>
      </c>
      <c r="U341" s="114">
        <v>0</v>
      </c>
      <c r="V341" s="114">
        <v>0</v>
      </c>
      <c r="W341" s="114">
        <v>0</v>
      </c>
      <c r="X341" s="114">
        <v>0</v>
      </c>
      <c r="Y341" s="114">
        <v>0</v>
      </c>
      <c r="Z341" s="114">
        <v>0</v>
      </c>
      <c r="AA341" s="114">
        <v>0</v>
      </c>
      <c r="AB341" s="114">
        <v>0</v>
      </c>
      <c r="AC341" s="114">
        <v>0</v>
      </c>
      <c r="AD341" s="114">
        <v>0</v>
      </c>
      <c r="AE341" s="114">
        <v>0</v>
      </c>
      <c r="AF341" s="114">
        <v>0</v>
      </c>
      <c r="AG341" s="114">
        <v>0</v>
      </c>
      <c r="AH341" s="114">
        <v>0</v>
      </c>
      <c r="AI341" s="114">
        <v>0</v>
      </c>
      <c r="AJ341" s="115">
        <f t="shared" si="5"/>
        <v>0</v>
      </c>
      <c r="AM341" s="122"/>
    </row>
    <row r="342" spans="1:39" ht="33" customHeight="1">
      <c r="A342" s="111">
        <v>1264</v>
      </c>
      <c r="B342" s="112" t="s">
        <v>1011</v>
      </c>
      <c r="C342" s="116" t="s">
        <v>14927</v>
      </c>
      <c r="D342" s="114">
        <v>0</v>
      </c>
      <c r="E342" s="114">
        <v>0</v>
      </c>
      <c r="F342" s="114">
        <v>0</v>
      </c>
      <c r="G342" s="114">
        <v>0</v>
      </c>
      <c r="H342" s="114">
        <v>0</v>
      </c>
      <c r="I342" s="114">
        <v>0</v>
      </c>
      <c r="J342" s="114">
        <v>0</v>
      </c>
      <c r="K342" s="114">
        <v>0</v>
      </c>
      <c r="L342" s="114">
        <v>0</v>
      </c>
      <c r="M342" s="114">
        <v>0</v>
      </c>
      <c r="N342" s="114">
        <v>0</v>
      </c>
      <c r="O342" s="114">
        <v>0</v>
      </c>
      <c r="P342" s="114">
        <v>0</v>
      </c>
      <c r="Q342" s="114">
        <v>0</v>
      </c>
      <c r="R342" s="114">
        <v>0</v>
      </c>
      <c r="S342" s="114">
        <v>0</v>
      </c>
      <c r="T342" s="114">
        <v>0</v>
      </c>
      <c r="U342" s="114">
        <v>0</v>
      </c>
      <c r="V342" s="114">
        <v>0</v>
      </c>
      <c r="W342" s="114">
        <v>0</v>
      </c>
      <c r="X342" s="114">
        <v>0</v>
      </c>
      <c r="Y342" s="114">
        <v>0</v>
      </c>
      <c r="Z342" s="114">
        <v>0</v>
      </c>
      <c r="AA342" s="114">
        <v>0</v>
      </c>
      <c r="AB342" s="114">
        <v>0</v>
      </c>
      <c r="AC342" s="114">
        <v>0</v>
      </c>
      <c r="AD342" s="114">
        <v>0</v>
      </c>
      <c r="AE342" s="114">
        <v>0</v>
      </c>
      <c r="AF342" s="114">
        <v>0</v>
      </c>
      <c r="AG342" s="114">
        <v>0</v>
      </c>
      <c r="AH342" s="114">
        <v>0</v>
      </c>
      <c r="AI342" s="114">
        <v>0</v>
      </c>
      <c r="AJ342" s="115">
        <f t="shared" si="5"/>
        <v>0</v>
      </c>
      <c r="AM342" s="122"/>
    </row>
    <row r="343" spans="1:39" ht="33" customHeight="1">
      <c r="A343" s="111">
        <v>1265</v>
      </c>
      <c r="B343" s="112" t="s">
        <v>1012</v>
      </c>
      <c r="C343" s="116" t="s">
        <v>14927</v>
      </c>
      <c r="D343" s="114">
        <v>0</v>
      </c>
      <c r="E343" s="114">
        <v>0</v>
      </c>
      <c r="F343" s="114">
        <v>0</v>
      </c>
      <c r="G343" s="114">
        <v>463560.26</v>
      </c>
      <c r="H343" s="114">
        <v>0</v>
      </c>
      <c r="I343" s="114">
        <v>0</v>
      </c>
      <c r="J343" s="114">
        <v>0</v>
      </c>
      <c r="K343" s="114">
        <v>0</v>
      </c>
      <c r="L343" s="114">
        <v>0</v>
      </c>
      <c r="M343" s="114">
        <v>0</v>
      </c>
      <c r="N343" s="114">
        <v>0</v>
      </c>
      <c r="O343" s="114">
        <v>0</v>
      </c>
      <c r="P343" s="114">
        <v>0</v>
      </c>
      <c r="Q343" s="114">
        <v>0</v>
      </c>
      <c r="R343" s="114">
        <v>0</v>
      </c>
      <c r="S343" s="114">
        <v>0</v>
      </c>
      <c r="T343" s="114">
        <v>0</v>
      </c>
      <c r="U343" s="114">
        <v>0</v>
      </c>
      <c r="V343" s="114">
        <v>0</v>
      </c>
      <c r="W343" s="114">
        <v>0</v>
      </c>
      <c r="X343" s="114">
        <v>0</v>
      </c>
      <c r="Y343" s="114">
        <v>0</v>
      </c>
      <c r="Z343" s="114">
        <v>0</v>
      </c>
      <c r="AA343" s="114">
        <v>0</v>
      </c>
      <c r="AB343" s="114">
        <v>0</v>
      </c>
      <c r="AC343" s="114">
        <v>0</v>
      </c>
      <c r="AD343" s="114">
        <v>0</v>
      </c>
      <c r="AE343" s="114">
        <v>0</v>
      </c>
      <c r="AF343" s="114">
        <v>0</v>
      </c>
      <c r="AG343" s="114">
        <v>0</v>
      </c>
      <c r="AH343" s="114">
        <v>0</v>
      </c>
      <c r="AI343" s="114">
        <v>0</v>
      </c>
      <c r="AJ343" s="115">
        <f t="shared" si="5"/>
        <v>463560.26</v>
      </c>
      <c r="AM343" s="122"/>
    </row>
    <row r="344" spans="1:39" ht="33" customHeight="1">
      <c r="A344" s="111">
        <v>1266</v>
      </c>
      <c r="B344" s="112" t="s">
        <v>1013</v>
      </c>
      <c r="C344" s="116" t="s">
        <v>14927</v>
      </c>
      <c r="D344" s="114">
        <v>0</v>
      </c>
      <c r="E344" s="114">
        <v>0</v>
      </c>
      <c r="F344" s="114">
        <v>0</v>
      </c>
      <c r="G344" s="114">
        <v>0</v>
      </c>
      <c r="H344" s="114">
        <v>0</v>
      </c>
      <c r="I344" s="114">
        <v>0</v>
      </c>
      <c r="J344" s="114">
        <v>0</v>
      </c>
      <c r="K344" s="114">
        <v>0</v>
      </c>
      <c r="L344" s="114">
        <v>0</v>
      </c>
      <c r="M344" s="114">
        <v>0</v>
      </c>
      <c r="N344" s="114">
        <v>0</v>
      </c>
      <c r="O344" s="114">
        <v>0</v>
      </c>
      <c r="P344" s="114">
        <v>0</v>
      </c>
      <c r="Q344" s="114">
        <v>0</v>
      </c>
      <c r="R344" s="114">
        <v>0</v>
      </c>
      <c r="S344" s="114">
        <v>0</v>
      </c>
      <c r="T344" s="114">
        <v>0</v>
      </c>
      <c r="U344" s="114">
        <v>0</v>
      </c>
      <c r="V344" s="114">
        <v>0</v>
      </c>
      <c r="W344" s="114">
        <v>0</v>
      </c>
      <c r="X344" s="114">
        <v>0</v>
      </c>
      <c r="Y344" s="114">
        <v>0</v>
      </c>
      <c r="Z344" s="114">
        <v>0</v>
      </c>
      <c r="AA344" s="114">
        <v>0</v>
      </c>
      <c r="AB344" s="114">
        <v>0</v>
      </c>
      <c r="AC344" s="114">
        <v>0</v>
      </c>
      <c r="AD344" s="114">
        <v>0</v>
      </c>
      <c r="AE344" s="114">
        <v>0</v>
      </c>
      <c r="AF344" s="114">
        <v>0</v>
      </c>
      <c r="AG344" s="114">
        <v>0</v>
      </c>
      <c r="AH344" s="114">
        <v>0</v>
      </c>
      <c r="AI344" s="114">
        <v>0</v>
      </c>
      <c r="AJ344" s="115">
        <f t="shared" si="5"/>
        <v>0</v>
      </c>
      <c r="AM344" s="122"/>
    </row>
    <row r="345" spans="1:39" ht="33" customHeight="1">
      <c r="A345" s="111">
        <v>1267</v>
      </c>
      <c r="B345" s="112" t="s">
        <v>1014</v>
      </c>
      <c r="C345" s="116" t="s">
        <v>14927</v>
      </c>
      <c r="D345" s="114">
        <v>0</v>
      </c>
      <c r="E345" s="114">
        <v>0</v>
      </c>
      <c r="F345" s="114">
        <v>0</v>
      </c>
      <c r="G345" s="114">
        <v>0</v>
      </c>
      <c r="H345" s="114">
        <v>0</v>
      </c>
      <c r="I345" s="114">
        <v>0</v>
      </c>
      <c r="J345" s="114">
        <v>0</v>
      </c>
      <c r="K345" s="114">
        <v>0</v>
      </c>
      <c r="L345" s="114">
        <v>0</v>
      </c>
      <c r="M345" s="114">
        <v>0</v>
      </c>
      <c r="N345" s="114">
        <v>0</v>
      </c>
      <c r="O345" s="114">
        <v>0</v>
      </c>
      <c r="P345" s="114">
        <v>0</v>
      </c>
      <c r="Q345" s="114">
        <v>0</v>
      </c>
      <c r="R345" s="114">
        <v>0</v>
      </c>
      <c r="S345" s="114">
        <v>0</v>
      </c>
      <c r="T345" s="114">
        <v>0</v>
      </c>
      <c r="U345" s="114">
        <v>0</v>
      </c>
      <c r="V345" s="114">
        <v>0</v>
      </c>
      <c r="W345" s="114">
        <v>0</v>
      </c>
      <c r="X345" s="114">
        <v>0</v>
      </c>
      <c r="Y345" s="114">
        <v>0</v>
      </c>
      <c r="Z345" s="114">
        <v>0</v>
      </c>
      <c r="AA345" s="114">
        <v>0</v>
      </c>
      <c r="AB345" s="114">
        <v>0</v>
      </c>
      <c r="AC345" s="114">
        <v>0</v>
      </c>
      <c r="AD345" s="114">
        <v>0</v>
      </c>
      <c r="AE345" s="114">
        <v>0</v>
      </c>
      <c r="AF345" s="114">
        <v>0</v>
      </c>
      <c r="AG345" s="114">
        <v>0</v>
      </c>
      <c r="AH345" s="114">
        <v>0</v>
      </c>
      <c r="AI345" s="114">
        <v>0</v>
      </c>
      <c r="AJ345" s="115">
        <f t="shared" si="5"/>
        <v>0</v>
      </c>
      <c r="AM345" s="122"/>
    </row>
    <row r="346" spans="1:39" ht="33" customHeight="1">
      <c r="A346" s="111">
        <v>1268</v>
      </c>
      <c r="B346" s="112" t="s">
        <v>1015</v>
      </c>
      <c r="C346" s="116" t="s">
        <v>14927</v>
      </c>
      <c r="D346" s="114">
        <v>0</v>
      </c>
      <c r="E346" s="114">
        <v>0</v>
      </c>
      <c r="F346" s="114">
        <v>0</v>
      </c>
      <c r="G346" s="114">
        <v>0</v>
      </c>
      <c r="H346" s="114">
        <v>0</v>
      </c>
      <c r="I346" s="114">
        <v>0</v>
      </c>
      <c r="J346" s="114">
        <v>0</v>
      </c>
      <c r="K346" s="114">
        <v>0</v>
      </c>
      <c r="L346" s="114">
        <v>0</v>
      </c>
      <c r="M346" s="114">
        <v>0</v>
      </c>
      <c r="N346" s="114">
        <v>0</v>
      </c>
      <c r="O346" s="114">
        <v>0</v>
      </c>
      <c r="P346" s="114">
        <v>0</v>
      </c>
      <c r="Q346" s="114">
        <v>0</v>
      </c>
      <c r="R346" s="114">
        <v>0</v>
      </c>
      <c r="S346" s="114">
        <v>0</v>
      </c>
      <c r="T346" s="114">
        <v>0</v>
      </c>
      <c r="U346" s="114">
        <v>0</v>
      </c>
      <c r="V346" s="114">
        <v>0</v>
      </c>
      <c r="W346" s="114">
        <v>0</v>
      </c>
      <c r="X346" s="114">
        <v>0</v>
      </c>
      <c r="Y346" s="114">
        <v>0</v>
      </c>
      <c r="Z346" s="114">
        <v>0</v>
      </c>
      <c r="AA346" s="114">
        <v>0</v>
      </c>
      <c r="AB346" s="114">
        <v>0</v>
      </c>
      <c r="AC346" s="114">
        <v>0</v>
      </c>
      <c r="AD346" s="114">
        <v>0</v>
      </c>
      <c r="AE346" s="114">
        <v>0</v>
      </c>
      <c r="AF346" s="114">
        <v>0</v>
      </c>
      <c r="AG346" s="114">
        <v>0</v>
      </c>
      <c r="AH346" s="114">
        <v>0</v>
      </c>
      <c r="AI346" s="114">
        <v>0</v>
      </c>
      <c r="AJ346" s="115">
        <f t="shared" si="5"/>
        <v>0</v>
      </c>
      <c r="AM346" s="122"/>
    </row>
    <row r="347" spans="1:39" ht="33" customHeight="1">
      <c r="A347" s="111">
        <v>1269</v>
      </c>
      <c r="B347" s="112" t="s">
        <v>1016</v>
      </c>
      <c r="C347" s="116" t="s">
        <v>14927</v>
      </c>
      <c r="D347" s="114">
        <v>0</v>
      </c>
      <c r="E347" s="114">
        <v>0</v>
      </c>
      <c r="F347" s="114">
        <v>0</v>
      </c>
      <c r="G347" s="114">
        <v>0</v>
      </c>
      <c r="H347" s="114">
        <v>0</v>
      </c>
      <c r="I347" s="114">
        <v>0</v>
      </c>
      <c r="J347" s="114">
        <v>0</v>
      </c>
      <c r="K347" s="114">
        <v>0</v>
      </c>
      <c r="L347" s="114">
        <v>0</v>
      </c>
      <c r="M347" s="114">
        <v>0</v>
      </c>
      <c r="N347" s="114">
        <v>0</v>
      </c>
      <c r="O347" s="114">
        <v>0</v>
      </c>
      <c r="P347" s="114">
        <v>0</v>
      </c>
      <c r="Q347" s="114">
        <v>0</v>
      </c>
      <c r="R347" s="114">
        <v>0</v>
      </c>
      <c r="S347" s="114">
        <v>0</v>
      </c>
      <c r="T347" s="114">
        <v>0</v>
      </c>
      <c r="U347" s="114">
        <v>0</v>
      </c>
      <c r="V347" s="114">
        <v>0</v>
      </c>
      <c r="W347" s="114">
        <v>0</v>
      </c>
      <c r="X347" s="114">
        <v>0</v>
      </c>
      <c r="Y347" s="114">
        <v>0</v>
      </c>
      <c r="Z347" s="114">
        <v>0</v>
      </c>
      <c r="AA347" s="114">
        <v>0</v>
      </c>
      <c r="AB347" s="114">
        <v>0</v>
      </c>
      <c r="AC347" s="114">
        <v>0</v>
      </c>
      <c r="AD347" s="114">
        <v>0</v>
      </c>
      <c r="AE347" s="114">
        <v>0</v>
      </c>
      <c r="AF347" s="114">
        <v>0</v>
      </c>
      <c r="AG347" s="114">
        <v>0</v>
      </c>
      <c r="AH347" s="114">
        <v>0</v>
      </c>
      <c r="AI347" s="114">
        <v>0</v>
      </c>
      <c r="AJ347" s="115">
        <f t="shared" si="5"/>
        <v>0</v>
      </c>
      <c r="AM347" s="122"/>
    </row>
    <row r="348" spans="1:39" ht="33" customHeight="1">
      <c r="A348" s="111">
        <v>1270</v>
      </c>
      <c r="B348" s="112" t="s">
        <v>1017</v>
      </c>
      <c r="C348" s="116" t="s">
        <v>14927</v>
      </c>
      <c r="D348" s="114">
        <v>0</v>
      </c>
      <c r="E348" s="114">
        <v>0</v>
      </c>
      <c r="F348" s="114">
        <v>0</v>
      </c>
      <c r="G348" s="114">
        <v>0</v>
      </c>
      <c r="H348" s="114">
        <v>0</v>
      </c>
      <c r="I348" s="114">
        <v>0</v>
      </c>
      <c r="J348" s="114">
        <v>0</v>
      </c>
      <c r="K348" s="114">
        <v>0</v>
      </c>
      <c r="L348" s="114">
        <v>0</v>
      </c>
      <c r="M348" s="114">
        <v>0</v>
      </c>
      <c r="N348" s="114">
        <v>0</v>
      </c>
      <c r="O348" s="114">
        <v>0</v>
      </c>
      <c r="P348" s="114">
        <v>0</v>
      </c>
      <c r="Q348" s="114">
        <v>0</v>
      </c>
      <c r="R348" s="114">
        <v>0</v>
      </c>
      <c r="S348" s="114">
        <v>0</v>
      </c>
      <c r="T348" s="114">
        <v>0</v>
      </c>
      <c r="U348" s="114">
        <v>0</v>
      </c>
      <c r="V348" s="114">
        <v>0</v>
      </c>
      <c r="W348" s="114">
        <v>0</v>
      </c>
      <c r="X348" s="114">
        <v>0</v>
      </c>
      <c r="Y348" s="114">
        <v>0</v>
      </c>
      <c r="Z348" s="114">
        <v>0</v>
      </c>
      <c r="AA348" s="114">
        <v>0</v>
      </c>
      <c r="AB348" s="114">
        <v>0</v>
      </c>
      <c r="AC348" s="114">
        <v>0</v>
      </c>
      <c r="AD348" s="114">
        <v>0</v>
      </c>
      <c r="AE348" s="114">
        <v>0</v>
      </c>
      <c r="AF348" s="114">
        <v>0</v>
      </c>
      <c r="AG348" s="114">
        <v>0</v>
      </c>
      <c r="AH348" s="114">
        <v>0</v>
      </c>
      <c r="AI348" s="114">
        <v>0</v>
      </c>
      <c r="AJ348" s="115">
        <f t="shared" si="5"/>
        <v>0</v>
      </c>
      <c r="AM348" s="122"/>
    </row>
    <row r="349" spans="1:39" ht="33" customHeight="1">
      <c r="A349" s="111">
        <v>1271</v>
      </c>
      <c r="B349" s="112" t="s">
        <v>1018</v>
      </c>
      <c r="C349" s="116" t="s">
        <v>14927</v>
      </c>
      <c r="D349" s="114">
        <v>0</v>
      </c>
      <c r="E349" s="114">
        <v>0</v>
      </c>
      <c r="F349" s="114">
        <v>0</v>
      </c>
      <c r="G349" s="114">
        <v>0</v>
      </c>
      <c r="H349" s="114">
        <v>0</v>
      </c>
      <c r="I349" s="114">
        <v>0</v>
      </c>
      <c r="J349" s="114">
        <v>0</v>
      </c>
      <c r="K349" s="114">
        <v>0</v>
      </c>
      <c r="L349" s="114">
        <v>0</v>
      </c>
      <c r="M349" s="114">
        <v>0</v>
      </c>
      <c r="N349" s="114">
        <v>0</v>
      </c>
      <c r="O349" s="114">
        <v>0</v>
      </c>
      <c r="P349" s="114">
        <v>0</v>
      </c>
      <c r="Q349" s="114">
        <v>0</v>
      </c>
      <c r="R349" s="114">
        <v>0</v>
      </c>
      <c r="S349" s="114">
        <v>0</v>
      </c>
      <c r="T349" s="114">
        <v>0</v>
      </c>
      <c r="U349" s="114">
        <v>0</v>
      </c>
      <c r="V349" s="114">
        <v>0</v>
      </c>
      <c r="W349" s="114">
        <v>0</v>
      </c>
      <c r="X349" s="114">
        <v>0</v>
      </c>
      <c r="Y349" s="114">
        <v>0</v>
      </c>
      <c r="Z349" s="114">
        <v>0</v>
      </c>
      <c r="AA349" s="114">
        <v>0</v>
      </c>
      <c r="AB349" s="114">
        <v>0</v>
      </c>
      <c r="AC349" s="114">
        <v>0</v>
      </c>
      <c r="AD349" s="114">
        <v>0</v>
      </c>
      <c r="AE349" s="114">
        <v>0</v>
      </c>
      <c r="AF349" s="114">
        <v>0</v>
      </c>
      <c r="AG349" s="114">
        <v>0</v>
      </c>
      <c r="AH349" s="114">
        <v>0</v>
      </c>
      <c r="AI349" s="114">
        <v>0</v>
      </c>
      <c r="AJ349" s="115">
        <f t="shared" si="5"/>
        <v>0</v>
      </c>
      <c r="AM349" s="122"/>
    </row>
    <row r="350" spans="1:39" ht="33" customHeight="1">
      <c r="A350" s="111">
        <v>1272</v>
      </c>
      <c r="B350" s="112" t="s">
        <v>1019</v>
      </c>
      <c r="C350" s="116" t="s">
        <v>14927</v>
      </c>
      <c r="D350" s="114">
        <v>0</v>
      </c>
      <c r="E350" s="114">
        <v>0</v>
      </c>
      <c r="F350" s="114">
        <v>0</v>
      </c>
      <c r="G350" s="114">
        <v>0</v>
      </c>
      <c r="H350" s="114">
        <v>0</v>
      </c>
      <c r="I350" s="114">
        <v>0</v>
      </c>
      <c r="J350" s="114">
        <v>0</v>
      </c>
      <c r="K350" s="114">
        <v>0</v>
      </c>
      <c r="L350" s="114">
        <v>0</v>
      </c>
      <c r="M350" s="114">
        <v>0</v>
      </c>
      <c r="N350" s="114">
        <v>0</v>
      </c>
      <c r="O350" s="114">
        <v>0</v>
      </c>
      <c r="P350" s="114">
        <v>0</v>
      </c>
      <c r="Q350" s="114">
        <v>0</v>
      </c>
      <c r="R350" s="114">
        <v>0</v>
      </c>
      <c r="S350" s="114">
        <v>0</v>
      </c>
      <c r="T350" s="114">
        <v>0</v>
      </c>
      <c r="U350" s="114">
        <v>0</v>
      </c>
      <c r="V350" s="114">
        <v>0</v>
      </c>
      <c r="W350" s="114">
        <v>0</v>
      </c>
      <c r="X350" s="114">
        <v>0</v>
      </c>
      <c r="Y350" s="114">
        <v>0</v>
      </c>
      <c r="Z350" s="114">
        <v>0</v>
      </c>
      <c r="AA350" s="114">
        <v>0</v>
      </c>
      <c r="AB350" s="114">
        <v>0</v>
      </c>
      <c r="AC350" s="114">
        <v>0</v>
      </c>
      <c r="AD350" s="114">
        <v>0</v>
      </c>
      <c r="AE350" s="114">
        <v>0</v>
      </c>
      <c r="AF350" s="114">
        <v>0</v>
      </c>
      <c r="AG350" s="114">
        <v>0</v>
      </c>
      <c r="AH350" s="114">
        <v>0</v>
      </c>
      <c r="AI350" s="114">
        <v>0</v>
      </c>
      <c r="AJ350" s="115">
        <f t="shared" si="5"/>
        <v>0</v>
      </c>
      <c r="AM350" s="122"/>
    </row>
    <row r="351" spans="1:39" ht="33" customHeight="1">
      <c r="A351" s="111">
        <v>1273</v>
      </c>
      <c r="B351" s="112" t="s">
        <v>1020</v>
      </c>
      <c r="C351" s="116" t="s">
        <v>14927</v>
      </c>
      <c r="D351" s="114">
        <v>0</v>
      </c>
      <c r="E351" s="114">
        <v>0</v>
      </c>
      <c r="F351" s="114">
        <v>0</v>
      </c>
      <c r="G351" s="114">
        <v>0</v>
      </c>
      <c r="H351" s="114">
        <v>0</v>
      </c>
      <c r="I351" s="114">
        <v>0</v>
      </c>
      <c r="J351" s="114">
        <v>0</v>
      </c>
      <c r="K351" s="114">
        <v>0</v>
      </c>
      <c r="L351" s="114">
        <v>0</v>
      </c>
      <c r="M351" s="114">
        <v>0</v>
      </c>
      <c r="N351" s="114">
        <v>0</v>
      </c>
      <c r="O351" s="114">
        <v>0</v>
      </c>
      <c r="P351" s="114">
        <v>0</v>
      </c>
      <c r="Q351" s="114">
        <v>0</v>
      </c>
      <c r="R351" s="114">
        <v>0</v>
      </c>
      <c r="S351" s="114">
        <v>0</v>
      </c>
      <c r="T351" s="114">
        <v>0</v>
      </c>
      <c r="U351" s="114">
        <v>0</v>
      </c>
      <c r="V351" s="114">
        <v>0</v>
      </c>
      <c r="W351" s="114">
        <v>0</v>
      </c>
      <c r="X351" s="114">
        <v>0</v>
      </c>
      <c r="Y351" s="114">
        <v>0</v>
      </c>
      <c r="Z351" s="114">
        <v>0</v>
      </c>
      <c r="AA351" s="114">
        <v>0</v>
      </c>
      <c r="AB351" s="114">
        <v>0</v>
      </c>
      <c r="AC351" s="114">
        <v>0</v>
      </c>
      <c r="AD351" s="114">
        <v>0</v>
      </c>
      <c r="AE351" s="114">
        <v>0</v>
      </c>
      <c r="AF351" s="114">
        <v>0</v>
      </c>
      <c r="AG351" s="114">
        <v>0</v>
      </c>
      <c r="AH351" s="114">
        <v>0</v>
      </c>
      <c r="AI351" s="114">
        <v>0</v>
      </c>
      <c r="AJ351" s="115">
        <f t="shared" si="5"/>
        <v>0</v>
      </c>
      <c r="AM351" s="122"/>
    </row>
    <row r="352" spans="1:39" ht="33" customHeight="1">
      <c r="A352" s="111">
        <v>1274</v>
      </c>
      <c r="B352" s="112" t="s">
        <v>1021</v>
      </c>
      <c r="C352" s="116" t="s">
        <v>14927</v>
      </c>
      <c r="D352" s="114">
        <v>0</v>
      </c>
      <c r="E352" s="114">
        <v>0</v>
      </c>
      <c r="F352" s="114">
        <v>0</v>
      </c>
      <c r="G352" s="114">
        <v>0</v>
      </c>
      <c r="H352" s="114">
        <v>0</v>
      </c>
      <c r="I352" s="114">
        <v>0</v>
      </c>
      <c r="J352" s="114">
        <v>0</v>
      </c>
      <c r="K352" s="114">
        <v>0</v>
      </c>
      <c r="L352" s="114">
        <v>0</v>
      </c>
      <c r="M352" s="114">
        <v>0</v>
      </c>
      <c r="N352" s="114">
        <v>0</v>
      </c>
      <c r="O352" s="114">
        <v>0</v>
      </c>
      <c r="P352" s="114">
        <v>0</v>
      </c>
      <c r="Q352" s="114">
        <v>0</v>
      </c>
      <c r="R352" s="114">
        <v>0</v>
      </c>
      <c r="S352" s="114">
        <v>0</v>
      </c>
      <c r="T352" s="114">
        <v>0</v>
      </c>
      <c r="U352" s="114">
        <v>0</v>
      </c>
      <c r="V352" s="114">
        <v>0</v>
      </c>
      <c r="W352" s="114">
        <v>0</v>
      </c>
      <c r="X352" s="114">
        <v>0</v>
      </c>
      <c r="Y352" s="114">
        <v>0</v>
      </c>
      <c r="Z352" s="114">
        <v>0</v>
      </c>
      <c r="AA352" s="114">
        <v>0</v>
      </c>
      <c r="AB352" s="114">
        <v>0</v>
      </c>
      <c r="AC352" s="114">
        <v>0</v>
      </c>
      <c r="AD352" s="114">
        <v>0</v>
      </c>
      <c r="AE352" s="114">
        <v>0</v>
      </c>
      <c r="AF352" s="114">
        <v>0</v>
      </c>
      <c r="AG352" s="114">
        <v>0</v>
      </c>
      <c r="AH352" s="114">
        <v>0</v>
      </c>
      <c r="AI352" s="114">
        <v>0</v>
      </c>
      <c r="AJ352" s="115">
        <f t="shared" si="5"/>
        <v>0</v>
      </c>
      <c r="AM352" s="122"/>
    </row>
    <row r="353" spans="1:39" ht="33" customHeight="1">
      <c r="A353" s="111">
        <v>1275</v>
      </c>
      <c r="B353" s="112" t="s">
        <v>1022</v>
      </c>
      <c r="C353" s="116" t="s">
        <v>14927</v>
      </c>
      <c r="D353" s="114">
        <v>0</v>
      </c>
      <c r="E353" s="114">
        <v>0</v>
      </c>
      <c r="F353" s="114">
        <v>0</v>
      </c>
      <c r="G353" s="114">
        <v>0</v>
      </c>
      <c r="H353" s="114">
        <v>0</v>
      </c>
      <c r="I353" s="114">
        <v>0</v>
      </c>
      <c r="J353" s="114">
        <v>0</v>
      </c>
      <c r="K353" s="114">
        <v>0</v>
      </c>
      <c r="L353" s="114">
        <v>0</v>
      </c>
      <c r="M353" s="114">
        <v>0</v>
      </c>
      <c r="N353" s="114">
        <v>0</v>
      </c>
      <c r="O353" s="114">
        <v>0</v>
      </c>
      <c r="P353" s="114">
        <v>0</v>
      </c>
      <c r="Q353" s="114">
        <v>0</v>
      </c>
      <c r="R353" s="114">
        <v>0</v>
      </c>
      <c r="S353" s="114">
        <v>0</v>
      </c>
      <c r="T353" s="114">
        <v>0</v>
      </c>
      <c r="U353" s="114">
        <v>0</v>
      </c>
      <c r="V353" s="114">
        <v>0</v>
      </c>
      <c r="W353" s="114">
        <v>0</v>
      </c>
      <c r="X353" s="114">
        <v>0</v>
      </c>
      <c r="Y353" s="114">
        <v>0</v>
      </c>
      <c r="Z353" s="114">
        <v>0</v>
      </c>
      <c r="AA353" s="114">
        <v>0</v>
      </c>
      <c r="AB353" s="114">
        <v>0</v>
      </c>
      <c r="AC353" s="114">
        <v>0</v>
      </c>
      <c r="AD353" s="114">
        <v>0</v>
      </c>
      <c r="AE353" s="114">
        <v>0</v>
      </c>
      <c r="AF353" s="114">
        <v>0</v>
      </c>
      <c r="AG353" s="114">
        <v>0</v>
      </c>
      <c r="AH353" s="114">
        <v>0</v>
      </c>
      <c r="AI353" s="114">
        <v>0</v>
      </c>
      <c r="AJ353" s="115">
        <f t="shared" si="5"/>
        <v>0</v>
      </c>
      <c r="AM353" s="122"/>
    </row>
    <row r="354" spans="1:39" ht="33" customHeight="1">
      <c r="A354" s="111">
        <v>1276</v>
      </c>
      <c r="B354" s="112" t="s">
        <v>1023</v>
      </c>
      <c r="C354" s="116" t="s">
        <v>14927</v>
      </c>
      <c r="D354" s="114">
        <v>0</v>
      </c>
      <c r="E354" s="114">
        <v>0</v>
      </c>
      <c r="F354" s="114">
        <v>0</v>
      </c>
      <c r="G354" s="114">
        <v>0</v>
      </c>
      <c r="H354" s="114">
        <v>0</v>
      </c>
      <c r="I354" s="114">
        <v>0</v>
      </c>
      <c r="J354" s="114">
        <v>0</v>
      </c>
      <c r="K354" s="114">
        <v>0</v>
      </c>
      <c r="L354" s="114">
        <v>0</v>
      </c>
      <c r="M354" s="114">
        <v>0</v>
      </c>
      <c r="N354" s="114">
        <v>0</v>
      </c>
      <c r="O354" s="114">
        <v>0</v>
      </c>
      <c r="P354" s="114">
        <v>0</v>
      </c>
      <c r="Q354" s="114">
        <v>0</v>
      </c>
      <c r="R354" s="114">
        <v>0</v>
      </c>
      <c r="S354" s="114">
        <v>0</v>
      </c>
      <c r="T354" s="114">
        <v>0</v>
      </c>
      <c r="U354" s="114">
        <v>0</v>
      </c>
      <c r="V354" s="114">
        <v>0</v>
      </c>
      <c r="W354" s="114">
        <v>0</v>
      </c>
      <c r="X354" s="114">
        <v>0</v>
      </c>
      <c r="Y354" s="114">
        <v>0</v>
      </c>
      <c r="Z354" s="114">
        <v>0</v>
      </c>
      <c r="AA354" s="114">
        <v>0</v>
      </c>
      <c r="AB354" s="114">
        <v>0</v>
      </c>
      <c r="AC354" s="114">
        <v>0</v>
      </c>
      <c r="AD354" s="114">
        <v>0</v>
      </c>
      <c r="AE354" s="114">
        <v>0</v>
      </c>
      <c r="AF354" s="114">
        <v>0</v>
      </c>
      <c r="AG354" s="114">
        <v>0</v>
      </c>
      <c r="AH354" s="114">
        <v>0</v>
      </c>
      <c r="AI354" s="114">
        <v>0</v>
      </c>
      <c r="AJ354" s="115">
        <f t="shared" si="5"/>
        <v>0</v>
      </c>
      <c r="AM354" s="122"/>
    </row>
    <row r="355" spans="1:39" ht="33" customHeight="1">
      <c r="A355" s="111">
        <v>1277</v>
      </c>
      <c r="B355" s="112" t="s">
        <v>1024</v>
      </c>
      <c r="C355" s="116" t="s">
        <v>14927</v>
      </c>
      <c r="D355" s="114">
        <v>0</v>
      </c>
      <c r="E355" s="114">
        <v>0</v>
      </c>
      <c r="F355" s="114">
        <v>0</v>
      </c>
      <c r="G355" s="114">
        <v>0</v>
      </c>
      <c r="H355" s="114">
        <v>0</v>
      </c>
      <c r="I355" s="114">
        <v>0</v>
      </c>
      <c r="J355" s="114">
        <v>0</v>
      </c>
      <c r="K355" s="114">
        <v>0</v>
      </c>
      <c r="L355" s="114">
        <v>0</v>
      </c>
      <c r="M355" s="114">
        <v>0</v>
      </c>
      <c r="N355" s="114">
        <v>0</v>
      </c>
      <c r="O355" s="114">
        <v>0</v>
      </c>
      <c r="P355" s="114">
        <v>0</v>
      </c>
      <c r="Q355" s="114">
        <v>0</v>
      </c>
      <c r="R355" s="114">
        <v>0</v>
      </c>
      <c r="S355" s="114">
        <v>0</v>
      </c>
      <c r="T355" s="114">
        <v>0</v>
      </c>
      <c r="U355" s="114">
        <v>0</v>
      </c>
      <c r="V355" s="114">
        <v>0</v>
      </c>
      <c r="W355" s="114">
        <v>0</v>
      </c>
      <c r="X355" s="114">
        <v>0</v>
      </c>
      <c r="Y355" s="114">
        <v>0</v>
      </c>
      <c r="Z355" s="114">
        <v>0</v>
      </c>
      <c r="AA355" s="114">
        <v>0</v>
      </c>
      <c r="AB355" s="114">
        <v>0</v>
      </c>
      <c r="AC355" s="114">
        <v>0</v>
      </c>
      <c r="AD355" s="114">
        <v>0</v>
      </c>
      <c r="AE355" s="114">
        <v>0</v>
      </c>
      <c r="AF355" s="114">
        <v>0</v>
      </c>
      <c r="AG355" s="114">
        <v>0</v>
      </c>
      <c r="AH355" s="114">
        <v>0</v>
      </c>
      <c r="AI355" s="114">
        <v>0</v>
      </c>
      <c r="AJ355" s="115">
        <f t="shared" si="5"/>
        <v>0</v>
      </c>
      <c r="AM355" s="122"/>
    </row>
    <row r="356" spans="1:39" ht="33" customHeight="1">
      <c r="A356" s="111">
        <v>1278</v>
      </c>
      <c r="B356" s="112" t="s">
        <v>1025</v>
      </c>
      <c r="C356" s="116" t="s">
        <v>14927</v>
      </c>
      <c r="D356" s="114">
        <v>0</v>
      </c>
      <c r="E356" s="114">
        <v>0</v>
      </c>
      <c r="F356" s="114">
        <v>0</v>
      </c>
      <c r="G356" s="114">
        <v>0</v>
      </c>
      <c r="H356" s="114">
        <v>0</v>
      </c>
      <c r="I356" s="114">
        <v>0</v>
      </c>
      <c r="J356" s="114">
        <v>0</v>
      </c>
      <c r="K356" s="114">
        <v>0</v>
      </c>
      <c r="L356" s="114">
        <v>0</v>
      </c>
      <c r="M356" s="114">
        <v>0</v>
      </c>
      <c r="N356" s="114">
        <v>0</v>
      </c>
      <c r="O356" s="114">
        <v>0</v>
      </c>
      <c r="P356" s="114">
        <v>0</v>
      </c>
      <c r="Q356" s="114">
        <v>0</v>
      </c>
      <c r="R356" s="114">
        <v>0</v>
      </c>
      <c r="S356" s="114">
        <v>0</v>
      </c>
      <c r="T356" s="114">
        <v>0</v>
      </c>
      <c r="U356" s="114">
        <v>0</v>
      </c>
      <c r="V356" s="114">
        <v>0</v>
      </c>
      <c r="W356" s="114">
        <v>0</v>
      </c>
      <c r="X356" s="114">
        <v>0</v>
      </c>
      <c r="Y356" s="114">
        <v>0</v>
      </c>
      <c r="Z356" s="114">
        <v>0</v>
      </c>
      <c r="AA356" s="114">
        <v>0</v>
      </c>
      <c r="AB356" s="114">
        <v>0</v>
      </c>
      <c r="AC356" s="114">
        <v>0</v>
      </c>
      <c r="AD356" s="114">
        <v>0</v>
      </c>
      <c r="AE356" s="114">
        <v>0</v>
      </c>
      <c r="AF356" s="114">
        <v>0</v>
      </c>
      <c r="AG356" s="114">
        <v>0</v>
      </c>
      <c r="AH356" s="114">
        <v>0</v>
      </c>
      <c r="AI356" s="114">
        <v>0</v>
      </c>
      <c r="AJ356" s="115">
        <f t="shared" si="5"/>
        <v>0</v>
      </c>
      <c r="AM356" s="122"/>
    </row>
    <row r="357" spans="1:39" ht="33" customHeight="1">
      <c r="A357" s="111">
        <v>1279</v>
      </c>
      <c r="B357" s="112" t="s">
        <v>1026</v>
      </c>
      <c r="C357" s="116" t="s">
        <v>14927</v>
      </c>
      <c r="D357" s="114">
        <v>0</v>
      </c>
      <c r="E357" s="114">
        <v>0</v>
      </c>
      <c r="F357" s="114">
        <v>0</v>
      </c>
      <c r="G357" s="114">
        <v>0</v>
      </c>
      <c r="H357" s="114">
        <v>0</v>
      </c>
      <c r="I357" s="114">
        <v>0</v>
      </c>
      <c r="J357" s="114">
        <v>0</v>
      </c>
      <c r="K357" s="114">
        <v>0</v>
      </c>
      <c r="L357" s="114">
        <v>0</v>
      </c>
      <c r="M357" s="114">
        <v>0</v>
      </c>
      <c r="N357" s="114">
        <v>0</v>
      </c>
      <c r="O357" s="114">
        <v>0</v>
      </c>
      <c r="P357" s="114">
        <v>0</v>
      </c>
      <c r="Q357" s="114">
        <v>0</v>
      </c>
      <c r="R357" s="114">
        <v>0</v>
      </c>
      <c r="S357" s="114">
        <v>0</v>
      </c>
      <c r="T357" s="114">
        <v>0</v>
      </c>
      <c r="U357" s="114">
        <v>0</v>
      </c>
      <c r="V357" s="114">
        <v>0</v>
      </c>
      <c r="W357" s="114">
        <v>0</v>
      </c>
      <c r="X357" s="114">
        <v>0</v>
      </c>
      <c r="Y357" s="114">
        <v>0</v>
      </c>
      <c r="Z357" s="114">
        <v>0</v>
      </c>
      <c r="AA357" s="114">
        <v>0</v>
      </c>
      <c r="AB357" s="114">
        <v>0</v>
      </c>
      <c r="AC357" s="114">
        <v>0</v>
      </c>
      <c r="AD357" s="114">
        <v>0</v>
      </c>
      <c r="AE357" s="114">
        <v>0</v>
      </c>
      <c r="AF357" s="114">
        <v>0</v>
      </c>
      <c r="AG357" s="114">
        <v>0</v>
      </c>
      <c r="AH357" s="114">
        <v>0</v>
      </c>
      <c r="AI357" s="114">
        <v>0</v>
      </c>
      <c r="AJ357" s="115">
        <f t="shared" si="5"/>
        <v>0</v>
      </c>
      <c r="AM357" s="122"/>
    </row>
    <row r="358" spans="1:39" ht="33" customHeight="1">
      <c r="A358" s="111">
        <v>1280</v>
      </c>
      <c r="B358" s="112" t="s">
        <v>1027</v>
      </c>
      <c r="C358" s="116" t="s">
        <v>14927</v>
      </c>
      <c r="D358" s="114">
        <v>0</v>
      </c>
      <c r="E358" s="114">
        <v>0</v>
      </c>
      <c r="F358" s="114">
        <v>0</v>
      </c>
      <c r="G358" s="114">
        <v>0</v>
      </c>
      <c r="H358" s="114">
        <v>0</v>
      </c>
      <c r="I358" s="114">
        <v>0</v>
      </c>
      <c r="J358" s="114">
        <v>0</v>
      </c>
      <c r="K358" s="114">
        <v>0</v>
      </c>
      <c r="L358" s="114">
        <v>0</v>
      </c>
      <c r="M358" s="114">
        <v>0</v>
      </c>
      <c r="N358" s="114">
        <v>0</v>
      </c>
      <c r="O358" s="114">
        <v>0</v>
      </c>
      <c r="P358" s="114">
        <v>0</v>
      </c>
      <c r="Q358" s="114">
        <v>0</v>
      </c>
      <c r="R358" s="114">
        <v>0</v>
      </c>
      <c r="S358" s="114">
        <v>0</v>
      </c>
      <c r="T358" s="114">
        <v>0</v>
      </c>
      <c r="U358" s="114">
        <v>0</v>
      </c>
      <c r="V358" s="114">
        <v>0</v>
      </c>
      <c r="W358" s="114">
        <v>0</v>
      </c>
      <c r="X358" s="114">
        <v>0</v>
      </c>
      <c r="Y358" s="114">
        <v>0</v>
      </c>
      <c r="Z358" s="114">
        <v>0</v>
      </c>
      <c r="AA358" s="114">
        <v>0</v>
      </c>
      <c r="AB358" s="114">
        <v>0</v>
      </c>
      <c r="AC358" s="114">
        <v>0</v>
      </c>
      <c r="AD358" s="114">
        <v>0</v>
      </c>
      <c r="AE358" s="114">
        <v>0</v>
      </c>
      <c r="AF358" s="114">
        <v>0</v>
      </c>
      <c r="AG358" s="114">
        <v>0</v>
      </c>
      <c r="AH358" s="114">
        <v>0</v>
      </c>
      <c r="AI358" s="114">
        <v>0</v>
      </c>
      <c r="AJ358" s="115">
        <f t="shared" si="5"/>
        <v>0</v>
      </c>
      <c r="AM358" s="122"/>
    </row>
    <row r="359" spans="1:39" ht="33" customHeight="1">
      <c r="A359" s="111">
        <v>1281</v>
      </c>
      <c r="B359" s="112" t="s">
        <v>1028</v>
      </c>
      <c r="C359" s="116" t="s">
        <v>14927</v>
      </c>
      <c r="D359" s="114">
        <v>0</v>
      </c>
      <c r="E359" s="114">
        <v>0</v>
      </c>
      <c r="F359" s="114">
        <v>0</v>
      </c>
      <c r="G359" s="114">
        <v>0</v>
      </c>
      <c r="H359" s="114">
        <v>0</v>
      </c>
      <c r="I359" s="114">
        <v>0</v>
      </c>
      <c r="J359" s="114">
        <v>0</v>
      </c>
      <c r="K359" s="114">
        <v>0</v>
      </c>
      <c r="L359" s="114">
        <v>0</v>
      </c>
      <c r="M359" s="114">
        <v>0</v>
      </c>
      <c r="N359" s="114">
        <v>0</v>
      </c>
      <c r="O359" s="114">
        <v>0</v>
      </c>
      <c r="P359" s="114">
        <v>0</v>
      </c>
      <c r="Q359" s="114">
        <v>0</v>
      </c>
      <c r="R359" s="114">
        <v>0</v>
      </c>
      <c r="S359" s="114">
        <v>0</v>
      </c>
      <c r="T359" s="114">
        <v>0</v>
      </c>
      <c r="U359" s="114">
        <v>0</v>
      </c>
      <c r="V359" s="114">
        <v>0</v>
      </c>
      <c r="W359" s="114">
        <v>0</v>
      </c>
      <c r="X359" s="114">
        <v>0</v>
      </c>
      <c r="Y359" s="114">
        <v>0</v>
      </c>
      <c r="Z359" s="114">
        <v>0</v>
      </c>
      <c r="AA359" s="114">
        <v>0</v>
      </c>
      <c r="AB359" s="114">
        <v>0</v>
      </c>
      <c r="AC359" s="114">
        <v>0</v>
      </c>
      <c r="AD359" s="114">
        <v>0</v>
      </c>
      <c r="AE359" s="114">
        <v>0</v>
      </c>
      <c r="AF359" s="114">
        <v>0</v>
      </c>
      <c r="AG359" s="114">
        <v>0</v>
      </c>
      <c r="AH359" s="114">
        <v>0</v>
      </c>
      <c r="AI359" s="114">
        <v>0</v>
      </c>
      <c r="AJ359" s="115">
        <f t="shared" si="5"/>
        <v>0</v>
      </c>
      <c r="AM359" s="122"/>
    </row>
    <row r="360" spans="1:39" ht="33" customHeight="1">
      <c r="A360" s="111">
        <v>1282</v>
      </c>
      <c r="B360" s="112" t="s">
        <v>1029</v>
      </c>
      <c r="C360" s="116" t="s">
        <v>14927</v>
      </c>
      <c r="D360" s="114">
        <v>0</v>
      </c>
      <c r="E360" s="114">
        <v>0</v>
      </c>
      <c r="F360" s="114">
        <v>0</v>
      </c>
      <c r="G360" s="114">
        <v>0</v>
      </c>
      <c r="H360" s="114">
        <v>0</v>
      </c>
      <c r="I360" s="114">
        <v>0</v>
      </c>
      <c r="J360" s="114">
        <v>0</v>
      </c>
      <c r="K360" s="114">
        <v>0</v>
      </c>
      <c r="L360" s="114">
        <v>0</v>
      </c>
      <c r="M360" s="114">
        <v>0</v>
      </c>
      <c r="N360" s="114">
        <v>0</v>
      </c>
      <c r="O360" s="114">
        <v>0</v>
      </c>
      <c r="P360" s="114">
        <v>0</v>
      </c>
      <c r="Q360" s="114">
        <v>0</v>
      </c>
      <c r="R360" s="114">
        <v>0</v>
      </c>
      <c r="S360" s="114">
        <v>0</v>
      </c>
      <c r="T360" s="114">
        <v>0</v>
      </c>
      <c r="U360" s="114">
        <v>0</v>
      </c>
      <c r="V360" s="114">
        <v>0</v>
      </c>
      <c r="W360" s="114">
        <v>0</v>
      </c>
      <c r="X360" s="114">
        <v>0</v>
      </c>
      <c r="Y360" s="114">
        <v>0</v>
      </c>
      <c r="Z360" s="114">
        <v>0</v>
      </c>
      <c r="AA360" s="114">
        <v>0</v>
      </c>
      <c r="AB360" s="114">
        <v>0</v>
      </c>
      <c r="AC360" s="114">
        <v>0</v>
      </c>
      <c r="AD360" s="114">
        <v>0</v>
      </c>
      <c r="AE360" s="114">
        <v>0</v>
      </c>
      <c r="AF360" s="114">
        <v>0</v>
      </c>
      <c r="AG360" s="114">
        <v>0</v>
      </c>
      <c r="AH360" s="114">
        <v>0</v>
      </c>
      <c r="AI360" s="114">
        <v>0</v>
      </c>
      <c r="AJ360" s="115">
        <f t="shared" si="5"/>
        <v>0</v>
      </c>
      <c r="AM360" s="122"/>
    </row>
    <row r="361" spans="1:39" ht="33" customHeight="1">
      <c r="A361" s="111">
        <v>1283</v>
      </c>
      <c r="B361" s="112" t="s">
        <v>1030</v>
      </c>
      <c r="C361" s="116" t="s">
        <v>14927</v>
      </c>
      <c r="D361" s="114">
        <v>0</v>
      </c>
      <c r="E361" s="114">
        <v>0</v>
      </c>
      <c r="F361" s="114">
        <v>0</v>
      </c>
      <c r="G361" s="114">
        <v>0</v>
      </c>
      <c r="H361" s="114">
        <v>0</v>
      </c>
      <c r="I361" s="114">
        <v>0</v>
      </c>
      <c r="J361" s="114">
        <v>0</v>
      </c>
      <c r="K361" s="114">
        <v>0</v>
      </c>
      <c r="L361" s="114">
        <v>0</v>
      </c>
      <c r="M361" s="114">
        <v>0</v>
      </c>
      <c r="N361" s="114">
        <v>0</v>
      </c>
      <c r="O361" s="114">
        <v>0</v>
      </c>
      <c r="P361" s="114">
        <v>0</v>
      </c>
      <c r="Q361" s="114">
        <v>0</v>
      </c>
      <c r="R361" s="114">
        <v>0</v>
      </c>
      <c r="S361" s="114">
        <v>0</v>
      </c>
      <c r="T361" s="114">
        <v>0</v>
      </c>
      <c r="U361" s="114">
        <v>0</v>
      </c>
      <c r="V361" s="114">
        <v>0</v>
      </c>
      <c r="W361" s="114">
        <v>0</v>
      </c>
      <c r="X361" s="114">
        <v>0</v>
      </c>
      <c r="Y361" s="114">
        <v>0</v>
      </c>
      <c r="Z361" s="114">
        <v>0</v>
      </c>
      <c r="AA361" s="114">
        <v>0</v>
      </c>
      <c r="AB361" s="114">
        <v>0</v>
      </c>
      <c r="AC361" s="114">
        <v>0</v>
      </c>
      <c r="AD361" s="114">
        <v>0</v>
      </c>
      <c r="AE361" s="114">
        <v>0</v>
      </c>
      <c r="AF361" s="114">
        <v>0</v>
      </c>
      <c r="AG361" s="114">
        <v>0</v>
      </c>
      <c r="AH361" s="114">
        <v>0</v>
      </c>
      <c r="AI361" s="114">
        <v>0</v>
      </c>
      <c r="AJ361" s="115">
        <f t="shared" si="5"/>
        <v>0</v>
      </c>
      <c r="AM361" s="122"/>
    </row>
    <row r="362" spans="1:39" ht="33" customHeight="1">
      <c r="A362" s="111">
        <v>1284</v>
      </c>
      <c r="B362" s="112" t="s">
        <v>1031</v>
      </c>
      <c r="C362" s="116" t="s">
        <v>14927</v>
      </c>
      <c r="D362" s="114">
        <v>0</v>
      </c>
      <c r="E362" s="114">
        <v>0</v>
      </c>
      <c r="F362" s="114">
        <v>0</v>
      </c>
      <c r="G362" s="114">
        <v>0</v>
      </c>
      <c r="H362" s="114">
        <v>0</v>
      </c>
      <c r="I362" s="114">
        <v>0</v>
      </c>
      <c r="J362" s="114">
        <v>0</v>
      </c>
      <c r="K362" s="114">
        <v>0</v>
      </c>
      <c r="L362" s="114">
        <v>0</v>
      </c>
      <c r="M362" s="114">
        <v>0</v>
      </c>
      <c r="N362" s="114">
        <v>0</v>
      </c>
      <c r="O362" s="114">
        <v>0</v>
      </c>
      <c r="P362" s="114">
        <v>0</v>
      </c>
      <c r="Q362" s="114">
        <v>0</v>
      </c>
      <c r="R362" s="114">
        <v>0</v>
      </c>
      <c r="S362" s="114">
        <v>0</v>
      </c>
      <c r="T362" s="114">
        <v>0</v>
      </c>
      <c r="U362" s="114">
        <v>0</v>
      </c>
      <c r="V362" s="114">
        <v>0</v>
      </c>
      <c r="W362" s="114">
        <v>0</v>
      </c>
      <c r="X362" s="114">
        <v>0</v>
      </c>
      <c r="Y362" s="114">
        <v>0</v>
      </c>
      <c r="Z362" s="114">
        <v>0</v>
      </c>
      <c r="AA362" s="114">
        <v>0</v>
      </c>
      <c r="AB362" s="114">
        <v>0</v>
      </c>
      <c r="AC362" s="114">
        <v>0</v>
      </c>
      <c r="AD362" s="114">
        <v>0</v>
      </c>
      <c r="AE362" s="114">
        <v>0</v>
      </c>
      <c r="AF362" s="114">
        <v>0</v>
      </c>
      <c r="AG362" s="114">
        <v>0</v>
      </c>
      <c r="AH362" s="114">
        <v>0</v>
      </c>
      <c r="AI362" s="114">
        <v>0</v>
      </c>
      <c r="AJ362" s="115">
        <f t="shared" si="5"/>
        <v>0</v>
      </c>
      <c r="AM362" s="122"/>
    </row>
    <row r="363" spans="1:39" ht="33" customHeight="1">
      <c r="A363" s="111">
        <v>1285</v>
      </c>
      <c r="B363" s="112" t="s">
        <v>1032</v>
      </c>
      <c r="C363" s="116" t="s">
        <v>14927</v>
      </c>
      <c r="D363" s="114">
        <v>0</v>
      </c>
      <c r="E363" s="114">
        <v>0</v>
      </c>
      <c r="F363" s="114">
        <v>0</v>
      </c>
      <c r="G363" s="114">
        <v>0</v>
      </c>
      <c r="H363" s="114">
        <v>0</v>
      </c>
      <c r="I363" s="114">
        <v>0</v>
      </c>
      <c r="J363" s="114">
        <v>0</v>
      </c>
      <c r="K363" s="114">
        <v>0</v>
      </c>
      <c r="L363" s="114">
        <v>0</v>
      </c>
      <c r="M363" s="114">
        <v>0</v>
      </c>
      <c r="N363" s="114">
        <v>0</v>
      </c>
      <c r="O363" s="114">
        <v>0</v>
      </c>
      <c r="P363" s="114">
        <v>0</v>
      </c>
      <c r="Q363" s="114">
        <v>0</v>
      </c>
      <c r="R363" s="114">
        <v>0</v>
      </c>
      <c r="S363" s="114">
        <v>0</v>
      </c>
      <c r="T363" s="114">
        <v>0</v>
      </c>
      <c r="U363" s="114">
        <v>0</v>
      </c>
      <c r="V363" s="114">
        <v>0</v>
      </c>
      <c r="W363" s="114">
        <v>0</v>
      </c>
      <c r="X363" s="114">
        <v>0</v>
      </c>
      <c r="Y363" s="114">
        <v>0</v>
      </c>
      <c r="Z363" s="114">
        <v>0</v>
      </c>
      <c r="AA363" s="114">
        <v>0</v>
      </c>
      <c r="AB363" s="114">
        <v>0</v>
      </c>
      <c r="AC363" s="114">
        <v>0</v>
      </c>
      <c r="AD363" s="114">
        <v>0</v>
      </c>
      <c r="AE363" s="114">
        <v>0</v>
      </c>
      <c r="AF363" s="114">
        <v>0</v>
      </c>
      <c r="AG363" s="114">
        <v>0</v>
      </c>
      <c r="AH363" s="114">
        <v>0</v>
      </c>
      <c r="AI363" s="114">
        <v>0</v>
      </c>
      <c r="AJ363" s="115">
        <f t="shared" si="5"/>
        <v>0</v>
      </c>
      <c r="AM363" s="122"/>
    </row>
    <row r="364" spans="1:39" ht="33" customHeight="1">
      <c r="A364" s="111">
        <v>1286</v>
      </c>
      <c r="B364" s="112" t="s">
        <v>1033</v>
      </c>
      <c r="C364" s="116" t="s">
        <v>14927</v>
      </c>
      <c r="D364" s="114">
        <v>0</v>
      </c>
      <c r="E364" s="114">
        <v>0</v>
      </c>
      <c r="F364" s="114">
        <v>0</v>
      </c>
      <c r="G364" s="114">
        <v>0</v>
      </c>
      <c r="H364" s="114">
        <v>0</v>
      </c>
      <c r="I364" s="114">
        <v>0</v>
      </c>
      <c r="J364" s="114">
        <v>0</v>
      </c>
      <c r="K364" s="114">
        <v>0</v>
      </c>
      <c r="L364" s="114">
        <v>0</v>
      </c>
      <c r="M364" s="114">
        <v>0</v>
      </c>
      <c r="N364" s="114">
        <v>0</v>
      </c>
      <c r="O364" s="114">
        <v>0</v>
      </c>
      <c r="P364" s="114">
        <v>0</v>
      </c>
      <c r="Q364" s="114">
        <v>0</v>
      </c>
      <c r="R364" s="114">
        <v>0</v>
      </c>
      <c r="S364" s="114">
        <v>0</v>
      </c>
      <c r="T364" s="114">
        <v>0</v>
      </c>
      <c r="U364" s="114">
        <v>0</v>
      </c>
      <c r="V364" s="114">
        <v>0</v>
      </c>
      <c r="W364" s="114">
        <v>0</v>
      </c>
      <c r="X364" s="114">
        <v>0</v>
      </c>
      <c r="Y364" s="114">
        <v>0</v>
      </c>
      <c r="Z364" s="114">
        <v>0</v>
      </c>
      <c r="AA364" s="114">
        <v>0</v>
      </c>
      <c r="AB364" s="114">
        <v>0</v>
      </c>
      <c r="AC364" s="114">
        <v>0</v>
      </c>
      <c r="AD364" s="114">
        <v>0</v>
      </c>
      <c r="AE364" s="114">
        <v>0</v>
      </c>
      <c r="AF364" s="114">
        <v>0</v>
      </c>
      <c r="AG364" s="114">
        <v>0</v>
      </c>
      <c r="AH364" s="114">
        <v>0</v>
      </c>
      <c r="AI364" s="114">
        <v>0</v>
      </c>
      <c r="AJ364" s="115">
        <f t="shared" si="5"/>
        <v>0</v>
      </c>
      <c r="AM364" s="122"/>
    </row>
    <row r="365" spans="1:39" ht="33" customHeight="1">
      <c r="A365" s="111">
        <v>1287</v>
      </c>
      <c r="B365" s="112" t="s">
        <v>1034</v>
      </c>
      <c r="C365" s="116" t="s">
        <v>14927</v>
      </c>
      <c r="D365" s="114">
        <v>0</v>
      </c>
      <c r="E365" s="114">
        <v>0</v>
      </c>
      <c r="F365" s="114">
        <v>0</v>
      </c>
      <c r="G365" s="114">
        <v>0</v>
      </c>
      <c r="H365" s="114">
        <v>0</v>
      </c>
      <c r="I365" s="114">
        <v>0</v>
      </c>
      <c r="J365" s="114">
        <v>0</v>
      </c>
      <c r="K365" s="114">
        <v>0</v>
      </c>
      <c r="L365" s="114">
        <v>0</v>
      </c>
      <c r="M365" s="114">
        <v>0</v>
      </c>
      <c r="N365" s="114">
        <v>0</v>
      </c>
      <c r="O365" s="114">
        <v>0</v>
      </c>
      <c r="P365" s="114">
        <v>0</v>
      </c>
      <c r="Q365" s="114">
        <v>0</v>
      </c>
      <c r="R365" s="114">
        <v>0</v>
      </c>
      <c r="S365" s="114">
        <v>0</v>
      </c>
      <c r="T365" s="114">
        <v>0</v>
      </c>
      <c r="U365" s="114">
        <v>0</v>
      </c>
      <c r="V365" s="114">
        <v>0</v>
      </c>
      <c r="W365" s="114">
        <v>0</v>
      </c>
      <c r="X365" s="114">
        <v>0</v>
      </c>
      <c r="Y365" s="114">
        <v>0</v>
      </c>
      <c r="Z365" s="114">
        <v>0</v>
      </c>
      <c r="AA365" s="114">
        <v>0</v>
      </c>
      <c r="AB365" s="114">
        <v>0</v>
      </c>
      <c r="AC365" s="114">
        <v>0</v>
      </c>
      <c r="AD365" s="114">
        <v>0</v>
      </c>
      <c r="AE365" s="114">
        <v>0</v>
      </c>
      <c r="AF365" s="114">
        <v>0</v>
      </c>
      <c r="AG365" s="114">
        <v>0</v>
      </c>
      <c r="AH365" s="114">
        <v>0</v>
      </c>
      <c r="AI365" s="114">
        <v>0</v>
      </c>
      <c r="AJ365" s="115">
        <f t="shared" si="5"/>
        <v>0</v>
      </c>
      <c r="AM365" s="122"/>
    </row>
    <row r="366" spans="1:39" ht="33" customHeight="1">
      <c r="A366" s="111">
        <v>1301</v>
      </c>
      <c r="B366" s="112" t="s">
        <v>1035</v>
      </c>
      <c r="C366" s="116" t="s">
        <v>14927</v>
      </c>
      <c r="D366" s="114">
        <v>0</v>
      </c>
      <c r="E366" s="114">
        <v>0</v>
      </c>
      <c r="F366" s="114">
        <v>0</v>
      </c>
      <c r="G366" s="114">
        <v>0</v>
      </c>
      <c r="H366" s="114">
        <v>0</v>
      </c>
      <c r="I366" s="114">
        <v>0</v>
      </c>
      <c r="J366" s="114">
        <v>0</v>
      </c>
      <c r="K366" s="114">
        <v>0</v>
      </c>
      <c r="L366" s="114">
        <v>0</v>
      </c>
      <c r="M366" s="114">
        <v>0</v>
      </c>
      <c r="N366" s="114">
        <v>0</v>
      </c>
      <c r="O366" s="114">
        <v>0</v>
      </c>
      <c r="P366" s="114">
        <v>0</v>
      </c>
      <c r="Q366" s="114">
        <v>0</v>
      </c>
      <c r="R366" s="114">
        <v>0</v>
      </c>
      <c r="S366" s="114">
        <v>0</v>
      </c>
      <c r="T366" s="114">
        <v>0</v>
      </c>
      <c r="U366" s="114">
        <v>0</v>
      </c>
      <c r="V366" s="114">
        <v>0</v>
      </c>
      <c r="W366" s="114">
        <v>0</v>
      </c>
      <c r="X366" s="114">
        <v>0</v>
      </c>
      <c r="Y366" s="114">
        <v>0</v>
      </c>
      <c r="Z366" s="114">
        <v>0</v>
      </c>
      <c r="AA366" s="114">
        <v>0</v>
      </c>
      <c r="AB366" s="114">
        <v>0</v>
      </c>
      <c r="AC366" s="114">
        <v>0</v>
      </c>
      <c r="AD366" s="114">
        <v>0</v>
      </c>
      <c r="AE366" s="114">
        <v>0</v>
      </c>
      <c r="AF366" s="114">
        <v>0</v>
      </c>
      <c r="AG366" s="114">
        <v>0</v>
      </c>
      <c r="AH366" s="114">
        <v>0</v>
      </c>
      <c r="AI366" s="114">
        <v>0</v>
      </c>
      <c r="AJ366" s="115">
        <f t="shared" si="5"/>
        <v>0</v>
      </c>
      <c r="AM366" s="122"/>
    </row>
    <row r="367" spans="1:39" ht="33" customHeight="1">
      <c r="A367" s="111">
        <v>1302</v>
      </c>
      <c r="B367" s="112" t="s">
        <v>1036</v>
      </c>
      <c r="C367" s="116" t="s">
        <v>14927</v>
      </c>
      <c r="D367" s="114">
        <v>0</v>
      </c>
      <c r="E367" s="114">
        <v>0</v>
      </c>
      <c r="F367" s="114">
        <v>0</v>
      </c>
      <c r="G367" s="114">
        <v>0</v>
      </c>
      <c r="H367" s="114">
        <v>0</v>
      </c>
      <c r="I367" s="114">
        <v>0</v>
      </c>
      <c r="J367" s="114">
        <v>0</v>
      </c>
      <c r="K367" s="114">
        <v>0</v>
      </c>
      <c r="L367" s="114">
        <v>0</v>
      </c>
      <c r="M367" s="114">
        <v>0</v>
      </c>
      <c r="N367" s="114">
        <v>0</v>
      </c>
      <c r="O367" s="114">
        <v>0</v>
      </c>
      <c r="P367" s="114">
        <v>0</v>
      </c>
      <c r="Q367" s="114">
        <v>0</v>
      </c>
      <c r="R367" s="114">
        <v>0</v>
      </c>
      <c r="S367" s="114">
        <v>0</v>
      </c>
      <c r="T367" s="114">
        <v>0</v>
      </c>
      <c r="U367" s="114">
        <v>0</v>
      </c>
      <c r="V367" s="114">
        <v>0</v>
      </c>
      <c r="W367" s="114">
        <v>0</v>
      </c>
      <c r="X367" s="114">
        <v>0</v>
      </c>
      <c r="Y367" s="114">
        <v>0</v>
      </c>
      <c r="Z367" s="114">
        <v>0</v>
      </c>
      <c r="AA367" s="114">
        <v>0</v>
      </c>
      <c r="AB367" s="114">
        <v>0</v>
      </c>
      <c r="AC367" s="114">
        <v>0</v>
      </c>
      <c r="AD367" s="114">
        <v>0</v>
      </c>
      <c r="AE367" s="114">
        <v>0</v>
      </c>
      <c r="AF367" s="114">
        <v>0</v>
      </c>
      <c r="AG367" s="114">
        <v>0</v>
      </c>
      <c r="AH367" s="114">
        <v>0</v>
      </c>
      <c r="AI367" s="114">
        <v>0</v>
      </c>
      <c r="AJ367" s="115">
        <f t="shared" si="5"/>
        <v>0</v>
      </c>
      <c r="AM367" s="122"/>
    </row>
    <row r="368" spans="1:39" ht="33" customHeight="1">
      <c r="A368" s="111">
        <v>1303</v>
      </c>
      <c r="B368" s="112" t="s">
        <v>1037</v>
      </c>
      <c r="C368" s="116" t="s">
        <v>14927</v>
      </c>
      <c r="D368" s="114">
        <v>0</v>
      </c>
      <c r="E368" s="114">
        <v>0</v>
      </c>
      <c r="F368" s="114">
        <v>0</v>
      </c>
      <c r="G368" s="114">
        <v>0</v>
      </c>
      <c r="H368" s="114">
        <v>0</v>
      </c>
      <c r="I368" s="114">
        <v>0</v>
      </c>
      <c r="J368" s="114">
        <v>0</v>
      </c>
      <c r="K368" s="114">
        <v>0</v>
      </c>
      <c r="L368" s="114">
        <v>0</v>
      </c>
      <c r="M368" s="114">
        <v>0</v>
      </c>
      <c r="N368" s="114">
        <v>0</v>
      </c>
      <c r="O368" s="114">
        <v>0</v>
      </c>
      <c r="P368" s="114">
        <v>0</v>
      </c>
      <c r="Q368" s="114">
        <v>0</v>
      </c>
      <c r="R368" s="114">
        <v>0</v>
      </c>
      <c r="S368" s="114">
        <v>0</v>
      </c>
      <c r="T368" s="114">
        <v>0</v>
      </c>
      <c r="U368" s="114">
        <v>0</v>
      </c>
      <c r="V368" s="114">
        <v>0</v>
      </c>
      <c r="W368" s="114">
        <v>0</v>
      </c>
      <c r="X368" s="114">
        <v>0</v>
      </c>
      <c r="Y368" s="114">
        <v>0</v>
      </c>
      <c r="Z368" s="114">
        <v>0</v>
      </c>
      <c r="AA368" s="114">
        <v>0</v>
      </c>
      <c r="AB368" s="114">
        <v>0</v>
      </c>
      <c r="AC368" s="114">
        <v>0</v>
      </c>
      <c r="AD368" s="114">
        <v>0</v>
      </c>
      <c r="AE368" s="114">
        <v>0</v>
      </c>
      <c r="AF368" s="114">
        <v>0</v>
      </c>
      <c r="AG368" s="114">
        <v>0</v>
      </c>
      <c r="AH368" s="114">
        <v>0</v>
      </c>
      <c r="AI368" s="114">
        <v>0</v>
      </c>
      <c r="AJ368" s="115">
        <f t="shared" si="5"/>
        <v>0</v>
      </c>
      <c r="AM368" s="122"/>
    </row>
    <row r="369" spans="1:39" ht="33" customHeight="1">
      <c r="A369" s="111">
        <v>1304</v>
      </c>
      <c r="B369" s="112" t="s">
        <v>1038</v>
      </c>
      <c r="C369" s="116" t="s">
        <v>14927</v>
      </c>
      <c r="D369" s="114">
        <v>0</v>
      </c>
      <c r="E369" s="114">
        <v>0</v>
      </c>
      <c r="F369" s="114">
        <v>0</v>
      </c>
      <c r="G369" s="114">
        <v>0</v>
      </c>
      <c r="H369" s="114">
        <v>0</v>
      </c>
      <c r="I369" s="114">
        <v>0</v>
      </c>
      <c r="J369" s="114">
        <v>0</v>
      </c>
      <c r="K369" s="114">
        <v>0</v>
      </c>
      <c r="L369" s="114">
        <v>0</v>
      </c>
      <c r="M369" s="114">
        <v>0</v>
      </c>
      <c r="N369" s="114">
        <v>0</v>
      </c>
      <c r="O369" s="114">
        <v>0</v>
      </c>
      <c r="P369" s="114">
        <v>0</v>
      </c>
      <c r="Q369" s="114">
        <v>0</v>
      </c>
      <c r="R369" s="114">
        <v>0</v>
      </c>
      <c r="S369" s="114">
        <v>0</v>
      </c>
      <c r="T369" s="114">
        <v>0</v>
      </c>
      <c r="U369" s="114">
        <v>0</v>
      </c>
      <c r="V369" s="114">
        <v>0</v>
      </c>
      <c r="W369" s="114">
        <v>0</v>
      </c>
      <c r="X369" s="114">
        <v>0</v>
      </c>
      <c r="Y369" s="114">
        <v>0</v>
      </c>
      <c r="Z369" s="114">
        <v>0</v>
      </c>
      <c r="AA369" s="114">
        <v>0</v>
      </c>
      <c r="AB369" s="114">
        <v>0</v>
      </c>
      <c r="AC369" s="114">
        <v>0</v>
      </c>
      <c r="AD369" s="114">
        <v>0</v>
      </c>
      <c r="AE369" s="114">
        <v>0</v>
      </c>
      <c r="AF369" s="114">
        <v>0</v>
      </c>
      <c r="AG369" s="114">
        <v>0</v>
      </c>
      <c r="AH369" s="114">
        <v>0</v>
      </c>
      <c r="AI369" s="114">
        <v>0</v>
      </c>
      <c r="AJ369" s="115">
        <f t="shared" si="5"/>
        <v>0</v>
      </c>
      <c r="AM369" s="122"/>
    </row>
    <row r="370" spans="1:39" ht="33" customHeight="1">
      <c r="A370" s="111">
        <v>1305</v>
      </c>
      <c r="B370" s="112" t="s">
        <v>1039</v>
      </c>
      <c r="C370" s="116" t="s">
        <v>14927</v>
      </c>
      <c r="D370" s="114">
        <v>0</v>
      </c>
      <c r="E370" s="114">
        <v>0</v>
      </c>
      <c r="F370" s="114">
        <v>0</v>
      </c>
      <c r="G370" s="114">
        <v>0</v>
      </c>
      <c r="H370" s="114">
        <v>0</v>
      </c>
      <c r="I370" s="114">
        <v>0</v>
      </c>
      <c r="J370" s="114">
        <v>0</v>
      </c>
      <c r="K370" s="114">
        <v>0</v>
      </c>
      <c r="L370" s="114">
        <v>0</v>
      </c>
      <c r="M370" s="114">
        <v>0</v>
      </c>
      <c r="N370" s="114">
        <v>0</v>
      </c>
      <c r="O370" s="114">
        <v>0</v>
      </c>
      <c r="P370" s="114">
        <v>0</v>
      </c>
      <c r="Q370" s="114">
        <v>0</v>
      </c>
      <c r="R370" s="114">
        <v>0</v>
      </c>
      <c r="S370" s="114">
        <v>0</v>
      </c>
      <c r="T370" s="114">
        <v>0</v>
      </c>
      <c r="U370" s="114">
        <v>0</v>
      </c>
      <c r="V370" s="114">
        <v>0</v>
      </c>
      <c r="W370" s="114">
        <v>0</v>
      </c>
      <c r="X370" s="114">
        <v>0</v>
      </c>
      <c r="Y370" s="114">
        <v>0</v>
      </c>
      <c r="Z370" s="114">
        <v>0</v>
      </c>
      <c r="AA370" s="114">
        <v>0</v>
      </c>
      <c r="AB370" s="114">
        <v>0</v>
      </c>
      <c r="AC370" s="114">
        <v>0</v>
      </c>
      <c r="AD370" s="114">
        <v>0</v>
      </c>
      <c r="AE370" s="114">
        <v>0</v>
      </c>
      <c r="AF370" s="114">
        <v>0</v>
      </c>
      <c r="AG370" s="114">
        <v>0</v>
      </c>
      <c r="AH370" s="114">
        <v>0</v>
      </c>
      <c r="AI370" s="114">
        <v>0</v>
      </c>
      <c r="AJ370" s="115">
        <f t="shared" si="5"/>
        <v>0</v>
      </c>
      <c r="AM370" s="122"/>
    </row>
    <row r="371" spans="1:39" ht="33" customHeight="1">
      <c r="A371" s="111">
        <v>1306</v>
      </c>
      <c r="B371" s="112" t="s">
        <v>1040</v>
      </c>
      <c r="C371" s="116" t="s">
        <v>14927</v>
      </c>
      <c r="D371" s="114">
        <v>0</v>
      </c>
      <c r="E371" s="114">
        <v>0</v>
      </c>
      <c r="F371" s="114">
        <v>0</v>
      </c>
      <c r="G371" s="114">
        <v>0</v>
      </c>
      <c r="H371" s="114">
        <v>0</v>
      </c>
      <c r="I371" s="114">
        <v>0</v>
      </c>
      <c r="J371" s="114">
        <v>0</v>
      </c>
      <c r="K371" s="114">
        <v>0</v>
      </c>
      <c r="L371" s="114">
        <v>0</v>
      </c>
      <c r="M371" s="114">
        <v>0</v>
      </c>
      <c r="N371" s="114">
        <v>0</v>
      </c>
      <c r="O371" s="114">
        <v>0</v>
      </c>
      <c r="P371" s="114">
        <v>0</v>
      </c>
      <c r="Q371" s="114">
        <v>0</v>
      </c>
      <c r="R371" s="114">
        <v>0</v>
      </c>
      <c r="S371" s="114">
        <v>0</v>
      </c>
      <c r="T371" s="114">
        <v>0</v>
      </c>
      <c r="U371" s="114">
        <v>0</v>
      </c>
      <c r="V371" s="114">
        <v>0</v>
      </c>
      <c r="W371" s="114">
        <v>0</v>
      </c>
      <c r="X371" s="114">
        <v>0</v>
      </c>
      <c r="Y371" s="114">
        <v>0</v>
      </c>
      <c r="Z371" s="114">
        <v>0</v>
      </c>
      <c r="AA371" s="114">
        <v>0</v>
      </c>
      <c r="AB371" s="114">
        <v>0</v>
      </c>
      <c r="AC371" s="114">
        <v>0</v>
      </c>
      <c r="AD371" s="114">
        <v>0</v>
      </c>
      <c r="AE371" s="114">
        <v>0</v>
      </c>
      <c r="AF371" s="114">
        <v>0</v>
      </c>
      <c r="AG371" s="114">
        <v>0</v>
      </c>
      <c r="AH371" s="114">
        <v>0</v>
      </c>
      <c r="AI371" s="114">
        <v>0</v>
      </c>
      <c r="AJ371" s="115">
        <f t="shared" si="5"/>
        <v>0</v>
      </c>
      <c r="AM371" s="122"/>
    </row>
    <row r="372" spans="1:39" ht="33" customHeight="1">
      <c r="A372" s="111">
        <v>1307</v>
      </c>
      <c r="B372" s="112" t="s">
        <v>1041</v>
      </c>
      <c r="C372" s="116" t="s">
        <v>14927</v>
      </c>
      <c r="D372" s="114">
        <v>0</v>
      </c>
      <c r="E372" s="114">
        <v>0</v>
      </c>
      <c r="F372" s="114">
        <v>0</v>
      </c>
      <c r="G372" s="114">
        <v>0</v>
      </c>
      <c r="H372" s="114">
        <v>0</v>
      </c>
      <c r="I372" s="114">
        <v>0</v>
      </c>
      <c r="J372" s="114">
        <v>0</v>
      </c>
      <c r="K372" s="114">
        <v>0</v>
      </c>
      <c r="L372" s="114">
        <v>0</v>
      </c>
      <c r="M372" s="114">
        <v>0</v>
      </c>
      <c r="N372" s="114">
        <v>0</v>
      </c>
      <c r="O372" s="114">
        <v>0</v>
      </c>
      <c r="P372" s="114">
        <v>0</v>
      </c>
      <c r="Q372" s="114">
        <v>0</v>
      </c>
      <c r="R372" s="114">
        <v>0</v>
      </c>
      <c r="S372" s="114">
        <v>0</v>
      </c>
      <c r="T372" s="114">
        <v>0</v>
      </c>
      <c r="U372" s="114">
        <v>0</v>
      </c>
      <c r="V372" s="114">
        <v>0</v>
      </c>
      <c r="W372" s="114">
        <v>0</v>
      </c>
      <c r="X372" s="114">
        <v>0</v>
      </c>
      <c r="Y372" s="114">
        <v>0</v>
      </c>
      <c r="Z372" s="114">
        <v>0</v>
      </c>
      <c r="AA372" s="114">
        <v>0</v>
      </c>
      <c r="AB372" s="114">
        <v>0</v>
      </c>
      <c r="AC372" s="114">
        <v>0</v>
      </c>
      <c r="AD372" s="114">
        <v>0</v>
      </c>
      <c r="AE372" s="114">
        <v>0</v>
      </c>
      <c r="AF372" s="114">
        <v>0</v>
      </c>
      <c r="AG372" s="114">
        <v>0</v>
      </c>
      <c r="AH372" s="114">
        <v>0</v>
      </c>
      <c r="AI372" s="114">
        <v>0</v>
      </c>
      <c r="AJ372" s="115">
        <f t="shared" si="5"/>
        <v>0</v>
      </c>
      <c r="AM372" s="122"/>
    </row>
    <row r="373" spans="1:39" ht="33" customHeight="1">
      <c r="A373" s="111">
        <v>1308</v>
      </c>
      <c r="B373" s="112" t="s">
        <v>1042</v>
      </c>
      <c r="C373" s="116" t="s">
        <v>14927</v>
      </c>
      <c r="D373" s="114">
        <v>0</v>
      </c>
      <c r="E373" s="114">
        <v>0</v>
      </c>
      <c r="F373" s="114">
        <v>0</v>
      </c>
      <c r="G373" s="114">
        <v>0</v>
      </c>
      <c r="H373" s="114">
        <v>0</v>
      </c>
      <c r="I373" s="114">
        <v>0</v>
      </c>
      <c r="J373" s="114">
        <v>0</v>
      </c>
      <c r="K373" s="114">
        <v>0</v>
      </c>
      <c r="L373" s="114">
        <v>0</v>
      </c>
      <c r="M373" s="114">
        <v>0</v>
      </c>
      <c r="N373" s="114">
        <v>0</v>
      </c>
      <c r="O373" s="114">
        <v>0</v>
      </c>
      <c r="P373" s="114">
        <v>0</v>
      </c>
      <c r="Q373" s="114">
        <v>0</v>
      </c>
      <c r="R373" s="114">
        <v>0</v>
      </c>
      <c r="S373" s="114">
        <v>0</v>
      </c>
      <c r="T373" s="114">
        <v>0</v>
      </c>
      <c r="U373" s="114">
        <v>0</v>
      </c>
      <c r="V373" s="114">
        <v>0</v>
      </c>
      <c r="W373" s="114">
        <v>0</v>
      </c>
      <c r="X373" s="114">
        <v>0</v>
      </c>
      <c r="Y373" s="114">
        <v>0</v>
      </c>
      <c r="Z373" s="114">
        <v>0</v>
      </c>
      <c r="AA373" s="114">
        <v>0</v>
      </c>
      <c r="AB373" s="114">
        <v>0</v>
      </c>
      <c r="AC373" s="114">
        <v>0</v>
      </c>
      <c r="AD373" s="114">
        <v>0</v>
      </c>
      <c r="AE373" s="114">
        <v>0</v>
      </c>
      <c r="AF373" s="114">
        <v>0</v>
      </c>
      <c r="AG373" s="114">
        <v>0</v>
      </c>
      <c r="AH373" s="114">
        <v>0</v>
      </c>
      <c r="AI373" s="114">
        <v>0</v>
      </c>
      <c r="AJ373" s="115">
        <f t="shared" si="5"/>
        <v>0</v>
      </c>
      <c r="AM373" s="122"/>
    </row>
    <row r="374" spans="1:39" ht="33" customHeight="1">
      <c r="A374" s="111">
        <v>1309</v>
      </c>
      <c r="B374" s="112" t="s">
        <v>1043</v>
      </c>
      <c r="C374" s="116" t="s">
        <v>14927</v>
      </c>
      <c r="D374" s="114">
        <v>0</v>
      </c>
      <c r="E374" s="114">
        <v>0</v>
      </c>
      <c r="F374" s="114">
        <v>0</v>
      </c>
      <c r="G374" s="114">
        <v>0</v>
      </c>
      <c r="H374" s="114">
        <v>0</v>
      </c>
      <c r="I374" s="114">
        <v>0</v>
      </c>
      <c r="J374" s="114">
        <v>0</v>
      </c>
      <c r="K374" s="114">
        <v>0</v>
      </c>
      <c r="L374" s="114">
        <v>0</v>
      </c>
      <c r="M374" s="114">
        <v>0</v>
      </c>
      <c r="N374" s="114">
        <v>0</v>
      </c>
      <c r="O374" s="114">
        <v>0</v>
      </c>
      <c r="P374" s="114">
        <v>0</v>
      </c>
      <c r="Q374" s="114">
        <v>0</v>
      </c>
      <c r="R374" s="114">
        <v>0</v>
      </c>
      <c r="S374" s="114">
        <v>0</v>
      </c>
      <c r="T374" s="114">
        <v>0</v>
      </c>
      <c r="U374" s="114">
        <v>0</v>
      </c>
      <c r="V374" s="114">
        <v>0</v>
      </c>
      <c r="W374" s="114">
        <v>0</v>
      </c>
      <c r="X374" s="114">
        <v>0</v>
      </c>
      <c r="Y374" s="114">
        <v>0</v>
      </c>
      <c r="Z374" s="114">
        <v>0</v>
      </c>
      <c r="AA374" s="114">
        <v>0</v>
      </c>
      <c r="AB374" s="114">
        <v>0</v>
      </c>
      <c r="AC374" s="114">
        <v>0</v>
      </c>
      <c r="AD374" s="114">
        <v>0</v>
      </c>
      <c r="AE374" s="114">
        <v>0</v>
      </c>
      <c r="AF374" s="114">
        <v>0</v>
      </c>
      <c r="AG374" s="114">
        <v>0</v>
      </c>
      <c r="AH374" s="114">
        <v>0</v>
      </c>
      <c r="AI374" s="114">
        <v>0</v>
      </c>
      <c r="AJ374" s="115">
        <f t="shared" si="5"/>
        <v>0</v>
      </c>
      <c r="AM374" s="122"/>
    </row>
    <row r="375" spans="1:39" ht="33" customHeight="1">
      <c r="A375" s="111">
        <v>1310</v>
      </c>
      <c r="B375" s="112" t="s">
        <v>1044</v>
      </c>
      <c r="C375" s="116" t="s">
        <v>14927</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c r="W375" s="114">
        <v>0</v>
      </c>
      <c r="X375" s="114">
        <v>0</v>
      </c>
      <c r="Y375" s="114">
        <v>0</v>
      </c>
      <c r="Z375" s="114">
        <v>0</v>
      </c>
      <c r="AA375" s="114">
        <v>0</v>
      </c>
      <c r="AB375" s="114">
        <v>0</v>
      </c>
      <c r="AC375" s="114">
        <v>0</v>
      </c>
      <c r="AD375" s="114">
        <v>0</v>
      </c>
      <c r="AE375" s="114">
        <v>0</v>
      </c>
      <c r="AF375" s="114">
        <v>0</v>
      </c>
      <c r="AG375" s="114">
        <v>0</v>
      </c>
      <c r="AH375" s="114">
        <v>0</v>
      </c>
      <c r="AI375" s="114">
        <v>0</v>
      </c>
      <c r="AJ375" s="115">
        <f t="shared" si="5"/>
        <v>0</v>
      </c>
      <c r="AM375" s="122"/>
    </row>
    <row r="376" spans="1:39" ht="33" customHeight="1">
      <c r="A376" s="111">
        <v>1311</v>
      </c>
      <c r="B376" s="112" t="s">
        <v>1045</v>
      </c>
      <c r="C376" s="116" t="s">
        <v>14927</v>
      </c>
      <c r="D376" s="114">
        <v>0</v>
      </c>
      <c r="E376" s="114">
        <v>0</v>
      </c>
      <c r="F376" s="114">
        <v>0</v>
      </c>
      <c r="G376" s="114">
        <v>0</v>
      </c>
      <c r="H376" s="114">
        <v>0</v>
      </c>
      <c r="I376" s="114">
        <v>0</v>
      </c>
      <c r="J376" s="114">
        <v>0</v>
      </c>
      <c r="K376" s="114">
        <v>0</v>
      </c>
      <c r="L376" s="114">
        <v>0</v>
      </c>
      <c r="M376" s="114">
        <v>0</v>
      </c>
      <c r="N376" s="114">
        <v>0</v>
      </c>
      <c r="O376" s="114">
        <v>0</v>
      </c>
      <c r="P376" s="114">
        <v>0</v>
      </c>
      <c r="Q376" s="114">
        <v>0</v>
      </c>
      <c r="R376" s="114">
        <v>0</v>
      </c>
      <c r="S376" s="114">
        <v>0</v>
      </c>
      <c r="T376" s="114">
        <v>0</v>
      </c>
      <c r="U376" s="114">
        <v>0</v>
      </c>
      <c r="V376" s="114">
        <v>0</v>
      </c>
      <c r="W376" s="114">
        <v>0</v>
      </c>
      <c r="X376" s="114">
        <v>0</v>
      </c>
      <c r="Y376" s="114">
        <v>0</v>
      </c>
      <c r="Z376" s="114">
        <v>0</v>
      </c>
      <c r="AA376" s="114">
        <v>0</v>
      </c>
      <c r="AB376" s="114">
        <v>0</v>
      </c>
      <c r="AC376" s="114">
        <v>0</v>
      </c>
      <c r="AD376" s="114">
        <v>0</v>
      </c>
      <c r="AE376" s="114">
        <v>0</v>
      </c>
      <c r="AF376" s="114">
        <v>0</v>
      </c>
      <c r="AG376" s="114">
        <v>0</v>
      </c>
      <c r="AH376" s="114">
        <v>0</v>
      </c>
      <c r="AI376" s="114">
        <v>0</v>
      </c>
      <c r="AJ376" s="115">
        <f t="shared" si="5"/>
        <v>0</v>
      </c>
      <c r="AM376" s="122"/>
    </row>
    <row r="377" spans="1:39" ht="33" customHeight="1">
      <c r="A377" s="111">
        <v>1312</v>
      </c>
      <c r="B377" s="112" t="s">
        <v>1046</v>
      </c>
      <c r="C377" s="116" t="s">
        <v>14927</v>
      </c>
      <c r="D377" s="114">
        <v>0</v>
      </c>
      <c r="E377" s="114">
        <v>0</v>
      </c>
      <c r="F377" s="114">
        <v>0</v>
      </c>
      <c r="G377" s="114">
        <v>0</v>
      </c>
      <c r="H377" s="114">
        <v>0</v>
      </c>
      <c r="I377" s="114">
        <v>0</v>
      </c>
      <c r="J377" s="114">
        <v>0</v>
      </c>
      <c r="K377" s="114">
        <v>0</v>
      </c>
      <c r="L377" s="114">
        <v>0</v>
      </c>
      <c r="M377" s="114">
        <v>0</v>
      </c>
      <c r="N377" s="114">
        <v>0</v>
      </c>
      <c r="O377" s="114">
        <v>0</v>
      </c>
      <c r="P377" s="114">
        <v>0</v>
      </c>
      <c r="Q377" s="114">
        <v>0</v>
      </c>
      <c r="R377" s="114">
        <v>0</v>
      </c>
      <c r="S377" s="114">
        <v>0</v>
      </c>
      <c r="T377" s="114">
        <v>0</v>
      </c>
      <c r="U377" s="114">
        <v>0</v>
      </c>
      <c r="V377" s="114">
        <v>0</v>
      </c>
      <c r="W377" s="114">
        <v>0</v>
      </c>
      <c r="X377" s="114">
        <v>0</v>
      </c>
      <c r="Y377" s="114">
        <v>0</v>
      </c>
      <c r="Z377" s="114">
        <v>0</v>
      </c>
      <c r="AA377" s="114">
        <v>0</v>
      </c>
      <c r="AB377" s="114">
        <v>0</v>
      </c>
      <c r="AC377" s="114">
        <v>0</v>
      </c>
      <c r="AD377" s="114">
        <v>0</v>
      </c>
      <c r="AE377" s="114">
        <v>0</v>
      </c>
      <c r="AF377" s="114">
        <v>0</v>
      </c>
      <c r="AG377" s="114">
        <v>0</v>
      </c>
      <c r="AH377" s="114">
        <v>0</v>
      </c>
      <c r="AI377" s="114">
        <v>0</v>
      </c>
      <c r="AJ377" s="115">
        <f t="shared" si="5"/>
        <v>0</v>
      </c>
      <c r="AM377" s="122"/>
    </row>
    <row r="378" spans="1:39" ht="33" customHeight="1">
      <c r="A378" s="111">
        <v>1313</v>
      </c>
      <c r="B378" s="112" t="s">
        <v>1047</v>
      </c>
      <c r="C378" s="116" t="s">
        <v>14927</v>
      </c>
      <c r="D378" s="114">
        <v>0</v>
      </c>
      <c r="E378" s="114">
        <v>0</v>
      </c>
      <c r="F378" s="114">
        <v>0</v>
      </c>
      <c r="G378" s="114">
        <v>0</v>
      </c>
      <c r="H378" s="114">
        <v>0</v>
      </c>
      <c r="I378" s="114">
        <v>0</v>
      </c>
      <c r="J378" s="114">
        <v>0</v>
      </c>
      <c r="K378" s="114">
        <v>0</v>
      </c>
      <c r="L378" s="114">
        <v>0</v>
      </c>
      <c r="M378" s="114">
        <v>0</v>
      </c>
      <c r="N378" s="114">
        <v>0</v>
      </c>
      <c r="O378" s="114">
        <v>0</v>
      </c>
      <c r="P378" s="114">
        <v>0</v>
      </c>
      <c r="Q378" s="114">
        <v>0</v>
      </c>
      <c r="R378" s="114">
        <v>0</v>
      </c>
      <c r="S378" s="114">
        <v>0</v>
      </c>
      <c r="T378" s="114">
        <v>0</v>
      </c>
      <c r="U378" s="114">
        <v>0</v>
      </c>
      <c r="V378" s="114">
        <v>0</v>
      </c>
      <c r="W378" s="114">
        <v>0</v>
      </c>
      <c r="X378" s="114">
        <v>0</v>
      </c>
      <c r="Y378" s="114">
        <v>0</v>
      </c>
      <c r="Z378" s="114">
        <v>0</v>
      </c>
      <c r="AA378" s="114">
        <v>0</v>
      </c>
      <c r="AB378" s="114">
        <v>0</v>
      </c>
      <c r="AC378" s="114">
        <v>0</v>
      </c>
      <c r="AD378" s="114">
        <v>0</v>
      </c>
      <c r="AE378" s="114">
        <v>0</v>
      </c>
      <c r="AF378" s="114">
        <v>0</v>
      </c>
      <c r="AG378" s="114">
        <v>0</v>
      </c>
      <c r="AH378" s="114">
        <v>0</v>
      </c>
      <c r="AI378" s="114">
        <v>0</v>
      </c>
      <c r="AJ378" s="115">
        <f t="shared" si="5"/>
        <v>0</v>
      </c>
      <c r="AM378" s="122"/>
    </row>
    <row r="379" spans="1:39" ht="33" customHeight="1">
      <c r="A379" s="111">
        <v>1314</v>
      </c>
      <c r="B379" s="112" t="s">
        <v>1048</v>
      </c>
      <c r="C379" s="116" t="s">
        <v>14927</v>
      </c>
      <c r="D379" s="114">
        <v>0</v>
      </c>
      <c r="E379" s="114">
        <v>0</v>
      </c>
      <c r="F379" s="114">
        <v>0</v>
      </c>
      <c r="G379" s="114">
        <v>0</v>
      </c>
      <c r="H379" s="114">
        <v>0</v>
      </c>
      <c r="I379" s="114">
        <v>0</v>
      </c>
      <c r="J379" s="114">
        <v>0</v>
      </c>
      <c r="K379" s="114">
        <v>0</v>
      </c>
      <c r="L379" s="114">
        <v>0</v>
      </c>
      <c r="M379" s="114">
        <v>0</v>
      </c>
      <c r="N379" s="114">
        <v>0</v>
      </c>
      <c r="O379" s="114">
        <v>0</v>
      </c>
      <c r="P379" s="114">
        <v>0</v>
      </c>
      <c r="Q379" s="114">
        <v>0</v>
      </c>
      <c r="R379" s="114">
        <v>0</v>
      </c>
      <c r="S379" s="114">
        <v>0</v>
      </c>
      <c r="T379" s="114">
        <v>0</v>
      </c>
      <c r="U379" s="114">
        <v>0</v>
      </c>
      <c r="V379" s="114">
        <v>0</v>
      </c>
      <c r="W379" s="114">
        <v>0</v>
      </c>
      <c r="X379" s="114">
        <v>0</v>
      </c>
      <c r="Y379" s="114">
        <v>0</v>
      </c>
      <c r="Z379" s="114">
        <v>0</v>
      </c>
      <c r="AA379" s="114">
        <v>0</v>
      </c>
      <c r="AB379" s="114">
        <v>0</v>
      </c>
      <c r="AC379" s="114">
        <v>0</v>
      </c>
      <c r="AD379" s="114">
        <v>0</v>
      </c>
      <c r="AE379" s="114">
        <v>0</v>
      </c>
      <c r="AF379" s="114">
        <v>0</v>
      </c>
      <c r="AG379" s="114">
        <v>0</v>
      </c>
      <c r="AH379" s="114">
        <v>0</v>
      </c>
      <c r="AI379" s="114">
        <v>0</v>
      </c>
      <c r="AJ379" s="115">
        <f t="shared" si="5"/>
        <v>0</v>
      </c>
      <c r="AM379" s="122"/>
    </row>
    <row r="380" spans="1:39" ht="33" customHeight="1">
      <c r="A380" s="111">
        <v>1315</v>
      </c>
      <c r="B380" s="112" t="s">
        <v>1049</v>
      </c>
      <c r="C380" s="116" t="s">
        <v>14927</v>
      </c>
      <c r="D380" s="114">
        <v>0</v>
      </c>
      <c r="E380" s="114">
        <v>0</v>
      </c>
      <c r="F380" s="114">
        <v>0</v>
      </c>
      <c r="G380" s="114">
        <v>0</v>
      </c>
      <c r="H380" s="114">
        <v>0</v>
      </c>
      <c r="I380" s="114">
        <v>0</v>
      </c>
      <c r="J380" s="114">
        <v>0</v>
      </c>
      <c r="K380" s="114">
        <v>0</v>
      </c>
      <c r="L380" s="114">
        <v>0</v>
      </c>
      <c r="M380" s="114">
        <v>0</v>
      </c>
      <c r="N380" s="114">
        <v>0</v>
      </c>
      <c r="O380" s="114">
        <v>0</v>
      </c>
      <c r="P380" s="114">
        <v>0</v>
      </c>
      <c r="Q380" s="114">
        <v>0</v>
      </c>
      <c r="R380" s="114">
        <v>0</v>
      </c>
      <c r="S380" s="114">
        <v>0</v>
      </c>
      <c r="T380" s="114">
        <v>0</v>
      </c>
      <c r="U380" s="114">
        <v>0</v>
      </c>
      <c r="V380" s="114">
        <v>0</v>
      </c>
      <c r="W380" s="114">
        <v>0</v>
      </c>
      <c r="X380" s="114">
        <v>0</v>
      </c>
      <c r="Y380" s="114">
        <v>0</v>
      </c>
      <c r="Z380" s="114">
        <v>0</v>
      </c>
      <c r="AA380" s="114">
        <v>0</v>
      </c>
      <c r="AB380" s="114">
        <v>0</v>
      </c>
      <c r="AC380" s="114">
        <v>0</v>
      </c>
      <c r="AD380" s="114">
        <v>0</v>
      </c>
      <c r="AE380" s="114">
        <v>0</v>
      </c>
      <c r="AF380" s="114">
        <v>0</v>
      </c>
      <c r="AG380" s="114">
        <v>0</v>
      </c>
      <c r="AH380" s="114">
        <v>0</v>
      </c>
      <c r="AI380" s="114">
        <v>0</v>
      </c>
      <c r="AJ380" s="115">
        <f t="shared" si="5"/>
        <v>0</v>
      </c>
      <c r="AM380" s="122"/>
    </row>
    <row r="381" spans="1:39" ht="33" customHeight="1">
      <c r="A381" s="111">
        <v>1316</v>
      </c>
      <c r="B381" s="112" t="s">
        <v>1050</v>
      </c>
      <c r="C381" s="116" t="s">
        <v>14927</v>
      </c>
      <c r="D381" s="114">
        <v>0</v>
      </c>
      <c r="E381" s="114">
        <v>0</v>
      </c>
      <c r="F381" s="114">
        <v>0</v>
      </c>
      <c r="G381" s="114">
        <v>0</v>
      </c>
      <c r="H381" s="114">
        <v>0</v>
      </c>
      <c r="I381" s="114">
        <v>0</v>
      </c>
      <c r="J381" s="114">
        <v>0</v>
      </c>
      <c r="K381" s="114">
        <v>0</v>
      </c>
      <c r="L381" s="114">
        <v>0</v>
      </c>
      <c r="M381" s="114">
        <v>0</v>
      </c>
      <c r="N381" s="114">
        <v>0</v>
      </c>
      <c r="O381" s="114">
        <v>0</v>
      </c>
      <c r="P381" s="114">
        <v>0</v>
      </c>
      <c r="Q381" s="114">
        <v>0</v>
      </c>
      <c r="R381" s="114">
        <v>0</v>
      </c>
      <c r="S381" s="114">
        <v>0</v>
      </c>
      <c r="T381" s="114">
        <v>0</v>
      </c>
      <c r="U381" s="114">
        <v>0</v>
      </c>
      <c r="V381" s="114">
        <v>0</v>
      </c>
      <c r="W381" s="114">
        <v>0</v>
      </c>
      <c r="X381" s="114">
        <v>0</v>
      </c>
      <c r="Y381" s="114">
        <v>0</v>
      </c>
      <c r="Z381" s="114">
        <v>0</v>
      </c>
      <c r="AA381" s="114">
        <v>0</v>
      </c>
      <c r="AB381" s="114">
        <v>0</v>
      </c>
      <c r="AC381" s="114">
        <v>0</v>
      </c>
      <c r="AD381" s="114">
        <v>0</v>
      </c>
      <c r="AE381" s="114">
        <v>0</v>
      </c>
      <c r="AF381" s="114">
        <v>0</v>
      </c>
      <c r="AG381" s="114">
        <v>0</v>
      </c>
      <c r="AH381" s="114">
        <v>0</v>
      </c>
      <c r="AI381" s="114">
        <v>0</v>
      </c>
      <c r="AJ381" s="115">
        <f t="shared" si="5"/>
        <v>0</v>
      </c>
      <c r="AM381" s="122"/>
    </row>
    <row r="382" spans="1:39" ht="33" customHeight="1">
      <c r="A382" s="111">
        <v>1317</v>
      </c>
      <c r="B382" s="112" t="s">
        <v>1051</v>
      </c>
      <c r="C382" s="116" t="s">
        <v>14927</v>
      </c>
      <c r="D382" s="114">
        <v>0</v>
      </c>
      <c r="E382" s="114">
        <v>0</v>
      </c>
      <c r="F382" s="114">
        <v>0</v>
      </c>
      <c r="G382" s="114">
        <v>0</v>
      </c>
      <c r="H382" s="114">
        <v>0</v>
      </c>
      <c r="I382" s="114">
        <v>0</v>
      </c>
      <c r="J382" s="114">
        <v>0</v>
      </c>
      <c r="K382" s="114">
        <v>0</v>
      </c>
      <c r="L382" s="114">
        <v>0</v>
      </c>
      <c r="M382" s="114">
        <v>0</v>
      </c>
      <c r="N382" s="114">
        <v>0</v>
      </c>
      <c r="O382" s="114">
        <v>0</v>
      </c>
      <c r="P382" s="114">
        <v>0</v>
      </c>
      <c r="Q382" s="114">
        <v>0</v>
      </c>
      <c r="R382" s="114">
        <v>0</v>
      </c>
      <c r="S382" s="114">
        <v>0</v>
      </c>
      <c r="T382" s="114">
        <v>0</v>
      </c>
      <c r="U382" s="114">
        <v>0</v>
      </c>
      <c r="V382" s="114">
        <v>0</v>
      </c>
      <c r="W382" s="114">
        <v>0</v>
      </c>
      <c r="X382" s="114">
        <v>0</v>
      </c>
      <c r="Y382" s="114">
        <v>0</v>
      </c>
      <c r="Z382" s="114">
        <v>0</v>
      </c>
      <c r="AA382" s="114">
        <v>0</v>
      </c>
      <c r="AB382" s="114">
        <v>0</v>
      </c>
      <c r="AC382" s="114">
        <v>0</v>
      </c>
      <c r="AD382" s="114">
        <v>0</v>
      </c>
      <c r="AE382" s="114">
        <v>0</v>
      </c>
      <c r="AF382" s="114">
        <v>0</v>
      </c>
      <c r="AG382" s="114">
        <v>0</v>
      </c>
      <c r="AH382" s="114">
        <v>0</v>
      </c>
      <c r="AI382" s="114">
        <v>0</v>
      </c>
      <c r="AJ382" s="115">
        <f t="shared" si="5"/>
        <v>0</v>
      </c>
      <c r="AM382" s="122"/>
    </row>
    <row r="383" spans="1:39" ht="33" customHeight="1">
      <c r="A383" s="111">
        <v>1318</v>
      </c>
      <c r="B383" s="112" t="s">
        <v>1052</v>
      </c>
      <c r="C383" s="116" t="s">
        <v>14927</v>
      </c>
      <c r="D383" s="114">
        <v>0</v>
      </c>
      <c r="E383" s="114">
        <v>0</v>
      </c>
      <c r="F383" s="114">
        <v>0</v>
      </c>
      <c r="G383" s="114">
        <v>0</v>
      </c>
      <c r="H383" s="114">
        <v>0</v>
      </c>
      <c r="I383" s="114">
        <v>0</v>
      </c>
      <c r="J383" s="114">
        <v>0</v>
      </c>
      <c r="K383" s="114">
        <v>0</v>
      </c>
      <c r="L383" s="114">
        <v>0</v>
      </c>
      <c r="M383" s="114">
        <v>0</v>
      </c>
      <c r="N383" s="114">
        <v>0</v>
      </c>
      <c r="O383" s="114">
        <v>0</v>
      </c>
      <c r="P383" s="114">
        <v>0</v>
      </c>
      <c r="Q383" s="114">
        <v>0</v>
      </c>
      <c r="R383" s="114">
        <v>0</v>
      </c>
      <c r="S383" s="114">
        <v>0</v>
      </c>
      <c r="T383" s="114">
        <v>0</v>
      </c>
      <c r="U383" s="114">
        <v>0</v>
      </c>
      <c r="V383" s="114">
        <v>0</v>
      </c>
      <c r="W383" s="114">
        <v>0</v>
      </c>
      <c r="X383" s="114">
        <v>0</v>
      </c>
      <c r="Y383" s="114">
        <v>0</v>
      </c>
      <c r="Z383" s="114">
        <v>0</v>
      </c>
      <c r="AA383" s="114">
        <v>0</v>
      </c>
      <c r="AB383" s="114">
        <v>0</v>
      </c>
      <c r="AC383" s="114">
        <v>0</v>
      </c>
      <c r="AD383" s="114">
        <v>0</v>
      </c>
      <c r="AE383" s="114">
        <v>0</v>
      </c>
      <c r="AF383" s="114">
        <v>0</v>
      </c>
      <c r="AG383" s="114">
        <v>0</v>
      </c>
      <c r="AH383" s="114">
        <v>0</v>
      </c>
      <c r="AI383" s="114">
        <v>0</v>
      </c>
      <c r="AJ383" s="115">
        <f t="shared" si="5"/>
        <v>0</v>
      </c>
      <c r="AM383" s="122"/>
    </row>
    <row r="384" spans="1:39" ht="33" customHeight="1">
      <c r="A384" s="111">
        <v>1319</v>
      </c>
      <c r="B384" s="112" t="s">
        <v>411</v>
      </c>
      <c r="C384" s="116" t="s">
        <v>14927</v>
      </c>
      <c r="D384" s="114">
        <v>0</v>
      </c>
      <c r="E384" s="114">
        <v>0</v>
      </c>
      <c r="F384" s="114">
        <v>0</v>
      </c>
      <c r="G384" s="114">
        <v>0</v>
      </c>
      <c r="H384" s="114">
        <v>0</v>
      </c>
      <c r="I384" s="114">
        <v>0</v>
      </c>
      <c r="J384" s="114">
        <v>0</v>
      </c>
      <c r="K384" s="114">
        <v>0</v>
      </c>
      <c r="L384" s="114">
        <v>0</v>
      </c>
      <c r="M384" s="114">
        <v>0</v>
      </c>
      <c r="N384" s="114">
        <v>0</v>
      </c>
      <c r="O384" s="114">
        <v>0</v>
      </c>
      <c r="P384" s="114">
        <v>0</v>
      </c>
      <c r="Q384" s="114">
        <v>0</v>
      </c>
      <c r="R384" s="114">
        <v>0</v>
      </c>
      <c r="S384" s="114">
        <v>0</v>
      </c>
      <c r="T384" s="114">
        <v>0</v>
      </c>
      <c r="U384" s="114">
        <v>0</v>
      </c>
      <c r="V384" s="114">
        <v>0</v>
      </c>
      <c r="W384" s="114">
        <v>0</v>
      </c>
      <c r="X384" s="114">
        <v>0</v>
      </c>
      <c r="Y384" s="114">
        <v>0</v>
      </c>
      <c r="Z384" s="114">
        <v>0</v>
      </c>
      <c r="AA384" s="114">
        <v>0</v>
      </c>
      <c r="AB384" s="114">
        <v>0</v>
      </c>
      <c r="AC384" s="114">
        <v>0</v>
      </c>
      <c r="AD384" s="114">
        <v>0</v>
      </c>
      <c r="AE384" s="114">
        <v>0</v>
      </c>
      <c r="AF384" s="114">
        <v>0</v>
      </c>
      <c r="AG384" s="114">
        <v>0</v>
      </c>
      <c r="AH384" s="114">
        <v>0</v>
      </c>
      <c r="AI384" s="114">
        <v>0</v>
      </c>
      <c r="AJ384" s="115">
        <f t="shared" si="5"/>
        <v>0</v>
      </c>
      <c r="AM384" s="122"/>
    </row>
    <row r="385" spans="1:39" ht="33" customHeight="1">
      <c r="A385" s="111">
        <v>1320</v>
      </c>
      <c r="B385" s="112" t="s">
        <v>1053</v>
      </c>
      <c r="C385" s="116" t="s">
        <v>14927</v>
      </c>
      <c r="D385" s="114">
        <v>0</v>
      </c>
      <c r="E385" s="114">
        <v>0</v>
      </c>
      <c r="F385" s="114">
        <v>0</v>
      </c>
      <c r="G385" s="114">
        <v>0</v>
      </c>
      <c r="H385" s="114">
        <v>0</v>
      </c>
      <c r="I385" s="114">
        <v>50</v>
      </c>
      <c r="J385" s="114">
        <v>0</v>
      </c>
      <c r="K385" s="114">
        <v>0</v>
      </c>
      <c r="L385" s="114">
        <v>0</v>
      </c>
      <c r="M385" s="114">
        <v>0</v>
      </c>
      <c r="N385" s="114">
        <v>348</v>
      </c>
      <c r="O385" s="114">
        <v>0</v>
      </c>
      <c r="P385" s="114">
        <v>0</v>
      </c>
      <c r="Q385" s="114">
        <v>0</v>
      </c>
      <c r="R385" s="114">
        <v>0</v>
      </c>
      <c r="S385" s="114">
        <v>0</v>
      </c>
      <c r="T385" s="114">
        <v>0</v>
      </c>
      <c r="U385" s="114">
        <v>0</v>
      </c>
      <c r="V385" s="114">
        <v>0</v>
      </c>
      <c r="W385" s="114">
        <v>0</v>
      </c>
      <c r="X385" s="114">
        <v>0</v>
      </c>
      <c r="Y385" s="114">
        <v>0</v>
      </c>
      <c r="Z385" s="114">
        <v>0</v>
      </c>
      <c r="AA385" s="114">
        <v>0</v>
      </c>
      <c r="AB385" s="114">
        <v>0</v>
      </c>
      <c r="AC385" s="114">
        <v>0</v>
      </c>
      <c r="AD385" s="114">
        <v>0</v>
      </c>
      <c r="AE385" s="114">
        <v>0</v>
      </c>
      <c r="AF385" s="114">
        <v>0</v>
      </c>
      <c r="AG385" s="114">
        <v>0</v>
      </c>
      <c r="AH385" s="114">
        <v>0</v>
      </c>
      <c r="AI385" s="114">
        <v>0</v>
      </c>
      <c r="AJ385" s="115">
        <f t="shared" si="5"/>
        <v>398</v>
      </c>
      <c r="AM385" s="122"/>
    </row>
    <row r="386" spans="1:39" ht="33" customHeight="1">
      <c r="A386" s="111">
        <v>1321</v>
      </c>
      <c r="B386" s="112" t="s">
        <v>1054</v>
      </c>
      <c r="C386" s="116" t="s">
        <v>14927</v>
      </c>
      <c r="D386" s="114">
        <v>0</v>
      </c>
      <c r="E386" s="114">
        <v>0</v>
      </c>
      <c r="F386" s="114">
        <v>0</v>
      </c>
      <c r="G386" s="114">
        <v>0</v>
      </c>
      <c r="H386" s="114">
        <v>0</v>
      </c>
      <c r="I386" s="114">
        <v>0</v>
      </c>
      <c r="J386" s="114">
        <v>0</v>
      </c>
      <c r="K386" s="114">
        <v>0</v>
      </c>
      <c r="L386" s="114">
        <v>0</v>
      </c>
      <c r="M386" s="114">
        <v>0</v>
      </c>
      <c r="N386" s="114">
        <v>0</v>
      </c>
      <c r="O386" s="114">
        <v>0</v>
      </c>
      <c r="P386" s="114">
        <v>0</v>
      </c>
      <c r="Q386" s="114">
        <v>0</v>
      </c>
      <c r="R386" s="114">
        <v>0</v>
      </c>
      <c r="S386" s="114">
        <v>0</v>
      </c>
      <c r="T386" s="114">
        <v>0</v>
      </c>
      <c r="U386" s="114">
        <v>0</v>
      </c>
      <c r="V386" s="114">
        <v>0</v>
      </c>
      <c r="W386" s="114">
        <v>0</v>
      </c>
      <c r="X386" s="114">
        <v>0</v>
      </c>
      <c r="Y386" s="114">
        <v>0</v>
      </c>
      <c r="Z386" s="114">
        <v>0</v>
      </c>
      <c r="AA386" s="114">
        <v>0</v>
      </c>
      <c r="AB386" s="114">
        <v>0</v>
      </c>
      <c r="AC386" s="114">
        <v>0</v>
      </c>
      <c r="AD386" s="114">
        <v>0</v>
      </c>
      <c r="AE386" s="114">
        <v>0</v>
      </c>
      <c r="AF386" s="114">
        <v>0</v>
      </c>
      <c r="AG386" s="114">
        <v>0</v>
      </c>
      <c r="AH386" s="114">
        <v>0</v>
      </c>
      <c r="AI386" s="114">
        <v>0</v>
      </c>
      <c r="AJ386" s="115">
        <f t="shared" si="5"/>
        <v>0</v>
      </c>
      <c r="AM386" s="122"/>
    </row>
    <row r="387" spans="1:39" ht="33" customHeight="1">
      <c r="A387" s="111">
        <v>1322</v>
      </c>
      <c r="B387" s="112" t="s">
        <v>1055</v>
      </c>
      <c r="C387" s="116" t="s">
        <v>14927</v>
      </c>
      <c r="D387" s="114">
        <v>0</v>
      </c>
      <c r="E387" s="114">
        <v>0</v>
      </c>
      <c r="F387" s="114">
        <v>0</v>
      </c>
      <c r="G387" s="114">
        <v>0</v>
      </c>
      <c r="H387" s="114">
        <v>0</v>
      </c>
      <c r="I387" s="114">
        <v>0</v>
      </c>
      <c r="J387" s="114">
        <v>0</v>
      </c>
      <c r="K387" s="114">
        <v>0</v>
      </c>
      <c r="L387" s="114">
        <v>0</v>
      </c>
      <c r="M387" s="114">
        <v>0</v>
      </c>
      <c r="N387" s="114">
        <v>0</v>
      </c>
      <c r="O387" s="114">
        <v>0</v>
      </c>
      <c r="P387" s="114">
        <v>0</v>
      </c>
      <c r="Q387" s="114">
        <v>0</v>
      </c>
      <c r="R387" s="114">
        <v>0</v>
      </c>
      <c r="S387" s="114">
        <v>0</v>
      </c>
      <c r="T387" s="114">
        <v>0</v>
      </c>
      <c r="U387" s="114">
        <v>0</v>
      </c>
      <c r="V387" s="114">
        <v>0</v>
      </c>
      <c r="W387" s="114">
        <v>0</v>
      </c>
      <c r="X387" s="114">
        <v>0</v>
      </c>
      <c r="Y387" s="114">
        <v>0</v>
      </c>
      <c r="Z387" s="114">
        <v>0</v>
      </c>
      <c r="AA387" s="114">
        <v>0</v>
      </c>
      <c r="AB387" s="114">
        <v>0</v>
      </c>
      <c r="AC387" s="114">
        <v>0</v>
      </c>
      <c r="AD387" s="114">
        <v>0</v>
      </c>
      <c r="AE387" s="114">
        <v>0</v>
      </c>
      <c r="AF387" s="114">
        <v>0</v>
      </c>
      <c r="AG387" s="114">
        <v>0</v>
      </c>
      <c r="AH387" s="114">
        <v>0</v>
      </c>
      <c r="AI387" s="114">
        <v>0</v>
      </c>
      <c r="AJ387" s="115">
        <f t="shared" si="5"/>
        <v>0</v>
      </c>
      <c r="AM387" s="122"/>
    </row>
    <row r="388" spans="1:39" ht="33" customHeight="1">
      <c r="A388" s="111">
        <v>1323</v>
      </c>
      <c r="B388" s="112" t="s">
        <v>1056</v>
      </c>
      <c r="C388" s="116" t="s">
        <v>14927</v>
      </c>
      <c r="D388" s="114">
        <v>0</v>
      </c>
      <c r="E388" s="114">
        <v>0</v>
      </c>
      <c r="F388" s="114">
        <v>0</v>
      </c>
      <c r="G388" s="114">
        <v>0</v>
      </c>
      <c r="H388" s="114">
        <v>0</v>
      </c>
      <c r="I388" s="114">
        <v>0</v>
      </c>
      <c r="J388" s="114">
        <v>0</v>
      </c>
      <c r="K388" s="114">
        <v>0</v>
      </c>
      <c r="L388" s="114">
        <v>0</v>
      </c>
      <c r="M388" s="114">
        <v>0</v>
      </c>
      <c r="N388" s="114">
        <v>0</v>
      </c>
      <c r="O388" s="114">
        <v>0</v>
      </c>
      <c r="P388" s="114">
        <v>0</v>
      </c>
      <c r="Q388" s="114">
        <v>0</v>
      </c>
      <c r="R388" s="114">
        <v>0</v>
      </c>
      <c r="S388" s="114">
        <v>0</v>
      </c>
      <c r="T388" s="114">
        <v>0</v>
      </c>
      <c r="U388" s="114">
        <v>0</v>
      </c>
      <c r="V388" s="114">
        <v>0</v>
      </c>
      <c r="W388" s="114">
        <v>0</v>
      </c>
      <c r="X388" s="114">
        <v>0</v>
      </c>
      <c r="Y388" s="114">
        <v>0</v>
      </c>
      <c r="Z388" s="114">
        <v>0</v>
      </c>
      <c r="AA388" s="114">
        <v>0</v>
      </c>
      <c r="AB388" s="114">
        <v>0</v>
      </c>
      <c r="AC388" s="114">
        <v>0</v>
      </c>
      <c r="AD388" s="114">
        <v>0</v>
      </c>
      <c r="AE388" s="114">
        <v>0</v>
      </c>
      <c r="AF388" s="114">
        <v>0</v>
      </c>
      <c r="AG388" s="114">
        <v>0</v>
      </c>
      <c r="AH388" s="114">
        <v>0</v>
      </c>
      <c r="AI388" s="114">
        <v>0</v>
      </c>
      <c r="AJ388" s="115">
        <f t="shared" si="5"/>
        <v>0</v>
      </c>
      <c r="AM388" s="122"/>
    </row>
    <row r="389" spans="1:39" ht="33" customHeight="1">
      <c r="A389" s="111">
        <v>1324</v>
      </c>
      <c r="B389" s="112" t="s">
        <v>1057</v>
      </c>
      <c r="C389" s="116" t="s">
        <v>14927</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c r="W389" s="114">
        <v>0</v>
      </c>
      <c r="X389" s="114">
        <v>0</v>
      </c>
      <c r="Y389" s="114">
        <v>0</v>
      </c>
      <c r="Z389" s="114">
        <v>0</v>
      </c>
      <c r="AA389" s="114">
        <v>0</v>
      </c>
      <c r="AB389" s="114">
        <v>0</v>
      </c>
      <c r="AC389" s="114">
        <v>0</v>
      </c>
      <c r="AD389" s="114">
        <v>0</v>
      </c>
      <c r="AE389" s="114">
        <v>0</v>
      </c>
      <c r="AF389" s="114">
        <v>0</v>
      </c>
      <c r="AG389" s="114">
        <v>0</v>
      </c>
      <c r="AH389" s="114">
        <v>0</v>
      </c>
      <c r="AI389" s="114">
        <v>0</v>
      </c>
      <c r="AJ389" s="115">
        <f t="shared" si="5"/>
        <v>0</v>
      </c>
      <c r="AM389" s="122"/>
    </row>
    <row r="390" spans="1:39" ht="33" customHeight="1">
      <c r="A390" s="111">
        <v>1325</v>
      </c>
      <c r="B390" s="112" t="s">
        <v>1058</v>
      </c>
      <c r="C390" s="116" t="s">
        <v>14927</v>
      </c>
      <c r="D390" s="114">
        <v>0</v>
      </c>
      <c r="E390" s="114">
        <v>0</v>
      </c>
      <c r="F390" s="114">
        <v>0</v>
      </c>
      <c r="G390" s="114">
        <v>0</v>
      </c>
      <c r="H390" s="114">
        <v>0</v>
      </c>
      <c r="I390" s="114">
        <v>0</v>
      </c>
      <c r="J390" s="114">
        <v>0</v>
      </c>
      <c r="K390" s="114">
        <v>0</v>
      </c>
      <c r="L390" s="114">
        <v>0</v>
      </c>
      <c r="M390" s="114">
        <v>0</v>
      </c>
      <c r="N390" s="114">
        <v>0</v>
      </c>
      <c r="O390" s="114">
        <v>0</v>
      </c>
      <c r="P390" s="114">
        <v>0</v>
      </c>
      <c r="Q390" s="114">
        <v>0</v>
      </c>
      <c r="R390" s="114">
        <v>0</v>
      </c>
      <c r="S390" s="114">
        <v>0</v>
      </c>
      <c r="T390" s="114">
        <v>0</v>
      </c>
      <c r="U390" s="114">
        <v>0</v>
      </c>
      <c r="V390" s="114">
        <v>0</v>
      </c>
      <c r="W390" s="114">
        <v>0</v>
      </c>
      <c r="X390" s="114">
        <v>0</v>
      </c>
      <c r="Y390" s="114">
        <v>0</v>
      </c>
      <c r="Z390" s="114">
        <v>0</v>
      </c>
      <c r="AA390" s="114">
        <v>0</v>
      </c>
      <c r="AB390" s="114">
        <v>0</v>
      </c>
      <c r="AC390" s="114">
        <v>0</v>
      </c>
      <c r="AD390" s="114">
        <v>0</v>
      </c>
      <c r="AE390" s="114">
        <v>0</v>
      </c>
      <c r="AF390" s="114">
        <v>0</v>
      </c>
      <c r="AG390" s="114">
        <v>0</v>
      </c>
      <c r="AH390" s="114">
        <v>0</v>
      </c>
      <c r="AI390" s="114">
        <v>0</v>
      </c>
      <c r="AJ390" s="115">
        <f t="shared" si="5"/>
        <v>0</v>
      </c>
      <c r="AM390" s="122"/>
    </row>
    <row r="391" spans="1:39" ht="33" customHeight="1">
      <c r="A391" s="111">
        <v>1326</v>
      </c>
      <c r="B391" s="112" t="s">
        <v>1059</v>
      </c>
      <c r="C391" s="116" t="s">
        <v>14927</v>
      </c>
      <c r="D391" s="114">
        <v>0</v>
      </c>
      <c r="E391" s="114">
        <v>0</v>
      </c>
      <c r="F391" s="114">
        <v>0</v>
      </c>
      <c r="G391" s="114">
        <v>0</v>
      </c>
      <c r="H391" s="114">
        <v>0</v>
      </c>
      <c r="I391" s="114">
        <v>0</v>
      </c>
      <c r="J391" s="114">
        <v>0</v>
      </c>
      <c r="K391" s="114">
        <v>0</v>
      </c>
      <c r="L391" s="114">
        <v>0</v>
      </c>
      <c r="M391" s="114">
        <v>0</v>
      </c>
      <c r="N391" s="114">
        <v>0</v>
      </c>
      <c r="O391" s="114">
        <v>0</v>
      </c>
      <c r="P391" s="114">
        <v>0</v>
      </c>
      <c r="Q391" s="114">
        <v>0</v>
      </c>
      <c r="R391" s="114">
        <v>0</v>
      </c>
      <c r="S391" s="114">
        <v>0</v>
      </c>
      <c r="T391" s="114">
        <v>0</v>
      </c>
      <c r="U391" s="114">
        <v>0</v>
      </c>
      <c r="V391" s="114">
        <v>0</v>
      </c>
      <c r="W391" s="114">
        <v>0</v>
      </c>
      <c r="X391" s="114">
        <v>0</v>
      </c>
      <c r="Y391" s="114">
        <v>0</v>
      </c>
      <c r="Z391" s="114">
        <v>0</v>
      </c>
      <c r="AA391" s="114">
        <v>0</v>
      </c>
      <c r="AB391" s="114">
        <v>0</v>
      </c>
      <c r="AC391" s="114">
        <v>0</v>
      </c>
      <c r="AD391" s="114">
        <v>0</v>
      </c>
      <c r="AE391" s="114">
        <v>0</v>
      </c>
      <c r="AF391" s="114">
        <v>0</v>
      </c>
      <c r="AG391" s="114">
        <v>0</v>
      </c>
      <c r="AH391" s="114">
        <v>0</v>
      </c>
      <c r="AI391" s="114">
        <v>0</v>
      </c>
      <c r="AJ391" s="115">
        <f t="shared" si="5"/>
        <v>0</v>
      </c>
      <c r="AM391" s="122"/>
    </row>
    <row r="392" spans="1:39" ht="33" customHeight="1">
      <c r="A392" s="111">
        <v>1327</v>
      </c>
      <c r="B392" s="112" t="s">
        <v>1060</v>
      </c>
      <c r="C392" s="116" t="s">
        <v>14927</v>
      </c>
      <c r="D392" s="114">
        <v>0</v>
      </c>
      <c r="E392" s="114">
        <v>0</v>
      </c>
      <c r="F392" s="114">
        <v>0</v>
      </c>
      <c r="G392" s="114">
        <v>0</v>
      </c>
      <c r="H392" s="114">
        <v>0</v>
      </c>
      <c r="I392" s="114">
        <v>0</v>
      </c>
      <c r="J392" s="114">
        <v>0</v>
      </c>
      <c r="K392" s="114">
        <v>0</v>
      </c>
      <c r="L392" s="114">
        <v>0</v>
      </c>
      <c r="M392" s="114">
        <v>0</v>
      </c>
      <c r="N392" s="114">
        <v>0</v>
      </c>
      <c r="O392" s="114">
        <v>0</v>
      </c>
      <c r="P392" s="114">
        <v>0</v>
      </c>
      <c r="Q392" s="114">
        <v>0</v>
      </c>
      <c r="R392" s="114">
        <v>0</v>
      </c>
      <c r="S392" s="114">
        <v>0</v>
      </c>
      <c r="T392" s="114">
        <v>0</v>
      </c>
      <c r="U392" s="114">
        <v>0</v>
      </c>
      <c r="V392" s="114">
        <v>0</v>
      </c>
      <c r="W392" s="114">
        <v>0</v>
      </c>
      <c r="X392" s="114">
        <v>0</v>
      </c>
      <c r="Y392" s="114">
        <v>0</v>
      </c>
      <c r="Z392" s="114">
        <v>0</v>
      </c>
      <c r="AA392" s="114">
        <v>0</v>
      </c>
      <c r="AB392" s="114">
        <v>0</v>
      </c>
      <c r="AC392" s="114">
        <v>0</v>
      </c>
      <c r="AD392" s="114">
        <v>0</v>
      </c>
      <c r="AE392" s="114">
        <v>0</v>
      </c>
      <c r="AF392" s="114">
        <v>0</v>
      </c>
      <c r="AG392" s="114">
        <v>0</v>
      </c>
      <c r="AH392" s="114">
        <v>0</v>
      </c>
      <c r="AI392" s="114">
        <v>0</v>
      </c>
      <c r="AJ392" s="115">
        <f t="shared" si="5"/>
        <v>0</v>
      </c>
      <c r="AM392" s="122"/>
    </row>
    <row r="393" spans="1:39" ht="33" customHeight="1">
      <c r="A393" s="111">
        <v>1328</v>
      </c>
      <c r="B393" s="112" t="s">
        <v>1061</v>
      </c>
      <c r="C393" s="116" t="s">
        <v>14927</v>
      </c>
      <c r="D393" s="114">
        <v>0</v>
      </c>
      <c r="E393" s="114">
        <v>0</v>
      </c>
      <c r="F393" s="114">
        <v>0</v>
      </c>
      <c r="G393" s="114">
        <v>0</v>
      </c>
      <c r="H393" s="114">
        <v>0</v>
      </c>
      <c r="I393" s="114">
        <v>0</v>
      </c>
      <c r="J393" s="114">
        <v>0</v>
      </c>
      <c r="K393" s="114">
        <v>0</v>
      </c>
      <c r="L393" s="114">
        <v>0</v>
      </c>
      <c r="M393" s="114">
        <v>0</v>
      </c>
      <c r="N393" s="114">
        <v>0</v>
      </c>
      <c r="O393" s="114">
        <v>0</v>
      </c>
      <c r="P393" s="114">
        <v>0</v>
      </c>
      <c r="Q393" s="114">
        <v>0</v>
      </c>
      <c r="R393" s="114">
        <v>0</v>
      </c>
      <c r="S393" s="114">
        <v>0</v>
      </c>
      <c r="T393" s="114">
        <v>0</v>
      </c>
      <c r="U393" s="114">
        <v>0</v>
      </c>
      <c r="V393" s="114">
        <v>0</v>
      </c>
      <c r="W393" s="114">
        <v>0</v>
      </c>
      <c r="X393" s="114">
        <v>0</v>
      </c>
      <c r="Y393" s="114">
        <v>0</v>
      </c>
      <c r="Z393" s="114">
        <v>0</v>
      </c>
      <c r="AA393" s="114">
        <v>0</v>
      </c>
      <c r="AB393" s="114">
        <v>0</v>
      </c>
      <c r="AC393" s="114">
        <v>0</v>
      </c>
      <c r="AD393" s="114">
        <v>0</v>
      </c>
      <c r="AE393" s="114">
        <v>0</v>
      </c>
      <c r="AF393" s="114">
        <v>0</v>
      </c>
      <c r="AG393" s="114">
        <v>0</v>
      </c>
      <c r="AH393" s="114">
        <v>0</v>
      </c>
      <c r="AI393" s="114">
        <v>0</v>
      </c>
      <c r="AJ393" s="115">
        <f t="shared" si="5"/>
        <v>0</v>
      </c>
      <c r="AM393" s="122"/>
    </row>
    <row r="394" spans="1:39" ht="33" customHeight="1">
      <c r="A394" s="111">
        <v>1329</v>
      </c>
      <c r="B394" s="112" t="s">
        <v>1062</v>
      </c>
      <c r="C394" s="116" t="s">
        <v>14927</v>
      </c>
      <c r="D394" s="114">
        <v>0</v>
      </c>
      <c r="E394" s="114">
        <v>0</v>
      </c>
      <c r="F394" s="114">
        <v>0</v>
      </c>
      <c r="G394" s="114">
        <v>0</v>
      </c>
      <c r="H394" s="114">
        <v>0</v>
      </c>
      <c r="I394" s="114">
        <v>0</v>
      </c>
      <c r="J394" s="114">
        <v>0</v>
      </c>
      <c r="K394" s="114">
        <v>0</v>
      </c>
      <c r="L394" s="114">
        <v>0</v>
      </c>
      <c r="M394" s="114">
        <v>0</v>
      </c>
      <c r="N394" s="114">
        <v>0</v>
      </c>
      <c r="O394" s="114">
        <v>0</v>
      </c>
      <c r="P394" s="114">
        <v>0</v>
      </c>
      <c r="Q394" s="114">
        <v>0</v>
      </c>
      <c r="R394" s="114">
        <v>0</v>
      </c>
      <c r="S394" s="114">
        <v>0</v>
      </c>
      <c r="T394" s="114">
        <v>0</v>
      </c>
      <c r="U394" s="114">
        <v>0</v>
      </c>
      <c r="V394" s="114">
        <v>0</v>
      </c>
      <c r="W394" s="114">
        <v>0</v>
      </c>
      <c r="X394" s="114">
        <v>0</v>
      </c>
      <c r="Y394" s="114">
        <v>0</v>
      </c>
      <c r="Z394" s="114">
        <v>0</v>
      </c>
      <c r="AA394" s="114">
        <v>0</v>
      </c>
      <c r="AB394" s="114">
        <v>0</v>
      </c>
      <c r="AC394" s="114">
        <v>0</v>
      </c>
      <c r="AD394" s="114">
        <v>0</v>
      </c>
      <c r="AE394" s="114">
        <v>0</v>
      </c>
      <c r="AF394" s="114">
        <v>0</v>
      </c>
      <c r="AG394" s="114">
        <v>0</v>
      </c>
      <c r="AH394" s="114">
        <v>0</v>
      </c>
      <c r="AI394" s="114">
        <v>0</v>
      </c>
      <c r="AJ394" s="115">
        <f t="shared" si="5"/>
        <v>0</v>
      </c>
      <c r="AM394" s="122"/>
    </row>
    <row r="395" spans="1:39" ht="33" customHeight="1">
      <c r="A395" s="111">
        <v>1330</v>
      </c>
      <c r="B395" s="112" t="s">
        <v>1063</v>
      </c>
      <c r="C395" s="116" t="s">
        <v>14927</v>
      </c>
      <c r="D395" s="114">
        <v>0</v>
      </c>
      <c r="E395" s="114">
        <v>0</v>
      </c>
      <c r="F395" s="114">
        <v>0</v>
      </c>
      <c r="G395" s="114">
        <v>0</v>
      </c>
      <c r="H395" s="114">
        <v>0</v>
      </c>
      <c r="I395" s="114">
        <v>0</v>
      </c>
      <c r="J395" s="114">
        <v>0</v>
      </c>
      <c r="K395" s="114">
        <v>0</v>
      </c>
      <c r="L395" s="114">
        <v>0</v>
      </c>
      <c r="M395" s="114">
        <v>0</v>
      </c>
      <c r="N395" s="114">
        <v>0</v>
      </c>
      <c r="O395" s="114">
        <v>0</v>
      </c>
      <c r="P395" s="114">
        <v>0</v>
      </c>
      <c r="Q395" s="114">
        <v>0</v>
      </c>
      <c r="R395" s="114">
        <v>0</v>
      </c>
      <c r="S395" s="114">
        <v>0</v>
      </c>
      <c r="T395" s="114">
        <v>0</v>
      </c>
      <c r="U395" s="114">
        <v>0</v>
      </c>
      <c r="V395" s="114">
        <v>0</v>
      </c>
      <c r="W395" s="114">
        <v>0</v>
      </c>
      <c r="X395" s="114">
        <v>0</v>
      </c>
      <c r="Y395" s="114">
        <v>0</v>
      </c>
      <c r="Z395" s="114">
        <v>0</v>
      </c>
      <c r="AA395" s="114">
        <v>0</v>
      </c>
      <c r="AB395" s="114">
        <v>0</v>
      </c>
      <c r="AC395" s="114">
        <v>0</v>
      </c>
      <c r="AD395" s="114">
        <v>0</v>
      </c>
      <c r="AE395" s="114">
        <v>0</v>
      </c>
      <c r="AF395" s="114">
        <v>0</v>
      </c>
      <c r="AG395" s="114">
        <v>0</v>
      </c>
      <c r="AH395" s="114">
        <v>0</v>
      </c>
      <c r="AI395" s="114">
        <v>0</v>
      </c>
      <c r="AJ395" s="115">
        <f t="shared" si="5"/>
        <v>0</v>
      </c>
      <c r="AM395" s="122"/>
    </row>
    <row r="396" spans="1:39" ht="33" customHeight="1">
      <c r="A396" s="111">
        <v>1331</v>
      </c>
      <c r="B396" s="112" t="s">
        <v>1064</v>
      </c>
      <c r="C396" s="116" t="s">
        <v>14927</v>
      </c>
      <c r="D396" s="114">
        <v>0</v>
      </c>
      <c r="E396" s="114">
        <v>0</v>
      </c>
      <c r="F396" s="114">
        <v>0</v>
      </c>
      <c r="G396" s="114">
        <v>0</v>
      </c>
      <c r="H396" s="114">
        <v>0</v>
      </c>
      <c r="I396" s="114">
        <v>0</v>
      </c>
      <c r="J396" s="114">
        <v>0</v>
      </c>
      <c r="K396" s="114">
        <v>0</v>
      </c>
      <c r="L396" s="114">
        <v>0</v>
      </c>
      <c r="M396" s="114">
        <v>0</v>
      </c>
      <c r="N396" s="114">
        <v>0</v>
      </c>
      <c r="O396" s="114">
        <v>0</v>
      </c>
      <c r="P396" s="114">
        <v>0</v>
      </c>
      <c r="Q396" s="114">
        <v>0</v>
      </c>
      <c r="R396" s="114">
        <v>0</v>
      </c>
      <c r="S396" s="114">
        <v>0</v>
      </c>
      <c r="T396" s="114">
        <v>0</v>
      </c>
      <c r="U396" s="114">
        <v>0</v>
      </c>
      <c r="V396" s="114">
        <v>0</v>
      </c>
      <c r="W396" s="114">
        <v>0</v>
      </c>
      <c r="X396" s="114">
        <v>0</v>
      </c>
      <c r="Y396" s="114">
        <v>0</v>
      </c>
      <c r="Z396" s="114">
        <v>0</v>
      </c>
      <c r="AA396" s="114">
        <v>0</v>
      </c>
      <c r="AB396" s="114">
        <v>0</v>
      </c>
      <c r="AC396" s="114">
        <v>0</v>
      </c>
      <c r="AD396" s="114">
        <v>0</v>
      </c>
      <c r="AE396" s="114">
        <v>0</v>
      </c>
      <c r="AF396" s="114">
        <v>0</v>
      </c>
      <c r="AG396" s="114">
        <v>0</v>
      </c>
      <c r="AH396" s="114">
        <v>0</v>
      </c>
      <c r="AI396" s="114">
        <v>0</v>
      </c>
      <c r="AJ396" s="115">
        <f t="shared" ref="AJ396:AJ459" si="6">SUM(D396:AI396)</f>
        <v>0</v>
      </c>
      <c r="AM396" s="122"/>
    </row>
    <row r="397" spans="1:39" ht="33" customHeight="1">
      <c r="A397" s="111">
        <v>1332</v>
      </c>
      <c r="B397" s="112" t="s">
        <v>1065</v>
      </c>
      <c r="C397" s="116" t="s">
        <v>14927</v>
      </c>
      <c r="D397" s="114">
        <v>0</v>
      </c>
      <c r="E397" s="114">
        <v>0</v>
      </c>
      <c r="F397" s="114">
        <v>0</v>
      </c>
      <c r="G397" s="114">
        <v>0</v>
      </c>
      <c r="H397" s="114">
        <v>0</v>
      </c>
      <c r="I397" s="114">
        <v>0</v>
      </c>
      <c r="J397" s="114">
        <v>0</v>
      </c>
      <c r="K397" s="114">
        <v>0</v>
      </c>
      <c r="L397" s="114">
        <v>0</v>
      </c>
      <c r="M397" s="114">
        <v>0</v>
      </c>
      <c r="N397" s="114">
        <v>0</v>
      </c>
      <c r="O397" s="114">
        <v>0</v>
      </c>
      <c r="P397" s="114">
        <v>0</v>
      </c>
      <c r="Q397" s="114">
        <v>0</v>
      </c>
      <c r="R397" s="114">
        <v>0</v>
      </c>
      <c r="S397" s="114">
        <v>0</v>
      </c>
      <c r="T397" s="114">
        <v>0</v>
      </c>
      <c r="U397" s="114">
        <v>0</v>
      </c>
      <c r="V397" s="114">
        <v>0</v>
      </c>
      <c r="W397" s="114">
        <v>0</v>
      </c>
      <c r="X397" s="114">
        <v>0</v>
      </c>
      <c r="Y397" s="114">
        <v>0</v>
      </c>
      <c r="Z397" s="114">
        <v>0</v>
      </c>
      <c r="AA397" s="114">
        <v>0</v>
      </c>
      <c r="AB397" s="114">
        <v>0</v>
      </c>
      <c r="AC397" s="114">
        <v>0</v>
      </c>
      <c r="AD397" s="114">
        <v>0</v>
      </c>
      <c r="AE397" s="114">
        <v>0</v>
      </c>
      <c r="AF397" s="114">
        <v>0</v>
      </c>
      <c r="AG397" s="114">
        <v>0</v>
      </c>
      <c r="AH397" s="114">
        <v>0</v>
      </c>
      <c r="AI397" s="114">
        <v>0</v>
      </c>
      <c r="AJ397" s="115">
        <f t="shared" si="6"/>
        <v>0</v>
      </c>
      <c r="AM397" s="122"/>
    </row>
    <row r="398" spans="1:39" ht="33" customHeight="1">
      <c r="A398" s="111">
        <v>1333</v>
      </c>
      <c r="B398" s="112" t="s">
        <v>1066</v>
      </c>
      <c r="C398" s="116" t="s">
        <v>14927</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c r="W398" s="114">
        <v>0</v>
      </c>
      <c r="X398" s="114">
        <v>0</v>
      </c>
      <c r="Y398" s="114">
        <v>0</v>
      </c>
      <c r="Z398" s="114">
        <v>0</v>
      </c>
      <c r="AA398" s="114">
        <v>0</v>
      </c>
      <c r="AB398" s="114">
        <v>0</v>
      </c>
      <c r="AC398" s="114">
        <v>0</v>
      </c>
      <c r="AD398" s="114">
        <v>0</v>
      </c>
      <c r="AE398" s="114">
        <v>0</v>
      </c>
      <c r="AF398" s="114">
        <v>0</v>
      </c>
      <c r="AG398" s="114">
        <v>0</v>
      </c>
      <c r="AH398" s="114">
        <v>0</v>
      </c>
      <c r="AI398" s="114">
        <v>0</v>
      </c>
      <c r="AJ398" s="115">
        <f t="shared" si="6"/>
        <v>0</v>
      </c>
      <c r="AM398" s="122"/>
    </row>
    <row r="399" spans="1:39" ht="33" customHeight="1">
      <c r="A399" s="111">
        <v>1334</v>
      </c>
      <c r="B399" s="112" t="s">
        <v>1067</v>
      </c>
      <c r="C399" s="116" t="s">
        <v>14927</v>
      </c>
      <c r="D399" s="114">
        <v>0</v>
      </c>
      <c r="E399" s="114">
        <v>0</v>
      </c>
      <c r="F399" s="114">
        <v>0</v>
      </c>
      <c r="G399" s="114">
        <v>441870.36</v>
      </c>
      <c r="H399" s="114">
        <v>0</v>
      </c>
      <c r="I399" s="114">
        <v>0</v>
      </c>
      <c r="J399" s="114">
        <v>0</v>
      </c>
      <c r="K399" s="114">
        <v>0</v>
      </c>
      <c r="L399" s="114">
        <v>0</v>
      </c>
      <c r="M399" s="114">
        <v>0</v>
      </c>
      <c r="N399" s="114">
        <v>0</v>
      </c>
      <c r="O399" s="114">
        <v>0</v>
      </c>
      <c r="P399" s="114">
        <v>0</v>
      </c>
      <c r="Q399" s="114">
        <v>0</v>
      </c>
      <c r="R399" s="114">
        <v>0</v>
      </c>
      <c r="S399" s="114">
        <v>0</v>
      </c>
      <c r="T399" s="114">
        <v>0</v>
      </c>
      <c r="U399" s="114">
        <v>0</v>
      </c>
      <c r="V399" s="114">
        <v>0</v>
      </c>
      <c r="W399" s="114">
        <v>0</v>
      </c>
      <c r="X399" s="114">
        <v>0</v>
      </c>
      <c r="Y399" s="114">
        <v>0</v>
      </c>
      <c r="Z399" s="114">
        <v>0</v>
      </c>
      <c r="AA399" s="114">
        <v>0</v>
      </c>
      <c r="AB399" s="114">
        <v>0</v>
      </c>
      <c r="AC399" s="114">
        <v>0</v>
      </c>
      <c r="AD399" s="114">
        <v>0</v>
      </c>
      <c r="AE399" s="114">
        <v>0</v>
      </c>
      <c r="AF399" s="114">
        <v>0</v>
      </c>
      <c r="AG399" s="114">
        <v>0</v>
      </c>
      <c r="AH399" s="114">
        <v>0</v>
      </c>
      <c r="AI399" s="114">
        <v>0</v>
      </c>
      <c r="AJ399" s="115">
        <f t="shared" si="6"/>
        <v>441870.36</v>
      </c>
      <c r="AM399" s="122"/>
    </row>
    <row r="400" spans="1:39" ht="33" customHeight="1">
      <c r="A400" s="111">
        <v>1335</v>
      </c>
      <c r="B400" s="112" t="s">
        <v>1068</v>
      </c>
      <c r="C400" s="116" t="s">
        <v>14927</v>
      </c>
      <c r="D400" s="114">
        <v>0</v>
      </c>
      <c r="E400" s="114">
        <v>0</v>
      </c>
      <c r="F400" s="114">
        <v>0</v>
      </c>
      <c r="G400" s="114">
        <v>0</v>
      </c>
      <c r="H400" s="114">
        <v>0</v>
      </c>
      <c r="I400" s="114">
        <v>0</v>
      </c>
      <c r="J400" s="114">
        <v>0</v>
      </c>
      <c r="K400" s="114">
        <v>0</v>
      </c>
      <c r="L400" s="114">
        <v>0</v>
      </c>
      <c r="M400" s="114">
        <v>0</v>
      </c>
      <c r="N400" s="114">
        <v>0</v>
      </c>
      <c r="O400" s="114">
        <v>0</v>
      </c>
      <c r="P400" s="114">
        <v>0</v>
      </c>
      <c r="Q400" s="114">
        <v>0</v>
      </c>
      <c r="R400" s="114">
        <v>0</v>
      </c>
      <c r="S400" s="114">
        <v>0</v>
      </c>
      <c r="T400" s="114">
        <v>0</v>
      </c>
      <c r="U400" s="114">
        <v>0</v>
      </c>
      <c r="V400" s="114">
        <v>0</v>
      </c>
      <c r="W400" s="114">
        <v>0</v>
      </c>
      <c r="X400" s="114">
        <v>0</v>
      </c>
      <c r="Y400" s="114">
        <v>0</v>
      </c>
      <c r="Z400" s="114">
        <v>0</v>
      </c>
      <c r="AA400" s="114">
        <v>0</v>
      </c>
      <c r="AB400" s="114">
        <v>0</v>
      </c>
      <c r="AC400" s="114">
        <v>0</v>
      </c>
      <c r="AD400" s="114">
        <v>0</v>
      </c>
      <c r="AE400" s="114">
        <v>0</v>
      </c>
      <c r="AF400" s="114">
        <v>0</v>
      </c>
      <c r="AG400" s="114">
        <v>0</v>
      </c>
      <c r="AH400" s="114">
        <v>0</v>
      </c>
      <c r="AI400" s="114">
        <v>0</v>
      </c>
      <c r="AJ400" s="115">
        <f t="shared" si="6"/>
        <v>0</v>
      </c>
      <c r="AM400" s="122"/>
    </row>
    <row r="401" spans="1:39" ht="33" customHeight="1">
      <c r="A401" s="111">
        <v>1336</v>
      </c>
      <c r="B401" s="112" t="s">
        <v>1069</v>
      </c>
      <c r="C401" s="116" t="s">
        <v>14927</v>
      </c>
      <c r="D401" s="114">
        <v>0</v>
      </c>
      <c r="E401" s="114">
        <v>0</v>
      </c>
      <c r="F401" s="114">
        <v>0</v>
      </c>
      <c r="G401" s="114">
        <v>0</v>
      </c>
      <c r="H401" s="114">
        <v>0</v>
      </c>
      <c r="I401" s="114">
        <v>0</v>
      </c>
      <c r="J401" s="114">
        <v>0</v>
      </c>
      <c r="K401" s="114">
        <v>0</v>
      </c>
      <c r="L401" s="114">
        <v>0</v>
      </c>
      <c r="M401" s="114">
        <v>0</v>
      </c>
      <c r="N401" s="114">
        <v>0</v>
      </c>
      <c r="O401" s="114">
        <v>0</v>
      </c>
      <c r="P401" s="114">
        <v>0</v>
      </c>
      <c r="Q401" s="114">
        <v>0</v>
      </c>
      <c r="R401" s="114">
        <v>0</v>
      </c>
      <c r="S401" s="114">
        <v>0</v>
      </c>
      <c r="T401" s="114">
        <v>0</v>
      </c>
      <c r="U401" s="114">
        <v>0</v>
      </c>
      <c r="V401" s="114">
        <v>0</v>
      </c>
      <c r="W401" s="114">
        <v>0</v>
      </c>
      <c r="X401" s="114">
        <v>0</v>
      </c>
      <c r="Y401" s="114">
        <v>0</v>
      </c>
      <c r="Z401" s="114">
        <v>0</v>
      </c>
      <c r="AA401" s="114">
        <v>0</v>
      </c>
      <c r="AB401" s="114">
        <v>0</v>
      </c>
      <c r="AC401" s="114">
        <v>0</v>
      </c>
      <c r="AD401" s="114">
        <v>0</v>
      </c>
      <c r="AE401" s="114">
        <v>0</v>
      </c>
      <c r="AF401" s="114">
        <v>0</v>
      </c>
      <c r="AG401" s="114">
        <v>0</v>
      </c>
      <c r="AH401" s="114">
        <v>0</v>
      </c>
      <c r="AI401" s="114">
        <v>0</v>
      </c>
      <c r="AJ401" s="115">
        <f t="shared" si="6"/>
        <v>0</v>
      </c>
      <c r="AM401" s="122"/>
    </row>
    <row r="402" spans="1:39" ht="33" customHeight="1">
      <c r="A402" s="111">
        <v>1337</v>
      </c>
      <c r="B402" s="112" t="s">
        <v>1070</v>
      </c>
      <c r="C402" s="116" t="s">
        <v>14927</v>
      </c>
      <c r="D402" s="114">
        <v>0</v>
      </c>
      <c r="E402" s="114">
        <v>0</v>
      </c>
      <c r="F402" s="114">
        <v>0</v>
      </c>
      <c r="G402" s="114">
        <v>0</v>
      </c>
      <c r="H402" s="114">
        <v>0</v>
      </c>
      <c r="I402" s="114">
        <v>0</v>
      </c>
      <c r="J402" s="114">
        <v>0</v>
      </c>
      <c r="K402" s="114">
        <v>0</v>
      </c>
      <c r="L402" s="114">
        <v>0</v>
      </c>
      <c r="M402" s="114">
        <v>0</v>
      </c>
      <c r="N402" s="114">
        <v>0</v>
      </c>
      <c r="O402" s="114">
        <v>0</v>
      </c>
      <c r="P402" s="114">
        <v>0</v>
      </c>
      <c r="Q402" s="114">
        <v>0</v>
      </c>
      <c r="R402" s="114">
        <v>0</v>
      </c>
      <c r="S402" s="114">
        <v>0</v>
      </c>
      <c r="T402" s="114">
        <v>0</v>
      </c>
      <c r="U402" s="114">
        <v>0</v>
      </c>
      <c r="V402" s="114">
        <v>0</v>
      </c>
      <c r="W402" s="114">
        <v>0</v>
      </c>
      <c r="X402" s="114">
        <v>0</v>
      </c>
      <c r="Y402" s="114">
        <v>0</v>
      </c>
      <c r="Z402" s="114">
        <v>0</v>
      </c>
      <c r="AA402" s="114">
        <v>0</v>
      </c>
      <c r="AB402" s="114">
        <v>0</v>
      </c>
      <c r="AC402" s="114">
        <v>0</v>
      </c>
      <c r="AD402" s="114">
        <v>0</v>
      </c>
      <c r="AE402" s="114">
        <v>0</v>
      </c>
      <c r="AF402" s="114">
        <v>0</v>
      </c>
      <c r="AG402" s="114">
        <v>0</v>
      </c>
      <c r="AH402" s="114">
        <v>0</v>
      </c>
      <c r="AI402" s="114">
        <v>0</v>
      </c>
      <c r="AJ402" s="115">
        <f t="shared" si="6"/>
        <v>0</v>
      </c>
      <c r="AM402" s="122"/>
    </row>
    <row r="403" spans="1:39" ht="33" customHeight="1">
      <c r="A403" s="111">
        <v>1338</v>
      </c>
      <c r="B403" s="112" t="s">
        <v>1071</v>
      </c>
      <c r="C403" s="116" t="s">
        <v>14927</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c r="W403" s="114">
        <v>0</v>
      </c>
      <c r="X403" s="114">
        <v>0</v>
      </c>
      <c r="Y403" s="114">
        <v>0</v>
      </c>
      <c r="Z403" s="114">
        <v>0</v>
      </c>
      <c r="AA403" s="114">
        <v>0</v>
      </c>
      <c r="AB403" s="114">
        <v>0</v>
      </c>
      <c r="AC403" s="114">
        <v>0</v>
      </c>
      <c r="AD403" s="114">
        <v>0</v>
      </c>
      <c r="AE403" s="114">
        <v>0</v>
      </c>
      <c r="AF403" s="114">
        <v>0</v>
      </c>
      <c r="AG403" s="114">
        <v>0</v>
      </c>
      <c r="AH403" s="114">
        <v>0</v>
      </c>
      <c r="AI403" s="114">
        <v>0</v>
      </c>
      <c r="AJ403" s="115">
        <f t="shared" si="6"/>
        <v>0</v>
      </c>
      <c r="AM403" s="122"/>
    </row>
    <row r="404" spans="1:39" ht="33" customHeight="1">
      <c r="A404" s="111">
        <v>1339</v>
      </c>
      <c r="B404" s="112" t="s">
        <v>1072</v>
      </c>
      <c r="C404" s="116" t="s">
        <v>14927</v>
      </c>
      <c r="D404" s="114">
        <v>0</v>
      </c>
      <c r="E404" s="114">
        <v>0</v>
      </c>
      <c r="F404" s="114">
        <v>0</v>
      </c>
      <c r="G404" s="114">
        <v>0</v>
      </c>
      <c r="H404" s="114">
        <v>0</v>
      </c>
      <c r="I404" s="114">
        <v>0</v>
      </c>
      <c r="J404" s="114">
        <v>0</v>
      </c>
      <c r="K404" s="114">
        <v>0</v>
      </c>
      <c r="L404" s="114">
        <v>0</v>
      </c>
      <c r="M404" s="114">
        <v>0</v>
      </c>
      <c r="N404" s="114">
        <v>0</v>
      </c>
      <c r="O404" s="114">
        <v>0</v>
      </c>
      <c r="P404" s="114">
        <v>0</v>
      </c>
      <c r="Q404" s="114">
        <v>0</v>
      </c>
      <c r="R404" s="114">
        <v>0</v>
      </c>
      <c r="S404" s="114">
        <v>0</v>
      </c>
      <c r="T404" s="114">
        <v>0</v>
      </c>
      <c r="U404" s="114">
        <v>0</v>
      </c>
      <c r="V404" s="114">
        <v>0</v>
      </c>
      <c r="W404" s="114">
        <v>0</v>
      </c>
      <c r="X404" s="114">
        <v>0</v>
      </c>
      <c r="Y404" s="114">
        <v>0</v>
      </c>
      <c r="Z404" s="114">
        <v>0</v>
      </c>
      <c r="AA404" s="114">
        <v>0</v>
      </c>
      <c r="AB404" s="114">
        <v>0</v>
      </c>
      <c r="AC404" s="114">
        <v>0</v>
      </c>
      <c r="AD404" s="114">
        <v>0</v>
      </c>
      <c r="AE404" s="114">
        <v>0</v>
      </c>
      <c r="AF404" s="114">
        <v>0</v>
      </c>
      <c r="AG404" s="114">
        <v>0</v>
      </c>
      <c r="AH404" s="114">
        <v>0</v>
      </c>
      <c r="AI404" s="114">
        <v>0</v>
      </c>
      <c r="AJ404" s="115">
        <f t="shared" si="6"/>
        <v>0</v>
      </c>
      <c r="AM404" s="122"/>
    </row>
    <row r="405" spans="1:39" ht="33" customHeight="1">
      <c r="A405" s="111">
        <v>1340</v>
      </c>
      <c r="B405" s="112" t="s">
        <v>1073</v>
      </c>
      <c r="C405" s="116" t="s">
        <v>14927</v>
      </c>
      <c r="D405" s="114">
        <v>0</v>
      </c>
      <c r="E405" s="114">
        <v>0</v>
      </c>
      <c r="F405" s="114">
        <v>0</v>
      </c>
      <c r="G405" s="114">
        <v>0</v>
      </c>
      <c r="H405" s="114">
        <v>0</v>
      </c>
      <c r="I405" s="114">
        <v>0</v>
      </c>
      <c r="J405" s="114">
        <v>0</v>
      </c>
      <c r="K405" s="114">
        <v>0</v>
      </c>
      <c r="L405" s="114">
        <v>0</v>
      </c>
      <c r="M405" s="114">
        <v>0</v>
      </c>
      <c r="N405" s="114">
        <v>0</v>
      </c>
      <c r="O405" s="114">
        <v>0</v>
      </c>
      <c r="P405" s="114">
        <v>0</v>
      </c>
      <c r="Q405" s="114">
        <v>0</v>
      </c>
      <c r="R405" s="114">
        <v>0</v>
      </c>
      <c r="S405" s="114">
        <v>0</v>
      </c>
      <c r="T405" s="114">
        <v>0</v>
      </c>
      <c r="U405" s="114">
        <v>0</v>
      </c>
      <c r="V405" s="114">
        <v>0</v>
      </c>
      <c r="W405" s="114">
        <v>0</v>
      </c>
      <c r="X405" s="114">
        <v>0</v>
      </c>
      <c r="Y405" s="114">
        <v>0</v>
      </c>
      <c r="Z405" s="114">
        <v>0</v>
      </c>
      <c r="AA405" s="114">
        <v>0</v>
      </c>
      <c r="AB405" s="114">
        <v>0</v>
      </c>
      <c r="AC405" s="114">
        <v>0</v>
      </c>
      <c r="AD405" s="114">
        <v>0</v>
      </c>
      <c r="AE405" s="114">
        <v>0</v>
      </c>
      <c r="AF405" s="114">
        <v>0</v>
      </c>
      <c r="AG405" s="114">
        <v>0</v>
      </c>
      <c r="AH405" s="114">
        <v>0</v>
      </c>
      <c r="AI405" s="114">
        <v>0</v>
      </c>
      <c r="AJ405" s="115">
        <f t="shared" si="6"/>
        <v>0</v>
      </c>
      <c r="AM405" s="122"/>
    </row>
    <row r="406" spans="1:39" ht="33" customHeight="1">
      <c r="A406" s="111">
        <v>1341</v>
      </c>
      <c r="B406" s="112" t="s">
        <v>1074</v>
      </c>
      <c r="C406" s="116" t="s">
        <v>14927</v>
      </c>
      <c r="D406" s="114">
        <v>0</v>
      </c>
      <c r="E406" s="114">
        <v>0</v>
      </c>
      <c r="F406" s="114">
        <v>0</v>
      </c>
      <c r="G406" s="114">
        <v>0</v>
      </c>
      <c r="H406" s="114">
        <v>0</v>
      </c>
      <c r="I406" s="114">
        <v>0</v>
      </c>
      <c r="J406" s="114">
        <v>0</v>
      </c>
      <c r="K406" s="114">
        <v>0</v>
      </c>
      <c r="L406" s="114">
        <v>0</v>
      </c>
      <c r="M406" s="114">
        <v>0</v>
      </c>
      <c r="N406" s="114">
        <v>0</v>
      </c>
      <c r="O406" s="114">
        <v>0</v>
      </c>
      <c r="P406" s="114">
        <v>0</v>
      </c>
      <c r="Q406" s="114">
        <v>0</v>
      </c>
      <c r="R406" s="114">
        <v>0</v>
      </c>
      <c r="S406" s="114">
        <v>0</v>
      </c>
      <c r="T406" s="114">
        <v>0</v>
      </c>
      <c r="U406" s="114">
        <v>0</v>
      </c>
      <c r="V406" s="114">
        <v>0</v>
      </c>
      <c r="W406" s="114">
        <v>0</v>
      </c>
      <c r="X406" s="114">
        <v>0</v>
      </c>
      <c r="Y406" s="114">
        <v>0</v>
      </c>
      <c r="Z406" s="114">
        <v>0</v>
      </c>
      <c r="AA406" s="114">
        <v>0</v>
      </c>
      <c r="AB406" s="114">
        <v>0</v>
      </c>
      <c r="AC406" s="114">
        <v>0</v>
      </c>
      <c r="AD406" s="114">
        <v>0</v>
      </c>
      <c r="AE406" s="114">
        <v>0</v>
      </c>
      <c r="AF406" s="114">
        <v>0</v>
      </c>
      <c r="AG406" s="114">
        <v>0</v>
      </c>
      <c r="AH406" s="114">
        <v>0</v>
      </c>
      <c r="AI406" s="114">
        <v>0</v>
      </c>
      <c r="AJ406" s="115">
        <f t="shared" si="6"/>
        <v>0</v>
      </c>
      <c r="AM406" s="122"/>
    </row>
    <row r="407" spans="1:39" ht="33" customHeight="1">
      <c r="A407" s="111">
        <v>1342</v>
      </c>
      <c r="B407" s="112" t="s">
        <v>1075</v>
      </c>
      <c r="C407" s="116" t="s">
        <v>14927</v>
      </c>
      <c r="D407" s="114">
        <v>0</v>
      </c>
      <c r="E407" s="114">
        <v>0</v>
      </c>
      <c r="F407" s="114">
        <v>0</v>
      </c>
      <c r="G407" s="114">
        <v>0</v>
      </c>
      <c r="H407" s="114">
        <v>0</v>
      </c>
      <c r="I407" s="114">
        <v>0</v>
      </c>
      <c r="J407" s="114">
        <v>0</v>
      </c>
      <c r="K407" s="114">
        <v>0</v>
      </c>
      <c r="L407" s="114">
        <v>0</v>
      </c>
      <c r="M407" s="114">
        <v>0</v>
      </c>
      <c r="N407" s="114">
        <v>0</v>
      </c>
      <c r="O407" s="114">
        <v>0</v>
      </c>
      <c r="P407" s="114">
        <v>0</v>
      </c>
      <c r="Q407" s="114">
        <v>0</v>
      </c>
      <c r="R407" s="114">
        <v>0</v>
      </c>
      <c r="S407" s="114">
        <v>0</v>
      </c>
      <c r="T407" s="114">
        <v>0</v>
      </c>
      <c r="U407" s="114">
        <v>0</v>
      </c>
      <c r="V407" s="114">
        <v>0</v>
      </c>
      <c r="W407" s="114">
        <v>0</v>
      </c>
      <c r="X407" s="114">
        <v>0</v>
      </c>
      <c r="Y407" s="114">
        <v>0</v>
      </c>
      <c r="Z407" s="114">
        <v>0</v>
      </c>
      <c r="AA407" s="114">
        <v>0</v>
      </c>
      <c r="AB407" s="114">
        <v>0</v>
      </c>
      <c r="AC407" s="114">
        <v>0</v>
      </c>
      <c r="AD407" s="114">
        <v>0</v>
      </c>
      <c r="AE407" s="114">
        <v>0</v>
      </c>
      <c r="AF407" s="114">
        <v>0</v>
      </c>
      <c r="AG407" s="114">
        <v>0</v>
      </c>
      <c r="AH407" s="114">
        <v>0</v>
      </c>
      <c r="AI407" s="114">
        <v>0</v>
      </c>
      <c r="AJ407" s="115">
        <f t="shared" si="6"/>
        <v>0</v>
      </c>
      <c r="AM407" s="122"/>
    </row>
    <row r="408" spans="1:39" ht="33" customHeight="1">
      <c r="A408" s="111">
        <v>1343</v>
      </c>
      <c r="B408" s="112" t="s">
        <v>1076</v>
      </c>
      <c r="C408" s="116" t="s">
        <v>14927</v>
      </c>
      <c r="D408" s="114">
        <v>0</v>
      </c>
      <c r="E408" s="114">
        <v>0</v>
      </c>
      <c r="F408" s="114">
        <v>0</v>
      </c>
      <c r="G408" s="114">
        <v>0</v>
      </c>
      <c r="H408" s="114">
        <v>0</v>
      </c>
      <c r="I408" s="114">
        <v>0</v>
      </c>
      <c r="J408" s="114">
        <v>0</v>
      </c>
      <c r="K408" s="114">
        <v>0</v>
      </c>
      <c r="L408" s="114">
        <v>0</v>
      </c>
      <c r="M408" s="114">
        <v>0</v>
      </c>
      <c r="N408" s="114">
        <v>0</v>
      </c>
      <c r="O408" s="114">
        <v>0</v>
      </c>
      <c r="P408" s="114">
        <v>0</v>
      </c>
      <c r="Q408" s="114">
        <v>0</v>
      </c>
      <c r="R408" s="114">
        <v>0</v>
      </c>
      <c r="S408" s="114">
        <v>0</v>
      </c>
      <c r="T408" s="114">
        <v>0</v>
      </c>
      <c r="U408" s="114">
        <v>0</v>
      </c>
      <c r="V408" s="114">
        <v>0</v>
      </c>
      <c r="W408" s="114">
        <v>0</v>
      </c>
      <c r="X408" s="114">
        <v>0</v>
      </c>
      <c r="Y408" s="114">
        <v>0</v>
      </c>
      <c r="Z408" s="114">
        <v>0</v>
      </c>
      <c r="AA408" s="114">
        <v>0</v>
      </c>
      <c r="AB408" s="114">
        <v>0</v>
      </c>
      <c r="AC408" s="114">
        <v>0</v>
      </c>
      <c r="AD408" s="114">
        <v>0</v>
      </c>
      <c r="AE408" s="114">
        <v>0</v>
      </c>
      <c r="AF408" s="114">
        <v>0</v>
      </c>
      <c r="AG408" s="114">
        <v>0</v>
      </c>
      <c r="AH408" s="114">
        <v>0</v>
      </c>
      <c r="AI408" s="114">
        <v>0</v>
      </c>
      <c r="AJ408" s="115">
        <f t="shared" si="6"/>
        <v>0</v>
      </c>
      <c r="AM408" s="122"/>
    </row>
    <row r="409" spans="1:39" ht="33" customHeight="1">
      <c r="A409" s="111">
        <v>1344</v>
      </c>
      <c r="B409" s="112" t="s">
        <v>1077</v>
      </c>
      <c r="C409" s="116" t="s">
        <v>14927</v>
      </c>
      <c r="D409" s="114">
        <v>0</v>
      </c>
      <c r="E409" s="114">
        <v>0</v>
      </c>
      <c r="F409" s="114">
        <v>0</v>
      </c>
      <c r="G409" s="114">
        <v>0</v>
      </c>
      <c r="H409" s="114">
        <v>0</v>
      </c>
      <c r="I409" s="114">
        <v>0</v>
      </c>
      <c r="J409" s="114">
        <v>0</v>
      </c>
      <c r="K409" s="114">
        <v>0</v>
      </c>
      <c r="L409" s="114">
        <v>0</v>
      </c>
      <c r="M409" s="114">
        <v>0</v>
      </c>
      <c r="N409" s="114">
        <v>0</v>
      </c>
      <c r="O409" s="114">
        <v>0</v>
      </c>
      <c r="P409" s="114">
        <v>0</v>
      </c>
      <c r="Q409" s="114">
        <v>0</v>
      </c>
      <c r="R409" s="114">
        <v>0</v>
      </c>
      <c r="S409" s="114">
        <v>0</v>
      </c>
      <c r="T409" s="114">
        <v>0</v>
      </c>
      <c r="U409" s="114">
        <v>0</v>
      </c>
      <c r="V409" s="114">
        <v>0</v>
      </c>
      <c r="W409" s="114">
        <v>0</v>
      </c>
      <c r="X409" s="114">
        <v>0</v>
      </c>
      <c r="Y409" s="114">
        <v>0</v>
      </c>
      <c r="Z409" s="114">
        <v>0</v>
      </c>
      <c r="AA409" s="114">
        <v>0</v>
      </c>
      <c r="AB409" s="114">
        <v>0</v>
      </c>
      <c r="AC409" s="114">
        <v>0</v>
      </c>
      <c r="AD409" s="114">
        <v>0</v>
      </c>
      <c r="AE409" s="114">
        <v>0</v>
      </c>
      <c r="AF409" s="114">
        <v>0</v>
      </c>
      <c r="AG409" s="114">
        <v>0</v>
      </c>
      <c r="AH409" s="114">
        <v>0</v>
      </c>
      <c r="AI409" s="114">
        <v>0</v>
      </c>
      <c r="AJ409" s="115">
        <f t="shared" si="6"/>
        <v>0</v>
      </c>
      <c r="AM409" s="122"/>
    </row>
    <row r="410" spans="1:39" ht="33" customHeight="1">
      <c r="A410" s="111">
        <v>1345</v>
      </c>
      <c r="B410" s="112" t="s">
        <v>1078</v>
      </c>
      <c r="C410" s="116" t="s">
        <v>14927</v>
      </c>
      <c r="D410" s="114">
        <v>0</v>
      </c>
      <c r="E410" s="114">
        <v>0</v>
      </c>
      <c r="F410" s="114">
        <v>0</v>
      </c>
      <c r="G410" s="114">
        <v>0</v>
      </c>
      <c r="H410" s="114">
        <v>0</v>
      </c>
      <c r="I410" s="114">
        <v>0</v>
      </c>
      <c r="J410" s="114">
        <v>0</v>
      </c>
      <c r="K410" s="114">
        <v>0</v>
      </c>
      <c r="L410" s="114">
        <v>0</v>
      </c>
      <c r="M410" s="114">
        <v>0</v>
      </c>
      <c r="N410" s="114">
        <v>0</v>
      </c>
      <c r="O410" s="114">
        <v>0</v>
      </c>
      <c r="P410" s="114">
        <v>0</v>
      </c>
      <c r="Q410" s="114">
        <v>0</v>
      </c>
      <c r="R410" s="114">
        <v>0</v>
      </c>
      <c r="S410" s="114">
        <v>0</v>
      </c>
      <c r="T410" s="114">
        <v>0</v>
      </c>
      <c r="U410" s="114">
        <v>0</v>
      </c>
      <c r="V410" s="114">
        <v>0</v>
      </c>
      <c r="W410" s="114">
        <v>0</v>
      </c>
      <c r="X410" s="114">
        <v>0</v>
      </c>
      <c r="Y410" s="114">
        <v>0</v>
      </c>
      <c r="Z410" s="114">
        <v>0</v>
      </c>
      <c r="AA410" s="114">
        <v>0</v>
      </c>
      <c r="AB410" s="114">
        <v>0</v>
      </c>
      <c r="AC410" s="114">
        <v>0</v>
      </c>
      <c r="AD410" s="114">
        <v>0</v>
      </c>
      <c r="AE410" s="114">
        <v>0</v>
      </c>
      <c r="AF410" s="114">
        <v>0</v>
      </c>
      <c r="AG410" s="114">
        <v>0</v>
      </c>
      <c r="AH410" s="114">
        <v>0</v>
      </c>
      <c r="AI410" s="114">
        <v>0</v>
      </c>
      <c r="AJ410" s="115">
        <f t="shared" si="6"/>
        <v>0</v>
      </c>
      <c r="AM410" s="122"/>
    </row>
    <row r="411" spans="1:39" ht="33" customHeight="1">
      <c r="A411" s="111">
        <v>1346</v>
      </c>
      <c r="B411" s="112" t="s">
        <v>1079</v>
      </c>
      <c r="C411" s="116" t="s">
        <v>14927</v>
      </c>
      <c r="D411" s="114">
        <v>0</v>
      </c>
      <c r="E411" s="114">
        <v>0</v>
      </c>
      <c r="F411" s="114">
        <v>0</v>
      </c>
      <c r="G411" s="114">
        <v>0</v>
      </c>
      <c r="H411" s="114">
        <v>0</v>
      </c>
      <c r="I411" s="114">
        <v>0</v>
      </c>
      <c r="J411" s="114">
        <v>0</v>
      </c>
      <c r="K411" s="114">
        <v>0</v>
      </c>
      <c r="L411" s="114">
        <v>0</v>
      </c>
      <c r="M411" s="114">
        <v>0</v>
      </c>
      <c r="N411" s="114">
        <v>0</v>
      </c>
      <c r="O411" s="114">
        <v>0</v>
      </c>
      <c r="P411" s="114">
        <v>0</v>
      </c>
      <c r="Q411" s="114">
        <v>0</v>
      </c>
      <c r="R411" s="114">
        <v>0</v>
      </c>
      <c r="S411" s="114">
        <v>0</v>
      </c>
      <c r="T411" s="114">
        <v>0</v>
      </c>
      <c r="U411" s="114">
        <v>0</v>
      </c>
      <c r="V411" s="114">
        <v>0</v>
      </c>
      <c r="W411" s="114">
        <v>0</v>
      </c>
      <c r="X411" s="114">
        <v>0</v>
      </c>
      <c r="Y411" s="114">
        <v>0</v>
      </c>
      <c r="Z411" s="114">
        <v>0</v>
      </c>
      <c r="AA411" s="114">
        <v>0</v>
      </c>
      <c r="AB411" s="114">
        <v>0</v>
      </c>
      <c r="AC411" s="114">
        <v>0</v>
      </c>
      <c r="AD411" s="114">
        <v>0</v>
      </c>
      <c r="AE411" s="114">
        <v>0</v>
      </c>
      <c r="AF411" s="114">
        <v>0</v>
      </c>
      <c r="AG411" s="114">
        <v>0</v>
      </c>
      <c r="AH411" s="114">
        <v>0</v>
      </c>
      <c r="AI411" s="114">
        <v>0</v>
      </c>
      <c r="AJ411" s="115">
        <f t="shared" si="6"/>
        <v>0</v>
      </c>
      <c r="AM411" s="122"/>
    </row>
    <row r="412" spans="1:39" ht="33" customHeight="1">
      <c r="A412" s="111">
        <v>1347</v>
      </c>
      <c r="B412" s="112" t="s">
        <v>1080</v>
      </c>
      <c r="C412" s="116" t="s">
        <v>14927</v>
      </c>
      <c r="D412" s="114">
        <v>0</v>
      </c>
      <c r="E412" s="114">
        <v>0</v>
      </c>
      <c r="F412" s="114">
        <v>0</v>
      </c>
      <c r="G412" s="114">
        <v>28059.75</v>
      </c>
      <c r="H412" s="114">
        <v>0</v>
      </c>
      <c r="I412" s="114">
        <v>0</v>
      </c>
      <c r="J412" s="114">
        <v>0</v>
      </c>
      <c r="K412" s="114">
        <v>0</v>
      </c>
      <c r="L412" s="114">
        <v>0</v>
      </c>
      <c r="M412" s="114">
        <v>0</v>
      </c>
      <c r="N412" s="114">
        <v>0</v>
      </c>
      <c r="O412" s="114">
        <v>0</v>
      </c>
      <c r="P412" s="114">
        <v>0</v>
      </c>
      <c r="Q412" s="114">
        <v>0</v>
      </c>
      <c r="R412" s="114">
        <v>0</v>
      </c>
      <c r="S412" s="114">
        <v>0</v>
      </c>
      <c r="T412" s="114">
        <v>0</v>
      </c>
      <c r="U412" s="114">
        <v>0</v>
      </c>
      <c r="V412" s="114">
        <v>0</v>
      </c>
      <c r="W412" s="114">
        <v>0</v>
      </c>
      <c r="X412" s="114">
        <v>0</v>
      </c>
      <c r="Y412" s="114">
        <v>0</v>
      </c>
      <c r="Z412" s="114">
        <v>0</v>
      </c>
      <c r="AA412" s="114">
        <v>0</v>
      </c>
      <c r="AB412" s="114">
        <v>0</v>
      </c>
      <c r="AC412" s="114">
        <v>0</v>
      </c>
      <c r="AD412" s="114">
        <v>0</v>
      </c>
      <c r="AE412" s="114">
        <v>0</v>
      </c>
      <c r="AF412" s="114">
        <v>0</v>
      </c>
      <c r="AG412" s="114">
        <v>0</v>
      </c>
      <c r="AH412" s="114">
        <v>0</v>
      </c>
      <c r="AI412" s="114">
        <v>0</v>
      </c>
      <c r="AJ412" s="115">
        <f t="shared" si="6"/>
        <v>28059.75</v>
      </c>
      <c r="AM412" s="122"/>
    </row>
    <row r="413" spans="1:39" ht="33" customHeight="1">
      <c r="A413" s="111">
        <v>1401</v>
      </c>
      <c r="B413" s="112" t="s">
        <v>1081</v>
      </c>
      <c r="C413" s="116" t="s">
        <v>14927</v>
      </c>
      <c r="D413" s="114">
        <v>0</v>
      </c>
      <c r="E413" s="114">
        <v>0</v>
      </c>
      <c r="F413" s="114">
        <v>0</v>
      </c>
      <c r="G413" s="114">
        <v>0</v>
      </c>
      <c r="H413" s="114">
        <v>0</v>
      </c>
      <c r="I413" s="114">
        <v>0</v>
      </c>
      <c r="J413" s="114">
        <v>0</v>
      </c>
      <c r="K413" s="114">
        <v>0</v>
      </c>
      <c r="L413" s="114">
        <v>0</v>
      </c>
      <c r="M413" s="114">
        <v>0</v>
      </c>
      <c r="N413" s="114">
        <v>0</v>
      </c>
      <c r="O413" s="114">
        <v>0</v>
      </c>
      <c r="P413" s="114">
        <v>0</v>
      </c>
      <c r="Q413" s="114">
        <v>0</v>
      </c>
      <c r="R413" s="114">
        <v>0</v>
      </c>
      <c r="S413" s="114">
        <v>0</v>
      </c>
      <c r="T413" s="114">
        <v>0</v>
      </c>
      <c r="U413" s="114">
        <v>0</v>
      </c>
      <c r="V413" s="114">
        <v>0</v>
      </c>
      <c r="W413" s="114">
        <v>0</v>
      </c>
      <c r="X413" s="114">
        <v>0</v>
      </c>
      <c r="Y413" s="114">
        <v>0</v>
      </c>
      <c r="Z413" s="114">
        <v>0</v>
      </c>
      <c r="AA413" s="114">
        <v>0</v>
      </c>
      <c r="AB413" s="114">
        <v>0</v>
      </c>
      <c r="AC413" s="114">
        <v>0</v>
      </c>
      <c r="AD413" s="114">
        <v>0</v>
      </c>
      <c r="AE413" s="114">
        <v>0</v>
      </c>
      <c r="AF413" s="114">
        <v>0</v>
      </c>
      <c r="AG413" s="114">
        <v>0</v>
      </c>
      <c r="AH413" s="114">
        <v>0</v>
      </c>
      <c r="AI413" s="114">
        <v>0</v>
      </c>
      <c r="AJ413" s="115">
        <f t="shared" si="6"/>
        <v>0</v>
      </c>
      <c r="AM413" s="122"/>
    </row>
    <row r="414" spans="1:39" ht="33" customHeight="1">
      <c r="A414" s="111">
        <v>1402</v>
      </c>
      <c r="B414" s="112" t="s">
        <v>1082</v>
      </c>
      <c r="C414" s="116" t="s">
        <v>14927</v>
      </c>
      <c r="D414" s="114">
        <v>0</v>
      </c>
      <c r="E414" s="114">
        <v>0</v>
      </c>
      <c r="F414" s="114">
        <v>0</v>
      </c>
      <c r="G414" s="114">
        <v>0</v>
      </c>
      <c r="H414" s="114">
        <v>0</v>
      </c>
      <c r="I414" s="114">
        <v>0</v>
      </c>
      <c r="J414" s="114">
        <v>0</v>
      </c>
      <c r="K414" s="114">
        <v>0</v>
      </c>
      <c r="L414" s="114">
        <v>0</v>
      </c>
      <c r="M414" s="114">
        <v>0</v>
      </c>
      <c r="N414" s="114">
        <v>0</v>
      </c>
      <c r="O414" s="114">
        <v>0</v>
      </c>
      <c r="P414" s="114">
        <v>0</v>
      </c>
      <c r="Q414" s="114">
        <v>0</v>
      </c>
      <c r="R414" s="114">
        <v>0</v>
      </c>
      <c r="S414" s="114">
        <v>0</v>
      </c>
      <c r="T414" s="114">
        <v>0</v>
      </c>
      <c r="U414" s="114">
        <v>0</v>
      </c>
      <c r="V414" s="114">
        <v>0</v>
      </c>
      <c r="W414" s="114">
        <v>0</v>
      </c>
      <c r="X414" s="114">
        <v>0</v>
      </c>
      <c r="Y414" s="114">
        <v>0</v>
      </c>
      <c r="Z414" s="114">
        <v>0</v>
      </c>
      <c r="AA414" s="114">
        <v>0</v>
      </c>
      <c r="AB414" s="114">
        <v>0</v>
      </c>
      <c r="AC414" s="114">
        <v>0</v>
      </c>
      <c r="AD414" s="114">
        <v>0</v>
      </c>
      <c r="AE414" s="114">
        <v>0</v>
      </c>
      <c r="AF414" s="114">
        <v>0</v>
      </c>
      <c r="AG414" s="114">
        <v>0</v>
      </c>
      <c r="AH414" s="114">
        <v>0</v>
      </c>
      <c r="AI414" s="114">
        <v>0</v>
      </c>
      <c r="AJ414" s="115">
        <f t="shared" si="6"/>
        <v>0</v>
      </c>
      <c r="AM414" s="122"/>
    </row>
    <row r="415" spans="1:39" ht="33" customHeight="1">
      <c r="A415" s="111">
        <v>1403</v>
      </c>
      <c r="B415" s="112" t="s">
        <v>1083</v>
      </c>
      <c r="C415" s="116" t="s">
        <v>14927</v>
      </c>
      <c r="D415" s="114">
        <v>0</v>
      </c>
      <c r="E415" s="114">
        <v>0</v>
      </c>
      <c r="F415" s="114">
        <v>0</v>
      </c>
      <c r="G415" s="114">
        <v>0</v>
      </c>
      <c r="H415" s="114">
        <v>0</v>
      </c>
      <c r="I415" s="114">
        <v>0</v>
      </c>
      <c r="J415" s="114">
        <v>0</v>
      </c>
      <c r="K415" s="114">
        <v>0</v>
      </c>
      <c r="L415" s="114">
        <v>0</v>
      </c>
      <c r="M415" s="114">
        <v>0</v>
      </c>
      <c r="N415" s="114">
        <v>0</v>
      </c>
      <c r="O415" s="114">
        <v>0</v>
      </c>
      <c r="P415" s="114">
        <v>0</v>
      </c>
      <c r="Q415" s="114">
        <v>0</v>
      </c>
      <c r="R415" s="114">
        <v>0</v>
      </c>
      <c r="S415" s="114">
        <v>0</v>
      </c>
      <c r="T415" s="114">
        <v>0</v>
      </c>
      <c r="U415" s="114">
        <v>0</v>
      </c>
      <c r="V415" s="114">
        <v>0</v>
      </c>
      <c r="W415" s="114">
        <v>0</v>
      </c>
      <c r="X415" s="114">
        <v>0</v>
      </c>
      <c r="Y415" s="114">
        <v>0</v>
      </c>
      <c r="Z415" s="114">
        <v>0</v>
      </c>
      <c r="AA415" s="114">
        <v>0</v>
      </c>
      <c r="AB415" s="114">
        <v>0</v>
      </c>
      <c r="AC415" s="114">
        <v>0</v>
      </c>
      <c r="AD415" s="114">
        <v>0</v>
      </c>
      <c r="AE415" s="114">
        <v>0</v>
      </c>
      <c r="AF415" s="114">
        <v>0</v>
      </c>
      <c r="AG415" s="114">
        <v>0</v>
      </c>
      <c r="AH415" s="114">
        <v>0</v>
      </c>
      <c r="AI415" s="114">
        <v>0</v>
      </c>
      <c r="AJ415" s="115">
        <f t="shared" si="6"/>
        <v>0</v>
      </c>
      <c r="AM415" s="122"/>
    </row>
    <row r="416" spans="1:39" ht="33" customHeight="1">
      <c r="A416" s="111">
        <v>1404</v>
      </c>
      <c r="B416" s="112" t="s">
        <v>1084</v>
      </c>
      <c r="C416" s="116" t="s">
        <v>14927</v>
      </c>
      <c r="D416" s="114">
        <v>0</v>
      </c>
      <c r="E416" s="114">
        <v>0</v>
      </c>
      <c r="F416" s="114">
        <v>0</v>
      </c>
      <c r="G416" s="114">
        <v>0</v>
      </c>
      <c r="H416" s="114">
        <v>0</v>
      </c>
      <c r="I416" s="114">
        <v>0</v>
      </c>
      <c r="J416" s="114">
        <v>0</v>
      </c>
      <c r="K416" s="114">
        <v>0</v>
      </c>
      <c r="L416" s="114">
        <v>0</v>
      </c>
      <c r="M416" s="114">
        <v>0</v>
      </c>
      <c r="N416" s="114">
        <v>0</v>
      </c>
      <c r="O416" s="114">
        <v>0</v>
      </c>
      <c r="P416" s="114">
        <v>0</v>
      </c>
      <c r="Q416" s="114">
        <v>0</v>
      </c>
      <c r="R416" s="114">
        <v>0</v>
      </c>
      <c r="S416" s="114">
        <v>0</v>
      </c>
      <c r="T416" s="114">
        <v>0</v>
      </c>
      <c r="U416" s="114">
        <v>0</v>
      </c>
      <c r="V416" s="114">
        <v>0</v>
      </c>
      <c r="W416" s="114">
        <v>0</v>
      </c>
      <c r="X416" s="114">
        <v>0</v>
      </c>
      <c r="Y416" s="114">
        <v>0</v>
      </c>
      <c r="Z416" s="114">
        <v>0</v>
      </c>
      <c r="AA416" s="114">
        <v>0</v>
      </c>
      <c r="AB416" s="114">
        <v>0</v>
      </c>
      <c r="AC416" s="114">
        <v>0</v>
      </c>
      <c r="AD416" s="114">
        <v>0</v>
      </c>
      <c r="AE416" s="114">
        <v>0</v>
      </c>
      <c r="AF416" s="114">
        <v>0</v>
      </c>
      <c r="AG416" s="114">
        <v>0</v>
      </c>
      <c r="AH416" s="114">
        <v>0</v>
      </c>
      <c r="AI416" s="114">
        <v>0</v>
      </c>
      <c r="AJ416" s="115">
        <f t="shared" si="6"/>
        <v>0</v>
      </c>
      <c r="AM416" s="122"/>
    </row>
    <row r="417" spans="1:39" ht="33" customHeight="1">
      <c r="A417" s="111">
        <v>1405</v>
      </c>
      <c r="B417" s="112" t="s">
        <v>1085</v>
      </c>
      <c r="C417" s="116" t="s">
        <v>14927</v>
      </c>
      <c r="D417" s="114">
        <v>0</v>
      </c>
      <c r="E417" s="114">
        <v>0</v>
      </c>
      <c r="F417" s="114">
        <v>0</v>
      </c>
      <c r="G417" s="114">
        <v>0</v>
      </c>
      <c r="H417" s="114">
        <v>0</v>
      </c>
      <c r="I417" s="114">
        <v>0</v>
      </c>
      <c r="J417" s="114">
        <v>0</v>
      </c>
      <c r="K417" s="114">
        <v>0</v>
      </c>
      <c r="L417" s="114">
        <v>0</v>
      </c>
      <c r="M417" s="114">
        <v>0</v>
      </c>
      <c r="N417" s="114">
        <v>0</v>
      </c>
      <c r="O417" s="114">
        <v>0</v>
      </c>
      <c r="P417" s="114">
        <v>0</v>
      </c>
      <c r="Q417" s="114">
        <v>0</v>
      </c>
      <c r="R417" s="114">
        <v>0</v>
      </c>
      <c r="S417" s="114">
        <v>0</v>
      </c>
      <c r="T417" s="114">
        <v>0</v>
      </c>
      <c r="U417" s="114">
        <v>0</v>
      </c>
      <c r="V417" s="114">
        <v>0</v>
      </c>
      <c r="W417" s="114">
        <v>0</v>
      </c>
      <c r="X417" s="114">
        <v>0</v>
      </c>
      <c r="Y417" s="114">
        <v>0</v>
      </c>
      <c r="Z417" s="114">
        <v>0</v>
      </c>
      <c r="AA417" s="114">
        <v>0</v>
      </c>
      <c r="AB417" s="114">
        <v>0</v>
      </c>
      <c r="AC417" s="114">
        <v>0</v>
      </c>
      <c r="AD417" s="114">
        <v>0</v>
      </c>
      <c r="AE417" s="114">
        <v>0</v>
      </c>
      <c r="AF417" s="114">
        <v>0</v>
      </c>
      <c r="AG417" s="114">
        <v>0</v>
      </c>
      <c r="AH417" s="114">
        <v>0</v>
      </c>
      <c r="AI417" s="114">
        <v>0</v>
      </c>
      <c r="AJ417" s="115">
        <f t="shared" si="6"/>
        <v>0</v>
      </c>
      <c r="AM417" s="122"/>
    </row>
    <row r="418" spans="1:39" ht="33" customHeight="1">
      <c r="A418" s="111">
        <v>1406</v>
      </c>
      <c r="B418" s="112" t="s">
        <v>1086</v>
      </c>
      <c r="C418" s="116" t="s">
        <v>14927</v>
      </c>
      <c r="D418" s="114">
        <v>0</v>
      </c>
      <c r="E418" s="114">
        <v>0</v>
      </c>
      <c r="F418" s="114">
        <v>0</v>
      </c>
      <c r="G418" s="114">
        <v>0</v>
      </c>
      <c r="H418" s="114">
        <v>0</v>
      </c>
      <c r="I418" s="114">
        <v>0</v>
      </c>
      <c r="J418" s="114">
        <v>0</v>
      </c>
      <c r="K418" s="114">
        <v>0</v>
      </c>
      <c r="L418" s="114">
        <v>0</v>
      </c>
      <c r="M418" s="114">
        <v>0</v>
      </c>
      <c r="N418" s="114">
        <v>0</v>
      </c>
      <c r="O418" s="114">
        <v>0</v>
      </c>
      <c r="P418" s="114">
        <v>0</v>
      </c>
      <c r="Q418" s="114">
        <v>0</v>
      </c>
      <c r="R418" s="114">
        <v>0</v>
      </c>
      <c r="S418" s="114">
        <v>0</v>
      </c>
      <c r="T418" s="114">
        <v>0</v>
      </c>
      <c r="U418" s="114">
        <v>0</v>
      </c>
      <c r="V418" s="114">
        <v>0</v>
      </c>
      <c r="W418" s="114">
        <v>0</v>
      </c>
      <c r="X418" s="114">
        <v>0</v>
      </c>
      <c r="Y418" s="114">
        <v>0</v>
      </c>
      <c r="Z418" s="114">
        <v>0</v>
      </c>
      <c r="AA418" s="114">
        <v>0</v>
      </c>
      <c r="AB418" s="114">
        <v>0</v>
      </c>
      <c r="AC418" s="114">
        <v>0</v>
      </c>
      <c r="AD418" s="114">
        <v>0</v>
      </c>
      <c r="AE418" s="114">
        <v>0</v>
      </c>
      <c r="AF418" s="114">
        <v>0</v>
      </c>
      <c r="AG418" s="114">
        <v>0</v>
      </c>
      <c r="AH418" s="114">
        <v>0</v>
      </c>
      <c r="AI418" s="114">
        <v>0</v>
      </c>
      <c r="AJ418" s="115">
        <f t="shared" si="6"/>
        <v>0</v>
      </c>
      <c r="AM418" s="122"/>
    </row>
    <row r="419" spans="1:39" ht="33" customHeight="1">
      <c r="A419" s="111">
        <v>1407</v>
      </c>
      <c r="B419" s="112" t="s">
        <v>1087</v>
      </c>
      <c r="C419" s="116" t="s">
        <v>14927</v>
      </c>
      <c r="D419" s="114">
        <v>0</v>
      </c>
      <c r="E419" s="114">
        <v>0</v>
      </c>
      <c r="F419" s="114">
        <v>0</v>
      </c>
      <c r="G419" s="114">
        <v>0</v>
      </c>
      <c r="H419" s="114">
        <v>0</v>
      </c>
      <c r="I419" s="114">
        <v>0</v>
      </c>
      <c r="J419" s="114">
        <v>0</v>
      </c>
      <c r="K419" s="114">
        <v>0</v>
      </c>
      <c r="L419" s="114">
        <v>0</v>
      </c>
      <c r="M419" s="114">
        <v>0</v>
      </c>
      <c r="N419" s="114">
        <v>0</v>
      </c>
      <c r="O419" s="114">
        <v>0</v>
      </c>
      <c r="P419" s="114">
        <v>0</v>
      </c>
      <c r="Q419" s="114">
        <v>0</v>
      </c>
      <c r="R419" s="114">
        <v>0</v>
      </c>
      <c r="S419" s="114">
        <v>0</v>
      </c>
      <c r="T419" s="114">
        <v>0</v>
      </c>
      <c r="U419" s="114">
        <v>0</v>
      </c>
      <c r="V419" s="114">
        <v>0</v>
      </c>
      <c r="W419" s="114">
        <v>0</v>
      </c>
      <c r="X419" s="114">
        <v>0</v>
      </c>
      <c r="Y419" s="114">
        <v>0</v>
      </c>
      <c r="Z419" s="114">
        <v>0</v>
      </c>
      <c r="AA419" s="114">
        <v>0</v>
      </c>
      <c r="AB419" s="114">
        <v>0</v>
      </c>
      <c r="AC419" s="114">
        <v>0</v>
      </c>
      <c r="AD419" s="114">
        <v>0</v>
      </c>
      <c r="AE419" s="114">
        <v>0</v>
      </c>
      <c r="AF419" s="114">
        <v>0</v>
      </c>
      <c r="AG419" s="114">
        <v>0</v>
      </c>
      <c r="AH419" s="114">
        <v>0</v>
      </c>
      <c r="AI419" s="114">
        <v>0</v>
      </c>
      <c r="AJ419" s="115">
        <f t="shared" si="6"/>
        <v>0</v>
      </c>
      <c r="AM419" s="122"/>
    </row>
    <row r="420" spans="1:39" ht="33" customHeight="1">
      <c r="A420" s="111">
        <v>1408</v>
      </c>
      <c r="B420" s="112" t="s">
        <v>1088</v>
      </c>
      <c r="C420" s="116" t="s">
        <v>14927</v>
      </c>
      <c r="D420" s="114">
        <v>0</v>
      </c>
      <c r="E420" s="114">
        <v>0</v>
      </c>
      <c r="F420" s="114">
        <v>0</v>
      </c>
      <c r="G420" s="114">
        <v>0</v>
      </c>
      <c r="H420" s="114">
        <v>0</v>
      </c>
      <c r="I420" s="114">
        <v>0</v>
      </c>
      <c r="J420" s="114">
        <v>0</v>
      </c>
      <c r="K420" s="114">
        <v>0</v>
      </c>
      <c r="L420" s="114">
        <v>0</v>
      </c>
      <c r="M420" s="114">
        <v>0</v>
      </c>
      <c r="N420" s="114">
        <v>0</v>
      </c>
      <c r="O420" s="114">
        <v>0</v>
      </c>
      <c r="P420" s="114">
        <v>0</v>
      </c>
      <c r="Q420" s="114">
        <v>0</v>
      </c>
      <c r="R420" s="114">
        <v>0</v>
      </c>
      <c r="S420" s="114">
        <v>0</v>
      </c>
      <c r="T420" s="114">
        <v>0</v>
      </c>
      <c r="U420" s="114">
        <v>0</v>
      </c>
      <c r="V420" s="114">
        <v>0</v>
      </c>
      <c r="W420" s="114">
        <v>0</v>
      </c>
      <c r="X420" s="114">
        <v>0</v>
      </c>
      <c r="Y420" s="114">
        <v>0</v>
      </c>
      <c r="Z420" s="114">
        <v>0</v>
      </c>
      <c r="AA420" s="114">
        <v>0</v>
      </c>
      <c r="AB420" s="114">
        <v>0</v>
      </c>
      <c r="AC420" s="114">
        <v>0</v>
      </c>
      <c r="AD420" s="114">
        <v>0</v>
      </c>
      <c r="AE420" s="114">
        <v>0</v>
      </c>
      <c r="AF420" s="114">
        <v>0</v>
      </c>
      <c r="AG420" s="114">
        <v>0</v>
      </c>
      <c r="AH420" s="114">
        <v>0</v>
      </c>
      <c r="AI420" s="114">
        <v>0</v>
      </c>
      <c r="AJ420" s="115">
        <f t="shared" si="6"/>
        <v>0</v>
      </c>
      <c r="AM420" s="122"/>
    </row>
    <row r="421" spans="1:39" ht="33" customHeight="1">
      <c r="A421" s="111">
        <v>1409</v>
      </c>
      <c r="B421" s="112" t="s">
        <v>1089</v>
      </c>
      <c r="C421" s="116" t="s">
        <v>14927</v>
      </c>
      <c r="D421" s="114">
        <v>0</v>
      </c>
      <c r="E421" s="114">
        <v>0</v>
      </c>
      <c r="F421" s="114">
        <v>0</v>
      </c>
      <c r="G421" s="114">
        <v>0</v>
      </c>
      <c r="H421" s="114">
        <v>0</v>
      </c>
      <c r="I421" s="114">
        <v>0</v>
      </c>
      <c r="J421" s="114">
        <v>0</v>
      </c>
      <c r="K421" s="114">
        <v>0</v>
      </c>
      <c r="L421" s="114">
        <v>0</v>
      </c>
      <c r="M421" s="114">
        <v>0</v>
      </c>
      <c r="N421" s="114">
        <v>0</v>
      </c>
      <c r="O421" s="114">
        <v>0</v>
      </c>
      <c r="P421" s="114">
        <v>0</v>
      </c>
      <c r="Q421" s="114">
        <v>0</v>
      </c>
      <c r="R421" s="114">
        <v>0</v>
      </c>
      <c r="S421" s="114">
        <v>0</v>
      </c>
      <c r="T421" s="114">
        <v>0</v>
      </c>
      <c r="U421" s="114">
        <v>0</v>
      </c>
      <c r="V421" s="114">
        <v>0</v>
      </c>
      <c r="W421" s="114">
        <v>0</v>
      </c>
      <c r="X421" s="114">
        <v>0</v>
      </c>
      <c r="Y421" s="114">
        <v>0</v>
      </c>
      <c r="Z421" s="114">
        <v>0</v>
      </c>
      <c r="AA421" s="114">
        <v>0</v>
      </c>
      <c r="AB421" s="114">
        <v>0</v>
      </c>
      <c r="AC421" s="114">
        <v>0</v>
      </c>
      <c r="AD421" s="114">
        <v>0</v>
      </c>
      <c r="AE421" s="114">
        <v>0</v>
      </c>
      <c r="AF421" s="114">
        <v>0</v>
      </c>
      <c r="AG421" s="114">
        <v>0</v>
      </c>
      <c r="AH421" s="114">
        <v>0</v>
      </c>
      <c r="AI421" s="114">
        <v>0</v>
      </c>
      <c r="AJ421" s="115">
        <f t="shared" si="6"/>
        <v>0</v>
      </c>
      <c r="AM421" s="122"/>
    </row>
    <row r="422" spans="1:39" ht="33" customHeight="1">
      <c r="A422" s="111">
        <v>1410</v>
      </c>
      <c r="B422" s="112" t="s">
        <v>1090</v>
      </c>
      <c r="C422" s="116" t="s">
        <v>14927</v>
      </c>
      <c r="D422" s="114">
        <v>0</v>
      </c>
      <c r="E422" s="114">
        <v>0</v>
      </c>
      <c r="F422" s="114">
        <v>0</v>
      </c>
      <c r="G422" s="114">
        <v>0</v>
      </c>
      <c r="H422" s="114">
        <v>0</v>
      </c>
      <c r="I422" s="114">
        <v>0</v>
      </c>
      <c r="J422" s="114">
        <v>0</v>
      </c>
      <c r="K422" s="114">
        <v>0</v>
      </c>
      <c r="L422" s="114">
        <v>0</v>
      </c>
      <c r="M422" s="114">
        <v>0</v>
      </c>
      <c r="N422" s="114">
        <v>0</v>
      </c>
      <c r="O422" s="114">
        <v>0</v>
      </c>
      <c r="P422" s="114">
        <v>0</v>
      </c>
      <c r="Q422" s="114">
        <v>0</v>
      </c>
      <c r="R422" s="114">
        <v>0</v>
      </c>
      <c r="S422" s="114">
        <v>0</v>
      </c>
      <c r="T422" s="114">
        <v>0</v>
      </c>
      <c r="U422" s="114">
        <v>0</v>
      </c>
      <c r="V422" s="114">
        <v>0</v>
      </c>
      <c r="W422" s="114">
        <v>0</v>
      </c>
      <c r="X422" s="114">
        <v>0</v>
      </c>
      <c r="Y422" s="114">
        <v>0</v>
      </c>
      <c r="Z422" s="114">
        <v>0</v>
      </c>
      <c r="AA422" s="114">
        <v>0</v>
      </c>
      <c r="AB422" s="114">
        <v>0</v>
      </c>
      <c r="AC422" s="114">
        <v>0</v>
      </c>
      <c r="AD422" s="114">
        <v>0</v>
      </c>
      <c r="AE422" s="114">
        <v>0</v>
      </c>
      <c r="AF422" s="114">
        <v>0</v>
      </c>
      <c r="AG422" s="114">
        <v>0</v>
      </c>
      <c r="AH422" s="114">
        <v>0</v>
      </c>
      <c r="AI422" s="114">
        <v>0</v>
      </c>
      <c r="AJ422" s="115">
        <f t="shared" si="6"/>
        <v>0</v>
      </c>
      <c r="AM422" s="122"/>
    </row>
    <row r="423" spans="1:39" ht="33" customHeight="1">
      <c r="A423" s="111">
        <v>1411</v>
      </c>
      <c r="B423" s="112" t="s">
        <v>1091</v>
      </c>
      <c r="C423" s="116" t="s">
        <v>14927</v>
      </c>
      <c r="D423" s="114">
        <v>0</v>
      </c>
      <c r="E423" s="114">
        <v>0</v>
      </c>
      <c r="F423" s="114">
        <v>0</v>
      </c>
      <c r="G423" s="114">
        <v>0</v>
      </c>
      <c r="H423" s="114">
        <v>0</v>
      </c>
      <c r="I423" s="114">
        <v>0</v>
      </c>
      <c r="J423" s="114">
        <v>0</v>
      </c>
      <c r="K423" s="114">
        <v>0</v>
      </c>
      <c r="L423" s="114">
        <v>0</v>
      </c>
      <c r="M423" s="114">
        <v>0</v>
      </c>
      <c r="N423" s="114">
        <v>0</v>
      </c>
      <c r="O423" s="114">
        <v>0</v>
      </c>
      <c r="P423" s="114">
        <v>0</v>
      </c>
      <c r="Q423" s="114">
        <v>0</v>
      </c>
      <c r="R423" s="114">
        <v>0</v>
      </c>
      <c r="S423" s="114">
        <v>0</v>
      </c>
      <c r="T423" s="114">
        <v>0</v>
      </c>
      <c r="U423" s="114">
        <v>0</v>
      </c>
      <c r="V423" s="114">
        <v>0</v>
      </c>
      <c r="W423" s="114">
        <v>0</v>
      </c>
      <c r="X423" s="114">
        <v>0</v>
      </c>
      <c r="Y423" s="114">
        <v>0</v>
      </c>
      <c r="Z423" s="114">
        <v>0</v>
      </c>
      <c r="AA423" s="114">
        <v>0</v>
      </c>
      <c r="AB423" s="114">
        <v>0</v>
      </c>
      <c r="AC423" s="114">
        <v>0</v>
      </c>
      <c r="AD423" s="114">
        <v>0</v>
      </c>
      <c r="AE423" s="114">
        <v>0</v>
      </c>
      <c r="AF423" s="114">
        <v>0</v>
      </c>
      <c r="AG423" s="114">
        <v>0</v>
      </c>
      <c r="AH423" s="114">
        <v>0</v>
      </c>
      <c r="AI423" s="114">
        <v>0</v>
      </c>
      <c r="AJ423" s="115">
        <f t="shared" si="6"/>
        <v>0</v>
      </c>
      <c r="AM423" s="122"/>
    </row>
    <row r="424" spans="1:39" ht="33" customHeight="1">
      <c r="A424" s="111">
        <v>1412</v>
      </c>
      <c r="B424" s="112" t="s">
        <v>1092</v>
      </c>
      <c r="C424" s="116" t="s">
        <v>14927</v>
      </c>
      <c r="D424" s="114">
        <v>0</v>
      </c>
      <c r="E424" s="114">
        <v>0</v>
      </c>
      <c r="F424" s="114">
        <v>0</v>
      </c>
      <c r="G424" s="114">
        <v>0</v>
      </c>
      <c r="H424" s="114">
        <v>0</v>
      </c>
      <c r="I424" s="114">
        <v>0</v>
      </c>
      <c r="J424" s="114">
        <v>0</v>
      </c>
      <c r="K424" s="114">
        <v>0</v>
      </c>
      <c r="L424" s="114">
        <v>0</v>
      </c>
      <c r="M424" s="114">
        <v>0</v>
      </c>
      <c r="N424" s="114">
        <v>0</v>
      </c>
      <c r="O424" s="114">
        <v>0</v>
      </c>
      <c r="P424" s="114">
        <v>0</v>
      </c>
      <c r="Q424" s="114">
        <v>0</v>
      </c>
      <c r="R424" s="114">
        <v>0</v>
      </c>
      <c r="S424" s="114">
        <v>0</v>
      </c>
      <c r="T424" s="114">
        <v>0</v>
      </c>
      <c r="U424" s="114">
        <v>0</v>
      </c>
      <c r="V424" s="114">
        <v>0</v>
      </c>
      <c r="W424" s="114">
        <v>0</v>
      </c>
      <c r="X424" s="114">
        <v>0</v>
      </c>
      <c r="Y424" s="114">
        <v>0</v>
      </c>
      <c r="Z424" s="114">
        <v>0</v>
      </c>
      <c r="AA424" s="114">
        <v>0</v>
      </c>
      <c r="AB424" s="114">
        <v>0</v>
      </c>
      <c r="AC424" s="114">
        <v>0</v>
      </c>
      <c r="AD424" s="114">
        <v>0</v>
      </c>
      <c r="AE424" s="114">
        <v>0</v>
      </c>
      <c r="AF424" s="114">
        <v>0</v>
      </c>
      <c r="AG424" s="114">
        <v>0</v>
      </c>
      <c r="AH424" s="114">
        <v>0</v>
      </c>
      <c r="AI424" s="114">
        <v>0</v>
      </c>
      <c r="AJ424" s="115">
        <f t="shared" si="6"/>
        <v>0</v>
      </c>
      <c r="AM424" s="122"/>
    </row>
    <row r="425" spans="1:39" ht="33" customHeight="1">
      <c r="A425" s="111">
        <v>1413</v>
      </c>
      <c r="B425" s="112" t="s">
        <v>1064</v>
      </c>
      <c r="C425" s="116" t="s">
        <v>14927</v>
      </c>
      <c r="D425" s="114">
        <v>0</v>
      </c>
      <c r="E425" s="114">
        <v>0</v>
      </c>
      <c r="F425" s="114">
        <v>0</v>
      </c>
      <c r="G425" s="114">
        <v>0</v>
      </c>
      <c r="H425" s="114">
        <v>0</v>
      </c>
      <c r="I425" s="114">
        <v>0</v>
      </c>
      <c r="J425" s="114">
        <v>0</v>
      </c>
      <c r="K425" s="114">
        <v>0</v>
      </c>
      <c r="L425" s="114">
        <v>0</v>
      </c>
      <c r="M425" s="114">
        <v>0</v>
      </c>
      <c r="N425" s="114">
        <v>0</v>
      </c>
      <c r="O425" s="114">
        <v>0</v>
      </c>
      <c r="P425" s="114">
        <v>0</v>
      </c>
      <c r="Q425" s="114">
        <v>0</v>
      </c>
      <c r="R425" s="114">
        <v>0</v>
      </c>
      <c r="S425" s="114">
        <v>0</v>
      </c>
      <c r="T425" s="114">
        <v>0</v>
      </c>
      <c r="U425" s="114">
        <v>0</v>
      </c>
      <c r="V425" s="114">
        <v>0</v>
      </c>
      <c r="W425" s="114">
        <v>0</v>
      </c>
      <c r="X425" s="114">
        <v>0</v>
      </c>
      <c r="Y425" s="114">
        <v>0</v>
      </c>
      <c r="Z425" s="114">
        <v>0</v>
      </c>
      <c r="AA425" s="114">
        <v>0</v>
      </c>
      <c r="AB425" s="114">
        <v>0</v>
      </c>
      <c r="AC425" s="114">
        <v>0</v>
      </c>
      <c r="AD425" s="114">
        <v>0</v>
      </c>
      <c r="AE425" s="114">
        <v>0</v>
      </c>
      <c r="AF425" s="114">
        <v>0</v>
      </c>
      <c r="AG425" s="114">
        <v>0</v>
      </c>
      <c r="AH425" s="114">
        <v>0</v>
      </c>
      <c r="AI425" s="114">
        <v>0</v>
      </c>
      <c r="AJ425" s="115">
        <f t="shared" si="6"/>
        <v>0</v>
      </c>
      <c r="AM425" s="122"/>
    </row>
    <row r="426" spans="1:39" ht="33" customHeight="1">
      <c r="A426" s="111">
        <v>1414</v>
      </c>
      <c r="B426" s="112" t="s">
        <v>1093</v>
      </c>
      <c r="C426" s="116" t="s">
        <v>14927</v>
      </c>
      <c r="D426" s="114">
        <v>0</v>
      </c>
      <c r="E426" s="114">
        <v>0</v>
      </c>
      <c r="F426" s="114">
        <v>0</v>
      </c>
      <c r="G426" s="114">
        <v>0</v>
      </c>
      <c r="H426" s="114">
        <v>0</v>
      </c>
      <c r="I426" s="114">
        <v>0</v>
      </c>
      <c r="J426" s="114">
        <v>0</v>
      </c>
      <c r="K426" s="114">
        <v>0</v>
      </c>
      <c r="L426" s="114">
        <v>0</v>
      </c>
      <c r="M426" s="114">
        <v>0</v>
      </c>
      <c r="N426" s="114">
        <v>0</v>
      </c>
      <c r="O426" s="114">
        <v>0</v>
      </c>
      <c r="P426" s="114">
        <v>0</v>
      </c>
      <c r="Q426" s="114">
        <v>0</v>
      </c>
      <c r="R426" s="114">
        <v>0</v>
      </c>
      <c r="S426" s="114">
        <v>0</v>
      </c>
      <c r="T426" s="114">
        <v>0</v>
      </c>
      <c r="U426" s="114">
        <v>0</v>
      </c>
      <c r="V426" s="114">
        <v>0</v>
      </c>
      <c r="W426" s="114">
        <v>0</v>
      </c>
      <c r="X426" s="114">
        <v>0</v>
      </c>
      <c r="Y426" s="114">
        <v>0</v>
      </c>
      <c r="Z426" s="114">
        <v>0</v>
      </c>
      <c r="AA426" s="114">
        <v>0</v>
      </c>
      <c r="AB426" s="114">
        <v>0</v>
      </c>
      <c r="AC426" s="114">
        <v>0</v>
      </c>
      <c r="AD426" s="114">
        <v>0</v>
      </c>
      <c r="AE426" s="114">
        <v>0</v>
      </c>
      <c r="AF426" s="114">
        <v>0</v>
      </c>
      <c r="AG426" s="114">
        <v>0</v>
      </c>
      <c r="AH426" s="114">
        <v>0</v>
      </c>
      <c r="AI426" s="114">
        <v>0</v>
      </c>
      <c r="AJ426" s="115">
        <f t="shared" si="6"/>
        <v>0</v>
      </c>
      <c r="AM426" s="122"/>
    </row>
    <row r="427" spans="1:39" ht="33" customHeight="1">
      <c r="A427" s="111">
        <v>1415</v>
      </c>
      <c r="B427" s="112" t="s">
        <v>1094</v>
      </c>
      <c r="C427" s="116" t="s">
        <v>14927</v>
      </c>
      <c r="D427" s="114">
        <v>0</v>
      </c>
      <c r="E427" s="114">
        <v>0</v>
      </c>
      <c r="F427" s="114">
        <v>0</v>
      </c>
      <c r="G427" s="114">
        <v>0</v>
      </c>
      <c r="H427" s="114">
        <v>0</v>
      </c>
      <c r="I427" s="114">
        <v>0</v>
      </c>
      <c r="J427" s="114">
        <v>0</v>
      </c>
      <c r="K427" s="114">
        <v>0</v>
      </c>
      <c r="L427" s="114">
        <v>0</v>
      </c>
      <c r="M427" s="114">
        <v>0</v>
      </c>
      <c r="N427" s="114">
        <v>0</v>
      </c>
      <c r="O427" s="114">
        <v>0</v>
      </c>
      <c r="P427" s="114">
        <v>0</v>
      </c>
      <c r="Q427" s="114">
        <v>0</v>
      </c>
      <c r="R427" s="114">
        <v>0</v>
      </c>
      <c r="S427" s="114">
        <v>0</v>
      </c>
      <c r="T427" s="114">
        <v>0</v>
      </c>
      <c r="U427" s="114">
        <v>0</v>
      </c>
      <c r="V427" s="114">
        <v>0</v>
      </c>
      <c r="W427" s="114">
        <v>0</v>
      </c>
      <c r="X427" s="114">
        <v>0</v>
      </c>
      <c r="Y427" s="114">
        <v>0</v>
      </c>
      <c r="Z427" s="114">
        <v>0</v>
      </c>
      <c r="AA427" s="114">
        <v>0</v>
      </c>
      <c r="AB427" s="114">
        <v>0</v>
      </c>
      <c r="AC427" s="114">
        <v>0</v>
      </c>
      <c r="AD427" s="114">
        <v>0</v>
      </c>
      <c r="AE427" s="114">
        <v>0</v>
      </c>
      <c r="AF427" s="114">
        <v>0</v>
      </c>
      <c r="AG427" s="114">
        <v>0</v>
      </c>
      <c r="AH427" s="114">
        <v>0</v>
      </c>
      <c r="AI427" s="114">
        <v>0</v>
      </c>
      <c r="AJ427" s="115">
        <f t="shared" si="6"/>
        <v>0</v>
      </c>
      <c r="AM427" s="122"/>
    </row>
    <row r="428" spans="1:39" ht="33" customHeight="1">
      <c r="A428" s="111">
        <v>1416</v>
      </c>
      <c r="B428" s="112" t="s">
        <v>1095</v>
      </c>
      <c r="C428" s="116" t="s">
        <v>14927</v>
      </c>
      <c r="D428" s="114">
        <v>0</v>
      </c>
      <c r="E428" s="114">
        <v>0</v>
      </c>
      <c r="F428" s="114">
        <v>0</v>
      </c>
      <c r="G428" s="114">
        <v>0</v>
      </c>
      <c r="H428" s="114">
        <v>0</v>
      </c>
      <c r="I428" s="114">
        <v>0</v>
      </c>
      <c r="J428" s="114">
        <v>0</v>
      </c>
      <c r="K428" s="114">
        <v>0</v>
      </c>
      <c r="L428" s="114">
        <v>0</v>
      </c>
      <c r="M428" s="114">
        <v>0</v>
      </c>
      <c r="N428" s="114">
        <v>0</v>
      </c>
      <c r="O428" s="114">
        <v>0</v>
      </c>
      <c r="P428" s="114">
        <v>0</v>
      </c>
      <c r="Q428" s="114">
        <v>0</v>
      </c>
      <c r="R428" s="114">
        <v>0</v>
      </c>
      <c r="S428" s="114">
        <v>0</v>
      </c>
      <c r="T428" s="114">
        <v>0</v>
      </c>
      <c r="U428" s="114">
        <v>0</v>
      </c>
      <c r="V428" s="114">
        <v>0</v>
      </c>
      <c r="W428" s="114">
        <v>0</v>
      </c>
      <c r="X428" s="114">
        <v>0</v>
      </c>
      <c r="Y428" s="114">
        <v>0</v>
      </c>
      <c r="Z428" s="114">
        <v>0</v>
      </c>
      <c r="AA428" s="114">
        <v>0</v>
      </c>
      <c r="AB428" s="114">
        <v>0</v>
      </c>
      <c r="AC428" s="114">
        <v>0</v>
      </c>
      <c r="AD428" s="114">
        <v>0</v>
      </c>
      <c r="AE428" s="114">
        <v>0</v>
      </c>
      <c r="AF428" s="114">
        <v>0</v>
      </c>
      <c r="AG428" s="114">
        <v>0</v>
      </c>
      <c r="AH428" s="114">
        <v>0</v>
      </c>
      <c r="AI428" s="114">
        <v>0</v>
      </c>
      <c r="AJ428" s="115">
        <f t="shared" si="6"/>
        <v>0</v>
      </c>
      <c r="AM428" s="122"/>
    </row>
    <row r="429" spans="1:39" ht="33" customHeight="1">
      <c r="A429" s="111">
        <v>1417</v>
      </c>
      <c r="B429" s="112" t="s">
        <v>1096</v>
      </c>
      <c r="C429" s="116" t="s">
        <v>14927</v>
      </c>
      <c r="D429" s="114">
        <v>0</v>
      </c>
      <c r="E429" s="114">
        <v>0</v>
      </c>
      <c r="F429" s="114">
        <v>0</v>
      </c>
      <c r="G429" s="114">
        <v>0</v>
      </c>
      <c r="H429" s="114">
        <v>0</v>
      </c>
      <c r="I429" s="114">
        <v>0</v>
      </c>
      <c r="J429" s="114">
        <v>0</v>
      </c>
      <c r="K429" s="114">
        <v>0</v>
      </c>
      <c r="L429" s="114">
        <v>0</v>
      </c>
      <c r="M429" s="114">
        <v>0</v>
      </c>
      <c r="N429" s="114">
        <v>0</v>
      </c>
      <c r="O429" s="114">
        <v>0</v>
      </c>
      <c r="P429" s="114">
        <v>0</v>
      </c>
      <c r="Q429" s="114">
        <v>0</v>
      </c>
      <c r="R429" s="114">
        <v>0</v>
      </c>
      <c r="S429" s="114">
        <v>0</v>
      </c>
      <c r="T429" s="114">
        <v>0</v>
      </c>
      <c r="U429" s="114">
        <v>0</v>
      </c>
      <c r="V429" s="114">
        <v>0</v>
      </c>
      <c r="W429" s="114">
        <v>0</v>
      </c>
      <c r="X429" s="114">
        <v>0</v>
      </c>
      <c r="Y429" s="114">
        <v>0</v>
      </c>
      <c r="Z429" s="114">
        <v>0</v>
      </c>
      <c r="AA429" s="114">
        <v>0</v>
      </c>
      <c r="AB429" s="114">
        <v>0</v>
      </c>
      <c r="AC429" s="114">
        <v>0</v>
      </c>
      <c r="AD429" s="114">
        <v>0</v>
      </c>
      <c r="AE429" s="114">
        <v>0</v>
      </c>
      <c r="AF429" s="114">
        <v>0</v>
      </c>
      <c r="AG429" s="114">
        <v>0</v>
      </c>
      <c r="AH429" s="114">
        <v>0</v>
      </c>
      <c r="AI429" s="114">
        <v>0</v>
      </c>
      <c r="AJ429" s="115">
        <f t="shared" si="6"/>
        <v>0</v>
      </c>
      <c r="AM429" s="122"/>
    </row>
    <row r="430" spans="1:39" ht="33" customHeight="1">
      <c r="A430" s="111">
        <v>1418</v>
      </c>
      <c r="B430" s="112" t="s">
        <v>1097</v>
      </c>
      <c r="C430" s="116" t="s">
        <v>14927</v>
      </c>
      <c r="D430" s="114">
        <v>0</v>
      </c>
      <c r="E430" s="114">
        <v>0</v>
      </c>
      <c r="F430" s="114">
        <v>0</v>
      </c>
      <c r="G430" s="114">
        <v>0</v>
      </c>
      <c r="H430" s="114">
        <v>0</v>
      </c>
      <c r="I430" s="114">
        <v>0</v>
      </c>
      <c r="J430" s="114">
        <v>0</v>
      </c>
      <c r="K430" s="114">
        <v>0</v>
      </c>
      <c r="L430" s="114">
        <v>0</v>
      </c>
      <c r="M430" s="114">
        <v>0</v>
      </c>
      <c r="N430" s="114">
        <v>0</v>
      </c>
      <c r="O430" s="114">
        <v>0</v>
      </c>
      <c r="P430" s="114">
        <v>0</v>
      </c>
      <c r="Q430" s="114">
        <v>0</v>
      </c>
      <c r="R430" s="114">
        <v>0</v>
      </c>
      <c r="S430" s="114">
        <v>0</v>
      </c>
      <c r="T430" s="114">
        <v>0</v>
      </c>
      <c r="U430" s="114">
        <v>0</v>
      </c>
      <c r="V430" s="114">
        <v>0</v>
      </c>
      <c r="W430" s="114">
        <v>0</v>
      </c>
      <c r="X430" s="114">
        <v>0</v>
      </c>
      <c r="Y430" s="114">
        <v>0</v>
      </c>
      <c r="Z430" s="114">
        <v>0</v>
      </c>
      <c r="AA430" s="114">
        <v>0</v>
      </c>
      <c r="AB430" s="114">
        <v>0</v>
      </c>
      <c r="AC430" s="114">
        <v>0</v>
      </c>
      <c r="AD430" s="114">
        <v>0</v>
      </c>
      <c r="AE430" s="114">
        <v>0</v>
      </c>
      <c r="AF430" s="114">
        <v>0</v>
      </c>
      <c r="AG430" s="114">
        <v>0</v>
      </c>
      <c r="AH430" s="114">
        <v>0</v>
      </c>
      <c r="AI430" s="114">
        <v>0</v>
      </c>
      <c r="AJ430" s="115">
        <f t="shared" si="6"/>
        <v>0</v>
      </c>
      <c r="AM430" s="122"/>
    </row>
    <row r="431" spans="1:39" ht="33" customHeight="1">
      <c r="A431" s="111">
        <v>1419</v>
      </c>
      <c r="B431" s="112" t="s">
        <v>1098</v>
      </c>
      <c r="C431" s="116" t="s">
        <v>14927</v>
      </c>
      <c r="D431" s="114">
        <v>0</v>
      </c>
      <c r="E431" s="114">
        <v>0</v>
      </c>
      <c r="F431" s="114">
        <v>0</v>
      </c>
      <c r="G431" s="114">
        <v>0</v>
      </c>
      <c r="H431" s="114">
        <v>0</v>
      </c>
      <c r="I431" s="114">
        <v>0</v>
      </c>
      <c r="J431" s="114">
        <v>0</v>
      </c>
      <c r="K431" s="114">
        <v>0</v>
      </c>
      <c r="L431" s="114">
        <v>0</v>
      </c>
      <c r="M431" s="114">
        <v>0</v>
      </c>
      <c r="N431" s="114">
        <v>0</v>
      </c>
      <c r="O431" s="114">
        <v>0</v>
      </c>
      <c r="P431" s="114">
        <v>0</v>
      </c>
      <c r="Q431" s="114">
        <v>0</v>
      </c>
      <c r="R431" s="114">
        <v>0</v>
      </c>
      <c r="S431" s="114">
        <v>0</v>
      </c>
      <c r="T431" s="114">
        <v>0</v>
      </c>
      <c r="U431" s="114">
        <v>0</v>
      </c>
      <c r="V431" s="114">
        <v>0</v>
      </c>
      <c r="W431" s="114">
        <v>0</v>
      </c>
      <c r="X431" s="114">
        <v>0</v>
      </c>
      <c r="Y431" s="114">
        <v>0</v>
      </c>
      <c r="Z431" s="114">
        <v>0</v>
      </c>
      <c r="AA431" s="114">
        <v>0</v>
      </c>
      <c r="AB431" s="114">
        <v>0</v>
      </c>
      <c r="AC431" s="114">
        <v>0</v>
      </c>
      <c r="AD431" s="114">
        <v>0</v>
      </c>
      <c r="AE431" s="114">
        <v>0</v>
      </c>
      <c r="AF431" s="114">
        <v>0</v>
      </c>
      <c r="AG431" s="114">
        <v>0</v>
      </c>
      <c r="AH431" s="114">
        <v>0</v>
      </c>
      <c r="AI431" s="114">
        <v>0</v>
      </c>
      <c r="AJ431" s="115">
        <f t="shared" si="6"/>
        <v>0</v>
      </c>
      <c r="AM431" s="122"/>
    </row>
    <row r="432" spans="1:39" ht="33" customHeight="1">
      <c r="A432" s="111">
        <v>1420</v>
      </c>
      <c r="B432" s="112" t="s">
        <v>1099</v>
      </c>
      <c r="C432" s="116" t="s">
        <v>14927</v>
      </c>
      <c r="D432" s="114">
        <v>0</v>
      </c>
      <c r="E432" s="114">
        <v>0</v>
      </c>
      <c r="F432" s="114">
        <v>0</v>
      </c>
      <c r="G432" s="114">
        <v>0</v>
      </c>
      <c r="H432" s="114">
        <v>0</v>
      </c>
      <c r="I432" s="114">
        <v>0</v>
      </c>
      <c r="J432" s="114">
        <v>0</v>
      </c>
      <c r="K432" s="114">
        <v>0</v>
      </c>
      <c r="L432" s="114">
        <v>0</v>
      </c>
      <c r="M432" s="114">
        <v>0</v>
      </c>
      <c r="N432" s="114">
        <v>0</v>
      </c>
      <c r="O432" s="114">
        <v>0</v>
      </c>
      <c r="P432" s="114">
        <v>0</v>
      </c>
      <c r="Q432" s="114">
        <v>0</v>
      </c>
      <c r="R432" s="114">
        <v>0</v>
      </c>
      <c r="S432" s="114">
        <v>0</v>
      </c>
      <c r="T432" s="114">
        <v>0</v>
      </c>
      <c r="U432" s="114">
        <v>0</v>
      </c>
      <c r="V432" s="114">
        <v>0</v>
      </c>
      <c r="W432" s="114">
        <v>0</v>
      </c>
      <c r="X432" s="114">
        <v>0</v>
      </c>
      <c r="Y432" s="114">
        <v>0</v>
      </c>
      <c r="Z432" s="114">
        <v>0</v>
      </c>
      <c r="AA432" s="114">
        <v>0</v>
      </c>
      <c r="AB432" s="114">
        <v>0</v>
      </c>
      <c r="AC432" s="114">
        <v>0</v>
      </c>
      <c r="AD432" s="114">
        <v>0</v>
      </c>
      <c r="AE432" s="114">
        <v>0</v>
      </c>
      <c r="AF432" s="114">
        <v>0</v>
      </c>
      <c r="AG432" s="114">
        <v>0</v>
      </c>
      <c r="AH432" s="114">
        <v>0</v>
      </c>
      <c r="AI432" s="114">
        <v>0</v>
      </c>
      <c r="AJ432" s="115">
        <f t="shared" si="6"/>
        <v>0</v>
      </c>
      <c r="AM432" s="122"/>
    </row>
    <row r="433" spans="1:39" ht="33" customHeight="1">
      <c r="A433" s="111">
        <v>1421</v>
      </c>
      <c r="B433" s="112" t="s">
        <v>1100</v>
      </c>
      <c r="C433" s="116" t="s">
        <v>14927</v>
      </c>
      <c r="D433" s="114">
        <v>0</v>
      </c>
      <c r="E433" s="114">
        <v>0</v>
      </c>
      <c r="F433" s="114">
        <v>0</v>
      </c>
      <c r="G433" s="114">
        <v>0</v>
      </c>
      <c r="H433" s="114">
        <v>0</v>
      </c>
      <c r="I433" s="114">
        <v>0</v>
      </c>
      <c r="J433" s="114">
        <v>0</v>
      </c>
      <c r="K433" s="114">
        <v>0</v>
      </c>
      <c r="L433" s="114">
        <v>0</v>
      </c>
      <c r="M433" s="114">
        <v>0</v>
      </c>
      <c r="N433" s="114">
        <v>0</v>
      </c>
      <c r="O433" s="114">
        <v>0</v>
      </c>
      <c r="P433" s="114">
        <v>0</v>
      </c>
      <c r="Q433" s="114">
        <v>0</v>
      </c>
      <c r="R433" s="114">
        <v>0</v>
      </c>
      <c r="S433" s="114">
        <v>0</v>
      </c>
      <c r="T433" s="114">
        <v>0</v>
      </c>
      <c r="U433" s="114">
        <v>0</v>
      </c>
      <c r="V433" s="114">
        <v>0</v>
      </c>
      <c r="W433" s="114">
        <v>0</v>
      </c>
      <c r="X433" s="114">
        <v>0</v>
      </c>
      <c r="Y433" s="114">
        <v>0</v>
      </c>
      <c r="Z433" s="114">
        <v>0</v>
      </c>
      <c r="AA433" s="114">
        <v>0</v>
      </c>
      <c r="AB433" s="114">
        <v>0</v>
      </c>
      <c r="AC433" s="114">
        <v>0</v>
      </c>
      <c r="AD433" s="114">
        <v>0</v>
      </c>
      <c r="AE433" s="114">
        <v>0</v>
      </c>
      <c r="AF433" s="114">
        <v>0</v>
      </c>
      <c r="AG433" s="114">
        <v>0</v>
      </c>
      <c r="AH433" s="114">
        <v>0</v>
      </c>
      <c r="AI433" s="114">
        <v>0</v>
      </c>
      <c r="AJ433" s="115">
        <f t="shared" si="6"/>
        <v>0</v>
      </c>
      <c r="AM433" s="122"/>
    </row>
    <row r="434" spans="1:39" ht="33" customHeight="1">
      <c r="A434" s="111">
        <v>1422</v>
      </c>
      <c r="B434" s="112" t="s">
        <v>1101</v>
      </c>
      <c r="C434" s="116" t="s">
        <v>14927</v>
      </c>
      <c r="D434" s="114">
        <v>0</v>
      </c>
      <c r="E434" s="114">
        <v>0</v>
      </c>
      <c r="F434" s="114">
        <v>0</v>
      </c>
      <c r="G434" s="114">
        <v>0</v>
      </c>
      <c r="H434" s="114">
        <v>0</v>
      </c>
      <c r="I434" s="114">
        <v>0</v>
      </c>
      <c r="J434" s="114">
        <v>0</v>
      </c>
      <c r="K434" s="114">
        <v>0</v>
      </c>
      <c r="L434" s="114">
        <v>0</v>
      </c>
      <c r="M434" s="114">
        <v>0</v>
      </c>
      <c r="N434" s="114">
        <v>0</v>
      </c>
      <c r="O434" s="114">
        <v>0</v>
      </c>
      <c r="P434" s="114">
        <v>0</v>
      </c>
      <c r="Q434" s="114">
        <v>0</v>
      </c>
      <c r="R434" s="114">
        <v>0</v>
      </c>
      <c r="S434" s="114">
        <v>0</v>
      </c>
      <c r="T434" s="114">
        <v>0</v>
      </c>
      <c r="U434" s="114">
        <v>0</v>
      </c>
      <c r="V434" s="114">
        <v>0</v>
      </c>
      <c r="W434" s="114">
        <v>0</v>
      </c>
      <c r="X434" s="114">
        <v>0</v>
      </c>
      <c r="Y434" s="114">
        <v>0</v>
      </c>
      <c r="Z434" s="114">
        <v>0</v>
      </c>
      <c r="AA434" s="114">
        <v>0</v>
      </c>
      <c r="AB434" s="114">
        <v>0</v>
      </c>
      <c r="AC434" s="114">
        <v>0</v>
      </c>
      <c r="AD434" s="114">
        <v>0</v>
      </c>
      <c r="AE434" s="114">
        <v>0</v>
      </c>
      <c r="AF434" s="114">
        <v>0</v>
      </c>
      <c r="AG434" s="114">
        <v>0</v>
      </c>
      <c r="AH434" s="114">
        <v>0</v>
      </c>
      <c r="AI434" s="114">
        <v>0</v>
      </c>
      <c r="AJ434" s="115">
        <f t="shared" si="6"/>
        <v>0</v>
      </c>
      <c r="AM434" s="122"/>
    </row>
    <row r="435" spans="1:39" ht="33" customHeight="1">
      <c r="A435" s="111">
        <v>1423</v>
      </c>
      <c r="B435" s="112" t="s">
        <v>1102</v>
      </c>
      <c r="C435" s="116" t="s">
        <v>14927</v>
      </c>
      <c r="D435" s="114">
        <v>0</v>
      </c>
      <c r="E435" s="114">
        <v>0</v>
      </c>
      <c r="F435" s="114">
        <v>0</v>
      </c>
      <c r="G435" s="114">
        <v>0</v>
      </c>
      <c r="H435" s="114">
        <v>0</v>
      </c>
      <c r="I435" s="114">
        <v>0</v>
      </c>
      <c r="J435" s="114">
        <v>0</v>
      </c>
      <c r="K435" s="114">
        <v>0</v>
      </c>
      <c r="L435" s="114">
        <v>0</v>
      </c>
      <c r="M435" s="114">
        <v>0</v>
      </c>
      <c r="N435" s="114">
        <v>0</v>
      </c>
      <c r="O435" s="114">
        <v>0</v>
      </c>
      <c r="P435" s="114">
        <v>0</v>
      </c>
      <c r="Q435" s="114">
        <v>0</v>
      </c>
      <c r="R435" s="114">
        <v>0</v>
      </c>
      <c r="S435" s="114">
        <v>0</v>
      </c>
      <c r="T435" s="114">
        <v>0</v>
      </c>
      <c r="U435" s="114">
        <v>0</v>
      </c>
      <c r="V435" s="114">
        <v>0</v>
      </c>
      <c r="W435" s="114">
        <v>0</v>
      </c>
      <c r="X435" s="114">
        <v>0</v>
      </c>
      <c r="Y435" s="114">
        <v>0</v>
      </c>
      <c r="Z435" s="114">
        <v>0</v>
      </c>
      <c r="AA435" s="114">
        <v>0</v>
      </c>
      <c r="AB435" s="114">
        <v>0</v>
      </c>
      <c r="AC435" s="114">
        <v>0</v>
      </c>
      <c r="AD435" s="114">
        <v>0</v>
      </c>
      <c r="AE435" s="114">
        <v>0</v>
      </c>
      <c r="AF435" s="114">
        <v>0</v>
      </c>
      <c r="AG435" s="114">
        <v>0</v>
      </c>
      <c r="AH435" s="114">
        <v>0</v>
      </c>
      <c r="AI435" s="114">
        <v>0</v>
      </c>
      <c r="AJ435" s="115">
        <f t="shared" si="6"/>
        <v>0</v>
      </c>
      <c r="AM435" s="122"/>
    </row>
    <row r="436" spans="1:39" ht="33" customHeight="1">
      <c r="A436" s="111">
        <v>1424</v>
      </c>
      <c r="B436" s="112" t="s">
        <v>1103</v>
      </c>
      <c r="C436" s="116" t="s">
        <v>14927</v>
      </c>
      <c r="D436" s="114">
        <v>0</v>
      </c>
      <c r="E436" s="114">
        <v>0</v>
      </c>
      <c r="F436" s="114">
        <v>0</v>
      </c>
      <c r="G436" s="114">
        <v>0</v>
      </c>
      <c r="H436" s="114">
        <v>0</v>
      </c>
      <c r="I436" s="114">
        <v>0</v>
      </c>
      <c r="J436" s="114">
        <v>0</v>
      </c>
      <c r="K436" s="114">
        <v>0</v>
      </c>
      <c r="L436" s="114">
        <v>0</v>
      </c>
      <c r="M436" s="114">
        <v>0</v>
      </c>
      <c r="N436" s="114">
        <v>0</v>
      </c>
      <c r="O436" s="114">
        <v>0</v>
      </c>
      <c r="P436" s="114">
        <v>0</v>
      </c>
      <c r="Q436" s="114">
        <v>0</v>
      </c>
      <c r="R436" s="114">
        <v>0</v>
      </c>
      <c r="S436" s="114">
        <v>0</v>
      </c>
      <c r="T436" s="114">
        <v>0</v>
      </c>
      <c r="U436" s="114">
        <v>0</v>
      </c>
      <c r="V436" s="114">
        <v>0</v>
      </c>
      <c r="W436" s="114">
        <v>0</v>
      </c>
      <c r="X436" s="114">
        <v>0</v>
      </c>
      <c r="Y436" s="114">
        <v>0</v>
      </c>
      <c r="Z436" s="114">
        <v>0</v>
      </c>
      <c r="AA436" s="114">
        <v>0</v>
      </c>
      <c r="AB436" s="114">
        <v>0</v>
      </c>
      <c r="AC436" s="114">
        <v>0</v>
      </c>
      <c r="AD436" s="114">
        <v>0</v>
      </c>
      <c r="AE436" s="114">
        <v>0</v>
      </c>
      <c r="AF436" s="114">
        <v>0</v>
      </c>
      <c r="AG436" s="114">
        <v>0</v>
      </c>
      <c r="AH436" s="114">
        <v>0</v>
      </c>
      <c r="AI436" s="114">
        <v>0</v>
      </c>
      <c r="AJ436" s="115">
        <f t="shared" si="6"/>
        <v>0</v>
      </c>
      <c r="AM436" s="122"/>
    </row>
    <row r="437" spans="1:39" ht="33" customHeight="1">
      <c r="A437" s="111">
        <v>1425</v>
      </c>
      <c r="B437" s="112" t="s">
        <v>1104</v>
      </c>
      <c r="C437" s="116" t="s">
        <v>14927</v>
      </c>
      <c r="D437" s="114">
        <v>0</v>
      </c>
      <c r="E437" s="114">
        <v>0</v>
      </c>
      <c r="F437" s="114">
        <v>0</v>
      </c>
      <c r="G437" s="114">
        <v>0</v>
      </c>
      <c r="H437" s="114">
        <v>0</v>
      </c>
      <c r="I437" s="114">
        <v>0</v>
      </c>
      <c r="J437" s="114">
        <v>0</v>
      </c>
      <c r="K437" s="114">
        <v>0</v>
      </c>
      <c r="L437" s="114">
        <v>0</v>
      </c>
      <c r="M437" s="114">
        <v>0</v>
      </c>
      <c r="N437" s="114">
        <v>0</v>
      </c>
      <c r="O437" s="114">
        <v>0</v>
      </c>
      <c r="P437" s="114">
        <v>0</v>
      </c>
      <c r="Q437" s="114">
        <v>0</v>
      </c>
      <c r="R437" s="114">
        <v>0</v>
      </c>
      <c r="S437" s="114">
        <v>0</v>
      </c>
      <c r="T437" s="114">
        <v>0</v>
      </c>
      <c r="U437" s="114">
        <v>0</v>
      </c>
      <c r="V437" s="114">
        <v>0</v>
      </c>
      <c r="W437" s="114">
        <v>0</v>
      </c>
      <c r="X437" s="114">
        <v>0</v>
      </c>
      <c r="Y437" s="114">
        <v>0</v>
      </c>
      <c r="Z437" s="114">
        <v>0</v>
      </c>
      <c r="AA437" s="114">
        <v>0</v>
      </c>
      <c r="AB437" s="114">
        <v>0</v>
      </c>
      <c r="AC437" s="114">
        <v>0</v>
      </c>
      <c r="AD437" s="114">
        <v>0</v>
      </c>
      <c r="AE437" s="114">
        <v>0</v>
      </c>
      <c r="AF437" s="114">
        <v>0</v>
      </c>
      <c r="AG437" s="114">
        <v>0</v>
      </c>
      <c r="AH437" s="114">
        <v>0</v>
      </c>
      <c r="AI437" s="114">
        <v>0</v>
      </c>
      <c r="AJ437" s="115">
        <f t="shared" si="6"/>
        <v>0</v>
      </c>
      <c r="AM437" s="122"/>
    </row>
    <row r="438" spans="1:39" ht="33" customHeight="1">
      <c r="A438" s="111">
        <v>1426</v>
      </c>
      <c r="B438" s="112" t="s">
        <v>1105</v>
      </c>
      <c r="C438" s="116" t="s">
        <v>14927</v>
      </c>
      <c r="D438" s="114">
        <v>0</v>
      </c>
      <c r="E438" s="114">
        <v>0</v>
      </c>
      <c r="F438" s="114">
        <v>0</v>
      </c>
      <c r="G438" s="114">
        <v>0</v>
      </c>
      <c r="H438" s="114">
        <v>0</v>
      </c>
      <c r="I438" s="114">
        <v>0</v>
      </c>
      <c r="J438" s="114">
        <v>0</v>
      </c>
      <c r="K438" s="114">
        <v>0</v>
      </c>
      <c r="L438" s="114">
        <v>0</v>
      </c>
      <c r="M438" s="114">
        <v>0</v>
      </c>
      <c r="N438" s="114">
        <v>0</v>
      </c>
      <c r="O438" s="114">
        <v>0</v>
      </c>
      <c r="P438" s="114">
        <v>0</v>
      </c>
      <c r="Q438" s="114">
        <v>0</v>
      </c>
      <c r="R438" s="114">
        <v>0</v>
      </c>
      <c r="S438" s="114">
        <v>0</v>
      </c>
      <c r="T438" s="114">
        <v>0</v>
      </c>
      <c r="U438" s="114">
        <v>0</v>
      </c>
      <c r="V438" s="114">
        <v>0</v>
      </c>
      <c r="W438" s="114">
        <v>0</v>
      </c>
      <c r="X438" s="114">
        <v>0</v>
      </c>
      <c r="Y438" s="114">
        <v>0</v>
      </c>
      <c r="Z438" s="114">
        <v>0</v>
      </c>
      <c r="AA438" s="114">
        <v>0</v>
      </c>
      <c r="AB438" s="114">
        <v>0</v>
      </c>
      <c r="AC438" s="114">
        <v>0</v>
      </c>
      <c r="AD438" s="114">
        <v>0</v>
      </c>
      <c r="AE438" s="114">
        <v>0</v>
      </c>
      <c r="AF438" s="114">
        <v>0</v>
      </c>
      <c r="AG438" s="114">
        <v>0</v>
      </c>
      <c r="AH438" s="114">
        <v>0</v>
      </c>
      <c r="AI438" s="114">
        <v>0</v>
      </c>
      <c r="AJ438" s="115">
        <f t="shared" si="6"/>
        <v>0</v>
      </c>
      <c r="AM438" s="122"/>
    </row>
    <row r="439" spans="1:39" ht="33" customHeight="1">
      <c r="A439" s="111">
        <v>1427</v>
      </c>
      <c r="B439" s="112" t="s">
        <v>1106</v>
      </c>
      <c r="C439" s="116" t="s">
        <v>14927</v>
      </c>
      <c r="D439" s="114">
        <v>0</v>
      </c>
      <c r="E439" s="114">
        <v>0</v>
      </c>
      <c r="F439" s="114">
        <v>0</v>
      </c>
      <c r="G439" s="114">
        <v>0</v>
      </c>
      <c r="H439" s="114">
        <v>0</v>
      </c>
      <c r="I439" s="114">
        <v>0</v>
      </c>
      <c r="J439" s="114">
        <v>0</v>
      </c>
      <c r="K439" s="114">
        <v>0</v>
      </c>
      <c r="L439" s="114">
        <v>0</v>
      </c>
      <c r="M439" s="114">
        <v>0</v>
      </c>
      <c r="N439" s="114">
        <v>0</v>
      </c>
      <c r="O439" s="114">
        <v>0</v>
      </c>
      <c r="P439" s="114">
        <v>0</v>
      </c>
      <c r="Q439" s="114">
        <v>0</v>
      </c>
      <c r="R439" s="114">
        <v>0</v>
      </c>
      <c r="S439" s="114">
        <v>0</v>
      </c>
      <c r="T439" s="114">
        <v>0</v>
      </c>
      <c r="U439" s="114">
        <v>0</v>
      </c>
      <c r="V439" s="114">
        <v>0</v>
      </c>
      <c r="W439" s="114">
        <v>0</v>
      </c>
      <c r="X439" s="114">
        <v>0</v>
      </c>
      <c r="Y439" s="114">
        <v>0</v>
      </c>
      <c r="Z439" s="114">
        <v>0</v>
      </c>
      <c r="AA439" s="114">
        <v>0</v>
      </c>
      <c r="AB439" s="114">
        <v>0</v>
      </c>
      <c r="AC439" s="114">
        <v>0</v>
      </c>
      <c r="AD439" s="114">
        <v>0</v>
      </c>
      <c r="AE439" s="114">
        <v>0</v>
      </c>
      <c r="AF439" s="114">
        <v>0</v>
      </c>
      <c r="AG439" s="114">
        <v>0</v>
      </c>
      <c r="AH439" s="114">
        <v>0</v>
      </c>
      <c r="AI439" s="114">
        <v>0</v>
      </c>
      <c r="AJ439" s="115">
        <f t="shared" si="6"/>
        <v>0</v>
      </c>
      <c r="AM439" s="122"/>
    </row>
    <row r="440" spans="1:39" ht="33" customHeight="1">
      <c r="A440" s="111">
        <v>1428</v>
      </c>
      <c r="B440" s="112" t="s">
        <v>1107</v>
      </c>
      <c r="C440" s="116" t="s">
        <v>14927</v>
      </c>
      <c r="D440" s="114">
        <v>0</v>
      </c>
      <c r="E440" s="114">
        <v>0</v>
      </c>
      <c r="F440" s="114">
        <v>0</v>
      </c>
      <c r="G440" s="114">
        <v>0</v>
      </c>
      <c r="H440" s="114">
        <v>0</v>
      </c>
      <c r="I440" s="114">
        <v>0</v>
      </c>
      <c r="J440" s="114">
        <v>0</v>
      </c>
      <c r="K440" s="114">
        <v>0</v>
      </c>
      <c r="L440" s="114">
        <v>0</v>
      </c>
      <c r="M440" s="114">
        <v>0</v>
      </c>
      <c r="N440" s="114">
        <v>0</v>
      </c>
      <c r="O440" s="114">
        <v>0</v>
      </c>
      <c r="P440" s="114">
        <v>0</v>
      </c>
      <c r="Q440" s="114">
        <v>0</v>
      </c>
      <c r="R440" s="114">
        <v>0</v>
      </c>
      <c r="S440" s="114">
        <v>0</v>
      </c>
      <c r="T440" s="114">
        <v>0</v>
      </c>
      <c r="U440" s="114">
        <v>0</v>
      </c>
      <c r="V440" s="114">
        <v>0</v>
      </c>
      <c r="W440" s="114">
        <v>0</v>
      </c>
      <c r="X440" s="114">
        <v>0</v>
      </c>
      <c r="Y440" s="114">
        <v>0</v>
      </c>
      <c r="Z440" s="114">
        <v>0</v>
      </c>
      <c r="AA440" s="114">
        <v>0</v>
      </c>
      <c r="AB440" s="114">
        <v>0</v>
      </c>
      <c r="AC440" s="114">
        <v>0</v>
      </c>
      <c r="AD440" s="114">
        <v>0</v>
      </c>
      <c r="AE440" s="114">
        <v>0</v>
      </c>
      <c r="AF440" s="114">
        <v>0</v>
      </c>
      <c r="AG440" s="114">
        <v>0</v>
      </c>
      <c r="AH440" s="114">
        <v>0</v>
      </c>
      <c r="AI440" s="114">
        <v>0</v>
      </c>
      <c r="AJ440" s="115">
        <f t="shared" si="6"/>
        <v>0</v>
      </c>
      <c r="AM440" s="122"/>
    </row>
    <row r="441" spans="1:39" ht="33" customHeight="1">
      <c r="A441" s="111">
        <v>1429</v>
      </c>
      <c r="B441" s="112" t="s">
        <v>1108</v>
      </c>
      <c r="C441" s="116" t="s">
        <v>14927</v>
      </c>
      <c r="D441" s="114">
        <v>0</v>
      </c>
      <c r="E441" s="114">
        <v>0</v>
      </c>
      <c r="F441" s="114">
        <v>0</v>
      </c>
      <c r="G441" s="114">
        <v>0</v>
      </c>
      <c r="H441" s="114">
        <v>0</v>
      </c>
      <c r="I441" s="114">
        <v>0</v>
      </c>
      <c r="J441" s="114">
        <v>0</v>
      </c>
      <c r="K441" s="114">
        <v>0</v>
      </c>
      <c r="L441" s="114">
        <v>0</v>
      </c>
      <c r="M441" s="114">
        <v>0</v>
      </c>
      <c r="N441" s="114">
        <v>0</v>
      </c>
      <c r="O441" s="114">
        <v>0</v>
      </c>
      <c r="P441" s="114">
        <v>0</v>
      </c>
      <c r="Q441" s="114">
        <v>0</v>
      </c>
      <c r="R441" s="114">
        <v>0</v>
      </c>
      <c r="S441" s="114">
        <v>0</v>
      </c>
      <c r="T441" s="114">
        <v>0</v>
      </c>
      <c r="U441" s="114">
        <v>0</v>
      </c>
      <c r="V441" s="114">
        <v>0</v>
      </c>
      <c r="W441" s="114">
        <v>0</v>
      </c>
      <c r="X441" s="114">
        <v>0</v>
      </c>
      <c r="Y441" s="114">
        <v>0</v>
      </c>
      <c r="Z441" s="114">
        <v>0</v>
      </c>
      <c r="AA441" s="114">
        <v>0</v>
      </c>
      <c r="AB441" s="114">
        <v>0</v>
      </c>
      <c r="AC441" s="114">
        <v>0</v>
      </c>
      <c r="AD441" s="114">
        <v>0</v>
      </c>
      <c r="AE441" s="114">
        <v>0</v>
      </c>
      <c r="AF441" s="114">
        <v>0</v>
      </c>
      <c r="AG441" s="114">
        <v>0</v>
      </c>
      <c r="AH441" s="114">
        <v>0</v>
      </c>
      <c r="AI441" s="114">
        <v>0</v>
      </c>
      <c r="AJ441" s="115">
        <f t="shared" si="6"/>
        <v>0</v>
      </c>
      <c r="AM441" s="122"/>
    </row>
    <row r="442" spans="1:39" ht="33" customHeight="1">
      <c r="A442" s="111">
        <v>1430</v>
      </c>
      <c r="B442" s="112" t="s">
        <v>1109</v>
      </c>
      <c r="C442" s="116" t="s">
        <v>14927</v>
      </c>
      <c r="D442" s="114">
        <v>0</v>
      </c>
      <c r="E442" s="114">
        <v>0</v>
      </c>
      <c r="F442" s="114">
        <v>0</v>
      </c>
      <c r="G442" s="114">
        <v>0</v>
      </c>
      <c r="H442" s="114">
        <v>0</v>
      </c>
      <c r="I442" s="114">
        <v>0</v>
      </c>
      <c r="J442" s="114">
        <v>0</v>
      </c>
      <c r="K442" s="114">
        <v>0</v>
      </c>
      <c r="L442" s="114">
        <v>0</v>
      </c>
      <c r="M442" s="114">
        <v>0</v>
      </c>
      <c r="N442" s="114">
        <v>0</v>
      </c>
      <c r="O442" s="114">
        <v>0</v>
      </c>
      <c r="P442" s="114">
        <v>0</v>
      </c>
      <c r="Q442" s="114">
        <v>0</v>
      </c>
      <c r="R442" s="114">
        <v>0</v>
      </c>
      <c r="S442" s="114">
        <v>0</v>
      </c>
      <c r="T442" s="114">
        <v>0</v>
      </c>
      <c r="U442" s="114">
        <v>0</v>
      </c>
      <c r="V442" s="114">
        <v>0</v>
      </c>
      <c r="W442" s="114">
        <v>0</v>
      </c>
      <c r="X442" s="114">
        <v>0</v>
      </c>
      <c r="Y442" s="114">
        <v>0</v>
      </c>
      <c r="Z442" s="114">
        <v>0</v>
      </c>
      <c r="AA442" s="114">
        <v>0</v>
      </c>
      <c r="AB442" s="114">
        <v>0</v>
      </c>
      <c r="AC442" s="114">
        <v>0</v>
      </c>
      <c r="AD442" s="114">
        <v>0</v>
      </c>
      <c r="AE442" s="114">
        <v>0</v>
      </c>
      <c r="AF442" s="114">
        <v>0</v>
      </c>
      <c r="AG442" s="114">
        <v>0</v>
      </c>
      <c r="AH442" s="114">
        <v>0</v>
      </c>
      <c r="AI442" s="114">
        <v>0</v>
      </c>
      <c r="AJ442" s="115">
        <f t="shared" si="6"/>
        <v>0</v>
      </c>
      <c r="AM442" s="122"/>
    </row>
    <row r="443" spans="1:39" ht="33" customHeight="1">
      <c r="A443" s="111">
        <v>1431</v>
      </c>
      <c r="B443" s="112" t="s">
        <v>1110</v>
      </c>
      <c r="C443" s="116" t="s">
        <v>14927</v>
      </c>
      <c r="D443" s="114">
        <v>0</v>
      </c>
      <c r="E443" s="114">
        <v>0</v>
      </c>
      <c r="F443" s="114">
        <v>0</v>
      </c>
      <c r="G443" s="114">
        <v>0</v>
      </c>
      <c r="H443" s="114">
        <v>0</v>
      </c>
      <c r="I443" s="114">
        <v>0</v>
      </c>
      <c r="J443" s="114">
        <v>0</v>
      </c>
      <c r="K443" s="114">
        <v>0</v>
      </c>
      <c r="L443" s="114">
        <v>0</v>
      </c>
      <c r="M443" s="114">
        <v>0</v>
      </c>
      <c r="N443" s="114">
        <v>0</v>
      </c>
      <c r="O443" s="114">
        <v>0</v>
      </c>
      <c r="P443" s="114">
        <v>0</v>
      </c>
      <c r="Q443" s="114">
        <v>0</v>
      </c>
      <c r="R443" s="114">
        <v>0</v>
      </c>
      <c r="S443" s="114">
        <v>0</v>
      </c>
      <c r="T443" s="114">
        <v>0</v>
      </c>
      <c r="U443" s="114">
        <v>0</v>
      </c>
      <c r="V443" s="114">
        <v>0</v>
      </c>
      <c r="W443" s="114">
        <v>0</v>
      </c>
      <c r="X443" s="114">
        <v>0</v>
      </c>
      <c r="Y443" s="114">
        <v>0</v>
      </c>
      <c r="Z443" s="114">
        <v>0</v>
      </c>
      <c r="AA443" s="114">
        <v>0</v>
      </c>
      <c r="AB443" s="114">
        <v>0</v>
      </c>
      <c r="AC443" s="114">
        <v>0</v>
      </c>
      <c r="AD443" s="114">
        <v>0</v>
      </c>
      <c r="AE443" s="114">
        <v>0</v>
      </c>
      <c r="AF443" s="114">
        <v>0</v>
      </c>
      <c r="AG443" s="114">
        <v>0</v>
      </c>
      <c r="AH443" s="114">
        <v>0</v>
      </c>
      <c r="AI443" s="114">
        <v>0</v>
      </c>
      <c r="AJ443" s="115">
        <f t="shared" si="6"/>
        <v>0</v>
      </c>
      <c r="AM443" s="122"/>
    </row>
    <row r="444" spans="1:39" ht="33" customHeight="1">
      <c r="A444" s="111">
        <v>1432</v>
      </c>
      <c r="B444" s="112" t="s">
        <v>1111</v>
      </c>
      <c r="C444" s="116" t="s">
        <v>14927</v>
      </c>
      <c r="D444" s="114">
        <v>0</v>
      </c>
      <c r="E444" s="114">
        <v>0</v>
      </c>
      <c r="F444" s="114">
        <v>0</v>
      </c>
      <c r="G444" s="114">
        <v>0</v>
      </c>
      <c r="H444" s="114">
        <v>0</v>
      </c>
      <c r="I444" s="114">
        <v>0</v>
      </c>
      <c r="J444" s="114">
        <v>0</v>
      </c>
      <c r="K444" s="114">
        <v>0</v>
      </c>
      <c r="L444" s="114">
        <v>0</v>
      </c>
      <c r="M444" s="114">
        <v>0</v>
      </c>
      <c r="N444" s="114">
        <v>0</v>
      </c>
      <c r="O444" s="114">
        <v>0</v>
      </c>
      <c r="P444" s="114">
        <v>0</v>
      </c>
      <c r="Q444" s="114">
        <v>0</v>
      </c>
      <c r="R444" s="114">
        <v>0</v>
      </c>
      <c r="S444" s="114">
        <v>0</v>
      </c>
      <c r="T444" s="114">
        <v>0</v>
      </c>
      <c r="U444" s="114">
        <v>0</v>
      </c>
      <c r="V444" s="114">
        <v>0</v>
      </c>
      <c r="W444" s="114">
        <v>0</v>
      </c>
      <c r="X444" s="114">
        <v>0</v>
      </c>
      <c r="Y444" s="114">
        <v>0</v>
      </c>
      <c r="Z444" s="114">
        <v>0</v>
      </c>
      <c r="AA444" s="114">
        <v>0</v>
      </c>
      <c r="AB444" s="114">
        <v>0</v>
      </c>
      <c r="AC444" s="114">
        <v>0</v>
      </c>
      <c r="AD444" s="114">
        <v>0</v>
      </c>
      <c r="AE444" s="114">
        <v>0</v>
      </c>
      <c r="AF444" s="114">
        <v>0</v>
      </c>
      <c r="AG444" s="114">
        <v>0</v>
      </c>
      <c r="AH444" s="114">
        <v>0</v>
      </c>
      <c r="AI444" s="114">
        <v>0</v>
      </c>
      <c r="AJ444" s="115">
        <f t="shared" si="6"/>
        <v>0</v>
      </c>
      <c r="AM444" s="122"/>
    </row>
    <row r="445" spans="1:39" ht="33" customHeight="1">
      <c r="A445" s="111">
        <v>1433</v>
      </c>
      <c r="B445" s="112" t="s">
        <v>1112</v>
      </c>
      <c r="C445" s="116" t="s">
        <v>14927</v>
      </c>
      <c r="D445" s="114">
        <v>0</v>
      </c>
      <c r="E445" s="114">
        <v>0</v>
      </c>
      <c r="F445" s="114">
        <v>0</v>
      </c>
      <c r="G445" s="114">
        <v>0</v>
      </c>
      <c r="H445" s="114">
        <v>0</v>
      </c>
      <c r="I445" s="114">
        <v>0</v>
      </c>
      <c r="J445" s="114">
        <v>0</v>
      </c>
      <c r="K445" s="114">
        <v>0</v>
      </c>
      <c r="L445" s="114">
        <v>0</v>
      </c>
      <c r="M445" s="114">
        <v>0</v>
      </c>
      <c r="N445" s="114">
        <v>0</v>
      </c>
      <c r="O445" s="114">
        <v>0</v>
      </c>
      <c r="P445" s="114">
        <v>0</v>
      </c>
      <c r="Q445" s="114">
        <v>0</v>
      </c>
      <c r="R445" s="114">
        <v>0</v>
      </c>
      <c r="S445" s="114">
        <v>0</v>
      </c>
      <c r="T445" s="114">
        <v>0</v>
      </c>
      <c r="U445" s="114">
        <v>0</v>
      </c>
      <c r="V445" s="114">
        <v>0</v>
      </c>
      <c r="W445" s="114">
        <v>0</v>
      </c>
      <c r="X445" s="114">
        <v>0</v>
      </c>
      <c r="Y445" s="114">
        <v>0</v>
      </c>
      <c r="Z445" s="114">
        <v>0</v>
      </c>
      <c r="AA445" s="114">
        <v>0</v>
      </c>
      <c r="AB445" s="114">
        <v>0</v>
      </c>
      <c r="AC445" s="114">
        <v>0</v>
      </c>
      <c r="AD445" s="114">
        <v>0</v>
      </c>
      <c r="AE445" s="114">
        <v>0</v>
      </c>
      <c r="AF445" s="114">
        <v>0</v>
      </c>
      <c r="AG445" s="114">
        <v>0</v>
      </c>
      <c r="AH445" s="114">
        <v>0</v>
      </c>
      <c r="AI445" s="114">
        <v>0</v>
      </c>
      <c r="AJ445" s="115">
        <f t="shared" si="6"/>
        <v>0</v>
      </c>
      <c r="AM445" s="122"/>
    </row>
    <row r="446" spans="1:39" ht="33" customHeight="1">
      <c r="A446" s="111">
        <v>1434</v>
      </c>
      <c r="B446" s="112" t="s">
        <v>1113</v>
      </c>
      <c r="C446" s="116" t="s">
        <v>14927</v>
      </c>
      <c r="D446" s="114">
        <v>0</v>
      </c>
      <c r="E446" s="114">
        <v>0</v>
      </c>
      <c r="F446" s="114">
        <v>0</v>
      </c>
      <c r="G446" s="114">
        <v>0</v>
      </c>
      <c r="H446" s="114">
        <v>0</v>
      </c>
      <c r="I446" s="114">
        <v>0</v>
      </c>
      <c r="J446" s="114">
        <v>0</v>
      </c>
      <c r="K446" s="114">
        <v>0</v>
      </c>
      <c r="L446" s="114">
        <v>0</v>
      </c>
      <c r="M446" s="114">
        <v>0</v>
      </c>
      <c r="N446" s="114">
        <v>0</v>
      </c>
      <c r="O446" s="114">
        <v>0</v>
      </c>
      <c r="P446" s="114">
        <v>0</v>
      </c>
      <c r="Q446" s="114">
        <v>0</v>
      </c>
      <c r="R446" s="114">
        <v>0</v>
      </c>
      <c r="S446" s="114">
        <v>0</v>
      </c>
      <c r="T446" s="114">
        <v>0</v>
      </c>
      <c r="U446" s="114">
        <v>0</v>
      </c>
      <c r="V446" s="114">
        <v>0</v>
      </c>
      <c r="W446" s="114">
        <v>0</v>
      </c>
      <c r="X446" s="114">
        <v>0</v>
      </c>
      <c r="Y446" s="114">
        <v>0</v>
      </c>
      <c r="Z446" s="114">
        <v>0</v>
      </c>
      <c r="AA446" s="114">
        <v>0</v>
      </c>
      <c r="AB446" s="114">
        <v>0</v>
      </c>
      <c r="AC446" s="114">
        <v>0</v>
      </c>
      <c r="AD446" s="114">
        <v>0</v>
      </c>
      <c r="AE446" s="114">
        <v>0</v>
      </c>
      <c r="AF446" s="114">
        <v>0</v>
      </c>
      <c r="AG446" s="114">
        <v>0</v>
      </c>
      <c r="AH446" s="114">
        <v>0</v>
      </c>
      <c r="AI446" s="114">
        <v>0</v>
      </c>
      <c r="AJ446" s="115">
        <f t="shared" si="6"/>
        <v>0</v>
      </c>
      <c r="AM446" s="122"/>
    </row>
    <row r="447" spans="1:39" ht="33" customHeight="1">
      <c r="A447" s="111">
        <v>1435</v>
      </c>
      <c r="B447" s="112" t="s">
        <v>1114</v>
      </c>
      <c r="C447" s="116" t="s">
        <v>14927</v>
      </c>
      <c r="D447" s="114">
        <v>0</v>
      </c>
      <c r="E447" s="114">
        <v>0</v>
      </c>
      <c r="F447" s="114">
        <v>0</v>
      </c>
      <c r="G447" s="114">
        <v>0</v>
      </c>
      <c r="H447" s="114">
        <v>0</v>
      </c>
      <c r="I447" s="114">
        <v>0</v>
      </c>
      <c r="J447" s="114">
        <v>0</v>
      </c>
      <c r="K447" s="114">
        <v>0</v>
      </c>
      <c r="L447" s="114">
        <v>0</v>
      </c>
      <c r="M447" s="114">
        <v>0</v>
      </c>
      <c r="N447" s="114">
        <v>0</v>
      </c>
      <c r="O447" s="114">
        <v>0</v>
      </c>
      <c r="P447" s="114">
        <v>0</v>
      </c>
      <c r="Q447" s="114">
        <v>0</v>
      </c>
      <c r="R447" s="114">
        <v>0</v>
      </c>
      <c r="S447" s="114">
        <v>0</v>
      </c>
      <c r="T447" s="114">
        <v>0</v>
      </c>
      <c r="U447" s="114">
        <v>0</v>
      </c>
      <c r="V447" s="114">
        <v>0</v>
      </c>
      <c r="W447" s="114">
        <v>0</v>
      </c>
      <c r="X447" s="114">
        <v>0</v>
      </c>
      <c r="Y447" s="114">
        <v>0</v>
      </c>
      <c r="Z447" s="114">
        <v>0</v>
      </c>
      <c r="AA447" s="114">
        <v>0</v>
      </c>
      <c r="AB447" s="114">
        <v>0</v>
      </c>
      <c r="AC447" s="114">
        <v>0</v>
      </c>
      <c r="AD447" s="114">
        <v>0</v>
      </c>
      <c r="AE447" s="114">
        <v>0</v>
      </c>
      <c r="AF447" s="114">
        <v>0</v>
      </c>
      <c r="AG447" s="114">
        <v>0</v>
      </c>
      <c r="AH447" s="114">
        <v>0</v>
      </c>
      <c r="AI447" s="114">
        <v>0</v>
      </c>
      <c r="AJ447" s="115">
        <f t="shared" si="6"/>
        <v>0</v>
      </c>
      <c r="AM447" s="122"/>
    </row>
    <row r="448" spans="1:39" ht="33" customHeight="1">
      <c r="A448" s="111">
        <v>1501</v>
      </c>
      <c r="B448" s="112" t="s">
        <v>1115</v>
      </c>
      <c r="C448" s="116" t="s">
        <v>14927</v>
      </c>
      <c r="D448" s="114">
        <v>0</v>
      </c>
      <c r="E448" s="114">
        <v>0</v>
      </c>
      <c r="F448" s="114">
        <v>0</v>
      </c>
      <c r="G448" s="114">
        <v>0</v>
      </c>
      <c r="H448" s="114">
        <v>0</v>
      </c>
      <c r="I448" s="114">
        <v>0</v>
      </c>
      <c r="J448" s="114">
        <v>0</v>
      </c>
      <c r="K448" s="114">
        <v>0</v>
      </c>
      <c r="L448" s="114">
        <v>0</v>
      </c>
      <c r="M448" s="114">
        <v>0</v>
      </c>
      <c r="N448" s="114">
        <v>0</v>
      </c>
      <c r="O448" s="114">
        <v>0</v>
      </c>
      <c r="P448" s="114">
        <v>0</v>
      </c>
      <c r="Q448" s="114">
        <v>0</v>
      </c>
      <c r="R448" s="114">
        <v>0</v>
      </c>
      <c r="S448" s="114">
        <v>0</v>
      </c>
      <c r="T448" s="114">
        <v>0</v>
      </c>
      <c r="U448" s="114">
        <v>0</v>
      </c>
      <c r="V448" s="114">
        <v>0</v>
      </c>
      <c r="W448" s="114">
        <v>0</v>
      </c>
      <c r="X448" s="114">
        <v>0</v>
      </c>
      <c r="Y448" s="114">
        <v>0</v>
      </c>
      <c r="Z448" s="114">
        <v>0</v>
      </c>
      <c r="AA448" s="114">
        <v>0</v>
      </c>
      <c r="AB448" s="114">
        <v>0</v>
      </c>
      <c r="AC448" s="114">
        <v>0</v>
      </c>
      <c r="AD448" s="114">
        <v>0</v>
      </c>
      <c r="AE448" s="114">
        <v>0</v>
      </c>
      <c r="AF448" s="114">
        <v>0</v>
      </c>
      <c r="AG448" s="114">
        <v>0</v>
      </c>
      <c r="AH448" s="114">
        <v>0</v>
      </c>
      <c r="AI448" s="114">
        <v>0</v>
      </c>
      <c r="AJ448" s="115">
        <f t="shared" si="6"/>
        <v>0</v>
      </c>
      <c r="AM448" s="122"/>
    </row>
    <row r="449" spans="1:39" ht="33" customHeight="1">
      <c r="A449" s="111">
        <v>1502</v>
      </c>
      <c r="B449" s="112" t="s">
        <v>1116</v>
      </c>
      <c r="C449" s="116" t="s">
        <v>14927</v>
      </c>
      <c r="D449" s="114">
        <v>0</v>
      </c>
      <c r="E449" s="114">
        <v>0</v>
      </c>
      <c r="F449" s="114">
        <v>0</v>
      </c>
      <c r="G449" s="114">
        <v>0</v>
      </c>
      <c r="H449" s="114">
        <v>0</v>
      </c>
      <c r="I449" s="114">
        <v>0</v>
      </c>
      <c r="J449" s="114">
        <v>0</v>
      </c>
      <c r="K449" s="114">
        <v>0</v>
      </c>
      <c r="L449" s="114">
        <v>0</v>
      </c>
      <c r="M449" s="114">
        <v>0</v>
      </c>
      <c r="N449" s="114">
        <v>0</v>
      </c>
      <c r="O449" s="114">
        <v>0</v>
      </c>
      <c r="P449" s="114">
        <v>0</v>
      </c>
      <c r="Q449" s="114">
        <v>0</v>
      </c>
      <c r="R449" s="114">
        <v>0</v>
      </c>
      <c r="S449" s="114">
        <v>0</v>
      </c>
      <c r="T449" s="114">
        <v>0</v>
      </c>
      <c r="U449" s="114">
        <v>0</v>
      </c>
      <c r="V449" s="114">
        <v>0</v>
      </c>
      <c r="W449" s="114">
        <v>0</v>
      </c>
      <c r="X449" s="114">
        <v>0</v>
      </c>
      <c r="Y449" s="114">
        <v>0</v>
      </c>
      <c r="Z449" s="114">
        <v>0</v>
      </c>
      <c r="AA449" s="114">
        <v>0</v>
      </c>
      <c r="AB449" s="114">
        <v>0</v>
      </c>
      <c r="AC449" s="114">
        <v>0</v>
      </c>
      <c r="AD449" s="114">
        <v>0</v>
      </c>
      <c r="AE449" s="114">
        <v>0</v>
      </c>
      <c r="AF449" s="114">
        <v>0</v>
      </c>
      <c r="AG449" s="114">
        <v>0</v>
      </c>
      <c r="AH449" s="114">
        <v>0</v>
      </c>
      <c r="AI449" s="114">
        <v>0</v>
      </c>
      <c r="AJ449" s="115">
        <f t="shared" si="6"/>
        <v>0</v>
      </c>
      <c r="AM449" s="122"/>
    </row>
    <row r="450" spans="1:39" ht="33" customHeight="1">
      <c r="A450" s="111">
        <v>1503</v>
      </c>
      <c r="B450" s="112" t="s">
        <v>1117</v>
      </c>
      <c r="C450" s="116" t="s">
        <v>14927</v>
      </c>
      <c r="D450" s="114">
        <v>0</v>
      </c>
      <c r="E450" s="114">
        <v>0</v>
      </c>
      <c r="F450" s="114">
        <v>0</v>
      </c>
      <c r="G450" s="114">
        <v>0</v>
      </c>
      <c r="H450" s="114">
        <v>0</v>
      </c>
      <c r="I450" s="114">
        <v>0</v>
      </c>
      <c r="J450" s="114">
        <v>0</v>
      </c>
      <c r="K450" s="114">
        <v>0</v>
      </c>
      <c r="L450" s="114">
        <v>0</v>
      </c>
      <c r="M450" s="114">
        <v>0</v>
      </c>
      <c r="N450" s="114">
        <v>0</v>
      </c>
      <c r="O450" s="114">
        <v>0</v>
      </c>
      <c r="P450" s="114">
        <v>0</v>
      </c>
      <c r="Q450" s="114">
        <v>0</v>
      </c>
      <c r="R450" s="114">
        <v>0</v>
      </c>
      <c r="S450" s="114">
        <v>0</v>
      </c>
      <c r="T450" s="114">
        <v>0</v>
      </c>
      <c r="U450" s="114">
        <v>0</v>
      </c>
      <c r="V450" s="114">
        <v>0</v>
      </c>
      <c r="W450" s="114">
        <v>0</v>
      </c>
      <c r="X450" s="114">
        <v>0</v>
      </c>
      <c r="Y450" s="114">
        <v>0</v>
      </c>
      <c r="Z450" s="114">
        <v>0</v>
      </c>
      <c r="AA450" s="114">
        <v>0</v>
      </c>
      <c r="AB450" s="114">
        <v>0</v>
      </c>
      <c r="AC450" s="114">
        <v>0</v>
      </c>
      <c r="AD450" s="114">
        <v>0</v>
      </c>
      <c r="AE450" s="114">
        <v>0</v>
      </c>
      <c r="AF450" s="114">
        <v>0</v>
      </c>
      <c r="AG450" s="114">
        <v>0</v>
      </c>
      <c r="AH450" s="114">
        <v>0</v>
      </c>
      <c r="AI450" s="114">
        <v>0</v>
      </c>
      <c r="AJ450" s="115">
        <f t="shared" si="6"/>
        <v>0</v>
      </c>
      <c r="AM450" s="122"/>
    </row>
    <row r="451" spans="1:39" ht="33" customHeight="1">
      <c r="A451" s="111">
        <v>1504</v>
      </c>
      <c r="B451" s="112" t="s">
        <v>1118</v>
      </c>
      <c r="C451" s="116" t="s">
        <v>14927</v>
      </c>
      <c r="D451" s="114">
        <v>0</v>
      </c>
      <c r="E451" s="114">
        <v>0</v>
      </c>
      <c r="F451" s="114">
        <v>0</v>
      </c>
      <c r="G451" s="114">
        <v>0</v>
      </c>
      <c r="H451" s="114">
        <v>0</v>
      </c>
      <c r="I451" s="114">
        <v>0</v>
      </c>
      <c r="J451" s="114">
        <v>0</v>
      </c>
      <c r="K451" s="114">
        <v>0</v>
      </c>
      <c r="L451" s="114">
        <v>0</v>
      </c>
      <c r="M451" s="114">
        <v>0</v>
      </c>
      <c r="N451" s="114">
        <v>0</v>
      </c>
      <c r="O451" s="114">
        <v>0</v>
      </c>
      <c r="P451" s="114">
        <v>0</v>
      </c>
      <c r="Q451" s="114">
        <v>0</v>
      </c>
      <c r="R451" s="114">
        <v>0</v>
      </c>
      <c r="S451" s="114">
        <v>0</v>
      </c>
      <c r="T451" s="114">
        <v>0</v>
      </c>
      <c r="U451" s="114">
        <v>0</v>
      </c>
      <c r="V451" s="114">
        <v>0</v>
      </c>
      <c r="W451" s="114">
        <v>0</v>
      </c>
      <c r="X451" s="114">
        <v>0</v>
      </c>
      <c r="Y451" s="114">
        <v>0</v>
      </c>
      <c r="Z451" s="114">
        <v>0</v>
      </c>
      <c r="AA451" s="114">
        <v>0</v>
      </c>
      <c r="AB451" s="114">
        <v>0</v>
      </c>
      <c r="AC451" s="114">
        <v>0</v>
      </c>
      <c r="AD451" s="114">
        <v>0</v>
      </c>
      <c r="AE451" s="114">
        <v>0</v>
      </c>
      <c r="AF451" s="114">
        <v>0</v>
      </c>
      <c r="AG451" s="114">
        <v>0</v>
      </c>
      <c r="AH451" s="114">
        <v>0</v>
      </c>
      <c r="AI451" s="114">
        <v>0</v>
      </c>
      <c r="AJ451" s="115">
        <f t="shared" si="6"/>
        <v>0</v>
      </c>
      <c r="AM451" s="122"/>
    </row>
    <row r="452" spans="1:39" ht="33" customHeight="1">
      <c r="A452" s="111">
        <v>1505</v>
      </c>
      <c r="B452" s="112" t="s">
        <v>1119</v>
      </c>
      <c r="C452" s="116" t="s">
        <v>14927</v>
      </c>
      <c r="D452" s="114">
        <v>0</v>
      </c>
      <c r="E452" s="114">
        <v>0</v>
      </c>
      <c r="F452" s="114">
        <v>0</v>
      </c>
      <c r="G452" s="114">
        <v>0</v>
      </c>
      <c r="H452" s="114">
        <v>0</v>
      </c>
      <c r="I452" s="114">
        <v>0</v>
      </c>
      <c r="J452" s="114">
        <v>0</v>
      </c>
      <c r="K452" s="114">
        <v>0</v>
      </c>
      <c r="L452" s="114">
        <v>0</v>
      </c>
      <c r="M452" s="114">
        <v>0</v>
      </c>
      <c r="N452" s="114">
        <v>0</v>
      </c>
      <c r="O452" s="114">
        <v>0</v>
      </c>
      <c r="P452" s="114">
        <v>0</v>
      </c>
      <c r="Q452" s="114">
        <v>0</v>
      </c>
      <c r="R452" s="114">
        <v>0</v>
      </c>
      <c r="S452" s="114">
        <v>0</v>
      </c>
      <c r="T452" s="114">
        <v>0</v>
      </c>
      <c r="U452" s="114">
        <v>0</v>
      </c>
      <c r="V452" s="114">
        <v>0</v>
      </c>
      <c r="W452" s="114">
        <v>0</v>
      </c>
      <c r="X452" s="114">
        <v>0</v>
      </c>
      <c r="Y452" s="114">
        <v>0</v>
      </c>
      <c r="Z452" s="114">
        <v>0</v>
      </c>
      <c r="AA452" s="114">
        <v>0</v>
      </c>
      <c r="AB452" s="114">
        <v>0</v>
      </c>
      <c r="AC452" s="114">
        <v>0</v>
      </c>
      <c r="AD452" s="114">
        <v>0</v>
      </c>
      <c r="AE452" s="114">
        <v>0</v>
      </c>
      <c r="AF452" s="114">
        <v>0</v>
      </c>
      <c r="AG452" s="114">
        <v>0</v>
      </c>
      <c r="AH452" s="114">
        <v>0</v>
      </c>
      <c r="AI452" s="114">
        <v>0</v>
      </c>
      <c r="AJ452" s="115">
        <f t="shared" si="6"/>
        <v>0</v>
      </c>
      <c r="AM452" s="122"/>
    </row>
    <row r="453" spans="1:39" ht="33" customHeight="1">
      <c r="A453" s="111">
        <v>1506</v>
      </c>
      <c r="B453" s="112" t="s">
        <v>1120</v>
      </c>
      <c r="C453" s="116" t="s">
        <v>14927</v>
      </c>
      <c r="D453" s="114">
        <v>0</v>
      </c>
      <c r="E453" s="114">
        <v>0</v>
      </c>
      <c r="F453" s="114">
        <v>0</v>
      </c>
      <c r="G453" s="114">
        <v>0</v>
      </c>
      <c r="H453" s="114">
        <v>0</v>
      </c>
      <c r="I453" s="114">
        <v>0</v>
      </c>
      <c r="J453" s="114">
        <v>0</v>
      </c>
      <c r="K453" s="114">
        <v>0</v>
      </c>
      <c r="L453" s="114">
        <v>0</v>
      </c>
      <c r="M453" s="114">
        <v>0</v>
      </c>
      <c r="N453" s="114">
        <v>0</v>
      </c>
      <c r="O453" s="114">
        <v>0</v>
      </c>
      <c r="P453" s="114">
        <v>0</v>
      </c>
      <c r="Q453" s="114">
        <v>0</v>
      </c>
      <c r="R453" s="114">
        <v>0</v>
      </c>
      <c r="S453" s="114">
        <v>0</v>
      </c>
      <c r="T453" s="114">
        <v>0</v>
      </c>
      <c r="U453" s="114">
        <v>0</v>
      </c>
      <c r="V453" s="114">
        <v>0</v>
      </c>
      <c r="W453" s="114">
        <v>0</v>
      </c>
      <c r="X453" s="114">
        <v>0</v>
      </c>
      <c r="Y453" s="114">
        <v>0</v>
      </c>
      <c r="Z453" s="114">
        <v>0</v>
      </c>
      <c r="AA453" s="114">
        <v>0</v>
      </c>
      <c r="AB453" s="114">
        <v>0</v>
      </c>
      <c r="AC453" s="114">
        <v>0</v>
      </c>
      <c r="AD453" s="114">
        <v>0</v>
      </c>
      <c r="AE453" s="114">
        <v>0</v>
      </c>
      <c r="AF453" s="114">
        <v>0</v>
      </c>
      <c r="AG453" s="114">
        <v>0</v>
      </c>
      <c r="AH453" s="114">
        <v>0</v>
      </c>
      <c r="AI453" s="114">
        <v>0</v>
      </c>
      <c r="AJ453" s="115">
        <f t="shared" si="6"/>
        <v>0</v>
      </c>
      <c r="AM453" s="122"/>
    </row>
    <row r="454" spans="1:39" ht="33" customHeight="1">
      <c r="A454" s="111">
        <v>1507</v>
      </c>
      <c r="B454" s="112" t="s">
        <v>1121</v>
      </c>
      <c r="C454" s="116" t="s">
        <v>14927</v>
      </c>
      <c r="D454" s="114">
        <v>0</v>
      </c>
      <c r="E454" s="114">
        <v>0</v>
      </c>
      <c r="F454" s="114">
        <v>0</v>
      </c>
      <c r="G454" s="114">
        <v>0</v>
      </c>
      <c r="H454" s="114">
        <v>0</v>
      </c>
      <c r="I454" s="114">
        <v>0</v>
      </c>
      <c r="J454" s="114">
        <v>0</v>
      </c>
      <c r="K454" s="114">
        <v>0</v>
      </c>
      <c r="L454" s="114">
        <v>0</v>
      </c>
      <c r="M454" s="114">
        <v>0</v>
      </c>
      <c r="N454" s="114">
        <v>0</v>
      </c>
      <c r="O454" s="114">
        <v>0</v>
      </c>
      <c r="P454" s="114">
        <v>0</v>
      </c>
      <c r="Q454" s="114">
        <v>0</v>
      </c>
      <c r="R454" s="114">
        <v>0</v>
      </c>
      <c r="S454" s="114">
        <v>0</v>
      </c>
      <c r="T454" s="114">
        <v>0</v>
      </c>
      <c r="U454" s="114">
        <v>0</v>
      </c>
      <c r="V454" s="114">
        <v>0</v>
      </c>
      <c r="W454" s="114">
        <v>0</v>
      </c>
      <c r="X454" s="114">
        <v>0</v>
      </c>
      <c r="Y454" s="114">
        <v>0</v>
      </c>
      <c r="Z454" s="114">
        <v>0</v>
      </c>
      <c r="AA454" s="114">
        <v>0</v>
      </c>
      <c r="AB454" s="114">
        <v>0</v>
      </c>
      <c r="AC454" s="114">
        <v>0</v>
      </c>
      <c r="AD454" s="114">
        <v>0</v>
      </c>
      <c r="AE454" s="114">
        <v>0</v>
      </c>
      <c r="AF454" s="114">
        <v>0</v>
      </c>
      <c r="AG454" s="114">
        <v>0</v>
      </c>
      <c r="AH454" s="114">
        <v>0</v>
      </c>
      <c r="AI454" s="114">
        <v>0</v>
      </c>
      <c r="AJ454" s="115">
        <f t="shared" si="6"/>
        <v>0</v>
      </c>
      <c r="AM454" s="122"/>
    </row>
    <row r="455" spans="1:39" ht="33" customHeight="1">
      <c r="A455" s="111">
        <v>1508</v>
      </c>
      <c r="B455" s="112" t="s">
        <v>1122</v>
      </c>
      <c r="C455" s="116" t="s">
        <v>14927</v>
      </c>
      <c r="D455" s="114">
        <v>0</v>
      </c>
      <c r="E455" s="114">
        <v>0</v>
      </c>
      <c r="F455" s="114">
        <v>0</v>
      </c>
      <c r="G455" s="114">
        <v>0</v>
      </c>
      <c r="H455" s="114">
        <v>0</v>
      </c>
      <c r="I455" s="114">
        <v>0</v>
      </c>
      <c r="J455" s="114">
        <v>0</v>
      </c>
      <c r="K455" s="114">
        <v>0</v>
      </c>
      <c r="L455" s="114">
        <v>0</v>
      </c>
      <c r="M455" s="114">
        <v>0</v>
      </c>
      <c r="N455" s="114">
        <v>0</v>
      </c>
      <c r="O455" s="114">
        <v>0</v>
      </c>
      <c r="P455" s="114">
        <v>0</v>
      </c>
      <c r="Q455" s="114">
        <v>0</v>
      </c>
      <c r="R455" s="114">
        <v>0</v>
      </c>
      <c r="S455" s="114">
        <v>0</v>
      </c>
      <c r="T455" s="114">
        <v>0</v>
      </c>
      <c r="U455" s="114">
        <v>0</v>
      </c>
      <c r="V455" s="114">
        <v>0</v>
      </c>
      <c r="W455" s="114">
        <v>0</v>
      </c>
      <c r="X455" s="114">
        <v>0</v>
      </c>
      <c r="Y455" s="114">
        <v>0</v>
      </c>
      <c r="Z455" s="114">
        <v>0</v>
      </c>
      <c r="AA455" s="114">
        <v>0</v>
      </c>
      <c r="AB455" s="114">
        <v>0</v>
      </c>
      <c r="AC455" s="114">
        <v>0</v>
      </c>
      <c r="AD455" s="114">
        <v>0</v>
      </c>
      <c r="AE455" s="114">
        <v>0</v>
      </c>
      <c r="AF455" s="114">
        <v>0</v>
      </c>
      <c r="AG455" s="114">
        <v>0</v>
      </c>
      <c r="AH455" s="114">
        <v>0</v>
      </c>
      <c r="AI455" s="114">
        <v>0</v>
      </c>
      <c r="AJ455" s="115">
        <f t="shared" si="6"/>
        <v>0</v>
      </c>
      <c r="AM455" s="122"/>
    </row>
    <row r="456" spans="1:39" ht="33" customHeight="1">
      <c r="A456" s="111">
        <v>1509</v>
      </c>
      <c r="B456" s="112" t="s">
        <v>1123</v>
      </c>
      <c r="C456" s="116" t="s">
        <v>14927</v>
      </c>
      <c r="D456" s="114">
        <v>0</v>
      </c>
      <c r="E456" s="114">
        <v>0</v>
      </c>
      <c r="F456" s="114">
        <v>0</v>
      </c>
      <c r="G456" s="114">
        <v>0</v>
      </c>
      <c r="H456" s="114">
        <v>0</v>
      </c>
      <c r="I456" s="114">
        <v>0</v>
      </c>
      <c r="J456" s="114">
        <v>0</v>
      </c>
      <c r="K456" s="114">
        <v>0</v>
      </c>
      <c r="L456" s="114">
        <v>0</v>
      </c>
      <c r="M456" s="114">
        <v>0</v>
      </c>
      <c r="N456" s="114">
        <v>0</v>
      </c>
      <c r="O456" s="114">
        <v>0</v>
      </c>
      <c r="P456" s="114">
        <v>0</v>
      </c>
      <c r="Q456" s="114">
        <v>0</v>
      </c>
      <c r="R456" s="114">
        <v>0</v>
      </c>
      <c r="S456" s="114">
        <v>0</v>
      </c>
      <c r="T456" s="114">
        <v>0</v>
      </c>
      <c r="U456" s="114">
        <v>0</v>
      </c>
      <c r="V456" s="114">
        <v>0</v>
      </c>
      <c r="W456" s="114">
        <v>0</v>
      </c>
      <c r="X456" s="114">
        <v>0</v>
      </c>
      <c r="Y456" s="114">
        <v>0</v>
      </c>
      <c r="Z456" s="114">
        <v>0</v>
      </c>
      <c r="AA456" s="114">
        <v>0</v>
      </c>
      <c r="AB456" s="114">
        <v>0</v>
      </c>
      <c r="AC456" s="114">
        <v>0</v>
      </c>
      <c r="AD456" s="114">
        <v>0</v>
      </c>
      <c r="AE456" s="114">
        <v>0</v>
      </c>
      <c r="AF456" s="114">
        <v>0</v>
      </c>
      <c r="AG456" s="114">
        <v>0</v>
      </c>
      <c r="AH456" s="114">
        <v>0</v>
      </c>
      <c r="AI456" s="114">
        <v>0</v>
      </c>
      <c r="AJ456" s="115">
        <f t="shared" si="6"/>
        <v>0</v>
      </c>
      <c r="AM456" s="122"/>
    </row>
    <row r="457" spans="1:39" ht="33" customHeight="1">
      <c r="A457" s="111">
        <v>1510</v>
      </c>
      <c r="B457" s="112" t="s">
        <v>1124</v>
      </c>
      <c r="C457" s="116" t="s">
        <v>14927</v>
      </c>
      <c r="D457" s="114">
        <v>0</v>
      </c>
      <c r="E457" s="114">
        <v>0</v>
      </c>
      <c r="F457" s="114">
        <v>0</v>
      </c>
      <c r="G457" s="114">
        <v>0</v>
      </c>
      <c r="H457" s="114">
        <v>0</v>
      </c>
      <c r="I457" s="114">
        <v>0</v>
      </c>
      <c r="J457" s="114">
        <v>0</v>
      </c>
      <c r="K457" s="114">
        <v>0</v>
      </c>
      <c r="L457" s="114">
        <v>0</v>
      </c>
      <c r="M457" s="114">
        <v>0</v>
      </c>
      <c r="N457" s="114">
        <v>0</v>
      </c>
      <c r="O457" s="114">
        <v>0</v>
      </c>
      <c r="P457" s="114">
        <v>0</v>
      </c>
      <c r="Q457" s="114">
        <v>0</v>
      </c>
      <c r="R457" s="114">
        <v>0</v>
      </c>
      <c r="S457" s="114">
        <v>0</v>
      </c>
      <c r="T457" s="114">
        <v>0</v>
      </c>
      <c r="U457" s="114">
        <v>0</v>
      </c>
      <c r="V457" s="114">
        <v>0</v>
      </c>
      <c r="W457" s="114">
        <v>0</v>
      </c>
      <c r="X457" s="114">
        <v>0</v>
      </c>
      <c r="Y457" s="114">
        <v>0</v>
      </c>
      <c r="Z457" s="114">
        <v>0</v>
      </c>
      <c r="AA457" s="114">
        <v>0</v>
      </c>
      <c r="AB457" s="114">
        <v>0</v>
      </c>
      <c r="AC457" s="114">
        <v>0</v>
      </c>
      <c r="AD457" s="114">
        <v>0</v>
      </c>
      <c r="AE457" s="114">
        <v>0</v>
      </c>
      <c r="AF457" s="114">
        <v>0</v>
      </c>
      <c r="AG457" s="114">
        <v>0</v>
      </c>
      <c r="AH457" s="114">
        <v>0</v>
      </c>
      <c r="AI457" s="114">
        <v>0</v>
      </c>
      <c r="AJ457" s="115">
        <f t="shared" si="6"/>
        <v>0</v>
      </c>
      <c r="AM457" s="122"/>
    </row>
    <row r="458" spans="1:39" ht="33" customHeight="1">
      <c r="A458" s="111">
        <v>1511</v>
      </c>
      <c r="B458" s="112" t="s">
        <v>1125</v>
      </c>
      <c r="C458" s="116" t="s">
        <v>14927</v>
      </c>
      <c r="D458" s="114">
        <v>0</v>
      </c>
      <c r="E458" s="114">
        <v>0</v>
      </c>
      <c r="F458" s="114">
        <v>0</v>
      </c>
      <c r="G458" s="114">
        <v>0</v>
      </c>
      <c r="H458" s="114">
        <v>0</v>
      </c>
      <c r="I458" s="114">
        <v>0</v>
      </c>
      <c r="J458" s="114">
        <v>0</v>
      </c>
      <c r="K458" s="114">
        <v>0</v>
      </c>
      <c r="L458" s="114">
        <v>0</v>
      </c>
      <c r="M458" s="114">
        <v>0</v>
      </c>
      <c r="N458" s="114">
        <v>0</v>
      </c>
      <c r="O458" s="114">
        <v>0</v>
      </c>
      <c r="P458" s="114">
        <v>0</v>
      </c>
      <c r="Q458" s="114">
        <v>0</v>
      </c>
      <c r="R458" s="114">
        <v>0</v>
      </c>
      <c r="S458" s="114">
        <v>0</v>
      </c>
      <c r="T458" s="114">
        <v>0</v>
      </c>
      <c r="U458" s="114">
        <v>0</v>
      </c>
      <c r="V458" s="114">
        <v>0</v>
      </c>
      <c r="W458" s="114">
        <v>0</v>
      </c>
      <c r="X458" s="114">
        <v>0</v>
      </c>
      <c r="Y458" s="114">
        <v>0</v>
      </c>
      <c r="Z458" s="114">
        <v>0</v>
      </c>
      <c r="AA458" s="114">
        <v>0</v>
      </c>
      <c r="AB458" s="114">
        <v>0</v>
      </c>
      <c r="AC458" s="114">
        <v>0</v>
      </c>
      <c r="AD458" s="114">
        <v>0</v>
      </c>
      <c r="AE458" s="114">
        <v>0</v>
      </c>
      <c r="AF458" s="114">
        <v>0</v>
      </c>
      <c r="AG458" s="114">
        <v>0</v>
      </c>
      <c r="AH458" s="114">
        <v>0</v>
      </c>
      <c r="AI458" s="114">
        <v>0</v>
      </c>
      <c r="AJ458" s="115">
        <f t="shared" si="6"/>
        <v>0</v>
      </c>
      <c r="AM458" s="122"/>
    </row>
    <row r="459" spans="1:39" ht="33" customHeight="1">
      <c r="A459" s="111">
        <v>1512</v>
      </c>
      <c r="B459" s="112" t="s">
        <v>1126</v>
      </c>
      <c r="C459" s="116" t="s">
        <v>14927</v>
      </c>
      <c r="D459" s="114">
        <v>0</v>
      </c>
      <c r="E459" s="114">
        <v>0</v>
      </c>
      <c r="F459" s="114">
        <v>0</v>
      </c>
      <c r="G459" s="114">
        <v>0</v>
      </c>
      <c r="H459" s="114">
        <v>0</v>
      </c>
      <c r="I459" s="114">
        <v>0</v>
      </c>
      <c r="J459" s="114">
        <v>0</v>
      </c>
      <c r="K459" s="114">
        <v>0</v>
      </c>
      <c r="L459" s="114">
        <v>0</v>
      </c>
      <c r="M459" s="114">
        <v>0</v>
      </c>
      <c r="N459" s="114">
        <v>0</v>
      </c>
      <c r="O459" s="114">
        <v>0</v>
      </c>
      <c r="P459" s="114">
        <v>0</v>
      </c>
      <c r="Q459" s="114">
        <v>0</v>
      </c>
      <c r="R459" s="114">
        <v>0</v>
      </c>
      <c r="S459" s="114">
        <v>0</v>
      </c>
      <c r="T459" s="114">
        <v>0</v>
      </c>
      <c r="U459" s="114">
        <v>0</v>
      </c>
      <c r="V459" s="114">
        <v>0</v>
      </c>
      <c r="W459" s="114">
        <v>0</v>
      </c>
      <c r="X459" s="114">
        <v>0</v>
      </c>
      <c r="Y459" s="114">
        <v>0</v>
      </c>
      <c r="Z459" s="114">
        <v>0</v>
      </c>
      <c r="AA459" s="114">
        <v>0</v>
      </c>
      <c r="AB459" s="114">
        <v>0</v>
      </c>
      <c r="AC459" s="114">
        <v>0</v>
      </c>
      <c r="AD459" s="114">
        <v>0</v>
      </c>
      <c r="AE459" s="114">
        <v>0</v>
      </c>
      <c r="AF459" s="114">
        <v>0</v>
      </c>
      <c r="AG459" s="114">
        <v>0</v>
      </c>
      <c r="AH459" s="114">
        <v>0</v>
      </c>
      <c r="AI459" s="114">
        <v>0</v>
      </c>
      <c r="AJ459" s="115">
        <f t="shared" si="6"/>
        <v>0</v>
      </c>
      <c r="AM459" s="122"/>
    </row>
    <row r="460" spans="1:39" ht="33" customHeight="1">
      <c r="A460" s="111">
        <v>1513</v>
      </c>
      <c r="B460" s="112" t="s">
        <v>1127</v>
      </c>
      <c r="C460" s="116" t="s">
        <v>14927</v>
      </c>
      <c r="D460" s="114">
        <v>0</v>
      </c>
      <c r="E460" s="114">
        <v>0</v>
      </c>
      <c r="F460" s="114">
        <v>0</v>
      </c>
      <c r="G460" s="114">
        <v>0</v>
      </c>
      <c r="H460" s="114">
        <v>0</v>
      </c>
      <c r="I460" s="114">
        <v>0</v>
      </c>
      <c r="J460" s="114">
        <v>0</v>
      </c>
      <c r="K460" s="114">
        <v>0</v>
      </c>
      <c r="L460" s="114">
        <v>0</v>
      </c>
      <c r="M460" s="114">
        <v>0</v>
      </c>
      <c r="N460" s="114">
        <v>0</v>
      </c>
      <c r="O460" s="114">
        <v>0</v>
      </c>
      <c r="P460" s="114">
        <v>0</v>
      </c>
      <c r="Q460" s="114">
        <v>0</v>
      </c>
      <c r="R460" s="114">
        <v>0</v>
      </c>
      <c r="S460" s="114">
        <v>0</v>
      </c>
      <c r="T460" s="114">
        <v>0</v>
      </c>
      <c r="U460" s="114">
        <v>0</v>
      </c>
      <c r="V460" s="114">
        <v>0</v>
      </c>
      <c r="W460" s="114">
        <v>0</v>
      </c>
      <c r="X460" s="114">
        <v>0</v>
      </c>
      <c r="Y460" s="114">
        <v>0</v>
      </c>
      <c r="Z460" s="114">
        <v>0</v>
      </c>
      <c r="AA460" s="114">
        <v>0</v>
      </c>
      <c r="AB460" s="114">
        <v>0</v>
      </c>
      <c r="AC460" s="114">
        <v>0</v>
      </c>
      <c r="AD460" s="114">
        <v>0</v>
      </c>
      <c r="AE460" s="114">
        <v>0</v>
      </c>
      <c r="AF460" s="114">
        <v>0</v>
      </c>
      <c r="AG460" s="114">
        <v>0</v>
      </c>
      <c r="AH460" s="114">
        <v>0</v>
      </c>
      <c r="AI460" s="114">
        <v>0</v>
      </c>
      <c r="AJ460" s="115">
        <f t="shared" ref="AJ460:AJ523" si="7">SUM(D460:AI460)</f>
        <v>0</v>
      </c>
      <c r="AM460" s="122"/>
    </row>
    <row r="461" spans="1:39" ht="33" customHeight="1">
      <c r="A461" s="111">
        <v>1514</v>
      </c>
      <c r="B461" s="112" t="s">
        <v>1128</v>
      </c>
      <c r="C461" s="116" t="s">
        <v>14927</v>
      </c>
      <c r="D461" s="114">
        <v>0</v>
      </c>
      <c r="E461" s="114">
        <v>0</v>
      </c>
      <c r="F461" s="114">
        <v>0</v>
      </c>
      <c r="G461" s="114">
        <v>0</v>
      </c>
      <c r="H461" s="114">
        <v>0</v>
      </c>
      <c r="I461" s="114">
        <v>0</v>
      </c>
      <c r="J461" s="114">
        <v>0</v>
      </c>
      <c r="K461" s="114">
        <v>0</v>
      </c>
      <c r="L461" s="114">
        <v>0</v>
      </c>
      <c r="M461" s="114">
        <v>0</v>
      </c>
      <c r="N461" s="114">
        <v>0</v>
      </c>
      <c r="O461" s="114">
        <v>0</v>
      </c>
      <c r="P461" s="114">
        <v>0</v>
      </c>
      <c r="Q461" s="114">
        <v>0</v>
      </c>
      <c r="R461" s="114">
        <v>0</v>
      </c>
      <c r="S461" s="114">
        <v>0</v>
      </c>
      <c r="T461" s="114">
        <v>0</v>
      </c>
      <c r="U461" s="114">
        <v>0</v>
      </c>
      <c r="V461" s="114">
        <v>0</v>
      </c>
      <c r="W461" s="114">
        <v>0</v>
      </c>
      <c r="X461" s="114">
        <v>0</v>
      </c>
      <c r="Y461" s="114">
        <v>0</v>
      </c>
      <c r="Z461" s="114">
        <v>0</v>
      </c>
      <c r="AA461" s="114">
        <v>0</v>
      </c>
      <c r="AB461" s="114">
        <v>0</v>
      </c>
      <c r="AC461" s="114">
        <v>0</v>
      </c>
      <c r="AD461" s="114">
        <v>0</v>
      </c>
      <c r="AE461" s="114">
        <v>0</v>
      </c>
      <c r="AF461" s="114">
        <v>0</v>
      </c>
      <c r="AG461" s="114">
        <v>0</v>
      </c>
      <c r="AH461" s="114">
        <v>0</v>
      </c>
      <c r="AI461" s="114">
        <v>0</v>
      </c>
      <c r="AJ461" s="115">
        <f t="shared" si="7"/>
        <v>0</v>
      </c>
      <c r="AM461" s="122"/>
    </row>
    <row r="462" spans="1:39" ht="33" customHeight="1">
      <c r="A462" s="111">
        <v>1515</v>
      </c>
      <c r="B462" s="112" t="s">
        <v>1129</v>
      </c>
      <c r="C462" s="116" t="s">
        <v>14927</v>
      </c>
      <c r="D462" s="114">
        <v>0</v>
      </c>
      <c r="E462" s="114">
        <v>0</v>
      </c>
      <c r="F462" s="114">
        <v>0</v>
      </c>
      <c r="G462" s="114">
        <v>0</v>
      </c>
      <c r="H462" s="114">
        <v>0</v>
      </c>
      <c r="I462" s="114">
        <v>0</v>
      </c>
      <c r="J462" s="114">
        <v>0</v>
      </c>
      <c r="K462" s="114">
        <v>0</v>
      </c>
      <c r="L462" s="114">
        <v>0</v>
      </c>
      <c r="M462" s="114">
        <v>0</v>
      </c>
      <c r="N462" s="114">
        <v>0</v>
      </c>
      <c r="O462" s="114">
        <v>0</v>
      </c>
      <c r="P462" s="114">
        <v>0</v>
      </c>
      <c r="Q462" s="114">
        <v>0</v>
      </c>
      <c r="R462" s="114">
        <v>0</v>
      </c>
      <c r="S462" s="114">
        <v>0</v>
      </c>
      <c r="T462" s="114">
        <v>0</v>
      </c>
      <c r="U462" s="114">
        <v>0</v>
      </c>
      <c r="V462" s="114">
        <v>0</v>
      </c>
      <c r="W462" s="114">
        <v>0</v>
      </c>
      <c r="X462" s="114">
        <v>0</v>
      </c>
      <c r="Y462" s="114">
        <v>0</v>
      </c>
      <c r="Z462" s="114">
        <v>0</v>
      </c>
      <c r="AA462" s="114">
        <v>0</v>
      </c>
      <c r="AB462" s="114">
        <v>0</v>
      </c>
      <c r="AC462" s="114">
        <v>0</v>
      </c>
      <c r="AD462" s="114">
        <v>0</v>
      </c>
      <c r="AE462" s="114">
        <v>0</v>
      </c>
      <c r="AF462" s="114">
        <v>0</v>
      </c>
      <c r="AG462" s="114">
        <v>0</v>
      </c>
      <c r="AH462" s="114">
        <v>0</v>
      </c>
      <c r="AI462" s="114">
        <v>0</v>
      </c>
      <c r="AJ462" s="115">
        <f t="shared" si="7"/>
        <v>0</v>
      </c>
      <c r="AM462" s="122"/>
    </row>
    <row r="463" spans="1:39" ht="33" customHeight="1">
      <c r="A463" s="111">
        <v>1516</v>
      </c>
      <c r="B463" s="112" t="s">
        <v>1130</v>
      </c>
      <c r="C463" s="116" t="s">
        <v>14927</v>
      </c>
      <c r="D463" s="114">
        <v>0</v>
      </c>
      <c r="E463" s="114">
        <v>0</v>
      </c>
      <c r="F463" s="114">
        <v>0</v>
      </c>
      <c r="G463" s="114">
        <v>0</v>
      </c>
      <c r="H463" s="114">
        <v>0</v>
      </c>
      <c r="I463" s="114">
        <v>0</v>
      </c>
      <c r="J463" s="114">
        <v>0</v>
      </c>
      <c r="K463" s="114">
        <v>0</v>
      </c>
      <c r="L463" s="114">
        <v>0</v>
      </c>
      <c r="M463" s="114">
        <v>0</v>
      </c>
      <c r="N463" s="114">
        <v>0</v>
      </c>
      <c r="O463" s="114">
        <v>0</v>
      </c>
      <c r="P463" s="114">
        <v>0</v>
      </c>
      <c r="Q463" s="114">
        <v>0</v>
      </c>
      <c r="R463" s="114">
        <v>0</v>
      </c>
      <c r="S463" s="114">
        <v>0</v>
      </c>
      <c r="T463" s="114">
        <v>0</v>
      </c>
      <c r="U463" s="114">
        <v>0</v>
      </c>
      <c r="V463" s="114">
        <v>0</v>
      </c>
      <c r="W463" s="114">
        <v>0</v>
      </c>
      <c r="X463" s="114">
        <v>0</v>
      </c>
      <c r="Y463" s="114">
        <v>0</v>
      </c>
      <c r="Z463" s="114">
        <v>0</v>
      </c>
      <c r="AA463" s="114">
        <v>0</v>
      </c>
      <c r="AB463" s="114">
        <v>0</v>
      </c>
      <c r="AC463" s="114">
        <v>0</v>
      </c>
      <c r="AD463" s="114">
        <v>0</v>
      </c>
      <c r="AE463" s="114">
        <v>0</v>
      </c>
      <c r="AF463" s="114">
        <v>0</v>
      </c>
      <c r="AG463" s="114">
        <v>0</v>
      </c>
      <c r="AH463" s="114">
        <v>0</v>
      </c>
      <c r="AI463" s="114">
        <v>0</v>
      </c>
      <c r="AJ463" s="115">
        <f t="shared" si="7"/>
        <v>0</v>
      </c>
      <c r="AM463" s="122"/>
    </row>
    <row r="464" spans="1:39" ht="33" customHeight="1">
      <c r="A464" s="111">
        <v>1517</v>
      </c>
      <c r="B464" s="112" t="s">
        <v>1131</v>
      </c>
      <c r="C464" s="116" t="s">
        <v>14927</v>
      </c>
      <c r="D464" s="114">
        <v>0</v>
      </c>
      <c r="E464" s="114">
        <v>0</v>
      </c>
      <c r="F464" s="114">
        <v>0</v>
      </c>
      <c r="G464" s="114">
        <v>0</v>
      </c>
      <c r="H464" s="114">
        <v>0</v>
      </c>
      <c r="I464" s="114">
        <v>0</v>
      </c>
      <c r="J464" s="114">
        <v>0</v>
      </c>
      <c r="K464" s="114">
        <v>0</v>
      </c>
      <c r="L464" s="114">
        <v>0</v>
      </c>
      <c r="M464" s="114">
        <v>0</v>
      </c>
      <c r="N464" s="114">
        <v>0</v>
      </c>
      <c r="O464" s="114">
        <v>0</v>
      </c>
      <c r="P464" s="114">
        <v>0</v>
      </c>
      <c r="Q464" s="114">
        <v>0</v>
      </c>
      <c r="R464" s="114">
        <v>0</v>
      </c>
      <c r="S464" s="114">
        <v>0</v>
      </c>
      <c r="T464" s="114">
        <v>0</v>
      </c>
      <c r="U464" s="114">
        <v>0</v>
      </c>
      <c r="V464" s="114">
        <v>0</v>
      </c>
      <c r="W464" s="114">
        <v>0</v>
      </c>
      <c r="X464" s="114">
        <v>0</v>
      </c>
      <c r="Y464" s="114">
        <v>0</v>
      </c>
      <c r="Z464" s="114">
        <v>0</v>
      </c>
      <c r="AA464" s="114">
        <v>0</v>
      </c>
      <c r="AB464" s="114">
        <v>0</v>
      </c>
      <c r="AC464" s="114">
        <v>0</v>
      </c>
      <c r="AD464" s="114">
        <v>0</v>
      </c>
      <c r="AE464" s="114">
        <v>0</v>
      </c>
      <c r="AF464" s="114">
        <v>0</v>
      </c>
      <c r="AG464" s="114">
        <v>0</v>
      </c>
      <c r="AH464" s="114">
        <v>0</v>
      </c>
      <c r="AI464" s="114">
        <v>0</v>
      </c>
      <c r="AJ464" s="115">
        <f t="shared" si="7"/>
        <v>0</v>
      </c>
      <c r="AM464" s="122"/>
    </row>
    <row r="465" spans="1:39" ht="33" customHeight="1">
      <c r="A465" s="111">
        <v>1518</v>
      </c>
      <c r="B465" s="112" t="s">
        <v>1132</v>
      </c>
      <c r="C465" s="116" t="s">
        <v>14927</v>
      </c>
      <c r="D465" s="114">
        <v>0</v>
      </c>
      <c r="E465" s="114">
        <v>0</v>
      </c>
      <c r="F465" s="114">
        <v>0</v>
      </c>
      <c r="G465" s="114">
        <v>0</v>
      </c>
      <c r="H465" s="114">
        <v>0</v>
      </c>
      <c r="I465" s="114">
        <v>0</v>
      </c>
      <c r="J465" s="114">
        <v>0</v>
      </c>
      <c r="K465" s="114">
        <v>0</v>
      </c>
      <c r="L465" s="114">
        <v>0</v>
      </c>
      <c r="M465" s="114">
        <v>0</v>
      </c>
      <c r="N465" s="114">
        <v>0</v>
      </c>
      <c r="O465" s="114">
        <v>0</v>
      </c>
      <c r="P465" s="114">
        <v>0</v>
      </c>
      <c r="Q465" s="114">
        <v>0</v>
      </c>
      <c r="R465" s="114">
        <v>0</v>
      </c>
      <c r="S465" s="114">
        <v>0</v>
      </c>
      <c r="T465" s="114">
        <v>0</v>
      </c>
      <c r="U465" s="114">
        <v>0</v>
      </c>
      <c r="V465" s="114">
        <v>0</v>
      </c>
      <c r="W465" s="114">
        <v>0</v>
      </c>
      <c r="X465" s="114">
        <v>0</v>
      </c>
      <c r="Y465" s="114">
        <v>0</v>
      </c>
      <c r="Z465" s="114">
        <v>0</v>
      </c>
      <c r="AA465" s="114">
        <v>0</v>
      </c>
      <c r="AB465" s="114">
        <v>0</v>
      </c>
      <c r="AC465" s="114">
        <v>0</v>
      </c>
      <c r="AD465" s="114">
        <v>0</v>
      </c>
      <c r="AE465" s="114">
        <v>0</v>
      </c>
      <c r="AF465" s="114">
        <v>0</v>
      </c>
      <c r="AG465" s="114">
        <v>0</v>
      </c>
      <c r="AH465" s="114">
        <v>0</v>
      </c>
      <c r="AI465" s="114">
        <v>0</v>
      </c>
      <c r="AJ465" s="115">
        <f t="shared" si="7"/>
        <v>0</v>
      </c>
      <c r="AM465" s="122"/>
    </row>
    <row r="466" spans="1:39" ht="33" customHeight="1">
      <c r="A466" s="111">
        <v>1519</v>
      </c>
      <c r="B466" s="112" t="s">
        <v>1133</v>
      </c>
      <c r="C466" s="116" t="s">
        <v>14927</v>
      </c>
      <c r="D466" s="114">
        <v>0</v>
      </c>
      <c r="E466" s="114">
        <v>0</v>
      </c>
      <c r="F466" s="114">
        <v>0</v>
      </c>
      <c r="G466" s="114">
        <v>0</v>
      </c>
      <c r="H466" s="114">
        <v>0</v>
      </c>
      <c r="I466" s="114">
        <v>0</v>
      </c>
      <c r="J466" s="114">
        <v>0</v>
      </c>
      <c r="K466" s="114">
        <v>0</v>
      </c>
      <c r="L466" s="114">
        <v>0</v>
      </c>
      <c r="M466" s="114">
        <v>0</v>
      </c>
      <c r="N466" s="114">
        <v>0</v>
      </c>
      <c r="O466" s="114">
        <v>0</v>
      </c>
      <c r="P466" s="114">
        <v>0</v>
      </c>
      <c r="Q466" s="114">
        <v>0</v>
      </c>
      <c r="R466" s="114">
        <v>0</v>
      </c>
      <c r="S466" s="114">
        <v>0</v>
      </c>
      <c r="T466" s="114">
        <v>0</v>
      </c>
      <c r="U466" s="114">
        <v>0</v>
      </c>
      <c r="V466" s="114">
        <v>0</v>
      </c>
      <c r="W466" s="114">
        <v>0</v>
      </c>
      <c r="X466" s="114">
        <v>0</v>
      </c>
      <c r="Y466" s="114">
        <v>0</v>
      </c>
      <c r="Z466" s="114">
        <v>0</v>
      </c>
      <c r="AA466" s="114">
        <v>0</v>
      </c>
      <c r="AB466" s="114">
        <v>0</v>
      </c>
      <c r="AC466" s="114">
        <v>0</v>
      </c>
      <c r="AD466" s="114">
        <v>0</v>
      </c>
      <c r="AE466" s="114">
        <v>0</v>
      </c>
      <c r="AF466" s="114">
        <v>0</v>
      </c>
      <c r="AG466" s="114">
        <v>0</v>
      </c>
      <c r="AH466" s="114">
        <v>0</v>
      </c>
      <c r="AI466" s="114">
        <v>0</v>
      </c>
      <c r="AJ466" s="115">
        <f t="shared" si="7"/>
        <v>0</v>
      </c>
      <c r="AM466" s="122"/>
    </row>
    <row r="467" spans="1:39" ht="33" customHeight="1">
      <c r="A467" s="111">
        <v>1520</v>
      </c>
      <c r="B467" s="112" t="s">
        <v>1134</v>
      </c>
      <c r="C467" s="116" t="s">
        <v>14927</v>
      </c>
      <c r="D467" s="114">
        <v>0</v>
      </c>
      <c r="E467" s="114">
        <v>0</v>
      </c>
      <c r="F467" s="114">
        <v>0</v>
      </c>
      <c r="G467" s="114">
        <v>0</v>
      </c>
      <c r="H467" s="114">
        <v>0</v>
      </c>
      <c r="I467" s="114">
        <v>0</v>
      </c>
      <c r="J467" s="114">
        <v>0</v>
      </c>
      <c r="K467" s="114">
        <v>0</v>
      </c>
      <c r="L467" s="114">
        <v>0</v>
      </c>
      <c r="M467" s="114">
        <v>0</v>
      </c>
      <c r="N467" s="114">
        <v>0</v>
      </c>
      <c r="O467" s="114">
        <v>0</v>
      </c>
      <c r="P467" s="114">
        <v>0</v>
      </c>
      <c r="Q467" s="114">
        <v>0</v>
      </c>
      <c r="R467" s="114">
        <v>0</v>
      </c>
      <c r="S467" s="114">
        <v>0</v>
      </c>
      <c r="T467" s="114">
        <v>0</v>
      </c>
      <c r="U467" s="114">
        <v>0</v>
      </c>
      <c r="V467" s="114">
        <v>0</v>
      </c>
      <c r="W467" s="114">
        <v>0</v>
      </c>
      <c r="X467" s="114">
        <v>0</v>
      </c>
      <c r="Y467" s="114">
        <v>0</v>
      </c>
      <c r="Z467" s="114">
        <v>0</v>
      </c>
      <c r="AA467" s="114">
        <v>0</v>
      </c>
      <c r="AB467" s="114">
        <v>0</v>
      </c>
      <c r="AC467" s="114">
        <v>0</v>
      </c>
      <c r="AD467" s="114">
        <v>0</v>
      </c>
      <c r="AE467" s="114">
        <v>0</v>
      </c>
      <c r="AF467" s="114">
        <v>0</v>
      </c>
      <c r="AG467" s="114">
        <v>0</v>
      </c>
      <c r="AH467" s="114">
        <v>0</v>
      </c>
      <c r="AI467" s="114">
        <v>0</v>
      </c>
      <c r="AJ467" s="115">
        <f t="shared" si="7"/>
        <v>0</v>
      </c>
      <c r="AM467" s="122"/>
    </row>
    <row r="468" spans="1:39" ht="33" customHeight="1">
      <c r="A468" s="111">
        <v>1521</v>
      </c>
      <c r="B468" s="112" t="s">
        <v>1135</v>
      </c>
      <c r="C468" s="116" t="s">
        <v>14927</v>
      </c>
      <c r="D468" s="114">
        <v>0</v>
      </c>
      <c r="E468" s="114">
        <v>0</v>
      </c>
      <c r="F468" s="114">
        <v>0</v>
      </c>
      <c r="G468" s="114">
        <v>0</v>
      </c>
      <c r="H468" s="114">
        <v>0</v>
      </c>
      <c r="I468" s="114">
        <v>0</v>
      </c>
      <c r="J468" s="114">
        <v>0</v>
      </c>
      <c r="K468" s="114">
        <v>0</v>
      </c>
      <c r="L468" s="114">
        <v>0</v>
      </c>
      <c r="M468" s="114">
        <v>0</v>
      </c>
      <c r="N468" s="114">
        <v>0</v>
      </c>
      <c r="O468" s="114">
        <v>0</v>
      </c>
      <c r="P468" s="114">
        <v>0</v>
      </c>
      <c r="Q468" s="114">
        <v>0</v>
      </c>
      <c r="R468" s="114">
        <v>0</v>
      </c>
      <c r="S468" s="114">
        <v>0</v>
      </c>
      <c r="T468" s="114">
        <v>0</v>
      </c>
      <c r="U468" s="114">
        <v>0</v>
      </c>
      <c r="V468" s="114">
        <v>0</v>
      </c>
      <c r="W468" s="114">
        <v>0</v>
      </c>
      <c r="X468" s="114">
        <v>0</v>
      </c>
      <c r="Y468" s="114">
        <v>0</v>
      </c>
      <c r="Z468" s="114">
        <v>0</v>
      </c>
      <c r="AA468" s="114">
        <v>0</v>
      </c>
      <c r="AB468" s="114">
        <v>0</v>
      </c>
      <c r="AC468" s="114">
        <v>0</v>
      </c>
      <c r="AD468" s="114">
        <v>0</v>
      </c>
      <c r="AE468" s="114">
        <v>0</v>
      </c>
      <c r="AF468" s="114">
        <v>0</v>
      </c>
      <c r="AG468" s="114">
        <v>0</v>
      </c>
      <c r="AH468" s="114">
        <v>0</v>
      </c>
      <c r="AI468" s="114">
        <v>0</v>
      </c>
      <c r="AJ468" s="115">
        <f t="shared" si="7"/>
        <v>0</v>
      </c>
      <c r="AM468" s="122"/>
    </row>
    <row r="469" spans="1:39" ht="33" customHeight="1">
      <c r="A469" s="111">
        <v>1522</v>
      </c>
      <c r="B469" s="112" t="s">
        <v>1136</v>
      </c>
      <c r="C469" s="116" t="s">
        <v>14927</v>
      </c>
      <c r="D469" s="114">
        <v>0</v>
      </c>
      <c r="E469" s="114">
        <v>0</v>
      </c>
      <c r="F469" s="114">
        <v>0</v>
      </c>
      <c r="G469" s="114">
        <v>0</v>
      </c>
      <c r="H469" s="114">
        <v>0</v>
      </c>
      <c r="I469" s="114">
        <v>0</v>
      </c>
      <c r="J469" s="114">
        <v>0</v>
      </c>
      <c r="K469" s="114">
        <v>0</v>
      </c>
      <c r="L469" s="114">
        <v>0</v>
      </c>
      <c r="M469" s="114">
        <v>0</v>
      </c>
      <c r="N469" s="114">
        <v>0</v>
      </c>
      <c r="O469" s="114">
        <v>0</v>
      </c>
      <c r="P469" s="114">
        <v>0</v>
      </c>
      <c r="Q469" s="114">
        <v>0</v>
      </c>
      <c r="R469" s="114">
        <v>0</v>
      </c>
      <c r="S469" s="114">
        <v>0</v>
      </c>
      <c r="T469" s="114">
        <v>0</v>
      </c>
      <c r="U469" s="114">
        <v>0</v>
      </c>
      <c r="V469" s="114">
        <v>0</v>
      </c>
      <c r="W469" s="114">
        <v>0</v>
      </c>
      <c r="X469" s="114">
        <v>0</v>
      </c>
      <c r="Y469" s="114">
        <v>0</v>
      </c>
      <c r="Z469" s="114">
        <v>0</v>
      </c>
      <c r="AA469" s="114">
        <v>0</v>
      </c>
      <c r="AB469" s="114">
        <v>0</v>
      </c>
      <c r="AC469" s="114">
        <v>0</v>
      </c>
      <c r="AD469" s="114">
        <v>0</v>
      </c>
      <c r="AE469" s="114">
        <v>0</v>
      </c>
      <c r="AF469" s="114">
        <v>0</v>
      </c>
      <c r="AG469" s="114">
        <v>0</v>
      </c>
      <c r="AH469" s="114">
        <v>0</v>
      </c>
      <c r="AI469" s="114">
        <v>0</v>
      </c>
      <c r="AJ469" s="115">
        <f t="shared" si="7"/>
        <v>0</v>
      </c>
      <c r="AM469" s="122"/>
    </row>
    <row r="470" spans="1:39" ht="33" customHeight="1">
      <c r="A470" s="111">
        <v>1523</v>
      </c>
      <c r="B470" s="112" t="s">
        <v>1137</v>
      </c>
      <c r="C470" s="116" t="s">
        <v>14927</v>
      </c>
      <c r="D470" s="114">
        <v>0</v>
      </c>
      <c r="E470" s="114">
        <v>0</v>
      </c>
      <c r="F470" s="114">
        <v>0</v>
      </c>
      <c r="G470" s="114">
        <v>0</v>
      </c>
      <c r="H470" s="114">
        <v>0</v>
      </c>
      <c r="I470" s="114">
        <v>0</v>
      </c>
      <c r="J470" s="114">
        <v>0</v>
      </c>
      <c r="K470" s="114">
        <v>0</v>
      </c>
      <c r="L470" s="114">
        <v>0</v>
      </c>
      <c r="M470" s="114">
        <v>0</v>
      </c>
      <c r="N470" s="114">
        <v>0</v>
      </c>
      <c r="O470" s="114">
        <v>0</v>
      </c>
      <c r="P470" s="114">
        <v>0</v>
      </c>
      <c r="Q470" s="114">
        <v>0</v>
      </c>
      <c r="R470" s="114">
        <v>0</v>
      </c>
      <c r="S470" s="114">
        <v>0</v>
      </c>
      <c r="T470" s="114">
        <v>0</v>
      </c>
      <c r="U470" s="114">
        <v>0</v>
      </c>
      <c r="V470" s="114">
        <v>0</v>
      </c>
      <c r="W470" s="114">
        <v>0</v>
      </c>
      <c r="X470" s="114">
        <v>0</v>
      </c>
      <c r="Y470" s="114">
        <v>0</v>
      </c>
      <c r="Z470" s="114">
        <v>0</v>
      </c>
      <c r="AA470" s="114">
        <v>0</v>
      </c>
      <c r="AB470" s="114">
        <v>0</v>
      </c>
      <c r="AC470" s="114">
        <v>0</v>
      </c>
      <c r="AD470" s="114">
        <v>0</v>
      </c>
      <c r="AE470" s="114">
        <v>0</v>
      </c>
      <c r="AF470" s="114">
        <v>0</v>
      </c>
      <c r="AG470" s="114">
        <v>0</v>
      </c>
      <c r="AH470" s="114">
        <v>0</v>
      </c>
      <c r="AI470" s="114">
        <v>0</v>
      </c>
      <c r="AJ470" s="115">
        <f t="shared" si="7"/>
        <v>0</v>
      </c>
      <c r="AM470" s="122"/>
    </row>
    <row r="471" spans="1:39" ht="33" customHeight="1">
      <c r="A471" s="111">
        <v>1524</v>
      </c>
      <c r="B471" s="112" t="s">
        <v>1138</v>
      </c>
      <c r="C471" s="116" t="s">
        <v>14927</v>
      </c>
      <c r="D471" s="114">
        <v>0</v>
      </c>
      <c r="E471" s="114">
        <v>0</v>
      </c>
      <c r="F471" s="114">
        <v>0</v>
      </c>
      <c r="G471" s="114">
        <v>0</v>
      </c>
      <c r="H471" s="114">
        <v>0</v>
      </c>
      <c r="I471" s="114">
        <v>0</v>
      </c>
      <c r="J471" s="114">
        <v>0</v>
      </c>
      <c r="K471" s="114">
        <v>0</v>
      </c>
      <c r="L471" s="114">
        <v>0</v>
      </c>
      <c r="M471" s="114">
        <v>0</v>
      </c>
      <c r="N471" s="114">
        <v>0</v>
      </c>
      <c r="O471" s="114">
        <v>0</v>
      </c>
      <c r="P471" s="114">
        <v>0</v>
      </c>
      <c r="Q471" s="114">
        <v>0</v>
      </c>
      <c r="R471" s="114">
        <v>0</v>
      </c>
      <c r="S471" s="114">
        <v>0</v>
      </c>
      <c r="T471" s="114">
        <v>0</v>
      </c>
      <c r="U471" s="114">
        <v>0</v>
      </c>
      <c r="V471" s="114">
        <v>0</v>
      </c>
      <c r="W471" s="114">
        <v>0</v>
      </c>
      <c r="X471" s="114">
        <v>0</v>
      </c>
      <c r="Y471" s="114">
        <v>0</v>
      </c>
      <c r="Z471" s="114">
        <v>0</v>
      </c>
      <c r="AA471" s="114">
        <v>0</v>
      </c>
      <c r="AB471" s="114">
        <v>0</v>
      </c>
      <c r="AC471" s="114">
        <v>0</v>
      </c>
      <c r="AD471" s="114">
        <v>0</v>
      </c>
      <c r="AE471" s="114">
        <v>0</v>
      </c>
      <c r="AF471" s="114">
        <v>0</v>
      </c>
      <c r="AG471" s="114">
        <v>0</v>
      </c>
      <c r="AH471" s="114">
        <v>0</v>
      </c>
      <c r="AI471" s="114">
        <v>0</v>
      </c>
      <c r="AJ471" s="115">
        <f t="shared" si="7"/>
        <v>0</v>
      </c>
      <c r="AM471" s="122"/>
    </row>
    <row r="472" spans="1:39" ht="33" customHeight="1">
      <c r="A472" s="111">
        <v>1525</v>
      </c>
      <c r="B472" s="112" t="s">
        <v>1139</v>
      </c>
      <c r="C472" s="116" t="s">
        <v>14927</v>
      </c>
      <c r="D472" s="114">
        <v>0</v>
      </c>
      <c r="E472" s="114">
        <v>0</v>
      </c>
      <c r="F472" s="114">
        <v>0</v>
      </c>
      <c r="G472" s="114">
        <v>0</v>
      </c>
      <c r="H472" s="114">
        <v>0</v>
      </c>
      <c r="I472" s="114">
        <v>0</v>
      </c>
      <c r="J472" s="114">
        <v>0</v>
      </c>
      <c r="K472" s="114">
        <v>0</v>
      </c>
      <c r="L472" s="114">
        <v>0</v>
      </c>
      <c r="M472" s="114">
        <v>0</v>
      </c>
      <c r="N472" s="114">
        <v>0</v>
      </c>
      <c r="O472" s="114">
        <v>0</v>
      </c>
      <c r="P472" s="114">
        <v>0</v>
      </c>
      <c r="Q472" s="114">
        <v>0</v>
      </c>
      <c r="R472" s="114">
        <v>0</v>
      </c>
      <c r="S472" s="114">
        <v>0</v>
      </c>
      <c r="T472" s="114">
        <v>0</v>
      </c>
      <c r="U472" s="114">
        <v>0</v>
      </c>
      <c r="V472" s="114">
        <v>0</v>
      </c>
      <c r="W472" s="114">
        <v>0</v>
      </c>
      <c r="X472" s="114">
        <v>0</v>
      </c>
      <c r="Y472" s="114">
        <v>0</v>
      </c>
      <c r="Z472" s="114">
        <v>0</v>
      </c>
      <c r="AA472" s="114">
        <v>0</v>
      </c>
      <c r="AB472" s="114">
        <v>0</v>
      </c>
      <c r="AC472" s="114">
        <v>0</v>
      </c>
      <c r="AD472" s="114">
        <v>0</v>
      </c>
      <c r="AE472" s="114">
        <v>0</v>
      </c>
      <c r="AF472" s="114">
        <v>0</v>
      </c>
      <c r="AG472" s="114">
        <v>0</v>
      </c>
      <c r="AH472" s="114">
        <v>0</v>
      </c>
      <c r="AI472" s="114">
        <v>0</v>
      </c>
      <c r="AJ472" s="115">
        <f t="shared" si="7"/>
        <v>0</v>
      </c>
      <c r="AM472" s="122"/>
    </row>
    <row r="473" spans="1:39" ht="33" customHeight="1">
      <c r="A473" s="111">
        <v>1526</v>
      </c>
      <c r="B473" s="112" t="s">
        <v>1140</v>
      </c>
      <c r="C473" s="116" t="s">
        <v>14927</v>
      </c>
      <c r="D473" s="114">
        <v>0</v>
      </c>
      <c r="E473" s="114">
        <v>0</v>
      </c>
      <c r="F473" s="114">
        <v>0</v>
      </c>
      <c r="G473" s="114">
        <v>0</v>
      </c>
      <c r="H473" s="114">
        <v>0</v>
      </c>
      <c r="I473" s="114">
        <v>0</v>
      </c>
      <c r="J473" s="114">
        <v>0</v>
      </c>
      <c r="K473" s="114">
        <v>0</v>
      </c>
      <c r="L473" s="114">
        <v>0</v>
      </c>
      <c r="M473" s="114">
        <v>0</v>
      </c>
      <c r="N473" s="114">
        <v>0</v>
      </c>
      <c r="O473" s="114">
        <v>0</v>
      </c>
      <c r="P473" s="114">
        <v>0</v>
      </c>
      <c r="Q473" s="114">
        <v>0</v>
      </c>
      <c r="R473" s="114">
        <v>0</v>
      </c>
      <c r="S473" s="114">
        <v>0</v>
      </c>
      <c r="T473" s="114">
        <v>0</v>
      </c>
      <c r="U473" s="114">
        <v>0</v>
      </c>
      <c r="V473" s="114">
        <v>0</v>
      </c>
      <c r="W473" s="114">
        <v>0</v>
      </c>
      <c r="X473" s="114">
        <v>0</v>
      </c>
      <c r="Y473" s="114">
        <v>0</v>
      </c>
      <c r="Z473" s="114">
        <v>0</v>
      </c>
      <c r="AA473" s="114">
        <v>0</v>
      </c>
      <c r="AB473" s="114">
        <v>0</v>
      </c>
      <c r="AC473" s="114">
        <v>0</v>
      </c>
      <c r="AD473" s="114">
        <v>0</v>
      </c>
      <c r="AE473" s="114">
        <v>0</v>
      </c>
      <c r="AF473" s="114">
        <v>0</v>
      </c>
      <c r="AG473" s="114">
        <v>0</v>
      </c>
      <c r="AH473" s="114">
        <v>0</v>
      </c>
      <c r="AI473" s="114">
        <v>0</v>
      </c>
      <c r="AJ473" s="115">
        <f t="shared" si="7"/>
        <v>0</v>
      </c>
      <c r="AM473" s="122"/>
    </row>
    <row r="474" spans="1:39" ht="33" customHeight="1">
      <c r="A474" s="111">
        <v>1527</v>
      </c>
      <c r="B474" s="112" t="s">
        <v>1141</v>
      </c>
      <c r="C474" s="116" t="s">
        <v>14927</v>
      </c>
      <c r="D474" s="114">
        <v>0</v>
      </c>
      <c r="E474" s="114">
        <v>0</v>
      </c>
      <c r="F474" s="114">
        <v>0</v>
      </c>
      <c r="G474" s="114">
        <v>0</v>
      </c>
      <c r="H474" s="114">
        <v>0</v>
      </c>
      <c r="I474" s="114">
        <v>0</v>
      </c>
      <c r="J474" s="114">
        <v>0</v>
      </c>
      <c r="K474" s="114">
        <v>0</v>
      </c>
      <c r="L474" s="114">
        <v>0</v>
      </c>
      <c r="M474" s="114">
        <v>0</v>
      </c>
      <c r="N474" s="114">
        <v>0</v>
      </c>
      <c r="O474" s="114">
        <v>0</v>
      </c>
      <c r="P474" s="114">
        <v>0</v>
      </c>
      <c r="Q474" s="114">
        <v>0</v>
      </c>
      <c r="R474" s="114">
        <v>0</v>
      </c>
      <c r="S474" s="114">
        <v>0</v>
      </c>
      <c r="T474" s="114">
        <v>0</v>
      </c>
      <c r="U474" s="114">
        <v>0</v>
      </c>
      <c r="V474" s="114">
        <v>0</v>
      </c>
      <c r="W474" s="114">
        <v>0</v>
      </c>
      <c r="X474" s="114">
        <v>0</v>
      </c>
      <c r="Y474" s="114">
        <v>0</v>
      </c>
      <c r="Z474" s="114">
        <v>0</v>
      </c>
      <c r="AA474" s="114">
        <v>0</v>
      </c>
      <c r="AB474" s="114">
        <v>0</v>
      </c>
      <c r="AC474" s="114">
        <v>0</v>
      </c>
      <c r="AD474" s="114">
        <v>0</v>
      </c>
      <c r="AE474" s="114">
        <v>0</v>
      </c>
      <c r="AF474" s="114">
        <v>0</v>
      </c>
      <c r="AG474" s="114">
        <v>0</v>
      </c>
      <c r="AH474" s="114">
        <v>0</v>
      </c>
      <c r="AI474" s="114">
        <v>0</v>
      </c>
      <c r="AJ474" s="115">
        <f t="shared" si="7"/>
        <v>0</v>
      </c>
      <c r="AM474" s="122"/>
    </row>
    <row r="475" spans="1:39" ht="33" customHeight="1">
      <c r="A475" s="111">
        <v>1528</v>
      </c>
      <c r="B475" s="112" t="s">
        <v>1142</v>
      </c>
      <c r="C475" s="116" t="s">
        <v>14927</v>
      </c>
      <c r="D475" s="114">
        <v>0</v>
      </c>
      <c r="E475" s="114">
        <v>0</v>
      </c>
      <c r="F475" s="114">
        <v>0</v>
      </c>
      <c r="G475" s="114">
        <v>0</v>
      </c>
      <c r="H475" s="114">
        <v>0</v>
      </c>
      <c r="I475" s="114">
        <v>0</v>
      </c>
      <c r="J475" s="114">
        <v>0</v>
      </c>
      <c r="K475" s="114">
        <v>0</v>
      </c>
      <c r="L475" s="114">
        <v>0</v>
      </c>
      <c r="M475" s="114">
        <v>0</v>
      </c>
      <c r="N475" s="114">
        <v>0</v>
      </c>
      <c r="O475" s="114">
        <v>0</v>
      </c>
      <c r="P475" s="114">
        <v>0</v>
      </c>
      <c r="Q475" s="114">
        <v>0</v>
      </c>
      <c r="R475" s="114">
        <v>0</v>
      </c>
      <c r="S475" s="114">
        <v>0</v>
      </c>
      <c r="T475" s="114">
        <v>0</v>
      </c>
      <c r="U475" s="114">
        <v>0</v>
      </c>
      <c r="V475" s="114">
        <v>0</v>
      </c>
      <c r="W475" s="114">
        <v>0</v>
      </c>
      <c r="X475" s="114">
        <v>0</v>
      </c>
      <c r="Y475" s="114">
        <v>0</v>
      </c>
      <c r="Z475" s="114">
        <v>0</v>
      </c>
      <c r="AA475" s="114">
        <v>0</v>
      </c>
      <c r="AB475" s="114">
        <v>0</v>
      </c>
      <c r="AC475" s="114">
        <v>0</v>
      </c>
      <c r="AD475" s="114">
        <v>0</v>
      </c>
      <c r="AE475" s="114">
        <v>0</v>
      </c>
      <c r="AF475" s="114">
        <v>0</v>
      </c>
      <c r="AG475" s="114">
        <v>0</v>
      </c>
      <c r="AH475" s="114">
        <v>0</v>
      </c>
      <c r="AI475" s="114">
        <v>0</v>
      </c>
      <c r="AJ475" s="115">
        <f t="shared" si="7"/>
        <v>0</v>
      </c>
      <c r="AM475" s="122"/>
    </row>
    <row r="476" spans="1:39" ht="33" customHeight="1">
      <c r="A476" s="111">
        <v>1529</v>
      </c>
      <c r="B476" s="112" t="s">
        <v>1143</v>
      </c>
      <c r="C476" s="116" t="s">
        <v>14927</v>
      </c>
      <c r="D476" s="114">
        <v>0</v>
      </c>
      <c r="E476" s="114">
        <v>0</v>
      </c>
      <c r="F476" s="114">
        <v>0</v>
      </c>
      <c r="G476" s="114">
        <v>0</v>
      </c>
      <c r="H476" s="114">
        <v>0</v>
      </c>
      <c r="I476" s="114">
        <v>0</v>
      </c>
      <c r="J476" s="114">
        <v>0</v>
      </c>
      <c r="K476" s="114">
        <v>0</v>
      </c>
      <c r="L476" s="114">
        <v>0</v>
      </c>
      <c r="M476" s="114">
        <v>0</v>
      </c>
      <c r="N476" s="114">
        <v>0</v>
      </c>
      <c r="O476" s="114">
        <v>0</v>
      </c>
      <c r="P476" s="114">
        <v>0</v>
      </c>
      <c r="Q476" s="114">
        <v>0</v>
      </c>
      <c r="R476" s="114">
        <v>0</v>
      </c>
      <c r="S476" s="114">
        <v>0</v>
      </c>
      <c r="T476" s="114">
        <v>0</v>
      </c>
      <c r="U476" s="114">
        <v>0</v>
      </c>
      <c r="V476" s="114">
        <v>0</v>
      </c>
      <c r="W476" s="114">
        <v>0</v>
      </c>
      <c r="X476" s="114">
        <v>0</v>
      </c>
      <c r="Y476" s="114">
        <v>0</v>
      </c>
      <c r="Z476" s="114">
        <v>0</v>
      </c>
      <c r="AA476" s="114">
        <v>0</v>
      </c>
      <c r="AB476" s="114">
        <v>0</v>
      </c>
      <c r="AC476" s="114">
        <v>0</v>
      </c>
      <c r="AD476" s="114">
        <v>0</v>
      </c>
      <c r="AE476" s="114">
        <v>0</v>
      </c>
      <c r="AF476" s="114">
        <v>0</v>
      </c>
      <c r="AG476" s="114">
        <v>0</v>
      </c>
      <c r="AH476" s="114">
        <v>0</v>
      </c>
      <c r="AI476" s="114">
        <v>0</v>
      </c>
      <c r="AJ476" s="115">
        <f t="shared" si="7"/>
        <v>0</v>
      </c>
      <c r="AM476" s="122"/>
    </row>
    <row r="477" spans="1:39" ht="33" customHeight="1">
      <c r="A477" s="111">
        <v>1530</v>
      </c>
      <c r="B477" s="112" t="s">
        <v>1144</v>
      </c>
      <c r="C477" s="116" t="s">
        <v>14927</v>
      </c>
      <c r="D477" s="114">
        <v>0</v>
      </c>
      <c r="E477" s="114">
        <v>0</v>
      </c>
      <c r="F477" s="114">
        <v>0</v>
      </c>
      <c r="G477" s="114">
        <v>0</v>
      </c>
      <c r="H477" s="114">
        <v>0</v>
      </c>
      <c r="I477" s="114">
        <v>0</v>
      </c>
      <c r="J477" s="114">
        <v>0</v>
      </c>
      <c r="K477" s="114">
        <v>0</v>
      </c>
      <c r="L477" s="114">
        <v>0</v>
      </c>
      <c r="M477" s="114">
        <v>0</v>
      </c>
      <c r="N477" s="114">
        <v>0</v>
      </c>
      <c r="O477" s="114">
        <v>0</v>
      </c>
      <c r="P477" s="114">
        <v>0</v>
      </c>
      <c r="Q477" s="114">
        <v>0</v>
      </c>
      <c r="R477" s="114">
        <v>0</v>
      </c>
      <c r="S477" s="114">
        <v>0</v>
      </c>
      <c r="T477" s="114">
        <v>0</v>
      </c>
      <c r="U477" s="114">
        <v>0</v>
      </c>
      <c r="V477" s="114">
        <v>0</v>
      </c>
      <c r="W477" s="114">
        <v>0</v>
      </c>
      <c r="X477" s="114">
        <v>0</v>
      </c>
      <c r="Y477" s="114">
        <v>0</v>
      </c>
      <c r="Z477" s="114">
        <v>0</v>
      </c>
      <c r="AA477" s="114">
        <v>0</v>
      </c>
      <c r="AB477" s="114">
        <v>0</v>
      </c>
      <c r="AC477" s="114">
        <v>0</v>
      </c>
      <c r="AD477" s="114">
        <v>0</v>
      </c>
      <c r="AE477" s="114">
        <v>0</v>
      </c>
      <c r="AF477" s="114">
        <v>0</v>
      </c>
      <c r="AG477" s="114">
        <v>0</v>
      </c>
      <c r="AH477" s="114">
        <v>0</v>
      </c>
      <c r="AI477" s="114">
        <v>0</v>
      </c>
      <c r="AJ477" s="115">
        <f t="shared" si="7"/>
        <v>0</v>
      </c>
      <c r="AM477" s="122"/>
    </row>
    <row r="478" spans="1:39" ht="33" customHeight="1">
      <c r="A478" s="111">
        <v>1531</v>
      </c>
      <c r="B478" s="112" t="s">
        <v>1145</v>
      </c>
      <c r="C478" s="116" t="s">
        <v>14927</v>
      </c>
      <c r="D478" s="114">
        <v>0</v>
      </c>
      <c r="E478" s="114">
        <v>0</v>
      </c>
      <c r="F478" s="114">
        <v>0</v>
      </c>
      <c r="G478" s="114">
        <v>0</v>
      </c>
      <c r="H478" s="114">
        <v>0</v>
      </c>
      <c r="I478" s="114">
        <v>0</v>
      </c>
      <c r="J478" s="114">
        <v>0</v>
      </c>
      <c r="K478" s="114">
        <v>0</v>
      </c>
      <c r="L478" s="114">
        <v>0</v>
      </c>
      <c r="M478" s="114">
        <v>0</v>
      </c>
      <c r="N478" s="114">
        <v>0</v>
      </c>
      <c r="O478" s="114">
        <v>0</v>
      </c>
      <c r="P478" s="114">
        <v>0</v>
      </c>
      <c r="Q478" s="114">
        <v>0</v>
      </c>
      <c r="R478" s="114">
        <v>0</v>
      </c>
      <c r="S478" s="114">
        <v>0</v>
      </c>
      <c r="T478" s="114">
        <v>0</v>
      </c>
      <c r="U478" s="114">
        <v>0</v>
      </c>
      <c r="V478" s="114">
        <v>0</v>
      </c>
      <c r="W478" s="114">
        <v>0</v>
      </c>
      <c r="X478" s="114">
        <v>0</v>
      </c>
      <c r="Y478" s="114">
        <v>0</v>
      </c>
      <c r="Z478" s="114">
        <v>0</v>
      </c>
      <c r="AA478" s="114">
        <v>0</v>
      </c>
      <c r="AB478" s="114">
        <v>0</v>
      </c>
      <c r="AC478" s="114">
        <v>0</v>
      </c>
      <c r="AD478" s="114">
        <v>0</v>
      </c>
      <c r="AE478" s="114">
        <v>0</v>
      </c>
      <c r="AF478" s="114">
        <v>0</v>
      </c>
      <c r="AG478" s="114">
        <v>0</v>
      </c>
      <c r="AH478" s="114">
        <v>0</v>
      </c>
      <c r="AI478" s="114">
        <v>0</v>
      </c>
      <c r="AJ478" s="115">
        <f t="shared" si="7"/>
        <v>0</v>
      </c>
      <c r="AM478" s="122"/>
    </row>
    <row r="479" spans="1:39" ht="33" customHeight="1">
      <c r="A479" s="111">
        <v>1532</v>
      </c>
      <c r="B479" s="112" t="s">
        <v>1146</v>
      </c>
      <c r="C479" s="116" t="s">
        <v>14927</v>
      </c>
      <c r="D479" s="114">
        <v>0</v>
      </c>
      <c r="E479" s="114">
        <v>0</v>
      </c>
      <c r="F479" s="114">
        <v>0</v>
      </c>
      <c r="G479" s="114">
        <v>0</v>
      </c>
      <c r="H479" s="114">
        <v>0</v>
      </c>
      <c r="I479" s="114">
        <v>0</v>
      </c>
      <c r="J479" s="114">
        <v>0</v>
      </c>
      <c r="K479" s="114">
        <v>0</v>
      </c>
      <c r="L479" s="114">
        <v>0</v>
      </c>
      <c r="M479" s="114">
        <v>0</v>
      </c>
      <c r="N479" s="114">
        <v>0</v>
      </c>
      <c r="O479" s="114">
        <v>0</v>
      </c>
      <c r="P479" s="114">
        <v>0</v>
      </c>
      <c r="Q479" s="114">
        <v>0</v>
      </c>
      <c r="R479" s="114">
        <v>0</v>
      </c>
      <c r="S479" s="114">
        <v>0</v>
      </c>
      <c r="T479" s="114">
        <v>0</v>
      </c>
      <c r="U479" s="114">
        <v>0</v>
      </c>
      <c r="V479" s="114">
        <v>0</v>
      </c>
      <c r="W479" s="114">
        <v>0</v>
      </c>
      <c r="X479" s="114">
        <v>0</v>
      </c>
      <c r="Y479" s="114">
        <v>0</v>
      </c>
      <c r="Z479" s="114">
        <v>0</v>
      </c>
      <c r="AA479" s="114">
        <v>0</v>
      </c>
      <c r="AB479" s="114">
        <v>0</v>
      </c>
      <c r="AC479" s="114">
        <v>0</v>
      </c>
      <c r="AD479" s="114">
        <v>0</v>
      </c>
      <c r="AE479" s="114">
        <v>0</v>
      </c>
      <c r="AF479" s="114">
        <v>0</v>
      </c>
      <c r="AG479" s="114">
        <v>0</v>
      </c>
      <c r="AH479" s="114">
        <v>0</v>
      </c>
      <c r="AI479" s="114">
        <v>0</v>
      </c>
      <c r="AJ479" s="115">
        <f t="shared" si="7"/>
        <v>0</v>
      </c>
      <c r="AM479" s="122"/>
    </row>
    <row r="480" spans="1:39" ht="33" customHeight="1">
      <c r="A480" s="111">
        <v>1533</v>
      </c>
      <c r="B480" s="112" t="s">
        <v>1147</v>
      </c>
      <c r="C480" s="116" t="s">
        <v>14927</v>
      </c>
      <c r="D480" s="114">
        <v>0</v>
      </c>
      <c r="E480" s="114">
        <v>0</v>
      </c>
      <c r="F480" s="114">
        <v>0</v>
      </c>
      <c r="G480" s="114">
        <v>0</v>
      </c>
      <c r="H480" s="114">
        <v>0</v>
      </c>
      <c r="I480" s="114">
        <v>0</v>
      </c>
      <c r="J480" s="114">
        <v>0</v>
      </c>
      <c r="K480" s="114">
        <v>0</v>
      </c>
      <c r="L480" s="114">
        <v>0</v>
      </c>
      <c r="M480" s="114">
        <v>0</v>
      </c>
      <c r="N480" s="114">
        <v>0</v>
      </c>
      <c r="O480" s="114">
        <v>0</v>
      </c>
      <c r="P480" s="114">
        <v>0</v>
      </c>
      <c r="Q480" s="114">
        <v>0</v>
      </c>
      <c r="R480" s="114">
        <v>0</v>
      </c>
      <c r="S480" s="114">
        <v>0</v>
      </c>
      <c r="T480" s="114">
        <v>0</v>
      </c>
      <c r="U480" s="114">
        <v>0</v>
      </c>
      <c r="V480" s="114">
        <v>0</v>
      </c>
      <c r="W480" s="114">
        <v>0</v>
      </c>
      <c r="X480" s="114">
        <v>0</v>
      </c>
      <c r="Y480" s="114">
        <v>0</v>
      </c>
      <c r="Z480" s="114">
        <v>0</v>
      </c>
      <c r="AA480" s="114">
        <v>0</v>
      </c>
      <c r="AB480" s="114">
        <v>0</v>
      </c>
      <c r="AC480" s="114">
        <v>0</v>
      </c>
      <c r="AD480" s="114">
        <v>0</v>
      </c>
      <c r="AE480" s="114">
        <v>0</v>
      </c>
      <c r="AF480" s="114">
        <v>0</v>
      </c>
      <c r="AG480" s="114">
        <v>0</v>
      </c>
      <c r="AH480" s="114">
        <v>0</v>
      </c>
      <c r="AI480" s="114">
        <v>0</v>
      </c>
      <c r="AJ480" s="115">
        <f t="shared" si="7"/>
        <v>0</v>
      </c>
      <c r="AM480" s="122"/>
    </row>
    <row r="481" spans="1:39" ht="33" customHeight="1">
      <c r="A481" s="111">
        <v>1534</v>
      </c>
      <c r="B481" s="112" t="s">
        <v>1148</v>
      </c>
      <c r="C481" s="116" t="s">
        <v>14927</v>
      </c>
      <c r="D481" s="114">
        <v>0</v>
      </c>
      <c r="E481" s="114">
        <v>0</v>
      </c>
      <c r="F481" s="114">
        <v>0</v>
      </c>
      <c r="G481" s="114">
        <v>0</v>
      </c>
      <c r="H481" s="114">
        <v>0</v>
      </c>
      <c r="I481" s="114">
        <v>0</v>
      </c>
      <c r="J481" s="114">
        <v>0</v>
      </c>
      <c r="K481" s="114">
        <v>0</v>
      </c>
      <c r="L481" s="114">
        <v>0</v>
      </c>
      <c r="M481" s="114">
        <v>0</v>
      </c>
      <c r="N481" s="114">
        <v>0</v>
      </c>
      <c r="O481" s="114">
        <v>0</v>
      </c>
      <c r="P481" s="114">
        <v>0</v>
      </c>
      <c r="Q481" s="114">
        <v>0</v>
      </c>
      <c r="R481" s="114">
        <v>0</v>
      </c>
      <c r="S481" s="114">
        <v>0</v>
      </c>
      <c r="T481" s="114">
        <v>0</v>
      </c>
      <c r="U481" s="114">
        <v>0</v>
      </c>
      <c r="V481" s="114">
        <v>0</v>
      </c>
      <c r="W481" s="114">
        <v>0</v>
      </c>
      <c r="X481" s="114">
        <v>0</v>
      </c>
      <c r="Y481" s="114">
        <v>0</v>
      </c>
      <c r="Z481" s="114">
        <v>0</v>
      </c>
      <c r="AA481" s="114">
        <v>0</v>
      </c>
      <c r="AB481" s="114">
        <v>0</v>
      </c>
      <c r="AC481" s="114">
        <v>0</v>
      </c>
      <c r="AD481" s="114">
        <v>0</v>
      </c>
      <c r="AE481" s="114">
        <v>0</v>
      </c>
      <c r="AF481" s="114">
        <v>0</v>
      </c>
      <c r="AG481" s="114">
        <v>0</v>
      </c>
      <c r="AH481" s="114">
        <v>0</v>
      </c>
      <c r="AI481" s="114">
        <v>0</v>
      </c>
      <c r="AJ481" s="115">
        <f t="shared" si="7"/>
        <v>0</v>
      </c>
      <c r="AM481" s="122"/>
    </row>
    <row r="482" spans="1:39" ht="33" customHeight="1">
      <c r="A482" s="111">
        <v>1535</v>
      </c>
      <c r="B482" s="112" t="s">
        <v>1149</v>
      </c>
      <c r="C482" s="116" t="s">
        <v>14927</v>
      </c>
      <c r="D482" s="114">
        <v>0</v>
      </c>
      <c r="E482" s="114">
        <v>0</v>
      </c>
      <c r="F482" s="114">
        <v>0</v>
      </c>
      <c r="G482" s="114">
        <v>0</v>
      </c>
      <c r="H482" s="114">
        <v>0</v>
      </c>
      <c r="I482" s="114">
        <v>0</v>
      </c>
      <c r="J482" s="114">
        <v>0</v>
      </c>
      <c r="K482" s="114">
        <v>0</v>
      </c>
      <c r="L482" s="114">
        <v>0</v>
      </c>
      <c r="M482" s="114">
        <v>0</v>
      </c>
      <c r="N482" s="114">
        <v>0</v>
      </c>
      <c r="O482" s="114">
        <v>0</v>
      </c>
      <c r="P482" s="114">
        <v>0</v>
      </c>
      <c r="Q482" s="114">
        <v>0</v>
      </c>
      <c r="R482" s="114">
        <v>0</v>
      </c>
      <c r="S482" s="114">
        <v>0</v>
      </c>
      <c r="T482" s="114">
        <v>0</v>
      </c>
      <c r="U482" s="114">
        <v>0</v>
      </c>
      <c r="V482" s="114">
        <v>0</v>
      </c>
      <c r="W482" s="114">
        <v>0</v>
      </c>
      <c r="X482" s="114">
        <v>0</v>
      </c>
      <c r="Y482" s="114">
        <v>0</v>
      </c>
      <c r="Z482" s="114">
        <v>0</v>
      </c>
      <c r="AA482" s="114">
        <v>0</v>
      </c>
      <c r="AB482" s="114">
        <v>0</v>
      </c>
      <c r="AC482" s="114">
        <v>0</v>
      </c>
      <c r="AD482" s="114">
        <v>0</v>
      </c>
      <c r="AE482" s="114">
        <v>0</v>
      </c>
      <c r="AF482" s="114">
        <v>0</v>
      </c>
      <c r="AG482" s="114">
        <v>0</v>
      </c>
      <c r="AH482" s="114">
        <v>0</v>
      </c>
      <c r="AI482" s="114">
        <v>0</v>
      </c>
      <c r="AJ482" s="115">
        <f t="shared" si="7"/>
        <v>0</v>
      </c>
      <c r="AM482" s="122"/>
    </row>
    <row r="483" spans="1:39" ht="33" customHeight="1">
      <c r="A483" s="111">
        <v>1536</v>
      </c>
      <c r="B483" s="112" t="s">
        <v>1150</v>
      </c>
      <c r="C483" s="116" t="s">
        <v>14927</v>
      </c>
      <c r="D483" s="114">
        <v>0</v>
      </c>
      <c r="E483" s="114">
        <v>0</v>
      </c>
      <c r="F483" s="114">
        <v>0</v>
      </c>
      <c r="G483" s="114">
        <v>0</v>
      </c>
      <c r="H483" s="114">
        <v>0</v>
      </c>
      <c r="I483" s="114">
        <v>0</v>
      </c>
      <c r="J483" s="114">
        <v>0</v>
      </c>
      <c r="K483" s="114">
        <v>0</v>
      </c>
      <c r="L483" s="114">
        <v>0</v>
      </c>
      <c r="M483" s="114">
        <v>0</v>
      </c>
      <c r="N483" s="114">
        <v>0</v>
      </c>
      <c r="O483" s="114">
        <v>0</v>
      </c>
      <c r="P483" s="114">
        <v>0</v>
      </c>
      <c r="Q483" s="114">
        <v>0</v>
      </c>
      <c r="R483" s="114">
        <v>0</v>
      </c>
      <c r="S483" s="114">
        <v>0</v>
      </c>
      <c r="T483" s="114">
        <v>0</v>
      </c>
      <c r="U483" s="114">
        <v>0</v>
      </c>
      <c r="V483" s="114">
        <v>0</v>
      </c>
      <c r="W483" s="114">
        <v>0</v>
      </c>
      <c r="X483" s="114">
        <v>0</v>
      </c>
      <c r="Y483" s="114">
        <v>0</v>
      </c>
      <c r="Z483" s="114">
        <v>0</v>
      </c>
      <c r="AA483" s="114">
        <v>0</v>
      </c>
      <c r="AB483" s="114">
        <v>0</v>
      </c>
      <c r="AC483" s="114">
        <v>0</v>
      </c>
      <c r="AD483" s="114">
        <v>0</v>
      </c>
      <c r="AE483" s="114">
        <v>0</v>
      </c>
      <c r="AF483" s="114">
        <v>0</v>
      </c>
      <c r="AG483" s="114">
        <v>0</v>
      </c>
      <c r="AH483" s="114">
        <v>0</v>
      </c>
      <c r="AI483" s="114">
        <v>0</v>
      </c>
      <c r="AJ483" s="115">
        <f t="shared" si="7"/>
        <v>0</v>
      </c>
      <c r="AM483" s="122"/>
    </row>
    <row r="484" spans="1:39" ht="33" customHeight="1">
      <c r="A484" s="111">
        <v>1537</v>
      </c>
      <c r="B484" s="112" t="s">
        <v>1151</v>
      </c>
      <c r="C484" s="116" t="s">
        <v>14927</v>
      </c>
      <c r="D484" s="114">
        <v>0</v>
      </c>
      <c r="E484" s="114">
        <v>0</v>
      </c>
      <c r="F484" s="114">
        <v>0</v>
      </c>
      <c r="G484" s="114">
        <v>0</v>
      </c>
      <c r="H484" s="114">
        <v>0</v>
      </c>
      <c r="I484" s="114">
        <v>0</v>
      </c>
      <c r="J484" s="114">
        <v>0</v>
      </c>
      <c r="K484" s="114">
        <v>0</v>
      </c>
      <c r="L484" s="114">
        <v>0</v>
      </c>
      <c r="M484" s="114">
        <v>0</v>
      </c>
      <c r="N484" s="114">
        <v>0</v>
      </c>
      <c r="O484" s="114">
        <v>0</v>
      </c>
      <c r="P484" s="114">
        <v>0</v>
      </c>
      <c r="Q484" s="114">
        <v>0</v>
      </c>
      <c r="R484" s="114">
        <v>0</v>
      </c>
      <c r="S484" s="114">
        <v>0</v>
      </c>
      <c r="T484" s="114">
        <v>0</v>
      </c>
      <c r="U484" s="114">
        <v>0</v>
      </c>
      <c r="V484" s="114">
        <v>0</v>
      </c>
      <c r="W484" s="114">
        <v>0</v>
      </c>
      <c r="X484" s="114">
        <v>0</v>
      </c>
      <c r="Y484" s="114">
        <v>0</v>
      </c>
      <c r="Z484" s="114">
        <v>0</v>
      </c>
      <c r="AA484" s="114">
        <v>0</v>
      </c>
      <c r="AB484" s="114">
        <v>0</v>
      </c>
      <c r="AC484" s="114">
        <v>0</v>
      </c>
      <c r="AD484" s="114">
        <v>0</v>
      </c>
      <c r="AE484" s="114">
        <v>0</v>
      </c>
      <c r="AF484" s="114">
        <v>0</v>
      </c>
      <c r="AG484" s="114">
        <v>0</v>
      </c>
      <c r="AH484" s="114">
        <v>0</v>
      </c>
      <c r="AI484" s="114">
        <v>0</v>
      </c>
      <c r="AJ484" s="115">
        <f t="shared" si="7"/>
        <v>0</v>
      </c>
      <c r="AM484" s="122"/>
    </row>
    <row r="485" spans="1:39" ht="33" customHeight="1">
      <c r="A485" s="111">
        <v>1538</v>
      </c>
      <c r="B485" s="112" t="s">
        <v>1152</v>
      </c>
      <c r="C485" s="116" t="s">
        <v>14927</v>
      </c>
      <c r="D485" s="114">
        <v>0</v>
      </c>
      <c r="E485" s="114">
        <v>0</v>
      </c>
      <c r="F485" s="114">
        <v>0</v>
      </c>
      <c r="G485" s="114">
        <v>0</v>
      </c>
      <c r="H485" s="114">
        <v>0</v>
      </c>
      <c r="I485" s="114">
        <v>0</v>
      </c>
      <c r="J485" s="114">
        <v>0</v>
      </c>
      <c r="K485" s="114">
        <v>0</v>
      </c>
      <c r="L485" s="114">
        <v>0</v>
      </c>
      <c r="M485" s="114">
        <v>0</v>
      </c>
      <c r="N485" s="114">
        <v>0</v>
      </c>
      <c r="O485" s="114">
        <v>0</v>
      </c>
      <c r="P485" s="114">
        <v>0</v>
      </c>
      <c r="Q485" s="114">
        <v>0</v>
      </c>
      <c r="R485" s="114">
        <v>0</v>
      </c>
      <c r="S485" s="114">
        <v>0</v>
      </c>
      <c r="T485" s="114">
        <v>0</v>
      </c>
      <c r="U485" s="114">
        <v>0</v>
      </c>
      <c r="V485" s="114">
        <v>0</v>
      </c>
      <c r="W485" s="114">
        <v>0</v>
      </c>
      <c r="X485" s="114">
        <v>0</v>
      </c>
      <c r="Y485" s="114">
        <v>0</v>
      </c>
      <c r="Z485" s="114">
        <v>0</v>
      </c>
      <c r="AA485" s="114">
        <v>0</v>
      </c>
      <c r="AB485" s="114">
        <v>0</v>
      </c>
      <c r="AC485" s="114">
        <v>0</v>
      </c>
      <c r="AD485" s="114">
        <v>0</v>
      </c>
      <c r="AE485" s="114">
        <v>0</v>
      </c>
      <c r="AF485" s="114">
        <v>0</v>
      </c>
      <c r="AG485" s="114">
        <v>0</v>
      </c>
      <c r="AH485" s="114">
        <v>0</v>
      </c>
      <c r="AI485" s="114">
        <v>0</v>
      </c>
      <c r="AJ485" s="115">
        <f t="shared" si="7"/>
        <v>0</v>
      </c>
      <c r="AM485" s="122"/>
    </row>
    <row r="486" spans="1:39" ht="33" customHeight="1">
      <c r="A486" s="111">
        <v>1539</v>
      </c>
      <c r="B486" s="112" t="s">
        <v>1153</v>
      </c>
      <c r="C486" s="116" t="s">
        <v>14927</v>
      </c>
      <c r="D486" s="114">
        <v>0</v>
      </c>
      <c r="E486" s="114">
        <v>0</v>
      </c>
      <c r="F486" s="114">
        <v>0</v>
      </c>
      <c r="G486" s="114">
        <v>0</v>
      </c>
      <c r="H486" s="114">
        <v>0</v>
      </c>
      <c r="I486" s="114">
        <v>0</v>
      </c>
      <c r="J486" s="114">
        <v>0</v>
      </c>
      <c r="K486" s="114">
        <v>0</v>
      </c>
      <c r="L486" s="114">
        <v>0</v>
      </c>
      <c r="M486" s="114">
        <v>0</v>
      </c>
      <c r="N486" s="114">
        <v>0</v>
      </c>
      <c r="O486" s="114">
        <v>0</v>
      </c>
      <c r="P486" s="114">
        <v>0</v>
      </c>
      <c r="Q486" s="114">
        <v>0</v>
      </c>
      <c r="R486" s="114">
        <v>0</v>
      </c>
      <c r="S486" s="114">
        <v>0</v>
      </c>
      <c r="T486" s="114">
        <v>0</v>
      </c>
      <c r="U486" s="114">
        <v>0</v>
      </c>
      <c r="V486" s="114">
        <v>0</v>
      </c>
      <c r="W486" s="114">
        <v>0</v>
      </c>
      <c r="X486" s="114">
        <v>0</v>
      </c>
      <c r="Y486" s="114">
        <v>0</v>
      </c>
      <c r="Z486" s="114">
        <v>0</v>
      </c>
      <c r="AA486" s="114">
        <v>0</v>
      </c>
      <c r="AB486" s="114">
        <v>0</v>
      </c>
      <c r="AC486" s="114">
        <v>0</v>
      </c>
      <c r="AD486" s="114">
        <v>0</v>
      </c>
      <c r="AE486" s="114">
        <v>0</v>
      </c>
      <c r="AF486" s="114">
        <v>0</v>
      </c>
      <c r="AG486" s="114">
        <v>0</v>
      </c>
      <c r="AH486" s="114">
        <v>0</v>
      </c>
      <c r="AI486" s="114">
        <v>0</v>
      </c>
      <c r="AJ486" s="115">
        <f t="shared" si="7"/>
        <v>0</v>
      </c>
      <c r="AM486" s="122"/>
    </row>
    <row r="487" spans="1:39" ht="33" customHeight="1">
      <c r="A487" s="111">
        <v>1540</v>
      </c>
      <c r="B487" s="112" t="s">
        <v>1154</v>
      </c>
      <c r="C487" s="116" t="s">
        <v>14927</v>
      </c>
      <c r="D487" s="114">
        <v>0</v>
      </c>
      <c r="E487" s="114">
        <v>0</v>
      </c>
      <c r="F487" s="114">
        <v>0</v>
      </c>
      <c r="G487" s="114">
        <v>0</v>
      </c>
      <c r="H487" s="114">
        <v>0</v>
      </c>
      <c r="I487" s="114">
        <v>0</v>
      </c>
      <c r="J487" s="114">
        <v>0</v>
      </c>
      <c r="K487" s="114">
        <v>0</v>
      </c>
      <c r="L487" s="114">
        <v>0</v>
      </c>
      <c r="M487" s="114">
        <v>0</v>
      </c>
      <c r="N487" s="114">
        <v>0</v>
      </c>
      <c r="O487" s="114">
        <v>0</v>
      </c>
      <c r="P487" s="114">
        <v>0</v>
      </c>
      <c r="Q487" s="114">
        <v>0</v>
      </c>
      <c r="R487" s="114">
        <v>0</v>
      </c>
      <c r="S487" s="114">
        <v>0</v>
      </c>
      <c r="T487" s="114">
        <v>0</v>
      </c>
      <c r="U487" s="114">
        <v>0</v>
      </c>
      <c r="V487" s="114">
        <v>0</v>
      </c>
      <c r="W487" s="114">
        <v>0</v>
      </c>
      <c r="X487" s="114">
        <v>0</v>
      </c>
      <c r="Y487" s="114">
        <v>0</v>
      </c>
      <c r="Z487" s="114">
        <v>0</v>
      </c>
      <c r="AA487" s="114">
        <v>0</v>
      </c>
      <c r="AB487" s="114">
        <v>0</v>
      </c>
      <c r="AC487" s="114">
        <v>0</v>
      </c>
      <c r="AD487" s="114">
        <v>0</v>
      </c>
      <c r="AE487" s="114">
        <v>0</v>
      </c>
      <c r="AF487" s="114">
        <v>0</v>
      </c>
      <c r="AG487" s="114">
        <v>0</v>
      </c>
      <c r="AH487" s="114">
        <v>0</v>
      </c>
      <c r="AI487" s="114">
        <v>0</v>
      </c>
      <c r="AJ487" s="115">
        <f t="shared" si="7"/>
        <v>0</v>
      </c>
      <c r="AM487" s="122"/>
    </row>
    <row r="488" spans="1:39" ht="33" customHeight="1">
      <c r="A488" s="111">
        <v>1601</v>
      </c>
      <c r="B488" s="112" t="s">
        <v>1155</v>
      </c>
      <c r="C488" s="116" t="s">
        <v>14927</v>
      </c>
      <c r="D488" s="114">
        <v>0</v>
      </c>
      <c r="E488" s="114">
        <v>0</v>
      </c>
      <c r="F488" s="114">
        <v>0</v>
      </c>
      <c r="G488" s="114">
        <v>0</v>
      </c>
      <c r="H488" s="114">
        <v>0</v>
      </c>
      <c r="I488" s="114">
        <v>0</v>
      </c>
      <c r="J488" s="114">
        <v>0</v>
      </c>
      <c r="K488" s="114">
        <v>0</v>
      </c>
      <c r="L488" s="114">
        <v>0</v>
      </c>
      <c r="M488" s="114">
        <v>0</v>
      </c>
      <c r="N488" s="114">
        <v>0</v>
      </c>
      <c r="O488" s="114">
        <v>0</v>
      </c>
      <c r="P488" s="114">
        <v>0</v>
      </c>
      <c r="Q488" s="114">
        <v>0</v>
      </c>
      <c r="R488" s="114">
        <v>0</v>
      </c>
      <c r="S488" s="114">
        <v>0</v>
      </c>
      <c r="T488" s="114">
        <v>0</v>
      </c>
      <c r="U488" s="114">
        <v>0</v>
      </c>
      <c r="V488" s="114">
        <v>0</v>
      </c>
      <c r="W488" s="114">
        <v>0</v>
      </c>
      <c r="X488" s="114">
        <v>0</v>
      </c>
      <c r="Y488" s="114">
        <v>0</v>
      </c>
      <c r="Z488" s="114">
        <v>0</v>
      </c>
      <c r="AA488" s="114">
        <v>0</v>
      </c>
      <c r="AB488" s="114">
        <v>0</v>
      </c>
      <c r="AC488" s="114">
        <v>0</v>
      </c>
      <c r="AD488" s="114">
        <v>0</v>
      </c>
      <c r="AE488" s="114">
        <v>0</v>
      </c>
      <c r="AF488" s="114">
        <v>0</v>
      </c>
      <c r="AG488" s="114">
        <v>0</v>
      </c>
      <c r="AH488" s="114">
        <v>0</v>
      </c>
      <c r="AI488" s="114">
        <v>0</v>
      </c>
      <c r="AJ488" s="115">
        <f t="shared" si="7"/>
        <v>0</v>
      </c>
      <c r="AM488" s="122"/>
    </row>
    <row r="489" spans="1:39" ht="33" customHeight="1">
      <c r="A489" s="111">
        <v>1602</v>
      </c>
      <c r="B489" s="112" t="s">
        <v>1156</v>
      </c>
      <c r="C489" s="116" t="s">
        <v>14927</v>
      </c>
      <c r="D489" s="114">
        <v>0</v>
      </c>
      <c r="E489" s="114">
        <v>0</v>
      </c>
      <c r="F489" s="114">
        <v>0</v>
      </c>
      <c r="G489" s="114">
        <v>0</v>
      </c>
      <c r="H489" s="114">
        <v>0</v>
      </c>
      <c r="I489" s="114">
        <v>0</v>
      </c>
      <c r="J489" s="114">
        <v>0</v>
      </c>
      <c r="K489" s="114">
        <v>0</v>
      </c>
      <c r="L489" s="114">
        <v>0</v>
      </c>
      <c r="M489" s="114">
        <v>0</v>
      </c>
      <c r="N489" s="114">
        <v>0</v>
      </c>
      <c r="O489" s="114">
        <v>0</v>
      </c>
      <c r="P489" s="114">
        <v>0</v>
      </c>
      <c r="Q489" s="114">
        <v>0</v>
      </c>
      <c r="R489" s="114">
        <v>0</v>
      </c>
      <c r="S489" s="114">
        <v>0</v>
      </c>
      <c r="T489" s="114">
        <v>0</v>
      </c>
      <c r="U489" s="114">
        <v>0</v>
      </c>
      <c r="V489" s="114">
        <v>0</v>
      </c>
      <c r="W489" s="114">
        <v>0</v>
      </c>
      <c r="X489" s="114">
        <v>0</v>
      </c>
      <c r="Y489" s="114">
        <v>0</v>
      </c>
      <c r="Z489" s="114">
        <v>0</v>
      </c>
      <c r="AA489" s="114">
        <v>0</v>
      </c>
      <c r="AB489" s="114">
        <v>0</v>
      </c>
      <c r="AC489" s="114">
        <v>0</v>
      </c>
      <c r="AD489" s="114">
        <v>0</v>
      </c>
      <c r="AE489" s="114">
        <v>0</v>
      </c>
      <c r="AF489" s="114">
        <v>0</v>
      </c>
      <c r="AG489" s="114">
        <v>0</v>
      </c>
      <c r="AH489" s="114">
        <v>0</v>
      </c>
      <c r="AI489" s="114">
        <v>0</v>
      </c>
      <c r="AJ489" s="115">
        <f t="shared" si="7"/>
        <v>0</v>
      </c>
      <c r="AM489" s="122"/>
    </row>
    <row r="490" spans="1:39" ht="33" customHeight="1">
      <c r="A490" s="111">
        <v>1603</v>
      </c>
      <c r="B490" s="112" t="s">
        <v>1157</v>
      </c>
      <c r="C490" s="116" t="s">
        <v>14927</v>
      </c>
      <c r="D490" s="114">
        <v>0</v>
      </c>
      <c r="E490" s="114">
        <v>0</v>
      </c>
      <c r="F490" s="114">
        <v>0</v>
      </c>
      <c r="G490" s="114">
        <v>0</v>
      </c>
      <c r="H490" s="114">
        <v>0</v>
      </c>
      <c r="I490" s="114">
        <v>0</v>
      </c>
      <c r="J490" s="114">
        <v>0</v>
      </c>
      <c r="K490" s="114">
        <v>0</v>
      </c>
      <c r="L490" s="114">
        <v>0</v>
      </c>
      <c r="M490" s="114">
        <v>0</v>
      </c>
      <c r="N490" s="114">
        <v>0</v>
      </c>
      <c r="O490" s="114">
        <v>0</v>
      </c>
      <c r="P490" s="114">
        <v>0</v>
      </c>
      <c r="Q490" s="114">
        <v>0</v>
      </c>
      <c r="R490" s="114">
        <v>0</v>
      </c>
      <c r="S490" s="114">
        <v>0</v>
      </c>
      <c r="T490" s="114">
        <v>0</v>
      </c>
      <c r="U490" s="114">
        <v>0</v>
      </c>
      <c r="V490" s="114">
        <v>0</v>
      </c>
      <c r="W490" s="114">
        <v>0</v>
      </c>
      <c r="X490" s="114">
        <v>0</v>
      </c>
      <c r="Y490" s="114">
        <v>0</v>
      </c>
      <c r="Z490" s="114">
        <v>0</v>
      </c>
      <c r="AA490" s="114">
        <v>0</v>
      </c>
      <c r="AB490" s="114">
        <v>0</v>
      </c>
      <c r="AC490" s="114">
        <v>0</v>
      </c>
      <c r="AD490" s="114">
        <v>0</v>
      </c>
      <c r="AE490" s="114">
        <v>0</v>
      </c>
      <c r="AF490" s="114">
        <v>0</v>
      </c>
      <c r="AG490" s="114">
        <v>0</v>
      </c>
      <c r="AH490" s="114">
        <v>0</v>
      </c>
      <c r="AI490" s="114">
        <v>0</v>
      </c>
      <c r="AJ490" s="115">
        <f t="shared" si="7"/>
        <v>0</v>
      </c>
      <c r="AM490" s="122"/>
    </row>
    <row r="491" spans="1:39" ht="33" customHeight="1">
      <c r="A491" s="111">
        <v>1604</v>
      </c>
      <c r="B491" s="112" t="s">
        <v>1158</v>
      </c>
      <c r="C491" s="116" t="s">
        <v>14927</v>
      </c>
      <c r="D491" s="114">
        <v>0</v>
      </c>
      <c r="E491" s="114">
        <v>0</v>
      </c>
      <c r="F491" s="114">
        <v>0</v>
      </c>
      <c r="G491" s="114">
        <v>0</v>
      </c>
      <c r="H491" s="114">
        <v>0</v>
      </c>
      <c r="I491" s="114">
        <v>0</v>
      </c>
      <c r="J491" s="114">
        <v>0</v>
      </c>
      <c r="K491" s="114">
        <v>0</v>
      </c>
      <c r="L491" s="114">
        <v>0</v>
      </c>
      <c r="M491" s="114">
        <v>0</v>
      </c>
      <c r="N491" s="114">
        <v>0</v>
      </c>
      <c r="O491" s="114">
        <v>0</v>
      </c>
      <c r="P491" s="114">
        <v>0</v>
      </c>
      <c r="Q491" s="114">
        <v>0</v>
      </c>
      <c r="R491" s="114">
        <v>0</v>
      </c>
      <c r="S491" s="114">
        <v>0</v>
      </c>
      <c r="T491" s="114">
        <v>0</v>
      </c>
      <c r="U491" s="114">
        <v>0</v>
      </c>
      <c r="V491" s="114">
        <v>0</v>
      </c>
      <c r="W491" s="114">
        <v>0</v>
      </c>
      <c r="X491" s="114">
        <v>0</v>
      </c>
      <c r="Y491" s="114">
        <v>0</v>
      </c>
      <c r="Z491" s="114">
        <v>0</v>
      </c>
      <c r="AA491" s="114">
        <v>0</v>
      </c>
      <c r="AB491" s="114">
        <v>0</v>
      </c>
      <c r="AC491" s="114">
        <v>0</v>
      </c>
      <c r="AD491" s="114">
        <v>0</v>
      </c>
      <c r="AE491" s="114">
        <v>0</v>
      </c>
      <c r="AF491" s="114">
        <v>0</v>
      </c>
      <c r="AG491" s="114">
        <v>0</v>
      </c>
      <c r="AH491" s="114">
        <v>0</v>
      </c>
      <c r="AI491" s="114">
        <v>0</v>
      </c>
      <c r="AJ491" s="115">
        <f t="shared" si="7"/>
        <v>0</v>
      </c>
      <c r="AM491" s="122"/>
    </row>
    <row r="492" spans="1:39" ht="33" customHeight="1">
      <c r="A492" s="111">
        <v>1605</v>
      </c>
      <c r="B492" s="112" t="s">
        <v>1159</v>
      </c>
      <c r="C492" s="116" t="s">
        <v>14927</v>
      </c>
      <c r="D492" s="114">
        <v>0</v>
      </c>
      <c r="E492" s="114">
        <v>0</v>
      </c>
      <c r="F492" s="114">
        <v>0</v>
      </c>
      <c r="G492" s="114">
        <v>0</v>
      </c>
      <c r="H492" s="114">
        <v>0</v>
      </c>
      <c r="I492" s="114">
        <v>0</v>
      </c>
      <c r="J492" s="114">
        <v>0</v>
      </c>
      <c r="K492" s="114">
        <v>0</v>
      </c>
      <c r="L492" s="114">
        <v>0</v>
      </c>
      <c r="M492" s="114">
        <v>0</v>
      </c>
      <c r="N492" s="114">
        <v>0</v>
      </c>
      <c r="O492" s="114">
        <v>0</v>
      </c>
      <c r="P492" s="114">
        <v>0</v>
      </c>
      <c r="Q492" s="114">
        <v>0</v>
      </c>
      <c r="R492" s="114">
        <v>0</v>
      </c>
      <c r="S492" s="114">
        <v>0</v>
      </c>
      <c r="T492" s="114">
        <v>0</v>
      </c>
      <c r="U492" s="114">
        <v>0</v>
      </c>
      <c r="V492" s="114">
        <v>0</v>
      </c>
      <c r="W492" s="114">
        <v>0</v>
      </c>
      <c r="X492" s="114">
        <v>0</v>
      </c>
      <c r="Y492" s="114">
        <v>0</v>
      </c>
      <c r="Z492" s="114">
        <v>0</v>
      </c>
      <c r="AA492" s="114">
        <v>0</v>
      </c>
      <c r="AB492" s="114">
        <v>0</v>
      </c>
      <c r="AC492" s="114">
        <v>0</v>
      </c>
      <c r="AD492" s="114">
        <v>0</v>
      </c>
      <c r="AE492" s="114">
        <v>0</v>
      </c>
      <c r="AF492" s="114">
        <v>0</v>
      </c>
      <c r="AG492" s="114">
        <v>0</v>
      </c>
      <c r="AH492" s="114">
        <v>0</v>
      </c>
      <c r="AI492" s="114">
        <v>0</v>
      </c>
      <c r="AJ492" s="115">
        <f t="shared" si="7"/>
        <v>0</v>
      </c>
      <c r="AM492" s="122"/>
    </row>
    <row r="493" spans="1:39" ht="33" customHeight="1">
      <c r="A493" s="111">
        <v>1606</v>
      </c>
      <c r="B493" s="112" t="s">
        <v>1160</v>
      </c>
      <c r="C493" s="116" t="s">
        <v>14927</v>
      </c>
      <c r="D493" s="114">
        <v>0</v>
      </c>
      <c r="E493" s="114">
        <v>0</v>
      </c>
      <c r="F493" s="114">
        <v>0</v>
      </c>
      <c r="G493" s="114">
        <v>0</v>
      </c>
      <c r="H493" s="114">
        <v>0</v>
      </c>
      <c r="I493" s="114">
        <v>0</v>
      </c>
      <c r="J493" s="114">
        <v>0</v>
      </c>
      <c r="K493" s="114">
        <v>0</v>
      </c>
      <c r="L493" s="114">
        <v>0</v>
      </c>
      <c r="M493" s="114">
        <v>0</v>
      </c>
      <c r="N493" s="114">
        <v>0</v>
      </c>
      <c r="O493" s="114">
        <v>0</v>
      </c>
      <c r="P493" s="114">
        <v>0</v>
      </c>
      <c r="Q493" s="114">
        <v>0</v>
      </c>
      <c r="R493" s="114">
        <v>0</v>
      </c>
      <c r="S493" s="114">
        <v>0</v>
      </c>
      <c r="T493" s="114">
        <v>0</v>
      </c>
      <c r="U493" s="114">
        <v>0</v>
      </c>
      <c r="V493" s="114">
        <v>0</v>
      </c>
      <c r="W493" s="114">
        <v>0</v>
      </c>
      <c r="X493" s="114">
        <v>0</v>
      </c>
      <c r="Y493" s="114">
        <v>0</v>
      </c>
      <c r="Z493" s="114">
        <v>0</v>
      </c>
      <c r="AA493" s="114">
        <v>0</v>
      </c>
      <c r="AB493" s="114">
        <v>0</v>
      </c>
      <c r="AC493" s="114">
        <v>0</v>
      </c>
      <c r="AD493" s="114">
        <v>0</v>
      </c>
      <c r="AE493" s="114">
        <v>0</v>
      </c>
      <c r="AF493" s="114">
        <v>0</v>
      </c>
      <c r="AG493" s="114">
        <v>0</v>
      </c>
      <c r="AH493" s="114">
        <v>0</v>
      </c>
      <c r="AI493" s="114">
        <v>0</v>
      </c>
      <c r="AJ493" s="115">
        <f t="shared" si="7"/>
        <v>0</v>
      </c>
      <c r="AM493" s="122"/>
    </row>
    <row r="494" spans="1:39" ht="33" customHeight="1">
      <c r="A494" s="111">
        <v>1607</v>
      </c>
      <c r="B494" s="112" t="s">
        <v>1161</v>
      </c>
      <c r="C494" s="116" t="s">
        <v>14927</v>
      </c>
      <c r="D494" s="114">
        <v>0</v>
      </c>
      <c r="E494" s="114">
        <v>0</v>
      </c>
      <c r="F494" s="114">
        <v>0</v>
      </c>
      <c r="G494" s="114">
        <v>0</v>
      </c>
      <c r="H494" s="114">
        <v>0</v>
      </c>
      <c r="I494" s="114">
        <v>0</v>
      </c>
      <c r="J494" s="114">
        <v>0</v>
      </c>
      <c r="K494" s="114">
        <v>0</v>
      </c>
      <c r="L494" s="114">
        <v>0</v>
      </c>
      <c r="M494" s="114">
        <v>0</v>
      </c>
      <c r="N494" s="114">
        <v>0</v>
      </c>
      <c r="O494" s="114">
        <v>0</v>
      </c>
      <c r="P494" s="114">
        <v>0</v>
      </c>
      <c r="Q494" s="114">
        <v>0</v>
      </c>
      <c r="R494" s="114">
        <v>0</v>
      </c>
      <c r="S494" s="114">
        <v>0</v>
      </c>
      <c r="T494" s="114">
        <v>0</v>
      </c>
      <c r="U494" s="114">
        <v>0</v>
      </c>
      <c r="V494" s="114">
        <v>0</v>
      </c>
      <c r="W494" s="114">
        <v>0</v>
      </c>
      <c r="X494" s="114">
        <v>0</v>
      </c>
      <c r="Y494" s="114">
        <v>0</v>
      </c>
      <c r="Z494" s="114">
        <v>0</v>
      </c>
      <c r="AA494" s="114">
        <v>0</v>
      </c>
      <c r="AB494" s="114">
        <v>0</v>
      </c>
      <c r="AC494" s="114">
        <v>0</v>
      </c>
      <c r="AD494" s="114">
        <v>0</v>
      </c>
      <c r="AE494" s="114">
        <v>0</v>
      </c>
      <c r="AF494" s="114">
        <v>0</v>
      </c>
      <c r="AG494" s="114">
        <v>0</v>
      </c>
      <c r="AH494" s="114">
        <v>0</v>
      </c>
      <c r="AI494" s="114">
        <v>0</v>
      </c>
      <c r="AJ494" s="115">
        <f t="shared" si="7"/>
        <v>0</v>
      </c>
      <c r="AM494" s="122"/>
    </row>
    <row r="495" spans="1:39" ht="33" customHeight="1">
      <c r="A495" s="111">
        <v>1608</v>
      </c>
      <c r="B495" s="112" t="s">
        <v>1162</v>
      </c>
      <c r="C495" s="116" t="s">
        <v>14927</v>
      </c>
      <c r="D495" s="114">
        <v>0</v>
      </c>
      <c r="E495" s="114">
        <v>0</v>
      </c>
      <c r="F495" s="114">
        <v>0</v>
      </c>
      <c r="G495" s="114">
        <v>0</v>
      </c>
      <c r="H495" s="114">
        <v>0</v>
      </c>
      <c r="I495" s="114">
        <v>0</v>
      </c>
      <c r="J495" s="114">
        <v>0</v>
      </c>
      <c r="K495" s="114">
        <v>0</v>
      </c>
      <c r="L495" s="114">
        <v>0</v>
      </c>
      <c r="M495" s="114">
        <v>0</v>
      </c>
      <c r="N495" s="114">
        <v>0</v>
      </c>
      <c r="O495" s="114">
        <v>0</v>
      </c>
      <c r="P495" s="114">
        <v>0</v>
      </c>
      <c r="Q495" s="114">
        <v>0</v>
      </c>
      <c r="R495" s="114">
        <v>0</v>
      </c>
      <c r="S495" s="114">
        <v>0</v>
      </c>
      <c r="T495" s="114">
        <v>0</v>
      </c>
      <c r="U495" s="114">
        <v>0</v>
      </c>
      <c r="V495" s="114">
        <v>0</v>
      </c>
      <c r="W495" s="114">
        <v>0</v>
      </c>
      <c r="X495" s="114">
        <v>0</v>
      </c>
      <c r="Y495" s="114">
        <v>0</v>
      </c>
      <c r="Z495" s="114">
        <v>0</v>
      </c>
      <c r="AA495" s="114">
        <v>0</v>
      </c>
      <c r="AB495" s="114">
        <v>0</v>
      </c>
      <c r="AC495" s="114">
        <v>0</v>
      </c>
      <c r="AD495" s="114">
        <v>0</v>
      </c>
      <c r="AE495" s="114">
        <v>0</v>
      </c>
      <c r="AF495" s="114">
        <v>0</v>
      </c>
      <c r="AG495" s="114">
        <v>0</v>
      </c>
      <c r="AH495" s="114">
        <v>0</v>
      </c>
      <c r="AI495" s="114">
        <v>0</v>
      </c>
      <c r="AJ495" s="115">
        <f t="shared" si="7"/>
        <v>0</v>
      </c>
      <c r="AM495" s="122"/>
    </row>
    <row r="496" spans="1:39" ht="33" customHeight="1">
      <c r="A496" s="111">
        <v>1609</v>
      </c>
      <c r="B496" s="112" t="s">
        <v>1163</v>
      </c>
      <c r="C496" s="116" t="s">
        <v>14927</v>
      </c>
      <c r="D496" s="114">
        <v>0</v>
      </c>
      <c r="E496" s="114">
        <v>0</v>
      </c>
      <c r="F496" s="114">
        <v>0</v>
      </c>
      <c r="G496" s="114">
        <v>0</v>
      </c>
      <c r="H496" s="114">
        <v>0</v>
      </c>
      <c r="I496" s="114">
        <v>0</v>
      </c>
      <c r="J496" s="114">
        <v>0</v>
      </c>
      <c r="K496" s="114">
        <v>0</v>
      </c>
      <c r="L496" s="114">
        <v>0</v>
      </c>
      <c r="M496" s="114">
        <v>0</v>
      </c>
      <c r="N496" s="114">
        <v>0</v>
      </c>
      <c r="O496" s="114">
        <v>0</v>
      </c>
      <c r="P496" s="114">
        <v>0</v>
      </c>
      <c r="Q496" s="114">
        <v>0</v>
      </c>
      <c r="R496" s="114">
        <v>0</v>
      </c>
      <c r="S496" s="114">
        <v>0</v>
      </c>
      <c r="T496" s="114">
        <v>0</v>
      </c>
      <c r="U496" s="114">
        <v>0</v>
      </c>
      <c r="V496" s="114">
        <v>0</v>
      </c>
      <c r="W496" s="114">
        <v>0</v>
      </c>
      <c r="X496" s="114">
        <v>0</v>
      </c>
      <c r="Y496" s="114">
        <v>0</v>
      </c>
      <c r="Z496" s="114">
        <v>0</v>
      </c>
      <c r="AA496" s="114">
        <v>0</v>
      </c>
      <c r="AB496" s="114">
        <v>0</v>
      </c>
      <c r="AC496" s="114">
        <v>0</v>
      </c>
      <c r="AD496" s="114">
        <v>0</v>
      </c>
      <c r="AE496" s="114">
        <v>0</v>
      </c>
      <c r="AF496" s="114">
        <v>0</v>
      </c>
      <c r="AG496" s="114">
        <v>0</v>
      </c>
      <c r="AH496" s="114">
        <v>0</v>
      </c>
      <c r="AI496" s="114">
        <v>0</v>
      </c>
      <c r="AJ496" s="115">
        <f t="shared" si="7"/>
        <v>0</v>
      </c>
      <c r="AM496" s="122"/>
    </row>
    <row r="497" spans="1:39" ht="33" customHeight="1">
      <c r="A497" s="111">
        <v>1610</v>
      </c>
      <c r="B497" s="112" t="s">
        <v>1164</v>
      </c>
      <c r="C497" s="116" t="s">
        <v>14927</v>
      </c>
      <c r="D497" s="114">
        <v>0</v>
      </c>
      <c r="E497" s="114">
        <v>0</v>
      </c>
      <c r="F497" s="114">
        <v>0</v>
      </c>
      <c r="G497" s="114">
        <v>0</v>
      </c>
      <c r="H497" s="114">
        <v>0</v>
      </c>
      <c r="I497" s="114">
        <v>0</v>
      </c>
      <c r="J497" s="114">
        <v>0</v>
      </c>
      <c r="K497" s="114">
        <v>0</v>
      </c>
      <c r="L497" s="114">
        <v>0</v>
      </c>
      <c r="M497" s="114">
        <v>0</v>
      </c>
      <c r="N497" s="114">
        <v>0</v>
      </c>
      <c r="O497" s="114">
        <v>0</v>
      </c>
      <c r="P497" s="114">
        <v>0</v>
      </c>
      <c r="Q497" s="114">
        <v>0</v>
      </c>
      <c r="R497" s="114">
        <v>0</v>
      </c>
      <c r="S497" s="114">
        <v>0</v>
      </c>
      <c r="T497" s="114">
        <v>0</v>
      </c>
      <c r="U497" s="114">
        <v>0</v>
      </c>
      <c r="V497" s="114">
        <v>0</v>
      </c>
      <c r="W497" s="114">
        <v>0</v>
      </c>
      <c r="X497" s="114">
        <v>0</v>
      </c>
      <c r="Y497" s="114">
        <v>0</v>
      </c>
      <c r="Z497" s="114">
        <v>0</v>
      </c>
      <c r="AA497" s="114">
        <v>0</v>
      </c>
      <c r="AB497" s="114">
        <v>0</v>
      </c>
      <c r="AC497" s="114">
        <v>0</v>
      </c>
      <c r="AD497" s="114">
        <v>0</v>
      </c>
      <c r="AE497" s="114">
        <v>0</v>
      </c>
      <c r="AF497" s="114">
        <v>0</v>
      </c>
      <c r="AG497" s="114">
        <v>0</v>
      </c>
      <c r="AH497" s="114">
        <v>0</v>
      </c>
      <c r="AI497" s="114">
        <v>0</v>
      </c>
      <c r="AJ497" s="115">
        <f t="shared" si="7"/>
        <v>0</v>
      </c>
      <c r="AM497" s="122"/>
    </row>
    <row r="498" spans="1:39" ht="33" customHeight="1">
      <c r="A498" s="111">
        <v>1611</v>
      </c>
      <c r="B498" s="112" t="s">
        <v>1165</v>
      </c>
      <c r="C498" s="116" t="s">
        <v>14927</v>
      </c>
      <c r="D498" s="114">
        <v>0</v>
      </c>
      <c r="E498" s="114">
        <v>0</v>
      </c>
      <c r="F498" s="114">
        <v>0</v>
      </c>
      <c r="G498" s="114">
        <v>0</v>
      </c>
      <c r="H498" s="114">
        <v>0</v>
      </c>
      <c r="I498" s="114">
        <v>0</v>
      </c>
      <c r="J498" s="114">
        <v>0</v>
      </c>
      <c r="K498" s="114">
        <v>0</v>
      </c>
      <c r="L498" s="114">
        <v>0</v>
      </c>
      <c r="M498" s="114">
        <v>0</v>
      </c>
      <c r="N498" s="114">
        <v>0</v>
      </c>
      <c r="O498" s="114">
        <v>0</v>
      </c>
      <c r="P498" s="114">
        <v>0</v>
      </c>
      <c r="Q498" s="114">
        <v>0</v>
      </c>
      <c r="R498" s="114">
        <v>0</v>
      </c>
      <c r="S498" s="114">
        <v>0</v>
      </c>
      <c r="T498" s="114">
        <v>0</v>
      </c>
      <c r="U498" s="114">
        <v>0</v>
      </c>
      <c r="V498" s="114">
        <v>0</v>
      </c>
      <c r="W498" s="114">
        <v>0</v>
      </c>
      <c r="X498" s="114">
        <v>0</v>
      </c>
      <c r="Y498" s="114">
        <v>0</v>
      </c>
      <c r="Z498" s="114">
        <v>0</v>
      </c>
      <c r="AA498" s="114">
        <v>0</v>
      </c>
      <c r="AB498" s="114">
        <v>0</v>
      </c>
      <c r="AC498" s="114">
        <v>0</v>
      </c>
      <c r="AD498" s="114">
        <v>0</v>
      </c>
      <c r="AE498" s="114">
        <v>0</v>
      </c>
      <c r="AF498" s="114">
        <v>0</v>
      </c>
      <c r="AG498" s="114">
        <v>0</v>
      </c>
      <c r="AH498" s="114">
        <v>0</v>
      </c>
      <c r="AI498" s="114">
        <v>0</v>
      </c>
      <c r="AJ498" s="115">
        <f t="shared" si="7"/>
        <v>0</v>
      </c>
      <c r="AM498" s="122"/>
    </row>
    <row r="499" spans="1:39" ht="33" customHeight="1">
      <c r="A499" s="111">
        <v>1701</v>
      </c>
      <c r="B499" s="112" t="s">
        <v>1166</v>
      </c>
      <c r="C499" s="116" t="s">
        <v>14927</v>
      </c>
      <c r="D499" s="114">
        <v>0</v>
      </c>
      <c r="E499" s="114">
        <v>0</v>
      </c>
      <c r="F499" s="114">
        <v>0</v>
      </c>
      <c r="G499" s="114">
        <v>0</v>
      </c>
      <c r="H499" s="114">
        <v>0</v>
      </c>
      <c r="I499" s="114">
        <v>0</v>
      </c>
      <c r="J499" s="114">
        <v>0</v>
      </c>
      <c r="K499" s="114">
        <v>0</v>
      </c>
      <c r="L499" s="114">
        <v>0</v>
      </c>
      <c r="M499" s="114">
        <v>0</v>
      </c>
      <c r="N499" s="114">
        <v>0</v>
      </c>
      <c r="O499" s="114">
        <v>0</v>
      </c>
      <c r="P499" s="114">
        <v>0</v>
      </c>
      <c r="Q499" s="114">
        <v>0</v>
      </c>
      <c r="R499" s="114">
        <v>0</v>
      </c>
      <c r="S499" s="114">
        <v>0</v>
      </c>
      <c r="T499" s="114">
        <v>0</v>
      </c>
      <c r="U499" s="114">
        <v>0</v>
      </c>
      <c r="V499" s="114">
        <v>0</v>
      </c>
      <c r="W499" s="114">
        <v>0</v>
      </c>
      <c r="X499" s="114">
        <v>0</v>
      </c>
      <c r="Y499" s="114">
        <v>0</v>
      </c>
      <c r="Z499" s="114">
        <v>0</v>
      </c>
      <c r="AA499" s="114">
        <v>0</v>
      </c>
      <c r="AB499" s="114">
        <v>0</v>
      </c>
      <c r="AC499" s="114">
        <v>0</v>
      </c>
      <c r="AD499" s="114">
        <v>0</v>
      </c>
      <c r="AE499" s="114">
        <v>0</v>
      </c>
      <c r="AF499" s="114">
        <v>0</v>
      </c>
      <c r="AG499" s="114">
        <v>0</v>
      </c>
      <c r="AH499" s="114">
        <v>0</v>
      </c>
      <c r="AI499" s="114">
        <v>0</v>
      </c>
      <c r="AJ499" s="115">
        <f t="shared" si="7"/>
        <v>0</v>
      </c>
      <c r="AM499" s="122"/>
    </row>
    <row r="500" spans="1:39" ht="33" customHeight="1">
      <c r="A500" s="111">
        <v>1702</v>
      </c>
      <c r="B500" s="112" t="s">
        <v>1167</v>
      </c>
      <c r="C500" s="116" t="s">
        <v>14927</v>
      </c>
      <c r="D500" s="114">
        <v>0</v>
      </c>
      <c r="E500" s="114">
        <v>0</v>
      </c>
      <c r="F500" s="114">
        <v>0</v>
      </c>
      <c r="G500" s="114">
        <v>0</v>
      </c>
      <c r="H500" s="114">
        <v>0</v>
      </c>
      <c r="I500" s="114">
        <v>0</v>
      </c>
      <c r="J500" s="114">
        <v>0</v>
      </c>
      <c r="K500" s="114">
        <v>0</v>
      </c>
      <c r="L500" s="114">
        <v>0</v>
      </c>
      <c r="M500" s="114">
        <v>0</v>
      </c>
      <c r="N500" s="114">
        <v>0</v>
      </c>
      <c r="O500" s="114">
        <v>0</v>
      </c>
      <c r="P500" s="114">
        <v>0</v>
      </c>
      <c r="Q500" s="114">
        <v>0</v>
      </c>
      <c r="R500" s="114">
        <v>0</v>
      </c>
      <c r="S500" s="114">
        <v>0</v>
      </c>
      <c r="T500" s="114">
        <v>0</v>
      </c>
      <c r="U500" s="114">
        <v>0</v>
      </c>
      <c r="V500" s="114">
        <v>0</v>
      </c>
      <c r="W500" s="114">
        <v>0</v>
      </c>
      <c r="X500" s="114">
        <v>0</v>
      </c>
      <c r="Y500" s="114">
        <v>0</v>
      </c>
      <c r="Z500" s="114">
        <v>0</v>
      </c>
      <c r="AA500" s="114">
        <v>0</v>
      </c>
      <c r="AB500" s="114">
        <v>0</v>
      </c>
      <c r="AC500" s="114">
        <v>0</v>
      </c>
      <c r="AD500" s="114">
        <v>0</v>
      </c>
      <c r="AE500" s="114">
        <v>0</v>
      </c>
      <c r="AF500" s="114">
        <v>0</v>
      </c>
      <c r="AG500" s="114">
        <v>0</v>
      </c>
      <c r="AH500" s="114">
        <v>0</v>
      </c>
      <c r="AI500" s="114">
        <v>0</v>
      </c>
      <c r="AJ500" s="115">
        <f t="shared" si="7"/>
        <v>0</v>
      </c>
      <c r="AM500" s="122"/>
    </row>
    <row r="501" spans="1:39" ht="33" customHeight="1">
      <c r="A501" s="111">
        <v>1703</v>
      </c>
      <c r="B501" s="112" t="s">
        <v>1168</v>
      </c>
      <c r="C501" s="116" t="s">
        <v>14927</v>
      </c>
      <c r="D501" s="114">
        <v>0</v>
      </c>
      <c r="E501" s="114">
        <v>0</v>
      </c>
      <c r="F501" s="114">
        <v>0</v>
      </c>
      <c r="G501" s="114">
        <v>0</v>
      </c>
      <c r="H501" s="114">
        <v>0</v>
      </c>
      <c r="I501" s="114">
        <v>0</v>
      </c>
      <c r="J501" s="114">
        <v>0</v>
      </c>
      <c r="K501" s="114">
        <v>0</v>
      </c>
      <c r="L501" s="114">
        <v>0</v>
      </c>
      <c r="M501" s="114">
        <v>0</v>
      </c>
      <c r="N501" s="114">
        <v>0</v>
      </c>
      <c r="O501" s="114">
        <v>0</v>
      </c>
      <c r="P501" s="114">
        <v>0</v>
      </c>
      <c r="Q501" s="114">
        <v>0</v>
      </c>
      <c r="R501" s="114">
        <v>0</v>
      </c>
      <c r="S501" s="114">
        <v>0</v>
      </c>
      <c r="T501" s="114">
        <v>0</v>
      </c>
      <c r="U501" s="114">
        <v>0</v>
      </c>
      <c r="V501" s="114">
        <v>0</v>
      </c>
      <c r="W501" s="114">
        <v>0</v>
      </c>
      <c r="X501" s="114">
        <v>0</v>
      </c>
      <c r="Y501" s="114">
        <v>0</v>
      </c>
      <c r="Z501" s="114">
        <v>0</v>
      </c>
      <c r="AA501" s="114">
        <v>0</v>
      </c>
      <c r="AB501" s="114">
        <v>0</v>
      </c>
      <c r="AC501" s="114">
        <v>0</v>
      </c>
      <c r="AD501" s="114">
        <v>0</v>
      </c>
      <c r="AE501" s="114">
        <v>0</v>
      </c>
      <c r="AF501" s="114">
        <v>0</v>
      </c>
      <c r="AG501" s="114">
        <v>0</v>
      </c>
      <c r="AH501" s="114">
        <v>0</v>
      </c>
      <c r="AI501" s="114">
        <v>0</v>
      </c>
      <c r="AJ501" s="115">
        <f t="shared" si="7"/>
        <v>0</v>
      </c>
      <c r="AM501" s="122"/>
    </row>
    <row r="502" spans="1:39" ht="33" customHeight="1">
      <c r="A502" s="111">
        <v>1704</v>
      </c>
      <c r="B502" s="112" t="s">
        <v>1169</v>
      </c>
      <c r="C502" s="116" t="s">
        <v>14927</v>
      </c>
      <c r="D502" s="114">
        <v>0</v>
      </c>
      <c r="E502" s="114">
        <v>0</v>
      </c>
      <c r="F502" s="114">
        <v>0</v>
      </c>
      <c r="G502" s="114">
        <v>0</v>
      </c>
      <c r="H502" s="114">
        <v>0</v>
      </c>
      <c r="I502" s="114">
        <v>0</v>
      </c>
      <c r="J502" s="114">
        <v>0</v>
      </c>
      <c r="K502" s="114">
        <v>0</v>
      </c>
      <c r="L502" s="114">
        <v>0</v>
      </c>
      <c r="M502" s="114">
        <v>0</v>
      </c>
      <c r="N502" s="114">
        <v>0</v>
      </c>
      <c r="O502" s="114">
        <v>0</v>
      </c>
      <c r="P502" s="114">
        <v>0</v>
      </c>
      <c r="Q502" s="114">
        <v>0</v>
      </c>
      <c r="R502" s="114">
        <v>0</v>
      </c>
      <c r="S502" s="114">
        <v>0</v>
      </c>
      <c r="T502" s="114">
        <v>0</v>
      </c>
      <c r="U502" s="114">
        <v>0</v>
      </c>
      <c r="V502" s="114">
        <v>0</v>
      </c>
      <c r="W502" s="114">
        <v>0</v>
      </c>
      <c r="X502" s="114">
        <v>0</v>
      </c>
      <c r="Y502" s="114">
        <v>0</v>
      </c>
      <c r="Z502" s="114">
        <v>0</v>
      </c>
      <c r="AA502" s="114">
        <v>0</v>
      </c>
      <c r="AB502" s="114">
        <v>0</v>
      </c>
      <c r="AC502" s="114">
        <v>0</v>
      </c>
      <c r="AD502" s="114">
        <v>0</v>
      </c>
      <c r="AE502" s="114">
        <v>0</v>
      </c>
      <c r="AF502" s="114">
        <v>0</v>
      </c>
      <c r="AG502" s="114">
        <v>0</v>
      </c>
      <c r="AH502" s="114">
        <v>0</v>
      </c>
      <c r="AI502" s="114">
        <v>0</v>
      </c>
      <c r="AJ502" s="115">
        <f t="shared" si="7"/>
        <v>0</v>
      </c>
      <c r="AM502" s="122"/>
    </row>
    <row r="503" spans="1:39" ht="33" customHeight="1">
      <c r="A503" s="111">
        <v>1705</v>
      </c>
      <c r="B503" s="112" t="s">
        <v>1170</v>
      </c>
      <c r="C503" s="116" t="s">
        <v>14927</v>
      </c>
      <c r="D503" s="114">
        <v>0</v>
      </c>
      <c r="E503" s="114">
        <v>0</v>
      </c>
      <c r="F503" s="114">
        <v>0</v>
      </c>
      <c r="G503" s="114">
        <v>0</v>
      </c>
      <c r="H503" s="114">
        <v>0</v>
      </c>
      <c r="I503" s="114">
        <v>0</v>
      </c>
      <c r="J503" s="114">
        <v>0</v>
      </c>
      <c r="K503" s="114">
        <v>0</v>
      </c>
      <c r="L503" s="114">
        <v>0</v>
      </c>
      <c r="M503" s="114">
        <v>0</v>
      </c>
      <c r="N503" s="114">
        <v>0</v>
      </c>
      <c r="O503" s="114">
        <v>0</v>
      </c>
      <c r="P503" s="114">
        <v>0</v>
      </c>
      <c r="Q503" s="114">
        <v>0</v>
      </c>
      <c r="R503" s="114">
        <v>0</v>
      </c>
      <c r="S503" s="114">
        <v>0</v>
      </c>
      <c r="T503" s="114">
        <v>0</v>
      </c>
      <c r="U503" s="114">
        <v>0</v>
      </c>
      <c r="V503" s="114">
        <v>0</v>
      </c>
      <c r="W503" s="114">
        <v>0</v>
      </c>
      <c r="X503" s="114">
        <v>0</v>
      </c>
      <c r="Y503" s="114">
        <v>0</v>
      </c>
      <c r="Z503" s="114">
        <v>0</v>
      </c>
      <c r="AA503" s="114">
        <v>0</v>
      </c>
      <c r="AB503" s="114">
        <v>0</v>
      </c>
      <c r="AC503" s="114">
        <v>0</v>
      </c>
      <c r="AD503" s="114">
        <v>0</v>
      </c>
      <c r="AE503" s="114">
        <v>0</v>
      </c>
      <c r="AF503" s="114">
        <v>0</v>
      </c>
      <c r="AG503" s="114">
        <v>0</v>
      </c>
      <c r="AH503" s="114">
        <v>0</v>
      </c>
      <c r="AI503" s="114">
        <v>0</v>
      </c>
      <c r="AJ503" s="115">
        <f t="shared" si="7"/>
        <v>0</v>
      </c>
      <c r="AM503" s="122"/>
    </row>
    <row r="504" spans="1:39" ht="33" customHeight="1">
      <c r="A504" s="111">
        <v>1706</v>
      </c>
      <c r="B504" s="112" t="s">
        <v>1171</v>
      </c>
      <c r="C504" s="116" t="s">
        <v>14927</v>
      </c>
      <c r="D504" s="114">
        <v>0</v>
      </c>
      <c r="E504" s="114">
        <v>0</v>
      </c>
      <c r="F504" s="114">
        <v>0</v>
      </c>
      <c r="G504" s="114">
        <v>0</v>
      </c>
      <c r="H504" s="114">
        <v>0</v>
      </c>
      <c r="I504" s="114">
        <v>0</v>
      </c>
      <c r="J504" s="114">
        <v>0</v>
      </c>
      <c r="K504" s="114">
        <v>0</v>
      </c>
      <c r="L504" s="114">
        <v>0</v>
      </c>
      <c r="M504" s="114">
        <v>0</v>
      </c>
      <c r="N504" s="114">
        <v>0</v>
      </c>
      <c r="O504" s="114">
        <v>0</v>
      </c>
      <c r="P504" s="114">
        <v>0</v>
      </c>
      <c r="Q504" s="114">
        <v>0</v>
      </c>
      <c r="R504" s="114">
        <v>0</v>
      </c>
      <c r="S504" s="114">
        <v>0</v>
      </c>
      <c r="T504" s="114">
        <v>0</v>
      </c>
      <c r="U504" s="114">
        <v>0</v>
      </c>
      <c r="V504" s="114">
        <v>0</v>
      </c>
      <c r="W504" s="114">
        <v>0</v>
      </c>
      <c r="X504" s="114">
        <v>0</v>
      </c>
      <c r="Y504" s="114">
        <v>0</v>
      </c>
      <c r="Z504" s="114">
        <v>0</v>
      </c>
      <c r="AA504" s="114">
        <v>0</v>
      </c>
      <c r="AB504" s="114">
        <v>0</v>
      </c>
      <c r="AC504" s="114">
        <v>0</v>
      </c>
      <c r="AD504" s="114">
        <v>0</v>
      </c>
      <c r="AE504" s="114">
        <v>0</v>
      </c>
      <c r="AF504" s="114">
        <v>0</v>
      </c>
      <c r="AG504" s="114">
        <v>0</v>
      </c>
      <c r="AH504" s="114">
        <v>0</v>
      </c>
      <c r="AI504" s="114">
        <v>0</v>
      </c>
      <c r="AJ504" s="115">
        <f t="shared" si="7"/>
        <v>0</v>
      </c>
      <c r="AM504" s="122"/>
    </row>
    <row r="505" spans="1:39" ht="33" customHeight="1">
      <c r="A505" s="111">
        <v>1707</v>
      </c>
      <c r="B505" s="112" t="s">
        <v>1172</v>
      </c>
      <c r="C505" s="116" t="s">
        <v>14927</v>
      </c>
      <c r="D505" s="114">
        <v>0</v>
      </c>
      <c r="E505" s="114">
        <v>0</v>
      </c>
      <c r="F505" s="114">
        <v>0</v>
      </c>
      <c r="G505" s="114">
        <v>0</v>
      </c>
      <c r="H505" s="114">
        <v>0</v>
      </c>
      <c r="I505" s="114">
        <v>0</v>
      </c>
      <c r="J505" s="114">
        <v>0</v>
      </c>
      <c r="K505" s="114">
        <v>0</v>
      </c>
      <c r="L505" s="114">
        <v>0</v>
      </c>
      <c r="M505" s="114">
        <v>0</v>
      </c>
      <c r="N505" s="114">
        <v>0</v>
      </c>
      <c r="O505" s="114">
        <v>0</v>
      </c>
      <c r="P505" s="114">
        <v>0</v>
      </c>
      <c r="Q505" s="114">
        <v>0</v>
      </c>
      <c r="R505" s="114">
        <v>0</v>
      </c>
      <c r="S505" s="114">
        <v>0</v>
      </c>
      <c r="T505" s="114">
        <v>0</v>
      </c>
      <c r="U505" s="114">
        <v>0</v>
      </c>
      <c r="V505" s="114">
        <v>0</v>
      </c>
      <c r="W505" s="114">
        <v>0</v>
      </c>
      <c r="X505" s="114">
        <v>0</v>
      </c>
      <c r="Y505" s="114">
        <v>0</v>
      </c>
      <c r="Z505" s="114">
        <v>0</v>
      </c>
      <c r="AA505" s="114">
        <v>0</v>
      </c>
      <c r="AB505" s="114">
        <v>0</v>
      </c>
      <c r="AC505" s="114">
        <v>0</v>
      </c>
      <c r="AD505" s="114">
        <v>0</v>
      </c>
      <c r="AE505" s="114">
        <v>0</v>
      </c>
      <c r="AF505" s="114">
        <v>0</v>
      </c>
      <c r="AG505" s="114">
        <v>0</v>
      </c>
      <c r="AH505" s="114">
        <v>0</v>
      </c>
      <c r="AI505" s="114">
        <v>0</v>
      </c>
      <c r="AJ505" s="115">
        <f t="shared" si="7"/>
        <v>0</v>
      </c>
      <c r="AM505" s="122"/>
    </row>
    <row r="506" spans="1:39" ht="33" customHeight="1">
      <c r="A506" s="111">
        <v>1708</v>
      </c>
      <c r="B506" s="112" t="s">
        <v>1173</v>
      </c>
      <c r="C506" s="116" t="s">
        <v>14927</v>
      </c>
      <c r="D506" s="114">
        <v>0</v>
      </c>
      <c r="E506" s="114">
        <v>0</v>
      </c>
      <c r="F506" s="114">
        <v>0</v>
      </c>
      <c r="G506" s="114">
        <v>0</v>
      </c>
      <c r="H506" s="114">
        <v>0</v>
      </c>
      <c r="I506" s="114">
        <v>0</v>
      </c>
      <c r="J506" s="114">
        <v>0</v>
      </c>
      <c r="K506" s="114">
        <v>0</v>
      </c>
      <c r="L506" s="114">
        <v>0</v>
      </c>
      <c r="M506" s="114">
        <v>0</v>
      </c>
      <c r="N506" s="114">
        <v>0</v>
      </c>
      <c r="O506" s="114">
        <v>0</v>
      </c>
      <c r="P506" s="114">
        <v>0</v>
      </c>
      <c r="Q506" s="114">
        <v>0</v>
      </c>
      <c r="R506" s="114">
        <v>0</v>
      </c>
      <c r="S506" s="114">
        <v>0</v>
      </c>
      <c r="T506" s="114">
        <v>0</v>
      </c>
      <c r="U506" s="114">
        <v>0</v>
      </c>
      <c r="V506" s="114">
        <v>0</v>
      </c>
      <c r="W506" s="114">
        <v>0</v>
      </c>
      <c r="X506" s="114">
        <v>0</v>
      </c>
      <c r="Y506" s="114">
        <v>0</v>
      </c>
      <c r="Z506" s="114">
        <v>0</v>
      </c>
      <c r="AA506" s="114">
        <v>0</v>
      </c>
      <c r="AB506" s="114">
        <v>0</v>
      </c>
      <c r="AC506" s="114">
        <v>0</v>
      </c>
      <c r="AD506" s="114">
        <v>0</v>
      </c>
      <c r="AE506" s="114">
        <v>0</v>
      </c>
      <c r="AF506" s="114">
        <v>0</v>
      </c>
      <c r="AG506" s="114">
        <v>0</v>
      </c>
      <c r="AH506" s="114">
        <v>0</v>
      </c>
      <c r="AI506" s="114">
        <v>0</v>
      </c>
      <c r="AJ506" s="115">
        <f t="shared" si="7"/>
        <v>0</v>
      </c>
      <c r="AM506" s="122"/>
    </row>
    <row r="507" spans="1:39" ht="33" customHeight="1">
      <c r="A507" s="111">
        <v>1709</v>
      </c>
      <c r="B507" s="112" t="s">
        <v>1174</v>
      </c>
      <c r="C507" s="116" t="s">
        <v>14927</v>
      </c>
      <c r="D507" s="114">
        <v>0</v>
      </c>
      <c r="E507" s="114">
        <v>0</v>
      </c>
      <c r="F507" s="114">
        <v>0</v>
      </c>
      <c r="G507" s="114">
        <v>0</v>
      </c>
      <c r="H507" s="114">
        <v>0</v>
      </c>
      <c r="I507" s="114">
        <v>0</v>
      </c>
      <c r="J507" s="114">
        <v>0</v>
      </c>
      <c r="K507" s="114">
        <v>0</v>
      </c>
      <c r="L507" s="114">
        <v>0</v>
      </c>
      <c r="M507" s="114">
        <v>0</v>
      </c>
      <c r="N507" s="114">
        <v>0</v>
      </c>
      <c r="O507" s="114">
        <v>0</v>
      </c>
      <c r="P507" s="114">
        <v>0</v>
      </c>
      <c r="Q507" s="114">
        <v>0</v>
      </c>
      <c r="R507" s="114">
        <v>0</v>
      </c>
      <c r="S507" s="114">
        <v>0</v>
      </c>
      <c r="T507" s="114">
        <v>0</v>
      </c>
      <c r="U507" s="114">
        <v>0</v>
      </c>
      <c r="V507" s="114">
        <v>0</v>
      </c>
      <c r="W507" s="114">
        <v>0</v>
      </c>
      <c r="X507" s="114">
        <v>0</v>
      </c>
      <c r="Y507" s="114">
        <v>0</v>
      </c>
      <c r="Z507" s="114">
        <v>0</v>
      </c>
      <c r="AA507" s="114">
        <v>0</v>
      </c>
      <c r="AB507" s="114">
        <v>0</v>
      </c>
      <c r="AC507" s="114">
        <v>0</v>
      </c>
      <c r="AD507" s="114">
        <v>0</v>
      </c>
      <c r="AE507" s="114">
        <v>0</v>
      </c>
      <c r="AF507" s="114">
        <v>0</v>
      </c>
      <c r="AG507" s="114">
        <v>0</v>
      </c>
      <c r="AH507" s="114">
        <v>0</v>
      </c>
      <c r="AI507" s="114">
        <v>0</v>
      </c>
      <c r="AJ507" s="115">
        <f t="shared" si="7"/>
        <v>0</v>
      </c>
      <c r="AM507" s="122"/>
    </row>
    <row r="508" spans="1:39" ht="33" customHeight="1">
      <c r="A508" s="111">
        <v>1710</v>
      </c>
      <c r="B508" s="112" t="s">
        <v>1175</v>
      </c>
      <c r="C508" s="116" t="s">
        <v>14927</v>
      </c>
      <c r="D508" s="114">
        <v>0</v>
      </c>
      <c r="E508" s="114">
        <v>0</v>
      </c>
      <c r="F508" s="114">
        <v>0</v>
      </c>
      <c r="G508" s="114">
        <v>0</v>
      </c>
      <c r="H508" s="114">
        <v>0</v>
      </c>
      <c r="I508" s="114">
        <v>0</v>
      </c>
      <c r="J508" s="114">
        <v>0</v>
      </c>
      <c r="K508" s="114">
        <v>0</v>
      </c>
      <c r="L508" s="114">
        <v>0</v>
      </c>
      <c r="M508" s="114">
        <v>0</v>
      </c>
      <c r="N508" s="114">
        <v>0</v>
      </c>
      <c r="O508" s="114">
        <v>0</v>
      </c>
      <c r="P508" s="114">
        <v>0</v>
      </c>
      <c r="Q508" s="114">
        <v>0</v>
      </c>
      <c r="R508" s="114">
        <v>0</v>
      </c>
      <c r="S508" s="114">
        <v>0</v>
      </c>
      <c r="T508" s="114">
        <v>0</v>
      </c>
      <c r="U508" s="114">
        <v>0</v>
      </c>
      <c r="V508" s="114">
        <v>0</v>
      </c>
      <c r="W508" s="114">
        <v>0</v>
      </c>
      <c r="X508" s="114">
        <v>0</v>
      </c>
      <c r="Y508" s="114">
        <v>0</v>
      </c>
      <c r="Z508" s="114">
        <v>0</v>
      </c>
      <c r="AA508" s="114">
        <v>0</v>
      </c>
      <c r="AB508" s="114">
        <v>0</v>
      </c>
      <c r="AC508" s="114">
        <v>0</v>
      </c>
      <c r="AD508" s="114">
        <v>0</v>
      </c>
      <c r="AE508" s="114">
        <v>0</v>
      </c>
      <c r="AF508" s="114">
        <v>0</v>
      </c>
      <c r="AG508" s="114">
        <v>0</v>
      </c>
      <c r="AH508" s="114">
        <v>0</v>
      </c>
      <c r="AI508" s="114">
        <v>0</v>
      </c>
      <c r="AJ508" s="115">
        <f t="shared" si="7"/>
        <v>0</v>
      </c>
      <c r="AM508" s="122"/>
    </row>
    <row r="509" spans="1:39" ht="33" customHeight="1">
      <c r="A509" s="111">
        <v>1711</v>
      </c>
      <c r="B509" s="112" t="s">
        <v>1176</v>
      </c>
      <c r="C509" s="116" t="s">
        <v>14927</v>
      </c>
      <c r="D509" s="114">
        <v>0</v>
      </c>
      <c r="E509" s="114">
        <v>0</v>
      </c>
      <c r="F509" s="114">
        <v>0</v>
      </c>
      <c r="G509" s="114">
        <v>0</v>
      </c>
      <c r="H509" s="114">
        <v>0</v>
      </c>
      <c r="I509" s="114">
        <v>0</v>
      </c>
      <c r="J509" s="114">
        <v>0</v>
      </c>
      <c r="K509" s="114">
        <v>0</v>
      </c>
      <c r="L509" s="114">
        <v>0</v>
      </c>
      <c r="M509" s="114">
        <v>0</v>
      </c>
      <c r="N509" s="114">
        <v>0</v>
      </c>
      <c r="O509" s="114">
        <v>0</v>
      </c>
      <c r="P509" s="114">
        <v>0</v>
      </c>
      <c r="Q509" s="114">
        <v>0</v>
      </c>
      <c r="R509" s="114">
        <v>0</v>
      </c>
      <c r="S509" s="114">
        <v>0</v>
      </c>
      <c r="T509" s="114">
        <v>0</v>
      </c>
      <c r="U509" s="114">
        <v>0</v>
      </c>
      <c r="V509" s="114">
        <v>0</v>
      </c>
      <c r="W509" s="114">
        <v>0</v>
      </c>
      <c r="X509" s="114">
        <v>0</v>
      </c>
      <c r="Y509" s="114">
        <v>0</v>
      </c>
      <c r="Z509" s="114">
        <v>0</v>
      </c>
      <c r="AA509" s="114">
        <v>0</v>
      </c>
      <c r="AB509" s="114">
        <v>0</v>
      </c>
      <c r="AC509" s="114">
        <v>0</v>
      </c>
      <c r="AD509" s="114">
        <v>0</v>
      </c>
      <c r="AE509" s="114">
        <v>0</v>
      </c>
      <c r="AF509" s="114">
        <v>0</v>
      </c>
      <c r="AG509" s="114">
        <v>0</v>
      </c>
      <c r="AH509" s="114">
        <v>0</v>
      </c>
      <c r="AI509" s="114">
        <v>0</v>
      </c>
      <c r="AJ509" s="115">
        <f t="shared" si="7"/>
        <v>0</v>
      </c>
      <c r="AM509" s="122"/>
    </row>
    <row r="510" spans="1:39" ht="33" customHeight="1">
      <c r="A510" s="111">
        <v>1712</v>
      </c>
      <c r="B510" s="112" t="s">
        <v>1177</v>
      </c>
      <c r="C510" s="116" t="s">
        <v>14927</v>
      </c>
      <c r="D510" s="114">
        <v>0</v>
      </c>
      <c r="E510" s="114">
        <v>0</v>
      </c>
      <c r="F510" s="114">
        <v>0</v>
      </c>
      <c r="G510" s="114">
        <v>0</v>
      </c>
      <c r="H510" s="114">
        <v>0</v>
      </c>
      <c r="I510" s="114">
        <v>0</v>
      </c>
      <c r="J510" s="114">
        <v>0</v>
      </c>
      <c r="K510" s="114">
        <v>0</v>
      </c>
      <c r="L510" s="114">
        <v>0</v>
      </c>
      <c r="M510" s="114">
        <v>0</v>
      </c>
      <c r="N510" s="114">
        <v>0</v>
      </c>
      <c r="O510" s="114">
        <v>0</v>
      </c>
      <c r="P510" s="114">
        <v>0</v>
      </c>
      <c r="Q510" s="114">
        <v>0</v>
      </c>
      <c r="R510" s="114">
        <v>0</v>
      </c>
      <c r="S510" s="114">
        <v>0</v>
      </c>
      <c r="T510" s="114">
        <v>0</v>
      </c>
      <c r="U510" s="114">
        <v>0</v>
      </c>
      <c r="V510" s="114">
        <v>0</v>
      </c>
      <c r="W510" s="114">
        <v>0</v>
      </c>
      <c r="X510" s="114">
        <v>0</v>
      </c>
      <c r="Y510" s="114">
        <v>0</v>
      </c>
      <c r="Z510" s="114">
        <v>0</v>
      </c>
      <c r="AA510" s="114">
        <v>0</v>
      </c>
      <c r="AB510" s="114">
        <v>0</v>
      </c>
      <c r="AC510" s="114">
        <v>0</v>
      </c>
      <c r="AD510" s="114">
        <v>0</v>
      </c>
      <c r="AE510" s="114">
        <v>0</v>
      </c>
      <c r="AF510" s="114">
        <v>0</v>
      </c>
      <c r="AG510" s="114">
        <v>0</v>
      </c>
      <c r="AH510" s="114">
        <v>0</v>
      </c>
      <c r="AI510" s="114">
        <v>0</v>
      </c>
      <c r="AJ510" s="115">
        <f t="shared" si="7"/>
        <v>0</v>
      </c>
      <c r="AM510" s="122"/>
    </row>
    <row r="511" spans="1:39" ht="33" customHeight="1">
      <c r="A511" s="111">
        <v>1713</v>
      </c>
      <c r="B511" s="112" t="s">
        <v>1178</v>
      </c>
      <c r="C511" s="116" t="s">
        <v>14927</v>
      </c>
      <c r="D511" s="114">
        <v>0</v>
      </c>
      <c r="E511" s="114">
        <v>0</v>
      </c>
      <c r="F511" s="114">
        <v>0</v>
      </c>
      <c r="G511" s="114">
        <v>0</v>
      </c>
      <c r="H511" s="114">
        <v>0</v>
      </c>
      <c r="I511" s="114">
        <v>0</v>
      </c>
      <c r="J511" s="114">
        <v>0</v>
      </c>
      <c r="K511" s="114">
        <v>0</v>
      </c>
      <c r="L511" s="114">
        <v>0</v>
      </c>
      <c r="M511" s="114">
        <v>0</v>
      </c>
      <c r="N511" s="114">
        <v>0</v>
      </c>
      <c r="O511" s="114">
        <v>0</v>
      </c>
      <c r="P511" s="114">
        <v>0</v>
      </c>
      <c r="Q511" s="114">
        <v>0</v>
      </c>
      <c r="R511" s="114">
        <v>0</v>
      </c>
      <c r="S511" s="114">
        <v>0</v>
      </c>
      <c r="T511" s="114">
        <v>0</v>
      </c>
      <c r="U511" s="114">
        <v>0</v>
      </c>
      <c r="V511" s="114">
        <v>0</v>
      </c>
      <c r="W511" s="114">
        <v>0</v>
      </c>
      <c r="X511" s="114">
        <v>0</v>
      </c>
      <c r="Y511" s="114">
        <v>0</v>
      </c>
      <c r="Z511" s="114">
        <v>0</v>
      </c>
      <c r="AA511" s="114">
        <v>0</v>
      </c>
      <c r="AB511" s="114">
        <v>0</v>
      </c>
      <c r="AC511" s="114">
        <v>0</v>
      </c>
      <c r="AD511" s="114">
        <v>0</v>
      </c>
      <c r="AE511" s="114">
        <v>0</v>
      </c>
      <c r="AF511" s="114">
        <v>0</v>
      </c>
      <c r="AG511" s="114">
        <v>0</v>
      </c>
      <c r="AH511" s="114">
        <v>0</v>
      </c>
      <c r="AI511" s="114">
        <v>0</v>
      </c>
      <c r="AJ511" s="115">
        <f t="shared" si="7"/>
        <v>0</v>
      </c>
      <c r="AM511" s="122"/>
    </row>
    <row r="512" spans="1:39" ht="33" customHeight="1">
      <c r="A512" s="111">
        <v>1714</v>
      </c>
      <c r="B512" s="112" t="s">
        <v>1179</v>
      </c>
      <c r="C512" s="116" t="s">
        <v>14927</v>
      </c>
      <c r="D512" s="114">
        <v>0</v>
      </c>
      <c r="E512" s="114">
        <v>0</v>
      </c>
      <c r="F512" s="114">
        <v>0</v>
      </c>
      <c r="G512" s="114">
        <v>0</v>
      </c>
      <c r="H512" s="114">
        <v>0</v>
      </c>
      <c r="I512" s="114">
        <v>0</v>
      </c>
      <c r="J512" s="114">
        <v>0</v>
      </c>
      <c r="K512" s="114">
        <v>0</v>
      </c>
      <c r="L512" s="114">
        <v>0</v>
      </c>
      <c r="M512" s="114">
        <v>0</v>
      </c>
      <c r="N512" s="114">
        <v>0</v>
      </c>
      <c r="O512" s="114">
        <v>0</v>
      </c>
      <c r="P512" s="114">
        <v>0</v>
      </c>
      <c r="Q512" s="114">
        <v>0</v>
      </c>
      <c r="R512" s="114">
        <v>0</v>
      </c>
      <c r="S512" s="114">
        <v>0</v>
      </c>
      <c r="T512" s="114">
        <v>0</v>
      </c>
      <c r="U512" s="114">
        <v>0</v>
      </c>
      <c r="V512" s="114">
        <v>0</v>
      </c>
      <c r="W512" s="114">
        <v>0</v>
      </c>
      <c r="X512" s="114">
        <v>0</v>
      </c>
      <c r="Y512" s="114">
        <v>0</v>
      </c>
      <c r="Z512" s="114">
        <v>0</v>
      </c>
      <c r="AA512" s="114">
        <v>0</v>
      </c>
      <c r="AB512" s="114">
        <v>0</v>
      </c>
      <c r="AC512" s="114">
        <v>0</v>
      </c>
      <c r="AD512" s="114">
        <v>0</v>
      </c>
      <c r="AE512" s="114">
        <v>0</v>
      </c>
      <c r="AF512" s="114">
        <v>0</v>
      </c>
      <c r="AG512" s="114">
        <v>0</v>
      </c>
      <c r="AH512" s="114">
        <v>0</v>
      </c>
      <c r="AI512" s="114">
        <v>0</v>
      </c>
      <c r="AJ512" s="115">
        <f t="shared" si="7"/>
        <v>0</v>
      </c>
      <c r="AM512" s="122"/>
    </row>
    <row r="513" spans="1:39" ht="33" customHeight="1">
      <c r="A513" s="111">
        <v>1715</v>
      </c>
      <c r="B513" s="112" t="s">
        <v>1180</v>
      </c>
      <c r="C513" s="116" t="s">
        <v>14927</v>
      </c>
      <c r="D513" s="114">
        <v>0</v>
      </c>
      <c r="E513" s="114">
        <v>0</v>
      </c>
      <c r="F513" s="114">
        <v>0</v>
      </c>
      <c r="G513" s="114">
        <v>0</v>
      </c>
      <c r="H513" s="114">
        <v>0</v>
      </c>
      <c r="I513" s="114">
        <v>0</v>
      </c>
      <c r="J513" s="114">
        <v>0</v>
      </c>
      <c r="K513" s="114">
        <v>0</v>
      </c>
      <c r="L513" s="114">
        <v>0</v>
      </c>
      <c r="M513" s="114">
        <v>0</v>
      </c>
      <c r="N513" s="114">
        <v>0</v>
      </c>
      <c r="O513" s="114">
        <v>0</v>
      </c>
      <c r="P513" s="114">
        <v>0</v>
      </c>
      <c r="Q513" s="114">
        <v>0</v>
      </c>
      <c r="R513" s="114">
        <v>0</v>
      </c>
      <c r="S513" s="114">
        <v>0</v>
      </c>
      <c r="T513" s="114">
        <v>0</v>
      </c>
      <c r="U513" s="114">
        <v>0</v>
      </c>
      <c r="V513" s="114">
        <v>0</v>
      </c>
      <c r="W513" s="114">
        <v>0</v>
      </c>
      <c r="X513" s="114">
        <v>0</v>
      </c>
      <c r="Y513" s="114">
        <v>0</v>
      </c>
      <c r="Z513" s="114">
        <v>0</v>
      </c>
      <c r="AA513" s="114">
        <v>0</v>
      </c>
      <c r="AB513" s="114">
        <v>0</v>
      </c>
      <c r="AC513" s="114">
        <v>0</v>
      </c>
      <c r="AD513" s="114">
        <v>0</v>
      </c>
      <c r="AE513" s="114">
        <v>0</v>
      </c>
      <c r="AF513" s="114">
        <v>0</v>
      </c>
      <c r="AG513" s="114">
        <v>0</v>
      </c>
      <c r="AH513" s="114">
        <v>0</v>
      </c>
      <c r="AI513" s="114">
        <v>0</v>
      </c>
      <c r="AJ513" s="115">
        <f t="shared" si="7"/>
        <v>0</v>
      </c>
      <c r="AM513" s="122"/>
    </row>
    <row r="514" spans="1:39" ht="33" customHeight="1">
      <c r="A514" s="111">
        <v>1716</v>
      </c>
      <c r="B514" s="112" t="s">
        <v>1181</v>
      </c>
      <c r="C514" s="116" t="s">
        <v>14927</v>
      </c>
      <c r="D514" s="114">
        <v>0</v>
      </c>
      <c r="E514" s="114">
        <v>0</v>
      </c>
      <c r="F514" s="114">
        <v>0</v>
      </c>
      <c r="G514" s="114">
        <v>0</v>
      </c>
      <c r="H514" s="114">
        <v>0</v>
      </c>
      <c r="I514" s="114">
        <v>0</v>
      </c>
      <c r="J514" s="114">
        <v>0</v>
      </c>
      <c r="K514" s="114">
        <v>0</v>
      </c>
      <c r="L514" s="114">
        <v>0</v>
      </c>
      <c r="M514" s="114">
        <v>0</v>
      </c>
      <c r="N514" s="114">
        <v>0</v>
      </c>
      <c r="O514" s="114">
        <v>0</v>
      </c>
      <c r="P514" s="114">
        <v>0</v>
      </c>
      <c r="Q514" s="114">
        <v>0</v>
      </c>
      <c r="R514" s="114">
        <v>0</v>
      </c>
      <c r="S514" s="114">
        <v>0</v>
      </c>
      <c r="T514" s="114">
        <v>0</v>
      </c>
      <c r="U514" s="114">
        <v>0</v>
      </c>
      <c r="V514" s="114">
        <v>0</v>
      </c>
      <c r="W514" s="114">
        <v>0</v>
      </c>
      <c r="X514" s="114">
        <v>0</v>
      </c>
      <c r="Y514" s="114">
        <v>0</v>
      </c>
      <c r="Z514" s="114">
        <v>0</v>
      </c>
      <c r="AA514" s="114">
        <v>0</v>
      </c>
      <c r="AB514" s="114">
        <v>0</v>
      </c>
      <c r="AC514" s="114">
        <v>0</v>
      </c>
      <c r="AD514" s="114">
        <v>0</v>
      </c>
      <c r="AE514" s="114">
        <v>0</v>
      </c>
      <c r="AF514" s="114">
        <v>0</v>
      </c>
      <c r="AG514" s="114">
        <v>0</v>
      </c>
      <c r="AH514" s="114">
        <v>0</v>
      </c>
      <c r="AI514" s="114">
        <v>0</v>
      </c>
      <c r="AJ514" s="115">
        <f t="shared" si="7"/>
        <v>0</v>
      </c>
      <c r="AM514" s="122"/>
    </row>
    <row r="515" spans="1:39" ht="33" customHeight="1">
      <c r="A515" s="111">
        <v>1717</v>
      </c>
      <c r="B515" s="112" t="s">
        <v>1182</v>
      </c>
      <c r="C515" s="116" t="s">
        <v>14927</v>
      </c>
      <c r="D515" s="114">
        <v>0</v>
      </c>
      <c r="E515" s="114">
        <v>0</v>
      </c>
      <c r="F515" s="114">
        <v>0</v>
      </c>
      <c r="G515" s="114">
        <v>0</v>
      </c>
      <c r="H515" s="114">
        <v>0</v>
      </c>
      <c r="I515" s="114">
        <v>0</v>
      </c>
      <c r="J515" s="114">
        <v>0</v>
      </c>
      <c r="K515" s="114">
        <v>0</v>
      </c>
      <c r="L515" s="114">
        <v>0</v>
      </c>
      <c r="M515" s="114">
        <v>0</v>
      </c>
      <c r="N515" s="114">
        <v>0</v>
      </c>
      <c r="O515" s="114">
        <v>0</v>
      </c>
      <c r="P515" s="114">
        <v>0</v>
      </c>
      <c r="Q515" s="114">
        <v>0</v>
      </c>
      <c r="R515" s="114">
        <v>0</v>
      </c>
      <c r="S515" s="114">
        <v>0</v>
      </c>
      <c r="T515" s="114">
        <v>0</v>
      </c>
      <c r="U515" s="114">
        <v>0</v>
      </c>
      <c r="V515" s="114">
        <v>0</v>
      </c>
      <c r="W515" s="114">
        <v>0</v>
      </c>
      <c r="X515" s="114">
        <v>0</v>
      </c>
      <c r="Y515" s="114">
        <v>0</v>
      </c>
      <c r="Z515" s="114">
        <v>0</v>
      </c>
      <c r="AA515" s="114">
        <v>0</v>
      </c>
      <c r="AB515" s="114">
        <v>0</v>
      </c>
      <c r="AC515" s="114">
        <v>0</v>
      </c>
      <c r="AD515" s="114">
        <v>0</v>
      </c>
      <c r="AE515" s="114">
        <v>0</v>
      </c>
      <c r="AF515" s="114">
        <v>0</v>
      </c>
      <c r="AG515" s="114">
        <v>0</v>
      </c>
      <c r="AH515" s="114">
        <v>0</v>
      </c>
      <c r="AI515" s="114">
        <v>0</v>
      </c>
      <c r="AJ515" s="115">
        <f t="shared" si="7"/>
        <v>0</v>
      </c>
      <c r="AM515" s="122"/>
    </row>
    <row r="516" spans="1:39" ht="33" customHeight="1">
      <c r="A516" s="111">
        <v>1718</v>
      </c>
      <c r="B516" s="112" t="s">
        <v>1183</v>
      </c>
      <c r="C516" s="116" t="s">
        <v>14927</v>
      </c>
      <c r="D516" s="114">
        <v>0</v>
      </c>
      <c r="E516" s="114">
        <v>0</v>
      </c>
      <c r="F516" s="114">
        <v>0</v>
      </c>
      <c r="G516" s="114">
        <v>0</v>
      </c>
      <c r="H516" s="114">
        <v>0</v>
      </c>
      <c r="I516" s="114">
        <v>0</v>
      </c>
      <c r="J516" s="114">
        <v>0</v>
      </c>
      <c r="K516" s="114">
        <v>0</v>
      </c>
      <c r="L516" s="114">
        <v>0</v>
      </c>
      <c r="M516" s="114">
        <v>0</v>
      </c>
      <c r="N516" s="114">
        <v>0</v>
      </c>
      <c r="O516" s="114">
        <v>0</v>
      </c>
      <c r="P516" s="114">
        <v>0</v>
      </c>
      <c r="Q516" s="114">
        <v>0</v>
      </c>
      <c r="R516" s="114">
        <v>0</v>
      </c>
      <c r="S516" s="114">
        <v>0</v>
      </c>
      <c r="T516" s="114">
        <v>0</v>
      </c>
      <c r="U516" s="114">
        <v>0</v>
      </c>
      <c r="V516" s="114">
        <v>0</v>
      </c>
      <c r="W516" s="114">
        <v>0</v>
      </c>
      <c r="X516" s="114">
        <v>0</v>
      </c>
      <c r="Y516" s="114">
        <v>0</v>
      </c>
      <c r="Z516" s="114">
        <v>0</v>
      </c>
      <c r="AA516" s="114">
        <v>0</v>
      </c>
      <c r="AB516" s="114">
        <v>0</v>
      </c>
      <c r="AC516" s="114">
        <v>0</v>
      </c>
      <c r="AD516" s="114">
        <v>0</v>
      </c>
      <c r="AE516" s="114">
        <v>0</v>
      </c>
      <c r="AF516" s="114">
        <v>0</v>
      </c>
      <c r="AG516" s="114">
        <v>0</v>
      </c>
      <c r="AH516" s="114">
        <v>0</v>
      </c>
      <c r="AI516" s="114">
        <v>0</v>
      </c>
      <c r="AJ516" s="115">
        <f t="shared" si="7"/>
        <v>0</v>
      </c>
      <c r="AM516" s="122"/>
    </row>
    <row r="517" spans="1:39" ht="33" customHeight="1">
      <c r="A517" s="111">
        <v>1719</v>
      </c>
      <c r="B517" s="112" t="s">
        <v>1184</v>
      </c>
      <c r="C517" s="116" t="s">
        <v>14927</v>
      </c>
      <c r="D517" s="114">
        <v>0</v>
      </c>
      <c r="E517" s="114">
        <v>0</v>
      </c>
      <c r="F517" s="114">
        <v>0</v>
      </c>
      <c r="G517" s="114">
        <v>0</v>
      </c>
      <c r="H517" s="114">
        <v>0</v>
      </c>
      <c r="I517" s="114">
        <v>0</v>
      </c>
      <c r="J517" s="114">
        <v>0</v>
      </c>
      <c r="K517" s="114">
        <v>0</v>
      </c>
      <c r="L517" s="114">
        <v>0</v>
      </c>
      <c r="M517" s="114">
        <v>0</v>
      </c>
      <c r="N517" s="114">
        <v>0</v>
      </c>
      <c r="O517" s="114">
        <v>0</v>
      </c>
      <c r="P517" s="114">
        <v>0</v>
      </c>
      <c r="Q517" s="114">
        <v>0</v>
      </c>
      <c r="R517" s="114">
        <v>0</v>
      </c>
      <c r="S517" s="114">
        <v>0</v>
      </c>
      <c r="T517" s="114">
        <v>0</v>
      </c>
      <c r="U517" s="114">
        <v>0</v>
      </c>
      <c r="V517" s="114">
        <v>0</v>
      </c>
      <c r="W517" s="114">
        <v>0</v>
      </c>
      <c r="X517" s="114">
        <v>0</v>
      </c>
      <c r="Y517" s="114">
        <v>0</v>
      </c>
      <c r="Z517" s="114">
        <v>0</v>
      </c>
      <c r="AA517" s="114">
        <v>0</v>
      </c>
      <c r="AB517" s="114">
        <v>0</v>
      </c>
      <c r="AC517" s="114">
        <v>0</v>
      </c>
      <c r="AD517" s="114">
        <v>0</v>
      </c>
      <c r="AE517" s="114">
        <v>0</v>
      </c>
      <c r="AF517" s="114">
        <v>0</v>
      </c>
      <c r="AG517" s="114">
        <v>0</v>
      </c>
      <c r="AH517" s="114">
        <v>0</v>
      </c>
      <c r="AI517" s="114">
        <v>0</v>
      </c>
      <c r="AJ517" s="115">
        <f t="shared" si="7"/>
        <v>0</v>
      </c>
      <c r="AM517" s="122"/>
    </row>
    <row r="518" spans="1:39" ht="33" customHeight="1">
      <c r="A518" s="111">
        <v>1720</v>
      </c>
      <c r="B518" s="112" t="s">
        <v>1185</v>
      </c>
      <c r="C518" s="116" t="s">
        <v>14927</v>
      </c>
      <c r="D518" s="114">
        <v>0</v>
      </c>
      <c r="E518" s="114">
        <v>0</v>
      </c>
      <c r="F518" s="114">
        <v>0</v>
      </c>
      <c r="G518" s="114">
        <v>0</v>
      </c>
      <c r="H518" s="114">
        <v>0</v>
      </c>
      <c r="I518" s="114">
        <v>0</v>
      </c>
      <c r="J518" s="114">
        <v>0</v>
      </c>
      <c r="K518" s="114">
        <v>0</v>
      </c>
      <c r="L518" s="114">
        <v>0</v>
      </c>
      <c r="M518" s="114">
        <v>0</v>
      </c>
      <c r="N518" s="114">
        <v>0</v>
      </c>
      <c r="O518" s="114">
        <v>0</v>
      </c>
      <c r="P518" s="114">
        <v>0</v>
      </c>
      <c r="Q518" s="114">
        <v>0</v>
      </c>
      <c r="R518" s="114">
        <v>0</v>
      </c>
      <c r="S518" s="114">
        <v>0</v>
      </c>
      <c r="T518" s="114">
        <v>0</v>
      </c>
      <c r="U518" s="114">
        <v>0</v>
      </c>
      <c r="V518" s="114">
        <v>0</v>
      </c>
      <c r="W518" s="114">
        <v>0</v>
      </c>
      <c r="X518" s="114">
        <v>0</v>
      </c>
      <c r="Y518" s="114">
        <v>0</v>
      </c>
      <c r="Z518" s="114">
        <v>0</v>
      </c>
      <c r="AA518" s="114">
        <v>0</v>
      </c>
      <c r="AB518" s="114">
        <v>0</v>
      </c>
      <c r="AC518" s="114">
        <v>0</v>
      </c>
      <c r="AD518" s="114">
        <v>0</v>
      </c>
      <c r="AE518" s="114">
        <v>0</v>
      </c>
      <c r="AF518" s="114">
        <v>0</v>
      </c>
      <c r="AG518" s="114">
        <v>0</v>
      </c>
      <c r="AH518" s="114">
        <v>0</v>
      </c>
      <c r="AI518" s="114">
        <v>0</v>
      </c>
      <c r="AJ518" s="115">
        <f t="shared" si="7"/>
        <v>0</v>
      </c>
      <c r="AM518" s="122"/>
    </row>
    <row r="519" spans="1:39" ht="33" customHeight="1">
      <c r="A519" s="111">
        <v>1721</v>
      </c>
      <c r="B519" s="112" t="s">
        <v>1186</v>
      </c>
      <c r="C519" s="116" t="s">
        <v>14927</v>
      </c>
      <c r="D519" s="114">
        <v>0</v>
      </c>
      <c r="E519" s="114">
        <v>0</v>
      </c>
      <c r="F519" s="114">
        <v>0</v>
      </c>
      <c r="G519" s="114">
        <v>0</v>
      </c>
      <c r="H519" s="114">
        <v>0</v>
      </c>
      <c r="I519" s="114">
        <v>0</v>
      </c>
      <c r="J519" s="114">
        <v>0</v>
      </c>
      <c r="K519" s="114">
        <v>0</v>
      </c>
      <c r="L519" s="114">
        <v>0</v>
      </c>
      <c r="M519" s="114">
        <v>0</v>
      </c>
      <c r="N519" s="114">
        <v>0</v>
      </c>
      <c r="O519" s="114">
        <v>0</v>
      </c>
      <c r="P519" s="114">
        <v>0</v>
      </c>
      <c r="Q519" s="114">
        <v>0</v>
      </c>
      <c r="R519" s="114">
        <v>0</v>
      </c>
      <c r="S519" s="114">
        <v>0</v>
      </c>
      <c r="T519" s="114">
        <v>0</v>
      </c>
      <c r="U519" s="114">
        <v>0</v>
      </c>
      <c r="V519" s="114">
        <v>0</v>
      </c>
      <c r="W519" s="114">
        <v>0</v>
      </c>
      <c r="X519" s="114">
        <v>0</v>
      </c>
      <c r="Y519" s="114">
        <v>0</v>
      </c>
      <c r="Z519" s="114">
        <v>0</v>
      </c>
      <c r="AA519" s="114">
        <v>0</v>
      </c>
      <c r="AB519" s="114">
        <v>0</v>
      </c>
      <c r="AC519" s="114">
        <v>0</v>
      </c>
      <c r="AD519" s="114">
        <v>0</v>
      </c>
      <c r="AE519" s="114">
        <v>0</v>
      </c>
      <c r="AF519" s="114">
        <v>0</v>
      </c>
      <c r="AG519" s="114">
        <v>0</v>
      </c>
      <c r="AH519" s="114">
        <v>0</v>
      </c>
      <c r="AI519" s="114">
        <v>0</v>
      </c>
      <c r="AJ519" s="115">
        <f t="shared" si="7"/>
        <v>0</v>
      </c>
      <c r="AM519" s="122"/>
    </row>
    <row r="520" spans="1:39" ht="33" customHeight="1">
      <c r="A520" s="111">
        <v>1722</v>
      </c>
      <c r="B520" s="112" t="s">
        <v>1187</v>
      </c>
      <c r="C520" s="116" t="s">
        <v>14927</v>
      </c>
      <c r="D520" s="114">
        <v>0</v>
      </c>
      <c r="E520" s="114">
        <v>0</v>
      </c>
      <c r="F520" s="114">
        <v>0</v>
      </c>
      <c r="G520" s="114">
        <v>0</v>
      </c>
      <c r="H520" s="114">
        <v>0</v>
      </c>
      <c r="I520" s="114">
        <v>0</v>
      </c>
      <c r="J520" s="114">
        <v>0</v>
      </c>
      <c r="K520" s="114">
        <v>0</v>
      </c>
      <c r="L520" s="114">
        <v>0</v>
      </c>
      <c r="M520" s="114">
        <v>0</v>
      </c>
      <c r="N520" s="114">
        <v>0</v>
      </c>
      <c r="O520" s="114">
        <v>0</v>
      </c>
      <c r="P520" s="114">
        <v>0</v>
      </c>
      <c r="Q520" s="114">
        <v>0</v>
      </c>
      <c r="R520" s="114">
        <v>0</v>
      </c>
      <c r="S520" s="114">
        <v>0</v>
      </c>
      <c r="T520" s="114">
        <v>0</v>
      </c>
      <c r="U520" s="114">
        <v>0</v>
      </c>
      <c r="V520" s="114">
        <v>0</v>
      </c>
      <c r="W520" s="114">
        <v>0</v>
      </c>
      <c r="X520" s="114">
        <v>0</v>
      </c>
      <c r="Y520" s="114">
        <v>0</v>
      </c>
      <c r="Z520" s="114">
        <v>0</v>
      </c>
      <c r="AA520" s="114">
        <v>0</v>
      </c>
      <c r="AB520" s="114">
        <v>0</v>
      </c>
      <c r="AC520" s="114">
        <v>0</v>
      </c>
      <c r="AD520" s="114">
        <v>0</v>
      </c>
      <c r="AE520" s="114">
        <v>0</v>
      </c>
      <c r="AF520" s="114">
        <v>0</v>
      </c>
      <c r="AG520" s="114">
        <v>0</v>
      </c>
      <c r="AH520" s="114">
        <v>0</v>
      </c>
      <c r="AI520" s="114">
        <v>0</v>
      </c>
      <c r="AJ520" s="115">
        <f t="shared" si="7"/>
        <v>0</v>
      </c>
      <c r="AM520" s="122"/>
    </row>
    <row r="521" spans="1:39" ht="33" customHeight="1">
      <c r="A521" s="111">
        <v>1723</v>
      </c>
      <c r="B521" s="112" t="s">
        <v>1188</v>
      </c>
      <c r="C521" s="116" t="s">
        <v>14927</v>
      </c>
      <c r="D521" s="114">
        <v>0</v>
      </c>
      <c r="E521" s="114">
        <v>0</v>
      </c>
      <c r="F521" s="114">
        <v>0</v>
      </c>
      <c r="G521" s="114">
        <v>0</v>
      </c>
      <c r="H521" s="114">
        <v>0</v>
      </c>
      <c r="I521" s="114">
        <v>0</v>
      </c>
      <c r="J521" s="114">
        <v>0</v>
      </c>
      <c r="K521" s="114">
        <v>0</v>
      </c>
      <c r="L521" s="114">
        <v>0</v>
      </c>
      <c r="M521" s="114">
        <v>0</v>
      </c>
      <c r="N521" s="114">
        <v>0</v>
      </c>
      <c r="O521" s="114">
        <v>0</v>
      </c>
      <c r="P521" s="114">
        <v>0</v>
      </c>
      <c r="Q521" s="114">
        <v>0</v>
      </c>
      <c r="R521" s="114">
        <v>0</v>
      </c>
      <c r="S521" s="114">
        <v>0</v>
      </c>
      <c r="T521" s="114">
        <v>0</v>
      </c>
      <c r="U521" s="114">
        <v>0</v>
      </c>
      <c r="V521" s="114">
        <v>0</v>
      </c>
      <c r="W521" s="114">
        <v>0</v>
      </c>
      <c r="X521" s="114">
        <v>0</v>
      </c>
      <c r="Y521" s="114">
        <v>0</v>
      </c>
      <c r="Z521" s="114">
        <v>0</v>
      </c>
      <c r="AA521" s="114">
        <v>0</v>
      </c>
      <c r="AB521" s="114">
        <v>0</v>
      </c>
      <c r="AC521" s="114">
        <v>0</v>
      </c>
      <c r="AD521" s="114">
        <v>0</v>
      </c>
      <c r="AE521" s="114">
        <v>0</v>
      </c>
      <c r="AF521" s="114">
        <v>0</v>
      </c>
      <c r="AG521" s="114">
        <v>0</v>
      </c>
      <c r="AH521" s="114">
        <v>0</v>
      </c>
      <c r="AI521" s="114">
        <v>0</v>
      </c>
      <c r="AJ521" s="115">
        <f t="shared" si="7"/>
        <v>0</v>
      </c>
      <c r="AM521" s="122"/>
    </row>
    <row r="522" spans="1:39" ht="33" customHeight="1">
      <c r="A522" s="111">
        <v>1724</v>
      </c>
      <c r="B522" s="112" t="s">
        <v>1189</v>
      </c>
      <c r="C522" s="116" t="s">
        <v>14927</v>
      </c>
      <c r="D522" s="114">
        <v>0</v>
      </c>
      <c r="E522" s="114">
        <v>0</v>
      </c>
      <c r="F522" s="114">
        <v>0</v>
      </c>
      <c r="G522" s="114">
        <v>0</v>
      </c>
      <c r="H522" s="114">
        <v>0</v>
      </c>
      <c r="I522" s="114">
        <v>0</v>
      </c>
      <c r="J522" s="114">
        <v>0</v>
      </c>
      <c r="K522" s="114">
        <v>0</v>
      </c>
      <c r="L522" s="114">
        <v>0</v>
      </c>
      <c r="M522" s="114">
        <v>0</v>
      </c>
      <c r="N522" s="114">
        <v>0</v>
      </c>
      <c r="O522" s="114">
        <v>0</v>
      </c>
      <c r="P522" s="114">
        <v>0</v>
      </c>
      <c r="Q522" s="114">
        <v>0</v>
      </c>
      <c r="R522" s="114">
        <v>0</v>
      </c>
      <c r="S522" s="114">
        <v>0</v>
      </c>
      <c r="T522" s="114">
        <v>0</v>
      </c>
      <c r="U522" s="114">
        <v>0</v>
      </c>
      <c r="V522" s="114">
        <v>0</v>
      </c>
      <c r="W522" s="114">
        <v>0</v>
      </c>
      <c r="X522" s="114">
        <v>0</v>
      </c>
      <c r="Y522" s="114">
        <v>0</v>
      </c>
      <c r="Z522" s="114">
        <v>0</v>
      </c>
      <c r="AA522" s="114">
        <v>0</v>
      </c>
      <c r="AB522" s="114">
        <v>0</v>
      </c>
      <c r="AC522" s="114">
        <v>0</v>
      </c>
      <c r="AD522" s="114">
        <v>0</v>
      </c>
      <c r="AE522" s="114">
        <v>0</v>
      </c>
      <c r="AF522" s="114">
        <v>0</v>
      </c>
      <c r="AG522" s="114">
        <v>0</v>
      </c>
      <c r="AH522" s="114">
        <v>0</v>
      </c>
      <c r="AI522" s="114">
        <v>0</v>
      </c>
      <c r="AJ522" s="115">
        <f t="shared" si="7"/>
        <v>0</v>
      </c>
      <c r="AM522" s="122"/>
    </row>
    <row r="523" spans="1:39" ht="33" customHeight="1">
      <c r="A523" s="111">
        <v>1725</v>
      </c>
      <c r="B523" s="112" t="s">
        <v>1190</v>
      </c>
      <c r="C523" s="116" t="s">
        <v>14927</v>
      </c>
      <c r="D523" s="114">
        <v>0</v>
      </c>
      <c r="E523" s="114">
        <v>0</v>
      </c>
      <c r="F523" s="114">
        <v>0</v>
      </c>
      <c r="G523" s="114">
        <v>0</v>
      </c>
      <c r="H523" s="114">
        <v>0</v>
      </c>
      <c r="I523" s="114">
        <v>0</v>
      </c>
      <c r="J523" s="114">
        <v>0</v>
      </c>
      <c r="K523" s="114">
        <v>0</v>
      </c>
      <c r="L523" s="114">
        <v>0</v>
      </c>
      <c r="M523" s="114">
        <v>0</v>
      </c>
      <c r="N523" s="114">
        <v>0</v>
      </c>
      <c r="O523" s="114">
        <v>0</v>
      </c>
      <c r="P523" s="114">
        <v>0</v>
      </c>
      <c r="Q523" s="114">
        <v>0</v>
      </c>
      <c r="R523" s="114">
        <v>0</v>
      </c>
      <c r="S523" s="114">
        <v>0</v>
      </c>
      <c r="T523" s="114">
        <v>0</v>
      </c>
      <c r="U523" s="114">
        <v>0</v>
      </c>
      <c r="V523" s="114">
        <v>0</v>
      </c>
      <c r="W523" s="114">
        <v>0</v>
      </c>
      <c r="X523" s="114">
        <v>0</v>
      </c>
      <c r="Y523" s="114">
        <v>0</v>
      </c>
      <c r="Z523" s="114">
        <v>0</v>
      </c>
      <c r="AA523" s="114">
        <v>0</v>
      </c>
      <c r="AB523" s="114">
        <v>0</v>
      </c>
      <c r="AC523" s="114">
        <v>0</v>
      </c>
      <c r="AD523" s="114">
        <v>0</v>
      </c>
      <c r="AE523" s="114">
        <v>0</v>
      </c>
      <c r="AF523" s="114">
        <v>0</v>
      </c>
      <c r="AG523" s="114">
        <v>0</v>
      </c>
      <c r="AH523" s="114">
        <v>0</v>
      </c>
      <c r="AI523" s="114">
        <v>0</v>
      </c>
      <c r="AJ523" s="115">
        <f t="shared" si="7"/>
        <v>0</v>
      </c>
      <c r="AM523" s="122"/>
    </row>
    <row r="524" spans="1:39" ht="33" customHeight="1">
      <c r="A524" s="111">
        <v>1726</v>
      </c>
      <c r="B524" s="112" t="s">
        <v>1191</v>
      </c>
      <c r="C524" s="116" t="s">
        <v>14927</v>
      </c>
      <c r="D524" s="114">
        <v>0</v>
      </c>
      <c r="E524" s="114">
        <v>0</v>
      </c>
      <c r="F524" s="114">
        <v>0</v>
      </c>
      <c r="G524" s="114">
        <v>0</v>
      </c>
      <c r="H524" s="114">
        <v>0</v>
      </c>
      <c r="I524" s="114">
        <v>0</v>
      </c>
      <c r="J524" s="114">
        <v>0</v>
      </c>
      <c r="K524" s="114">
        <v>0</v>
      </c>
      <c r="L524" s="114">
        <v>0</v>
      </c>
      <c r="M524" s="114">
        <v>0</v>
      </c>
      <c r="N524" s="114">
        <v>0</v>
      </c>
      <c r="O524" s="114">
        <v>0</v>
      </c>
      <c r="P524" s="114">
        <v>0</v>
      </c>
      <c r="Q524" s="114">
        <v>0</v>
      </c>
      <c r="R524" s="114">
        <v>0</v>
      </c>
      <c r="S524" s="114">
        <v>0</v>
      </c>
      <c r="T524" s="114">
        <v>0</v>
      </c>
      <c r="U524" s="114">
        <v>0</v>
      </c>
      <c r="V524" s="114">
        <v>0</v>
      </c>
      <c r="W524" s="114">
        <v>0</v>
      </c>
      <c r="X524" s="114">
        <v>0</v>
      </c>
      <c r="Y524" s="114">
        <v>0</v>
      </c>
      <c r="Z524" s="114">
        <v>0</v>
      </c>
      <c r="AA524" s="114">
        <v>0</v>
      </c>
      <c r="AB524" s="114">
        <v>0</v>
      </c>
      <c r="AC524" s="114">
        <v>0</v>
      </c>
      <c r="AD524" s="114">
        <v>0</v>
      </c>
      <c r="AE524" s="114">
        <v>0</v>
      </c>
      <c r="AF524" s="114">
        <v>0</v>
      </c>
      <c r="AG524" s="114">
        <v>0</v>
      </c>
      <c r="AH524" s="114">
        <v>0</v>
      </c>
      <c r="AI524" s="114">
        <v>0</v>
      </c>
      <c r="AJ524" s="115">
        <f t="shared" ref="AJ524:AJ587" si="8">SUM(D524:AI524)</f>
        <v>0</v>
      </c>
      <c r="AM524" s="122"/>
    </row>
    <row r="525" spans="1:39" ht="33" customHeight="1">
      <c r="A525" s="111">
        <v>1727</v>
      </c>
      <c r="B525" s="112" t="s">
        <v>1192</v>
      </c>
      <c r="C525" s="116" t="s">
        <v>14927</v>
      </c>
      <c r="D525" s="114">
        <v>0</v>
      </c>
      <c r="E525" s="114">
        <v>0</v>
      </c>
      <c r="F525" s="114">
        <v>0</v>
      </c>
      <c r="G525" s="114">
        <v>0</v>
      </c>
      <c r="H525" s="114">
        <v>0</v>
      </c>
      <c r="I525" s="114">
        <v>0</v>
      </c>
      <c r="J525" s="114">
        <v>0</v>
      </c>
      <c r="K525" s="114">
        <v>0</v>
      </c>
      <c r="L525" s="114">
        <v>0</v>
      </c>
      <c r="M525" s="114">
        <v>0</v>
      </c>
      <c r="N525" s="114">
        <v>0</v>
      </c>
      <c r="O525" s="114">
        <v>0</v>
      </c>
      <c r="P525" s="114">
        <v>0</v>
      </c>
      <c r="Q525" s="114">
        <v>0</v>
      </c>
      <c r="R525" s="114">
        <v>0</v>
      </c>
      <c r="S525" s="114">
        <v>0</v>
      </c>
      <c r="T525" s="114">
        <v>0</v>
      </c>
      <c r="U525" s="114">
        <v>0</v>
      </c>
      <c r="V525" s="114">
        <v>0</v>
      </c>
      <c r="W525" s="114">
        <v>0</v>
      </c>
      <c r="X525" s="114">
        <v>0</v>
      </c>
      <c r="Y525" s="114">
        <v>0</v>
      </c>
      <c r="Z525" s="114">
        <v>0</v>
      </c>
      <c r="AA525" s="114">
        <v>0</v>
      </c>
      <c r="AB525" s="114">
        <v>0</v>
      </c>
      <c r="AC525" s="114">
        <v>0</v>
      </c>
      <c r="AD525" s="114">
        <v>0</v>
      </c>
      <c r="AE525" s="114">
        <v>0</v>
      </c>
      <c r="AF525" s="114">
        <v>0</v>
      </c>
      <c r="AG525" s="114">
        <v>0</v>
      </c>
      <c r="AH525" s="114">
        <v>0</v>
      </c>
      <c r="AI525" s="114">
        <v>0</v>
      </c>
      <c r="AJ525" s="115">
        <f t="shared" si="8"/>
        <v>0</v>
      </c>
      <c r="AM525" s="122"/>
    </row>
    <row r="526" spans="1:39" ht="33" customHeight="1">
      <c r="A526" s="111">
        <v>1728</v>
      </c>
      <c r="B526" s="112" t="s">
        <v>1193</v>
      </c>
      <c r="C526" s="116" t="s">
        <v>14927</v>
      </c>
      <c r="D526" s="114">
        <v>0</v>
      </c>
      <c r="E526" s="114">
        <v>0</v>
      </c>
      <c r="F526" s="114">
        <v>0</v>
      </c>
      <c r="G526" s="114">
        <v>0</v>
      </c>
      <c r="H526" s="114">
        <v>0</v>
      </c>
      <c r="I526" s="114">
        <v>0</v>
      </c>
      <c r="J526" s="114">
        <v>0</v>
      </c>
      <c r="K526" s="114">
        <v>0</v>
      </c>
      <c r="L526" s="114">
        <v>0</v>
      </c>
      <c r="M526" s="114">
        <v>0</v>
      </c>
      <c r="N526" s="114">
        <v>0</v>
      </c>
      <c r="O526" s="114">
        <v>0</v>
      </c>
      <c r="P526" s="114">
        <v>0</v>
      </c>
      <c r="Q526" s="114">
        <v>0</v>
      </c>
      <c r="R526" s="114">
        <v>0</v>
      </c>
      <c r="S526" s="114">
        <v>0</v>
      </c>
      <c r="T526" s="114">
        <v>0</v>
      </c>
      <c r="U526" s="114">
        <v>0</v>
      </c>
      <c r="V526" s="114">
        <v>0</v>
      </c>
      <c r="W526" s="114">
        <v>0</v>
      </c>
      <c r="X526" s="114">
        <v>0</v>
      </c>
      <c r="Y526" s="114">
        <v>0</v>
      </c>
      <c r="Z526" s="114">
        <v>0</v>
      </c>
      <c r="AA526" s="114">
        <v>0</v>
      </c>
      <c r="AB526" s="114">
        <v>0</v>
      </c>
      <c r="AC526" s="114">
        <v>0</v>
      </c>
      <c r="AD526" s="114">
        <v>0</v>
      </c>
      <c r="AE526" s="114">
        <v>0</v>
      </c>
      <c r="AF526" s="114">
        <v>0</v>
      </c>
      <c r="AG526" s="114">
        <v>0</v>
      </c>
      <c r="AH526" s="114">
        <v>0</v>
      </c>
      <c r="AI526" s="114">
        <v>0</v>
      </c>
      <c r="AJ526" s="115">
        <f t="shared" si="8"/>
        <v>0</v>
      </c>
      <c r="AM526" s="122"/>
    </row>
    <row r="527" spans="1:39" ht="33" customHeight="1">
      <c r="A527" s="111">
        <v>1729</v>
      </c>
      <c r="B527" s="112" t="s">
        <v>1194</v>
      </c>
      <c r="C527" s="116" t="s">
        <v>14927</v>
      </c>
      <c r="D527" s="114">
        <v>0</v>
      </c>
      <c r="E527" s="114">
        <v>0</v>
      </c>
      <c r="F527" s="114">
        <v>0</v>
      </c>
      <c r="G527" s="114">
        <v>0</v>
      </c>
      <c r="H527" s="114">
        <v>0</v>
      </c>
      <c r="I527" s="114">
        <v>0</v>
      </c>
      <c r="J527" s="114">
        <v>0</v>
      </c>
      <c r="K527" s="114">
        <v>0</v>
      </c>
      <c r="L527" s="114">
        <v>0</v>
      </c>
      <c r="M527" s="114">
        <v>0</v>
      </c>
      <c r="N527" s="114">
        <v>0</v>
      </c>
      <c r="O527" s="114">
        <v>0</v>
      </c>
      <c r="P527" s="114">
        <v>0</v>
      </c>
      <c r="Q527" s="114">
        <v>0</v>
      </c>
      <c r="R527" s="114">
        <v>0</v>
      </c>
      <c r="S527" s="114">
        <v>0</v>
      </c>
      <c r="T527" s="114">
        <v>0</v>
      </c>
      <c r="U527" s="114">
        <v>0</v>
      </c>
      <c r="V527" s="114">
        <v>0</v>
      </c>
      <c r="W527" s="114">
        <v>0</v>
      </c>
      <c r="X527" s="114">
        <v>0</v>
      </c>
      <c r="Y527" s="114">
        <v>0</v>
      </c>
      <c r="Z527" s="114">
        <v>0</v>
      </c>
      <c r="AA527" s="114">
        <v>0</v>
      </c>
      <c r="AB527" s="114">
        <v>0</v>
      </c>
      <c r="AC527" s="114">
        <v>0</v>
      </c>
      <c r="AD527" s="114">
        <v>0</v>
      </c>
      <c r="AE527" s="114">
        <v>0</v>
      </c>
      <c r="AF527" s="114">
        <v>0</v>
      </c>
      <c r="AG527" s="114">
        <v>0</v>
      </c>
      <c r="AH527" s="114">
        <v>0</v>
      </c>
      <c r="AI527" s="114">
        <v>0</v>
      </c>
      <c r="AJ527" s="115">
        <f t="shared" si="8"/>
        <v>0</v>
      </c>
      <c r="AM527" s="122"/>
    </row>
    <row r="528" spans="1:39" ht="33" customHeight="1">
      <c r="A528" s="111">
        <v>1730</v>
      </c>
      <c r="B528" s="112" t="s">
        <v>1195</v>
      </c>
      <c r="C528" s="116" t="s">
        <v>14927</v>
      </c>
      <c r="D528" s="114">
        <v>0</v>
      </c>
      <c r="E528" s="114">
        <v>0</v>
      </c>
      <c r="F528" s="114">
        <v>0</v>
      </c>
      <c r="G528" s="114">
        <v>0</v>
      </c>
      <c r="H528" s="114">
        <v>0</v>
      </c>
      <c r="I528" s="114">
        <v>0</v>
      </c>
      <c r="J528" s="114">
        <v>0</v>
      </c>
      <c r="K528" s="114">
        <v>0</v>
      </c>
      <c r="L528" s="114">
        <v>0</v>
      </c>
      <c r="M528" s="114">
        <v>0</v>
      </c>
      <c r="N528" s="114">
        <v>0</v>
      </c>
      <c r="O528" s="114">
        <v>0</v>
      </c>
      <c r="P528" s="114">
        <v>0</v>
      </c>
      <c r="Q528" s="114">
        <v>0</v>
      </c>
      <c r="R528" s="114">
        <v>0</v>
      </c>
      <c r="S528" s="114">
        <v>0</v>
      </c>
      <c r="T528" s="114">
        <v>0</v>
      </c>
      <c r="U528" s="114">
        <v>0</v>
      </c>
      <c r="V528" s="114">
        <v>0</v>
      </c>
      <c r="W528" s="114">
        <v>0</v>
      </c>
      <c r="X528" s="114">
        <v>0</v>
      </c>
      <c r="Y528" s="114">
        <v>0</v>
      </c>
      <c r="Z528" s="114">
        <v>0</v>
      </c>
      <c r="AA528" s="114">
        <v>0</v>
      </c>
      <c r="AB528" s="114">
        <v>0</v>
      </c>
      <c r="AC528" s="114">
        <v>0</v>
      </c>
      <c r="AD528" s="114">
        <v>0</v>
      </c>
      <c r="AE528" s="114">
        <v>0</v>
      </c>
      <c r="AF528" s="114">
        <v>0</v>
      </c>
      <c r="AG528" s="114">
        <v>0</v>
      </c>
      <c r="AH528" s="114">
        <v>0</v>
      </c>
      <c r="AI528" s="114">
        <v>0</v>
      </c>
      <c r="AJ528" s="115">
        <f t="shared" si="8"/>
        <v>0</v>
      </c>
      <c r="AM528" s="122"/>
    </row>
    <row r="529" spans="1:39" ht="33" customHeight="1">
      <c r="A529" s="111">
        <v>1731</v>
      </c>
      <c r="B529" s="112" t="s">
        <v>1196</v>
      </c>
      <c r="C529" s="116" t="s">
        <v>14927</v>
      </c>
      <c r="D529" s="114">
        <v>0</v>
      </c>
      <c r="E529" s="114">
        <v>0</v>
      </c>
      <c r="F529" s="114">
        <v>0</v>
      </c>
      <c r="G529" s="114">
        <v>0</v>
      </c>
      <c r="H529" s="114">
        <v>0</v>
      </c>
      <c r="I529" s="114">
        <v>0</v>
      </c>
      <c r="J529" s="114">
        <v>0</v>
      </c>
      <c r="K529" s="114">
        <v>0</v>
      </c>
      <c r="L529" s="114">
        <v>0</v>
      </c>
      <c r="M529" s="114">
        <v>0</v>
      </c>
      <c r="N529" s="114">
        <v>0</v>
      </c>
      <c r="O529" s="114">
        <v>0</v>
      </c>
      <c r="P529" s="114">
        <v>0</v>
      </c>
      <c r="Q529" s="114">
        <v>0</v>
      </c>
      <c r="R529" s="114">
        <v>0</v>
      </c>
      <c r="S529" s="114">
        <v>0</v>
      </c>
      <c r="T529" s="114">
        <v>0</v>
      </c>
      <c r="U529" s="114">
        <v>0</v>
      </c>
      <c r="V529" s="114">
        <v>0</v>
      </c>
      <c r="W529" s="114">
        <v>0</v>
      </c>
      <c r="X529" s="114">
        <v>0</v>
      </c>
      <c r="Y529" s="114">
        <v>0</v>
      </c>
      <c r="Z529" s="114">
        <v>0</v>
      </c>
      <c r="AA529" s="114">
        <v>0</v>
      </c>
      <c r="AB529" s="114">
        <v>0</v>
      </c>
      <c r="AC529" s="114">
        <v>0</v>
      </c>
      <c r="AD529" s="114">
        <v>0</v>
      </c>
      <c r="AE529" s="114">
        <v>0</v>
      </c>
      <c r="AF529" s="114">
        <v>0</v>
      </c>
      <c r="AG529" s="114">
        <v>0</v>
      </c>
      <c r="AH529" s="114">
        <v>0</v>
      </c>
      <c r="AI529" s="114">
        <v>0</v>
      </c>
      <c r="AJ529" s="115">
        <f t="shared" si="8"/>
        <v>0</v>
      </c>
      <c r="AM529" s="122"/>
    </row>
    <row r="530" spans="1:39" ht="33" customHeight="1">
      <c r="A530" s="111">
        <v>1732</v>
      </c>
      <c r="B530" s="112" t="s">
        <v>1197</v>
      </c>
      <c r="C530" s="116" t="s">
        <v>14927</v>
      </c>
      <c r="D530" s="114">
        <v>0</v>
      </c>
      <c r="E530" s="114">
        <v>0</v>
      </c>
      <c r="F530" s="114">
        <v>0</v>
      </c>
      <c r="G530" s="114">
        <v>0</v>
      </c>
      <c r="H530" s="114">
        <v>0</v>
      </c>
      <c r="I530" s="114">
        <v>0</v>
      </c>
      <c r="J530" s="114">
        <v>0</v>
      </c>
      <c r="K530" s="114">
        <v>0</v>
      </c>
      <c r="L530" s="114">
        <v>0</v>
      </c>
      <c r="M530" s="114">
        <v>0</v>
      </c>
      <c r="N530" s="114">
        <v>0</v>
      </c>
      <c r="O530" s="114">
        <v>0</v>
      </c>
      <c r="P530" s="114">
        <v>0</v>
      </c>
      <c r="Q530" s="114">
        <v>0</v>
      </c>
      <c r="R530" s="114">
        <v>0</v>
      </c>
      <c r="S530" s="114">
        <v>0</v>
      </c>
      <c r="T530" s="114">
        <v>0</v>
      </c>
      <c r="U530" s="114">
        <v>0</v>
      </c>
      <c r="V530" s="114">
        <v>0</v>
      </c>
      <c r="W530" s="114">
        <v>0</v>
      </c>
      <c r="X530" s="114">
        <v>0</v>
      </c>
      <c r="Y530" s="114">
        <v>0</v>
      </c>
      <c r="Z530" s="114">
        <v>0</v>
      </c>
      <c r="AA530" s="114">
        <v>0</v>
      </c>
      <c r="AB530" s="114">
        <v>0</v>
      </c>
      <c r="AC530" s="114">
        <v>0</v>
      </c>
      <c r="AD530" s="114">
        <v>0</v>
      </c>
      <c r="AE530" s="114">
        <v>0</v>
      </c>
      <c r="AF530" s="114">
        <v>0</v>
      </c>
      <c r="AG530" s="114">
        <v>0</v>
      </c>
      <c r="AH530" s="114">
        <v>0</v>
      </c>
      <c r="AI530" s="114">
        <v>0</v>
      </c>
      <c r="AJ530" s="115">
        <f t="shared" si="8"/>
        <v>0</v>
      </c>
      <c r="AM530" s="122"/>
    </row>
    <row r="531" spans="1:39" ht="33" customHeight="1">
      <c r="A531" s="111">
        <v>1733</v>
      </c>
      <c r="B531" s="112" t="s">
        <v>1198</v>
      </c>
      <c r="C531" s="116" t="s">
        <v>14927</v>
      </c>
      <c r="D531" s="114">
        <v>0</v>
      </c>
      <c r="E531" s="114">
        <v>0</v>
      </c>
      <c r="F531" s="114">
        <v>0</v>
      </c>
      <c r="G531" s="114">
        <v>0</v>
      </c>
      <c r="H531" s="114">
        <v>0</v>
      </c>
      <c r="I531" s="114">
        <v>0</v>
      </c>
      <c r="J531" s="114">
        <v>0</v>
      </c>
      <c r="K531" s="114">
        <v>0</v>
      </c>
      <c r="L531" s="114">
        <v>0</v>
      </c>
      <c r="M531" s="114">
        <v>0</v>
      </c>
      <c r="N531" s="114">
        <v>0</v>
      </c>
      <c r="O531" s="114">
        <v>0</v>
      </c>
      <c r="P531" s="114">
        <v>0</v>
      </c>
      <c r="Q531" s="114">
        <v>0</v>
      </c>
      <c r="R531" s="114">
        <v>0</v>
      </c>
      <c r="S531" s="114">
        <v>0</v>
      </c>
      <c r="T531" s="114">
        <v>0</v>
      </c>
      <c r="U531" s="114">
        <v>0</v>
      </c>
      <c r="V531" s="114">
        <v>0</v>
      </c>
      <c r="W531" s="114">
        <v>0</v>
      </c>
      <c r="X531" s="114">
        <v>0</v>
      </c>
      <c r="Y531" s="114">
        <v>0</v>
      </c>
      <c r="Z531" s="114">
        <v>0</v>
      </c>
      <c r="AA531" s="114">
        <v>0</v>
      </c>
      <c r="AB531" s="114">
        <v>0</v>
      </c>
      <c r="AC531" s="114">
        <v>0</v>
      </c>
      <c r="AD531" s="114">
        <v>0</v>
      </c>
      <c r="AE531" s="114">
        <v>0</v>
      </c>
      <c r="AF531" s="114">
        <v>0</v>
      </c>
      <c r="AG531" s="114">
        <v>0</v>
      </c>
      <c r="AH531" s="114">
        <v>0</v>
      </c>
      <c r="AI531" s="114">
        <v>0</v>
      </c>
      <c r="AJ531" s="115">
        <f t="shared" si="8"/>
        <v>0</v>
      </c>
      <c r="AM531" s="122"/>
    </row>
    <row r="532" spans="1:39" ht="33" customHeight="1">
      <c r="A532" s="111">
        <v>1734</v>
      </c>
      <c r="B532" s="112" t="s">
        <v>1199</v>
      </c>
      <c r="C532" s="116" t="s">
        <v>14927</v>
      </c>
      <c r="D532" s="114">
        <v>0</v>
      </c>
      <c r="E532" s="114">
        <v>0</v>
      </c>
      <c r="F532" s="114">
        <v>0</v>
      </c>
      <c r="G532" s="114">
        <v>0</v>
      </c>
      <c r="H532" s="114">
        <v>0</v>
      </c>
      <c r="I532" s="114">
        <v>0</v>
      </c>
      <c r="J532" s="114">
        <v>0</v>
      </c>
      <c r="K532" s="114">
        <v>0</v>
      </c>
      <c r="L532" s="114">
        <v>0</v>
      </c>
      <c r="M532" s="114">
        <v>0</v>
      </c>
      <c r="N532" s="114">
        <v>0</v>
      </c>
      <c r="O532" s="114">
        <v>0</v>
      </c>
      <c r="P532" s="114">
        <v>0</v>
      </c>
      <c r="Q532" s="114">
        <v>0</v>
      </c>
      <c r="R532" s="114">
        <v>0</v>
      </c>
      <c r="S532" s="114">
        <v>0</v>
      </c>
      <c r="T532" s="114">
        <v>0</v>
      </c>
      <c r="U532" s="114">
        <v>0</v>
      </c>
      <c r="V532" s="114">
        <v>0</v>
      </c>
      <c r="W532" s="114">
        <v>0</v>
      </c>
      <c r="X532" s="114">
        <v>0</v>
      </c>
      <c r="Y532" s="114">
        <v>0</v>
      </c>
      <c r="Z532" s="114">
        <v>0</v>
      </c>
      <c r="AA532" s="114">
        <v>0</v>
      </c>
      <c r="AB532" s="114">
        <v>0</v>
      </c>
      <c r="AC532" s="114">
        <v>0</v>
      </c>
      <c r="AD532" s="114">
        <v>0</v>
      </c>
      <c r="AE532" s="114">
        <v>0</v>
      </c>
      <c r="AF532" s="114">
        <v>0</v>
      </c>
      <c r="AG532" s="114">
        <v>0</v>
      </c>
      <c r="AH532" s="114">
        <v>0</v>
      </c>
      <c r="AI532" s="114">
        <v>0</v>
      </c>
      <c r="AJ532" s="115">
        <f t="shared" si="8"/>
        <v>0</v>
      </c>
      <c r="AM532" s="122"/>
    </row>
    <row r="533" spans="1:39" ht="33" customHeight="1">
      <c r="A533" s="111">
        <v>1735</v>
      </c>
      <c r="B533" s="112" t="s">
        <v>1200</v>
      </c>
      <c r="C533" s="116" t="s">
        <v>14927</v>
      </c>
      <c r="D533" s="114">
        <v>0</v>
      </c>
      <c r="E533" s="114">
        <v>0</v>
      </c>
      <c r="F533" s="114">
        <v>0</v>
      </c>
      <c r="G533" s="114">
        <v>0</v>
      </c>
      <c r="H533" s="114">
        <v>0</v>
      </c>
      <c r="I533" s="114">
        <v>0</v>
      </c>
      <c r="J533" s="114">
        <v>0</v>
      </c>
      <c r="K533" s="114">
        <v>0</v>
      </c>
      <c r="L533" s="114">
        <v>0</v>
      </c>
      <c r="M533" s="114">
        <v>0</v>
      </c>
      <c r="N533" s="114">
        <v>0</v>
      </c>
      <c r="O533" s="114">
        <v>0</v>
      </c>
      <c r="P533" s="114">
        <v>0</v>
      </c>
      <c r="Q533" s="114">
        <v>0</v>
      </c>
      <c r="R533" s="114">
        <v>0</v>
      </c>
      <c r="S533" s="114">
        <v>0</v>
      </c>
      <c r="T533" s="114">
        <v>0</v>
      </c>
      <c r="U533" s="114">
        <v>0</v>
      </c>
      <c r="V533" s="114">
        <v>0</v>
      </c>
      <c r="W533" s="114">
        <v>0</v>
      </c>
      <c r="X533" s="114">
        <v>0</v>
      </c>
      <c r="Y533" s="114">
        <v>0</v>
      </c>
      <c r="Z533" s="114">
        <v>0</v>
      </c>
      <c r="AA533" s="114">
        <v>0</v>
      </c>
      <c r="AB533" s="114">
        <v>0</v>
      </c>
      <c r="AC533" s="114">
        <v>0</v>
      </c>
      <c r="AD533" s="114">
        <v>0</v>
      </c>
      <c r="AE533" s="114">
        <v>0</v>
      </c>
      <c r="AF533" s="114">
        <v>0</v>
      </c>
      <c r="AG533" s="114">
        <v>0</v>
      </c>
      <c r="AH533" s="114">
        <v>0</v>
      </c>
      <c r="AI533" s="114">
        <v>0</v>
      </c>
      <c r="AJ533" s="115">
        <f t="shared" si="8"/>
        <v>0</v>
      </c>
      <c r="AM533" s="122"/>
    </row>
    <row r="534" spans="1:39" ht="33" customHeight="1">
      <c r="A534" s="111">
        <v>1736</v>
      </c>
      <c r="B534" s="112" t="s">
        <v>1201</v>
      </c>
      <c r="C534" s="116" t="s">
        <v>14927</v>
      </c>
      <c r="D534" s="114">
        <v>0</v>
      </c>
      <c r="E534" s="114">
        <v>0</v>
      </c>
      <c r="F534" s="114">
        <v>0</v>
      </c>
      <c r="G534" s="114">
        <v>0</v>
      </c>
      <c r="H534" s="114">
        <v>0</v>
      </c>
      <c r="I534" s="114">
        <v>0</v>
      </c>
      <c r="J534" s="114">
        <v>0</v>
      </c>
      <c r="K534" s="114">
        <v>0</v>
      </c>
      <c r="L534" s="114">
        <v>0</v>
      </c>
      <c r="M534" s="114">
        <v>0</v>
      </c>
      <c r="N534" s="114">
        <v>0</v>
      </c>
      <c r="O534" s="114">
        <v>0</v>
      </c>
      <c r="P534" s="114">
        <v>0</v>
      </c>
      <c r="Q534" s="114">
        <v>0</v>
      </c>
      <c r="R534" s="114">
        <v>0</v>
      </c>
      <c r="S534" s="114">
        <v>0</v>
      </c>
      <c r="T534" s="114">
        <v>0</v>
      </c>
      <c r="U534" s="114">
        <v>0</v>
      </c>
      <c r="V534" s="114">
        <v>0</v>
      </c>
      <c r="W534" s="114">
        <v>0</v>
      </c>
      <c r="X534" s="114">
        <v>0</v>
      </c>
      <c r="Y534" s="114">
        <v>0</v>
      </c>
      <c r="Z534" s="114">
        <v>0</v>
      </c>
      <c r="AA534" s="114">
        <v>0</v>
      </c>
      <c r="AB534" s="114">
        <v>0</v>
      </c>
      <c r="AC534" s="114">
        <v>0</v>
      </c>
      <c r="AD534" s="114">
        <v>0</v>
      </c>
      <c r="AE534" s="114">
        <v>0</v>
      </c>
      <c r="AF534" s="114">
        <v>0</v>
      </c>
      <c r="AG534" s="114">
        <v>0</v>
      </c>
      <c r="AH534" s="114">
        <v>0</v>
      </c>
      <c r="AI534" s="114">
        <v>0</v>
      </c>
      <c r="AJ534" s="115">
        <f t="shared" si="8"/>
        <v>0</v>
      </c>
      <c r="AM534" s="122"/>
    </row>
    <row r="535" spans="1:39" ht="33" customHeight="1">
      <c r="A535" s="111">
        <v>1737</v>
      </c>
      <c r="B535" s="112" t="s">
        <v>1202</v>
      </c>
      <c r="C535" s="116" t="s">
        <v>14927</v>
      </c>
      <c r="D535" s="114">
        <v>0</v>
      </c>
      <c r="E535" s="114">
        <v>0</v>
      </c>
      <c r="F535" s="114">
        <v>0</v>
      </c>
      <c r="G535" s="114">
        <v>0</v>
      </c>
      <c r="H535" s="114">
        <v>0</v>
      </c>
      <c r="I535" s="114">
        <v>0</v>
      </c>
      <c r="J535" s="114">
        <v>0</v>
      </c>
      <c r="K535" s="114">
        <v>0</v>
      </c>
      <c r="L535" s="114">
        <v>0</v>
      </c>
      <c r="M535" s="114">
        <v>0</v>
      </c>
      <c r="N535" s="114">
        <v>0</v>
      </c>
      <c r="O535" s="114">
        <v>0</v>
      </c>
      <c r="P535" s="114">
        <v>0</v>
      </c>
      <c r="Q535" s="114">
        <v>0</v>
      </c>
      <c r="R535" s="114">
        <v>0</v>
      </c>
      <c r="S535" s="114">
        <v>0</v>
      </c>
      <c r="T535" s="114">
        <v>0</v>
      </c>
      <c r="U535" s="114">
        <v>0</v>
      </c>
      <c r="V535" s="114">
        <v>0</v>
      </c>
      <c r="W535" s="114">
        <v>0</v>
      </c>
      <c r="X535" s="114">
        <v>0</v>
      </c>
      <c r="Y535" s="114">
        <v>0</v>
      </c>
      <c r="Z535" s="114">
        <v>0</v>
      </c>
      <c r="AA535" s="114">
        <v>0</v>
      </c>
      <c r="AB535" s="114">
        <v>0</v>
      </c>
      <c r="AC535" s="114">
        <v>0</v>
      </c>
      <c r="AD535" s="114">
        <v>0</v>
      </c>
      <c r="AE535" s="114">
        <v>0</v>
      </c>
      <c r="AF535" s="114">
        <v>0</v>
      </c>
      <c r="AG535" s="114">
        <v>0</v>
      </c>
      <c r="AH535" s="114">
        <v>0</v>
      </c>
      <c r="AI535" s="114">
        <v>0</v>
      </c>
      <c r="AJ535" s="115">
        <f t="shared" si="8"/>
        <v>0</v>
      </c>
      <c r="AM535" s="122"/>
    </row>
    <row r="536" spans="1:39" ht="33" customHeight="1">
      <c r="A536" s="111">
        <v>1738</v>
      </c>
      <c r="B536" s="112" t="s">
        <v>1203</v>
      </c>
      <c r="C536" s="116" t="s">
        <v>14927</v>
      </c>
      <c r="D536" s="114">
        <v>0</v>
      </c>
      <c r="E536" s="114">
        <v>0</v>
      </c>
      <c r="F536" s="114">
        <v>0</v>
      </c>
      <c r="G536" s="114">
        <v>0</v>
      </c>
      <c r="H536" s="114">
        <v>0</v>
      </c>
      <c r="I536" s="114">
        <v>0</v>
      </c>
      <c r="J536" s="114">
        <v>0</v>
      </c>
      <c r="K536" s="114">
        <v>0</v>
      </c>
      <c r="L536" s="114">
        <v>0</v>
      </c>
      <c r="M536" s="114">
        <v>0</v>
      </c>
      <c r="N536" s="114">
        <v>0</v>
      </c>
      <c r="O536" s="114">
        <v>0</v>
      </c>
      <c r="P536" s="114">
        <v>0</v>
      </c>
      <c r="Q536" s="114">
        <v>0</v>
      </c>
      <c r="R536" s="114">
        <v>0</v>
      </c>
      <c r="S536" s="114">
        <v>0</v>
      </c>
      <c r="T536" s="114">
        <v>0</v>
      </c>
      <c r="U536" s="114">
        <v>0</v>
      </c>
      <c r="V536" s="114">
        <v>0</v>
      </c>
      <c r="W536" s="114">
        <v>0</v>
      </c>
      <c r="X536" s="114">
        <v>0</v>
      </c>
      <c r="Y536" s="114">
        <v>0</v>
      </c>
      <c r="Z536" s="114">
        <v>0</v>
      </c>
      <c r="AA536" s="114">
        <v>0</v>
      </c>
      <c r="AB536" s="114">
        <v>0</v>
      </c>
      <c r="AC536" s="114">
        <v>0</v>
      </c>
      <c r="AD536" s="114">
        <v>0</v>
      </c>
      <c r="AE536" s="114">
        <v>0</v>
      </c>
      <c r="AF536" s="114">
        <v>0</v>
      </c>
      <c r="AG536" s="114">
        <v>0</v>
      </c>
      <c r="AH536" s="114">
        <v>0</v>
      </c>
      <c r="AI536" s="114">
        <v>0</v>
      </c>
      <c r="AJ536" s="115">
        <f t="shared" si="8"/>
        <v>0</v>
      </c>
      <c r="AM536" s="122"/>
    </row>
    <row r="537" spans="1:39" ht="33" customHeight="1">
      <c r="A537" s="111">
        <v>1739</v>
      </c>
      <c r="B537" s="112" t="s">
        <v>1204</v>
      </c>
      <c r="C537" s="116" t="s">
        <v>14927</v>
      </c>
      <c r="D537" s="114">
        <v>0</v>
      </c>
      <c r="E537" s="114">
        <v>0</v>
      </c>
      <c r="F537" s="114">
        <v>0</v>
      </c>
      <c r="G537" s="114">
        <v>0</v>
      </c>
      <c r="H537" s="114">
        <v>0</v>
      </c>
      <c r="I537" s="114">
        <v>0</v>
      </c>
      <c r="J537" s="114">
        <v>0</v>
      </c>
      <c r="K537" s="114">
        <v>0</v>
      </c>
      <c r="L537" s="114">
        <v>0</v>
      </c>
      <c r="M537" s="114">
        <v>0</v>
      </c>
      <c r="N537" s="114">
        <v>0</v>
      </c>
      <c r="O537" s="114">
        <v>0</v>
      </c>
      <c r="P537" s="114">
        <v>0</v>
      </c>
      <c r="Q537" s="114">
        <v>0</v>
      </c>
      <c r="R537" s="114">
        <v>0</v>
      </c>
      <c r="S537" s="114">
        <v>0</v>
      </c>
      <c r="T537" s="114">
        <v>0</v>
      </c>
      <c r="U537" s="114">
        <v>0</v>
      </c>
      <c r="V537" s="114">
        <v>0</v>
      </c>
      <c r="W537" s="114">
        <v>0</v>
      </c>
      <c r="X537" s="114">
        <v>0</v>
      </c>
      <c r="Y537" s="114">
        <v>0</v>
      </c>
      <c r="Z537" s="114">
        <v>0</v>
      </c>
      <c r="AA537" s="114">
        <v>0</v>
      </c>
      <c r="AB537" s="114">
        <v>0</v>
      </c>
      <c r="AC537" s="114">
        <v>0</v>
      </c>
      <c r="AD537" s="114">
        <v>0</v>
      </c>
      <c r="AE537" s="114">
        <v>0</v>
      </c>
      <c r="AF537" s="114">
        <v>0</v>
      </c>
      <c r="AG537" s="114">
        <v>0</v>
      </c>
      <c r="AH537" s="114">
        <v>0</v>
      </c>
      <c r="AI537" s="114">
        <v>0</v>
      </c>
      <c r="AJ537" s="115">
        <f t="shared" si="8"/>
        <v>0</v>
      </c>
      <c r="AM537" s="122"/>
    </row>
    <row r="538" spans="1:39" ht="33" customHeight="1">
      <c r="A538" s="111">
        <v>1740</v>
      </c>
      <c r="B538" s="112" t="s">
        <v>1205</v>
      </c>
      <c r="C538" s="116" t="s">
        <v>14927</v>
      </c>
      <c r="D538" s="114">
        <v>0</v>
      </c>
      <c r="E538" s="114">
        <v>0</v>
      </c>
      <c r="F538" s="114">
        <v>0</v>
      </c>
      <c r="G538" s="114">
        <v>0</v>
      </c>
      <c r="H538" s="114">
        <v>0</v>
      </c>
      <c r="I538" s="114">
        <v>0</v>
      </c>
      <c r="J538" s="114">
        <v>0</v>
      </c>
      <c r="K538" s="114">
        <v>0</v>
      </c>
      <c r="L538" s="114">
        <v>0</v>
      </c>
      <c r="M538" s="114">
        <v>0</v>
      </c>
      <c r="N538" s="114">
        <v>0</v>
      </c>
      <c r="O538" s="114">
        <v>0</v>
      </c>
      <c r="P538" s="114">
        <v>0</v>
      </c>
      <c r="Q538" s="114">
        <v>0</v>
      </c>
      <c r="R538" s="114">
        <v>0</v>
      </c>
      <c r="S538" s="114">
        <v>0</v>
      </c>
      <c r="T538" s="114">
        <v>0</v>
      </c>
      <c r="U538" s="114">
        <v>0</v>
      </c>
      <c r="V538" s="114">
        <v>0</v>
      </c>
      <c r="W538" s="114">
        <v>0</v>
      </c>
      <c r="X538" s="114">
        <v>0</v>
      </c>
      <c r="Y538" s="114">
        <v>0</v>
      </c>
      <c r="Z538" s="114">
        <v>0</v>
      </c>
      <c r="AA538" s="114">
        <v>0</v>
      </c>
      <c r="AB538" s="114">
        <v>0</v>
      </c>
      <c r="AC538" s="114">
        <v>0</v>
      </c>
      <c r="AD538" s="114">
        <v>0</v>
      </c>
      <c r="AE538" s="114">
        <v>0</v>
      </c>
      <c r="AF538" s="114">
        <v>0</v>
      </c>
      <c r="AG538" s="114">
        <v>0</v>
      </c>
      <c r="AH538" s="114">
        <v>0</v>
      </c>
      <c r="AI538" s="114">
        <v>0</v>
      </c>
      <c r="AJ538" s="115">
        <f t="shared" si="8"/>
        <v>0</v>
      </c>
      <c r="AM538" s="122"/>
    </row>
    <row r="539" spans="1:39" ht="33" customHeight="1">
      <c r="A539" s="111">
        <v>1741</v>
      </c>
      <c r="B539" s="112" t="s">
        <v>1206</v>
      </c>
      <c r="C539" s="116" t="s">
        <v>14927</v>
      </c>
      <c r="D539" s="114">
        <v>0</v>
      </c>
      <c r="E539" s="114">
        <v>0</v>
      </c>
      <c r="F539" s="114">
        <v>0</v>
      </c>
      <c r="G539" s="114">
        <v>0</v>
      </c>
      <c r="H539" s="114">
        <v>0</v>
      </c>
      <c r="I539" s="114">
        <v>0</v>
      </c>
      <c r="J539" s="114">
        <v>0</v>
      </c>
      <c r="K539" s="114">
        <v>0</v>
      </c>
      <c r="L539" s="114">
        <v>0</v>
      </c>
      <c r="M539" s="114">
        <v>0</v>
      </c>
      <c r="N539" s="114">
        <v>0</v>
      </c>
      <c r="O539" s="114">
        <v>0</v>
      </c>
      <c r="P539" s="114">
        <v>0</v>
      </c>
      <c r="Q539" s="114">
        <v>0</v>
      </c>
      <c r="R539" s="114">
        <v>0</v>
      </c>
      <c r="S539" s="114">
        <v>0</v>
      </c>
      <c r="T539" s="114">
        <v>0</v>
      </c>
      <c r="U539" s="114">
        <v>0</v>
      </c>
      <c r="V539" s="114">
        <v>0</v>
      </c>
      <c r="W539" s="114">
        <v>0</v>
      </c>
      <c r="X539" s="114">
        <v>0</v>
      </c>
      <c r="Y539" s="114">
        <v>0</v>
      </c>
      <c r="Z539" s="114">
        <v>0</v>
      </c>
      <c r="AA539" s="114">
        <v>0</v>
      </c>
      <c r="AB539" s="114">
        <v>0</v>
      </c>
      <c r="AC539" s="114">
        <v>0</v>
      </c>
      <c r="AD539" s="114">
        <v>0</v>
      </c>
      <c r="AE539" s="114">
        <v>0</v>
      </c>
      <c r="AF539" s="114">
        <v>0</v>
      </c>
      <c r="AG539" s="114">
        <v>0</v>
      </c>
      <c r="AH539" s="114">
        <v>0</v>
      </c>
      <c r="AI539" s="114">
        <v>0</v>
      </c>
      <c r="AJ539" s="115">
        <f t="shared" si="8"/>
        <v>0</v>
      </c>
      <c r="AM539" s="122"/>
    </row>
    <row r="540" spans="1:39" ht="33" customHeight="1">
      <c r="A540" s="111">
        <v>1742</v>
      </c>
      <c r="B540" s="112" t="s">
        <v>1207</v>
      </c>
      <c r="C540" s="116" t="s">
        <v>14927</v>
      </c>
      <c r="D540" s="114">
        <v>0</v>
      </c>
      <c r="E540" s="114">
        <v>0</v>
      </c>
      <c r="F540" s="114">
        <v>0</v>
      </c>
      <c r="G540" s="114">
        <v>0</v>
      </c>
      <c r="H540" s="114">
        <v>0</v>
      </c>
      <c r="I540" s="114">
        <v>0</v>
      </c>
      <c r="J540" s="114">
        <v>0</v>
      </c>
      <c r="K540" s="114">
        <v>0</v>
      </c>
      <c r="L540" s="114">
        <v>0</v>
      </c>
      <c r="M540" s="114">
        <v>0</v>
      </c>
      <c r="N540" s="114">
        <v>0</v>
      </c>
      <c r="O540" s="114">
        <v>0</v>
      </c>
      <c r="P540" s="114">
        <v>0</v>
      </c>
      <c r="Q540" s="114">
        <v>0</v>
      </c>
      <c r="R540" s="114">
        <v>0</v>
      </c>
      <c r="S540" s="114">
        <v>0</v>
      </c>
      <c r="T540" s="114">
        <v>0</v>
      </c>
      <c r="U540" s="114">
        <v>0</v>
      </c>
      <c r="V540" s="114">
        <v>0</v>
      </c>
      <c r="W540" s="114">
        <v>0</v>
      </c>
      <c r="X540" s="114">
        <v>0</v>
      </c>
      <c r="Y540" s="114">
        <v>0</v>
      </c>
      <c r="Z540" s="114">
        <v>0</v>
      </c>
      <c r="AA540" s="114">
        <v>0</v>
      </c>
      <c r="AB540" s="114">
        <v>0</v>
      </c>
      <c r="AC540" s="114">
        <v>0</v>
      </c>
      <c r="AD540" s="114">
        <v>0</v>
      </c>
      <c r="AE540" s="114">
        <v>0</v>
      </c>
      <c r="AF540" s="114">
        <v>0</v>
      </c>
      <c r="AG540" s="114">
        <v>0</v>
      </c>
      <c r="AH540" s="114">
        <v>0</v>
      </c>
      <c r="AI540" s="114">
        <v>0</v>
      </c>
      <c r="AJ540" s="115">
        <f t="shared" si="8"/>
        <v>0</v>
      </c>
      <c r="AM540" s="122"/>
    </row>
    <row r="541" spans="1:39" ht="33" customHeight="1">
      <c r="A541" s="111">
        <v>1743</v>
      </c>
      <c r="B541" s="112" t="s">
        <v>1208</v>
      </c>
      <c r="C541" s="116" t="s">
        <v>14927</v>
      </c>
      <c r="D541" s="114">
        <v>0</v>
      </c>
      <c r="E541" s="114">
        <v>0</v>
      </c>
      <c r="F541" s="114">
        <v>0</v>
      </c>
      <c r="G541" s="114">
        <v>0</v>
      </c>
      <c r="H541" s="114">
        <v>0</v>
      </c>
      <c r="I541" s="114">
        <v>0</v>
      </c>
      <c r="J541" s="114">
        <v>0</v>
      </c>
      <c r="K541" s="114">
        <v>0</v>
      </c>
      <c r="L541" s="114">
        <v>0</v>
      </c>
      <c r="M541" s="114">
        <v>0</v>
      </c>
      <c r="N541" s="114">
        <v>0</v>
      </c>
      <c r="O541" s="114">
        <v>0</v>
      </c>
      <c r="P541" s="114">
        <v>0</v>
      </c>
      <c r="Q541" s="114">
        <v>0</v>
      </c>
      <c r="R541" s="114">
        <v>0</v>
      </c>
      <c r="S541" s="114">
        <v>0</v>
      </c>
      <c r="T541" s="114">
        <v>0</v>
      </c>
      <c r="U541" s="114">
        <v>0</v>
      </c>
      <c r="V541" s="114">
        <v>0</v>
      </c>
      <c r="W541" s="114">
        <v>0</v>
      </c>
      <c r="X541" s="114">
        <v>0</v>
      </c>
      <c r="Y541" s="114">
        <v>0</v>
      </c>
      <c r="Z541" s="114">
        <v>0</v>
      </c>
      <c r="AA541" s="114">
        <v>0</v>
      </c>
      <c r="AB541" s="114">
        <v>0</v>
      </c>
      <c r="AC541" s="114">
        <v>0</v>
      </c>
      <c r="AD541" s="114">
        <v>0</v>
      </c>
      <c r="AE541" s="114">
        <v>0</v>
      </c>
      <c r="AF541" s="114">
        <v>0</v>
      </c>
      <c r="AG541" s="114">
        <v>0</v>
      </c>
      <c r="AH541" s="114">
        <v>0</v>
      </c>
      <c r="AI541" s="114">
        <v>0</v>
      </c>
      <c r="AJ541" s="115">
        <f t="shared" si="8"/>
        <v>0</v>
      </c>
      <c r="AM541" s="122"/>
    </row>
    <row r="542" spans="1:39" ht="33" customHeight="1">
      <c r="A542" s="111">
        <v>1744</v>
      </c>
      <c r="B542" s="112" t="s">
        <v>1209</v>
      </c>
      <c r="C542" s="116" t="s">
        <v>14927</v>
      </c>
      <c r="D542" s="114">
        <v>0</v>
      </c>
      <c r="E542" s="114">
        <v>0</v>
      </c>
      <c r="F542" s="114">
        <v>0</v>
      </c>
      <c r="G542" s="114">
        <v>0</v>
      </c>
      <c r="H542" s="114">
        <v>0</v>
      </c>
      <c r="I542" s="114">
        <v>0</v>
      </c>
      <c r="J542" s="114">
        <v>0</v>
      </c>
      <c r="K542" s="114">
        <v>0</v>
      </c>
      <c r="L542" s="114">
        <v>0</v>
      </c>
      <c r="M542" s="114">
        <v>0</v>
      </c>
      <c r="N542" s="114">
        <v>0</v>
      </c>
      <c r="O542" s="114">
        <v>0</v>
      </c>
      <c r="P542" s="114">
        <v>0</v>
      </c>
      <c r="Q542" s="114">
        <v>0</v>
      </c>
      <c r="R542" s="114">
        <v>0</v>
      </c>
      <c r="S542" s="114">
        <v>0</v>
      </c>
      <c r="T542" s="114">
        <v>0</v>
      </c>
      <c r="U542" s="114">
        <v>0</v>
      </c>
      <c r="V542" s="114">
        <v>0</v>
      </c>
      <c r="W542" s="114">
        <v>0</v>
      </c>
      <c r="X542" s="114">
        <v>0</v>
      </c>
      <c r="Y542" s="114">
        <v>0</v>
      </c>
      <c r="Z542" s="114">
        <v>0</v>
      </c>
      <c r="AA542" s="114">
        <v>0</v>
      </c>
      <c r="AB542" s="114">
        <v>0</v>
      </c>
      <c r="AC542" s="114">
        <v>0</v>
      </c>
      <c r="AD542" s="114">
        <v>0</v>
      </c>
      <c r="AE542" s="114">
        <v>0</v>
      </c>
      <c r="AF542" s="114">
        <v>0</v>
      </c>
      <c r="AG542" s="114">
        <v>0</v>
      </c>
      <c r="AH542" s="114">
        <v>0</v>
      </c>
      <c r="AI542" s="114">
        <v>0</v>
      </c>
      <c r="AJ542" s="115">
        <f t="shared" si="8"/>
        <v>0</v>
      </c>
      <c r="AM542" s="122"/>
    </row>
    <row r="543" spans="1:39" ht="33" customHeight="1">
      <c r="A543" s="111">
        <v>1745</v>
      </c>
      <c r="B543" s="112" t="s">
        <v>1210</v>
      </c>
      <c r="C543" s="116" t="s">
        <v>14927</v>
      </c>
      <c r="D543" s="114">
        <v>0</v>
      </c>
      <c r="E543" s="114">
        <v>0</v>
      </c>
      <c r="F543" s="114">
        <v>0</v>
      </c>
      <c r="G543" s="114">
        <v>0</v>
      </c>
      <c r="H543" s="114">
        <v>0</v>
      </c>
      <c r="I543" s="114">
        <v>0</v>
      </c>
      <c r="J543" s="114">
        <v>0</v>
      </c>
      <c r="K543" s="114">
        <v>0</v>
      </c>
      <c r="L543" s="114">
        <v>0</v>
      </c>
      <c r="M543" s="114">
        <v>0</v>
      </c>
      <c r="N543" s="114">
        <v>0</v>
      </c>
      <c r="O543" s="114">
        <v>0</v>
      </c>
      <c r="P543" s="114">
        <v>0</v>
      </c>
      <c r="Q543" s="114">
        <v>0</v>
      </c>
      <c r="R543" s="114">
        <v>0</v>
      </c>
      <c r="S543" s="114">
        <v>0</v>
      </c>
      <c r="T543" s="114">
        <v>0</v>
      </c>
      <c r="U543" s="114">
        <v>0</v>
      </c>
      <c r="V543" s="114">
        <v>0</v>
      </c>
      <c r="W543" s="114">
        <v>0</v>
      </c>
      <c r="X543" s="114">
        <v>0</v>
      </c>
      <c r="Y543" s="114">
        <v>0</v>
      </c>
      <c r="Z543" s="114">
        <v>0</v>
      </c>
      <c r="AA543" s="114">
        <v>0</v>
      </c>
      <c r="AB543" s="114">
        <v>0</v>
      </c>
      <c r="AC543" s="114">
        <v>0</v>
      </c>
      <c r="AD543" s="114">
        <v>0</v>
      </c>
      <c r="AE543" s="114">
        <v>0</v>
      </c>
      <c r="AF543" s="114">
        <v>0</v>
      </c>
      <c r="AG543" s="114">
        <v>0</v>
      </c>
      <c r="AH543" s="114">
        <v>0</v>
      </c>
      <c r="AI543" s="114">
        <v>0</v>
      </c>
      <c r="AJ543" s="115">
        <f t="shared" si="8"/>
        <v>0</v>
      </c>
      <c r="AM543" s="122"/>
    </row>
    <row r="544" spans="1:39" ht="33" customHeight="1">
      <c r="A544" s="111">
        <v>1746</v>
      </c>
      <c r="B544" s="112" t="s">
        <v>1211</v>
      </c>
      <c r="C544" s="116" t="s">
        <v>14927</v>
      </c>
      <c r="D544" s="114">
        <v>0</v>
      </c>
      <c r="E544" s="114">
        <v>0</v>
      </c>
      <c r="F544" s="114">
        <v>0</v>
      </c>
      <c r="G544" s="114">
        <v>0</v>
      </c>
      <c r="H544" s="114">
        <v>0</v>
      </c>
      <c r="I544" s="114">
        <v>0</v>
      </c>
      <c r="J544" s="114">
        <v>0</v>
      </c>
      <c r="K544" s="114">
        <v>0</v>
      </c>
      <c r="L544" s="114">
        <v>0</v>
      </c>
      <c r="M544" s="114">
        <v>0</v>
      </c>
      <c r="N544" s="114">
        <v>0</v>
      </c>
      <c r="O544" s="114">
        <v>0</v>
      </c>
      <c r="P544" s="114">
        <v>0</v>
      </c>
      <c r="Q544" s="114">
        <v>0</v>
      </c>
      <c r="R544" s="114">
        <v>0</v>
      </c>
      <c r="S544" s="114">
        <v>0</v>
      </c>
      <c r="T544" s="114">
        <v>0</v>
      </c>
      <c r="U544" s="114">
        <v>0</v>
      </c>
      <c r="V544" s="114">
        <v>0</v>
      </c>
      <c r="W544" s="114">
        <v>0</v>
      </c>
      <c r="X544" s="114">
        <v>0</v>
      </c>
      <c r="Y544" s="114">
        <v>0</v>
      </c>
      <c r="Z544" s="114">
        <v>0</v>
      </c>
      <c r="AA544" s="114">
        <v>0</v>
      </c>
      <c r="AB544" s="114">
        <v>0</v>
      </c>
      <c r="AC544" s="114">
        <v>0</v>
      </c>
      <c r="AD544" s="114">
        <v>0</v>
      </c>
      <c r="AE544" s="114">
        <v>0</v>
      </c>
      <c r="AF544" s="114">
        <v>0</v>
      </c>
      <c r="AG544" s="114">
        <v>0</v>
      </c>
      <c r="AH544" s="114">
        <v>0</v>
      </c>
      <c r="AI544" s="114">
        <v>0</v>
      </c>
      <c r="AJ544" s="115">
        <f t="shared" si="8"/>
        <v>0</v>
      </c>
      <c r="AM544" s="122"/>
    </row>
    <row r="545" spans="1:39" ht="33" customHeight="1">
      <c r="A545" s="111">
        <v>1747</v>
      </c>
      <c r="B545" s="112" t="s">
        <v>1164</v>
      </c>
      <c r="C545" s="116" t="s">
        <v>14927</v>
      </c>
      <c r="D545" s="114">
        <v>0</v>
      </c>
      <c r="E545" s="114">
        <v>0</v>
      </c>
      <c r="F545" s="114">
        <v>0</v>
      </c>
      <c r="G545" s="114">
        <v>0</v>
      </c>
      <c r="H545" s="114">
        <v>0</v>
      </c>
      <c r="I545" s="114">
        <v>0</v>
      </c>
      <c r="J545" s="114">
        <v>0</v>
      </c>
      <c r="K545" s="114">
        <v>0</v>
      </c>
      <c r="L545" s="114">
        <v>0</v>
      </c>
      <c r="M545" s="114">
        <v>0</v>
      </c>
      <c r="N545" s="114">
        <v>0</v>
      </c>
      <c r="O545" s="114">
        <v>0</v>
      </c>
      <c r="P545" s="114">
        <v>0</v>
      </c>
      <c r="Q545" s="114">
        <v>0</v>
      </c>
      <c r="R545" s="114">
        <v>0</v>
      </c>
      <c r="S545" s="114">
        <v>0</v>
      </c>
      <c r="T545" s="114">
        <v>0</v>
      </c>
      <c r="U545" s="114">
        <v>0</v>
      </c>
      <c r="V545" s="114">
        <v>0</v>
      </c>
      <c r="W545" s="114">
        <v>0</v>
      </c>
      <c r="X545" s="114">
        <v>0</v>
      </c>
      <c r="Y545" s="114">
        <v>0</v>
      </c>
      <c r="Z545" s="114">
        <v>0</v>
      </c>
      <c r="AA545" s="114">
        <v>0</v>
      </c>
      <c r="AB545" s="114">
        <v>0</v>
      </c>
      <c r="AC545" s="114">
        <v>0</v>
      </c>
      <c r="AD545" s="114">
        <v>0</v>
      </c>
      <c r="AE545" s="114">
        <v>0</v>
      </c>
      <c r="AF545" s="114">
        <v>0</v>
      </c>
      <c r="AG545" s="114">
        <v>0</v>
      </c>
      <c r="AH545" s="114">
        <v>0</v>
      </c>
      <c r="AI545" s="114">
        <v>0</v>
      </c>
      <c r="AJ545" s="115">
        <f t="shared" si="8"/>
        <v>0</v>
      </c>
      <c r="AM545" s="122"/>
    </row>
    <row r="546" spans="1:39" ht="33" customHeight="1">
      <c r="A546" s="111">
        <v>1748</v>
      </c>
      <c r="B546" s="112" t="s">
        <v>1212</v>
      </c>
      <c r="C546" s="116" t="s">
        <v>14927</v>
      </c>
      <c r="D546" s="114">
        <v>0</v>
      </c>
      <c r="E546" s="114">
        <v>0</v>
      </c>
      <c r="F546" s="114">
        <v>0</v>
      </c>
      <c r="G546" s="114">
        <v>0</v>
      </c>
      <c r="H546" s="114">
        <v>0</v>
      </c>
      <c r="I546" s="114">
        <v>0</v>
      </c>
      <c r="J546" s="114">
        <v>0</v>
      </c>
      <c r="K546" s="114">
        <v>0</v>
      </c>
      <c r="L546" s="114">
        <v>0</v>
      </c>
      <c r="M546" s="114">
        <v>0</v>
      </c>
      <c r="N546" s="114">
        <v>0</v>
      </c>
      <c r="O546" s="114">
        <v>0</v>
      </c>
      <c r="P546" s="114">
        <v>0</v>
      </c>
      <c r="Q546" s="114">
        <v>0</v>
      </c>
      <c r="R546" s="114">
        <v>0</v>
      </c>
      <c r="S546" s="114">
        <v>0</v>
      </c>
      <c r="T546" s="114">
        <v>0</v>
      </c>
      <c r="U546" s="114">
        <v>0</v>
      </c>
      <c r="V546" s="114">
        <v>0</v>
      </c>
      <c r="W546" s="114">
        <v>0</v>
      </c>
      <c r="X546" s="114">
        <v>0</v>
      </c>
      <c r="Y546" s="114">
        <v>0</v>
      </c>
      <c r="Z546" s="114">
        <v>0</v>
      </c>
      <c r="AA546" s="114">
        <v>0</v>
      </c>
      <c r="AB546" s="114">
        <v>0</v>
      </c>
      <c r="AC546" s="114">
        <v>0</v>
      </c>
      <c r="AD546" s="114">
        <v>0</v>
      </c>
      <c r="AE546" s="114">
        <v>0</v>
      </c>
      <c r="AF546" s="114">
        <v>0</v>
      </c>
      <c r="AG546" s="114">
        <v>0</v>
      </c>
      <c r="AH546" s="114">
        <v>0</v>
      </c>
      <c r="AI546" s="114">
        <v>0</v>
      </c>
      <c r="AJ546" s="115">
        <f t="shared" si="8"/>
        <v>0</v>
      </c>
      <c r="AM546" s="122"/>
    </row>
    <row r="547" spans="1:39" ht="33" customHeight="1">
      <c r="A547" s="111">
        <v>1749</v>
      </c>
      <c r="B547" s="112" t="s">
        <v>1213</v>
      </c>
      <c r="C547" s="116" t="s">
        <v>14927</v>
      </c>
      <c r="D547" s="114">
        <v>0</v>
      </c>
      <c r="E547" s="114">
        <v>0</v>
      </c>
      <c r="F547" s="114">
        <v>0</v>
      </c>
      <c r="G547" s="114">
        <v>0</v>
      </c>
      <c r="H547" s="114">
        <v>0</v>
      </c>
      <c r="I547" s="114">
        <v>0</v>
      </c>
      <c r="J547" s="114">
        <v>0</v>
      </c>
      <c r="K547" s="114">
        <v>0</v>
      </c>
      <c r="L547" s="114">
        <v>0</v>
      </c>
      <c r="M547" s="114">
        <v>0</v>
      </c>
      <c r="N547" s="114">
        <v>0</v>
      </c>
      <c r="O547" s="114">
        <v>0</v>
      </c>
      <c r="P547" s="114">
        <v>0</v>
      </c>
      <c r="Q547" s="114">
        <v>0</v>
      </c>
      <c r="R547" s="114">
        <v>0</v>
      </c>
      <c r="S547" s="114">
        <v>0</v>
      </c>
      <c r="T547" s="114">
        <v>0</v>
      </c>
      <c r="U547" s="114">
        <v>0</v>
      </c>
      <c r="V547" s="114">
        <v>0</v>
      </c>
      <c r="W547" s="114">
        <v>0</v>
      </c>
      <c r="X547" s="114">
        <v>0</v>
      </c>
      <c r="Y547" s="114">
        <v>0</v>
      </c>
      <c r="Z547" s="114">
        <v>0</v>
      </c>
      <c r="AA547" s="114">
        <v>0</v>
      </c>
      <c r="AB547" s="114">
        <v>0</v>
      </c>
      <c r="AC547" s="114">
        <v>0</v>
      </c>
      <c r="AD547" s="114">
        <v>0</v>
      </c>
      <c r="AE547" s="114">
        <v>0</v>
      </c>
      <c r="AF547" s="114">
        <v>0</v>
      </c>
      <c r="AG547" s="114">
        <v>0</v>
      </c>
      <c r="AH547" s="114">
        <v>0</v>
      </c>
      <c r="AI547" s="114">
        <v>0</v>
      </c>
      <c r="AJ547" s="115">
        <f t="shared" si="8"/>
        <v>0</v>
      </c>
      <c r="AM547" s="122"/>
    </row>
    <row r="548" spans="1:39" ht="33" customHeight="1">
      <c r="A548" s="111">
        <v>1750</v>
      </c>
      <c r="B548" s="112" t="s">
        <v>1214</v>
      </c>
      <c r="C548" s="116" t="s">
        <v>14927</v>
      </c>
      <c r="D548" s="114">
        <v>0</v>
      </c>
      <c r="E548" s="114">
        <v>0</v>
      </c>
      <c r="F548" s="114">
        <v>0</v>
      </c>
      <c r="G548" s="114">
        <v>0</v>
      </c>
      <c r="H548" s="114">
        <v>0</v>
      </c>
      <c r="I548" s="114">
        <v>0</v>
      </c>
      <c r="J548" s="114">
        <v>0</v>
      </c>
      <c r="K548" s="114">
        <v>0</v>
      </c>
      <c r="L548" s="114">
        <v>0</v>
      </c>
      <c r="M548" s="114">
        <v>0</v>
      </c>
      <c r="N548" s="114">
        <v>0</v>
      </c>
      <c r="O548" s="114">
        <v>0</v>
      </c>
      <c r="P548" s="114">
        <v>0</v>
      </c>
      <c r="Q548" s="114">
        <v>0</v>
      </c>
      <c r="R548" s="114">
        <v>0</v>
      </c>
      <c r="S548" s="114">
        <v>0</v>
      </c>
      <c r="T548" s="114">
        <v>0</v>
      </c>
      <c r="U548" s="114">
        <v>0</v>
      </c>
      <c r="V548" s="114">
        <v>0</v>
      </c>
      <c r="W548" s="114">
        <v>0</v>
      </c>
      <c r="X548" s="114">
        <v>0</v>
      </c>
      <c r="Y548" s="114">
        <v>0</v>
      </c>
      <c r="Z548" s="114">
        <v>0</v>
      </c>
      <c r="AA548" s="114">
        <v>0</v>
      </c>
      <c r="AB548" s="114">
        <v>0</v>
      </c>
      <c r="AC548" s="114">
        <v>0</v>
      </c>
      <c r="AD548" s="114">
        <v>0</v>
      </c>
      <c r="AE548" s="114">
        <v>0</v>
      </c>
      <c r="AF548" s="114">
        <v>0</v>
      </c>
      <c r="AG548" s="114">
        <v>0</v>
      </c>
      <c r="AH548" s="114">
        <v>0</v>
      </c>
      <c r="AI548" s="114">
        <v>0</v>
      </c>
      <c r="AJ548" s="115">
        <f t="shared" si="8"/>
        <v>0</v>
      </c>
      <c r="AM548" s="122"/>
    </row>
    <row r="549" spans="1:39" ht="33" customHeight="1">
      <c r="A549" s="111">
        <v>1751</v>
      </c>
      <c r="B549" s="112" t="s">
        <v>1215</v>
      </c>
      <c r="C549" s="116" t="s">
        <v>14927</v>
      </c>
      <c r="D549" s="114">
        <v>0</v>
      </c>
      <c r="E549" s="114">
        <v>0</v>
      </c>
      <c r="F549" s="114">
        <v>0</v>
      </c>
      <c r="G549" s="114">
        <v>0</v>
      </c>
      <c r="H549" s="114">
        <v>0</v>
      </c>
      <c r="I549" s="114">
        <v>0</v>
      </c>
      <c r="J549" s="114">
        <v>0</v>
      </c>
      <c r="K549" s="114">
        <v>0</v>
      </c>
      <c r="L549" s="114">
        <v>0</v>
      </c>
      <c r="M549" s="114">
        <v>0</v>
      </c>
      <c r="N549" s="114">
        <v>0</v>
      </c>
      <c r="O549" s="114">
        <v>0</v>
      </c>
      <c r="P549" s="114">
        <v>0</v>
      </c>
      <c r="Q549" s="114">
        <v>0</v>
      </c>
      <c r="R549" s="114">
        <v>0</v>
      </c>
      <c r="S549" s="114">
        <v>0</v>
      </c>
      <c r="T549" s="114">
        <v>0</v>
      </c>
      <c r="U549" s="114">
        <v>0</v>
      </c>
      <c r="V549" s="114">
        <v>0</v>
      </c>
      <c r="W549" s="114">
        <v>0</v>
      </c>
      <c r="X549" s="114">
        <v>0</v>
      </c>
      <c r="Y549" s="114">
        <v>0</v>
      </c>
      <c r="Z549" s="114">
        <v>0</v>
      </c>
      <c r="AA549" s="114">
        <v>0</v>
      </c>
      <c r="AB549" s="114">
        <v>0</v>
      </c>
      <c r="AC549" s="114">
        <v>0</v>
      </c>
      <c r="AD549" s="114">
        <v>0</v>
      </c>
      <c r="AE549" s="114">
        <v>0</v>
      </c>
      <c r="AF549" s="114">
        <v>0</v>
      </c>
      <c r="AG549" s="114">
        <v>0</v>
      </c>
      <c r="AH549" s="114">
        <v>0</v>
      </c>
      <c r="AI549" s="114">
        <v>0</v>
      </c>
      <c r="AJ549" s="115">
        <f t="shared" si="8"/>
        <v>0</v>
      </c>
      <c r="AM549" s="122"/>
    </row>
    <row r="550" spans="1:39" ht="33" customHeight="1">
      <c r="A550" s="111">
        <v>1752</v>
      </c>
      <c r="B550" s="112" t="s">
        <v>1216</v>
      </c>
      <c r="C550" s="116" t="s">
        <v>14927</v>
      </c>
      <c r="D550" s="114">
        <v>0</v>
      </c>
      <c r="E550" s="114">
        <v>0</v>
      </c>
      <c r="F550" s="114">
        <v>0</v>
      </c>
      <c r="G550" s="114">
        <v>0</v>
      </c>
      <c r="H550" s="114">
        <v>0</v>
      </c>
      <c r="I550" s="114">
        <v>0</v>
      </c>
      <c r="J550" s="114">
        <v>0</v>
      </c>
      <c r="K550" s="114">
        <v>0</v>
      </c>
      <c r="L550" s="114">
        <v>0</v>
      </c>
      <c r="M550" s="114">
        <v>0</v>
      </c>
      <c r="N550" s="114">
        <v>0</v>
      </c>
      <c r="O550" s="114">
        <v>0</v>
      </c>
      <c r="P550" s="114">
        <v>0</v>
      </c>
      <c r="Q550" s="114">
        <v>0</v>
      </c>
      <c r="R550" s="114">
        <v>0</v>
      </c>
      <c r="S550" s="114">
        <v>0</v>
      </c>
      <c r="T550" s="114">
        <v>0</v>
      </c>
      <c r="U550" s="114">
        <v>0</v>
      </c>
      <c r="V550" s="114">
        <v>0</v>
      </c>
      <c r="W550" s="114">
        <v>0</v>
      </c>
      <c r="X550" s="114">
        <v>0</v>
      </c>
      <c r="Y550" s="114">
        <v>0</v>
      </c>
      <c r="Z550" s="114">
        <v>0</v>
      </c>
      <c r="AA550" s="114">
        <v>0</v>
      </c>
      <c r="AB550" s="114">
        <v>0</v>
      </c>
      <c r="AC550" s="114">
        <v>0</v>
      </c>
      <c r="AD550" s="114">
        <v>0</v>
      </c>
      <c r="AE550" s="114">
        <v>0</v>
      </c>
      <c r="AF550" s="114">
        <v>0</v>
      </c>
      <c r="AG550" s="114">
        <v>0</v>
      </c>
      <c r="AH550" s="114">
        <v>0</v>
      </c>
      <c r="AI550" s="114">
        <v>0</v>
      </c>
      <c r="AJ550" s="115">
        <f t="shared" si="8"/>
        <v>0</v>
      </c>
      <c r="AM550" s="122"/>
    </row>
    <row r="551" spans="1:39" ht="33" customHeight="1">
      <c r="A551" s="111">
        <v>1753</v>
      </c>
      <c r="B551" s="112" t="s">
        <v>1217</v>
      </c>
      <c r="C551" s="116" t="s">
        <v>14927</v>
      </c>
      <c r="D551" s="114">
        <v>0</v>
      </c>
      <c r="E551" s="114">
        <v>0</v>
      </c>
      <c r="F551" s="114">
        <v>0</v>
      </c>
      <c r="G551" s="114">
        <v>0</v>
      </c>
      <c r="H551" s="114">
        <v>0</v>
      </c>
      <c r="I551" s="114">
        <v>0</v>
      </c>
      <c r="J551" s="114">
        <v>0</v>
      </c>
      <c r="K551" s="114">
        <v>0</v>
      </c>
      <c r="L551" s="114">
        <v>0</v>
      </c>
      <c r="M551" s="114">
        <v>0</v>
      </c>
      <c r="N551" s="114">
        <v>0</v>
      </c>
      <c r="O551" s="114">
        <v>0</v>
      </c>
      <c r="P551" s="114">
        <v>0</v>
      </c>
      <c r="Q551" s="114">
        <v>0</v>
      </c>
      <c r="R551" s="114">
        <v>0</v>
      </c>
      <c r="S551" s="114">
        <v>0</v>
      </c>
      <c r="T551" s="114">
        <v>0</v>
      </c>
      <c r="U551" s="114">
        <v>0</v>
      </c>
      <c r="V551" s="114">
        <v>0</v>
      </c>
      <c r="W551" s="114">
        <v>0</v>
      </c>
      <c r="X551" s="114">
        <v>0</v>
      </c>
      <c r="Y551" s="114">
        <v>0</v>
      </c>
      <c r="Z551" s="114">
        <v>0</v>
      </c>
      <c r="AA551" s="114">
        <v>0</v>
      </c>
      <c r="AB551" s="114">
        <v>0</v>
      </c>
      <c r="AC551" s="114">
        <v>0</v>
      </c>
      <c r="AD551" s="114">
        <v>0</v>
      </c>
      <c r="AE551" s="114">
        <v>0</v>
      </c>
      <c r="AF551" s="114">
        <v>0</v>
      </c>
      <c r="AG551" s="114">
        <v>0</v>
      </c>
      <c r="AH551" s="114">
        <v>0</v>
      </c>
      <c r="AI551" s="114">
        <v>0</v>
      </c>
      <c r="AJ551" s="115">
        <f t="shared" si="8"/>
        <v>0</v>
      </c>
      <c r="AM551" s="122"/>
    </row>
    <row r="552" spans="1:39" ht="33" customHeight="1">
      <c r="A552" s="111">
        <v>1754</v>
      </c>
      <c r="B552" s="112" t="s">
        <v>1218</v>
      </c>
      <c r="C552" s="116" t="s">
        <v>14927</v>
      </c>
      <c r="D552" s="114">
        <v>0</v>
      </c>
      <c r="E552" s="114">
        <v>0</v>
      </c>
      <c r="F552" s="114">
        <v>0</v>
      </c>
      <c r="G552" s="114">
        <v>0</v>
      </c>
      <c r="H552" s="114">
        <v>0</v>
      </c>
      <c r="I552" s="114">
        <v>0</v>
      </c>
      <c r="J552" s="114">
        <v>0</v>
      </c>
      <c r="K552" s="114">
        <v>0</v>
      </c>
      <c r="L552" s="114">
        <v>0</v>
      </c>
      <c r="M552" s="114">
        <v>0</v>
      </c>
      <c r="N552" s="114">
        <v>0</v>
      </c>
      <c r="O552" s="114">
        <v>0</v>
      </c>
      <c r="P552" s="114">
        <v>0</v>
      </c>
      <c r="Q552" s="114">
        <v>0</v>
      </c>
      <c r="R552" s="114">
        <v>0</v>
      </c>
      <c r="S552" s="114">
        <v>0</v>
      </c>
      <c r="T552" s="114">
        <v>0</v>
      </c>
      <c r="U552" s="114">
        <v>0</v>
      </c>
      <c r="V552" s="114">
        <v>0</v>
      </c>
      <c r="W552" s="114">
        <v>0</v>
      </c>
      <c r="X552" s="114">
        <v>0</v>
      </c>
      <c r="Y552" s="114">
        <v>0</v>
      </c>
      <c r="Z552" s="114">
        <v>0</v>
      </c>
      <c r="AA552" s="114">
        <v>0</v>
      </c>
      <c r="AB552" s="114">
        <v>0</v>
      </c>
      <c r="AC552" s="114">
        <v>0</v>
      </c>
      <c r="AD552" s="114">
        <v>0</v>
      </c>
      <c r="AE552" s="114">
        <v>0</v>
      </c>
      <c r="AF552" s="114">
        <v>0</v>
      </c>
      <c r="AG552" s="114">
        <v>0</v>
      </c>
      <c r="AH552" s="114">
        <v>0</v>
      </c>
      <c r="AI552" s="114">
        <v>0</v>
      </c>
      <c r="AJ552" s="115">
        <f t="shared" si="8"/>
        <v>0</v>
      </c>
      <c r="AM552" s="122"/>
    </row>
    <row r="553" spans="1:39" ht="33" customHeight="1">
      <c r="A553" s="111">
        <v>1755</v>
      </c>
      <c r="B553" s="112" t="s">
        <v>1219</v>
      </c>
      <c r="C553" s="116" t="s">
        <v>14927</v>
      </c>
      <c r="D553" s="114">
        <v>0</v>
      </c>
      <c r="E553" s="114">
        <v>0</v>
      </c>
      <c r="F553" s="114">
        <v>0</v>
      </c>
      <c r="G553" s="114">
        <v>0</v>
      </c>
      <c r="H553" s="114">
        <v>0</v>
      </c>
      <c r="I553" s="114">
        <v>0</v>
      </c>
      <c r="J553" s="114">
        <v>0</v>
      </c>
      <c r="K553" s="114">
        <v>0</v>
      </c>
      <c r="L553" s="114">
        <v>0</v>
      </c>
      <c r="M553" s="114">
        <v>0</v>
      </c>
      <c r="N553" s="114">
        <v>0</v>
      </c>
      <c r="O553" s="114">
        <v>0</v>
      </c>
      <c r="P553" s="114">
        <v>0</v>
      </c>
      <c r="Q553" s="114">
        <v>0</v>
      </c>
      <c r="R553" s="114">
        <v>0</v>
      </c>
      <c r="S553" s="114">
        <v>0</v>
      </c>
      <c r="T553" s="114">
        <v>0</v>
      </c>
      <c r="U553" s="114">
        <v>0</v>
      </c>
      <c r="V553" s="114">
        <v>0</v>
      </c>
      <c r="W553" s="114">
        <v>0</v>
      </c>
      <c r="X553" s="114">
        <v>0</v>
      </c>
      <c r="Y553" s="114">
        <v>0</v>
      </c>
      <c r="Z553" s="114">
        <v>0</v>
      </c>
      <c r="AA553" s="114">
        <v>0</v>
      </c>
      <c r="AB553" s="114">
        <v>0</v>
      </c>
      <c r="AC553" s="114">
        <v>0</v>
      </c>
      <c r="AD553" s="114">
        <v>0</v>
      </c>
      <c r="AE553" s="114">
        <v>0</v>
      </c>
      <c r="AF553" s="114">
        <v>0</v>
      </c>
      <c r="AG553" s="114">
        <v>0</v>
      </c>
      <c r="AH553" s="114">
        <v>0</v>
      </c>
      <c r="AI553" s="114">
        <v>0</v>
      </c>
      <c r="AJ553" s="115">
        <f t="shared" si="8"/>
        <v>0</v>
      </c>
      <c r="AM553" s="122"/>
    </row>
    <row r="554" spans="1:39" ht="33" customHeight="1">
      <c r="A554" s="111">
        <v>1756</v>
      </c>
      <c r="B554" s="112" t="s">
        <v>1220</v>
      </c>
      <c r="C554" s="116" t="s">
        <v>14927</v>
      </c>
      <c r="D554" s="114">
        <v>0</v>
      </c>
      <c r="E554" s="114">
        <v>0</v>
      </c>
      <c r="F554" s="114">
        <v>0</v>
      </c>
      <c r="G554" s="114">
        <v>0</v>
      </c>
      <c r="H554" s="114">
        <v>0</v>
      </c>
      <c r="I554" s="114">
        <v>0</v>
      </c>
      <c r="J554" s="114">
        <v>0</v>
      </c>
      <c r="K554" s="114">
        <v>0</v>
      </c>
      <c r="L554" s="114">
        <v>0</v>
      </c>
      <c r="M554" s="114">
        <v>0</v>
      </c>
      <c r="N554" s="114">
        <v>0</v>
      </c>
      <c r="O554" s="114">
        <v>0</v>
      </c>
      <c r="P554" s="114">
        <v>0</v>
      </c>
      <c r="Q554" s="114">
        <v>0</v>
      </c>
      <c r="R554" s="114">
        <v>0</v>
      </c>
      <c r="S554" s="114">
        <v>0</v>
      </c>
      <c r="T554" s="114">
        <v>0</v>
      </c>
      <c r="U554" s="114">
        <v>0</v>
      </c>
      <c r="V554" s="114">
        <v>0</v>
      </c>
      <c r="W554" s="114">
        <v>0</v>
      </c>
      <c r="X554" s="114">
        <v>0</v>
      </c>
      <c r="Y554" s="114">
        <v>0</v>
      </c>
      <c r="Z554" s="114">
        <v>0</v>
      </c>
      <c r="AA554" s="114">
        <v>0</v>
      </c>
      <c r="AB554" s="114">
        <v>0</v>
      </c>
      <c r="AC554" s="114">
        <v>0</v>
      </c>
      <c r="AD554" s="114">
        <v>0</v>
      </c>
      <c r="AE554" s="114">
        <v>0</v>
      </c>
      <c r="AF554" s="114">
        <v>0</v>
      </c>
      <c r="AG554" s="114">
        <v>0</v>
      </c>
      <c r="AH554" s="114">
        <v>0</v>
      </c>
      <c r="AI554" s="114">
        <v>0</v>
      </c>
      <c r="AJ554" s="115">
        <f t="shared" si="8"/>
        <v>0</v>
      </c>
      <c r="AM554" s="122"/>
    </row>
    <row r="555" spans="1:39" ht="33" customHeight="1">
      <c r="A555" s="111">
        <v>1801</v>
      </c>
      <c r="B555" s="112" t="s">
        <v>1221</v>
      </c>
      <c r="C555" s="116" t="s">
        <v>14927</v>
      </c>
      <c r="D555" s="114">
        <v>0</v>
      </c>
      <c r="E555" s="114">
        <v>0</v>
      </c>
      <c r="F555" s="114">
        <v>0</v>
      </c>
      <c r="G555" s="114">
        <v>0</v>
      </c>
      <c r="H555" s="114">
        <v>0</v>
      </c>
      <c r="I555" s="114">
        <v>0</v>
      </c>
      <c r="J555" s="114">
        <v>0</v>
      </c>
      <c r="K555" s="114">
        <v>0</v>
      </c>
      <c r="L555" s="114">
        <v>0</v>
      </c>
      <c r="M555" s="114">
        <v>0</v>
      </c>
      <c r="N555" s="114">
        <v>0</v>
      </c>
      <c r="O555" s="114">
        <v>0</v>
      </c>
      <c r="P555" s="114">
        <v>0</v>
      </c>
      <c r="Q555" s="114">
        <v>0</v>
      </c>
      <c r="R555" s="114">
        <v>0</v>
      </c>
      <c r="S555" s="114">
        <v>0</v>
      </c>
      <c r="T555" s="114">
        <v>0</v>
      </c>
      <c r="U555" s="114">
        <v>0</v>
      </c>
      <c r="V555" s="114">
        <v>0</v>
      </c>
      <c r="W555" s="114">
        <v>0</v>
      </c>
      <c r="X555" s="114">
        <v>0</v>
      </c>
      <c r="Y555" s="114">
        <v>0</v>
      </c>
      <c r="Z555" s="114">
        <v>0</v>
      </c>
      <c r="AA555" s="114">
        <v>0</v>
      </c>
      <c r="AB555" s="114">
        <v>0</v>
      </c>
      <c r="AC555" s="114">
        <v>0</v>
      </c>
      <c r="AD555" s="114">
        <v>0</v>
      </c>
      <c r="AE555" s="114">
        <v>0</v>
      </c>
      <c r="AF555" s="114">
        <v>0</v>
      </c>
      <c r="AG555" s="114">
        <v>0</v>
      </c>
      <c r="AH555" s="114">
        <v>0</v>
      </c>
      <c r="AI555" s="114">
        <v>0</v>
      </c>
      <c r="AJ555" s="115">
        <f t="shared" si="8"/>
        <v>0</v>
      </c>
      <c r="AM555" s="122"/>
    </row>
    <row r="556" spans="1:39" ht="33" customHeight="1">
      <c r="A556" s="111">
        <v>1802</v>
      </c>
      <c r="B556" s="112" t="s">
        <v>1203</v>
      </c>
      <c r="C556" s="116" t="s">
        <v>14927</v>
      </c>
      <c r="D556" s="114">
        <v>0</v>
      </c>
      <c r="E556" s="114">
        <v>0</v>
      </c>
      <c r="F556" s="114">
        <v>0</v>
      </c>
      <c r="G556" s="114">
        <v>0</v>
      </c>
      <c r="H556" s="114">
        <v>0</v>
      </c>
      <c r="I556" s="114">
        <v>0</v>
      </c>
      <c r="J556" s="114">
        <v>0</v>
      </c>
      <c r="K556" s="114">
        <v>0</v>
      </c>
      <c r="L556" s="114">
        <v>0</v>
      </c>
      <c r="M556" s="114">
        <v>0</v>
      </c>
      <c r="N556" s="114">
        <v>0</v>
      </c>
      <c r="O556" s="114">
        <v>0</v>
      </c>
      <c r="P556" s="114">
        <v>0</v>
      </c>
      <c r="Q556" s="114">
        <v>0</v>
      </c>
      <c r="R556" s="114">
        <v>0</v>
      </c>
      <c r="S556" s="114">
        <v>0</v>
      </c>
      <c r="T556" s="114">
        <v>0</v>
      </c>
      <c r="U556" s="114">
        <v>0</v>
      </c>
      <c r="V556" s="114">
        <v>0</v>
      </c>
      <c r="W556" s="114">
        <v>0</v>
      </c>
      <c r="X556" s="114">
        <v>0</v>
      </c>
      <c r="Y556" s="114">
        <v>0</v>
      </c>
      <c r="Z556" s="114">
        <v>0</v>
      </c>
      <c r="AA556" s="114">
        <v>0</v>
      </c>
      <c r="AB556" s="114">
        <v>0</v>
      </c>
      <c r="AC556" s="114">
        <v>0</v>
      </c>
      <c r="AD556" s="114">
        <v>0</v>
      </c>
      <c r="AE556" s="114">
        <v>0</v>
      </c>
      <c r="AF556" s="114">
        <v>0</v>
      </c>
      <c r="AG556" s="114">
        <v>0</v>
      </c>
      <c r="AH556" s="114">
        <v>0</v>
      </c>
      <c r="AI556" s="114">
        <v>0</v>
      </c>
      <c r="AJ556" s="115">
        <f t="shared" si="8"/>
        <v>0</v>
      </c>
      <c r="AM556" s="122"/>
    </row>
    <row r="557" spans="1:39" ht="33" customHeight="1">
      <c r="A557" s="111">
        <v>1803</v>
      </c>
      <c r="B557" s="112" t="s">
        <v>1222</v>
      </c>
      <c r="C557" s="116" t="s">
        <v>14927</v>
      </c>
      <c r="D557" s="114">
        <v>0</v>
      </c>
      <c r="E557" s="114">
        <v>0</v>
      </c>
      <c r="F557" s="114">
        <v>0</v>
      </c>
      <c r="G557" s="114">
        <v>0</v>
      </c>
      <c r="H557" s="114">
        <v>0</v>
      </c>
      <c r="I557" s="114">
        <v>0</v>
      </c>
      <c r="J557" s="114">
        <v>0</v>
      </c>
      <c r="K557" s="114">
        <v>0</v>
      </c>
      <c r="L557" s="114">
        <v>0</v>
      </c>
      <c r="M557" s="114">
        <v>0</v>
      </c>
      <c r="N557" s="114">
        <v>0</v>
      </c>
      <c r="O557" s="114">
        <v>0</v>
      </c>
      <c r="P557" s="114">
        <v>0</v>
      </c>
      <c r="Q557" s="114">
        <v>0</v>
      </c>
      <c r="R557" s="114">
        <v>0</v>
      </c>
      <c r="S557" s="114">
        <v>0</v>
      </c>
      <c r="T557" s="114">
        <v>0</v>
      </c>
      <c r="U557" s="114">
        <v>0</v>
      </c>
      <c r="V557" s="114">
        <v>0</v>
      </c>
      <c r="W557" s="114">
        <v>0</v>
      </c>
      <c r="X557" s="114">
        <v>0</v>
      </c>
      <c r="Y557" s="114">
        <v>0</v>
      </c>
      <c r="Z557" s="114">
        <v>0</v>
      </c>
      <c r="AA557" s="114">
        <v>0</v>
      </c>
      <c r="AB557" s="114">
        <v>0</v>
      </c>
      <c r="AC557" s="114">
        <v>0</v>
      </c>
      <c r="AD557" s="114">
        <v>0</v>
      </c>
      <c r="AE557" s="114">
        <v>0</v>
      </c>
      <c r="AF557" s="114">
        <v>0</v>
      </c>
      <c r="AG557" s="114">
        <v>0</v>
      </c>
      <c r="AH557" s="114">
        <v>0</v>
      </c>
      <c r="AI557" s="114">
        <v>0</v>
      </c>
      <c r="AJ557" s="115">
        <f t="shared" si="8"/>
        <v>0</v>
      </c>
      <c r="AM557" s="122"/>
    </row>
    <row r="558" spans="1:39" ht="33" customHeight="1">
      <c r="A558" s="111">
        <v>1805</v>
      </c>
      <c r="B558" s="112" t="s">
        <v>1223</v>
      </c>
      <c r="C558" s="116" t="s">
        <v>14927</v>
      </c>
      <c r="D558" s="114">
        <v>0</v>
      </c>
      <c r="E558" s="114">
        <v>0</v>
      </c>
      <c r="F558" s="114">
        <v>0</v>
      </c>
      <c r="G558" s="114">
        <v>0</v>
      </c>
      <c r="H558" s="114">
        <v>0</v>
      </c>
      <c r="I558" s="114">
        <v>0</v>
      </c>
      <c r="J558" s="114">
        <v>0</v>
      </c>
      <c r="K558" s="114">
        <v>0</v>
      </c>
      <c r="L558" s="114">
        <v>0</v>
      </c>
      <c r="M558" s="114">
        <v>0</v>
      </c>
      <c r="N558" s="114">
        <v>0</v>
      </c>
      <c r="O558" s="114">
        <v>0</v>
      </c>
      <c r="P558" s="114">
        <v>0</v>
      </c>
      <c r="Q558" s="114">
        <v>0</v>
      </c>
      <c r="R558" s="114">
        <v>0</v>
      </c>
      <c r="S558" s="114">
        <v>0</v>
      </c>
      <c r="T558" s="114">
        <v>0</v>
      </c>
      <c r="U558" s="114">
        <v>0</v>
      </c>
      <c r="V558" s="114">
        <v>0</v>
      </c>
      <c r="W558" s="114">
        <v>0</v>
      </c>
      <c r="X558" s="114">
        <v>0</v>
      </c>
      <c r="Y558" s="114">
        <v>0</v>
      </c>
      <c r="Z558" s="114">
        <v>0</v>
      </c>
      <c r="AA558" s="114">
        <v>0</v>
      </c>
      <c r="AB558" s="114">
        <v>0</v>
      </c>
      <c r="AC558" s="114">
        <v>0</v>
      </c>
      <c r="AD558" s="114">
        <v>0</v>
      </c>
      <c r="AE558" s="114">
        <v>0</v>
      </c>
      <c r="AF558" s="114">
        <v>0</v>
      </c>
      <c r="AG558" s="114">
        <v>0</v>
      </c>
      <c r="AH558" s="114">
        <v>0</v>
      </c>
      <c r="AI558" s="114">
        <v>0</v>
      </c>
      <c r="AJ558" s="115">
        <f t="shared" si="8"/>
        <v>0</v>
      </c>
      <c r="AM558" s="122"/>
    </row>
    <row r="559" spans="1:39" ht="33" customHeight="1">
      <c r="A559" s="111">
        <v>1806</v>
      </c>
      <c r="B559" s="112" t="s">
        <v>1224</v>
      </c>
      <c r="C559" s="116" t="s">
        <v>14927</v>
      </c>
      <c r="D559" s="114">
        <v>0</v>
      </c>
      <c r="E559" s="114">
        <v>0</v>
      </c>
      <c r="F559" s="114">
        <v>0</v>
      </c>
      <c r="G559" s="114">
        <v>0</v>
      </c>
      <c r="H559" s="114">
        <v>0</v>
      </c>
      <c r="I559" s="114">
        <v>0</v>
      </c>
      <c r="J559" s="114">
        <v>0</v>
      </c>
      <c r="K559" s="114">
        <v>0</v>
      </c>
      <c r="L559" s="114">
        <v>0</v>
      </c>
      <c r="M559" s="114">
        <v>0</v>
      </c>
      <c r="N559" s="114">
        <v>0</v>
      </c>
      <c r="O559" s="114">
        <v>0</v>
      </c>
      <c r="P559" s="114">
        <v>0</v>
      </c>
      <c r="Q559" s="114">
        <v>0</v>
      </c>
      <c r="R559" s="114">
        <v>0</v>
      </c>
      <c r="S559" s="114">
        <v>0</v>
      </c>
      <c r="T559" s="114">
        <v>0</v>
      </c>
      <c r="U559" s="114">
        <v>0</v>
      </c>
      <c r="V559" s="114">
        <v>0</v>
      </c>
      <c r="W559" s="114">
        <v>0</v>
      </c>
      <c r="X559" s="114">
        <v>0</v>
      </c>
      <c r="Y559" s="114">
        <v>0</v>
      </c>
      <c r="Z559" s="114">
        <v>0</v>
      </c>
      <c r="AA559" s="114">
        <v>0</v>
      </c>
      <c r="AB559" s="114">
        <v>0</v>
      </c>
      <c r="AC559" s="114">
        <v>0</v>
      </c>
      <c r="AD559" s="114">
        <v>0</v>
      </c>
      <c r="AE559" s="114">
        <v>0</v>
      </c>
      <c r="AF559" s="114">
        <v>0</v>
      </c>
      <c r="AG559" s="114">
        <v>0</v>
      </c>
      <c r="AH559" s="114">
        <v>0</v>
      </c>
      <c r="AI559" s="114">
        <v>0</v>
      </c>
      <c r="AJ559" s="115">
        <f t="shared" si="8"/>
        <v>0</v>
      </c>
      <c r="AM559" s="122"/>
    </row>
    <row r="560" spans="1:39" ht="33" customHeight="1">
      <c r="A560" s="111">
        <v>1807</v>
      </c>
      <c r="B560" s="112" t="s">
        <v>1225</v>
      </c>
      <c r="C560" s="116" t="s">
        <v>14927</v>
      </c>
      <c r="D560" s="114">
        <v>0</v>
      </c>
      <c r="E560" s="114">
        <v>0</v>
      </c>
      <c r="F560" s="114">
        <v>0</v>
      </c>
      <c r="G560" s="114">
        <v>0</v>
      </c>
      <c r="H560" s="114">
        <v>0</v>
      </c>
      <c r="I560" s="114">
        <v>0</v>
      </c>
      <c r="J560" s="114">
        <v>0</v>
      </c>
      <c r="K560" s="114">
        <v>0</v>
      </c>
      <c r="L560" s="114">
        <v>0</v>
      </c>
      <c r="M560" s="114">
        <v>0</v>
      </c>
      <c r="N560" s="114">
        <v>0</v>
      </c>
      <c r="O560" s="114">
        <v>0</v>
      </c>
      <c r="P560" s="114">
        <v>0</v>
      </c>
      <c r="Q560" s="114">
        <v>0</v>
      </c>
      <c r="R560" s="114">
        <v>0</v>
      </c>
      <c r="S560" s="114">
        <v>0</v>
      </c>
      <c r="T560" s="114">
        <v>0</v>
      </c>
      <c r="U560" s="114">
        <v>0</v>
      </c>
      <c r="V560" s="114">
        <v>0</v>
      </c>
      <c r="W560" s="114">
        <v>0</v>
      </c>
      <c r="X560" s="114">
        <v>0</v>
      </c>
      <c r="Y560" s="114">
        <v>0</v>
      </c>
      <c r="Z560" s="114">
        <v>0</v>
      </c>
      <c r="AA560" s="114">
        <v>0</v>
      </c>
      <c r="AB560" s="114">
        <v>0</v>
      </c>
      <c r="AC560" s="114">
        <v>0</v>
      </c>
      <c r="AD560" s="114">
        <v>0</v>
      </c>
      <c r="AE560" s="114">
        <v>0</v>
      </c>
      <c r="AF560" s="114">
        <v>0</v>
      </c>
      <c r="AG560" s="114">
        <v>0</v>
      </c>
      <c r="AH560" s="114">
        <v>0</v>
      </c>
      <c r="AI560" s="114">
        <v>0</v>
      </c>
      <c r="AJ560" s="115">
        <f t="shared" si="8"/>
        <v>0</v>
      </c>
      <c r="AM560" s="122"/>
    </row>
    <row r="561" spans="1:39" ht="33" customHeight="1">
      <c r="A561" s="111">
        <v>1808</v>
      </c>
      <c r="B561" s="112" t="s">
        <v>1226</v>
      </c>
      <c r="C561" s="116" t="s">
        <v>14927</v>
      </c>
      <c r="D561" s="114">
        <v>0</v>
      </c>
      <c r="E561" s="114">
        <v>0</v>
      </c>
      <c r="F561" s="114">
        <v>0</v>
      </c>
      <c r="G561" s="114">
        <v>0</v>
      </c>
      <c r="H561" s="114">
        <v>0</v>
      </c>
      <c r="I561" s="114">
        <v>0</v>
      </c>
      <c r="J561" s="114">
        <v>0</v>
      </c>
      <c r="K561" s="114">
        <v>0</v>
      </c>
      <c r="L561" s="114">
        <v>0</v>
      </c>
      <c r="M561" s="114">
        <v>0</v>
      </c>
      <c r="N561" s="114">
        <v>0</v>
      </c>
      <c r="O561" s="114">
        <v>0</v>
      </c>
      <c r="P561" s="114">
        <v>0</v>
      </c>
      <c r="Q561" s="114">
        <v>0</v>
      </c>
      <c r="R561" s="114">
        <v>0</v>
      </c>
      <c r="S561" s="114">
        <v>0</v>
      </c>
      <c r="T561" s="114">
        <v>0</v>
      </c>
      <c r="U561" s="114">
        <v>0</v>
      </c>
      <c r="V561" s="114">
        <v>0</v>
      </c>
      <c r="W561" s="114">
        <v>0</v>
      </c>
      <c r="X561" s="114">
        <v>0</v>
      </c>
      <c r="Y561" s="114">
        <v>0</v>
      </c>
      <c r="Z561" s="114">
        <v>0</v>
      </c>
      <c r="AA561" s="114">
        <v>0</v>
      </c>
      <c r="AB561" s="114">
        <v>0</v>
      </c>
      <c r="AC561" s="114">
        <v>0</v>
      </c>
      <c r="AD561" s="114">
        <v>0</v>
      </c>
      <c r="AE561" s="114">
        <v>0</v>
      </c>
      <c r="AF561" s="114">
        <v>0</v>
      </c>
      <c r="AG561" s="114">
        <v>0</v>
      </c>
      <c r="AH561" s="114">
        <v>0</v>
      </c>
      <c r="AI561" s="114">
        <v>0</v>
      </c>
      <c r="AJ561" s="115">
        <f t="shared" si="8"/>
        <v>0</v>
      </c>
      <c r="AM561" s="122"/>
    </row>
    <row r="562" spans="1:39" ht="33" customHeight="1">
      <c r="A562" s="111">
        <v>1809</v>
      </c>
      <c r="B562" s="112" t="s">
        <v>1227</v>
      </c>
      <c r="C562" s="116" t="s">
        <v>14927</v>
      </c>
      <c r="D562" s="114">
        <v>0</v>
      </c>
      <c r="E562" s="114">
        <v>0</v>
      </c>
      <c r="F562" s="114">
        <v>0</v>
      </c>
      <c r="G562" s="114">
        <v>0</v>
      </c>
      <c r="H562" s="114">
        <v>0</v>
      </c>
      <c r="I562" s="114">
        <v>0</v>
      </c>
      <c r="J562" s="114">
        <v>0</v>
      </c>
      <c r="K562" s="114">
        <v>0</v>
      </c>
      <c r="L562" s="114">
        <v>0</v>
      </c>
      <c r="M562" s="114">
        <v>0</v>
      </c>
      <c r="N562" s="114">
        <v>0</v>
      </c>
      <c r="O562" s="114">
        <v>0</v>
      </c>
      <c r="P562" s="114">
        <v>0</v>
      </c>
      <c r="Q562" s="114">
        <v>0</v>
      </c>
      <c r="R562" s="114">
        <v>0</v>
      </c>
      <c r="S562" s="114">
        <v>0</v>
      </c>
      <c r="T562" s="114">
        <v>0</v>
      </c>
      <c r="U562" s="114">
        <v>0</v>
      </c>
      <c r="V562" s="114">
        <v>0</v>
      </c>
      <c r="W562" s="114">
        <v>0</v>
      </c>
      <c r="X562" s="114">
        <v>0</v>
      </c>
      <c r="Y562" s="114">
        <v>0</v>
      </c>
      <c r="Z562" s="114">
        <v>0</v>
      </c>
      <c r="AA562" s="114">
        <v>0</v>
      </c>
      <c r="AB562" s="114">
        <v>0</v>
      </c>
      <c r="AC562" s="114">
        <v>0</v>
      </c>
      <c r="AD562" s="114">
        <v>0</v>
      </c>
      <c r="AE562" s="114">
        <v>0</v>
      </c>
      <c r="AF562" s="114">
        <v>0</v>
      </c>
      <c r="AG562" s="114">
        <v>0</v>
      </c>
      <c r="AH562" s="114">
        <v>0</v>
      </c>
      <c r="AI562" s="114">
        <v>0</v>
      </c>
      <c r="AJ562" s="115">
        <f t="shared" si="8"/>
        <v>0</v>
      </c>
      <c r="AM562" s="122"/>
    </row>
    <row r="563" spans="1:39" ht="33" customHeight="1">
      <c r="A563" s="111">
        <v>1810</v>
      </c>
      <c r="B563" s="112" t="s">
        <v>1228</v>
      </c>
      <c r="C563" s="116" t="s">
        <v>14927</v>
      </c>
      <c r="D563" s="114">
        <v>0</v>
      </c>
      <c r="E563" s="114">
        <v>0</v>
      </c>
      <c r="F563" s="114">
        <v>0</v>
      </c>
      <c r="G563" s="114">
        <v>0</v>
      </c>
      <c r="H563" s="114">
        <v>0</v>
      </c>
      <c r="I563" s="114">
        <v>0</v>
      </c>
      <c r="J563" s="114">
        <v>0</v>
      </c>
      <c r="K563" s="114">
        <v>0</v>
      </c>
      <c r="L563" s="114">
        <v>0</v>
      </c>
      <c r="M563" s="114">
        <v>0</v>
      </c>
      <c r="N563" s="114">
        <v>0</v>
      </c>
      <c r="O563" s="114">
        <v>0</v>
      </c>
      <c r="P563" s="114">
        <v>0</v>
      </c>
      <c r="Q563" s="114">
        <v>0</v>
      </c>
      <c r="R563" s="114">
        <v>0</v>
      </c>
      <c r="S563" s="114">
        <v>0</v>
      </c>
      <c r="T563" s="114">
        <v>0</v>
      </c>
      <c r="U563" s="114">
        <v>0</v>
      </c>
      <c r="V563" s="114">
        <v>0</v>
      </c>
      <c r="W563" s="114">
        <v>0</v>
      </c>
      <c r="X563" s="114">
        <v>0</v>
      </c>
      <c r="Y563" s="114">
        <v>0</v>
      </c>
      <c r="Z563" s="114">
        <v>0</v>
      </c>
      <c r="AA563" s="114">
        <v>0</v>
      </c>
      <c r="AB563" s="114">
        <v>0</v>
      </c>
      <c r="AC563" s="114">
        <v>0</v>
      </c>
      <c r="AD563" s="114">
        <v>0</v>
      </c>
      <c r="AE563" s="114">
        <v>0</v>
      </c>
      <c r="AF563" s="114">
        <v>0</v>
      </c>
      <c r="AG563" s="114">
        <v>0</v>
      </c>
      <c r="AH563" s="114">
        <v>0</v>
      </c>
      <c r="AI563" s="114">
        <v>0</v>
      </c>
      <c r="AJ563" s="115">
        <f t="shared" si="8"/>
        <v>0</v>
      </c>
      <c r="AM563" s="122"/>
    </row>
    <row r="564" spans="1:39" ht="33" customHeight="1">
      <c r="A564" s="111">
        <v>1811</v>
      </c>
      <c r="B564" s="112" t="s">
        <v>1229</v>
      </c>
      <c r="C564" s="116" t="s">
        <v>14927</v>
      </c>
      <c r="D564" s="114">
        <v>0</v>
      </c>
      <c r="E564" s="114">
        <v>0</v>
      </c>
      <c r="F564" s="114">
        <v>0</v>
      </c>
      <c r="G564" s="114">
        <v>0</v>
      </c>
      <c r="H564" s="114">
        <v>0</v>
      </c>
      <c r="I564" s="114">
        <v>0</v>
      </c>
      <c r="J564" s="114">
        <v>0</v>
      </c>
      <c r="K564" s="114">
        <v>0</v>
      </c>
      <c r="L564" s="114">
        <v>0</v>
      </c>
      <c r="M564" s="114">
        <v>0</v>
      </c>
      <c r="N564" s="114">
        <v>0</v>
      </c>
      <c r="O564" s="114">
        <v>0</v>
      </c>
      <c r="P564" s="114">
        <v>0</v>
      </c>
      <c r="Q564" s="114">
        <v>0</v>
      </c>
      <c r="R564" s="114">
        <v>0</v>
      </c>
      <c r="S564" s="114">
        <v>0</v>
      </c>
      <c r="T564" s="114">
        <v>0</v>
      </c>
      <c r="U564" s="114">
        <v>0</v>
      </c>
      <c r="V564" s="114">
        <v>0</v>
      </c>
      <c r="W564" s="114">
        <v>0</v>
      </c>
      <c r="X564" s="114">
        <v>0</v>
      </c>
      <c r="Y564" s="114">
        <v>0</v>
      </c>
      <c r="Z564" s="114">
        <v>0</v>
      </c>
      <c r="AA564" s="114">
        <v>0</v>
      </c>
      <c r="AB564" s="114">
        <v>0</v>
      </c>
      <c r="AC564" s="114">
        <v>0</v>
      </c>
      <c r="AD564" s="114">
        <v>0</v>
      </c>
      <c r="AE564" s="114">
        <v>0</v>
      </c>
      <c r="AF564" s="114">
        <v>0</v>
      </c>
      <c r="AG564" s="114">
        <v>0</v>
      </c>
      <c r="AH564" s="114">
        <v>0</v>
      </c>
      <c r="AI564" s="114">
        <v>0</v>
      </c>
      <c r="AJ564" s="115">
        <f t="shared" si="8"/>
        <v>0</v>
      </c>
      <c r="AM564" s="122"/>
    </row>
    <row r="565" spans="1:39" ht="33" customHeight="1">
      <c r="A565" s="111">
        <v>1812</v>
      </c>
      <c r="B565" s="112" t="s">
        <v>1230</v>
      </c>
      <c r="C565" s="116" t="s">
        <v>14927</v>
      </c>
      <c r="D565" s="114">
        <v>0</v>
      </c>
      <c r="E565" s="114">
        <v>0</v>
      </c>
      <c r="F565" s="114">
        <v>0</v>
      </c>
      <c r="G565" s="114">
        <v>0</v>
      </c>
      <c r="H565" s="114">
        <v>0</v>
      </c>
      <c r="I565" s="114">
        <v>0</v>
      </c>
      <c r="J565" s="114">
        <v>0</v>
      </c>
      <c r="K565" s="114">
        <v>0</v>
      </c>
      <c r="L565" s="114">
        <v>0</v>
      </c>
      <c r="M565" s="114">
        <v>0</v>
      </c>
      <c r="N565" s="114">
        <v>0</v>
      </c>
      <c r="O565" s="114">
        <v>0</v>
      </c>
      <c r="P565" s="114">
        <v>0</v>
      </c>
      <c r="Q565" s="114">
        <v>0</v>
      </c>
      <c r="R565" s="114">
        <v>0</v>
      </c>
      <c r="S565" s="114">
        <v>0</v>
      </c>
      <c r="T565" s="114">
        <v>0</v>
      </c>
      <c r="U565" s="114">
        <v>0</v>
      </c>
      <c r="V565" s="114">
        <v>0</v>
      </c>
      <c r="W565" s="114">
        <v>0</v>
      </c>
      <c r="X565" s="114">
        <v>0</v>
      </c>
      <c r="Y565" s="114">
        <v>0</v>
      </c>
      <c r="Z565" s="114">
        <v>0</v>
      </c>
      <c r="AA565" s="114">
        <v>0</v>
      </c>
      <c r="AB565" s="114">
        <v>0</v>
      </c>
      <c r="AC565" s="114">
        <v>0</v>
      </c>
      <c r="AD565" s="114">
        <v>0</v>
      </c>
      <c r="AE565" s="114">
        <v>0</v>
      </c>
      <c r="AF565" s="114">
        <v>0</v>
      </c>
      <c r="AG565" s="114">
        <v>0</v>
      </c>
      <c r="AH565" s="114">
        <v>0</v>
      </c>
      <c r="AI565" s="114">
        <v>0</v>
      </c>
      <c r="AJ565" s="115">
        <f t="shared" si="8"/>
        <v>0</v>
      </c>
      <c r="AM565" s="122"/>
    </row>
    <row r="566" spans="1:39" ht="33" customHeight="1">
      <c r="A566" s="111">
        <v>1813</v>
      </c>
      <c r="B566" s="112" t="s">
        <v>1231</v>
      </c>
      <c r="C566" s="116" t="s">
        <v>14927</v>
      </c>
      <c r="D566" s="114">
        <v>0</v>
      </c>
      <c r="E566" s="114">
        <v>0</v>
      </c>
      <c r="F566" s="114">
        <v>0</v>
      </c>
      <c r="G566" s="114">
        <v>0</v>
      </c>
      <c r="H566" s="114">
        <v>0</v>
      </c>
      <c r="I566" s="114">
        <v>0</v>
      </c>
      <c r="J566" s="114">
        <v>0</v>
      </c>
      <c r="K566" s="114">
        <v>0</v>
      </c>
      <c r="L566" s="114">
        <v>0</v>
      </c>
      <c r="M566" s="114">
        <v>0</v>
      </c>
      <c r="N566" s="114">
        <v>0</v>
      </c>
      <c r="O566" s="114">
        <v>0</v>
      </c>
      <c r="P566" s="114">
        <v>0</v>
      </c>
      <c r="Q566" s="114">
        <v>0</v>
      </c>
      <c r="R566" s="114">
        <v>0</v>
      </c>
      <c r="S566" s="114">
        <v>0</v>
      </c>
      <c r="T566" s="114">
        <v>0</v>
      </c>
      <c r="U566" s="114">
        <v>0</v>
      </c>
      <c r="V566" s="114">
        <v>0</v>
      </c>
      <c r="W566" s="114">
        <v>0</v>
      </c>
      <c r="X566" s="114">
        <v>0</v>
      </c>
      <c r="Y566" s="114">
        <v>0</v>
      </c>
      <c r="Z566" s="114">
        <v>0</v>
      </c>
      <c r="AA566" s="114">
        <v>0</v>
      </c>
      <c r="AB566" s="114">
        <v>0</v>
      </c>
      <c r="AC566" s="114">
        <v>0</v>
      </c>
      <c r="AD566" s="114">
        <v>0</v>
      </c>
      <c r="AE566" s="114">
        <v>0</v>
      </c>
      <c r="AF566" s="114">
        <v>0</v>
      </c>
      <c r="AG566" s="114">
        <v>0</v>
      </c>
      <c r="AH566" s="114">
        <v>0</v>
      </c>
      <c r="AI566" s="114">
        <v>0</v>
      </c>
      <c r="AJ566" s="115">
        <f t="shared" si="8"/>
        <v>0</v>
      </c>
      <c r="AM566" s="122"/>
    </row>
    <row r="567" spans="1:39" ht="33" customHeight="1">
      <c r="A567" s="111">
        <v>1814</v>
      </c>
      <c r="B567" s="112" t="s">
        <v>1232</v>
      </c>
      <c r="C567" s="116" t="s">
        <v>14927</v>
      </c>
      <c r="D567" s="114">
        <v>0</v>
      </c>
      <c r="E567" s="114">
        <v>0</v>
      </c>
      <c r="F567" s="114">
        <v>0</v>
      </c>
      <c r="G567" s="114">
        <v>0</v>
      </c>
      <c r="H567" s="114">
        <v>0</v>
      </c>
      <c r="I567" s="114">
        <v>0</v>
      </c>
      <c r="J567" s="114">
        <v>0</v>
      </c>
      <c r="K567" s="114">
        <v>0</v>
      </c>
      <c r="L567" s="114">
        <v>0</v>
      </c>
      <c r="M567" s="114">
        <v>0</v>
      </c>
      <c r="N567" s="114">
        <v>0</v>
      </c>
      <c r="O567" s="114">
        <v>0</v>
      </c>
      <c r="P567" s="114">
        <v>0</v>
      </c>
      <c r="Q567" s="114">
        <v>0</v>
      </c>
      <c r="R567" s="114">
        <v>0</v>
      </c>
      <c r="S567" s="114">
        <v>0</v>
      </c>
      <c r="T567" s="114">
        <v>0</v>
      </c>
      <c r="U567" s="114">
        <v>0</v>
      </c>
      <c r="V567" s="114">
        <v>0</v>
      </c>
      <c r="W567" s="114">
        <v>0</v>
      </c>
      <c r="X567" s="114">
        <v>0</v>
      </c>
      <c r="Y567" s="114">
        <v>0</v>
      </c>
      <c r="Z567" s="114">
        <v>0</v>
      </c>
      <c r="AA567" s="114">
        <v>0</v>
      </c>
      <c r="AB567" s="114">
        <v>0</v>
      </c>
      <c r="AC567" s="114">
        <v>0</v>
      </c>
      <c r="AD567" s="114">
        <v>0</v>
      </c>
      <c r="AE567" s="114">
        <v>0</v>
      </c>
      <c r="AF567" s="114">
        <v>0</v>
      </c>
      <c r="AG567" s="114">
        <v>0</v>
      </c>
      <c r="AH567" s="114">
        <v>0</v>
      </c>
      <c r="AI567" s="114">
        <v>0</v>
      </c>
      <c r="AJ567" s="115">
        <f t="shared" si="8"/>
        <v>0</v>
      </c>
      <c r="AM567" s="122"/>
    </row>
    <row r="568" spans="1:39" ht="33" customHeight="1">
      <c r="A568" s="111">
        <v>1815</v>
      </c>
      <c r="B568" s="112" t="s">
        <v>1214</v>
      </c>
      <c r="C568" s="116" t="s">
        <v>14927</v>
      </c>
      <c r="D568" s="114">
        <v>0</v>
      </c>
      <c r="E568" s="114">
        <v>0</v>
      </c>
      <c r="F568" s="114">
        <v>0</v>
      </c>
      <c r="G568" s="114">
        <v>0</v>
      </c>
      <c r="H568" s="114">
        <v>0</v>
      </c>
      <c r="I568" s="114">
        <v>0</v>
      </c>
      <c r="J568" s="114">
        <v>0</v>
      </c>
      <c r="K568" s="114">
        <v>0</v>
      </c>
      <c r="L568" s="114">
        <v>0</v>
      </c>
      <c r="M568" s="114">
        <v>0</v>
      </c>
      <c r="N568" s="114">
        <v>0</v>
      </c>
      <c r="O568" s="114">
        <v>0</v>
      </c>
      <c r="P568" s="114">
        <v>0</v>
      </c>
      <c r="Q568" s="114">
        <v>0</v>
      </c>
      <c r="R568" s="114">
        <v>0</v>
      </c>
      <c r="S568" s="114">
        <v>0</v>
      </c>
      <c r="T568" s="114">
        <v>0</v>
      </c>
      <c r="U568" s="114">
        <v>0</v>
      </c>
      <c r="V568" s="114">
        <v>0</v>
      </c>
      <c r="W568" s="114">
        <v>0</v>
      </c>
      <c r="X568" s="114">
        <v>0</v>
      </c>
      <c r="Y568" s="114">
        <v>0</v>
      </c>
      <c r="Z568" s="114">
        <v>0</v>
      </c>
      <c r="AA568" s="114">
        <v>0</v>
      </c>
      <c r="AB568" s="114">
        <v>0</v>
      </c>
      <c r="AC568" s="114">
        <v>0</v>
      </c>
      <c r="AD568" s="114">
        <v>0</v>
      </c>
      <c r="AE568" s="114">
        <v>0</v>
      </c>
      <c r="AF568" s="114">
        <v>0</v>
      </c>
      <c r="AG568" s="114">
        <v>0</v>
      </c>
      <c r="AH568" s="114">
        <v>0</v>
      </c>
      <c r="AI568" s="114">
        <v>0</v>
      </c>
      <c r="AJ568" s="115">
        <f t="shared" si="8"/>
        <v>0</v>
      </c>
      <c r="AM568" s="122"/>
    </row>
    <row r="569" spans="1:39" ht="33" customHeight="1">
      <c r="A569" s="111">
        <v>1816</v>
      </c>
      <c r="B569" s="112" t="s">
        <v>1233</v>
      </c>
      <c r="C569" s="116" t="s">
        <v>14927</v>
      </c>
      <c r="D569" s="114">
        <v>0</v>
      </c>
      <c r="E569" s="114">
        <v>0</v>
      </c>
      <c r="F569" s="114">
        <v>0</v>
      </c>
      <c r="G569" s="114">
        <v>0</v>
      </c>
      <c r="H569" s="114">
        <v>0</v>
      </c>
      <c r="I569" s="114">
        <v>0</v>
      </c>
      <c r="J569" s="114">
        <v>0</v>
      </c>
      <c r="K569" s="114">
        <v>0</v>
      </c>
      <c r="L569" s="114">
        <v>0</v>
      </c>
      <c r="M569" s="114">
        <v>0</v>
      </c>
      <c r="N569" s="114">
        <v>0</v>
      </c>
      <c r="O569" s="114">
        <v>0</v>
      </c>
      <c r="P569" s="114">
        <v>0</v>
      </c>
      <c r="Q569" s="114">
        <v>0</v>
      </c>
      <c r="R569" s="114">
        <v>0</v>
      </c>
      <c r="S569" s="114">
        <v>0</v>
      </c>
      <c r="T569" s="114">
        <v>0</v>
      </c>
      <c r="U569" s="114">
        <v>0</v>
      </c>
      <c r="V569" s="114">
        <v>0</v>
      </c>
      <c r="W569" s="114">
        <v>0</v>
      </c>
      <c r="X569" s="114">
        <v>0</v>
      </c>
      <c r="Y569" s="114">
        <v>0</v>
      </c>
      <c r="Z569" s="114">
        <v>0</v>
      </c>
      <c r="AA569" s="114">
        <v>0</v>
      </c>
      <c r="AB569" s="114">
        <v>0</v>
      </c>
      <c r="AC569" s="114">
        <v>0</v>
      </c>
      <c r="AD569" s="114">
        <v>0</v>
      </c>
      <c r="AE569" s="114">
        <v>0</v>
      </c>
      <c r="AF569" s="114">
        <v>0</v>
      </c>
      <c r="AG569" s="114">
        <v>0</v>
      </c>
      <c r="AH569" s="114">
        <v>0</v>
      </c>
      <c r="AI569" s="114">
        <v>0</v>
      </c>
      <c r="AJ569" s="115">
        <f t="shared" si="8"/>
        <v>0</v>
      </c>
      <c r="AM569" s="122"/>
    </row>
    <row r="570" spans="1:39" ht="33" customHeight="1">
      <c r="A570" s="111">
        <v>1817</v>
      </c>
      <c r="B570" s="112" t="s">
        <v>1234</v>
      </c>
      <c r="C570" s="116" t="s">
        <v>14927</v>
      </c>
      <c r="D570" s="114">
        <v>0</v>
      </c>
      <c r="E570" s="114">
        <v>0</v>
      </c>
      <c r="F570" s="114">
        <v>0</v>
      </c>
      <c r="G570" s="114">
        <v>0</v>
      </c>
      <c r="H570" s="114">
        <v>0</v>
      </c>
      <c r="I570" s="114">
        <v>0</v>
      </c>
      <c r="J570" s="114">
        <v>0</v>
      </c>
      <c r="K570" s="114">
        <v>0</v>
      </c>
      <c r="L570" s="114">
        <v>0</v>
      </c>
      <c r="M570" s="114">
        <v>0</v>
      </c>
      <c r="N570" s="114">
        <v>0</v>
      </c>
      <c r="O570" s="114">
        <v>0</v>
      </c>
      <c r="P570" s="114">
        <v>0</v>
      </c>
      <c r="Q570" s="114">
        <v>0</v>
      </c>
      <c r="R570" s="114">
        <v>0</v>
      </c>
      <c r="S570" s="114">
        <v>0</v>
      </c>
      <c r="T570" s="114">
        <v>0</v>
      </c>
      <c r="U570" s="114">
        <v>0</v>
      </c>
      <c r="V570" s="114">
        <v>0</v>
      </c>
      <c r="W570" s="114">
        <v>0</v>
      </c>
      <c r="X570" s="114">
        <v>0</v>
      </c>
      <c r="Y570" s="114">
        <v>0</v>
      </c>
      <c r="Z570" s="114">
        <v>0</v>
      </c>
      <c r="AA570" s="114">
        <v>0</v>
      </c>
      <c r="AB570" s="114">
        <v>0</v>
      </c>
      <c r="AC570" s="114">
        <v>0</v>
      </c>
      <c r="AD570" s="114">
        <v>0</v>
      </c>
      <c r="AE570" s="114">
        <v>0</v>
      </c>
      <c r="AF570" s="114">
        <v>0</v>
      </c>
      <c r="AG570" s="114">
        <v>0</v>
      </c>
      <c r="AH570" s="114">
        <v>0</v>
      </c>
      <c r="AI570" s="114">
        <v>0</v>
      </c>
      <c r="AJ570" s="115">
        <f t="shared" si="8"/>
        <v>0</v>
      </c>
      <c r="AM570" s="122"/>
    </row>
    <row r="571" spans="1:39" ht="33" customHeight="1">
      <c r="A571" s="111">
        <v>1818</v>
      </c>
      <c r="B571" s="112" t="s">
        <v>1235</v>
      </c>
      <c r="C571" s="116" t="s">
        <v>14927</v>
      </c>
      <c r="D571" s="114">
        <v>0</v>
      </c>
      <c r="E571" s="114">
        <v>0</v>
      </c>
      <c r="F571" s="114">
        <v>0</v>
      </c>
      <c r="G571" s="114">
        <v>0</v>
      </c>
      <c r="H571" s="114">
        <v>0</v>
      </c>
      <c r="I571" s="114">
        <v>0</v>
      </c>
      <c r="J571" s="114">
        <v>0</v>
      </c>
      <c r="K571" s="114">
        <v>0</v>
      </c>
      <c r="L571" s="114">
        <v>0</v>
      </c>
      <c r="M571" s="114">
        <v>0</v>
      </c>
      <c r="N571" s="114">
        <v>0</v>
      </c>
      <c r="O571" s="114">
        <v>0</v>
      </c>
      <c r="P571" s="114">
        <v>0</v>
      </c>
      <c r="Q571" s="114">
        <v>0</v>
      </c>
      <c r="R571" s="114">
        <v>0</v>
      </c>
      <c r="S571" s="114">
        <v>0</v>
      </c>
      <c r="T571" s="114">
        <v>0</v>
      </c>
      <c r="U571" s="114">
        <v>0</v>
      </c>
      <c r="V571" s="114">
        <v>0</v>
      </c>
      <c r="W571" s="114">
        <v>0</v>
      </c>
      <c r="X571" s="114">
        <v>0</v>
      </c>
      <c r="Y571" s="114">
        <v>0</v>
      </c>
      <c r="Z571" s="114">
        <v>0</v>
      </c>
      <c r="AA571" s="114">
        <v>0</v>
      </c>
      <c r="AB571" s="114">
        <v>0</v>
      </c>
      <c r="AC571" s="114">
        <v>0</v>
      </c>
      <c r="AD571" s="114">
        <v>0</v>
      </c>
      <c r="AE571" s="114">
        <v>0</v>
      </c>
      <c r="AF571" s="114">
        <v>0</v>
      </c>
      <c r="AG571" s="114">
        <v>0</v>
      </c>
      <c r="AH571" s="114">
        <v>0</v>
      </c>
      <c r="AI571" s="114">
        <v>0</v>
      </c>
      <c r="AJ571" s="115">
        <f t="shared" si="8"/>
        <v>0</v>
      </c>
      <c r="AM571" s="122"/>
    </row>
    <row r="572" spans="1:39" ht="33" customHeight="1">
      <c r="A572" s="111">
        <v>1819</v>
      </c>
      <c r="B572" s="112" t="s">
        <v>1236</v>
      </c>
      <c r="C572" s="116" t="s">
        <v>14927</v>
      </c>
      <c r="D572" s="114">
        <v>0</v>
      </c>
      <c r="E572" s="114">
        <v>0</v>
      </c>
      <c r="F572" s="114">
        <v>0</v>
      </c>
      <c r="G572" s="114">
        <v>0</v>
      </c>
      <c r="H572" s="114">
        <v>0</v>
      </c>
      <c r="I572" s="114">
        <v>0</v>
      </c>
      <c r="J572" s="114">
        <v>0</v>
      </c>
      <c r="K572" s="114">
        <v>0</v>
      </c>
      <c r="L572" s="114">
        <v>0</v>
      </c>
      <c r="M572" s="114">
        <v>0</v>
      </c>
      <c r="N572" s="114">
        <v>0</v>
      </c>
      <c r="O572" s="114">
        <v>0</v>
      </c>
      <c r="P572" s="114">
        <v>0</v>
      </c>
      <c r="Q572" s="114">
        <v>0</v>
      </c>
      <c r="R572" s="114">
        <v>0</v>
      </c>
      <c r="S572" s="114">
        <v>0</v>
      </c>
      <c r="T572" s="114">
        <v>0</v>
      </c>
      <c r="U572" s="114">
        <v>0</v>
      </c>
      <c r="V572" s="114">
        <v>0</v>
      </c>
      <c r="W572" s="114">
        <v>0</v>
      </c>
      <c r="X572" s="114">
        <v>0</v>
      </c>
      <c r="Y572" s="114">
        <v>0</v>
      </c>
      <c r="Z572" s="114">
        <v>0</v>
      </c>
      <c r="AA572" s="114">
        <v>0</v>
      </c>
      <c r="AB572" s="114">
        <v>0</v>
      </c>
      <c r="AC572" s="114">
        <v>0</v>
      </c>
      <c r="AD572" s="114">
        <v>0</v>
      </c>
      <c r="AE572" s="114">
        <v>0</v>
      </c>
      <c r="AF572" s="114">
        <v>0</v>
      </c>
      <c r="AG572" s="114">
        <v>0</v>
      </c>
      <c r="AH572" s="114">
        <v>0</v>
      </c>
      <c r="AI572" s="114">
        <v>0</v>
      </c>
      <c r="AJ572" s="115">
        <f t="shared" si="8"/>
        <v>0</v>
      </c>
      <c r="AM572" s="122"/>
    </row>
    <row r="573" spans="1:39" ht="33" customHeight="1">
      <c r="A573" s="111">
        <v>1820</v>
      </c>
      <c r="B573" s="112" t="s">
        <v>1237</v>
      </c>
      <c r="C573" s="116" t="s">
        <v>14927</v>
      </c>
      <c r="D573" s="114">
        <v>0</v>
      </c>
      <c r="E573" s="114">
        <v>0</v>
      </c>
      <c r="F573" s="114">
        <v>0</v>
      </c>
      <c r="G573" s="114">
        <v>0</v>
      </c>
      <c r="H573" s="114">
        <v>0</v>
      </c>
      <c r="I573" s="114">
        <v>0</v>
      </c>
      <c r="J573" s="114">
        <v>0</v>
      </c>
      <c r="K573" s="114">
        <v>0</v>
      </c>
      <c r="L573" s="114">
        <v>0</v>
      </c>
      <c r="M573" s="114">
        <v>0</v>
      </c>
      <c r="N573" s="114">
        <v>0</v>
      </c>
      <c r="O573" s="114">
        <v>0</v>
      </c>
      <c r="P573" s="114">
        <v>0</v>
      </c>
      <c r="Q573" s="114">
        <v>0</v>
      </c>
      <c r="R573" s="114">
        <v>0</v>
      </c>
      <c r="S573" s="114">
        <v>0</v>
      </c>
      <c r="T573" s="114">
        <v>0</v>
      </c>
      <c r="U573" s="114">
        <v>0</v>
      </c>
      <c r="V573" s="114">
        <v>0</v>
      </c>
      <c r="W573" s="114">
        <v>0</v>
      </c>
      <c r="X573" s="114">
        <v>0</v>
      </c>
      <c r="Y573" s="114">
        <v>0</v>
      </c>
      <c r="Z573" s="114">
        <v>0</v>
      </c>
      <c r="AA573" s="114">
        <v>0</v>
      </c>
      <c r="AB573" s="114">
        <v>0</v>
      </c>
      <c r="AC573" s="114">
        <v>0</v>
      </c>
      <c r="AD573" s="114">
        <v>0</v>
      </c>
      <c r="AE573" s="114">
        <v>0</v>
      </c>
      <c r="AF573" s="114">
        <v>0</v>
      </c>
      <c r="AG573" s="114">
        <v>0</v>
      </c>
      <c r="AH573" s="114">
        <v>0</v>
      </c>
      <c r="AI573" s="114">
        <v>0</v>
      </c>
      <c r="AJ573" s="115">
        <f t="shared" si="8"/>
        <v>0</v>
      </c>
      <c r="AM573" s="122"/>
    </row>
    <row r="574" spans="1:39" ht="33" customHeight="1">
      <c r="A574" s="111">
        <v>1901</v>
      </c>
      <c r="B574" s="112" t="s">
        <v>1238</v>
      </c>
      <c r="C574" s="116" t="s">
        <v>14927</v>
      </c>
      <c r="D574" s="114">
        <v>0</v>
      </c>
      <c r="E574" s="114">
        <v>0</v>
      </c>
      <c r="F574" s="114">
        <v>0</v>
      </c>
      <c r="G574" s="114">
        <v>0</v>
      </c>
      <c r="H574" s="114">
        <v>0</v>
      </c>
      <c r="I574" s="114">
        <v>0</v>
      </c>
      <c r="J574" s="114">
        <v>0</v>
      </c>
      <c r="K574" s="114">
        <v>0</v>
      </c>
      <c r="L574" s="114">
        <v>0</v>
      </c>
      <c r="M574" s="114">
        <v>0</v>
      </c>
      <c r="N574" s="114">
        <v>0</v>
      </c>
      <c r="O574" s="114">
        <v>0</v>
      </c>
      <c r="P574" s="114">
        <v>0</v>
      </c>
      <c r="Q574" s="114">
        <v>0</v>
      </c>
      <c r="R574" s="114">
        <v>0</v>
      </c>
      <c r="S574" s="114">
        <v>0</v>
      </c>
      <c r="T574" s="114">
        <v>0</v>
      </c>
      <c r="U574" s="114">
        <v>0</v>
      </c>
      <c r="V574" s="114">
        <v>0</v>
      </c>
      <c r="W574" s="114">
        <v>0</v>
      </c>
      <c r="X574" s="114">
        <v>0</v>
      </c>
      <c r="Y574" s="114">
        <v>0</v>
      </c>
      <c r="Z574" s="114">
        <v>0</v>
      </c>
      <c r="AA574" s="114">
        <v>0</v>
      </c>
      <c r="AB574" s="114">
        <v>0</v>
      </c>
      <c r="AC574" s="114">
        <v>0</v>
      </c>
      <c r="AD574" s="114">
        <v>0</v>
      </c>
      <c r="AE574" s="114">
        <v>0</v>
      </c>
      <c r="AF574" s="114">
        <v>0</v>
      </c>
      <c r="AG574" s="114">
        <v>0</v>
      </c>
      <c r="AH574" s="114">
        <v>0</v>
      </c>
      <c r="AI574" s="114">
        <v>0</v>
      </c>
      <c r="AJ574" s="115">
        <f t="shared" si="8"/>
        <v>0</v>
      </c>
      <c r="AM574" s="122"/>
    </row>
    <row r="575" spans="1:39" ht="33" customHeight="1">
      <c r="A575" s="111">
        <v>1902</v>
      </c>
      <c r="B575" s="112" t="s">
        <v>1239</v>
      </c>
      <c r="C575" s="116" t="s">
        <v>14927</v>
      </c>
      <c r="D575" s="114">
        <v>0</v>
      </c>
      <c r="E575" s="114">
        <v>0</v>
      </c>
      <c r="F575" s="114">
        <v>0</v>
      </c>
      <c r="G575" s="114">
        <v>0</v>
      </c>
      <c r="H575" s="114">
        <v>0</v>
      </c>
      <c r="I575" s="114">
        <v>0</v>
      </c>
      <c r="J575" s="114">
        <v>0</v>
      </c>
      <c r="K575" s="114">
        <v>0</v>
      </c>
      <c r="L575" s="114">
        <v>0</v>
      </c>
      <c r="M575" s="114">
        <v>0</v>
      </c>
      <c r="N575" s="114">
        <v>0</v>
      </c>
      <c r="O575" s="114">
        <v>0</v>
      </c>
      <c r="P575" s="114">
        <v>0</v>
      </c>
      <c r="Q575" s="114">
        <v>0</v>
      </c>
      <c r="R575" s="114">
        <v>0</v>
      </c>
      <c r="S575" s="114">
        <v>0</v>
      </c>
      <c r="T575" s="114">
        <v>0</v>
      </c>
      <c r="U575" s="114">
        <v>0</v>
      </c>
      <c r="V575" s="114">
        <v>0</v>
      </c>
      <c r="W575" s="114">
        <v>0</v>
      </c>
      <c r="X575" s="114">
        <v>0</v>
      </c>
      <c r="Y575" s="114">
        <v>0</v>
      </c>
      <c r="Z575" s="114">
        <v>0</v>
      </c>
      <c r="AA575" s="114">
        <v>0</v>
      </c>
      <c r="AB575" s="114">
        <v>0</v>
      </c>
      <c r="AC575" s="114">
        <v>0</v>
      </c>
      <c r="AD575" s="114">
        <v>0</v>
      </c>
      <c r="AE575" s="114">
        <v>0</v>
      </c>
      <c r="AF575" s="114">
        <v>0</v>
      </c>
      <c r="AG575" s="114">
        <v>0</v>
      </c>
      <c r="AH575" s="114">
        <v>0</v>
      </c>
      <c r="AI575" s="114">
        <v>0</v>
      </c>
      <c r="AJ575" s="115">
        <f t="shared" si="8"/>
        <v>0</v>
      </c>
      <c r="AM575" s="122"/>
    </row>
    <row r="576" spans="1:39" ht="33" customHeight="1">
      <c r="A576" s="111">
        <v>1903</v>
      </c>
      <c r="B576" s="112" t="s">
        <v>1240</v>
      </c>
      <c r="C576" s="116" t="s">
        <v>14927</v>
      </c>
      <c r="D576" s="114">
        <v>0</v>
      </c>
      <c r="E576" s="114">
        <v>0</v>
      </c>
      <c r="F576" s="114">
        <v>0</v>
      </c>
      <c r="G576" s="114">
        <v>0</v>
      </c>
      <c r="H576" s="114">
        <v>0</v>
      </c>
      <c r="I576" s="114">
        <v>0</v>
      </c>
      <c r="J576" s="114">
        <v>0</v>
      </c>
      <c r="K576" s="114">
        <v>0</v>
      </c>
      <c r="L576" s="114">
        <v>0</v>
      </c>
      <c r="M576" s="114">
        <v>0</v>
      </c>
      <c r="N576" s="114">
        <v>0</v>
      </c>
      <c r="O576" s="114">
        <v>0</v>
      </c>
      <c r="P576" s="114">
        <v>0</v>
      </c>
      <c r="Q576" s="114">
        <v>0</v>
      </c>
      <c r="R576" s="114">
        <v>0</v>
      </c>
      <c r="S576" s="114">
        <v>0</v>
      </c>
      <c r="T576" s="114">
        <v>0</v>
      </c>
      <c r="U576" s="114">
        <v>0</v>
      </c>
      <c r="V576" s="114">
        <v>0</v>
      </c>
      <c r="W576" s="114">
        <v>0</v>
      </c>
      <c r="X576" s="114">
        <v>0</v>
      </c>
      <c r="Y576" s="114">
        <v>0</v>
      </c>
      <c r="Z576" s="114">
        <v>0</v>
      </c>
      <c r="AA576" s="114">
        <v>0</v>
      </c>
      <c r="AB576" s="114">
        <v>0</v>
      </c>
      <c r="AC576" s="114">
        <v>0</v>
      </c>
      <c r="AD576" s="114">
        <v>0</v>
      </c>
      <c r="AE576" s="114">
        <v>0</v>
      </c>
      <c r="AF576" s="114">
        <v>0</v>
      </c>
      <c r="AG576" s="114">
        <v>0</v>
      </c>
      <c r="AH576" s="114">
        <v>0</v>
      </c>
      <c r="AI576" s="114">
        <v>0</v>
      </c>
      <c r="AJ576" s="115">
        <f t="shared" si="8"/>
        <v>0</v>
      </c>
      <c r="AM576" s="122"/>
    </row>
    <row r="577" spans="1:39" ht="33" customHeight="1">
      <c r="A577" s="111">
        <v>1904</v>
      </c>
      <c r="B577" s="112" t="s">
        <v>1241</v>
      </c>
      <c r="C577" s="116" t="s">
        <v>14927</v>
      </c>
      <c r="D577" s="114">
        <v>0</v>
      </c>
      <c r="E577" s="114">
        <v>0</v>
      </c>
      <c r="F577" s="114">
        <v>0</v>
      </c>
      <c r="G577" s="114">
        <v>0</v>
      </c>
      <c r="H577" s="114">
        <v>0</v>
      </c>
      <c r="I577" s="114">
        <v>0</v>
      </c>
      <c r="J577" s="114">
        <v>0</v>
      </c>
      <c r="K577" s="114">
        <v>0</v>
      </c>
      <c r="L577" s="114">
        <v>0</v>
      </c>
      <c r="M577" s="114">
        <v>0</v>
      </c>
      <c r="N577" s="114">
        <v>0</v>
      </c>
      <c r="O577" s="114">
        <v>0</v>
      </c>
      <c r="P577" s="114">
        <v>0</v>
      </c>
      <c r="Q577" s="114">
        <v>0</v>
      </c>
      <c r="R577" s="114">
        <v>0</v>
      </c>
      <c r="S577" s="114">
        <v>0</v>
      </c>
      <c r="T577" s="114">
        <v>0</v>
      </c>
      <c r="U577" s="114">
        <v>0</v>
      </c>
      <c r="V577" s="114">
        <v>0</v>
      </c>
      <c r="W577" s="114">
        <v>0</v>
      </c>
      <c r="X577" s="114">
        <v>0</v>
      </c>
      <c r="Y577" s="114">
        <v>0</v>
      </c>
      <c r="Z577" s="114">
        <v>0</v>
      </c>
      <c r="AA577" s="114">
        <v>0</v>
      </c>
      <c r="AB577" s="114">
        <v>0</v>
      </c>
      <c r="AC577" s="114">
        <v>0</v>
      </c>
      <c r="AD577" s="114">
        <v>0</v>
      </c>
      <c r="AE577" s="114">
        <v>0</v>
      </c>
      <c r="AF577" s="114">
        <v>0</v>
      </c>
      <c r="AG577" s="114">
        <v>0</v>
      </c>
      <c r="AH577" s="114">
        <v>0</v>
      </c>
      <c r="AI577" s="114">
        <v>0</v>
      </c>
      <c r="AJ577" s="115">
        <f t="shared" si="8"/>
        <v>0</v>
      </c>
      <c r="AM577" s="122"/>
    </row>
    <row r="578" spans="1:39" ht="33" customHeight="1">
      <c r="A578" s="111">
        <v>1905</v>
      </c>
      <c r="B578" s="112" t="s">
        <v>1242</v>
      </c>
      <c r="C578" s="116" t="s">
        <v>14927</v>
      </c>
      <c r="D578" s="114">
        <v>0</v>
      </c>
      <c r="E578" s="114">
        <v>0</v>
      </c>
      <c r="F578" s="114">
        <v>0</v>
      </c>
      <c r="G578" s="114">
        <v>0</v>
      </c>
      <c r="H578" s="114">
        <v>0</v>
      </c>
      <c r="I578" s="114">
        <v>0</v>
      </c>
      <c r="J578" s="114">
        <v>0</v>
      </c>
      <c r="K578" s="114">
        <v>0</v>
      </c>
      <c r="L578" s="114">
        <v>0</v>
      </c>
      <c r="M578" s="114">
        <v>0</v>
      </c>
      <c r="N578" s="114">
        <v>0</v>
      </c>
      <c r="O578" s="114">
        <v>0</v>
      </c>
      <c r="P578" s="114">
        <v>0</v>
      </c>
      <c r="Q578" s="114">
        <v>0</v>
      </c>
      <c r="R578" s="114">
        <v>0</v>
      </c>
      <c r="S578" s="114">
        <v>0</v>
      </c>
      <c r="T578" s="114">
        <v>0</v>
      </c>
      <c r="U578" s="114">
        <v>0</v>
      </c>
      <c r="V578" s="114">
        <v>0</v>
      </c>
      <c r="W578" s="114">
        <v>0</v>
      </c>
      <c r="X578" s="114">
        <v>0</v>
      </c>
      <c r="Y578" s="114">
        <v>0</v>
      </c>
      <c r="Z578" s="114">
        <v>0</v>
      </c>
      <c r="AA578" s="114">
        <v>0</v>
      </c>
      <c r="AB578" s="114">
        <v>0</v>
      </c>
      <c r="AC578" s="114">
        <v>0</v>
      </c>
      <c r="AD578" s="114">
        <v>0</v>
      </c>
      <c r="AE578" s="114">
        <v>0</v>
      </c>
      <c r="AF578" s="114">
        <v>0</v>
      </c>
      <c r="AG578" s="114">
        <v>0</v>
      </c>
      <c r="AH578" s="114">
        <v>0</v>
      </c>
      <c r="AI578" s="114">
        <v>0</v>
      </c>
      <c r="AJ578" s="115">
        <f t="shared" si="8"/>
        <v>0</v>
      </c>
      <c r="AM578" s="122"/>
    </row>
    <row r="579" spans="1:39" ht="33" customHeight="1">
      <c r="A579" s="111">
        <v>1906</v>
      </c>
      <c r="B579" s="112" t="s">
        <v>1218</v>
      </c>
      <c r="C579" s="116" t="s">
        <v>14927</v>
      </c>
      <c r="D579" s="114">
        <v>0</v>
      </c>
      <c r="E579" s="114">
        <v>0</v>
      </c>
      <c r="F579" s="114">
        <v>0</v>
      </c>
      <c r="G579" s="114">
        <v>0</v>
      </c>
      <c r="H579" s="114">
        <v>0</v>
      </c>
      <c r="I579" s="114">
        <v>0</v>
      </c>
      <c r="J579" s="114">
        <v>0</v>
      </c>
      <c r="K579" s="114">
        <v>0</v>
      </c>
      <c r="L579" s="114">
        <v>0</v>
      </c>
      <c r="M579" s="114">
        <v>0</v>
      </c>
      <c r="N579" s="114">
        <v>0</v>
      </c>
      <c r="O579" s="114">
        <v>0</v>
      </c>
      <c r="P579" s="114">
        <v>0</v>
      </c>
      <c r="Q579" s="114">
        <v>0</v>
      </c>
      <c r="R579" s="114">
        <v>0</v>
      </c>
      <c r="S579" s="114">
        <v>0</v>
      </c>
      <c r="T579" s="114">
        <v>0</v>
      </c>
      <c r="U579" s="114">
        <v>0</v>
      </c>
      <c r="V579" s="114">
        <v>0</v>
      </c>
      <c r="W579" s="114">
        <v>0</v>
      </c>
      <c r="X579" s="114">
        <v>0</v>
      </c>
      <c r="Y579" s="114">
        <v>0</v>
      </c>
      <c r="Z579" s="114">
        <v>0</v>
      </c>
      <c r="AA579" s="114">
        <v>0</v>
      </c>
      <c r="AB579" s="114">
        <v>0</v>
      </c>
      <c r="AC579" s="114">
        <v>0</v>
      </c>
      <c r="AD579" s="114">
        <v>0</v>
      </c>
      <c r="AE579" s="114">
        <v>0</v>
      </c>
      <c r="AF579" s="114">
        <v>0</v>
      </c>
      <c r="AG579" s="114">
        <v>0</v>
      </c>
      <c r="AH579" s="114">
        <v>0</v>
      </c>
      <c r="AI579" s="114">
        <v>0</v>
      </c>
      <c r="AJ579" s="115">
        <f t="shared" si="8"/>
        <v>0</v>
      </c>
      <c r="AM579" s="122"/>
    </row>
    <row r="580" spans="1:39" ht="33" customHeight="1">
      <c r="A580" s="111">
        <v>1907</v>
      </c>
      <c r="B580" s="112" t="s">
        <v>1243</v>
      </c>
      <c r="C580" s="116" t="s">
        <v>14927</v>
      </c>
      <c r="D580" s="114">
        <v>0</v>
      </c>
      <c r="E580" s="114">
        <v>0</v>
      </c>
      <c r="F580" s="114">
        <v>0</v>
      </c>
      <c r="G580" s="114">
        <v>0</v>
      </c>
      <c r="H580" s="114">
        <v>0</v>
      </c>
      <c r="I580" s="114">
        <v>0</v>
      </c>
      <c r="J580" s="114">
        <v>0</v>
      </c>
      <c r="K580" s="114">
        <v>0</v>
      </c>
      <c r="L580" s="114">
        <v>0</v>
      </c>
      <c r="M580" s="114">
        <v>0</v>
      </c>
      <c r="N580" s="114">
        <v>0</v>
      </c>
      <c r="O580" s="114">
        <v>0</v>
      </c>
      <c r="P580" s="114">
        <v>0</v>
      </c>
      <c r="Q580" s="114">
        <v>0</v>
      </c>
      <c r="R580" s="114">
        <v>0</v>
      </c>
      <c r="S580" s="114">
        <v>0</v>
      </c>
      <c r="T580" s="114">
        <v>0</v>
      </c>
      <c r="U580" s="114">
        <v>0</v>
      </c>
      <c r="V580" s="114">
        <v>0</v>
      </c>
      <c r="W580" s="114">
        <v>0</v>
      </c>
      <c r="X580" s="114">
        <v>0</v>
      </c>
      <c r="Y580" s="114">
        <v>0</v>
      </c>
      <c r="Z580" s="114">
        <v>0</v>
      </c>
      <c r="AA580" s="114">
        <v>0</v>
      </c>
      <c r="AB580" s="114">
        <v>0</v>
      </c>
      <c r="AC580" s="114">
        <v>0</v>
      </c>
      <c r="AD580" s="114">
        <v>0</v>
      </c>
      <c r="AE580" s="114">
        <v>0</v>
      </c>
      <c r="AF580" s="114">
        <v>0</v>
      </c>
      <c r="AG580" s="114">
        <v>0</v>
      </c>
      <c r="AH580" s="114">
        <v>0</v>
      </c>
      <c r="AI580" s="114">
        <v>0</v>
      </c>
      <c r="AJ580" s="115">
        <f t="shared" si="8"/>
        <v>0</v>
      </c>
      <c r="AM580" s="122"/>
    </row>
    <row r="581" spans="1:39" ht="33" customHeight="1">
      <c r="A581" s="111">
        <v>1908</v>
      </c>
      <c r="B581" s="112" t="s">
        <v>1244</v>
      </c>
      <c r="C581" s="116" t="s">
        <v>14927</v>
      </c>
      <c r="D581" s="114">
        <v>0</v>
      </c>
      <c r="E581" s="114">
        <v>0</v>
      </c>
      <c r="F581" s="114">
        <v>0</v>
      </c>
      <c r="G581" s="114">
        <v>0</v>
      </c>
      <c r="H581" s="114">
        <v>0</v>
      </c>
      <c r="I581" s="114">
        <v>0</v>
      </c>
      <c r="J581" s="114">
        <v>0</v>
      </c>
      <c r="K581" s="114">
        <v>0</v>
      </c>
      <c r="L581" s="114">
        <v>0</v>
      </c>
      <c r="M581" s="114">
        <v>0</v>
      </c>
      <c r="N581" s="114">
        <v>0</v>
      </c>
      <c r="O581" s="114">
        <v>0</v>
      </c>
      <c r="P581" s="114">
        <v>0</v>
      </c>
      <c r="Q581" s="114">
        <v>0</v>
      </c>
      <c r="R581" s="114">
        <v>0</v>
      </c>
      <c r="S581" s="114">
        <v>0</v>
      </c>
      <c r="T581" s="114">
        <v>0</v>
      </c>
      <c r="U581" s="114">
        <v>0</v>
      </c>
      <c r="V581" s="114">
        <v>0</v>
      </c>
      <c r="W581" s="114">
        <v>0</v>
      </c>
      <c r="X581" s="114">
        <v>0</v>
      </c>
      <c r="Y581" s="114">
        <v>0</v>
      </c>
      <c r="Z581" s="114">
        <v>0</v>
      </c>
      <c r="AA581" s="114">
        <v>0</v>
      </c>
      <c r="AB581" s="114">
        <v>0</v>
      </c>
      <c r="AC581" s="114">
        <v>0</v>
      </c>
      <c r="AD581" s="114">
        <v>0</v>
      </c>
      <c r="AE581" s="114">
        <v>0</v>
      </c>
      <c r="AF581" s="114">
        <v>0</v>
      </c>
      <c r="AG581" s="114">
        <v>0</v>
      </c>
      <c r="AH581" s="114">
        <v>0</v>
      </c>
      <c r="AI581" s="114">
        <v>0</v>
      </c>
      <c r="AJ581" s="115">
        <f t="shared" si="8"/>
        <v>0</v>
      </c>
      <c r="AM581" s="122"/>
    </row>
    <row r="582" spans="1:39" ht="33" customHeight="1">
      <c r="A582" s="111">
        <v>1909</v>
      </c>
      <c r="B582" s="112" t="s">
        <v>1163</v>
      </c>
      <c r="C582" s="116" t="s">
        <v>14927</v>
      </c>
      <c r="D582" s="114">
        <v>0</v>
      </c>
      <c r="E582" s="114">
        <v>0</v>
      </c>
      <c r="F582" s="114">
        <v>0</v>
      </c>
      <c r="G582" s="114">
        <v>0</v>
      </c>
      <c r="H582" s="114">
        <v>0</v>
      </c>
      <c r="I582" s="114">
        <v>0</v>
      </c>
      <c r="J582" s="114">
        <v>0</v>
      </c>
      <c r="K582" s="114">
        <v>0</v>
      </c>
      <c r="L582" s="114">
        <v>0</v>
      </c>
      <c r="M582" s="114">
        <v>0</v>
      </c>
      <c r="N582" s="114">
        <v>0</v>
      </c>
      <c r="O582" s="114">
        <v>0</v>
      </c>
      <c r="P582" s="114">
        <v>0</v>
      </c>
      <c r="Q582" s="114">
        <v>0</v>
      </c>
      <c r="R582" s="114">
        <v>0</v>
      </c>
      <c r="S582" s="114">
        <v>0</v>
      </c>
      <c r="T582" s="114">
        <v>0</v>
      </c>
      <c r="U582" s="114">
        <v>0</v>
      </c>
      <c r="V582" s="114">
        <v>0</v>
      </c>
      <c r="W582" s="114">
        <v>0</v>
      </c>
      <c r="X582" s="114">
        <v>0</v>
      </c>
      <c r="Y582" s="114">
        <v>0</v>
      </c>
      <c r="Z582" s="114">
        <v>0</v>
      </c>
      <c r="AA582" s="114">
        <v>0</v>
      </c>
      <c r="AB582" s="114">
        <v>0</v>
      </c>
      <c r="AC582" s="114">
        <v>0</v>
      </c>
      <c r="AD582" s="114">
        <v>0</v>
      </c>
      <c r="AE582" s="114">
        <v>0</v>
      </c>
      <c r="AF582" s="114">
        <v>0</v>
      </c>
      <c r="AG582" s="114">
        <v>0</v>
      </c>
      <c r="AH582" s="114">
        <v>0</v>
      </c>
      <c r="AI582" s="114">
        <v>0</v>
      </c>
      <c r="AJ582" s="115">
        <f t="shared" si="8"/>
        <v>0</v>
      </c>
      <c r="AM582" s="122"/>
    </row>
    <row r="583" spans="1:39" ht="33" customHeight="1">
      <c r="A583" s="111">
        <v>1910</v>
      </c>
      <c r="B583" s="112" t="s">
        <v>1245</v>
      </c>
      <c r="C583" s="116" t="s">
        <v>14927</v>
      </c>
      <c r="D583" s="114">
        <v>0</v>
      </c>
      <c r="E583" s="114">
        <v>0</v>
      </c>
      <c r="F583" s="114">
        <v>0</v>
      </c>
      <c r="G583" s="114">
        <v>0</v>
      </c>
      <c r="H583" s="114">
        <v>0</v>
      </c>
      <c r="I583" s="114">
        <v>0</v>
      </c>
      <c r="J583" s="114">
        <v>0</v>
      </c>
      <c r="K583" s="114">
        <v>0</v>
      </c>
      <c r="L583" s="114">
        <v>0</v>
      </c>
      <c r="M583" s="114">
        <v>0</v>
      </c>
      <c r="N583" s="114">
        <v>0</v>
      </c>
      <c r="O583" s="114">
        <v>0</v>
      </c>
      <c r="P583" s="114">
        <v>0</v>
      </c>
      <c r="Q583" s="114">
        <v>0</v>
      </c>
      <c r="R583" s="114">
        <v>0</v>
      </c>
      <c r="S583" s="114">
        <v>0</v>
      </c>
      <c r="T583" s="114">
        <v>0</v>
      </c>
      <c r="U583" s="114">
        <v>0</v>
      </c>
      <c r="V583" s="114">
        <v>0</v>
      </c>
      <c r="W583" s="114">
        <v>0</v>
      </c>
      <c r="X583" s="114">
        <v>0</v>
      </c>
      <c r="Y583" s="114">
        <v>0</v>
      </c>
      <c r="Z583" s="114">
        <v>0</v>
      </c>
      <c r="AA583" s="114">
        <v>0</v>
      </c>
      <c r="AB583" s="114">
        <v>0</v>
      </c>
      <c r="AC583" s="114">
        <v>0</v>
      </c>
      <c r="AD583" s="114">
        <v>0</v>
      </c>
      <c r="AE583" s="114">
        <v>0</v>
      </c>
      <c r="AF583" s="114">
        <v>0</v>
      </c>
      <c r="AG583" s="114">
        <v>0</v>
      </c>
      <c r="AH583" s="114">
        <v>0</v>
      </c>
      <c r="AI583" s="114">
        <v>0</v>
      </c>
      <c r="AJ583" s="115">
        <f t="shared" si="8"/>
        <v>0</v>
      </c>
      <c r="AM583" s="122"/>
    </row>
    <row r="584" spans="1:39" ht="33" customHeight="1">
      <c r="A584" s="111">
        <v>1911</v>
      </c>
      <c r="B584" s="112" t="s">
        <v>1246</v>
      </c>
      <c r="C584" s="116" t="s">
        <v>14927</v>
      </c>
      <c r="D584" s="114">
        <v>0</v>
      </c>
      <c r="E584" s="114">
        <v>0</v>
      </c>
      <c r="F584" s="114">
        <v>0</v>
      </c>
      <c r="G584" s="114">
        <v>0</v>
      </c>
      <c r="H584" s="114">
        <v>0</v>
      </c>
      <c r="I584" s="114">
        <v>0</v>
      </c>
      <c r="J584" s="114">
        <v>0</v>
      </c>
      <c r="K584" s="114">
        <v>0</v>
      </c>
      <c r="L584" s="114">
        <v>0</v>
      </c>
      <c r="M584" s="114">
        <v>0</v>
      </c>
      <c r="N584" s="114">
        <v>0</v>
      </c>
      <c r="O584" s="114">
        <v>0</v>
      </c>
      <c r="P584" s="114">
        <v>0</v>
      </c>
      <c r="Q584" s="114">
        <v>0</v>
      </c>
      <c r="R584" s="114">
        <v>0</v>
      </c>
      <c r="S584" s="114">
        <v>0</v>
      </c>
      <c r="T584" s="114">
        <v>0</v>
      </c>
      <c r="U584" s="114">
        <v>0</v>
      </c>
      <c r="V584" s="114">
        <v>0</v>
      </c>
      <c r="W584" s="114">
        <v>0</v>
      </c>
      <c r="X584" s="114">
        <v>0</v>
      </c>
      <c r="Y584" s="114">
        <v>0</v>
      </c>
      <c r="Z584" s="114">
        <v>0</v>
      </c>
      <c r="AA584" s="114">
        <v>0</v>
      </c>
      <c r="AB584" s="114">
        <v>0</v>
      </c>
      <c r="AC584" s="114">
        <v>0</v>
      </c>
      <c r="AD584" s="114">
        <v>0</v>
      </c>
      <c r="AE584" s="114">
        <v>0</v>
      </c>
      <c r="AF584" s="114">
        <v>0</v>
      </c>
      <c r="AG584" s="114">
        <v>0</v>
      </c>
      <c r="AH584" s="114">
        <v>0</v>
      </c>
      <c r="AI584" s="114">
        <v>0</v>
      </c>
      <c r="AJ584" s="115">
        <f t="shared" si="8"/>
        <v>0</v>
      </c>
      <c r="AM584" s="122"/>
    </row>
    <row r="585" spans="1:39" ht="33" customHeight="1">
      <c r="A585" s="111">
        <v>1912</v>
      </c>
      <c r="B585" s="112" t="s">
        <v>1247</v>
      </c>
      <c r="C585" s="116" t="s">
        <v>14927</v>
      </c>
      <c r="D585" s="114">
        <v>0</v>
      </c>
      <c r="E585" s="114">
        <v>0</v>
      </c>
      <c r="F585" s="114">
        <v>0</v>
      </c>
      <c r="G585" s="114">
        <v>0</v>
      </c>
      <c r="H585" s="114">
        <v>0</v>
      </c>
      <c r="I585" s="114">
        <v>0</v>
      </c>
      <c r="J585" s="114">
        <v>0</v>
      </c>
      <c r="K585" s="114">
        <v>0</v>
      </c>
      <c r="L585" s="114">
        <v>0</v>
      </c>
      <c r="M585" s="114">
        <v>0</v>
      </c>
      <c r="N585" s="114">
        <v>0</v>
      </c>
      <c r="O585" s="114">
        <v>0</v>
      </c>
      <c r="P585" s="114">
        <v>0</v>
      </c>
      <c r="Q585" s="114">
        <v>0</v>
      </c>
      <c r="R585" s="114">
        <v>0</v>
      </c>
      <c r="S585" s="114">
        <v>0</v>
      </c>
      <c r="T585" s="114">
        <v>0</v>
      </c>
      <c r="U585" s="114">
        <v>0</v>
      </c>
      <c r="V585" s="114">
        <v>0</v>
      </c>
      <c r="W585" s="114">
        <v>0</v>
      </c>
      <c r="X585" s="114">
        <v>0</v>
      </c>
      <c r="Y585" s="114">
        <v>0</v>
      </c>
      <c r="Z585" s="114">
        <v>0</v>
      </c>
      <c r="AA585" s="114">
        <v>0</v>
      </c>
      <c r="AB585" s="114">
        <v>0</v>
      </c>
      <c r="AC585" s="114">
        <v>0</v>
      </c>
      <c r="AD585" s="114">
        <v>0</v>
      </c>
      <c r="AE585" s="114">
        <v>0</v>
      </c>
      <c r="AF585" s="114">
        <v>0</v>
      </c>
      <c r="AG585" s="114">
        <v>0</v>
      </c>
      <c r="AH585" s="114">
        <v>0</v>
      </c>
      <c r="AI585" s="114">
        <v>0</v>
      </c>
      <c r="AJ585" s="115">
        <f t="shared" si="8"/>
        <v>0</v>
      </c>
      <c r="AM585" s="122"/>
    </row>
    <row r="586" spans="1:39" ht="33" customHeight="1">
      <c r="A586" s="111">
        <v>1913</v>
      </c>
      <c r="B586" s="112" t="s">
        <v>1248</v>
      </c>
      <c r="C586" s="116" t="s">
        <v>14927</v>
      </c>
      <c r="D586" s="114">
        <v>0</v>
      </c>
      <c r="E586" s="114">
        <v>0</v>
      </c>
      <c r="F586" s="114">
        <v>0</v>
      </c>
      <c r="G586" s="114">
        <v>0</v>
      </c>
      <c r="H586" s="114">
        <v>0</v>
      </c>
      <c r="I586" s="114">
        <v>0</v>
      </c>
      <c r="J586" s="114">
        <v>0</v>
      </c>
      <c r="K586" s="114">
        <v>0</v>
      </c>
      <c r="L586" s="114">
        <v>0</v>
      </c>
      <c r="M586" s="114">
        <v>0</v>
      </c>
      <c r="N586" s="114">
        <v>0</v>
      </c>
      <c r="O586" s="114">
        <v>0</v>
      </c>
      <c r="P586" s="114">
        <v>0</v>
      </c>
      <c r="Q586" s="114">
        <v>0</v>
      </c>
      <c r="R586" s="114">
        <v>0</v>
      </c>
      <c r="S586" s="114">
        <v>0</v>
      </c>
      <c r="T586" s="114">
        <v>0</v>
      </c>
      <c r="U586" s="114">
        <v>0</v>
      </c>
      <c r="V586" s="114">
        <v>0</v>
      </c>
      <c r="W586" s="114">
        <v>0</v>
      </c>
      <c r="X586" s="114">
        <v>0</v>
      </c>
      <c r="Y586" s="114">
        <v>0</v>
      </c>
      <c r="Z586" s="114">
        <v>0</v>
      </c>
      <c r="AA586" s="114">
        <v>0</v>
      </c>
      <c r="AB586" s="114">
        <v>0</v>
      </c>
      <c r="AC586" s="114">
        <v>0</v>
      </c>
      <c r="AD586" s="114">
        <v>0</v>
      </c>
      <c r="AE586" s="114">
        <v>0</v>
      </c>
      <c r="AF586" s="114">
        <v>0</v>
      </c>
      <c r="AG586" s="114">
        <v>0</v>
      </c>
      <c r="AH586" s="114">
        <v>0</v>
      </c>
      <c r="AI586" s="114">
        <v>0</v>
      </c>
      <c r="AJ586" s="115">
        <f t="shared" si="8"/>
        <v>0</v>
      </c>
      <c r="AM586" s="122"/>
    </row>
    <row r="587" spans="1:39" ht="33" customHeight="1">
      <c r="A587" s="111">
        <v>1914</v>
      </c>
      <c r="B587" s="112" t="s">
        <v>1249</v>
      </c>
      <c r="C587" s="116" t="s">
        <v>14927</v>
      </c>
      <c r="D587" s="114">
        <v>0</v>
      </c>
      <c r="E587" s="114">
        <v>0</v>
      </c>
      <c r="F587" s="114">
        <v>0</v>
      </c>
      <c r="G587" s="114">
        <v>0</v>
      </c>
      <c r="H587" s="114">
        <v>0</v>
      </c>
      <c r="I587" s="114">
        <v>0</v>
      </c>
      <c r="J587" s="114">
        <v>0</v>
      </c>
      <c r="K587" s="114">
        <v>0</v>
      </c>
      <c r="L587" s="114">
        <v>0</v>
      </c>
      <c r="M587" s="114">
        <v>0</v>
      </c>
      <c r="N587" s="114">
        <v>0</v>
      </c>
      <c r="O587" s="114">
        <v>0</v>
      </c>
      <c r="P587" s="114">
        <v>0</v>
      </c>
      <c r="Q587" s="114">
        <v>0</v>
      </c>
      <c r="R587" s="114">
        <v>0</v>
      </c>
      <c r="S587" s="114">
        <v>0</v>
      </c>
      <c r="T587" s="114">
        <v>0</v>
      </c>
      <c r="U587" s="114">
        <v>0</v>
      </c>
      <c r="V587" s="114">
        <v>0</v>
      </c>
      <c r="W587" s="114">
        <v>0</v>
      </c>
      <c r="X587" s="114">
        <v>0</v>
      </c>
      <c r="Y587" s="114">
        <v>0</v>
      </c>
      <c r="Z587" s="114">
        <v>0</v>
      </c>
      <c r="AA587" s="114">
        <v>0</v>
      </c>
      <c r="AB587" s="114">
        <v>0</v>
      </c>
      <c r="AC587" s="114">
        <v>0</v>
      </c>
      <c r="AD587" s="114">
        <v>0</v>
      </c>
      <c r="AE587" s="114">
        <v>0</v>
      </c>
      <c r="AF587" s="114">
        <v>0</v>
      </c>
      <c r="AG587" s="114">
        <v>0</v>
      </c>
      <c r="AH587" s="114">
        <v>0</v>
      </c>
      <c r="AI587" s="114">
        <v>0</v>
      </c>
      <c r="AJ587" s="115">
        <f t="shared" si="8"/>
        <v>0</v>
      </c>
      <c r="AM587" s="122"/>
    </row>
    <row r="588" spans="1:39" ht="33" customHeight="1">
      <c r="A588" s="111">
        <v>1915</v>
      </c>
      <c r="B588" s="112" t="s">
        <v>1250</v>
      </c>
      <c r="C588" s="116" t="s">
        <v>14927</v>
      </c>
      <c r="D588" s="114">
        <v>0</v>
      </c>
      <c r="E588" s="114">
        <v>0</v>
      </c>
      <c r="F588" s="114">
        <v>0</v>
      </c>
      <c r="G588" s="114">
        <v>0</v>
      </c>
      <c r="H588" s="114">
        <v>0</v>
      </c>
      <c r="I588" s="114">
        <v>0</v>
      </c>
      <c r="J588" s="114">
        <v>0</v>
      </c>
      <c r="K588" s="114">
        <v>0</v>
      </c>
      <c r="L588" s="114">
        <v>0</v>
      </c>
      <c r="M588" s="114">
        <v>0</v>
      </c>
      <c r="N588" s="114">
        <v>0</v>
      </c>
      <c r="O588" s="114">
        <v>0</v>
      </c>
      <c r="P588" s="114">
        <v>0</v>
      </c>
      <c r="Q588" s="114">
        <v>0</v>
      </c>
      <c r="R588" s="114">
        <v>0</v>
      </c>
      <c r="S588" s="114">
        <v>0</v>
      </c>
      <c r="T588" s="114">
        <v>0</v>
      </c>
      <c r="U588" s="114">
        <v>0</v>
      </c>
      <c r="V588" s="114">
        <v>0</v>
      </c>
      <c r="W588" s="114">
        <v>0</v>
      </c>
      <c r="X588" s="114">
        <v>0</v>
      </c>
      <c r="Y588" s="114">
        <v>0</v>
      </c>
      <c r="Z588" s="114">
        <v>0</v>
      </c>
      <c r="AA588" s="114">
        <v>0</v>
      </c>
      <c r="AB588" s="114">
        <v>0</v>
      </c>
      <c r="AC588" s="114">
        <v>0</v>
      </c>
      <c r="AD588" s="114">
        <v>0</v>
      </c>
      <c r="AE588" s="114">
        <v>0</v>
      </c>
      <c r="AF588" s="114">
        <v>0</v>
      </c>
      <c r="AG588" s="114">
        <v>0</v>
      </c>
      <c r="AH588" s="114">
        <v>0</v>
      </c>
      <c r="AI588" s="114">
        <v>0</v>
      </c>
      <c r="AJ588" s="115">
        <f t="shared" ref="AJ588:AJ612" si="9">SUM(D588:AI588)</f>
        <v>0</v>
      </c>
      <c r="AM588" s="122"/>
    </row>
    <row r="589" spans="1:39" ht="33" customHeight="1">
      <c r="A589" s="111">
        <v>2301</v>
      </c>
      <c r="B589" s="112" t="s">
        <v>1251</v>
      </c>
      <c r="C589" s="116" t="s">
        <v>14927</v>
      </c>
      <c r="D589" s="114">
        <v>0</v>
      </c>
      <c r="E589" s="114">
        <v>0</v>
      </c>
      <c r="F589" s="114">
        <v>0</v>
      </c>
      <c r="G589" s="114">
        <v>0</v>
      </c>
      <c r="H589" s="114">
        <v>0</v>
      </c>
      <c r="I589" s="114">
        <v>0</v>
      </c>
      <c r="J589" s="114">
        <v>0</v>
      </c>
      <c r="K589" s="114">
        <v>0</v>
      </c>
      <c r="L589" s="114">
        <v>0</v>
      </c>
      <c r="M589" s="114">
        <v>0</v>
      </c>
      <c r="N589" s="114">
        <v>0</v>
      </c>
      <c r="O589" s="114">
        <v>0</v>
      </c>
      <c r="P589" s="114">
        <v>0</v>
      </c>
      <c r="Q589" s="114">
        <v>0</v>
      </c>
      <c r="R589" s="114">
        <v>0</v>
      </c>
      <c r="S589" s="114">
        <v>0</v>
      </c>
      <c r="T589" s="114">
        <v>0</v>
      </c>
      <c r="U589" s="114">
        <v>0</v>
      </c>
      <c r="V589" s="114">
        <v>0</v>
      </c>
      <c r="W589" s="114">
        <v>0</v>
      </c>
      <c r="X589" s="114">
        <v>0</v>
      </c>
      <c r="Y589" s="114">
        <v>0</v>
      </c>
      <c r="Z589" s="114">
        <v>0</v>
      </c>
      <c r="AA589" s="114">
        <v>0</v>
      </c>
      <c r="AB589" s="114">
        <v>0</v>
      </c>
      <c r="AC589" s="114">
        <v>0</v>
      </c>
      <c r="AD589" s="114">
        <v>0</v>
      </c>
      <c r="AE589" s="114">
        <v>0</v>
      </c>
      <c r="AF589" s="114">
        <v>0</v>
      </c>
      <c r="AG589" s="114">
        <v>0</v>
      </c>
      <c r="AH589" s="114">
        <v>0</v>
      </c>
      <c r="AI589" s="114">
        <v>0</v>
      </c>
      <c r="AJ589" s="115">
        <f t="shared" si="9"/>
        <v>0</v>
      </c>
      <c r="AM589" s="122"/>
    </row>
    <row r="590" spans="1:39" ht="33" customHeight="1">
      <c r="A590" s="111">
        <v>2302</v>
      </c>
      <c r="B590" s="112" t="s">
        <v>1252</v>
      </c>
      <c r="C590" s="116" t="s">
        <v>14927</v>
      </c>
      <c r="D590" s="114">
        <v>0</v>
      </c>
      <c r="E590" s="114">
        <v>0</v>
      </c>
      <c r="F590" s="114">
        <v>0</v>
      </c>
      <c r="G590" s="114">
        <v>0</v>
      </c>
      <c r="H590" s="114">
        <v>0</v>
      </c>
      <c r="I590" s="114">
        <v>0</v>
      </c>
      <c r="J590" s="114">
        <v>0</v>
      </c>
      <c r="K590" s="114">
        <v>0</v>
      </c>
      <c r="L590" s="114">
        <v>0</v>
      </c>
      <c r="M590" s="114">
        <v>0</v>
      </c>
      <c r="N590" s="114">
        <v>0</v>
      </c>
      <c r="O590" s="114">
        <v>0</v>
      </c>
      <c r="P590" s="114">
        <v>0</v>
      </c>
      <c r="Q590" s="114">
        <v>0</v>
      </c>
      <c r="R590" s="114">
        <v>0</v>
      </c>
      <c r="S590" s="114">
        <v>0</v>
      </c>
      <c r="T590" s="114">
        <v>0</v>
      </c>
      <c r="U590" s="114">
        <v>0</v>
      </c>
      <c r="V590" s="114">
        <v>0</v>
      </c>
      <c r="W590" s="114">
        <v>0</v>
      </c>
      <c r="X590" s="114">
        <v>0</v>
      </c>
      <c r="Y590" s="114">
        <v>0</v>
      </c>
      <c r="Z590" s="114">
        <v>0</v>
      </c>
      <c r="AA590" s="114">
        <v>0</v>
      </c>
      <c r="AB590" s="114">
        <v>0</v>
      </c>
      <c r="AC590" s="114">
        <v>0</v>
      </c>
      <c r="AD590" s="114">
        <v>0</v>
      </c>
      <c r="AE590" s="114">
        <v>0</v>
      </c>
      <c r="AF590" s="114">
        <v>0</v>
      </c>
      <c r="AG590" s="114">
        <v>0</v>
      </c>
      <c r="AH590" s="114">
        <v>0</v>
      </c>
      <c r="AI590" s="114">
        <v>0</v>
      </c>
      <c r="AJ590" s="115">
        <f t="shared" si="9"/>
        <v>0</v>
      </c>
      <c r="AM590" s="122"/>
    </row>
    <row r="591" spans="1:39" ht="33" customHeight="1">
      <c r="A591" s="111">
        <v>2303</v>
      </c>
      <c r="B591" s="112" t="s">
        <v>1253</v>
      </c>
      <c r="C591" s="116" t="s">
        <v>14927</v>
      </c>
      <c r="D591" s="114">
        <v>0</v>
      </c>
      <c r="E591" s="114">
        <v>0</v>
      </c>
      <c r="F591" s="114">
        <v>0</v>
      </c>
      <c r="G591" s="114">
        <v>0</v>
      </c>
      <c r="H591" s="114">
        <v>0</v>
      </c>
      <c r="I591" s="114">
        <v>0</v>
      </c>
      <c r="J591" s="114">
        <v>0</v>
      </c>
      <c r="K591" s="114">
        <v>0</v>
      </c>
      <c r="L591" s="114">
        <v>0</v>
      </c>
      <c r="M591" s="114">
        <v>0</v>
      </c>
      <c r="N591" s="114">
        <v>0</v>
      </c>
      <c r="O591" s="114">
        <v>0</v>
      </c>
      <c r="P591" s="114">
        <v>0</v>
      </c>
      <c r="Q591" s="114">
        <v>0</v>
      </c>
      <c r="R591" s="114">
        <v>0</v>
      </c>
      <c r="S591" s="114">
        <v>0</v>
      </c>
      <c r="T591" s="114">
        <v>0</v>
      </c>
      <c r="U591" s="114">
        <v>0</v>
      </c>
      <c r="V591" s="114">
        <v>0</v>
      </c>
      <c r="W591" s="114">
        <v>0</v>
      </c>
      <c r="X591" s="114">
        <v>0</v>
      </c>
      <c r="Y591" s="114">
        <v>0</v>
      </c>
      <c r="Z591" s="114">
        <v>0</v>
      </c>
      <c r="AA591" s="114">
        <v>0</v>
      </c>
      <c r="AB591" s="114">
        <v>0</v>
      </c>
      <c r="AC591" s="114">
        <v>0</v>
      </c>
      <c r="AD591" s="114">
        <v>0</v>
      </c>
      <c r="AE591" s="114">
        <v>0</v>
      </c>
      <c r="AF591" s="114">
        <v>0</v>
      </c>
      <c r="AG591" s="114">
        <v>0</v>
      </c>
      <c r="AH591" s="114">
        <v>0</v>
      </c>
      <c r="AI591" s="114">
        <v>0</v>
      </c>
      <c r="AJ591" s="115">
        <f t="shared" si="9"/>
        <v>0</v>
      </c>
      <c r="AM591" s="122"/>
    </row>
    <row r="592" spans="1:39" ht="33" customHeight="1">
      <c r="A592" s="111">
        <v>2311</v>
      </c>
      <c r="B592" s="112" t="s">
        <v>1254</v>
      </c>
      <c r="C592" s="116" t="s">
        <v>14927</v>
      </c>
      <c r="D592" s="114">
        <v>0</v>
      </c>
      <c r="E592" s="114">
        <v>0</v>
      </c>
      <c r="F592" s="114">
        <v>0</v>
      </c>
      <c r="G592" s="114">
        <v>0</v>
      </c>
      <c r="H592" s="114">
        <v>0</v>
      </c>
      <c r="I592" s="114">
        <v>0</v>
      </c>
      <c r="J592" s="114">
        <v>0</v>
      </c>
      <c r="K592" s="114">
        <v>0</v>
      </c>
      <c r="L592" s="114">
        <v>0</v>
      </c>
      <c r="M592" s="114">
        <v>0</v>
      </c>
      <c r="N592" s="114">
        <v>0</v>
      </c>
      <c r="O592" s="114">
        <v>0</v>
      </c>
      <c r="P592" s="114">
        <v>0</v>
      </c>
      <c r="Q592" s="114">
        <v>0</v>
      </c>
      <c r="R592" s="114">
        <v>0</v>
      </c>
      <c r="S592" s="114">
        <v>0</v>
      </c>
      <c r="T592" s="114">
        <v>0</v>
      </c>
      <c r="U592" s="114">
        <v>0</v>
      </c>
      <c r="V592" s="114">
        <v>0</v>
      </c>
      <c r="W592" s="114">
        <v>0</v>
      </c>
      <c r="X592" s="114">
        <v>0</v>
      </c>
      <c r="Y592" s="114">
        <v>0</v>
      </c>
      <c r="Z592" s="114">
        <v>0</v>
      </c>
      <c r="AA592" s="114">
        <v>0</v>
      </c>
      <c r="AB592" s="114">
        <v>0</v>
      </c>
      <c r="AC592" s="114">
        <v>0</v>
      </c>
      <c r="AD592" s="114">
        <v>0</v>
      </c>
      <c r="AE592" s="114">
        <v>0</v>
      </c>
      <c r="AF592" s="114">
        <v>0</v>
      </c>
      <c r="AG592" s="114">
        <v>0</v>
      </c>
      <c r="AH592" s="114">
        <v>0</v>
      </c>
      <c r="AI592" s="114">
        <v>0</v>
      </c>
      <c r="AJ592" s="115">
        <f t="shared" si="9"/>
        <v>0</v>
      </c>
      <c r="AM592" s="122"/>
    </row>
    <row r="593" spans="1:39" ht="33" customHeight="1">
      <c r="A593" s="111">
        <v>2312</v>
      </c>
      <c r="B593" s="112" t="s">
        <v>1255</v>
      </c>
      <c r="C593" s="116" t="s">
        <v>14927</v>
      </c>
      <c r="D593" s="114">
        <v>0</v>
      </c>
      <c r="E593" s="114">
        <v>0</v>
      </c>
      <c r="F593" s="114">
        <v>0</v>
      </c>
      <c r="G593" s="114">
        <v>0</v>
      </c>
      <c r="H593" s="114">
        <v>0</v>
      </c>
      <c r="I593" s="114">
        <v>0</v>
      </c>
      <c r="J593" s="114">
        <v>0</v>
      </c>
      <c r="K593" s="114">
        <v>0</v>
      </c>
      <c r="L593" s="114">
        <v>0</v>
      </c>
      <c r="M593" s="114">
        <v>0</v>
      </c>
      <c r="N593" s="114">
        <v>0</v>
      </c>
      <c r="O593" s="114">
        <v>0</v>
      </c>
      <c r="P593" s="114">
        <v>0</v>
      </c>
      <c r="Q593" s="114">
        <v>0</v>
      </c>
      <c r="R593" s="114">
        <v>0</v>
      </c>
      <c r="S593" s="114">
        <v>0</v>
      </c>
      <c r="T593" s="114">
        <v>0</v>
      </c>
      <c r="U593" s="114">
        <v>0</v>
      </c>
      <c r="V593" s="114">
        <v>0</v>
      </c>
      <c r="W593" s="114">
        <v>0</v>
      </c>
      <c r="X593" s="114">
        <v>0</v>
      </c>
      <c r="Y593" s="114">
        <v>0</v>
      </c>
      <c r="Z593" s="114">
        <v>0</v>
      </c>
      <c r="AA593" s="114">
        <v>0</v>
      </c>
      <c r="AB593" s="114">
        <v>0</v>
      </c>
      <c r="AC593" s="114">
        <v>0</v>
      </c>
      <c r="AD593" s="114">
        <v>0</v>
      </c>
      <c r="AE593" s="114">
        <v>0</v>
      </c>
      <c r="AF593" s="114">
        <v>0</v>
      </c>
      <c r="AG593" s="114">
        <v>0</v>
      </c>
      <c r="AH593" s="114">
        <v>0</v>
      </c>
      <c r="AI593" s="114">
        <v>0</v>
      </c>
      <c r="AJ593" s="115">
        <f t="shared" si="9"/>
        <v>0</v>
      </c>
      <c r="AM593" s="122"/>
    </row>
    <row r="594" spans="1:39" ht="33" customHeight="1">
      <c r="A594" s="111">
        <v>2313</v>
      </c>
      <c r="B594" s="112" t="s">
        <v>1256</v>
      </c>
      <c r="C594" s="116" t="s">
        <v>14927</v>
      </c>
      <c r="D594" s="114">
        <v>0</v>
      </c>
      <c r="E594" s="114">
        <v>0</v>
      </c>
      <c r="F594" s="114">
        <v>0</v>
      </c>
      <c r="G594" s="114">
        <v>0</v>
      </c>
      <c r="H594" s="114">
        <v>0</v>
      </c>
      <c r="I594" s="114">
        <v>0</v>
      </c>
      <c r="J594" s="114">
        <v>0</v>
      </c>
      <c r="K594" s="114">
        <v>0</v>
      </c>
      <c r="L594" s="114">
        <v>0</v>
      </c>
      <c r="M594" s="114">
        <v>0</v>
      </c>
      <c r="N594" s="114">
        <v>0</v>
      </c>
      <c r="O594" s="114">
        <v>0</v>
      </c>
      <c r="P594" s="114">
        <v>0</v>
      </c>
      <c r="Q594" s="114">
        <v>0</v>
      </c>
      <c r="R594" s="114">
        <v>0</v>
      </c>
      <c r="S594" s="114">
        <v>0</v>
      </c>
      <c r="T594" s="114">
        <v>0</v>
      </c>
      <c r="U594" s="114">
        <v>0</v>
      </c>
      <c r="V594" s="114">
        <v>0</v>
      </c>
      <c r="W594" s="114">
        <v>0</v>
      </c>
      <c r="X594" s="114">
        <v>0</v>
      </c>
      <c r="Y594" s="114">
        <v>0</v>
      </c>
      <c r="Z594" s="114">
        <v>0</v>
      </c>
      <c r="AA594" s="114">
        <v>0</v>
      </c>
      <c r="AB594" s="114">
        <v>0</v>
      </c>
      <c r="AC594" s="114">
        <v>0</v>
      </c>
      <c r="AD594" s="114">
        <v>0</v>
      </c>
      <c r="AE594" s="114">
        <v>0</v>
      </c>
      <c r="AF594" s="114">
        <v>0</v>
      </c>
      <c r="AG594" s="114">
        <v>0</v>
      </c>
      <c r="AH594" s="114">
        <v>0</v>
      </c>
      <c r="AI594" s="114">
        <v>0</v>
      </c>
      <c r="AJ594" s="115">
        <f t="shared" si="9"/>
        <v>0</v>
      </c>
      <c r="AM594" s="122"/>
    </row>
    <row r="595" spans="1:39" ht="33" customHeight="1">
      <c r="A595" s="111">
        <v>2314</v>
      </c>
      <c r="B595" s="112" t="s">
        <v>1257</v>
      </c>
      <c r="C595" s="116" t="s">
        <v>14927</v>
      </c>
      <c r="D595" s="114">
        <v>0</v>
      </c>
      <c r="E595" s="114">
        <v>0</v>
      </c>
      <c r="F595" s="114">
        <v>0</v>
      </c>
      <c r="G595" s="114">
        <v>0</v>
      </c>
      <c r="H595" s="114">
        <v>0</v>
      </c>
      <c r="I595" s="114">
        <v>0</v>
      </c>
      <c r="J595" s="114">
        <v>0</v>
      </c>
      <c r="K595" s="114">
        <v>0</v>
      </c>
      <c r="L595" s="114">
        <v>0</v>
      </c>
      <c r="M595" s="114">
        <v>0</v>
      </c>
      <c r="N595" s="114">
        <v>0</v>
      </c>
      <c r="O595" s="114">
        <v>0</v>
      </c>
      <c r="P595" s="114">
        <v>0</v>
      </c>
      <c r="Q595" s="114">
        <v>0</v>
      </c>
      <c r="R595" s="114">
        <v>0</v>
      </c>
      <c r="S595" s="114">
        <v>0</v>
      </c>
      <c r="T595" s="114">
        <v>0</v>
      </c>
      <c r="U595" s="114">
        <v>0</v>
      </c>
      <c r="V595" s="114">
        <v>0</v>
      </c>
      <c r="W595" s="114">
        <v>0</v>
      </c>
      <c r="X595" s="114">
        <v>0</v>
      </c>
      <c r="Y595" s="114">
        <v>0</v>
      </c>
      <c r="Z595" s="114">
        <v>0</v>
      </c>
      <c r="AA595" s="114">
        <v>0</v>
      </c>
      <c r="AB595" s="114">
        <v>0</v>
      </c>
      <c r="AC595" s="114">
        <v>0</v>
      </c>
      <c r="AD595" s="114">
        <v>0</v>
      </c>
      <c r="AE595" s="114">
        <v>0</v>
      </c>
      <c r="AF595" s="114">
        <v>0</v>
      </c>
      <c r="AG595" s="114">
        <v>0</v>
      </c>
      <c r="AH595" s="114">
        <v>0</v>
      </c>
      <c r="AI595" s="114">
        <v>0</v>
      </c>
      <c r="AJ595" s="115">
        <f t="shared" si="9"/>
        <v>0</v>
      </c>
      <c r="AM595" s="122"/>
    </row>
    <row r="596" spans="1:39" ht="33" customHeight="1">
      <c r="A596" s="111">
        <v>2315</v>
      </c>
      <c r="B596" s="112" t="s">
        <v>1258</v>
      </c>
      <c r="C596" s="116" t="s">
        <v>14927</v>
      </c>
      <c r="D596" s="114">
        <v>0</v>
      </c>
      <c r="E596" s="114">
        <v>0</v>
      </c>
      <c r="F596" s="114">
        <v>0</v>
      </c>
      <c r="G596" s="114">
        <v>0</v>
      </c>
      <c r="H596" s="114">
        <v>0</v>
      </c>
      <c r="I596" s="114">
        <v>0</v>
      </c>
      <c r="J596" s="114">
        <v>0</v>
      </c>
      <c r="K596" s="114">
        <v>0</v>
      </c>
      <c r="L596" s="114">
        <v>0</v>
      </c>
      <c r="M596" s="114">
        <v>0</v>
      </c>
      <c r="N596" s="114">
        <v>0</v>
      </c>
      <c r="O596" s="114">
        <v>0</v>
      </c>
      <c r="P596" s="114">
        <v>0</v>
      </c>
      <c r="Q596" s="114">
        <v>0</v>
      </c>
      <c r="R596" s="114">
        <v>0</v>
      </c>
      <c r="S596" s="114">
        <v>0</v>
      </c>
      <c r="T596" s="114">
        <v>0</v>
      </c>
      <c r="U596" s="114">
        <v>0</v>
      </c>
      <c r="V596" s="114">
        <v>0</v>
      </c>
      <c r="W596" s="114">
        <v>0</v>
      </c>
      <c r="X596" s="114">
        <v>0</v>
      </c>
      <c r="Y596" s="114">
        <v>0</v>
      </c>
      <c r="Z596" s="114">
        <v>0</v>
      </c>
      <c r="AA596" s="114">
        <v>0</v>
      </c>
      <c r="AB596" s="114">
        <v>0</v>
      </c>
      <c r="AC596" s="114">
        <v>0</v>
      </c>
      <c r="AD596" s="114">
        <v>0</v>
      </c>
      <c r="AE596" s="114">
        <v>0</v>
      </c>
      <c r="AF596" s="114">
        <v>0</v>
      </c>
      <c r="AG596" s="114">
        <v>0</v>
      </c>
      <c r="AH596" s="114">
        <v>0</v>
      </c>
      <c r="AI596" s="114">
        <v>0</v>
      </c>
      <c r="AJ596" s="115">
        <f t="shared" si="9"/>
        <v>0</v>
      </c>
      <c r="AM596" s="122"/>
    </row>
    <row r="597" spans="1:39" ht="33" customHeight="1">
      <c r="A597" s="111">
        <v>2316</v>
      </c>
      <c r="B597" s="112" t="s">
        <v>1259</v>
      </c>
      <c r="C597" s="116" t="s">
        <v>14927</v>
      </c>
      <c r="D597" s="114">
        <v>0</v>
      </c>
      <c r="E597" s="114">
        <v>0</v>
      </c>
      <c r="F597" s="114">
        <v>0</v>
      </c>
      <c r="G597" s="114">
        <v>0</v>
      </c>
      <c r="H597" s="114">
        <v>0</v>
      </c>
      <c r="I597" s="114">
        <v>0</v>
      </c>
      <c r="J597" s="114">
        <v>0</v>
      </c>
      <c r="K597" s="114">
        <v>0</v>
      </c>
      <c r="L597" s="114">
        <v>0</v>
      </c>
      <c r="M597" s="114">
        <v>0</v>
      </c>
      <c r="N597" s="114">
        <v>0</v>
      </c>
      <c r="O597" s="114">
        <v>0</v>
      </c>
      <c r="P597" s="114">
        <v>0</v>
      </c>
      <c r="Q597" s="114">
        <v>0</v>
      </c>
      <c r="R597" s="114">
        <v>0</v>
      </c>
      <c r="S597" s="114">
        <v>0</v>
      </c>
      <c r="T597" s="114">
        <v>0</v>
      </c>
      <c r="U597" s="114">
        <v>0</v>
      </c>
      <c r="V597" s="114">
        <v>0</v>
      </c>
      <c r="W597" s="114">
        <v>0</v>
      </c>
      <c r="X597" s="114">
        <v>0</v>
      </c>
      <c r="Y597" s="114">
        <v>0</v>
      </c>
      <c r="Z597" s="114">
        <v>0</v>
      </c>
      <c r="AA597" s="114">
        <v>0</v>
      </c>
      <c r="AB597" s="114">
        <v>0</v>
      </c>
      <c r="AC597" s="114">
        <v>0</v>
      </c>
      <c r="AD597" s="114">
        <v>0</v>
      </c>
      <c r="AE597" s="114">
        <v>0</v>
      </c>
      <c r="AF597" s="114">
        <v>0</v>
      </c>
      <c r="AG597" s="114">
        <v>0</v>
      </c>
      <c r="AH597" s="114">
        <v>0</v>
      </c>
      <c r="AI597" s="114">
        <v>0</v>
      </c>
      <c r="AJ597" s="115">
        <f t="shared" si="9"/>
        <v>0</v>
      </c>
      <c r="AM597" s="122"/>
    </row>
    <row r="598" spans="1:39" ht="33" customHeight="1">
      <c r="A598" s="111">
        <v>2317</v>
      </c>
      <c r="B598" s="112" t="s">
        <v>1260</v>
      </c>
      <c r="C598" s="116" t="s">
        <v>14927</v>
      </c>
      <c r="D598" s="114">
        <v>0</v>
      </c>
      <c r="E598" s="114">
        <v>0</v>
      </c>
      <c r="F598" s="114">
        <v>0</v>
      </c>
      <c r="G598" s="114">
        <v>0</v>
      </c>
      <c r="H598" s="114">
        <v>0</v>
      </c>
      <c r="I598" s="114">
        <v>0</v>
      </c>
      <c r="J598" s="114">
        <v>0</v>
      </c>
      <c r="K598" s="114">
        <v>0</v>
      </c>
      <c r="L598" s="114">
        <v>0</v>
      </c>
      <c r="M598" s="114">
        <v>0</v>
      </c>
      <c r="N598" s="114">
        <v>0</v>
      </c>
      <c r="O598" s="114">
        <v>0</v>
      </c>
      <c r="P598" s="114">
        <v>0</v>
      </c>
      <c r="Q598" s="114">
        <v>0</v>
      </c>
      <c r="R598" s="114">
        <v>0</v>
      </c>
      <c r="S598" s="114">
        <v>0</v>
      </c>
      <c r="T598" s="114">
        <v>0</v>
      </c>
      <c r="U598" s="114">
        <v>0</v>
      </c>
      <c r="V598" s="114">
        <v>0</v>
      </c>
      <c r="W598" s="114">
        <v>0</v>
      </c>
      <c r="X598" s="114">
        <v>0</v>
      </c>
      <c r="Y598" s="114">
        <v>0</v>
      </c>
      <c r="Z598" s="114">
        <v>0</v>
      </c>
      <c r="AA598" s="114">
        <v>0</v>
      </c>
      <c r="AB598" s="114">
        <v>0</v>
      </c>
      <c r="AC598" s="114">
        <v>0</v>
      </c>
      <c r="AD598" s="114">
        <v>0</v>
      </c>
      <c r="AE598" s="114">
        <v>0</v>
      </c>
      <c r="AF598" s="114">
        <v>0</v>
      </c>
      <c r="AG598" s="114">
        <v>0</v>
      </c>
      <c r="AH598" s="114">
        <v>0</v>
      </c>
      <c r="AI598" s="114">
        <v>0</v>
      </c>
      <c r="AJ598" s="115">
        <f t="shared" si="9"/>
        <v>0</v>
      </c>
      <c r="AM598" s="122"/>
    </row>
    <row r="599" spans="1:39" ht="33" customHeight="1">
      <c r="A599" s="111">
        <v>2318</v>
      </c>
      <c r="B599" s="112" t="s">
        <v>1261</v>
      </c>
      <c r="C599" s="116" t="s">
        <v>14927</v>
      </c>
      <c r="D599" s="114">
        <v>0</v>
      </c>
      <c r="E599" s="114">
        <v>0</v>
      </c>
      <c r="F599" s="114">
        <v>0</v>
      </c>
      <c r="G599" s="114">
        <v>0</v>
      </c>
      <c r="H599" s="114">
        <v>0</v>
      </c>
      <c r="I599" s="114">
        <v>0</v>
      </c>
      <c r="J599" s="114">
        <v>0</v>
      </c>
      <c r="K599" s="114">
        <v>0</v>
      </c>
      <c r="L599" s="114">
        <v>0</v>
      </c>
      <c r="M599" s="114">
        <v>0</v>
      </c>
      <c r="N599" s="114">
        <v>0</v>
      </c>
      <c r="O599" s="114">
        <v>0</v>
      </c>
      <c r="P599" s="114">
        <v>0</v>
      </c>
      <c r="Q599" s="114">
        <v>0</v>
      </c>
      <c r="R599" s="114">
        <v>0</v>
      </c>
      <c r="S599" s="114">
        <v>0</v>
      </c>
      <c r="T599" s="114">
        <v>0</v>
      </c>
      <c r="U599" s="114">
        <v>0</v>
      </c>
      <c r="V599" s="114">
        <v>0</v>
      </c>
      <c r="W599" s="114">
        <v>0</v>
      </c>
      <c r="X599" s="114">
        <v>0</v>
      </c>
      <c r="Y599" s="114">
        <v>0</v>
      </c>
      <c r="Z599" s="114">
        <v>0</v>
      </c>
      <c r="AA599" s="114">
        <v>0</v>
      </c>
      <c r="AB599" s="114">
        <v>0</v>
      </c>
      <c r="AC599" s="114">
        <v>0</v>
      </c>
      <c r="AD599" s="114">
        <v>0</v>
      </c>
      <c r="AE599" s="114">
        <v>0</v>
      </c>
      <c r="AF599" s="114">
        <v>0</v>
      </c>
      <c r="AG599" s="114">
        <v>0</v>
      </c>
      <c r="AH599" s="114">
        <v>0</v>
      </c>
      <c r="AI599" s="114">
        <v>0</v>
      </c>
      <c r="AJ599" s="115">
        <f t="shared" si="9"/>
        <v>0</v>
      </c>
      <c r="AM599" s="122"/>
    </row>
    <row r="600" spans="1:39" ht="33" customHeight="1">
      <c r="A600" s="111">
        <v>2319</v>
      </c>
      <c r="B600" s="112" t="s">
        <v>1262</v>
      </c>
      <c r="C600" s="116" t="s">
        <v>14927</v>
      </c>
      <c r="D600" s="114">
        <v>0</v>
      </c>
      <c r="E600" s="114">
        <v>0</v>
      </c>
      <c r="F600" s="114">
        <v>0</v>
      </c>
      <c r="G600" s="114">
        <v>0</v>
      </c>
      <c r="H600" s="114">
        <v>0</v>
      </c>
      <c r="I600" s="114">
        <v>0</v>
      </c>
      <c r="J600" s="114">
        <v>0</v>
      </c>
      <c r="K600" s="114">
        <v>0</v>
      </c>
      <c r="L600" s="114">
        <v>0</v>
      </c>
      <c r="M600" s="114">
        <v>0</v>
      </c>
      <c r="N600" s="114">
        <v>0</v>
      </c>
      <c r="O600" s="114">
        <v>0</v>
      </c>
      <c r="P600" s="114">
        <v>0</v>
      </c>
      <c r="Q600" s="114">
        <v>0</v>
      </c>
      <c r="R600" s="114">
        <v>0</v>
      </c>
      <c r="S600" s="114">
        <v>0</v>
      </c>
      <c r="T600" s="114">
        <v>0</v>
      </c>
      <c r="U600" s="114">
        <v>0</v>
      </c>
      <c r="V600" s="114">
        <v>0</v>
      </c>
      <c r="W600" s="114">
        <v>0</v>
      </c>
      <c r="X600" s="114">
        <v>0</v>
      </c>
      <c r="Y600" s="114">
        <v>0</v>
      </c>
      <c r="Z600" s="114">
        <v>0</v>
      </c>
      <c r="AA600" s="114">
        <v>0</v>
      </c>
      <c r="AB600" s="114">
        <v>0</v>
      </c>
      <c r="AC600" s="114">
        <v>0</v>
      </c>
      <c r="AD600" s="114">
        <v>0</v>
      </c>
      <c r="AE600" s="114">
        <v>0</v>
      </c>
      <c r="AF600" s="114">
        <v>0</v>
      </c>
      <c r="AG600" s="114">
        <v>0</v>
      </c>
      <c r="AH600" s="114">
        <v>0</v>
      </c>
      <c r="AI600" s="114">
        <v>0</v>
      </c>
      <c r="AJ600" s="115">
        <f t="shared" si="9"/>
        <v>0</v>
      </c>
      <c r="AM600" s="122"/>
    </row>
    <row r="601" spans="1:39" ht="33" customHeight="1">
      <c r="A601" s="111">
        <v>2320</v>
      </c>
      <c r="B601" s="112" t="s">
        <v>1263</v>
      </c>
      <c r="C601" s="116" t="s">
        <v>14927</v>
      </c>
      <c r="D601" s="114">
        <v>0</v>
      </c>
      <c r="E601" s="114">
        <v>0</v>
      </c>
      <c r="F601" s="114">
        <v>0</v>
      </c>
      <c r="G601" s="114">
        <v>0</v>
      </c>
      <c r="H601" s="114">
        <v>0</v>
      </c>
      <c r="I601" s="114">
        <v>0</v>
      </c>
      <c r="J601" s="114">
        <v>0</v>
      </c>
      <c r="K601" s="114">
        <v>0</v>
      </c>
      <c r="L601" s="114">
        <v>0</v>
      </c>
      <c r="M601" s="114">
        <v>0</v>
      </c>
      <c r="N601" s="114">
        <v>0</v>
      </c>
      <c r="O601" s="114">
        <v>0</v>
      </c>
      <c r="P601" s="114">
        <v>0</v>
      </c>
      <c r="Q601" s="114">
        <v>0</v>
      </c>
      <c r="R601" s="114">
        <v>0</v>
      </c>
      <c r="S601" s="114">
        <v>0</v>
      </c>
      <c r="T601" s="114">
        <v>0</v>
      </c>
      <c r="U601" s="114">
        <v>0</v>
      </c>
      <c r="V601" s="114">
        <v>0</v>
      </c>
      <c r="W601" s="114">
        <v>0</v>
      </c>
      <c r="X601" s="114">
        <v>0</v>
      </c>
      <c r="Y601" s="114">
        <v>0</v>
      </c>
      <c r="Z601" s="114">
        <v>0</v>
      </c>
      <c r="AA601" s="114">
        <v>0</v>
      </c>
      <c r="AB601" s="114">
        <v>0</v>
      </c>
      <c r="AC601" s="114">
        <v>0</v>
      </c>
      <c r="AD601" s="114">
        <v>0</v>
      </c>
      <c r="AE601" s="114">
        <v>0</v>
      </c>
      <c r="AF601" s="114">
        <v>0</v>
      </c>
      <c r="AG601" s="114">
        <v>0</v>
      </c>
      <c r="AH601" s="114">
        <v>0</v>
      </c>
      <c r="AI601" s="114">
        <v>0</v>
      </c>
      <c r="AJ601" s="115">
        <f t="shared" si="9"/>
        <v>0</v>
      </c>
      <c r="AM601" s="122"/>
    </row>
    <row r="602" spans="1:39" ht="33" customHeight="1">
      <c r="A602" s="111">
        <v>2321</v>
      </c>
      <c r="B602" s="112" t="s">
        <v>623</v>
      </c>
      <c r="C602" s="116" t="s">
        <v>14927</v>
      </c>
      <c r="D602" s="114">
        <v>0</v>
      </c>
      <c r="E602" s="114">
        <v>0</v>
      </c>
      <c r="F602" s="114">
        <v>0</v>
      </c>
      <c r="G602" s="114">
        <v>0</v>
      </c>
      <c r="H602" s="114">
        <v>0</v>
      </c>
      <c r="I602" s="114">
        <v>0</v>
      </c>
      <c r="J602" s="114">
        <v>0</v>
      </c>
      <c r="K602" s="114">
        <v>0</v>
      </c>
      <c r="L602" s="114">
        <v>0</v>
      </c>
      <c r="M602" s="114">
        <v>0</v>
      </c>
      <c r="N602" s="114">
        <v>0</v>
      </c>
      <c r="O602" s="114">
        <v>0</v>
      </c>
      <c r="P602" s="114">
        <v>0</v>
      </c>
      <c r="Q602" s="114">
        <v>0</v>
      </c>
      <c r="R602" s="114">
        <v>0</v>
      </c>
      <c r="S602" s="114">
        <v>0</v>
      </c>
      <c r="T602" s="114">
        <v>0</v>
      </c>
      <c r="U602" s="114">
        <v>0</v>
      </c>
      <c r="V602" s="114">
        <v>0</v>
      </c>
      <c r="W602" s="114">
        <v>0</v>
      </c>
      <c r="X602" s="114">
        <v>0</v>
      </c>
      <c r="Y602" s="114">
        <v>0</v>
      </c>
      <c r="Z602" s="114">
        <v>0</v>
      </c>
      <c r="AA602" s="114">
        <v>0</v>
      </c>
      <c r="AB602" s="114">
        <v>0</v>
      </c>
      <c r="AC602" s="114">
        <v>0</v>
      </c>
      <c r="AD602" s="114">
        <v>0</v>
      </c>
      <c r="AE602" s="114">
        <v>0</v>
      </c>
      <c r="AF602" s="114">
        <v>0</v>
      </c>
      <c r="AG602" s="114">
        <v>0</v>
      </c>
      <c r="AH602" s="114">
        <v>0</v>
      </c>
      <c r="AI602" s="114">
        <v>0</v>
      </c>
      <c r="AJ602" s="115">
        <f t="shared" si="9"/>
        <v>0</v>
      </c>
      <c r="AM602" s="122"/>
    </row>
    <row r="603" spans="1:39" ht="33" customHeight="1">
      <c r="A603" s="111">
        <v>2322</v>
      </c>
      <c r="B603" s="112" t="s">
        <v>624</v>
      </c>
      <c r="C603" s="116" t="s">
        <v>14927</v>
      </c>
      <c r="D603" s="114">
        <v>0</v>
      </c>
      <c r="E603" s="114">
        <v>0</v>
      </c>
      <c r="F603" s="114">
        <v>0</v>
      </c>
      <c r="G603" s="114">
        <v>0</v>
      </c>
      <c r="H603" s="114">
        <v>0</v>
      </c>
      <c r="I603" s="114">
        <v>0</v>
      </c>
      <c r="J603" s="114">
        <v>0</v>
      </c>
      <c r="K603" s="114">
        <v>0</v>
      </c>
      <c r="L603" s="114">
        <v>0</v>
      </c>
      <c r="M603" s="114">
        <v>0</v>
      </c>
      <c r="N603" s="114">
        <v>0</v>
      </c>
      <c r="O603" s="114">
        <v>0</v>
      </c>
      <c r="P603" s="114">
        <v>0</v>
      </c>
      <c r="Q603" s="114">
        <v>0</v>
      </c>
      <c r="R603" s="114">
        <v>0</v>
      </c>
      <c r="S603" s="114">
        <v>0</v>
      </c>
      <c r="T603" s="114">
        <v>0</v>
      </c>
      <c r="U603" s="114">
        <v>0</v>
      </c>
      <c r="V603" s="114">
        <v>0</v>
      </c>
      <c r="W603" s="114">
        <v>0</v>
      </c>
      <c r="X603" s="114">
        <v>0</v>
      </c>
      <c r="Y603" s="114">
        <v>0</v>
      </c>
      <c r="Z603" s="114">
        <v>0</v>
      </c>
      <c r="AA603" s="114">
        <v>0</v>
      </c>
      <c r="AB603" s="114">
        <v>0</v>
      </c>
      <c r="AC603" s="114">
        <v>0</v>
      </c>
      <c r="AD603" s="114">
        <v>0</v>
      </c>
      <c r="AE603" s="114">
        <v>0</v>
      </c>
      <c r="AF603" s="114">
        <v>0</v>
      </c>
      <c r="AG603" s="114">
        <v>0</v>
      </c>
      <c r="AH603" s="114">
        <v>0</v>
      </c>
      <c r="AI603" s="114">
        <v>0</v>
      </c>
      <c r="AJ603" s="115">
        <f t="shared" si="9"/>
        <v>0</v>
      </c>
      <c r="AM603" s="122"/>
    </row>
    <row r="604" spans="1:39" ht="33" customHeight="1">
      <c r="A604" s="111">
        <v>2323</v>
      </c>
      <c r="B604" s="112" t="s">
        <v>625</v>
      </c>
      <c r="C604" s="116" t="s">
        <v>14927</v>
      </c>
      <c r="D604" s="114">
        <v>0</v>
      </c>
      <c r="E604" s="114">
        <v>0</v>
      </c>
      <c r="F604" s="114">
        <v>0</v>
      </c>
      <c r="G604" s="114">
        <v>0</v>
      </c>
      <c r="H604" s="114">
        <v>0</v>
      </c>
      <c r="I604" s="114">
        <v>0</v>
      </c>
      <c r="J604" s="114">
        <v>0</v>
      </c>
      <c r="K604" s="114">
        <v>0</v>
      </c>
      <c r="L604" s="114">
        <v>0</v>
      </c>
      <c r="M604" s="114">
        <v>0</v>
      </c>
      <c r="N604" s="114">
        <v>0</v>
      </c>
      <c r="O604" s="114">
        <v>0</v>
      </c>
      <c r="P604" s="114">
        <v>0</v>
      </c>
      <c r="Q604" s="114">
        <v>0</v>
      </c>
      <c r="R604" s="114">
        <v>0</v>
      </c>
      <c r="S604" s="114">
        <v>0</v>
      </c>
      <c r="T604" s="114">
        <v>0</v>
      </c>
      <c r="U604" s="114">
        <v>0</v>
      </c>
      <c r="V604" s="114">
        <v>0</v>
      </c>
      <c r="W604" s="114">
        <v>0</v>
      </c>
      <c r="X604" s="114">
        <v>0</v>
      </c>
      <c r="Y604" s="114">
        <v>0</v>
      </c>
      <c r="Z604" s="114">
        <v>0</v>
      </c>
      <c r="AA604" s="114">
        <v>0</v>
      </c>
      <c r="AB604" s="114">
        <v>0</v>
      </c>
      <c r="AC604" s="114">
        <v>0</v>
      </c>
      <c r="AD604" s="114">
        <v>0</v>
      </c>
      <c r="AE604" s="114">
        <v>0</v>
      </c>
      <c r="AF604" s="114">
        <v>0</v>
      </c>
      <c r="AG604" s="114">
        <v>0</v>
      </c>
      <c r="AH604" s="114">
        <v>0</v>
      </c>
      <c r="AI604" s="114">
        <v>0</v>
      </c>
      <c r="AJ604" s="115">
        <f t="shared" si="9"/>
        <v>0</v>
      </c>
      <c r="AM604" s="122"/>
    </row>
    <row r="605" spans="1:39" ht="33" customHeight="1">
      <c r="A605" s="111">
        <v>2324</v>
      </c>
      <c r="B605" s="112" t="s">
        <v>626</v>
      </c>
      <c r="C605" s="116" t="s">
        <v>14927</v>
      </c>
      <c r="D605" s="114">
        <v>0</v>
      </c>
      <c r="E605" s="114">
        <v>0</v>
      </c>
      <c r="F605" s="114">
        <v>0</v>
      </c>
      <c r="G605" s="114">
        <v>0</v>
      </c>
      <c r="H605" s="114">
        <v>0</v>
      </c>
      <c r="I605" s="114">
        <v>0</v>
      </c>
      <c r="J605" s="114">
        <v>0</v>
      </c>
      <c r="K605" s="114">
        <v>0</v>
      </c>
      <c r="L605" s="114">
        <v>0</v>
      </c>
      <c r="M605" s="114">
        <v>0</v>
      </c>
      <c r="N605" s="114">
        <v>0</v>
      </c>
      <c r="O605" s="114">
        <v>0</v>
      </c>
      <c r="P605" s="114">
        <v>0</v>
      </c>
      <c r="Q605" s="114">
        <v>0</v>
      </c>
      <c r="R605" s="114">
        <v>0</v>
      </c>
      <c r="S605" s="114">
        <v>0</v>
      </c>
      <c r="T605" s="114">
        <v>0</v>
      </c>
      <c r="U605" s="114">
        <v>0</v>
      </c>
      <c r="V605" s="114">
        <v>0</v>
      </c>
      <c r="W605" s="114">
        <v>0</v>
      </c>
      <c r="X605" s="114">
        <v>0</v>
      </c>
      <c r="Y605" s="114">
        <v>0</v>
      </c>
      <c r="Z605" s="114">
        <v>0</v>
      </c>
      <c r="AA605" s="114">
        <v>0</v>
      </c>
      <c r="AB605" s="114">
        <v>0</v>
      </c>
      <c r="AC605" s="114">
        <v>0</v>
      </c>
      <c r="AD605" s="114">
        <v>0</v>
      </c>
      <c r="AE605" s="114">
        <v>0</v>
      </c>
      <c r="AF605" s="114">
        <v>0</v>
      </c>
      <c r="AG605" s="114">
        <v>0</v>
      </c>
      <c r="AH605" s="114">
        <v>0</v>
      </c>
      <c r="AI605" s="114">
        <v>0</v>
      </c>
      <c r="AJ605" s="115">
        <f t="shared" si="9"/>
        <v>0</v>
      </c>
      <c r="AM605" s="122"/>
    </row>
    <row r="606" spans="1:39" ht="33" customHeight="1">
      <c r="A606" s="111">
        <v>2325</v>
      </c>
      <c r="B606" s="112" t="s">
        <v>627</v>
      </c>
      <c r="C606" s="116" t="s">
        <v>14927</v>
      </c>
      <c r="D606" s="114">
        <v>0</v>
      </c>
      <c r="E606" s="114">
        <v>0</v>
      </c>
      <c r="F606" s="114">
        <v>0</v>
      </c>
      <c r="G606" s="114">
        <v>0</v>
      </c>
      <c r="H606" s="114">
        <v>0</v>
      </c>
      <c r="I606" s="114">
        <v>0</v>
      </c>
      <c r="J606" s="114">
        <v>0</v>
      </c>
      <c r="K606" s="114">
        <v>0</v>
      </c>
      <c r="L606" s="114">
        <v>0</v>
      </c>
      <c r="M606" s="114">
        <v>0</v>
      </c>
      <c r="N606" s="114">
        <v>0</v>
      </c>
      <c r="O606" s="114">
        <v>0</v>
      </c>
      <c r="P606" s="114">
        <v>0</v>
      </c>
      <c r="Q606" s="114">
        <v>0</v>
      </c>
      <c r="R606" s="114">
        <v>0</v>
      </c>
      <c r="S606" s="114">
        <v>0</v>
      </c>
      <c r="T606" s="114">
        <v>0</v>
      </c>
      <c r="U606" s="114">
        <v>0</v>
      </c>
      <c r="V606" s="114">
        <v>0</v>
      </c>
      <c r="W606" s="114">
        <v>0</v>
      </c>
      <c r="X606" s="114">
        <v>0</v>
      </c>
      <c r="Y606" s="114">
        <v>0</v>
      </c>
      <c r="Z606" s="114">
        <v>0</v>
      </c>
      <c r="AA606" s="114">
        <v>0</v>
      </c>
      <c r="AB606" s="114">
        <v>0</v>
      </c>
      <c r="AC606" s="114">
        <v>0</v>
      </c>
      <c r="AD606" s="114">
        <v>0</v>
      </c>
      <c r="AE606" s="114">
        <v>0</v>
      </c>
      <c r="AF606" s="114">
        <v>0</v>
      </c>
      <c r="AG606" s="114">
        <v>0</v>
      </c>
      <c r="AH606" s="114">
        <v>0</v>
      </c>
      <c r="AI606" s="114">
        <v>0</v>
      </c>
      <c r="AJ606" s="115">
        <f t="shared" si="9"/>
        <v>0</v>
      </c>
      <c r="AM606" s="122"/>
    </row>
    <row r="607" spans="1:39" ht="33" customHeight="1">
      <c r="A607" s="111">
        <v>2326</v>
      </c>
      <c r="B607" s="112" t="s">
        <v>628</v>
      </c>
      <c r="C607" s="116" t="s">
        <v>14927</v>
      </c>
      <c r="D607" s="114">
        <v>0</v>
      </c>
      <c r="E607" s="114">
        <v>0</v>
      </c>
      <c r="F607" s="114">
        <v>0</v>
      </c>
      <c r="G607" s="114">
        <v>0</v>
      </c>
      <c r="H607" s="114">
        <v>0</v>
      </c>
      <c r="I607" s="114">
        <v>0</v>
      </c>
      <c r="J607" s="114">
        <v>0</v>
      </c>
      <c r="K607" s="114">
        <v>0</v>
      </c>
      <c r="L607" s="114">
        <v>0</v>
      </c>
      <c r="M607" s="114">
        <v>0</v>
      </c>
      <c r="N607" s="114">
        <v>0</v>
      </c>
      <c r="O607" s="114">
        <v>0</v>
      </c>
      <c r="P607" s="114">
        <v>0</v>
      </c>
      <c r="Q607" s="114">
        <v>0</v>
      </c>
      <c r="R607" s="114">
        <v>0</v>
      </c>
      <c r="S607" s="114">
        <v>0</v>
      </c>
      <c r="T607" s="114">
        <v>0</v>
      </c>
      <c r="U607" s="114">
        <v>0</v>
      </c>
      <c r="V607" s="114">
        <v>0</v>
      </c>
      <c r="W607" s="114">
        <v>0</v>
      </c>
      <c r="X607" s="114">
        <v>0</v>
      </c>
      <c r="Y607" s="114">
        <v>0</v>
      </c>
      <c r="Z607" s="114">
        <v>0</v>
      </c>
      <c r="AA607" s="114">
        <v>0</v>
      </c>
      <c r="AB607" s="114">
        <v>0</v>
      </c>
      <c r="AC607" s="114">
        <v>0</v>
      </c>
      <c r="AD607" s="114">
        <v>0</v>
      </c>
      <c r="AE607" s="114">
        <v>0</v>
      </c>
      <c r="AF607" s="114">
        <v>0</v>
      </c>
      <c r="AG607" s="114">
        <v>0</v>
      </c>
      <c r="AH607" s="114">
        <v>0</v>
      </c>
      <c r="AI607" s="114">
        <v>0</v>
      </c>
      <c r="AJ607" s="115">
        <f t="shared" si="9"/>
        <v>0</v>
      </c>
      <c r="AM607" s="122"/>
    </row>
    <row r="608" spans="1:39" ht="33" customHeight="1">
      <c r="A608" s="111">
        <v>2327</v>
      </c>
      <c r="B608" s="112" t="s">
        <v>629</v>
      </c>
      <c r="C608" s="116" t="s">
        <v>14927</v>
      </c>
      <c r="D608" s="114">
        <v>0</v>
      </c>
      <c r="E608" s="114">
        <v>0</v>
      </c>
      <c r="F608" s="114">
        <v>0</v>
      </c>
      <c r="G608" s="114">
        <v>0</v>
      </c>
      <c r="H608" s="114">
        <v>0</v>
      </c>
      <c r="I608" s="114">
        <v>0</v>
      </c>
      <c r="J608" s="114">
        <v>0</v>
      </c>
      <c r="K608" s="114">
        <v>0</v>
      </c>
      <c r="L608" s="114">
        <v>0</v>
      </c>
      <c r="M608" s="114">
        <v>0</v>
      </c>
      <c r="N608" s="114">
        <v>0</v>
      </c>
      <c r="O608" s="114">
        <v>0</v>
      </c>
      <c r="P608" s="114">
        <v>0</v>
      </c>
      <c r="Q608" s="114">
        <v>0</v>
      </c>
      <c r="R608" s="114">
        <v>0</v>
      </c>
      <c r="S608" s="114">
        <v>0</v>
      </c>
      <c r="T608" s="114">
        <v>0</v>
      </c>
      <c r="U608" s="114">
        <v>0</v>
      </c>
      <c r="V608" s="114">
        <v>0</v>
      </c>
      <c r="W608" s="114">
        <v>0</v>
      </c>
      <c r="X608" s="114">
        <v>0</v>
      </c>
      <c r="Y608" s="114">
        <v>0</v>
      </c>
      <c r="Z608" s="114">
        <v>0</v>
      </c>
      <c r="AA608" s="114">
        <v>0</v>
      </c>
      <c r="AB608" s="114">
        <v>0</v>
      </c>
      <c r="AC608" s="114">
        <v>0</v>
      </c>
      <c r="AD608" s="114">
        <v>0</v>
      </c>
      <c r="AE608" s="114">
        <v>0</v>
      </c>
      <c r="AF608" s="114">
        <v>0</v>
      </c>
      <c r="AG608" s="114">
        <v>0</v>
      </c>
      <c r="AH608" s="114">
        <v>0</v>
      </c>
      <c r="AI608" s="114">
        <v>0</v>
      </c>
      <c r="AJ608" s="115">
        <f t="shared" si="9"/>
        <v>0</v>
      </c>
      <c r="AM608" s="122"/>
    </row>
    <row r="609" spans="1:39" ht="33" customHeight="1">
      <c r="A609" s="111">
        <v>2328</v>
      </c>
      <c r="B609" s="112" t="s">
        <v>1385</v>
      </c>
      <c r="C609" s="116" t="s">
        <v>14927</v>
      </c>
      <c r="D609" s="114">
        <v>0</v>
      </c>
      <c r="E609" s="114">
        <v>0</v>
      </c>
      <c r="F609" s="114">
        <v>0</v>
      </c>
      <c r="G609" s="114">
        <v>0</v>
      </c>
      <c r="H609" s="114">
        <v>0</v>
      </c>
      <c r="I609" s="114">
        <v>0</v>
      </c>
      <c r="J609" s="114">
        <v>0</v>
      </c>
      <c r="K609" s="114">
        <v>0</v>
      </c>
      <c r="L609" s="114">
        <v>0</v>
      </c>
      <c r="M609" s="114">
        <v>0</v>
      </c>
      <c r="N609" s="114">
        <v>0</v>
      </c>
      <c r="O609" s="114">
        <v>0</v>
      </c>
      <c r="P609" s="114">
        <v>0</v>
      </c>
      <c r="Q609" s="114">
        <v>0</v>
      </c>
      <c r="R609" s="114">
        <v>0</v>
      </c>
      <c r="S609" s="114">
        <v>0</v>
      </c>
      <c r="T609" s="114">
        <v>0</v>
      </c>
      <c r="U609" s="114">
        <v>0</v>
      </c>
      <c r="V609" s="114">
        <v>0</v>
      </c>
      <c r="W609" s="114">
        <v>0</v>
      </c>
      <c r="X609" s="114">
        <v>0</v>
      </c>
      <c r="Y609" s="114">
        <v>0</v>
      </c>
      <c r="Z609" s="114">
        <v>0</v>
      </c>
      <c r="AA609" s="114">
        <v>0</v>
      </c>
      <c r="AB609" s="114">
        <v>0</v>
      </c>
      <c r="AC609" s="114">
        <v>0</v>
      </c>
      <c r="AD609" s="114">
        <v>0</v>
      </c>
      <c r="AE609" s="114">
        <v>0</v>
      </c>
      <c r="AF609" s="114">
        <v>0</v>
      </c>
      <c r="AG609" s="114">
        <v>0</v>
      </c>
      <c r="AH609" s="114">
        <v>0</v>
      </c>
      <c r="AI609" s="114">
        <v>0</v>
      </c>
      <c r="AJ609" s="115">
        <f t="shared" si="9"/>
        <v>0</v>
      </c>
      <c r="AM609" s="122"/>
    </row>
    <row r="610" spans="1:39" ht="33" customHeight="1">
      <c r="A610" s="111" t="s">
        <v>640</v>
      </c>
      <c r="B610" s="112" t="s">
        <v>1264</v>
      </c>
      <c r="C610" s="113" t="s">
        <v>1318</v>
      </c>
      <c r="D610" s="114">
        <v>0</v>
      </c>
      <c r="E610" s="114">
        <v>0</v>
      </c>
      <c r="F610" s="114">
        <v>0</v>
      </c>
      <c r="G610" s="114">
        <v>3323377.6600000006</v>
      </c>
      <c r="H610" s="114">
        <v>0</v>
      </c>
      <c r="I610" s="114">
        <v>0</v>
      </c>
      <c r="J610" s="114">
        <v>521380.27</v>
      </c>
      <c r="K610" s="114">
        <v>0</v>
      </c>
      <c r="L610" s="114">
        <v>0</v>
      </c>
      <c r="M610" s="114">
        <v>0</v>
      </c>
      <c r="N610" s="114">
        <v>0</v>
      </c>
      <c r="O610" s="114">
        <v>0</v>
      </c>
      <c r="P610" s="114">
        <v>55371.839999999997</v>
      </c>
      <c r="Q610" s="114">
        <v>0</v>
      </c>
      <c r="R610" s="114">
        <v>0</v>
      </c>
      <c r="S610" s="114">
        <v>0</v>
      </c>
      <c r="T610" s="114">
        <v>0</v>
      </c>
      <c r="U610" s="114">
        <v>0</v>
      </c>
      <c r="V610" s="114">
        <v>0</v>
      </c>
      <c r="W610" s="114">
        <v>0</v>
      </c>
      <c r="X610" s="114">
        <v>0</v>
      </c>
      <c r="Y610" s="114">
        <v>0</v>
      </c>
      <c r="Z610" s="114">
        <v>0</v>
      </c>
      <c r="AA610" s="114">
        <v>0</v>
      </c>
      <c r="AB610" s="114">
        <v>0</v>
      </c>
      <c r="AC610" s="114">
        <v>0</v>
      </c>
      <c r="AD610" s="114">
        <v>0</v>
      </c>
      <c r="AE610" s="114">
        <v>0</v>
      </c>
      <c r="AF610" s="114">
        <v>0</v>
      </c>
      <c r="AG610" s="114">
        <v>0</v>
      </c>
      <c r="AH610" s="114">
        <v>0</v>
      </c>
      <c r="AI610" s="114">
        <v>0</v>
      </c>
      <c r="AJ610" s="115">
        <f t="shared" si="9"/>
        <v>3900129.7700000005</v>
      </c>
      <c r="AM610" s="122"/>
    </row>
    <row r="611" spans="1:39" ht="33" customHeight="1">
      <c r="A611" s="111" t="s">
        <v>642</v>
      </c>
      <c r="B611" s="112" t="s">
        <v>1265</v>
      </c>
      <c r="C611" s="113" t="e">
        <v>#N/A</v>
      </c>
      <c r="D611" s="114">
        <v>0</v>
      </c>
      <c r="E611" s="114">
        <v>0</v>
      </c>
      <c r="F611" s="114">
        <v>0</v>
      </c>
      <c r="G611" s="114">
        <v>0</v>
      </c>
      <c r="H611" s="114">
        <v>0</v>
      </c>
      <c r="I611" s="114">
        <v>0</v>
      </c>
      <c r="J611" s="114">
        <v>0</v>
      </c>
      <c r="K611" s="114">
        <v>0</v>
      </c>
      <c r="L611" s="114">
        <v>0</v>
      </c>
      <c r="M611" s="114">
        <v>0</v>
      </c>
      <c r="N611" s="114">
        <v>0</v>
      </c>
      <c r="O611" s="114">
        <v>0</v>
      </c>
      <c r="P611" s="114">
        <v>0</v>
      </c>
      <c r="Q611" s="114">
        <v>0</v>
      </c>
      <c r="R611" s="114">
        <v>0</v>
      </c>
      <c r="S611" s="114">
        <v>0</v>
      </c>
      <c r="T611" s="114">
        <v>0</v>
      </c>
      <c r="U611" s="114">
        <v>0</v>
      </c>
      <c r="V611" s="114">
        <v>0</v>
      </c>
      <c r="W611" s="114">
        <v>0</v>
      </c>
      <c r="X611" s="114">
        <v>0</v>
      </c>
      <c r="Y611" s="114">
        <v>0</v>
      </c>
      <c r="Z611" s="114">
        <v>0</v>
      </c>
      <c r="AA611" s="114">
        <v>0</v>
      </c>
      <c r="AB611" s="114">
        <v>0</v>
      </c>
      <c r="AC611" s="114">
        <v>0</v>
      </c>
      <c r="AD611" s="114">
        <v>0</v>
      </c>
      <c r="AE611" s="114">
        <v>0</v>
      </c>
      <c r="AF611" s="114">
        <v>0</v>
      </c>
      <c r="AG611" s="114">
        <v>0</v>
      </c>
      <c r="AH611" s="114">
        <v>0</v>
      </c>
      <c r="AI611" s="114">
        <v>0</v>
      </c>
      <c r="AJ611" s="115">
        <f t="shared" si="9"/>
        <v>0</v>
      </c>
      <c r="AM611" s="122"/>
    </row>
    <row r="612" spans="1:39" ht="33" customHeight="1">
      <c r="A612" s="111" t="s">
        <v>644</v>
      </c>
      <c r="B612" s="112" t="s">
        <v>1266</v>
      </c>
      <c r="C612" s="113" t="e">
        <v>#N/A</v>
      </c>
      <c r="D612" s="114">
        <v>0</v>
      </c>
      <c r="E612" s="114">
        <v>0</v>
      </c>
      <c r="F612" s="114">
        <v>0</v>
      </c>
      <c r="G612" s="114">
        <v>2469539.8899999987</v>
      </c>
      <c r="H612" s="114">
        <v>0</v>
      </c>
      <c r="I612" s="114">
        <v>0</v>
      </c>
      <c r="J612" s="114">
        <v>0</v>
      </c>
      <c r="K612" s="114">
        <v>0</v>
      </c>
      <c r="L612" s="114">
        <v>0</v>
      </c>
      <c r="M612" s="114">
        <v>0</v>
      </c>
      <c r="N612" s="114">
        <v>0</v>
      </c>
      <c r="O612" s="114">
        <v>0</v>
      </c>
      <c r="P612" s="114">
        <v>0</v>
      </c>
      <c r="Q612" s="114">
        <v>0</v>
      </c>
      <c r="R612" s="114">
        <v>0</v>
      </c>
      <c r="S612" s="114">
        <v>0</v>
      </c>
      <c r="T612" s="114">
        <v>1684866.9399999997</v>
      </c>
      <c r="U612" s="114">
        <v>2332400</v>
      </c>
      <c r="V612" s="114">
        <v>0</v>
      </c>
      <c r="W612" s="114">
        <v>0</v>
      </c>
      <c r="X612" s="114">
        <v>0</v>
      </c>
      <c r="Y612" s="114">
        <v>0</v>
      </c>
      <c r="Z612" s="114">
        <v>0</v>
      </c>
      <c r="AA612" s="114">
        <v>6860000</v>
      </c>
      <c r="AB612" s="114">
        <v>0</v>
      </c>
      <c r="AC612" s="114">
        <v>0</v>
      </c>
      <c r="AD612" s="114">
        <v>0</v>
      </c>
      <c r="AE612" s="114">
        <v>0</v>
      </c>
      <c r="AF612" s="114">
        <v>0</v>
      </c>
      <c r="AG612" s="114">
        <v>0</v>
      </c>
      <c r="AH612" s="114">
        <v>0</v>
      </c>
      <c r="AI612" s="114">
        <v>0</v>
      </c>
      <c r="AJ612" s="115">
        <f t="shared" si="9"/>
        <v>13346806.829999998</v>
      </c>
      <c r="AM612" s="122"/>
    </row>
    <row r="613" spans="1:39" ht="4.5" customHeight="1">
      <c r="A613" s="111"/>
      <c r="B613" s="112"/>
      <c r="C613" s="113"/>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c r="AC613" s="117"/>
      <c r="AD613" s="117"/>
      <c r="AE613" s="117"/>
      <c r="AF613" s="117"/>
      <c r="AG613" s="117"/>
      <c r="AH613" s="117"/>
      <c r="AI613" s="117"/>
      <c r="AJ613" s="118"/>
      <c r="AM613" s="46"/>
    </row>
    <row r="614" spans="1:39" ht="18.95" customHeight="1" thickBot="1">
      <c r="A614" s="111"/>
      <c r="B614" s="119" t="s">
        <v>658</v>
      </c>
      <c r="C614" s="120"/>
      <c r="D614" s="121">
        <f>SUBTOTAL(9,D11:D612)</f>
        <v>105137903.60999997</v>
      </c>
      <c r="E614" s="121">
        <f t="shared" ref="E614:AJ614" si="10">SUBTOTAL(9,E11:E612)</f>
        <v>59879934.00999999</v>
      </c>
      <c r="F614" s="121">
        <f t="shared" si="10"/>
        <v>3427589180.0800009</v>
      </c>
      <c r="G614" s="121">
        <f t="shared" si="10"/>
        <v>443859064.56999999</v>
      </c>
      <c r="H614" s="121">
        <f t="shared" si="10"/>
        <v>21880656</v>
      </c>
      <c r="I614" s="121">
        <f t="shared" si="10"/>
        <v>3319019.1099999994</v>
      </c>
      <c r="J614" s="121">
        <f t="shared" si="10"/>
        <v>2059160819.4999995</v>
      </c>
      <c r="K614" s="121">
        <f t="shared" si="10"/>
        <v>2302705.6300000004</v>
      </c>
      <c r="L614" s="121">
        <f t="shared" si="10"/>
        <v>36824180.620000005</v>
      </c>
      <c r="M614" s="121">
        <f t="shared" si="10"/>
        <v>17847.87</v>
      </c>
      <c r="N614" s="121">
        <f t="shared" si="10"/>
        <v>1832041223.3399997</v>
      </c>
      <c r="O614" s="121">
        <f t="shared" si="10"/>
        <v>205191.13999999996</v>
      </c>
      <c r="P614" s="121">
        <f t="shared" si="10"/>
        <v>275378847.81</v>
      </c>
      <c r="Q614" s="121">
        <f t="shared" si="10"/>
        <v>746128249.17999995</v>
      </c>
      <c r="R614" s="121">
        <f t="shared" si="10"/>
        <v>711294533.3499999</v>
      </c>
      <c r="S614" s="121">
        <f t="shared" si="10"/>
        <v>5693528.6500000004</v>
      </c>
      <c r="T614" s="121">
        <f t="shared" si="10"/>
        <v>514632203.20000011</v>
      </c>
      <c r="U614" s="121">
        <f t="shared" si="10"/>
        <v>5198346.68</v>
      </c>
      <c r="V614" s="121">
        <f t="shared" si="10"/>
        <v>37730</v>
      </c>
      <c r="W614" s="121">
        <f t="shared" si="10"/>
        <v>38450.300000000003</v>
      </c>
      <c r="X614" s="121">
        <f t="shared" si="10"/>
        <v>1154961.6736000001</v>
      </c>
      <c r="Y614" s="121">
        <f t="shared" si="10"/>
        <v>29.017800000000005</v>
      </c>
      <c r="Z614" s="121">
        <f t="shared" si="10"/>
        <v>2950.5545999999999</v>
      </c>
      <c r="AA614" s="121">
        <f t="shared" si="10"/>
        <v>3025535815.8354001</v>
      </c>
      <c r="AB614" s="121">
        <f t="shared" si="10"/>
        <v>2375.9610000000002</v>
      </c>
      <c r="AC614" s="121">
        <f t="shared" si="10"/>
        <v>345161261.17899984</v>
      </c>
      <c r="AD614" s="121">
        <f t="shared" si="10"/>
        <v>3783394.9580000006</v>
      </c>
      <c r="AE614" s="121">
        <f t="shared" si="10"/>
        <v>2025846461.620801</v>
      </c>
      <c r="AF614" s="121">
        <f t="shared" si="10"/>
        <v>2816.9903999999997</v>
      </c>
      <c r="AG614" s="121">
        <f t="shared" si="10"/>
        <v>0.21</v>
      </c>
      <c r="AH614" s="121">
        <f t="shared" si="10"/>
        <v>5196900.0159999998</v>
      </c>
      <c r="AI614" s="121">
        <f t="shared" si="10"/>
        <v>2240172.0334000001</v>
      </c>
      <c r="AJ614" s="121">
        <f t="shared" si="10"/>
        <v>15659546754.700008</v>
      </c>
    </row>
    <row r="615" spans="1:39" ht="15.75" thickTop="1">
      <c r="A615" s="51"/>
      <c r="B615" s="52"/>
      <c r="C615" s="53"/>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54"/>
      <c r="AC615" s="54"/>
      <c r="AD615" s="54"/>
      <c r="AE615" s="54"/>
      <c r="AF615" s="54"/>
      <c r="AG615" s="54"/>
      <c r="AH615" s="54"/>
      <c r="AI615" s="54"/>
      <c r="AJ615" s="55"/>
    </row>
    <row r="618" spans="1:39" s="47" customFormat="1" hidden="1"/>
    <row r="619" spans="1:39" hidden="1">
      <c r="E619" s="48"/>
      <c r="G619" s="4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row>
    <row r="620" spans="1:39" hidden="1">
      <c r="D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row>
    <row r="621" spans="1:39" hidden="1">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row>
    <row r="622" spans="1:39" hidden="1"/>
    <row r="623" spans="1:39" ht="15.75" hidden="1" thickBot="1">
      <c r="C623" s="49"/>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c r="AD623" s="50"/>
      <c r="AE623" s="50"/>
      <c r="AF623" s="50"/>
      <c r="AG623" s="50"/>
      <c r="AH623" s="50"/>
      <c r="AI623" s="50"/>
      <c r="AJ623" s="48"/>
    </row>
    <row r="624" spans="1:39" hidden="1">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c r="AH624" s="48"/>
      <c r="AI624" s="48"/>
      <c r="AJ624" s="48"/>
    </row>
    <row r="625" spans="4:36">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48"/>
    </row>
    <row r="626" spans="4:36">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row>
  </sheetData>
  <sheetProtection algorithmName="SHA-512" hashValue="G5T4J+bxaY7vzQId/0LCft5wpceKNUcs/sN2U15j/ctEBso7thXvFTA8HVdJCY2QgU0uFJYIVxibsmNVDseC9A==" saltValue="tu9STdlF+feP8tL4r57XmA==" spinCount="100000" sheet="1" objects="1" scenarios="1" formatCells="0" formatColumns="0" formatRows="0" sort="0" autoFilter="0" pivotTables="0"/>
  <autoFilter ref="A10:AJ612"/>
  <mergeCells count="6">
    <mergeCell ref="A4:AI4"/>
    <mergeCell ref="A5:AI5"/>
    <mergeCell ref="A6:AI6"/>
    <mergeCell ref="A7:AI7"/>
    <mergeCell ref="V9:AI9"/>
    <mergeCell ref="D9:U9"/>
  </mergeCells>
  <printOptions horizontalCentered="1"/>
  <pageMargins left="0.19685039370078741" right="0.44" top="0.47244094488188981" bottom="0.23622047244094491" header="0.31496062992125984" footer="0.23622047244094491"/>
  <pageSetup paperSize="5" scale="70"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13804"/>
  <sheetViews>
    <sheetView view="pageBreakPreview" zoomScaleNormal="100" zoomScaleSheetLayoutView="100" workbookViewId="0">
      <pane ySplit="8" topLeftCell="A418" activePane="bottomLeft" state="frozen"/>
      <selection pane="bottomLeft" activeCell="H31" sqref="H31:H421"/>
    </sheetView>
  </sheetViews>
  <sheetFormatPr baseColWidth="10" defaultRowHeight="15"/>
  <cols>
    <col min="1" max="1" width="6" customWidth="1"/>
    <col min="2" max="2" width="20.75" customWidth="1"/>
    <col min="3" max="3" width="9.75" customWidth="1"/>
    <col min="4" max="4" width="5.875" customWidth="1"/>
    <col min="5" max="5" width="11.75" customWidth="1"/>
    <col min="6" max="6" width="5.375" customWidth="1"/>
    <col min="7" max="7" width="73" customWidth="1"/>
    <col min="8" max="10" width="18.25" customWidth="1"/>
    <col min="11" max="11" width="14.75" bestFit="1" customWidth="1"/>
  </cols>
  <sheetData>
    <row r="1" spans="1:11">
      <c r="A1" s="264" t="s">
        <v>41</v>
      </c>
      <c r="B1" s="264"/>
      <c r="C1" s="264"/>
      <c r="D1" s="264"/>
      <c r="E1" s="264"/>
      <c r="F1" s="264"/>
      <c r="G1" s="264"/>
      <c r="H1" s="264"/>
      <c r="I1" s="264"/>
      <c r="J1" s="264"/>
      <c r="K1" s="12"/>
    </row>
    <row r="2" spans="1:11">
      <c r="A2" s="264" t="s">
        <v>42</v>
      </c>
      <c r="B2" s="264"/>
      <c r="C2" s="264"/>
      <c r="D2" s="264"/>
      <c r="E2" s="264"/>
      <c r="F2" s="264"/>
      <c r="G2" s="264"/>
      <c r="H2" s="264"/>
      <c r="I2" s="264"/>
      <c r="J2" s="264"/>
      <c r="K2" s="12"/>
    </row>
    <row r="3" spans="1:11">
      <c r="A3" s="264" t="s">
        <v>43</v>
      </c>
      <c r="B3" s="264"/>
      <c r="C3" s="264"/>
      <c r="D3" s="264"/>
      <c r="E3" s="264"/>
      <c r="F3" s="264"/>
      <c r="G3" s="264"/>
      <c r="H3" s="264"/>
      <c r="I3" s="264"/>
      <c r="J3" s="264"/>
      <c r="K3" s="12"/>
    </row>
    <row r="4" spans="1:11">
      <c r="A4" s="264" t="s">
        <v>1375</v>
      </c>
      <c r="B4" s="264"/>
      <c r="C4" s="264"/>
      <c r="D4" s="264"/>
      <c r="E4" s="264"/>
      <c r="F4" s="264"/>
      <c r="G4" s="264"/>
      <c r="H4" s="264"/>
      <c r="I4" s="264"/>
      <c r="J4" s="264"/>
      <c r="K4" s="12"/>
    </row>
    <row r="5" spans="1:11" ht="11.25" customHeight="1">
      <c r="A5" s="161"/>
      <c r="B5" s="161"/>
      <c r="C5" s="161"/>
      <c r="D5" s="161"/>
      <c r="E5" s="161"/>
      <c r="F5" s="161"/>
      <c r="G5" s="161"/>
      <c r="H5" s="161"/>
      <c r="I5" s="161"/>
      <c r="J5" s="161"/>
      <c r="K5" s="12"/>
    </row>
    <row r="6" spans="1:11">
      <c r="A6" s="13" t="s">
        <v>14940</v>
      </c>
      <c r="B6" s="14"/>
      <c r="C6" s="14"/>
      <c r="D6" s="14"/>
      <c r="E6" s="14"/>
      <c r="F6" s="14"/>
      <c r="G6" s="14"/>
      <c r="H6" s="15"/>
      <c r="I6" s="15"/>
      <c r="J6" s="15"/>
      <c r="K6" s="16"/>
    </row>
    <row r="7" spans="1:11">
      <c r="A7" s="17"/>
      <c r="B7" s="18"/>
      <c r="C7" s="19"/>
      <c r="D7" s="19"/>
      <c r="E7" s="19"/>
      <c r="F7" s="19"/>
      <c r="G7" s="20"/>
      <c r="H7" s="21"/>
      <c r="I7" s="21"/>
      <c r="J7" s="21"/>
      <c r="K7" s="12"/>
    </row>
    <row r="8" spans="1:11" ht="22.5">
      <c r="A8" s="92" t="s">
        <v>44</v>
      </c>
      <c r="B8" s="94" t="s">
        <v>45</v>
      </c>
      <c r="C8" s="94" t="s">
        <v>46</v>
      </c>
      <c r="D8" s="95" t="s">
        <v>667</v>
      </c>
      <c r="E8" s="94" t="s">
        <v>47</v>
      </c>
      <c r="F8" s="96" t="s">
        <v>1333</v>
      </c>
      <c r="G8" s="94" t="s">
        <v>48</v>
      </c>
      <c r="H8" s="97" t="s">
        <v>49</v>
      </c>
      <c r="I8" s="97" t="s">
        <v>50</v>
      </c>
      <c r="J8" s="97" t="s">
        <v>51</v>
      </c>
      <c r="K8" s="97" t="s">
        <v>52</v>
      </c>
    </row>
    <row r="9" spans="1:11" ht="56.25" customHeight="1">
      <c r="A9" s="98">
        <v>6</v>
      </c>
      <c r="B9" s="125" t="s">
        <v>3905</v>
      </c>
      <c r="C9" s="126">
        <v>42562</v>
      </c>
      <c r="D9" s="98" t="s">
        <v>15</v>
      </c>
      <c r="E9" s="98">
        <v>225</v>
      </c>
      <c r="F9" s="98"/>
      <c r="G9" s="127" t="s">
        <v>5458</v>
      </c>
      <c r="H9" s="128">
        <v>342.1</v>
      </c>
      <c r="I9" s="128">
        <v>0</v>
      </c>
      <c r="J9" s="129">
        <v>342.1</v>
      </c>
      <c r="K9" s="101" t="s">
        <v>1388</v>
      </c>
    </row>
    <row r="10" spans="1:11" ht="56.25" customHeight="1">
      <c r="A10" s="98">
        <v>6</v>
      </c>
      <c r="B10" s="125" t="s">
        <v>3905</v>
      </c>
      <c r="C10" s="126">
        <v>42585</v>
      </c>
      <c r="D10" s="98" t="s">
        <v>15</v>
      </c>
      <c r="E10" s="98">
        <v>376</v>
      </c>
      <c r="F10" s="98"/>
      <c r="G10" s="127" t="s">
        <v>6002</v>
      </c>
      <c r="H10" s="128">
        <v>381.82</v>
      </c>
      <c r="I10" s="128">
        <v>0</v>
      </c>
      <c r="J10" s="129">
        <v>381.82</v>
      </c>
      <c r="K10" s="101" t="s">
        <v>1388</v>
      </c>
    </row>
    <row r="11" spans="1:11" ht="56.25" customHeight="1">
      <c r="A11" s="98">
        <v>6</v>
      </c>
      <c r="B11" s="125" t="s">
        <v>3905</v>
      </c>
      <c r="C11" s="126">
        <v>42608</v>
      </c>
      <c r="D11" s="98" t="s">
        <v>15</v>
      </c>
      <c r="E11" s="98">
        <v>546</v>
      </c>
      <c r="F11" s="98"/>
      <c r="G11" s="127" t="s">
        <v>6648</v>
      </c>
      <c r="H11" s="128">
        <v>287.22000000000003</v>
      </c>
      <c r="I11" s="128">
        <v>0</v>
      </c>
      <c r="J11" s="129">
        <v>287.22000000000003</v>
      </c>
      <c r="K11" s="101" t="s">
        <v>1388</v>
      </c>
    </row>
    <row r="12" spans="1:11" ht="56.25" customHeight="1">
      <c r="A12" s="98">
        <v>6</v>
      </c>
      <c r="B12" s="125" t="s">
        <v>3905</v>
      </c>
      <c r="C12" s="126">
        <v>42608</v>
      </c>
      <c r="D12" s="98" t="s">
        <v>15</v>
      </c>
      <c r="E12" s="98">
        <v>547</v>
      </c>
      <c r="F12" s="98"/>
      <c r="G12" s="127" t="s">
        <v>6647</v>
      </c>
      <c r="H12" s="128">
        <v>321.86</v>
      </c>
      <c r="I12" s="128">
        <v>0</v>
      </c>
      <c r="J12" s="129">
        <v>321.86</v>
      </c>
      <c r="K12" s="101" t="s">
        <v>1388</v>
      </c>
    </row>
    <row r="13" spans="1:11" ht="56.25" customHeight="1">
      <c r="A13" s="98">
        <v>6</v>
      </c>
      <c r="B13" s="125" t="s">
        <v>3905</v>
      </c>
      <c r="C13" s="126">
        <v>42611</v>
      </c>
      <c r="D13" s="98" t="s">
        <v>15</v>
      </c>
      <c r="E13" s="98">
        <v>549</v>
      </c>
      <c r="F13" s="98"/>
      <c r="G13" s="127" t="s">
        <v>6667</v>
      </c>
      <c r="H13" s="128">
        <v>524.91999999999996</v>
      </c>
      <c r="I13" s="128">
        <v>0</v>
      </c>
      <c r="J13" s="129">
        <v>524.91999999999996</v>
      </c>
      <c r="K13" s="101" t="s">
        <v>1388</v>
      </c>
    </row>
    <row r="14" spans="1:11" ht="56.25" customHeight="1">
      <c r="A14" s="98">
        <v>6</v>
      </c>
      <c r="B14" s="125" t="s">
        <v>3905</v>
      </c>
      <c r="C14" s="126">
        <v>42615</v>
      </c>
      <c r="D14" s="98" t="s">
        <v>15</v>
      </c>
      <c r="E14" s="98">
        <v>585</v>
      </c>
      <c r="F14" s="98"/>
      <c r="G14" s="127" t="s">
        <v>6791</v>
      </c>
      <c r="H14" s="128">
        <v>284.82</v>
      </c>
      <c r="I14" s="128">
        <v>0</v>
      </c>
      <c r="J14" s="129">
        <v>284.82</v>
      </c>
      <c r="K14" s="101" t="s">
        <v>1388</v>
      </c>
    </row>
    <row r="15" spans="1:11" ht="56.25" customHeight="1">
      <c r="A15" s="98">
        <v>6</v>
      </c>
      <c r="B15" s="125" t="s">
        <v>3905</v>
      </c>
      <c r="C15" s="126">
        <v>42615</v>
      </c>
      <c r="D15" s="98" t="s">
        <v>1365</v>
      </c>
      <c r="E15" s="98">
        <v>585</v>
      </c>
      <c r="F15" s="98"/>
      <c r="G15" s="127" t="s">
        <v>6790</v>
      </c>
      <c r="H15" s="128">
        <v>291.61</v>
      </c>
      <c r="I15" s="128">
        <v>0</v>
      </c>
      <c r="J15" s="129">
        <v>291.61</v>
      </c>
      <c r="K15" s="101" t="s">
        <v>1388</v>
      </c>
    </row>
    <row r="16" spans="1:11" ht="56.25" customHeight="1">
      <c r="A16" s="98">
        <v>6</v>
      </c>
      <c r="B16" s="125" t="s">
        <v>3905</v>
      </c>
      <c r="C16" s="126">
        <v>42641</v>
      </c>
      <c r="D16" s="98" t="s">
        <v>15</v>
      </c>
      <c r="E16" s="98">
        <v>775</v>
      </c>
      <c r="F16" s="98"/>
      <c r="G16" s="127" t="s">
        <v>7549</v>
      </c>
      <c r="H16" s="128">
        <v>373.52</v>
      </c>
      <c r="I16" s="128">
        <v>0</v>
      </c>
      <c r="J16" s="129">
        <v>373.52</v>
      </c>
      <c r="K16" s="101" t="s">
        <v>1388</v>
      </c>
    </row>
    <row r="17" spans="1:11" ht="56.25" customHeight="1">
      <c r="A17" s="98">
        <v>6</v>
      </c>
      <c r="B17" s="125" t="s">
        <v>3905</v>
      </c>
      <c r="C17" s="126">
        <v>42501</v>
      </c>
      <c r="D17" s="98" t="s">
        <v>6</v>
      </c>
      <c r="E17" s="98">
        <v>851087</v>
      </c>
      <c r="F17" s="98"/>
      <c r="G17" s="127" t="s">
        <v>3906</v>
      </c>
      <c r="H17" s="128">
        <v>0</v>
      </c>
      <c r="I17" s="128">
        <v>107913.97</v>
      </c>
      <c r="J17" s="129">
        <v>107913.97</v>
      </c>
      <c r="K17" s="101" t="s">
        <v>1388</v>
      </c>
    </row>
    <row r="18" spans="1:11" ht="56.25" customHeight="1">
      <c r="A18" s="98">
        <v>6</v>
      </c>
      <c r="B18" s="125" t="s">
        <v>3905</v>
      </c>
      <c r="C18" s="126">
        <v>42501</v>
      </c>
      <c r="D18" s="98" t="s">
        <v>11</v>
      </c>
      <c r="E18" s="98">
        <v>851088</v>
      </c>
      <c r="F18" s="98"/>
      <c r="G18" s="127" t="s">
        <v>3946</v>
      </c>
      <c r="H18" s="128">
        <v>50</v>
      </c>
      <c r="I18" s="128">
        <v>0</v>
      </c>
      <c r="J18" s="129">
        <v>50</v>
      </c>
      <c r="K18" s="101" t="s">
        <v>1388</v>
      </c>
    </row>
    <row r="19" spans="1:11" ht="56.25" customHeight="1">
      <c r="A19" s="98">
        <v>6</v>
      </c>
      <c r="B19" s="125" t="s">
        <v>3905</v>
      </c>
      <c r="C19" s="126">
        <v>42594</v>
      </c>
      <c r="D19" s="98" t="s">
        <v>6</v>
      </c>
      <c r="E19" s="98">
        <v>860730</v>
      </c>
      <c r="F19" s="98"/>
      <c r="G19" s="127" t="s">
        <v>6250</v>
      </c>
      <c r="H19" s="128">
        <v>0</v>
      </c>
      <c r="I19" s="128">
        <v>2000</v>
      </c>
      <c r="J19" s="129">
        <v>2000</v>
      </c>
      <c r="K19" s="101" t="s">
        <v>1388</v>
      </c>
    </row>
    <row r="20" spans="1:11" ht="56.25" customHeight="1">
      <c r="A20" s="98">
        <v>6</v>
      </c>
      <c r="B20" s="125" t="s">
        <v>7856</v>
      </c>
      <c r="C20" s="126">
        <v>42381</v>
      </c>
      <c r="D20" s="98" t="s">
        <v>3</v>
      </c>
      <c r="E20" s="98">
        <v>1339572</v>
      </c>
      <c r="F20" s="98"/>
      <c r="G20" s="127" t="s">
        <v>7857</v>
      </c>
      <c r="H20" s="128">
        <v>0</v>
      </c>
      <c r="I20" s="128">
        <v>1529.2</v>
      </c>
      <c r="J20" s="129">
        <v>1529.2</v>
      </c>
      <c r="K20" s="101" t="s">
        <v>1388</v>
      </c>
    </row>
    <row r="21" spans="1:11" ht="56.25" customHeight="1">
      <c r="A21" s="98">
        <v>6</v>
      </c>
      <c r="B21" s="125" t="s">
        <v>7856</v>
      </c>
      <c r="C21" s="126">
        <v>42381</v>
      </c>
      <c r="D21" s="98" t="s">
        <v>3</v>
      </c>
      <c r="E21" s="98">
        <v>1339583</v>
      </c>
      <c r="F21" s="98"/>
      <c r="G21" s="127" t="s">
        <v>7858</v>
      </c>
      <c r="H21" s="128">
        <v>0</v>
      </c>
      <c r="I21" s="128">
        <v>1284</v>
      </c>
      <c r="J21" s="129">
        <v>1284</v>
      </c>
      <c r="K21" s="101" t="s">
        <v>1388</v>
      </c>
    </row>
    <row r="22" spans="1:11" ht="56.25" customHeight="1">
      <c r="A22" s="98">
        <v>6</v>
      </c>
      <c r="B22" s="125" t="s">
        <v>7856</v>
      </c>
      <c r="C22" s="126">
        <v>42381</v>
      </c>
      <c r="D22" s="98" t="s">
        <v>3</v>
      </c>
      <c r="E22" s="98">
        <v>1339588</v>
      </c>
      <c r="F22" s="98"/>
      <c r="G22" s="127" t="s">
        <v>7859</v>
      </c>
      <c r="H22" s="128">
        <v>0</v>
      </c>
      <c r="I22" s="128">
        <v>569.20000000000005</v>
      </c>
      <c r="J22" s="129">
        <v>569.20000000000005</v>
      </c>
      <c r="K22" s="101" t="s">
        <v>1388</v>
      </c>
    </row>
    <row r="23" spans="1:11" ht="56.25" customHeight="1">
      <c r="A23" s="98">
        <v>6</v>
      </c>
      <c r="B23" s="125" t="s">
        <v>7856</v>
      </c>
      <c r="C23" s="126">
        <v>42381</v>
      </c>
      <c r="D23" s="98" t="s">
        <v>3</v>
      </c>
      <c r="E23" s="98">
        <v>1339594</v>
      </c>
      <c r="F23" s="98"/>
      <c r="G23" s="127" t="s">
        <v>7860</v>
      </c>
      <c r="H23" s="128">
        <v>0</v>
      </c>
      <c r="I23" s="128">
        <v>292.5</v>
      </c>
      <c r="J23" s="129">
        <v>292.5</v>
      </c>
      <c r="K23" s="101" t="s">
        <v>1388</v>
      </c>
    </row>
    <row r="24" spans="1:11" ht="56.25" customHeight="1">
      <c r="A24" s="98">
        <v>6</v>
      </c>
      <c r="B24" s="125" t="s">
        <v>7856</v>
      </c>
      <c r="C24" s="126">
        <v>42381</v>
      </c>
      <c r="D24" s="98" t="s">
        <v>3</v>
      </c>
      <c r="E24" s="98">
        <v>1339597</v>
      </c>
      <c r="F24" s="98"/>
      <c r="G24" s="127" t="s">
        <v>7861</v>
      </c>
      <c r="H24" s="128">
        <v>0</v>
      </c>
      <c r="I24" s="128">
        <v>277.5</v>
      </c>
      <c r="J24" s="129">
        <v>277.5</v>
      </c>
      <c r="K24" s="101" t="s">
        <v>1388</v>
      </c>
    </row>
    <row r="25" spans="1:11" ht="56.25" customHeight="1">
      <c r="A25" s="98">
        <v>6</v>
      </c>
      <c r="B25" s="125" t="s">
        <v>7856</v>
      </c>
      <c r="C25" s="126">
        <v>42381</v>
      </c>
      <c r="D25" s="98" t="s">
        <v>3</v>
      </c>
      <c r="E25" s="98">
        <v>1339603</v>
      </c>
      <c r="F25" s="98"/>
      <c r="G25" s="127" t="s">
        <v>7862</v>
      </c>
      <c r="H25" s="128">
        <v>0</v>
      </c>
      <c r="I25" s="128">
        <v>830.5</v>
      </c>
      <c r="J25" s="129">
        <v>830.5</v>
      </c>
      <c r="K25" s="101" t="s">
        <v>1388</v>
      </c>
    </row>
    <row r="26" spans="1:11" ht="56.25" customHeight="1">
      <c r="A26" s="98">
        <v>6</v>
      </c>
      <c r="B26" s="125" t="s">
        <v>7856</v>
      </c>
      <c r="C26" s="126">
        <v>42381</v>
      </c>
      <c r="D26" s="98" t="s">
        <v>3</v>
      </c>
      <c r="E26" s="98">
        <v>1339604</v>
      </c>
      <c r="F26" s="98"/>
      <c r="G26" s="127" t="s">
        <v>7863</v>
      </c>
      <c r="H26" s="128">
        <v>0</v>
      </c>
      <c r="I26" s="128">
        <v>1226.3</v>
      </c>
      <c r="J26" s="129">
        <v>1226.3</v>
      </c>
      <c r="K26" s="101" t="s">
        <v>1388</v>
      </c>
    </row>
    <row r="27" spans="1:11" ht="56.25" customHeight="1">
      <c r="A27" s="98">
        <v>6</v>
      </c>
      <c r="B27" s="125" t="s">
        <v>7856</v>
      </c>
      <c r="C27" s="126">
        <v>42395</v>
      </c>
      <c r="D27" s="98" t="s">
        <v>3</v>
      </c>
      <c r="E27" s="98">
        <v>1344246</v>
      </c>
      <c r="F27" s="98"/>
      <c r="G27" s="127" t="s">
        <v>8117</v>
      </c>
      <c r="H27" s="128">
        <v>0</v>
      </c>
      <c r="I27" s="128">
        <v>351744.58</v>
      </c>
      <c r="J27" s="129">
        <v>351744.58</v>
      </c>
      <c r="K27" s="101" t="s">
        <v>1388</v>
      </c>
    </row>
    <row r="28" spans="1:11" ht="56.25" customHeight="1">
      <c r="A28" s="98">
        <v>6</v>
      </c>
      <c r="B28" s="125" t="s">
        <v>7856</v>
      </c>
      <c r="C28" s="126">
        <v>42403</v>
      </c>
      <c r="D28" s="98" t="s">
        <v>3</v>
      </c>
      <c r="E28" s="98">
        <v>1347216</v>
      </c>
      <c r="F28" s="98"/>
      <c r="G28" s="127" t="s">
        <v>8245</v>
      </c>
      <c r="H28" s="128">
        <v>0</v>
      </c>
      <c r="I28" s="128">
        <v>222.6</v>
      </c>
      <c r="J28" s="129">
        <v>222.6</v>
      </c>
      <c r="K28" s="101" t="s">
        <v>1388</v>
      </c>
    </row>
    <row r="29" spans="1:11" ht="56.25" customHeight="1">
      <c r="A29" s="98">
        <v>6</v>
      </c>
      <c r="B29" s="125" t="s">
        <v>7856</v>
      </c>
      <c r="C29" s="126">
        <v>42576</v>
      </c>
      <c r="D29" s="98" t="s">
        <v>3</v>
      </c>
      <c r="E29" s="98">
        <v>1400993</v>
      </c>
      <c r="F29" s="98"/>
      <c r="G29" s="127" t="s">
        <v>11513</v>
      </c>
      <c r="H29" s="128">
        <v>0</v>
      </c>
      <c r="I29" s="128">
        <v>1392</v>
      </c>
      <c r="J29" s="129">
        <v>1392</v>
      </c>
      <c r="K29" s="101" t="s">
        <v>1388</v>
      </c>
    </row>
    <row r="30" spans="1:11" ht="56.25" customHeight="1">
      <c r="A30" s="98">
        <v>6</v>
      </c>
      <c r="B30" s="125" t="s">
        <v>7856</v>
      </c>
      <c r="C30" s="126">
        <v>42642</v>
      </c>
      <c r="D30" s="98" t="s">
        <v>3</v>
      </c>
      <c r="E30" s="98">
        <v>1425009</v>
      </c>
      <c r="F30" s="98"/>
      <c r="G30" s="127" t="s">
        <v>13714</v>
      </c>
      <c r="H30" s="128">
        <v>0</v>
      </c>
      <c r="I30" s="128">
        <v>5000</v>
      </c>
      <c r="J30" s="129">
        <v>5000</v>
      </c>
      <c r="K30" s="101" t="s">
        <v>1388</v>
      </c>
    </row>
    <row r="31" spans="1:11" ht="56.25" customHeight="1">
      <c r="A31" s="98">
        <v>10</v>
      </c>
      <c r="B31" s="125" t="s">
        <v>1272</v>
      </c>
      <c r="C31" s="126">
        <v>42528</v>
      </c>
      <c r="D31" s="98" t="s">
        <v>15</v>
      </c>
      <c r="E31" s="98">
        <v>3</v>
      </c>
      <c r="F31" s="98"/>
      <c r="G31" s="127" t="s">
        <v>4507</v>
      </c>
      <c r="H31" s="128">
        <v>275.01</v>
      </c>
      <c r="I31" s="128">
        <v>0</v>
      </c>
      <c r="J31" s="129">
        <v>275.01</v>
      </c>
      <c r="K31" s="101" t="s">
        <v>1388</v>
      </c>
    </row>
    <row r="32" spans="1:11" ht="56.25" customHeight="1">
      <c r="A32" s="98">
        <v>10</v>
      </c>
      <c r="B32" s="125" t="s">
        <v>1272</v>
      </c>
      <c r="C32" s="126">
        <v>42531</v>
      </c>
      <c r="D32" s="98" t="s">
        <v>15</v>
      </c>
      <c r="E32" s="98">
        <v>21</v>
      </c>
      <c r="F32" s="98"/>
      <c r="G32" s="127" t="s">
        <v>4580</v>
      </c>
      <c r="H32" s="128">
        <v>347.38</v>
      </c>
      <c r="I32" s="128">
        <v>0</v>
      </c>
      <c r="J32" s="129">
        <v>347.38</v>
      </c>
      <c r="K32" s="101" t="s">
        <v>1388</v>
      </c>
    </row>
    <row r="33" spans="1:11" ht="56.25" customHeight="1">
      <c r="A33" s="98">
        <v>10</v>
      </c>
      <c r="B33" s="125" t="s">
        <v>1272</v>
      </c>
      <c r="C33" s="126">
        <v>42531</v>
      </c>
      <c r="D33" s="98" t="s">
        <v>15</v>
      </c>
      <c r="E33" s="98">
        <v>23</v>
      </c>
      <c r="F33" s="98"/>
      <c r="G33" s="127" t="s">
        <v>4582</v>
      </c>
      <c r="H33" s="128">
        <v>1411.09</v>
      </c>
      <c r="I33" s="128">
        <v>0</v>
      </c>
      <c r="J33" s="129">
        <v>1411.09</v>
      </c>
      <c r="K33" s="101" t="s">
        <v>1388</v>
      </c>
    </row>
    <row r="34" spans="1:11" ht="56.25" customHeight="1">
      <c r="A34" s="98">
        <v>10</v>
      </c>
      <c r="B34" s="125" t="s">
        <v>1272</v>
      </c>
      <c r="C34" s="126">
        <v>42537</v>
      </c>
      <c r="D34" s="98" t="s">
        <v>15</v>
      </c>
      <c r="E34" s="98">
        <v>49</v>
      </c>
      <c r="F34" s="98"/>
      <c r="G34" s="127" t="s">
        <v>4751</v>
      </c>
      <c r="H34" s="128">
        <v>283.51</v>
      </c>
      <c r="I34" s="128">
        <v>0</v>
      </c>
      <c r="J34" s="129">
        <v>283.51</v>
      </c>
      <c r="K34" s="101" t="s">
        <v>1388</v>
      </c>
    </row>
    <row r="35" spans="1:11" ht="56.25" customHeight="1">
      <c r="A35" s="98">
        <v>10</v>
      </c>
      <c r="B35" s="125" t="s">
        <v>1272</v>
      </c>
      <c r="C35" s="126">
        <v>42537</v>
      </c>
      <c r="D35" s="98" t="s">
        <v>15</v>
      </c>
      <c r="E35" s="98">
        <v>50</v>
      </c>
      <c r="F35" s="98"/>
      <c r="G35" s="127" t="s">
        <v>4755</v>
      </c>
      <c r="H35" s="128">
        <v>290.58</v>
      </c>
      <c r="I35" s="128">
        <v>0</v>
      </c>
      <c r="J35" s="129">
        <v>290.58</v>
      </c>
      <c r="K35" s="101" t="s">
        <v>1388</v>
      </c>
    </row>
    <row r="36" spans="1:11" ht="56.25" customHeight="1">
      <c r="A36" s="98">
        <v>10</v>
      </c>
      <c r="B36" s="125" t="s">
        <v>1272</v>
      </c>
      <c r="C36" s="126">
        <v>42537</v>
      </c>
      <c r="D36" s="98" t="s">
        <v>15</v>
      </c>
      <c r="E36" s="98">
        <v>51</v>
      </c>
      <c r="F36" s="98"/>
      <c r="G36" s="127" t="s">
        <v>4754</v>
      </c>
      <c r="H36" s="128">
        <v>326.87</v>
      </c>
      <c r="I36" s="128">
        <v>0</v>
      </c>
      <c r="J36" s="129">
        <v>326.87</v>
      </c>
      <c r="K36" s="101" t="s">
        <v>1388</v>
      </c>
    </row>
    <row r="37" spans="1:11" ht="56.25" customHeight="1">
      <c r="A37" s="98">
        <v>10</v>
      </c>
      <c r="B37" s="125" t="s">
        <v>1272</v>
      </c>
      <c r="C37" s="126">
        <v>42537</v>
      </c>
      <c r="D37" s="98" t="s">
        <v>15</v>
      </c>
      <c r="E37" s="98">
        <v>52</v>
      </c>
      <c r="F37" s="98"/>
      <c r="G37" s="127" t="s">
        <v>4753</v>
      </c>
      <c r="H37" s="128">
        <v>304.16000000000003</v>
      </c>
      <c r="I37" s="128">
        <v>0</v>
      </c>
      <c r="J37" s="129">
        <v>304.16000000000003</v>
      </c>
      <c r="K37" s="101" t="s">
        <v>1388</v>
      </c>
    </row>
    <row r="38" spans="1:11" ht="56.25" customHeight="1">
      <c r="A38" s="98">
        <v>10</v>
      </c>
      <c r="B38" s="125" t="s">
        <v>1272</v>
      </c>
      <c r="C38" s="126">
        <v>42537</v>
      </c>
      <c r="D38" s="98" t="s">
        <v>15</v>
      </c>
      <c r="E38" s="98">
        <v>53</v>
      </c>
      <c r="F38" s="98"/>
      <c r="G38" s="127" t="s">
        <v>4752</v>
      </c>
      <c r="H38" s="128">
        <v>548.1</v>
      </c>
      <c r="I38" s="128">
        <v>0</v>
      </c>
      <c r="J38" s="129">
        <v>548.1</v>
      </c>
      <c r="K38" s="101" t="s">
        <v>1388</v>
      </c>
    </row>
    <row r="39" spans="1:11" ht="56.25" customHeight="1">
      <c r="A39" s="98">
        <v>10</v>
      </c>
      <c r="B39" s="125" t="s">
        <v>1272</v>
      </c>
      <c r="C39" s="126">
        <v>42537</v>
      </c>
      <c r="D39" s="98" t="s">
        <v>15</v>
      </c>
      <c r="E39" s="98">
        <v>54</v>
      </c>
      <c r="F39" s="98"/>
      <c r="G39" s="127" t="s">
        <v>4757</v>
      </c>
      <c r="H39" s="128">
        <v>20762.45</v>
      </c>
      <c r="I39" s="128">
        <v>0</v>
      </c>
      <c r="J39" s="129">
        <v>20762.45</v>
      </c>
      <c r="K39" s="101" t="s">
        <v>1388</v>
      </c>
    </row>
    <row r="40" spans="1:11" ht="56.25" customHeight="1">
      <c r="A40" s="98">
        <v>10</v>
      </c>
      <c r="B40" s="125" t="s">
        <v>1272</v>
      </c>
      <c r="C40" s="126">
        <v>42537</v>
      </c>
      <c r="D40" s="98" t="s">
        <v>15</v>
      </c>
      <c r="E40" s="98">
        <v>55</v>
      </c>
      <c r="F40" s="98"/>
      <c r="G40" s="127" t="s">
        <v>4756</v>
      </c>
      <c r="H40" s="128">
        <v>325.29000000000002</v>
      </c>
      <c r="I40" s="128">
        <v>0</v>
      </c>
      <c r="J40" s="129">
        <v>325.29000000000002</v>
      </c>
      <c r="K40" s="101" t="s">
        <v>1388</v>
      </c>
    </row>
    <row r="41" spans="1:11" ht="56.25" customHeight="1">
      <c r="A41" s="98">
        <v>10</v>
      </c>
      <c r="B41" s="125" t="s">
        <v>1272</v>
      </c>
      <c r="C41" s="126">
        <v>42537</v>
      </c>
      <c r="D41" s="98" t="s">
        <v>15</v>
      </c>
      <c r="E41" s="98">
        <v>56</v>
      </c>
      <c r="F41" s="98"/>
      <c r="G41" s="127" t="s">
        <v>4758</v>
      </c>
      <c r="H41" s="128">
        <v>21923.71</v>
      </c>
      <c r="I41" s="128">
        <v>0</v>
      </c>
      <c r="J41" s="129">
        <v>21923.71</v>
      </c>
      <c r="K41" s="101" t="s">
        <v>1388</v>
      </c>
    </row>
    <row r="42" spans="1:11" ht="56.25" customHeight="1">
      <c r="A42" s="98">
        <v>10</v>
      </c>
      <c r="B42" s="125" t="s">
        <v>1272</v>
      </c>
      <c r="C42" s="126">
        <v>42538</v>
      </c>
      <c r="D42" s="98" t="s">
        <v>15</v>
      </c>
      <c r="E42" s="98">
        <v>57</v>
      </c>
      <c r="F42" s="98"/>
      <c r="G42" s="127" t="s">
        <v>4806</v>
      </c>
      <c r="H42" s="128">
        <v>19214.36</v>
      </c>
      <c r="I42" s="128">
        <v>0</v>
      </c>
      <c r="J42" s="129">
        <v>19214.36</v>
      </c>
      <c r="K42" s="101" t="s">
        <v>1388</v>
      </c>
    </row>
    <row r="43" spans="1:11" ht="56.25" customHeight="1">
      <c r="A43" s="98">
        <v>10</v>
      </c>
      <c r="B43" s="125" t="s">
        <v>1272</v>
      </c>
      <c r="C43" s="126">
        <v>42538</v>
      </c>
      <c r="D43" s="98" t="s">
        <v>15</v>
      </c>
      <c r="E43" s="98">
        <v>59</v>
      </c>
      <c r="F43" s="98"/>
      <c r="G43" s="127" t="s">
        <v>4809</v>
      </c>
      <c r="H43" s="128">
        <v>303.68</v>
      </c>
      <c r="I43" s="128">
        <v>0</v>
      </c>
      <c r="J43" s="129">
        <v>303.68</v>
      </c>
      <c r="K43" s="101" t="s">
        <v>1388</v>
      </c>
    </row>
    <row r="44" spans="1:11" ht="56.25" customHeight="1">
      <c r="A44" s="98">
        <v>10</v>
      </c>
      <c r="B44" s="125" t="s">
        <v>1272</v>
      </c>
      <c r="C44" s="126">
        <v>42544</v>
      </c>
      <c r="D44" s="98" t="s">
        <v>15</v>
      </c>
      <c r="E44" s="98">
        <v>80</v>
      </c>
      <c r="F44" s="98"/>
      <c r="G44" s="127" t="s">
        <v>4942</v>
      </c>
      <c r="H44" s="128">
        <v>573.01</v>
      </c>
      <c r="I44" s="128">
        <v>0</v>
      </c>
      <c r="J44" s="129">
        <v>573.01</v>
      </c>
      <c r="K44" s="101" t="s">
        <v>1388</v>
      </c>
    </row>
    <row r="45" spans="1:11" ht="56.25" customHeight="1">
      <c r="A45" s="98">
        <v>10</v>
      </c>
      <c r="B45" s="125" t="s">
        <v>1272</v>
      </c>
      <c r="C45" s="126">
        <v>42544</v>
      </c>
      <c r="D45" s="98" t="s">
        <v>15</v>
      </c>
      <c r="E45" s="98">
        <v>81</v>
      </c>
      <c r="F45" s="98"/>
      <c r="G45" s="127" t="s">
        <v>4940</v>
      </c>
      <c r="H45" s="128">
        <v>316.17</v>
      </c>
      <c r="I45" s="128">
        <v>0</v>
      </c>
      <c r="J45" s="129">
        <v>316.17</v>
      </c>
      <c r="K45" s="101" t="s">
        <v>1388</v>
      </c>
    </row>
    <row r="46" spans="1:11" ht="56.25" customHeight="1">
      <c r="A46" s="98">
        <v>10</v>
      </c>
      <c r="B46" s="125" t="s">
        <v>1272</v>
      </c>
      <c r="C46" s="126">
        <v>42556</v>
      </c>
      <c r="D46" s="98" t="s">
        <v>15</v>
      </c>
      <c r="E46" s="98">
        <v>141</v>
      </c>
      <c r="F46" s="98"/>
      <c r="G46" s="127" t="s">
        <v>5303</v>
      </c>
      <c r="H46" s="128">
        <v>362.61</v>
      </c>
      <c r="I46" s="128">
        <v>0</v>
      </c>
      <c r="J46" s="129">
        <v>362.61</v>
      </c>
      <c r="K46" s="101" t="s">
        <v>1388</v>
      </c>
    </row>
    <row r="47" spans="1:11" ht="56.25" customHeight="1">
      <c r="A47" s="98">
        <v>10</v>
      </c>
      <c r="B47" s="125" t="s">
        <v>1272</v>
      </c>
      <c r="C47" s="126">
        <v>42556</v>
      </c>
      <c r="D47" s="98" t="s">
        <v>15</v>
      </c>
      <c r="E47" s="98">
        <v>142</v>
      </c>
      <c r="F47" s="98"/>
      <c r="G47" s="127" t="s">
        <v>5302</v>
      </c>
      <c r="H47" s="128">
        <v>297.44</v>
      </c>
      <c r="I47" s="128">
        <v>0</v>
      </c>
      <c r="J47" s="129">
        <v>297.44</v>
      </c>
      <c r="K47" s="101" t="s">
        <v>1388</v>
      </c>
    </row>
    <row r="48" spans="1:11" ht="56.25" customHeight="1">
      <c r="A48" s="98">
        <v>10</v>
      </c>
      <c r="B48" s="125" t="s">
        <v>1272</v>
      </c>
      <c r="C48" s="126">
        <v>42556</v>
      </c>
      <c r="D48" s="98" t="s">
        <v>15</v>
      </c>
      <c r="E48" s="98">
        <v>143</v>
      </c>
      <c r="F48" s="98"/>
      <c r="G48" s="127" t="s">
        <v>5300</v>
      </c>
      <c r="H48" s="128">
        <v>272.68</v>
      </c>
      <c r="I48" s="128">
        <v>0</v>
      </c>
      <c r="J48" s="129">
        <v>272.68</v>
      </c>
      <c r="K48" s="101" t="s">
        <v>1388</v>
      </c>
    </row>
    <row r="49" spans="1:11" ht="56.25" customHeight="1">
      <c r="A49" s="98">
        <v>10</v>
      </c>
      <c r="B49" s="125" t="s">
        <v>1272</v>
      </c>
      <c r="C49" s="126">
        <v>42556</v>
      </c>
      <c r="D49" s="98" t="s">
        <v>15</v>
      </c>
      <c r="E49" s="98">
        <v>144</v>
      </c>
      <c r="F49" s="98"/>
      <c r="G49" s="127" t="s">
        <v>5301</v>
      </c>
      <c r="H49" s="128">
        <v>272.68</v>
      </c>
      <c r="I49" s="128">
        <v>0</v>
      </c>
      <c r="J49" s="129">
        <v>272.68</v>
      </c>
      <c r="K49" s="101" t="s">
        <v>1388</v>
      </c>
    </row>
    <row r="50" spans="1:11" ht="56.25" customHeight="1">
      <c r="A50" s="98">
        <v>10</v>
      </c>
      <c r="B50" s="125" t="s">
        <v>1272</v>
      </c>
      <c r="C50" s="126">
        <v>42556</v>
      </c>
      <c r="D50" s="98" t="s">
        <v>15</v>
      </c>
      <c r="E50" s="98">
        <v>145</v>
      </c>
      <c r="F50" s="98"/>
      <c r="G50" s="127" t="s">
        <v>5304</v>
      </c>
      <c r="H50" s="128">
        <v>556.82000000000005</v>
      </c>
      <c r="I50" s="128">
        <v>0</v>
      </c>
      <c r="J50" s="129">
        <v>556.82000000000005</v>
      </c>
      <c r="K50" s="101" t="s">
        <v>1388</v>
      </c>
    </row>
    <row r="51" spans="1:11" ht="56.25" customHeight="1">
      <c r="A51" s="98">
        <v>10</v>
      </c>
      <c r="B51" s="125" t="s">
        <v>1272</v>
      </c>
      <c r="C51" s="126">
        <v>42556</v>
      </c>
      <c r="D51" s="98" t="s">
        <v>15</v>
      </c>
      <c r="E51" s="98">
        <v>146</v>
      </c>
      <c r="F51" s="98"/>
      <c r="G51" s="127" t="s">
        <v>5299</v>
      </c>
      <c r="H51" s="128">
        <v>421.4</v>
      </c>
      <c r="I51" s="128">
        <v>0</v>
      </c>
      <c r="J51" s="129">
        <v>421.4</v>
      </c>
      <c r="K51" s="101" t="s">
        <v>1388</v>
      </c>
    </row>
    <row r="52" spans="1:11" ht="56.25" customHeight="1">
      <c r="A52" s="98">
        <v>10</v>
      </c>
      <c r="B52" s="125" t="s">
        <v>1272</v>
      </c>
      <c r="C52" s="126">
        <v>42556</v>
      </c>
      <c r="D52" s="98" t="s">
        <v>15</v>
      </c>
      <c r="E52" s="98">
        <v>147</v>
      </c>
      <c r="F52" s="98"/>
      <c r="G52" s="127" t="s">
        <v>5298</v>
      </c>
      <c r="H52" s="128">
        <v>311.16000000000003</v>
      </c>
      <c r="I52" s="128">
        <v>0</v>
      </c>
      <c r="J52" s="129">
        <v>311.16000000000003</v>
      </c>
      <c r="K52" s="101" t="s">
        <v>1388</v>
      </c>
    </row>
    <row r="53" spans="1:11" ht="56.25" customHeight="1">
      <c r="A53" s="98">
        <v>10</v>
      </c>
      <c r="B53" s="125" t="s">
        <v>1272</v>
      </c>
      <c r="C53" s="126">
        <v>42556</v>
      </c>
      <c r="D53" s="98" t="s">
        <v>15</v>
      </c>
      <c r="E53" s="98">
        <v>148</v>
      </c>
      <c r="F53" s="98"/>
      <c r="G53" s="127" t="s">
        <v>5297</v>
      </c>
      <c r="H53" s="128">
        <v>276.45</v>
      </c>
      <c r="I53" s="128">
        <v>0</v>
      </c>
      <c r="J53" s="129">
        <v>276.45</v>
      </c>
      <c r="K53" s="101" t="s">
        <v>1388</v>
      </c>
    </row>
    <row r="54" spans="1:11" ht="56.25" customHeight="1">
      <c r="A54" s="98">
        <v>10</v>
      </c>
      <c r="B54" s="125" t="s">
        <v>1272</v>
      </c>
      <c r="C54" s="126">
        <v>42556</v>
      </c>
      <c r="D54" s="98" t="s">
        <v>15</v>
      </c>
      <c r="E54" s="98">
        <v>149</v>
      </c>
      <c r="F54" s="98"/>
      <c r="G54" s="127" t="s">
        <v>5296</v>
      </c>
      <c r="H54" s="128">
        <v>501.46</v>
      </c>
      <c r="I54" s="128">
        <v>0</v>
      </c>
      <c r="J54" s="129">
        <v>501.46</v>
      </c>
      <c r="K54" s="101" t="s">
        <v>1388</v>
      </c>
    </row>
    <row r="55" spans="1:11" ht="56.25" customHeight="1">
      <c r="A55" s="98">
        <v>10</v>
      </c>
      <c r="B55" s="125" t="s">
        <v>1272</v>
      </c>
      <c r="C55" s="126">
        <v>42556</v>
      </c>
      <c r="D55" s="98" t="s">
        <v>15</v>
      </c>
      <c r="E55" s="98">
        <v>150</v>
      </c>
      <c r="F55" s="98"/>
      <c r="G55" s="127" t="s">
        <v>5295</v>
      </c>
      <c r="H55" s="128">
        <v>492.95</v>
      </c>
      <c r="I55" s="128">
        <v>0</v>
      </c>
      <c r="J55" s="129">
        <v>492.95</v>
      </c>
      <c r="K55" s="101" t="s">
        <v>1388</v>
      </c>
    </row>
    <row r="56" spans="1:11" ht="56.25" customHeight="1">
      <c r="A56" s="98">
        <v>10</v>
      </c>
      <c r="B56" s="125" t="s">
        <v>1272</v>
      </c>
      <c r="C56" s="126">
        <v>42556</v>
      </c>
      <c r="D56" s="98" t="s">
        <v>15</v>
      </c>
      <c r="E56" s="98">
        <v>152</v>
      </c>
      <c r="F56" s="98"/>
      <c r="G56" s="127" t="s">
        <v>5305</v>
      </c>
      <c r="H56" s="128">
        <v>304.3</v>
      </c>
      <c r="I56" s="128">
        <v>0</v>
      </c>
      <c r="J56" s="129">
        <v>304.3</v>
      </c>
      <c r="K56" s="101" t="s">
        <v>1388</v>
      </c>
    </row>
    <row r="57" spans="1:11" ht="56.25" customHeight="1">
      <c r="A57" s="98">
        <v>10</v>
      </c>
      <c r="B57" s="125" t="s">
        <v>1272</v>
      </c>
      <c r="C57" s="126">
        <v>42558</v>
      </c>
      <c r="D57" s="98" t="s">
        <v>15</v>
      </c>
      <c r="E57" s="98">
        <v>168</v>
      </c>
      <c r="F57" s="98"/>
      <c r="G57" s="127" t="s">
        <v>5391</v>
      </c>
      <c r="H57" s="128">
        <v>272.81</v>
      </c>
      <c r="I57" s="128">
        <v>0</v>
      </c>
      <c r="J57" s="129">
        <v>272.81</v>
      </c>
      <c r="K57" s="101" t="s">
        <v>1388</v>
      </c>
    </row>
    <row r="58" spans="1:11" ht="56.25" customHeight="1">
      <c r="A58" s="98">
        <v>10</v>
      </c>
      <c r="B58" s="125" t="s">
        <v>1272</v>
      </c>
      <c r="C58" s="126">
        <v>42558</v>
      </c>
      <c r="D58" s="98" t="s">
        <v>15</v>
      </c>
      <c r="E58" s="98">
        <v>169</v>
      </c>
      <c r="F58" s="98"/>
      <c r="G58" s="127" t="s">
        <v>5388</v>
      </c>
      <c r="H58" s="128">
        <v>275.14999999999998</v>
      </c>
      <c r="I58" s="128">
        <v>0</v>
      </c>
      <c r="J58" s="129">
        <v>275.14999999999998</v>
      </c>
      <c r="K58" s="101" t="s">
        <v>1388</v>
      </c>
    </row>
    <row r="59" spans="1:11" ht="56.25" customHeight="1">
      <c r="A59" s="98">
        <v>10</v>
      </c>
      <c r="B59" s="125" t="s">
        <v>1272</v>
      </c>
      <c r="C59" s="126">
        <v>42558</v>
      </c>
      <c r="D59" s="98" t="s">
        <v>15</v>
      </c>
      <c r="E59" s="98">
        <v>170</v>
      </c>
      <c r="F59" s="98"/>
      <c r="G59" s="127" t="s">
        <v>5390</v>
      </c>
      <c r="H59" s="128">
        <v>297.70999999999998</v>
      </c>
      <c r="I59" s="128">
        <v>0</v>
      </c>
      <c r="J59" s="129">
        <v>297.70999999999998</v>
      </c>
      <c r="K59" s="101" t="s">
        <v>1388</v>
      </c>
    </row>
    <row r="60" spans="1:11" ht="56.25" customHeight="1">
      <c r="A60" s="98">
        <v>10</v>
      </c>
      <c r="B60" s="125" t="s">
        <v>1272</v>
      </c>
      <c r="C60" s="126">
        <v>42558</v>
      </c>
      <c r="D60" s="98" t="s">
        <v>15</v>
      </c>
      <c r="E60" s="98">
        <v>171</v>
      </c>
      <c r="F60" s="98"/>
      <c r="G60" s="127" t="s">
        <v>5389</v>
      </c>
      <c r="H60" s="128">
        <v>278.16000000000003</v>
      </c>
      <c r="I60" s="128">
        <v>0</v>
      </c>
      <c r="J60" s="129">
        <v>278.16000000000003</v>
      </c>
      <c r="K60" s="101" t="s">
        <v>1388</v>
      </c>
    </row>
    <row r="61" spans="1:11" ht="56.25" customHeight="1">
      <c r="A61" s="98">
        <v>10</v>
      </c>
      <c r="B61" s="125" t="s">
        <v>1272</v>
      </c>
      <c r="C61" s="126">
        <v>42562</v>
      </c>
      <c r="D61" s="98" t="s">
        <v>15</v>
      </c>
      <c r="E61" s="98">
        <v>223</v>
      </c>
      <c r="F61" s="98"/>
      <c r="G61" s="127" t="s">
        <v>5457</v>
      </c>
      <c r="H61" s="128">
        <v>1097.8599999999999</v>
      </c>
      <c r="I61" s="128">
        <v>0</v>
      </c>
      <c r="J61" s="129">
        <v>1097.8599999999999</v>
      </c>
      <c r="K61" s="101" t="s">
        <v>1388</v>
      </c>
    </row>
    <row r="62" spans="1:11" ht="56.25" customHeight="1">
      <c r="A62" s="98">
        <v>10</v>
      </c>
      <c r="B62" s="125" t="s">
        <v>1272</v>
      </c>
      <c r="C62" s="126">
        <v>42562</v>
      </c>
      <c r="D62" s="98" t="s">
        <v>15</v>
      </c>
      <c r="E62" s="98">
        <v>224</v>
      </c>
      <c r="F62" s="98"/>
      <c r="G62" s="127" t="s">
        <v>5459</v>
      </c>
      <c r="H62" s="128">
        <v>274.8</v>
      </c>
      <c r="I62" s="128">
        <v>0</v>
      </c>
      <c r="J62" s="129">
        <v>274.8</v>
      </c>
      <c r="K62" s="101" t="s">
        <v>1388</v>
      </c>
    </row>
    <row r="63" spans="1:11" ht="56.25" customHeight="1">
      <c r="A63" s="98">
        <v>10</v>
      </c>
      <c r="B63" s="125" t="s">
        <v>1272</v>
      </c>
      <c r="C63" s="126">
        <v>42562</v>
      </c>
      <c r="D63" s="98" t="s">
        <v>15</v>
      </c>
      <c r="E63" s="98">
        <v>227</v>
      </c>
      <c r="F63" s="98"/>
      <c r="G63" s="127" t="s">
        <v>5456</v>
      </c>
      <c r="H63" s="128">
        <v>302.72000000000003</v>
      </c>
      <c r="I63" s="128">
        <v>0</v>
      </c>
      <c r="J63" s="129">
        <v>302.72000000000003</v>
      </c>
      <c r="K63" s="101" t="s">
        <v>1388</v>
      </c>
    </row>
    <row r="64" spans="1:11" ht="56.25" customHeight="1">
      <c r="A64" s="98">
        <v>10</v>
      </c>
      <c r="B64" s="125" t="s">
        <v>1272</v>
      </c>
      <c r="C64" s="126">
        <v>42563</v>
      </c>
      <c r="D64" s="98" t="s">
        <v>15</v>
      </c>
      <c r="E64" s="98">
        <v>230</v>
      </c>
      <c r="F64" s="98"/>
      <c r="G64" s="127" t="s">
        <v>5484</v>
      </c>
      <c r="H64" s="128">
        <v>21071.29</v>
      </c>
      <c r="I64" s="128">
        <v>0</v>
      </c>
      <c r="J64" s="129">
        <v>21071.29</v>
      </c>
      <c r="K64" s="101" t="s">
        <v>1388</v>
      </c>
    </row>
    <row r="65" spans="1:11" ht="56.25" customHeight="1">
      <c r="A65" s="98">
        <v>10</v>
      </c>
      <c r="B65" s="125" t="s">
        <v>1272</v>
      </c>
      <c r="C65" s="126">
        <v>42563</v>
      </c>
      <c r="D65" s="98" t="s">
        <v>15</v>
      </c>
      <c r="E65" s="98">
        <v>231</v>
      </c>
      <c r="F65" s="98"/>
      <c r="G65" s="127" t="s">
        <v>5483</v>
      </c>
      <c r="H65" s="128">
        <v>275.83</v>
      </c>
      <c r="I65" s="128">
        <v>0</v>
      </c>
      <c r="J65" s="129">
        <v>275.83</v>
      </c>
      <c r="K65" s="101" t="s">
        <v>1388</v>
      </c>
    </row>
    <row r="66" spans="1:11" ht="56.25" customHeight="1">
      <c r="A66" s="98">
        <v>10</v>
      </c>
      <c r="B66" s="125" t="s">
        <v>1272</v>
      </c>
      <c r="C66" s="126">
        <v>42566</v>
      </c>
      <c r="D66" s="98" t="s">
        <v>15</v>
      </c>
      <c r="E66" s="98">
        <v>250</v>
      </c>
      <c r="F66" s="98"/>
      <c r="G66" s="127" t="s">
        <v>5601</v>
      </c>
      <c r="H66" s="128">
        <v>509.21</v>
      </c>
      <c r="I66" s="128">
        <v>0</v>
      </c>
      <c r="J66" s="129">
        <v>509.21</v>
      </c>
      <c r="K66" s="101" t="s">
        <v>1388</v>
      </c>
    </row>
    <row r="67" spans="1:11" ht="56.25" customHeight="1">
      <c r="A67" s="98">
        <v>10</v>
      </c>
      <c r="B67" s="125" t="s">
        <v>1272</v>
      </c>
      <c r="C67" s="126">
        <v>42566</v>
      </c>
      <c r="D67" s="98" t="s">
        <v>15</v>
      </c>
      <c r="E67" s="98">
        <v>251</v>
      </c>
      <c r="F67" s="98"/>
      <c r="G67" s="127" t="s">
        <v>5600</v>
      </c>
      <c r="H67" s="128">
        <v>319.25</v>
      </c>
      <c r="I67" s="128">
        <v>0</v>
      </c>
      <c r="J67" s="129">
        <v>319.25</v>
      </c>
      <c r="K67" s="101" t="s">
        <v>1388</v>
      </c>
    </row>
    <row r="68" spans="1:11" ht="56.25" customHeight="1">
      <c r="A68" s="98">
        <v>10</v>
      </c>
      <c r="B68" s="125" t="s">
        <v>1272</v>
      </c>
      <c r="C68" s="126">
        <v>42566</v>
      </c>
      <c r="D68" s="98" t="s">
        <v>15</v>
      </c>
      <c r="E68" s="98">
        <v>252</v>
      </c>
      <c r="F68" s="98"/>
      <c r="G68" s="127" t="s">
        <v>5597</v>
      </c>
      <c r="H68" s="128">
        <v>304.3</v>
      </c>
      <c r="I68" s="128">
        <v>0</v>
      </c>
      <c r="J68" s="129">
        <v>304.3</v>
      </c>
      <c r="K68" s="101" t="s">
        <v>1388</v>
      </c>
    </row>
    <row r="69" spans="1:11" ht="56.25" customHeight="1">
      <c r="A69" s="98">
        <v>10</v>
      </c>
      <c r="B69" s="125" t="s">
        <v>1272</v>
      </c>
      <c r="C69" s="126">
        <v>42566</v>
      </c>
      <c r="D69" s="98" t="s">
        <v>15</v>
      </c>
      <c r="E69" s="98">
        <v>253</v>
      </c>
      <c r="F69" s="98"/>
      <c r="G69" s="127" t="s">
        <v>5599</v>
      </c>
      <c r="H69" s="128">
        <v>545.42999999999995</v>
      </c>
      <c r="I69" s="128">
        <v>0</v>
      </c>
      <c r="J69" s="129">
        <v>545.42999999999995</v>
      </c>
      <c r="K69" s="101" t="s">
        <v>1388</v>
      </c>
    </row>
    <row r="70" spans="1:11" ht="56.25" customHeight="1">
      <c r="A70" s="98">
        <v>10</v>
      </c>
      <c r="B70" s="125" t="s">
        <v>1272</v>
      </c>
      <c r="C70" s="126">
        <v>42566</v>
      </c>
      <c r="D70" s="98" t="s">
        <v>15</v>
      </c>
      <c r="E70" s="98">
        <v>256</v>
      </c>
      <c r="F70" s="98"/>
      <c r="G70" s="127" t="s">
        <v>5598</v>
      </c>
      <c r="H70" s="128">
        <v>303.41000000000003</v>
      </c>
      <c r="I70" s="128">
        <v>0</v>
      </c>
      <c r="J70" s="129">
        <v>303.41000000000003</v>
      </c>
      <c r="K70" s="101" t="s">
        <v>1388</v>
      </c>
    </row>
    <row r="71" spans="1:11" ht="56.25" customHeight="1">
      <c r="A71" s="98">
        <v>10</v>
      </c>
      <c r="B71" s="125" t="s">
        <v>1272</v>
      </c>
      <c r="C71" s="126">
        <v>42572</v>
      </c>
      <c r="D71" s="98" t="s">
        <v>15</v>
      </c>
      <c r="E71" s="98">
        <v>288</v>
      </c>
      <c r="F71" s="98"/>
      <c r="G71" s="127" t="s">
        <v>5703</v>
      </c>
      <c r="H71" s="128">
        <v>699.37</v>
      </c>
      <c r="I71" s="128">
        <v>0</v>
      </c>
      <c r="J71" s="129">
        <v>699.37</v>
      </c>
      <c r="K71" s="101" t="s">
        <v>1388</v>
      </c>
    </row>
    <row r="72" spans="1:11" ht="56.25" customHeight="1">
      <c r="A72" s="98">
        <v>10</v>
      </c>
      <c r="B72" s="125" t="s">
        <v>1272</v>
      </c>
      <c r="C72" s="126">
        <v>42577</v>
      </c>
      <c r="D72" s="98" t="s">
        <v>15</v>
      </c>
      <c r="E72" s="98">
        <v>298</v>
      </c>
      <c r="F72" s="98"/>
      <c r="G72" s="127" t="s">
        <v>5777</v>
      </c>
      <c r="H72" s="128">
        <v>515.92999999999995</v>
      </c>
      <c r="I72" s="128">
        <v>0</v>
      </c>
      <c r="J72" s="129">
        <v>515.92999999999995</v>
      </c>
      <c r="K72" s="101" t="s">
        <v>1388</v>
      </c>
    </row>
    <row r="73" spans="1:11" ht="56.25" customHeight="1">
      <c r="A73" s="98">
        <v>10</v>
      </c>
      <c r="B73" s="125" t="s">
        <v>1272</v>
      </c>
      <c r="C73" s="126">
        <v>42577</v>
      </c>
      <c r="D73" s="98" t="s">
        <v>15</v>
      </c>
      <c r="E73" s="98">
        <v>303</v>
      </c>
      <c r="F73" s="98"/>
      <c r="G73" s="127" t="s">
        <v>5781</v>
      </c>
      <c r="H73" s="128">
        <v>3511.35</v>
      </c>
      <c r="I73" s="128">
        <v>0</v>
      </c>
      <c r="J73" s="129">
        <v>3511.35</v>
      </c>
      <c r="K73" s="101" t="s">
        <v>1388</v>
      </c>
    </row>
    <row r="74" spans="1:11" ht="56.25" customHeight="1">
      <c r="A74" s="98">
        <v>10</v>
      </c>
      <c r="B74" s="125" t="s">
        <v>1272</v>
      </c>
      <c r="C74" s="126">
        <v>42578</v>
      </c>
      <c r="D74" s="98" t="s">
        <v>15</v>
      </c>
      <c r="E74" s="98">
        <v>313</v>
      </c>
      <c r="F74" s="98"/>
      <c r="G74" s="127" t="s">
        <v>5798</v>
      </c>
      <c r="H74" s="128">
        <v>306.5</v>
      </c>
      <c r="I74" s="128">
        <v>0</v>
      </c>
      <c r="J74" s="129">
        <v>306.5</v>
      </c>
      <c r="K74" s="101" t="s">
        <v>1388</v>
      </c>
    </row>
    <row r="75" spans="1:11" ht="56.25" customHeight="1">
      <c r="A75" s="98">
        <v>10</v>
      </c>
      <c r="B75" s="125" t="s">
        <v>1272</v>
      </c>
      <c r="C75" s="126">
        <v>42579</v>
      </c>
      <c r="D75" s="98" t="s">
        <v>15</v>
      </c>
      <c r="E75" s="98">
        <v>331</v>
      </c>
      <c r="F75" s="98"/>
      <c r="G75" s="127" t="s">
        <v>5844</v>
      </c>
      <c r="H75" s="128">
        <v>718.78</v>
      </c>
      <c r="I75" s="128">
        <v>0</v>
      </c>
      <c r="J75" s="129">
        <v>718.78</v>
      </c>
      <c r="K75" s="101" t="s">
        <v>1388</v>
      </c>
    </row>
    <row r="76" spans="1:11" ht="56.25" customHeight="1">
      <c r="A76" s="98">
        <v>10</v>
      </c>
      <c r="B76" s="125" t="s">
        <v>1272</v>
      </c>
      <c r="C76" s="126">
        <v>42580</v>
      </c>
      <c r="D76" s="98" t="s">
        <v>15</v>
      </c>
      <c r="E76" s="98">
        <v>341</v>
      </c>
      <c r="F76" s="98"/>
      <c r="G76" s="127" t="s">
        <v>5887</v>
      </c>
      <c r="H76" s="128">
        <v>416.26</v>
      </c>
      <c r="I76" s="128">
        <v>0</v>
      </c>
      <c r="J76" s="129">
        <v>416.26</v>
      </c>
      <c r="K76" s="101" t="s">
        <v>1388</v>
      </c>
    </row>
    <row r="77" spans="1:11" ht="56.25" customHeight="1">
      <c r="A77" s="98">
        <v>10</v>
      </c>
      <c r="B77" s="125" t="s">
        <v>1272</v>
      </c>
      <c r="C77" s="126">
        <v>42592</v>
      </c>
      <c r="D77" s="98" t="s">
        <v>15</v>
      </c>
      <c r="E77" s="98">
        <v>414</v>
      </c>
      <c r="F77" s="98"/>
      <c r="G77" s="127" t="s">
        <v>6172</v>
      </c>
      <c r="H77" s="128">
        <v>25161.08</v>
      </c>
      <c r="I77" s="128">
        <v>0</v>
      </c>
      <c r="J77" s="129">
        <v>25161.08</v>
      </c>
      <c r="K77" s="101" t="s">
        <v>1388</v>
      </c>
    </row>
    <row r="78" spans="1:11" ht="56.25" customHeight="1">
      <c r="A78" s="98">
        <v>10</v>
      </c>
      <c r="B78" s="125" t="s">
        <v>1272</v>
      </c>
      <c r="C78" s="126">
        <v>42592</v>
      </c>
      <c r="D78" s="98" t="s">
        <v>15</v>
      </c>
      <c r="E78" s="98">
        <v>415</v>
      </c>
      <c r="F78" s="98"/>
      <c r="G78" s="127" t="s">
        <v>6173</v>
      </c>
      <c r="H78" s="128">
        <v>21072.799999999999</v>
      </c>
      <c r="I78" s="128">
        <v>0</v>
      </c>
      <c r="J78" s="129">
        <v>21072.799999999999</v>
      </c>
      <c r="K78" s="101" t="s">
        <v>1388</v>
      </c>
    </row>
    <row r="79" spans="1:11" ht="56.25" customHeight="1">
      <c r="A79" s="98">
        <v>10</v>
      </c>
      <c r="B79" s="125" t="s">
        <v>1272</v>
      </c>
      <c r="C79" s="126">
        <v>42598</v>
      </c>
      <c r="D79" s="98" t="s">
        <v>15</v>
      </c>
      <c r="E79" s="98">
        <v>467</v>
      </c>
      <c r="F79" s="98"/>
      <c r="G79" s="127" t="s">
        <v>6335</v>
      </c>
      <c r="H79" s="128">
        <v>857.83</v>
      </c>
      <c r="I79" s="128">
        <v>0</v>
      </c>
      <c r="J79" s="129">
        <v>857.83</v>
      </c>
      <c r="K79" s="101" t="s">
        <v>1388</v>
      </c>
    </row>
    <row r="80" spans="1:11" ht="56.25" customHeight="1">
      <c r="A80" s="98">
        <v>10</v>
      </c>
      <c r="B80" s="125" t="s">
        <v>1272</v>
      </c>
      <c r="C80" s="126">
        <v>42598</v>
      </c>
      <c r="D80" s="98" t="s">
        <v>15</v>
      </c>
      <c r="E80" s="98">
        <v>468</v>
      </c>
      <c r="F80" s="98"/>
      <c r="G80" s="127" t="s">
        <v>6336</v>
      </c>
      <c r="H80" s="128">
        <v>313.08</v>
      </c>
      <c r="I80" s="128">
        <v>0</v>
      </c>
      <c r="J80" s="129">
        <v>313.08</v>
      </c>
      <c r="K80" s="101" t="s">
        <v>1388</v>
      </c>
    </row>
    <row r="81" spans="1:11" ht="56.25" customHeight="1">
      <c r="A81" s="98">
        <v>10</v>
      </c>
      <c r="B81" s="125" t="s">
        <v>1272</v>
      </c>
      <c r="C81" s="126">
        <v>42598</v>
      </c>
      <c r="D81" s="98" t="s">
        <v>15</v>
      </c>
      <c r="E81" s="98">
        <v>469</v>
      </c>
      <c r="F81" s="98"/>
      <c r="G81" s="127" t="s">
        <v>6337</v>
      </c>
      <c r="H81" s="128">
        <v>304.3</v>
      </c>
      <c r="I81" s="128">
        <v>0</v>
      </c>
      <c r="J81" s="129">
        <v>304.3</v>
      </c>
      <c r="K81" s="101" t="s">
        <v>1388</v>
      </c>
    </row>
    <row r="82" spans="1:11" ht="56.25" customHeight="1">
      <c r="A82" s="98">
        <v>10</v>
      </c>
      <c r="B82" s="125" t="s">
        <v>1272</v>
      </c>
      <c r="C82" s="126">
        <v>42598</v>
      </c>
      <c r="D82" s="98" t="s">
        <v>15</v>
      </c>
      <c r="E82" s="98">
        <v>470</v>
      </c>
      <c r="F82" s="98"/>
      <c r="G82" s="127" t="s">
        <v>6339</v>
      </c>
      <c r="H82" s="128">
        <v>625.41999999999996</v>
      </c>
      <c r="I82" s="128">
        <v>0</v>
      </c>
      <c r="J82" s="129">
        <v>625.41999999999996</v>
      </c>
      <c r="K82" s="101" t="s">
        <v>1388</v>
      </c>
    </row>
    <row r="83" spans="1:11" ht="56.25" customHeight="1">
      <c r="A83" s="98">
        <v>10</v>
      </c>
      <c r="B83" s="125" t="s">
        <v>1272</v>
      </c>
      <c r="C83" s="126">
        <v>42598</v>
      </c>
      <c r="D83" s="98" t="s">
        <v>15</v>
      </c>
      <c r="E83" s="98">
        <v>471</v>
      </c>
      <c r="F83" s="98"/>
      <c r="G83" s="127" t="s">
        <v>6342</v>
      </c>
      <c r="H83" s="128">
        <v>307.52</v>
      </c>
      <c r="I83" s="128">
        <v>0</v>
      </c>
      <c r="J83" s="129">
        <v>307.52</v>
      </c>
      <c r="K83" s="101" t="s">
        <v>1388</v>
      </c>
    </row>
    <row r="84" spans="1:11" ht="56.25" customHeight="1">
      <c r="A84" s="98">
        <v>10</v>
      </c>
      <c r="B84" s="125" t="s">
        <v>1272</v>
      </c>
      <c r="C84" s="126">
        <v>42598</v>
      </c>
      <c r="D84" s="98" t="s">
        <v>15</v>
      </c>
      <c r="E84" s="98">
        <v>472</v>
      </c>
      <c r="F84" s="98"/>
      <c r="G84" s="127" t="s">
        <v>6338</v>
      </c>
      <c r="H84" s="128">
        <v>290.58</v>
      </c>
      <c r="I84" s="128">
        <v>0</v>
      </c>
      <c r="J84" s="129">
        <v>290.58</v>
      </c>
      <c r="K84" s="101" t="s">
        <v>1388</v>
      </c>
    </row>
    <row r="85" spans="1:11" ht="56.25" customHeight="1">
      <c r="A85" s="98">
        <v>10</v>
      </c>
      <c r="B85" s="125" t="s">
        <v>1272</v>
      </c>
      <c r="C85" s="126">
        <v>42604</v>
      </c>
      <c r="D85" s="98" t="s">
        <v>15</v>
      </c>
      <c r="E85" s="98">
        <v>490</v>
      </c>
      <c r="F85" s="98"/>
      <c r="G85" s="127" t="s">
        <v>6472</v>
      </c>
      <c r="H85" s="128">
        <v>750.61</v>
      </c>
      <c r="I85" s="128">
        <v>0</v>
      </c>
      <c r="J85" s="129">
        <v>750.61</v>
      </c>
      <c r="K85" s="101" t="s">
        <v>1388</v>
      </c>
    </row>
    <row r="86" spans="1:11" ht="56.25" customHeight="1">
      <c r="A86" s="98">
        <v>10</v>
      </c>
      <c r="B86" s="125" t="s">
        <v>1272</v>
      </c>
      <c r="C86" s="126">
        <v>42604</v>
      </c>
      <c r="D86" s="98" t="s">
        <v>15</v>
      </c>
      <c r="E86" s="98">
        <v>491</v>
      </c>
      <c r="F86" s="98"/>
      <c r="G86" s="127" t="s">
        <v>6470</v>
      </c>
      <c r="H86" s="128">
        <v>513.04999999999995</v>
      </c>
      <c r="I86" s="128">
        <v>0</v>
      </c>
      <c r="J86" s="129">
        <v>513.04999999999995</v>
      </c>
      <c r="K86" s="101" t="s">
        <v>1388</v>
      </c>
    </row>
    <row r="87" spans="1:11" ht="56.25" customHeight="1">
      <c r="A87" s="98">
        <v>10</v>
      </c>
      <c r="B87" s="125" t="s">
        <v>1272</v>
      </c>
      <c r="C87" s="126">
        <v>42604</v>
      </c>
      <c r="D87" s="98" t="s">
        <v>15</v>
      </c>
      <c r="E87" s="98">
        <v>492</v>
      </c>
      <c r="F87" s="98"/>
      <c r="G87" s="127" t="s">
        <v>6471</v>
      </c>
      <c r="H87" s="128">
        <v>275.35000000000002</v>
      </c>
      <c r="I87" s="128">
        <v>0</v>
      </c>
      <c r="J87" s="129">
        <v>275.35000000000002</v>
      </c>
      <c r="K87" s="101" t="s">
        <v>1388</v>
      </c>
    </row>
    <row r="88" spans="1:11" ht="56.25" customHeight="1">
      <c r="A88" s="98">
        <v>10</v>
      </c>
      <c r="B88" s="125" t="s">
        <v>1272</v>
      </c>
      <c r="C88" s="126">
        <v>42606</v>
      </c>
      <c r="D88" s="98" t="s">
        <v>15</v>
      </c>
      <c r="E88" s="98">
        <v>525</v>
      </c>
      <c r="F88" s="98"/>
      <c r="G88" s="127" t="s">
        <v>6533</v>
      </c>
      <c r="H88" s="128">
        <v>2430.9</v>
      </c>
      <c r="I88" s="128">
        <v>0</v>
      </c>
      <c r="J88" s="129">
        <v>2430.9</v>
      </c>
      <c r="K88" s="101" t="s">
        <v>1388</v>
      </c>
    </row>
    <row r="89" spans="1:11" ht="56.25" customHeight="1">
      <c r="A89" s="98">
        <v>10</v>
      </c>
      <c r="B89" s="125" t="s">
        <v>1272</v>
      </c>
      <c r="C89" s="126">
        <v>42612</v>
      </c>
      <c r="D89" s="98" t="s">
        <v>15</v>
      </c>
      <c r="E89" s="98">
        <v>556</v>
      </c>
      <c r="F89" s="98"/>
      <c r="G89" s="127" t="s">
        <v>6702</v>
      </c>
      <c r="H89" s="128">
        <v>294.01</v>
      </c>
      <c r="I89" s="128">
        <v>0</v>
      </c>
      <c r="J89" s="129">
        <v>294.01</v>
      </c>
      <c r="K89" s="101" t="s">
        <v>1388</v>
      </c>
    </row>
    <row r="90" spans="1:11" ht="56.25" customHeight="1">
      <c r="A90" s="98">
        <v>10</v>
      </c>
      <c r="B90" s="125" t="s">
        <v>1272</v>
      </c>
      <c r="C90" s="126">
        <v>42613</v>
      </c>
      <c r="D90" s="98" t="s">
        <v>15</v>
      </c>
      <c r="E90" s="98">
        <v>575</v>
      </c>
      <c r="F90" s="98"/>
      <c r="G90" s="127" t="s">
        <v>6736</v>
      </c>
      <c r="H90" s="128">
        <v>1237.95</v>
      </c>
      <c r="I90" s="128">
        <v>0</v>
      </c>
      <c r="J90" s="129">
        <v>1237.95</v>
      </c>
      <c r="K90" s="101" t="s">
        <v>1388</v>
      </c>
    </row>
    <row r="91" spans="1:11" ht="56.25" customHeight="1">
      <c r="A91" s="98">
        <v>10</v>
      </c>
      <c r="B91" s="125" t="s">
        <v>1272</v>
      </c>
      <c r="C91" s="126">
        <v>42613</v>
      </c>
      <c r="D91" s="98" t="s">
        <v>15</v>
      </c>
      <c r="E91" s="98">
        <v>577</v>
      </c>
      <c r="F91" s="98"/>
      <c r="G91" s="127" t="s">
        <v>6747</v>
      </c>
      <c r="H91" s="128">
        <v>294.08</v>
      </c>
      <c r="I91" s="128">
        <v>0</v>
      </c>
      <c r="J91" s="129">
        <v>294.08</v>
      </c>
      <c r="K91" s="101" t="s">
        <v>1388</v>
      </c>
    </row>
    <row r="92" spans="1:11" ht="56.25" customHeight="1">
      <c r="A92" s="98">
        <v>10</v>
      </c>
      <c r="B92" s="125" t="s">
        <v>1272</v>
      </c>
      <c r="C92" s="126">
        <v>42619</v>
      </c>
      <c r="D92" s="98" t="s">
        <v>15</v>
      </c>
      <c r="E92" s="98">
        <v>590</v>
      </c>
      <c r="F92" s="98"/>
      <c r="G92" s="127" t="s">
        <v>6877</v>
      </c>
      <c r="H92" s="128">
        <v>6763.26</v>
      </c>
      <c r="I92" s="128">
        <v>0</v>
      </c>
      <c r="J92" s="129">
        <v>6763.26</v>
      </c>
      <c r="K92" s="101" t="s">
        <v>1388</v>
      </c>
    </row>
    <row r="93" spans="1:11" ht="56.25" customHeight="1">
      <c r="A93" s="98">
        <v>10</v>
      </c>
      <c r="B93" s="125" t="s">
        <v>1272</v>
      </c>
      <c r="C93" s="126">
        <v>42622</v>
      </c>
      <c r="D93" s="98" t="s">
        <v>15</v>
      </c>
      <c r="E93" s="98">
        <v>614</v>
      </c>
      <c r="F93" s="98"/>
      <c r="G93" s="127" t="s">
        <v>7017</v>
      </c>
      <c r="H93" s="128">
        <v>21324.42</v>
      </c>
      <c r="I93" s="128">
        <v>0</v>
      </c>
      <c r="J93" s="129">
        <v>21324.42</v>
      </c>
      <c r="K93" s="101" t="s">
        <v>1388</v>
      </c>
    </row>
    <row r="94" spans="1:11" ht="56.25" customHeight="1">
      <c r="A94" s="98">
        <v>10</v>
      </c>
      <c r="B94" s="125" t="s">
        <v>1272</v>
      </c>
      <c r="C94" s="126">
        <v>42627</v>
      </c>
      <c r="D94" s="98" t="s">
        <v>15</v>
      </c>
      <c r="E94" s="98">
        <v>644</v>
      </c>
      <c r="F94" s="98"/>
      <c r="G94" s="127" t="s">
        <v>7130</v>
      </c>
      <c r="H94" s="128">
        <v>25482.27</v>
      </c>
      <c r="I94" s="128">
        <v>0</v>
      </c>
      <c r="J94" s="129">
        <v>25482.27</v>
      </c>
      <c r="K94" s="101" t="s">
        <v>1388</v>
      </c>
    </row>
    <row r="95" spans="1:11" ht="56.25" customHeight="1">
      <c r="A95" s="98">
        <v>10</v>
      </c>
      <c r="B95" s="125" t="s">
        <v>1272</v>
      </c>
      <c r="C95" s="126">
        <v>42627</v>
      </c>
      <c r="D95" s="98" t="s">
        <v>15</v>
      </c>
      <c r="E95" s="98">
        <v>647</v>
      </c>
      <c r="F95" s="98"/>
      <c r="G95" s="127" t="s">
        <v>7125</v>
      </c>
      <c r="H95" s="128">
        <v>547.69000000000005</v>
      </c>
      <c r="I95" s="128">
        <v>0</v>
      </c>
      <c r="J95" s="129">
        <v>547.69000000000005</v>
      </c>
      <c r="K95" s="101" t="s">
        <v>1388</v>
      </c>
    </row>
    <row r="96" spans="1:11" ht="56.25" customHeight="1">
      <c r="A96" s="98">
        <v>10</v>
      </c>
      <c r="B96" s="125" t="s">
        <v>1272</v>
      </c>
      <c r="C96" s="126">
        <v>42627</v>
      </c>
      <c r="D96" s="98" t="s">
        <v>15</v>
      </c>
      <c r="E96" s="98">
        <v>649</v>
      </c>
      <c r="F96" s="98"/>
      <c r="G96" s="127" t="s">
        <v>7129</v>
      </c>
      <c r="H96" s="128">
        <v>359.73</v>
      </c>
      <c r="I96" s="128">
        <v>0</v>
      </c>
      <c r="J96" s="129">
        <v>359.73</v>
      </c>
      <c r="K96" s="101" t="s">
        <v>1388</v>
      </c>
    </row>
    <row r="97" spans="1:11" ht="56.25" customHeight="1">
      <c r="A97" s="98">
        <v>10</v>
      </c>
      <c r="B97" s="125" t="s">
        <v>1272</v>
      </c>
      <c r="C97" s="126">
        <v>42634</v>
      </c>
      <c r="D97" s="98" t="s">
        <v>15</v>
      </c>
      <c r="E97" s="98">
        <v>701</v>
      </c>
      <c r="F97" s="98"/>
      <c r="G97" s="127" t="s">
        <v>7317</v>
      </c>
      <c r="H97" s="128">
        <v>1199.46</v>
      </c>
      <c r="I97" s="128">
        <v>0</v>
      </c>
      <c r="J97" s="129">
        <v>1199.46</v>
      </c>
      <c r="K97" s="101" t="s">
        <v>1388</v>
      </c>
    </row>
    <row r="98" spans="1:11" ht="56.25" customHeight="1">
      <c r="A98" s="98">
        <v>10</v>
      </c>
      <c r="B98" s="125" t="s">
        <v>1272</v>
      </c>
      <c r="C98" s="126">
        <v>42634</v>
      </c>
      <c r="D98" s="98" t="s">
        <v>15</v>
      </c>
      <c r="E98" s="98">
        <v>702</v>
      </c>
      <c r="F98" s="98"/>
      <c r="G98" s="127" t="s">
        <v>7318</v>
      </c>
      <c r="H98" s="128">
        <v>291.81</v>
      </c>
      <c r="I98" s="128">
        <v>0</v>
      </c>
      <c r="J98" s="129">
        <v>291.81</v>
      </c>
      <c r="K98" s="101" t="s">
        <v>1388</v>
      </c>
    </row>
    <row r="99" spans="1:11" ht="56.25" customHeight="1">
      <c r="A99" s="98">
        <v>10</v>
      </c>
      <c r="B99" s="125" t="s">
        <v>1272</v>
      </c>
      <c r="C99" s="126">
        <v>42641</v>
      </c>
      <c r="D99" s="98" t="s">
        <v>15</v>
      </c>
      <c r="E99" s="98">
        <v>771</v>
      </c>
      <c r="F99" s="98"/>
      <c r="G99" s="127" t="s">
        <v>7551</v>
      </c>
      <c r="H99" s="128">
        <v>297.44</v>
      </c>
      <c r="I99" s="128">
        <v>0</v>
      </c>
      <c r="J99" s="129">
        <v>297.44</v>
      </c>
      <c r="K99" s="101" t="s">
        <v>1388</v>
      </c>
    </row>
    <row r="100" spans="1:11" ht="56.25" customHeight="1">
      <c r="A100" s="98">
        <v>10</v>
      </c>
      <c r="B100" s="125" t="s">
        <v>1272</v>
      </c>
      <c r="C100" s="126">
        <v>42641</v>
      </c>
      <c r="D100" s="98" t="s">
        <v>15</v>
      </c>
      <c r="E100" s="98">
        <v>772</v>
      </c>
      <c r="F100" s="98"/>
      <c r="G100" s="127" t="s">
        <v>7552</v>
      </c>
      <c r="H100" s="128">
        <v>277.89</v>
      </c>
      <c r="I100" s="128">
        <v>0</v>
      </c>
      <c r="J100" s="129">
        <v>277.89</v>
      </c>
      <c r="K100" s="101" t="s">
        <v>1388</v>
      </c>
    </row>
    <row r="101" spans="1:11" ht="56.25" customHeight="1">
      <c r="A101" s="98">
        <v>10</v>
      </c>
      <c r="B101" s="125" t="s">
        <v>1272</v>
      </c>
      <c r="C101" s="126">
        <v>42376</v>
      </c>
      <c r="D101" s="98" t="s">
        <v>13</v>
      </c>
      <c r="E101" s="98">
        <v>182165</v>
      </c>
      <c r="F101" s="98"/>
      <c r="G101" s="127" t="s">
        <v>1436</v>
      </c>
      <c r="H101" s="128">
        <v>50</v>
      </c>
      <c r="I101" s="128">
        <v>0</v>
      </c>
      <c r="J101" s="129">
        <v>50</v>
      </c>
      <c r="K101" s="101" t="s">
        <v>1388</v>
      </c>
    </row>
    <row r="102" spans="1:11" ht="56.25" customHeight="1">
      <c r="A102" s="98">
        <v>10</v>
      </c>
      <c r="B102" s="125" t="s">
        <v>1272</v>
      </c>
      <c r="C102" s="126">
        <v>42380</v>
      </c>
      <c r="D102" s="98" t="s">
        <v>13</v>
      </c>
      <c r="E102" s="98">
        <v>182375</v>
      </c>
      <c r="F102" s="98"/>
      <c r="G102" s="127" t="s">
        <v>1470</v>
      </c>
      <c r="H102" s="128">
        <v>50</v>
      </c>
      <c r="I102" s="128">
        <v>0</v>
      </c>
      <c r="J102" s="129">
        <v>50</v>
      </c>
      <c r="K102" s="101" t="s">
        <v>1388</v>
      </c>
    </row>
    <row r="103" spans="1:11" ht="56.25" customHeight="1">
      <c r="A103" s="98">
        <v>10</v>
      </c>
      <c r="B103" s="125" t="s">
        <v>1272</v>
      </c>
      <c r="C103" s="126">
        <v>42384</v>
      </c>
      <c r="D103" s="98" t="s">
        <v>6</v>
      </c>
      <c r="E103" s="98">
        <v>182838</v>
      </c>
      <c r="F103" s="98"/>
      <c r="G103" s="127" t="s">
        <v>1546</v>
      </c>
      <c r="H103" s="128">
        <v>0</v>
      </c>
      <c r="I103" s="128">
        <v>18236.080000000002</v>
      </c>
      <c r="J103" s="129">
        <v>18236.080000000002</v>
      </c>
      <c r="K103" s="101" t="s">
        <v>1388</v>
      </c>
    </row>
    <row r="104" spans="1:11" ht="56.25" customHeight="1">
      <c r="A104" s="98">
        <v>10</v>
      </c>
      <c r="B104" s="125" t="s">
        <v>1272</v>
      </c>
      <c r="C104" s="126">
        <v>42388</v>
      </c>
      <c r="D104" s="98" t="s">
        <v>6</v>
      </c>
      <c r="E104" s="98">
        <v>183132</v>
      </c>
      <c r="F104" s="98"/>
      <c r="G104" s="127" t="s">
        <v>1602</v>
      </c>
      <c r="H104" s="128">
        <v>0</v>
      </c>
      <c r="I104" s="128">
        <v>7897.23</v>
      </c>
      <c r="J104" s="129">
        <v>7897.23</v>
      </c>
      <c r="K104" s="101" t="s">
        <v>1388</v>
      </c>
    </row>
    <row r="105" spans="1:11" ht="56.25" customHeight="1">
      <c r="A105" s="98">
        <v>10</v>
      </c>
      <c r="B105" s="125" t="s">
        <v>1272</v>
      </c>
      <c r="C105" s="126">
        <v>42389</v>
      </c>
      <c r="D105" s="98" t="s">
        <v>6</v>
      </c>
      <c r="E105" s="98">
        <v>183269</v>
      </c>
      <c r="F105" s="98"/>
      <c r="G105" s="127" t="s">
        <v>1623</v>
      </c>
      <c r="H105" s="128">
        <v>0</v>
      </c>
      <c r="I105" s="128">
        <v>83488.12</v>
      </c>
      <c r="J105" s="129">
        <v>83488.12</v>
      </c>
      <c r="K105" s="101" t="s">
        <v>1388</v>
      </c>
    </row>
    <row r="106" spans="1:11" ht="56.25" customHeight="1">
      <c r="A106" s="98">
        <v>10</v>
      </c>
      <c r="B106" s="125" t="s">
        <v>1272</v>
      </c>
      <c r="C106" s="126">
        <v>42389</v>
      </c>
      <c r="D106" s="98" t="s">
        <v>6</v>
      </c>
      <c r="E106" s="98">
        <v>183273</v>
      </c>
      <c r="F106" s="98"/>
      <c r="G106" s="127" t="s">
        <v>1624</v>
      </c>
      <c r="H106" s="128">
        <v>0</v>
      </c>
      <c r="I106" s="128">
        <v>7470.68</v>
      </c>
      <c r="J106" s="129">
        <v>7470.68</v>
      </c>
      <c r="K106" s="101" t="s">
        <v>1388</v>
      </c>
    </row>
    <row r="107" spans="1:11" ht="56.25" customHeight="1">
      <c r="A107" s="98">
        <v>10</v>
      </c>
      <c r="B107" s="125" t="s">
        <v>1272</v>
      </c>
      <c r="C107" s="126">
        <v>42389</v>
      </c>
      <c r="D107" s="98" t="s">
        <v>6</v>
      </c>
      <c r="E107" s="98">
        <v>183275</v>
      </c>
      <c r="F107" s="98"/>
      <c r="G107" s="127" t="s">
        <v>1625</v>
      </c>
      <c r="H107" s="128">
        <v>0</v>
      </c>
      <c r="I107" s="128">
        <v>47409.94</v>
      </c>
      <c r="J107" s="129">
        <v>47409.94</v>
      </c>
      <c r="K107" s="101" t="s">
        <v>1388</v>
      </c>
    </row>
    <row r="108" spans="1:11" ht="56.25" customHeight="1">
      <c r="A108" s="98">
        <v>10</v>
      </c>
      <c r="B108" s="125" t="s">
        <v>1272</v>
      </c>
      <c r="C108" s="126">
        <v>42389</v>
      </c>
      <c r="D108" s="98" t="s">
        <v>6</v>
      </c>
      <c r="E108" s="98">
        <v>183349</v>
      </c>
      <c r="F108" s="98"/>
      <c r="G108" s="127" t="s">
        <v>1627</v>
      </c>
      <c r="H108" s="128">
        <v>0</v>
      </c>
      <c r="I108" s="128">
        <v>29837.16</v>
      </c>
      <c r="J108" s="129">
        <v>29837.16</v>
      </c>
      <c r="K108" s="101" t="s">
        <v>1388</v>
      </c>
    </row>
    <row r="109" spans="1:11" ht="56.25" customHeight="1">
      <c r="A109" s="98">
        <v>10</v>
      </c>
      <c r="B109" s="125" t="s">
        <v>1272</v>
      </c>
      <c r="C109" s="126">
        <v>42389</v>
      </c>
      <c r="D109" s="98" t="s">
        <v>6</v>
      </c>
      <c r="E109" s="98">
        <v>183354</v>
      </c>
      <c r="F109" s="98"/>
      <c r="G109" s="127" t="s">
        <v>1628</v>
      </c>
      <c r="H109" s="128">
        <v>0</v>
      </c>
      <c r="I109" s="128">
        <v>9884.57</v>
      </c>
      <c r="J109" s="129">
        <v>9884.57</v>
      </c>
      <c r="K109" s="101" t="s">
        <v>1388</v>
      </c>
    </row>
    <row r="110" spans="1:11" ht="56.25" customHeight="1">
      <c r="A110" s="98">
        <v>10</v>
      </c>
      <c r="B110" s="125" t="s">
        <v>1272</v>
      </c>
      <c r="C110" s="126">
        <v>42390</v>
      </c>
      <c r="D110" s="98" t="s">
        <v>6</v>
      </c>
      <c r="E110" s="98">
        <v>183370</v>
      </c>
      <c r="F110" s="98"/>
      <c r="G110" s="127" t="s">
        <v>1659</v>
      </c>
      <c r="H110" s="128">
        <v>0</v>
      </c>
      <c r="I110" s="128">
        <v>34189.97</v>
      </c>
      <c r="J110" s="129">
        <v>34189.97</v>
      </c>
      <c r="K110" s="101" t="s">
        <v>1388</v>
      </c>
    </row>
    <row r="111" spans="1:11" ht="56.25" customHeight="1">
      <c r="A111" s="98">
        <v>10</v>
      </c>
      <c r="B111" s="125" t="s">
        <v>1272</v>
      </c>
      <c r="C111" s="126">
        <v>42390</v>
      </c>
      <c r="D111" s="98" t="s">
        <v>6</v>
      </c>
      <c r="E111" s="98">
        <v>183373</v>
      </c>
      <c r="F111" s="98"/>
      <c r="G111" s="127" t="s">
        <v>1660</v>
      </c>
      <c r="H111" s="128">
        <v>0</v>
      </c>
      <c r="I111" s="128">
        <v>27236.400000000001</v>
      </c>
      <c r="J111" s="129">
        <v>27236.400000000001</v>
      </c>
      <c r="K111" s="101" t="s">
        <v>1388</v>
      </c>
    </row>
    <row r="112" spans="1:11" ht="56.25" customHeight="1">
      <c r="A112" s="98">
        <v>10</v>
      </c>
      <c r="B112" s="125" t="s">
        <v>1272</v>
      </c>
      <c r="C112" s="126">
        <v>42390</v>
      </c>
      <c r="D112" s="98" t="s">
        <v>6</v>
      </c>
      <c r="E112" s="98">
        <v>183464</v>
      </c>
      <c r="F112" s="98"/>
      <c r="G112" s="127" t="s">
        <v>1661</v>
      </c>
      <c r="H112" s="128">
        <v>0</v>
      </c>
      <c r="I112" s="128">
        <v>12219.65</v>
      </c>
      <c r="J112" s="129">
        <v>12219.65</v>
      </c>
      <c r="K112" s="101" t="s">
        <v>1388</v>
      </c>
    </row>
    <row r="113" spans="1:11" ht="56.25" customHeight="1">
      <c r="A113" s="98">
        <v>10</v>
      </c>
      <c r="B113" s="125" t="s">
        <v>1272</v>
      </c>
      <c r="C113" s="126">
        <v>42390</v>
      </c>
      <c r="D113" s="98" t="s">
        <v>6</v>
      </c>
      <c r="E113" s="98">
        <v>183466</v>
      </c>
      <c r="F113" s="98"/>
      <c r="G113" s="127" t="s">
        <v>1662</v>
      </c>
      <c r="H113" s="128">
        <v>0</v>
      </c>
      <c r="I113" s="128">
        <v>55591.59</v>
      </c>
      <c r="J113" s="129">
        <v>55591.59</v>
      </c>
      <c r="K113" s="101" t="s">
        <v>1388</v>
      </c>
    </row>
    <row r="114" spans="1:11" ht="56.25" customHeight="1">
      <c r="A114" s="98">
        <v>10</v>
      </c>
      <c r="B114" s="125" t="s">
        <v>1272</v>
      </c>
      <c r="C114" s="126">
        <v>42390</v>
      </c>
      <c r="D114" s="98" t="s">
        <v>6</v>
      </c>
      <c r="E114" s="98">
        <v>183488</v>
      </c>
      <c r="F114" s="98"/>
      <c r="G114" s="127" t="s">
        <v>1664</v>
      </c>
      <c r="H114" s="128">
        <v>0</v>
      </c>
      <c r="I114" s="128">
        <v>8993.1200000000008</v>
      </c>
      <c r="J114" s="129">
        <v>8993.1200000000008</v>
      </c>
      <c r="K114" s="101" t="s">
        <v>1388</v>
      </c>
    </row>
    <row r="115" spans="1:11" ht="56.25" customHeight="1">
      <c r="A115" s="98">
        <v>10</v>
      </c>
      <c r="B115" s="125" t="s">
        <v>1272</v>
      </c>
      <c r="C115" s="126">
        <v>42394</v>
      </c>
      <c r="D115" s="98" t="s">
        <v>6</v>
      </c>
      <c r="E115" s="98">
        <v>183616</v>
      </c>
      <c r="F115" s="98"/>
      <c r="G115" s="127" t="s">
        <v>1690</v>
      </c>
      <c r="H115" s="128">
        <v>0</v>
      </c>
      <c r="I115" s="128">
        <v>199580.86</v>
      </c>
      <c r="J115" s="129">
        <v>199580.86</v>
      </c>
      <c r="K115" s="101" t="s">
        <v>1388</v>
      </c>
    </row>
    <row r="116" spans="1:11" ht="56.25" customHeight="1">
      <c r="A116" s="98">
        <v>10</v>
      </c>
      <c r="B116" s="125" t="s">
        <v>1272</v>
      </c>
      <c r="C116" s="126">
        <v>42394</v>
      </c>
      <c r="D116" s="98" t="s">
        <v>6</v>
      </c>
      <c r="E116" s="98">
        <v>183618</v>
      </c>
      <c r="F116" s="98"/>
      <c r="G116" s="127" t="s">
        <v>1691</v>
      </c>
      <c r="H116" s="128">
        <v>0</v>
      </c>
      <c r="I116" s="128">
        <v>1715000</v>
      </c>
      <c r="J116" s="129">
        <v>1715000</v>
      </c>
      <c r="K116" s="101" t="s">
        <v>1388</v>
      </c>
    </row>
    <row r="117" spans="1:11" ht="56.25" customHeight="1">
      <c r="A117" s="98">
        <v>10</v>
      </c>
      <c r="B117" s="125" t="s">
        <v>1272</v>
      </c>
      <c r="C117" s="126">
        <v>42395</v>
      </c>
      <c r="D117" s="98" t="s">
        <v>6</v>
      </c>
      <c r="E117" s="98">
        <v>183693</v>
      </c>
      <c r="F117" s="98"/>
      <c r="G117" s="127" t="s">
        <v>1720</v>
      </c>
      <c r="H117" s="128">
        <v>0</v>
      </c>
      <c r="I117" s="128">
        <v>24336.06</v>
      </c>
      <c r="J117" s="129">
        <v>24336.06</v>
      </c>
      <c r="K117" s="101" t="s">
        <v>1388</v>
      </c>
    </row>
    <row r="118" spans="1:11" ht="56.25" customHeight="1">
      <c r="A118" s="98">
        <v>10</v>
      </c>
      <c r="B118" s="125" t="s">
        <v>1272</v>
      </c>
      <c r="C118" s="126">
        <v>42396</v>
      </c>
      <c r="D118" s="98" t="s">
        <v>6</v>
      </c>
      <c r="E118" s="98">
        <v>183877</v>
      </c>
      <c r="F118" s="98"/>
      <c r="G118" s="127" t="s">
        <v>1736</v>
      </c>
      <c r="H118" s="128">
        <v>0</v>
      </c>
      <c r="I118" s="128">
        <v>22912.26</v>
      </c>
      <c r="J118" s="129">
        <v>22912.26</v>
      </c>
      <c r="K118" s="101" t="s">
        <v>1388</v>
      </c>
    </row>
    <row r="119" spans="1:11" ht="56.25" customHeight="1">
      <c r="A119" s="98">
        <v>10</v>
      </c>
      <c r="B119" s="125" t="s">
        <v>1272</v>
      </c>
      <c r="C119" s="126">
        <v>42397</v>
      </c>
      <c r="D119" s="98" t="s">
        <v>6</v>
      </c>
      <c r="E119" s="98">
        <v>184095</v>
      </c>
      <c r="F119" s="98"/>
      <c r="G119" s="127" t="s">
        <v>1787</v>
      </c>
      <c r="H119" s="128">
        <v>0</v>
      </c>
      <c r="I119" s="128">
        <v>27847.55</v>
      </c>
      <c r="J119" s="129">
        <v>27847.55</v>
      </c>
      <c r="K119" s="101" t="s">
        <v>1388</v>
      </c>
    </row>
    <row r="120" spans="1:11" ht="56.25" customHeight="1">
      <c r="A120" s="98">
        <v>10</v>
      </c>
      <c r="B120" s="125" t="s">
        <v>1272</v>
      </c>
      <c r="C120" s="126">
        <v>42398</v>
      </c>
      <c r="D120" s="98" t="s">
        <v>6</v>
      </c>
      <c r="E120" s="98">
        <v>184140</v>
      </c>
      <c r="F120" s="98"/>
      <c r="G120" s="127" t="s">
        <v>1816</v>
      </c>
      <c r="H120" s="128">
        <v>0</v>
      </c>
      <c r="I120" s="128">
        <v>24343.81</v>
      </c>
      <c r="J120" s="129">
        <v>24343.81</v>
      </c>
      <c r="K120" s="101" t="s">
        <v>1388</v>
      </c>
    </row>
    <row r="121" spans="1:11" ht="56.25" customHeight="1">
      <c r="A121" s="98">
        <v>10</v>
      </c>
      <c r="B121" s="125" t="s">
        <v>1272</v>
      </c>
      <c r="C121" s="126">
        <v>42398</v>
      </c>
      <c r="D121" s="98" t="s">
        <v>6</v>
      </c>
      <c r="E121" s="98">
        <v>184162</v>
      </c>
      <c r="F121" s="98"/>
      <c r="G121" s="127" t="s">
        <v>1817</v>
      </c>
      <c r="H121" s="128">
        <v>0</v>
      </c>
      <c r="I121" s="128">
        <v>3221.52</v>
      </c>
      <c r="J121" s="129">
        <v>3221.52</v>
      </c>
      <c r="K121" s="101" t="s">
        <v>1388</v>
      </c>
    </row>
    <row r="122" spans="1:11" ht="56.25" customHeight="1">
      <c r="A122" s="98">
        <v>10</v>
      </c>
      <c r="B122" s="125" t="s">
        <v>1272</v>
      </c>
      <c r="C122" s="126">
        <v>42398</v>
      </c>
      <c r="D122" s="98" t="s">
        <v>6</v>
      </c>
      <c r="E122" s="98">
        <v>184164</v>
      </c>
      <c r="F122" s="98"/>
      <c r="G122" s="127" t="s">
        <v>1818</v>
      </c>
      <c r="H122" s="128">
        <v>0</v>
      </c>
      <c r="I122" s="128">
        <v>12267.26</v>
      </c>
      <c r="J122" s="129">
        <v>12267.26</v>
      </c>
      <c r="K122" s="101" t="s">
        <v>1388</v>
      </c>
    </row>
    <row r="123" spans="1:11" ht="56.25" customHeight="1">
      <c r="A123" s="98">
        <v>10</v>
      </c>
      <c r="B123" s="125" t="s">
        <v>1272</v>
      </c>
      <c r="C123" s="126">
        <v>42398</v>
      </c>
      <c r="D123" s="98" t="s">
        <v>6</v>
      </c>
      <c r="E123" s="98">
        <v>184167</v>
      </c>
      <c r="F123" s="98"/>
      <c r="G123" s="127" t="s">
        <v>1819</v>
      </c>
      <c r="H123" s="128">
        <v>0</v>
      </c>
      <c r="I123" s="128">
        <v>5939.11</v>
      </c>
      <c r="J123" s="129">
        <v>5939.11</v>
      </c>
      <c r="K123" s="101" t="s">
        <v>1388</v>
      </c>
    </row>
    <row r="124" spans="1:11" ht="56.25" customHeight="1">
      <c r="A124" s="98">
        <v>10</v>
      </c>
      <c r="B124" s="125" t="s">
        <v>1272</v>
      </c>
      <c r="C124" s="126">
        <v>42398</v>
      </c>
      <c r="D124" s="98" t="s">
        <v>6</v>
      </c>
      <c r="E124" s="98">
        <v>184241</v>
      </c>
      <c r="F124" s="98"/>
      <c r="G124" s="127" t="s">
        <v>1820</v>
      </c>
      <c r="H124" s="128">
        <v>0</v>
      </c>
      <c r="I124" s="128">
        <v>162986.74</v>
      </c>
      <c r="J124" s="129">
        <v>162986.74</v>
      </c>
      <c r="K124" s="101" t="s">
        <v>1388</v>
      </c>
    </row>
    <row r="125" spans="1:11" ht="56.25" customHeight="1">
      <c r="A125" s="98">
        <v>10</v>
      </c>
      <c r="B125" s="125" t="s">
        <v>1272</v>
      </c>
      <c r="C125" s="126">
        <v>42401</v>
      </c>
      <c r="D125" s="98" t="s">
        <v>6</v>
      </c>
      <c r="E125" s="98">
        <v>184345</v>
      </c>
      <c r="F125" s="98"/>
      <c r="G125" s="127" t="s">
        <v>1847</v>
      </c>
      <c r="H125" s="128">
        <v>0</v>
      </c>
      <c r="I125" s="128">
        <v>4989.21</v>
      </c>
      <c r="J125" s="129">
        <v>4989.21</v>
      </c>
      <c r="K125" s="101" t="s">
        <v>1388</v>
      </c>
    </row>
    <row r="126" spans="1:11" ht="56.25" customHeight="1">
      <c r="A126" s="98">
        <v>10</v>
      </c>
      <c r="B126" s="125" t="s">
        <v>1272</v>
      </c>
      <c r="C126" s="126">
        <v>42401</v>
      </c>
      <c r="D126" s="98" t="s">
        <v>6</v>
      </c>
      <c r="E126" s="98">
        <v>184347</v>
      </c>
      <c r="F126" s="98"/>
      <c r="G126" s="127" t="s">
        <v>1848</v>
      </c>
      <c r="H126" s="128">
        <v>0</v>
      </c>
      <c r="I126" s="128">
        <v>6669.64</v>
      </c>
      <c r="J126" s="129">
        <v>6669.64</v>
      </c>
      <c r="K126" s="101" t="s">
        <v>1388</v>
      </c>
    </row>
    <row r="127" spans="1:11" ht="56.25" customHeight="1">
      <c r="A127" s="98">
        <v>10</v>
      </c>
      <c r="B127" s="125" t="s">
        <v>1272</v>
      </c>
      <c r="C127" s="126">
        <v>42401</v>
      </c>
      <c r="D127" s="98" t="s">
        <v>6</v>
      </c>
      <c r="E127" s="98">
        <v>184349</v>
      </c>
      <c r="F127" s="98"/>
      <c r="G127" s="127" t="s">
        <v>1849</v>
      </c>
      <c r="H127" s="128">
        <v>0</v>
      </c>
      <c r="I127" s="128">
        <v>8661.3700000000008</v>
      </c>
      <c r="J127" s="129">
        <v>8661.3700000000008</v>
      </c>
      <c r="K127" s="101" t="s">
        <v>1388</v>
      </c>
    </row>
    <row r="128" spans="1:11" ht="56.25" customHeight="1">
      <c r="A128" s="98">
        <v>10</v>
      </c>
      <c r="B128" s="125" t="s">
        <v>1272</v>
      </c>
      <c r="C128" s="126">
        <v>42401</v>
      </c>
      <c r="D128" s="98" t="s">
        <v>6</v>
      </c>
      <c r="E128" s="98">
        <v>184351</v>
      </c>
      <c r="F128" s="98"/>
      <c r="G128" s="127" t="s">
        <v>1850</v>
      </c>
      <c r="H128" s="128">
        <v>0</v>
      </c>
      <c r="I128" s="128">
        <v>25390.03</v>
      </c>
      <c r="J128" s="129">
        <v>25390.03</v>
      </c>
      <c r="K128" s="101" t="s">
        <v>1388</v>
      </c>
    </row>
    <row r="129" spans="1:11" ht="56.25" customHeight="1">
      <c r="A129" s="98">
        <v>10</v>
      </c>
      <c r="B129" s="125" t="s">
        <v>1272</v>
      </c>
      <c r="C129" s="126">
        <v>42401</v>
      </c>
      <c r="D129" s="98" t="s">
        <v>6</v>
      </c>
      <c r="E129" s="98">
        <v>184364</v>
      </c>
      <c r="F129" s="98"/>
      <c r="G129" s="127" t="s">
        <v>1851</v>
      </c>
      <c r="H129" s="128">
        <v>0</v>
      </c>
      <c r="I129" s="128">
        <v>60327.11</v>
      </c>
      <c r="J129" s="129">
        <v>60327.11</v>
      </c>
      <c r="K129" s="101" t="s">
        <v>1388</v>
      </c>
    </row>
    <row r="130" spans="1:11" ht="56.25" customHeight="1">
      <c r="A130" s="98">
        <v>10</v>
      </c>
      <c r="B130" s="125" t="s">
        <v>1272</v>
      </c>
      <c r="C130" s="126">
        <v>42401</v>
      </c>
      <c r="D130" s="98" t="s">
        <v>6</v>
      </c>
      <c r="E130" s="98">
        <v>184366</v>
      </c>
      <c r="F130" s="98"/>
      <c r="G130" s="127" t="s">
        <v>1852</v>
      </c>
      <c r="H130" s="128">
        <v>0</v>
      </c>
      <c r="I130" s="128">
        <v>100527.54</v>
      </c>
      <c r="J130" s="129">
        <v>100527.54</v>
      </c>
      <c r="K130" s="101" t="s">
        <v>1388</v>
      </c>
    </row>
    <row r="131" spans="1:11" ht="56.25" customHeight="1">
      <c r="A131" s="98">
        <v>10</v>
      </c>
      <c r="B131" s="125" t="s">
        <v>1272</v>
      </c>
      <c r="C131" s="126">
        <v>42401</v>
      </c>
      <c r="D131" s="98" t="s">
        <v>6</v>
      </c>
      <c r="E131" s="98">
        <v>184391</v>
      </c>
      <c r="F131" s="98"/>
      <c r="G131" s="127" t="s">
        <v>1853</v>
      </c>
      <c r="H131" s="128">
        <v>0</v>
      </c>
      <c r="I131" s="128">
        <v>3348.09</v>
      </c>
      <c r="J131" s="129">
        <v>3348.09</v>
      </c>
      <c r="K131" s="101" t="s">
        <v>1388</v>
      </c>
    </row>
    <row r="132" spans="1:11" ht="56.25" customHeight="1">
      <c r="A132" s="98">
        <v>10</v>
      </c>
      <c r="B132" s="125" t="s">
        <v>1272</v>
      </c>
      <c r="C132" s="126">
        <v>42402</v>
      </c>
      <c r="D132" s="98" t="s">
        <v>6</v>
      </c>
      <c r="E132" s="98">
        <v>184454</v>
      </c>
      <c r="F132" s="98"/>
      <c r="G132" s="127" t="s">
        <v>1883</v>
      </c>
      <c r="H132" s="128">
        <v>0</v>
      </c>
      <c r="I132" s="128">
        <v>123241</v>
      </c>
      <c r="J132" s="129">
        <v>123241</v>
      </c>
      <c r="K132" s="101" t="s">
        <v>1388</v>
      </c>
    </row>
    <row r="133" spans="1:11" ht="56.25" customHeight="1">
      <c r="A133" s="98">
        <v>10</v>
      </c>
      <c r="B133" s="125" t="s">
        <v>1272</v>
      </c>
      <c r="C133" s="126">
        <v>42404</v>
      </c>
      <c r="D133" s="98" t="s">
        <v>6</v>
      </c>
      <c r="E133" s="98">
        <v>184786</v>
      </c>
      <c r="F133" s="98"/>
      <c r="G133" s="127" t="s">
        <v>1916</v>
      </c>
      <c r="H133" s="128">
        <v>0</v>
      </c>
      <c r="I133" s="128">
        <v>62052.2</v>
      </c>
      <c r="J133" s="129">
        <v>62052.2</v>
      </c>
      <c r="K133" s="101" t="s">
        <v>1388</v>
      </c>
    </row>
    <row r="134" spans="1:11" ht="56.25" customHeight="1">
      <c r="A134" s="98">
        <v>10</v>
      </c>
      <c r="B134" s="125" t="s">
        <v>1272</v>
      </c>
      <c r="C134" s="126">
        <v>42404</v>
      </c>
      <c r="D134" s="98" t="s">
        <v>6</v>
      </c>
      <c r="E134" s="98">
        <v>184788</v>
      </c>
      <c r="F134" s="98"/>
      <c r="G134" s="127" t="s">
        <v>1917</v>
      </c>
      <c r="H134" s="128">
        <v>0</v>
      </c>
      <c r="I134" s="128">
        <v>12301.21</v>
      </c>
      <c r="J134" s="129">
        <v>12301.21</v>
      </c>
      <c r="K134" s="101" t="s">
        <v>1388</v>
      </c>
    </row>
    <row r="135" spans="1:11" ht="56.25" customHeight="1">
      <c r="A135" s="98">
        <v>10</v>
      </c>
      <c r="B135" s="125" t="s">
        <v>1272</v>
      </c>
      <c r="C135" s="126">
        <v>42404</v>
      </c>
      <c r="D135" s="98" t="s">
        <v>6</v>
      </c>
      <c r="E135" s="98">
        <v>184807</v>
      </c>
      <c r="F135" s="98"/>
      <c r="G135" s="127" t="s">
        <v>1918</v>
      </c>
      <c r="H135" s="128">
        <v>0</v>
      </c>
      <c r="I135" s="128">
        <v>23342.52</v>
      </c>
      <c r="J135" s="129">
        <v>23342.52</v>
      </c>
      <c r="K135" s="101" t="s">
        <v>1388</v>
      </c>
    </row>
    <row r="136" spans="1:11" ht="56.25" customHeight="1">
      <c r="A136" s="98">
        <v>10</v>
      </c>
      <c r="B136" s="125" t="s">
        <v>1272</v>
      </c>
      <c r="C136" s="126">
        <v>42405</v>
      </c>
      <c r="D136" s="98" t="s">
        <v>6</v>
      </c>
      <c r="E136" s="98">
        <v>184903</v>
      </c>
      <c r="F136" s="98"/>
      <c r="G136" s="127" t="s">
        <v>1984</v>
      </c>
      <c r="H136" s="128">
        <v>0</v>
      </c>
      <c r="I136" s="128">
        <v>9674.32</v>
      </c>
      <c r="J136" s="129">
        <v>9674.32</v>
      </c>
      <c r="K136" s="101" t="s">
        <v>1388</v>
      </c>
    </row>
    <row r="137" spans="1:11" ht="56.25" customHeight="1">
      <c r="A137" s="98">
        <v>10</v>
      </c>
      <c r="B137" s="125" t="s">
        <v>1272</v>
      </c>
      <c r="C137" s="126">
        <v>42410</v>
      </c>
      <c r="D137" s="98" t="s">
        <v>6</v>
      </c>
      <c r="E137" s="98">
        <v>184968</v>
      </c>
      <c r="F137" s="98"/>
      <c r="G137" s="127" t="s">
        <v>2047</v>
      </c>
      <c r="H137" s="128">
        <v>0</v>
      </c>
      <c r="I137" s="128">
        <v>11167.94</v>
      </c>
      <c r="J137" s="129">
        <v>11167.94</v>
      </c>
      <c r="K137" s="101" t="s">
        <v>1388</v>
      </c>
    </row>
    <row r="138" spans="1:11" ht="56.25" customHeight="1">
      <c r="A138" s="98">
        <v>10</v>
      </c>
      <c r="B138" s="125" t="s">
        <v>1272</v>
      </c>
      <c r="C138" s="126">
        <v>42410</v>
      </c>
      <c r="D138" s="98" t="s">
        <v>6</v>
      </c>
      <c r="E138" s="98">
        <v>184974</v>
      </c>
      <c r="F138" s="98"/>
      <c r="G138" s="127" t="s">
        <v>2048</v>
      </c>
      <c r="H138" s="128">
        <v>0</v>
      </c>
      <c r="I138" s="128">
        <v>47912.98</v>
      </c>
      <c r="J138" s="129">
        <v>47912.98</v>
      </c>
      <c r="K138" s="101" t="s">
        <v>1388</v>
      </c>
    </row>
    <row r="139" spans="1:11" ht="56.25" customHeight="1">
      <c r="A139" s="98">
        <v>10</v>
      </c>
      <c r="B139" s="125" t="s">
        <v>1272</v>
      </c>
      <c r="C139" s="126">
        <v>42411</v>
      </c>
      <c r="D139" s="98" t="s">
        <v>6</v>
      </c>
      <c r="E139" s="98">
        <v>185216</v>
      </c>
      <c r="F139" s="98"/>
      <c r="G139" s="127" t="s">
        <v>2084</v>
      </c>
      <c r="H139" s="128">
        <v>0</v>
      </c>
      <c r="I139" s="128">
        <v>45199.99</v>
      </c>
      <c r="J139" s="129">
        <v>45199.99</v>
      </c>
      <c r="K139" s="101" t="s">
        <v>1388</v>
      </c>
    </row>
    <row r="140" spans="1:11" ht="56.25" customHeight="1">
      <c r="A140" s="98">
        <v>10</v>
      </c>
      <c r="B140" s="125" t="s">
        <v>1272</v>
      </c>
      <c r="C140" s="126">
        <v>42411</v>
      </c>
      <c r="D140" s="98" t="s">
        <v>6</v>
      </c>
      <c r="E140" s="98">
        <v>185224</v>
      </c>
      <c r="F140" s="98"/>
      <c r="G140" s="127" t="s">
        <v>2085</v>
      </c>
      <c r="H140" s="128">
        <v>0</v>
      </c>
      <c r="I140" s="128">
        <v>0.02</v>
      </c>
      <c r="J140" s="129">
        <v>0.02</v>
      </c>
      <c r="K140" s="101" t="s">
        <v>1388</v>
      </c>
    </row>
    <row r="141" spans="1:11" ht="56.25" customHeight="1">
      <c r="A141" s="98">
        <v>10</v>
      </c>
      <c r="B141" s="125" t="s">
        <v>1272</v>
      </c>
      <c r="C141" s="126">
        <v>42411</v>
      </c>
      <c r="D141" s="98" t="s">
        <v>6</v>
      </c>
      <c r="E141" s="98">
        <v>185236</v>
      </c>
      <c r="F141" s="98"/>
      <c r="G141" s="127" t="s">
        <v>2086</v>
      </c>
      <c r="H141" s="128">
        <v>0</v>
      </c>
      <c r="I141" s="128">
        <v>159127.72</v>
      </c>
      <c r="J141" s="129">
        <v>159127.72</v>
      </c>
      <c r="K141" s="101" t="s">
        <v>1388</v>
      </c>
    </row>
    <row r="142" spans="1:11" ht="56.25" customHeight="1">
      <c r="A142" s="98">
        <v>10</v>
      </c>
      <c r="B142" s="125" t="s">
        <v>1272</v>
      </c>
      <c r="C142" s="126">
        <v>42412</v>
      </c>
      <c r="D142" s="98" t="s">
        <v>6</v>
      </c>
      <c r="E142" s="98">
        <v>185300</v>
      </c>
      <c r="F142" s="98"/>
      <c r="G142" s="127" t="s">
        <v>2129</v>
      </c>
      <c r="H142" s="128">
        <v>0</v>
      </c>
      <c r="I142" s="128">
        <v>0.02</v>
      </c>
      <c r="J142" s="129">
        <v>0.02</v>
      </c>
      <c r="K142" s="101" t="s">
        <v>1388</v>
      </c>
    </row>
    <row r="143" spans="1:11" ht="56.25" customHeight="1">
      <c r="A143" s="98">
        <v>10</v>
      </c>
      <c r="B143" s="125" t="s">
        <v>1272</v>
      </c>
      <c r="C143" s="126">
        <v>42412</v>
      </c>
      <c r="D143" s="98" t="s">
        <v>6</v>
      </c>
      <c r="E143" s="98">
        <v>185301</v>
      </c>
      <c r="F143" s="98"/>
      <c r="G143" s="127" t="s">
        <v>2130</v>
      </c>
      <c r="H143" s="128">
        <v>0</v>
      </c>
      <c r="I143" s="128">
        <v>0.06</v>
      </c>
      <c r="J143" s="129">
        <v>0.06</v>
      </c>
      <c r="K143" s="101" t="s">
        <v>1388</v>
      </c>
    </row>
    <row r="144" spans="1:11" ht="56.25" customHeight="1">
      <c r="A144" s="98">
        <v>10</v>
      </c>
      <c r="B144" s="125" t="s">
        <v>1272</v>
      </c>
      <c r="C144" s="126">
        <v>42418</v>
      </c>
      <c r="D144" s="98" t="s">
        <v>6</v>
      </c>
      <c r="E144" s="98">
        <v>185724</v>
      </c>
      <c r="F144" s="98"/>
      <c r="G144" s="127" t="s">
        <v>2284</v>
      </c>
      <c r="H144" s="128">
        <v>0</v>
      </c>
      <c r="I144" s="128">
        <v>62803.16</v>
      </c>
      <c r="J144" s="129">
        <v>62803.16</v>
      </c>
      <c r="K144" s="101" t="s">
        <v>1388</v>
      </c>
    </row>
    <row r="145" spans="1:11" ht="56.25" customHeight="1">
      <c r="A145" s="98">
        <v>10</v>
      </c>
      <c r="B145" s="125" t="s">
        <v>1272</v>
      </c>
      <c r="C145" s="126">
        <v>42422</v>
      </c>
      <c r="D145" s="98" t="s">
        <v>6</v>
      </c>
      <c r="E145" s="98">
        <v>186030</v>
      </c>
      <c r="F145" s="98"/>
      <c r="G145" s="127" t="s">
        <v>2341</v>
      </c>
      <c r="H145" s="128">
        <v>0</v>
      </c>
      <c r="I145" s="128">
        <v>29982.18</v>
      </c>
      <c r="J145" s="129">
        <v>29982.18</v>
      </c>
      <c r="K145" s="101" t="s">
        <v>1388</v>
      </c>
    </row>
    <row r="146" spans="1:11" ht="56.25" customHeight="1">
      <c r="A146" s="98">
        <v>10</v>
      </c>
      <c r="B146" s="125" t="s">
        <v>1272</v>
      </c>
      <c r="C146" s="126">
        <v>42422</v>
      </c>
      <c r="D146" s="98" t="s">
        <v>13</v>
      </c>
      <c r="E146" s="98">
        <v>186031</v>
      </c>
      <c r="F146" s="98"/>
      <c r="G146" s="127" t="s">
        <v>2348</v>
      </c>
      <c r="H146" s="128">
        <v>50</v>
      </c>
      <c r="I146" s="128">
        <v>0</v>
      </c>
      <c r="J146" s="129">
        <v>50</v>
      </c>
      <c r="K146" s="101" t="s">
        <v>1388</v>
      </c>
    </row>
    <row r="147" spans="1:11" ht="56.25" customHeight="1">
      <c r="A147" s="98">
        <v>10</v>
      </c>
      <c r="B147" s="125" t="s">
        <v>1272</v>
      </c>
      <c r="C147" s="126">
        <v>42423</v>
      </c>
      <c r="D147" s="98" t="s">
        <v>6</v>
      </c>
      <c r="E147" s="98">
        <v>186152</v>
      </c>
      <c r="F147" s="98"/>
      <c r="G147" s="127" t="s">
        <v>2364</v>
      </c>
      <c r="H147" s="128">
        <v>0</v>
      </c>
      <c r="I147" s="128">
        <v>42297.53</v>
      </c>
      <c r="J147" s="129">
        <v>42297.53</v>
      </c>
      <c r="K147" s="101" t="s">
        <v>1388</v>
      </c>
    </row>
    <row r="148" spans="1:11" ht="56.25" customHeight="1">
      <c r="A148" s="98">
        <v>10</v>
      </c>
      <c r="B148" s="125" t="s">
        <v>1272</v>
      </c>
      <c r="C148" s="126">
        <v>42424</v>
      </c>
      <c r="D148" s="98" t="s">
        <v>13</v>
      </c>
      <c r="E148" s="98">
        <v>186295</v>
      </c>
      <c r="F148" s="98"/>
      <c r="G148" s="127" t="s">
        <v>2389</v>
      </c>
      <c r="H148" s="128">
        <v>0.02</v>
      </c>
      <c r="I148" s="128">
        <v>0</v>
      </c>
      <c r="J148" s="129">
        <v>0.02</v>
      </c>
      <c r="K148" s="101" t="s">
        <v>1388</v>
      </c>
    </row>
    <row r="149" spans="1:11" ht="56.25" customHeight="1">
      <c r="A149" s="98">
        <v>10</v>
      </c>
      <c r="B149" s="125" t="s">
        <v>1272</v>
      </c>
      <c r="C149" s="126">
        <v>42424</v>
      </c>
      <c r="D149" s="98" t="s">
        <v>6</v>
      </c>
      <c r="E149" s="98">
        <v>186315</v>
      </c>
      <c r="F149" s="98"/>
      <c r="G149" s="127" t="s">
        <v>2378</v>
      </c>
      <c r="H149" s="128">
        <v>0</v>
      </c>
      <c r="I149" s="128">
        <v>30941.48</v>
      </c>
      <c r="J149" s="129">
        <v>30941.48</v>
      </c>
      <c r="K149" s="101" t="s">
        <v>1388</v>
      </c>
    </row>
    <row r="150" spans="1:11" ht="56.25" customHeight="1">
      <c r="A150" s="98">
        <v>10</v>
      </c>
      <c r="B150" s="125" t="s">
        <v>1272</v>
      </c>
      <c r="C150" s="126">
        <v>42425</v>
      </c>
      <c r="D150" s="98" t="s">
        <v>6</v>
      </c>
      <c r="E150" s="98">
        <v>186355</v>
      </c>
      <c r="F150" s="98"/>
      <c r="G150" s="127" t="s">
        <v>2403</v>
      </c>
      <c r="H150" s="128">
        <v>0</v>
      </c>
      <c r="I150" s="128">
        <v>143308.01</v>
      </c>
      <c r="J150" s="129">
        <v>143308.01</v>
      </c>
      <c r="K150" s="101" t="s">
        <v>1388</v>
      </c>
    </row>
    <row r="151" spans="1:11" ht="56.25" customHeight="1">
      <c r="A151" s="98">
        <v>10</v>
      </c>
      <c r="B151" s="125" t="s">
        <v>1272</v>
      </c>
      <c r="C151" s="126">
        <v>42425</v>
      </c>
      <c r="D151" s="98" t="s">
        <v>6</v>
      </c>
      <c r="E151" s="98">
        <v>186439</v>
      </c>
      <c r="F151" s="98"/>
      <c r="G151" s="127" t="s">
        <v>2404</v>
      </c>
      <c r="H151" s="128">
        <v>0</v>
      </c>
      <c r="I151" s="128">
        <v>186501.04</v>
      </c>
      <c r="J151" s="129">
        <v>186501.04</v>
      </c>
      <c r="K151" s="101" t="s">
        <v>1388</v>
      </c>
    </row>
    <row r="152" spans="1:11" ht="56.25" customHeight="1">
      <c r="A152" s="98">
        <v>10</v>
      </c>
      <c r="B152" s="125" t="s">
        <v>1272</v>
      </c>
      <c r="C152" s="126">
        <v>42430</v>
      </c>
      <c r="D152" s="98" t="s">
        <v>6</v>
      </c>
      <c r="E152" s="98">
        <v>186801</v>
      </c>
      <c r="F152" s="98"/>
      <c r="G152" s="127" t="s">
        <v>2470</v>
      </c>
      <c r="H152" s="128">
        <v>0</v>
      </c>
      <c r="I152" s="128">
        <v>96574.67</v>
      </c>
      <c r="J152" s="129">
        <v>96574.67</v>
      </c>
      <c r="K152" s="101" t="s">
        <v>1388</v>
      </c>
    </row>
    <row r="153" spans="1:11" ht="56.25" customHeight="1">
      <c r="A153" s="98">
        <v>10</v>
      </c>
      <c r="B153" s="125" t="s">
        <v>1272</v>
      </c>
      <c r="C153" s="126">
        <v>42430</v>
      </c>
      <c r="D153" s="98" t="s">
        <v>6</v>
      </c>
      <c r="E153" s="98">
        <v>186803</v>
      </c>
      <c r="F153" s="98"/>
      <c r="G153" s="127" t="s">
        <v>2471</v>
      </c>
      <c r="H153" s="128">
        <v>0</v>
      </c>
      <c r="I153" s="128">
        <v>94186.43</v>
      </c>
      <c r="J153" s="129">
        <v>94186.43</v>
      </c>
      <c r="K153" s="101" t="s">
        <v>1388</v>
      </c>
    </row>
    <row r="154" spans="1:11" ht="56.25" customHeight="1">
      <c r="A154" s="98">
        <v>10</v>
      </c>
      <c r="B154" s="125" t="s">
        <v>1272</v>
      </c>
      <c r="C154" s="126">
        <v>42430</v>
      </c>
      <c r="D154" s="98" t="s">
        <v>13</v>
      </c>
      <c r="E154" s="98">
        <v>186804</v>
      </c>
      <c r="F154" s="98"/>
      <c r="G154" s="127" t="s">
        <v>2483</v>
      </c>
      <c r="H154" s="128">
        <v>50</v>
      </c>
      <c r="I154" s="128">
        <v>0</v>
      </c>
      <c r="J154" s="129">
        <v>50</v>
      </c>
      <c r="K154" s="101" t="s">
        <v>1388</v>
      </c>
    </row>
    <row r="155" spans="1:11" ht="56.25" customHeight="1">
      <c r="A155" s="98">
        <v>10</v>
      </c>
      <c r="B155" s="125" t="s">
        <v>1272</v>
      </c>
      <c r="C155" s="126">
        <v>42430</v>
      </c>
      <c r="D155" s="98" t="s">
        <v>6</v>
      </c>
      <c r="E155" s="98">
        <v>186809</v>
      </c>
      <c r="F155" s="98"/>
      <c r="G155" s="127" t="s">
        <v>2472</v>
      </c>
      <c r="H155" s="128">
        <v>0</v>
      </c>
      <c r="I155" s="128">
        <v>348865.85</v>
      </c>
      <c r="J155" s="129">
        <v>348865.85</v>
      </c>
      <c r="K155" s="101" t="s">
        <v>1388</v>
      </c>
    </row>
    <row r="156" spans="1:11" ht="56.25" customHeight="1">
      <c r="A156" s="98">
        <v>10</v>
      </c>
      <c r="B156" s="125" t="s">
        <v>1272</v>
      </c>
      <c r="C156" s="126">
        <v>42433</v>
      </c>
      <c r="D156" s="98" t="s">
        <v>6</v>
      </c>
      <c r="E156" s="98">
        <v>187192</v>
      </c>
      <c r="F156" s="98"/>
      <c r="G156" s="127" t="s">
        <v>2546</v>
      </c>
      <c r="H156" s="128">
        <v>0</v>
      </c>
      <c r="I156" s="128">
        <v>0.03</v>
      </c>
      <c r="J156" s="129">
        <v>0.03</v>
      </c>
      <c r="K156" s="101" t="s">
        <v>1388</v>
      </c>
    </row>
    <row r="157" spans="1:11" ht="56.25" customHeight="1">
      <c r="A157" s="98">
        <v>10</v>
      </c>
      <c r="B157" s="125" t="s">
        <v>1272</v>
      </c>
      <c r="C157" s="126">
        <v>42438</v>
      </c>
      <c r="D157" s="98" t="s">
        <v>6</v>
      </c>
      <c r="E157" s="98">
        <v>187611</v>
      </c>
      <c r="F157" s="98"/>
      <c r="G157" s="127" t="s">
        <v>2622</v>
      </c>
      <c r="H157" s="128">
        <v>0</v>
      </c>
      <c r="I157" s="128">
        <v>0.08</v>
      </c>
      <c r="J157" s="129">
        <v>0.08</v>
      </c>
      <c r="K157" s="101" t="s">
        <v>1388</v>
      </c>
    </row>
    <row r="158" spans="1:11" ht="56.25" customHeight="1">
      <c r="A158" s="98">
        <v>10</v>
      </c>
      <c r="B158" s="125" t="s">
        <v>1272</v>
      </c>
      <c r="C158" s="126">
        <v>42440</v>
      </c>
      <c r="D158" s="98" t="s">
        <v>11</v>
      </c>
      <c r="E158" s="98">
        <v>187873</v>
      </c>
      <c r="F158" s="98"/>
      <c r="G158" s="127" t="s">
        <v>2679</v>
      </c>
      <c r="H158" s="128">
        <v>312.26</v>
      </c>
      <c r="I158" s="128">
        <v>0</v>
      </c>
      <c r="J158" s="129">
        <v>312.26</v>
      </c>
      <c r="K158" s="101" t="s">
        <v>1388</v>
      </c>
    </row>
    <row r="159" spans="1:11" ht="56.25" customHeight="1">
      <c r="A159" s="98">
        <v>10</v>
      </c>
      <c r="B159" s="125" t="s">
        <v>1272</v>
      </c>
      <c r="C159" s="126">
        <v>42445</v>
      </c>
      <c r="D159" s="98" t="s">
        <v>6</v>
      </c>
      <c r="E159" s="98">
        <v>188260</v>
      </c>
      <c r="F159" s="98"/>
      <c r="G159" s="127" t="s">
        <v>2777</v>
      </c>
      <c r="H159" s="128">
        <v>0</v>
      </c>
      <c r="I159" s="128">
        <v>23179.94</v>
      </c>
      <c r="J159" s="129">
        <v>23179.94</v>
      </c>
      <c r="K159" s="101" t="s">
        <v>1388</v>
      </c>
    </row>
    <row r="160" spans="1:11" ht="56.25" customHeight="1">
      <c r="A160" s="98">
        <v>10</v>
      </c>
      <c r="B160" s="125" t="s">
        <v>1272</v>
      </c>
      <c r="C160" s="126">
        <v>42445</v>
      </c>
      <c r="D160" s="98" t="s">
        <v>13</v>
      </c>
      <c r="E160" s="98">
        <v>188261</v>
      </c>
      <c r="F160" s="98"/>
      <c r="G160" s="127" t="s">
        <v>2780</v>
      </c>
      <c r="H160" s="128">
        <v>50</v>
      </c>
      <c r="I160" s="128">
        <v>0</v>
      </c>
      <c r="J160" s="129">
        <v>50</v>
      </c>
      <c r="K160" s="101" t="s">
        <v>1388</v>
      </c>
    </row>
    <row r="161" spans="1:11" ht="56.25" customHeight="1">
      <c r="A161" s="98">
        <v>10</v>
      </c>
      <c r="B161" s="125" t="s">
        <v>1272</v>
      </c>
      <c r="C161" s="126">
        <v>42446</v>
      </c>
      <c r="D161" s="98" t="s">
        <v>6</v>
      </c>
      <c r="E161" s="98">
        <v>188364</v>
      </c>
      <c r="F161" s="98"/>
      <c r="G161" s="127" t="s">
        <v>2807</v>
      </c>
      <c r="H161" s="128">
        <v>0</v>
      </c>
      <c r="I161" s="128">
        <v>8308.01</v>
      </c>
      <c r="J161" s="129">
        <v>8308.01</v>
      </c>
      <c r="K161" s="101" t="s">
        <v>1388</v>
      </c>
    </row>
    <row r="162" spans="1:11" ht="56.25" customHeight="1">
      <c r="A162" s="98">
        <v>10</v>
      </c>
      <c r="B162" s="125" t="s">
        <v>1272</v>
      </c>
      <c r="C162" s="126">
        <v>42446</v>
      </c>
      <c r="D162" s="98" t="s">
        <v>13</v>
      </c>
      <c r="E162" s="98">
        <v>188365</v>
      </c>
      <c r="F162" s="98"/>
      <c r="G162" s="127" t="s">
        <v>2815</v>
      </c>
      <c r="H162" s="128">
        <v>50</v>
      </c>
      <c r="I162" s="128">
        <v>0</v>
      </c>
      <c r="J162" s="129">
        <v>50</v>
      </c>
      <c r="K162" s="101" t="s">
        <v>1388</v>
      </c>
    </row>
    <row r="163" spans="1:11" ht="56.25" customHeight="1">
      <c r="A163" s="98">
        <v>10</v>
      </c>
      <c r="B163" s="125" t="s">
        <v>1272</v>
      </c>
      <c r="C163" s="126">
        <v>42446</v>
      </c>
      <c r="D163" s="98" t="s">
        <v>6</v>
      </c>
      <c r="E163" s="98">
        <v>188410</v>
      </c>
      <c r="F163" s="98"/>
      <c r="G163" s="127" t="s">
        <v>2809</v>
      </c>
      <c r="H163" s="128">
        <v>0</v>
      </c>
      <c r="I163" s="128">
        <v>10016.42</v>
      </c>
      <c r="J163" s="129">
        <v>10016.42</v>
      </c>
      <c r="K163" s="101" t="s">
        <v>1388</v>
      </c>
    </row>
    <row r="164" spans="1:11" ht="56.25" customHeight="1">
      <c r="A164" s="98">
        <v>10</v>
      </c>
      <c r="B164" s="125" t="s">
        <v>1272</v>
      </c>
      <c r="C164" s="126">
        <v>42446</v>
      </c>
      <c r="D164" s="98" t="s">
        <v>13</v>
      </c>
      <c r="E164" s="98">
        <v>188411</v>
      </c>
      <c r="F164" s="98"/>
      <c r="G164" s="127" t="s">
        <v>2824</v>
      </c>
      <c r="H164" s="128">
        <v>50</v>
      </c>
      <c r="I164" s="128">
        <v>0</v>
      </c>
      <c r="J164" s="129">
        <v>50</v>
      </c>
      <c r="K164" s="101" t="s">
        <v>1388</v>
      </c>
    </row>
    <row r="165" spans="1:11" ht="56.25" customHeight="1">
      <c r="A165" s="98">
        <v>10</v>
      </c>
      <c r="B165" s="125" t="s">
        <v>1272</v>
      </c>
      <c r="C165" s="126">
        <v>42458</v>
      </c>
      <c r="D165" s="98" t="s">
        <v>6</v>
      </c>
      <c r="E165" s="98">
        <v>189359</v>
      </c>
      <c r="F165" s="98"/>
      <c r="G165" s="127" t="s">
        <v>3088</v>
      </c>
      <c r="H165" s="128">
        <v>0</v>
      </c>
      <c r="I165" s="128">
        <v>6317.65</v>
      </c>
      <c r="J165" s="129">
        <v>6317.65</v>
      </c>
      <c r="K165" s="101" t="s">
        <v>1388</v>
      </c>
    </row>
    <row r="166" spans="1:11" ht="56.25" customHeight="1">
      <c r="A166" s="98">
        <v>10</v>
      </c>
      <c r="B166" s="125" t="s">
        <v>1272</v>
      </c>
      <c r="C166" s="126">
        <v>42461</v>
      </c>
      <c r="D166" s="98" t="s">
        <v>6</v>
      </c>
      <c r="E166" s="98">
        <v>189711</v>
      </c>
      <c r="F166" s="98"/>
      <c r="G166" s="127" t="s">
        <v>3163</v>
      </c>
      <c r="H166" s="128">
        <v>0</v>
      </c>
      <c r="I166" s="128">
        <v>95217.42</v>
      </c>
      <c r="J166" s="129">
        <v>95217.42</v>
      </c>
      <c r="K166" s="101" t="s">
        <v>1388</v>
      </c>
    </row>
    <row r="167" spans="1:11" ht="56.25" customHeight="1">
      <c r="A167" s="98">
        <v>10</v>
      </c>
      <c r="B167" s="125" t="s">
        <v>1272</v>
      </c>
      <c r="C167" s="126">
        <v>42461</v>
      </c>
      <c r="D167" s="98" t="s">
        <v>13</v>
      </c>
      <c r="E167" s="98">
        <v>189712</v>
      </c>
      <c r="F167" s="98"/>
      <c r="G167" s="127" t="s">
        <v>3167</v>
      </c>
      <c r="H167" s="128">
        <v>50</v>
      </c>
      <c r="I167" s="128">
        <v>0</v>
      </c>
      <c r="J167" s="129">
        <v>50</v>
      </c>
      <c r="K167" s="101" t="s">
        <v>1388</v>
      </c>
    </row>
    <row r="168" spans="1:11" ht="56.25" customHeight="1">
      <c r="A168" s="98">
        <v>10</v>
      </c>
      <c r="B168" s="125" t="s">
        <v>1272</v>
      </c>
      <c r="C168" s="126">
        <v>42464</v>
      </c>
      <c r="D168" s="98" t="s">
        <v>6</v>
      </c>
      <c r="E168" s="98">
        <v>189968</v>
      </c>
      <c r="F168" s="98"/>
      <c r="G168" s="127" t="s">
        <v>3183</v>
      </c>
      <c r="H168" s="128">
        <v>0</v>
      </c>
      <c r="I168" s="128">
        <v>12390.6</v>
      </c>
      <c r="J168" s="129">
        <v>12390.6</v>
      </c>
      <c r="K168" s="101" t="s">
        <v>1388</v>
      </c>
    </row>
    <row r="169" spans="1:11" ht="56.25" customHeight="1">
      <c r="A169" s="98">
        <v>10</v>
      </c>
      <c r="B169" s="125" t="s">
        <v>1272</v>
      </c>
      <c r="C169" s="126">
        <v>42464</v>
      </c>
      <c r="D169" s="98" t="s">
        <v>13</v>
      </c>
      <c r="E169" s="98">
        <v>189969</v>
      </c>
      <c r="F169" s="98"/>
      <c r="G169" s="127" t="s">
        <v>3194</v>
      </c>
      <c r="H169" s="128">
        <v>50</v>
      </c>
      <c r="I169" s="128">
        <v>0</v>
      </c>
      <c r="J169" s="129">
        <v>50</v>
      </c>
      <c r="K169" s="101" t="s">
        <v>1388</v>
      </c>
    </row>
    <row r="170" spans="1:11" ht="56.25" customHeight="1">
      <c r="A170" s="98">
        <v>10</v>
      </c>
      <c r="B170" s="125" t="s">
        <v>1272</v>
      </c>
      <c r="C170" s="126">
        <v>42465</v>
      </c>
      <c r="D170" s="98" t="s">
        <v>6</v>
      </c>
      <c r="E170" s="98">
        <v>190019</v>
      </c>
      <c r="F170" s="98"/>
      <c r="G170" s="127" t="s">
        <v>3202</v>
      </c>
      <c r="H170" s="128">
        <v>0</v>
      </c>
      <c r="I170" s="128">
        <v>123465.73</v>
      </c>
      <c r="J170" s="129">
        <v>123465.73</v>
      </c>
      <c r="K170" s="101" t="s">
        <v>1388</v>
      </c>
    </row>
    <row r="171" spans="1:11" ht="56.25" customHeight="1">
      <c r="A171" s="98">
        <v>10</v>
      </c>
      <c r="B171" s="125" t="s">
        <v>1272</v>
      </c>
      <c r="C171" s="126">
        <v>42465</v>
      </c>
      <c r="D171" s="98" t="s">
        <v>13</v>
      </c>
      <c r="E171" s="98">
        <v>190020</v>
      </c>
      <c r="F171" s="98"/>
      <c r="G171" s="127" t="s">
        <v>3210</v>
      </c>
      <c r="H171" s="128">
        <v>50</v>
      </c>
      <c r="I171" s="128">
        <v>0</v>
      </c>
      <c r="J171" s="129">
        <v>50</v>
      </c>
      <c r="K171" s="101" t="s">
        <v>1388</v>
      </c>
    </row>
    <row r="172" spans="1:11" ht="56.25" customHeight="1">
      <c r="A172" s="98">
        <v>10</v>
      </c>
      <c r="B172" s="125" t="s">
        <v>1272</v>
      </c>
      <c r="C172" s="126">
        <v>42465</v>
      </c>
      <c r="D172" s="98" t="s">
        <v>6</v>
      </c>
      <c r="E172" s="98">
        <v>190115</v>
      </c>
      <c r="F172" s="98"/>
      <c r="G172" s="127" t="s">
        <v>3205</v>
      </c>
      <c r="H172" s="128">
        <v>0</v>
      </c>
      <c r="I172" s="128">
        <v>9126.61</v>
      </c>
      <c r="J172" s="129">
        <v>9126.61</v>
      </c>
      <c r="K172" s="101" t="s">
        <v>1388</v>
      </c>
    </row>
    <row r="173" spans="1:11" ht="56.25" customHeight="1">
      <c r="A173" s="98">
        <v>10</v>
      </c>
      <c r="B173" s="125" t="s">
        <v>1272</v>
      </c>
      <c r="C173" s="126">
        <v>42465</v>
      </c>
      <c r="D173" s="98" t="s">
        <v>13</v>
      </c>
      <c r="E173" s="98">
        <v>190116</v>
      </c>
      <c r="F173" s="98"/>
      <c r="G173" s="127" t="s">
        <v>3216</v>
      </c>
      <c r="H173" s="128">
        <v>50</v>
      </c>
      <c r="I173" s="128">
        <v>0</v>
      </c>
      <c r="J173" s="129">
        <v>50</v>
      </c>
      <c r="K173" s="101" t="s">
        <v>1388</v>
      </c>
    </row>
    <row r="174" spans="1:11" ht="56.25" customHeight="1">
      <c r="A174" s="98">
        <v>10</v>
      </c>
      <c r="B174" s="125" t="s">
        <v>1272</v>
      </c>
      <c r="C174" s="126">
        <v>42467</v>
      </c>
      <c r="D174" s="98" t="s">
        <v>6</v>
      </c>
      <c r="E174" s="98">
        <v>190327</v>
      </c>
      <c r="F174" s="98"/>
      <c r="G174" s="127" t="s">
        <v>3244</v>
      </c>
      <c r="H174" s="128">
        <v>0</v>
      </c>
      <c r="I174" s="128">
        <v>0.01</v>
      </c>
      <c r="J174" s="129">
        <v>0.01</v>
      </c>
      <c r="K174" s="101" t="s">
        <v>1388</v>
      </c>
    </row>
    <row r="175" spans="1:11" ht="56.25" customHeight="1">
      <c r="A175" s="98">
        <v>10</v>
      </c>
      <c r="B175" s="125" t="s">
        <v>1272</v>
      </c>
      <c r="C175" s="126">
        <v>42467</v>
      </c>
      <c r="D175" s="98" t="s">
        <v>11</v>
      </c>
      <c r="E175" s="98">
        <v>190329</v>
      </c>
      <c r="F175" s="98"/>
      <c r="G175" s="127" t="s">
        <v>3255</v>
      </c>
      <c r="H175" s="128">
        <v>926.98</v>
      </c>
      <c r="I175" s="128">
        <v>0</v>
      </c>
      <c r="J175" s="129">
        <v>926.98</v>
      </c>
      <c r="K175" s="101" t="s">
        <v>1388</v>
      </c>
    </row>
    <row r="176" spans="1:11" ht="56.25" customHeight="1">
      <c r="A176" s="98">
        <v>10</v>
      </c>
      <c r="B176" s="125" t="s">
        <v>1272</v>
      </c>
      <c r="C176" s="126">
        <v>42467</v>
      </c>
      <c r="D176" s="98" t="s">
        <v>6</v>
      </c>
      <c r="E176" s="98">
        <v>190331</v>
      </c>
      <c r="F176" s="98"/>
      <c r="G176" s="127" t="s">
        <v>3245</v>
      </c>
      <c r="H176" s="128">
        <v>0</v>
      </c>
      <c r="I176" s="128">
        <v>7393.71</v>
      </c>
      <c r="J176" s="129">
        <v>7393.71</v>
      </c>
      <c r="K176" s="101" t="s">
        <v>1388</v>
      </c>
    </row>
    <row r="177" spans="1:11" ht="56.25" customHeight="1">
      <c r="A177" s="98">
        <v>10</v>
      </c>
      <c r="B177" s="125" t="s">
        <v>1272</v>
      </c>
      <c r="C177" s="126">
        <v>42467</v>
      </c>
      <c r="D177" s="98" t="s">
        <v>13</v>
      </c>
      <c r="E177" s="98">
        <v>190332</v>
      </c>
      <c r="F177" s="98"/>
      <c r="G177" s="127" t="s">
        <v>3256</v>
      </c>
      <c r="H177" s="128">
        <v>50</v>
      </c>
      <c r="I177" s="128">
        <v>0</v>
      </c>
      <c r="J177" s="129">
        <v>50</v>
      </c>
      <c r="K177" s="101" t="s">
        <v>1388</v>
      </c>
    </row>
    <row r="178" spans="1:11" ht="56.25" customHeight="1">
      <c r="A178" s="98">
        <v>10</v>
      </c>
      <c r="B178" s="125" t="s">
        <v>1272</v>
      </c>
      <c r="C178" s="126">
        <v>42468</v>
      </c>
      <c r="D178" s="98" t="s">
        <v>6</v>
      </c>
      <c r="E178" s="98">
        <v>190384</v>
      </c>
      <c r="F178" s="98"/>
      <c r="G178" s="127" t="s">
        <v>3275</v>
      </c>
      <c r="H178" s="128">
        <v>0</v>
      </c>
      <c r="I178" s="128">
        <v>20394.78</v>
      </c>
      <c r="J178" s="129">
        <v>20394.78</v>
      </c>
      <c r="K178" s="101" t="s">
        <v>1388</v>
      </c>
    </row>
    <row r="179" spans="1:11" ht="56.25" customHeight="1">
      <c r="A179" s="98">
        <v>10</v>
      </c>
      <c r="B179" s="125" t="s">
        <v>1272</v>
      </c>
      <c r="C179" s="126">
        <v>42468</v>
      </c>
      <c r="D179" s="98" t="s">
        <v>13</v>
      </c>
      <c r="E179" s="98">
        <v>190385</v>
      </c>
      <c r="F179" s="98"/>
      <c r="G179" s="127" t="s">
        <v>3285</v>
      </c>
      <c r="H179" s="128">
        <v>50</v>
      </c>
      <c r="I179" s="128">
        <v>0</v>
      </c>
      <c r="J179" s="129">
        <v>50</v>
      </c>
      <c r="K179" s="101" t="s">
        <v>1388</v>
      </c>
    </row>
    <row r="180" spans="1:11" ht="56.25" customHeight="1">
      <c r="A180" s="98">
        <v>10</v>
      </c>
      <c r="B180" s="125" t="s">
        <v>1272</v>
      </c>
      <c r="C180" s="126">
        <v>42468</v>
      </c>
      <c r="D180" s="98" t="s">
        <v>13</v>
      </c>
      <c r="E180" s="98">
        <v>190387</v>
      </c>
      <c r="F180" s="98"/>
      <c r="G180" s="127" t="s">
        <v>3286</v>
      </c>
      <c r="H180" s="128">
        <v>50</v>
      </c>
      <c r="I180" s="128">
        <v>0</v>
      </c>
      <c r="J180" s="129">
        <v>50</v>
      </c>
      <c r="K180" s="101" t="s">
        <v>1388</v>
      </c>
    </row>
    <row r="181" spans="1:11" ht="56.25" customHeight="1">
      <c r="A181" s="98">
        <v>10</v>
      </c>
      <c r="B181" s="125" t="s">
        <v>1272</v>
      </c>
      <c r="C181" s="126">
        <v>42468</v>
      </c>
      <c r="D181" s="98" t="s">
        <v>6</v>
      </c>
      <c r="E181" s="98">
        <v>190494</v>
      </c>
      <c r="F181" s="98"/>
      <c r="G181" s="127" t="s">
        <v>3279</v>
      </c>
      <c r="H181" s="128">
        <v>0</v>
      </c>
      <c r="I181" s="128">
        <v>7410.86</v>
      </c>
      <c r="J181" s="129">
        <v>7410.86</v>
      </c>
      <c r="K181" s="101" t="s">
        <v>1388</v>
      </c>
    </row>
    <row r="182" spans="1:11" ht="56.25" customHeight="1">
      <c r="A182" s="98">
        <v>10</v>
      </c>
      <c r="B182" s="125" t="s">
        <v>1272</v>
      </c>
      <c r="C182" s="126">
        <v>42468</v>
      </c>
      <c r="D182" s="98" t="s">
        <v>13</v>
      </c>
      <c r="E182" s="98">
        <v>190495</v>
      </c>
      <c r="F182" s="98"/>
      <c r="G182" s="127" t="s">
        <v>3296</v>
      </c>
      <c r="H182" s="128">
        <v>50</v>
      </c>
      <c r="I182" s="128">
        <v>0</v>
      </c>
      <c r="J182" s="129">
        <v>50</v>
      </c>
      <c r="K182" s="101" t="s">
        <v>1388</v>
      </c>
    </row>
    <row r="183" spans="1:11" ht="56.25" customHeight="1">
      <c r="A183" s="98">
        <v>10</v>
      </c>
      <c r="B183" s="125" t="s">
        <v>1272</v>
      </c>
      <c r="C183" s="126">
        <v>42471</v>
      </c>
      <c r="D183" s="98" t="s">
        <v>6</v>
      </c>
      <c r="E183" s="98">
        <v>190596</v>
      </c>
      <c r="F183" s="98"/>
      <c r="G183" s="127" t="s">
        <v>3307</v>
      </c>
      <c r="H183" s="128">
        <v>0</v>
      </c>
      <c r="I183" s="128">
        <v>359890.62</v>
      </c>
      <c r="J183" s="129">
        <v>359890.62</v>
      </c>
      <c r="K183" s="101" t="s">
        <v>1388</v>
      </c>
    </row>
    <row r="184" spans="1:11" ht="56.25" customHeight="1">
      <c r="A184" s="98">
        <v>10</v>
      </c>
      <c r="B184" s="125" t="s">
        <v>1272</v>
      </c>
      <c r="C184" s="126">
        <v>42471</v>
      </c>
      <c r="D184" s="98" t="s">
        <v>13</v>
      </c>
      <c r="E184" s="98">
        <v>190597</v>
      </c>
      <c r="F184" s="98"/>
      <c r="G184" s="127" t="s">
        <v>3328</v>
      </c>
      <c r="H184" s="128">
        <v>50</v>
      </c>
      <c r="I184" s="128">
        <v>0</v>
      </c>
      <c r="J184" s="129">
        <v>50</v>
      </c>
      <c r="K184" s="101" t="s">
        <v>1388</v>
      </c>
    </row>
    <row r="185" spans="1:11" ht="56.25" customHeight="1">
      <c r="A185" s="98">
        <v>10</v>
      </c>
      <c r="B185" s="125" t="s">
        <v>1272</v>
      </c>
      <c r="C185" s="126">
        <v>42471</v>
      </c>
      <c r="D185" s="98" t="s">
        <v>6</v>
      </c>
      <c r="E185" s="98">
        <v>190601</v>
      </c>
      <c r="F185" s="98"/>
      <c r="G185" s="127" t="s">
        <v>3308</v>
      </c>
      <c r="H185" s="128">
        <v>0</v>
      </c>
      <c r="I185" s="128">
        <v>0.02</v>
      </c>
      <c r="J185" s="129">
        <v>0.02</v>
      </c>
      <c r="K185" s="101" t="s">
        <v>1388</v>
      </c>
    </row>
    <row r="186" spans="1:11" ht="56.25" customHeight="1">
      <c r="A186" s="98">
        <v>10</v>
      </c>
      <c r="B186" s="125" t="s">
        <v>1272</v>
      </c>
      <c r="C186" s="126">
        <v>42472</v>
      </c>
      <c r="D186" s="98" t="s">
        <v>13</v>
      </c>
      <c r="E186" s="98">
        <v>190695</v>
      </c>
      <c r="F186" s="98"/>
      <c r="G186" s="127" t="s">
        <v>3359</v>
      </c>
      <c r="H186" s="128">
        <v>50</v>
      </c>
      <c r="I186" s="128">
        <v>0</v>
      </c>
      <c r="J186" s="129">
        <v>50</v>
      </c>
      <c r="K186" s="101" t="s">
        <v>1388</v>
      </c>
    </row>
    <row r="187" spans="1:11" ht="56.25" customHeight="1">
      <c r="A187" s="98">
        <v>10</v>
      </c>
      <c r="B187" s="125" t="s">
        <v>1272</v>
      </c>
      <c r="C187" s="126">
        <v>42472</v>
      </c>
      <c r="D187" s="98" t="s">
        <v>6</v>
      </c>
      <c r="E187" s="98">
        <v>190708</v>
      </c>
      <c r="F187" s="98"/>
      <c r="G187" s="127" t="s">
        <v>3354</v>
      </c>
      <c r="H187" s="128">
        <v>0</v>
      </c>
      <c r="I187" s="128">
        <v>15222</v>
      </c>
      <c r="J187" s="129">
        <v>15222</v>
      </c>
      <c r="K187" s="101" t="s">
        <v>1388</v>
      </c>
    </row>
    <row r="188" spans="1:11" ht="56.25" customHeight="1">
      <c r="A188" s="98">
        <v>10</v>
      </c>
      <c r="B188" s="125" t="s">
        <v>1272</v>
      </c>
      <c r="C188" s="126">
        <v>42472</v>
      </c>
      <c r="D188" s="98" t="s">
        <v>13</v>
      </c>
      <c r="E188" s="98">
        <v>190709</v>
      </c>
      <c r="F188" s="98"/>
      <c r="G188" s="127" t="s">
        <v>3362</v>
      </c>
      <c r="H188" s="128">
        <v>50</v>
      </c>
      <c r="I188" s="128">
        <v>0</v>
      </c>
      <c r="J188" s="129">
        <v>50</v>
      </c>
      <c r="K188" s="101" t="s">
        <v>1388</v>
      </c>
    </row>
    <row r="189" spans="1:11" ht="56.25" customHeight="1">
      <c r="A189" s="98">
        <v>10</v>
      </c>
      <c r="B189" s="125" t="s">
        <v>1272</v>
      </c>
      <c r="C189" s="126">
        <v>42472</v>
      </c>
      <c r="D189" s="98" t="s">
        <v>6</v>
      </c>
      <c r="E189" s="98">
        <v>190710</v>
      </c>
      <c r="F189" s="98"/>
      <c r="G189" s="127" t="s">
        <v>3355</v>
      </c>
      <c r="H189" s="128">
        <v>0</v>
      </c>
      <c r="I189" s="128">
        <v>5754.31</v>
      </c>
      <c r="J189" s="129">
        <v>5754.31</v>
      </c>
      <c r="K189" s="101" t="s">
        <v>1388</v>
      </c>
    </row>
    <row r="190" spans="1:11" ht="56.25" customHeight="1">
      <c r="A190" s="98">
        <v>10</v>
      </c>
      <c r="B190" s="125" t="s">
        <v>1272</v>
      </c>
      <c r="C190" s="126">
        <v>42472</v>
      </c>
      <c r="D190" s="98" t="s">
        <v>13</v>
      </c>
      <c r="E190" s="98">
        <v>190711</v>
      </c>
      <c r="F190" s="98"/>
      <c r="G190" s="127" t="s">
        <v>3363</v>
      </c>
      <c r="H190" s="128">
        <v>50</v>
      </c>
      <c r="I190" s="128">
        <v>0</v>
      </c>
      <c r="J190" s="129">
        <v>50</v>
      </c>
      <c r="K190" s="101" t="s">
        <v>1388</v>
      </c>
    </row>
    <row r="191" spans="1:11" ht="56.25" customHeight="1">
      <c r="A191" s="98">
        <v>10</v>
      </c>
      <c r="B191" s="125" t="s">
        <v>1272</v>
      </c>
      <c r="C191" s="126">
        <v>42473</v>
      </c>
      <c r="D191" s="98" t="s">
        <v>6</v>
      </c>
      <c r="E191" s="98">
        <v>190831</v>
      </c>
      <c r="F191" s="98"/>
      <c r="G191" s="127" t="s">
        <v>3379</v>
      </c>
      <c r="H191" s="128">
        <v>0</v>
      </c>
      <c r="I191" s="128">
        <v>9909.89</v>
      </c>
      <c r="J191" s="129">
        <v>9909.89</v>
      </c>
      <c r="K191" s="101" t="s">
        <v>1388</v>
      </c>
    </row>
    <row r="192" spans="1:11" ht="56.25" customHeight="1">
      <c r="A192" s="98">
        <v>10</v>
      </c>
      <c r="B192" s="125" t="s">
        <v>1272</v>
      </c>
      <c r="C192" s="126">
        <v>42473</v>
      </c>
      <c r="D192" s="98" t="s">
        <v>13</v>
      </c>
      <c r="E192" s="98">
        <v>190832</v>
      </c>
      <c r="F192" s="98"/>
      <c r="G192" s="127" t="s">
        <v>3385</v>
      </c>
      <c r="H192" s="128">
        <v>50</v>
      </c>
      <c r="I192" s="128">
        <v>0</v>
      </c>
      <c r="J192" s="129">
        <v>50</v>
      </c>
      <c r="K192" s="101" t="s">
        <v>1388</v>
      </c>
    </row>
    <row r="193" spans="1:11" ht="56.25" customHeight="1">
      <c r="A193" s="98">
        <v>10</v>
      </c>
      <c r="B193" s="125" t="s">
        <v>1272</v>
      </c>
      <c r="C193" s="126">
        <v>42473</v>
      </c>
      <c r="D193" s="98" t="s">
        <v>13</v>
      </c>
      <c r="E193" s="98">
        <v>190851</v>
      </c>
      <c r="F193" s="98"/>
      <c r="G193" s="127" t="s">
        <v>3388</v>
      </c>
      <c r="H193" s="128">
        <v>50</v>
      </c>
      <c r="I193" s="128">
        <v>0</v>
      </c>
      <c r="J193" s="129">
        <v>50</v>
      </c>
      <c r="K193" s="101" t="s">
        <v>1388</v>
      </c>
    </row>
    <row r="194" spans="1:11" ht="56.25" customHeight="1">
      <c r="A194" s="98">
        <v>10</v>
      </c>
      <c r="B194" s="125" t="s">
        <v>1272</v>
      </c>
      <c r="C194" s="126">
        <v>42474</v>
      </c>
      <c r="D194" s="98" t="s">
        <v>6</v>
      </c>
      <c r="E194" s="98">
        <v>191029</v>
      </c>
      <c r="F194" s="98"/>
      <c r="G194" s="127" t="s">
        <v>3402</v>
      </c>
      <c r="H194" s="128">
        <v>0</v>
      </c>
      <c r="I194" s="128">
        <v>339540.36</v>
      </c>
      <c r="J194" s="129">
        <v>339540.36</v>
      </c>
      <c r="K194" s="101" t="s">
        <v>1388</v>
      </c>
    </row>
    <row r="195" spans="1:11" ht="56.25" customHeight="1">
      <c r="A195" s="98">
        <v>10</v>
      </c>
      <c r="B195" s="125" t="s">
        <v>1272</v>
      </c>
      <c r="C195" s="126">
        <v>42474</v>
      </c>
      <c r="D195" s="98" t="s">
        <v>13</v>
      </c>
      <c r="E195" s="98">
        <v>191030</v>
      </c>
      <c r="F195" s="98"/>
      <c r="G195" s="127" t="s">
        <v>3418</v>
      </c>
      <c r="H195" s="128">
        <v>50</v>
      </c>
      <c r="I195" s="128">
        <v>0</v>
      </c>
      <c r="J195" s="129">
        <v>50</v>
      </c>
      <c r="K195" s="101" t="s">
        <v>1388</v>
      </c>
    </row>
    <row r="196" spans="1:11" ht="56.25" customHeight="1">
      <c r="A196" s="98">
        <v>10</v>
      </c>
      <c r="B196" s="125" t="s">
        <v>1272</v>
      </c>
      <c r="C196" s="126">
        <v>42475</v>
      </c>
      <c r="D196" s="98" t="s">
        <v>6</v>
      </c>
      <c r="E196" s="98">
        <v>191167</v>
      </c>
      <c r="F196" s="98"/>
      <c r="G196" s="127" t="s">
        <v>3425</v>
      </c>
      <c r="H196" s="128">
        <v>0</v>
      </c>
      <c r="I196" s="128">
        <v>35066.54</v>
      </c>
      <c r="J196" s="129">
        <v>35066.54</v>
      </c>
      <c r="K196" s="101" t="s">
        <v>1388</v>
      </c>
    </row>
    <row r="197" spans="1:11" ht="56.25" customHeight="1">
      <c r="A197" s="98">
        <v>10</v>
      </c>
      <c r="B197" s="125" t="s">
        <v>1272</v>
      </c>
      <c r="C197" s="126">
        <v>42475</v>
      </c>
      <c r="D197" s="98" t="s">
        <v>13</v>
      </c>
      <c r="E197" s="98">
        <v>191168</v>
      </c>
      <c r="F197" s="98"/>
      <c r="G197" s="127" t="s">
        <v>3439</v>
      </c>
      <c r="H197" s="128">
        <v>50</v>
      </c>
      <c r="I197" s="128">
        <v>0</v>
      </c>
      <c r="J197" s="129">
        <v>50</v>
      </c>
      <c r="K197" s="101" t="s">
        <v>1388</v>
      </c>
    </row>
    <row r="198" spans="1:11" ht="56.25" customHeight="1">
      <c r="A198" s="98">
        <v>10</v>
      </c>
      <c r="B198" s="125" t="s">
        <v>1272</v>
      </c>
      <c r="C198" s="126">
        <v>42478</v>
      </c>
      <c r="D198" s="98" t="s">
        <v>6</v>
      </c>
      <c r="E198" s="98">
        <v>191278</v>
      </c>
      <c r="F198" s="98"/>
      <c r="G198" s="127" t="s">
        <v>3464</v>
      </c>
      <c r="H198" s="128">
        <v>0</v>
      </c>
      <c r="I198" s="128">
        <v>3194.02</v>
      </c>
      <c r="J198" s="129">
        <v>3194.02</v>
      </c>
      <c r="K198" s="101" t="s">
        <v>1388</v>
      </c>
    </row>
    <row r="199" spans="1:11" ht="56.25" customHeight="1">
      <c r="A199" s="98">
        <v>10</v>
      </c>
      <c r="B199" s="125" t="s">
        <v>1272</v>
      </c>
      <c r="C199" s="126">
        <v>42478</v>
      </c>
      <c r="D199" s="98" t="s">
        <v>13</v>
      </c>
      <c r="E199" s="98">
        <v>191279</v>
      </c>
      <c r="F199" s="98"/>
      <c r="G199" s="127" t="s">
        <v>3468</v>
      </c>
      <c r="H199" s="128">
        <v>50</v>
      </c>
      <c r="I199" s="128">
        <v>0</v>
      </c>
      <c r="J199" s="129">
        <v>50</v>
      </c>
      <c r="K199" s="101" t="s">
        <v>1388</v>
      </c>
    </row>
    <row r="200" spans="1:11" ht="56.25" customHeight="1">
      <c r="A200" s="98">
        <v>10</v>
      </c>
      <c r="B200" s="125" t="s">
        <v>1272</v>
      </c>
      <c r="C200" s="126">
        <v>42480</v>
      </c>
      <c r="D200" s="98" t="s">
        <v>6</v>
      </c>
      <c r="E200" s="98">
        <v>191518</v>
      </c>
      <c r="F200" s="98"/>
      <c r="G200" s="127" t="s">
        <v>3501</v>
      </c>
      <c r="H200" s="128">
        <v>0</v>
      </c>
      <c r="I200" s="128">
        <v>206304.83</v>
      </c>
      <c r="J200" s="129">
        <v>206304.83</v>
      </c>
      <c r="K200" s="101" t="s">
        <v>1388</v>
      </c>
    </row>
    <row r="201" spans="1:11" ht="56.25" customHeight="1">
      <c r="A201" s="98">
        <v>10</v>
      </c>
      <c r="B201" s="125" t="s">
        <v>1272</v>
      </c>
      <c r="C201" s="126">
        <v>42480</v>
      </c>
      <c r="D201" s="98" t="s">
        <v>13</v>
      </c>
      <c r="E201" s="98">
        <v>191519</v>
      </c>
      <c r="F201" s="98"/>
      <c r="G201" s="127" t="s">
        <v>3509</v>
      </c>
      <c r="H201" s="128">
        <v>50</v>
      </c>
      <c r="I201" s="128">
        <v>0</v>
      </c>
      <c r="J201" s="129">
        <v>50</v>
      </c>
      <c r="K201" s="101" t="s">
        <v>1388</v>
      </c>
    </row>
    <row r="202" spans="1:11" ht="56.25" customHeight="1">
      <c r="A202" s="98">
        <v>10</v>
      </c>
      <c r="B202" s="125" t="s">
        <v>1272</v>
      </c>
      <c r="C202" s="126">
        <v>42481</v>
      </c>
      <c r="D202" s="98" t="s">
        <v>6</v>
      </c>
      <c r="E202" s="98">
        <v>191570</v>
      </c>
      <c r="F202" s="98"/>
      <c r="G202" s="127" t="s">
        <v>3529</v>
      </c>
      <c r="H202" s="128">
        <v>0</v>
      </c>
      <c r="I202" s="128">
        <v>7164.93</v>
      </c>
      <c r="J202" s="129">
        <v>7164.93</v>
      </c>
      <c r="K202" s="101" t="s">
        <v>1388</v>
      </c>
    </row>
    <row r="203" spans="1:11" ht="56.25" customHeight="1">
      <c r="A203" s="98">
        <v>10</v>
      </c>
      <c r="B203" s="125" t="s">
        <v>1272</v>
      </c>
      <c r="C203" s="126">
        <v>42481</v>
      </c>
      <c r="D203" s="98" t="s">
        <v>13</v>
      </c>
      <c r="E203" s="98">
        <v>191571</v>
      </c>
      <c r="F203" s="98"/>
      <c r="G203" s="127" t="s">
        <v>3538</v>
      </c>
      <c r="H203" s="128">
        <v>50</v>
      </c>
      <c r="I203" s="128">
        <v>0</v>
      </c>
      <c r="J203" s="129">
        <v>50</v>
      </c>
      <c r="K203" s="101" t="s">
        <v>1388</v>
      </c>
    </row>
    <row r="204" spans="1:11" ht="56.25" customHeight="1">
      <c r="A204" s="98">
        <v>10</v>
      </c>
      <c r="B204" s="125" t="s">
        <v>1272</v>
      </c>
      <c r="C204" s="126">
        <v>42485</v>
      </c>
      <c r="D204" s="98" t="s">
        <v>6</v>
      </c>
      <c r="E204" s="98">
        <v>191885</v>
      </c>
      <c r="F204" s="98"/>
      <c r="G204" s="127" t="s">
        <v>3576</v>
      </c>
      <c r="H204" s="128">
        <v>0</v>
      </c>
      <c r="I204" s="128">
        <v>6183.33</v>
      </c>
      <c r="J204" s="129">
        <v>6183.33</v>
      </c>
      <c r="K204" s="101" t="s">
        <v>1388</v>
      </c>
    </row>
    <row r="205" spans="1:11" ht="56.25" customHeight="1">
      <c r="A205" s="98">
        <v>10</v>
      </c>
      <c r="B205" s="125" t="s">
        <v>1272</v>
      </c>
      <c r="C205" s="126">
        <v>42485</v>
      </c>
      <c r="D205" s="98" t="s">
        <v>13</v>
      </c>
      <c r="E205" s="98">
        <v>191886</v>
      </c>
      <c r="F205" s="98"/>
      <c r="G205" s="127" t="s">
        <v>3591</v>
      </c>
      <c r="H205" s="128">
        <v>50</v>
      </c>
      <c r="I205" s="128">
        <v>0</v>
      </c>
      <c r="J205" s="129">
        <v>50</v>
      </c>
      <c r="K205" s="101" t="s">
        <v>1388</v>
      </c>
    </row>
    <row r="206" spans="1:11" ht="56.25" customHeight="1">
      <c r="A206" s="98">
        <v>10</v>
      </c>
      <c r="B206" s="125" t="s">
        <v>1272</v>
      </c>
      <c r="C206" s="126">
        <v>42485</v>
      </c>
      <c r="D206" s="98" t="s">
        <v>6</v>
      </c>
      <c r="E206" s="98">
        <v>191901</v>
      </c>
      <c r="F206" s="98"/>
      <c r="G206" s="127" t="s">
        <v>3578</v>
      </c>
      <c r="H206" s="128">
        <v>0</v>
      </c>
      <c r="I206" s="128">
        <v>305855.71000000002</v>
      </c>
      <c r="J206" s="129">
        <v>305855.71000000002</v>
      </c>
      <c r="K206" s="101" t="s">
        <v>1388</v>
      </c>
    </row>
    <row r="207" spans="1:11" ht="56.25" customHeight="1">
      <c r="A207" s="98">
        <v>10</v>
      </c>
      <c r="B207" s="125" t="s">
        <v>1272</v>
      </c>
      <c r="C207" s="126">
        <v>42485</v>
      </c>
      <c r="D207" s="98" t="s">
        <v>13</v>
      </c>
      <c r="E207" s="98">
        <v>191902</v>
      </c>
      <c r="F207" s="98"/>
      <c r="G207" s="127" t="s">
        <v>3593</v>
      </c>
      <c r="H207" s="128">
        <v>50</v>
      </c>
      <c r="I207" s="128">
        <v>0</v>
      </c>
      <c r="J207" s="129">
        <v>50</v>
      </c>
      <c r="K207" s="101" t="s">
        <v>1388</v>
      </c>
    </row>
    <row r="208" spans="1:11" ht="56.25" customHeight="1">
      <c r="A208" s="98">
        <v>10</v>
      </c>
      <c r="B208" s="125" t="s">
        <v>1272</v>
      </c>
      <c r="C208" s="126">
        <v>42489</v>
      </c>
      <c r="D208" s="98" t="s">
        <v>6</v>
      </c>
      <c r="E208" s="98">
        <v>192390</v>
      </c>
      <c r="F208" s="98"/>
      <c r="G208" s="127" t="s">
        <v>3703</v>
      </c>
      <c r="H208" s="128">
        <v>0</v>
      </c>
      <c r="I208" s="128">
        <v>10347.83</v>
      </c>
      <c r="J208" s="129">
        <v>10347.83</v>
      </c>
      <c r="K208" s="101" t="s">
        <v>1388</v>
      </c>
    </row>
    <row r="209" spans="1:11" ht="56.25" customHeight="1">
      <c r="A209" s="98">
        <v>10</v>
      </c>
      <c r="B209" s="125" t="s">
        <v>1272</v>
      </c>
      <c r="C209" s="126">
        <v>42489</v>
      </c>
      <c r="D209" s="98" t="s">
        <v>13</v>
      </c>
      <c r="E209" s="98">
        <v>192391</v>
      </c>
      <c r="F209" s="98"/>
      <c r="G209" s="127" t="s">
        <v>3715</v>
      </c>
      <c r="H209" s="128">
        <v>50</v>
      </c>
      <c r="I209" s="128">
        <v>0</v>
      </c>
      <c r="J209" s="129">
        <v>50</v>
      </c>
      <c r="K209" s="101" t="s">
        <v>1388</v>
      </c>
    </row>
    <row r="210" spans="1:11" ht="56.25" customHeight="1">
      <c r="A210" s="98">
        <v>10</v>
      </c>
      <c r="B210" s="125" t="s">
        <v>1272</v>
      </c>
      <c r="C210" s="126">
        <v>42493</v>
      </c>
      <c r="D210" s="98" t="s">
        <v>11</v>
      </c>
      <c r="E210" s="98">
        <v>192550</v>
      </c>
      <c r="F210" s="98"/>
      <c r="G210" s="127" t="s">
        <v>3759</v>
      </c>
      <c r="H210" s="128">
        <v>491.23</v>
      </c>
      <c r="I210" s="128">
        <v>0</v>
      </c>
      <c r="J210" s="129">
        <v>491.23</v>
      </c>
      <c r="K210" s="101" t="s">
        <v>1388</v>
      </c>
    </row>
    <row r="211" spans="1:11" ht="56.25" customHeight="1">
      <c r="A211" s="98">
        <v>10</v>
      </c>
      <c r="B211" s="125" t="s">
        <v>1272</v>
      </c>
      <c r="C211" s="126">
        <v>42493</v>
      </c>
      <c r="D211" s="98" t="s">
        <v>11</v>
      </c>
      <c r="E211" s="98">
        <v>192553</v>
      </c>
      <c r="F211" s="98"/>
      <c r="G211" s="127" t="s">
        <v>3760</v>
      </c>
      <c r="H211" s="128">
        <v>334.21</v>
      </c>
      <c r="I211" s="128">
        <v>0</v>
      </c>
      <c r="J211" s="129">
        <v>334.21</v>
      </c>
      <c r="K211" s="101" t="s">
        <v>1388</v>
      </c>
    </row>
    <row r="212" spans="1:11" ht="56.25" customHeight="1">
      <c r="A212" s="98">
        <v>10</v>
      </c>
      <c r="B212" s="125" t="s">
        <v>1272</v>
      </c>
      <c r="C212" s="126">
        <v>42493</v>
      </c>
      <c r="D212" s="98" t="s">
        <v>6</v>
      </c>
      <c r="E212" s="98">
        <v>192574</v>
      </c>
      <c r="F212" s="98"/>
      <c r="G212" s="127" t="s">
        <v>3755</v>
      </c>
      <c r="H212" s="128">
        <v>0</v>
      </c>
      <c r="I212" s="128">
        <v>123.27</v>
      </c>
      <c r="J212" s="129">
        <v>123.27</v>
      </c>
      <c r="K212" s="101" t="s">
        <v>1388</v>
      </c>
    </row>
    <row r="213" spans="1:11" ht="56.25" customHeight="1">
      <c r="A213" s="98">
        <v>10</v>
      </c>
      <c r="B213" s="125" t="s">
        <v>1272</v>
      </c>
      <c r="C213" s="126">
        <v>42493</v>
      </c>
      <c r="D213" s="98" t="s">
        <v>11</v>
      </c>
      <c r="E213" s="98">
        <v>192575</v>
      </c>
      <c r="F213" s="98"/>
      <c r="G213" s="127" t="s">
        <v>3763</v>
      </c>
      <c r="H213" s="128">
        <v>50</v>
      </c>
      <c r="I213" s="128">
        <v>0</v>
      </c>
      <c r="J213" s="129">
        <v>50</v>
      </c>
      <c r="K213" s="101" t="s">
        <v>1388</v>
      </c>
    </row>
    <row r="214" spans="1:11" ht="56.25" customHeight="1">
      <c r="A214" s="98">
        <v>10</v>
      </c>
      <c r="B214" s="125" t="s">
        <v>1272</v>
      </c>
      <c r="C214" s="126">
        <v>42494</v>
      </c>
      <c r="D214" s="98" t="s">
        <v>11</v>
      </c>
      <c r="E214" s="98">
        <v>192621</v>
      </c>
      <c r="F214" s="98"/>
      <c r="G214" s="127" t="s">
        <v>3782</v>
      </c>
      <c r="H214" s="128">
        <v>50</v>
      </c>
      <c r="I214" s="128">
        <v>0</v>
      </c>
      <c r="J214" s="129">
        <v>50</v>
      </c>
      <c r="K214" s="101" t="s">
        <v>1388</v>
      </c>
    </row>
    <row r="215" spans="1:11" ht="56.25" customHeight="1">
      <c r="A215" s="98">
        <v>10</v>
      </c>
      <c r="B215" s="125" t="s">
        <v>1272</v>
      </c>
      <c r="C215" s="126">
        <v>42494</v>
      </c>
      <c r="D215" s="98" t="s">
        <v>11</v>
      </c>
      <c r="E215" s="98">
        <v>192627</v>
      </c>
      <c r="F215" s="98"/>
      <c r="G215" s="127" t="s">
        <v>3783</v>
      </c>
      <c r="H215" s="128">
        <v>50</v>
      </c>
      <c r="I215" s="128">
        <v>0</v>
      </c>
      <c r="J215" s="129">
        <v>50</v>
      </c>
      <c r="K215" s="101" t="s">
        <v>1388</v>
      </c>
    </row>
    <row r="216" spans="1:11" ht="56.25" customHeight="1">
      <c r="A216" s="98">
        <v>10</v>
      </c>
      <c r="B216" s="125" t="s">
        <v>1272</v>
      </c>
      <c r="C216" s="126">
        <v>42494</v>
      </c>
      <c r="D216" s="98" t="s">
        <v>11</v>
      </c>
      <c r="E216" s="98">
        <v>192634</v>
      </c>
      <c r="F216" s="98"/>
      <c r="G216" s="127" t="s">
        <v>3784</v>
      </c>
      <c r="H216" s="128">
        <v>3463.94</v>
      </c>
      <c r="I216" s="128">
        <v>0</v>
      </c>
      <c r="J216" s="129">
        <v>3463.94</v>
      </c>
      <c r="K216" s="101" t="s">
        <v>1388</v>
      </c>
    </row>
    <row r="217" spans="1:11" ht="56.25" customHeight="1">
      <c r="A217" s="98">
        <v>10</v>
      </c>
      <c r="B217" s="125" t="s">
        <v>1272</v>
      </c>
      <c r="C217" s="126">
        <v>42494</v>
      </c>
      <c r="D217" s="98" t="s">
        <v>11</v>
      </c>
      <c r="E217" s="98">
        <v>192635</v>
      </c>
      <c r="F217" s="98"/>
      <c r="G217" s="127" t="s">
        <v>3784</v>
      </c>
      <c r="H217" s="128">
        <v>3225.01</v>
      </c>
      <c r="I217" s="128">
        <v>0</v>
      </c>
      <c r="J217" s="129">
        <v>3225.01</v>
      </c>
      <c r="K217" s="101" t="s">
        <v>1388</v>
      </c>
    </row>
    <row r="218" spans="1:11" ht="56.25" customHeight="1">
      <c r="A218" s="98">
        <v>10</v>
      </c>
      <c r="B218" s="125" t="s">
        <v>1272</v>
      </c>
      <c r="C218" s="126">
        <v>42494</v>
      </c>
      <c r="D218" s="98" t="s">
        <v>11</v>
      </c>
      <c r="E218" s="98">
        <v>192643</v>
      </c>
      <c r="F218" s="98"/>
      <c r="G218" s="127" t="s">
        <v>3785</v>
      </c>
      <c r="H218" s="128">
        <v>50</v>
      </c>
      <c r="I218" s="128">
        <v>0</v>
      </c>
      <c r="J218" s="129">
        <v>50</v>
      </c>
      <c r="K218" s="101" t="s">
        <v>1388</v>
      </c>
    </row>
    <row r="219" spans="1:11" ht="56.25" customHeight="1">
      <c r="A219" s="98">
        <v>10</v>
      </c>
      <c r="B219" s="125" t="s">
        <v>1272</v>
      </c>
      <c r="C219" s="126">
        <v>42494</v>
      </c>
      <c r="D219" s="98" t="s">
        <v>11</v>
      </c>
      <c r="E219" s="98">
        <v>192707</v>
      </c>
      <c r="F219" s="98"/>
      <c r="G219" s="127" t="s">
        <v>3787</v>
      </c>
      <c r="H219" s="128">
        <v>50</v>
      </c>
      <c r="I219" s="128">
        <v>0</v>
      </c>
      <c r="J219" s="129">
        <v>50</v>
      </c>
      <c r="K219" s="101" t="s">
        <v>1388</v>
      </c>
    </row>
    <row r="220" spans="1:11" ht="56.25" customHeight="1">
      <c r="A220" s="98">
        <v>10</v>
      </c>
      <c r="B220" s="125" t="s">
        <v>1272</v>
      </c>
      <c r="C220" s="126">
        <v>42495</v>
      </c>
      <c r="D220" s="98" t="s">
        <v>11</v>
      </c>
      <c r="E220" s="98">
        <v>192729</v>
      </c>
      <c r="F220" s="98"/>
      <c r="G220" s="127" t="s">
        <v>3802</v>
      </c>
      <c r="H220" s="128">
        <v>50</v>
      </c>
      <c r="I220" s="128">
        <v>0</v>
      </c>
      <c r="J220" s="129">
        <v>50</v>
      </c>
      <c r="K220" s="101" t="s">
        <v>1388</v>
      </c>
    </row>
    <row r="221" spans="1:11" ht="56.25" customHeight="1">
      <c r="A221" s="98">
        <v>10</v>
      </c>
      <c r="B221" s="125" t="s">
        <v>1272</v>
      </c>
      <c r="C221" s="126">
        <v>42495</v>
      </c>
      <c r="D221" s="98" t="s">
        <v>11</v>
      </c>
      <c r="E221" s="98">
        <v>192734</v>
      </c>
      <c r="F221" s="98"/>
      <c r="G221" s="127" t="s">
        <v>3803</v>
      </c>
      <c r="H221" s="128">
        <v>50</v>
      </c>
      <c r="I221" s="128">
        <v>0</v>
      </c>
      <c r="J221" s="129">
        <v>50</v>
      </c>
      <c r="K221" s="101" t="s">
        <v>1388</v>
      </c>
    </row>
    <row r="222" spans="1:11" ht="56.25" customHeight="1">
      <c r="A222" s="98">
        <v>10</v>
      </c>
      <c r="B222" s="125" t="s">
        <v>1272</v>
      </c>
      <c r="C222" s="126">
        <v>42495</v>
      </c>
      <c r="D222" s="98" t="s">
        <v>11</v>
      </c>
      <c r="E222" s="98">
        <v>192807</v>
      </c>
      <c r="F222" s="98"/>
      <c r="G222" s="127" t="s">
        <v>3806</v>
      </c>
      <c r="H222" s="128">
        <v>50</v>
      </c>
      <c r="I222" s="128">
        <v>0</v>
      </c>
      <c r="J222" s="129">
        <v>50</v>
      </c>
      <c r="K222" s="101" t="s">
        <v>1388</v>
      </c>
    </row>
    <row r="223" spans="1:11" ht="56.25" customHeight="1">
      <c r="A223" s="98">
        <v>10</v>
      </c>
      <c r="B223" s="125" t="s">
        <v>1272</v>
      </c>
      <c r="C223" s="126">
        <v>42495</v>
      </c>
      <c r="D223" s="98" t="s">
        <v>11</v>
      </c>
      <c r="E223" s="98">
        <v>192828</v>
      </c>
      <c r="F223" s="98"/>
      <c r="G223" s="127" t="s">
        <v>3809</v>
      </c>
      <c r="H223" s="128">
        <v>50</v>
      </c>
      <c r="I223" s="128">
        <v>0</v>
      </c>
      <c r="J223" s="129">
        <v>50</v>
      </c>
      <c r="K223" s="101" t="s">
        <v>1388</v>
      </c>
    </row>
    <row r="224" spans="1:11" ht="56.25" customHeight="1">
      <c r="A224" s="98">
        <v>10</v>
      </c>
      <c r="B224" s="125" t="s">
        <v>1272</v>
      </c>
      <c r="C224" s="126">
        <v>42496</v>
      </c>
      <c r="D224" s="98" t="s">
        <v>11</v>
      </c>
      <c r="E224" s="98">
        <v>192841</v>
      </c>
      <c r="F224" s="98"/>
      <c r="G224" s="127" t="s">
        <v>3830</v>
      </c>
      <c r="H224" s="128">
        <v>50</v>
      </c>
      <c r="I224" s="128">
        <v>0</v>
      </c>
      <c r="J224" s="129">
        <v>50</v>
      </c>
      <c r="K224" s="101" t="s">
        <v>1388</v>
      </c>
    </row>
    <row r="225" spans="1:11" ht="56.25" customHeight="1">
      <c r="A225" s="98">
        <v>10</v>
      </c>
      <c r="B225" s="125" t="s">
        <v>1272</v>
      </c>
      <c r="C225" s="126">
        <v>42496</v>
      </c>
      <c r="D225" s="98" t="s">
        <v>11</v>
      </c>
      <c r="E225" s="98">
        <v>192851</v>
      </c>
      <c r="F225" s="98"/>
      <c r="G225" s="127" t="s">
        <v>3831</v>
      </c>
      <c r="H225" s="128">
        <v>50</v>
      </c>
      <c r="I225" s="128">
        <v>0</v>
      </c>
      <c r="J225" s="129">
        <v>50</v>
      </c>
      <c r="K225" s="101" t="s">
        <v>1388</v>
      </c>
    </row>
    <row r="226" spans="1:11" ht="56.25" customHeight="1">
      <c r="A226" s="98">
        <v>10</v>
      </c>
      <c r="B226" s="125" t="s">
        <v>1272</v>
      </c>
      <c r="C226" s="126">
        <v>42496</v>
      </c>
      <c r="D226" s="98" t="s">
        <v>11</v>
      </c>
      <c r="E226" s="98">
        <v>192883</v>
      </c>
      <c r="F226" s="98"/>
      <c r="G226" s="127" t="s">
        <v>3835</v>
      </c>
      <c r="H226" s="128">
        <v>50</v>
      </c>
      <c r="I226" s="128">
        <v>0</v>
      </c>
      <c r="J226" s="129">
        <v>50</v>
      </c>
      <c r="K226" s="101" t="s">
        <v>1388</v>
      </c>
    </row>
    <row r="227" spans="1:11" ht="56.25" customHeight="1">
      <c r="A227" s="98">
        <v>10</v>
      </c>
      <c r="B227" s="125" t="s">
        <v>1272</v>
      </c>
      <c r="C227" s="126">
        <v>42499</v>
      </c>
      <c r="D227" s="98" t="s">
        <v>11</v>
      </c>
      <c r="E227" s="98">
        <v>192999</v>
      </c>
      <c r="F227" s="98"/>
      <c r="G227" s="127" t="s">
        <v>3851</v>
      </c>
      <c r="H227" s="128">
        <v>50</v>
      </c>
      <c r="I227" s="128">
        <v>0</v>
      </c>
      <c r="J227" s="129">
        <v>50</v>
      </c>
      <c r="K227" s="101" t="s">
        <v>1388</v>
      </c>
    </row>
    <row r="228" spans="1:11" ht="56.25" customHeight="1">
      <c r="A228" s="98">
        <v>10</v>
      </c>
      <c r="B228" s="125" t="s">
        <v>1272</v>
      </c>
      <c r="C228" s="126">
        <v>42499</v>
      </c>
      <c r="D228" s="98" t="s">
        <v>6</v>
      </c>
      <c r="E228" s="98">
        <v>193001</v>
      </c>
      <c r="F228" s="98"/>
      <c r="G228" s="127" t="s">
        <v>3845</v>
      </c>
      <c r="H228" s="128">
        <v>0</v>
      </c>
      <c r="I228" s="128">
        <v>124377.43</v>
      </c>
      <c r="J228" s="129">
        <v>124377.43</v>
      </c>
      <c r="K228" s="101" t="s">
        <v>1388</v>
      </c>
    </row>
    <row r="229" spans="1:11" ht="56.25" customHeight="1">
      <c r="A229" s="98">
        <v>10</v>
      </c>
      <c r="B229" s="125" t="s">
        <v>1272</v>
      </c>
      <c r="C229" s="126">
        <v>42499</v>
      </c>
      <c r="D229" s="98" t="s">
        <v>11</v>
      </c>
      <c r="E229" s="98">
        <v>193002</v>
      </c>
      <c r="F229" s="98"/>
      <c r="G229" s="127" t="s">
        <v>3852</v>
      </c>
      <c r="H229" s="128">
        <v>50</v>
      </c>
      <c r="I229" s="128">
        <v>0</v>
      </c>
      <c r="J229" s="129">
        <v>50</v>
      </c>
      <c r="K229" s="101" t="s">
        <v>1388</v>
      </c>
    </row>
    <row r="230" spans="1:11" ht="56.25" customHeight="1">
      <c r="A230" s="98">
        <v>10</v>
      </c>
      <c r="B230" s="125" t="s">
        <v>1272</v>
      </c>
      <c r="C230" s="126">
        <v>42499</v>
      </c>
      <c r="D230" s="98" t="s">
        <v>11</v>
      </c>
      <c r="E230" s="98">
        <v>193004</v>
      </c>
      <c r="F230" s="98"/>
      <c r="G230" s="127" t="s">
        <v>3853</v>
      </c>
      <c r="H230" s="128">
        <v>50</v>
      </c>
      <c r="I230" s="128">
        <v>0</v>
      </c>
      <c r="J230" s="129">
        <v>50</v>
      </c>
      <c r="K230" s="101" t="s">
        <v>1388</v>
      </c>
    </row>
    <row r="231" spans="1:11" ht="56.25" customHeight="1">
      <c r="A231" s="98">
        <v>10</v>
      </c>
      <c r="B231" s="125" t="s">
        <v>1272</v>
      </c>
      <c r="C231" s="126">
        <v>42499</v>
      </c>
      <c r="D231" s="98" t="s">
        <v>11</v>
      </c>
      <c r="E231" s="98">
        <v>193006</v>
      </c>
      <c r="F231" s="98"/>
      <c r="G231" s="127" t="s">
        <v>3854</v>
      </c>
      <c r="H231" s="128">
        <v>50</v>
      </c>
      <c r="I231" s="128">
        <v>0</v>
      </c>
      <c r="J231" s="129">
        <v>50</v>
      </c>
      <c r="K231" s="101" t="s">
        <v>1388</v>
      </c>
    </row>
    <row r="232" spans="1:11" ht="56.25" customHeight="1">
      <c r="A232" s="98">
        <v>10</v>
      </c>
      <c r="B232" s="125" t="s">
        <v>1272</v>
      </c>
      <c r="C232" s="126">
        <v>42499</v>
      </c>
      <c r="D232" s="98" t="s">
        <v>11</v>
      </c>
      <c r="E232" s="98">
        <v>193032</v>
      </c>
      <c r="F232" s="98"/>
      <c r="G232" s="127" t="s">
        <v>3860</v>
      </c>
      <c r="H232" s="128">
        <v>50</v>
      </c>
      <c r="I232" s="128">
        <v>0</v>
      </c>
      <c r="J232" s="129">
        <v>50</v>
      </c>
      <c r="K232" s="101" t="s">
        <v>1388</v>
      </c>
    </row>
    <row r="233" spans="1:11" ht="56.25" customHeight="1">
      <c r="A233" s="98">
        <v>10</v>
      </c>
      <c r="B233" s="125" t="s">
        <v>1272</v>
      </c>
      <c r="C233" s="126">
        <v>42499</v>
      </c>
      <c r="D233" s="98" t="s">
        <v>11</v>
      </c>
      <c r="E233" s="98">
        <v>193042</v>
      </c>
      <c r="F233" s="98"/>
      <c r="G233" s="127" t="s">
        <v>3862</v>
      </c>
      <c r="H233" s="128">
        <v>50</v>
      </c>
      <c r="I233" s="128">
        <v>0</v>
      </c>
      <c r="J233" s="129">
        <v>50</v>
      </c>
      <c r="K233" s="101" t="s">
        <v>1388</v>
      </c>
    </row>
    <row r="234" spans="1:11" ht="56.25" customHeight="1">
      <c r="A234" s="98">
        <v>10</v>
      </c>
      <c r="B234" s="125" t="s">
        <v>1272</v>
      </c>
      <c r="C234" s="126">
        <v>42500</v>
      </c>
      <c r="D234" s="98" t="s">
        <v>6</v>
      </c>
      <c r="E234" s="98">
        <v>193075</v>
      </c>
      <c r="F234" s="98"/>
      <c r="G234" s="127" t="s">
        <v>3868</v>
      </c>
      <c r="H234" s="128">
        <v>0</v>
      </c>
      <c r="I234" s="128">
        <v>36854.53</v>
      </c>
      <c r="J234" s="129">
        <v>36854.53</v>
      </c>
      <c r="K234" s="101" t="s">
        <v>1388</v>
      </c>
    </row>
    <row r="235" spans="1:11" ht="56.25" customHeight="1">
      <c r="A235" s="98">
        <v>10</v>
      </c>
      <c r="B235" s="125" t="s">
        <v>1272</v>
      </c>
      <c r="C235" s="126">
        <v>42500</v>
      </c>
      <c r="D235" s="98" t="s">
        <v>11</v>
      </c>
      <c r="E235" s="98">
        <v>193076</v>
      </c>
      <c r="F235" s="98"/>
      <c r="G235" s="127" t="s">
        <v>3878</v>
      </c>
      <c r="H235" s="128">
        <v>50</v>
      </c>
      <c r="I235" s="128">
        <v>0</v>
      </c>
      <c r="J235" s="129">
        <v>50</v>
      </c>
      <c r="K235" s="101" t="s">
        <v>1388</v>
      </c>
    </row>
    <row r="236" spans="1:11" ht="56.25" customHeight="1">
      <c r="A236" s="98">
        <v>10</v>
      </c>
      <c r="B236" s="125" t="s">
        <v>1272</v>
      </c>
      <c r="C236" s="126">
        <v>42500</v>
      </c>
      <c r="D236" s="98" t="s">
        <v>11</v>
      </c>
      <c r="E236" s="98">
        <v>193080</v>
      </c>
      <c r="F236" s="98"/>
      <c r="G236" s="127" t="s">
        <v>3880</v>
      </c>
      <c r="H236" s="128">
        <v>50</v>
      </c>
      <c r="I236" s="128">
        <v>0</v>
      </c>
      <c r="J236" s="129">
        <v>50</v>
      </c>
      <c r="K236" s="101" t="s">
        <v>1388</v>
      </c>
    </row>
    <row r="237" spans="1:11" ht="56.25" customHeight="1">
      <c r="A237" s="98">
        <v>10</v>
      </c>
      <c r="B237" s="125" t="s">
        <v>1272</v>
      </c>
      <c r="C237" s="126">
        <v>42500</v>
      </c>
      <c r="D237" s="98" t="s">
        <v>11</v>
      </c>
      <c r="E237" s="98">
        <v>193082</v>
      </c>
      <c r="F237" s="98"/>
      <c r="G237" s="127" t="s">
        <v>3881</v>
      </c>
      <c r="H237" s="128">
        <v>50</v>
      </c>
      <c r="I237" s="128">
        <v>0</v>
      </c>
      <c r="J237" s="129">
        <v>50</v>
      </c>
      <c r="K237" s="101" t="s">
        <v>1388</v>
      </c>
    </row>
    <row r="238" spans="1:11" ht="56.25" customHeight="1">
      <c r="A238" s="98">
        <v>10</v>
      </c>
      <c r="B238" s="125" t="s">
        <v>1272</v>
      </c>
      <c r="C238" s="126">
        <v>42500</v>
      </c>
      <c r="D238" s="98" t="s">
        <v>11</v>
      </c>
      <c r="E238" s="98">
        <v>193084</v>
      </c>
      <c r="F238" s="98"/>
      <c r="G238" s="127" t="s">
        <v>3882</v>
      </c>
      <c r="H238" s="128">
        <v>50</v>
      </c>
      <c r="I238" s="128">
        <v>0</v>
      </c>
      <c r="J238" s="129">
        <v>50</v>
      </c>
      <c r="K238" s="101" t="s">
        <v>1388</v>
      </c>
    </row>
    <row r="239" spans="1:11" ht="56.25" customHeight="1">
      <c r="A239" s="98">
        <v>10</v>
      </c>
      <c r="B239" s="125" t="s">
        <v>1272</v>
      </c>
      <c r="C239" s="126">
        <v>42500</v>
      </c>
      <c r="D239" s="98" t="s">
        <v>11</v>
      </c>
      <c r="E239" s="98">
        <v>193086</v>
      </c>
      <c r="F239" s="98"/>
      <c r="G239" s="127" t="s">
        <v>3883</v>
      </c>
      <c r="H239" s="128">
        <v>50</v>
      </c>
      <c r="I239" s="128">
        <v>0</v>
      </c>
      <c r="J239" s="129">
        <v>50</v>
      </c>
      <c r="K239" s="101" t="s">
        <v>1388</v>
      </c>
    </row>
    <row r="240" spans="1:11" ht="56.25" customHeight="1">
      <c r="A240" s="98">
        <v>10</v>
      </c>
      <c r="B240" s="125" t="s">
        <v>1272</v>
      </c>
      <c r="C240" s="126">
        <v>42500</v>
      </c>
      <c r="D240" s="98" t="s">
        <v>11</v>
      </c>
      <c r="E240" s="98">
        <v>193095</v>
      </c>
      <c r="F240" s="98"/>
      <c r="G240" s="127" t="s">
        <v>3885</v>
      </c>
      <c r="H240" s="128">
        <v>857.56</v>
      </c>
      <c r="I240" s="128">
        <v>0</v>
      </c>
      <c r="J240" s="129">
        <v>857.56</v>
      </c>
      <c r="K240" s="101" t="s">
        <v>1388</v>
      </c>
    </row>
    <row r="241" spans="1:11" ht="56.25" customHeight="1">
      <c r="A241" s="98">
        <v>10</v>
      </c>
      <c r="B241" s="125" t="s">
        <v>1272</v>
      </c>
      <c r="C241" s="126">
        <v>42501</v>
      </c>
      <c r="D241" s="98" t="s">
        <v>11</v>
      </c>
      <c r="E241" s="98">
        <v>193174</v>
      </c>
      <c r="F241" s="98"/>
      <c r="G241" s="127" t="s">
        <v>3907</v>
      </c>
      <c r="H241" s="128">
        <v>6690.06</v>
      </c>
      <c r="I241" s="128">
        <v>0</v>
      </c>
      <c r="J241" s="129">
        <v>6690.06</v>
      </c>
      <c r="K241" s="101" t="s">
        <v>1388</v>
      </c>
    </row>
    <row r="242" spans="1:11" ht="56.25" customHeight="1">
      <c r="A242" s="98">
        <v>10</v>
      </c>
      <c r="B242" s="125" t="s">
        <v>1272</v>
      </c>
      <c r="C242" s="126">
        <v>42501</v>
      </c>
      <c r="D242" s="98" t="s">
        <v>11</v>
      </c>
      <c r="E242" s="98">
        <v>193175</v>
      </c>
      <c r="F242" s="98"/>
      <c r="G242" s="127" t="s">
        <v>3908</v>
      </c>
      <c r="H242" s="128">
        <v>7306.98</v>
      </c>
      <c r="I242" s="128">
        <v>0</v>
      </c>
      <c r="J242" s="129">
        <v>7306.98</v>
      </c>
      <c r="K242" s="101" t="s">
        <v>1388</v>
      </c>
    </row>
    <row r="243" spans="1:11" ht="56.25" customHeight="1">
      <c r="A243" s="98">
        <v>10</v>
      </c>
      <c r="B243" s="125" t="s">
        <v>1272</v>
      </c>
      <c r="C243" s="126">
        <v>42501</v>
      </c>
      <c r="D243" s="98" t="s">
        <v>11</v>
      </c>
      <c r="E243" s="98">
        <v>193176</v>
      </c>
      <c r="F243" s="98"/>
      <c r="G243" s="127" t="s">
        <v>3909</v>
      </c>
      <c r="H243" s="128">
        <v>7401.93</v>
      </c>
      <c r="I243" s="128">
        <v>0</v>
      </c>
      <c r="J243" s="129">
        <v>7401.93</v>
      </c>
      <c r="K243" s="101" t="s">
        <v>1388</v>
      </c>
    </row>
    <row r="244" spans="1:11" ht="56.25" customHeight="1">
      <c r="A244" s="98">
        <v>10</v>
      </c>
      <c r="B244" s="125" t="s">
        <v>1272</v>
      </c>
      <c r="C244" s="126">
        <v>42501</v>
      </c>
      <c r="D244" s="98" t="s">
        <v>11</v>
      </c>
      <c r="E244" s="98">
        <v>193200</v>
      </c>
      <c r="F244" s="98"/>
      <c r="G244" s="127" t="s">
        <v>3911</v>
      </c>
      <c r="H244" s="128">
        <v>50</v>
      </c>
      <c r="I244" s="128">
        <v>0</v>
      </c>
      <c r="J244" s="129">
        <v>50</v>
      </c>
      <c r="K244" s="101" t="s">
        <v>1388</v>
      </c>
    </row>
    <row r="245" spans="1:11" ht="56.25" customHeight="1">
      <c r="A245" s="98">
        <v>10</v>
      </c>
      <c r="B245" s="125" t="s">
        <v>1272</v>
      </c>
      <c r="C245" s="126">
        <v>42501</v>
      </c>
      <c r="D245" s="98" t="s">
        <v>11</v>
      </c>
      <c r="E245" s="98">
        <v>193278</v>
      </c>
      <c r="F245" s="98"/>
      <c r="G245" s="127" t="s">
        <v>3914</v>
      </c>
      <c r="H245" s="128">
        <v>50</v>
      </c>
      <c r="I245" s="128">
        <v>0</v>
      </c>
      <c r="J245" s="129">
        <v>50</v>
      </c>
      <c r="K245" s="101" t="s">
        <v>1388</v>
      </c>
    </row>
    <row r="246" spans="1:11" ht="56.25" customHeight="1">
      <c r="A246" s="98">
        <v>10</v>
      </c>
      <c r="B246" s="125" t="s">
        <v>1272</v>
      </c>
      <c r="C246" s="126">
        <v>42502</v>
      </c>
      <c r="D246" s="98" t="s">
        <v>11</v>
      </c>
      <c r="E246" s="98">
        <v>193358</v>
      </c>
      <c r="F246" s="98"/>
      <c r="G246" s="127" t="s">
        <v>3954</v>
      </c>
      <c r="H246" s="128">
        <v>50</v>
      </c>
      <c r="I246" s="128">
        <v>0</v>
      </c>
      <c r="J246" s="129">
        <v>50</v>
      </c>
      <c r="K246" s="101" t="s">
        <v>1388</v>
      </c>
    </row>
    <row r="247" spans="1:11" ht="56.25" customHeight="1">
      <c r="A247" s="98">
        <v>10</v>
      </c>
      <c r="B247" s="125" t="s">
        <v>1272</v>
      </c>
      <c r="C247" s="126">
        <v>42502</v>
      </c>
      <c r="D247" s="98" t="s">
        <v>11</v>
      </c>
      <c r="E247" s="98">
        <v>193365</v>
      </c>
      <c r="F247" s="98"/>
      <c r="G247" s="127" t="s">
        <v>3956</v>
      </c>
      <c r="H247" s="128">
        <v>50</v>
      </c>
      <c r="I247" s="128">
        <v>0</v>
      </c>
      <c r="J247" s="129">
        <v>50</v>
      </c>
      <c r="K247" s="101" t="s">
        <v>1388</v>
      </c>
    </row>
    <row r="248" spans="1:11" ht="56.25" customHeight="1">
      <c r="A248" s="98">
        <v>10</v>
      </c>
      <c r="B248" s="125" t="s">
        <v>1272</v>
      </c>
      <c r="C248" s="126">
        <v>42502</v>
      </c>
      <c r="D248" s="98" t="s">
        <v>11</v>
      </c>
      <c r="E248" s="98">
        <v>193368</v>
      </c>
      <c r="F248" s="98"/>
      <c r="G248" s="127" t="s">
        <v>3957</v>
      </c>
      <c r="H248" s="128">
        <v>50</v>
      </c>
      <c r="I248" s="128">
        <v>0</v>
      </c>
      <c r="J248" s="129">
        <v>50</v>
      </c>
      <c r="K248" s="101" t="s">
        <v>1388</v>
      </c>
    </row>
    <row r="249" spans="1:11" ht="56.25" customHeight="1">
      <c r="A249" s="98">
        <v>10</v>
      </c>
      <c r="B249" s="125" t="s">
        <v>1272</v>
      </c>
      <c r="C249" s="126">
        <v>42502</v>
      </c>
      <c r="D249" s="98" t="s">
        <v>11</v>
      </c>
      <c r="E249" s="98">
        <v>193372</v>
      </c>
      <c r="F249" s="98"/>
      <c r="G249" s="127" t="s">
        <v>3958</v>
      </c>
      <c r="H249" s="128">
        <v>50</v>
      </c>
      <c r="I249" s="128">
        <v>0</v>
      </c>
      <c r="J249" s="129">
        <v>50</v>
      </c>
      <c r="K249" s="101" t="s">
        <v>1388</v>
      </c>
    </row>
    <row r="250" spans="1:11" ht="56.25" customHeight="1">
      <c r="A250" s="98">
        <v>10</v>
      </c>
      <c r="B250" s="125" t="s">
        <v>1272</v>
      </c>
      <c r="C250" s="126">
        <v>42502</v>
      </c>
      <c r="D250" s="98" t="s">
        <v>11</v>
      </c>
      <c r="E250" s="98">
        <v>193392</v>
      </c>
      <c r="F250" s="98"/>
      <c r="G250" s="127" t="s">
        <v>3959</v>
      </c>
      <c r="H250" s="128">
        <v>7377.64</v>
      </c>
      <c r="I250" s="128">
        <v>0</v>
      </c>
      <c r="J250" s="129">
        <v>7377.64</v>
      </c>
      <c r="K250" s="101" t="s">
        <v>1388</v>
      </c>
    </row>
    <row r="251" spans="1:11" ht="56.25" customHeight="1">
      <c r="A251" s="98">
        <v>10</v>
      </c>
      <c r="B251" s="125" t="s">
        <v>1272</v>
      </c>
      <c r="C251" s="126">
        <v>42502</v>
      </c>
      <c r="D251" s="98" t="s">
        <v>11</v>
      </c>
      <c r="E251" s="98">
        <v>193393</v>
      </c>
      <c r="F251" s="98"/>
      <c r="G251" s="127" t="s">
        <v>3960</v>
      </c>
      <c r="H251" s="128">
        <v>8777.08</v>
      </c>
      <c r="I251" s="128">
        <v>0</v>
      </c>
      <c r="J251" s="129">
        <v>8777.08</v>
      </c>
      <c r="K251" s="101" t="s">
        <v>1388</v>
      </c>
    </row>
    <row r="252" spans="1:11" ht="56.25" customHeight="1">
      <c r="A252" s="98">
        <v>10</v>
      </c>
      <c r="B252" s="125" t="s">
        <v>1272</v>
      </c>
      <c r="C252" s="126">
        <v>42502</v>
      </c>
      <c r="D252" s="98" t="s">
        <v>11</v>
      </c>
      <c r="E252" s="98">
        <v>193394</v>
      </c>
      <c r="F252" s="98"/>
      <c r="G252" s="127" t="s">
        <v>3960</v>
      </c>
      <c r="H252" s="128">
        <v>9588.07</v>
      </c>
      <c r="I252" s="128">
        <v>0</v>
      </c>
      <c r="J252" s="129">
        <v>9588.07</v>
      </c>
      <c r="K252" s="101" t="s">
        <v>1388</v>
      </c>
    </row>
    <row r="253" spans="1:11" ht="56.25" customHeight="1">
      <c r="A253" s="98">
        <v>10</v>
      </c>
      <c r="B253" s="125" t="s">
        <v>1272</v>
      </c>
      <c r="C253" s="126">
        <v>42503</v>
      </c>
      <c r="D253" s="98" t="s">
        <v>11</v>
      </c>
      <c r="E253" s="98">
        <v>193457</v>
      </c>
      <c r="F253" s="98"/>
      <c r="G253" s="127" t="s">
        <v>3989</v>
      </c>
      <c r="H253" s="128">
        <v>50</v>
      </c>
      <c r="I253" s="128">
        <v>0</v>
      </c>
      <c r="J253" s="129">
        <v>50</v>
      </c>
      <c r="K253" s="101" t="s">
        <v>1388</v>
      </c>
    </row>
    <row r="254" spans="1:11" ht="56.25" customHeight="1">
      <c r="A254" s="98">
        <v>10</v>
      </c>
      <c r="B254" s="125" t="s">
        <v>1272</v>
      </c>
      <c r="C254" s="126">
        <v>42506</v>
      </c>
      <c r="D254" s="98" t="s">
        <v>11</v>
      </c>
      <c r="E254" s="98">
        <v>193527</v>
      </c>
      <c r="F254" s="98"/>
      <c r="G254" s="127" t="s">
        <v>4055</v>
      </c>
      <c r="H254" s="128">
        <v>50</v>
      </c>
      <c r="I254" s="128">
        <v>0</v>
      </c>
      <c r="J254" s="129">
        <v>50</v>
      </c>
      <c r="K254" s="101" t="s">
        <v>1388</v>
      </c>
    </row>
    <row r="255" spans="1:11" ht="56.25" customHeight="1">
      <c r="A255" s="98">
        <v>10</v>
      </c>
      <c r="B255" s="125" t="s">
        <v>1272</v>
      </c>
      <c r="C255" s="126">
        <v>42507</v>
      </c>
      <c r="D255" s="98" t="s">
        <v>11</v>
      </c>
      <c r="E255" s="98">
        <v>193698</v>
      </c>
      <c r="F255" s="98"/>
      <c r="G255" s="127" t="s">
        <v>4083</v>
      </c>
      <c r="H255" s="128">
        <v>50</v>
      </c>
      <c r="I255" s="128">
        <v>0</v>
      </c>
      <c r="J255" s="129">
        <v>50</v>
      </c>
      <c r="K255" s="101" t="s">
        <v>1388</v>
      </c>
    </row>
    <row r="256" spans="1:11" ht="56.25" customHeight="1">
      <c r="A256" s="98">
        <v>10</v>
      </c>
      <c r="B256" s="125" t="s">
        <v>1272</v>
      </c>
      <c r="C256" s="126">
        <v>42507</v>
      </c>
      <c r="D256" s="98" t="s">
        <v>6</v>
      </c>
      <c r="E256" s="98">
        <v>193701</v>
      </c>
      <c r="F256" s="98"/>
      <c r="G256" s="127" t="s">
        <v>4072</v>
      </c>
      <c r="H256" s="128">
        <v>0</v>
      </c>
      <c r="I256" s="128">
        <v>6654.75</v>
      </c>
      <c r="J256" s="129">
        <v>6654.75</v>
      </c>
      <c r="K256" s="101" t="s">
        <v>1388</v>
      </c>
    </row>
    <row r="257" spans="1:11" ht="56.25" customHeight="1">
      <c r="A257" s="98">
        <v>10</v>
      </c>
      <c r="B257" s="125" t="s">
        <v>1272</v>
      </c>
      <c r="C257" s="126">
        <v>42507</v>
      </c>
      <c r="D257" s="98" t="s">
        <v>11</v>
      </c>
      <c r="E257" s="98">
        <v>193702</v>
      </c>
      <c r="F257" s="98"/>
      <c r="G257" s="127" t="s">
        <v>4084</v>
      </c>
      <c r="H257" s="128">
        <v>50</v>
      </c>
      <c r="I257" s="128">
        <v>0</v>
      </c>
      <c r="J257" s="129">
        <v>50</v>
      </c>
      <c r="K257" s="101" t="s">
        <v>1388</v>
      </c>
    </row>
    <row r="258" spans="1:11" ht="56.25" customHeight="1">
      <c r="A258" s="98">
        <v>10</v>
      </c>
      <c r="B258" s="125" t="s">
        <v>1272</v>
      </c>
      <c r="C258" s="126">
        <v>42507</v>
      </c>
      <c r="D258" s="98" t="s">
        <v>6</v>
      </c>
      <c r="E258" s="98">
        <v>193718</v>
      </c>
      <c r="F258" s="98"/>
      <c r="G258" s="127" t="s">
        <v>4073</v>
      </c>
      <c r="H258" s="128">
        <v>0</v>
      </c>
      <c r="I258" s="128">
        <v>3150.04</v>
      </c>
      <c r="J258" s="129">
        <v>3150.04</v>
      </c>
      <c r="K258" s="101" t="s">
        <v>1388</v>
      </c>
    </row>
    <row r="259" spans="1:11" ht="56.25" customHeight="1">
      <c r="A259" s="98">
        <v>10</v>
      </c>
      <c r="B259" s="125" t="s">
        <v>1272</v>
      </c>
      <c r="C259" s="126">
        <v>42507</v>
      </c>
      <c r="D259" s="98" t="s">
        <v>11</v>
      </c>
      <c r="E259" s="98">
        <v>193719</v>
      </c>
      <c r="F259" s="98"/>
      <c r="G259" s="127" t="s">
        <v>4085</v>
      </c>
      <c r="H259" s="128">
        <v>50</v>
      </c>
      <c r="I259" s="128">
        <v>0</v>
      </c>
      <c r="J259" s="129">
        <v>50</v>
      </c>
      <c r="K259" s="101" t="s">
        <v>1388</v>
      </c>
    </row>
    <row r="260" spans="1:11" ht="56.25" customHeight="1">
      <c r="A260" s="98">
        <v>10</v>
      </c>
      <c r="B260" s="125" t="s">
        <v>1272</v>
      </c>
      <c r="C260" s="126">
        <v>42507</v>
      </c>
      <c r="D260" s="98" t="s">
        <v>11</v>
      </c>
      <c r="E260" s="98">
        <v>193721</v>
      </c>
      <c r="F260" s="98"/>
      <c r="G260" s="127" t="s">
        <v>4086</v>
      </c>
      <c r="H260" s="128">
        <v>278.23</v>
      </c>
      <c r="I260" s="128">
        <v>0</v>
      </c>
      <c r="J260" s="129">
        <v>278.23</v>
      </c>
      <c r="K260" s="101" t="s">
        <v>1388</v>
      </c>
    </row>
    <row r="261" spans="1:11" ht="56.25" customHeight="1">
      <c r="A261" s="98">
        <v>10</v>
      </c>
      <c r="B261" s="125" t="s">
        <v>1272</v>
      </c>
      <c r="C261" s="126">
        <v>42507</v>
      </c>
      <c r="D261" s="98" t="s">
        <v>11</v>
      </c>
      <c r="E261" s="98">
        <v>193731</v>
      </c>
      <c r="F261" s="98"/>
      <c r="G261" s="127" t="s">
        <v>4088</v>
      </c>
      <c r="H261" s="128">
        <v>427.92</v>
      </c>
      <c r="I261" s="128">
        <v>0</v>
      </c>
      <c r="J261" s="129">
        <v>427.92</v>
      </c>
      <c r="K261" s="101" t="s">
        <v>1388</v>
      </c>
    </row>
    <row r="262" spans="1:11" ht="56.25" customHeight="1">
      <c r="A262" s="98">
        <v>10</v>
      </c>
      <c r="B262" s="125" t="s">
        <v>1272</v>
      </c>
      <c r="C262" s="126">
        <v>42507</v>
      </c>
      <c r="D262" s="98" t="s">
        <v>11</v>
      </c>
      <c r="E262" s="98">
        <v>193732</v>
      </c>
      <c r="F262" s="98"/>
      <c r="G262" s="127" t="s">
        <v>4089</v>
      </c>
      <c r="H262" s="128">
        <v>521.62</v>
      </c>
      <c r="I262" s="128">
        <v>0</v>
      </c>
      <c r="J262" s="129">
        <v>521.62</v>
      </c>
      <c r="K262" s="101" t="s">
        <v>1388</v>
      </c>
    </row>
    <row r="263" spans="1:11" ht="56.25" customHeight="1">
      <c r="A263" s="98">
        <v>10</v>
      </c>
      <c r="B263" s="125" t="s">
        <v>1272</v>
      </c>
      <c r="C263" s="126">
        <v>42507</v>
      </c>
      <c r="D263" s="98" t="s">
        <v>11</v>
      </c>
      <c r="E263" s="98">
        <v>193734</v>
      </c>
      <c r="F263" s="98"/>
      <c r="G263" s="127" t="s">
        <v>4090</v>
      </c>
      <c r="H263" s="128">
        <v>275.56</v>
      </c>
      <c r="I263" s="128">
        <v>0</v>
      </c>
      <c r="J263" s="129">
        <v>275.56</v>
      </c>
      <c r="K263" s="101" t="s">
        <v>1388</v>
      </c>
    </row>
    <row r="264" spans="1:11" ht="56.25" customHeight="1">
      <c r="A264" s="98">
        <v>10</v>
      </c>
      <c r="B264" s="125" t="s">
        <v>1272</v>
      </c>
      <c r="C264" s="126">
        <v>42507</v>
      </c>
      <c r="D264" s="98" t="s">
        <v>11</v>
      </c>
      <c r="E264" s="98">
        <v>193735</v>
      </c>
      <c r="F264" s="98"/>
      <c r="G264" s="127" t="s">
        <v>4091</v>
      </c>
      <c r="H264" s="128">
        <v>303.13</v>
      </c>
      <c r="I264" s="128">
        <v>0</v>
      </c>
      <c r="J264" s="129">
        <v>303.13</v>
      </c>
      <c r="K264" s="101" t="s">
        <v>1388</v>
      </c>
    </row>
    <row r="265" spans="1:11" ht="56.25" customHeight="1">
      <c r="A265" s="98">
        <v>10</v>
      </c>
      <c r="B265" s="125" t="s">
        <v>1272</v>
      </c>
      <c r="C265" s="126">
        <v>42508</v>
      </c>
      <c r="D265" s="98" t="s">
        <v>6</v>
      </c>
      <c r="E265" s="98">
        <v>193874</v>
      </c>
      <c r="F265" s="98"/>
      <c r="G265" s="127" t="s">
        <v>4107</v>
      </c>
      <c r="H265" s="128">
        <v>0</v>
      </c>
      <c r="I265" s="128">
        <v>22535.58</v>
      </c>
      <c r="J265" s="129">
        <v>22535.58</v>
      </c>
      <c r="K265" s="101" t="s">
        <v>1388</v>
      </c>
    </row>
    <row r="266" spans="1:11" ht="56.25" customHeight="1">
      <c r="A266" s="98">
        <v>10</v>
      </c>
      <c r="B266" s="125" t="s">
        <v>1272</v>
      </c>
      <c r="C266" s="126">
        <v>42508</v>
      </c>
      <c r="D266" s="98" t="s">
        <v>11</v>
      </c>
      <c r="E266" s="98">
        <v>193875</v>
      </c>
      <c r="F266" s="98"/>
      <c r="G266" s="127" t="s">
        <v>4125</v>
      </c>
      <c r="H266" s="128">
        <v>50</v>
      </c>
      <c r="I266" s="128">
        <v>0</v>
      </c>
      <c r="J266" s="129">
        <v>50</v>
      </c>
      <c r="K266" s="101" t="s">
        <v>1388</v>
      </c>
    </row>
    <row r="267" spans="1:11" ht="56.25" customHeight="1">
      <c r="A267" s="98">
        <v>10</v>
      </c>
      <c r="B267" s="125" t="s">
        <v>1272</v>
      </c>
      <c r="C267" s="126">
        <v>42509</v>
      </c>
      <c r="D267" s="98" t="s">
        <v>11</v>
      </c>
      <c r="E267" s="98">
        <v>193965</v>
      </c>
      <c r="F267" s="98"/>
      <c r="G267" s="127" t="s">
        <v>4144</v>
      </c>
      <c r="H267" s="128">
        <v>50</v>
      </c>
      <c r="I267" s="128">
        <v>0</v>
      </c>
      <c r="J267" s="129">
        <v>50</v>
      </c>
      <c r="K267" s="101" t="s">
        <v>1388</v>
      </c>
    </row>
    <row r="268" spans="1:11" ht="56.25" customHeight="1">
      <c r="A268" s="98">
        <v>10</v>
      </c>
      <c r="B268" s="125" t="s">
        <v>1272</v>
      </c>
      <c r="C268" s="126">
        <v>42510</v>
      </c>
      <c r="D268" s="98" t="s">
        <v>11</v>
      </c>
      <c r="E268" s="98">
        <v>194111</v>
      </c>
      <c r="F268" s="98"/>
      <c r="G268" s="127" t="s">
        <v>4177</v>
      </c>
      <c r="H268" s="128">
        <v>50</v>
      </c>
      <c r="I268" s="128">
        <v>0</v>
      </c>
      <c r="J268" s="129">
        <v>50</v>
      </c>
      <c r="K268" s="101" t="s">
        <v>1388</v>
      </c>
    </row>
    <row r="269" spans="1:11" ht="56.25" customHeight="1">
      <c r="A269" s="98">
        <v>10</v>
      </c>
      <c r="B269" s="125" t="s">
        <v>1272</v>
      </c>
      <c r="C269" s="126">
        <v>42514</v>
      </c>
      <c r="D269" s="98" t="s">
        <v>11</v>
      </c>
      <c r="E269" s="98">
        <v>194339</v>
      </c>
      <c r="F269" s="98"/>
      <c r="G269" s="127" t="s">
        <v>4254</v>
      </c>
      <c r="H269" s="128">
        <v>50</v>
      </c>
      <c r="I269" s="128">
        <v>0</v>
      </c>
      <c r="J269" s="129">
        <v>50</v>
      </c>
      <c r="K269" s="101" t="s">
        <v>1388</v>
      </c>
    </row>
    <row r="270" spans="1:11" ht="56.25" customHeight="1">
      <c r="A270" s="98">
        <v>10</v>
      </c>
      <c r="B270" s="125" t="s">
        <v>1272</v>
      </c>
      <c r="C270" s="126">
        <v>42521</v>
      </c>
      <c r="D270" s="98" t="s">
        <v>11</v>
      </c>
      <c r="E270" s="98">
        <v>194912</v>
      </c>
      <c r="F270" s="98"/>
      <c r="G270" s="127" t="s">
        <v>4355</v>
      </c>
      <c r="H270" s="128">
        <v>50</v>
      </c>
      <c r="I270" s="128">
        <v>0</v>
      </c>
      <c r="J270" s="129">
        <v>50</v>
      </c>
      <c r="K270" s="101" t="s">
        <v>1388</v>
      </c>
    </row>
    <row r="271" spans="1:11" ht="56.25" customHeight="1">
      <c r="A271" s="98">
        <v>10</v>
      </c>
      <c r="B271" s="125" t="s">
        <v>1272</v>
      </c>
      <c r="C271" s="126">
        <v>42522</v>
      </c>
      <c r="D271" s="98" t="s">
        <v>15</v>
      </c>
      <c r="E271" s="98">
        <v>195066</v>
      </c>
      <c r="F271" s="98"/>
      <c r="G271" s="127" t="s">
        <v>4424</v>
      </c>
      <c r="H271" s="128">
        <v>290.58</v>
      </c>
      <c r="I271" s="128">
        <v>0</v>
      </c>
      <c r="J271" s="129">
        <v>290.58</v>
      </c>
      <c r="K271" s="101" t="s">
        <v>1388</v>
      </c>
    </row>
    <row r="272" spans="1:11" ht="56.25" customHeight="1">
      <c r="A272" s="98">
        <v>10</v>
      </c>
      <c r="B272" s="125" t="s">
        <v>1272</v>
      </c>
      <c r="C272" s="126">
        <v>42522</v>
      </c>
      <c r="D272" s="98" t="s">
        <v>15</v>
      </c>
      <c r="E272" s="98">
        <v>195074</v>
      </c>
      <c r="F272" s="98"/>
      <c r="G272" s="127" t="s">
        <v>4425</v>
      </c>
      <c r="H272" s="128">
        <v>1461.17</v>
      </c>
      <c r="I272" s="128">
        <v>0</v>
      </c>
      <c r="J272" s="129">
        <v>1461.17</v>
      </c>
      <c r="K272" s="101" t="s">
        <v>1388</v>
      </c>
    </row>
    <row r="273" spans="1:11" ht="56.25" customHeight="1">
      <c r="A273" s="98">
        <v>10</v>
      </c>
      <c r="B273" s="125" t="s">
        <v>1272</v>
      </c>
      <c r="C273" s="126">
        <v>42522</v>
      </c>
      <c r="D273" s="98" t="s">
        <v>15</v>
      </c>
      <c r="E273" s="98">
        <v>195090</v>
      </c>
      <c r="F273" s="98"/>
      <c r="G273" s="127" t="s">
        <v>4430</v>
      </c>
      <c r="H273" s="128">
        <v>50</v>
      </c>
      <c r="I273" s="128">
        <v>0</v>
      </c>
      <c r="J273" s="129">
        <v>50</v>
      </c>
      <c r="K273" s="101" t="s">
        <v>1388</v>
      </c>
    </row>
    <row r="274" spans="1:11" ht="56.25" customHeight="1">
      <c r="A274" s="98">
        <v>10</v>
      </c>
      <c r="B274" s="125" t="s">
        <v>1272</v>
      </c>
      <c r="C274" s="126">
        <v>42523</v>
      </c>
      <c r="D274" s="98" t="s">
        <v>15</v>
      </c>
      <c r="E274" s="98">
        <v>195753</v>
      </c>
      <c r="F274" s="98"/>
      <c r="G274" s="127" t="s">
        <v>4437</v>
      </c>
      <c r="H274" s="128">
        <v>50</v>
      </c>
      <c r="I274" s="128">
        <v>0</v>
      </c>
      <c r="J274" s="129">
        <v>50</v>
      </c>
      <c r="K274" s="101" t="s">
        <v>1388</v>
      </c>
    </row>
    <row r="275" spans="1:11" ht="56.25" customHeight="1">
      <c r="A275" s="98">
        <v>10</v>
      </c>
      <c r="B275" s="125" t="s">
        <v>1272</v>
      </c>
      <c r="C275" s="126">
        <v>42523</v>
      </c>
      <c r="D275" s="98" t="s">
        <v>15</v>
      </c>
      <c r="E275" s="98">
        <v>195755</v>
      </c>
      <c r="F275" s="98"/>
      <c r="G275" s="127" t="s">
        <v>4438</v>
      </c>
      <c r="H275" s="128">
        <v>50</v>
      </c>
      <c r="I275" s="128">
        <v>0</v>
      </c>
      <c r="J275" s="129">
        <v>50</v>
      </c>
      <c r="K275" s="101" t="s">
        <v>1388</v>
      </c>
    </row>
    <row r="276" spans="1:11" ht="56.25" customHeight="1">
      <c r="A276" s="98">
        <v>10</v>
      </c>
      <c r="B276" s="125" t="s">
        <v>1272</v>
      </c>
      <c r="C276" s="126">
        <v>42523</v>
      </c>
      <c r="D276" s="98" t="s">
        <v>15</v>
      </c>
      <c r="E276" s="98">
        <v>196229</v>
      </c>
      <c r="F276" s="98"/>
      <c r="G276" s="127" t="s">
        <v>4442</v>
      </c>
      <c r="H276" s="128">
        <v>50</v>
      </c>
      <c r="I276" s="128">
        <v>0</v>
      </c>
      <c r="J276" s="129">
        <v>50</v>
      </c>
      <c r="K276" s="101" t="s">
        <v>1388</v>
      </c>
    </row>
    <row r="277" spans="1:11" ht="56.25" customHeight="1">
      <c r="A277" s="98">
        <v>10</v>
      </c>
      <c r="B277" s="125" t="s">
        <v>1272</v>
      </c>
      <c r="C277" s="126">
        <v>42523</v>
      </c>
      <c r="D277" s="98" t="s">
        <v>15</v>
      </c>
      <c r="E277" s="98">
        <v>196238</v>
      </c>
      <c r="F277" s="98"/>
      <c r="G277" s="127" t="s">
        <v>4447</v>
      </c>
      <c r="H277" s="128">
        <v>275.63</v>
      </c>
      <c r="I277" s="128">
        <v>0</v>
      </c>
      <c r="J277" s="129">
        <v>275.63</v>
      </c>
      <c r="K277" s="101" t="s">
        <v>1388</v>
      </c>
    </row>
    <row r="278" spans="1:11" ht="56.25" customHeight="1">
      <c r="A278" s="98">
        <v>10</v>
      </c>
      <c r="B278" s="125" t="s">
        <v>1272</v>
      </c>
      <c r="C278" s="126">
        <v>42524</v>
      </c>
      <c r="D278" s="98" t="s">
        <v>15</v>
      </c>
      <c r="E278" s="98">
        <v>196615</v>
      </c>
      <c r="F278" s="98"/>
      <c r="G278" s="127" t="s">
        <v>4455</v>
      </c>
      <c r="H278" s="128">
        <v>50</v>
      </c>
      <c r="I278" s="128">
        <v>0</v>
      </c>
      <c r="J278" s="129">
        <v>50</v>
      </c>
      <c r="K278" s="101" t="s">
        <v>1388</v>
      </c>
    </row>
    <row r="279" spans="1:11" ht="56.25" customHeight="1">
      <c r="A279" s="98">
        <v>10</v>
      </c>
      <c r="B279" s="125" t="s">
        <v>1272</v>
      </c>
      <c r="C279" s="126">
        <v>42527</v>
      </c>
      <c r="D279" s="98" t="s">
        <v>15</v>
      </c>
      <c r="E279" s="98">
        <v>197586</v>
      </c>
      <c r="F279" s="98"/>
      <c r="G279" s="127" t="s">
        <v>4473</v>
      </c>
      <c r="H279" s="128">
        <v>50</v>
      </c>
      <c r="I279" s="128">
        <v>0</v>
      </c>
      <c r="J279" s="129">
        <v>50</v>
      </c>
      <c r="K279" s="101" t="s">
        <v>1388</v>
      </c>
    </row>
    <row r="280" spans="1:11" ht="56.25" customHeight="1">
      <c r="A280" s="98">
        <v>10</v>
      </c>
      <c r="B280" s="125" t="s">
        <v>1272</v>
      </c>
      <c r="C280" s="126">
        <v>42527</v>
      </c>
      <c r="D280" s="98" t="s">
        <v>15</v>
      </c>
      <c r="E280" s="98">
        <v>197588</v>
      </c>
      <c r="F280" s="98"/>
      <c r="G280" s="127" t="s">
        <v>4474</v>
      </c>
      <c r="H280" s="128">
        <v>50</v>
      </c>
      <c r="I280" s="128">
        <v>0</v>
      </c>
      <c r="J280" s="129">
        <v>50</v>
      </c>
      <c r="K280" s="101" t="s">
        <v>1388</v>
      </c>
    </row>
    <row r="281" spans="1:11" ht="56.25" customHeight="1">
      <c r="A281" s="98">
        <v>10</v>
      </c>
      <c r="B281" s="125" t="s">
        <v>1272</v>
      </c>
      <c r="C281" s="126">
        <v>42527</v>
      </c>
      <c r="D281" s="98" t="s">
        <v>15</v>
      </c>
      <c r="E281" s="98">
        <v>197594</v>
      </c>
      <c r="F281" s="98"/>
      <c r="G281" s="127" t="s">
        <v>4476</v>
      </c>
      <c r="H281" s="128">
        <v>50</v>
      </c>
      <c r="I281" s="128">
        <v>0</v>
      </c>
      <c r="J281" s="129">
        <v>50</v>
      </c>
      <c r="K281" s="101" t="s">
        <v>1388</v>
      </c>
    </row>
    <row r="282" spans="1:11" ht="56.25" customHeight="1">
      <c r="A282" s="98">
        <v>10</v>
      </c>
      <c r="B282" s="125" t="s">
        <v>1272</v>
      </c>
      <c r="C282" s="126">
        <v>42527</v>
      </c>
      <c r="D282" s="98" t="s">
        <v>15</v>
      </c>
      <c r="E282" s="98">
        <v>197741</v>
      </c>
      <c r="F282" s="98"/>
      <c r="G282" s="127" t="s">
        <v>4478</v>
      </c>
      <c r="H282" s="128">
        <v>50</v>
      </c>
      <c r="I282" s="128">
        <v>0</v>
      </c>
      <c r="J282" s="129">
        <v>50</v>
      </c>
      <c r="K282" s="101" t="s">
        <v>1388</v>
      </c>
    </row>
    <row r="283" spans="1:11" ht="56.25" customHeight="1">
      <c r="A283" s="98">
        <v>10</v>
      </c>
      <c r="B283" s="125" t="s">
        <v>1272</v>
      </c>
      <c r="C283" s="126">
        <v>42527</v>
      </c>
      <c r="D283" s="98" t="s">
        <v>15</v>
      </c>
      <c r="E283" s="98">
        <v>198011</v>
      </c>
      <c r="F283" s="98"/>
      <c r="G283" s="127" t="s">
        <v>4483</v>
      </c>
      <c r="H283" s="128">
        <v>278.3</v>
      </c>
      <c r="I283" s="128">
        <v>0</v>
      </c>
      <c r="J283" s="129">
        <v>278.3</v>
      </c>
      <c r="K283" s="101" t="s">
        <v>1388</v>
      </c>
    </row>
    <row r="284" spans="1:11" ht="56.25" customHeight="1">
      <c r="A284" s="98">
        <v>10</v>
      </c>
      <c r="B284" s="125" t="s">
        <v>1272</v>
      </c>
      <c r="C284" s="126">
        <v>42527</v>
      </c>
      <c r="D284" s="98" t="s">
        <v>15</v>
      </c>
      <c r="E284" s="98">
        <v>198016</v>
      </c>
      <c r="F284" s="98"/>
      <c r="G284" s="127" t="s">
        <v>4486</v>
      </c>
      <c r="H284" s="128">
        <v>50</v>
      </c>
      <c r="I284" s="128">
        <v>0</v>
      </c>
      <c r="J284" s="129">
        <v>50</v>
      </c>
      <c r="K284" s="101" t="s">
        <v>1388</v>
      </c>
    </row>
    <row r="285" spans="1:11" ht="56.25" customHeight="1">
      <c r="A285" s="98">
        <v>10</v>
      </c>
      <c r="B285" s="125" t="s">
        <v>1272</v>
      </c>
      <c r="C285" s="126">
        <v>42527</v>
      </c>
      <c r="D285" s="98" t="s">
        <v>15</v>
      </c>
      <c r="E285" s="98">
        <v>198170</v>
      </c>
      <c r="F285" s="98"/>
      <c r="G285" s="127" t="s">
        <v>4489</v>
      </c>
      <c r="H285" s="128">
        <v>50</v>
      </c>
      <c r="I285" s="128">
        <v>0</v>
      </c>
      <c r="J285" s="129">
        <v>50</v>
      </c>
      <c r="K285" s="101" t="s">
        <v>1388</v>
      </c>
    </row>
    <row r="286" spans="1:11" ht="56.25" customHeight="1">
      <c r="A286" s="98">
        <v>10</v>
      </c>
      <c r="B286" s="125" t="s">
        <v>1272</v>
      </c>
      <c r="C286" s="126">
        <v>42527</v>
      </c>
      <c r="D286" s="98" t="s">
        <v>15</v>
      </c>
      <c r="E286" s="98">
        <v>198285</v>
      </c>
      <c r="F286" s="98"/>
      <c r="G286" s="127" t="s">
        <v>4496</v>
      </c>
      <c r="H286" s="128">
        <v>50</v>
      </c>
      <c r="I286" s="128">
        <v>0</v>
      </c>
      <c r="J286" s="129">
        <v>50</v>
      </c>
      <c r="K286" s="101" t="s">
        <v>1388</v>
      </c>
    </row>
    <row r="287" spans="1:11" ht="56.25" customHeight="1">
      <c r="A287" s="98">
        <v>10</v>
      </c>
      <c r="B287" s="125" t="s">
        <v>1272</v>
      </c>
      <c r="C287" s="126">
        <v>42528</v>
      </c>
      <c r="D287" s="98" t="s">
        <v>6</v>
      </c>
      <c r="E287" s="98">
        <v>198533</v>
      </c>
      <c r="F287" s="98"/>
      <c r="G287" s="127" t="s">
        <v>4530</v>
      </c>
      <c r="H287" s="128">
        <v>0</v>
      </c>
      <c r="I287" s="128">
        <v>10678.96</v>
      </c>
      <c r="J287" s="129">
        <v>10678.96</v>
      </c>
      <c r="K287" s="101" t="s">
        <v>1388</v>
      </c>
    </row>
    <row r="288" spans="1:11" ht="56.25" customHeight="1">
      <c r="A288" s="98">
        <v>10</v>
      </c>
      <c r="B288" s="125" t="s">
        <v>1272</v>
      </c>
      <c r="C288" s="126">
        <v>42528</v>
      </c>
      <c r="D288" s="98" t="s">
        <v>15</v>
      </c>
      <c r="E288" s="98">
        <v>198534</v>
      </c>
      <c r="F288" s="98"/>
      <c r="G288" s="127" t="s">
        <v>4516</v>
      </c>
      <c r="H288" s="128">
        <v>50</v>
      </c>
      <c r="I288" s="128">
        <v>0</v>
      </c>
      <c r="J288" s="129">
        <v>50</v>
      </c>
      <c r="K288" s="101" t="s">
        <v>1388</v>
      </c>
    </row>
    <row r="289" spans="1:11" ht="56.25" customHeight="1">
      <c r="A289" s="98">
        <v>10</v>
      </c>
      <c r="B289" s="125" t="s">
        <v>1272</v>
      </c>
      <c r="C289" s="126">
        <v>42528</v>
      </c>
      <c r="D289" s="98" t="s">
        <v>15</v>
      </c>
      <c r="E289" s="98">
        <v>198536</v>
      </c>
      <c r="F289" s="98"/>
      <c r="G289" s="127" t="s">
        <v>4517</v>
      </c>
      <c r="H289" s="128">
        <v>50</v>
      </c>
      <c r="I289" s="128">
        <v>0</v>
      </c>
      <c r="J289" s="129">
        <v>50</v>
      </c>
      <c r="K289" s="101" t="s">
        <v>1388</v>
      </c>
    </row>
    <row r="290" spans="1:11" ht="56.25" customHeight="1">
      <c r="A290" s="98">
        <v>10</v>
      </c>
      <c r="B290" s="125" t="s">
        <v>1272</v>
      </c>
      <c r="C290" s="126">
        <v>42528</v>
      </c>
      <c r="D290" s="98" t="s">
        <v>15</v>
      </c>
      <c r="E290" s="98">
        <v>198544</v>
      </c>
      <c r="F290" s="98"/>
      <c r="G290" s="127" t="s">
        <v>4520</v>
      </c>
      <c r="H290" s="128">
        <v>50</v>
      </c>
      <c r="I290" s="128">
        <v>0</v>
      </c>
      <c r="J290" s="129">
        <v>50</v>
      </c>
      <c r="K290" s="101" t="s">
        <v>1388</v>
      </c>
    </row>
    <row r="291" spans="1:11" ht="56.25" customHeight="1">
      <c r="A291" s="98">
        <v>10</v>
      </c>
      <c r="B291" s="125" t="s">
        <v>1272</v>
      </c>
      <c r="C291" s="126">
        <v>42529</v>
      </c>
      <c r="D291" s="98" t="s">
        <v>15</v>
      </c>
      <c r="E291" s="98">
        <v>199209</v>
      </c>
      <c r="F291" s="98"/>
      <c r="G291" s="127" t="s">
        <v>4541</v>
      </c>
      <c r="H291" s="128">
        <v>50</v>
      </c>
      <c r="I291" s="128">
        <v>0</v>
      </c>
      <c r="J291" s="129">
        <v>50</v>
      </c>
      <c r="K291" s="101" t="s">
        <v>1388</v>
      </c>
    </row>
    <row r="292" spans="1:11" ht="56.25" customHeight="1">
      <c r="A292" s="98">
        <v>10</v>
      </c>
      <c r="B292" s="125" t="s">
        <v>1272</v>
      </c>
      <c r="C292" s="126">
        <v>42529</v>
      </c>
      <c r="D292" s="98" t="s">
        <v>15</v>
      </c>
      <c r="E292" s="98">
        <v>199212</v>
      </c>
      <c r="F292" s="98"/>
      <c r="G292" s="127" t="s">
        <v>4542</v>
      </c>
      <c r="H292" s="128">
        <v>50</v>
      </c>
      <c r="I292" s="128">
        <v>0</v>
      </c>
      <c r="J292" s="129">
        <v>50</v>
      </c>
      <c r="K292" s="101" t="s">
        <v>1388</v>
      </c>
    </row>
    <row r="293" spans="1:11" ht="56.25" customHeight="1">
      <c r="A293" s="98">
        <v>10</v>
      </c>
      <c r="B293" s="125" t="s">
        <v>1272</v>
      </c>
      <c r="C293" s="126">
        <v>42529</v>
      </c>
      <c r="D293" s="98" t="s">
        <v>15</v>
      </c>
      <c r="E293" s="98">
        <v>199214</v>
      </c>
      <c r="F293" s="98"/>
      <c r="G293" s="127" t="s">
        <v>4544</v>
      </c>
      <c r="H293" s="128">
        <v>50</v>
      </c>
      <c r="I293" s="128">
        <v>0</v>
      </c>
      <c r="J293" s="129">
        <v>50</v>
      </c>
      <c r="K293" s="101" t="s">
        <v>1388</v>
      </c>
    </row>
    <row r="294" spans="1:11" ht="56.25" customHeight="1">
      <c r="A294" s="98">
        <v>10</v>
      </c>
      <c r="B294" s="125" t="s">
        <v>1272</v>
      </c>
      <c r="C294" s="126">
        <v>42531</v>
      </c>
      <c r="D294" s="98" t="s">
        <v>15</v>
      </c>
      <c r="E294" s="98">
        <v>201229</v>
      </c>
      <c r="F294" s="98"/>
      <c r="G294" s="127" t="s">
        <v>4576</v>
      </c>
      <c r="H294" s="128">
        <v>50</v>
      </c>
      <c r="I294" s="128">
        <v>0</v>
      </c>
      <c r="J294" s="129">
        <v>50</v>
      </c>
      <c r="K294" s="101" t="s">
        <v>1388</v>
      </c>
    </row>
    <row r="295" spans="1:11" ht="56.25" customHeight="1">
      <c r="A295" s="98">
        <v>10</v>
      </c>
      <c r="B295" s="125" t="s">
        <v>1272</v>
      </c>
      <c r="C295" s="126">
        <v>42531</v>
      </c>
      <c r="D295" s="98" t="s">
        <v>15</v>
      </c>
      <c r="E295" s="98">
        <v>201231</v>
      </c>
      <c r="F295" s="98"/>
      <c r="G295" s="127" t="s">
        <v>4577</v>
      </c>
      <c r="H295" s="128">
        <v>50</v>
      </c>
      <c r="I295" s="128">
        <v>0</v>
      </c>
      <c r="J295" s="129">
        <v>50</v>
      </c>
      <c r="K295" s="101" t="s">
        <v>1388</v>
      </c>
    </row>
    <row r="296" spans="1:11" ht="56.25" customHeight="1">
      <c r="A296" s="98">
        <v>10</v>
      </c>
      <c r="B296" s="125" t="s">
        <v>1272</v>
      </c>
      <c r="C296" s="126">
        <v>42531</v>
      </c>
      <c r="D296" s="98" t="s">
        <v>15</v>
      </c>
      <c r="E296" s="98">
        <v>201233</v>
      </c>
      <c r="F296" s="98"/>
      <c r="G296" s="127" t="s">
        <v>4578</v>
      </c>
      <c r="H296" s="128">
        <v>50</v>
      </c>
      <c r="I296" s="128">
        <v>0</v>
      </c>
      <c r="J296" s="129">
        <v>50</v>
      </c>
      <c r="K296" s="101" t="s">
        <v>1388</v>
      </c>
    </row>
    <row r="297" spans="1:11" ht="56.25" customHeight="1">
      <c r="A297" s="98">
        <v>10</v>
      </c>
      <c r="B297" s="125" t="s">
        <v>1272</v>
      </c>
      <c r="C297" s="126">
        <v>42534</v>
      </c>
      <c r="D297" s="98" t="s">
        <v>15</v>
      </c>
      <c r="E297" s="98">
        <v>202129</v>
      </c>
      <c r="F297" s="98"/>
      <c r="G297" s="127" t="s">
        <v>4600</v>
      </c>
      <c r="H297" s="128">
        <v>50</v>
      </c>
      <c r="I297" s="128">
        <v>0</v>
      </c>
      <c r="J297" s="129">
        <v>50</v>
      </c>
      <c r="K297" s="101" t="s">
        <v>1388</v>
      </c>
    </row>
    <row r="298" spans="1:11" ht="56.25" customHeight="1">
      <c r="A298" s="98">
        <v>10</v>
      </c>
      <c r="B298" s="125" t="s">
        <v>1272</v>
      </c>
      <c r="C298" s="126">
        <v>42534</v>
      </c>
      <c r="D298" s="98" t="s">
        <v>15</v>
      </c>
      <c r="E298" s="98">
        <v>202131</v>
      </c>
      <c r="F298" s="98"/>
      <c r="G298" s="127" t="s">
        <v>4601</v>
      </c>
      <c r="H298" s="128">
        <v>50</v>
      </c>
      <c r="I298" s="128">
        <v>0</v>
      </c>
      <c r="J298" s="129">
        <v>50</v>
      </c>
      <c r="K298" s="101" t="s">
        <v>1388</v>
      </c>
    </row>
    <row r="299" spans="1:11" ht="56.25" customHeight="1">
      <c r="A299" s="98">
        <v>10</v>
      </c>
      <c r="B299" s="125" t="s">
        <v>1272</v>
      </c>
      <c r="C299" s="126">
        <v>42534</v>
      </c>
      <c r="D299" s="98" t="s">
        <v>15</v>
      </c>
      <c r="E299" s="98">
        <v>202133</v>
      </c>
      <c r="F299" s="98"/>
      <c r="G299" s="127" t="s">
        <v>4602</v>
      </c>
      <c r="H299" s="128">
        <v>50</v>
      </c>
      <c r="I299" s="128">
        <v>0</v>
      </c>
      <c r="J299" s="129">
        <v>50</v>
      </c>
      <c r="K299" s="101" t="s">
        <v>1388</v>
      </c>
    </row>
    <row r="300" spans="1:11" ht="56.25" customHeight="1">
      <c r="A300" s="98">
        <v>10</v>
      </c>
      <c r="B300" s="125" t="s">
        <v>1272</v>
      </c>
      <c r="C300" s="126">
        <v>42534</v>
      </c>
      <c r="D300" s="98" t="s">
        <v>15</v>
      </c>
      <c r="E300" s="98">
        <v>202135</v>
      </c>
      <c r="F300" s="98"/>
      <c r="G300" s="127" t="s">
        <v>4603</v>
      </c>
      <c r="H300" s="128">
        <v>50</v>
      </c>
      <c r="I300" s="128">
        <v>0</v>
      </c>
      <c r="J300" s="129">
        <v>50</v>
      </c>
      <c r="K300" s="101" t="s">
        <v>1388</v>
      </c>
    </row>
    <row r="301" spans="1:11" ht="56.25" customHeight="1">
      <c r="A301" s="98">
        <v>10</v>
      </c>
      <c r="B301" s="125" t="s">
        <v>1272</v>
      </c>
      <c r="C301" s="126">
        <v>42534</v>
      </c>
      <c r="D301" s="98" t="s">
        <v>15</v>
      </c>
      <c r="E301" s="98">
        <v>202137</v>
      </c>
      <c r="F301" s="98"/>
      <c r="G301" s="127" t="s">
        <v>4604</v>
      </c>
      <c r="H301" s="128">
        <v>50</v>
      </c>
      <c r="I301" s="128">
        <v>0</v>
      </c>
      <c r="J301" s="129">
        <v>50</v>
      </c>
      <c r="K301" s="101" t="s">
        <v>1388</v>
      </c>
    </row>
    <row r="302" spans="1:11" ht="56.25" customHeight="1">
      <c r="A302" s="98">
        <v>10</v>
      </c>
      <c r="B302" s="125" t="s">
        <v>1272</v>
      </c>
      <c r="C302" s="126">
        <v>42534</v>
      </c>
      <c r="D302" s="98" t="s">
        <v>15</v>
      </c>
      <c r="E302" s="98">
        <v>202319</v>
      </c>
      <c r="F302" s="98"/>
      <c r="G302" s="127" t="s">
        <v>4605</v>
      </c>
      <c r="H302" s="128">
        <v>50</v>
      </c>
      <c r="I302" s="128">
        <v>0</v>
      </c>
      <c r="J302" s="129">
        <v>50</v>
      </c>
      <c r="K302" s="101" t="s">
        <v>1388</v>
      </c>
    </row>
    <row r="303" spans="1:11" ht="56.25" customHeight="1">
      <c r="A303" s="98">
        <v>10</v>
      </c>
      <c r="B303" s="125" t="s">
        <v>1272</v>
      </c>
      <c r="C303" s="126">
        <v>42535</v>
      </c>
      <c r="D303" s="98" t="s">
        <v>15</v>
      </c>
      <c r="E303" s="98">
        <v>202989</v>
      </c>
      <c r="F303" s="98"/>
      <c r="G303" s="127" t="s">
        <v>4622</v>
      </c>
      <c r="H303" s="128">
        <v>50</v>
      </c>
      <c r="I303" s="128">
        <v>0</v>
      </c>
      <c r="J303" s="129">
        <v>50</v>
      </c>
      <c r="K303" s="101" t="s">
        <v>1388</v>
      </c>
    </row>
    <row r="304" spans="1:11" ht="56.25" customHeight="1">
      <c r="A304" s="98">
        <v>10</v>
      </c>
      <c r="B304" s="125" t="s">
        <v>1272</v>
      </c>
      <c r="C304" s="126">
        <v>42535</v>
      </c>
      <c r="D304" s="98" t="s">
        <v>15</v>
      </c>
      <c r="E304" s="98">
        <v>203113</v>
      </c>
      <c r="F304" s="98"/>
      <c r="G304" s="127" t="s">
        <v>4624</v>
      </c>
      <c r="H304" s="128">
        <v>296.62</v>
      </c>
      <c r="I304" s="128">
        <v>0</v>
      </c>
      <c r="J304" s="129">
        <v>296.62</v>
      </c>
      <c r="K304" s="101" t="s">
        <v>1388</v>
      </c>
    </row>
    <row r="305" spans="1:11" ht="56.25" customHeight="1">
      <c r="A305" s="98">
        <v>10</v>
      </c>
      <c r="B305" s="125" t="s">
        <v>1272</v>
      </c>
      <c r="C305" s="126">
        <v>42535</v>
      </c>
      <c r="D305" s="98" t="s">
        <v>15</v>
      </c>
      <c r="E305" s="98">
        <v>203603</v>
      </c>
      <c r="F305" s="98"/>
      <c r="G305" s="127" t="s">
        <v>4627</v>
      </c>
      <c r="H305" s="128">
        <v>50</v>
      </c>
      <c r="I305" s="128">
        <v>0</v>
      </c>
      <c r="J305" s="129">
        <v>50</v>
      </c>
      <c r="K305" s="101" t="s">
        <v>1388</v>
      </c>
    </row>
    <row r="306" spans="1:11" ht="56.25" customHeight="1">
      <c r="A306" s="98">
        <v>10</v>
      </c>
      <c r="B306" s="125" t="s">
        <v>1272</v>
      </c>
      <c r="C306" s="126">
        <v>42537</v>
      </c>
      <c r="D306" s="98" t="s">
        <v>6</v>
      </c>
      <c r="E306" s="98">
        <v>205709</v>
      </c>
      <c r="F306" s="98"/>
      <c r="G306" s="127" t="s">
        <v>4746</v>
      </c>
      <c r="H306" s="128">
        <v>0</v>
      </c>
      <c r="I306" s="128">
        <v>0.08</v>
      </c>
      <c r="J306" s="129">
        <v>0.08</v>
      </c>
      <c r="K306" s="101" t="s">
        <v>1388</v>
      </c>
    </row>
    <row r="307" spans="1:11" ht="56.25" customHeight="1">
      <c r="A307" s="98">
        <v>10</v>
      </c>
      <c r="B307" s="125" t="s">
        <v>1272</v>
      </c>
      <c r="C307" s="126">
        <v>42543</v>
      </c>
      <c r="D307" s="98" t="s">
        <v>15</v>
      </c>
      <c r="E307" s="98">
        <v>207783</v>
      </c>
      <c r="F307" s="98"/>
      <c r="G307" s="127" t="s">
        <v>4920</v>
      </c>
      <c r="H307" s="128">
        <v>50</v>
      </c>
      <c r="I307" s="128">
        <v>0</v>
      </c>
      <c r="J307" s="129">
        <v>50</v>
      </c>
      <c r="K307" s="101" t="s">
        <v>1388</v>
      </c>
    </row>
    <row r="308" spans="1:11" ht="56.25" customHeight="1">
      <c r="A308" s="98">
        <v>10</v>
      </c>
      <c r="B308" s="125" t="s">
        <v>1272</v>
      </c>
      <c r="C308" s="126">
        <v>42550</v>
      </c>
      <c r="D308" s="98" t="s">
        <v>15</v>
      </c>
      <c r="E308" s="98">
        <v>213849</v>
      </c>
      <c r="F308" s="98"/>
      <c r="G308" s="127" t="s">
        <v>5140</v>
      </c>
      <c r="H308" s="128">
        <v>50</v>
      </c>
      <c r="I308" s="128">
        <v>0</v>
      </c>
      <c r="J308" s="129">
        <v>50</v>
      </c>
      <c r="K308" s="101" t="s">
        <v>1388</v>
      </c>
    </row>
    <row r="309" spans="1:11" ht="56.25" customHeight="1">
      <c r="A309" s="98">
        <v>10</v>
      </c>
      <c r="B309" s="125" t="s">
        <v>1272</v>
      </c>
      <c r="C309" s="126">
        <v>42551</v>
      </c>
      <c r="D309" s="98" t="s">
        <v>15</v>
      </c>
      <c r="E309" s="98">
        <v>214424</v>
      </c>
      <c r="F309" s="98"/>
      <c r="G309" s="127" t="s">
        <v>5203</v>
      </c>
      <c r="H309" s="128">
        <v>50</v>
      </c>
      <c r="I309" s="128">
        <v>0</v>
      </c>
      <c r="J309" s="129">
        <v>50</v>
      </c>
      <c r="K309" s="101" t="s">
        <v>1388</v>
      </c>
    </row>
    <row r="310" spans="1:11" ht="56.25" customHeight="1">
      <c r="A310" s="98">
        <v>10</v>
      </c>
      <c r="B310" s="125" t="s">
        <v>1272</v>
      </c>
      <c r="C310" s="126">
        <v>42552</v>
      </c>
      <c r="D310" s="98" t="s">
        <v>15</v>
      </c>
      <c r="E310" s="98">
        <v>215796</v>
      </c>
      <c r="F310" s="98"/>
      <c r="G310" s="127" t="s">
        <v>5245</v>
      </c>
      <c r="H310" s="128">
        <v>50</v>
      </c>
      <c r="I310" s="128">
        <v>0</v>
      </c>
      <c r="J310" s="129">
        <v>50</v>
      </c>
      <c r="K310" s="101" t="s">
        <v>1388</v>
      </c>
    </row>
    <row r="311" spans="1:11" ht="56.25" customHeight="1">
      <c r="A311" s="98">
        <v>10</v>
      </c>
      <c r="B311" s="125" t="s">
        <v>1272</v>
      </c>
      <c r="C311" s="126">
        <v>42555</v>
      </c>
      <c r="D311" s="98" t="s">
        <v>15</v>
      </c>
      <c r="E311" s="98">
        <v>216410</v>
      </c>
      <c r="F311" s="98"/>
      <c r="G311" s="127" t="s">
        <v>5263</v>
      </c>
      <c r="H311" s="128">
        <v>50</v>
      </c>
      <c r="I311" s="128">
        <v>0</v>
      </c>
      <c r="J311" s="129">
        <v>50</v>
      </c>
      <c r="K311" s="101" t="s">
        <v>1388</v>
      </c>
    </row>
    <row r="312" spans="1:11" ht="56.25" customHeight="1">
      <c r="A312" s="98">
        <v>10</v>
      </c>
      <c r="B312" s="125" t="s">
        <v>1272</v>
      </c>
      <c r="C312" s="126">
        <v>42556</v>
      </c>
      <c r="D312" s="98" t="s">
        <v>15</v>
      </c>
      <c r="E312" s="98">
        <v>217733</v>
      </c>
      <c r="F312" s="98"/>
      <c r="G312" s="127" t="s">
        <v>5290</v>
      </c>
      <c r="H312" s="128">
        <v>50</v>
      </c>
      <c r="I312" s="128">
        <v>0</v>
      </c>
      <c r="J312" s="129">
        <v>50</v>
      </c>
      <c r="K312" s="101" t="s">
        <v>1388</v>
      </c>
    </row>
    <row r="313" spans="1:11" ht="56.25" customHeight="1">
      <c r="A313" s="98">
        <v>10</v>
      </c>
      <c r="B313" s="125" t="s">
        <v>1272</v>
      </c>
      <c r="C313" s="126">
        <v>42556</v>
      </c>
      <c r="D313" s="98" t="s">
        <v>15</v>
      </c>
      <c r="E313" s="98">
        <v>217745</v>
      </c>
      <c r="F313" s="98"/>
      <c r="G313" s="127" t="s">
        <v>5292</v>
      </c>
      <c r="H313" s="128">
        <v>50</v>
      </c>
      <c r="I313" s="128">
        <v>0</v>
      </c>
      <c r="J313" s="129">
        <v>50</v>
      </c>
      <c r="K313" s="101" t="s">
        <v>1388</v>
      </c>
    </row>
    <row r="314" spans="1:11" ht="56.25" customHeight="1">
      <c r="A314" s="98">
        <v>10</v>
      </c>
      <c r="B314" s="125" t="s">
        <v>1272</v>
      </c>
      <c r="C314" s="126">
        <v>42556</v>
      </c>
      <c r="D314" s="98" t="s">
        <v>15</v>
      </c>
      <c r="E314" s="98">
        <v>218325</v>
      </c>
      <c r="F314" s="98"/>
      <c r="G314" s="127" t="s">
        <v>5306</v>
      </c>
      <c r="H314" s="128">
        <v>50</v>
      </c>
      <c r="I314" s="128">
        <v>0</v>
      </c>
      <c r="J314" s="129">
        <v>50</v>
      </c>
      <c r="K314" s="101" t="s">
        <v>1388</v>
      </c>
    </row>
    <row r="315" spans="1:11" ht="56.25" customHeight="1">
      <c r="A315" s="98">
        <v>10</v>
      </c>
      <c r="B315" s="125" t="s">
        <v>1272</v>
      </c>
      <c r="C315" s="126">
        <v>42556</v>
      </c>
      <c r="D315" s="98" t="s">
        <v>15</v>
      </c>
      <c r="E315" s="98">
        <v>218327</v>
      </c>
      <c r="F315" s="98"/>
      <c r="G315" s="127" t="s">
        <v>5307</v>
      </c>
      <c r="H315" s="128">
        <v>50</v>
      </c>
      <c r="I315" s="128">
        <v>0</v>
      </c>
      <c r="J315" s="129">
        <v>50</v>
      </c>
      <c r="K315" s="101" t="s">
        <v>1388</v>
      </c>
    </row>
    <row r="316" spans="1:11" ht="56.25" customHeight="1">
      <c r="A316" s="98">
        <v>10</v>
      </c>
      <c r="B316" s="125" t="s">
        <v>1272</v>
      </c>
      <c r="C316" s="126">
        <v>42556</v>
      </c>
      <c r="D316" s="98" t="s">
        <v>15</v>
      </c>
      <c r="E316" s="98">
        <v>218329</v>
      </c>
      <c r="F316" s="98"/>
      <c r="G316" s="127" t="s">
        <v>5308</v>
      </c>
      <c r="H316" s="128">
        <v>50</v>
      </c>
      <c r="I316" s="128">
        <v>0</v>
      </c>
      <c r="J316" s="129">
        <v>50</v>
      </c>
      <c r="K316" s="101" t="s">
        <v>1388</v>
      </c>
    </row>
    <row r="317" spans="1:11" ht="56.25" customHeight="1">
      <c r="A317" s="98">
        <v>10</v>
      </c>
      <c r="B317" s="125" t="s">
        <v>1272</v>
      </c>
      <c r="C317" s="126">
        <v>42556</v>
      </c>
      <c r="D317" s="98" t="s">
        <v>15</v>
      </c>
      <c r="E317" s="98">
        <v>218331</v>
      </c>
      <c r="F317" s="98"/>
      <c r="G317" s="127" t="s">
        <v>5309</v>
      </c>
      <c r="H317" s="128">
        <v>50</v>
      </c>
      <c r="I317" s="128">
        <v>0</v>
      </c>
      <c r="J317" s="129">
        <v>50</v>
      </c>
      <c r="K317" s="101" t="s">
        <v>1388</v>
      </c>
    </row>
    <row r="318" spans="1:11" ht="56.25" customHeight="1">
      <c r="A318" s="98">
        <v>10</v>
      </c>
      <c r="B318" s="125" t="s">
        <v>1272</v>
      </c>
      <c r="C318" s="126">
        <v>42556</v>
      </c>
      <c r="D318" s="98" t="s">
        <v>15</v>
      </c>
      <c r="E318" s="98">
        <v>218333</v>
      </c>
      <c r="F318" s="98"/>
      <c r="G318" s="127" t="s">
        <v>5310</v>
      </c>
      <c r="H318" s="128">
        <v>50</v>
      </c>
      <c r="I318" s="128">
        <v>0</v>
      </c>
      <c r="J318" s="129">
        <v>50</v>
      </c>
      <c r="K318" s="101" t="s">
        <v>1388</v>
      </c>
    </row>
    <row r="319" spans="1:11" ht="56.25" customHeight="1">
      <c r="A319" s="98">
        <v>10</v>
      </c>
      <c r="B319" s="125" t="s">
        <v>1272</v>
      </c>
      <c r="C319" s="126">
        <v>42557</v>
      </c>
      <c r="D319" s="98" t="s">
        <v>15</v>
      </c>
      <c r="E319" s="98">
        <v>218542</v>
      </c>
      <c r="F319" s="98"/>
      <c r="G319" s="127" t="s">
        <v>5356</v>
      </c>
      <c r="H319" s="128">
        <v>50</v>
      </c>
      <c r="I319" s="128">
        <v>0</v>
      </c>
      <c r="J319" s="129">
        <v>50</v>
      </c>
      <c r="K319" s="101" t="s">
        <v>1388</v>
      </c>
    </row>
    <row r="320" spans="1:11" ht="56.25" customHeight="1">
      <c r="A320" s="98">
        <v>10</v>
      </c>
      <c r="B320" s="125" t="s">
        <v>1272</v>
      </c>
      <c r="C320" s="126">
        <v>42557</v>
      </c>
      <c r="D320" s="98" t="s">
        <v>15</v>
      </c>
      <c r="E320" s="98">
        <v>218867</v>
      </c>
      <c r="F320" s="98"/>
      <c r="G320" s="127" t="s">
        <v>5364</v>
      </c>
      <c r="H320" s="128">
        <v>50</v>
      </c>
      <c r="I320" s="128">
        <v>0</v>
      </c>
      <c r="J320" s="129">
        <v>50</v>
      </c>
      <c r="K320" s="101" t="s">
        <v>1388</v>
      </c>
    </row>
    <row r="321" spans="1:11" ht="56.25" customHeight="1">
      <c r="A321" s="98">
        <v>10</v>
      </c>
      <c r="B321" s="125" t="s">
        <v>1272</v>
      </c>
      <c r="C321" s="126">
        <v>42557</v>
      </c>
      <c r="D321" s="98" t="s">
        <v>15</v>
      </c>
      <c r="E321" s="98">
        <v>218922</v>
      </c>
      <c r="F321" s="98"/>
      <c r="G321" s="127" t="s">
        <v>5365</v>
      </c>
      <c r="H321" s="128">
        <v>50</v>
      </c>
      <c r="I321" s="128">
        <v>0</v>
      </c>
      <c r="J321" s="129">
        <v>50</v>
      </c>
      <c r="K321" s="101" t="s">
        <v>1388</v>
      </c>
    </row>
    <row r="322" spans="1:11" ht="56.25" customHeight="1">
      <c r="A322" s="98">
        <v>10</v>
      </c>
      <c r="B322" s="125" t="s">
        <v>1272</v>
      </c>
      <c r="C322" s="126">
        <v>42557</v>
      </c>
      <c r="D322" s="98" t="s">
        <v>15</v>
      </c>
      <c r="E322" s="98">
        <v>218924</v>
      </c>
      <c r="F322" s="98"/>
      <c r="G322" s="127" t="s">
        <v>5366</v>
      </c>
      <c r="H322" s="128">
        <v>50</v>
      </c>
      <c r="I322" s="128">
        <v>0</v>
      </c>
      <c r="J322" s="129">
        <v>50</v>
      </c>
      <c r="K322" s="101" t="s">
        <v>1388</v>
      </c>
    </row>
    <row r="323" spans="1:11" ht="56.25" customHeight="1">
      <c r="A323" s="98">
        <v>10</v>
      </c>
      <c r="B323" s="125" t="s">
        <v>1272</v>
      </c>
      <c r="C323" s="126">
        <v>42558</v>
      </c>
      <c r="D323" s="98" t="s">
        <v>6</v>
      </c>
      <c r="E323" s="98">
        <v>219223</v>
      </c>
      <c r="F323" s="98"/>
      <c r="G323" s="127" t="s">
        <v>5384</v>
      </c>
      <c r="H323" s="128">
        <v>0</v>
      </c>
      <c r="I323" s="128">
        <v>26.27</v>
      </c>
      <c r="J323" s="129">
        <v>26.27</v>
      </c>
      <c r="K323" s="101" t="s">
        <v>1388</v>
      </c>
    </row>
    <row r="324" spans="1:11" ht="56.25" customHeight="1">
      <c r="A324" s="98">
        <v>10</v>
      </c>
      <c r="B324" s="125" t="s">
        <v>1272</v>
      </c>
      <c r="C324" s="126">
        <v>42558</v>
      </c>
      <c r="D324" s="98" t="s">
        <v>6</v>
      </c>
      <c r="E324" s="98">
        <v>219224</v>
      </c>
      <c r="F324" s="98"/>
      <c r="G324" s="127" t="s">
        <v>5385</v>
      </c>
      <c r="H324" s="128">
        <v>0</v>
      </c>
      <c r="I324" s="128">
        <v>41.85</v>
      </c>
      <c r="J324" s="129">
        <v>41.85</v>
      </c>
      <c r="K324" s="101" t="s">
        <v>1388</v>
      </c>
    </row>
    <row r="325" spans="1:11" ht="56.25" customHeight="1">
      <c r="A325" s="98">
        <v>10</v>
      </c>
      <c r="B325" s="125" t="s">
        <v>1272</v>
      </c>
      <c r="C325" s="126">
        <v>42558</v>
      </c>
      <c r="D325" s="98" t="s">
        <v>6</v>
      </c>
      <c r="E325" s="98">
        <v>219225</v>
      </c>
      <c r="F325" s="98"/>
      <c r="G325" s="127" t="s">
        <v>5386</v>
      </c>
      <c r="H325" s="128">
        <v>0</v>
      </c>
      <c r="I325" s="128">
        <v>142.35</v>
      </c>
      <c r="J325" s="129">
        <v>142.35</v>
      </c>
      <c r="K325" s="101" t="s">
        <v>1388</v>
      </c>
    </row>
    <row r="326" spans="1:11" ht="56.25" customHeight="1">
      <c r="A326" s="98">
        <v>10</v>
      </c>
      <c r="B326" s="125" t="s">
        <v>1272</v>
      </c>
      <c r="C326" s="126">
        <v>42558</v>
      </c>
      <c r="D326" s="98" t="s">
        <v>6</v>
      </c>
      <c r="E326" s="98">
        <v>219226</v>
      </c>
      <c r="F326" s="98"/>
      <c r="G326" s="127" t="s">
        <v>5387</v>
      </c>
      <c r="H326" s="128">
        <v>0</v>
      </c>
      <c r="I326" s="128">
        <v>14.41</v>
      </c>
      <c r="J326" s="129">
        <v>14.41</v>
      </c>
      <c r="K326" s="101" t="s">
        <v>1388</v>
      </c>
    </row>
    <row r="327" spans="1:11" ht="56.25" customHeight="1">
      <c r="A327" s="98">
        <v>10</v>
      </c>
      <c r="B327" s="125" t="s">
        <v>1272</v>
      </c>
      <c r="C327" s="126">
        <v>42558</v>
      </c>
      <c r="D327" s="98" t="s">
        <v>15</v>
      </c>
      <c r="E327" s="98">
        <v>219347</v>
      </c>
      <c r="F327" s="98"/>
      <c r="G327" s="127" t="s">
        <v>5392</v>
      </c>
      <c r="H327" s="128">
        <v>50</v>
      </c>
      <c r="I327" s="128">
        <v>0</v>
      </c>
      <c r="J327" s="129">
        <v>50</v>
      </c>
      <c r="K327" s="101" t="s">
        <v>1388</v>
      </c>
    </row>
    <row r="328" spans="1:11" ht="56.25" customHeight="1">
      <c r="A328" s="98">
        <v>10</v>
      </c>
      <c r="B328" s="125" t="s">
        <v>1272</v>
      </c>
      <c r="C328" s="126">
        <v>42558</v>
      </c>
      <c r="D328" s="98" t="s">
        <v>15</v>
      </c>
      <c r="E328" s="98">
        <v>219351</v>
      </c>
      <c r="F328" s="98"/>
      <c r="G328" s="127" t="s">
        <v>5393</v>
      </c>
      <c r="H328" s="128">
        <v>50</v>
      </c>
      <c r="I328" s="128">
        <v>0</v>
      </c>
      <c r="J328" s="129">
        <v>50</v>
      </c>
      <c r="K328" s="101" t="s">
        <v>1388</v>
      </c>
    </row>
    <row r="329" spans="1:11" ht="56.25" customHeight="1">
      <c r="A329" s="98">
        <v>10</v>
      </c>
      <c r="B329" s="125" t="s">
        <v>1272</v>
      </c>
      <c r="C329" s="126">
        <v>42558</v>
      </c>
      <c r="D329" s="98" t="s">
        <v>15</v>
      </c>
      <c r="E329" s="98">
        <v>219789</v>
      </c>
      <c r="F329" s="98"/>
      <c r="G329" s="127" t="s">
        <v>5400</v>
      </c>
      <c r="H329" s="128">
        <v>50</v>
      </c>
      <c r="I329" s="128">
        <v>0</v>
      </c>
      <c r="J329" s="129">
        <v>50</v>
      </c>
      <c r="K329" s="101" t="s">
        <v>1388</v>
      </c>
    </row>
    <row r="330" spans="1:11" ht="56.25" customHeight="1">
      <c r="A330" s="98">
        <v>10</v>
      </c>
      <c r="B330" s="125" t="s">
        <v>1272</v>
      </c>
      <c r="C330" s="126">
        <v>42558</v>
      </c>
      <c r="D330" s="98" t="s">
        <v>15</v>
      </c>
      <c r="E330" s="98">
        <v>219791</v>
      </c>
      <c r="F330" s="98"/>
      <c r="G330" s="127" t="s">
        <v>5401</v>
      </c>
      <c r="H330" s="128">
        <v>50</v>
      </c>
      <c r="I330" s="128">
        <v>0</v>
      </c>
      <c r="J330" s="129">
        <v>50</v>
      </c>
      <c r="K330" s="101" t="s">
        <v>1388</v>
      </c>
    </row>
    <row r="331" spans="1:11" ht="56.25" customHeight="1">
      <c r="A331" s="98">
        <v>10</v>
      </c>
      <c r="B331" s="125" t="s">
        <v>1272</v>
      </c>
      <c r="C331" s="126">
        <v>42559</v>
      </c>
      <c r="D331" s="98" t="s">
        <v>15</v>
      </c>
      <c r="E331" s="98">
        <v>220768</v>
      </c>
      <c r="F331" s="98"/>
      <c r="G331" s="127" t="s">
        <v>5417</v>
      </c>
      <c r="H331" s="128">
        <v>50</v>
      </c>
      <c r="I331" s="128">
        <v>0</v>
      </c>
      <c r="J331" s="129">
        <v>50</v>
      </c>
      <c r="K331" s="101" t="s">
        <v>1388</v>
      </c>
    </row>
    <row r="332" spans="1:11" ht="56.25" customHeight="1">
      <c r="A332" s="98">
        <v>10</v>
      </c>
      <c r="B332" s="125" t="s">
        <v>1272</v>
      </c>
      <c r="C332" s="126">
        <v>42559</v>
      </c>
      <c r="D332" s="98" t="s">
        <v>15</v>
      </c>
      <c r="E332" s="98">
        <v>221263</v>
      </c>
      <c r="F332" s="98"/>
      <c r="G332" s="127" t="s">
        <v>5418</v>
      </c>
      <c r="H332" s="128">
        <v>50</v>
      </c>
      <c r="I332" s="128">
        <v>0</v>
      </c>
      <c r="J332" s="129">
        <v>50</v>
      </c>
      <c r="K332" s="101" t="s">
        <v>1388</v>
      </c>
    </row>
    <row r="333" spans="1:11" ht="56.25" customHeight="1">
      <c r="A333" s="98">
        <v>10</v>
      </c>
      <c r="B333" s="125" t="s">
        <v>1272</v>
      </c>
      <c r="C333" s="126">
        <v>42559</v>
      </c>
      <c r="D333" s="98" t="s">
        <v>15</v>
      </c>
      <c r="E333" s="98">
        <v>221269</v>
      </c>
      <c r="F333" s="98"/>
      <c r="G333" s="127" t="s">
        <v>5419</v>
      </c>
      <c r="H333" s="128">
        <v>50</v>
      </c>
      <c r="I333" s="128">
        <v>0</v>
      </c>
      <c r="J333" s="129">
        <v>50</v>
      </c>
      <c r="K333" s="101" t="s">
        <v>1388</v>
      </c>
    </row>
    <row r="334" spans="1:11" ht="56.25" customHeight="1">
      <c r="A334" s="98">
        <v>10</v>
      </c>
      <c r="B334" s="125" t="s">
        <v>1272</v>
      </c>
      <c r="C334" s="126">
        <v>42559</v>
      </c>
      <c r="D334" s="98" t="s">
        <v>15</v>
      </c>
      <c r="E334" s="98">
        <v>221271</v>
      </c>
      <c r="F334" s="98"/>
      <c r="G334" s="127" t="s">
        <v>5420</v>
      </c>
      <c r="H334" s="128">
        <v>50</v>
      </c>
      <c r="I334" s="128">
        <v>0</v>
      </c>
      <c r="J334" s="129">
        <v>50</v>
      </c>
      <c r="K334" s="101" t="s">
        <v>1388</v>
      </c>
    </row>
    <row r="335" spans="1:11" ht="56.25" customHeight="1">
      <c r="A335" s="98">
        <v>10</v>
      </c>
      <c r="B335" s="125" t="s">
        <v>1272</v>
      </c>
      <c r="C335" s="126">
        <v>42559</v>
      </c>
      <c r="D335" s="98" t="s">
        <v>15</v>
      </c>
      <c r="E335" s="98">
        <v>221273</v>
      </c>
      <c r="F335" s="98"/>
      <c r="G335" s="127" t="s">
        <v>5421</v>
      </c>
      <c r="H335" s="128">
        <v>50</v>
      </c>
      <c r="I335" s="128">
        <v>0</v>
      </c>
      <c r="J335" s="129">
        <v>50</v>
      </c>
      <c r="K335" s="101" t="s">
        <v>1388</v>
      </c>
    </row>
    <row r="336" spans="1:11" ht="56.25" customHeight="1">
      <c r="A336" s="98">
        <v>10</v>
      </c>
      <c r="B336" s="125" t="s">
        <v>1272</v>
      </c>
      <c r="C336" s="126">
        <v>42562</v>
      </c>
      <c r="D336" s="98" t="s">
        <v>15</v>
      </c>
      <c r="E336" s="98">
        <v>221602</v>
      </c>
      <c r="F336" s="98"/>
      <c r="G336" s="127" t="s">
        <v>5461</v>
      </c>
      <c r="H336" s="128">
        <v>50</v>
      </c>
      <c r="I336" s="128">
        <v>0</v>
      </c>
      <c r="J336" s="129">
        <v>50</v>
      </c>
      <c r="K336" s="101" t="s">
        <v>1388</v>
      </c>
    </row>
    <row r="337" spans="1:11" ht="56.25" customHeight="1">
      <c r="A337" s="98">
        <v>10</v>
      </c>
      <c r="B337" s="125" t="s">
        <v>1272</v>
      </c>
      <c r="C337" s="126">
        <v>42562</v>
      </c>
      <c r="D337" s="98" t="s">
        <v>15</v>
      </c>
      <c r="E337" s="98">
        <v>221606</v>
      </c>
      <c r="F337" s="98"/>
      <c r="G337" s="127" t="s">
        <v>5462</v>
      </c>
      <c r="H337" s="128">
        <v>50</v>
      </c>
      <c r="I337" s="128">
        <v>0</v>
      </c>
      <c r="J337" s="129">
        <v>50</v>
      </c>
      <c r="K337" s="101" t="s">
        <v>1388</v>
      </c>
    </row>
    <row r="338" spans="1:11" ht="56.25" customHeight="1">
      <c r="A338" s="98">
        <v>10</v>
      </c>
      <c r="B338" s="125" t="s">
        <v>1272</v>
      </c>
      <c r="C338" s="126">
        <v>42563</v>
      </c>
      <c r="D338" s="98" t="s">
        <v>6</v>
      </c>
      <c r="E338" s="98">
        <v>221995</v>
      </c>
      <c r="F338" s="98"/>
      <c r="G338" s="127" t="s">
        <v>5468</v>
      </c>
      <c r="H338" s="128">
        <v>0</v>
      </c>
      <c r="I338" s="128">
        <v>43390.46</v>
      </c>
      <c r="J338" s="129">
        <v>43390.46</v>
      </c>
      <c r="K338" s="101" t="s">
        <v>1388</v>
      </c>
    </row>
    <row r="339" spans="1:11" ht="56.25" customHeight="1">
      <c r="A339" s="98">
        <v>10</v>
      </c>
      <c r="B339" s="125" t="s">
        <v>1272</v>
      </c>
      <c r="C339" s="126">
        <v>42563</v>
      </c>
      <c r="D339" s="98" t="s">
        <v>15</v>
      </c>
      <c r="E339" s="98">
        <v>221996</v>
      </c>
      <c r="F339" s="98"/>
      <c r="G339" s="127" t="s">
        <v>5475</v>
      </c>
      <c r="H339" s="128">
        <v>50</v>
      </c>
      <c r="I339" s="128">
        <v>0</v>
      </c>
      <c r="J339" s="129">
        <v>50</v>
      </c>
      <c r="K339" s="101" t="s">
        <v>1388</v>
      </c>
    </row>
    <row r="340" spans="1:11" ht="56.25" customHeight="1">
      <c r="A340" s="98">
        <v>10</v>
      </c>
      <c r="B340" s="125" t="s">
        <v>1272</v>
      </c>
      <c r="C340" s="126">
        <v>42563</v>
      </c>
      <c r="D340" s="98" t="s">
        <v>6</v>
      </c>
      <c r="E340" s="98">
        <v>221997</v>
      </c>
      <c r="F340" s="98"/>
      <c r="G340" s="127" t="s">
        <v>5469</v>
      </c>
      <c r="H340" s="128">
        <v>0</v>
      </c>
      <c r="I340" s="128">
        <v>121331.38</v>
      </c>
      <c r="J340" s="129">
        <v>121331.38</v>
      </c>
      <c r="K340" s="101" t="s">
        <v>1388</v>
      </c>
    </row>
    <row r="341" spans="1:11" ht="56.25" customHeight="1">
      <c r="A341" s="98">
        <v>10</v>
      </c>
      <c r="B341" s="125" t="s">
        <v>1272</v>
      </c>
      <c r="C341" s="126">
        <v>42563</v>
      </c>
      <c r="D341" s="98" t="s">
        <v>15</v>
      </c>
      <c r="E341" s="98">
        <v>221998</v>
      </c>
      <c r="F341" s="98"/>
      <c r="G341" s="127" t="s">
        <v>5476</v>
      </c>
      <c r="H341" s="128">
        <v>50</v>
      </c>
      <c r="I341" s="128">
        <v>0</v>
      </c>
      <c r="J341" s="129">
        <v>50</v>
      </c>
      <c r="K341" s="101" t="s">
        <v>1388</v>
      </c>
    </row>
    <row r="342" spans="1:11" ht="56.25" customHeight="1">
      <c r="A342" s="98">
        <v>10</v>
      </c>
      <c r="B342" s="125" t="s">
        <v>14932</v>
      </c>
      <c r="C342" s="126">
        <v>42570</v>
      </c>
      <c r="D342" s="98" t="s">
        <v>15</v>
      </c>
      <c r="E342" s="98">
        <v>222228</v>
      </c>
      <c r="F342" s="98"/>
      <c r="G342" s="127" t="s">
        <v>14933</v>
      </c>
      <c r="H342" s="128">
        <v>0</v>
      </c>
      <c r="I342" s="128">
        <v>359.32</v>
      </c>
      <c r="J342" s="129">
        <v>359.32</v>
      </c>
      <c r="K342" s="101" t="s">
        <v>1388</v>
      </c>
    </row>
    <row r="343" spans="1:11" ht="56.25" customHeight="1">
      <c r="A343" s="98">
        <v>10</v>
      </c>
      <c r="B343" s="125" t="s">
        <v>14932</v>
      </c>
      <c r="C343" s="126">
        <v>42570</v>
      </c>
      <c r="D343" s="98" t="s">
        <v>15</v>
      </c>
      <c r="E343" s="98">
        <v>222232</v>
      </c>
      <c r="F343" s="98"/>
      <c r="G343" s="127" t="s">
        <v>14934</v>
      </c>
      <c r="H343" s="128">
        <v>0</v>
      </c>
      <c r="I343" s="128">
        <v>26081.9</v>
      </c>
      <c r="J343" s="129">
        <v>26081.9</v>
      </c>
      <c r="K343" s="101" t="s">
        <v>1388</v>
      </c>
    </row>
    <row r="344" spans="1:11" ht="56.25" customHeight="1">
      <c r="A344" s="98">
        <v>10</v>
      </c>
      <c r="B344" s="125" t="s">
        <v>1272</v>
      </c>
      <c r="C344" s="126">
        <v>42564</v>
      </c>
      <c r="D344" s="98" t="s">
        <v>6</v>
      </c>
      <c r="E344" s="98">
        <v>223551</v>
      </c>
      <c r="F344" s="98"/>
      <c r="G344" s="127" t="s">
        <v>5506</v>
      </c>
      <c r="H344" s="128">
        <v>0</v>
      </c>
      <c r="I344" s="128">
        <v>6911.66</v>
      </c>
      <c r="J344" s="129">
        <v>6911.66</v>
      </c>
      <c r="K344" s="101" t="s">
        <v>1388</v>
      </c>
    </row>
    <row r="345" spans="1:11" ht="56.25" customHeight="1">
      <c r="A345" s="98">
        <v>10</v>
      </c>
      <c r="B345" s="125" t="s">
        <v>1272</v>
      </c>
      <c r="C345" s="126">
        <v>42564</v>
      </c>
      <c r="D345" s="98" t="s">
        <v>15</v>
      </c>
      <c r="E345" s="98">
        <v>223552</v>
      </c>
      <c r="F345" s="98"/>
      <c r="G345" s="127" t="s">
        <v>5510</v>
      </c>
      <c r="H345" s="128">
        <v>50</v>
      </c>
      <c r="I345" s="128">
        <v>0</v>
      </c>
      <c r="J345" s="129">
        <v>50</v>
      </c>
      <c r="K345" s="101" t="s">
        <v>1388</v>
      </c>
    </row>
    <row r="346" spans="1:11" ht="56.25" customHeight="1">
      <c r="A346" s="98">
        <v>10</v>
      </c>
      <c r="B346" s="125" t="s">
        <v>1272</v>
      </c>
      <c r="C346" s="126">
        <v>42564</v>
      </c>
      <c r="D346" s="98" t="s">
        <v>6</v>
      </c>
      <c r="E346" s="98">
        <v>223553</v>
      </c>
      <c r="F346" s="98"/>
      <c r="G346" s="127" t="s">
        <v>5507</v>
      </c>
      <c r="H346" s="128">
        <v>0</v>
      </c>
      <c r="I346" s="128">
        <v>25059.58</v>
      </c>
      <c r="J346" s="129">
        <v>25059.58</v>
      </c>
      <c r="K346" s="101" t="s">
        <v>1388</v>
      </c>
    </row>
    <row r="347" spans="1:11" ht="56.25" customHeight="1">
      <c r="A347" s="98">
        <v>10</v>
      </c>
      <c r="B347" s="125" t="s">
        <v>1272</v>
      </c>
      <c r="C347" s="126">
        <v>42564</v>
      </c>
      <c r="D347" s="98" t="s">
        <v>15</v>
      </c>
      <c r="E347" s="98">
        <v>223554</v>
      </c>
      <c r="F347" s="98"/>
      <c r="G347" s="127" t="s">
        <v>5511</v>
      </c>
      <c r="H347" s="128">
        <v>50</v>
      </c>
      <c r="I347" s="128">
        <v>0</v>
      </c>
      <c r="J347" s="129">
        <v>50</v>
      </c>
      <c r="K347" s="101" t="s">
        <v>1388</v>
      </c>
    </row>
    <row r="348" spans="1:11" ht="56.25" customHeight="1">
      <c r="A348" s="98">
        <v>10</v>
      </c>
      <c r="B348" s="125" t="s">
        <v>1272</v>
      </c>
      <c r="C348" s="126">
        <v>42565</v>
      </c>
      <c r="D348" s="98" t="s">
        <v>6</v>
      </c>
      <c r="E348" s="98">
        <v>224901</v>
      </c>
      <c r="F348" s="98"/>
      <c r="G348" s="127" t="s">
        <v>5539</v>
      </c>
      <c r="H348" s="128">
        <v>0</v>
      </c>
      <c r="I348" s="128">
        <v>67797.38</v>
      </c>
      <c r="J348" s="129">
        <v>67797.38</v>
      </c>
      <c r="K348" s="101" t="s">
        <v>1388</v>
      </c>
    </row>
    <row r="349" spans="1:11" ht="56.25" customHeight="1">
      <c r="A349" s="98">
        <v>10</v>
      </c>
      <c r="B349" s="125" t="s">
        <v>1272</v>
      </c>
      <c r="C349" s="126">
        <v>42565</v>
      </c>
      <c r="D349" s="98" t="s">
        <v>15</v>
      </c>
      <c r="E349" s="98">
        <v>224902</v>
      </c>
      <c r="F349" s="98"/>
      <c r="G349" s="127" t="s">
        <v>5555</v>
      </c>
      <c r="H349" s="128">
        <v>50</v>
      </c>
      <c r="I349" s="128">
        <v>0</v>
      </c>
      <c r="J349" s="129">
        <v>50</v>
      </c>
      <c r="K349" s="101" t="s">
        <v>1388</v>
      </c>
    </row>
    <row r="350" spans="1:11" ht="56.25" customHeight="1">
      <c r="A350" s="98">
        <v>10</v>
      </c>
      <c r="B350" s="125" t="s">
        <v>1272</v>
      </c>
      <c r="C350" s="126">
        <v>42565</v>
      </c>
      <c r="D350" s="98" t="s">
        <v>6</v>
      </c>
      <c r="E350" s="98">
        <v>224907</v>
      </c>
      <c r="F350" s="98"/>
      <c r="G350" s="127" t="s">
        <v>5540</v>
      </c>
      <c r="H350" s="128">
        <v>0</v>
      </c>
      <c r="I350" s="128">
        <v>47299.7</v>
      </c>
      <c r="J350" s="129">
        <v>47299.7</v>
      </c>
      <c r="K350" s="101" t="s">
        <v>1388</v>
      </c>
    </row>
    <row r="351" spans="1:11" ht="56.25" customHeight="1">
      <c r="A351" s="98">
        <v>10</v>
      </c>
      <c r="B351" s="125" t="s">
        <v>1272</v>
      </c>
      <c r="C351" s="126">
        <v>42565</v>
      </c>
      <c r="D351" s="98" t="s">
        <v>15</v>
      </c>
      <c r="E351" s="98">
        <v>224908</v>
      </c>
      <c r="F351" s="98"/>
      <c r="G351" s="127" t="s">
        <v>5557</v>
      </c>
      <c r="H351" s="128">
        <v>50</v>
      </c>
      <c r="I351" s="128">
        <v>0</v>
      </c>
      <c r="J351" s="129">
        <v>50</v>
      </c>
      <c r="K351" s="101" t="s">
        <v>1388</v>
      </c>
    </row>
    <row r="352" spans="1:11" ht="56.25" customHeight="1">
      <c r="A352" s="98">
        <v>10</v>
      </c>
      <c r="B352" s="125" t="s">
        <v>1272</v>
      </c>
      <c r="C352" s="126">
        <v>42566</v>
      </c>
      <c r="D352" s="98" t="s">
        <v>6</v>
      </c>
      <c r="E352" s="98">
        <v>225155</v>
      </c>
      <c r="F352" s="98"/>
      <c r="G352" s="127" t="s">
        <v>5585</v>
      </c>
      <c r="H352" s="128">
        <v>0</v>
      </c>
      <c r="I352" s="128">
        <v>4970.8900000000003</v>
      </c>
      <c r="J352" s="129">
        <v>4970.8900000000003</v>
      </c>
      <c r="K352" s="101" t="s">
        <v>1388</v>
      </c>
    </row>
    <row r="353" spans="1:11" ht="56.25" customHeight="1">
      <c r="A353" s="98">
        <v>10</v>
      </c>
      <c r="B353" s="125" t="s">
        <v>1272</v>
      </c>
      <c r="C353" s="126">
        <v>42566</v>
      </c>
      <c r="D353" s="98" t="s">
        <v>15</v>
      </c>
      <c r="E353" s="98">
        <v>225156</v>
      </c>
      <c r="F353" s="98"/>
      <c r="G353" s="127" t="s">
        <v>5602</v>
      </c>
      <c r="H353" s="128">
        <v>50</v>
      </c>
      <c r="I353" s="128">
        <v>0</v>
      </c>
      <c r="J353" s="129">
        <v>50</v>
      </c>
      <c r="K353" s="101" t="s">
        <v>1388</v>
      </c>
    </row>
    <row r="354" spans="1:11" ht="56.25" customHeight="1">
      <c r="A354" s="98">
        <v>10</v>
      </c>
      <c r="B354" s="125" t="s">
        <v>1272</v>
      </c>
      <c r="C354" s="126">
        <v>42566</v>
      </c>
      <c r="D354" s="98" t="s">
        <v>6</v>
      </c>
      <c r="E354" s="98">
        <v>225373</v>
      </c>
      <c r="F354" s="98"/>
      <c r="G354" s="127" t="s">
        <v>5584</v>
      </c>
      <c r="H354" s="128">
        <v>0</v>
      </c>
      <c r="I354" s="128">
        <v>396679.5</v>
      </c>
      <c r="J354" s="129">
        <v>396679.5</v>
      </c>
      <c r="K354" s="101" t="s">
        <v>1388</v>
      </c>
    </row>
    <row r="355" spans="1:11" ht="56.25" customHeight="1">
      <c r="A355" s="98">
        <v>10</v>
      </c>
      <c r="B355" s="125" t="s">
        <v>1272</v>
      </c>
      <c r="C355" s="126">
        <v>42566</v>
      </c>
      <c r="D355" s="98" t="s">
        <v>15</v>
      </c>
      <c r="E355" s="98">
        <v>225374</v>
      </c>
      <c r="F355" s="98"/>
      <c r="G355" s="127" t="s">
        <v>5603</v>
      </c>
      <c r="H355" s="128">
        <v>50</v>
      </c>
      <c r="I355" s="128">
        <v>0</v>
      </c>
      <c r="J355" s="129">
        <v>50</v>
      </c>
      <c r="K355" s="101" t="s">
        <v>1388</v>
      </c>
    </row>
    <row r="356" spans="1:11" ht="56.25" customHeight="1">
      <c r="A356" s="98">
        <v>10</v>
      </c>
      <c r="B356" s="125" t="s">
        <v>1272</v>
      </c>
      <c r="C356" s="126">
        <v>42570</v>
      </c>
      <c r="D356" s="98" t="s">
        <v>6</v>
      </c>
      <c r="E356" s="98">
        <v>227725</v>
      </c>
      <c r="F356" s="98"/>
      <c r="G356" s="127" t="s">
        <v>5655</v>
      </c>
      <c r="H356" s="128">
        <v>0</v>
      </c>
      <c r="I356" s="128">
        <v>107055.51</v>
      </c>
      <c r="J356" s="129">
        <v>107055.51</v>
      </c>
      <c r="K356" s="101" t="s">
        <v>1388</v>
      </c>
    </row>
    <row r="357" spans="1:11" ht="56.25" customHeight="1">
      <c r="A357" s="98">
        <v>10</v>
      </c>
      <c r="B357" s="125" t="s">
        <v>1272</v>
      </c>
      <c r="C357" s="126">
        <v>42570</v>
      </c>
      <c r="D357" s="98" t="s">
        <v>15</v>
      </c>
      <c r="E357" s="98">
        <v>227726</v>
      </c>
      <c r="F357" s="98"/>
      <c r="G357" s="127" t="s">
        <v>5670</v>
      </c>
      <c r="H357" s="128">
        <v>50</v>
      </c>
      <c r="I357" s="128">
        <v>0</v>
      </c>
      <c r="J357" s="129">
        <v>50</v>
      </c>
      <c r="K357" s="101" t="s">
        <v>1388</v>
      </c>
    </row>
    <row r="358" spans="1:11" ht="56.25" customHeight="1">
      <c r="A358" s="98">
        <v>10</v>
      </c>
      <c r="B358" s="125" t="s">
        <v>1272</v>
      </c>
      <c r="C358" s="126">
        <v>42571</v>
      </c>
      <c r="D358" s="98" t="s">
        <v>6</v>
      </c>
      <c r="E358" s="98">
        <v>228558</v>
      </c>
      <c r="F358" s="98"/>
      <c r="G358" s="127" t="s">
        <v>5688</v>
      </c>
      <c r="H358" s="128">
        <v>0</v>
      </c>
      <c r="I358" s="128">
        <v>6663.8</v>
      </c>
      <c r="J358" s="129">
        <v>6663.8</v>
      </c>
      <c r="K358" s="101" t="s">
        <v>1388</v>
      </c>
    </row>
    <row r="359" spans="1:11" ht="56.25" customHeight="1">
      <c r="A359" s="98">
        <v>10</v>
      </c>
      <c r="B359" s="125" t="s">
        <v>1272</v>
      </c>
      <c r="C359" s="126">
        <v>42571</v>
      </c>
      <c r="D359" s="98" t="s">
        <v>15</v>
      </c>
      <c r="E359" s="98">
        <v>228559</v>
      </c>
      <c r="F359" s="98"/>
      <c r="G359" s="127" t="s">
        <v>5694</v>
      </c>
      <c r="H359" s="128">
        <v>50</v>
      </c>
      <c r="I359" s="128">
        <v>0</v>
      </c>
      <c r="J359" s="129">
        <v>50</v>
      </c>
      <c r="K359" s="101" t="s">
        <v>1388</v>
      </c>
    </row>
    <row r="360" spans="1:11" ht="56.25" customHeight="1">
      <c r="A360" s="98">
        <v>10</v>
      </c>
      <c r="B360" s="125" t="s">
        <v>1272</v>
      </c>
      <c r="C360" s="126">
        <v>42583</v>
      </c>
      <c r="D360" s="98" t="s">
        <v>15</v>
      </c>
      <c r="E360" s="98">
        <v>236905</v>
      </c>
      <c r="F360" s="98"/>
      <c r="G360" s="127" t="s">
        <v>5942</v>
      </c>
      <c r="H360" s="128">
        <v>50</v>
      </c>
      <c r="I360" s="128">
        <v>0</v>
      </c>
      <c r="J360" s="129">
        <v>50</v>
      </c>
      <c r="K360" s="101" t="s">
        <v>1388</v>
      </c>
    </row>
    <row r="361" spans="1:11" ht="56.25" customHeight="1">
      <c r="A361" s="98">
        <v>10</v>
      </c>
      <c r="B361" s="125" t="s">
        <v>1272</v>
      </c>
      <c r="C361" s="126">
        <v>42583</v>
      </c>
      <c r="D361" s="98" t="s">
        <v>15</v>
      </c>
      <c r="E361" s="98">
        <v>236912</v>
      </c>
      <c r="F361" s="98"/>
      <c r="G361" s="127" t="s">
        <v>5944</v>
      </c>
      <c r="H361" s="128">
        <v>50</v>
      </c>
      <c r="I361" s="128">
        <v>0</v>
      </c>
      <c r="J361" s="129">
        <v>50</v>
      </c>
      <c r="K361" s="101" t="s">
        <v>1388</v>
      </c>
    </row>
    <row r="362" spans="1:11" ht="56.25" customHeight="1">
      <c r="A362" s="98">
        <v>10</v>
      </c>
      <c r="B362" s="125" t="s">
        <v>1272</v>
      </c>
      <c r="C362" s="126">
        <v>42585</v>
      </c>
      <c r="D362" s="98" t="s">
        <v>15</v>
      </c>
      <c r="E362" s="98">
        <v>238801</v>
      </c>
      <c r="F362" s="98"/>
      <c r="G362" s="127" t="s">
        <v>6003</v>
      </c>
      <c r="H362" s="128">
        <v>50</v>
      </c>
      <c r="I362" s="128">
        <v>0</v>
      </c>
      <c r="J362" s="129">
        <v>50</v>
      </c>
      <c r="K362" s="101" t="s">
        <v>1388</v>
      </c>
    </row>
    <row r="363" spans="1:11" ht="56.25" customHeight="1">
      <c r="A363" s="98">
        <v>10</v>
      </c>
      <c r="B363" s="125" t="s">
        <v>1272</v>
      </c>
      <c r="C363" s="126">
        <v>42585</v>
      </c>
      <c r="D363" s="98" t="s">
        <v>15</v>
      </c>
      <c r="E363" s="98">
        <v>238913</v>
      </c>
      <c r="F363" s="98"/>
      <c r="G363" s="127" t="s">
        <v>6004</v>
      </c>
      <c r="H363" s="128">
        <v>50</v>
      </c>
      <c r="I363" s="128">
        <v>0</v>
      </c>
      <c r="J363" s="129">
        <v>50</v>
      </c>
      <c r="K363" s="101" t="s">
        <v>1388</v>
      </c>
    </row>
    <row r="364" spans="1:11" ht="56.25" customHeight="1">
      <c r="A364" s="98">
        <v>10</v>
      </c>
      <c r="B364" s="125" t="s">
        <v>1272</v>
      </c>
      <c r="C364" s="126">
        <v>42585</v>
      </c>
      <c r="D364" s="98" t="s">
        <v>15</v>
      </c>
      <c r="E364" s="98">
        <v>238915</v>
      </c>
      <c r="F364" s="98"/>
      <c r="G364" s="127" t="s">
        <v>6005</v>
      </c>
      <c r="H364" s="128">
        <v>50</v>
      </c>
      <c r="I364" s="128">
        <v>0</v>
      </c>
      <c r="J364" s="129">
        <v>50</v>
      </c>
      <c r="K364" s="101" t="s">
        <v>1388</v>
      </c>
    </row>
    <row r="365" spans="1:11" ht="56.25" customHeight="1">
      <c r="A365" s="98">
        <v>10</v>
      </c>
      <c r="B365" s="125" t="s">
        <v>1272</v>
      </c>
      <c r="C365" s="126">
        <v>42585</v>
      </c>
      <c r="D365" s="98" t="s">
        <v>15</v>
      </c>
      <c r="E365" s="98">
        <v>238917</v>
      </c>
      <c r="F365" s="98"/>
      <c r="G365" s="127" t="s">
        <v>6006</v>
      </c>
      <c r="H365" s="128">
        <v>50</v>
      </c>
      <c r="I365" s="128">
        <v>0</v>
      </c>
      <c r="J365" s="129">
        <v>50</v>
      </c>
      <c r="K365" s="101" t="s">
        <v>1388</v>
      </c>
    </row>
    <row r="366" spans="1:11" ht="56.25" customHeight="1">
      <c r="A366" s="98">
        <v>10</v>
      </c>
      <c r="B366" s="125" t="s">
        <v>1272</v>
      </c>
      <c r="C366" s="126">
        <v>42586</v>
      </c>
      <c r="D366" s="98" t="s">
        <v>15</v>
      </c>
      <c r="E366" s="98">
        <v>239648</v>
      </c>
      <c r="F366" s="98"/>
      <c r="G366" s="127" t="s">
        <v>6037</v>
      </c>
      <c r="H366" s="128">
        <v>50</v>
      </c>
      <c r="I366" s="128">
        <v>0</v>
      </c>
      <c r="J366" s="129">
        <v>50</v>
      </c>
      <c r="K366" s="101" t="s">
        <v>1388</v>
      </c>
    </row>
    <row r="367" spans="1:11" ht="56.25" customHeight="1">
      <c r="A367" s="98">
        <v>10</v>
      </c>
      <c r="B367" s="125" t="s">
        <v>1272</v>
      </c>
      <c r="C367" s="126">
        <v>42586</v>
      </c>
      <c r="D367" s="98" t="s">
        <v>15</v>
      </c>
      <c r="E367" s="98">
        <v>239650</v>
      </c>
      <c r="F367" s="98"/>
      <c r="G367" s="127" t="s">
        <v>6038</v>
      </c>
      <c r="H367" s="128">
        <v>50</v>
      </c>
      <c r="I367" s="128">
        <v>0</v>
      </c>
      <c r="J367" s="129">
        <v>50</v>
      </c>
      <c r="K367" s="101" t="s">
        <v>1388</v>
      </c>
    </row>
    <row r="368" spans="1:11" ht="56.25" customHeight="1">
      <c r="A368" s="98">
        <v>10</v>
      </c>
      <c r="B368" s="125" t="s">
        <v>1272</v>
      </c>
      <c r="C368" s="126">
        <v>42586</v>
      </c>
      <c r="D368" s="98" t="s">
        <v>15</v>
      </c>
      <c r="E368" s="98">
        <v>240170</v>
      </c>
      <c r="F368" s="98"/>
      <c r="G368" s="127" t="s">
        <v>6045</v>
      </c>
      <c r="H368" s="128">
        <v>50</v>
      </c>
      <c r="I368" s="128">
        <v>0</v>
      </c>
      <c r="J368" s="129">
        <v>50</v>
      </c>
      <c r="K368" s="101" t="s">
        <v>1388</v>
      </c>
    </row>
    <row r="369" spans="1:11" ht="56.25" customHeight="1">
      <c r="A369" s="98">
        <v>10</v>
      </c>
      <c r="B369" s="125" t="s">
        <v>1272</v>
      </c>
      <c r="C369" s="126">
        <v>42587</v>
      </c>
      <c r="D369" s="98" t="s">
        <v>15</v>
      </c>
      <c r="E369" s="98">
        <v>241222</v>
      </c>
      <c r="F369" s="98"/>
      <c r="G369" s="127" t="s">
        <v>6077</v>
      </c>
      <c r="H369" s="128">
        <v>50</v>
      </c>
      <c r="I369" s="128">
        <v>0</v>
      </c>
      <c r="J369" s="129">
        <v>50</v>
      </c>
      <c r="K369" s="101" t="s">
        <v>1388</v>
      </c>
    </row>
    <row r="370" spans="1:11" ht="56.25" customHeight="1">
      <c r="A370" s="98">
        <v>10</v>
      </c>
      <c r="B370" s="125" t="s">
        <v>1272</v>
      </c>
      <c r="C370" s="126">
        <v>42587</v>
      </c>
      <c r="D370" s="98" t="s">
        <v>15</v>
      </c>
      <c r="E370" s="98">
        <v>241227</v>
      </c>
      <c r="F370" s="98"/>
      <c r="G370" s="127" t="s">
        <v>5476</v>
      </c>
      <c r="H370" s="128">
        <v>50</v>
      </c>
      <c r="I370" s="128">
        <v>0</v>
      </c>
      <c r="J370" s="129">
        <v>50</v>
      </c>
      <c r="K370" s="101" t="s">
        <v>1388</v>
      </c>
    </row>
    <row r="371" spans="1:11" ht="56.25" customHeight="1">
      <c r="A371" s="98">
        <v>10</v>
      </c>
      <c r="B371" s="125" t="s">
        <v>1272</v>
      </c>
      <c r="C371" s="126">
        <v>42587</v>
      </c>
      <c r="D371" s="98" t="s">
        <v>15</v>
      </c>
      <c r="E371" s="98">
        <v>241229</v>
      </c>
      <c r="F371" s="98"/>
      <c r="G371" s="127" t="s">
        <v>6078</v>
      </c>
      <c r="H371" s="128">
        <v>50</v>
      </c>
      <c r="I371" s="128">
        <v>0</v>
      </c>
      <c r="J371" s="129">
        <v>50</v>
      </c>
      <c r="K371" s="101" t="s">
        <v>1388</v>
      </c>
    </row>
    <row r="372" spans="1:11" ht="56.25" customHeight="1">
      <c r="A372" s="98">
        <v>10</v>
      </c>
      <c r="B372" s="125" t="s">
        <v>1272</v>
      </c>
      <c r="C372" s="126">
        <v>42587</v>
      </c>
      <c r="D372" s="98" t="s">
        <v>15</v>
      </c>
      <c r="E372" s="98">
        <v>241322</v>
      </c>
      <c r="F372" s="98"/>
      <c r="G372" s="127" t="s">
        <v>6079</v>
      </c>
      <c r="H372" s="128">
        <v>50</v>
      </c>
      <c r="I372" s="128">
        <v>0</v>
      </c>
      <c r="J372" s="129">
        <v>50</v>
      </c>
      <c r="K372" s="101" t="s">
        <v>1388</v>
      </c>
    </row>
    <row r="373" spans="1:11" ht="56.25" customHeight="1">
      <c r="A373" s="98">
        <v>10</v>
      </c>
      <c r="B373" s="125" t="s">
        <v>1272</v>
      </c>
      <c r="C373" s="126">
        <v>42587</v>
      </c>
      <c r="D373" s="98" t="s">
        <v>15</v>
      </c>
      <c r="E373" s="98">
        <v>241324</v>
      </c>
      <c r="F373" s="98"/>
      <c r="G373" s="127" t="s">
        <v>6080</v>
      </c>
      <c r="H373" s="128">
        <v>50</v>
      </c>
      <c r="I373" s="128">
        <v>0</v>
      </c>
      <c r="J373" s="129">
        <v>50</v>
      </c>
      <c r="K373" s="101" t="s">
        <v>1388</v>
      </c>
    </row>
    <row r="374" spans="1:11" ht="56.25" customHeight="1">
      <c r="A374" s="98">
        <v>10</v>
      </c>
      <c r="B374" s="125" t="s">
        <v>1272</v>
      </c>
      <c r="C374" s="126">
        <v>42590</v>
      </c>
      <c r="D374" s="98" t="s">
        <v>15</v>
      </c>
      <c r="E374" s="98">
        <v>241489</v>
      </c>
      <c r="F374" s="98"/>
      <c r="G374" s="127" t="s">
        <v>6108</v>
      </c>
      <c r="H374" s="128">
        <v>50</v>
      </c>
      <c r="I374" s="128">
        <v>0</v>
      </c>
      <c r="J374" s="129">
        <v>50</v>
      </c>
      <c r="K374" s="101" t="s">
        <v>1388</v>
      </c>
    </row>
    <row r="375" spans="1:11" ht="56.25" customHeight="1">
      <c r="A375" s="98">
        <v>10</v>
      </c>
      <c r="B375" s="125" t="s">
        <v>1272</v>
      </c>
      <c r="C375" s="126">
        <v>42590</v>
      </c>
      <c r="D375" s="98" t="s">
        <v>15</v>
      </c>
      <c r="E375" s="98">
        <v>241491</v>
      </c>
      <c r="F375" s="98"/>
      <c r="G375" s="127" t="s">
        <v>6109</v>
      </c>
      <c r="H375" s="128">
        <v>50</v>
      </c>
      <c r="I375" s="128">
        <v>0</v>
      </c>
      <c r="J375" s="129">
        <v>50</v>
      </c>
      <c r="K375" s="101" t="s">
        <v>1388</v>
      </c>
    </row>
    <row r="376" spans="1:11" ht="56.25" customHeight="1">
      <c r="A376" s="98">
        <v>10</v>
      </c>
      <c r="B376" s="125" t="s">
        <v>1272</v>
      </c>
      <c r="C376" s="126">
        <v>42590</v>
      </c>
      <c r="D376" s="98" t="s">
        <v>15</v>
      </c>
      <c r="E376" s="98">
        <v>241611</v>
      </c>
      <c r="F376" s="98"/>
      <c r="G376" s="127" t="s">
        <v>6110</v>
      </c>
      <c r="H376" s="128">
        <v>50</v>
      </c>
      <c r="I376" s="128">
        <v>0</v>
      </c>
      <c r="J376" s="129">
        <v>50</v>
      </c>
      <c r="K376" s="101" t="s">
        <v>1388</v>
      </c>
    </row>
    <row r="377" spans="1:11" ht="56.25" customHeight="1">
      <c r="A377" s="98">
        <v>10</v>
      </c>
      <c r="B377" s="125" t="s">
        <v>1272</v>
      </c>
      <c r="C377" s="126">
        <v>42590</v>
      </c>
      <c r="D377" s="98" t="s">
        <v>15</v>
      </c>
      <c r="E377" s="98">
        <v>241729</v>
      </c>
      <c r="F377" s="98"/>
      <c r="G377" s="127" t="s">
        <v>6111</v>
      </c>
      <c r="H377" s="128">
        <v>50</v>
      </c>
      <c r="I377" s="128">
        <v>0</v>
      </c>
      <c r="J377" s="129">
        <v>50</v>
      </c>
      <c r="K377" s="101" t="s">
        <v>1388</v>
      </c>
    </row>
    <row r="378" spans="1:11" ht="56.25" customHeight="1">
      <c r="A378" s="98">
        <v>10</v>
      </c>
      <c r="B378" s="125" t="s">
        <v>1272</v>
      </c>
      <c r="C378" s="126">
        <v>42590</v>
      </c>
      <c r="D378" s="98" t="s">
        <v>15</v>
      </c>
      <c r="E378" s="98">
        <v>242187</v>
      </c>
      <c r="F378" s="98"/>
      <c r="G378" s="127" t="s">
        <v>6117</v>
      </c>
      <c r="H378" s="128">
        <v>50</v>
      </c>
      <c r="I378" s="128">
        <v>0</v>
      </c>
      <c r="J378" s="129">
        <v>50</v>
      </c>
      <c r="K378" s="101" t="s">
        <v>1388</v>
      </c>
    </row>
    <row r="379" spans="1:11" ht="56.25" customHeight="1">
      <c r="A379" s="98">
        <v>10</v>
      </c>
      <c r="B379" s="125" t="s">
        <v>1272</v>
      </c>
      <c r="C379" s="126">
        <v>42590</v>
      </c>
      <c r="D379" s="98" t="s">
        <v>15</v>
      </c>
      <c r="E379" s="98">
        <v>242191</v>
      </c>
      <c r="F379" s="98"/>
      <c r="G379" s="127" t="s">
        <v>6118</v>
      </c>
      <c r="H379" s="128">
        <v>50</v>
      </c>
      <c r="I379" s="128">
        <v>0</v>
      </c>
      <c r="J379" s="129">
        <v>50</v>
      </c>
      <c r="K379" s="101" t="s">
        <v>1388</v>
      </c>
    </row>
    <row r="380" spans="1:11" ht="56.25" customHeight="1">
      <c r="A380" s="98">
        <v>10</v>
      </c>
      <c r="B380" s="125" t="s">
        <v>1272</v>
      </c>
      <c r="C380" s="126">
        <v>42592</v>
      </c>
      <c r="D380" s="98" t="s">
        <v>15</v>
      </c>
      <c r="E380" s="98">
        <v>244352</v>
      </c>
      <c r="F380" s="98"/>
      <c r="G380" s="127" t="s">
        <v>6177</v>
      </c>
      <c r="H380" s="128">
        <v>50</v>
      </c>
      <c r="I380" s="128">
        <v>0</v>
      </c>
      <c r="J380" s="129">
        <v>50</v>
      </c>
      <c r="K380" s="101" t="s">
        <v>1388</v>
      </c>
    </row>
    <row r="381" spans="1:11" ht="56.25" customHeight="1">
      <c r="A381" s="98">
        <v>10</v>
      </c>
      <c r="B381" s="125" t="s">
        <v>1272</v>
      </c>
      <c r="C381" s="126">
        <v>42592</v>
      </c>
      <c r="D381" s="98" t="s">
        <v>15</v>
      </c>
      <c r="E381" s="98">
        <v>244354</v>
      </c>
      <c r="F381" s="98"/>
      <c r="G381" s="127" t="s">
        <v>6178</v>
      </c>
      <c r="H381" s="128">
        <v>50</v>
      </c>
      <c r="I381" s="128">
        <v>0</v>
      </c>
      <c r="J381" s="129">
        <v>50</v>
      </c>
      <c r="K381" s="101" t="s">
        <v>1388</v>
      </c>
    </row>
    <row r="382" spans="1:11" ht="56.25" customHeight="1">
      <c r="A382" s="98">
        <v>10</v>
      </c>
      <c r="B382" s="125" t="s">
        <v>1272</v>
      </c>
      <c r="C382" s="126">
        <v>42592</v>
      </c>
      <c r="D382" s="98" t="s">
        <v>15</v>
      </c>
      <c r="E382" s="98">
        <v>244356</v>
      </c>
      <c r="F382" s="98"/>
      <c r="G382" s="127" t="s">
        <v>5419</v>
      </c>
      <c r="H382" s="128">
        <v>50</v>
      </c>
      <c r="I382" s="128">
        <v>0</v>
      </c>
      <c r="J382" s="129">
        <v>50</v>
      </c>
      <c r="K382" s="101" t="s">
        <v>1388</v>
      </c>
    </row>
    <row r="383" spans="1:11" ht="56.25" customHeight="1">
      <c r="A383" s="98">
        <v>10</v>
      </c>
      <c r="B383" s="125" t="s">
        <v>1272</v>
      </c>
      <c r="C383" s="126">
        <v>42593</v>
      </c>
      <c r="D383" s="98" t="s">
        <v>15</v>
      </c>
      <c r="E383" s="98">
        <v>245354</v>
      </c>
      <c r="F383" s="98"/>
      <c r="G383" s="127" t="s">
        <v>6228</v>
      </c>
      <c r="H383" s="128">
        <v>50</v>
      </c>
      <c r="I383" s="128">
        <v>0</v>
      </c>
      <c r="J383" s="129">
        <v>50</v>
      </c>
      <c r="K383" s="101" t="s">
        <v>1388</v>
      </c>
    </row>
    <row r="384" spans="1:11" ht="56.25" customHeight="1">
      <c r="A384" s="98">
        <v>10</v>
      </c>
      <c r="B384" s="125" t="s">
        <v>1272</v>
      </c>
      <c r="C384" s="126">
        <v>42594</v>
      </c>
      <c r="D384" s="98" t="s">
        <v>15</v>
      </c>
      <c r="E384" s="98">
        <v>245981</v>
      </c>
      <c r="F384" s="98"/>
      <c r="G384" s="127" t="s">
        <v>6265</v>
      </c>
      <c r="H384" s="128">
        <v>50</v>
      </c>
      <c r="I384" s="128">
        <v>0</v>
      </c>
      <c r="J384" s="129">
        <v>50</v>
      </c>
      <c r="K384" s="101" t="s">
        <v>1388</v>
      </c>
    </row>
    <row r="385" spans="1:11" ht="56.25" customHeight="1">
      <c r="A385" s="98">
        <v>10</v>
      </c>
      <c r="B385" s="125" t="s">
        <v>1272</v>
      </c>
      <c r="C385" s="126">
        <v>42594</v>
      </c>
      <c r="D385" s="98" t="s">
        <v>1366</v>
      </c>
      <c r="E385" s="98">
        <v>246288</v>
      </c>
      <c r="F385" s="98"/>
      <c r="G385" s="127" t="s">
        <v>6262</v>
      </c>
      <c r="H385" s="128">
        <v>0</v>
      </c>
      <c r="I385" s="128">
        <v>48494.09</v>
      </c>
      <c r="J385" s="129">
        <v>48494.09</v>
      </c>
      <c r="K385" s="101" t="s">
        <v>1388</v>
      </c>
    </row>
    <row r="386" spans="1:11" ht="56.25" customHeight="1">
      <c r="A386" s="98">
        <v>10</v>
      </c>
      <c r="B386" s="125" t="s">
        <v>1272</v>
      </c>
      <c r="C386" s="126">
        <v>42594</v>
      </c>
      <c r="D386" s="98" t="s">
        <v>15</v>
      </c>
      <c r="E386" s="98">
        <v>246289</v>
      </c>
      <c r="F386" s="98"/>
      <c r="G386" s="127" t="s">
        <v>6272</v>
      </c>
      <c r="H386" s="128">
        <v>50</v>
      </c>
      <c r="I386" s="128">
        <v>0</v>
      </c>
      <c r="J386" s="129">
        <v>50</v>
      </c>
      <c r="K386" s="101" t="s">
        <v>1388</v>
      </c>
    </row>
    <row r="387" spans="1:11" ht="56.25" customHeight="1">
      <c r="A387" s="98">
        <v>10</v>
      </c>
      <c r="B387" s="125" t="s">
        <v>1272</v>
      </c>
      <c r="C387" s="126">
        <v>42600</v>
      </c>
      <c r="D387" s="98" t="s">
        <v>15</v>
      </c>
      <c r="E387" s="98">
        <v>250032</v>
      </c>
      <c r="F387" s="98"/>
      <c r="G387" s="127" t="s">
        <v>6385</v>
      </c>
      <c r="H387" s="128">
        <v>50</v>
      </c>
      <c r="I387" s="128">
        <v>0</v>
      </c>
      <c r="J387" s="129">
        <v>50</v>
      </c>
      <c r="K387" s="101" t="s">
        <v>1388</v>
      </c>
    </row>
    <row r="388" spans="1:11" ht="56.25" customHeight="1">
      <c r="A388" s="98">
        <v>10</v>
      </c>
      <c r="B388" s="125" t="s">
        <v>1272</v>
      </c>
      <c r="C388" s="126">
        <v>42600</v>
      </c>
      <c r="D388" s="98" t="s">
        <v>15</v>
      </c>
      <c r="E388" s="98">
        <v>250797</v>
      </c>
      <c r="F388" s="98"/>
      <c r="G388" s="127" t="s">
        <v>6392</v>
      </c>
      <c r="H388" s="128">
        <v>50</v>
      </c>
      <c r="I388" s="128">
        <v>0</v>
      </c>
      <c r="J388" s="129">
        <v>50</v>
      </c>
      <c r="K388" s="101" t="s">
        <v>1388</v>
      </c>
    </row>
    <row r="389" spans="1:11" ht="56.25" customHeight="1">
      <c r="A389" s="98">
        <v>10</v>
      </c>
      <c r="B389" s="125" t="s">
        <v>1272</v>
      </c>
      <c r="C389" s="126">
        <v>42604</v>
      </c>
      <c r="D389" s="98" t="s">
        <v>1366</v>
      </c>
      <c r="E389" s="98">
        <v>252265</v>
      </c>
      <c r="F389" s="98"/>
      <c r="G389" s="127" t="s">
        <v>6439</v>
      </c>
      <c r="H389" s="128">
        <v>0</v>
      </c>
      <c r="I389" s="128">
        <v>419763.4</v>
      </c>
      <c r="J389" s="129">
        <v>419763.4</v>
      </c>
      <c r="K389" s="101" t="s">
        <v>1388</v>
      </c>
    </row>
    <row r="390" spans="1:11" ht="56.25" customHeight="1">
      <c r="A390" s="98">
        <v>10</v>
      </c>
      <c r="B390" s="125" t="s">
        <v>1272</v>
      </c>
      <c r="C390" s="126">
        <v>42604</v>
      </c>
      <c r="D390" s="98" t="s">
        <v>15</v>
      </c>
      <c r="E390" s="98">
        <v>252266</v>
      </c>
      <c r="F390" s="98"/>
      <c r="G390" s="127" t="s">
        <v>6460</v>
      </c>
      <c r="H390" s="128">
        <v>50</v>
      </c>
      <c r="I390" s="128">
        <v>0</v>
      </c>
      <c r="J390" s="129">
        <v>50</v>
      </c>
      <c r="K390" s="101" t="s">
        <v>1388</v>
      </c>
    </row>
    <row r="391" spans="1:11" ht="56.25" customHeight="1">
      <c r="A391" s="98">
        <v>10</v>
      </c>
      <c r="B391" s="125" t="s">
        <v>1272</v>
      </c>
      <c r="C391" s="126">
        <v>42604</v>
      </c>
      <c r="D391" s="98" t="s">
        <v>15</v>
      </c>
      <c r="E391" s="98">
        <v>252272</v>
      </c>
      <c r="F391" s="98"/>
      <c r="G391" s="127" t="s">
        <v>6465</v>
      </c>
      <c r="H391" s="128">
        <v>50</v>
      </c>
      <c r="I391" s="128">
        <v>0</v>
      </c>
      <c r="J391" s="129">
        <v>50</v>
      </c>
      <c r="K391" s="101" t="s">
        <v>1388</v>
      </c>
    </row>
    <row r="392" spans="1:11" ht="56.25" customHeight="1">
      <c r="A392" s="98">
        <v>10</v>
      </c>
      <c r="B392" s="125" t="s">
        <v>1272</v>
      </c>
      <c r="C392" s="126">
        <v>42608</v>
      </c>
      <c r="D392" s="98" t="s">
        <v>1366</v>
      </c>
      <c r="E392" s="98">
        <v>256396</v>
      </c>
      <c r="F392" s="98"/>
      <c r="G392" s="127" t="s">
        <v>6615</v>
      </c>
      <c r="H392" s="128">
        <v>0</v>
      </c>
      <c r="I392" s="128">
        <v>45790.5</v>
      </c>
      <c r="J392" s="129">
        <v>45790.5</v>
      </c>
      <c r="K392" s="101" t="s">
        <v>1388</v>
      </c>
    </row>
    <row r="393" spans="1:11" ht="56.25" customHeight="1">
      <c r="A393" s="98">
        <v>10</v>
      </c>
      <c r="B393" s="125" t="s">
        <v>1272</v>
      </c>
      <c r="C393" s="126">
        <v>42608</v>
      </c>
      <c r="D393" s="98" t="s">
        <v>15</v>
      </c>
      <c r="E393" s="98">
        <v>256397</v>
      </c>
      <c r="F393" s="98"/>
      <c r="G393" s="127" t="s">
        <v>6637</v>
      </c>
      <c r="H393" s="128">
        <v>50</v>
      </c>
      <c r="I393" s="128">
        <v>0</v>
      </c>
      <c r="J393" s="129">
        <v>50</v>
      </c>
      <c r="K393" s="101" t="s">
        <v>1388</v>
      </c>
    </row>
    <row r="394" spans="1:11" ht="56.25" customHeight="1">
      <c r="A394" s="98">
        <v>10</v>
      </c>
      <c r="B394" s="125" t="s">
        <v>1272</v>
      </c>
      <c r="C394" s="126">
        <v>42608</v>
      </c>
      <c r="D394" s="98" t="s">
        <v>1366</v>
      </c>
      <c r="E394" s="98">
        <v>257149</v>
      </c>
      <c r="F394" s="98"/>
      <c r="G394" s="127" t="s">
        <v>6616</v>
      </c>
      <c r="H394" s="128">
        <v>0</v>
      </c>
      <c r="I394" s="128">
        <v>59647.7</v>
      </c>
      <c r="J394" s="129">
        <v>59647.7</v>
      </c>
      <c r="K394" s="101" t="s">
        <v>1388</v>
      </c>
    </row>
    <row r="395" spans="1:11" ht="56.25" customHeight="1">
      <c r="A395" s="98">
        <v>10</v>
      </c>
      <c r="B395" s="125" t="s">
        <v>1272</v>
      </c>
      <c r="C395" s="126">
        <v>42608</v>
      </c>
      <c r="D395" s="98" t="s">
        <v>15</v>
      </c>
      <c r="E395" s="98">
        <v>257150</v>
      </c>
      <c r="F395" s="98"/>
      <c r="G395" s="127" t="s">
        <v>6649</v>
      </c>
      <c r="H395" s="128">
        <v>50</v>
      </c>
      <c r="I395" s="128">
        <v>0</v>
      </c>
      <c r="J395" s="129">
        <v>50</v>
      </c>
      <c r="K395" s="101" t="s">
        <v>1388</v>
      </c>
    </row>
    <row r="396" spans="1:11" ht="56.25" customHeight="1">
      <c r="A396" s="98">
        <v>10</v>
      </c>
      <c r="B396" s="125" t="s">
        <v>1272</v>
      </c>
      <c r="C396" s="126">
        <v>42614</v>
      </c>
      <c r="D396" s="98" t="s">
        <v>1366</v>
      </c>
      <c r="E396" s="98">
        <v>259832</v>
      </c>
      <c r="F396" s="98"/>
      <c r="G396" s="127" t="s">
        <v>6752</v>
      </c>
      <c r="H396" s="128">
        <v>0</v>
      </c>
      <c r="I396" s="128">
        <v>66702.320000000007</v>
      </c>
      <c r="J396" s="129">
        <v>66702.320000000007</v>
      </c>
      <c r="K396" s="101" t="s">
        <v>1388</v>
      </c>
    </row>
    <row r="397" spans="1:11" ht="56.25" customHeight="1">
      <c r="A397" s="98">
        <v>10</v>
      </c>
      <c r="B397" s="125" t="s">
        <v>1272</v>
      </c>
      <c r="C397" s="126">
        <v>42614</v>
      </c>
      <c r="D397" s="98" t="s">
        <v>15</v>
      </c>
      <c r="E397" s="98">
        <v>259833</v>
      </c>
      <c r="F397" s="98"/>
      <c r="G397" s="127" t="s">
        <v>6771</v>
      </c>
      <c r="H397" s="128">
        <v>50</v>
      </c>
      <c r="I397" s="128">
        <v>0</v>
      </c>
      <c r="J397" s="129">
        <v>50</v>
      </c>
      <c r="K397" s="101" t="s">
        <v>1388</v>
      </c>
    </row>
    <row r="398" spans="1:11" ht="56.25" customHeight="1">
      <c r="A398" s="98">
        <v>10</v>
      </c>
      <c r="B398" s="125" t="s">
        <v>1272</v>
      </c>
      <c r="C398" s="126">
        <v>42614</v>
      </c>
      <c r="D398" s="98" t="s">
        <v>1366</v>
      </c>
      <c r="E398" s="98">
        <v>259917</v>
      </c>
      <c r="F398" s="98"/>
      <c r="G398" s="127" t="s">
        <v>6753</v>
      </c>
      <c r="H398" s="128">
        <v>0</v>
      </c>
      <c r="I398" s="128">
        <v>227921.72</v>
      </c>
      <c r="J398" s="129">
        <v>227921.72</v>
      </c>
      <c r="K398" s="101" t="s">
        <v>1388</v>
      </c>
    </row>
    <row r="399" spans="1:11" ht="56.25" customHeight="1">
      <c r="A399" s="98">
        <v>10</v>
      </c>
      <c r="B399" s="125" t="s">
        <v>1272</v>
      </c>
      <c r="C399" s="126">
        <v>42614</v>
      </c>
      <c r="D399" s="98" t="s">
        <v>15</v>
      </c>
      <c r="E399" s="98">
        <v>259918</v>
      </c>
      <c r="F399" s="98"/>
      <c r="G399" s="127" t="s">
        <v>6774</v>
      </c>
      <c r="H399" s="128">
        <v>50</v>
      </c>
      <c r="I399" s="128">
        <v>0</v>
      </c>
      <c r="J399" s="129">
        <v>50</v>
      </c>
      <c r="K399" s="101" t="s">
        <v>1388</v>
      </c>
    </row>
    <row r="400" spans="1:11" ht="56.25" customHeight="1">
      <c r="A400" s="98">
        <v>10</v>
      </c>
      <c r="B400" s="125" t="s">
        <v>1272</v>
      </c>
      <c r="C400" s="126">
        <v>42614</v>
      </c>
      <c r="D400" s="98" t="s">
        <v>1366</v>
      </c>
      <c r="E400" s="98">
        <v>259925</v>
      </c>
      <c r="F400" s="98"/>
      <c r="G400" s="127" t="s">
        <v>6754</v>
      </c>
      <c r="H400" s="128">
        <v>0</v>
      </c>
      <c r="I400" s="128">
        <v>89754.53</v>
      </c>
      <c r="J400" s="129">
        <v>89754.53</v>
      </c>
      <c r="K400" s="101" t="s">
        <v>1388</v>
      </c>
    </row>
    <row r="401" spans="1:11" ht="56.25" customHeight="1">
      <c r="A401" s="98">
        <v>10</v>
      </c>
      <c r="B401" s="125" t="s">
        <v>1272</v>
      </c>
      <c r="C401" s="126">
        <v>42614</v>
      </c>
      <c r="D401" s="98" t="s">
        <v>15</v>
      </c>
      <c r="E401" s="98">
        <v>259926</v>
      </c>
      <c r="F401" s="98"/>
      <c r="G401" s="127" t="s">
        <v>6775</v>
      </c>
      <c r="H401" s="128">
        <v>50</v>
      </c>
      <c r="I401" s="128">
        <v>0</v>
      </c>
      <c r="J401" s="129">
        <v>50</v>
      </c>
      <c r="K401" s="101" t="s">
        <v>1388</v>
      </c>
    </row>
    <row r="402" spans="1:11" ht="56.25" customHeight="1">
      <c r="A402" s="98">
        <v>10</v>
      </c>
      <c r="B402" s="125" t="s">
        <v>1272</v>
      </c>
      <c r="C402" s="126">
        <v>42615</v>
      </c>
      <c r="D402" s="98" t="s">
        <v>1366</v>
      </c>
      <c r="E402" s="98">
        <v>260166</v>
      </c>
      <c r="F402" s="98"/>
      <c r="G402" s="127" t="s">
        <v>6777</v>
      </c>
      <c r="H402" s="128">
        <v>0</v>
      </c>
      <c r="I402" s="128">
        <v>49951.64</v>
      </c>
      <c r="J402" s="129">
        <v>49951.64</v>
      </c>
      <c r="K402" s="101" t="s">
        <v>1388</v>
      </c>
    </row>
    <row r="403" spans="1:11" ht="56.25" customHeight="1">
      <c r="A403" s="98">
        <v>10</v>
      </c>
      <c r="B403" s="125" t="s">
        <v>1272</v>
      </c>
      <c r="C403" s="126">
        <v>42615</v>
      </c>
      <c r="D403" s="98" t="s">
        <v>15</v>
      </c>
      <c r="E403" s="98">
        <v>260167</v>
      </c>
      <c r="F403" s="98"/>
      <c r="G403" s="127" t="s">
        <v>6796</v>
      </c>
      <c r="H403" s="128">
        <v>50</v>
      </c>
      <c r="I403" s="128">
        <v>0</v>
      </c>
      <c r="J403" s="129">
        <v>50</v>
      </c>
      <c r="K403" s="101" t="s">
        <v>1388</v>
      </c>
    </row>
    <row r="404" spans="1:11" ht="56.25" customHeight="1">
      <c r="A404" s="98">
        <v>10</v>
      </c>
      <c r="B404" s="125" t="s">
        <v>1272</v>
      </c>
      <c r="C404" s="126">
        <v>42615</v>
      </c>
      <c r="D404" s="98" t="s">
        <v>1366</v>
      </c>
      <c r="E404" s="98">
        <v>260168</v>
      </c>
      <c r="F404" s="98"/>
      <c r="G404" s="127" t="s">
        <v>6778</v>
      </c>
      <c r="H404" s="128">
        <v>0</v>
      </c>
      <c r="I404" s="128">
        <v>15537.9</v>
      </c>
      <c r="J404" s="129">
        <v>15537.9</v>
      </c>
      <c r="K404" s="101" t="s">
        <v>1388</v>
      </c>
    </row>
    <row r="405" spans="1:11" ht="56.25" customHeight="1">
      <c r="A405" s="98">
        <v>10</v>
      </c>
      <c r="B405" s="125" t="s">
        <v>1272</v>
      </c>
      <c r="C405" s="126">
        <v>42615</v>
      </c>
      <c r="D405" s="98" t="s">
        <v>15</v>
      </c>
      <c r="E405" s="98">
        <v>260169</v>
      </c>
      <c r="F405" s="98"/>
      <c r="G405" s="127" t="s">
        <v>6797</v>
      </c>
      <c r="H405" s="128">
        <v>50</v>
      </c>
      <c r="I405" s="128">
        <v>0</v>
      </c>
      <c r="J405" s="129">
        <v>50</v>
      </c>
      <c r="K405" s="101" t="s">
        <v>1388</v>
      </c>
    </row>
    <row r="406" spans="1:11" ht="56.25" customHeight="1">
      <c r="A406" s="98">
        <v>10</v>
      </c>
      <c r="B406" s="125" t="s">
        <v>1272</v>
      </c>
      <c r="C406" s="126">
        <v>42615</v>
      </c>
      <c r="D406" s="98" t="s">
        <v>1366</v>
      </c>
      <c r="E406" s="98">
        <v>260494</v>
      </c>
      <c r="F406" s="98"/>
      <c r="G406" s="127" t="s">
        <v>6779</v>
      </c>
      <c r="H406" s="128">
        <v>0</v>
      </c>
      <c r="I406" s="128">
        <v>41743.1</v>
      </c>
      <c r="J406" s="129">
        <v>41743.1</v>
      </c>
      <c r="K406" s="101" t="s">
        <v>1388</v>
      </c>
    </row>
    <row r="407" spans="1:11" ht="56.25" customHeight="1">
      <c r="A407" s="98">
        <v>10</v>
      </c>
      <c r="B407" s="125" t="s">
        <v>1272</v>
      </c>
      <c r="C407" s="126">
        <v>42615</v>
      </c>
      <c r="D407" s="98" t="s">
        <v>15</v>
      </c>
      <c r="E407" s="98">
        <v>260495</v>
      </c>
      <c r="F407" s="98"/>
      <c r="G407" s="127" t="s">
        <v>6800</v>
      </c>
      <c r="H407" s="128">
        <v>50</v>
      </c>
      <c r="I407" s="128">
        <v>0</v>
      </c>
      <c r="J407" s="129">
        <v>50</v>
      </c>
      <c r="K407" s="101" t="s">
        <v>1388</v>
      </c>
    </row>
    <row r="408" spans="1:11" ht="56.25" customHeight="1">
      <c r="A408" s="98">
        <v>10</v>
      </c>
      <c r="B408" s="125" t="s">
        <v>1272</v>
      </c>
      <c r="C408" s="126">
        <v>42618</v>
      </c>
      <c r="D408" s="98" t="s">
        <v>1366</v>
      </c>
      <c r="E408" s="98">
        <v>261449</v>
      </c>
      <c r="F408" s="98"/>
      <c r="G408" s="127" t="s">
        <v>6825</v>
      </c>
      <c r="H408" s="128">
        <v>0</v>
      </c>
      <c r="I408" s="128">
        <v>390025.3</v>
      </c>
      <c r="J408" s="129">
        <v>390025.3</v>
      </c>
      <c r="K408" s="101" t="s">
        <v>1388</v>
      </c>
    </row>
    <row r="409" spans="1:11" ht="56.25" customHeight="1">
      <c r="A409" s="98">
        <v>10</v>
      </c>
      <c r="B409" s="125" t="s">
        <v>1272</v>
      </c>
      <c r="C409" s="126">
        <v>42618</v>
      </c>
      <c r="D409" s="98" t="s">
        <v>15</v>
      </c>
      <c r="E409" s="98">
        <v>261450</v>
      </c>
      <c r="F409" s="98"/>
      <c r="G409" s="127" t="s">
        <v>6836</v>
      </c>
      <c r="H409" s="128">
        <v>50</v>
      </c>
      <c r="I409" s="128">
        <v>0</v>
      </c>
      <c r="J409" s="129">
        <v>50</v>
      </c>
      <c r="K409" s="101" t="s">
        <v>1388</v>
      </c>
    </row>
    <row r="410" spans="1:11" ht="56.25" customHeight="1">
      <c r="A410" s="98">
        <v>10</v>
      </c>
      <c r="B410" s="125" t="s">
        <v>1272</v>
      </c>
      <c r="C410" s="126">
        <v>42619</v>
      </c>
      <c r="D410" s="98" t="s">
        <v>1366</v>
      </c>
      <c r="E410" s="98">
        <v>262511</v>
      </c>
      <c r="F410" s="98"/>
      <c r="G410" s="127" t="s">
        <v>6858</v>
      </c>
      <c r="H410" s="128">
        <v>0</v>
      </c>
      <c r="I410" s="128">
        <v>22101.69</v>
      </c>
      <c r="J410" s="129">
        <v>22101.69</v>
      </c>
      <c r="K410" s="101" t="s">
        <v>1388</v>
      </c>
    </row>
    <row r="411" spans="1:11" ht="56.25" customHeight="1">
      <c r="A411" s="98">
        <v>10</v>
      </c>
      <c r="B411" s="125" t="s">
        <v>1272</v>
      </c>
      <c r="C411" s="126">
        <v>42619</v>
      </c>
      <c r="D411" s="98" t="s">
        <v>15</v>
      </c>
      <c r="E411" s="98">
        <v>262512</v>
      </c>
      <c r="F411" s="98"/>
      <c r="G411" s="127" t="s">
        <v>6882</v>
      </c>
      <c r="H411" s="128">
        <v>50</v>
      </c>
      <c r="I411" s="128">
        <v>0</v>
      </c>
      <c r="J411" s="129">
        <v>50</v>
      </c>
      <c r="K411" s="101" t="s">
        <v>1388</v>
      </c>
    </row>
    <row r="412" spans="1:11" ht="56.25" customHeight="1">
      <c r="A412" s="98">
        <v>10</v>
      </c>
      <c r="B412" s="125" t="s">
        <v>1272</v>
      </c>
      <c r="C412" s="126">
        <v>42619</v>
      </c>
      <c r="D412" s="98" t="s">
        <v>1366</v>
      </c>
      <c r="E412" s="98">
        <v>262513</v>
      </c>
      <c r="F412" s="98"/>
      <c r="G412" s="127" t="s">
        <v>6859</v>
      </c>
      <c r="H412" s="128">
        <v>0</v>
      </c>
      <c r="I412" s="128">
        <v>107898.95</v>
      </c>
      <c r="J412" s="129">
        <v>107898.95</v>
      </c>
      <c r="K412" s="101" t="s">
        <v>1388</v>
      </c>
    </row>
    <row r="413" spans="1:11" ht="56.25" customHeight="1">
      <c r="A413" s="98">
        <v>10</v>
      </c>
      <c r="B413" s="125" t="s">
        <v>1272</v>
      </c>
      <c r="C413" s="126">
        <v>42619</v>
      </c>
      <c r="D413" s="98" t="s">
        <v>15</v>
      </c>
      <c r="E413" s="98">
        <v>262514</v>
      </c>
      <c r="F413" s="98"/>
      <c r="G413" s="127" t="s">
        <v>6883</v>
      </c>
      <c r="H413" s="128">
        <v>50</v>
      </c>
      <c r="I413" s="128">
        <v>0</v>
      </c>
      <c r="J413" s="129">
        <v>50</v>
      </c>
      <c r="K413" s="101" t="s">
        <v>1388</v>
      </c>
    </row>
    <row r="414" spans="1:11" ht="56.25" customHeight="1">
      <c r="A414" s="98">
        <v>10</v>
      </c>
      <c r="B414" s="125" t="s">
        <v>1272</v>
      </c>
      <c r="C414" s="126">
        <v>42619</v>
      </c>
      <c r="D414" s="98" t="s">
        <v>1366</v>
      </c>
      <c r="E414" s="98">
        <v>262516</v>
      </c>
      <c r="F414" s="98"/>
      <c r="G414" s="127" t="s">
        <v>6860</v>
      </c>
      <c r="H414" s="128">
        <v>0</v>
      </c>
      <c r="I414" s="128">
        <v>108731</v>
      </c>
      <c r="J414" s="129">
        <v>108731</v>
      </c>
      <c r="K414" s="101" t="s">
        <v>1388</v>
      </c>
    </row>
    <row r="415" spans="1:11" ht="56.25" customHeight="1">
      <c r="A415" s="98">
        <v>10</v>
      </c>
      <c r="B415" s="125" t="s">
        <v>1272</v>
      </c>
      <c r="C415" s="126">
        <v>42619</v>
      </c>
      <c r="D415" s="98" t="s">
        <v>15</v>
      </c>
      <c r="E415" s="98">
        <v>262517</v>
      </c>
      <c r="F415" s="98"/>
      <c r="G415" s="127" t="s">
        <v>6885</v>
      </c>
      <c r="H415" s="128">
        <v>50</v>
      </c>
      <c r="I415" s="128">
        <v>0</v>
      </c>
      <c r="J415" s="129">
        <v>50</v>
      </c>
      <c r="K415" s="101" t="s">
        <v>1388</v>
      </c>
    </row>
    <row r="416" spans="1:11" ht="56.25" customHeight="1">
      <c r="A416" s="98">
        <v>10</v>
      </c>
      <c r="B416" s="125" t="s">
        <v>1272</v>
      </c>
      <c r="C416" s="126">
        <v>42619</v>
      </c>
      <c r="D416" s="98" t="s">
        <v>1366</v>
      </c>
      <c r="E416" s="98">
        <v>262534</v>
      </c>
      <c r="F416" s="98"/>
      <c r="G416" s="127" t="s">
        <v>6861</v>
      </c>
      <c r="H416" s="128">
        <v>0</v>
      </c>
      <c r="I416" s="128">
        <v>161795.01999999999</v>
      </c>
      <c r="J416" s="129">
        <v>161795.01999999999</v>
      </c>
      <c r="K416" s="101" t="s">
        <v>1388</v>
      </c>
    </row>
    <row r="417" spans="1:11" ht="56.25" customHeight="1">
      <c r="A417" s="98">
        <v>10</v>
      </c>
      <c r="B417" s="125" t="s">
        <v>1272</v>
      </c>
      <c r="C417" s="126">
        <v>42619</v>
      </c>
      <c r="D417" s="98" t="s">
        <v>15</v>
      </c>
      <c r="E417" s="98">
        <v>262535</v>
      </c>
      <c r="F417" s="98"/>
      <c r="G417" s="127" t="s">
        <v>6890</v>
      </c>
      <c r="H417" s="128">
        <v>50</v>
      </c>
      <c r="I417" s="128">
        <v>0</v>
      </c>
      <c r="J417" s="129">
        <v>50</v>
      </c>
      <c r="K417" s="101" t="s">
        <v>1388</v>
      </c>
    </row>
    <row r="418" spans="1:11" ht="56.25" customHeight="1">
      <c r="A418" s="98">
        <v>10</v>
      </c>
      <c r="B418" s="125" t="s">
        <v>1272</v>
      </c>
      <c r="C418" s="126">
        <v>42619</v>
      </c>
      <c r="D418" s="98" t="s">
        <v>1366</v>
      </c>
      <c r="E418" s="98">
        <v>262537</v>
      </c>
      <c r="F418" s="98"/>
      <c r="G418" s="127" t="s">
        <v>6862</v>
      </c>
      <c r="H418" s="128">
        <v>0</v>
      </c>
      <c r="I418" s="128">
        <v>10402.370000000001</v>
      </c>
      <c r="J418" s="129">
        <v>10402.370000000001</v>
      </c>
      <c r="K418" s="101" t="s">
        <v>1388</v>
      </c>
    </row>
    <row r="419" spans="1:11" ht="56.25" customHeight="1">
      <c r="A419" s="98">
        <v>10</v>
      </c>
      <c r="B419" s="125" t="s">
        <v>1272</v>
      </c>
      <c r="C419" s="126">
        <v>42619</v>
      </c>
      <c r="D419" s="98" t="s">
        <v>15</v>
      </c>
      <c r="E419" s="98">
        <v>262538</v>
      </c>
      <c r="F419" s="98"/>
      <c r="G419" s="127" t="s">
        <v>6891</v>
      </c>
      <c r="H419" s="128">
        <v>50</v>
      </c>
      <c r="I419" s="128">
        <v>0</v>
      </c>
      <c r="J419" s="129">
        <v>50</v>
      </c>
      <c r="K419" s="101" t="s">
        <v>1388</v>
      </c>
    </row>
    <row r="420" spans="1:11" ht="56.25" customHeight="1">
      <c r="A420" s="98">
        <v>10</v>
      </c>
      <c r="B420" s="125" t="s">
        <v>1272</v>
      </c>
      <c r="C420" s="126">
        <v>42619</v>
      </c>
      <c r="D420" s="98" t="s">
        <v>1366</v>
      </c>
      <c r="E420" s="98">
        <v>263138</v>
      </c>
      <c r="F420" s="98"/>
      <c r="G420" s="127" t="s">
        <v>6864</v>
      </c>
      <c r="H420" s="128">
        <v>0</v>
      </c>
      <c r="I420" s="128">
        <v>47305.94</v>
      </c>
      <c r="J420" s="129">
        <v>47305.94</v>
      </c>
      <c r="K420" s="101" t="s">
        <v>1388</v>
      </c>
    </row>
    <row r="421" spans="1:11" ht="56.25" customHeight="1">
      <c r="A421" s="98">
        <v>10</v>
      </c>
      <c r="B421" s="125" t="s">
        <v>1272</v>
      </c>
      <c r="C421" s="126">
        <v>42619</v>
      </c>
      <c r="D421" s="98" t="s">
        <v>15</v>
      </c>
      <c r="E421" s="98">
        <v>263139</v>
      </c>
      <c r="F421" s="98"/>
      <c r="G421" s="127" t="s">
        <v>6895</v>
      </c>
      <c r="H421" s="128">
        <v>50</v>
      </c>
      <c r="I421" s="128">
        <v>0</v>
      </c>
      <c r="J421" s="129">
        <v>50</v>
      </c>
      <c r="K421" s="101" t="s">
        <v>1388</v>
      </c>
    </row>
    <row r="422" spans="1:11" ht="56.25" customHeight="1">
      <c r="A422" s="98">
        <v>10</v>
      </c>
      <c r="B422" s="125" t="s">
        <v>1272</v>
      </c>
      <c r="C422" s="126">
        <v>42620</v>
      </c>
      <c r="D422" s="98" t="s">
        <v>1366</v>
      </c>
      <c r="E422" s="98">
        <v>263530</v>
      </c>
      <c r="F422" s="98"/>
      <c r="G422" s="127" t="s">
        <v>6911</v>
      </c>
      <c r="H422" s="128">
        <v>0</v>
      </c>
      <c r="I422" s="128">
        <v>148728.64000000001</v>
      </c>
      <c r="J422" s="129">
        <v>148728.64000000001</v>
      </c>
      <c r="K422" s="101" t="s">
        <v>1388</v>
      </c>
    </row>
    <row r="423" spans="1:11" ht="56.25" customHeight="1">
      <c r="A423" s="98">
        <v>10</v>
      </c>
      <c r="B423" s="125" t="s">
        <v>1272</v>
      </c>
      <c r="C423" s="126">
        <v>42620</v>
      </c>
      <c r="D423" s="98" t="s">
        <v>15</v>
      </c>
      <c r="E423" s="98">
        <v>263531</v>
      </c>
      <c r="F423" s="98"/>
      <c r="G423" s="127" t="s">
        <v>6934</v>
      </c>
      <c r="H423" s="128">
        <v>50</v>
      </c>
      <c r="I423" s="128">
        <v>0</v>
      </c>
      <c r="J423" s="129">
        <v>50</v>
      </c>
      <c r="K423" s="101" t="s">
        <v>1388</v>
      </c>
    </row>
    <row r="424" spans="1:11" ht="56.25" customHeight="1">
      <c r="A424" s="98">
        <v>10</v>
      </c>
      <c r="B424" s="125" t="s">
        <v>1272</v>
      </c>
      <c r="C424" s="126">
        <v>42620</v>
      </c>
      <c r="D424" s="98" t="s">
        <v>1366</v>
      </c>
      <c r="E424" s="98">
        <v>263532</v>
      </c>
      <c r="F424" s="98"/>
      <c r="G424" s="127" t="s">
        <v>6912</v>
      </c>
      <c r="H424" s="128">
        <v>0</v>
      </c>
      <c r="I424" s="128">
        <v>121889.71</v>
      </c>
      <c r="J424" s="129">
        <v>121889.71</v>
      </c>
      <c r="K424" s="101" t="s">
        <v>1388</v>
      </c>
    </row>
    <row r="425" spans="1:11" ht="56.25" customHeight="1">
      <c r="A425" s="98">
        <v>10</v>
      </c>
      <c r="B425" s="125" t="s">
        <v>1272</v>
      </c>
      <c r="C425" s="126">
        <v>42620</v>
      </c>
      <c r="D425" s="98" t="s">
        <v>15</v>
      </c>
      <c r="E425" s="98">
        <v>263533</v>
      </c>
      <c r="F425" s="98"/>
      <c r="G425" s="127" t="s">
        <v>6935</v>
      </c>
      <c r="H425" s="128">
        <v>50</v>
      </c>
      <c r="I425" s="128">
        <v>0</v>
      </c>
      <c r="J425" s="129">
        <v>50</v>
      </c>
      <c r="K425" s="101" t="s">
        <v>1388</v>
      </c>
    </row>
    <row r="426" spans="1:11" ht="56.25" customHeight="1">
      <c r="A426" s="98">
        <v>10</v>
      </c>
      <c r="B426" s="125" t="s">
        <v>1272</v>
      </c>
      <c r="C426" s="126">
        <v>42620</v>
      </c>
      <c r="D426" s="98" t="s">
        <v>1366</v>
      </c>
      <c r="E426" s="98">
        <v>263651</v>
      </c>
      <c r="F426" s="98"/>
      <c r="G426" s="127" t="s">
        <v>6913</v>
      </c>
      <c r="H426" s="128">
        <v>0</v>
      </c>
      <c r="I426" s="128">
        <v>9798.6200000000008</v>
      </c>
      <c r="J426" s="129">
        <v>9798.6200000000008</v>
      </c>
      <c r="K426" s="101" t="s">
        <v>1388</v>
      </c>
    </row>
    <row r="427" spans="1:11" ht="56.25" customHeight="1">
      <c r="A427" s="98">
        <v>10</v>
      </c>
      <c r="B427" s="125" t="s">
        <v>1272</v>
      </c>
      <c r="C427" s="126">
        <v>42620</v>
      </c>
      <c r="D427" s="98" t="s">
        <v>15</v>
      </c>
      <c r="E427" s="98">
        <v>263652</v>
      </c>
      <c r="F427" s="98"/>
      <c r="G427" s="127" t="s">
        <v>6936</v>
      </c>
      <c r="H427" s="128">
        <v>50</v>
      </c>
      <c r="I427" s="128">
        <v>0</v>
      </c>
      <c r="J427" s="129">
        <v>50</v>
      </c>
      <c r="K427" s="101" t="s">
        <v>1388</v>
      </c>
    </row>
    <row r="428" spans="1:11" ht="56.25" customHeight="1">
      <c r="A428" s="98">
        <v>10</v>
      </c>
      <c r="B428" s="125" t="s">
        <v>1272</v>
      </c>
      <c r="C428" s="126">
        <v>42620</v>
      </c>
      <c r="D428" s="98" t="s">
        <v>1366</v>
      </c>
      <c r="E428" s="98">
        <v>263773</v>
      </c>
      <c r="F428" s="98"/>
      <c r="G428" s="127" t="s">
        <v>6914</v>
      </c>
      <c r="H428" s="128">
        <v>0</v>
      </c>
      <c r="I428" s="128">
        <v>10149.92</v>
      </c>
      <c r="J428" s="129">
        <v>10149.92</v>
      </c>
      <c r="K428" s="101" t="s">
        <v>1388</v>
      </c>
    </row>
    <row r="429" spans="1:11" ht="56.25" customHeight="1">
      <c r="A429" s="98">
        <v>10</v>
      </c>
      <c r="B429" s="125" t="s">
        <v>1272</v>
      </c>
      <c r="C429" s="126">
        <v>42620</v>
      </c>
      <c r="D429" s="98" t="s">
        <v>15</v>
      </c>
      <c r="E429" s="98">
        <v>263774</v>
      </c>
      <c r="F429" s="98"/>
      <c r="G429" s="127" t="s">
        <v>6937</v>
      </c>
      <c r="H429" s="128">
        <v>50</v>
      </c>
      <c r="I429" s="128">
        <v>0</v>
      </c>
      <c r="J429" s="129">
        <v>50</v>
      </c>
      <c r="K429" s="101" t="s">
        <v>1388</v>
      </c>
    </row>
    <row r="430" spans="1:11" ht="56.25" customHeight="1">
      <c r="A430" s="98">
        <v>10</v>
      </c>
      <c r="B430" s="125" t="s">
        <v>1272</v>
      </c>
      <c r="C430" s="126">
        <v>42620</v>
      </c>
      <c r="D430" s="98" t="s">
        <v>1366</v>
      </c>
      <c r="E430" s="98">
        <v>264047</v>
      </c>
      <c r="F430" s="98"/>
      <c r="G430" s="127" t="s">
        <v>6915</v>
      </c>
      <c r="H430" s="128">
        <v>0</v>
      </c>
      <c r="I430" s="128">
        <v>24728.45</v>
      </c>
      <c r="J430" s="129">
        <v>24728.45</v>
      </c>
      <c r="K430" s="101" t="s">
        <v>1388</v>
      </c>
    </row>
    <row r="431" spans="1:11" ht="56.25" customHeight="1">
      <c r="A431" s="98">
        <v>10</v>
      </c>
      <c r="B431" s="125" t="s">
        <v>1272</v>
      </c>
      <c r="C431" s="126">
        <v>42620</v>
      </c>
      <c r="D431" s="98" t="s">
        <v>15</v>
      </c>
      <c r="E431" s="98">
        <v>264048</v>
      </c>
      <c r="F431" s="98"/>
      <c r="G431" s="127" t="s">
        <v>6941</v>
      </c>
      <c r="H431" s="128">
        <v>50</v>
      </c>
      <c r="I431" s="128">
        <v>0</v>
      </c>
      <c r="J431" s="129">
        <v>50</v>
      </c>
      <c r="K431" s="101" t="s">
        <v>1388</v>
      </c>
    </row>
    <row r="432" spans="1:11" ht="56.25" customHeight="1">
      <c r="A432" s="98">
        <v>10</v>
      </c>
      <c r="B432" s="125" t="s">
        <v>1272</v>
      </c>
      <c r="C432" s="126">
        <v>42620</v>
      </c>
      <c r="D432" s="98" t="s">
        <v>1366</v>
      </c>
      <c r="E432" s="98">
        <v>264049</v>
      </c>
      <c r="F432" s="98"/>
      <c r="G432" s="127" t="s">
        <v>6916</v>
      </c>
      <c r="H432" s="128">
        <v>0</v>
      </c>
      <c r="I432" s="128">
        <v>95452.17</v>
      </c>
      <c r="J432" s="129">
        <v>95452.17</v>
      </c>
      <c r="K432" s="101" t="s">
        <v>1388</v>
      </c>
    </row>
    <row r="433" spans="1:11" ht="56.25" customHeight="1">
      <c r="A433" s="98">
        <v>10</v>
      </c>
      <c r="B433" s="125" t="s">
        <v>1272</v>
      </c>
      <c r="C433" s="126">
        <v>42620</v>
      </c>
      <c r="D433" s="98" t="s">
        <v>15</v>
      </c>
      <c r="E433" s="98">
        <v>264050</v>
      </c>
      <c r="F433" s="98"/>
      <c r="G433" s="127" t="s">
        <v>6942</v>
      </c>
      <c r="H433" s="128">
        <v>50</v>
      </c>
      <c r="I433" s="128">
        <v>0</v>
      </c>
      <c r="J433" s="129">
        <v>50</v>
      </c>
      <c r="K433" s="101" t="s">
        <v>1388</v>
      </c>
    </row>
    <row r="434" spans="1:11" ht="56.25" customHeight="1">
      <c r="A434" s="98">
        <v>10</v>
      </c>
      <c r="B434" s="125" t="s">
        <v>1272</v>
      </c>
      <c r="C434" s="126">
        <v>42620</v>
      </c>
      <c r="D434" s="98" t="s">
        <v>1366</v>
      </c>
      <c r="E434" s="98">
        <v>264286</v>
      </c>
      <c r="F434" s="98"/>
      <c r="G434" s="127" t="s">
        <v>6917</v>
      </c>
      <c r="H434" s="128">
        <v>0</v>
      </c>
      <c r="I434" s="128">
        <v>12585.42</v>
      </c>
      <c r="J434" s="129">
        <v>12585.42</v>
      </c>
      <c r="K434" s="101" t="s">
        <v>1388</v>
      </c>
    </row>
    <row r="435" spans="1:11" ht="56.25" customHeight="1">
      <c r="A435" s="98">
        <v>10</v>
      </c>
      <c r="B435" s="125" t="s">
        <v>1272</v>
      </c>
      <c r="C435" s="126">
        <v>42620</v>
      </c>
      <c r="D435" s="98" t="s">
        <v>15</v>
      </c>
      <c r="E435" s="98">
        <v>264287</v>
      </c>
      <c r="F435" s="98"/>
      <c r="G435" s="127" t="s">
        <v>6943</v>
      </c>
      <c r="H435" s="128">
        <v>50</v>
      </c>
      <c r="I435" s="128">
        <v>0</v>
      </c>
      <c r="J435" s="129">
        <v>50</v>
      </c>
      <c r="K435" s="101" t="s">
        <v>1388</v>
      </c>
    </row>
    <row r="436" spans="1:11" ht="56.25" customHeight="1">
      <c r="A436" s="98">
        <v>10</v>
      </c>
      <c r="B436" s="125" t="s">
        <v>1272</v>
      </c>
      <c r="C436" s="126">
        <v>42620</v>
      </c>
      <c r="D436" s="98" t="s">
        <v>1366</v>
      </c>
      <c r="E436" s="98">
        <v>264288</v>
      </c>
      <c r="F436" s="98"/>
      <c r="G436" s="127" t="s">
        <v>6918</v>
      </c>
      <c r="H436" s="128">
        <v>0</v>
      </c>
      <c r="I436" s="128">
        <v>6729.59</v>
      </c>
      <c r="J436" s="129">
        <v>6729.59</v>
      </c>
      <c r="K436" s="101" t="s">
        <v>1388</v>
      </c>
    </row>
    <row r="437" spans="1:11" ht="56.25" customHeight="1">
      <c r="A437" s="98">
        <v>10</v>
      </c>
      <c r="B437" s="125" t="s">
        <v>1272</v>
      </c>
      <c r="C437" s="126">
        <v>42620</v>
      </c>
      <c r="D437" s="98" t="s">
        <v>15</v>
      </c>
      <c r="E437" s="98">
        <v>264289</v>
      </c>
      <c r="F437" s="98"/>
      <c r="G437" s="127" t="s">
        <v>6944</v>
      </c>
      <c r="H437" s="128">
        <v>50</v>
      </c>
      <c r="I437" s="128">
        <v>0</v>
      </c>
      <c r="J437" s="129">
        <v>50</v>
      </c>
      <c r="K437" s="101" t="s">
        <v>1388</v>
      </c>
    </row>
    <row r="438" spans="1:11" ht="56.25" customHeight="1">
      <c r="A438" s="98">
        <v>10</v>
      </c>
      <c r="B438" s="125" t="s">
        <v>1272</v>
      </c>
      <c r="C438" s="126">
        <v>42621</v>
      </c>
      <c r="D438" s="98" t="s">
        <v>1366</v>
      </c>
      <c r="E438" s="98">
        <v>264645</v>
      </c>
      <c r="F438" s="98"/>
      <c r="G438" s="127" t="s">
        <v>6959</v>
      </c>
      <c r="H438" s="128">
        <v>0</v>
      </c>
      <c r="I438" s="128">
        <v>16222.67</v>
      </c>
      <c r="J438" s="129">
        <v>16222.67</v>
      </c>
      <c r="K438" s="101" t="s">
        <v>1388</v>
      </c>
    </row>
    <row r="439" spans="1:11" ht="56.25" customHeight="1">
      <c r="A439" s="98">
        <v>10</v>
      </c>
      <c r="B439" s="125" t="s">
        <v>1272</v>
      </c>
      <c r="C439" s="126">
        <v>42621</v>
      </c>
      <c r="D439" s="98" t="s">
        <v>15</v>
      </c>
      <c r="E439" s="98">
        <v>264646</v>
      </c>
      <c r="F439" s="98"/>
      <c r="G439" s="127" t="s">
        <v>6080</v>
      </c>
      <c r="H439" s="128">
        <v>50</v>
      </c>
      <c r="I439" s="128">
        <v>0</v>
      </c>
      <c r="J439" s="129">
        <v>50</v>
      </c>
      <c r="K439" s="101" t="s">
        <v>1388</v>
      </c>
    </row>
    <row r="440" spans="1:11" ht="56.25" customHeight="1">
      <c r="A440" s="98">
        <v>10</v>
      </c>
      <c r="B440" s="125" t="s">
        <v>1272</v>
      </c>
      <c r="C440" s="126">
        <v>42621</v>
      </c>
      <c r="D440" s="98" t="s">
        <v>1366</v>
      </c>
      <c r="E440" s="98">
        <v>265051</v>
      </c>
      <c r="F440" s="98"/>
      <c r="G440" s="127" t="s">
        <v>6960</v>
      </c>
      <c r="H440" s="128">
        <v>0</v>
      </c>
      <c r="I440" s="128">
        <v>9488.75</v>
      </c>
      <c r="J440" s="129">
        <v>9488.75</v>
      </c>
      <c r="K440" s="101" t="s">
        <v>1388</v>
      </c>
    </row>
    <row r="441" spans="1:11" ht="56.25" customHeight="1">
      <c r="A441" s="98">
        <v>10</v>
      </c>
      <c r="B441" s="125" t="s">
        <v>1272</v>
      </c>
      <c r="C441" s="126">
        <v>42621</v>
      </c>
      <c r="D441" s="98" t="s">
        <v>15</v>
      </c>
      <c r="E441" s="98">
        <v>265052</v>
      </c>
      <c r="F441" s="98"/>
      <c r="G441" s="127" t="s">
        <v>6973</v>
      </c>
      <c r="H441" s="128">
        <v>50</v>
      </c>
      <c r="I441" s="128">
        <v>0</v>
      </c>
      <c r="J441" s="129">
        <v>50</v>
      </c>
      <c r="K441" s="101" t="s">
        <v>1388</v>
      </c>
    </row>
    <row r="442" spans="1:11" ht="56.25" customHeight="1">
      <c r="A442" s="98">
        <v>10</v>
      </c>
      <c r="B442" s="125" t="s">
        <v>1272</v>
      </c>
      <c r="C442" s="126">
        <v>42622</v>
      </c>
      <c r="D442" s="98" t="s">
        <v>1366</v>
      </c>
      <c r="E442" s="98">
        <v>265414</v>
      </c>
      <c r="F442" s="98"/>
      <c r="G442" s="127" t="s">
        <v>7000</v>
      </c>
      <c r="H442" s="128">
        <v>0</v>
      </c>
      <c r="I442" s="128">
        <v>26242.93</v>
      </c>
      <c r="J442" s="129">
        <v>26242.93</v>
      </c>
      <c r="K442" s="101" t="s">
        <v>1388</v>
      </c>
    </row>
    <row r="443" spans="1:11" ht="56.25" customHeight="1">
      <c r="A443" s="98">
        <v>10</v>
      </c>
      <c r="B443" s="125" t="s">
        <v>1272</v>
      </c>
      <c r="C443" s="126">
        <v>42622</v>
      </c>
      <c r="D443" s="98" t="s">
        <v>15</v>
      </c>
      <c r="E443" s="98">
        <v>265415</v>
      </c>
      <c r="F443" s="98"/>
      <c r="G443" s="127" t="s">
        <v>7015</v>
      </c>
      <c r="H443" s="128">
        <v>50</v>
      </c>
      <c r="I443" s="128">
        <v>0</v>
      </c>
      <c r="J443" s="129">
        <v>50</v>
      </c>
      <c r="K443" s="101" t="s">
        <v>1388</v>
      </c>
    </row>
    <row r="444" spans="1:11" ht="56.25" customHeight="1">
      <c r="A444" s="98">
        <v>10</v>
      </c>
      <c r="B444" s="125" t="s">
        <v>1272</v>
      </c>
      <c r="C444" s="126">
        <v>42622</v>
      </c>
      <c r="D444" s="98" t="s">
        <v>1366</v>
      </c>
      <c r="E444" s="98">
        <v>265416</v>
      </c>
      <c r="F444" s="98"/>
      <c r="G444" s="127" t="s">
        <v>7001</v>
      </c>
      <c r="H444" s="128">
        <v>0</v>
      </c>
      <c r="I444" s="128">
        <v>11051.46</v>
      </c>
      <c r="J444" s="129">
        <v>11051.46</v>
      </c>
      <c r="K444" s="101" t="s">
        <v>1388</v>
      </c>
    </row>
    <row r="445" spans="1:11" ht="56.25" customHeight="1">
      <c r="A445" s="98">
        <v>10</v>
      </c>
      <c r="B445" s="125" t="s">
        <v>1272</v>
      </c>
      <c r="C445" s="126">
        <v>42622</v>
      </c>
      <c r="D445" s="98" t="s">
        <v>15</v>
      </c>
      <c r="E445" s="98">
        <v>265417</v>
      </c>
      <c r="F445" s="98"/>
      <c r="G445" s="127" t="s">
        <v>7035</v>
      </c>
      <c r="H445" s="128">
        <v>50</v>
      </c>
      <c r="I445" s="128">
        <v>0</v>
      </c>
      <c r="J445" s="129">
        <v>50</v>
      </c>
      <c r="K445" s="101" t="s">
        <v>1388</v>
      </c>
    </row>
    <row r="446" spans="1:11" ht="56.25" customHeight="1">
      <c r="A446" s="98">
        <v>10</v>
      </c>
      <c r="B446" s="125" t="s">
        <v>1272</v>
      </c>
      <c r="C446" s="126">
        <v>42622</v>
      </c>
      <c r="D446" s="98" t="s">
        <v>1366</v>
      </c>
      <c r="E446" s="98">
        <v>266270</v>
      </c>
      <c r="F446" s="98"/>
      <c r="G446" s="127" t="s">
        <v>7002</v>
      </c>
      <c r="H446" s="128">
        <v>0</v>
      </c>
      <c r="I446" s="128">
        <v>7614.6</v>
      </c>
      <c r="J446" s="129">
        <v>7614.6</v>
      </c>
      <c r="K446" s="101" t="s">
        <v>1388</v>
      </c>
    </row>
    <row r="447" spans="1:11" ht="56.25" customHeight="1">
      <c r="A447" s="98">
        <v>10</v>
      </c>
      <c r="B447" s="125" t="s">
        <v>1272</v>
      </c>
      <c r="C447" s="126">
        <v>42622</v>
      </c>
      <c r="D447" s="98" t="s">
        <v>15</v>
      </c>
      <c r="E447" s="98">
        <v>266271</v>
      </c>
      <c r="F447" s="98"/>
      <c r="G447" s="127" t="s">
        <v>7024</v>
      </c>
      <c r="H447" s="128">
        <v>50</v>
      </c>
      <c r="I447" s="128">
        <v>0</v>
      </c>
      <c r="J447" s="129">
        <v>50</v>
      </c>
      <c r="K447" s="101" t="s">
        <v>1388</v>
      </c>
    </row>
    <row r="448" spans="1:11" ht="56.25" customHeight="1">
      <c r="A448" s="98">
        <v>10</v>
      </c>
      <c r="B448" s="125" t="s">
        <v>1272</v>
      </c>
      <c r="C448" s="126">
        <v>42622</v>
      </c>
      <c r="D448" s="98" t="s">
        <v>1366</v>
      </c>
      <c r="E448" s="98">
        <v>266272</v>
      </c>
      <c r="F448" s="98"/>
      <c r="G448" s="127" t="s">
        <v>7003</v>
      </c>
      <c r="H448" s="128">
        <v>0</v>
      </c>
      <c r="I448" s="128">
        <v>124714.8</v>
      </c>
      <c r="J448" s="129">
        <v>124714.8</v>
      </c>
      <c r="K448" s="101" t="s">
        <v>1388</v>
      </c>
    </row>
    <row r="449" spans="1:11" ht="56.25" customHeight="1">
      <c r="A449" s="98">
        <v>10</v>
      </c>
      <c r="B449" s="125" t="s">
        <v>1272</v>
      </c>
      <c r="C449" s="126">
        <v>42622</v>
      </c>
      <c r="D449" s="98" t="s">
        <v>15</v>
      </c>
      <c r="E449" s="98">
        <v>266273</v>
      </c>
      <c r="F449" s="98"/>
      <c r="G449" s="127" t="s">
        <v>7025</v>
      </c>
      <c r="H449" s="128">
        <v>50</v>
      </c>
      <c r="I449" s="128">
        <v>0</v>
      </c>
      <c r="J449" s="129">
        <v>50</v>
      </c>
      <c r="K449" s="101" t="s">
        <v>1388</v>
      </c>
    </row>
    <row r="450" spans="1:11" ht="56.25" customHeight="1">
      <c r="A450" s="98">
        <v>10</v>
      </c>
      <c r="B450" s="125" t="s">
        <v>1272</v>
      </c>
      <c r="C450" s="126">
        <v>42625</v>
      </c>
      <c r="D450" s="98" t="s">
        <v>1366</v>
      </c>
      <c r="E450" s="98">
        <v>266555</v>
      </c>
      <c r="F450" s="98"/>
      <c r="G450" s="127" t="s">
        <v>7036</v>
      </c>
      <c r="H450" s="128">
        <v>0</v>
      </c>
      <c r="I450" s="128">
        <v>10495.8</v>
      </c>
      <c r="J450" s="129">
        <v>10495.8</v>
      </c>
      <c r="K450" s="101" t="s">
        <v>1388</v>
      </c>
    </row>
    <row r="451" spans="1:11" ht="56.25" customHeight="1">
      <c r="A451" s="98">
        <v>10</v>
      </c>
      <c r="B451" s="125" t="s">
        <v>1272</v>
      </c>
      <c r="C451" s="126">
        <v>42625</v>
      </c>
      <c r="D451" s="98" t="s">
        <v>15</v>
      </c>
      <c r="E451" s="98">
        <v>266556</v>
      </c>
      <c r="F451" s="98"/>
      <c r="G451" s="127" t="s">
        <v>7056</v>
      </c>
      <c r="H451" s="128">
        <v>50</v>
      </c>
      <c r="I451" s="128">
        <v>0</v>
      </c>
      <c r="J451" s="129">
        <v>50</v>
      </c>
      <c r="K451" s="101" t="s">
        <v>1388</v>
      </c>
    </row>
    <row r="452" spans="1:11" ht="56.25" customHeight="1">
      <c r="A452" s="98">
        <v>10</v>
      </c>
      <c r="B452" s="125" t="s">
        <v>1272</v>
      </c>
      <c r="C452" s="126">
        <v>42626</v>
      </c>
      <c r="D452" s="98" t="s">
        <v>1366</v>
      </c>
      <c r="E452" s="98">
        <v>267911</v>
      </c>
      <c r="F452" s="98"/>
      <c r="G452" s="127" t="s">
        <v>7081</v>
      </c>
      <c r="H452" s="128">
        <v>0</v>
      </c>
      <c r="I452" s="128">
        <v>10011.35</v>
      </c>
      <c r="J452" s="129">
        <v>10011.35</v>
      </c>
      <c r="K452" s="101" t="s">
        <v>1388</v>
      </c>
    </row>
    <row r="453" spans="1:11" ht="56.25" customHeight="1">
      <c r="A453" s="98">
        <v>10</v>
      </c>
      <c r="B453" s="125" t="s">
        <v>1272</v>
      </c>
      <c r="C453" s="126">
        <v>42626</v>
      </c>
      <c r="D453" s="98" t="s">
        <v>15</v>
      </c>
      <c r="E453" s="98">
        <v>267912</v>
      </c>
      <c r="F453" s="98"/>
      <c r="G453" s="127" t="s">
        <v>7091</v>
      </c>
      <c r="H453" s="128">
        <v>50</v>
      </c>
      <c r="I453" s="128">
        <v>0</v>
      </c>
      <c r="J453" s="129">
        <v>50</v>
      </c>
      <c r="K453" s="101" t="s">
        <v>1388</v>
      </c>
    </row>
    <row r="454" spans="1:11" ht="56.25" customHeight="1">
      <c r="A454" s="98">
        <v>10</v>
      </c>
      <c r="B454" s="125" t="s">
        <v>1272</v>
      </c>
      <c r="C454" s="126">
        <v>42626</v>
      </c>
      <c r="D454" s="98" t="s">
        <v>1366</v>
      </c>
      <c r="E454" s="98">
        <v>268421</v>
      </c>
      <c r="F454" s="98"/>
      <c r="G454" s="127" t="s">
        <v>7082</v>
      </c>
      <c r="H454" s="128">
        <v>0</v>
      </c>
      <c r="I454" s="128">
        <v>18174.88</v>
      </c>
      <c r="J454" s="129">
        <v>18174.88</v>
      </c>
      <c r="K454" s="101" t="s">
        <v>1388</v>
      </c>
    </row>
    <row r="455" spans="1:11" ht="56.25" customHeight="1">
      <c r="A455" s="98">
        <v>10</v>
      </c>
      <c r="B455" s="125" t="s">
        <v>1272</v>
      </c>
      <c r="C455" s="126">
        <v>42626</v>
      </c>
      <c r="D455" s="98" t="s">
        <v>15</v>
      </c>
      <c r="E455" s="98">
        <v>268422</v>
      </c>
      <c r="F455" s="98"/>
      <c r="G455" s="127" t="s">
        <v>7102</v>
      </c>
      <c r="H455" s="128">
        <v>50</v>
      </c>
      <c r="I455" s="128">
        <v>0</v>
      </c>
      <c r="J455" s="129">
        <v>50</v>
      </c>
      <c r="K455" s="101" t="s">
        <v>1388</v>
      </c>
    </row>
    <row r="456" spans="1:11" ht="56.25" customHeight="1">
      <c r="A456" s="98">
        <v>10</v>
      </c>
      <c r="B456" s="125" t="s">
        <v>1272</v>
      </c>
      <c r="C456" s="126">
        <v>42626</v>
      </c>
      <c r="D456" s="98" t="s">
        <v>1366</v>
      </c>
      <c r="E456" s="98">
        <v>268429</v>
      </c>
      <c r="F456" s="98"/>
      <c r="G456" s="127" t="s">
        <v>7083</v>
      </c>
      <c r="H456" s="128">
        <v>0</v>
      </c>
      <c r="I456" s="128">
        <v>8754.0499999999993</v>
      </c>
      <c r="J456" s="129">
        <v>8754.0499999999993</v>
      </c>
      <c r="K456" s="101" t="s">
        <v>1388</v>
      </c>
    </row>
    <row r="457" spans="1:11" ht="56.25" customHeight="1">
      <c r="A457" s="98">
        <v>10</v>
      </c>
      <c r="B457" s="125" t="s">
        <v>1272</v>
      </c>
      <c r="C457" s="126">
        <v>42626</v>
      </c>
      <c r="D457" s="98" t="s">
        <v>15</v>
      </c>
      <c r="E457" s="98">
        <v>268430</v>
      </c>
      <c r="F457" s="98"/>
      <c r="G457" s="127" t="s">
        <v>7104</v>
      </c>
      <c r="H457" s="128">
        <v>50</v>
      </c>
      <c r="I457" s="128">
        <v>0</v>
      </c>
      <c r="J457" s="129">
        <v>50</v>
      </c>
      <c r="K457" s="101" t="s">
        <v>1388</v>
      </c>
    </row>
    <row r="458" spans="1:11" ht="56.25" customHeight="1">
      <c r="A458" s="98">
        <v>10</v>
      </c>
      <c r="B458" s="125" t="s">
        <v>1272</v>
      </c>
      <c r="C458" s="126">
        <v>42628</v>
      </c>
      <c r="D458" s="98" t="s">
        <v>1366</v>
      </c>
      <c r="E458" s="98">
        <v>269835</v>
      </c>
      <c r="F458" s="98"/>
      <c r="G458" s="127" t="s">
        <v>7141</v>
      </c>
      <c r="H458" s="128">
        <v>0</v>
      </c>
      <c r="I458" s="128">
        <v>67420.08</v>
      </c>
      <c r="J458" s="129">
        <v>67420.08</v>
      </c>
      <c r="K458" s="101" t="s">
        <v>1388</v>
      </c>
    </row>
    <row r="459" spans="1:11" ht="56.25" customHeight="1">
      <c r="A459" s="98">
        <v>10</v>
      </c>
      <c r="B459" s="125" t="s">
        <v>1272</v>
      </c>
      <c r="C459" s="126">
        <v>42628</v>
      </c>
      <c r="D459" s="98" t="s">
        <v>15</v>
      </c>
      <c r="E459" s="98">
        <v>269836</v>
      </c>
      <c r="F459" s="98"/>
      <c r="G459" s="127" t="s">
        <v>7167</v>
      </c>
      <c r="H459" s="128">
        <v>50</v>
      </c>
      <c r="I459" s="128">
        <v>0</v>
      </c>
      <c r="J459" s="129">
        <v>50</v>
      </c>
      <c r="K459" s="101" t="s">
        <v>1388</v>
      </c>
    </row>
    <row r="460" spans="1:11" ht="56.25" customHeight="1">
      <c r="A460" s="98">
        <v>10</v>
      </c>
      <c r="B460" s="125" t="s">
        <v>1272</v>
      </c>
      <c r="C460" s="126">
        <v>42628</v>
      </c>
      <c r="D460" s="98" t="s">
        <v>1366</v>
      </c>
      <c r="E460" s="98">
        <v>269837</v>
      </c>
      <c r="F460" s="98"/>
      <c r="G460" s="127" t="s">
        <v>7142</v>
      </c>
      <c r="H460" s="128">
        <v>0</v>
      </c>
      <c r="I460" s="128">
        <v>14142.51</v>
      </c>
      <c r="J460" s="129">
        <v>14142.51</v>
      </c>
      <c r="K460" s="101" t="s">
        <v>1388</v>
      </c>
    </row>
    <row r="461" spans="1:11" ht="56.25" customHeight="1">
      <c r="A461" s="98">
        <v>10</v>
      </c>
      <c r="B461" s="125" t="s">
        <v>1272</v>
      </c>
      <c r="C461" s="126">
        <v>42628</v>
      </c>
      <c r="D461" s="98" t="s">
        <v>15</v>
      </c>
      <c r="E461" s="98">
        <v>269838</v>
      </c>
      <c r="F461" s="98"/>
      <c r="G461" s="127" t="s">
        <v>7168</v>
      </c>
      <c r="H461" s="128">
        <v>50</v>
      </c>
      <c r="I461" s="128">
        <v>0</v>
      </c>
      <c r="J461" s="129">
        <v>50</v>
      </c>
      <c r="K461" s="101" t="s">
        <v>1388</v>
      </c>
    </row>
    <row r="462" spans="1:11" ht="56.25" customHeight="1">
      <c r="A462" s="98">
        <v>10</v>
      </c>
      <c r="B462" s="125" t="s">
        <v>1272</v>
      </c>
      <c r="C462" s="126">
        <v>42628</v>
      </c>
      <c r="D462" s="98" t="s">
        <v>1366</v>
      </c>
      <c r="E462" s="98">
        <v>270228</v>
      </c>
      <c r="F462" s="98"/>
      <c r="G462" s="127" t="s">
        <v>7144</v>
      </c>
      <c r="H462" s="128">
        <v>0</v>
      </c>
      <c r="I462" s="128">
        <v>7342.12</v>
      </c>
      <c r="J462" s="129">
        <v>7342.12</v>
      </c>
      <c r="K462" s="101" t="s">
        <v>1388</v>
      </c>
    </row>
    <row r="463" spans="1:11" ht="56.25" customHeight="1">
      <c r="A463" s="98">
        <v>10</v>
      </c>
      <c r="B463" s="125" t="s">
        <v>1272</v>
      </c>
      <c r="C463" s="126">
        <v>42628</v>
      </c>
      <c r="D463" s="98" t="s">
        <v>15</v>
      </c>
      <c r="E463" s="98">
        <v>270229</v>
      </c>
      <c r="F463" s="98"/>
      <c r="G463" s="127" t="s">
        <v>7175</v>
      </c>
      <c r="H463" s="128">
        <v>50</v>
      </c>
      <c r="I463" s="128">
        <v>0</v>
      </c>
      <c r="J463" s="129">
        <v>50</v>
      </c>
      <c r="K463" s="101" t="s">
        <v>1388</v>
      </c>
    </row>
    <row r="464" spans="1:11" ht="56.25" customHeight="1">
      <c r="A464" s="98">
        <v>10</v>
      </c>
      <c r="B464" s="125" t="s">
        <v>1272</v>
      </c>
      <c r="C464" s="126">
        <v>42628</v>
      </c>
      <c r="D464" s="98" t="s">
        <v>1366</v>
      </c>
      <c r="E464" s="98">
        <v>270358</v>
      </c>
      <c r="F464" s="98"/>
      <c r="G464" s="127" t="s">
        <v>7145</v>
      </c>
      <c r="H464" s="128">
        <v>0</v>
      </c>
      <c r="I464" s="128">
        <v>61534.2</v>
      </c>
      <c r="J464" s="129">
        <v>61534.2</v>
      </c>
      <c r="K464" s="101" t="s">
        <v>1388</v>
      </c>
    </row>
    <row r="465" spans="1:11" ht="56.25" customHeight="1">
      <c r="A465" s="98">
        <v>10</v>
      </c>
      <c r="B465" s="125" t="s">
        <v>1272</v>
      </c>
      <c r="C465" s="126">
        <v>42628</v>
      </c>
      <c r="D465" s="98" t="s">
        <v>15</v>
      </c>
      <c r="E465" s="98">
        <v>270359</v>
      </c>
      <c r="F465" s="98"/>
      <c r="G465" s="127" t="s">
        <v>7178</v>
      </c>
      <c r="H465" s="128">
        <v>50</v>
      </c>
      <c r="I465" s="128">
        <v>0</v>
      </c>
      <c r="J465" s="129">
        <v>50</v>
      </c>
      <c r="K465" s="101" t="s">
        <v>1388</v>
      </c>
    </row>
    <row r="466" spans="1:11" ht="56.25" customHeight="1">
      <c r="A466" s="98">
        <v>10</v>
      </c>
      <c r="B466" s="125" t="s">
        <v>1272</v>
      </c>
      <c r="C466" s="126">
        <v>42629</v>
      </c>
      <c r="D466" s="98" t="s">
        <v>1366</v>
      </c>
      <c r="E466" s="98">
        <v>270597</v>
      </c>
      <c r="F466" s="98"/>
      <c r="G466" s="127" t="s">
        <v>7187</v>
      </c>
      <c r="H466" s="128">
        <v>0</v>
      </c>
      <c r="I466" s="128">
        <v>471316.3</v>
      </c>
      <c r="J466" s="129">
        <v>471316.3</v>
      </c>
      <c r="K466" s="101" t="s">
        <v>1388</v>
      </c>
    </row>
    <row r="467" spans="1:11" ht="56.25" customHeight="1">
      <c r="A467" s="98">
        <v>10</v>
      </c>
      <c r="B467" s="125" t="s">
        <v>1272</v>
      </c>
      <c r="C467" s="126">
        <v>42629</v>
      </c>
      <c r="D467" s="98" t="s">
        <v>15</v>
      </c>
      <c r="E467" s="98">
        <v>270598</v>
      </c>
      <c r="F467" s="98"/>
      <c r="G467" s="127" t="s">
        <v>7205</v>
      </c>
      <c r="H467" s="128">
        <v>50</v>
      </c>
      <c r="I467" s="128">
        <v>0</v>
      </c>
      <c r="J467" s="129">
        <v>50</v>
      </c>
      <c r="K467" s="101" t="s">
        <v>1388</v>
      </c>
    </row>
    <row r="468" spans="1:11" ht="56.25" customHeight="1">
      <c r="A468" s="98">
        <v>10</v>
      </c>
      <c r="B468" s="125" t="s">
        <v>1272</v>
      </c>
      <c r="C468" s="126">
        <v>42629</v>
      </c>
      <c r="D468" s="98" t="s">
        <v>1366</v>
      </c>
      <c r="E468" s="98">
        <v>270601</v>
      </c>
      <c r="F468" s="98"/>
      <c r="G468" s="127" t="s">
        <v>7188</v>
      </c>
      <c r="H468" s="128">
        <v>0</v>
      </c>
      <c r="I468" s="128">
        <v>17252.900000000001</v>
      </c>
      <c r="J468" s="129">
        <v>17252.900000000001</v>
      </c>
      <c r="K468" s="101" t="s">
        <v>1388</v>
      </c>
    </row>
    <row r="469" spans="1:11" ht="56.25" customHeight="1">
      <c r="A469" s="98">
        <v>10</v>
      </c>
      <c r="B469" s="125" t="s">
        <v>1272</v>
      </c>
      <c r="C469" s="126">
        <v>42629</v>
      </c>
      <c r="D469" s="98" t="s">
        <v>15</v>
      </c>
      <c r="E469" s="98">
        <v>270602</v>
      </c>
      <c r="F469" s="98"/>
      <c r="G469" s="127" t="s">
        <v>7206</v>
      </c>
      <c r="H469" s="128">
        <v>50</v>
      </c>
      <c r="I469" s="128">
        <v>0</v>
      </c>
      <c r="J469" s="129">
        <v>50</v>
      </c>
      <c r="K469" s="101" t="s">
        <v>1388</v>
      </c>
    </row>
    <row r="470" spans="1:11" ht="56.25" customHeight="1">
      <c r="A470" s="98">
        <v>10</v>
      </c>
      <c r="B470" s="125" t="s">
        <v>1272</v>
      </c>
      <c r="C470" s="126">
        <v>42629</v>
      </c>
      <c r="D470" s="98" t="s">
        <v>1366</v>
      </c>
      <c r="E470" s="98">
        <v>270603</v>
      </c>
      <c r="F470" s="98"/>
      <c r="G470" s="127" t="s">
        <v>7189</v>
      </c>
      <c r="H470" s="128">
        <v>0</v>
      </c>
      <c r="I470" s="128">
        <v>46373.599999999999</v>
      </c>
      <c r="J470" s="129">
        <v>46373.599999999999</v>
      </c>
      <c r="K470" s="101" t="s">
        <v>1388</v>
      </c>
    </row>
    <row r="471" spans="1:11" ht="56.25" customHeight="1">
      <c r="A471" s="98">
        <v>10</v>
      </c>
      <c r="B471" s="125" t="s">
        <v>1272</v>
      </c>
      <c r="C471" s="126">
        <v>42629</v>
      </c>
      <c r="D471" s="98" t="s">
        <v>15</v>
      </c>
      <c r="E471" s="98">
        <v>270604</v>
      </c>
      <c r="F471" s="98"/>
      <c r="G471" s="127" t="s">
        <v>7207</v>
      </c>
      <c r="H471" s="128">
        <v>50</v>
      </c>
      <c r="I471" s="128">
        <v>0</v>
      </c>
      <c r="J471" s="129">
        <v>50</v>
      </c>
      <c r="K471" s="101" t="s">
        <v>1388</v>
      </c>
    </row>
    <row r="472" spans="1:11" ht="56.25" customHeight="1">
      <c r="A472" s="98">
        <v>10</v>
      </c>
      <c r="B472" s="125" t="s">
        <v>1272</v>
      </c>
      <c r="C472" s="126">
        <v>42629</v>
      </c>
      <c r="D472" s="98" t="s">
        <v>1366</v>
      </c>
      <c r="E472" s="98">
        <v>271360</v>
      </c>
      <c r="F472" s="98"/>
      <c r="G472" s="127" t="s">
        <v>7190</v>
      </c>
      <c r="H472" s="128">
        <v>0</v>
      </c>
      <c r="I472" s="128">
        <v>121844.85</v>
      </c>
      <c r="J472" s="129">
        <v>121844.85</v>
      </c>
      <c r="K472" s="101" t="s">
        <v>1388</v>
      </c>
    </row>
    <row r="473" spans="1:11" ht="56.25" customHeight="1">
      <c r="A473" s="98">
        <v>10</v>
      </c>
      <c r="B473" s="125" t="s">
        <v>1272</v>
      </c>
      <c r="C473" s="126">
        <v>42629</v>
      </c>
      <c r="D473" s="98" t="s">
        <v>15</v>
      </c>
      <c r="E473" s="98">
        <v>271361</v>
      </c>
      <c r="F473" s="98"/>
      <c r="G473" s="127" t="s">
        <v>7211</v>
      </c>
      <c r="H473" s="128">
        <v>50</v>
      </c>
      <c r="I473" s="128">
        <v>0</v>
      </c>
      <c r="J473" s="129">
        <v>50</v>
      </c>
      <c r="K473" s="101" t="s">
        <v>1388</v>
      </c>
    </row>
    <row r="474" spans="1:11" ht="56.25" customHeight="1">
      <c r="A474" s="98">
        <v>10</v>
      </c>
      <c r="B474" s="125" t="s">
        <v>1272</v>
      </c>
      <c r="C474" s="126">
        <v>42632</v>
      </c>
      <c r="D474" s="98" t="s">
        <v>1366</v>
      </c>
      <c r="E474" s="98">
        <v>272332</v>
      </c>
      <c r="F474" s="98"/>
      <c r="G474" s="127" t="s">
        <v>7227</v>
      </c>
      <c r="H474" s="128">
        <v>0</v>
      </c>
      <c r="I474" s="128">
        <v>7943.88</v>
      </c>
      <c r="J474" s="129">
        <v>7943.88</v>
      </c>
      <c r="K474" s="101" t="s">
        <v>1388</v>
      </c>
    </row>
    <row r="475" spans="1:11" ht="56.25" customHeight="1">
      <c r="A475" s="98">
        <v>10</v>
      </c>
      <c r="B475" s="125" t="s">
        <v>1272</v>
      </c>
      <c r="C475" s="126">
        <v>42632</v>
      </c>
      <c r="D475" s="98" t="s">
        <v>15</v>
      </c>
      <c r="E475" s="98">
        <v>272333</v>
      </c>
      <c r="F475" s="98"/>
      <c r="G475" s="127" t="s">
        <v>7249</v>
      </c>
      <c r="H475" s="128">
        <v>50</v>
      </c>
      <c r="I475" s="128">
        <v>0</v>
      </c>
      <c r="J475" s="129">
        <v>50</v>
      </c>
      <c r="K475" s="101" t="s">
        <v>1388</v>
      </c>
    </row>
    <row r="476" spans="1:11" ht="56.25" customHeight="1">
      <c r="A476" s="98">
        <v>10</v>
      </c>
      <c r="B476" s="125" t="s">
        <v>1272</v>
      </c>
      <c r="C476" s="126">
        <v>42607</v>
      </c>
      <c r="D476" s="98" t="s">
        <v>1366</v>
      </c>
      <c r="E476" s="98">
        <v>736411</v>
      </c>
      <c r="F476" s="98"/>
      <c r="G476" s="127" t="s">
        <v>6557</v>
      </c>
      <c r="H476" s="128">
        <v>0</v>
      </c>
      <c r="I476" s="128">
        <v>7958.13</v>
      </c>
      <c r="J476" s="129">
        <v>7958.13</v>
      </c>
      <c r="K476" s="101" t="s">
        <v>1388</v>
      </c>
    </row>
    <row r="477" spans="1:11" ht="56.25" customHeight="1">
      <c r="A477" s="98">
        <v>10</v>
      </c>
      <c r="B477" s="125" t="s">
        <v>1272</v>
      </c>
      <c r="C477" s="126">
        <v>42632</v>
      </c>
      <c r="D477" s="98" t="s">
        <v>1366</v>
      </c>
      <c r="E477" s="98">
        <v>744920</v>
      </c>
      <c r="F477" s="98"/>
      <c r="G477" s="127" t="s">
        <v>7229</v>
      </c>
      <c r="H477" s="128">
        <v>0</v>
      </c>
      <c r="I477" s="128">
        <v>7958.13</v>
      </c>
      <c r="J477" s="129">
        <v>7958.13</v>
      </c>
      <c r="K477" s="101" t="s">
        <v>1388</v>
      </c>
    </row>
    <row r="478" spans="1:11" ht="56.25" customHeight="1">
      <c r="A478" s="98">
        <v>10</v>
      </c>
      <c r="B478" s="125" t="s">
        <v>1272</v>
      </c>
      <c r="C478" s="126">
        <v>42375</v>
      </c>
      <c r="D478" s="98" t="s">
        <v>6</v>
      </c>
      <c r="E478" s="98">
        <v>838252</v>
      </c>
      <c r="F478" s="98"/>
      <c r="G478" s="127" t="s">
        <v>1416</v>
      </c>
      <c r="H478" s="128">
        <v>0</v>
      </c>
      <c r="I478" s="128">
        <v>11094.24</v>
      </c>
      <c r="J478" s="129">
        <v>11094.24</v>
      </c>
      <c r="K478" s="101" t="s">
        <v>1388</v>
      </c>
    </row>
    <row r="479" spans="1:11" ht="56.25" customHeight="1">
      <c r="A479" s="98">
        <v>10</v>
      </c>
      <c r="B479" s="125" t="s">
        <v>1272</v>
      </c>
      <c r="C479" s="126">
        <v>42376</v>
      </c>
      <c r="D479" s="98" t="s">
        <v>6</v>
      </c>
      <c r="E479" s="98">
        <v>838430</v>
      </c>
      <c r="F479" s="98"/>
      <c r="G479" s="127" t="s">
        <v>1433</v>
      </c>
      <c r="H479" s="128">
        <v>0</v>
      </c>
      <c r="I479" s="128">
        <v>0.14000000000000001</v>
      </c>
      <c r="J479" s="129">
        <v>0.14000000000000001</v>
      </c>
      <c r="K479" s="101" t="s">
        <v>1388</v>
      </c>
    </row>
    <row r="480" spans="1:11" ht="56.25" customHeight="1">
      <c r="A480" s="98">
        <v>10</v>
      </c>
      <c r="B480" s="125" t="s">
        <v>1272</v>
      </c>
      <c r="C480" s="126">
        <v>42394</v>
      </c>
      <c r="D480" s="98" t="s">
        <v>13</v>
      </c>
      <c r="E480" s="98">
        <v>839412</v>
      </c>
      <c r="F480" s="98"/>
      <c r="G480" s="127" t="s">
        <v>1704</v>
      </c>
      <c r="H480" s="128">
        <v>2235331</v>
      </c>
      <c r="I480" s="128">
        <v>0</v>
      </c>
      <c r="J480" s="129">
        <v>2235331</v>
      </c>
      <c r="K480" s="101" t="s">
        <v>1388</v>
      </c>
    </row>
    <row r="481" spans="1:11" ht="56.25" customHeight="1">
      <c r="A481" s="98">
        <v>10</v>
      </c>
      <c r="B481" s="125" t="s">
        <v>1272</v>
      </c>
      <c r="C481" s="126">
        <v>42394</v>
      </c>
      <c r="D481" s="98" t="s">
        <v>11</v>
      </c>
      <c r="E481" s="98">
        <v>839484</v>
      </c>
      <c r="F481" s="98"/>
      <c r="G481" s="127" t="s">
        <v>1715</v>
      </c>
      <c r="H481" s="128">
        <v>50</v>
      </c>
      <c r="I481" s="128">
        <v>0</v>
      </c>
      <c r="J481" s="129">
        <v>50</v>
      </c>
      <c r="K481" s="101" t="s">
        <v>1388</v>
      </c>
    </row>
    <row r="482" spans="1:11" ht="56.25" customHeight="1">
      <c r="A482" s="98">
        <v>10</v>
      </c>
      <c r="B482" s="125" t="s">
        <v>1272</v>
      </c>
      <c r="C482" s="126">
        <v>42396</v>
      </c>
      <c r="D482" s="98" t="s">
        <v>6</v>
      </c>
      <c r="E482" s="98">
        <v>839724</v>
      </c>
      <c r="F482" s="98"/>
      <c r="G482" s="127" t="s">
        <v>1737</v>
      </c>
      <c r="H482" s="128">
        <v>0</v>
      </c>
      <c r="I482" s="128">
        <v>32320.41</v>
      </c>
      <c r="J482" s="129">
        <v>32320.41</v>
      </c>
      <c r="K482" s="101" t="s">
        <v>1388</v>
      </c>
    </row>
    <row r="483" spans="1:11" ht="56.25" customHeight="1">
      <c r="A483" s="98">
        <v>10</v>
      </c>
      <c r="B483" s="125" t="s">
        <v>1272</v>
      </c>
      <c r="C483" s="126">
        <v>42396</v>
      </c>
      <c r="D483" s="98" t="s">
        <v>6</v>
      </c>
      <c r="E483" s="98">
        <v>839779</v>
      </c>
      <c r="F483" s="98"/>
      <c r="G483" s="127" t="s">
        <v>1738</v>
      </c>
      <c r="H483" s="128">
        <v>0</v>
      </c>
      <c r="I483" s="128">
        <v>963.76</v>
      </c>
      <c r="J483" s="129">
        <v>963.76</v>
      </c>
      <c r="K483" s="101" t="s">
        <v>1388</v>
      </c>
    </row>
    <row r="484" spans="1:11" ht="56.25" customHeight="1">
      <c r="A484" s="98">
        <v>10</v>
      </c>
      <c r="B484" s="125" t="s">
        <v>1272</v>
      </c>
      <c r="C484" s="126">
        <v>42396</v>
      </c>
      <c r="D484" s="98" t="s">
        <v>6</v>
      </c>
      <c r="E484" s="98">
        <v>839781</v>
      </c>
      <c r="F484" s="98"/>
      <c r="G484" s="127" t="s">
        <v>1739</v>
      </c>
      <c r="H484" s="128">
        <v>0</v>
      </c>
      <c r="I484" s="128">
        <v>10052.780000000001</v>
      </c>
      <c r="J484" s="129">
        <v>10052.780000000001</v>
      </c>
      <c r="K484" s="101" t="s">
        <v>1388</v>
      </c>
    </row>
    <row r="485" spans="1:11" ht="56.25" customHeight="1">
      <c r="A485" s="98">
        <v>10</v>
      </c>
      <c r="B485" s="125" t="s">
        <v>1272</v>
      </c>
      <c r="C485" s="126">
        <v>42396</v>
      </c>
      <c r="D485" s="98" t="s">
        <v>6</v>
      </c>
      <c r="E485" s="98">
        <v>839785</v>
      </c>
      <c r="F485" s="98"/>
      <c r="G485" s="127" t="s">
        <v>1740</v>
      </c>
      <c r="H485" s="128">
        <v>0</v>
      </c>
      <c r="I485" s="128">
        <v>35114.21</v>
      </c>
      <c r="J485" s="129">
        <v>35114.21</v>
      </c>
      <c r="K485" s="101" t="s">
        <v>1388</v>
      </c>
    </row>
    <row r="486" spans="1:11" ht="56.25" customHeight="1">
      <c r="A486" s="98">
        <v>10</v>
      </c>
      <c r="B486" s="125" t="s">
        <v>1272</v>
      </c>
      <c r="C486" s="126">
        <v>42396</v>
      </c>
      <c r="D486" s="98" t="s">
        <v>6</v>
      </c>
      <c r="E486" s="98">
        <v>839788</v>
      </c>
      <c r="F486" s="98"/>
      <c r="G486" s="127" t="s">
        <v>1741</v>
      </c>
      <c r="H486" s="128">
        <v>0</v>
      </c>
      <c r="I486" s="128">
        <v>314.05</v>
      </c>
      <c r="J486" s="129">
        <v>314.05</v>
      </c>
      <c r="K486" s="101" t="s">
        <v>1388</v>
      </c>
    </row>
    <row r="487" spans="1:11" ht="56.25" customHeight="1">
      <c r="A487" s="98">
        <v>10</v>
      </c>
      <c r="B487" s="125" t="s">
        <v>1272</v>
      </c>
      <c r="C487" s="126">
        <v>42396</v>
      </c>
      <c r="D487" s="98" t="s">
        <v>6</v>
      </c>
      <c r="E487" s="98">
        <v>839801</v>
      </c>
      <c r="F487" s="98"/>
      <c r="G487" s="127" t="s">
        <v>1742</v>
      </c>
      <c r="H487" s="128">
        <v>0</v>
      </c>
      <c r="I487" s="128">
        <v>45733.22</v>
      </c>
      <c r="J487" s="129">
        <v>45733.22</v>
      </c>
      <c r="K487" s="101" t="s">
        <v>1388</v>
      </c>
    </row>
    <row r="488" spans="1:11" ht="56.25" customHeight="1">
      <c r="A488" s="98">
        <v>10</v>
      </c>
      <c r="B488" s="125" t="s">
        <v>1272</v>
      </c>
      <c r="C488" s="126">
        <v>42396</v>
      </c>
      <c r="D488" s="98" t="s">
        <v>11</v>
      </c>
      <c r="E488" s="98">
        <v>839802</v>
      </c>
      <c r="F488" s="98"/>
      <c r="G488" s="127" t="s">
        <v>1763</v>
      </c>
      <c r="H488" s="128">
        <v>50</v>
      </c>
      <c r="I488" s="128">
        <v>0</v>
      </c>
      <c r="J488" s="129">
        <v>50</v>
      </c>
      <c r="K488" s="101" t="s">
        <v>1388</v>
      </c>
    </row>
    <row r="489" spans="1:11" ht="56.25" customHeight="1">
      <c r="A489" s="98">
        <v>10</v>
      </c>
      <c r="B489" s="125" t="s">
        <v>1272</v>
      </c>
      <c r="C489" s="126">
        <v>42396</v>
      </c>
      <c r="D489" s="98" t="s">
        <v>6</v>
      </c>
      <c r="E489" s="98">
        <v>839804</v>
      </c>
      <c r="F489" s="98"/>
      <c r="G489" s="127" t="s">
        <v>1743</v>
      </c>
      <c r="H489" s="128">
        <v>0</v>
      </c>
      <c r="I489" s="128">
        <v>34405.919999999998</v>
      </c>
      <c r="J489" s="129">
        <v>34405.919999999998</v>
      </c>
      <c r="K489" s="101" t="s">
        <v>1388</v>
      </c>
    </row>
    <row r="490" spans="1:11" ht="56.25" customHeight="1">
      <c r="A490" s="98">
        <v>10</v>
      </c>
      <c r="B490" s="125" t="s">
        <v>1272</v>
      </c>
      <c r="C490" s="126">
        <v>42396</v>
      </c>
      <c r="D490" s="98" t="s">
        <v>6</v>
      </c>
      <c r="E490" s="98">
        <v>839829</v>
      </c>
      <c r="F490" s="98"/>
      <c r="G490" s="127" t="s">
        <v>1744</v>
      </c>
      <c r="H490" s="128">
        <v>0</v>
      </c>
      <c r="I490" s="128">
        <v>8846.18</v>
      </c>
      <c r="J490" s="129">
        <v>8846.18</v>
      </c>
      <c r="K490" s="101" t="s">
        <v>1388</v>
      </c>
    </row>
    <row r="491" spans="1:11" ht="56.25" customHeight="1">
      <c r="A491" s="98">
        <v>10</v>
      </c>
      <c r="B491" s="125" t="s">
        <v>1272</v>
      </c>
      <c r="C491" s="126">
        <v>42396</v>
      </c>
      <c r="D491" s="98" t="s">
        <v>6</v>
      </c>
      <c r="E491" s="98">
        <v>839833</v>
      </c>
      <c r="F491" s="98"/>
      <c r="G491" s="127" t="s">
        <v>1745</v>
      </c>
      <c r="H491" s="128">
        <v>0</v>
      </c>
      <c r="I491" s="128">
        <v>7396.45</v>
      </c>
      <c r="J491" s="129">
        <v>7396.45</v>
      </c>
      <c r="K491" s="101" t="s">
        <v>1388</v>
      </c>
    </row>
    <row r="492" spans="1:11" ht="56.25" customHeight="1">
      <c r="A492" s="98">
        <v>10</v>
      </c>
      <c r="B492" s="125" t="s">
        <v>1272</v>
      </c>
      <c r="C492" s="126">
        <v>42396</v>
      </c>
      <c r="D492" s="98" t="s">
        <v>6</v>
      </c>
      <c r="E492" s="98">
        <v>839854</v>
      </c>
      <c r="F492" s="98"/>
      <c r="G492" s="127" t="s">
        <v>1746</v>
      </c>
      <c r="H492" s="128">
        <v>0</v>
      </c>
      <c r="I492" s="128">
        <v>31441.919999999998</v>
      </c>
      <c r="J492" s="129">
        <v>31441.919999999998</v>
      </c>
      <c r="K492" s="101" t="s">
        <v>1388</v>
      </c>
    </row>
    <row r="493" spans="1:11" ht="56.25" customHeight="1">
      <c r="A493" s="98">
        <v>10</v>
      </c>
      <c r="B493" s="125" t="s">
        <v>1272</v>
      </c>
      <c r="C493" s="126">
        <v>42396</v>
      </c>
      <c r="D493" s="98" t="s">
        <v>6</v>
      </c>
      <c r="E493" s="98">
        <v>839872</v>
      </c>
      <c r="F493" s="98"/>
      <c r="G493" s="127" t="s">
        <v>1747</v>
      </c>
      <c r="H493" s="128">
        <v>0</v>
      </c>
      <c r="I493" s="128">
        <v>27371.4</v>
      </c>
      <c r="J493" s="129">
        <v>27371.4</v>
      </c>
      <c r="K493" s="101" t="s">
        <v>1388</v>
      </c>
    </row>
    <row r="494" spans="1:11" ht="56.25" customHeight="1">
      <c r="A494" s="98">
        <v>10</v>
      </c>
      <c r="B494" s="125" t="s">
        <v>1272</v>
      </c>
      <c r="C494" s="126">
        <v>42396</v>
      </c>
      <c r="D494" s="98" t="s">
        <v>6</v>
      </c>
      <c r="E494" s="98">
        <v>839958</v>
      </c>
      <c r="F494" s="98"/>
      <c r="G494" s="127" t="s">
        <v>1750</v>
      </c>
      <c r="H494" s="128">
        <v>0</v>
      </c>
      <c r="I494" s="128">
        <v>7464.02</v>
      </c>
      <c r="J494" s="129">
        <v>7464.02</v>
      </c>
      <c r="K494" s="101" t="s">
        <v>1388</v>
      </c>
    </row>
    <row r="495" spans="1:11" ht="56.25" customHeight="1">
      <c r="A495" s="98">
        <v>10</v>
      </c>
      <c r="B495" s="125" t="s">
        <v>1272</v>
      </c>
      <c r="C495" s="126">
        <v>42396</v>
      </c>
      <c r="D495" s="98" t="s">
        <v>6</v>
      </c>
      <c r="E495" s="98">
        <v>839963</v>
      </c>
      <c r="F495" s="98"/>
      <c r="G495" s="127" t="s">
        <v>1751</v>
      </c>
      <c r="H495" s="128">
        <v>0</v>
      </c>
      <c r="I495" s="128">
        <v>19023.330000000002</v>
      </c>
      <c r="J495" s="129">
        <v>19023.330000000002</v>
      </c>
      <c r="K495" s="101" t="s">
        <v>1388</v>
      </c>
    </row>
    <row r="496" spans="1:11" ht="56.25" customHeight="1">
      <c r="A496" s="98">
        <v>10</v>
      </c>
      <c r="B496" s="125" t="s">
        <v>1272</v>
      </c>
      <c r="C496" s="126">
        <v>42396</v>
      </c>
      <c r="D496" s="98" t="s">
        <v>6</v>
      </c>
      <c r="E496" s="98">
        <v>839966</v>
      </c>
      <c r="F496" s="98"/>
      <c r="G496" s="127" t="s">
        <v>1752</v>
      </c>
      <c r="H496" s="128">
        <v>0</v>
      </c>
      <c r="I496" s="128">
        <v>1339.62</v>
      </c>
      <c r="J496" s="129">
        <v>1339.62</v>
      </c>
      <c r="K496" s="101" t="s">
        <v>1388</v>
      </c>
    </row>
    <row r="497" spans="1:11" ht="56.25" customHeight="1">
      <c r="A497" s="98">
        <v>10</v>
      </c>
      <c r="B497" s="125" t="s">
        <v>1272</v>
      </c>
      <c r="C497" s="126">
        <v>42396</v>
      </c>
      <c r="D497" s="98" t="s">
        <v>6</v>
      </c>
      <c r="E497" s="98">
        <v>839976</v>
      </c>
      <c r="F497" s="98"/>
      <c r="G497" s="127" t="s">
        <v>1754</v>
      </c>
      <c r="H497" s="128">
        <v>0</v>
      </c>
      <c r="I497" s="128">
        <v>5726.18</v>
      </c>
      <c r="J497" s="129">
        <v>5726.18</v>
      </c>
      <c r="K497" s="101" t="s">
        <v>1388</v>
      </c>
    </row>
    <row r="498" spans="1:11" ht="56.25" customHeight="1">
      <c r="A498" s="98">
        <v>10</v>
      </c>
      <c r="B498" s="125" t="s">
        <v>1272</v>
      </c>
      <c r="C498" s="126">
        <v>42396</v>
      </c>
      <c r="D498" s="98" t="s">
        <v>6</v>
      </c>
      <c r="E498" s="98">
        <v>839983</v>
      </c>
      <c r="F498" s="98"/>
      <c r="G498" s="127" t="s">
        <v>1755</v>
      </c>
      <c r="H498" s="128">
        <v>0</v>
      </c>
      <c r="I498" s="128">
        <v>9431.2000000000007</v>
      </c>
      <c r="J498" s="129">
        <v>9431.2000000000007</v>
      </c>
      <c r="K498" s="101" t="s">
        <v>1388</v>
      </c>
    </row>
    <row r="499" spans="1:11" ht="56.25" customHeight="1">
      <c r="A499" s="98">
        <v>10</v>
      </c>
      <c r="B499" s="125" t="s">
        <v>1272</v>
      </c>
      <c r="C499" s="126">
        <v>42396</v>
      </c>
      <c r="D499" s="98" t="s">
        <v>6</v>
      </c>
      <c r="E499" s="98">
        <v>839987</v>
      </c>
      <c r="F499" s="98"/>
      <c r="G499" s="127" t="s">
        <v>1756</v>
      </c>
      <c r="H499" s="128">
        <v>0</v>
      </c>
      <c r="I499" s="128">
        <v>7938.39</v>
      </c>
      <c r="J499" s="129">
        <v>7938.39</v>
      </c>
      <c r="K499" s="101" t="s">
        <v>1388</v>
      </c>
    </row>
    <row r="500" spans="1:11" ht="56.25" customHeight="1">
      <c r="A500" s="98">
        <v>10</v>
      </c>
      <c r="B500" s="125" t="s">
        <v>1272</v>
      </c>
      <c r="C500" s="126">
        <v>42397</v>
      </c>
      <c r="D500" s="98" t="s">
        <v>11</v>
      </c>
      <c r="E500" s="98">
        <v>840048</v>
      </c>
      <c r="F500" s="98"/>
      <c r="G500" s="127" t="s">
        <v>1811</v>
      </c>
      <c r="H500" s="128">
        <v>50</v>
      </c>
      <c r="I500" s="128">
        <v>0</v>
      </c>
      <c r="J500" s="129">
        <v>50</v>
      </c>
      <c r="K500" s="101" t="s">
        <v>1388</v>
      </c>
    </row>
    <row r="501" spans="1:11" ht="56.25" customHeight="1">
      <c r="A501" s="98">
        <v>10</v>
      </c>
      <c r="B501" s="125" t="s">
        <v>1272</v>
      </c>
      <c r="C501" s="126">
        <v>42397</v>
      </c>
      <c r="D501" s="98" t="s">
        <v>6</v>
      </c>
      <c r="E501" s="98">
        <v>840048</v>
      </c>
      <c r="F501" s="98"/>
      <c r="G501" s="127" t="s">
        <v>1789</v>
      </c>
      <c r="H501" s="128">
        <v>0</v>
      </c>
      <c r="I501" s="128">
        <v>24138.63</v>
      </c>
      <c r="J501" s="129">
        <v>24138.63</v>
      </c>
      <c r="K501" s="101" t="s">
        <v>1388</v>
      </c>
    </row>
    <row r="502" spans="1:11" ht="56.25" customHeight="1">
      <c r="A502" s="98">
        <v>10</v>
      </c>
      <c r="B502" s="125" t="s">
        <v>1272</v>
      </c>
      <c r="C502" s="126">
        <v>42401</v>
      </c>
      <c r="D502" s="98" t="s">
        <v>6</v>
      </c>
      <c r="E502" s="98">
        <v>840399</v>
      </c>
      <c r="F502" s="98"/>
      <c r="G502" s="127" t="s">
        <v>1855</v>
      </c>
      <c r="H502" s="128">
        <v>0</v>
      </c>
      <c r="I502" s="128">
        <v>166227.20000000001</v>
      </c>
      <c r="J502" s="129">
        <v>166227.20000000001</v>
      </c>
      <c r="K502" s="101" t="s">
        <v>1388</v>
      </c>
    </row>
    <row r="503" spans="1:11" ht="56.25" customHeight="1">
      <c r="A503" s="98">
        <v>10</v>
      </c>
      <c r="B503" s="125" t="s">
        <v>1272</v>
      </c>
      <c r="C503" s="126">
        <v>42401</v>
      </c>
      <c r="D503" s="98" t="s">
        <v>6</v>
      </c>
      <c r="E503" s="98">
        <v>840486</v>
      </c>
      <c r="F503" s="98"/>
      <c r="G503" s="127" t="s">
        <v>1859</v>
      </c>
      <c r="H503" s="128">
        <v>0</v>
      </c>
      <c r="I503" s="128">
        <v>8259.44</v>
      </c>
      <c r="J503" s="129">
        <v>8259.44</v>
      </c>
      <c r="K503" s="101" t="s">
        <v>1388</v>
      </c>
    </row>
    <row r="504" spans="1:11" ht="56.25" customHeight="1">
      <c r="A504" s="98">
        <v>10</v>
      </c>
      <c r="B504" s="125" t="s">
        <v>1272</v>
      </c>
      <c r="C504" s="126">
        <v>42402</v>
      </c>
      <c r="D504" s="98" t="s">
        <v>6</v>
      </c>
      <c r="E504" s="98">
        <v>840537</v>
      </c>
      <c r="F504" s="98"/>
      <c r="G504" s="127" t="s">
        <v>1884</v>
      </c>
      <c r="H504" s="128">
        <v>0</v>
      </c>
      <c r="I504" s="128">
        <v>2765.2</v>
      </c>
      <c r="J504" s="129">
        <v>2765.2</v>
      </c>
      <c r="K504" s="101" t="s">
        <v>1388</v>
      </c>
    </row>
    <row r="505" spans="1:11" ht="56.25" customHeight="1">
      <c r="A505" s="98">
        <v>10</v>
      </c>
      <c r="B505" s="125" t="s">
        <v>1272</v>
      </c>
      <c r="C505" s="126">
        <v>42403</v>
      </c>
      <c r="D505" s="98" t="s">
        <v>6</v>
      </c>
      <c r="E505" s="98">
        <v>840723</v>
      </c>
      <c r="F505" s="98"/>
      <c r="G505" s="127" t="s">
        <v>1897</v>
      </c>
      <c r="H505" s="128">
        <v>0</v>
      </c>
      <c r="I505" s="128">
        <v>22209.18</v>
      </c>
      <c r="J505" s="129">
        <v>22209.18</v>
      </c>
      <c r="K505" s="101" t="s">
        <v>1388</v>
      </c>
    </row>
    <row r="506" spans="1:11" ht="56.25" customHeight="1">
      <c r="A506" s="98">
        <v>10</v>
      </c>
      <c r="B506" s="125" t="s">
        <v>1272</v>
      </c>
      <c r="C506" s="126">
        <v>42403</v>
      </c>
      <c r="D506" s="98" t="s">
        <v>6</v>
      </c>
      <c r="E506" s="98">
        <v>840800</v>
      </c>
      <c r="F506" s="98"/>
      <c r="G506" s="127" t="s">
        <v>1899</v>
      </c>
      <c r="H506" s="128">
        <v>0</v>
      </c>
      <c r="I506" s="128">
        <v>66832.45</v>
      </c>
      <c r="J506" s="129">
        <v>66832.45</v>
      </c>
      <c r="K506" s="101" t="s">
        <v>1388</v>
      </c>
    </row>
    <row r="507" spans="1:11" ht="56.25" customHeight="1">
      <c r="A507" s="98">
        <v>10</v>
      </c>
      <c r="B507" s="125" t="s">
        <v>1272</v>
      </c>
      <c r="C507" s="126">
        <v>42403</v>
      </c>
      <c r="D507" s="98" t="s">
        <v>6</v>
      </c>
      <c r="E507" s="98">
        <v>840847</v>
      </c>
      <c r="F507" s="98"/>
      <c r="G507" s="127" t="s">
        <v>1900</v>
      </c>
      <c r="H507" s="128">
        <v>0</v>
      </c>
      <c r="I507" s="128">
        <v>22112.87</v>
      </c>
      <c r="J507" s="129">
        <v>22112.87</v>
      </c>
      <c r="K507" s="101" t="s">
        <v>1388</v>
      </c>
    </row>
    <row r="508" spans="1:11" ht="56.25" customHeight="1">
      <c r="A508" s="98">
        <v>10</v>
      </c>
      <c r="B508" s="125" t="s">
        <v>1272</v>
      </c>
      <c r="C508" s="126">
        <v>42410</v>
      </c>
      <c r="D508" s="98" t="s">
        <v>6</v>
      </c>
      <c r="E508" s="98">
        <v>841318</v>
      </c>
      <c r="F508" s="98"/>
      <c r="G508" s="127" t="s">
        <v>2051</v>
      </c>
      <c r="H508" s="128">
        <v>0</v>
      </c>
      <c r="I508" s="128">
        <v>11355.5</v>
      </c>
      <c r="J508" s="129">
        <v>11355.5</v>
      </c>
      <c r="K508" s="101" t="s">
        <v>1388</v>
      </c>
    </row>
    <row r="509" spans="1:11" ht="56.25" customHeight="1">
      <c r="A509" s="98">
        <v>10</v>
      </c>
      <c r="B509" s="125" t="s">
        <v>1272</v>
      </c>
      <c r="C509" s="126">
        <v>42410</v>
      </c>
      <c r="D509" s="98" t="s">
        <v>6</v>
      </c>
      <c r="E509" s="98">
        <v>841319</v>
      </c>
      <c r="F509" s="98"/>
      <c r="G509" s="127" t="s">
        <v>2052</v>
      </c>
      <c r="H509" s="128">
        <v>0</v>
      </c>
      <c r="I509" s="128">
        <v>1313.35</v>
      </c>
      <c r="J509" s="129">
        <v>1313.35</v>
      </c>
      <c r="K509" s="101" t="s">
        <v>1388</v>
      </c>
    </row>
    <row r="510" spans="1:11" ht="56.25" customHeight="1">
      <c r="A510" s="98">
        <v>10</v>
      </c>
      <c r="B510" s="125" t="s">
        <v>1272</v>
      </c>
      <c r="C510" s="126">
        <v>42411</v>
      </c>
      <c r="D510" s="98" t="s">
        <v>6</v>
      </c>
      <c r="E510" s="98">
        <v>841534</v>
      </c>
      <c r="F510" s="98"/>
      <c r="G510" s="127" t="s">
        <v>2087</v>
      </c>
      <c r="H510" s="128">
        <v>0</v>
      </c>
      <c r="I510" s="128">
        <v>141476.46</v>
      </c>
      <c r="J510" s="129">
        <v>141476.46</v>
      </c>
      <c r="K510" s="101" t="s">
        <v>1388</v>
      </c>
    </row>
    <row r="511" spans="1:11" ht="56.25" customHeight="1">
      <c r="A511" s="98">
        <v>10</v>
      </c>
      <c r="B511" s="125" t="s">
        <v>1272</v>
      </c>
      <c r="C511" s="126">
        <v>42412</v>
      </c>
      <c r="D511" s="98" t="s">
        <v>6</v>
      </c>
      <c r="E511" s="98">
        <v>841617</v>
      </c>
      <c r="F511" s="98"/>
      <c r="G511" s="127" t="s">
        <v>2134</v>
      </c>
      <c r="H511" s="128">
        <v>0</v>
      </c>
      <c r="I511" s="128">
        <v>39602.44</v>
      </c>
      <c r="J511" s="129">
        <v>39602.44</v>
      </c>
      <c r="K511" s="101" t="s">
        <v>1388</v>
      </c>
    </row>
    <row r="512" spans="1:11" ht="56.25" customHeight="1">
      <c r="A512" s="98">
        <v>10</v>
      </c>
      <c r="B512" s="125" t="s">
        <v>1272</v>
      </c>
      <c r="C512" s="126">
        <v>42415</v>
      </c>
      <c r="D512" s="98" t="s">
        <v>6</v>
      </c>
      <c r="E512" s="98">
        <v>841732</v>
      </c>
      <c r="F512" s="98"/>
      <c r="G512" s="127" t="s">
        <v>2157</v>
      </c>
      <c r="H512" s="128">
        <v>0</v>
      </c>
      <c r="I512" s="128">
        <v>10869.33</v>
      </c>
      <c r="J512" s="129">
        <v>10869.33</v>
      </c>
      <c r="K512" s="101" t="s">
        <v>1388</v>
      </c>
    </row>
    <row r="513" spans="1:11" ht="56.25" customHeight="1">
      <c r="A513" s="98">
        <v>10</v>
      </c>
      <c r="B513" s="125" t="s">
        <v>1272</v>
      </c>
      <c r="C513" s="126">
        <v>42415</v>
      </c>
      <c r="D513" s="98" t="s">
        <v>6</v>
      </c>
      <c r="E513" s="98">
        <v>841734</v>
      </c>
      <c r="F513" s="98"/>
      <c r="G513" s="127" t="s">
        <v>2158</v>
      </c>
      <c r="H513" s="128">
        <v>0</v>
      </c>
      <c r="I513" s="128">
        <v>5435.25</v>
      </c>
      <c r="J513" s="129">
        <v>5435.25</v>
      </c>
      <c r="K513" s="101" t="s">
        <v>1388</v>
      </c>
    </row>
    <row r="514" spans="1:11" ht="56.25" customHeight="1">
      <c r="A514" s="98">
        <v>10</v>
      </c>
      <c r="B514" s="125" t="s">
        <v>1272</v>
      </c>
      <c r="C514" s="126">
        <v>42415</v>
      </c>
      <c r="D514" s="98" t="s">
        <v>6</v>
      </c>
      <c r="E514" s="98">
        <v>841736</v>
      </c>
      <c r="F514" s="98"/>
      <c r="G514" s="127" t="s">
        <v>2159</v>
      </c>
      <c r="H514" s="128">
        <v>0</v>
      </c>
      <c r="I514" s="128">
        <v>12273.23</v>
      </c>
      <c r="J514" s="129">
        <v>12273.23</v>
      </c>
      <c r="K514" s="101" t="s">
        <v>1388</v>
      </c>
    </row>
    <row r="515" spans="1:11" ht="56.25" customHeight="1">
      <c r="A515" s="98">
        <v>10</v>
      </c>
      <c r="B515" s="125" t="s">
        <v>1272</v>
      </c>
      <c r="C515" s="126">
        <v>42415</v>
      </c>
      <c r="D515" s="98" t="s">
        <v>6</v>
      </c>
      <c r="E515" s="98">
        <v>841774</v>
      </c>
      <c r="F515" s="98"/>
      <c r="G515" s="127" t="s">
        <v>2162</v>
      </c>
      <c r="H515" s="128">
        <v>0</v>
      </c>
      <c r="I515" s="128">
        <v>0.02</v>
      </c>
      <c r="J515" s="129">
        <v>0.02</v>
      </c>
      <c r="K515" s="101" t="s">
        <v>1388</v>
      </c>
    </row>
    <row r="516" spans="1:11" ht="56.25" customHeight="1">
      <c r="A516" s="98">
        <v>10</v>
      </c>
      <c r="B516" s="125" t="s">
        <v>1272</v>
      </c>
      <c r="C516" s="126">
        <v>42417</v>
      </c>
      <c r="D516" s="98" t="s">
        <v>6</v>
      </c>
      <c r="E516" s="98">
        <v>842040</v>
      </c>
      <c r="F516" s="98"/>
      <c r="G516" s="127" t="s">
        <v>2261</v>
      </c>
      <c r="H516" s="128">
        <v>0</v>
      </c>
      <c r="I516" s="128">
        <v>60572.5</v>
      </c>
      <c r="J516" s="129">
        <v>60572.5</v>
      </c>
      <c r="K516" s="101" t="s">
        <v>1388</v>
      </c>
    </row>
    <row r="517" spans="1:11" ht="56.25" customHeight="1">
      <c r="A517" s="98">
        <v>10</v>
      </c>
      <c r="B517" s="125" t="s">
        <v>1272</v>
      </c>
      <c r="C517" s="126">
        <v>42417</v>
      </c>
      <c r="D517" s="98" t="s">
        <v>6</v>
      </c>
      <c r="E517" s="98">
        <v>842044</v>
      </c>
      <c r="F517" s="98"/>
      <c r="G517" s="127" t="s">
        <v>2262</v>
      </c>
      <c r="H517" s="128">
        <v>0</v>
      </c>
      <c r="I517" s="128">
        <v>11770.25</v>
      </c>
      <c r="J517" s="129">
        <v>11770.25</v>
      </c>
      <c r="K517" s="101" t="s">
        <v>1388</v>
      </c>
    </row>
    <row r="518" spans="1:11" ht="56.25" customHeight="1">
      <c r="A518" s="98">
        <v>10</v>
      </c>
      <c r="B518" s="125" t="s">
        <v>1272</v>
      </c>
      <c r="C518" s="126">
        <v>42418</v>
      </c>
      <c r="D518" s="98" t="s">
        <v>6</v>
      </c>
      <c r="E518" s="98">
        <v>842147</v>
      </c>
      <c r="F518" s="98"/>
      <c r="G518" s="127" t="s">
        <v>2288</v>
      </c>
      <c r="H518" s="128">
        <v>0</v>
      </c>
      <c r="I518" s="128">
        <v>0.03</v>
      </c>
      <c r="J518" s="129">
        <v>0.03</v>
      </c>
      <c r="K518" s="101" t="s">
        <v>1388</v>
      </c>
    </row>
    <row r="519" spans="1:11" ht="56.25" customHeight="1">
      <c r="A519" s="98">
        <v>10</v>
      </c>
      <c r="B519" s="125" t="s">
        <v>1272</v>
      </c>
      <c r="C519" s="126">
        <v>42418</v>
      </c>
      <c r="D519" s="98" t="s">
        <v>6</v>
      </c>
      <c r="E519" s="98">
        <v>842167</v>
      </c>
      <c r="F519" s="98"/>
      <c r="G519" s="127" t="s">
        <v>2289</v>
      </c>
      <c r="H519" s="128">
        <v>0</v>
      </c>
      <c r="I519" s="128">
        <v>160287.67000000001</v>
      </c>
      <c r="J519" s="129">
        <v>160287.67000000001</v>
      </c>
      <c r="K519" s="101" t="s">
        <v>1388</v>
      </c>
    </row>
    <row r="520" spans="1:11" ht="56.25" customHeight="1">
      <c r="A520" s="98">
        <v>10</v>
      </c>
      <c r="B520" s="125" t="s">
        <v>1272</v>
      </c>
      <c r="C520" s="126">
        <v>42423</v>
      </c>
      <c r="D520" s="98" t="s">
        <v>6</v>
      </c>
      <c r="E520" s="98">
        <v>842573</v>
      </c>
      <c r="F520" s="98"/>
      <c r="G520" s="127" t="s">
        <v>2365</v>
      </c>
      <c r="H520" s="128">
        <v>0</v>
      </c>
      <c r="I520" s="128">
        <v>18840.650000000001</v>
      </c>
      <c r="J520" s="129">
        <v>18840.650000000001</v>
      </c>
      <c r="K520" s="101" t="s">
        <v>1388</v>
      </c>
    </row>
    <row r="521" spans="1:11" ht="56.25" customHeight="1">
      <c r="A521" s="98">
        <v>10</v>
      </c>
      <c r="B521" s="125" t="s">
        <v>1272</v>
      </c>
      <c r="C521" s="126">
        <v>42423</v>
      </c>
      <c r="D521" s="98" t="s">
        <v>6</v>
      </c>
      <c r="E521" s="98">
        <v>842584</v>
      </c>
      <c r="F521" s="98"/>
      <c r="G521" s="127" t="s">
        <v>2366</v>
      </c>
      <c r="H521" s="128">
        <v>0</v>
      </c>
      <c r="I521" s="128">
        <v>7861.7</v>
      </c>
      <c r="J521" s="129">
        <v>7861.7</v>
      </c>
      <c r="K521" s="101" t="s">
        <v>1388</v>
      </c>
    </row>
    <row r="522" spans="1:11" ht="56.25" customHeight="1">
      <c r="A522" s="98">
        <v>10</v>
      </c>
      <c r="B522" s="125" t="s">
        <v>1272</v>
      </c>
      <c r="C522" s="126">
        <v>42423</v>
      </c>
      <c r="D522" s="98" t="s">
        <v>6</v>
      </c>
      <c r="E522" s="98">
        <v>842598</v>
      </c>
      <c r="F522" s="98"/>
      <c r="G522" s="127" t="s">
        <v>2368</v>
      </c>
      <c r="H522" s="128">
        <v>0</v>
      </c>
      <c r="I522" s="128">
        <v>3847.77</v>
      </c>
      <c r="J522" s="129">
        <v>3847.77</v>
      </c>
      <c r="K522" s="101" t="s">
        <v>1388</v>
      </c>
    </row>
    <row r="523" spans="1:11" ht="56.25" customHeight="1">
      <c r="A523" s="98">
        <v>10</v>
      </c>
      <c r="B523" s="125" t="s">
        <v>1272</v>
      </c>
      <c r="C523" s="126">
        <v>42425</v>
      </c>
      <c r="D523" s="98" t="s">
        <v>13</v>
      </c>
      <c r="E523" s="98">
        <v>843026</v>
      </c>
      <c r="F523" s="98"/>
      <c r="G523" s="127" t="s">
        <v>2427</v>
      </c>
      <c r="H523" s="128">
        <v>0.01</v>
      </c>
      <c r="I523" s="128">
        <v>0</v>
      </c>
      <c r="J523" s="129">
        <v>0.01</v>
      </c>
      <c r="K523" s="101" t="s">
        <v>1388</v>
      </c>
    </row>
    <row r="524" spans="1:11" ht="56.25" customHeight="1">
      <c r="A524" s="98">
        <v>10</v>
      </c>
      <c r="B524" s="125" t="s">
        <v>1272</v>
      </c>
      <c r="C524" s="126">
        <v>42425</v>
      </c>
      <c r="D524" s="98" t="s">
        <v>6</v>
      </c>
      <c r="E524" s="98">
        <v>843048</v>
      </c>
      <c r="F524" s="98"/>
      <c r="G524" s="127" t="s">
        <v>2407</v>
      </c>
      <c r="H524" s="128">
        <v>0</v>
      </c>
      <c r="I524" s="128">
        <v>132788.06</v>
      </c>
      <c r="J524" s="129">
        <v>132788.06</v>
      </c>
      <c r="K524" s="101" t="s">
        <v>1388</v>
      </c>
    </row>
    <row r="525" spans="1:11" ht="56.25" customHeight="1">
      <c r="A525" s="98">
        <v>10</v>
      </c>
      <c r="B525" s="125" t="s">
        <v>1272</v>
      </c>
      <c r="C525" s="126">
        <v>42432</v>
      </c>
      <c r="D525" s="98" t="s">
        <v>6</v>
      </c>
      <c r="E525" s="98">
        <v>843728</v>
      </c>
      <c r="F525" s="98"/>
      <c r="G525" s="127" t="s">
        <v>2532</v>
      </c>
      <c r="H525" s="128">
        <v>0</v>
      </c>
      <c r="I525" s="128">
        <v>33321.42</v>
      </c>
      <c r="J525" s="129">
        <v>33321.42</v>
      </c>
      <c r="K525" s="101" t="s">
        <v>1388</v>
      </c>
    </row>
    <row r="526" spans="1:11" ht="56.25" customHeight="1">
      <c r="A526" s="98">
        <v>10</v>
      </c>
      <c r="B526" s="125" t="s">
        <v>1272</v>
      </c>
      <c r="C526" s="126">
        <v>42436</v>
      </c>
      <c r="D526" s="98" t="s">
        <v>11</v>
      </c>
      <c r="E526" s="98">
        <v>843977</v>
      </c>
      <c r="F526" s="98"/>
      <c r="G526" s="127" t="s">
        <v>2591</v>
      </c>
      <c r="H526" s="128">
        <v>50</v>
      </c>
      <c r="I526" s="128">
        <v>0</v>
      </c>
      <c r="J526" s="129">
        <v>50</v>
      </c>
      <c r="K526" s="101" t="s">
        <v>1388</v>
      </c>
    </row>
    <row r="527" spans="1:11" ht="56.25" customHeight="1">
      <c r="A527" s="98">
        <v>10</v>
      </c>
      <c r="B527" s="125" t="s">
        <v>1272</v>
      </c>
      <c r="C527" s="126">
        <v>42436</v>
      </c>
      <c r="D527" s="98" t="s">
        <v>6</v>
      </c>
      <c r="E527" s="98">
        <v>843977</v>
      </c>
      <c r="F527" s="98"/>
      <c r="G527" s="127" t="s">
        <v>2582</v>
      </c>
      <c r="H527" s="128">
        <v>0</v>
      </c>
      <c r="I527" s="128">
        <v>15342.25</v>
      </c>
      <c r="J527" s="129">
        <v>15342.25</v>
      </c>
      <c r="K527" s="101" t="s">
        <v>1388</v>
      </c>
    </row>
    <row r="528" spans="1:11" ht="56.25" customHeight="1">
      <c r="A528" s="98">
        <v>10</v>
      </c>
      <c r="B528" s="125" t="s">
        <v>1272</v>
      </c>
      <c r="C528" s="126">
        <v>42437</v>
      </c>
      <c r="D528" s="98" t="s">
        <v>6</v>
      </c>
      <c r="E528" s="98">
        <v>844056</v>
      </c>
      <c r="F528" s="98"/>
      <c r="G528" s="127" t="s">
        <v>2611</v>
      </c>
      <c r="H528" s="128">
        <v>0</v>
      </c>
      <c r="I528" s="128">
        <v>21468.99</v>
      </c>
      <c r="J528" s="129">
        <v>21468.99</v>
      </c>
      <c r="K528" s="101" t="s">
        <v>1388</v>
      </c>
    </row>
    <row r="529" spans="1:11" ht="56.25" customHeight="1">
      <c r="A529" s="98">
        <v>10</v>
      </c>
      <c r="B529" s="125" t="s">
        <v>1272</v>
      </c>
      <c r="C529" s="126">
        <v>42440</v>
      </c>
      <c r="D529" s="98" t="s">
        <v>11</v>
      </c>
      <c r="E529" s="98">
        <v>844642</v>
      </c>
      <c r="F529" s="98"/>
      <c r="G529" s="127" t="s">
        <v>2688</v>
      </c>
      <c r="H529" s="128">
        <v>50</v>
      </c>
      <c r="I529" s="128">
        <v>0</v>
      </c>
      <c r="J529" s="129">
        <v>50</v>
      </c>
      <c r="K529" s="101" t="s">
        <v>1388</v>
      </c>
    </row>
    <row r="530" spans="1:11" ht="56.25" customHeight="1">
      <c r="A530" s="98">
        <v>10</v>
      </c>
      <c r="B530" s="125" t="s">
        <v>1272</v>
      </c>
      <c r="C530" s="126">
        <v>42443</v>
      </c>
      <c r="D530" s="98" t="s">
        <v>6</v>
      </c>
      <c r="E530" s="98">
        <v>844755</v>
      </c>
      <c r="F530" s="98"/>
      <c r="G530" s="127" t="s">
        <v>2715</v>
      </c>
      <c r="H530" s="128">
        <v>0</v>
      </c>
      <c r="I530" s="128">
        <v>6762</v>
      </c>
      <c r="J530" s="129">
        <v>6762</v>
      </c>
      <c r="K530" s="101" t="s">
        <v>1388</v>
      </c>
    </row>
    <row r="531" spans="1:11" ht="56.25" customHeight="1">
      <c r="A531" s="98">
        <v>10</v>
      </c>
      <c r="B531" s="125" t="s">
        <v>1272</v>
      </c>
      <c r="C531" s="126">
        <v>42443</v>
      </c>
      <c r="D531" s="98" t="s">
        <v>6</v>
      </c>
      <c r="E531" s="98">
        <v>844787</v>
      </c>
      <c r="F531" s="98"/>
      <c r="G531" s="127" t="s">
        <v>2718</v>
      </c>
      <c r="H531" s="128">
        <v>0</v>
      </c>
      <c r="I531" s="128">
        <v>55809.46</v>
      </c>
      <c r="J531" s="129">
        <v>55809.46</v>
      </c>
      <c r="K531" s="101" t="s">
        <v>1388</v>
      </c>
    </row>
    <row r="532" spans="1:11" ht="56.25" customHeight="1">
      <c r="A532" s="98">
        <v>10</v>
      </c>
      <c r="B532" s="125" t="s">
        <v>1272</v>
      </c>
      <c r="C532" s="126">
        <v>42444</v>
      </c>
      <c r="D532" s="98" t="s">
        <v>6</v>
      </c>
      <c r="E532" s="98">
        <v>844838</v>
      </c>
      <c r="F532" s="98"/>
      <c r="G532" s="127" t="s">
        <v>2750</v>
      </c>
      <c r="H532" s="128">
        <v>0</v>
      </c>
      <c r="I532" s="128">
        <v>74.430000000000007</v>
      </c>
      <c r="J532" s="129">
        <v>74.430000000000007</v>
      </c>
      <c r="K532" s="101" t="s">
        <v>1388</v>
      </c>
    </row>
    <row r="533" spans="1:11" ht="56.25" customHeight="1">
      <c r="A533" s="98">
        <v>10</v>
      </c>
      <c r="B533" s="125" t="s">
        <v>1272</v>
      </c>
      <c r="C533" s="126">
        <v>42444</v>
      </c>
      <c r="D533" s="98" t="s">
        <v>6</v>
      </c>
      <c r="E533" s="98">
        <v>844877</v>
      </c>
      <c r="F533" s="98"/>
      <c r="G533" s="127" t="s">
        <v>2751</v>
      </c>
      <c r="H533" s="128">
        <v>0</v>
      </c>
      <c r="I533" s="128">
        <v>100888.03</v>
      </c>
      <c r="J533" s="129">
        <v>100888.03</v>
      </c>
      <c r="K533" s="101" t="s">
        <v>1388</v>
      </c>
    </row>
    <row r="534" spans="1:11" ht="56.25" customHeight="1">
      <c r="A534" s="98">
        <v>10</v>
      </c>
      <c r="B534" s="125" t="s">
        <v>1272</v>
      </c>
      <c r="C534" s="126">
        <v>42444</v>
      </c>
      <c r="D534" s="98" t="s">
        <v>15</v>
      </c>
      <c r="E534" s="98">
        <v>844893</v>
      </c>
      <c r="F534" s="98"/>
      <c r="G534" s="127" t="s">
        <v>2768</v>
      </c>
      <c r="H534" s="128">
        <v>50</v>
      </c>
      <c r="I534" s="128">
        <v>0</v>
      </c>
      <c r="J534" s="129">
        <v>50</v>
      </c>
      <c r="K534" s="101" t="s">
        <v>1388</v>
      </c>
    </row>
    <row r="535" spans="1:11" ht="56.25" customHeight="1">
      <c r="A535" s="98">
        <v>10</v>
      </c>
      <c r="B535" s="125" t="s">
        <v>1272</v>
      </c>
      <c r="C535" s="126">
        <v>42444</v>
      </c>
      <c r="D535" s="98" t="s">
        <v>6</v>
      </c>
      <c r="E535" s="98">
        <v>844907</v>
      </c>
      <c r="F535" s="98"/>
      <c r="G535" s="127" t="s">
        <v>2755</v>
      </c>
      <c r="H535" s="128">
        <v>0</v>
      </c>
      <c r="I535" s="128">
        <v>0.01</v>
      </c>
      <c r="J535" s="129">
        <v>0.01</v>
      </c>
      <c r="K535" s="101" t="s">
        <v>1388</v>
      </c>
    </row>
    <row r="536" spans="1:11" ht="56.25" customHeight="1">
      <c r="A536" s="98">
        <v>10</v>
      </c>
      <c r="B536" s="125" t="s">
        <v>1272</v>
      </c>
      <c r="C536" s="126">
        <v>42495</v>
      </c>
      <c r="D536" s="98" t="s">
        <v>11</v>
      </c>
      <c r="E536" s="98">
        <v>850331</v>
      </c>
      <c r="F536" s="98"/>
      <c r="G536" s="127" t="s">
        <v>3812</v>
      </c>
      <c r="H536" s="128">
        <v>50</v>
      </c>
      <c r="I536" s="128">
        <v>0</v>
      </c>
      <c r="J536" s="129">
        <v>50</v>
      </c>
      <c r="K536" s="101" t="s">
        <v>1388</v>
      </c>
    </row>
    <row r="537" spans="1:11" ht="56.25" customHeight="1">
      <c r="A537" s="98">
        <v>10</v>
      </c>
      <c r="B537" s="125" t="s">
        <v>1272</v>
      </c>
      <c r="C537" s="126">
        <v>42495</v>
      </c>
      <c r="D537" s="98" t="s">
        <v>11</v>
      </c>
      <c r="E537" s="98">
        <v>850339</v>
      </c>
      <c r="F537" s="98"/>
      <c r="G537" s="127" t="s">
        <v>3813</v>
      </c>
      <c r="H537" s="128">
        <v>50</v>
      </c>
      <c r="I537" s="128">
        <v>0</v>
      </c>
      <c r="J537" s="129">
        <v>50</v>
      </c>
      <c r="K537" s="101" t="s">
        <v>1388</v>
      </c>
    </row>
    <row r="538" spans="1:11" ht="56.25" customHeight="1">
      <c r="A538" s="98">
        <v>10</v>
      </c>
      <c r="B538" s="125" t="s">
        <v>1272</v>
      </c>
      <c r="C538" s="126">
        <v>42495</v>
      </c>
      <c r="D538" s="98" t="s">
        <v>11</v>
      </c>
      <c r="E538" s="98">
        <v>850425</v>
      </c>
      <c r="F538" s="98"/>
      <c r="G538" s="127" t="s">
        <v>3818</v>
      </c>
      <c r="H538" s="128">
        <v>50</v>
      </c>
      <c r="I538" s="128">
        <v>0</v>
      </c>
      <c r="J538" s="129">
        <v>50</v>
      </c>
      <c r="K538" s="101" t="s">
        <v>1388</v>
      </c>
    </row>
    <row r="539" spans="1:11" ht="56.25" customHeight="1">
      <c r="A539" s="98">
        <v>10</v>
      </c>
      <c r="B539" s="125" t="s">
        <v>1272</v>
      </c>
      <c r="C539" s="126">
        <v>42500</v>
      </c>
      <c r="D539" s="98" t="s">
        <v>11</v>
      </c>
      <c r="E539" s="98">
        <v>850703</v>
      </c>
      <c r="F539" s="98"/>
      <c r="G539" s="127" t="s">
        <v>3889</v>
      </c>
      <c r="H539" s="128">
        <v>50</v>
      </c>
      <c r="I539" s="128">
        <v>0</v>
      </c>
      <c r="J539" s="129">
        <v>50</v>
      </c>
      <c r="K539" s="101" t="s">
        <v>1388</v>
      </c>
    </row>
    <row r="540" spans="1:11" ht="56.25" customHeight="1">
      <c r="A540" s="98">
        <v>10</v>
      </c>
      <c r="B540" s="125" t="s">
        <v>1272</v>
      </c>
      <c r="C540" s="126">
        <v>42501</v>
      </c>
      <c r="D540" s="98" t="s">
        <v>13</v>
      </c>
      <c r="E540" s="98">
        <v>851021</v>
      </c>
      <c r="F540" s="98"/>
      <c r="G540" s="127" t="s">
        <v>3924</v>
      </c>
      <c r="H540" s="128">
        <v>0.01</v>
      </c>
      <c r="I540" s="128">
        <v>0</v>
      </c>
      <c r="J540" s="129">
        <v>0.01</v>
      </c>
      <c r="K540" s="101" t="s">
        <v>1388</v>
      </c>
    </row>
    <row r="541" spans="1:11" ht="56.25" customHeight="1">
      <c r="A541" s="98">
        <v>10</v>
      </c>
      <c r="B541" s="125" t="s">
        <v>1272</v>
      </c>
      <c r="C541" s="126">
        <v>42503</v>
      </c>
      <c r="D541" s="98" t="s">
        <v>11</v>
      </c>
      <c r="E541" s="98">
        <v>851253</v>
      </c>
      <c r="F541" s="98"/>
      <c r="G541" s="127" t="s">
        <v>4005</v>
      </c>
      <c r="H541" s="128">
        <v>50</v>
      </c>
      <c r="I541" s="128">
        <v>0</v>
      </c>
      <c r="J541" s="129">
        <v>50</v>
      </c>
      <c r="K541" s="101" t="s">
        <v>1388</v>
      </c>
    </row>
    <row r="542" spans="1:11" ht="56.25" customHeight="1">
      <c r="A542" s="98">
        <v>10</v>
      </c>
      <c r="B542" s="125" t="s">
        <v>1272</v>
      </c>
      <c r="C542" s="126">
        <v>42503</v>
      </c>
      <c r="D542" s="98" t="s">
        <v>11</v>
      </c>
      <c r="E542" s="98">
        <v>851255</v>
      </c>
      <c r="F542" s="98"/>
      <c r="G542" s="127" t="s">
        <v>4006</v>
      </c>
      <c r="H542" s="128">
        <v>50</v>
      </c>
      <c r="I542" s="128">
        <v>0</v>
      </c>
      <c r="J542" s="129">
        <v>50</v>
      </c>
      <c r="K542" s="101" t="s">
        <v>1388</v>
      </c>
    </row>
    <row r="543" spans="1:11" ht="56.25" customHeight="1">
      <c r="A543" s="98">
        <v>10</v>
      </c>
      <c r="B543" s="125" t="s">
        <v>1272</v>
      </c>
      <c r="C543" s="126">
        <v>42503</v>
      </c>
      <c r="D543" s="98" t="s">
        <v>6</v>
      </c>
      <c r="E543" s="98">
        <v>851279</v>
      </c>
      <c r="F543" s="98"/>
      <c r="G543" s="127" t="s">
        <v>3975</v>
      </c>
      <c r="H543" s="128">
        <v>0</v>
      </c>
      <c r="I543" s="128">
        <v>44872.03</v>
      </c>
      <c r="J543" s="129">
        <v>44872.03</v>
      </c>
      <c r="K543" s="101" t="s">
        <v>1388</v>
      </c>
    </row>
    <row r="544" spans="1:11" ht="56.25" customHeight="1">
      <c r="A544" s="98">
        <v>10</v>
      </c>
      <c r="B544" s="125" t="s">
        <v>1272</v>
      </c>
      <c r="C544" s="126">
        <v>42503</v>
      </c>
      <c r="D544" s="98" t="s">
        <v>11</v>
      </c>
      <c r="E544" s="98">
        <v>851295</v>
      </c>
      <c r="F544" s="98"/>
      <c r="G544" s="127" t="s">
        <v>4008</v>
      </c>
      <c r="H544" s="128">
        <v>50</v>
      </c>
      <c r="I544" s="128">
        <v>0</v>
      </c>
      <c r="J544" s="129">
        <v>50</v>
      </c>
      <c r="K544" s="101" t="s">
        <v>1388</v>
      </c>
    </row>
    <row r="545" spans="1:11" ht="56.25" customHeight="1">
      <c r="A545" s="98">
        <v>10</v>
      </c>
      <c r="B545" s="125" t="s">
        <v>1272</v>
      </c>
      <c r="C545" s="126">
        <v>42508</v>
      </c>
      <c r="D545" s="98" t="s">
        <v>11</v>
      </c>
      <c r="E545" s="98">
        <v>851764</v>
      </c>
      <c r="F545" s="98"/>
      <c r="G545" s="127" t="s">
        <v>4132</v>
      </c>
      <c r="H545" s="128">
        <v>50</v>
      </c>
      <c r="I545" s="128">
        <v>0</v>
      </c>
      <c r="J545" s="129">
        <v>50</v>
      </c>
      <c r="K545" s="101" t="s">
        <v>1388</v>
      </c>
    </row>
    <row r="546" spans="1:11" ht="56.25" customHeight="1">
      <c r="A546" s="98">
        <v>10</v>
      </c>
      <c r="B546" s="125" t="s">
        <v>1272</v>
      </c>
      <c r="C546" s="126">
        <v>42521</v>
      </c>
      <c r="D546" s="98" t="s">
        <v>11</v>
      </c>
      <c r="E546" s="98">
        <v>853181</v>
      </c>
      <c r="F546" s="98"/>
      <c r="G546" s="127" t="s">
        <v>4383</v>
      </c>
      <c r="H546" s="128">
        <v>50</v>
      </c>
      <c r="I546" s="128">
        <v>0</v>
      </c>
      <c r="J546" s="129">
        <v>50</v>
      </c>
      <c r="K546" s="101" t="s">
        <v>1388</v>
      </c>
    </row>
    <row r="547" spans="1:11" ht="56.25" customHeight="1">
      <c r="A547" s="98">
        <v>10</v>
      </c>
      <c r="B547" s="125" t="s">
        <v>1272</v>
      </c>
      <c r="C547" s="126">
        <v>42521</v>
      </c>
      <c r="D547" s="98" t="s">
        <v>6</v>
      </c>
      <c r="E547" s="98">
        <v>853181</v>
      </c>
      <c r="F547" s="98"/>
      <c r="G547" s="127" t="s">
        <v>4347</v>
      </c>
      <c r="H547" s="128">
        <v>0</v>
      </c>
      <c r="I547" s="128">
        <v>9182.7999999999993</v>
      </c>
      <c r="J547" s="129">
        <v>9182.7999999999993</v>
      </c>
      <c r="K547" s="101" t="s">
        <v>1388</v>
      </c>
    </row>
    <row r="548" spans="1:11" ht="56.25" customHeight="1">
      <c r="A548" s="98">
        <v>10</v>
      </c>
      <c r="B548" s="125" t="s">
        <v>1272</v>
      </c>
      <c r="C548" s="126">
        <v>42527</v>
      </c>
      <c r="D548" s="98" t="s">
        <v>11</v>
      </c>
      <c r="E548" s="98">
        <v>853755</v>
      </c>
      <c r="F548" s="98"/>
      <c r="G548" s="127" t="s">
        <v>4490</v>
      </c>
      <c r="H548" s="128">
        <v>50</v>
      </c>
      <c r="I548" s="128">
        <v>0</v>
      </c>
      <c r="J548" s="129">
        <v>50</v>
      </c>
      <c r="K548" s="101" t="s">
        <v>1388</v>
      </c>
    </row>
    <row r="549" spans="1:11" ht="56.25" customHeight="1">
      <c r="A549" s="98">
        <v>10</v>
      </c>
      <c r="B549" s="125" t="s">
        <v>1272</v>
      </c>
      <c r="C549" s="126">
        <v>42527</v>
      </c>
      <c r="D549" s="98" t="s">
        <v>11</v>
      </c>
      <c r="E549" s="98">
        <v>853793</v>
      </c>
      <c r="F549" s="98"/>
      <c r="G549" s="127" t="s">
        <v>4503</v>
      </c>
      <c r="H549" s="128">
        <v>50</v>
      </c>
      <c r="I549" s="128">
        <v>0</v>
      </c>
      <c r="J549" s="129">
        <v>50</v>
      </c>
      <c r="K549" s="101" t="s">
        <v>1388</v>
      </c>
    </row>
    <row r="550" spans="1:11" ht="56.25" customHeight="1">
      <c r="A550" s="98">
        <v>10</v>
      </c>
      <c r="B550" s="125" t="s">
        <v>1272</v>
      </c>
      <c r="C550" s="126">
        <v>42527</v>
      </c>
      <c r="D550" s="98" t="s">
        <v>6</v>
      </c>
      <c r="E550" s="98">
        <v>853793</v>
      </c>
      <c r="F550" s="98"/>
      <c r="G550" s="127" t="s">
        <v>4495</v>
      </c>
      <c r="H550" s="128">
        <v>0</v>
      </c>
      <c r="I550" s="128">
        <v>4088.22</v>
      </c>
      <c r="J550" s="129">
        <v>4088.22</v>
      </c>
      <c r="K550" s="101" t="s">
        <v>1388</v>
      </c>
    </row>
    <row r="551" spans="1:11" ht="56.25" customHeight="1">
      <c r="A551" s="98">
        <v>10</v>
      </c>
      <c r="B551" s="125" t="s">
        <v>1272</v>
      </c>
      <c r="C551" s="126">
        <v>42528</v>
      </c>
      <c r="D551" s="98" t="s">
        <v>11</v>
      </c>
      <c r="E551" s="98">
        <v>853891</v>
      </c>
      <c r="F551" s="98"/>
      <c r="G551" s="127" t="s">
        <v>4522</v>
      </c>
      <c r="H551" s="128">
        <v>50</v>
      </c>
      <c r="I551" s="128">
        <v>0</v>
      </c>
      <c r="J551" s="129">
        <v>50</v>
      </c>
      <c r="K551" s="101" t="s">
        <v>1388</v>
      </c>
    </row>
    <row r="552" spans="1:11" ht="56.25" customHeight="1">
      <c r="A552" s="98">
        <v>10</v>
      </c>
      <c r="B552" s="125" t="s">
        <v>1272</v>
      </c>
      <c r="C552" s="126">
        <v>42528</v>
      </c>
      <c r="D552" s="98" t="s">
        <v>11</v>
      </c>
      <c r="E552" s="98">
        <v>853894</v>
      </c>
      <c r="F552" s="98"/>
      <c r="G552" s="127" t="s">
        <v>4521</v>
      </c>
      <c r="H552" s="128">
        <v>50</v>
      </c>
      <c r="I552" s="128">
        <v>0</v>
      </c>
      <c r="J552" s="129">
        <v>50</v>
      </c>
      <c r="K552" s="101" t="s">
        <v>1388</v>
      </c>
    </row>
    <row r="553" spans="1:11" ht="56.25" customHeight="1">
      <c r="A553" s="98">
        <v>10</v>
      </c>
      <c r="B553" s="125" t="s">
        <v>1272</v>
      </c>
      <c r="C553" s="126">
        <v>42529</v>
      </c>
      <c r="D553" s="98" t="s">
        <v>11</v>
      </c>
      <c r="E553" s="98">
        <v>854009</v>
      </c>
      <c r="F553" s="98"/>
      <c r="G553" s="127" t="s">
        <v>4543</v>
      </c>
      <c r="H553" s="128">
        <v>50</v>
      </c>
      <c r="I553" s="128">
        <v>0</v>
      </c>
      <c r="J553" s="129">
        <v>50</v>
      </c>
      <c r="K553" s="101" t="s">
        <v>1388</v>
      </c>
    </row>
    <row r="554" spans="1:11" ht="56.25" customHeight="1">
      <c r="A554" s="98">
        <v>10</v>
      </c>
      <c r="B554" s="125" t="s">
        <v>1272</v>
      </c>
      <c r="C554" s="126">
        <v>42530</v>
      </c>
      <c r="D554" s="98" t="s">
        <v>11</v>
      </c>
      <c r="E554" s="98">
        <v>854043</v>
      </c>
      <c r="F554" s="98"/>
      <c r="G554" s="127" t="s">
        <v>4557</v>
      </c>
      <c r="H554" s="128">
        <v>50</v>
      </c>
      <c r="I554" s="128">
        <v>0</v>
      </c>
      <c r="J554" s="129">
        <v>50</v>
      </c>
      <c r="K554" s="101" t="s">
        <v>1388</v>
      </c>
    </row>
    <row r="555" spans="1:11" ht="56.25" customHeight="1">
      <c r="A555" s="98">
        <v>10</v>
      </c>
      <c r="B555" s="125" t="s">
        <v>1272</v>
      </c>
      <c r="C555" s="126">
        <v>42531</v>
      </c>
      <c r="D555" s="98" t="s">
        <v>11</v>
      </c>
      <c r="E555" s="98">
        <v>854324</v>
      </c>
      <c r="F555" s="98"/>
      <c r="G555" s="127" t="s">
        <v>4589</v>
      </c>
      <c r="H555" s="128">
        <v>50</v>
      </c>
      <c r="I555" s="128">
        <v>0</v>
      </c>
      <c r="J555" s="129">
        <v>50</v>
      </c>
      <c r="K555" s="101" t="s">
        <v>1388</v>
      </c>
    </row>
    <row r="556" spans="1:11" ht="56.25" customHeight="1">
      <c r="A556" s="98">
        <v>10</v>
      </c>
      <c r="B556" s="125" t="s">
        <v>1272</v>
      </c>
      <c r="C556" s="126">
        <v>42534</v>
      </c>
      <c r="D556" s="98" t="s">
        <v>11</v>
      </c>
      <c r="E556" s="98">
        <v>854488</v>
      </c>
      <c r="F556" s="98"/>
      <c r="G556" s="127" t="s">
        <v>4608</v>
      </c>
      <c r="H556" s="128">
        <v>50</v>
      </c>
      <c r="I556" s="128">
        <v>0</v>
      </c>
      <c r="J556" s="129">
        <v>50</v>
      </c>
      <c r="K556" s="101" t="s">
        <v>1388</v>
      </c>
    </row>
    <row r="557" spans="1:11" ht="56.25" customHeight="1">
      <c r="A557" s="98">
        <v>10</v>
      </c>
      <c r="B557" s="125" t="s">
        <v>1272</v>
      </c>
      <c r="C557" s="126">
        <v>42534</v>
      </c>
      <c r="D557" s="98" t="s">
        <v>11</v>
      </c>
      <c r="E557" s="98">
        <v>854490</v>
      </c>
      <c r="F557" s="98"/>
      <c r="G557" s="127" t="s">
        <v>4609</v>
      </c>
      <c r="H557" s="128">
        <v>50</v>
      </c>
      <c r="I557" s="128">
        <v>0</v>
      </c>
      <c r="J557" s="129">
        <v>50</v>
      </c>
      <c r="K557" s="101" t="s">
        <v>1388</v>
      </c>
    </row>
    <row r="558" spans="1:11" ht="56.25" customHeight="1">
      <c r="A558" s="98">
        <v>10</v>
      </c>
      <c r="B558" s="125" t="s">
        <v>1272</v>
      </c>
      <c r="C558" s="126">
        <v>42535</v>
      </c>
      <c r="D558" s="98" t="s">
        <v>11</v>
      </c>
      <c r="E558" s="98">
        <v>854600</v>
      </c>
      <c r="F558" s="98"/>
      <c r="G558" s="127" t="s">
        <v>4669</v>
      </c>
      <c r="H558" s="128">
        <v>50</v>
      </c>
      <c r="I558" s="128">
        <v>0</v>
      </c>
      <c r="J558" s="129">
        <v>50</v>
      </c>
      <c r="K558" s="101" t="s">
        <v>1388</v>
      </c>
    </row>
    <row r="559" spans="1:11" ht="56.25" customHeight="1">
      <c r="A559" s="98">
        <v>10</v>
      </c>
      <c r="B559" s="125" t="s">
        <v>1272</v>
      </c>
      <c r="C559" s="126">
        <v>42535</v>
      </c>
      <c r="D559" s="98" t="s">
        <v>6</v>
      </c>
      <c r="E559" s="98">
        <v>854600</v>
      </c>
      <c r="F559" s="98"/>
      <c r="G559" s="127" t="s">
        <v>4616</v>
      </c>
      <c r="H559" s="128">
        <v>0</v>
      </c>
      <c r="I559" s="128">
        <v>79122.69</v>
      </c>
      <c r="J559" s="129">
        <v>79122.69</v>
      </c>
      <c r="K559" s="101" t="s">
        <v>1388</v>
      </c>
    </row>
    <row r="560" spans="1:11" ht="56.25" customHeight="1">
      <c r="A560" s="98">
        <v>10</v>
      </c>
      <c r="B560" s="125" t="s">
        <v>1272</v>
      </c>
      <c r="C560" s="126">
        <v>42537</v>
      </c>
      <c r="D560" s="98" t="s">
        <v>11</v>
      </c>
      <c r="E560" s="98">
        <v>854888</v>
      </c>
      <c r="F560" s="98"/>
      <c r="G560" s="127" t="s">
        <v>4796</v>
      </c>
      <c r="H560" s="128">
        <v>50</v>
      </c>
      <c r="I560" s="128">
        <v>0</v>
      </c>
      <c r="J560" s="129">
        <v>50</v>
      </c>
      <c r="K560" s="101" t="s">
        <v>1388</v>
      </c>
    </row>
    <row r="561" spans="1:11" ht="56.25" customHeight="1">
      <c r="A561" s="98">
        <v>10</v>
      </c>
      <c r="B561" s="125" t="s">
        <v>1272</v>
      </c>
      <c r="C561" s="126">
        <v>42537</v>
      </c>
      <c r="D561" s="98" t="s">
        <v>6</v>
      </c>
      <c r="E561" s="98">
        <v>854888</v>
      </c>
      <c r="F561" s="98"/>
      <c r="G561" s="127" t="s">
        <v>4748</v>
      </c>
      <c r="H561" s="128">
        <v>0</v>
      </c>
      <c r="I561" s="128">
        <v>91409.91</v>
      </c>
      <c r="J561" s="129">
        <v>91409.91</v>
      </c>
      <c r="K561" s="101" t="s">
        <v>1388</v>
      </c>
    </row>
    <row r="562" spans="1:11" ht="56.25" customHeight="1">
      <c r="A562" s="98">
        <v>10</v>
      </c>
      <c r="B562" s="125" t="s">
        <v>1272</v>
      </c>
      <c r="C562" s="126">
        <v>42538</v>
      </c>
      <c r="D562" s="98" t="s">
        <v>11</v>
      </c>
      <c r="E562" s="98">
        <v>855054</v>
      </c>
      <c r="F562" s="98"/>
      <c r="G562" s="127" t="s">
        <v>4849</v>
      </c>
      <c r="H562" s="128">
        <v>50</v>
      </c>
      <c r="I562" s="128">
        <v>0</v>
      </c>
      <c r="J562" s="129">
        <v>50</v>
      </c>
      <c r="K562" s="101" t="s">
        <v>1388</v>
      </c>
    </row>
    <row r="563" spans="1:11" ht="56.25" customHeight="1">
      <c r="A563" s="98">
        <v>10</v>
      </c>
      <c r="B563" s="125" t="s">
        <v>1272</v>
      </c>
      <c r="C563" s="126">
        <v>42538</v>
      </c>
      <c r="D563" s="98" t="s">
        <v>6</v>
      </c>
      <c r="E563" s="98">
        <v>855054</v>
      </c>
      <c r="F563" s="98"/>
      <c r="G563" s="127" t="s">
        <v>4801</v>
      </c>
      <c r="H563" s="128">
        <v>0</v>
      </c>
      <c r="I563" s="128">
        <v>31851.05</v>
      </c>
      <c r="J563" s="129">
        <v>31851.05</v>
      </c>
      <c r="K563" s="101" t="s">
        <v>1388</v>
      </c>
    </row>
    <row r="564" spans="1:11" ht="56.25" customHeight="1">
      <c r="A564" s="98">
        <v>10</v>
      </c>
      <c r="B564" s="125" t="s">
        <v>1272</v>
      </c>
      <c r="C564" s="126">
        <v>42541</v>
      </c>
      <c r="D564" s="98" t="s">
        <v>11</v>
      </c>
      <c r="E564" s="98">
        <v>855092</v>
      </c>
      <c r="F564" s="98"/>
      <c r="G564" s="127" t="s">
        <v>4895</v>
      </c>
      <c r="H564" s="128">
        <v>50</v>
      </c>
      <c r="I564" s="128">
        <v>0</v>
      </c>
      <c r="J564" s="129">
        <v>50</v>
      </c>
      <c r="K564" s="101" t="s">
        <v>1388</v>
      </c>
    </row>
    <row r="565" spans="1:11" ht="56.25" customHeight="1">
      <c r="A565" s="98">
        <v>10</v>
      </c>
      <c r="B565" s="125" t="s">
        <v>1272</v>
      </c>
      <c r="C565" s="126">
        <v>42544</v>
      </c>
      <c r="D565" s="98" t="s">
        <v>11</v>
      </c>
      <c r="E565" s="98">
        <v>855340</v>
      </c>
      <c r="F565" s="98"/>
      <c r="G565" s="127" t="s">
        <v>4950</v>
      </c>
      <c r="H565" s="128">
        <v>50</v>
      </c>
      <c r="I565" s="128">
        <v>0</v>
      </c>
      <c r="J565" s="129">
        <v>50</v>
      </c>
      <c r="K565" s="101" t="s">
        <v>1388</v>
      </c>
    </row>
    <row r="566" spans="1:11" ht="56.25" customHeight="1">
      <c r="A566" s="98">
        <v>10</v>
      </c>
      <c r="B566" s="125" t="s">
        <v>1272</v>
      </c>
      <c r="C566" s="126">
        <v>42555</v>
      </c>
      <c r="D566" s="98" t="s">
        <v>11</v>
      </c>
      <c r="E566" s="98">
        <v>856751</v>
      </c>
      <c r="F566" s="98"/>
      <c r="G566" s="127" t="s">
        <v>5277</v>
      </c>
      <c r="H566" s="128">
        <v>50</v>
      </c>
      <c r="I566" s="128">
        <v>0</v>
      </c>
      <c r="J566" s="129">
        <v>50</v>
      </c>
      <c r="K566" s="101" t="s">
        <v>1388</v>
      </c>
    </row>
    <row r="567" spans="1:11" ht="56.25" customHeight="1">
      <c r="A567" s="98">
        <v>10</v>
      </c>
      <c r="B567" s="125" t="s">
        <v>1272</v>
      </c>
      <c r="C567" s="126">
        <v>42557</v>
      </c>
      <c r="D567" s="98" t="s">
        <v>11</v>
      </c>
      <c r="E567" s="98">
        <v>856954</v>
      </c>
      <c r="F567" s="98"/>
      <c r="G567" s="127" t="s">
        <v>5373</v>
      </c>
      <c r="H567" s="128">
        <v>50</v>
      </c>
      <c r="I567" s="128">
        <v>0</v>
      </c>
      <c r="J567" s="129">
        <v>50</v>
      </c>
      <c r="K567" s="101" t="s">
        <v>1388</v>
      </c>
    </row>
    <row r="568" spans="1:11" ht="56.25" customHeight="1">
      <c r="A568" s="98">
        <v>10</v>
      </c>
      <c r="B568" s="125" t="s">
        <v>1272</v>
      </c>
      <c r="C568" s="126">
        <v>42557</v>
      </c>
      <c r="D568" s="98" t="s">
        <v>11</v>
      </c>
      <c r="E568" s="98">
        <v>856955</v>
      </c>
      <c r="F568" s="98"/>
      <c r="G568" s="127" t="s">
        <v>5374</v>
      </c>
      <c r="H568" s="128">
        <v>50</v>
      </c>
      <c r="I568" s="128">
        <v>0</v>
      </c>
      <c r="J568" s="129">
        <v>50</v>
      </c>
      <c r="K568" s="101" t="s">
        <v>1388</v>
      </c>
    </row>
    <row r="569" spans="1:11" ht="56.25" customHeight="1">
      <c r="A569" s="98">
        <v>10</v>
      </c>
      <c r="B569" s="125" t="s">
        <v>1272</v>
      </c>
      <c r="C569" s="126">
        <v>42557</v>
      </c>
      <c r="D569" s="98" t="s">
        <v>11</v>
      </c>
      <c r="E569" s="98">
        <v>856958</v>
      </c>
      <c r="F569" s="98"/>
      <c r="G569" s="127" t="s">
        <v>5375</v>
      </c>
      <c r="H569" s="128">
        <v>50</v>
      </c>
      <c r="I569" s="128">
        <v>0</v>
      </c>
      <c r="J569" s="129">
        <v>50</v>
      </c>
      <c r="K569" s="101" t="s">
        <v>1388</v>
      </c>
    </row>
    <row r="570" spans="1:11" ht="56.25" customHeight="1">
      <c r="A570" s="98">
        <v>10</v>
      </c>
      <c r="B570" s="125" t="s">
        <v>1272</v>
      </c>
      <c r="C570" s="126">
        <v>42557</v>
      </c>
      <c r="D570" s="98" t="s">
        <v>11</v>
      </c>
      <c r="E570" s="98">
        <v>856970</v>
      </c>
      <c r="F570" s="98"/>
      <c r="G570" s="127" t="s">
        <v>5378</v>
      </c>
      <c r="H570" s="128">
        <v>50</v>
      </c>
      <c r="I570" s="128">
        <v>0</v>
      </c>
      <c r="J570" s="129">
        <v>50</v>
      </c>
      <c r="K570" s="101" t="s">
        <v>1388</v>
      </c>
    </row>
    <row r="571" spans="1:11" ht="56.25" customHeight="1">
      <c r="A571" s="98">
        <v>10</v>
      </c>
      <c r="B571" s="125" t="s">
        <v>1272</v>
      </c>
      <c r="C571" s="126">
        <v>42558</v>
      </c>
      <c r="D571" s="98" t="s">
        <v>11</v>
      </c>
      <c r="E571" s="98">
        <v>857051</v>
      </c>
      <c r="F571" s="98"/>
      <c r="G571" s="127" t="s">
        <v>5405</v>
      </c>
      <c r="H571" s="128">
        <v>50</v>
      </c>
      <c r="I571" s="128">
        <v>0</v>
      </c>
      <c r="J571" s="129">
        <v>50</v>
      </c>
      <c r="K571" s="101" t="s">
        <v>1388</v>
      </c>
    </row>
    <row r="572" spans="1:11" ht="56.25" customHeight="1">
      <c r="A572" s="98">
        <v>10</v>
      </c>
      <c r="B572" s="125" t="s">
        <v>1272</v>
      </c>
      <c r="C572" s="126">
        <v>42558</v>
      </c>
      <c r="D572" s="98" t="s">
        <v>6</v>
      </c>
      <c r="E572" s="98">
        <v>857051</v>
      </c>
      <c r="F572" s="98"/>
      <c r="G572" s="127" t="s">
        <v>5381</v>
      </c>
      <c r="H572" s="128">
        <v>0</v>
      </c>
      <c r="I572" s="128">
        <v>8349.31</v>
      </c>
      <c r="J572" s="129">
        <v>8349.31</v>
      </c>
      <c r="K572" s="101" t="s">
        <v>1388</v>
      </c>
    </row>
    <row r="573" spans="1:11" ht="56.25" customHeight="1">
      <c r="A573" s="98">
        <v>10</v>
      </c>
      <c r="B573" s="125" t="s">
        <v>1272</v>
      </c>
      <c r="C573" s="126">
        <v>42559</v>
      </c>
      <c r="D573" s="98" t="s">
        <v>11</v>
      </c>
      <c r="E573" s="98">
        <v>857214</v>
      </c>
      <c r="F573" s="98"/>
      <c r="G573" s="127" t="s">
        <v>5433</v>
      </c>
      <c r="H573" s="128">
        <v>50</v>
      </c>
      <c r="I573" s="128">
        <v>0</v>
      </c>
      <c r="J573" s="129">
        <v>50</v>
      </c>
      <c r="K573" s="101" t="s">
        <v>1388</v>
      </c>
    </row>
    <row r="574" spans="1:11" ht="56.25" customHeight="1">
      <c r="A574" s="98">
        <v>10</v>
      </c>
      <c r="B574" s="125" t="s">
        <v>1272</v>
      </c>
      <c r="C574" s="126">
        <v>42559</v>
      </c>
      <c r="D574" s="98" t="s">
        <v>11</v>
      </c>
      <c r="E574" s="98">
        <v>857311</v>
      </c>
      <c r="F574" s="98"/>
      <c r="G574" s="127" t="s">
        <v>5438</v>
      </c>
      <c r="H574" s="128">
        <v>50</v>
      </c>
      <c r="I574" s="128">
        <v>0</v>
      </c>
      <c r="J574" s="129">
        <v>50</v>
      </c>
      <c r="K574" s="101" t="s">
        <v>1388</v>
      </c>
    </row>
    <row r="575" spans="1:11" ht="56.25" customHeight="1">
      <c r="A575" s="98">
        <v>10</v>
      </c>
      <c r="B575" s="125" t="s">
        <v>1272</v>
      </c>
      <c r="C575" s="126">
        <v>42563</v>
      </c>
      <c r="D575" s="98" t="s">
        <v>11</v>
      </c>
      <c r="E575" s="98">
        <v>857677</v>
      </c>
      <c r="F575" s="98"/>
      <c r="G575" s="127" t="s">
        <v>5495</v>
      </c>
      <c r="H575" s="128">
        <v>50</v>
      </c>
      <c r="I575" s="128">
        <v>0</v>
      </c>
      <c r="J575" s="129">
        <v>50</v>
      </c>
      <c r="K575" s="101" t="s">
        <v>1388</v>
      </c>
    </row>
    <row r="576" spans="1:11" ht="56.25" customHeight="1">
      <c r="A576" s="98">
        <v>10</v>
      </c>
      <c r="B576" s="125" t="s">
        <v>1272</v>
      </c>
      <c r="C576" s="126">
        <v>42563</v>
      </c>
      <c r="D576" s="98" t="s">
        <v>13</v>
      </c>
      <c r="E576" s="98">
        <v>857677</v>
      </c>
      <c r="F576" s="98"/>
      <c r="G576" s="127" t="s">
        <v>5494</v>
      </c>
      <c r="H576" s="128">
        <v>348</v>
      </c>
      <c r="I576" s="128">
        <v>0</v>
      </c>
      <c r="J576" s="129">
        <v>348</v>
      </c>
      <c r="K576" s="101" t="s">
        <v>1388</v>
      </c>
    </row>
    <row r="577" spans="1:11" ht="56.25" customHeight="1">
      <c r="A577" s="98">
        <v>10</v>
      </c>
      <c r="B577" s="125" t="s">
        <v>1272</v>
      </c>
      <c r="C577" s="126">
        <v>42564</v>
      </c>
      <c r="D577" s="98" t="s">
        <v>11</v>
      </c>
      <c r="E577" s="98">
        <v>857757</v>
      </c>
      <c r="F577" s="98"/>
      <c r="G577" s="127" t="s">
        <v>5526</v>
      </c>
      <c r="H577" s="128">
        <v>50</v>
      </c>
      <c r="I577" s="128">
        <v>0</v>
      </c>
      <c r="J577" s="129">
        <v>50</v>
      </c>
      <c r="K577" s="101" t="s">
        <v>1388</v>
      </c>
    </row>
    <row r="578" spans="1:11" ht="56.25" customHeight="1">
      <c r="A578" s="98">
        <v>10</v>
      </c>
      <c r="B578" s="125" t="s">
        <v>1272</v>
      </c>
      <c r="C578" s="126">
        <v>42564</v>
      </c>
      <c r="D578" s="98" t="s">
        <v>6</v>
      </c>
      <c r="E578" s="98">
        <v>857757</v>
      </c>
      <c r="F578" s="98"/>
      <c r="G578" s="127" t="s">
        <v>5501</v>
      </c>
      <c r="H578" s="128">
        <v>0</v>
      </c>
      <c r="I578" s="128">
        <v>11111.14</v>
      </c>
      <c r="J578" s="129">
        <v>11111.14</v>
      </c>
      <c r="K578" s="101" t="s">
        <v>1388</v>
      </c>
    </row>
    <row r="579" spans="1:11" ht="56.25" customHeight="1">
      <c r="A579" s="98">
        <v>10</v>
      </c>
      <c r="B579" s="125" t="s">
        <v>1272</v>
      </c>
      <c r="C579" s="126">
        <v>42564</v>
      </c>
      <c r="D579" s="98" t="s">
        <v>11</v>
      </c>
      <c r="E579" s="98">
        <v>857760</v>
      </c>
      <c r="F579" s="98"/>
      <c r="G579" s="127" t="s">
        <v>5527</v>
      </c>
      <c r="H579" s="128">
        <v>50</v>
      </c>
      <c r="I579" s="128">
        <v>0</v>
      </c>
      <c r="J579" s="129">
        <v>50</v>
      </c>
      <c r="K579" s="101" t="s">
        <v>1388</v>
      </c>
    </row>
    <row r="580" spans="1:11" ht="56.25" customHeight="1">
      <c r="A580" s="98">
        <v>10</v>
      </c>
      <c r="B580" s="125" t="s">
        <v>1272</v>
      </c>
      <c r="C580" s="126">
        <v>42564</v>
      </c>
      <c r="D580" s="98" t="s">
        <v>6</v>
      </c>
      <c r="E580" s="98">
        <v>857760</v>
      </c>
      <c r="F580" s="98"/>
      <c r="G580" s="127" t="s">
        <v>5502</v>
      </c>
      <c r="H580" s="128">
        <v>0</v>
      </c>
      <c r="I580" s="128">
        <v>7477.4</v>
      </c>
      <c r="J580" s="129">
        <v>7477.4</v>
      </c>
      <c r="K580" s="101" t="s">
        <v>1388</v>
      </c>
    </row>
    <row r="581" spans="1:11" ht="56.25" customHeight="1">
      <c r="A581" s="98">
        <v>10</v>
      </c>
      <c r="B581" s="125" t="s">
        <v>1272</v>
      </c>
      <c r="C581" s="126">
        <v>42566</v>
      </c>
      <c r="D581" s="98" t="s">
        <v>6</v>
      </c>
      <c r="E581" s="98">
        <v>858017</v>
      </c>
      <c r="F581" s="98"/>
      <c r="G581" s="127" t="s">
        <v>5582</v>
      </c>
      <c r="H581" s="128">
        <v>0</v>
      </c>
      <c r="I581" s="128">
        <v>213463.01</v>
      </c>
      <c r="J581" s="129">
        <v>213463.01</v>
      </c>
      <c r="K581" s="101" t="s">
        <v>1388</v>
      </c>
    </row>
    <row r="582" spans="1:11" ht="56.25" customHeight="1">
      <c r="A582" s="98">
        <v>10</v>
      </c>
      <c r="B582" s="125" t="s">
        <v>1272</v>
      </c>
      <c r="C582" s="126">
        <v>42566</v>
      </c>
      <c r="D582" s="98" t="s">
        <v>6</v>
      </c>
      <c r="E582" s="98">
        <v>858019</v>
      </c>
      <c r="F582" s="98"/>
      <c r="G582" s="127" t="s">
        <v>5583</v>
      </c>
      <c r="H582" s="128">
        <v>0</v>
      </c>
      <c r="I582" s="128">
        <v>1870.71</v>
      </c>
      <c r="J582" s="129">
        <v>1870.71</v>
      </c>
      <c r="K582" s="101" t="s">
        <v>1388</v>
      </c>
    </row>
    <row r="583" spans="1:11" ht="56.25" customHeight="1">
      <c r="A583" s="98">
        <v>10</v>
      </c>
      <c r="B583" s="125" t="s">
        <v>1272</v>
      </c>
      <c r="C583" s="126">
        <v>42570</v>
      </c>
      <c r="D583" s="98" t="s">
        <v>11</v>
      </c>
      <c r="E583" s="98">
        <v>858150</v>
      </c>
      <c r="F583" s="98"/>
      <c r="G583" s="127" t="s">
        <v>5681</v>
      </c>
      <c r="H583" s="128">
        <v>50</v>
      </c>
      <c r="I583" s="128">
        <v>0</v>
      </c>
      <c r="J583" s="129">
        <v>50</v>
      </c>
      <c r="K583" s="101" t="s">
        <v>1388</v>
      </c>
    </row>
    <row r="584" spans="1:11" ht="56.25" customHeight="1">
      <c r="A584" s="98">
        <v>10</v>
      </c>
      <c r="B584" s="125" t="s">
        <v>1272</v>
      </c>
      <c r="C584" s="126">
        <v>42570</v>
      </c>
      <c r="D584" s="98" t="s">
        <v>6</v>
      </c>
      <c r="E584" s="98">
        <v>858150</v>
      </c>
      <c r="F584" s="98"/>
      <c r="G584" s="127" t="s">
        <v>5651</v>
      </c>
      <c r="H584" s="128">
        <v>0</v>
      </c>
      <c r="I584" s="128">
        <v>20540.560000000001</v>
      </c>
      <c r="J584" s="129">
        <v>20540.560000000001</v>
      </c>
      <c r="K584" s="101" t="s">
        <v>1388</v>
      </c>
    </row>
    <row r="585" spans="1:11" ht="56.25" customHeight="1">
      <c r="A585" s="98">
        <v>10</v>
      </c>
      <c r="B585" s="125" t="s">
        <v>1272</v>
      </c>
      <c r="C585" s="126">
        <v>42571</v>
      </c>
      <c r="D585" s="98" t="s">
        <v>11</v>
      </c>
      <c r="E585" s="98">
        <v>858274</v>
      </c>
      <c r="F585" s="98"/>
      <c r="G585" s="127" t="s">
        <v>5697</v>
      </c>
      <c r="H585" s="128">
        <v>50</v>
      </c>
      <c r="I585" s="128">
        <v>0</v>
      </c>
      <c r="J585" s="129">
        <v>50</v>
      </c>
      <c r="K585" s="101" t="s">
        <v>1388</v>
      </c>
    </row>
    <row r="586" spans="1:11" ht="56.25" customHeight="1">
      <c r="A586" s="98">
        <v>10</v>
      </c>
      <c r="B586" s="125" t="s">
        <v>1272</v>
      </c>
      <c r="C586" s="126">
        <v>42571</v>
      </c>
      <c r="D586" s="98" t="s">
        <v>6</v>
      </c>
      <c r="E586" s="98">
        <v>858274</v>
      </c>
      <c r="F586" s="98"/>
      <c r="G586" s="127" t="s">
        <v>5687</v>
      </c>
      <c r="H586" s="128">
        <v>0</v>
      </c>
      <c r="I586" s="128">
        <v>22198.959999999999</v>
      </c>
      <c r="J586" s="129">
        <v>22198.959999999999</v>
      </c>
      <c r="K586" s="101" t="s">
        <v>1388</v>
      </c>
    </row>
    <row r="587" spans="1:11" ht="56.25" customHeight="1">
      <c r="A587" s="98">
        <v>10</v>
      </c>
      <c r="B587" s="125" t="s">
        <v>1272</v>
      </c>
      <c r="C587" s="126">
        <v>42572</v>
      </c>
      <c r="D587" s="98" t="s">
        <v>11</v>
      </c>
      <c r="E587" s="98">
        <v>858376</v>
      </c>
      <c r="F587" s="98"/>
      <c r="G587" s="127" t="s">
        <v>5721</v>
      </c>
      <c r="H587" s="128">
        <v>50</v>
      </c>
      <c r="I587" s="128">
        <v>0</v>
      </c>
      <c r="J587" s="129">
        <v>50</v>
      </c>
      <c r="K587" s="101" t="s">
        <v>1388</v>
      </c>
    </row>
    <row r="588" spans="1:11" ht="56.25" customHeight="1">
      <c r="A588" s="98">
        <v>10</v>
      </c>
      <c r="B588" s="125" t="s">
        <v>1272</v>
      </c>
      <c r="C588" s="126">
        <v>42572</v>
      </c>
      <c r="D588" s="98" t="s">
        <v>13</v>
      </c>
      <c r="E588" s="98">
        <v>858376</v>
      </c>
      <c r="F588" s="98"/>
      <c r="G588" s="127" t="s">
        <v>5720</v>
      </c>
      <c r="H588" s="128">
        <v>191.61</v>
      </c>
      <c r="I588" s="128">
        <v>0</v>
      </c>
      <c r="J588" s="129">
        <v>191.61</v>
      </c>
      <c r="K588" s="101" t="s">
        <v>1388</v>
      </c>
    </row>
    <row r="589" spans="1:11" ht="56.25" customHeight="1">
      <c r="A589" s="98">
        <v>10</v>
      </c>
      <c r="B589" s="125" t="s">
        <v>1272</v>
      </c>
      <c r="C589" s="126">
        <v>42585</v>
      </c>
      <c r="D589" s="98" t="s">
        <v>6</v>
      </c>
      <c r="E589" s="98">
        <v>859815</v>
      </c>
      <c r="F589" s="98"/>
      <c r="G589" s="127" t="s">
        <v>5993</v>
      </c>
      <c r="H589" s="128">
        <v>0</v>
      </c>
      <c r="I589" s="128">
        <v>0.01</v>
      </c>
      <c r="J589" s="129">
        <v>0.01</v>
      </c>
      <c r="K589" s="101" t="s">
        <v>1388</v>
      </c>
    </row>
    <row r="590" spans="1:11" ht="56.25" customHeight="1">
      <c r="A590" s="98">
        <v>10</v>
      </c>
      <c r="B590" s="125" t="s">
        <v>1272</v>
      </c>
      <c r="C590" s="126">
        <v>42586</v>
      </c>
      <c r="D590" s="98" t="s">
        <v>11</v>
      </c>
      <c r="E590" s="98">
        <v>859884</v>
      </c>
      <c r="F590" s="98"/>
      <c r="G590" s="127" t="s">
        <v>6060</v>
      </c>
      <c r="H590" s="128">
        <v>50</v>
      </c>
      <c r="I590" s="128">
        <v>0</v>
      </c>
      <c r="J590" s="129">
        <v>50</v>
      </c>
      <c r="K590" s="101" t="s">
        <v>1388</v>
      </c>
    </row>
    <row r="591" spans="1:11" ht="56.25" customHeight="1">
      <c r="A591" s="98">
        <v>10</v>
      </c>
      <c r="B591" s="125" t="s">
        <v>1272</v>
      </c>
      <c r="C591" s="126">
        <v>42590</v>
      </c>
      <c r="D591" s="98" t="s">
        <v>11</v>
      </c>
      <c r="E591" s="98">
        <v>860072</v>
      </c>
      <c r="F591" s="98"/>
      <c r="G591" s="127" t="s">
        <v>6134</v>
      </c>
      <c r="H591" s="128">
        <v>50</v>
      </c>
      <c r="I591" s="128">
        <v>0</v>
      </c>
      <c r="J591" s="129">
        <v>50</v>
      </c>
      <c r="K591" s="101" t="s">
        <v>1388</v>
      </c>
    </row>
    <row r="592" spans="1:11" ht="56.25" customHeight="1">
      <c r="A592" s="98">
        <v>10</v>
      </c>
      <c r="B592" s="125" t="s">
        <v>1272</v>
      </c>
      <c r="C592" s="126">
        <v>42593</v>
      </c>
      <c r="D592" s="98" t="s">
        <v>11</v>
      </c>
      <c r="E592" s="98">
        <v>860587</v>
      </c>
      <c r="F592" s="98"/>
      <c r="G592" s="127" t="s">
        <v>6239</v>
      </c>
      <c r="H592" s="128">
        <v>50</v>
      </c>
      <c r="I592" s="128">
        <v>0</v>
      </c>
      <c r="J592" s="129">
        <v>50</v>
      </c>
      <c r="K592" s="101" t="s">
        <v>1388</v>
      </c>
    </row>
    <row r="593" spans="1:11" ht="56.25" customHeight="1">
      <c r="A593" s="98">
        <v>10</v>
      </c>
      <c r="B593" s="125" t="s">
        <v>1272</v>
      </c>
      <c r="C593" s="126">
        <v>42593</v>
      </c>
      <c r="D593" s="98" t="s">
        <v>11</v>
      </c>
      <c r="E593" s="98">
        <v>860632</v>
      </c>
      <c r="F593" s="98"/>
      <c r="G593" s="127" t="s">
        <v>6242</v>
      </c>
      <c r="H593" s="128">
        <v>50</v>
      </c>
      <c r="I593" s="128">
        <v>0</v>
      </c>
      <c r="J593" s="129">
        <v>50</v>
      </c>
      <c r="K593" s="101" t="s">
        <v>1388</v>
      </c>
    </row>
    <row r="594" spans="1:11" ht="56.25" customHeight="1">
      <c r="A594" s="98">
        <v>10</v>
      </c>
      <c r="B594" s="125" t="s">
        <v>1272</v>
      </c>
      <c r="C594" s="126">
        <v>42593</v>
      </c>
      <c r="D594" s="98" t="s">
        <v>11</v>
      </c>
      <c r="E594" s="98">
        <v>860635</v>
      </c>
      <c r="F594" s="98"/>
      <c r="G594" s="127" t="s">
        <v>6244</v>
      </c>
      <c r="H594" s="128">
        <v>50</v>
      </c>
      <c r="I594" s="128">
        <v>0</v>
      </c>
      <c r="J594" s="129">
        <v>50</v>
      </c>
      <c r="K594" s="101" t="s">
        <v>1388</v>
      </c>
    </row>
    <row r="595" spans="1:11" ht="56.25" customHeight="1">
      <c r="A595" s="98">
        <v>10</v>
      </c>
      <c r="B595" s="125" t="s">
        <v>1272</v>
      </c>
      <c r="C595" s="126">
        <v>42598</v>
      </c>
      <c r="D595" s="98" t="s">
        <v>11</v>
      </c>
      <c r="E595" s="98">
        <v>860922</v>
      </c>
      <c r="F595" s="98"/>
      <c r="G595" s="127" t="s">
        <v>6354</v>
      </c>
      <c r="H595" s="128">
        <v>50</v>
      </c>
      <c r="I595" s="128">
        <v>0</v>
      </c>
      <c r="J595" s="129">
        <v>50</v>
      </c>
      <c r="K595" s="101" t="s">
        <v>1388</v>
      </c>
    </row>
    <row r="596" spans="1:11" ht="56.25" customHeight="1">
      <c r="A596" s="98">
        <v>10</v>
      </c>
      <c r="B596" s="125" t="s">
        <v>1272</v>
      </c>
      <c r="C596" s="126">
        <v>42599</v>
      </c>
      <c r="D596" s="98" t="s">
        <v>11</v>
      </c>
      <c r="E596" s="98">
        <v>861054</v>
      </c>
      <c r="F596" s="98"/>
      <c r="G596" s="127" t="s">
        <v>6368</v>
      </c>
      <c r="H596" s="128">
        <v>50</v>
      </c>
      <c r="I596" s="128">
        <v>0</v>
      </c>
      <c r="J596" s="129">
        <v>50</v>
      </c>
      <c r="K596" s="101" t="s">
        <v>1388</v>
      </c>
    </row>
    <row r="597" spans="1:11" ht="56.25" customHeight="1">
      <c r="A597" s="98">
        <v>10</v>
      </c>
      <c r="B597" s="125" t="s">
        <v>1272</v>
      </c>
      <c r="C597" s="126">
        <v>42600</v>
      </c>
      <c r="D597" s="98" t="s">
        <v>11</v>
      </c>
      <c r="E597" s="98">
        <v>861169</v>
      </c>
      <c r="F597" s="98"/>
      <c r="G597" s="127" t="s">
        <v>6418</v>
      </c>
      <c r="H597" s="128">
        <v>50</v>
      </c>
      <c r="I597" s="128">
        <v>0</v>
      </c>
      <c r="J597" s="129">
        <v>50</v>
      </c>
      <c r="K597" s="101" t="s">
        <v>1388</v>
      </c>
    </row>
    <row r="598" spans="1:11" ht="56.25" customHeight="1">
      <c r="A598" s="98">
        <v>10</v>
      </c>
      <c r="B598" s="125" t="s">
        <v>1272</v>
      </c>
      <c r="C598" s="126">
        <v>42613</v>
      </c>
      <c r="D598" s="98" t="s">
        <v>11</v>
      </c>
      <c r="E598" s="98">
        <v>862405</v>
      </c>
      <c r="F598" s="98"/>
      <c r="G598" s="127" t="s">
        <v>6721</v>
      </c>
      <c r="H598" s="128">
        <v>50</v>
      </c>
      <c r="I598" s="128">
        <v>0</v>
      </c>
      <c r="J598" s="129">
        <v>50</v>
      </c>
      <c r="K598" s="101" t="s">
        <v>1388</v>
      </c>
    </row>
    <row r="599" spans="1:11" ht="56.25" customHeight="1">
      <c r="A599" s="98">
        <v>10</v>
      </c>
      <c r="B599" s="125" t="s">
        <v>1272</v>
      </c>
      <c r="C599" s="126">
        <v>42613</v>
      </c>
      <c r="D599" s="98" t="s">
        <v>6</v>
      </c>
      <c r="E599" s="98">
        <v>862405</v>
      </c>
      <c r="F599" s="98"/>
      <c r="G599" s="127" t="s">
        <v>6719</v>
      </c>
      <c r="H599" s="128">
        <v>0</v>
      </c>
      <c r="I599" s="128">
        <v>7012.7</v>
      </c>
      <c r="J599" s="129">
        <v>7012.7</v>
      </c>
      <c r="K599" s="101" t="s">
        <v>1388</v>
      </c>
    </row>
    <row r="600" spans="1:11" ht="56.25" customHeight="1">
      <c r="A600" s="98">
        <v>10</v>
      </c>
      <c r="B600" s="125" t="s">
        <v>1272</v>
      </c>
      <c r="C600" s="126">
        <v>42620</v>
      </c>
      <c r="D600" s="98" t="s">
        <v>11</v>
      </c>
      <c r="E600" s="98">
        <v>862976</v>
      </c>
      <c r="F600" s="98"/>
      <c r="G600" s="127" t="s">
        <v>6924</v>
      </c>
      <c r="H600" s="128">
        <v>50</v>
      </c>
      <c r="I600" s="128">
        <v>0</v>
      </c>
      <c r="J600" s="129">
        <v>50</v>
      </c>
      <c r="K600" s="101" t="s">
        <v>1388</v>
      </c>
    </row>
    <row r="601" spans="1:11" ht="56.25" customHeight="1">
      <c r="A601" s="98">
        <v>10</v>
      </c>
      <c r="B601" s="125" t="s">
        <v>1272</v>
      </c>
      <c r="C601" s="126">
        <v>42620</v>
      </c>
      <c r="D601" s="98" t="s">
        <v>6</v>
      </c>
      <c r="E601" s="98">
        <v>862976</v>
      </c>
      <c r="F601" s="98"/>
      <c r="G601" s="127" t="s">
        <v>6920</v>
      </c>
      <c r="H601" s="128">
        <v>0</v>
      </c>
      <c r="I601" s="128">
        <v>3704.4</v>
      </c>
      <c r="J601" s="129">
        <v>3704.4</v>
      </c>
      <c r="K601" s="101" t="s">
        <v>1388</v>
      </c>
    </row>
    <row r="602" spans="1:11" ht="56.25" customHeight="1">
      <c r="A602" s="98">
        <v>10</v>
      </c>
      <c r="B602" s="125" t="s">
        <v>1272</v>
      </c>
      <c r="C602" s="126">
        <v>42621</v>
      </c>
      <c r="D602" s="98" t="s">
        <v>11</v>
      </c>
      <c r="E602" s="98">
        <v>863052</v>
      </c>
      <c r="F602" s="98"/>
      <c r="G602" s="127" t="s">
        <v>6995</v>
      </c>
      <c r="H602" s="128">
        <v>50</v>
      </c>
      <c r="I602" s="128">
        <v>0</v>
      </c>
      <c r="J602" s="129">
        <v>50</v>
      </c>
      <c r="K602" s="101" t="s">
        <v>1388</v>
      </c>
    </row>
    <row r="603" spans="1:11" ht="56.25" customHeight="1">
      <c r="A603" s="98">
        <v>10</v>
      </c>
      <c r="B603" s="125" t="s">
        <v>1272</v>
      </c>
      <c r="C603" s="126">
        <v>42621</v>
      </c>
      <c r="D603" s="98" t="s">
        <v>6</v>
      </c>
      <c r="E603" s="98">
        <v>863052</v>
      </c>
      <c r="F603" s="98"/>
      <c r="G603" s="127" t="s">
        <v>6964</v>
      </c>
      <c r="H603" s="128">
        <v>0</v>
      </c>
      <c r="I603" s="128">
        <v>63907.76</v>
      </c>
      <c r="J603" s="129">
        <v>63907.76</v>
      </c>
      <c r="K603" s="101" t="s">
        <v>1388</v>
      </c>
    </row>
    <row r="604" spans="1:11" ht="56.25" customHeight="1">
      <c r="A604" s="98">
        <v>10</v>
      </c>
      <c r="B604" s="125" t="s">
        <v>1272</v>
      </c>
      <c r="C604" s="126">
        <v>42622</v>
      </c>
      <c r="D604" s="98" t="s">
        <v>11</v>
      </c>
      <c r="E604" s="98">
        <v>863138</v>
      </c>
      <c r="F604" s="98"/>
      <c r="G604" s="127" t="s">
        <v>7028</v>
      </c>
      <c r="H604" s="128">
        <v>50</v>
      </c>
      <c r="I604" s="128">
        <v>0</v>
      </c>
      <c r="J604" s="129">
        <v>50</v>
      </c>
      <c r="K604" s="101" t="s">
        <v>1388</v>
      </c>
    </row>
    <row r="605" spans="1:11" ht="56.25" customHeight="1">
      <c r="A605" s="98">
        <v>10</v>
      </c>
      <c r="B605" s="125" t="s">
        <v>1272</v>
      </c>
      <c r="C605" s="126">
        <v>42622</v>
      </c>
      <c r="D605" s="98" t="s">
        <v>6</v>
      </c>
      <c r="E605" s="98">
        <v>863138</v>
      </c>
      <c r="F605" s="98"/>
      <c r="G605" s="127" t="s">
        <v>7013</v>
      </c>
      <c r="H605" s="128">
        <v>0</v>
      </c>
      <c r="I605" s="128">
        <v>8188.51</v>
      </c>
      <c r="J605" s="129">
        <v>8188.51</v>
      </c>
      <c r="K605" s="101" t="s">
        <v>1388</v>
      </c>
    </row>
    <row r="606" spans="1:11" ht="56.25" customHeight="1">
      <c r="A606" s="98">
        <v>10</v>
      </c>
      <c r="B606" s="125" t="s">
        <v>1272</v>
      </c>
      <c r="C606" s="126">
        <v>42639</v>
      </c>
      <c r="D606" s="98" t="s">
        <v>11</v>
      </c>
      <c r="E606" s="98">
        <v>864513</v>
      </c>
      <c r="F606" s="98"/>
      <c r="G606" s="127" t="s">
        <v>7430</v>
      </c>
      <c r="H606" s="128">
        <v>50</v>
      </c>
      <c r="I606" s="128">
        <v>0</v>
      </c>
      <c r="J606" s="129">
        <v>50</v>
      </c>
      <c r="K606" s="101" t="s">
        <v>1388</v>
      </c>
    </row>
    <row r="607" spans="1:11" ht="56.25" customHeight="1">
      <c r="A607" s="98">
        <v>10</v>
      </c>
      <c r="B607" s="125" t="s">
        <v>1272</v>
      </c>
      <c r="C607" s="126">
        <v>42639</v>
      </c>
      <c r="D607" s="98" t="s">
        <v>6</v>
      </c>
      <c r="E607" s="98">
        <v>864513</v>
      </c>
      <c r="F607" s="98"/>
      <c r="G607" s="127" t="s">
        <v>7428</v>
      </c>
      <c r="H607" s="128">
        <v>0</v>
      </c>
      <c r="I607" s="128">
        <v>31904.49</v>
      </c>
      <c r="J607" s="129">
        <v>31904.49</v>
      </c>
      <c r="K607" s="101" t="s">
        <v>1388</v>
      </c>
    </row>
    <row r="608" spans="1:11" ht="56.25" customHeight="1">
      <c r="A608" s="98">
        <v>10</v>
      </c>
      <c r="B608" s="125" t="s">
        <v>1272</v>
      </c>
      <c r="C608" s="126">
        <v>42640</v>
      </c>
      <c r="D608" s="98" t="s">
        <v>6</v>
      </c>
      <c r="E608" s="98">
        <v>864804</v>
      </c>
      <c r="F608" s="98"/>
      <c r="G608" s="127" t="s">
        <v>7473</v>
      </c>
      <c r="H608" s="128">
        <v>0</v>
      </c>
      <c r="I608" s="128">
        <v>0.01</v>
      </c>
      <c r="J608" s="129">
        <v>0.01</v>
      </c>
      <c r="K608" s="101" t="s">
        <v>1388</v>
      </c>
    </row>
    <row r="609" spans="1:11" ht="56.25" customHeight="1">
      <c r="A609" s="98">
        <v>10</v>
      </c>
      <c r="B609" s="125" t="s">
        <v>7757</v>
      </c>
      <c r="C609" s="126">
        <v>42374</v>
      </c>
      <c r="D609" s="98" t="s">
        <v>3</v>
      </c>
      <c r="E609" s="98">
        <v>1337226</v>
      </c>
      <c r="F609" s="98"/>
      <c r="G609" s="127" t="s">
        <v>7758</v>
      </c>
      <c r="H609" s="128">
        <v>0</v>
      </c>
      <c r="I609" s="128">
        <v>331.46</v>
      </c>
      <c r="J609" s="129">
        <v>331.46</v>
      </c>
      <c r="K609" s="101" t="s">
        <v>1388</v>
      </c>
    </row>
    <row r="610" spans="1:11" ht="56.25" customHeight="1">
      <c r="A610" s="98">
        <v>10</v>
      </c>
      <c r="B610" s="125" t="s">
        <v>7757</v>
      </c>
      <c r="C610" s="126">
        <v>42374</v>
      </c>
      <c r="D610" s="98" t="s">
        <v>3</v>
      </c>
      <c r="E610" s="98">
        <v>1337230</v>
      </c>
      <c r="F610" s="98"/>
      <c r="G610" s="127" t="s">
        <v>7759</v>
      </c>
      <c r="H610" s="128">
        <v>0</v>
      </c>
      <c r="I610" s="128">
        <v>637.34</v>
      </c>
      <c r="J610" s="129">
        <v>637.34</v>
      </c>
      <c r="K610" s="101" t="s">
        <v>1388</v>
      </c>
    </row>
    <row r="611" spans="1:11" ht="56.25" customHeight="1">
      <c r="A611" s="98">
        <v>10</v>
      </c>
      <c r="B611" s="125" t="s">
        <v>7757</v>
      </c>
      <c r="C611" s="126">
        <v>42383</v>
      </c>
      <c r="D611" s="98" t="s">
        <v>3</v>
      </c>
      <c r="E611" s="98">
        <v>1340622</v>
      </c>
      <c r="F611" s="98"/>
      <c r="G611" s="127" t="s">
        <v>7936</v>
      </c>
      <c r="H611" s="128">
        <v>0</v>
      </c>
      <c r="I611" s="128">
        <v>6960</v>
      </c>
      <c r="J611" s="129">
        <v>6960</v>
      </c>
      <c r="K611" s="101" t="s">
        <v>1388</v>
      </c>
    </row>
    <row r="612" spans="1:11" ht="56.25" customHeight="1">
      <c r="A612" s="98">
        <v>10</v>
      </c>
      <c r="B612" s="125" t="s">
        <v>7757</v>
      </c>
      <c r="C612" s="126">
        <v>42398</v>
      </c>
      <c r="D612" s="98" t="s">
        <v>3</v>
      </c>
      <c r="E612" s="98">
        <v>1345640</v>
      </c>
      <c r="F612" s="98"/>
      <c r="G612" s="127" t="s">
        <v>8173</v>
      </c>
      <c r="H612" s="128">
        <v>0</v>
      </c>
      <c r="I612" s="128">
        <v>926.23</v>
      </c>
      <c r="J612" s="129">
        <v>926.23</v>
      </c>
      <c r="K612" s="101" t="s">
        <v>1388</v>
      </c>
    </row>
    <row r="613" spans="1:11" ht="56.25" customHeight="1">
      <c r="A613" s="98">
        <v>10</v>
      </c>
      <c r="B613" s="125" t="s">
        <v>7757</v>
      </c>
      <c r="C613" s="126">
        <v>42419</v>
      </c>
      <c r="D613" s="98" t="s">
        <v>3</v>
      </c>
      <c r="E613" s="98">
        <v>1352025</v>
      </c>
      <c r="F613" s="98"/>
      <c r="G613" s="127" t="s">
        <v>8405</v>
      </c>
      <c r="H613" s="128">
        <v>0</v>
      </c>
      <c r="I613" s="128">
        <v>417.6</v>
      </c>
      <c r="J613" s="129">
        <v>417.6</v>
      </c>
      <c r="K613" s="101" t="s">
        <v>1388</v>
      </c>
    </row>
    <row r="614" spans="1:11" ht="56.25" customHeight="1">
      <c r="A614" s="98">
        <v>10</v>
      </c>
      <c r="B614" s="125" t="s">
        <v>7757</v>
      </c>
      <c r="C614" s="126">
        <v>42419</v>
      </c>
      <c r="D614" s="98" t="s">
        <v>3</v>
      </c>
      <c r="E614" s="98">
        <v>1352032</v>
      </c>
      <c r="F614" s="98"/>
      <c r="G614" s="127" t="s">
        <v>8406</v>
      </c>
      <c r="H614" s="128">
        <v>0</v>
      </c>
      <c r="I614" s="128">
        <v>2317.6799999999998</v>
      </c>
      <c r="J614" s="129">
        <v>2317.6799999999998</v>
      </c>
      <c r="K614" s="101" t="s">
        <v>1388</v>
      </c>
    </row>
    <row r="615" spans="1:11" ht="56.25" customHeight="1">
      <c r="A615" s="98">
        <v>10</v>
      </c>
      <c r="B615" s="125" t="s">
        <v>7757</v>
      </c>
      <c r="C615" s="126">
        <v>42465</v>
      </c>
      <c r="D615" s="98" t="s">
        <v>3</v>
      </c>
      <c r="E615" s="98">
        <v>1366222</v>
      </c>
      <c r="F615" s="98"/>
      <c r="G615" s="127" t="s">
        <v>9217</v>
      </c>
      <c r="H615" s="128">
        <v>0</v>
      </c>
      <c r="I615" s="128">
        <v>390</v>
      </c>
      <c r="J615" s="129">
        <v>390</v>
      </c>
      <c r="K615" s="101" t="s">
        <v>1388</v>
      </c>
    </row>
    <row r="616" spans="1:11" ht="56.25" customHeight="1">
      <c r="A616" s="98">
        <v>10</v>
      </c>
      <c r="B616" s="125" t="s">
        <v>7757</v>
      </c>
      <c r="C616" s="126">
        <v>42466</v>
      </c>
      <c r="D616" s="98" t="s">
        <v>3</v>
      </c>
      <c r="E616" s="98">
        <v>1366589</v>
      </c>
      <c r="F616" s="98"/>
      <c r="G616" s="127" t="s">
        <v>9238</v>
      </c>
      <c r="H616" s="128">
        <v>0</v>
      </c>
      <c r="I616" s="128">
        <v>45</v>
      </c>
      <c r="J616" s="129">
        <v>45</v>
      </c>
      <c r="K616" s="101" t="s">
        <v>1388</v>
      </c>
    </row>
    <row r="617" spans="1:11" ht="56.25" customHeight="1">
      <c r="A617" s="98">
        <v>10</v>
      </c>
      <c r="B617" s="125" t="s">
        <v>7757</v>
      </c>
      <c r="C617" s="126">
        <v>42473</v>
      </c>
      <c r="D617" s="98" t="s">
        <v>3</v>
      </c>
      <c r="E617" s="98">
        <v>1368840</v>
      </c>
      <c r="F617" s="98"/>
      <c r="G617" s="127" t="s">
        <v>9359</v>
      </c>
      <c r="H617" s="128">
        <v>0</v>
      </c>
      <c r="I617" s="128">
        <v>0.76</v>
      </c>
      <c r="J617" s="129">
        <v>0.76</v>
      </c>
      <c r="K617" s="101" t="s">
        <v>1429</v>
      </c>
    </row>
    <row r="618" spans="1:11" ht="56.25" customHeight="1">
      <c r="A618" s="98">
        <v>10</v>
      </c>
      <c r="B618" s="125" t="s">
        <v>7757</v>
      </c>
      <c r="C618" s="126">
        <v>42479</v>
      </c>
      <c r="D618" s="98" t="s">
        <v>3</v>
      </c>
      <c r="E618" s="98">
        <v>1370701</v>
      </c>
      <c r="F618" s="98"/>
      <c r="G618" s="127" t="s">
        <v>9452</v>
      </c>
      <c r="H618" s="128">
        <v>0</v>
      </c>
      <c r="I618" s="128">
        <v>598.20000000000005</v>
      </c>
      <c r="J618" s="129">
        <v>598.20000000000005</v>
      </c>
      <c r="K618" s="101" t="s">
        <v>1429</v>
      </c>
    </row>
    <row r="619" spans="1:11" ht="56.25" customHeight="1">
      <c r="A619" s="98">
        <v>10</v>
      </c>
      <c r="B619" s="125" t="s">
        <v>7757</v>
      </c>
      <c r="C619" s="126">
        <v>42500</v>
      </c>
      <c r="D619" s="98" t="s">
        <v>3</v>
      </c>
      <c r="E619" s="98">
        <v>1377421</v>
      </c>
      <c r="F619" s="98"/>
      <c r="G619" s="127" t="s">
        <v>9824</v>
      </c>
      <c r="H619" s="128">
        <v>0</v>
      </c>
      <c r="I619" s="128">
        <v>700</v>
      </c>
      <c r="J619" s="129">
        <v>700</v>
      </c>
      <c r="K619" s="101" t="s">
        <v>1388</v>
      </c>
    </row>
    <row r="620" spans="1:11" ht="56.25" customHeight="1">
      <c r="A620" s="98">
        <v>10</v>
      </c>
      <c r="B620" s="125" t="s">
        <v>7757</v>
      </c>
      <c r="C620" s="126">
        <v>42506</v>
      </c>
      <c r="D620" s="98" t="s">
        <v>3</v>
      </c>
      <c r="E620" s="98">
        <v>1379130</v>
      </c>
      <c r="F620" s="98"/>
      <c r="G620" s="127" t="s">
        <v>9926</v>
      </c>
      <c r="H620" s="128">
        <v>0</v>
      </c>
      <c r="I620" s="128">
        <v>1141.73</v>
      </c>
      <c r="J620" s="129">
        <v>1141.73</v>
      </c>
      <c r="K620" s="101" t="s">
        <v>1388</v>
      </c>
    </row>
    <row r="621" spans="1:11" ht="56.25" customHeight="1">
      <c r="A621" s="98">
        <v>10</v>
      </c>
      <c r="B621" s="125" t="s">
        <v>7757</v>
      </c>
      <c r="C621" s="126">
        <v>42507</v>
      </c>
      <c r="D621" s="98" t="s">
        <v>3</v>
      </c>
      <c r="E621" s="98">
        <v>1379694</v>
      </c>
      <c r="F621" s="98"/>
      <c r="G621" s="127" t="s">
        <v>9967</v>
      </c>
      <c r="H621" s="128">
        <v>0</v>
      </c>
      <c r="I621" s="128">
        <v>699</v>
      </c>
      <c r="J621" s="129">
        <v>699</v>
      </c>
      <c r="K621" s="101" t="s">
        <v>1388</v>
      </c>
    </row>
    <row r="622" spans="1:11" ht="56.25" customHeight="1">
      <c r="A622" s="98">
        <v>10</v>
      </c>
      <c r="B622" s="125" t="s">
        <v>7757</v>
      </c>
      <c r="C622" s="126">
        <v>42507</v>
      </c>
      <c r="D622" s="98" t="s">
        <v>3</v>
      </c>
      <c r="E622" s="98">
        <v>1379695</v>
      </c>
      <c r="F622" s="98"/>
      <c r="G622" s="127" t="s">
        <v>9968</v>
      </c>
      <c r="H622" s="128">
        <v>0</v>
      </c>
      <c r="I622" s="128">
        <v>221</v>
      </c>
      <c r="J622" s="129">
        <v>221</v>
      </c>
      <c r="K622" s="101" t="s">
        <v>1388</v>
      </c>
    </row>
    <row r="623" spans="1:11" ht="56.25" customHeight="1">
      <c r="A623" s="98">
        <v>10</v>
      </c>
      <c r="B623" s="125" t="s">
        <v>7757</v>
      </c>
      <c r="C623" s="126">
        <v>42523</v>
      </c>
      <c r="D623" s="98" t="s">
        <v>3</v>
      </c>
      <c r="E623" s="98">
        <v>1384360</v>
      </c>
      <c r="F623" s="98"/>
      <c r="G623" s="127" t="s">
        <v>10294</v>
      </c>
      <c r="H623" s="128">
        <v>0</v>
      </c>
      <c r="I623" s="128">
        <v>199.54</v>
      </c>
      <c r="J623" s="129">
        <v>199.54</v>
      </c>
      <c r="K623" s="101" t="s">
        <v>1388</v>
      </c>
    </row>
    <row r="624" spans="1:11" ht="56.25" customHeight="1">
      <c r="A624" s="98">
        <v>10</v>
      </c>
      <c r="B624" s="125" t="s">
        <v>7757</v>
      </c>
      <c r="C624" s="126">
        <v>42531</v>
      </c>
      <c r="D624" s="98" t="s">
        <v>3</v>
      </c>
      <c r="E624" s="98">
        <v>1387791</v>
      </c>
      <c r="F624" s="98"/>
      <c r="G624" s="127" t="s">
        <v>10516</v>
      </c>
      <c r="H624" s="128">
        <v>0</v>
      </c>
      <c r="I624" s="128">
        <v>45.59</v>
      </c>
      <c r="J624" s="129">
        <v>45.59</v>
      </c>
      <c r="K624" s="101" t="s">
        <v>1388</v>
      </c>
    </row>
    <row r="625" spans="1:11" ht="56.25" customHeight="1">
      <c r="A625" s="98">
        <v>10</v>
      </c>
      <c r="B625" s="125" t="s">
        <v>7757</v>
      </c>
      <c r="C625" s="126">
        <v>42543</v>
      </c>
      <c r="D625" s="98" t="s">
        <v>3</v>
      </c>
      <c r="E625" s="98">
        <v>1391102</v>
      </c>
      <c r="F625" s="98"/>
      <c r="G625" s="127" t="s">
        <v>10755</v>
      </c>
      <c r="H625" s="128">
        <v>0</v>
      </c>
      <c r="I625" s="128">
        <v>600</v>
      </c>
      <c r="J625" s="129">
        <v>600</v>
      </c>
      <c r="K625" s="101" t="s">
        <v>1388</v>
      </c>
    </row>
    <row r="626" spans="1:11" ht="56.25" customHeight="1">
      <c r="A626" s="98">
        <v>10</v>
      </c>
      <c r="B626" s="125" t="s">
        <v>7757</v>
      </c>
      <c r="C626" s="126">
        <v>42543</v>
      </c>
      <c r="D626" s="98" t="s">
        <v>3</v>
      </c>
      <c r="E626" s="98">
        <v>1391104</v>
      </c>
      <c r="F626" s="98"/>
      <c r="G626" s="127" t="s">
        <v>10756</v>
      </c>
      <c r="H626" s="128">
        <v>0</v>
      </c>
      <c r="I626" s="128">
        <v>226.85</v>
      </c>
      <c r="J626" s="129">
        <v>226.85</v>
      </c>
      <c r="K626" s="101" t="s">
        <v>1388</v>
      </c>
    </row>
    <row r="627" spans="1:11" ht="56.25" customHeight="1">
      <c r="A627" s="98">
        <v>10</v>
      </c>
      <c r="B627" s="125" t="s">
        <v>7757</v>
      </c>
      <c r="C627" s="126">
        <v>42545</v>
      </c>
      <c r="D627" s="98" t="s">
        <v>3</v>
      </c>
      <c r="E627" s="98">
        <v>1391852</v>
      </c>
      <c r="F627" s="98"/>
      <c r="G627" s="127" t="s">
        <v>10818</v>
      </c>
      <c r="H627" s="128">
        <v>0</v>
      </c>
      <c r="I627" s="128">
        <v>2500</v>
      </c>
      <c r="J627" s="129">
        <v>2500</v>
      </c>
      <c r="K627" s="101" t="s">
        <v>1388</v>
      </c>
    </row>
    <row r="628" spans="1:11" ht="56.25" customHeight="1">
      <c r="A628" s="98">
        <v>10</v>
      </c>
      <c r="B628" s="125" t="s">
        <v>7757</v>
      </c>
      <c r="C628" s="126">
        <v>42545</v>
      </c>
      <c r="D628" s="98" t="s">
        <v>3</v>
      </c>
      <c r="E628" s="98">
        <v>1391857</v>
      </c>
      <c r="F628" s="98"/>
      <c r="G628" s="127" t="s">
        <v>10819</v>
      </c>
      <c r="H628" s="128">
        <v>0</v>
      </c>
      <c r="I628" s="128">
        <v>5220</v>
      </c>
      <c r="J628" s="129">
        <v>5220</v>
      </c>
      <c r="K628" s="101" t="s">
        <v>1388</v>
      </c>
    </row>
    <row r="629" spans="1:11" ht="56.25" customHeight="1">
      <c r="A629" s="98">
        <v>10</v>
      </c>
      <c r="B629" s="125" t="s">
        <v>7757</v>
      </c>
      <c r="C629" s="126">
        <v>42545</v>
      </c>
      <c r="D629" s="98" t="s">
        <v>3</v>
      </c>
      <c r="E629" s="98">
        <v>1391863</v>
      </c>
      <c r="F629" s="98"/>
      <c r="G629" s="127" t="s">
        <v>10820</v>
      </c>
      <c r="H629" s="128">
        <v>0</v>
      </c>
      <c r="I629" s="128">
        <v>90</v>
      </c>
      <c r="J629" s="129">
        <v>90</v>
      </c>
      <c r="K629" s="101" t="s">
        <v>1388</v>
      </c>
    </row>
    <row r="630" spans="1:11" ht="56.25" customHeight="1">
      <c r="A630" s="98">
        <v>10</v>
      </c>
      <c r="B630" s="125" t="s">
        <v>7757</v>
      </c>
      <c r="C630" s="126">
        <v>42545</v>
      </c>
      <c r="D630" s="98" t="s">
        <v>3</v>
      </c>
      <c r="E630" s="98">
        <v>1391866</v>
      </c>
      <c r="F630" s="98"/>
      <c r="G630" s="127" t="s">
        <v>10821</v>
      </c>
      <c r="H630" s="128">
        <v>0</v>
      </c>
      <c r="I630" s="128">
        <v>10275</v>
      </c>
      <c r="J630" s="129">
        <v>10275</v>
      </c>
      <c r="K630" s="101" t="s">
        <v>1388</v>
      </c>
    </row>
    <row r="631" spans="1:11" ht="56.25" customHeight="1">
      <c r="A631" s="98">
        <v>10</v>
      </c>
      <c r="B631" s="125" t="s">
        <v>7757</v>
      </c>
      <c r="C631" s="126">
        <v>42545</v>
      </c>
      <c r="D631" s="98" t="s">
        <v>3</v>
      </c>
      <c r="E631" s="98">
        <v>1391867</v>
      </c>
      <c r="F631" s="98"/>
      <c r="G631" s="127" t="s">
        <v>10822</v>
      </c>
      <c r="H631" s="128">
        <v>0</v>
      </c>
      <c r="I631" s="128">
        <v>2000</v>
      </c>
      <c r="J631" s="129">
        <v>2000</v>
      </c>
      <c r="K631" s="101" t="s">
        <v>1388</v>
      </c>
    </row>
    <row r="632" spans="1:11" ht="56.25" customHeight="1">
      <c r="A632" s="98">
        <v>10</v>
      </c>
      <c r="B632" s="125" t="s">
        <v>7757</v>
      </c>
      <c r="C632" s="126">
        <v>42585</v>
      </c>
      <c r="D632" s="98" t="s">
        <v>3</v>
      </c>
      <c r="E632" s="98">
        <v>1404122</v>
      </c>
      <c r="F632" s="98"/>
      <c r="G632" s="127" t="s">
        <v>11822</v>
      </c>
      <c r="H632" s="128">
        <v>0</v>
      </c>
      <c r="I632" s="128">
        <v>2038</v>
      </c>
      <c r="J632" s="129">
        <v>2038</v>
      </c>
      <c r="K632" s="101" t="s">
        <v>1388</v>
      </c>
    </row>
    <row r="633" spans="1:11" ht="56.25" customHeight="1">
      <c r="A633" s="98">
        <v>10</v>
      </c>
      <c r="B633" s="125" t="s">
        <v>7757</v>
      </c>
      <c r="C633" s="126">
        <v>42586</v>
      </c>
      <c r="D633" s="98" t="s">
        <v>3</v>
      </c>
      <c r="E633" s="98">
        <v>1404676</v>
      </c>
      <c r="F633" s="98"/>
      <c r="G633" s="127" t="s">
        <v>11859</v>
      </c>
      <c r="H633" s="128">
        <v>0</v>
      </c>
      <c r="I633" s="128">
        <v>121.99000000000001</v>
      </c>
      <c r="J633" s="129">
        <v>121.99000000000001</v>
      </c>
      <c r="K633" s="101" t="s">
        <v>1388</v>
      </c>
    </row>
    <row r="634" spans="1:11" ht="56.25" customHeight="1">
      <c r="A634" s="98">
        <v>10</v>
      </c>
      <c r="B634" s="125" t="s">
        <v>7757</v>
      </c>
      <c r="C634" s="126">
        <v>42586</v>
      </c>
      <c r="D634" s="98" t="s">
        <v>3</v>
      </c>
      <c r="E634" s="98">
        <v>1404677</v>
      </c>
      <c r="F634" s="98"/>
      <c r="G634" s="127" t="s">
        <v>11860</v>
      </c>
      <c r="H634" s="128">
        <v>0</v>
      </c>
      <c r="I634" s="128">
        <v>81.5</v>
      </c>
      <c r="J634" s="129">
        <v>81.5</v>
      </c>
      <c r="K634" s="101" t="s">
        <v>1388</v>
      </c>
    </row>
    <row r="635" spans="1:11" ht="56.25" customHeight="1">
      <c r="A635" s="98">
        <v>10</v>
      </c>
      <c r="B635" s="125" t="s">
        <v>7757</v>
      </c>
      <c r="C635" s="126">
        <v>42591</v>
      </c>
      <c r="D635" s="98" t="s">
        <v>3</v>
      </c>
      <c r="E635" s="98">
        <v>1405928</v>
      </c>
      <c r="F635" s="98"/>
      <c r="G635" s="127" t="s">
        <v>11952</v>
      </c>
      <c r="H635" s="128">
        <v>0</v>
      </c>
      <c r="I635" s="128">
        <v>1057</v>
      </c>
      <c r="J635" s="129">
        <v>1057</v>
      </c>
      <c r="K635" s="101" t="s">
        <v>1388</v>
      </c>
    </row>
    <row r="636" spans="1:11" ht="56.25" customHeight="1">
      <c r="A636" s="98">
        <v>10</v>
      </c>
      <c r="B636" s="125" t="s">
        <v>7757</v>
      </c>
      <c r="C636" s="126">
        <v>42591</v>
      </c>
      <c r="D636" s="98" t="s">
        <v>3</v>
      </c>
      <c r="E636" s="98">
        <v>1405931</v>
      </c>
      <c r="F636" s="98"/>
      <c r="G636" s="127" t="s">
        <v>11953</v>
      </c>
      <c r="H636" s="128">
        <v>0</v>
      </c>
      <c r="I636" s="128">
        <v>3431.5</v>
      </c>
      <c r="J636" s="129">
        <v>3431.5</v>
      </c>
      <c r="K636" s="101" t="s">
        <v>1388</v>
      </c>
    </row>
    <row r="637" spans="1:11" ht="56.25" customHeight="1">
      <c r="A637" s="98">
        <v>10</v>
      </c>
      <c r="B637" s="125" t="s">
        <v>7757</v>
      </c>
      <c r="C637" s="126">
        <v>42591</v>
      </c>
      <c r="D637" s="98" t="s">
        <v>3</v>
      </c>
      <c r="E637" s="98">
        <v>1405932</v>
      </c>
      <c r="F637" s="98"/>
      <c r="G637" s="127" t="s">
        <v>11954</v>
      </c>
      <c r="H637" s="128">
        <v>0</v>
      </c>
      <c r="I637" s="128">
        <v>1059</v>
      </c>
      <c r="J637" s="129">
        <v>1059</v>
      </c>
      <c r="K637" s="101" t="s">
        <v>1388</v>
      </c>
    </row>
    <row r="638" spans="1:11" ht="56.25" customHeight="1">
      <c r="A638" s="98">
        <v>10</v>
      </c>
      <c r="B638" s="125" t="s">
        <v>7757</v>
      </c>
      <c r="C638" s="126">
        <v>42613</v>
      </c>
      <c r="D638" s="98" t="s">
        <v>3</v>
      </c>
      <c r="E638" s="98">
        <v>1414325</v>
      </c>
      <c r="F638" s="98"/>
      <c r="G638" s="127" t="s">
        <v>12568</v>
      </c>
      <c r="H638" s="128">
        <v>0</v>
      </c>
      <c r="I638" s="128">
        <v>673.6</v>
      </c>
      <c r="J638" s="129">
        <v>673.6</v>
      </c>
      <c r="K638" s="101" t="s">
        <v>1388</v>
      </c>
    </row>
    <row r="639" spans="1:11" ht="56.25" customHeight="1">
      <c r="A639" s="98">
        <v>10</v>
      </c>
      <c r="B639" s="125" t="s">
        <v>7757</v>
      </c>
      <c r="C639" s="126">
        <v>42613</v>
      </c>
      <c r="D639" s="98" t="s">
        <v>3</v>
      </c>
      <c r="E639" s="98">
        <v>1414327</v>
      </c>
      <c r="F639" s="98"/>
      <c r="G639" s="127" t="s">
        <v>12569</v>
      </c>
      <c r="H639" s="128">
        <v>0</v>
      </c>
      <c r="I639" s="128">
        <v>60984</v>
      </c>
      <c r="J639" s="129">
        <v>60984</v>
      </c>
      <c r="K639" s="101" t="s">
        <v>1388</v>
      </c>
    </row>
    <row r="640" spans="1:11" ht="56.25" customHeight="1">
      <c r="A640" s="98">
        <v>10</v>
      </c>
      <c r="B640" s="125" t="s">
        <v>7757</v>
      </c>
      <c r="C640" s="126">
        <v>42613</v>
      </c>
      <c r="D640" s="98" t="s">
        <v>3</v>
      </c>
      <c r="E640" s="98">
        <v>1414515</v>
      </c>
      <c r="F640" s="98"/>
      <c r="G640" s="127" t="s">
        <v>12583</v>
      </c>
      <c r="H640" s="128">
        <v>0</v>
      </c>
      <c r="I640" s="128">
        <v>347.5</v>
      </c>
      <c r="J640" s="129">
        <v>347.5</v>
      </c>
      <c r="K640" s="101" t="s">
        <v>1388</v>
      </c>
    </row>
    <row r="641" spans="1:11" ht="56.25" customHeight="1">
      <c r="A641" s="98">
        <v>10</v>
      </c>
      <c r="B641" s="125" t="s">
        <v>7757</v>
      </c>
      <c r="C641" s="126">
        <v>42628</v>
      </c>
      <c r="D641" s="98" t="s">
        <v>3</v>
      </c>
      <c r="E641" s="98">
        <v>1420040</v>
      </c>
      <c r="F641" s="98"/>
      <c r="G641" s="127" t="s">
        <v>13095</v>
      </c>
      <c r="H641" s="128">
        <v>0</v>
      </c>
      <c r="I641" s="128">
        <v>2283.3000000000002</v>
      </c>
      <c r="J641" s="129">
        <v>2283.3000000000002</v>
      </c>
      <c r="K641" s="101" t="s">
        <v>1388</v>
      </c>
    </row>
    <row r="642" spans="1:11" ht="56.25" customHeight="1">
      <c r="A642" s="98">
        <v>10</v>
      </c>
      <c r="B642" s="125" t="s">
        <v>7757</v>
      </c>
      <c r="C642" s="126">
        <v>42628</v>
      </c>
      <c r="D642" s="98" t="s">
        <v>3</v>
      </c>
      <c r="E642" s="98">
        <v>1420042</v>
      </c>
      <c r="F642" s="98"/>
      <c r="G642" s="127" t="s">
        <v>13096</v>
      </c>
      <c r="H642" s="128">
        <v>0</v>
      </c>
      <c r="I642" s="128">
        <v>331.96</v>
      </c>
      <c r="J642" s="129">
        <v>331.96</v>
      </c>
      <c r="K642" s="101" t="s">
        <v>1388</v>
      </c>
    </row>
    <row r="643" spans="1:11" ht="56.25" customHeight="1">
      <c r="A643" s="98">
        <v>10</v>
      </c>
      <c r="B643" s="125" t="s">
        <v>7757</v>
      </c>
      <c r="C643" s="126">
        <v>42628</v>
      </c>
      <c r="D643" s="98" t="s">
        <v>3</v>
      </c>
      <c r="E643" s="98">
        <v>1420044</v>
      </c>
      <c r="F643" s="98"/>
      <c r="G643" s="127" t="s">
        <v>13096</v>
      </c>
      <c r="H643" s="128">
        <v>0</v>
      </c>
      <c r="I643" s="128">
        <v>3684.9</v>
      </c>
      <c r="J643" s="129">
        <v>3684.9</v>
      </c>
      <c r="K643" s="101" t="s">
        <v>1388</v>
      </c>
    </row>
    <row r="644" spans="1:11" ht="56.25" customHeight="1">
      <c r="A644" s="98">
        <v>10</v>
      </c>
      <c r="B644" s="125" t="s">
        <v>7757</v>
      </c>
      <c r="C644" s="126">
        <v>42639</v>
      </c>
      <c r="D644" s="98" t="s">
        <v>3</v>
      </c>
      <c r="E644" s="98">
        <v>1423597</v>
      </c>
      <c r="F644" s="98"/>
      <c r="G644" s="127" t="s">
        <v>13499</v>
      </c>
      <c r="H644" s="128">
        <v>0</v>
      </c>
      <c r="I644" s="128">
        <v>8699.5</v>
      </c>
      <c r="J644" s="129">
        <v>8699.5</v>
      </c>
      <c r="K644" s="101" t="s">
        <v>1388</v>
      </c>
    </row>
    <row r="645" spans="1:11" ht="56.25" customHeight="1">
      <c r="A645" s="98">
        <v>10</v>
      </c>
      <c r="B645" s="125" t="s">
        <v>7757</v>
      </c>
      <c r="C645" s="126">
        <v>42641</v>
      </c>
      <c r="D645" s="98" t="s">
        <v>3</v>
      </c>
      <c r="E645" s="98">
        <v>1424630</v>
      </c>
      <c r="F645" s="98"/>
      <c r="G645" s="127" t="s">
        <v>13673</v>
      </c>
      <c r="H645" s="128">
        <v>0</v>
      </c>
      <c r="I645" s="128">
        <v>1183.2</v>
      </c>
      <c r="J645" s="129">
        <v>1183.2</v>
      </c>
      <c r="K645" s="101" t="s">
        <v>1388</v>
      </c>
    </row>
    <row r="646" spans="1:11" ht="56.25" customHeight="1">
      <c r="A646" s="98">
        <v>10</v>
      </c>
      <c r="B646" s="125" t="s">
        <v>7757</v>
      </c>
      <c r="C646" s="126">
        <v>42643</v>
      </c>
      <c r="D646" s="98" t="s">
        <v>3</v>
      </c>
      <c r="E646" s="98">
        <v>1425690</v>
      </c>
      <c r="F646" s="98"/>
      <c r="G646" s="127" t="s">
        <v>13847</v>
      </c>
      <c r="H646" s="128">
        <v>0</v>
      </c>
      <c r="I646" s="128">
        <v>5993.75</v>
      </c>
      <c r="J646" s="129">
        <v>5993.75</v>
      </c>
      <c r="K646" s="101" t="s">
        <v>1388</v>
      </c>
    </row>
    <row r="647" spans="1:11" ht="56.25" customHeight="1">
      <c r="A647" s="98">
        <v>15</v>
      </c>
      <c r="B647" s="125" t="s">
        <v>1274</v>
      </c>
      <c r="C647" s="126">
        <v>42550</v>
      </c>
      <c r="D647" s="98" t="s">
        <v>15</v>
      </c>
      <c r="E647" s="98">
        <v>122</v>
      </c>
      <c r="F647" s="98"/>
      <c r="G647" s="127" t="s">
        <v>5135</v>
      </c>
      <c r="H647" s="128">
        <v>1061.57</v>
      </c>
      <c r="I647" s="128">
        <v>0</v>
      </c>
      <c r="J647" s="129">
        <v>1061.57</v>
      </c>
      <c r="K647" s="101" t="s">
        <v>1388</v>
      </c>
    </row>
    <row r="648" spans="1:11" ht="56.25" customHeight="1">
      <c r="A648" s="98">
        <v>15</v>
      </c>
      <c r="B648" s="125" t="s">
        <v>1274</v>
      </c>
      <c r="C648" s="126">
        <v>42577</v>
      </c>
      <c r="D648" s="98" t="s">
        <v>15</v>
      </c>
      <c r="E648" s="98">
        <v>301</v>
      </c>
      <c r="F648" s="98"/>
      <c r="G648" s="127" t="s">
        <v>5779</v>
      </c>
      <c r="H648" s="128">
        <v>1061.57</v>
      </c>
      <c r="I648" s="128">
        <v>0</v>
      </c>
      <c r="J648" s="129">
        <v>1061.57</v>
      </c>
      <c r="K648" s="101" t="s">
        <v>1388</v>
      </c>
    </row>
    <row r="649" spans="1:11" ht="56.25" customHeight="1">
      <c r="A649" s="98">
        <v>15</v>
      </c>
      <c r="B649" s="125" t="s">
        <v>1274</v>
      </c>
      <c r="C649" s="126">
        <v>42587</v>
      </c>
      <c r="D649" s="98" t="s">
        <v>15</v>
      </c>
      <c r="E649" s="98">
        <v>390</v>
      </c>
      <c r="F649" s="98"/>
      <c r="G649" s="127" t="s">
        <v>6073</v>
      </c>
      <c r="H649" s="128">
        <v>1061.57</v>
      </c>
      <c r="I649" s="128">
        <v>0</v>
      </c>
      <c r="J649" s="129">
        <v>1061.57</v>
      </c>
      <c r="K649" s="101" t="s">
        <v>1388</v>
      </c>
    </row>
    <row r="650" spans="1:11" ht="56.25" customHeight="1">
      <c r="A650" s="98">
        <v>15</v>
      </c>
      <c r="B650" s="125" t="s">
        <v>1274</v>
      </c>
      <c r="C650" s="126">
        <v>42622</v>
      </c>
      <c r="D650" s="98" t="s">
        <v>15</v>
      </c>
      <c r="E650" s="98">
        <v>613</v>
      </c>
      <c r="F650" s="98"/>
      <c r="G650" s="127" t="s">
        <v>7021</v>
      </c>
      <c r="H650" s="128">
        <v>1061.57</v>
      </c>
      <c r="I650" s="128">
        <v>0</v>
      </c>
      <c r="J650" s="129">
        <v>1061.57</v>
      </c>
      <c r="K650" s="101" t="s">
        <v>1388</v>
      </c>
    </row>
    <row r="651" spans="1:11" ht="56.25" customHeight="1">
      <c r="A651" s="98">
        <v>15</v>
      </c>
      <c r="B651" s="125" t="s">
        <v>1274</v>
      </c>
      <c r="C651" s="126">
        <v>42389</v>
      </c>
      <c r="D651" s="98" t="s">
        <v>11</v>
      </c>
      <c r="E651" s="98">
        <v>183272</v>
      </c>
      <c r="F651" s="98"/>
      <c r="G651" s="127" t="s">
        <v>1630</v>
      </c>
      <c r="H651" s="128">
        <v>50</v>
      </c>
      <c r="I651" s="128">
        <v>0</v>
      </c>
      <c r="J651" s="129">
        <v>50</v>
      </c>
      <c r="K651" s="101" t="s">
        <v>1388</v>
      </c>
    </row>
    <row r="652" spans="1:11" ht="56.25" customHeight="1">
      <c r="A652" s="98">
        <v>15</v>
      </c>
      <c r="B652" s="125" t="s">
        <v>1274</v>
      </c>
      <c r="C652" s="126">
        <v>42411</v>
      </c>
      <c r="D652" s="98" t="s">
        <v>11</v>
      </c>
      <c r="E652" s="98">
        <v>185234</v>
      </c>
      <c r="F652" s="98"/>
      <c r="G652" s="127" t="s">
        <v>2102</v>
      </c>
      <c r="H652" s="128">
        <v>810.7</v>
      </c>
      <c r="I652" s="128">
        <v>0</v>
      </c>
      <c r="J652" s="129">
        <v>810.7</v>
      </c>
      <c r="K652" s="101" t="s">
        <v>1388</v>
      </c>
    </row>
    <row r="653" spans="1:11" ht="56.25" customHeight="1">
      <c r="A653" s="98">
        <v>15</v>
      </c>
      <c r="B653" s="125" t="s">
        <v>1274</v>
      </c>
      <c r="C653" s="126">
        <v>42411</v>
      </c>
      <c r="D653" s="98" t="s">
        <v>11</v>
      </c>
      <c r="E653" s="98">
        <v>185235</v>
      </c>
      <c r="F653" s="98"/>
      <c r="G653" s="127" t="s">
        <v>2103</v>
      </c>
      <c r="H653" s="128">
        <v>50</v>
      </c>
      <c r="I653" s="128">
        <v>0</v>
      </c>
      <c r="J653" s="129">
        <v>50</v>
      </c>
      <c r="K653" s="101" t="s">
        <v>1388</v>
      </c>
    </row>
    <row r="654" spans="1:11" ht="56.25" customHeight="1">
      <c r="A654" s="98">
        <v>15</v>
      </c>
      <c r="B654" s="125" t="s">
        <v>1273</v>
      </c>
      <c r="C654" s="126">
        <v>42425</v>
      </c>
      <c r="D654" s="98" t="s">
        <v>11</v>
      </c>
      <c r="E654" s="98">
        <v>186447</v>
      </c>
      <c r="F654" s="98"/>
      <c r="G654" s="127" t="s">
        <v>2416</v>
      </c>
      <c r="H654" s="128">
        <v>810.7</v>
      </c>
      <c r="I654" s="128">
        <v>0</v>
      </c>
      <c r="J654" s="129">
        <v>810.7</v>
      </c>
      <c r="K654" s="101" t="s">
        <v>1388</v>
      </c>
    </row>
    <row r="655" spans="1:11" ht="56.25" customHeight="1">
      <c r="A655" s="98">
        <v>15</v>
      </c>
      <c r="B655" s="125" t="s">
        <v>1273</v>
      </c>
      <c r="C655" s="126">
        <v>42425</v>
      </c>
      <c r="D655" s="98" t="s">
        <v>11</v>
      </c>
      <c r="E655" s="98">
        <v>186451</v>
      </c>
      <c r="F655" s="98"/>
      <c r="G655" s="127" t="s">
        <v>2417</v>
      </c>
      <c r="H655" s="128">
        <v>50</v>
      </c>
      <c r="I655" s="128">
        <v>0</v>
      </c>
      <c r="J655" s="129">
        <v>50</v>
      </c>
      <c r="K655" s="101" t="s">
        <v>1388</v>
      </c>
    </row>
    <row r="656" spans="1:11" ht="56.25" customHeight="1">
      <c r="A656" s="98">
        <v>15</v>
      </c>
      <c r="B656" s="125" t="s">
        <v>1274</v>
      </c>
      <c r="C656" s="126">
        <v>42450</v>
      </c>
      <c r="D656" s="98" t="s">
        <v>11</v>
      </c>
      <c r="E656" s="98">
        <v>188647</v>
      </c>
      <c r="F656" s="98"/>
      <c r="G656" s="127" t="s">
        <v>2971</v>
      </c>
      <c r="H656" s="128">
        <v>810.7</v>
      </c>
      <c r="I656" s="128">
        <v>0</v>
      </c>
      <c r="J656" s="129">
        <v>810.7</v>
      </c>
      <c r="K656" s="101" t="s">
        <v>1388</v>
      </c>
    </row>
    <row r="657" spans="1:11" ht="56.25" customHeight="1">
      <c r="A657" s="98">
        <v>15</v>
      </c>
      <c r="B657" s="125" t="s">
        <v>1274</v>
      </c>
      <c r="C657" s="126">
        <v>42450</v>
      </c>
      <c r="D657" s="98" t="s">
        <v>11</v>
      </c>
      <c r="E657" s="98">
        <v>188649</v>
      </c>
      <c r="F657" s="98"/>
      <c r="G657" s="127" t="s">
        <v>2973</v>
      </c>
      <c r="H657" s="128">
        <v>50</v>
      </c>
      <c r="I657" s="128">
        <v>0</v>
      </c>
      <c r="J657" s="129">
        <v>50</v>
      </c>
      <c r="K657" s="101" t="s">
        <v>1388</v>
      </c>
    </row>
    <row r="658" spans="1:11" ht="56.25" customHeight="1">
      <c r="A658" s="98">
        <v>15</v>
      </c>
      <c r="B658" s="125" t="s">
        <v>1273</v>
      </c>
      <c r="C658" s="126">
        <v>42464</v>
      </c>
      <c r="D658" s="98" t="s">
        <v>11</v>
      </c>
      <c r="E658" s="98">
        <v>189956</v>
      </c>
      <c r="F658" s="98"/>
      <c r="G658" s="127" t="s">
        <v>3193</v>
      </c>
      <c r="H658" s="128">
        <v>50</v>
      </c>
      <c r="I658" s="128">
        <v>0</v>
      </c>
      <c r="J658" s="129">
        <v>50</v>
      </c>
      <c r="K658" s="101" t="s">
        <v>1388</v>
      </c>
    </row>
    <row r="659" spans="1:11" ht="56.25" customHeight="1">
      <c r="A659" s="98">
        <v>15</v>
      </c>
      <c r="B659" s="125" t="s">
        <v>1273</v>
      </c>
      <c r="C659" s="126">
        <v>42468</v>
      </c>
      <c r="D659" s="98" t="s">
        <v>11</v>
      </c>
      <c r="E659" s="98">
        <v>190414</v>
      </c>
      <c r="F659" s="98"/>
      <c r="G659" s="127" t="s">
        <v>3292</v>
      </c>
      <c r="H659" s="128">
        <v>810.7</v>
      </c>
      <c r="I659" s="128">
        <v>0</v>
      </c>
      <c r="J659" s="129">
        <v>810.7</v>
      </c>
      <c r="K659" s="101" t="s">
        <v>1388</v>
      </c>
    </row>
    <row r="660" spans="1:11" ht="56.25" customHeight="1">
      <c r="A660" s="98">
        <v>15</v>
      </c>
      <c r="B660" s="125" t="s">
        <v>1273</v>
      </c>
      <c r="C660" s="126">
        <v>42468</v>
      </c>
      <c r="D660" s="98" t="s">
        <v>11</v>
      </c>
      <c r="E660" s="98">
        <v>190496</v>
      </c>
      <c r="F660" s="98"/>
      <c r="G660" s="127" t="s">
        <v>3297</v>
      </c>
      <c r="H660" s="128">
        <v>50</v>
      </c>
      <c r="I660" s="128">
        <v>0</v>
      </c>
      <c r="J660" s="129">
        <v>50</v>
      </c>
      <c r="K660" s="101" t="s">
        <v>1388</v>
      </c>
    </row>
    <row r="661" spans="1:11" ht="56.25" customHeight="1">
      <c r="A661" s="98">
        <v>15</v>
      </c>
      <c r="B661" s="125" t="s">
        <v>1273</v>
      </c>
      <c r="C661" s="126">
        <v>42501</v>
      </c>
      <c r="D661" s="98" t="s">
        <v>11</v>
      </c>
      <c r="E661" s="98">
        <v>193296</v>
      </c>
      <c r="F661" s="98"/>
      <c r="G661" s="127" t="s">
        <v>3916</v>
      </c>
      <c r="H661" s="128">
        <v>810.7</v>
      </c>
      <c r="I661" s="128">
        <v>0</v>
      </c>
      <c r="J661" s="129">
        <v>810.7</v>
      </c>
      <c r="K661" s="101" t="s">
        <v>1388</v>
      </c>
    </row>
    <row r="662" spans="1:11" ht="56.25" customHeight="1">
      <c r="A662" s="98">
        <v>15</v>
      </c>
      <c r="B662" s="125" t="s">
        <v>1273</v>
      </c>
      <c r="C662" s="126">
        <v>42501</v>
      </c>
      <c r="D662" s="98" t="s">
        <v>11</v>
      </c>
      <c r="E662" s="98">
        <v>193301</v>
      </c>
      <c r="F662" s="98"/>
      <c r="G662" s="127" t="s">
        <v>3919</v>
      </c>
      <c r="H662" s="128">
        <v>50</v>
      </c>
      <c r="I662" s="128">
        <v>0</v>
      </c>
      <c r="J662" s="129">
        <v>50</v>
      </c>
      <c r="K662" s="101" t="s">
        <v>1388</v>
      </c>
    </row>
    <row r="663" spans="1:11" ht="56.25" customHeight="1">
      <c r="A663" s="98">
        <v>15</v>
      </c>
      <c r="B663" s="125" t="s">
        <v>1273</v>
      </c>
      <c r="C663" s="126">
        <v>42514</v>
      </c>
      <c r="D663" s="98" t="s">
        <v>11</v>
      </c>
      <c r="E663" s="98">
        <v>194380</v>
      </c>
      <c r="F663" s="98"/>
      <c r="G663" s="127" t="s">
        <v>4257</v>
      </c>
      <c r="H663" s="128">
        <v>50</v>
      </c>
      <c r="I663" s="128">
        <v>0</v>
      </c>
      <c r="J663" s="129">
        <v>50</v>
      </c>
      <c r="K663" s="101" t="s">
        <v>1388</v>
      </c>
    </row>
    <row r="664" spans="1:11" ht="56.25" customHeight="1">
      <c r="A664" s="98">
        <v>15</v>
      </c>
      <c r="B664" s="125" t="s">
        <v>1273</v>
      </c>
      <c r="C664" s="126">
        <v>42418</v>
      </c>
      <c r="D664" s="98" t="s">
        <v>13</v>
      </c>
      <c r="E664" s="98">
        <v>842151</v>
      </c>
      <c r="F664" s="98"/>
      <c r="G664" s="127" t="s">
        <v>2297</v>
      </c>
      <c r="H664" s="128">
        <v>0.15</v>
      </c>
      <c r="I664" s="128">
        <v>0</v>
      </c>
      <c r="J664" s="129">
        <v>0.15</v>
      </c>
      <c r="K664" s="101" t="s">
        <v>1388</v>
      </c>
    </row>
    <row r="665" spans="1:11" ht="56.25" customHeight="1">
      <c r="A665" s="98">
        <v>15</v>
      </c>
      <c r="B665" s="125" t="s">
        <v>1273</v>
      </c>
      <c r="C665" s="126">
        <v>42459</v>
      </c>
      <c r="D665" s="98" t="s">
        <v>13</v>
      </c>
      <c r="E665" s="98">
        <v>846490</v>
      </c>
      <c r="F665" s="98"/>
      <c r="G665" s="127" t="s">
        <v>3134</v>
      </c>
      <c r="H665" s="128">
        <v>0.11</v>
      </c>
      <c r="I665" s="128">
        <v>0</v>
      </c>
      <c r="J665" s="129">
        <v>0.11</v>
      </c>
      <c r="K665" s="101" t="s">
        <v>1388</v>
      </c>
    </row>
    <row r="666" spans="1:11" ht="56.25" customHeight="1">
      <c r="A666" s="98">
        <v>15</v>
      </c>
      <c r="B666" s="125" t="s">
        <v>1273</v>
      </c>
      <c r="C666" s="126">
        <v>42468</v>
      </c>
      <c r="D666" s="98" t="s">
        <v>11</v>
      </c>
      <c r="E666" s="98">
        <v>847559</v>
      </c>
      <c r="F666" s="98"/>
      <c r="G666" s="127" t="s">
        <v>3303</v>
      </c>
      <c r="H666" s="128">
        <v>50</v>
      </c>
      <c r="I666" s="128">
        <v>0</v>
      </c>
      <c r="J666" s="129">
        <v>50</v>
      </c>
      <c r="K666" s="101" t="s">
        <v>1388</v>
      </c>
    </row>
    <row r="667" spans="1:11" ht="56.25" customHeight="1">
      <c r="A667" s="98">
        <v>15</v>
      </c>
      <c r="B667" s="125" t="s">
        <v>1274</v>
      </c>
      <c r="C667" s="126">
        <v>42474</v>
      </c>
      <c r="D667" s="98" t="s">
        <v>13</v>
      </c>
      <c r="E667" s="98">
        <v>848147</v>
      </c>
      <c r="F667" s="98"/>
      <c r="G667" s="127" t="s">
        <v>3420</v>
      </c>
      <c r="H667" s="128">
        <v>0.11</v>
      </c>
      <c r="I667" s="128">
        <v>0</v>
      </c>
      <c r="J667" s="129">
        <v>0.11</v>
      </c>
      <c r="K667" s="101" t="s">
        <v>1388</v>
      </c>
    </row>
    <row r="668" spans="1:11" ht="56.25" customHeight="1">
      <c r="A668" s="98">
        <v>15</v>
      </c>
      <c r="B668" s="125" t="s">
        <v>1273</v>
      </c>
      <c r="C668" s="126">
        <v>42503</v>
      </c>
      <c r="D668" s="98" t="s">
        <v>6</v>
      </c>
      <c r="E668" s="98">
        <v>851327</v>
      </c>
      <c r="F668" s="98"/>
      <c r="G668" s="127" t="s">
        <v>3979</v>
      </c>
      <c r="H668" s="128">
        <v>0</v>
      </c>
      <c r="I668" s="128">
        <v>372258.62</v>
      </c>
      <c r="J668" s="129">
        <v>372258.62</v>
      </c>
      <c r="K668" s="101" t="s">
        <v>1388</v>
      </c>
    </row>
    <row r="669" spans="1:11" ht="56.25" customHeight="1">
      <c r="A669" s="98">
        <v>15</v>
      </c>
      <c r="B669" s="125" t="s">
        <v>1273</v>
      </c>
      <c r="C669" s="126">
        <v>42508</v>
      </c>
      <c r="D669" s="98" t="s">
        <v>13</v>
      </c>
      <c r="E669" s="98">
        <v>851739</v>
      </c>
      <c r="F669" s="98"/>
      <c r="G669" s="127" t="s">
        <v>4128</v>
      </c>
      <c r="H669" s="128">
        <v>0.11</v>
      </c>
      <c r="I669" s="128">
        <v>0</v>
      </c>
      <c r="J669" s="129">
        <v>0.11</v>
      </c>
      <c r="K669" s="101" t="s">
        <v>1388</v>
      </c>
    </row>
    <row r="670" spans="1:11" ht="56.25" customHeight="1">
      <c r="A670" s="98">
        <v>15</v>
      </c>
      <c r="B670" s="125" t="s">
        <v>7762</v>
      </c>
      <c r="C670" s="126">
        <v>42374</v>
      </c>
      <c r="D670" s="98" t="s">
        <v>3</v>
      </c>
      <c r="E670" s="98">
        <v>1337321</v>
      </c>
      <c r="F670" s="98"/>
      <c r="G670" s="127" t="s">
        <v>7763</v>
      </c>
      <c r="H670" s="128">
        <v>0</v>
      </c>
      <c r="I670" s="128">
        <v>0.4</v>
      </c>
      <c r="J670" s="129">
        <v>0.4</v>
      </c>
      <c r="K670" s="101" t="s">
        <v>1429</v>
      </c>
    </row>
    <row r="671" spans="1:11" ht="56.25" customHeight="1">
      <c r="A671" s="98">
        <v>15</v>
      </c>
      <c r="B671" s="125" t="s">
        <v>7762</v>
      </c>
      <c r="C671" s="126">
        <v>42376</v>
      </c>
      <c r="D671" s="98" t="s">
        <v>3</v>
      </c>
      <c r="E671" s="98">
        <v>1338258</v>
      </c>
      <c r="F671" s="98"/>
      <c r="G671" s="127" t="s">
        <v>7804</v>
      </c>
      <c r="H671" s="128">
        <v>0</v>
      </c>
      <c r="I671" s="128">
        <v>3470.08</v>
      </c>
      <c r="J671" s="129">
        <v>3470.08</v>
      </c>
      <c r="K671" s="101" t="s">
        <v>1429</v>
      </c>
    </row>
    <row r="672" spans="1:11" ht="56.25" customHeight="1">
      <c r="A672" s="98">
        <v>15</v>
      </c>
      <c r="B672" s="125" t="s">
        <v>7762</v>
      </c>
      <c r="C672" s="126">
        <v>42376</v>
      </c>
      <c r="D672" s="98" t="s">
        <v>3</v>
      </c>
      <c r="E672" s="98">
        <v>1338376</v>
      </c>
      <c r="F672" s="98"/>
      <c r="G672" s="127" t="s">
        <v>7811</v>
      </c>
      <c r="H672" s="128">
        <v>0</v>
      </c>
      <c r="I672" s="128">
        <v>20</v>
      </c>
      <c r="J672" s="129">
        <v>20</v>
      </c>
      <c r="K672" s="101" t="s">
        <v>1388</v>
      </c>
    </row>
    <row r="673" spans="1:11" ht="56.25" customHeight="1">
      <c r="A673" s="98">
        <v>15</v>
      </c>
      <c r="B673" s="125" t="s">
        <v>7762</v>
      </c>
      <c r="C673" s="126">
        <v>42377</v>
      </c>
      <c r="D673" s="98" t="s">
        <v>3</v>
      </c>
      <c r="E673" s="98">
        <v>1338925</v>
      </c>
      <c r="F673" s="98"/>
      <c r="G673" s="127" t="s">
        <v>7829</v>
      </c>
      <c r="H673" s="128">
        <v>0</v>
      </c>
      <c r="I673" s="128">
        <v>144.01</v>
      </c>
      <c r="J673" s="129">
        <v>144.01</v>
      </c>
      <c r="K673" s="101" t="s">
        <v>1388</v>
      </c>
    </row>
    <row r="674" spans="1:11" ht="56.25" customHeight="1">
      <c r="A674" s="98">
        <v>15</v>
      </c>
      <c r="B674" s="125" t="s">
        <v>7762</v>
      </c>
      <c r="C674" s="126">
        <v>42387</v>
      </c>
      <c r="D674" s="98" t="s">
        <v>3</v>
      </c>
      <c r="E674" s="98">
        <v>1341769</v>
      </c>
      <c r="F674" s="98"/>
      <c r="G674" s="127" t="s">
        <v>7990</v>
      </c>
      <c r="H674" s="128">
        <v>0</v>
      </c>
      <c r="I674" s="128">
        <v>50</v>
      </c>
      <c r="J674" s="129">
        <v>50</v>
      </c>
      <c r="K674" s="101" t="s">
        <v>1388</v>
      </c>
    </row>
    <row r="675" spans="1:11" ht="56.25" customHeight="1">
      <c r="A675" s="98">
        <v>15</v>
      </c>
      <c r="B675" s="125" t="s">
        <v>7762</v>
      </c>
      <c r="C675" s="126">
        <v>42388</v>
      </c>
      <c r="D675" s="98" t="s">
        <v>3</v>
      </c>
      <c r="E675" s="98">
        <v>1342089</v>
      </c>
      <c r="F675" s="98"/>
      <c r="G675" s="127" t="s">
        <v>8000</v>
      </c>
      <c r="H675" s="128">
        <v>0</v>
      </c>
      <c r="I675" s="128">
        <v>15199.93</v>
      </c>
      <c r="J675" s="129">
        <v>15199.93</v>
      </c>
      <c r="K675" s="101" t="s">
        <v>1429</v>
      </c>
    </row>
    <row r="676" spans="1:11" ht="56.25" customHeight="1">
      <c r="A676" s="98">
        <v>15</v>
      </c>
      <c r="B676" s="125" t="s">
        <v>8158</v>
      </c>
      <c r="C676" s="126">
        <v>42397</v>
      </c>
      <c r="D676" s="98" t="s">
        <v>3</v>
      </c>
      <c r="E676" s="98">
        <v>1345216</v>
      </c>
      <c r="F676" s="98"/>
      <c r="G676" s="127" t="s">
        <v>8159</v>
      </c>
      <c r="H676" s="128">
        <v>0</v>
      </c>
      <c r="I676" s="128">
        <v>79129.38</v>
      </c>
      <c r="J676" s="129">
        <v>79129.38</v>
      </c>
      <c r="K676" s="101" t="s">
        <v>1388</v>
      </c>
    </row>
    <row r="677" spans="1:11" ht="56.25" customHeight="1">
      <c r="A677" s="98">
        <v>15</v>
      </c>
      <c r="B677" s="125" t="s">
        <v>8158</v>
      </c>
      <c r="C677" s="126">
        <v>42398</v>
      </c>
      <c r="D677" s="98" t="s">
        <v>3</v>
      </c>
      <c r="E677" s="98">
        <v>1345797</v>
      </c>
      <c r="F677" s="98"/>
      <c r="G677" s="127" t="s">
        <v>8179</v>
      </c>
      <c r="H677" s="128">
        <v>0</v>
      </c>
      <c r="I677" s="128">
        <v>871</v>
      </c>
      <c r="J677" s="129">
        <v>871</v>
      </c>
      <c r="K677" s="101" t="s">
        <v>1388</v>
      </c>
    </row>
    <row r="678" spans="1:11" ht="56.25" customHeight="1">
      <c r="A678" s="98">
        <v>15</v>
      </c>
      <c r="B678" s="125" t="s">
        <v>8158</v>
      </c>
      <c r="C678" s="126">
        <v>42402</v>
      </c>
      <c r="D678" s="98" t="s">
        <v>3</v>
      </c>
      <c r="E678" s="98">
        <v>1346765</v>
      </c>
      <c r="F678" s="98"/>
      <c r="G678" s="127" t="s">
        <v>8212</v>
      </c>
      <c r="H678" s="128">
        <v>0</v>
      </c>
      <c r="I678" s="128">
        <v>0.36</v>
      </c>
      <c r="J678" s="129">
        <v>0.36</v>
      </c>
      <c r="K678" s="101" t="s">
        <v>1388</v>
      </c>
    </row>
    <row r="679" spans="1:11" ht="56.25" customHeight="1">
      <c r="A679" s="98">
        <v>15</v>
      </c>
      <c r="B679" s="125" t="s">
        <v>8158</v>
      </c>
      <c r="C679" s="126">
        <v>42402</v>
      </c>
      <c r="D679" s="98" t="s">
        <v>3</v>
      </c>
      <c r="E679" s="98">
        <v>1346767</v>
      </c>
      <c r="F679" s="98"/>
      <c r="G679" s="127" t="s">
        <v>8212</v>
      </c>
      <c r="H679" s="128">
        <v>0</v>
      </c>
      <c r="I679" s="128">
        <v>1</v>
      </c>
      <c r="J679" s="129">
        <v>1</v>
      </c>
      <c r="K679" s="101" t="s">
        <v>1388</v>
      </c>
    </row>
    <row r="680" spans="1:11" ht="56.25" customHeight="1">
      <c r="A680" s="98">
        <v>15</v>
      </c>
      <c r="B680" s="125" t="s">
        <v>8158</v>
      </c>
      <c r="C680" s="126">
        <v>42403</v>
      </c>
      <c r="D680" s="98" t="s">
        <v>3</v>
      </c>
      <c r="E680" s="98">
        <v>1347186</v>
      </c>
      <c r="F680" s="98"/>
      <c r="G680" s="127" t="s">
        <v>8239</v>
      </c>
      <c r="H680" s="128">
        <v>0</v>
      </c>
      <c r="I680" s="128">
        <v>187.29</v>
      </c>
      <c r="J680" s="129">
        <v>187.29</v>
      </c>
      <c r="K680" s="101" t="s">
        <v>1429</v>
      </c>
    </row>
    <row r="681" spans="1:11" ht="56.25" customHeight="1">
      <c r="A681" s="98">
        <v>15</v>
      </c>
      <c r="B681" s="125" t="s">
        <v>8158</v>
      </c>
      <c r="C681" s="126">
        <v>42403</v>
      </c>
      <c r="D681" s="98" t="s">
        <v>3</v>
      </c>
      <c r="E681" s="98">
        <v>1347320</v>
      </c>
      <c r="F681" s="98"/>
      <c r="G681" s="127" t="s">
        <v>8212</v>
      </c>
      <c r="H681" s="128">
        <v>0</v>
      </c>
      <c r="I681" s="128">
        <v>2147</v>
      </c>
      <c r="J681" s="129">
        <v>2147</v>
      </c>
      <c r="K681" s="101" t="s">
        <v>1388</v>
      </c>
    </row>
    <row r="682" spans="1:11" ht="56.25" customHeight="1">
      <c r="A682" s="98">
        <v>15</v>
      </c>
      <c r="B682" s="125" t="s">
        <v>8158</v>
      </c>
      <c r="C682" s="126">
        <v>42426</v>
      </c>
      <c r="D682" s="98" t="s">
        <v>3</v>
      </c>
      <c r="E682" s="98">
        <v>1354617</v>
      </c>
      <c r="F682" s="98"/>
      <c r="G682" s="127" t="s">
        <v>8571</v>
      </c>
      <c r="H682" s="128">
        <v>0</v>
      </c>
      <c r="I682" s="128">
        <v>70.66</v>
      </c>
      <c r="J682" s="129">
        <v>70.66</v>
      </c>
      <c r="K682" s="101" t="s">
        <v>1388</v>
      </c>
    </row>
    <row r="683" spans="1:11" ht="56.25" customHeight="1">
      <c r="A683" s="98">
        <v>15</v>
      </c>
      <c r="B683" s="125" t="s">
        <v>8158</v>
      </c>
      <c r="C683" s="126">
        <v>42429</v>
      </c>
      <c r="D683" s="98" t="s">
        <v>3</v>
      </c>
      <c r="E683" s="98">
        <v>1354875</v>
      </c>
      <c r="F683" s="98"/>
      <c r="G683" s="127" t="s">
        <v>8596</v>
      </c>
      <c r="H683" s="128">
        <v>0</v>
      </c>
      <c r="I683" s="128">
        <v>112</v>
      </c>
      <c r="J683" s="129">
        <v>112</v>
      </c>
      <c r="K683" s="101" t="s">
        <v>1388</v>
      </c>
    </row>
    <row r="684" spans="1:11" ht="56.25" customHeight="1">
      <c r="A684" s="98">
        <v>15</v>
      </c>
      <c r="B684" s="125" t="s">
        <v>8158</v>
      </c>
      <c r="C684" s="126">
        <v>42429</v>
      </c>
      <c r="D684" s="98" t="s">
        <v>3</v>
      </c>
      <c r="E684" s="98">
        <v>1355017</v>
      </c>
      <c r="F684" s="98"/>
      <c r="G684" s="127" t="s">
        <v>8596</v>
      </c>
      <c r="H684" s="128">
        <v>0</v>
      </c>
      <c r="I684" s="128">
        <v>2.5</v>
      </c>
      <c r="J684" s="129">
        <v>2.5</v>
      </c>
      <c r="K684" s="101" t="s">
        <v>1388</v>
      </c>
    </row>
    <row r="685" spans="1:11" ht="56.25" customHeight="1">
      <c r="A685" s="98">
        <v>15</v>
      </c>
      <c r="B685" s="125" t="s">
        <v>8158</v>
      </c>
      <c r="C685" s="126">
        <v>42430</v>
      </c>
      <c r="D685" s="98" t="s">
        <v>3</v>
      </c>
      <c r="E685" s="98">
        <v>1355266</v>
      </c>
      <c r="F685" s="98"/>
      <c r="G685" s="127" t="s">
        <v>8613</v>
      </c>
      <c r="H685" s="128">
        <v>0</v>
      </c>
      <c r="I685" s="128">
        <v>162352.95000000001</v>
      </c>
      <c r="J685" s="129">
        <v>162352.95000000001</v>
      </c>
      <c r="K685" s="101" t="s">
        <v>1388</v>
      </c>
    </row>
    <row r="686" spans="1:11" ht="56.25" customHeight="1">
      <c r="A686" s="98">
        <v>15</v>
      </c>
      <c r="B686" s="125" t="s">
        <v>8158</v>
      </c>
      <c r="C686" s="126">
        <v>42430</v>
      </c>
      <c r="D686" s="98" t="s">
        <v>3</v>
      </c>
      <c r="E686" s="98">
        <v>1355341</v>
      </c>
      <c r="F686" s="98"/>
      <c r="G686" s="127" t="s">
        <v>8621</v>
      </c>
      <c r="H686" s="128">
        <v>0</v>
      </c>
      <c r="I686" s="128">
        <v>153123.5</v>
      </c>
      <c r="J686" s="129">
        <v>153123.5</v>
      </c>
      <c r="K686" s="101" t="s">
        <v>1388</v>
      </c>
    </row>
    <row r="687" spans="1:11" ht="56.25" customHeight="1">
      <c r="A687" s="98">
        <v>15</v>
      </c>
      <c r="B687" s="125" t="s">
        <v>8158</v>
      </c>
      <c r="C687" s="126">
        <v>42430</v>
      </c>
      <c r="D687" s="98" t="s">
        <v>3</v>
      </c>
      <c r="E687" s="98">
        <v>1355344</v>
      </c>
      <c r="F687" s="98"/>
      <c r="G687" s="127" t="s">
        <v>8622</v>
      </c>
      <c r="H687" s="128">
        <v>0</v>
      </c>
      <c r="I687" s="128">
        <v>160476.25</v>
      </c>
      <c r="J687" s="129">
        <v>160476.25</v>
      </c>
      <c r="K687" s="101" t="s">
        <v>1388</v>
      </c>
    </row>
    <row r="688" spans="1:11" ht="56.25" customHeight="1">
      <c r="A688" s="98">
        <v>15</v>
      </c>
      <c r="B688" s="125" t="s">
        <v>8158</v>
      </c>
      <c r="C688" s="126">
        <v>42432</v>
      </c>
      <c r="D688" s="98" t="s">
        <v>3</v>
      </c>
      <c r="E688" s="98">
        <v>1356347</v>
      </c>
      <c r="F688" s="98"/>
      <c r="G688" s="127" t="s">
        <v>8680</v>
      </c>
      <c r="H688" s="128">
        <v>0</v>
      </c>
      <c r="I688" s="128">
        <v>1318.98</v>
      </c>
      <c r="J688" s="129">
        <v>1318.98</v>
      </c>
      <c r="K688" s="101" t="s">
        <v>1388</v>
      </c>
    </row>
    <row r="689" spans="1:11" ht="56.25" customHeight="1">
      <c r="A689" s="98">
        <v>15</v>
      </c>
      <c r="B689" s="125" t="s">
        <v>8158</v>
      </c>
      <c r="C689" s="126">
        <v>42433</v>
      </c>
      <c r="D689" s="98" t="s">
        <v>3</v>
      </c>
      <c r="E689" s="98">
        <v>1356578</v>
      </c>
      <c r="F689" s="98"/>
      <c r="G689" s="127" t="s">
        <v>8682</v>
      </c>
      <c r="H689" s="128">
        <v>0</v>
      </c>
      <c r="I689" s="128">
        <v>1.1000000000000001</v>
      </c>
      <c r="J689" s="129">
        <v>1.1000000000000001</v>
      </c>
      <c r="K689" s="101" t="s">
        <v>1388</v>
      </c>
    </row>
    <row r="690" spans="1:11" ht="56.25" customHeight="1">
      <c r="A690" s="98">
        <v>15</v>
      </c>
      <c r="B690" s="125" t="s">
        <v>8158</v>
      </c>
      <c r="C690" s="126">
        <v>42433</v>
      </c>
      <c r="D690" s="98" t="s">
        <v>3</v>
      </c>
      <c r="E690" s="98">
        <v>1356863</v>
      </c>
      <c r="F690" s="98"/>
      <c r="G690" s="127" t="s">
        <v>8712</v>
      </c>
      <c r="H690" s="128">
        <v>0</v>
      </c>
      <c r="I690" s="128">
        <v>91.29</v>
      </c>
      <c r="J690" s="129">
        <v>91.29</v>
      </c>
      <c r="K690" s="101" t="s">
        <v>1388</v>
      </c>
    </row>
    <row r="691" spans="1:11" ht="56.25" customHeight="1">
      <c r="A691" s="98">
        <v>15</v>
      </c>
      <c r="B691" s="125" t="s">
        <v>8158</v>
      </c>
      <c r="C691" s="126">
        <v>42437</v>
      </c>
      <c r="D691" s="98" t="s">
        <v>3</v>
      </c>
      <c r="E691" s="98">
        <v>1357505</v>
      </c>
      <c r="F691" s="98"/>
      <c r="G691" s="127" t="s">
        <v>8745</v>
      </c>
      <c r="H691" s="128">
        <v>0</v>
      </c>
      <c r="I691" s="128">
        <v>88151</v>
      </c>
      <c r="J691" s="129">
        <v>88151</v>
      </c>
      <c r="K691" s="101" t="s">
        <v>1388</v>
      </c>
    </row>
    <row r="692" spans="1:11" ht="56.25" customHeight="1">
      <c r="A692" s="98">
        <v>15</v>
      </c>
      <c r="B692" s="125" t="s">
        <v>8158</v>
      </c>
      <c r="C692" s="126">
        <v>42437</v>
      </c>
      <c r="D692" s="98" t="s">
        <v>3</v>
      </c>
      <c r="E692" s="98">
        <v>1357507</v>
      </c>
      <c r="F692" s="98"/>
      <c r="G692" s="127" t="s">
        <v>8745</v>
      </c>
      <c r="H692" s="128">
        <v>0</v>
      </c>
      <c r="I692" s="128">
        <v>1656</v>
      </c>
      <c r="J692" s="129">
        <v>1656</v>
      </c>
      <c r="K692" s="101" t="s">
        <v>1388</v>
      </c>
    </row>
    <row r="693" spans="1:11" ht="56.25" customHeight="1">
      <c r="A693" s="98">
        <v>15</v>
      </c>
      <c r="B693" s="125" t="s">
        <v>8158</v>
      </c>
      <c r="C693" s="126">
        <v>42437</v>
      </c>
      <c r="D693" s="98" t="s">
        <v>3</v>
      </c>
      <c r="E693" s="98">
        <v>1357523</v>
      </c>
      <c r="F693" s="98"/>
      <c r="G693" s="127" t="s">
        <v>8750</v>
      </c>
      <c r="H693" s="128">
        <v>0</v>
      </c>
      <c r="I693" s="128">
        <v>100</v>
      </c>
      <c r="J693" s="129">
        <v>100</v>
      </c>
      <c r="K693" s="101" t="s">
        <v>1388</v>
      </c>
    </row>
    <row r="694" spans="1:11" ht="56.25" customHeight="1">
      <c r="A694" s="98">
        <v>15</v>
      </c>
      <c r="B694" s="125" t="s">
        <v>8158</v>
      </c>
      <c r="C694" s="126">
        <v>42437</v>
      </c>
      <c r="D694" s="98" t="s">
        <v>3</v>
      </c>
      <c r="E694" s="98">
        <v>1357755</v>
      </c>
      <c r="F694" s="98"/>
      <c r="G694" s="127" t="s">
        <v>8763</v>
      </c>
      <c r="H694" s="128">
        <v>0</v>
      </c>
      <c r="I694" s="128">
        <v>565</v>
      </c>
      <c r="J694" s="129">
        <v>565</v>
      </c>
      <c r="K694" s="101" t="s">
        <v>1388</v>
      </c>
    </row>
    <row r="695" spans="1:11" ht="56.25" customHeight="1">
      <c r="A695" s="98">
        <v>15</v>
      </c>
      <c r="B695" s="125" t="s">
        <v>8158</v>
      </c>
      <c r="C695" s="126">
        <v>42446</v>
      </c>
      <c r="D695" s="98" t="s">
        <v>3</v>
      </c>
      <c r="E695" s="98">
        <v>1360656</v>
      </c>
      <c r="F695" s="98"/>
      <c r="G695" s="127" t="s">
        <v>8904</v>
      </c>
      <c r="H695" s="128">
        <v>0</v>
      </c>
      <c r="I695" s="128">
        <v>50.6</v>
      </c>
      <c r="J695" s="129">
        <v>50.6</v>
      </c>
      <c r="K695" s="101" t="s">
        <v>1388</v>
      </c>
    </row>
    <row r="696" spans="1:11" ht="56.25" customHeight="1">
      <c r="A696" s="98">
        <v>15</v>
      </c>
      <c r="B696" s="125" t="s">
        <v>1316</v>
      </c>
      <c r="C696" s="126">
        <v>42459</v>
      </c>
      <c r="D696" s="98" t="s">
        <v>3</v>
      </c>
      <c r="E696" s="98">
        <v>1364212</v>
      </c>
      <c r="F696" s="98"/>
      <c r="G696" s="127" t="s">
        <v>9103</v>
      </c>
      <c r="H696" s="128">
        <v>0</v>
      </c>
      <c r="I696" s="128">
        <v>158783.96</v>
      </c>
      <c r="J696" s="129">
        <v>158783.96</v>
      </c>
      <c r="K696" s="101" t="s">
        <v>1388</v>
      </c>
    </row>
    <row r="697" spans="1:11" ht="56.25" customHeight="1">
      <c r="A697" s="98">
        <v>15</v>
      </c>
      <c r="B697" s="125" t="s">
        <v>1316</v>
      </c>
      <c r="C697" s="126">
        <v>42460</v>
      </c>
      <c r="D697" s="98" t="s">
        <v>3</v>
      </c>
      <c r="E697" s="98">
        <v>1364553</v>
      </c>
      <c r="F697" s="98"/>
      <c r="G697" s="127" t="s">
        <v>9122</v>
      </c>
      <c r="H697" s="128">
        <v>0</v>
      </c>
      <c r="I697" s="128">
        <v>171972.19</v>
      </c>
      <c r="J697" s="129">
        <v>171972.19</v>
      </c>
      <c r="K697" s="101" t="s">
        <v>1388</v>
      </c>
    </row>
    <row r="698" spans="1:11" ht="56.25" customHeight="1">
      <c r="A698" s="98">
        <v>15</v>
      </c>
      <c r="B698" s="125" t="s">
        <v>1316</v>
      </c>
      <c r="C698" s="126">
        <v>42464</v>
      </c>
      <c r="D698" s="98" t="s">
        <v>3</v>
      </c>
      <c r="E698" s="98">
        <v>1365808</v>
      </c>
      <c r="F698" s="98"/>
      <c r="G698" s="127" t="s">
        <v>9196</v>
      </c>
      <c r="H698" s="128">
        <v>0</v>
      </c>
      <c r="I698" s="128">
        <v>2240</v>
      </c>
      <c r="J698" s="129">
        <v>2240</v>
      </c>
      <c r="K698" s="101" t="s">
        <v>1388</v>
      </c>
    </row>
    <row r="699" spans="1:11" ht="56.25" customHeight="1">
      <c r="A699" s="98">
        <v>15</v>
      </c>
      <c r="B699" s="125" t="s">
        <v>1316</v>
      </c>
      <c r="C699" s="126">
        <v>42472</v>
      </c>
      <c r="D699" s="98" t="s">
        <v>3</v>
      </c>
      <c r="E699" s="98">
        <v>1368312</v>
      </c>
      <c r="F699" s="98"/>
      <c r="G699" s="127" t="s">
        <v>9337</v>
      </c>
      <c r="H699" s="128">
        <v>0</v>
      </c>
      <c r="I699" s="128">
        <v>17499.04</v>
      </c>
      <c r="J699" s="129">
        <v>17499.04</v>
      </c>
      <c r="K699" s="101" t="s">
        <v>1388</v>
      </c>
    </row>
    <row r="700" spans="1:11" ht="56.25" customHeight="1">
      <c r="A700" s="98">
        <v>15</v>
      </c>
      <c r="B700" s="125" t="s">
        <v>1316</v>
      </c>
      <c r="C700" s="126">
        <v>42473</v>
      </c>
      <c r="D700" s="98" t="s">
        <v>3</v>
      </c>
      <c r="E700" s="98">
        <v>1368719</v>
      </c>
      <c r="F700" s="98"/>
      <c r="G700" s="127" t="s">
        <v>9350</v>
      </c>
      <c r="H700" s="128">
        <v>0</v>
      </c>
      <c r="I700" s="128">
        <v>39.03</v>
      </c>
      <c r="J700" s="129">
        <v>39.03</v>
      </c>
      <c r="K700" s="101" t="s">
        <v>1388</v>
      </c>
    </row>
    <row r="701" spans="1:11" ht="56.25" customHeight="1">
      <c r="A701" s="98">
        <v>15</v>
      </c>
      <c r="B701" s="125" t="s">
        <v>1316</v>
      </c>
      <c r="C701" s="126">
        <v>42473</v>
      </c>
      <c r="D701" s="98" t="s">
        <v>3</v>
      </c>
      <c r="E701" s="98">
        <v>1368746</v>
      </c>
      <c r="F701" s="98"/>
      <c r="G701" s="127" t="s">
        <v>9352</v>
      </c>
      <c r="H701" s="128">
        <v>0</v>
      </c>
      <c r="I701" s="128">
        <v>18778.55</v>
      </c>
      <c r="J701" s="129">
        <v>18778.55</v>
      </c>
      <c r="K701" s="101" t="s">
        <v>1388</v>
      </c>
    </row>
    <row r="702" spans="1:11" ht="56.25" customHeight="1">
      <c r="A702" s="98">
        <v>15</v>
      </c>
      <c r="B702" s="125" t="s">
        <v>1316</v>
      </c>
      <c r="C702" s="126">
        <v>42474</v>
      </c>
      <c r="D702" s="98" t="s">
        <v>3</v>
      </c>
      <c r="E702" s="98">
        <v>1369384</v>
      </c>
      <c r="F702" s="98"/>
      <c r="G702" s="127" t="s">
        <v>9391</v>
      </c>
      <c r="H702" s="128">
        <v>0</v>
      </c>
      <c r="I702" s="128">
        <v>382.28000000000003</v>
      </c>
      <c r="J702" s="129">
        <v>382.28000000000003</v>
      </c>
      <c r="K702" s="101" t="s">
        <v>1388</v>
      </c>
    </row>
    <row r="703" spans="1:11" ht="56.25" customHeight="1">
      <c r="A703" s="98">
        <v>15</v>
      </c>
      <c r="B703" s="125" t="s">
        <v>1316</v>
      </c>
      <c r="C703" s="126">
        <v>42475</v>
      </c>
      <c r="D703" s="98" t="s">
        <v>3</v>
      </c>
      <c r="E703" s="98">
        <v>1369730</v>
      </c>
      <c r="F703" s="98"/>
      <c r="G703" s="127" t="s">
        <v>9396</v>
      </c>
      <c r="H703" s="128">
        <v>0</v>
      </c>
      <c r="I703" s="128">
        <v>15039581</v>
      </c>
      <c r="J703" s="129">
        <v>15039581</v>
      </c>
      <c r="K703" s="101" t="s">
        <v>1388</v>
      </c>
    </row>
    <row r="704" spans="1:11" ht="56.25" customHeight="1">
      <c r="A704" s="98">
        <v>15</v>
      </c>
      <c r="B704" s="125" t="s">
        <v>1316</v>
      </c>
      <c r="C704" s="126">
        <v>42475</v>
      </c>
      <c r="D704" s="98" t="s">
        <v>3</v>
      </c>
      <c r="E704" s="98">
        <v>1369964</v>
      </c>
      <c r="F704" s="98"/>
      <c r="G704" s="127" t="s">
        <v>9413</v>
      </c>
      <c r="H704" s="128">
        <v>0</v>
      </c>
      <c r="I704" s="128">
        <v>1551.6000000000001</v>
      </c>
      <c r="J704" s="129">
        <v>1551.6000000000001</v>
      </c>
      <c r="K704" s="101" t="s">
        <v>1388</v>
      </c>
    </row>
    <row r="705" spans="1:11" ht="56.25" customHeight="1">
      <c r="A705" s="98">
        <v>15</v>
      </c>
      <c r="B705" s="125" t="s">
        <v>1316</v>
      </c>
      <c r="C705" s="126">
        <v>42479</v>
      </c>
      <c r="D705" s="98" t="s">
        <v>3</v>
      </c>
      <c r="E705" s="98">
        <v>1370742</v>
      </c>
      <c r="F705" s="98"/>
      <c r="G705" s="127" t="s">
        <v>9458</v>
      </c>
      <c r="H705" s="128">
        <v>0</v>
      </c>
      <c r="I705" s="128">
        <v>90</v>
      </c>
      <c r="J705" s="129">
        <v>90</v>
      </c>
      <c r="K705" s="101" t="s">
        <v>1388</v>
      </c>
    </row>
    <row r="706" spans="1:11" ht="56.25" customHeight="1">
      <c r="A706" s="98">
        <v>15</v>
      </c>
      <c r="B706" s="125" t="s">
        <v>1316</v>
      </c>
      <c r="C706" s="126">
        <v>42479</v>
      </c>
      <c r="D706" s="98" t="s">
        <v>3</v>
      </c>
      <c r="E706" s="98">
        <v>1370743</v>
      </c>
      <c r="F706" s="98"/>
      <c r="G706" s="127" t="s">
        <v>9459</v>
      </c>
      <c r="H706" s="128">
        <v>0</v>
      </c>
      <c r="I706" s="128">
        <v>90</v>
      </c>
      <c r="J706" s="129">
        <v>90</v>
      </c>
      <c r="K706" s="101" t="s">
        <v>1388</v>
      </c>
    </row>
    <row r="707" spans="1:11" ht="56.25" customHeight="1">
      <c r="A707" s="98">
        <v>15</v>
      </c>
      <c r="B707" s="125" t="s">
        <v>1316</v>
      </c>
      <c r="C707" s="126">
        <v>42480</v>
      </c>
      <c r="D707" s="98" t="s">
        <v>3</v>
      </c>
      <c r="E707" s="98">
        <v>1371179</v>
      </c>
      <c r="F707" s="98"/>
      <c r="G707" s="127" t="s">
        <v>9487</v>
      </c>
      <c r="H707" s="128">
        <v>0</v>
      </c>
      <c r="I707" s="128">
        <v>155107.59</v>
      </c>
      <c r="J707" s="129">
        <v>155107.59</v>
      </c>
      <c r="K707" s="101" t="s">
        <v>1388</v>
      </c>
    </row>
    <row r="708" spans="1:11" ht="56.25" customHeight="1">
      <c r="A708" s="98">
        <v>15</v>
      </c>
      <c r="B708" s="125" t="s">
        <v>1316</v>
      </c>
      <c r="C708" s="126">
        <v>42481</v>
      </c>
      <c r="D708" s="98" t="s">
        <v>3</v>
      </c>
      <c r="E708" s="98">
        <v>1371586</v>
      </c>
      <c r="F708" s="98"/>
      <c r="G708" s="127" t="s">
        <v>9514</v>
      </c>
      <c r="H708" s="128">
        <v>0</v>
      </c>
      <c r="I708" s="128">
        <v>250</v>
      </c>
      <c r="J708" s="129">
        <v>250</v>
      </c>
      <c r="K708" s="101" t="s">
        <v>1388</v>
      </c>
    </row>
    <row r="709" spans="1:11" ht="56.25" customHeight="1">
      <c r="A709" s="98">
        <v>15</v>
      </c>
      <c r="B709" s="125" t="s">
        <v>1316</v>
      </c>
      <c r="C709" s="126">
        <v>42482</v>
      </c>
      <c r="D709" s="98" t="s">
        <v>3</v>
      </c>
      <c r="E709" s="98">
        <v>1371902</v>
      </c>
      <c r="F709" s="98"/>
      <c r="G709" s="127" t="s">
        <v>9525</v>
      </c>
      <c r="H709" s="128">
        <v>0</v>
      </c>
      <c r="I709" s="128">
        <v>180</v>
      </c>
      <c r="J709" s="129">
        <v>180</v>
      </c>
      <c r="K709" s="101" t="s">
        <v>1388</v>
      </c>
    </row>
    <row r="710" spans="1:11" ht="56.25" customHeight="1">
      <c r="A710" s="98">
        <v>15</v>
      </c>
      <c r="B710" s="125" t="s">
        <v>1316</v>
      </c>
      <c r="C710" s="126">
        <v>42486</v>
      </c>
      <c r="D710" s="98" t="s">
        <v>3</v>
      </c>
      <c r="E710" s="98">
        <v>1372800</v>
      </c>
      <c r="F710" s="98"/>
      <c r="G710" s="127" t="s">
        <v>9588</v>
      </c>
      <c r="H710" s="128">
        <v>0</v>
      </c>
      <c r="I710" s="128">
        <v>5.0200000000000005</v>
      </c>
      <c r="J710" s="129">
        <v>5.0200000000000005</v>
      </c>
      <c r="K710" s="101" t="s">
        <v>1388</v>
      </c>
    </row>
    <row r="711" spans="1:11" ht="56.25" customHeight="1">
      <c r="A711" s="98">
        <v>15</v>
      </c>
      <c r="B711" s="125" t="s">
        <v>1316</v>
      </c>
      <c r="C711" s="126">
        <v>42486</v>
      </c>
      <c r="D711" s="98" t="s">
        <v>3</v>
      </c>
      <c r="E711" s="98">
        <v>1372803</v>
      </c>
      <c r="F711" s="98"/>
      <c r="G711" s="127" t="s">
        <v>9589</v>
      </c>
      <c r="H711" s="128">
        <v>0</v>
      </c>
      <c r="I711" s="128">
        <v>0.32</v>
      </c>
      <c r="J711" s="129">
        <v>0.32</v>
      </c>
      <c r="K711" s="101" t="s">
        <v>1388</v>
      </c>
    </row>
    <row r="712" spans="1:11" ht="56.25" customHeight="1">
      <c r="A712" s="98">
        <v>15</v>
      </c>
      <c r="B712" s="125" t="s">
        <v>1316</v>
      </c>
      <c r="C712" s="126">
        <v>42486</v>
      </c>
      <c r="D712" s="98" t="s">
        <v>3</v>
      </c>
      <c r="E712" s="98">
        <v>1372804</v>
      </c>
      <c r="F712" s="98"/>
      <c r="G712" s="127" t="s">
        <v>9588</v>
      </c>
      <c r="H712" s="128">
        <v>0</v>
      </c>
      <c r="I712" s="128">
        <v>0.15</v>
      </c>
      <c r="J712" s="129">
        <v>0.15</v>
      </c>
      <c r="K712" s="101" t="s">
        <v>1388</v>
      </c>
    </row>
    <row r="713" spans="1:11" ht="56.25" customHeight="1">
      <c r="A713" s="98">
        <v>15</v>
      </c>
      <c r="B713" s="125" t="s">
        <v>1316</v>
      </c>
      <c r="C713" s="126">
        <v>42486</v>
      </c>
      <c r="D713" s="98" t="s">
        <v>3</v>
      </c>
      <c r="E713" s="98">
        <v>1372805</v>
      </c>
      <c r="F713" s="98"/>
      <c r="G713" s="127" t="s">
        <v>9590</v>
      </c>
      <c r="H713" s="128">
        <v>0</v>
      </c>
      <c r="I713" s="128">
        <v>1.3900000000000001</v>
      </c>
      <c r="J713" s="129">
        <v>1.3900000000000001</v>
      </c>
      <c r="K713" s="101" t="s">
        <v>1388</v>
      </c>
    </row>
    <row r="714" spans="1:11" ht="56.25" customHeight="1">
      <c r="A714" s="98">
        <v>15</v>
      </c>
      <c r="B714" s="125" t="s">
        <v>1316</v>
      </c>
      <c r="C714" s="126">
        <v>42488</v>
      </c>
      <c r="D714" s="98" t="s">
        <v>3</v>
      </c>
      <c r="E714" s="98">
        <v>1374132</v>
      </c>
      <c r="F714" s="98"/>
      <c r="G714" s="127" t="s">
        <v>9662</v>
      </c>
      <c r="H714" s="128">
        <v>0</v>
      </c>
      <c r="I714" s="128">
        <v>3500.26</v>
      </c>
      <c r="J714" s="129">
        <v>3500.26</v>
      </c>
      <c r="K714" s="101" t="s">
        <v>1388</v>
      </c>
    </row>
    <row r="715" spans="1:11" ht="56.25" customHeight="1">
      <c r="A715" s="98">
        <v>15</v>
      </c>
      <c r="B715" s="125" t="s">
        <v>1316</v>
      </c>
      <c r="C715" s="126">
        <v>42488</v>
      </c>
      <c r="D715" s="98" t="s">
        <v>3</v>
      </c>
      <c r="E715" s="98">
        <v>1374134</v>
      </c>
      <c r="F715" s="98"/>
      <c r="G715" s="127" t="s">
        <v>9662</v>
      </c>
      <c r="H715" s="128">
        <v>0</v>
      </c>
      <c r="I715" s="128">
        <v>400</v>
      </c>
      <c r="J715" s="129">
        <v>400</v>
      </c>
      <c r="K715" s="101" t="s">
        <v>1388</v>
      </c>
    </row>
    <row r="716" spans="1:11" ht="56.25" customHeight="1">
      <c r="A716" s="98">
        <v>15</v>
      </c>
      <c r="B716" s="125" t="s">
        <v>1316</v>
      </c>
      <c r="C716" s="126">
        <v>42488</v>
      </c>
      <c r="D716" s="98" t="s">
        <v>3</v>
      </c>
      <c r="E716" s="98">
        <v>1374226</v>
      </c>
      <c r="F716" s="98"/>
      <c r="G716" s="127" t="s">
        <v>9666</v>
      </c>
      <c r="H716" s="128">
        <v>0</v>
      </c>
      <c r="I716" s="128">
        <v>4.5</v>
      </c>
      <c r="J716" s="129">
        <v>4.5</v>
      </c>
      <c r="K716" s="101" t="s">
        <v>1388</v>
      </c>
    </row>
    <row r="717" spans="1:11" ht="56.25" customHeight="1">
      <c r="A717" s="98">
        <v>15</v>
      </c>
      <c r="B717" s="125" t="s">
        <v>1316</v>
      </c>
      <c r="C717" s="126">
        <v>42489</v>
      </c>
      <c r="D717" s="98" t="s">
        <v>3</v>
      </c>
      <c r="E717" s="98">
        <v>1374449</v>
      </c>
      <c r="F717" s="98"/>
      <c r="G717" s="127" t="s">
        <v>9672</v>
      </c>
      <c r="H717" s="128">
        <v>0</v>
      </c>
      <c r="I717" s="128">
        <v>178507.95</v>
      </c>
      <c r="J717" s="129">
        <v>178507.95</v>
      </c>
      <c r="K717" s="101" t="s">
        <v>1388</v>
      </c>
    </row>
    <row r="718" spans="1:11" ht="56.25" customHeight="1">
      <c r="A718" s="98">
        <v>15</v>
      </c>
      <c r="B718" s="125" t="s">
        <v>1316</v>
      </c>
      <c r="C718" s="126">
        <v>42489</v>
      </c>
      <c r="D718" s="98" t="s">
        <v>3</v>
      </c>
      <c r="E718" s="98">
        <v>1374691</v>
      </c>
      <c r="F718" s="98"/>
      <c r="G718" s="127" t="s">
        <v>9693</v>
      </c>
      <c r="H718" s="128">
        <v>0</v>
      </c>
      <c r="I718" s="128">
        <v>1092</v>
      </c>
      <c r="J718" s="129">
        <v>1092</v>
      </c>
      <c r="K718" s="101" t="s">
        <v>1388</v>
      </c>
    </row>
    <row r="719" spans="1:11" ht="56.25" customHeight="1">
      <c r="A719" s="98">
        <v>15</v>
      </c>
      <c r="B719" s="125" t="s">
        <v>1316</v>
      </c>
      <c r="C719" s="126">
        <v>42496</v>
      </c>
      <c r="D719" s="98" t="s">
        <v>3</v>
      </c>
      <c r="E719" s="98">
        <v>1376441</v>
      </c>
      <c r="F719" s="98"/>
      <c r="G719" s="127" t="s">
        <v>9779</v>
      </c>
      <c r="H719" s="128">
        <v>0</v>
      </c>
      <c r="I719" s="128">
        <v>39.119999999999997</v>
      </c>
      <c r="J719" s="129">
        <v>39.119999999999997</v>
      </c>
      <c r="K719" s="101" t="s">
        <v>1388</v>
      </c>
    </row>
    <row r="720" spans="1:11" ht="56.25" customHeight="1">
      <c r="A720" s="98">
        <v>15</v>
      </c>
      <c r="B720" s="125" t="s">
        <v>1316</v>
      </c>
      <c r="C720" s="126">
        <v>42496</v>
      </c>
      <c r="D720" s="98" t="s">
        <v>3</v>
      </c>
      <c r="E720" s="98">
        <v>1376442</v>
      </c>
      <c r="F720" s="98"/>
      <c r="G720" s="127" t="s">
        <v>9779</v>
      </c>
      <c r="H720" s="128">
        <v>0</v>
      </c>
      <c r="I720" s="128">
        <v>39.08</v>
      </c>
      <c r="J720" s="129">
        <v>39.08</v>
      </c>
      <c r="K720" s="101" t="s">
        <v>1388</v>
      </c>
    </row>
    <row r="721" spans="1:11" ht="56.25" customHeight="1">
      <c r="A721" s="98">
        <v>15</v>
      </c>
      <c r="B721" s="125" t="s">
        <v>1316</v>
      </c>
      <c r="C721" s="126">
        <v>42496</v>
      </c>
      <c r="D721" s="98" t="s">
        <v>3</v>
      </c>
      <c r="E721" s="98">
        <v>1376444</v>
      </c>
      <c r="F721" s="98"/>
      <c r="G721" s="127" t="s">
        <v>9780</v>
      </c>
      <c r="H721" s="128">
        <v>0</v>
      </c>
      <c r="I721" s="128">
        <v>9.5400000000000009</v>
      </c>
      <c r="J721" s="129">
        <v>9.5400000000000009</v>
      </c>
      <c r="K721" s="101" t="s">
        <v>1388</v>
      </c>
    </row>
    <row r="722" spans="1:11" ht="56.25" customHeight="1">
      <c r="A722" s="98">
        <v>15</v>
      </c>
      <c r="B722" s="125" t="s">
        <v>1316</v>
      </c>
      <c r="C722" s="126">
        <v>42499</v>
      </c>
      <c r="D722" s="98" t="s">
        <v>3</v>
      </c>
      <c r="E722" s="98">
        <v>1377152</v>
      </c>
      <c r="F722" s="98"/>
      <c r="G722" s="127" t="s">
        <v>9814</v>
      </c>
      <c r="H722" s="128">
        <v>0</v>
      </c>
      <c r="I722" s="128">
        <v>0.13</v>
      </c>
      <c r="J722" s="129">
        <v>0.13</v>
      </c>
      <c r="K722" s="101" t="s">
        <v>1388</v>
      </c>
    </row>
    <row r="723" spans="1:11" ht="56.25" customHeight="1">
      <c r="A723" s="98">
        <v>15</v>
      </c>
      <c r="B723" s="125" t="s">
        <v>1316</v>
      </c>
      <c r="C723" s="126">
        <v>42500</v>
      </c>
      <c r="D723" s="98" t="s">
        <v>3</v>
      </c>
      <c r="E723" s="98">
        <v>1377499</v>
      </c>
      <c r="F723" s="98"/>
      <c r="G723" s="127" t="s">
        <v>9827</v>
      </c>
      <c r="H723" s="128">
        <v>0</v>
      </c>
      <c r="I723" s="128">
        <v>3.0300000000000002</v>
      </c>
      <c r="J723" s="129">
        <v>3.0300000000000002</v>
      </c>
      <c r="K723" s="101" t="s">
        <v>1388</v>
      </c>
    </row>
    <row r="724" spans="1:11" ht="56.25" customHeight="1">
      <c r="A724" s="98">
        <v>15</v>
      </c>
      <c r="B724" s="125" t="s">
        <v>1316</v>
      </c>
      <c r="C724" s="126">
        <v>42502</v>
      </c>
      <c r="D724" s="98" t="s">
        <v>3</v>
      </c>
      <c r="E724" s="98">
        <v>1378249</v>
      </c>
      <c r="F724" s="98"/>
      <c r="G724" s="127" t="s">
        <v>9893</v>
      </c>
      <c r="H724" s="128">
        <v>0</v>
      </c>
      <c r="I724" s="128">
        <v>709.14</v>
      </c>
      <c r="J724" s="129">
        <v>709.14</v>
      </c>
      <c r="K724" s="101" t="s">
        <v>1429</v>
      </c>
    </row>
    <row r="725" spans="1:11" ht="56.25" customHeight="1">
      <c r="A725" s="98">
        <v>15</v>
      </c>
      <c r="B725" s="125" t="s">
        <v>1316</v>
      </c>
      <c r="C725" s="126">
        <v>42503</v>
      </c>
      <c r="D725" s="98" t="s">
        <v>3</v>
      </c>
      <c r="E725" s="98">
        <v>1378713</v>
      </c>
      <c r="F725" s="98"/>
      <c r="G725" s="127" t="s">
        <v>9914</v>
      </c>
      <c r="H725" s="128">
        <v>0</v>
      </c>
      <c r="I725" s="128">
        <v>50</v>
      </c>
      <c r="J725" s="129">
        <v>50</v>
      </c>
      <c r="K725" s="101" t="s">
        <v>1388</v>
      </c>
    </row>
    <row r="726" spans="1:11" ht="56.25" customHeight="1">
      <c r="A726" s="98">
        <v>15</v>
      </c>
      <c r="B726" s="125" t="s">
        <v>1316</v>
      </c>
      <c r="C726" s="126">
        <v>42503</v>
      </c>
      <c r="D726" s="98" t="s">
        <v>3</v>
      </c>
      <c r="E726" s="98">
        <v>1378989</v>
      </c>
      <c r="F726" s="98"/>
      <c r="G726" s="127" t="s">
        <v>9924</v>
      </c>
      <c r="H726" s="128">
        <v>0</v>
      </c>
      <c r="I726" s="128">
        <v>91.600000000000009</v>
      </c>
      <c r="J726" s="129">
        <v>91.600000000000009</v>
      </c>
      <c r="K726" s="101" t="s">
        <v>1388</v>
      </c>
    </row>
    <row r="727" spans="1:11" ht="56.25" customHeight="1">
      <c r="A727" s="98">
        <v>15</v>
      </c>
      <c r="B727" s="125" t="s">
        <v>1316</v>
      </c>
      <c r="C727" s="126">
        <v>42503</v>
      </c>
      <c r="D727" s="98" t="s">
        <v>3</v>
      </c>
      <c r="E727" s="98">
        <v>1378991</v>
      </c>
      <c r="F727" s="98"/>
      <c r="G727" s="127" t="s">
        <v>9925</v>
      </c>
      <c r="H727" s="128">
        <v>0</v>
      </c>
      <c r="I727" s="128">
        <v>94.3</v>
      </c>
      <c r="J727" s="129">
        <v>94.3</v>
      </c>
      <c r="K727" s="101" t="s">
        <v>1388</v>
      </c>
    </row>
    <row r="728" spans="1:11" ht="56.25" customHeight="1">
      <c r="A728" s="98">
        <v>15</v>
      </c>
      <c r="B728" s="125" t="s">
        <v>1316</v>
      </c>
      <c r="C728" s="126">
        <v>42507</v>
      </c>
      <c r="D728" s="98" t="s">
        <v>3</v>
      </c>
      <c r="E728" s="98">
        <v>1379615</v>
      </c>
      <c r="F728" s="98"/>
      <c r="G728" s="127" t="s">
        <v>9953</v>
      </c>
      <c r="H728" s="128">
        <v>0</v>
      </c>
      <c r="I728" s="128">
        <v>299.2</v>
      </c>
      <c r="J728" s="129">
        <v>299.2</v>
      </c>
      <c r="K728" s="101" t="s">
        <v>1388</v>
      </c>
    </row>
    <row r="729" spans="1:11" ht="56.25" customHeight="1">
      <c r="A729" s="98">
        <v>15</v>
      </c>
      <c r="B729" s="125" t="s">
        <v>1316</v>
      </c>
      <c r="C729" s="126">
        <v>42507</v>
      </c>
      <c r="D729" s="98" t="s">
        <v>3</v>
      </c>
      <c r="E729" s="98">
        <v>1379671</v>
      </c>
      <c r="F729" s="98"/>
      <c r="G729" s="127" t="s">
        <v>9961</v>
      </c>
      <c r="H729" s="128">
        <v>0</v>
      </c>
      <c r="I729" s="128">
        <v>35193.9</v>
      </c>
      <c r="J729" s="129">
        <v>35193.9</v>
      </c>
      <c r="K729" s="101" t="s">
        <v>1388</v>
      </c>
    </row>
    <row r="730" spans="1:11" ht="56.25" customHeight="1">
      <c r="A730" s="98">
        <v>15</v>
      </c>
      <c r="B730" s="125" t="s">
        <v>1316</v>
      </c>
      <c r="C730" s="126">
        <v>42508</v>
      </c>
      <c r="D730" s="98" t="s">
        <v>3</v>
      </c>
      <c r="E730" s="98">
        <v>1380045</v>
      </c>
      <c r="F730" s="98"/>
      <c r="G730" s="127" t="s">
        <v>9979</v>
      </c>
      <c r="H730" s="128">
        <v>0</v>
      </c>
      <c r="I730" s="128">
        <v>57.28</v>
      </c>
      <c r="J730" s="129">
        <v>57.28</v>
      </c>
      <c r="K730" s="101" t="s">
        <v>1388</v>
      </c>
    </row>
    <row r="731" spans="1:11" ht="56.25" customHeight="1">
      <c r="A731" s="98">
        <v>15</v>
      </c>
      <c r="B731" s="125" t="s">
        <v>1316</v>
      </c>
      <c r="C731" s="126">
        <v>42513</v>
      </c>
      <c r="D731" s="98" t="s">
        <v>3</v>
      </c>
      <c r="E731" s="98">
        <v>1381377</v>
      </c>
      <c r="F731" s="98"/>
      <c r="G731" s="127" t="s">
        <v>10063</v>
      </c>
      <c r="H731" s="128">
        <v>0</v>
      </c>
      <c r="I731" s="128">
        <v>156041.26999999999</v>
      </c>
      <c r="J731" s="129">
        <v>156041.26999999999</v>
      </c>
      <c r="K731" s="101" t="s">
        <v>1388</v>
      </c>
    </row>
    <row r="732" spans="1:11" ht="56.25" customHeight="1">
      <c r="A732" s="98">
        <v>15</v>
      </c>
      <c r="B732" s="125" t="s">
        <v>1316</v>
      </c>
      <c r="C732" s="126">
        <v>42517</v>
      </c>
      <c r="D732" s="98" t="s">
        <v>3</v>
      </c>
      <c r="E732" s="98">
        <v>1382492</v>
      </c>
      <c r="F732" s="98"/>
      <c r="G732" s="127" t="s">
        <v>10138</v>
      </c>
      <c r="H732" s="128">
        <v>0</v>
      </c>
      <c r="I732" s="128">
        <v>82572.33</v>
      </c>
      <c r="J732" s="129">
        <v>82572.33</v>
      </c>
      <c r="K732" s="101" t="s">
        <v>1388</v>
      </c>
    </row>
    <row r="733" spans="1:11" ht="56.25" customHeight="1">
      <c r="A733" s="98">
        <v>15</v>
      </c>
      <c r="B733" s="125" t="s">
        <v>1316</v>
      </c>
      <c r="C733" s="126">
        <v>42521</v>
      </c>
      <c r="D733" s="98" t="s">
        <v>3</v>
      </c>
      <c r="E733" s="98">
        <v>1383585</v>
      </c>
      <c r="F733" s="98"/>
      <c r="G733" s="127" t="s">
        <v>10243</v>
      </c>
      <c r="H733" s="128">
        <v>0</v>
      </c>
      <c r="I733" s="128">
        <v>26461.75</v>
      </c>
      <c r="J733" s="129">
        <v>26461.75</v>
      </c>
      <c r="K733" s="101" t="s">
        <v>1388</v>
      </c>
    </row>
    <row r="734" spans="1:11" ht="56.25" customHeight="1">
      <c r="A734" s="98">
        <v>15</v>
      </c>
      <c r="B734" s="125" t="s">
        <v>1316</v>
      </c>
      <c r="C734" s="126">
        <v>42522</v>
      </c>
      <c r="D734" s="98" t="s">
        <v>3</v>
      </c>
      <c r="E734" s="98">
        <v>1383870</v>
      </c>
      <c r="F734" s="98"/>
      <c r="G734" s="127" t="s">
        <v>10258</v>
      </c>
      <c r="H734" s="128">
        <v>0</v>
      </c>
      <c r="I734" s="128">
        <v>100000</v>
      </c>
      <c r="J734" s="129">
        <v>100000</v>
      </c>
      <c r="K734" s="101" t="s">
        <v>1388</v>
      </c>
    </row>
    <row r="735" spans="1:11" ht="56.25" customHeight="1">
      <c r="A735" s="98">
        <v>15</v>
      </c>
      <c r="B735" s="125" t="s">
        <v>1316</v>
      </c>
      <c r="C735" s="126">
        <v>42523</v>
      </c>
      <c r="D735" s="98" t="s">
        <v>3</v>
      </c>
      <c r="E735" s="98">
        <v>1384551</v>
      </c>
      <c r="F735" s="98"/>
      <c r="G735" s="127" t="s">
        <v>10304</v>
      </c>
      <c r="H735" s="128">
        <v>0</v>
      </c>
      <c r="I735" s="128">
        <v>4452</v>
      </c>
      <c r="J735" s="129">
        <v>4452</v>
      </c>
      <c r="K735" s="101" t="s">
        <v>1388</v>
      </c>
    </row>
    <row r="736" spans="1:11" ht="56.25" customHeight="1">
      <c r="A736" s="98">
        <v>15</v>
      </c>
      <c r="B736" s="125" t="s">
        <v>1316</v>
      </c>
      <c r="C736" s="126">
        <v>42524</v>
      </c>
      <c r="D736" s="98" t="s">
        <v>3</v>
      </c>
      <c r="E736" s="98">
        <v>1385027</v>
      </c>
      <c r="F736" s="98"/>
      <c r="G736" s="127" t="s">
        <v>10330</v>
      </c>
      <c r="H736" s="128">
        <v>0</v>
      </c>
      <c r="I736" s="128">
        <v>3.5</v>
      </c>
      <c r="J736" s="129">
        <v>3.5</v>
      </c>
      <c r="K736" s="101" t="s">
        <v>1388</v>
      </c>
    </row>
    <row r="737" spans="1:11" ht="56.25" customHeight="1">
      <c r="A737" s="98">
        <v>15</v>
      </c>
      <c r="B737" s="125" t="s">
        <v>1316</v>
      </c>
      <c r="C737" s="126">
        <v>42527</v>
      </c>
      <c r="D737" s="98" t="s">
        <v>3</v>
      </c>
      <c r="E737" s="98">
        <v>1385700</v>
      </c>
      <c r="F737" s="98"/>
      <c r="G737" s="127" t="s">
        <v>10379</v>
      </c>
      <c r="H737" s="128">
        <v>0</v>
      </c>
      <c r="I737" s="128">
        <v>59.78</v>
      </c>
      <c r="J737" s="129">
        <v>59.78</v>
      </c>
      <c r="K737" s="101" t="s">
        <v>1388</v>
      </c>
    </row>
    <row r="738" spans="1:11" ht="56.25" customHeight="1">
      <c r="A738" s="98">
        <v>15</v>
      </c>
      <c r="B738" s="125" t="s">
        <v>1316</v>
      </c>
      <c r="C738" s="126">
        <v>42527</v>
      </c>
      <c r="D738" s="98" t="s">
        <v>3</v>
      </c>
      <c r="E738" s="98">
        <v>1385703</v>
      </c>
      <c r="F738" s="98"/>
      <c r="G738" s="127" t="s">
        <v>10379</v>
      </c>
      <c r="H738" s="128">
        <v>0</v>
      </c>
      <c r="I738" s="128">
        <v>52.92</v>
      </c>
      <c r="J738" s="129">
        <v>52.92</v>
      </c>
      <c r="K738" s="101" t="s">
        <v>1388</v>
      </c>
    </row>
    <row r="739" spans="1:11" ht="56.25" customHeight="1">
      <c r="A739" s="98">
        <v>15</v>
      </c>
      <c r="B739" s="125" t="s">
        <v>1316</v>
      </c>
      <c r="C739" s="126">
        <v>42528</v>
      </c>
      <c r="D739" s="98" t="s">
        <v>3</v>
      </c>
      <c r="E739" s="98">
        <v>1386195</v>
      </c>
      <c r="F739" s="98"/>
      <c r="G739" s="127" t="s">
        <v>10397</v>
      </c>
      <c r="H739" s="128">
        <v>0</v>
      </c>
      <c r="I739" s="128">
        <v>48</v>
      </c>
      <c r="J739" s="129">
        <v>48</v>
      </c>
      <c r="K739" s="101" t="s">
        <v>1388</v>
      </c>
    </row>
    <row r="740" spans="1:11" ht="56.25" customHeight="1">
      <c r="A740" s="98">
        <v>15</v>
      </c>
      <c r="B740" s="125" t="s">
        <v>1316</v>
      </c>
      <c r="C740" s="126">
        <v>42534</v>
      </c>
      <c r="D740" s="98" t="s">
        <v>3</v>
      </c>
      <c r="E740" s="98">
        <v>1388178</v>
      </c>
      <c r="F740" s="98"/>
      <c r="G740" s="127" t="s">
        <v>10532</v>
      </c>
      <c r="H740" s="128">
        <v>0</v>
      </c>
      <c r="I740" s="128">
        <v>20</v>
      </c>
      <c r="J740" s="129">
        <v>20</v>
      </c>
      <c r="K740" s="101" t="s">
        <v>1388</v>
      </c>
    </row>
    <row r="741" spans="1:11" ht="56.25" customHeight="1">
      <c r="A741" s="98">
        <v>15</v>
      </c>
      <c r="B741" s="125" t="s">
        <v>1316</v>
      </c>
      <c r="C741" s="126">
        <v>42534</v>
      </c>
      <c r="D741" s="98" t="s">
        <v>3</v>
      </c>
      <c r="E741" s="98">
        <v>1388185</v>
      </c>
      <c r="F741" s="98"/>
      <c r="G741" s="127" t="s">
        <v>10535</v>
      </c>
      <c r="H741" s="128">
        <v>0</v>
      </c>
      <c r="I741" s="128">
        <v>1119</v>
      </c>
      <c r="J741" s="129">
        <v>1119</v>
      </c>
      <c r="K741" s="101" t="s">
        <v>1388</v>
      </c>
    </row>
    <row r="742" spans="1:11" ht="56.25" customHeight="1">
      <c r="A742" s="98">
        <v>15</v>
      </c>
      <c r="B742" s="125" t="s">
        <v>1316</v>
      </c>
      <c r="C742" s="126">
        <v>42536</v>
      </c>
      <c r="D742" s="98" t="s">
        <v>3</v>
      </c>
      <c r="E742" s="98">
        <v>1389092</v>
      </c>
      <c r="F742" s="98"/>
      <c r="G742" s="127" t="s">
        <v>10586</v>
      </c>
      <c r="H742" s="128">
        <v>0</v>
      </c>
      <c r="I742" s="128">
        <v>38608.17</v>
      </c>
      <c r="J742" s="129">
        <v>38608.17</v>
      </c>
      <c r="K742" s="101" t="s">
        <v>1388</v>
      </c>
    </row>
    <row r="743" spans="1:11" ht="56.25" customHeight="1">
      <c r="A743" s="98">
        <v>15</v>
      </c>
      <c r="B743" s="125" t="s">
        <v>1316</v>
      </c>
      <c r="C743" s="126">
        <v>42537</v>
      </c>
      <c r="D743" s="98" t="s">
        <v>3</v>
      </c>
      <c r="E743" s="98">
        <v>1389469</v>
      </c>
      <c r="F743" s="98"/>
      <c r="G743" s="127" t="s">
        <v>10616</v>
      </c>
      <c r="H743" s="128">
        <v>0</v>
      </c>
      <c r="I743" s="128">
        <v>400</v>
      </c>
      <c r="J743" s="129">
        <v>400</v>
      </c>
      <c r="K743" s="101" t="s">
        <v>1388</v>
      </c>
    </row>
    <row r="744" spans="1:11" ht="56.25" customHeight="1">
      <c r="A744" s="98">
        <v>15</v>
      </c>
      <c r="B744" s="125" t="s">
        <v>1316</v>
      </c>
      <c r="C744" s="126">
        <v>42537</v>
      </c>
      <c r="D744" s="98" t="s">
        <v>3</v>
      </c>
      <c r="E744" s="98">
        <v>1389655</v>
      </c>
      <c r="F744" s="98"/>
      <c r="G744" s="127" t="s">
        <v>10629</v>
      </c>
      <c r="H744" s="128">
        <v>0</v>
      </c>
      <c r="I744" s="128">
        <v>2.2000000000000002</v>
      </c>
      <c r="J744" s="129">
        <v>2.2000000000000002</v>
      </c>
      <c r="K744" s="101" t="s">
        <v>1388</v>
      </c>
    </row>
    <row r="745" spans="1:11" ht="56.25" customHeight="1">
      <c r="A745" s="98">
        <v>15</v>
      </c>
      <c r="B745" s="125" t="s">
        <v>1316</v>
      </c>
      <c r="C745" s="126">
        <v>42538</v>
      </c>
      <c r="D745" s="98" t="s">
        <v>3</v>
      </c>
      <c r="E745" s="98">
        <v>1390202</v>
      </c>
      <c r="F745" s="98"/>
      <c r="G745" s="127" t="s">
        <v>10690</v>
      </c>
      <c r="H745" s="128">
        <v>0</v>
      </c>
      <c r="I745" s="128">
        <v>150</v>
      </c>
      <c r="J745" s="129">
        <v>150</v>
      </c>
      <c r="K745" s="101" t="s">
        <v>1388</v>
      </c>
    </row>
    <row r="746" spans="1:11" ht="56.25" customHeight="1">
      <c r="A746" s="98">
        <v>15</v>
      </c>
      <c r="B746" s="125" t="s">
        <v>1316</v>
      </c>
      <c r="C746" s="126">
        <v>42544</v>
      </c>
      <c r="D746" s="98" t="s">
        <v>3</v>
      </c>
      <c r="E746" s="98">
        <v>1391392</v>
      </c>
      <c r="F746" s="98"/>
      <c r="G746" s="127" t="s">
        <v>10783</v>
      </c>
      <c r="H746" s="128">
        <v>0</v>
      </c>
      <c r="I746" s="128">
        <v>39.9</v>
      </c>
      <c r="J746" s="129">
        <v>39.9</v>
      </c>
      <c r="K746" s="101" t="s">
        <v>1388</v>
      </c>
    </row>
    <row r="747" spans="1:11" ht="56.25" customHeight="1">
      <c r="A747" s="98">
        <v>15</v>
      </c>
      <c r="B747" s="125" t="s">
        <v>1316</v>
      </c>
      <c r="C747" s="126">
        <v>42544</v>
      </c>
      <c r="D747" s="98" t="s">
        <v>3</v>
      </c>
      <c r="E747" s="98">
        <v>1391393</v>
      </c>
      <c r="F747" s="98"/>
      <c r="G747" s="127" t="s">
        <v>10784</v>
      </c>
      <c r="H747" s="128">
        <v>0</v>
      </c>
      <c r="I747" s="128">
        <v>39.9</v>
      </c>
      <c r="J747" s="129">
        <v>39.9</v>
      </c>
      <c r="K747" s="101" t="s">
        <v>1388</v>
      </c>
    </row>
    <row r="748" spans="1:11" ht="56.25" customHeight="1">
      <c r="A748" s="98">
        <v>15</v>
      </c>
      <c r="B748" s="125" t="s">
        <v>1316</v>
      </c>
      <c r="C748" s="126">
        <v>42544</v>
      </c>
      <c r="D748" s="98" t="s">
        <v>3</v>
      </c>
      <c r="E748" s="98">
        <v>1391416</v>
      </c>
      <c r="F748" s="98"/>
      <c r="G748" s="127" t="s">
        <v>10786</v>
      </c>
      <c r="H748" s="128">
        <v>0</v>
      </c>
      <c r="I748" s="128">
        <v>162110.19</v>
      </c>
      <c r="J748" s="129">
        <v>162110.19</v>
      </c>
      <c r="K748" s="101" t="s">
        <v>1388</v>
      </c>
    </row>
    <row r="749" spans="1:11" ht="56.25" customHeight="1">
      <c r="A749" s="98">
        <v>15</v>
      </c>
      <c r="B749" s="125" t="s">
        <v>1316</v>
      </c>
      <c r="C749" s="126">
        <v>42549</v>
      </c>
      <c r="D749" s="98" t="s">
        <v>3</v>
      </c>
      <c r="E749" s="98">
        <v>1392768</v>
      </c>
      <c r="F749" s="98"/>
      <c r="G749" s="127" t="s">
        <v>10890</v>
      </c>
      <c r="H749" s="128">
        <v>0</v>
      </c>
      <c r="I749" s="128">
        <v>201982.33000000002</v>
      </c>
      <c r="J749" s="129">
        <v>201982.33000000002</v>
      </c>
      <c r="K749" s="101" t="s">
        <v>1388</v>
      </c>
    </row>
    <row r="750" spans="1:11" ht="56.25" customHeight="1">
      <c r="A750" s="98">
        <v>15</v>
      </c>
      <c r="B750" s="125" t="s">
        <v>1316</v>
      </c>
      <c r="C750" s="126">
        <v>42552</v>
      </c>
      <c r="D750" s="98" t="s">
        <v>3</v>
      </c>
      <c r="E750" s="98">
        <v>1394263</v>
      </c>
      <c r="F750" s="98"/>
      <c r="G750" s="127" t="s">
        <v>11004</v>
      </c>
      <c r="H750" s="128">
        <v>0</v>
      </c>
      <c r="I750" s="128">
        <v>40.340000000000003</v>
      </c>
      <c r="J750" s="129">
        <v>40.340000000000003</v>
      </c>
      <c r="K750" s="101" t="s">
        <v>1388</v>
      </c>
    </row>
    <row r="751" spans="1:11" ht="56.25" customHeight="1">
      <c r="A751" s="98">
        <v>15</v>
      </c>
      <c r="B751" s="125" t="s">
        <v>1316</v>
      </c>
      <c r="C751" s="126">
        <v>42555</v>
      </c>
      <c r="D751" s="98" t="s">
        <v>3</v>
      </c>
      <c r="E751" s="98">
        <v>1394798</v>
      </c>
      <c r="F751" s="98"/>
      <c r="G751" s="127" t="s">
        <v>11047</v>
      </c>
      <c r="H751" s="128">
        <v>0</v>
      </c>
      <c r="I751" s="128">
        <v>9.82</v>
      </c>
      <c r="J751" s="129">
        <v>9.82</v>
      </c>
      <c r="K751" s="101" t="s">
        <v>1388</v>
      </c>
    </row>
    <row r="752" spans="1:11" ht="56.25" customHeight="1">
      <c r="A752" s="98">
        <v>15</v>
      </c>
      <c r="B752" s="125" t="s">
        <v>1316</v>
      </c>
      <c r="C752" s="126">
        <v>42565</v>
      </c>
      <c r="D752" s="98" t="s">
        <v>3</v>
      </c>
      <c r="E752" s="98">
        <v>1398184</v>
      </c>
      <c r="F752" s="98"/>
      <c r="G752" s="127" t="s">
        <v>11311</v>
      </c>
      <c r="H752" s="128">
        <v>0</v>
      </c>
      <c r="I752" s="128">
        <v>50</v>
      </c>
      <c r="J752" s="129">
        <v>50</v>
      </c>
      <c r="K752" s="101" t="s">
        <v>1388</v>
      </c>
    </row>
    <row r="753" spans="1:11" ht="56.25" customHeight="1">
      <c r="A753" s="98">
        <v>15</v>
      </c>
      <c r="B753" s="125" t="s">
        <v>1316</v>
      </c>
      <c r="C753" s="126">
        <v>42566</v>
      </c>
      <c r="D753" s="98" t="s">
        <v>3</v>
      </c>
      <c r="E753" s="98">
        <v>1398583</v>
      </c>
      <c r="F753" s="98"/>
      <c r="G753" s="127" t="s">
        <v>11339</v>
      </c>
      <c r="H753" s="128">
        <v>0</v>
      </c>
      <c r="I753" s="128">
        <v>86768.67</v>
      </c>
      <c r="J753" s="129">
        <v>86768.67</v>
      </c>
      <c r="K753" s="101" t="s">
        <v>1388</v>
      </c>
    </row>
    <row r="754" spans="1:11" ht="56.25" customHeight="1">
      <c r="A754" s="98">
        <v>15</v>
      </c>
      <c r="B754" s="125" t="s">
        <v>1316</v>
      </c>
      <c r="C754" s="126">
        <v>42569</v>
      </c>
      <c r="D754" s="98" t="s">
        <v>3</v>
      </c>
      <c r="E754" s="98">
        <v>1399094</v>
      </c>
      <c r="F754" s="98"/>
      <c r="G754" s="127" t="s">
        <v>11377</v>
      </c>
      <c r="H754" s="128">
        <v>0</v>
      </c>
      <c r="I754" s="128">
        <v>3200</v>
      </c>
      <c r="J754" s="129">
        <v>3200</v>
      </c>
      <c r="K754" s="101" t="s">
        <v>1388</v>
      </c>
    </row>
    <row r="755" spans="1:11" ht="56.25" customHeight="1">
      <c r="A755" s="98">
        <v>15</v>
      </c>
      <c r="B755" s="125" t="s">
        <v>1316</v>
      </c>
      <c r="C755" s="126">
        <v>42570</v>
      </c>
      <c r="D755" s="98" t="s">
        <v>3</v>
      </c>
      <c r="E755" s="98">
        <v>1399566</v>
      </c>
      <c r="F755" s="98"/>
      <c r="G755" s="127" t="s">
        <v>11419</v>
      </c>
      <c r="H755" s="128">
        <v>0</v>
      </c>
      <c r="I755" s="128">
        <v>6.1000000000000005</v>
      </c>
      <c r="J755" s="129">
        <v>6.1000000000000005</v>
      </c>
      <c r="K755" s="101" t="s">
        <v>1388</v>
      </c>
    </row>
    <row r="756" spans="1:11" ht="56.25" customHeight="1">
      <c r="A756" s="98">
        <v>15</v>
      </c>
      <c r="B756" s="125" t="s">
        <v>1316</v>
      </c>
      <c r="C756" s="126">
        <v>42578</v>
      </c>
      <c r="D756" s="98" t="s">
        <v>3</v>
      </c>
      <c r="E756" s="98">
        <v>1401875</v>
      </c>
      <c r="F756" s="98"/>
      <c r="G756" s="127" t="s">
        <v>11596</v>
      </c>
      <c r="H756" s="128">
        <v>0</v>
      </c>
      <c r="I756" s="128">
        <v>3949</v>
      </c>
      <c r="J756" s="129">
        <v>3949</v>
      </c>
      <c r="K756" s="101" t="s">
        <v>1388</v>
      </c>
    </row>
    <row r="757" spans="1:11" ht="56.25" customHeight="1">
      <c r="A757" s="98">
        <v>15</v>
      </c>
      <c r="B757" s="125" t="s">
        <v>1316</v>
      </c>
      <c r="C757" s="126">
        <v>42579</v>
      </c>
      <c r="D757" s="98" t="s">
        <v>3</v>
      </c>
      <c r="E757" s="98">
        <v>1402241</v>
      </c>
      <c r="F757" s="98"/>
      <c r="G757" s="127" t="s">
        <v>11620</v>
      </c>
      <c r="H757" s="128">
        <v>0</v>
      </c>
      <c r="I757" s="128">
        <v>670</v>
      </c>
      <c r="J757" s="129">
        <v>670</v>
      </c>
      <c r="K757" s="101" t="s">
        <v>1388</v>
      </c>
    </row>
    <row r="758" spans="1:11" ht="56.25" customHeight="1">
      <c r="A758" s="98">
        <v>15</v>
      </c>
      <c r="B758" s="125" t="s">
        <v>1316</v>
      </c>
      <c r="C758" s="126">
        <v>42583</v>
      </c>
      <c r="D758" s="98" t="s">
        <v>3</v>
      </c>
      <c r="E758" s="98">
        <v>1403201</v>
      </c>
      <c r="F758" s="98"/>
      <c r="G758" s="127" t="s">
        <v>11711</v>
      </c>
      <c r="H758" s="128">
        <v>0</v>
      </c>
      <c r="I758" s="128">
        <v>162927.16</v>
      </c>
      <c r="J758" s="129">
        <v>162927.16</v>
      </c>
      <c r="K758" s="101" t="s">
        <v>1388</v>
      </c>
    </row>
    <row r="759" spans="1:11" ht="56.25" customHeight="1">
      <c r="A759" s="98">
        <v>15</v>
      </c>
      <c r="B759" s="125" t="s">
        <v>1316</v>
      </c>
      <c r="C759" s="126">
        <v>42590</v>
      </c>
      <c r="D759" s="98" t="s">
        <v>3</v>
      </c>
      <c r="E759" s="98">
        <v>1405360</v>
      </c>
      <c r="F759" s="98"/>
      <c r="G759" s="127" t="s">
        <v>9914</v>
      </c>
      <c r="H759" s="128">
        <v>0</v>
      </c>
      <c r="I759" s="128">
        <v>25</v>
      </c>
      <c r="J759" s="129">
        <v>25</v>
      </c>
      <c r="K759" s="101" t="s">
        <v>1388</v>
      </c>
    </row>
    <row r="760" spans="1:11" ht="56.25" customHeight="1">
      <c r="A760" s="98">
        <v>15</v>
      </c>
      <c r="B760" s="125" t="s">
        <v>1316</v>
      </c>
      <c r="C760" s="126">
        <v>42591</v>
      </c>
      <c r="D760" s="98" t="s">
        <v>3</v>
      </c>
      <c r="E760" s="98">
        <v>1405944</v>
      </c>
      <c r="F760" s="98"/>
      <c r="G760" s="127" t="s">
        <v>11955</v>
      </c>
      <c r="H760" s="128">
        <v>0</v>
      </c>
      <c r="I760" s="128">
        <v>204692.63</v>
      </c>
      <c r="J760" s="129">
        <v>204692.63</v>
      </c>
      <c r="K760" s="101" t="s">
        <v>1388</v>
      </c>
    </row>
    <row r="761" spans="1:11" ht="56.25" customHeight="1">
      <c r="A761" s="98">
        <v>15</v>
      </c>
      <c r="B761" s="125" t="s">
        <v>1316</v>
      </c>
      <c r="C761" s="126">
        <v>42592</v>
      </c>
      <c r="D761" s="98" t="s">
        <v>3</v>
      </c>
      <c r="E761" s="98">
        <v>1406428</v>
      </c>
      <c r="F761" s="98"/>
      <c r="G761" s="127" t="s">
        <v>11311</v>
      </c>
      <c r="H761" s="128">
        <v>0</v>
      </c>
      <c r="I761" s="128">
        <v>100</v>
      </c>
      <c r="J761" s="129">
        <v>100</v>
      </c>
      <c r="K761" s="101" t="s">
        <v>1388</v>
      </c>
    </row>
    <row r="762" spans="1:11" ht="56.25" customHeight="1">
      <c r="A762" s="98">
        <v>15</v>
      </c>
      <c r="B762" s="125" t="s">
        <v>1316</v>
      </c>
      <c r="C762" s="126">
        <v>42592</v>
      </c>
      <c r="D762" s="98" t="s">
        <v>3</v>
      </c>
      <c r="E762" s="98">
        <v>1406741</v>
      </c>
      <c r="F762" s="98"/>
      <c r="G762" s="127" t="s">
        <v>12022</v>
      </c>
      <c r="H762" s="128">
        <v>0</v>
      </c>
      <c r="I762" s="128">
        <v>1186.1600000000001</v>
      </c>
      <c r="J762" s="129">
        <v>1186.1600000000001</v>
      </c>
      <c r="K762" s="101" t="s">
        <v>1388</v>
      </c>
    </row>
    <row r="763" spans="1:11" ht="56.25" customHeight="1">
      <c r="A763" s="98">
        <v>15</v>
      </c>
      <c r="B763" s="125" t="s">
        <v>1316</v>
      </c>
      <c r="C763" s="126">
        <v>42593</v>
      </c>
      <c r="D763" s="98" t="s">
        <v>3</v>
      </c>
      <c r="E763" s="98">
        <v>1407052</v>
      </c>
      <c r="F763" s="98"/>
      <c r="G763" s="127" t="s">
        <v>12033</v>
      </c>
      <c r="H763" s="128">
        <v>0</v>
      </c>
      <c r="I763" s="128">
        <v>99532.62</v>
      </c>
      <c r="J763" s="129">
        <v>99532.62</v>
      </c>
      <c r="K763" s="101" t="s">
        <v>1388</v>
      </c>
    </row>
    <row r="764" spans="1:11" ht="56.25" customHeight="1">
      <c r="A764" s="98">
        <v>15</v>
      </c>
      <c r="B764" s="125" t="s">
        <v>1316</v>
      </c>
      <c r="C764" s="126">
        <v>42600</v>
      </c>
      <c r="D764" s="98" t="s">
        <v>3</v>
      </c>
      <c r="E764" s="98">
        <v>1409706</v>
      </c>
      <c r="F764" s="98"/>
      <c r="G764" s="127" t="s">
        <v>13922</v>
      </c>
      <c r="H764" s="128">
        <v>0</v>
      </c>
      <c r="I764" s="128">
        <v>131</v>
      </c>
      <c r="J764" s="129">
        <v>131</v>
      </c>
      <c r="K764" s="101" t="s">
        <v>1388</v>
      </c>
    </row>
    <row r="765" spans="1:11" ht="56.25" customHeight="1">
      <c r="A765" s="98">
        <v>15</v>
      </c>
      <c r="B765" s="125" t="s">
        <v>1316</v>
      </c>
      <c r="C765" s="126">
        <v>42604</v>
      </c>
      <c r="D765" s="98" t="s">
        <v>3</v>
      </c>
      <c r="E765" s="98">
        <v>1410808</v>
      </c>
      <c r="F765" s="98"/>
      <c r="G765" s="127" t="s">
        <v>12272</v>
      </c>
      <c r="H765" s="128">
        <v>0</v>
      </c>
      <c r="I765" s="128">
        <v>40.630000000000003</v>
      </c>
      <c r="J765" s="129">
        <v>40.630000000000003</v>
      </c>
      <c r="K765" s="101" t="s">
        <v>1388</v>
      </c>
    </row>
    <row r="766" spans="1:11" ht="56.25" customHeight="1">
      <c r="A766" s="98">
        <v>15</v>
      </c>
      <c r="B766" s="125" t="s">
        <v>1316</v>
      </c>
      <c r="C766" s="126">
        <v>42604</v>
      </c>
      <c r="D766" s="98" t="s">
        <v>3</v>
      </c>
      <c r="E766" s="98">
        <v>1410810</v>
      </c>
      <c r="F766" s="98"/>
      <c r="G766" s="127" t="s">
        <v>12273</v>
      </c>
      <c r="H766" s="128">
        <v>0</v>
      </c>
      <c r="I766" s="128">
        <v>39.14</v>
      </c>
      <c r="J766" s="129">
        <v>39.14</v>
      </c>
      <c r="K766" s="101" t="s">
        <v>1388</v>
      </c>
    </row>
    <row r="767" spans="1:11" ht="56.25" customHeight="1">
      <c r="A767" s="98">
        <v>15</v>
      </c>
      <c r="B767" s="125" t="s">
        <v>1316</v>
      </c>
      <c r="C767" s="126">
        <v>42604</v>
      </c>
      <c r="D767" s="98" t="s">
        <v>3</v>
      </c>
      <c r="E767" s="98">
        <v>1410813</v>
      </c>
      <c r="F767" s="98"/>
      <c r="G767" s="127" t="s">
        <v>12274</v>
      </c>
      <c r="H767" s="128">
        <v>0</v>
      </c>
      <c r="I767" s="128">
        <v>28.990000000000002</v>
      </c>
      <c r="J767" s="129">
        <v>28.990000000000002</v>
      </c>
      <c r="K767" s="101" t="s">
        <v>1388</v>
      </c>
    </row>
    <row r="768" spans="1:11" ht="56.25" customHeight="1">
      <c r="A768" s="98">
        <v>15</v>
      </c>
      <c r="B768" s="125" t="s">
        <v>1316</v>
      </c>
      <c r="C768" s="126">
        <v>42604</v>
      </c>
      <c r="D768" s="98" t="s">
        <v>3</v>
      </c>
      <c r="E768" s="98">
        <v>1410814</v>
      </c>
      <c r="F768" s="98"/>
      <c r="G768" s="127" t="s">
        <v>12275</v>
      </c>
      <c r="H768" s="128">
        <v>0</v>
      </c>
      <c r="I768" s="128">
        <v>25.990000000000002</v>
      </c>
      <c r="J768" s="129">
        <v>25.990000000000002</v>
      </c>
      <c r="K768" s="101" t="s">
        <v>1388</v>
      </c>
    </row>
    <row r="769" spans="1:11" ht="56.25" customHeight="1">
      <c r="A769" s="98">
        <v>15</v>
      </c>
      <c r="B769" s="125" t="s">
        <v>1316</v>
      </c>
      <c r="C769" s="126">
        <v>42604</v>
      </c>
      <c r="D769" s="98" t="s">
        <v>3</v>
      </c>
      <c r="E769" s="98">
        <v>1410816</v>
      </c>
      <c r="F769" s="98"/>
      <c r="G769" s="127" t="s">
        <v>12276</v>
      </c>
      <c r="H769" s="128">
        <v>0</v>
      </c>
      <c r="I769" s="128">
        <v>50.04</v>
      </c>
      <c r="J769" s="129">
        <v>50.04</v>
      </c>
      <c r="K769" s="101" t="s">
        <v>1388</v>
      </c>
    </row>
    <row r="770" spans="1:11" ht="56.25" customHeight="1">
      <c r="A770" s="98">
        <v>15</v>
      </c>
      <c r="B770" s="125" t="s">
        <v>1316</v>
      </c>
      <c r="C770" s="126">
        <v>42605</v>
      </c>
      <c r="D770" s="98" t="s">
        <v>3</v>
      </c>
      <c r="E770" s="98">
        <v>1411232</v>
      </c>
      <c r="F770" s="98"/>
      <c r="G770" s="127" t="s">
        <v>12299</v>
      </c>
      <c r="H770" s="128">
        <v>0</v>
      </c>
      <c r="I770" s="128">
        <v>158142.05000000002</v>
      </c>
      <c r="J770" s="129">
        <v>158142.05000000002</v>
      </c>
      <c r="K770" s="101" t="s">
        <v>1388</v>
      </c>
    </row>
    <row r="771" spans="1:11" ht="56.25" customHeight="1">
      <c r="A771" s="98">
        <v>15</v>
      </c>
      <c r="B771" s="125" t="s">
        <v>1316</v>
      </c>
      <c r="C771" s="126">
        <v>42606</v>
      </c>
      <c r="D771" s="98" t="s">
        <v>3</v>
      </c>
      <c r="E771" s="98">
        <v>1411701</v>
      </c>
      <c r="F771" s="98"/>
      <c r="G771" s="127" t="s">
        <v>12331</v>
      </c>
      <c r="H771" s="128">
        <v>0</v>
      </c>
      <c r="I771" s="128">
        <v>0.09</v>
      </c>
      <c r="J771" s="129">
        <v>0.09</v>
      </c>
      <c r="K771" s="101" t="s">
        <v>1388</v>
      </c>
    </row>
    <row r="772" spans="1:11" ht="56.25" customHeight="1">
      <c r="A772" s="98">
        <v>15</v>
      </c>
      <c r="B772" s="125" t="s">
        <v>1316</v>
      </c>
      <c r="C772" s="126">
        <v>42606</v>
      </c>
      <c r="D772" s="98" t="s">
        <v>3</v>
      </c>
      <c r="E772" s="98">
        <v>1411702</v>
      </c>
      <c r="F772" s="98"/>
      <c r="G772" s="127" t="s">
        <v>12332</v>
      </c>
      <c r="H772" s="128">
        <v>0</v>
      </c>
      <c r="I772" s="128">
        <v>0.13</v>
      </c>
      <c r="J772" s="129">
        <v>0.13</v>
      </c>
      <c r="K772" s="101" t="s">
        <v>1388</v>
      </c>
    </row>
    <row r="773" spans="1:11" ht="56.25" customHeight="1">
      <c r="A773" s="98">
        <v>15</v>
      </c>
      <c r="B773" s="125" t="s">
        <v>1316</v>
      </c>
      <c r="C773" s="126">
        <v>42607</v>
      </c>
      <c r="D773" s="98" t="s">
        <v>3</v>
      </c>
      <c r="E773" s="98">
        <v>1412142</v>
      </c>
      <c r="F773" s="98"/>
      <c r="G773" s="127" t="s">
        <v>12378</v>
      </c>
      <c r="H773" s="128">
        <v>0</v>
      </c>
      <c r="I773" s="128">
        <v>0.1</v>
      </c>
      <c r="J773" s="129">
        <v>0.1</v>
      </c>
      <c r="K773" s="101" t="s">
        <v>1388</v>
      </c>
    </row>
    <row r="774" spans="1:11" ht="56.25" customHeight="1">
      <c r="A774" s="98">
        <v>15</v>
      </c>
      <c r="B774" s="125" t="s">
        <v>1316</v>
      </c>
      <c r="C774" s="126">
        <v>42607</v>
      </c>
      <c r="D774" s="98" t="s">
        <v>3</v>
      </c>
      <c r="E774" s="98">
        <v>1412144</v>
      </c>
      <c r="F774" s="98"/>
      <c r="G774" s="127" t="s">
        <v>12378</v>
      </c>
      <c r="H774" s="128">
        <v>0</v>
      </c>
      <c r="I774" s="128">
        <v>0.11</v>
      </c>
      <c r="J774" s="129">
        <v>0.11</v>
      </c>
      <c r="K774" s="101" t="s">
        <v>1388</v>
      </c>
    </row>
    <row r="775" spans="1:11" ht="56.25" customHeight="1">
      <c r="A775" s="98">
        <v>15</v>
      </c>
      <c r="B775" s="125" t="s">
        <v>1316</v>
      </c>
      <c r="C775" s="126">
        <v>42607</v>
      </c>
      <c r="D775" s="98" t="s">
        <v>3</v>
      </c>
      <c r="E775" s="98">
        <v>1412145</v>
      </c>
      <c r="F775" s="98"/>
      <c r="G775" s="127" t="s">
        <v>12378</v>
      </c>
      <c r="H775" s="128">
        <v>0</v>
      </c>
      <c r="I775" s="128">
        <v>0.11</v>
      </c>
      <c r="J775" s="129">
        <v>0.11</v>
      </c>
      <c r="K775" s="101" t="s">
        <v>1388</v>
      </c>
    </row>
    <row r="776" spans="1:11" ht="56.25" customHeight="1">
      <c r="A776" s="98">
        <v>15</v>
      </c>
      <c r="B776" s="125" t="s">
        <v>1316</v>
      </c>
      <c r="C776" s="126">
        <v>42612</v>
      </c>
      <c r="D776" s="98" t="s">
        <v>3</v>
      </c>
      <c r="E776" s="98">
        <v>1413784</v>
      </c>
      <c r="F776" s="98"/>
      <c r="G776" s="127" t="s">
        <v>12499</v>
      </c>
      <c r="H776" s="128">
        <v>0</v>
      </c>
      <c r="I776" s="128">
        <v>219648.22</v>
      </c>
      <c r="J776" s="129">
        <v>219648.22</v>
      </c>
      <c r="K776" s="101" t="s">
        <v>1388</v>
      </c>
    </row>
    <row r="777" spans="1:11" ht="56.25" customHeight="1">
      <c r="A777" s="98">
        <v>15</v>
      </c>
      <c r="B777" s="125" t="s">
        <v>1316</v>
      </c>
      <c r="C777" s="126">
        <v>42613</v>
      </c>
      <c r="D777" s="98" t="s">
        <v>3</v>
      </c>
      <c r="E777" s="98">
        <v>1414246</v>
      </c>
      <c r="F777" s="98"/>
      <c r="G777" s="127" t="s">
        <v>12550</v>
      </c>
      <c r="H777" s="128">
        <v>0</v>
      </c>
      <c r="I777" s="128">
        <v>300</v>
      </c>
      <c r="J777" s="129">
        <v>300</v>
      </c>
      <c r="K777" s="101" t="s">
        <v>1429</v>
      </c>
    </row>
    <row r="778" spans="1:11" ht="56.25" customHeight="1">
      <c r="A778" s="98">
        <v>15</v>
      </c>
      <c r="B778" s="125" t="s">
        <v>1316</v>
      </c>
      <c r="C778" s="126">
        <v>42615</v>
      </c>
      <c r="D778" s="98" t="s">
        <v>3</v>
      </c>
      <c r="E778" s="98">
        <v>1415290</v>
      </c>
      <c r="F778" s="98"/>
      <c r="G778" s="127" t="s">
        <v>12637</v>
      </c>
      <c r="H778" s="128">
        <v>0</v>
      </c>
      <c r="I778" s="128">
        <v>0.17</v>
      </c>
      <c r="J778" s="129">
        <v>0.17</v>
      </c>
      <c r="K778" s="101" t="s">
        <v>1388</v>
      </c>
    </row>
    <row r="779" spans="1:11" ht="56.25" customHeight="1">
      <c r="A779" s="98">
        <v>15</v>
      </c>
      <c r="B779" s="125" t="s">
        <v>1316</v>
      </c>
      <c r="C779" s="126">
        <v>42615</v>
      </c>
      <c r="D779" s="98" t="s">
        <v>3</v>
      </c>
      <c r="E779" s="98">
        <v>1415293</v>
      </c>
      <c r="F779" s="98"/>
      <c r="G779" s="127" t="s">
        <v>12639</v>
      </c>
      <c r="H779" s="128">
        <v>0</v>
      </c>
      <c r="I779" s="128">
        <v>0.35000000000000003</v>
      </c>
      <c r="J779" s="129">
        <v>0.35000000000000003</v>
      </c>
      <c r="K779" s="101" t="s">
        <v>1388</v>
      </c>
    </row>
    <row r="780" spans="1:11" ht="56.25" customHeight="1">
      <c r="A780" s="98">
        <v>15</v>
      </c>
      <c r="B780" s="125" t="s">
        <v>1316</v>
      </c>
      <c r="C780" s="126">
        <v>42615</v>
      </c>
      <c r="D780" s="98" t="s">
        <v>3</v>
      </c>
      <c r="E780" s="98">
        <v>1415297</v>
      </c>
      <c r="F780" s="98"/>
      <c r="G780" s="127" t="s">
        <v>12641</v>
      </c>
      <c r="H780" s="128">
        <v>0</v>
      </c>
      <c r="I780" s="128">
        <v>0.74</v>
      </c>
      <c r="J780" s="129">
        <v>0.74</v>
      </c>
      <c r="K780" s="101" t="s">
        <v>1388</v>
      </c>
    </row>
    <row r="781" spans="1:11" ht="56.25" customHeight="1">
      <c r="A781" s="98">
        <v>15</v>
      </c>
      <c r="B781" s="125" t="s">
        <v>1316</v>
      </c>
      <c r="C781" s="126">
        <v>42615</v>
      </c>
      <c r="D781" s="98" t="s">
        <v>3</v>
      </c>
      <c r="E781" s="98">
        <v>1415299</v>
      </c>
      <c r="F781" s="98"/>
      <c r="G781" s="127" t="s">
        <v>12643</v>
      </c>
      <c r="H781" s="128">
        <v>0</v>
      </c>
      <c r="I781" s="128">
        <v>2.58</v>
      </c>
      <c r="J781" s="129">
        <v>2.58</v>
      </c>
      <c r="K781" s="101" t="s">
        <v>1388</v>
      </c>
    </row>
    <row r="782" spans="1:11" ht="56.25" customHeight="1">
      <c r="A782" s="98">
        <v>15</v>
      </c>
      <c r="B782" s="125" t="s">
        <v>1316</v>
      </c>
      <c r="C782" s="126">
        <v>42615</v>
      </c>
      <c r="D782" s="98" t="s">
        <v>3</v>
      </c>
      <c r="E782" s="98">
        <v>1415302</v>
      </c>
      <c r="F782" s="98"/>
      <c r="G782" s="127" t="s">
        <v>12645</v>
      </c>
      <c r="H782" s="128">
        <v>0</v>
      </c>
      <c r="I782" s="128">
        <v>0.62</v>
      </c>
      <c r="J782" s="129">
        <v>0.62</v>
      </c>
      <c r="K782" s="101" t="s">
        <v>1388</v>
      </c>
    </row>
    <row r="783" spans="1:11" ht="56.25" customHeight="1">
      <c r="A783" s="98">
        <v>15</v>
      </c>
      <c r="B783" s="125" t="s">
        <v>1316</v>
      </c>
      <c r="C783" s="126">
        <v>42619</v>
      </c>
      <c r="D783" s="98" t="s">
        <v>3</v>
      </c>
      <c r="E783" s="98">
        <v>1416361</v>
      </c>
      <c r="F783" s="98"/>
      <c r="G783" s="127" t="s">
        <v>12738</v>
      </c>
      <c r="H783" s="128">
        <v>0</v>
      </c>
      <c r="I783" s="128">
        <v>88724.69</v>
      </c>
      <c r="J783" s="129">
        <v>88724.69</v>
      </c>
      <c r="K783" s="101" t="s">
        <v>1388</v>
      </c>
    </row>
    <row r="784" spans="1:11" ht="56.25" customHeight="1">
      <c r="A784" s="98">
        <v>15</v>
      </c>
      <c r="B784" s="125" t="s">
        <v>1316</v>
      </c>
      <c r="C784" s="126">
        <v>42619</v>
      </c>
      <c r="D784" s="98" t="s">
        <v>3</v>
      </c>
      <c r="E784" s="98">
        <v>1416580</v>
      </c>
      <c r="F784" s="98"/>
      <c r="G784" s="127" t="s">
        <v>12764</v>
      </c>
      <c r="H784" s="128">
        <v>0</v>
      </c>
      <c r="I784" s="128">
        <v>0.17</v>
      </c>
      <c r="J784" s="129">
        <v>0.17</v>
      </c>
      <c r="K784" s="101" t="s">
        <v>1388</v>
      </c>
    </row>
    <row r="785" spans="1:11" ht="56.25" customHeight="1">
      <c r="A785" s="98">
        <v>15</v>
      </c>
      <c r="B785" s="125" t="s">
        <v>1316</v>
      </c>
      <c r="C785" s="126">
        <v>42619</v>
      </c>
      <c r="D785" s="98" t="s">
        <v>3</v>
      </c>
      <c r="E785" s="98">
        <v>1416581</v>
      </c>
      <c r="F785" s="98"/>
      <c r="G785" s="127" t="s">
        <v>12765</v>
      </c>
      <c r="H785" s="128">
        <v>0</v>
      </c>
      <c r="I785" s="128">
        <v>7.22</v>
      </c>
      <c r="J785" s="129">
        <v>7.22</v>
      </c>
      <c r="K785" s="101" t="s">
        <v>1388</v>
      </c>
    </row>
    <row r="786" spans="1:11" ht="56.25" customHeight="1">
      <c r="A786" s="98">
        <v>15</v>
      </c>
      <c r="B786" s="125" t="s">
        <v>1316</v>
      </c>
      <c r="C786" s="126">
        <v>42619</v>
      </c>
      <c r="D786" s="98" t="s">
        <v>3</v>
      </c>
      <c r="E786" s="98">
        <v>1416586</v>
      </c>
      <c r="F786" s="98"/>
      <c r="G786" s="127" t="s">
        <v>12765</v>
      </c>
      <c r="H786" s="128">
        <v>0</v>
      </c>
      <c r="I786" s="128">
        <v>14.5</v>
      </c>
      <c r="J786" s="129">
        <v>14.5</v>
      </c>
      <c r="K786" s="101" t="s">
        <v>1388</v>
      </c>
    </row>
    <row r="787" spans="1:11" ht="56.25" customHeight="1">
      <c r="A787" s="98">
        <v>15</v>
      </c>
      <c r="B787" s="125" t="s">
        <v>1316</v>
      </c>
      <c r="C787" s="126">
        <v>42621</v>
      </c>
      <c r="D787" s="98" t="s">
        <v>3</v>
      </c>
      <c r="E787" s="98">
        <v>1417502</v>
      </c>
      <c r="F787" s="98"/>
      <c r="G787" s="127" t="s">
        <v>12847</v>
      </c>
      <c r="H787" s="128">
        <v>0</v>
      </c>
      <c r="I787" s="128">
        <v>7.22</v>
      </c>
      <c r="J787" s="129">
        <v>7.22</v>
      </c>
      <c r="K787" s="101" t="s">
        <v>1388</v>
      </c>
    </row>
    <row r="788" spans="1:11" ht="56.25" customHeight="1">
      <c r="A788" s="98">
        <v>15</v>
      </c>
      <c r="B788" s="125" t="s">
        <v>1316</v>
      </c>
      <c r="C788" s="126">
        <v>42625</v>
      </c>
      <c r="D788" s="98" t="s">
        <v>3</v>
      </c>
      <c r="E788" s="98">
        <v>1418404</v>
      </c>
      <c r="F788" s="98"/>
      <c r="G788" s="127" t="s">
        <v>12916</v>
      </c>
      <c r="H788" s="128">
        <v>0</v>
      </c>
      <c r="I788" s="128">
        <v>41.410000000000004</v>
      </c>
      <c r="J788" s="129">
        <v>41.410000000000004</v>
      </c>
      <c r="K788" s="101" t="s">
        <v>1388</v>
      </c>
    </row>
    <row r="789" spans="1:11" ht="56.25" customHeight="1">
      <c r="A789" s="98">
        <v>15</v>
      </c>
      <c r="B789" s="125" t="s">
        <v>1316</v>
      </c>
      <c r="C789" s="126">
        <v>42625</v>
      </c>
      <c r="D789" s="98" t="s">
        <v>3</v>
      </c>
      <c r="E789" s="98">
        <v>1418408</v>
      </c>
      <c r="F789" s="98"/>
      <c r="G789" s="127" t="s">
        <v>12917</v>
      </c>
      <c r="H789" s="128">
        <v>0</v>
      </c>
      <c r="I789" s="128">
        <v>796.1</v>
      </c>
      <c r="J789" s="129">
        <v>796.1</v>
      </c>
      <c r="K789" s="101" t="s">
        <v>1388</v>
      </c>
    </row>
    <row r="790" spans="1:11" ht="56.25" customHeight="1">
      <c r="A790" s="98">
        <v>15</v>
      </c>
      <c r="B790" s="125" t="s">
        <v>1316</v>
      </c>
      <c r="C790" s="126">
        <v>42625</v>
      </c>
      <c r="D790" s="98" t="s">
        <v>3</v>
      </c>
      <c r="E790" s="98">
        <v>1418409</v>
      </c>
      <c r="F790" s="98"/>
      <c r="G790" s="127" t="s">
        <v>12917</v>
      </c>
      <c r="H790" s="128">
        <v>0</v>
      </c>
      <c r="I790" s="128">
        <v>45.32</v>
      </c>
      <c r="J790" s="129">
        <v>45.32</v>
      </c>
      <c r="K790" s="101" t="s">
        <v>1388</v>
      </c>
    </row>
    <row r="791" spans="1:11" ht="56.25" customHeight="1">
      <c r="A791" s="98">
        <v>15</v>
      </c>
      <c r="B791" s="125" t="s">
        <v>1316</v>
      </c>
      <c r="C791" s="126">
        <v>42628</v>
      </c>
      <c r="D791" s="98" t="s">
        <v>3</v>
      </c>
      <c r="E791" s="98">
        <v>1420060</v>
      </c>
      <c r="F791" s="98"/>
      <c r="G791" s="127" t="s">
        <v>13097</v>
      </c>
      <c r="H791" s="128">
        <v>0</v>
      </c>
      <c r="I791" s="128">
        <v>7.7</v>
      </c>
      <c r="J791" s="129">
        <v>7.7</v>
      </c>
      <c r="K791" s="101" t="s">
        <v>1388</v>
      </c>
    </row>
    <row r="792" spans="1:11" ht="56.25" customHeight="1">
      <c r="A792" s="98">
        <v>15</v>
      </c>
      <c r="B792" s="125" t="s">
        <v>1316</v>
      </c>
      <c r="C792" s="126">
        <v>42628</v>
      </c>
      <c r="D792" s="98" t="s">
        <v>3</v>
      </c>
      <c r="E792" s="98">
        <v>1420091</v>
      </c>
      <c r="F792" s="98"/>
      <c r="G792" s="127" t="s">
        <v>13108</v>
      </c>
      <c r="H792" s="128">
        <v>0</v>
      </c>
      <c r="I792" s="128">
        <v>70</v>
      </c>
      <c r="J792" s="129">
        <v>70</v>
      </c>
      <c r="K792" s="101" t="s">
        <v>1388</v>
      </c>
    </row>
    <row r="793" spans="1:11" ht="56.25" customHeight="1">
      <c r="A793" s="98">
        <v>15</v>
      </c>
      <c r="B793" s="125" t="s">
        <v>1316</v>
      </c>
      <c r="C793" s="126">
        <v>42628</v>
      </c>
      <c r="D793" s="98" t="s">
        <v>3</v>
      </c>
      <c r="E793" s="98">
        <v>1420207</v>
      </c>
      <c r="F793" s="98"/>
      <c r="G793" s="127" t="s">
        <v>13131</v>
      </c>
      <c r="H793" s="128">
        <v>0</v>
      </c>
      <c r="I793" s="128">
        <v>160</v>
      </c>
      <c r="J793" s="129">
        <v>160</v>
      </c>
      <c r="K793" s="101" t="s">
        <v>1388</v>
      </c>
    </row>
    <row r="794" spans="1:11" ht="56.25" customHeight="1">
      <c r="A794" s="98">
        <v>15</v>
      </c>
      <c r="B794" s="125" t="s">
        <v>1316</v>
      </c>
      <c r="C794" s="126">
        <v>42628</v>
      </c>
      <c r="D794" s="98" t="s">
        <v>3</v>
      </c>
      <c r="E794" s="98">
        <v>1420271</v>
      </c>
      <c r="F794" s="98"/>
      <c r="G794" s="127" t="s">
        <v>13142</v>
      </c>
      <c r="H794" s="128">
        <v>0</v>
      </c>
      <c r="I794" s="128">
        <v>70</v>
      </c>
      <c r="J794" s="129">
        <v>70</v>
      </c>
      <c r="K794" s="101" t="s">
        <v>1388</v>
      </c>
    </row>
    <row r="795" spans="1:11" ht="56.25" customHeight="1">
      <c r="A795" s="98">
        <v>15</v>
      </c>
      <c r="B795" s="125" t="s">
        <v>1316</v>
      </c>
      <c r="C795" s="126">
        <v>42629</v>
      </c>
      <c r="D795" s="98" t="s">
        <v>3</v>
      </c>
      <c r="E795" s="98">
        <v>1420534</v>
      </c>
      <c r="F795" s="98"/>
      <c r="G795" s="127" t="s">
        <v>13156</v>
      </c>
      <c r="H795" s="128">
        <v>0</v>
      </c>
      <c r="I795" s="128">
        <v>18.100000000000001</v>
      </c>
      <c r="J795" s="129">
        <v>18.100000000000001</v>
      </c>
      <c r="K795" s="101" t="s">
        <v>1388</v>
      </c>
    </row>
    <row r="796" spans="1:11" ht="56.25" customHeight="1">
      <c r="A796" s="98">
        <v>15</v>
      </c>
      <c r="B796" s="125" t="s">
        <v>1316</v>
      </c>
      <c r="C796" s="126">
        <v>42629</v>
      </c>
      <c r="D796" s="98" t="s">
        <v>3</v>
      </c>
      <c r="E796" s="98">
        <v>1420607</v>
      </c>
      <c r="F796" s="98"/>
      <c r="G796" s="127" t="s">
        <v>13176</v>
      </c>
      <c r="H796" s="128">
        <v>0</v>
      </c>
      <c r="I796" s="128">
        <v>222.39000000000001</v>
      </c>
      <c r="J796" s="129">
        <v>222.39000000000001</v>
      </c>
      <c r="K796" s="101" t="s">
        <v>1388</v>
      </c>
    </row>
    <row r="797" spans="1:11" ht="56.25" customHeight="1">
      <c r="A797" s="98">
        <v>15</v>
      </c>
      <c r="B797" s="125" t="s">
        <v>1316</v>
      </c>
      <c r="C797" s="126">
        <v>42629</v>
      </c>
      <c r="D797" s="98" t="s">
        <v>3</v>
      </c>
      <c r="E797" s="98">
        <v>1420833</v>
      </c>
      <c r="F797" s="98"/>
      <c r="G797" s="127" t="s">
        <v>13204</v>
      </c>
      <c r="H797" s="128">
        <v>0</v>
      </c>
      <c r="I797" s="128">
        <v>39.1</v>
      </c>
      <c r="J797" s="129">
        <v>39.1</v>
      </c>
      <c r="K797" s="101" t="s">
        <v>1388</v>
      </c>
    </row>
    <row r="798" spans="1:11" ht="56.25" customHeight="1">
      <c r="A798" s="98">
        <v>15</v>
      </c>
      <c r="B798" s="125" t="s">
        <v>1316</v>
      </c>
      <c r="C798" s="126">
        <v>42632</v>
      </c>
      <c r="D798" s="98" t="s">
        <v>3</v>
      </c>
      <c r="E798" s="98">
        <v>1421246</v>
      </c>
      <c r="F798" s="98"/>
      <c r="G798" s="127" t="s">
        <v>13246</v>
      </c>
      <c r="H798" s="128">
        <v>0</v>
      </c>
      <c r="I798" s="128">
        <v>6691.01</v>
      </c>
      <c r="J798" s="129">
        <v>6691.01</v>
      </c>
      <c r="K798" s="101" t="s">
        <v>1388</v>
      </c>
    </row>
    <row r="799" spans="1:11" ht="56.25" customHeight="1">
      <c r="A799" s="98">
        <v>15</v>
      </c>
      <c r="B799" s="125" t="s">
        <v>1316</v>
      </c>
      <c r="C799" s="126">
        <v>42632</v>
      </c>
      <c r="D799" s="98" t="s">
        <v>3</v>
      </c>
      <c r="E799" s="98">
        <v>1421383</v>
      </c>
      <c r="F799" s="98"/>
      <c r="G799" s="127" t="s">
        <v>13255</v>
      </c>
      <c r="H799" s="128">
        <v>0</v>
      </c>
      <c r="I799" s="128">
        <v>60</v>
      </c>
      <c r="J799" s="129">
        <v>60</v>
      </c>
      <c r="K799" s="101" t="s">
        <v>1388</v>
      </c>
    </row>
    <row r="800" spans="1:11" ht="56.25" customHeight="1">
      <c r="A800" s="98">
        <v>15</v>
      </c>
      <c r="B800" s="125" t="s">
        <v>1316</v>
      </c>
      <c r="C800" s="126">
        <v>42634</v>
      </c>
      <c r="D800" s="98" t="s">
        <v>3</v>
      </c>
      <c r="E800" s="98">
        <v>1422231</v>
      </c>
      <c r="F800" s="98"/>
      <c r="G800" s="127" t="s">
        <v>13362</v>
      </c>
      <c r="H800" s="128">
        <v>0</v>
      </c>
      <c r="I800" s="128">
        <v>156157.98000000001</v>
      </c>
      <c r="J800" s="129">
        <v>156157.98000000001</v>
      </c>
      <c r="K800" s="101" t="s">
        <v>1388</v>
      </c>
    </row>
    <row r="801" spans="1:11" ht="56.25" customHeight="1">
      <c r="A801" s="98">
        <v>15</v>
      </c>
      <c r="B801" s="125" t="s">
        <v>1316</v>
      </c>
      <c r="C801" s="126">
        <v>42639</v>
      </c>
      <c r="D801" s="98" t="s">
        <v>3</v>
      </c>
      <c r="E801" s="98">
        <v>1423536</v>
      </c>
      <c r="F801" s="98"/>
      <c r="G801" s="127" t="s">
        <v>13487</v>
      </c>
      <c r="H801" s="128">
        <v>0</v>
      </c>
      <c r="I801" s="128">
        <v>10</v>
      </c>
      <c r="J801" s="129">
        <v>10</v>
      </c>
      <c r="K801" s="101" t="s">
        <v>1388</v>
      </c>
    </row>
    <row r="802" spans="1:11" ht="56.25" customHeight="1">
      <c r="A802" s="98">
        <v>15</v>
      </c>
      <c r="B802" s="125" t="s">
        <v>1316</v>
      </c>
      <c r="C802" s="126">
        <v>42640</v>
      </c>
      <c r="D802" s="98" t="s">
        <v>3</v>
      </c>
      <c r="E802" s="98">
        <v>1424035</v>
      </c>
      <c r="F802" s="98"/>
      <c r="G802" s="127" t="s">
        <v>13558</v>
      </c>
      <c r="H802" s="128">
        <v>0</v>
      </c>
      <c r="I802" s="128">
        <v>2</v>
      </c>
      <c r="J802" s="129">
        <v>2</v>
      </c>
      <c r="K802" s="101" t="s">
        <v>1388</v>
      </c>
    </row>
    <row r="803" spans="1:11" ht="56.25" customHeight="1">
      <c r="A803" s="98">
        <v>15</v>
      </c>
      <c r="B803" s="125" t="s">
        <v>1316</v>
      </c>
      <c r="C803" s="126">
        <v>42640</v>
      </c>
      <c r="D803" s="98" t="s">
        <v>3</v>
      </c>
      <c r="E803" s="98">
        <v>1424279</v>
      </c>
      <c r="F803" s="98"/>
      <c r="G803" s="127" t="s">
        <v>13622</v>
      </c>
      <c r="H803" s="128">
        <v>0</v>
      </c>
      <c r="I803" s="128">
        <v>7.08</v>
      </c>
      <c r="J803" s="129">
        <v>7.08</v>
      </c>
      <c r="K803" s="101" t="s">
        <v>1388</v>
      </c>
    </row>
    <row r="804" spans="1:11" ht="56.25" customHeight="1">
      <c r="A804" s="98">
        <v>15</v>
      </c>
      <c r="B804" s="125" t="s">
        <v>1316</v>
      </c>
      <c r="C804" s="126">
        <v>42640</v>
      </c>
      <c r="D804" s="98" t="s">
        <v>3</v>
      </c>
      <c r="E804" s="98">
        <v>1424288</v>
      </c>
      <c r="F804" s="98"/>
      <c r="G804" s="127" t="s">
        <v>13625</v>
      </c>
      <c r="H804" s="128">
        <v>0</v>
      </c>
      <c r="I804" s="128">
        <v>54.52</v>
      </c>
      <c r="J804" s="129">
        <v>54.52</v>
      </c>
      <c r="K804" s="101" t="s">
        <v>1388</v>
      </c>
    </row>
    <row r="805" spans="1:11" ht="56.25" customHeight="1">
      <c r="A805" s="98">
        <v>15</v>
      </c>
      <c r="B805" s="125" t="s">
        <v>1316</v>
      </c>
      <c r="C805" s="126">
        <v>42640</v>
      </c>
      <c r="D805" s="98" t="s">
        <v>3</v>
      </c>
      <c r="E805" s="98">
        <v>1424290</v>
      </c>
      <c r="F805" s="98"/>
      <c r="G805" s="127" t="s">
        <v>13626</v>
      </c>
      <c r="H805" s="128">
        <v>0</v>
      </c>
      <c r="I805" s="128">
        <v>89.42</v>
      </c>
      <c r="J805" s="129">
        <v>89.42</v>
      </c>
      <c r="K805" s="101" t="s">
        <v>1388</v>
      </c>
    </row>
    <row r="806" spans="1:11" ht="56.25" customHeight="1">
      <c r="A806" s="98">
        <v>15</v>
      </c>
      <c r="B806" s="125" t="s">
        <v>1316</v>
      </c>
      <c r="C806" s="126">
        <v>42640</v>
      </c>
      <c r="D806" s="98" t="s">
        <v>3</v>
      </c>
      <c r="E806" s="98">
        <v>1424292</v>
      </c>
      <c r="F806" s="98"/>
      <c r="G806" s="127" t="s">
        <v>13627</v>
      </c>
      <c r="H806" s="128">
        <v>0</v>
      </c>
      <c r="I806" s="128">
        <v>89.61</v>
      </c>
      <c r="J806" s="129">
        <v>89.61</v>
      </c>
      <c r="K806" s="101" t="s">
        <v>1388</v>
      </c>
    </row>
    <row r="807" spans="1:11" ht="56.25" customHeight="1">
      <c r="A807" s="98">
        <v>15</v>
      </c>
      <c r="B807" s="125" t="s">
        <v>1316</v>
      </c>
      <c r="C807" s="126">
        <v>42640</v>
      </c>
      <c r="D807" s="98" t="s">
        <v>3</v>
      </c>
      <c r="E807" s="98">
        <v>1424293</v>
      </c>
      <c r="F807" s="98"/>
      <c r="G807" s="127" t="s">
        <v>13628</v>
      </c>
      <c r="H807" s="128">
        <v>0</v>
      </c>
      <c r="I807" s="128">
        <v>92.25</v>
      </c>
      <c r="J807" s="129">
        <v>92.25</v>
      </c>
      <c r="K807" s="101" t="s">
        <v>1388</v>
      </c>
    </row>
    <row r="808" spans="1:11" ht="56.25" customHeight="1">
      <c r="A808" s="98">
        <v>15</v>
      </c>
      <c r="B808" s="125" t="s">
        <v>1316</v>
      </c>
      <c r="C808" s="126">
        <v>42640</v>
      </c>
      <c r="D808" s="98" t="s">
        <v>3</v>
      </c>
      <c r="E808" s="98">
        <v>1424294</v>
      </c>
      <c r="F808" s="98"/>
      <c r="G808" s="127" t="s">
        <v>13629</v>
      </c>
      <c r="H808" s="128">
        <v>0</v>
      </c>
      <c r="I808" s="128">
        <v>91.99</v>
      </c>
      <c r="J808" s="129">
        <v>91.99</v>
      </c>
      <c r="K808" s="101" t="s">
        <v>1388</v>
      </c>
    </row>
    <row r="809" spans="1:11" ht="56.25" customHeight="1">
      <c r="A809" s="98">
        <v>15</v>
      </c>
      <c r="B809" s="125" t="s">
        <v>1316</v>
      </c>
      <c r="C809" s="126">
        <v>42640</v>
      </c>
      <c r="D809" s="98" t="s">
        <v>3</v>
      </c>
      <c r="E809" s="98">
        <v>1424295</v>
      </c>
      <c r="F809" s="98"/>
      <c r="G809" s="127" t="s">
        <v>13630</v>
      </c>
      <c r="H809" s="128">
        <v>0</v>
      </c>
      <c r="I809" s="128">
        <v>89.92</v>
      </c>
      <c r="J809" s="129">
        <v>89.92</v>
      </c>
      <c r="K809" s="101" t="s">
        <v>1388</v>
      </c>
    </row>
    <row r="810" spans="1:11" ht="56.25" customHeight="1">
      <c r="A810" s="98">
        <v>15</v>
      </c>
      <c r="B810" s="125" t="s">
        <v>1316</v>
      </c>
      <c r="C810" s="126">
        <v>42641</v>
      </c>
      <c r="D810" s="98" t="s">
        <v>3</v>
      </c>
      <c r="E810" s="98">
        <v>1424593</v>
      </c>
      <c r="F810" s="98"/>
      <c r="G810" s="127" t="s">
        <v>13656</v>
      </c>
      <c r="H810" s="128">
        <v>0</v>
      </c>
      <c r="I810" s="128">
        <v>1362.4</v>
      </c>
      <c r="J810" s="129">
        <v>1362.4</v>
      </c>
      <c r="K810" s="101" t="s">
        <v>1388</v>
      </c>
    </row>
    <row r="811" spans="1:11" ht="56.25" customHeight="1">
      <c r="A811" s="98">
        <v>15</v>
      </c>
      <c r="B811" s="125" t="s">
        <v>1316</v>
      </c>
      <c r="C811" s="126">
        <v>42641</v>
      </c>
      <c r="D811" s="98" t="s">
        <v>3</v>
      </c>
      <c r="E811" s="98">
        <v>1424795</v>
      </c>
      <c r="F811" s="98"/>
      <c r="G811" s="127" t="s">
        <v>13701</v>
      </c>
      <c r="H811" s="128">
        <v>0</v>
      </c>
      <c r="I811" s="128">
        <v>1592</v>
      </c>
      <c r="J811" s="129">
        <v>1592</v>
      </c>
      <c r="K811" s="101" t="s">
        <v>1388</v>
      </c>
    </row>
    <row r="812" spans="1:11" ht="56.25" customHeight="1">
      <c r="A812" s="98">
        <v>15</v>
      </c>
      <c r="B812" s="125" t="s">
        <v>1316</v>
      </c>
      <c r="C812" s="126">
        <v>42642</v>
      </c>
      <c r="D812" s="98" t="s">
        <v>3</v>
      </c>
      <c r="E812" s="98">
        <v>1425052</v>
      </c>
      <c r="F812" s="98"/>
      <c r="G812" s="127" t="s">
        <v>13734</v>
      </c>
      <c r="H812" s="128">
        <v>0</v>
      </c>
      <c r="I812" s="128">
        <v>214104.5</v>
      </c>
      <c r="J812" s="129">
        <v>214104.5</v>
      </c>
      <c r="K812" s="101" t="s">
        <v>1388</v>
      </c>
    </row>
    <row r="813" spans="1:11" ht="56.25" customHeight="1">
      <c r="A813" s="98">
        <v>15</v>
      </c>
      <c r="B813" s="125" t="s">
        <v>1316</v>
      </c>
      <c r="C813" s="126">
        <v>42642</v>
      </c>
      <c r="D813" s="98" t="s">
        <v>3</v>
      </c>
      <c r="E813" s="98">
        <v>1425103</v>
      </c>
      <c r="F813" s="98"/>
      <c r="G813" s="127" t="s">
        <v>13752</v>
      </c>
      <c r="H813" s="128">
        <v>0</v>
      </c>
      <c r="I813" s="128">
        <v>4615</v>
      </c>
      <c r="J813" s="129">
        <v>4615</v>
      </c>
      <c r="K813" s="101" t="s">
        <v>1388</v>
      </c>
    </row>
    <row r="814" spans="1:11" ht="56.25" customHeight="1">
      <c r="A814" s="98">
        <v>15</v>
      </c>
      <c r="B814" s="125" t="s">
        <v>1274</v>
      </c>
      <c r="C814" s="126">
        <v>42544</v>
      </c>
      <c r="D814" s="98" t="s">
        <v>1376</v>
      </c>
      <c r="E814" s="98">
        <v>10539513</v>
      </c>
      <c r="F814" s="98"/>
      <c r="G814" s="127" t="s">
        <v>4946</v>
      </c>
      <c r="H814" s="128">
        <v>1860</v>
      </c>
      <c r="I814" s="128">
        <v>0</v>
      </c>
      <c r="J814" s="129">
        <v>1860</v>
      </c>
      <c r="K814" s="101" t="s">
        <v>1388</v>
      </c>
    </row>
    <row r="815" spans="1:11" ht="56.25" customHeight="1">
      <c r="A815" s="98">
        <v>16</v>
      </c>
      <c r="B815" s="125" t="s">
        <v>1275</v>
      </c>
      <c r="C815" s="126">
        <v>42541</v>
      </c>
      <c r="D815" s="98" t="s">
        <v>15</v>
      </c>
      <c r="E815" s="98">
        <v>35</v>
      </c>
      <c r="F815" s="98"/>
      <c r="G815" s="127" t="s">
        <v>4865</v>
      </c>
      <c r="H815" s="128">
        <v>293.87</v>
      </c>
      <c r="I815" s="128">
        <v>0</v>
      </c>
      <c r="J815" s="129">
        <v>293.87</v>
      </c>
      <c r="K815" s="101" t="s">
        <v>1388</v>
      </c>
    </row>
    <row r="816" spans="1:11" ht="56.25" customHeight="1">
      <c r="A816" s="98">
        <v>16</v>
      </c>
      <c r="B816" s="125" t="s">
        <v>1275</v>
      </c>
      <c r="C816" s="126">
        <v>42541</v>
      </c>
      <c r="D816" s="98" t="s">
        <v>1365</v>
      </c>
      <c r="E816" s="98">
        <v>35</v>
      </c>
      <c r="F816" s="98"/>
      <c r="G816" s="127" t="s">
        <v>4864</v>
      </c>
      <c r="H816" s="128">
        <v>4.16</v>
      </c>
      <c r="I816" s="128">
        <v>0</v>
      </c>
      <c r="J816" s="129">
        <v>4.16</v>
      </c>
      <c r="K816" s="101" t="s">
        <v>1388</v>
      </c>
    </row>
    <row r="817" spans="1:11" ht="56.25" customHeight="1">
      <c r="A817" s="98">
        <v>16</v>
      </c>
      <c r="B817" s="125" t="s">
        <v>1275</v>
      </c>
      <c r="C817" s="126">
        <v>42538</v>
      </c>
      <c r="D817" s="98" t="s">
        <v>15</v>
      </c>
      <c r="E817" s="98">
        <v>36</v>
      </c>
      <c r="F817" s="98"/>
      <c r="G817" s="127" t="s">
        <v>4803</v>
      </c>
      <c r="H817" s="128">
        <v>423.25</v>
      </c>
      <c r="I817" s="128">
        <v>0</v>
      </c>
      <c r="J817" s="129">
        <v>423.25</v>
      </c>
      <c r="K817" s="101" t="s">
        <v>1388</v>
      </c>
    </row>
    <row r="818" spans="1:11" ht="56.25" customHeight="1">
      <c r="A818" s="98">
        <v>16</v>
      </c>
      <c r="B818" s="125" t="s">
        <v>1275</v>
      </c>
      <c r="C818" s="126">
        <v>42538</v>
      </c>
      <c r="D818" s="98" t="s">
        <v>1365</v>
      </c>
      <c r="E818" s="98">
        <v>36</v>
      </c>
      <c r="F818" s="98"/>
      <c r="G818" s="127" t="s">
        <v>4802</v>
      </c>
      <c r="H818" s="128">
        <v>1933.32</v>
      </c>
      <c r="I818" s="128">
        <v>0</v>
      </c>
      <c r="J818" s="129">
        <v>1933.32</v>
      </c>
      <c r="K818" s="101" t="s">
        <v>1388</v>
      </c>
    </row>
    <row r="819" spans="1:11" ht="56.25" customHeight="1">
      <c r="A819" s="98">
        <v>16</v>
      </c>
      <c r="B819" s="125" t="s">
        <v>1275</v>
      </c>
      <c r="C819" s="126">
        <v>42545</v>
      </c>
      <c r="D819" s="98" t="s">
        <v>15</v>
      </c>
      <c r="E819" s="98">
        <v>98</v>
      </c>
      <c r="F819" s="98"/>
      <c r="G819" s="127" t="s">
        <v>4965</v>
      </c>
      <c r="H819" s="128">
        <v>311.08999999999997</v>
      </c>
      <c r="I819" s="128">
        <v>0</v>
      </c>
      <c r="J819" s="129">
        <v>311.08999999999997</v>
      </c>
      <c r="K819" s="101" t="s">
        <v>1388</v>
      </c>
    </row>
    <row r="820" spans="1:11" ht="56.25" customHeight="1">
      <c r="A820" s="98">
        <v>16</v>
      </c>
      <c r="B820" s="125" t="s">
        <v>1275</v>
      </c>
      <c r="C820" s="126">
        <v>42550</v>
      </c>
      <c r="D820" s="98" t="s">
        <v>6</v>
      </c>
      <c r="E820" s="98">
        <v>107</v>
      </c>
      <c r="F820" s="98"/>
      <c r="G820" s="127" t="s">
        <v>5132</v>
      </c>
      <c r="H820" s="128">
        <v>0</v>
      </c>
      <c r="I820" s="128">
        <v>214.6</v>
      </c>
      <c r="J820" s="129">
        <v>214.6</v>
      </c>
      <c r="K820" s="101" t="s">
        <v>1388</v>
      </c>
    </row>
    <row r="821" spans="1:11" ht="56.25" customHeight="1">
      <c r="A821" s="98">
        <v>16</v>
      </c>
      <c r="B821" s="125" t="s">
        <v>1275</v>
      </c>
      <c r="C821" s="126">
        <v>42550</v>
      </c>
      <c r="D821" s="98" t="s">
        <v>15</v>
      </c>
      <c r="E821" s="98">
        <v>107</v>
      </c>
      <c r="F821" s="98"/>
      <c r="G821" s="127" t="s">
        <v>5133</v>
      </c>
      <c r="H821" s="128">
        <v>363.91</v>
      </c>
      <c r="I821" s="128">
        <v>0</v>
      </c>
      <c r="J821" s="129">
        <v>363.91</v>
      </c>
      <c r="K821" s="101" t="s">
        <v>1388</v>
      </c>
    </row>
    <row r="822" spans="1:11" ht="56.25" customHeight="1">
      <c r="A822" s="98">
        <v>16</v>
      </c>
      <c r="B822" s="125" t="s">
        <v>1275</v>
      </c>
      <c r="C822" s="126">
        <v>42552</v>
      </c>
      <c r="D822" s="98" t="s">
        <v>15</v>
      </c>
      <c r="E822" s="98">
        <v>128</v>
      </c>
      <c r="F822" s="98"/>
      <c r="G822" s="127" t="s">
        <v>5244</v>
      </c>
      <c r="H822" s="128">
        <v>286.67</v>
      </c>
      <c r="I822" s="128">
        <v>0</v>
      </c>
      <c r="J822" s="129">
        <v>286.67</v>
      </c>
      <c r="K822" s="101" t="s">
        <v>1388</v>
      </c>
    </row>
    <row r="823" spans="1:11" ht="56.25" customHeight="1">
      <c r="A823" s="98">
        <v>16</v>
      </c>
      <c r="B823" s="125" t="s">
        <v>1275</v>
      </c>
      <c r="C823" s="126">
        <v>42552</v>
      </c>
      <c r="D823" s="98" t="s">
        <v>1365</v>
      </c>
      <c r="E823" s="98">
        <v>128</v>
      </c>
      <c r="F823" s="98"/>
      <c r="G823" s="127" t="s">
        <v>5243</v>
      </c>
      <c r="H823" s="128">
        <v>362.85</v>
      </c>
      <c r="I823" s="128">
        <v>0</v>
      </c>
      <c r="J823" s="129">
        <v>362.85</v>
      </c>
      <c r="K823" s="101" t="s">
        <v>1388</v>
      </c>
    </row>
    <row r="824" spans="1:11" ht="56.25" customHeight="1">
      <c r="A824" s="98">
        <v>16</v>
      </c>
      <c r="B824" s="125" t="s">
        <v>1275</v>
      </c>
      <c r="C824" s="126">
        <v>42556</v>
      </c>
      <c r="D824" s="98" t="s">
        <v>15</v>
      </c>
      <c r="E824" s="98">
        <v>135</v>
      </c>
      <c r="F824" s="98"/>
      <c r="G824" s="127" t="s">
        <v>5288</v>
      </c>
      <c r="H824" s="128">
        <v>281.87</v>
      </c>
      <c r="I824" s="128">
        <v>0</v>
      </c>
      <c r="J824" s="129">
        <v>281.87</v>
      </c>
      <c r="K824" s="101" t="s">
        <v>1388</v>
      </c>
    </row>
    <row r="825" spans="1:11" ht="56.25" customHeight="1">
      <c r="A825" s="98">
        <v>16</v>
      </c>
      <c r="B825" s="125" t="s">
        <v>1275</v>
      </c>
      <c r="C825" s="126">
        <v>42557</v>
      </c>
      <c r="D825" s="98" t="s">
        <v>15</v>
      </c>
      <c r="E825" s="98">
        <v>136</v>
      </c>
      <c r="F825" s="98"/>
      <c r="G825" s="127" t="s">
        <v>5344</v>
      </c>
      <c r="H825" s="128">
        <v>295.45</v>
      </c>
      <c r="I825" s="128">
        <v>0</v>
      </c>
      <c r="J825" s="129">
        <v>295.45</v>
      </c>
      <c r="K825" s="101" t="s">
        <v>1388</v>
      </c>
    </row>
    <row r="826" spans="1:11" ht="56.25" customHeight="1">
      <c r="A826" s="98">
        <v>16</v>
      </c>
      <c r="B826" s="125" t="s">
        <v>1275</v>
      </c>
      <c r="C826" s="126">
        <v>42557</v>
      </c>
      <c r="D826" s="98" t="s">
        <v>1365</v>
      </c>
      <c r="E826" s="98">
        <v>136</v>
      </c>
      <c r="F826" s="98"/>
      <c r="G826" s="127" t="s">
        <v>5343</v>
      </c>
      <c r="H826" s="128">
        <v>1039.72</v>
      </c>
      <c r="I826" s="128">
        <v>0</v>
      </c>
      <c r="J826" s="129">
        <v>1039.72</v>
      </c>
      <c r="K826" s="101" t="s">
        <v>1388</v>
      </c>
    </row>
    <row r="827" spans="1:11" ht="56.25" customHeight="1">
      <c r="A827" s="98">
        <v>16</v>
      </c>
      <c r="B827" s="125" t="s">
        <v>1275</v>
      </c>
      <c r="C827" s="126">
        <v>42558</v>
      </c>
      <c r="D827" s="98" t="s">
        <v>15</v>
      </c>
      <c r="E827" s="98">
        <v>151</v>
      </c>
      <c r="F827" s="98"/>
      <c r="G827" s="127" t="s">
        <v>5395</v>
      </c>
      <c r="H827" s="128">
        <v>302.24</v>
      </c>
      <c r="I827" s="128">
        <v>0</v>
      </c>
      <c r="J827" s="129">
        <v>302.24</v>
      </c>
      <c r="K827" s="101" t="s">
        <v>1388</v>
      </c>
    </row>
    <row r="828" spans="1:11" ht="56.25" customHeight="1">
      <c r="A828" s="98">
        <v>16</v>
      </c>
      <c r="B828" s="125" t="s">
        <v>1275</v>
      </c>
      <c r="C828" s="126">
        <v>42558</v>
      </c>
      <c r="D828" s="98" t="s">
        <v>1365</v>
      </c>
      <c r="E828" s="98">
        <v>151</v>
      </c>
      <c r="F828" s="98"/>
      <c r="G828" s="127" t="s">
        <v>5394</v>
      </c>
      <c r="H828" s="128">
        <v>1385.14</v>
      </c>
      <c r="I828" s="128">
        <v>0</v>
      </c>
      <c r="J828" s="129">
        <v>1385.14</v>
      </c>
      <c r="K828" s="101" t="s">
        <v>1388</v>
      </c>
    </row>
    <row r="829" spans="1:11" ht="56.25" customHeight="1">
      <c r="A829" s="98">
        <v>16</v>
      </c>
      <c r="B829" s="125" t="s">
        <v>1275</v>
      </c>
      <c r="C829" s="126">
        <v>42557</v>
      </c>
      <c r="D829" s="98" t="s">
        <v>15</v>
      </c>
      <c r="E829" s="98">
        <v>154</v>
      </c>
      <c r="F829" s="98"/>
      <c r="G829" s="127" t="s">
        <v>5342</v>
      </c>
      <c r="H829" s="128">
        <v>277.61</v>
      </c>
      <c r="I829" s="128">
        <v>0</v>
      </c>
      <c r="J829" s="129">
        <v>277.61</v>
      </c>
      <c r="K829" s="101" t="s">
        <v>1388</v>
      </c>
    </row>
    <row r="830" spans="1:11" ht="56.25" customHeight="1">
      <c r="A830" s="98">
        <v>16</v>
      </c>
      <c r="B830" s="125" t="s">
        <v>1275</v>
      </c>
      <c r="C830" s="126">
        <v>42557</v>
      </c>
      <c r="D830" s="98" t="s">
        <v>15</v>
      </c>
      <c r="E830" s="98">
        <v>156</v>
      </c>
      <c r="F830" s="98"/>
      <c r="G830" s="127" t="s">
        <v>5341</v>
      </c>
      <c r="H830" s="128">
        <v>277.61</v>
      </c>
      <c r="I830" s="128">
        <v>0</v>
      </c>
      <c r="J830" s="129">
        <v>277.61</v>
      </c>
      <c r="K830" s="101" t="s">
        <v>1388</v>
      </c>
    </row>
    <row r="831" spans="1:11" ht="56.25" customHeight="1">
      <c r="A831" s="98">
        <v>16</v>
      </c>
      <c r="B831" s="125" t="s">
        <v>1275</v>
      </c>
      <c r="C831" s="126">
        <v>42557</v>
      </c>
      <c r="D831" s="98" t="s">
        <v>15</v>
      </c>
      <c r="E831" s="98">
        <v>157</v>
      </c>
      <c r="F831" s="98"/>
      <c r="G831" s="127" t="s">
        <v>5340</v>
      </c>
      <c r="H831" s="128">
        <v>295.52</v>
      </c>
      <c r="I831" s="128">
        <v>0</v>
      </c>
      <c r="J831" s="129">
        <v>295.52</v>
      </c>
      <c r="K831" s="101" t="s">
        <v>1388</v>
      </c>
    </row>
    <row r="832" spans="1:11" ht="56.25" customHeight="1">
      <c r="A832" s="98">
        <v>16</v>
      </c>
      <c r="B832" s="125" t="s">
        <v>1275</v>
      </c>
      <c r="C832" s="126">
        <v>42557</v>
      </c>
      <c r="D832" s="98" t="s">
        <v>1365</v>
      </c>
      <c r="E832" s="98">
        <v>157</v>
      </c>
      <c r="F832" s="98"/>
      <c r="G832" s="127" t="s">
        <v>5339</v>
      </c>
      <c r="H832" s="128">
        <v>217.52</v>
      </c>
      <c r="I832" s="128">
        <v>0</v>
      </c>
      <c r="J832" s="129">
        <v>217.52</v>
      </c>
      <c r="K832" s="101" t="s">
        <v>1388</v>
      </c>
    </row>
    <row r="833" spans="1:11" ht="56.25" customHeight="1">
      <c r="A833" s="98">
        <v>16</v>
      </c>
      <c r="B833" s="125" t="s">
        <v>1275</v>
      </c>
      <c r="C833" s="126">
        <v>42565</v>
      </c>
      <c r="D833" s="98" t="s">
        <v>15</v>
      </c>
      <c r="E833" s="98">
        <v>207</v>
      </c>
      <c r="F833" s="98"/>
      <c r="G833" s="127" t="s">
        <v>5546</v>
      </c>
      <c r="H833" s="128">
        <v>294.01</v>
      </c>
      <c r="I833" s="128">
        <v>0</v>
      </c>
      <c r="J833" s="129">
        <v>294.01</v>
      </c>
      <c r="K833" s="101" t="s">
        <v>1388</v>
      </c>
    </row>
    <row r="834" spans="1:11" ht="56.25" customHeight="1">
      <c r="A834" s="98">
        <v>16</v>
      </c>
      <c r="B834" s="125" t="s">
        <v>1275</v>
      </c>
      <c r="C834" s="126">
        <v>42565</v>
      </c>
      <c r="D834" s="98" t="s">
        <v>1365</v>
      </c>
      <c r="E834" s="98">
        <v>207</v>
      </c>
      <c r="F834" s="98"/>
      <c r="G834" s="127" t="s">
        <v>5545</v>
      </c>
      <c r="H834" s="128">
        <v>689.42</v>
      </c>
      <c r="I834" s="128">
        <v>0</v>
      </c>
      <c r="J834" s="129">
        <v>689.42</v>
      </c>
      <c r="K834" s="101" t="s">
        <v>1388</v>
      </c>
    </row>
    <row r="835" spans="1:11" ht="56.25" customHeight="1">
      <c r="A835" s="98">
        <v>16</v>
      </c>
      <c r="B835" s="125" t="s">
        <v>1275</v>
      </c>
      <c r="C835" s="126">
        <v>42565</v>
      </c>
      <c r="D835" s="98" t="s">
        <v>15</v>
      </c>
      <c r="E835" s="98">
        <v>208</v>
      </c>
      <c r="F835" s="98"/>
      <c r="G835" s="127" t="s">
        <v>5544</v>
      </c>
      <c r="H835" s="128">
        <v>294.27999999999997</v>
      </c>
      <c r="I835" s="128">
        <v>0</v>
      </c>
      <c r="J835" s="129">
        <v>294.27999999999997</v>
      </c>
      <c r="K835" s="101" t="s">
        <v>1388</v>
      </c>
    </row>
    <row r="836" spans="1:11" ht="56.25" customHeight="1">
      <c r="A836" s="98">
        <v>16</v>
      </c>
      <c r="B836" s="125" t="s">
        <v>1275</v>
      </c>
      <c r="C836" s="126">
        <v>42565</v>
      </c>
      <c r="D836" s="98" t="s">
        <v>1365</v>
      </c>
      <c r="E836" s="98">
        <v>208</v>
      </c>
      <c r="F836" s="98"/>
      <c r="G836" s="127" t="s">
        <v>5543</v>
      </c>
      <c r="H836" s="128">
        <v>885.15</v>
      </c>
      <c r="I836" s="128">
        <v>0</v>
      </c>
      <c r="J836" s="129">
        <v>885.15</v>
      </c>
      <c r="K836" s="101" t="s">
        <v>1388</v>
      </c>
    </row>
    <row r="837" spans="1:11" ht="56.25" customHeight="1">
      <c r="A837" s="98">
        <v>16</v>
      </c>
      <c r="B837" s="125" t="s">
        <v>1275</v>
      </c>
      <c r="C837" s="126">
        <v>42565</v>
      </c>
      <c r="D837" s="98" t="s">
        <v>15</v>
      </c>
      <c r="E837" s="98">
        <v>209</v>
      </c>
      <c r="F837" s="98"/>
      <c r="G837" s="127" t="s">
        <v>5542</v>
      </c>
      <c r="H837" s="128">
        <v>294.27999999999997</v>
      </c>
      <c r="I837" s="128">
        <v>0</v>
      </c>
      <c r="J837" s="129">
        <v>294.27999999999997</v>
      </c>
      <c r="K837" s="101" t="s">
        <v>1388</v>
      </c>
    </row>
    <row r="838" spans="1:11" ht="56.25" customHeight="1">
      <c r="A838" s="98">
        <v>16</v>
      </c>
      <c r="B838" s="125" t="s">
        <v>1275</v>
      </c>
      <c r="C838" s="126">
        <v>42565</v>
      </c>
      <c r="D838" s="98" t="s">
        <v>1365</v>
      </c>
      <c r="E838" s="98">
        <v>209</v>
      </c>
      <c r="F838" s="98"/>
      <c r="G838" s="127" t="s">
        <v>5541</v>
      </c>
      <c r="H838" s="128">
        <v>884.18</v>
      </c>
      <c r="I838" s="128">
        <v>0</v>
      </c>
      <c r="J838" s="129">
        <v>884.18</v>
      </c>
      <c r="K838" s="101" t="s">
        <v>1388</v>
      </c>
    </row>
    <row r="839" spans="1:11" ht="56.25" customHeight="1">
      <c r="A839" s="98">
        <v>16</v>
      </c>
      <c r="B839" s="125" t="s">
        <v>1275</v>
      </c>
      <c r="C839" s="126">
        <v>42563</v>
      </c>
      <c r="D839" s="98" t="s">
        <v>15</v>
      </c>
      <c r="E839" s="98">
        <v>210</v>
      </c>
      <c r="F839" s="98"/>
      <c r="G839" s="127" t="s">
        <v>5471</v>
      </c>
      <c r="H839" s="128">
        <v>285.37</v>
      </c>
      <c r="I839" s="128">
        <v>0</v>
      </c>
      <c r="J839" s="129">
        <v>285.37</v>
      </c>
      <c r="K839" s="101" t="s">
        <v>1388</v>
      </c>
    </row>
    <row r="840" spans="1:11" ht="56.25" customHeight="1">
      <c r="A840" s="98">
        <v>16</v>
      </c>
      <c r="B840" s="125" t="s">
        <v>1275</v>
      </c>
      <c r="C840" s="126">
        <v>42563</v>
      </c>
      <c r="D840" s="98" t="s">
        <v>1365</v>
      </c>
      <c r="E840" s="98">
        <v>210</v>
      </c>
      <c r="F840" s="98"/>
      <c r="G840" s="127" t="s">
        <v>5470</v>
      </c>
      <c r="H840" s="128">
        <v>167.1</v>
      </c>
      <c r="I840" s="128">
        <v>0</v>
      </c>
      <c r="J840" s="129">
        <v>167.1</v>
      </c>
      <c r="K840" s="101" t="s">
        <v>1388</v>
      </c>
    </row>
    <row r="841" spans="1:11" ht="56.25" customHeight="1">
      <c r="A841" s="98">
        <v>16</v>
      </c>
      <c r="B841" s="125" t="s">
        <v>1275</v>
      </c>
      <c r="C841" s="126">
        <v>42566</v>
      </c>
      <c r="D841" s="98" t="s">
        <v>15</v>
      </c>
      <c r="E841" s="98">
        <v>217</v>
      </c>
      <c r="F841" s="98"/>
      <c r="G841" s="127" t="s">
        <v>5596</v>
      </c>
      <c r="H841" s="128">
        <v>289.27999999999997</v>
      </c>
      <c r="I841" s="128">
        <v>0</v>
      </c>
      <c r="J841" s="129">
        <v>289.27999999999997</v>
      </c>
      <c r="K841" s="101" t="s">
        <v>1388</v>
      </c>
    </row>
    <row r="842" spans="1:11" ht="56.25" customHeight="1">
      <c r="A842" s="98">
        <v>16</v>
      </c>
      <c r="B842" s="125" t="s">
        <v>1275</v>
      </c>
      <c r="C842" s="126">
        <v>42566</v>
      </c>
      <c r="D842" s="98" t="s">
        <v>1365</v>
      </c>
      <c r="E842" s="98">
        <v>217</v>
      </c>
      <c r="F842" s="98"/>
      <c r="G842" s="127" t="s">
        <v>5595</v>
      </c>
      <c r="H842" s="128">
        <v>609.55999999999995</v>
      </c>
      <c r="I842" s="128">
        <v>0</v>
      </c>
      <c r="J842" s="129">
        <v>609.55999999999995</v>
      </c>
      <c r="K842" s="101" t="s">
        <v>1388</v>
      </c>
    </row>
    <row r="843" spans="1:11" ht="56.25" customHeight="1">
      <c r="A843" s="98">
        <v>16</v>
      </c>
      <c r="B843" s="125" t="s">
        <v>1275</v>
      </c>
      <c r="C843" s="126">
        <v>42571</v>
      </c>
      <c r="D843" s="98" t="s">
        <v>15</v>
      </c>
      <c r="E843" s="98">
        <v>277</v>
      </c>
      <c r="F843" s="98"/>
      <c r="G843" s="127" t="s">
        <v>5690</v>
      </c>
      <c r="H843" s="128">
        <v>270.89</v>
      </c>
      <c r="I843" s="128">
        <v>0</v>
      </c>
      <c r="J843" s="129">
        <v>270.89</v>
      </c>
      <c r="K843" s="101" t="s">
        <v>1388</v>
      </c>
    </row>
    <row r="844" spans="1:11" ht="56.25" customHeight="1">
      <c r="A844" s="98">
        <v>16</v>
      </c>
      <c r="B844" s="125" t="s">
        <v>1275</v>
      </c>
      <c r="C844" s="126">
        <v>42571</v>
      </c>
      <c r="D844" s="98" t="s">
        <v>1365</v>
      </c>
      <c r="E844" s="98">
        <v>277</v>
      </c>
      <c r="F844" s="98"/>
      <c r="G844" s="127" t="s">
        <v>5689</v>
      </c>
      <c r="H844" s="128">
        <v>8.67</v>
      </c>
      <c r="I844" s="128">
        <v>0</v>
      </c>
      <c r="J844" s="129">
        <v>8.67</v>
      </c>
      <c r="K844" s="101" t="s">
        <v>1388</v>
      </c>
    </row>
    <row r="845" spans="1:11" ht="56.25" customHeight="1">
      <c r="A845" s="98">
        <v>16</v>
      </c>
      <c r="B845" s="125" t="s">
        <v>1275</v>
      </c>
      <c r="C845" s="126">
        <v>42587</v>
      </c>
      <c r="D845" s="98" t="s">
        <v>15</v>
      </c>
      <c r="E845" s="98">
        <v>292</v>
      </c>
      <c r="F845" s="98"/>
      <c r="G845" s="127" t="s">
        <v>6066</v>
      </c>
      <c r="H845" s="128">
        <v>422.02</v>
      </c>
      <c r="I845" s="128">
        <v>0</v>
      </c>
      <c r="J845" s="129">
        <v>422.02</v>
      </c>
      <c r="K845" s="101" t="s">
        <v>1388</v>
      </c>
    </row>
    <row r="846" spans="1:11" ht="56.25" customHeight="1">
      <c r="A846" s="98">
        <v>16</v>
      </c>
      <c r="B846" s="125" t="s">
        <v>1275</v>
      </c>
      <c r="C846" s="126">
        <v>42587</v>
      </c>
      <c r="D846" s="98" t="s">
        <v>1365</v>
      </c>
      <c r="E846" s="98">
        <v>292</v>
      </c>
      <c r="F846" s="98"/>
      <c r="G846" s="127" t="s">
        <v>6065</v>
      </c>
      <c r="H846" s="128">
        <v>1348.99</v>
      </c>
      <c r="I846" s="128">
        <v>0</v>
      </c>
      <c r="J846" s="129">
        <v>1348.99</v>
      </c>
      <c r="K846" s="101" t="s">
        <v>1388</v>
      </c>
    </row>
    <row r="847" spans="1:11" ht="56.25" customHeight="1">
      <c r="A847" s="98">
        <v>16</v>
      </c>
      <c r="B847" s="125" t="s">
        <v>1275</v>
      </c>
      <c r="C847" s="126">
        <v>42587</v>
      </c>
      <c r="D847" s="98" t="s">
        <v>15</v>
      </c>
      <c r="E847" s="98">
        <v>293</v>
      </c>
      <c r="F847" s="98"/>
      <c r="G847" s="127" t="s">
        <v>6070</v>
      </c>
      <c r="H847" s="128">
        <v>281.04000000000002</v>
      </c>
      <c r="I847" s="128">
        <v>0</v>
      </c>
      <c r="J847" s="129">
        <v>281.04000000000002</v>
      </c>
      <c r="K847" s="101" t="s">
        <v>1388</v>
      </c>
    </row>
    <row r="848" spans="1:11" ht="56.25" customHeight="1">
      <c r="A848" s="98">
        <v>16</v>
      </c>
      <c r="B848" s="125" t="s">
        <v>1275</v>
      </c>
      <c r="C848" s="126">
        <v>42587</v>
      </c>
      <c r="D848" s="98" t="s">
        <v>1365</v>
      </c>
      <c r="E848" s="98">
        <v>293</v>
      </c>
      <c r="F848" s="98"/>
      <c r="G848" s="127" t="s">
        <v>6069</v>
      </c>
      <c r="H848" s="128">
        <v>98.03</v>
      </c>
      <c r="I848" s="128">
        <v>0</v>
      </c>
      <c r="J848" s="129">
        <v>98.03</v>
      </c>
      <c r="K848" s="101" t="s">
        <v>1388</v>
      </c>
    </row>
    <row r="849" spans="1:11" ht="56.25" customHeight="1">
      <c r="A849" s="98">
        <v>16</v>
      </c>
      <c r="B849" s="125" t="s">
        <v>1275</v>
      </c>
      <c r="C849" s="126">
        <v>42587</v>
      </c>
      <c r="D849" s="98" t="s">
        <v>15</v>
      </c>
      <c r="E849" s="98">
        <v>366</v>
      </c>
      <c r="F849" s="98"/>
      <c r="G849" s="127" t="s">
        <v>6072</v>
      </c>
      <c r="H849" s="128">
        <v>276.72000000000003</v>
      </c>
      <c r="I849" s="128">
        <v>0</v>
      </c>
      <c r="J849" s="129">
        <v>276.72000000000003</v>
      </c>
      <c r="K849" s="101" t="s">
        <v>1388</v>
      </c>
    </row>
    <row r="850" spans="1:11" ht="56.25" customHeight="1">
      <c r="A850" s="98">
        <v>16</v>
      </c>
      <c r="B850" s="125" t="s">
        <v>1275</v>
      </c>
      <c r="C850" s="126">
        <v>42587</v>
      </c>
      <c r="D850" s="98" t="s">
        <v>1365</v>
      </c>
      <c r="E850" s="98">
        <v>366</v>
      </c>
      <c r="F850" s="98"/>
      <c r="G850" s="127" t="s">
        <v>6071</v>
      </c>
      <c r="H850" s="128">
        <v>196.13</v>
      </c>
      <c r="I850" s="128">
        <v>0</v>
      </c>
      <c r="J850" s="129">
        <v>196.13</v>
      </c>
      <c r="K850" s="101" t="s">
        <v>1388</v>
      </c>
    </row>
    <row r="851" spans="1:11" ht="56.25" customHeight="1">
      <c r="A851" s="98">
        <v>16</v>
      </c>
      <c r="B851" s="125" t="s">
        <v>1275</v>
      </c>
      <c r="C851" s="126">
        <v>42587</v>
      </c>
      <c r="D851" s="98" t="s">
        <v>15</v>
      </c>
      <c r="E851" s="98">
        <v>367</v>
      </c>
      <c r="F851" s="98"/>
      <c r="G851" s="127" t="s">
        <v>6075</v>
      </c>
      <c r="H851" s="128">
        <v>2776.92</v>
      </c>
      <c r="I851" s="128">
        <v>0</v>
      </c>
      <c r="J851" s="129">
        <v>2776.92</v>
      </c>
      <c r="K851" s="101" t="s">
        <v>1388</v>
      </c>
    </row>
    <row r="852" spans="1:11" ht="56.25" customHeight="1">
      <c r="A852" s="98">
        <v>16</v>
      </c>
      <c r="B852" s="125" t="s">
        <v>1275</v>
      </c>
      <c r="C852" s="126">
        <v>42587</v>
      </c>
      <c r="D852" s="98" t="s">
        <v>1365</v>
      </c>
      <c r="E852" s="98">
        <v>367</v>
      </c>
      <c r="F852" s="98"/>
      <c r="G852" s="127" t="s">
        <v>6074</v>
      </c>
      <c r="H852" s="128">
        <v>53667.95</v>
      </c>
      <c r="I852" s="128">
        <v>0</v>
      </c>
      <c r="J852" s="129">
        <v>53667.95</v>
      </c>
      <c r="K852" s="101" t="s">
        <v>1388</v>
      </c>
    </row>
    <row r="853" spans="1:11" ht="56.25" customHeight="1">
      <c r="A853" s="98">
        <v>16</v>
      </c>
      <c r="B853" s="125" t="s">
        <v>1275</v>
      </c>
      <c r="C853" s="126">
        <v>42587</v>
      </c>
      <c r="D853" s="98" t="s">
        <v>15</v>
      </c>
      <c r="E853" s="98">
        <v>368</v>
      </c>
      <c r="F853" s="98"/>
      <c r="G853" s="127" t="s">
        <v>6068</v>
      </c>
      <c r="H853" s="128">
        <v>288.11</v>
      </c>
      <c r="I853" s="128">
        <v>0</v>
      </c>
      <c r="J853" s="129">
        <v>288.11</v>
      </c>
      <c r="K853" s="101" t="s">
        <v>1388</v>
      </c>
    </row>
    <row r="854" spans="1:11" ht="56.25" customHeight="1">
      <c r="A854" s="98">
        <v>16</v>
      </c>
      <c r="B854" s="125" t="s">
        <v>1275</v>
      </c>
      <c r="C854" s="126">
        <v>42587</v>
      </c>
      <c r="D854" s="98" t="s">
        <v>1365</v>
      </c>
      <c r="E854" s="98">
        <v>368</v>
      </c>
      <c r="F854" s="98"/>
      <c r="G854" s="127" t="s">
        <v>6067</v>
      </c>
      <c r="H854" s="128">
        <v>527.69000000000005</v>
      </c>
      <c r="I854" s="128">
        <v>0</v>
      </c>
      <c r="J854" s="129">
        <v>527.69000000000005</v>
      </c>
      <c r="K854" s="101" t="s">
        <v>1388</v>
      </c>
    </row>
    <row r="855" spans="1:11" ht="56.25" customHeight="1">
      <c r="A855" s="98">
        <v>16</v>
      </c>
      <c r="B855" s="125" t="s">
        <v>1275</v>
      </c>
      <c r="C855" s="126">
        <v>42586</v>
      </c>
      <c r="D855" s="98" t="s">
        <v>15</v>
      </c>
      <c r="E855" s="98">
        <v>378</v>
      </c>
      <c r="F855" s="98"/>
      <c r="G855" s="127" t="s">
        <v>6044</v>
      </c>
      <c r="H855" s="128">
        <v>296.95999999999998</v>
      </c>
      <c r="I855" s="128">
        <v>0</v>
      </c>
      <c r="J855" s="129">
        <v>296.95999999999998</v>
      </c>
      <c r="K855" s="101" t="s">
        <v>1388</v>
      </c>
    </row>
    <row r="856" spans="1:11" ht="56.25" customHeight="1">
      <c r="A856" s="98">
        <v>16</v>
      </c>
      <c r="B856" s="125" t="s">
        <v>1275</v>
      </c>
      <c r="C856" s="126">
        <v>42590</v>
      </c>
      <c r="D856" s="98" t="s">
        <v>15</v>
      </c>
      <c r="E856" s="98">
        <v>392</v>
      </c>
      <c r="F856" s="98"/>
      <c r="G856" s="127" t="s">
        <v>6112</v>
      </c>
      <c r="H856" s="128">
        <v>282.76</v>
      </c>
      <c r="I856" s="128">
        <v>0</v>
      </c>
      <c r="J856" s="129">
        <v>282.76</v>
      </c>
      <c r="K856" s="101" t="s">
        <v>1388</v>
      </c>
    </row>
    <row r="857" spans="1:11" ht="56.25" customHeight="1">
      <c r="A857" s="98">
        <v>16</v>
      </c>
      <c r="B857" s="125" t="s">
        <v>1275</v>
      </c>
      <c r="C857" s="126">
        <v>42608</v>
      </c>
      <c r="D857" s="98" t="s">
        <v>15</v>
      </c>
      <c r="E857" s="98">
        <v>509</v>
      </c>
      <c r="F857" s="98"/>
      <c r="G857" s="127" t="s">
        <v>6632</v>
      </c>
      <c r="H857" s="128">
        <v>279.60000000000002</v>
      </c>
      <c r="I857" s="128">
        <v>0</v>
      </c>
      <c r="J857" s="129">
        <v>279.60000000000002</v>
      </c>
      <c r="K857" s="101" t="s">
        <v>1388</v>
      </c>
    </row>
    <row r="858" spans="1:11" ht="56.25" customHeight="1">
      <c r="A858" s="98">
        <v>16</v>
      </c>
      <c r="B858" s="125" t="s">
        <v>1275</v>
      </c>
      <c r="C858" s="126">
        <v>42608</v>
      </c>
      <c r="D858" s="98" t="s">
        <v>1365</v>
      </c>
      <c r="E858" s="98">
        <v>509</v>
      </c>
      <c r="F858" s="98"/>
      <c r="G858" s="127" t="s">
        <v>6631</v>
      </c>
      <c r="H858" s="128">
        <v>103.36</v>
      </c>
      <c r="I858" s="128">
        <v>0</v>
      </c>
      <c r="J858" s="129">
        <v>103.36</v>
      </c>
      <c r="K858" s="101" t="s">
        <v>1388</v>
      </c>
    </row>
    <row r="859" spans="1:11" ht="56.25" customHeight="1">
      <c r="A859" s="98">
        <v>16</v>
      </c>
      <c r="B859" s="125" t="s">
        <v>1275</v>
      </c>
      <c r="C859" s="126">
        <v>42606</v>
      </c>
      <c r="D859" s="98" t="s">
        <v>15</v>
      </c>
      <c r="E859" s="98">
        <v>511</v>
      </c>
      <c r="F859" s="98"/>
      <c r="G859" s="127" t="s">
        <v>6534</v>
      </c>
      <c r="H859" s="128">
        <v>276.11</v>
      </c>
      <c r="I859" s="128">
        <v>0</v>
      </c>
      <c r="J859" s="129">
        <v>276.11</v>
      </c>
      <c r="K859" s="101" t="s">
        <v>1388</v>
      </c>
    </row>
    <row r="860" spans="1:11" ht="56.25" customHeight="1">
      <c r="A860" s="98">
        <v>16</v>
      </c>
      <c r="B860" s="125" t="s">
        <v>1275</v>
      </c>
      <c r="C860" s="126">
        <v>42611</v>
      </c>
      <c r="D860" s="98" t="s">
        <v>15</v>
      </c>
      <c r="E860" s="98">
        <v>512</v>
      </c>
      <c r="F860" s="98"/>
      <c r="G860" s="127" t="s">
        <v>6665</v>
      </c>
      <c r="H860" s="128">
        <v>285.98</v>
      </c>
      <c r="I860" s="128">
        <v>0</v>
      </c>
      <c r="J860" s="129">
        <v>285.98</v>
      </c>
      <c r="K860" s="101" t="s">
        <v>1388</v>
      </c>
    </row>
    <row r="861" spans="1:11" ht="56.25" customHeight="1">
      <c r="A861" s="98">
        <v>16</v>
      </c>
      <c r="B861" s="125" t="s">
        <v>1275</v>
      </c>
      <c r="C861" s="126">
        <v>42611</v>
      </c>
      <c r="D861" s="98" t="s">
        <v>1365</v>
      </c>
      <c r="E861" s="98">
        <v>512</v>
      </c>
      <c r="F861" s="98"/>
      <c r="G861" s="127" t="s">
        <v>6664</v>
      </c>
      <c r="H861" s="128">
        <v>491.59</v>
      </c>
      <c r="I861" s="128">
        <v>0</v>
      </c>
      <c r="J861" s="129">
        <v>491.59</v>
      </c>
      <c r="K861" s="101" t="s">
        <v>1388</v>
      </c>
    </row>
    <row r="862" spans="1:11" ht="56.25" customHeight="1">
      <c r="A862" s="98">
        <v>16</v>
      </c>
      <c r="B862" s="125" t="s">
        <v>1275</v>
      </c>
      <c r="C862" s="126">
        <v>42608</v>
      </c>
      <c r="D862" s="98" t="s">
        <v>15</v>
      </c>
      <c r="E862" s="98">
        <v>514</v>
      </c>
      <c r="F862" s="98"/>
      <c r="G862" s="127" t="s">
        <v>6642</v>
      </c>
      <c r="H862" s="128">
        <v>280.56</v>
      </c>
      <c r="I862" s="128">
        <v>0</v>
      </c>
      <c r="J862" s="129">
        <v>280.56</v>
      </c>
      <c r="K862" s="101" t="s">
        <v>1388</v>
      </c>
    </row>
    <row r="863" spans="1:11" ht="56.25" customHeight="1">
      <c r="A863" s="98">
        <v>16</v>
      </c>
      <c r="B863" s="125" t="s">
        <v>1275</v>
      </c>
      <c r="C863" s="126">
        <v>42608</v>
      </c>
      <c r="D863" s="98" t="s">
        <v>1365</v>
      </c>
      <c r="E863" s="98">
        <v>514</v>
      </c>
      <c r="F863" s="98"/>
      <c r="G863" s="127" t="s">
        <v>6641</v>
      </c>
      <c r="H863" s="128">
        <v>302.98</v>
      </c>
      <c r="I863" s="128">
        <v>0</v>
      </c>
      <c r="J863" s="129">
        <v>302.98</v>
      </c>
      <c r="K863" s="101" t="s">
        <v>1388</v>
      </c>
    </row>
    <row r="864" spans="1:11" ht="56.25" customHeight="1">
      <c r="A864" s="98">
        <v>16</v>
      </c>
      <c r="B864" s="125" t="s">
        <v>1275</v>
      </c>
      <c r="C864" s="126">
        <v>42608</v>
      </c>
      <c r="D864" s="98" t="s">
        <v>15</v>
      </c>
      <c r="E864" s="98">
        <v>515</v>
      </c>
      <c r="F864" s="98"/>
      <c r="G864" s="127" t="s">
        <v>6630</v>
      </c>
      <c r="H864" s="128">
        <v>277.2</v>
      </c>
      <c r="I864" s="128">
        <v>0</v>
      </c>
      <c r="J864" s="129">
        <v>277.2</v>
      </c>
      <c r="K864" s="101" t="s">
        <v>1388</v>
      </c>
    </row>
    <row r="865" spans="1:11" ht="56.25" customHeight="1">
      <c r="A865" s="98">
        <v>16</v>
      </c>
      <c r="B865" s="125" t="s">
        <v>1275</v>
      </c>
      <c r="C865" s="126">
        <v>42608</v>
      </c>
      <c r="D865" s="98" t="s">
        <v>1365</v>
      </c>
      <c r="E865" s="98">
        <v>515</v>
      </c>
      <c r="F865" s="98"/>
      <c r="G865" s="127" t="s">
        <v>6629</v>
      </c>
      <c r="H865" s="128">
        <v>77.319999999999993</v>
      </c>
      <c r="I865" s="128">
        <v>0</v>
      </c>
      <c r="J865" s="129">
        <v>77.319999999999993</v>
      </c>
      <c r="K865" s="101" t="s">
        <v>1388</v>
      </c>
    </row>
    <row r="866" spans="1:11" ht="56.25" customHeight="1">
      <c r="A866" s="98">
        <v>16</v>
      </c>
      <c r="B866" s="125" t="s">
        <v>1275</v>
      </c>
      <c r="C866" s="126">
        <v>42607</v>
      </c>
      <c r="D866" s="98" t="s">
        <v>15</v>
      </c>
      <c r="E866" s="98">
        <v>517</v>
      </c>
      <c r="F866" s="98"/>
      <c r="G866" s="127" t="s">
        <v>6584</v>
      </c>
      <c r="H866" s="128">
        <v>281.25</v>
      </c>
      <c r="I866" s="128">
        <v>0</v>
      </c>
      <c r="J866" s="129">
        <v>281.25</v>
      </c>
      <c r="K866" s="101" t="s">
        <v>1388</v>
      </c>
    </row>
    <row r="867" spans="1:11" ht="56.25" customHeight="1">
      <c r="A867" s="98">
        <v>16</v>
      </c>
      <c r="B867" s="125" t="s">
        <v>1275</v>
      </c>
      <c r="C867" s="126">
        <v>42607</v>
      </c>
      <c r="D867" s="98" t="s">
        <v>1365</v>
      </c>
      <c r="E867" s="98">
        <v>517</v>
      </c>
      <c r="F867" s="98"/>
      <c r="G867" s="127" t="s">
        <v>6583</v>
      </c>
      <c r="H867" s="128">
        <v>285.86</v>
      </c>
      <c r="I867" s="128">
        <v>0</v>
      </c>
      <c r="J867" s="129">
        <v>285.86</v>
      </c>
      <c r="K867" s="101" t="s">
        <v>1388</v>
      </c>
    </row>
    <row r="868" spans="1:11" ht="56.25" customHeight="1">
      <c r="A868" s="98">
        <v>16</v>
      </c>
      <c r="B868" s="125" t="s">
        <v>1275</v>
      </c>
      <c r="C868" s="126">
        <v>42608</v>
      </c>
      <c r="D868" s="98" t="s">
        <v>15</v>
      </c>
      <c r="E868" s="98">
        <v>518</v>
      </c>
      <c r="F868" s="98"/>
      <c r="G868" s="127" t="s">
        <v>6634</v>
      </c>
      <c r="H868" s="128">
        <v>338.46</v>
      </c>
      <c r="I868" s="128">
        <v>0</v>
      </c>
      <c r="J868" s="129">
        <v>338.46</v>
      </c>
      <c r="K868" s="101" t="s">
        <v>1388</v>
      </c>
    </row>
    <row r="869" spans="1:11" ht="56.25" customHeight="1">
      <c r="A869" s="98">
        <v>16</v>
      </c>
      <c r="B869" s="125" t="s">
        <v>1275</v>
      </c>
      <c r="C869" s="126">
        <v>42608</v>
      </c>
      <c r="D869" s="98" t="s">
        <v>1365</v>
      </c>
      <c r="E869" s="98">
        <v>518</v>
      </c>
      <c r="F869" s="98"/>
      <c r="G869" s="127" t="s">
        <v>6633</v>
      </c>
      <c r="H869" s="128">
        <v>754.63</v>
      </c>
      <c r="I869" s="128">
        <v>0</v>
      </c>
      <c r="J869" s="129">
        <v>754.63</v>
      </c>
      <c r="K869" s="101" t="s">
        <v>1388</v>
      </c>
    </row>
    <row r="870" spans="1:11" ht="56.25" customHeight="1">
      <c r="A870" s="98">
        <v>16</v>
      </c>
      <c r="B870" s="125" t="s">
        <v>1275</v>
      </c>
      <c r="C870" s="126">
        <v>42607</v>
      </c>
      <c r="D870" s="98" t="s">
        <v>15</v>
      </c>
      <c r="E870" s="98">
        <v>520</v>
      </c>
      <c r="F870" s="98"/>
      <c r="G870" s="127" t="s">
        <v>6582</v>
      </c>
      <c r="H870" s="128">
        <v>280.63</v>
      </c>
      <c r="I870" s="128">
        <v>0</v>
      </c>
      <c r="J870" s="129">
        <v>280.63</v>
      </c>
      <c r="K870" s="101" t="s">
        <v>1388</v>
      </c>
    </row>
    <row r="871" spans="1:11" ht="56.25" customHeight="1">
      <c r="A871" s="98">
        <v>16</v>
      </c>
      <c r="B871" s="125" t="s">
        <v>1275</v>
      </c>
      <c r="C871" s="126">
        <v>42607</v>
      </c>
      <c r="D871" s="98" t="s">
        <v>1365</v>
      </c>
      <c r="E871" s="98">
        <v>520</v>
      </c>
      <c r="F871" s="98"/>
      <c r="G871" s="127" t="s">
        <v>6581</v>
      </c>
      <c r="H871" s="128">
        <v>230.56</v>
      </c>
      <c r="I871" s="128">
        <v>0</v>
      </c>
      <c r="J871" s="129">
        <v>230.56</v>
      </c>
      <c r="K871" s="101" t="s">
        <v>1388</v>
      </c>
    </row>
    <row r="872" spans="1:11" ht="56.25" customHeight="1">
      <c r="A872" s="98">
        <v>16</v>
      </c>
      <c r="B872" s="125" t="s">
        <v>1275</v>
      </c>
      <c r="C872" s="126">
        <v>42608</v>
      </c>
      <c r="D872" s="98" t="s">
        <v>15</v>
      </c>
      <c r="E872" s="98">
        <v>521</v>
      </c>
      <c r="F872" s="98"/>
      <c r="G872" s="127" t="s">
        <v>6639</v>
      </c>
      <c r="H872" s="128">
        <v>2509.04</v>
      </c>
      <c r="I872" s="128">
        <v>0</v>
      </c>
      <c r="J872" s="129">
        <v>2509.04</v>
      </c>
      <c r="K872" s="101" t="s">
        <v>1388</v>
      </c>
    </row>
    <row r="873" spans="1:11" ht="56.25" customHeight="1">
      <c r="A873" s="98">
        <v>16</v>
      </c>
      <c r="B873" s="125" t="s">
        <v>1275</v>
      </c>
      <c r="C873" s="126">
        <v>42608</v>
      </c>
      <c r="D873" s="98" t="s">
        <v>1365</v>
      </c>
      <c r="E873" s="98">
        <v>521</v>
      </c>
      <c r="F873" s="98"/>
      <c r="G873" s="127" t="s">
        <v>6638</v>
      </c>
      <c r="H873" s="128">
        <v>24679.4</v>
      </c>
      <c r="I873" s="128">
        <v>0</v>
      </c>
      <c r="J873" s="129">
        <v>24679.4</v>
      </c>
      <c r="K873" s="101" t="s">
        <v>1388</v>
      </c>
    </row>
    <row r="874" spans="1:11" ht="56.25" customHeight="1">
      <c r="A874" s="98">
        <v>16</v>
      </c>
      <c r="B874" s="125" t="s">
        <v>1275</v>
      </c>
      <c r="C874" s="126">
        <v>42607</v>
      </c>
      <c r="D874" s="98" t="s">
        <v>15</v>
      </c>
      <c r="E874" s="98">
        <v>522</v>
      </c>
      <c r="F874" s="98"/>
      <c r="G874" s="127" t="s">
        <v>6580</v>
      </c>
      <c r="H874" s="128">
        <v>281.18</v>
      </c>
      <c r="I874" s="128">
        <v>0</v>
      </c>
      <c r="J874" s="129">
        <v>281.18</v>
      </c>
      <c r="K874" s="101" t="s">
        <v>1388</v>
      </c>
    </row>
    <row r="875" spans="1:11" ht="56.25" customHeight="1">
      <c r="A875" s="98">
        <v>16</v>
      </c>
      <c r="B875" s="125" t="s">
        <v>1275</v>
      </c>
      <c r="C875" s="126">
        <v>42607</v>
      </c>
      <c r="D875" s="98" t="s">
        <v>1365</v>
      </c>
      <c r="E875" s="98">
        <v>522</v>
      </c>
      <c r="F875" s="98"/>
      <c r="G875" s="127" t="s">
        <v>6579</v>
      </c>
      <c r="H875" s="128">
        <v>242.81</v>
      </c>
      <c r="I875" s="128">
        <v>0</v>
      </c>
      <c r="J875" s="129">
        <v>242.81</v>
      </c>
      <c r="K875" s="101" t="s">
        <v>1388</v>
      </c>
    </row>
    <row r="876" spans="1:11" ht="56.25" customHeight="1">
      <c r="A876" s="98">
        <v>16</v>
      </c>
      <c r="B876" s="125" t="s">
        <v>1275</v>
      </c>
      <c r="C876" s="126">
        <v>42608</v>
      </c>
      <c r="D876" s="98" t="s">
        <v>15</v>
      </c>
      <c r="E876" s="98">
        <v>535</v>
      </c>
      <c r="F876" s="98"/>
      <c r="G876" s="127" t="s">
        <v>6628</v>
      </c>
      <c r="H876" s="128">
        <v>272.54000000000002</v>
      </c>
      <c r="I876" s="128">
        <v>0</v>
      </c>
      <c r="J876" s="129">
        <v>272.54000000000002</v>
      </c>
      <c r="K876" s="101" t="s">
        <v>1388</v>
      </c>
    </row>
    <row r="877" spans="1:11" ht="56.25" customHeight="1">
      <c r="A877" s="98">
        <v>16</v>
      </c>
      <c r="B877" s="125" t="s">
        <v>1275</v>
      </c>
      <c r="C877" s="126">
        <v>42608</v>
      </c>
      <c r="D877" s="98" t="s">
        <v>1365</v>
      </c>
      <c r="E877" s="98">
        <v>535</v>
      </c>
      <c r="F877" s="98"/>
      <c r="G877" s="127" t="s">
        <v>6627</v>
      </c>
      <c r="H877" s="128">
        <v>35.340000000000003</v>
      </c>
      <c r="I877" s="128">
        <v>0</v>
      </c>
      <c r="J877" s="129">
        <v>35.340000000000003</v>
      </c>
      <c r="K877" s="101" t="s">
        <v>1388</v>
      </c>
    </row>
    <row r="878" spans="1:11" ht="56.25" customHeight="1">
      <c r="A878" s="98">
        <v>16</v>
      </c>
      <c r="B878" s="125" t="s">
        <v>1275</v>
      </c>
      <c r="C878" s="126">
        <v>42608</v>
      </c>
      <c r="D878" s="98" t="s">
        <v>15</v>
      </c>
      <c r="E878" s="98">
        <v>536</v>
      </c>
      <c r="F878" s="98"/>
      <c r="G878" s="127" t="s">
        <v>6646</v>
      </c>
      <c r="H878" s="128">
        <v>282.55</v>
      </c>
      <c r="I878" s="128">
        <v>0</v>
      </c>
      <c r="J878" s="129">
        <v>282.55</v>
      </c>
      <c r="K878" s="101" t="s">
        <v>1388</v>
      </c>
    </row>
    <row r="879" spans="1:11" ht="56.25" customHeight="1">
      <c r="A879" s="98">
        <v>16</v>
      </c>
      <c r="B879" s="125" t="s">
        <v>1275</v>
      </c>
      <c r="C879" s="126">
        <v>42608</v>
      </c>
      <c r="D879" s="98" t="s">
        <v>1365</v>
      </c>
      <c r="E879" s="98">
        <v>536</v>
      </c>
      <c r="F879" s="98"/>
      <c r="G879" s="127" t="s">
        <v>6645</v>
      </c>
      <c r="H879" s="128">
        <v>402.4</v>
      </c>
      <c r="I879" s="128">
        <v>0</v>
      </c>
      <c r="J879" s="129">
        <v>402.4</v>
      </c>
      <c r="K879" s="101" t="s">
        <v>1388</v>
      </c>
    </row>
    <row r="880" spans="1:11" ht="56.25" customHeight="1">
      <c r="A880" s="98">
        <v>16</v>
      </c>
      <c r="B880" s="125" t="s">
        <v>1275</v>
      </c>
      <c r="C880" s="126">
        <v>42608</v>
      </c>
      <c r="D880" s="98" t="s">
        <v>15</v>
      </c>
      <c r="E880" s="98">
        <v>537</v>
      </c>
      <c r="F880" s="98"/>
      <c r="G880" s="127" t="s">
        <v>6636</v>
      </c>
      <c r="H880" s="128">
        <v>273.91000000000003</v>
      </c>
      <c r="I880" s="128">
        <v>0</v>
      </c>
      <c r="J880" s="129">
        <v>273.91000000000003</v>
      </c>
      <c r="K880" s="101" t="s">
        <v>1388</v>
      </c>
    </row>
    <row r="881" spans="1:11" ht="56.25" customHeight="1">
      <c r="A881" s="98">
        <v>16</v>
      </c>
      <c r="B881" s="125" t="s">
        <v>1275</v>
      </c>
      <c r="C881" s="126">
        <v>42608</v>
      </c>
      <c r="D881" s="98" t="s">
        <v>1365</v>
      </c>
      <c r="E881" s="98">
        <v>537</v>
      </c>
      <c r="F881" s="98"/>
      <c r="G881" s="127" t="s">
        <v>6635</v>
      </c>
      <c r="H881" s="128">
        <v>53.77</v>
      </c>
      <c r="I881" s="128">
        <v>0</v>
      </c>
      <c r="J881" s="129">
        <v>53.77</v>
      </c>
      <c r="K881" s="101" t="s">
        <v>1388</v>
      </c>
    </row>
    <row r="882" spans="1:11" ht="56.25" customHeight="1">
      <c r="A882" s="98">
        <v>16</v>
      </c>
      <c r="B882" s="125" t="s">
        <v>1275</v>
      </c>
      <c r="C882" s="126">
        <v>42611</v>
      </c>
      <c r="D882" s="98" t="s">
        <v>15</v>
      </c>
      <c r="E882" s="98">
        <v>541</v>
      </c>
      <c r="F882" s="98"/>
      <c r="G882" s="127" t="s">
        <v>6663</v>
      </c>
      <c r="H882" s="128">
        <v>282.55</v>
      </c>
      <c r="I882" s="128">
        <v>0</v>
      </c>
      <c r="J882" s="129">
        <v>282.55</v>
      </c>
      <c r="K882" s="101" t="s">
        <v>1388</v>
      </c>
    </row>
    <row r="883" spans="1:11" ht="56.25" customHeight="1">
      <c r="A883" s="98">
        <v>16</v>
      </c>
      <c r="B883" s="125" t="s">
        <v>1275</v>
      </c>
      <c r="C883" s="126">
        <v>42611</v>
      </c>
      <c r="D883" s="98" t="s">
        <v>1365</v>
      </c>
      <c r="E883" s="98">
        <v>541</v>
      </c>
      <c r="F883" s="98"/>
      <c r="G883" s="127" t="s">
        <v>6662</v>
      </c>
      <c r="H883" s="128">
        <v>406.43</v>
      </c>
      <c r="I883" s="128">
        <v>0</v>
      </c>
      <c r="J883" s="129">
        <v>406.43</v>
      </c>
      <c r="K883" s="101" t="s">
        <v>1388</v>
      </c>
    </row>
    <row r="884" spans="1:11" ht="56.25" customHeight="1">
      <c r="A884" s="98">
        <v>16</v>
      </c>
      <c r="B884" s="125" t="s">
        <v>1275</v>
      </c>
      <c r="C884" s="126">
        <v>42615</v>
      </c>
      <c r="D884" s="98" t="s">
        <v>15</v>
      </c>
      <c r="E884" s="98">
        <v>568</v>
      </c>
      <c r="F884" s="98"/>
      <c r="G884" s="127" t="s">
        <v>6799</v>
      </c>
      <c r="H884" s="128">
        <v>282.97000000000003</v>
      </c>
      <c r="I884" s="128">
        <v>0</v>
      </c>
      <c r="J884" s="129">
        <v>282.97000000000003</v>
      </c>
      <c r="K884" s="101" t="s">
        <v>1388</v>
      </c>
    </row>
    <row r="885" spans="1:11" ht="56.25" customHeight="1">
      <c r="A885" s="98">
        <v>16</v>
      </c>
      <c r="B885" s="125" t="s">
        <v>1275</v>
      </c>
      <c r="C885" s="126">
        <v>42615</v>
      </c>
      <c r="D885" s="98" t="s">
        <v>1365</v>
      </c>
      <c r="E885" s="98">
        <v>568</v>
      </c>
      <c r="F885" s="98"/>
      <c r="G885" s="127" t="s">
        <v>6798</v>
      </c>
      <c r="H885" s="128">
        <v>255.58</v>
      </c>
      <c r="I885" s="128">
        <v>0</v>
      </c>
      <c r="J885" s="129">
        <v>255.58</v>
      </c>
      <c r="K885" s="101" t="s">
        <v>1388</v>
      </c>
    </row>
    <row r="886" spans="1:11" ht="56.25" customHeight="1">
      <c r="A886" s="98">
        <v>16</v>
      </c>
      <c r="B886" s="125" t="s">
        <v>1275</v>
      </c>
      <c r="C886" s="126">
        <v>42613</v>
      </c>
      <c r="D886" s="98" t="s">
        <v>15</v>
      </c>
      <c r="E886" s="98">
        <v>569</v>
      </c>
      <c r="F886" s="98"/>
      <c r="G886" s="127" t="s">
        <v>6741</v>
      </c>
      <c r="H886" s="128">
        <v>296.55</v>
      </c>
      <c r="I886" s="128">
        <v>0</v>
      </c>
      <c r="J886" s="129">
        <v>296.55</v>
      </c>
      <c r="K886" s="101" t="s">
        <v>1388</v>
      </c>
    </row>
    <row r="887" spans="1:11" ht="56.25" customHeight="1">
      <c r="A887" s="98">
        <v>16</v>
      </c>
      <c r="B887" s="125" t="s">
        <v>1275</v>
      </c>
      <c r="C887" s="126">
        <v>42614</v>
      </c>
      <c r="D887" s="98" t="s">
        <v>15</v>
      </c>
      <c r="E887" s="98">
        <v>570</v>
      </c>
      <c r="F887" s="98"/>
      <c r="G887" s="127" t="s">
        <v>6767</v>
      </c>
      <c r="H887" s="128">
        <v>278.16000000000003</v>
      </c>
      <c r="I887" s="128">
        <v>0</v>
      </c>
      <c r="J887" s="129">
        <v>278.16000000000003</v>
      </c>
      <c r="K887" s="101" t="s">
        <v>1388</v>
      </c>
    </row>
    <row r="888" spans="1:11" ht="56.25" customHeight="1">
      <c r="A888" s="98">
        <v>16</v>
      </c>
      <c r="B888" s="125" t="s">
        <v>1275</v>
      </c>
      <c r="C888" s="126">
        <v>42614</v>
      </c>
      <c r="D888" s="98" t="s">
        <v>1365</v>
      </c>
      <c r="E888" s="98">
        <v>570</v>
      </c>
      <c r="F888" s="98"/>
      <c r="G888" s="127" t="s">
        <v>6766</v>
      </c>
      <c r="H888" s="128">
        <v>26.01</v>
      </c>
      <c r="I888" s="128">
        <v>0</v>
      </c>
      <c r="J888" s="129">
        <v>26.01</v>
      </c>
      <c r="K888" s="101" t="s">
        <v>1388</v>
      </c>
    </row>
    <row r="889" spans="1:11" ht="56.25" customHeight="1">
      <c r="A889" s="98">
        <v>16</v>
      </c>
      <c r="B889" s="125" t="s">
        <v>1275</v>
      </c>
      <c r="C889" s="126">
        <v>42615</v>
      </c>
      <c r="D889" s="98" t="s">
        <v>15</v>
      </c>
      <c r="E889" s="98">
        <v>571</v>
      </c>
      <c r="F889" s="98"/>
      <c r="G889" s="127" t="s">
        <v>6795</v>
      </c>
      <c r="H889" s="128">
        <v>282.27999999999997</v>
      </c>
      <c r="I889" s="128">
        <v>0</v>
      </c>
      <c r="J889" s="129">
        <v>282.27999999999997</v>
      </c>
      <c r="K889" s="101" t="s">
        <v>1388</v>
      </c>
    </row>
    <row r="890" spans="1:11" ht="56.25" customHeight="1">
      <c r="A890" s="98">
        <v>16</v>
      </c>
      <c r="B890" s="125" t="s">
        <v>1275</v>
      </c>
      <c r="C890" s="126">
        <v>42615</v>
      </c>
      <c r="D890" s="98" t="s">
        <v>1365</v>
      </c>
      <c r="E890" s="98">
        <v>571</v>
      </c>
      <c r="F890" s="98"/>
      <c r="G890" s="127" t="s">
        <v>6794</v>
      </c>
      <c r="H890" s="128">
        <v>241.13</v>
      </c>
      <c r="I890" s="128">
        <v>0</v>
      </c>
      <c r="J890" s="129">
        <v>241.13</v>
      </c>
      <c r="K890" s="101" t="s">
        <v>1388</v>
      </c>
    </row>
    <row r="891" spans="1:11" ht="56.25" customHeight="1">
      <c r="A891" s="98">
        <v>16</v>
      </c>
      <c r="B891" s="125" t="s">
        <v>1275</v>
      </c>
      <c r="C891" s="126">
        <v>42619</v>
      </c>
      <c r="D891" s="98" t="s">
        <v>15</v>
      </c>
      <c r="E891" s="98">
        <v>588</v>
      </c>
      <c r="F891" s="98"/>
      <c r="G891" s="127" t="s">
        <v>6876</v>
      </c>
      <c r="H891" s="128">
        <v>286.12</v>
      </c>
      <c r="I891" s="128">
        <v>0</v>
      </c>
      <c r="J891" s="129">
        <v>286.12</v>
      </c>
      <c r="K891" s="101" t="s">
        <v>1388</v>
      </c>
    </row>
    <row r="892" spans="1:11" ht="56.25" customHeight="1">
      <c r="A892" s="98">
        <v>16</v>
      </c>
      <c r="B892" s="125" t="s">
        <v>1275</v>
      </c>
      <c r="C892" s="126">
        <v>42619</v>
      </c>
      <c r="D892" s="98" t="s">
        <v>1365</v>
      </c>
      <c r="E892" s="98">
        <v>588</v>
      </c>
      <c r="F892" s="98"/>
      <c r="G892" s="127" t="s">
        <v>6875</v>
      </c>
      <c r="H892" s="128">
        <v>183.02</v>
      </c>
      <c r="I892" s="128">
        <v>0</v>
      </c>
      <c r="J892" s="129">
        <v>183.02</v>
      </c>
      <c r="K892" s="101" t="s">
        <v>1388</v>
      </c>
    </row>
    <row r="893" spans="1:11" ht="56.25" customHeight="1">
      <c r="A893" s="98">
        <v>16</v>
      </c>
      <c r="B893" s="125" t="s">
        <v>1275</v>
      </c>
      <c r="C893" s="126">
        <v>42618</v>
      </c>
      <c r="D893" s="98" t="s">
        <v>15</v>
      </c>
      <c r="E893" s="98">
        <v>589</v>
      </c>
      <c r="F893" s="98"/>
      <c r="G893" s="127" t="s">
        <v>6835</v>
      </c>
      <c r="H893" s="128">
        <v>288.66000000000003</v>
      </c>
      <c r="I893" s="128">
        <v>0</v>
      </c>
      <c r="J893" s="129">
        <v>288.66000000000003</v>
      </c>
      <c r="K893" s="101" t="s">
        <v>1388</v>
      </c>
    </row>
    <row r="894" spans="1:11" ht="56.25" customHeight="1">
      <c r="A894" s="98">
        <v>16</v>
      </c>
      <c r="B894" s="125" t="s">
        <v>1275</v>
      </c>
      <c r="C894" s="126">
        <v>42618</v>
      </c>
      <c r="D894" s="98" t="s">
        <v>1365</v>
      </c>
      <c r="E894" s="98">
        <v>589</v>
      </c>
      <c r="F894" s="98"/>
      <c r="G894" s="127" t="s">
        <v>6834</v>
      </c>
      <c r="H894" s="128">
        <v>542.62</v>
      </c>
      <c r="I894" s="128">
        <v>0</v>
      </c>
      <c r="J894" s="129">
        <v>542.62</v>
      </c>
      <c r="K894" s="101" t="s">
        <v>1388</v>
      </c>
    </row>
    <row r="895" spans="1:11" ht="56.25" customHeight="1">
      <c r="A895" s="98">
        <v>16</v>
      </c>
      <c r="B895" s="125" t="s">
        <v>1275</v>
      </c>
      <c r="C895" s="126">
        <v>42627</v>
      </c>
      <c r="D895" s="98" t="s">
        <v>15</v>
      </c>
      <c r="E895" s="98">
        <v>645</v>
      </c>
      <c r="F895" s="98"/>
      <c r="G895" s="127" t="s">
        <v>7126</v>
      </c>
      <c r="H895" s="128">
        <v>329.68</v>
      </c>
      <c r="I895" s="128">
        <v>0</v>
      </c>
      <c r="J895" s="129">
        <v>329.68</v>
      </c>
      <c r="K895" s="101" t="s">
        <v>1388</v>
      </c>
    </row>
    <row r="896" spans="1:11" ht="56.25" customHeight="1">
      <c r="A896" s="98">
        <v>16</v>
      </c>
      <c r="B896" s="125" t="s">
        <v>1275</v>
      </c>
      <c r="C896" s="126">
        <v>42628</v>
      </c>
      <c r="D896" s="98" t="s">
        <v>15</v>
      </c>
      <c r="E896" s="98">
        <v>646</v>
      </c>
      <c r="F896" s="98"/>
      <c r="G896" s="127" t="s">
        <v>7158</v>
      </c>
      <c r="H896" s="128">
        <v>288.18</v>
      </c>
      <c r="I896" s="128">
        <v>0</v>
      </c>
      <c r="J896" s="129">
        <v>288.18</v>
      </c>
      <c r="K896" s="101" t="s">
        <v>1388</v>
      </c>
    </row>
    <row r="897" spans="1:11" ht="56.25" customHeight="1">
      <c r="A897" s="98">
        <v>16</v>
      </c>
      <c r="B897" s="125" t="s">
        <v>1275</v>
      </c>
      <c r="C897" s="126">
        <v>42628</v>
      </c>
      <c r="D897" s="98" t="s">
        <v>1365</v>
      </c>
      <c r="E897" s="98">
        <v>646</v>
      </c>
      <c r="F897" s="98"/>
      <c r="G897" s="127" t="s">
        <v>7157</v>
      </c>
      <c r="H897" s="128">
        <v>224.12</v>
      </c>
      <c r="I897" s="128">
        <v>0</v>
      </c>
      <c r="J897" s="129">
        <v>224.12</v>
      </c>
      <c r="K897" s="101" t="s">
        <v>1388</v>
      </c>
    </row>
    <row r="898" spans="1:11" ht="56.25" customHeight="1">
      <c r="A898" s="98">
        <v>16</v>
      </c>
      <c r="B898" s="125" t="s">
        <v>1275</v>
      </c>
      <c r="C898" s="126">
        <v>42628</v>
      </c>
      <c r="D898" s="98" t="s">
        <v>15</v>
      </c>
      <c r="E898" s="98">
        <v>648</v>
      </c>
      <c r="F898" s="98"/>
      <c r="G898" s="127" t="s">
        <v>7160</v>
      </c>
      <c r="H898" s="128">
        <v>288.32</v>
      </c>
      <c r="I898" s="128">
        <v>0</v>
      </c>
      <c r="J898" s="129">
        <v>288.32</v>
      </c>
      <c r="K898" s="101" t="s">
        <v>1388</v>
      </c>
    </row>
    <row r="899" spans="1:11" ht="56.25" customHeight="1">
      <c r="A899" s="98">
        <v>16</v>
      </c>
      <c r="B899" s="125" t="s">
        <v>1275</v>
      </c>
      <c r="C899" s="126">
        <v>42628</v>
      </c>
      <c r="D899" s="98" t="s">
        <v>1365</v>
      </c>
      <c r="E899" s="98">
        <v>648</v>
      </c>
      <c r="F899" s="98"/>
      <c r="G899" s="127" t="s">
        <v>7159</v>
      </c>
      <c r="H899" s="128">
        <v>225.47</v>
      </c>
      <c r="I899" s="128">
        <v>0</v>
      </c>
      <c r="J899" s="129">
        <v>225.47</v>
      </c>
      <c r="K899" s="101" t="s">
        <v>1388</v>
      </c>
    </row>
    <row r="900" spans="1:11" ht="56.25" customHeight="1">
      <c r="A900" s="98">
        <v>16</v>
      </c>
      <c r="B900" s="125" t="s">
        <v>1275</v>
      </c>
      <c r="C900" s="126">
        <v>42627</v>
      </c>
      <c r="D900" s="98" t="s">
        <v>15</v>
      </c>
      <c r="E900" s="98">
        <v>650</v>
      </c>
      <c r="F900" s="98"/>
      <c r="G900" s="127" t="s">
        <v>7128</v>
      </c>
      <c r="H900" s="128">
        <v>293.26</v>
      </c>
      <c r="I900" s="128">
        <v>0</v>
      </c>
      <c r="J900" s="129">
        <v>293.26</v>
      </c>
      <c r="K900" s="101" t="s">
        <v>1388</v>
      </c>
    </row>
    <row r="901" spans="1:11" ht="56.25" customHeight="1">
      <c r="A901" s="98">
        <v>16</v>
      </c>
      <c r="B901" s="125" t="s">
        <v>1275</v>
      </c>
      <c r="C901" s="126">
        <v>42627</v>
      </c>
      <c r="D901" s="98" t="s">
        <v>15</v>
      </c>
      <c r="E901" s="98">
        <v>651</v>
      </c>
      <c r="F901" s="98"/>
      <c r="G901" s="127" t="s">
        <v>7127</v>
      </c>
      <c r="H901" s="128">
        <v>296.48</v>
      </c>
      <c r="I901" s="128">
        <v>0</v>
      </c>
      <c r="J901" s="129">
        <v>296.48</v>
      </c>
      <c r="K901" s="101" t="s">
        <v>1388</v>
      </c>
    </row>
    <row r="902" spans="1:11" ht="56.25" customHeight="1">
      <c r="A902" s="98">
        <v>16</v>
      </c>
      <c r="B902" s="125" t="s">
        <v>1275</v>
      </c>
      <c r="C902" s="126">
        <v>42629</v>
      </c>
      <c r="D902" s="98" t="s">
        <v>15</v>
      </c>
      <c r="E902" s="98">
        <v>654</v>
      </c>
      <c r="F902" s="98"/>
      <c r="G902" s="127" t="s">
        <v>7204</v>
      </c>
      <c r="H902" s="128">
        <v>287.56</v>
      </c>
      <c r="I902" s="128">
        <v>0</v>
      </c>
      <c r="J902" s="129">
        <v>287.56</v>
      </c>
      <c r="K902" s="101" t="s">
        <v>1388</v>
      </c>
    </row>
    <row r="903" spans="1:11" ht="56.25" customHeight="1">
      <c r="A903" s="98">
        <v>16</v>
      </c>
      <c r="B903" s="125" t="s">
        <v>1275</v>
      </c>
      <c r="C903" s="126">
        <v>42629</v>
      </c>
      <c r="D903" s="98" t="s">
        <v>1365</v>
      </c>
      <c r="E903" s="98">
        <v>654</v>
      </c>
      <c r="F903" s="98"/>
      <c r="G903" s="127" t="s">
        <v>7203</v>
      </c>
      <c r="H903" s="128">
        <v>271.89</v>
      </c>
      <c r="I903" s="128">
        <v>0</v>
      </c>
      <c r="J903" s="129">
        <v>271.89</v>
      </c>
      <c r="K903" s="101" t="s">
        <v>1388</v>
      </c>
    </row>
    <row r="904" spans="1:11" ht="56.25" customHeight="1">
      <c r="A904" s="98">
        <v>16</v>
      </c>
      <c r="B904" s="125" t="s">
        <v>1275</v>
      </c>
      <c r="C904" s="126">
        <v>42632</v>
      </c>
      <c r="D904" s="98" t="s">
        <v>6</v>
      </c>
      <c r="E904" s="98">
        <v>655</v>
      </c>
      <c r="F904" s="98"/>
      <c r="G904" s="127" t="s">
        <v>7226</v>
      </c>
      <c r="H904" s="128">
        <v>0</v>
      </c>
      <c r="I904" s="128">
        <v>80.739999999999995</v>
      </c>
      <c r="J904" s="129">
        <v>80.739999999999995</v>
      </c>
      <c r="K904" s="101" t="s">
        <v>1388</v>
      </c>
    </row>
    <row r="905" spans="1:11" ht="56.25" customHeight="1">
      <c r="A905" s="98">
        <v>16</v>
      </c>
      <c r="B905" s="125" t="s">
        <v>1275</v>
      </c>
      <c r="C905" s="126">
        <v>42632</v>
      </c>
      <c r="D905" s="98" t="s">
        <v>15</v>
      </c>
      <c r="E905" s="98">
        <v>655</v>
      </c>
      <c r="F905" s="98"/>
      <c r="G905" s="127" t="s">
        <v>7241</v>
      </c>
      <c r="H905" s="128">
        <v>283.93</v>
      </c>
      <c r="I905" s="128">
        <v>0</v>
      </c>
      <c r="J905" s="129">
        <v>283.93</v>
      </c>
      <c r="K905" s="101" t="s">
        <v>1388</v>
      </c>
    </row>
    <row r="906" spans="1:11" ht="56.25" customHeight="1">
      <c r="A906" s="98">
        <v>16</v>
      </c>
      <c r="B906" s="125" t="s">
        <v>1275</v>
      </c>
      <c r="C906" s="126">
        <v>42635</v>
      </c>
      <c r="D906" s="98" t="s">
        <v>15</v>
      </c>
      <c r="E906" s="98">
        <v>708</v>
      </c>
      <c r="F906" s="98"/>
      <c r="G906" s="127" t="s">
        <v>7347</v>
      </c>
      <c r="H906" s="128">
        <v>285.37</v>
      </c>
      <c r="I906" s="128">
        <v>0</v>
      </c>
      <c r="J906" s="129">
        <v>285.37</v>
      </c>
      <c r="K906" s="101" t="s">
        <v>1388</v>
      </c>
    </row>
    <row r="907" spans="1:11" ht="56.25" customHeight="1">
      <c r="A907" s="98">
        <v>16</v>
      </c>
      <c r="B907" s="125" t="s">
        <v>1275</v>
      </c>
      <c r="C907" s="126">
        <v>42635</v>
      </c>
      <c r="D907" s="98" t="s">
        <v>1365</v>
      </c>
      <c r="E907" s="98">
        <v>708</v>
      </c>
      <c r="F907" s="98"/>
      <c r="G907" s="127" t="s">
        <v>7346</v>
      </c>
      <c r="H907" s="128">
        <v>281.44</v>
      </c>
      <c r="I907" s="128">
        <v>0</v>
      </c>
      <c r="J907" s="129">
        <v>281.44</v>
      </c>
      <c r="K907" s="101" t="s">
        <v>1388</v>
      </c>
    </row>
    <row r="908" spans="1:11" ht="56.25" customHeight="1">
      <c r="A908" s="98">
        <v>16</v>
      </c>
      <c r="B908" s="125" t="s">
        <v>1275</v>
      </c>
      <c r="C908" s="126">
        <v>42635</v>
      </c>
      <c r="D908" s="98" t="s">
        <v>15</v>
      </c>
      <c r="E908" s="98">
        <v>709</v>
      </c>
      <c r="F908" s="98"/>
      <c r="G908" s="127" t="s">
        <v>7345</v>
      </c>
      <c r="H908" s="128">
        <v>289.14</v>
      </c>
      <c r="I908" s="128">
        <v>0</v>
      </c>
      <c r="J908" s="129">
        <v>289.14</v>
      </c>
      <c r="K908" s="101" t="s">
        <v>1388</v>
      </c>
    </row>
    <row r="909" spans="1:11" ht="56.25" customHeight="1">
      <c r="A909" s="98">
        <v>16</v>
      </c>
      <c r="B909" s="125" t="s">
        <v>1275</v>
      </c>
      <c r="C909" s="126">
        <v>42635</v>
      </c>
      <c r="D909" s="98" t="s">
        <v>1365</v>
      </c>
      <c r="E909" s="98">
        <v>709</v>
      </c>
      <c r="F909" s="98"/>
      <c r="G909" s="127" t="s">
        <v>7344</v>
      </c>
      <c r="H909" s="128">
        <v>350.38</v>
      </c>
      <c r="I909" s="128">
        <v>0</v>
      </c>
      <c r="J909" s="129">
        <v>350.38</v>
      </c>
      <c r="K909" s="101" t="s">
        <v>1388</v>
      </c>
    </row>
    <row r="910" spans="1:11" ht="56.25" customHeight="1">
      <c r="A910" s="98">
        <v>16</v>
      </c>
      <c r="B910" s="125" t="s">
        <v>1275</v>
      </c>
      <c r="C910" s="126">
        <v>42636</v>
      </c>
      <c r="D910" s="98" t="s">
        <v>15</v>
      </c>
      <c r="E910" s="98">
        <v>710</v>
      </c>
      <c r="F910" s="98"/>
      <c r="G910" s="127" t="s">
        <v>7400</v>
      </c>
      <c r="H910" s="128">
        <v>291.06</v>
      </c>
      <c r="I910" s="128">
        <v>0</v>
      </c>
      <c r="J910" s="129">
        <v>291.06</v>
      </c>
      <c r="K910" s="101" t="s">
        <v>1388</v>
      </c>
    </row>
    <row r="911" spans="1:11" ht="56.25" customHeight="1">
      <c r="A911" s="98">
        <v>16</v>
      </c>
      <c r="B911" s="125" t="s">
        <v>1275</v>
      </c>
      <c r="C911" s="126">
        <v>42636</v>
      </c>
      <c r="D911" s="98" t="s">
        <v>1365</v>
      </c>
      <c r="E911" s="98">
        <v>710</v>
      </c>
      <c r="F911" s="98"/>
      <c r="G911" s="127" t="s">
        <v>7399</v>
      </c>
      <c r="H911" s="128">
        <v>749.17</v>
      </c>
      <c r="I911" s="128">
        <v>0</v>
      </c>
      <c r="J911" s="129">
        <v>749.17</v>
      </c>
      <c r="K911" s="101" t="s">
        <v>1388</v>
      </c>
    </row>
    <row r="912" spans="1:11" ht="56.25" customHeight="1">
      <c r="A912" s="98">
        <v>16</v>
      </c>
      <c r="B912" s="125" t="s">
        <v>1275</v>
      </c>
      <c r="C912" s="126">
        <v>42636</v>
      </c>
      <c r="D912" s="98" t="s">
        <v>15</v>
      </c>
      <c r="E912" s="98">
        <v>711</v>
      </c>
      <c r="F912" s="98"/>
      <c r="G912" s="127" t="s">
        <v>7409</v>
      </c>
      <c r="H912" s="128">
        <v>286.94</v>
      </c>
      <c r="I912" s="128">
        <v>0</v>
      </c>
      <c r="J912" s="129">
        <v>286.94</v>
      </c>
      <c r="K912" s="101" t="s">
        <v>1388</v>
      </c>
    </row>
    <row r="913" spans="1:11" ht="56.25" customHeight="1">
      <c r="A913" s="98">
        <v>16</v>
      </c>
      <c r="B913" s="125" t="s">
        <v>1275</v>
      </c>
      <c r="C913" s="126">
        <v>42636</v>
      </c>
      <c r="D913" s="98" t="s">
        <v>1365</v>
      </c>
      <c r="E913" s="98">
        <v>711</v>
      </c>
      <c r="F913" s="98"/>
      <c r="G913" s="127" t="s">
        <v>7408</v>
      </c>
      <c r="H913" s="128">
        <v>602.4</v>
      </c>
      <c r="I913" s="128">
        <v>0</v>
      </c>
      <c r="J913" s="129">
        <v>602.4</v>
      </c>
      <c r="K913" s="101" t="s">
        <v>1388</v>
      </c>
    </row>
    <row r="914" spans="1:11" ht="56.25" customHeight="1">
      <c r="A914" s="98">
        <v>16</v>
      </c>
      <c r="B914" s="125" t="s">
        <v>1275</v>
      </c>
      <c r="C914" s="126">
        <v>42635</v>
      </c>
      <c r="D914" s="98" t="s">
        <v>15</v>
      </c>
      <c r="E914" s="98">
        <v>712</v>
      </c>
      <c r="F914" s="98"/>
      <c r="G914" s="127" t="s">
        <v>7354</v>
      </c>
      <c r="H914" s="128">
        <v>294.63</v>
      </c>
      <c r="I914" s="128">
        <v>0</v>
      </c>
      <c r="J914" s="129">
        <v>294.63</v>
      </c>
      <c r="K914" s="101" t="s">
        <v>1388</v>
      </c>
    </row>
    <row r="915" spans="1:11" ht="56.25" customHeight="1">
      <c r="A915" s="98">
        <v>16</v>
      </c>
      <c r="B915" s="125" t="s">
        <v>1275</v>
      </c>
      <c r="C915" s="126">
        <v>42635</v>
      </c>
      <c r="D915" s="98" t="s">
        <v>1365</v>
      </c>
      <c r="E915" s="98">
        <v>712</v>
      </c>
      <c r="F915" s="98"/>
      <c r="G915" s="127" t="s">
        <v>7353</v>
      </c>
      <c r="H915" s="128">
        <v>1017.29</v>
      </c>
      <c r="I915" s="128">
        <v>0</v>
      </c>
      <c r="J915" s="129">
        <v>1017.29</v>
      </c>
      <c r="K915" s="101" t="s">
        <v>1388</v>
      </c>
    </row>
    <row r="916" spans="1:11" ht="56.25" customHeight="1">
      <c r="A916" s="98">
        <v>16</v>
      </c>
      <c r="B916" s="125" t="s">
        <v>1275</v>
      </c>
      <c r="C916" s="126">
        <v>42635</v>
      </c>
      <c r="D916" s="98" t="s">
        <v>15</v>
      </c>
      <c r="E916" s="98">
        <v>714</v>
      </c>
      <c r="F916" s="98"/>
      <c r="G916" s="127" t="s">
        <v>7349</v>
      </c>
      <c r="H916" s="128">
        <v>282.07</v>
      </c>
      <c r="I916" s="128">
        <v>0</v>
      </c>
      <c r="J916" s="129">
        <v>282.07</v>
      </c>
      <c r="K916" s="101" t="s">
        <v>1388</v>
      </c>
    </row>
    <row r="917" spans="1:11" ht="56.25" customHeight="1">
      <c r="A917" s="98">
        <v>16</v>
      </c>
      <c r="B917" s="125" t="s">
        <v>1275</v>
      </c>
      <c r="C917" s="126">
        <v>42639</v>
      </c>
      <c r="D917" s="98" t="s">
        <v>15</v>
      </c>
      <c r="E917" s="98">
        <v>715</v>
      </c>
      <c r="F917" s="98"/>
      <c r="G917" s="127" t="s">
        <v>7448</v>
      </c>
      <c r="H917" s="128">
        <v>286.33</v>
      </c>
      <c r="I917" s="128">
        <v>0</v>
      </c>
      <c r="J917" s="129">
        <v>286.33</v>
      </c>
      <c r="K917" s="101" t="s">
        <v>1388</v>
      </c>
    </row>
    <row r="918" spans="1:11" ht="56.25" customHeight="1">
      <c r="A918" s="98">
        <v>16</v>
      </c>
      <c r="B918" s="125" t="s">
        <v>1275</v>
      </c>
      <c r="C918" s="126">
        <v>42639</v>
      </c>
      <c r="D918" s="98" t="s">
        <v>1365</v>
      </c>
      <c r="E918" s="98">
        <v>715</v>
      </c>
      <c r="F918" s="98"/>
      <c r="G918" s="127" t="s">
        <v>7447</v>
      </c>
      <c r="H918" s="128">
        <v>316.87</v>
      </c>
      <c r="I918" s="128">
        <v>0</v>
      </c>
      <c r="J918" s="129">
        <v>316.87</v>
      </c>
      <c r="K918" s="101" t="s">
        <v>1388</v>
      </c>
    </row>
    <row r="919" spans="1:11" ht="56.25" customHeight="1">
      <c r="A919" s="98">
        <v>16</v>
      </c>
      <c r="B919" s="125" t="s">
        <v>1275</v>
      </c>
      <c r="C919" s="126">
        <v>42639</v>
      </c>
      <c r="D919" s="98" t="s">
        <v>15</v>
      </c>
      <c r="E919" s="98">
        <v>716</v>
      </c>
      <c r="F919" s="98"/>
      <c r="G919" s="127" t="s">
        <v>7442</v>
      </c>
      <c r="H919" s="128">
        <v>294.76</v>
      </c>
      <c r="I919" s="128">
        <v>0</v>
      </c>
      <c r="J919" s="129">
        <v>294.76</v>
      </c>
      <c r="K919" s="101" t="s">
        <v>1388</v>
      </c>
    </row>
    <row r="920" spans="1:11" ht="56.25" customHeight="1">
      <c r="A920" s="98">
        <v>16</v>
      </c>
      <c r="B920" s="125" t="s">
        <v>1275</v>
      </c>
      <c r="C920" s="126">
        <v>42639</v>
      </c>
      <c r="D920" s="98" t="s">
        <v>1365</v>
      </c>
      <c r="E920" s="98">
        <v>716</v>
      </c>
      <c r="F920" s="98"/>
      <c r="G920" s="127" t="s">
        <v>7441</v>
      </c>
      <c r="H920" s="128">
        <v>1125.83</v>
      </c>
      <c r="I920" s="128">
        <v>0</v>
      </c>
      <c r="J920" s="129">
        <v>1125.83</v>
      </c>
      <c r="K920" s="101" t="s">
        <v>1388</v>
      </c>
    </row>
    <row r="921" spans="1:11" ht="56.25" customHeight="1">
      <c r="A921" s="98">
        <v>16</v>
      </c>
      <c r="B921" s="125" t="s">
        <v>1275</v>
      </c>
      <c r="C921" s="126">
        <v>42636</v>
      </c>
      <c r="D921" s="98" t="s">
        <v>15</v>
      </c>
      <c r="E921" s="98">
        <v>717</v>
      </c>
      <c r="F921" s="98"/>
      <c r="G921" s="127" t="s">
        <v>7407</v>
      </c>
      <c r="H921" s="128">
        <v>294.76</v>
      </c>
      <c r="I921" s="128">
        <v>0</v>
      </c>
      <c r="J921" s="129">
        <v>294.76</v>
      </c>
      <c r="K921" s="101" t="s">
        <v>1388</v>
      </c>
    </row>
    <row r="922" spans="1:11" ht="56.25" customHeight="1">
      <c r="A922" s="98">
        <v>16</v>
      </c>
      <c r="B922" s="125" t="s">
        <v>1275</v>
      </c>
      <c r="C922" s="126">
        <v>42636</v>
      </c>
      <c r="D922" s="98" t="s">
        <v>1365</v>
      </c>
      <c r="E922" s="98">
        <v>717</v>
      </c>
      <c r="F922" s="98"/>
      <c r="G922" s="127" t="s">
        <v>7406</v>
      </c>
      <c r="H922" s="128">
        <v>1096.3900000000001</v>
      </c>
      <c r="I922" s="128">
        <v>0</v>
      </c>
      <c r="J922" s="129">
        <v>1096.3900000000001</v>
      </c>
      <c r="K922" s="101" t="s">
        <v>1388</v>
      </c>
    </row>
    <row r="923" spans="1:11" ht="56.25" customHeight="1">
      <c r="A923" s="98">
        <v>16</v>
      </c>
      <c r="B923" s="125" t="s">
        <v>1275</v>
      </c>
      <c r="C923" s="126">
        <v>42639</v>
      </c>
      <c r="D923" s="98" t="s">
        <v>15</v>
      </c>
      <c r="E923" s="98">
        <v>718</v>
      </c>
      <c r="F923" s="98"/>
      <c r="G923" s="127" t="s">
        <v>7456</v>
      </c>
      <c r="H923" s="128">
        <v>302.04000000000002</v>
      </c>
      <c r="I923" s="128">
        <v>0</v>
      </c>
      <c r="J923" s="129">
        <v>302.04000000000002</v>
      </c>
      <c r="K923" s="101" t="s">
        <v>1388</v>
      </c>
    </row>
    <row r="924" spans="1:11" ht="56.25" customHeight="1">
      <c r="A924" s="98">
        <v>16</v>
      </c>
      <c r="B924" s="125" t="s">
        <v>1275</v>
      </c>
      <c r="C924" s="126">
        <v>42639</v>
      </c>
      <c r="D924" s="98" t="s">
        <v>1365</v>
      </c>
      <c r="E924" s="98">
        <v>718</v>
      </c>
      <c r="F924" s="98"/>
      <c r="G924" s="127" t="s">
        <v>7455</v>
      </c>
      <c r="H924" s="128">
        <v>1496.12</v>
      </c>
      <c r="I924" s="128">
        <v>0</v>
      </c>
      <c r="J924" s="129">
        <v>1496.12</v>
      </c>
      <c r="K924" s="101" t="s">
        <v>1388</v>
      </c>
    </row>
    <row r="925" spans="1:11" ht="56.25" customHeight="1">
      <c r="A925" s="98">
        <v>16</v>
      </c>
      <c r="B925" s="125" t="s">
        <v>1275</v>
      </c>
      <c r="C925" s="126">
        <v>42635</v>
      </c>
      <c r="D925" s="98" t="s">
        <v>15</v>
      </c>
      <c r="E925" s="98">
        <v>721</v>
      </c>
      <c r="F925" s="98"/>
      <c r="G925" s="127" t="s">
        <v>7351</v>
      </c>
      <c r="H925" s="128">
        <v>272.39999999999998</v>
      </c>
      <c r="I925" s="128">
        <v>0</v>
      </c>
      <c r="J925" s="129">
        <v>272.39999999999998</v>
      </c>
      <c r="K925" s="101" t="s">
        <v>1388</v>
      </c>
    </row>
    <row r="926" spans="1:11" ht="56.25" customHeight="1">
      <c r="A926" s="98">
        <v>16</v>
      </c>
      <c r="B926" s="125" t="s">
        <v>1275</v>
      </c>
      <c r="C926" s="126">
        <v>42635</v>
      </c>
      <c r="D926" s="98" t="s">
        <v>15</v>
      </c>
      <c r="E926" s="98">
        <v>722</v>
      </c>
      <c r="F926" s="98"/>
      <c r="G926" s="127" t="s">
        <v>7350</v>
      </c>
      <c r="H926" s="128">
        <v>290.64999999999998</v>
      </c>
      <c r="I926" s="128">
        <v>0</v>
      </c>
      <c r="J926" s="129">
        <v>290.64999999999998</v>
      </c>
      <c r="K926" s="101" t="s">
        <v>1388</v>
      </c>
    </row>
    <row r="927" spans="1:11" ht="56.25" customHeight="1">
      <c r="A927" s="98">
        <v>16</v>
      </c>
      <c r="B927" s="125" t="s">
        <v>1275</v>
      </c>
      <c r="C927" s="126">
        <v>42639</v>
      </c>
      <c r="D927" s="98" t="s">
        <v>15</v>
      </c>
      <c r="E927" s="98">
        <v>723</v>
      </c>
      <c r="F927" s="98"/>
      <c r="G927" s="127" t="s">
        <v>7452</v>
      </c>
      <c r="H927" s="128">
        <v>492.33</v>
      </c>
      <c r="I927" s="128">
        <v>0</v>
      </c>
      <c r="J927" s="129">
        <v>492.33</v>
      </c>
      <c r="K927" s="101" t="s">
        <v>1388</v>
      </c>
    </row>
    <row r="928" spans="1:11" ht="56.25" customHeight="1">
      <c r="A928" s="98">
        <v>16</v>
      </c>
      <c r="B928" s="125" t="s">
        <v>1275</v>
      </c>
      <c r="C928" s="126">
        <v>42639</v>
      </c>
      <c r="D928" s="98" t="s">
        <v>1365</v>
      </c>
      <c r="E928" s="98">
        <v>723</v>
      </c>
      <c r="F928" s="98"/>
      <c r="G928" s="127" t="s">
        <v>7451</v>
      </c>
      <c r="H928" s="128">
        <v>2810.49</v>
      </c>
      <c r="I928" s="128">
        <v>0</v>
      </c>
      <c r="J928" s="129">
        <v>2810.49</v>
      </c>
      <c r="K928" s="101" t="s">
        <v>1388</v>
      </c>
    </row>
    <row r="929" spans="1:11" ht="56.25" customHeight="1">
      <c r="A929" s="98">
        <v>16</v>
      </c>
      <c r="B929" s="125" t="s">
        <v>1275</v>
      </c>
      <c r="C929" s="126">
        <v>42639</v>
      </c>
      <c r="D929" s="98" t="s">
        <v>15</v>
      </c>
      <c r="E929" s="98">
        <v>724</v>
      </c>
      <c r="F929" s="98"/>
      <c r="G929" s="127" t="s">
        <v>7450</v>
      </c>
      <c r="H929" s="128">
        <v>288.18</v>
      </c>
      <c r="I929" s="128">
        <v>0</v>
      </c>
      <c r="J929" s="129">
        <v>288.18</v>
      </c>
      <c r="K929" s="101" t="s">
        <v>1388</v>
      </c>
    </row>
    <row r="930" spans="1:11" ht="56.25" customHeight="1">
      <c r="A930" s="98">
        <v>16</v>
      </c>
      <c r="B930" s="125" t="s">
        <v>1275</v>
      </c>
      <c r="C930" s="126">
        <v>42639</v>
      </c>
      <c r="D930" s="98" t="s">
        <v>1365</v>
      </c>
      <c r="E930" s="98">
        <v>724</v>
      </c>
      <c r="F930" s="98"/>
      <c r="G930" s="127" t="s">
        <v>7449</v>
      </c>
      <c r="H930" s="128">
        <v>383.67</v>
      </c>
      <c r="I930" s="128">
        <v>0</v>
      </c>
      <c r="J930" s="129">
        <v>383.67</v>
      </c>
      <c r="K930" s="101" t="s">
        <v>1388</v>
      </c>
    </row>
    <row r="931" spans="1:11" ht="56.25" customHeight="1">
      <c r="A931" s="98">
        <v>16</v>
      </c>
      <c r="B931" s="125" t="s">
        <v>1275</v>
      </c>
      <c r="C931" s="126">
        <v>42636</v>
      </c>
      <c r="D931" s="98" t="s">
        <v>15</v>
      </c>
      <c r="E931" s="98">
        <v>725</v>
      </c>
      <c r="F931" s="98"/>
      <c r="G931" s="127" t="s">
        <v>7402</v>
      </c>
      <c r="H931" s="128">
        <v>295.73</v>
      </c>
      <c r="I931" s="128">
        <v>0</v>
      </c>
      <c r="J931" s="129">
        <v>295.73</v>
      </c>
      <c r="K931" s="101" t="s">
        <v>1388</v>
      </c>
    </row>
    <row r="932" spans="1:11" ht="56.25" customHeight="1">
      <c r="A932" s="98">
        <v>16</v>
      </c>
      <c r="B932" s="125" t="s">
        <v>1275</v>
      </c>
      <c r="C932" s="126">
        <v>42636</v>
      </c>
      <c r="D932" s="98" t="s">
        <v>1365</v>
      </c>
      <c r="E932" s="98">
        <v>725</v>
      </c>
      <c r="F932" s="98"/>
      <c r="G932" s="127" t="s">
        <v>7401</v>
      </c>
      <c r="H932" s="128">
        <v>1148.6300000000001</v>
      </c>
      <c r="I932" s="128">
        <v>0</v>
      </c>
      <c r="J932" s="129">
        <v>1148.6300000000001</v>
      </c>
      <c r="K932" s="101" t="s">
        <v>1388</v>
      </c>
    </row>
    <row r="933" spans="1:11" ht="56.25" customHeight="1">
      <c r="A933" s="98">
        <v>16</v>
      </c>
      <c r="B933" s="125" t="s">
        <v>1275</v>
      </c>
      <c r="C933" s="126">
        <v>42636</v>
      </c>
      <c r="D933" s="98" t="s">
        <v>15</v>
      </c>
      <c r="E933" s="98">
        <v>726</v>
      </c>
      <c r="F933" s="98"/>
      <c r="G933" s="127" t="s">
        <v>7397</v>
      </c>
      <c r="H933" s="128">
        <v>295.73</v>
      </c>
      <c r="I933" s="128">
        <v>0</v>
      </c>
      <c r="J933" s="129">
        <v>295.73</v>
      </c>
      <c r="K933" s="101" t="s">
        <v>1388</v>
      </c>
    </row>
    <row r="934" spans="1:11" ht="56.25" customHeight="1">
      <c r="A934" s="98">
        <v>16</v>
      </c>
      <c r="B934" s="125" t="s">
        <v>1275</v>
      </c>
      <c r="C934" s="126">
        <v>42636</v>
      </c>
      <c r="D934" s="98" t="s">
        <v>1365</v>
      </c>
      <c r="E934" s="98">
        <v>726</v>
      </c>
      <c r="F934" s="98"/>
      <c r="G934" s="127" t="s">
        <v>7396</v>
      </c>
      <c r="H934" s="128">
        <v>1167</v>
      </c>
      <c r="I934" s="128">
        <v>0</v>
      </c>
      <c r="J934" s="129">
        <v>1167</v>
      </c>
      <c r="K934" s="101" t="s">
        <v>1388</v>
      </c>
    </row>
    <row r="935" spans="1:11" ht="56.25" customHeight="1">
      <c r="A935" s="98">
        <v>16</v>
      </c>
      <c r="B935" s="125" t="s">
        <v>1275</v>
      </c>
      <c r="C935" s="126">
        <v>42639</v>
      </c>
      <c r="D935" s="98" t="s">
        <v>15</v>
      </c>
      <c r="E935" s="98">
        <v>751</v>
      </c>
      <c r="F935" s="98"/>
      <c r="G935" s="127" t="s">
        <v>7444</v>
      </c>
      <c r="H935" s="128">
        <v>275.97000000000003</v>
      </c>
      <c r="I935" s="128">
        <v>0</v>
      </c>
      <c r="J935" s="129">
        <v>275.97000000000003</v>
      </c>
      <c r="K935" s="101" t="s">
        <v>1388</v>
      </c>
    </row>
    <row r="936" spans="1:11" ht="56.25" customHeight="1">
      <c r="A936" s="98">
        <v>16</v>
      </c>
      <c r="B936" s="125" t="s">
        <v>1275</v>
      </c>
      <c r="C936" s="126">
        <v>42639</v>
      </c>
      <c r="D936" s="98" t="s">
        <v>1365</v>
      </c>
      <c r="E936" s="98">
        <v>751</v>
      </c>
      <c r="F936" s="98"/>
      <c r="G936" s="127" t="s">
        <v>7443</v>
      </c>
      <c r="H936" s="128">
        <v>125.4</v>
      </c>
      <c r="I936" s="128">
        <v>0</v>
      </c>
      <c r="J936" s="129">
        <v>125.4</v>
      </c>
      <c r="K936" s="101" t="s">
        <v>1388</v>
      </c>
    </row>
    <row r="937" spans="1:11" ht="56.25" customHeight="1">
      <c r="A937" s="98">
        <v>16</v>
      </c>
      <c r="B937" s="125" t="s">
        <v>1275</v>
      </c>
      <c r="C937" s="126">
        <v>42639</v>
      </c>
      <c r="D937" s="98" t="s">
        <v>15</v>
      </c>
      <c r="E937" s="98">
        <v>752</v>
      </c>
      <c r="F937" s="98"/>
      <c r="G937" s="127" t="s">
        <v>7446</v>
      </c>
      <c r="H937" s="128">
        <v>291.61</v>
      </c>
      <c r="I937" s="128">
        <v>0</v>
      </c>
      <c r="J937" s="129">
        <v>291.61</v>
      </c>
      <c r="K937" s="101" t="s">
        <v>1388</v>
      </c>
    </row>
    <row r="938" spans="1:11" ht="56.25" customHeight="1">
      <c r="A938" s="98">
        <v>16</v>
      </c>
      <c r="B938" s="125" t="s">
        <v>1275</v>
      </c>
      <c r="C938" s="126">
        <v>42639</v>
      </c>
      <c r="D938" s="98" t="s">
        <v>1365</v>
      </c>
      <c r="E938" s="98">
        <v>752</v>
      </c>
      <c r="F938" s="98"/>
      <c r="G938" s="127" t="s">
        <v>7445</v>
      </c>
      <c r="H938" s="128">
        <v>455.83</v>
      </c>
      <c r="I938" s="128">
        <v>0</v>
      </c>
      <c r="J938" s="129">
        <v>455.83</v>
      </c>
      <c r="K938" s="101" t="s">
        <v>1388</v>
      </c>
    </row>
    <row r="939" spans="1:11" ht="56.25" customHeight="1">
      <c r="A939" s="98">
        <v>16</v>
      </c>
      <c r="B939" s="125" t="s">
        <v>1275</v>
      </c>
      <c r="C939" s="126">
        <v>42642</v>
      </c>
      <c r="D939" s="98" t="s">
        <v>15</v>
      </c>
      <c r="E939" s="98">
        <v>781</v>
      </c>
      <c r="F939" s="98"/>
      <c r="G939" s="127" t="s">
        <v>7578</v>
      </c>
      <c r="H939" s="128">
        <v>276.52</v>
      </c>
      <c r="I939" s="128">
        <v>0</v>
      </c>
      <c r="J939" s="129">
        <v>276.52</v>
      </c>
      <c r="K939" s="101" t="s">
        <v>1388</v>
      </c>
    </row>
    <row r="940" spans="1:11" ht="56.25" customHeight="1">
      <c r="A940" s="98">
        <v>16</v>
      </c>
      <c r="B940" s="125" t="s">
        <v>1275</v>
      </c>
      <c r="C940" s="126">
        <v>42502</v>
      </c>
      <c r="D940" s="98" t="s">
        <v>11</v>
      </c>
      <c r="E940" s="98">
        <v>3929</v>
      </c>
      <c r="F940" s="98"/>
      <c r="G940" s="127" t="s">
        <v>3947</v>
      </c>
      <c r="H940" s="128">
        <v>0</v>
      </c>
      <c r="I940" s="128">
        <v>375.85</v>
      </c>
      <c r="J940" s="129">
        <v>375.85</v>
      </c>
      <c r="K940" s="101" t="s">
        <v>1388</v>
      </c>
    </row>
    <row r="941" spans="1:11" ht="56.25" customHeight="1">
      <c r="A941" s="98">
        <v>16</v>
      </c>
      <c r="B941" s="125" t="s">
        <v>1275</v>
      </c>
      <c r="C941" s="126">
        <v>42502</v>
      </c>
      <c r="D941" s="98" t="s">
        <v>17</v>
      </c>
      <c r="E941" s="98">
        <v>3929</v>
      </c>
      <c r="F941" s="98"/>
      <c r="G941" s="127" t="s">
        <v>3948</v>
      </c>
      <c r="H941" s="128">
        <v>0</v>
      </c>
      <c r="I941" s="128">
        <v>1329.34</v>
      </c>
      <c r="J941" s="129">
        <v>1329.34</v>
      </c>
      <c r="K941" s="101" t="s">
        <v>1388</v>
      </c>
    </row>
    <row r="942" spans="1:11" ht="56.25" customHeight="1">
      <c r="A942" s="98">
        <v>16</v>
      </c>
      <c r="B942" s="125" t="s">
        <v>1275</v>
      </c>
      <c r="C942" s="126">
        <v>42482</v>
      </c>
      <c r="D942" s="98" t="s">
        <v>11</v>
      </c>
      <c r="E942" s="98">
        <v>191689</v>
      </c>
      <c r="F942" s="98"/>
      <c r="G942" s="127" t="s">
        <v>3551</v>
      </c>
      <c r="H942" s="128">
        <v>304.08999999999997</v>
      </c>
      <c r="I942" s="128">
        <v>0</v>
      </c>
      <c r="J942" s="129">
        <v>304.08999999999997</v>
      </c>
      <c r="K942" s="101" t="s">
        <v>1388</v>
      </c>
    </row>
    <row r="943" spans="1:11" ht="56.25" customHeight="1">
      <c r="A943" s="98">
        <v>16</v>
      </c>
      <c r="B943" s="125" t="s">
        <v>1275</v>
      </c>
      <c r="C943" s="126">
        <v>42482</v>
      </c>
      <c r="D943" s="98" t="s">
        <v>13</v>
      </c>
      <c r="E943" s="98">
        <v>191689</v>
      </c>
      <c r="F943" s="98"/>
      <c r="G943" s="127" t="s">
        <v>3552</v>
      </c>
      <c r="H943" s="128">
        <v>509.18</v>
      </c>
      <c r="I943" s="128">
        <v>0</v>
      </c>
      <c r="J943" s="129">
        <v>509.18</v>
      </c>
      <c r="K943" s="101" t="s">
        <v>1388</v>
      </c>
    </row>
    <row r="944" spans="1:11" ht="56.25" customHeight="1">
      <c r="A944" s="98">
        <v>16</v>
      </c>
      <c r="B944" s="125" t="s">
        <v>1275</v>
      </c>
      <c r="C944" s="126">
        <v>42482</v>
      </c>
      <c r="D944" s="98" t="s">
        <v>11</v>
      </c>
      <c r="E944" s="98">
        <v>191690</v>
      </c>
      <c r="F944" s="98"/>
      <c r="G944" s="127" t="s">
        <v>3554</v>
      </c>
      <c r="H944" s="128">
        <v>289.27999999999997</v>
      </c>
      <c r="I944" s="128">
        <v>0</v>
      </c>
      <c r="J944" s="129">
        <v>289.27999999999997</v>
      </c>
      <c r="K944" s="101" t="s">
        <v>1388</v>
      </c>
    </row>
    <row r="945" spans="1:11" ht="56.25" customHeight="1">
      <c r="A945" s="98">
        <v>16</v>
      </c>
      <c r="B945" s="125" t="s">
        <v>1275</v>
      </c>
      <c r="C945" s="126">
        <v>42482</v>
      </c>
      <c r="D945" s="98" t="s">
        <v>13</v>
      </c>
      <c r="E945" s="98">
        <v>191690</v>
      </c>
      <c r="F945" s="98"/>
      <c r="G945" s="127" t="s">
        <v>3553</v>
      </c>
      <c r="H945" s="128">
        <v>330.73</v>
      </c>
      <c r="I945" s="128">
        <v>0</v>
      </c>
      <c r="J945" s="129">
        <v>330.73</v>
      </c>
      <c r="K945" s="101" t="s">
        <v>1388</v>
      </c>
    </row>
    <row r="946" spans="1:11" ht="56.25" customHeight="1">
      <c r="A946" s="98">
        <v>16</v>
      </c>
      <c r="B946" s="125" t="s">
        <v>1275</v>
      </c>
      <c r="C946" s="126">
        <v>42482</v>
      </c>
      <c r="D946" s="98" t="s">
        <v>11</v>
      </c>
      <c r="E946" s="98">
        <v>191691</v>
      </c>
      <c r="F946" s="98"/>
      <c r="G946" s="127" t="s">
        <v>3556</v>
      </c>
      <c r="H946" s="128">
        <v>285.3</v>
      </c>
      <c r="I946" s="128">
        <v>0</v>
      </c>
      <c r="J946" s="129">
        <v>285.3</v>
      </c>
      <c r="K946" s="101" t="s">
        <v>1388</v>
      </c>
    </row>
    <row r="947" spans="1:11" ht="56.25" customHeight="1">
      <c r="A947" s="98">
        <v>16</v>
      </c>
      <c r="B947" s="125" t="s">
        <v>1275</v>
      </c>
      <c r="C947" s="126">
        <v>42482</v>
      </c>
      <c r="D947" s="98" t="s">
        <v>13</v>
      </c>
      <c r="E947" s="98">
        <v>191691</v>
      </c>
      <c r="F947" s="98"/>
      <c r="G947" s="127" t="s">
        <v>3555</v>
      </c>
      <c r="H947" s="128">
        <v>262.49</v>
      </c>
      <c r="I947" s="128">
        <v>0</v>
      </c>
      <c r="J947" s="129">
        <v>262.49</v>
      </c>
      <c r="K947" s="101" t="s">
        <v>1388</v>
      </c>
    </row>
    <row r="948" spans="1:11" ht="56.25" customHeight="1">
      <c r="A948" s="98">
        <v>16</v>
      </c>
      <c r="B948" s="125" t="s">
        <v>1275</v>
      </c>
      <c r="C948" s="126">
        <v>42482</v>
      </c>
      <c r="D948" s="98" t="s">
        <v>11</v>
      </c>
      <c r="E948" s="98">
        <v>191692</v>
      </c>
      <c r="F948" s="98"/>
      <c r="G948" s="127" t="s">
        <v>3558</v>
      </c>
      <c r="H948" s="128">
        <v>293.87</v>
      </c>
      <c r="I948" s="128">
        <v>0</v>
      </c>
      <c r="J948" s="129">
        <v>293.87</v>
      </c>
      <c r="K948" s="101" t="s">
        <v>1388</v>
      </c>
    </row>
    <row r="949" spans="1:11" ht="56.25" customHeight="1">
      <c r="A949" s="98">
        <v>16</v>
      </c>
      <c r="B949" s="125" t="s">
        <v>1275</v>
      </c>
      <c r="C949" s="126">
        <v>42482</v>
      </c>
      <c r="D949" s="98" t="s">
        <v>13</v>
      </c>
      <c r="E949" s="98">
        <v>191692</v>
      </c>
      <c r="F949" s="98"/>
      <c r="G949" s="127" t="s">
        <v>3557</v>
      </c>
      <c r="H949" s="128">
        <v>409.37</v>
      </c>
      <c r="I949" s="128">
        <v>0</v>
      </c>
      <c r="J949" s="129">
        <v>409.37</v>
      </c>
      <c r="K949" s="101" t="s">
        <v>1388</v>
      </c>
    </row>
    <row r="950" spans="1:11" ht="56.25" customHeight="1">
      <c r="A950" s="98">
        <v>16</v>
      </c>
      <c r="B950" s="125" t="s">
        <v>1275</v>
      </c>
      <c r="C950" s="126">
        <v>42485</v>
      </c>
      <c r="D950" s="98" t="s">
        <v>11</v>
      </c>
      <c r="E950" s="98">
        <v>191884</v>
      </c>
      <c r="F950" s="98"/>
      <c r="G950" s="127" t="s">
        <v>3589</v>
      </c>
      <c r="H950" s="128">
        <v>286.33</v>
      </c>
      <c r="I950" s="128">
        <v>0</v>
      </c>
      <c r="J950" s="129">
        <v>286.33</v>
      </c>
      <c r="K950" s="101" t="s">
        <v>1388</v>
      </c>
    </row>
    <row r="951" spans="1:11" ht="56.25" customHeight="1">
      <c r="A951" s="98">
        <v>16</v>
      </c>
      <c r="B951" s="125" t="s">
        <v>1275</v>
      </c>
      <c r="C951" s="126">
        <v>42485</v>
      </c>
      <c r="D951" s="98" t="s">
        <v>13</v>
      </c>
      <c r="E951" s="98">
        <v>191884</v>
      </c>
      <c r="F951" s="98"/>
      <c r="G951" s="127" t="s">
        <v>3590</v>
      </c>
      <c r="H951" s="128">
        <v>147.63999999999999</v>
      </c>
      <c r="I951" s="128">
        <v>0</v>
      </c>
      <c r="J951" s="129">
        <v>147.63999999999999</v>
      </c>
      <c r="K951" s="101" t="s">
        <v>1388</v>
      </c>
    </row>
    <row r="952" spans="1:11" ht="56.25" customHeight="1">
      <c r="A952" s="98">
        <v>16</v>
      </c>
      <c r="B952" s="125" t="s">
        <v>1275</v>
      </c>
      <c r="C952" s="126">
        <v>42500</v>
      </c>
      <c r="D952" s="98" t="s">
        <v>11</v>
      </c>
      <c r="E952" s="98">
        <v>193104</v>
      </c>
      <c r="F952" s="98"/>
      <c r="G952" s="127" t="s">
        <v>3887</v>
      </c>
      <c r="H952" s="128">
        <v>282.07</v>
      </c>
      <c r="I952" s="128">
        <v>0</v>
      </c>
      <c r="J952" s="129">
        <v>282.07</v>
      </c>
      <c r="K952" s="101" t="s">
        <v>1388</v>
      </c>
    </row>
    <row r="953" spans="1:11" ht="56.25" customHeight="1">
      <c r="A953" s="98">
        <v>16</v>
      </c>
      <c r="B953" s="125" t="s">
        <v>1275</v>
      </c>
      <c r="C953" s="126">
        <v>42502</v>
      </c>
      <c r="D953" s="98" t="s">
        <v>11</v>
      </c>
      <c r="E953" s="98">
        <v>193356</v>
      </c>
      <c r="F953" s="98"/>
      <c r="G953" s="127" t="s">
        <v>3953</v>
      </c>
      <c r="H953" s="128">
        <v>375.85</v>
      </c>
      <c r="I953" s="128">
        <v>0</v>
      </c>
      <c r="J953" s="129">
        <v>375.85</v>
      </c>
      <c r="K953" s="101" t="s">
        <v>1388</v>
      </c>
    </row>
    <row r="954" spans="1:11" ht="56.25" customHeight="1">
      <c r="A954" s="98">
        <v>16</v>
      </c>
      <c r="B954" s="125" t="s">
        <v>1275</v>
      </c>
      <c r="C954" s="126">
        <v>42502</v>
      </c>
      <c r="D954" s="98" t="s">
        <v>13</v>
      </c>
      <c r="E954" s="98">
        <v>193356</v>
      </c>
      <c r="F954" s="98"/>
      <c r="G954" s="127" t="s">
        <v>3952</v>
      </c>
      <c r="H954" s="128">
        <v>1329.34</v>
      </c>
      <c r="I954" s="128">
        <v>0</v>
      </c>
      <c r="J954" s="129">
        <v>1329.34</v>
      </c>
      <c r="K954" s="101" t="s">
        <v>1388</v>
      </c>
    </row>
    <row r="955" spans="1:11" ht="56.25" customHeight="1">
      <c r="A955" s="98">
        <v>16</v>
      </c>
      <c r="B955" s="125" t="s">
        <v>1275</v>
      </c>
      <c r="C955" s="126">
        <v>42503</v>
      </c>
      <c r="D955" s="98" t="s">
        <v>11</v>
      </c>
      <c r="E955" s="98">
        <v>193399</v>
      </c>
      <c r="F955" s="98"/>
      <c r="G955" s="127" t="s">
        <v>3984</v>
      </c>
      <c r="H955" s="128">
        <v>375.3</v>
      </c>
      <c r="I955" s="128">
        <v>0</v>
      </c>
      <c r="J955" s="129">
        <v>375.3</v>
      </c>
      <c r="K955" s="101" t="s">
        <v>1388</v>
      </c>
    </row>
    <row r="956" spans="1:11" ht="56.25" customHeight="1">
      <c r="A956" s="98">
        <v>16</v>
      </c>
      <c r="B956" s="125" t="s">
        <v>1275</v>
      </c>
      <c r="C956" s="126">
        <v>42503</v>
      </c>
      <c r="D956" s="98" t="s">
        <v>13</v>
      </c>
      <c r="E956" s="98">
        <v>193399</v>
      </c>
      <c r="F956" s="98"/>
      <c r="G956" s="127" t="s">
        <v>3983</v>
      </c>
      <c r="H956" s="128">
        <v>822.7</v>
      </c>
      <c r="I956" s="128">
        <v>0</v>
      </c>
      <c r="J956" s="129">
        <v>822.7</v>
      </c>
      <c r="K956" s="101" t="s">
        <v>1388</v>
      </c>
    </row>
    <row r="957" spans="1:11" ht="56.25" customHeight="1">
      <c r="A957" s="98">
        <v>16</v>
      </c>
      <c r="B957" s="125" t="s">
        <v>1275</v>
      </c>
      <c r="C957" s="126">
        <v>42513</v>
      </c>
      <c r="D957" s="98" t="s">
        <v>11</v>
      </c>
      <c r="E957" s="98">
        <v>194192</v>
      </c>
      <c r="F957" s="98"/>
      <c r="G957" s="127" t="s">
        <v>4210</v>
      </c>
      <c r="H957" s="128">
        <v>288.18</v>
      </c>
      <c r="I957" s="128">
        <v>0</v>
      </c>
      <c r="J957" s="129">
        <v>288.18</v>
      </c>
      <c r="K957" s="101" t="s">
        <v>1388</v>
      </c>
    </row>
    <row r="958" spans="1:11" ht="56.25" customHeight="1">
      <c r="A958" s="98">
        <v>16</v>
      </c>
      <c r="B958" s="125" t="s">
        <v>1275</v>
      </c>
      <c r="C958" s="126">
        <v>42513</v>
      </c>
      <c r="D958" s="98" t="s">
        <v>13</v>
      </c>
      <c r="E958" s="98">
        <v>194192</v>
      </c>
      <c r="F958" s="98"/>
      <c r="G958" s="127" t="s">
        <v>4211</v>
      </c>
      <c r="H958" s="128">
        <v>94.78</v>
      </c>
      <c r="I958" s="128">
        <v>0</v>
      </c>
      <c r="J958" s="129">
        <v>94.78</v>
      </c>
      <c r="K958" s="101" t="s">
        <v>1388</v>
      </c>
    </row>
    <row r="959" spans="1:11" ht="56.25" customHeight="1">
      <c r="A959" s="98">
        <v>16</v>
      </c>
      <c r="B959" s="125" t="s">
        <v>1275</v>
      </c>
      <c r="C959" s="126">
        <v>42557</v>
      </c>
      <c r="D959" s="98" t="s">
        <v>6</v>
      </c>
      <c r="E959" s="98">
        <v>218499</v>
      </c>
      <c r="F959" s="98"/>
      <c r="G959" s="127" t="s">
        <v>5336</v>
      </c>
      <c r="H959" s="128">
        <v>0</v>
      </c>
      <c r="I959" s="128">
        <v>32.65</v>
      </c>
      <c r="J959" s="129">
        <v>32.65</v>
      </c>
      <c r="K959" s="101" t="s">
        <v>1388</v>
      </c>
    </row>
    <row r="960" spans="1:11" ht="56.25" customHeight="1">
      <c r="A960" s="98">
        <v>16</v>
      </c>
      <c r="B960" s="125" t="s">
        <v>1275</v>
      </c>
      <c r="C960" s="126">
        <v>42557</v>
      </c>
      <c r="D960" s="98" t="s">
        <v>6</v>
      </c>
      <c r="E960" s="98">
        <v>218500</v>
      </c>
      <c r="F960" s="98"/>
      <c r="G960" s="127" t="s">
        <v>5337</v>
      </c>
      <c r="H960" s="128">
        <v>0</v>
      </c>
      <c r="I960" s="128">
        <v>32.65</v>
      </c>
      <c r="J960" s="129">
        <v>32.65</v>
      </c>
      <c r="K960" s="101" t="s">
        <v>1388</v>
      </c>
    </row>
    <row r="961" spans="1:11" ht="56.25" customHeight="1">
      <c r="A961" s="98">
        <v>16</v>
      </c>
      <c r="B961" s="125" t="s">
        <v>1275</v>
      </c>
      <c r="C961" s="126">
        <v>42384</v>
      </c>
      <c r="D961" s="98" t="s">
        <v>6</v>
      </c>
      <c r="E961" s="98">
        <v>839001</v>
      </c>
      <c r="F961" s="98"/>
      <c r="G961" s="127" t="s">
        <v>1551</v>
      </c>
      <c r="H961" s="128">
        <v>0</v>
      </c>
      <c r="I961" s="128">
        <v>95874.08</v>
      </c>
      <c r="J961" s="129">
        <v>95874.08</v>
      </c>
      <c r="K961" s="101" t="s">
        <v>1388</v>
      </c>
    </row>
    <row r="962" spans="1:11" ht="56.25" customHeight="1">
      <c r="A962" s="98">
        <v>16</v>
      </c>
      <c r="B962" s="125" t="s">
        <v>1275</v>
      </c>
      <c r="C962" s="126">
        <v>42482</v>
      </c>
      <c r="D962" s="98" t="s">
        <v>11</v>
      </c>
      <c r="E962" s="98">
        <v>848854</v>
      </c>
      <c r="F962" s="98"/>
      <c r="G962" s="127" t="s">
        <v>3567</v>
      </c>
      <c r="H962" s="128">
        <v>277.33999999999997</v>
      </c>
      <c r="I962" s="128">
        <v>0</v>
      </c>
      <c r="J962" s="129">
        <v>277.33999999999997</v>
      </c>
      <c r="K962" s="101" t="s">
        <v>1388</v>
      </c>
    </row>
    <row r="963" spans="1:11" ht="56.25" customHeight="1">
      <c r="A963" s="98">
        <v>16</v>
      </c>
      <c r="B963" s="125" t="s">
        <v>1275</v>
      </c>
      <c r="C963" s="126">
        <v>42482</v>
      </c>
      <c r="D963" s="98" t="s">
        <v>17</v>
      </c>
      <c r="E963" s="98">
        <v>848854</v>
      </c>
      <c r="F963" s="98"/>
      <c r="G963" s="127" t="s">
        <v>3567</v>
      </c>
      <c r="H963" s="128">
        <v>193.76</v>
      </c>
      <c r="I963" s="128">
        <v>0</v>
      </c>
      <c r="J963" s="129">
        <v>193.76</v>
      </c>
      <c r="K963" s="101" t="s">
        <v>1388</v>
      </c>
    </row>
    <row r="964" spans="1:11" ht="56.25" customHeight="1">
      <c r="A964" s="98">
        <v>16</v>
      </c>
      <c r="B964" s="125" t="s">
        <v>1275</v>
      </c>
      <c r="C964" s="126">
        <v>42485</v>
      </c>
      <c r="D964" s="98" t="s">
        <v>11</v>
      </c>
      <c r="E964" s="98">
        <v>849064</v>
      </c>
      <c r="F964" s="98"/>
      <c r="G964" s="127" t="s">
        <v>3594</v>
      </c>
      <c r="H964" s="128">
        <v>277.89</v>
      </c>
      <c r="I964" s="128">
        <v>0</v>
      </c>
      <c r="J964" s="129">
        <v>277.89</v>
      </c>
      <c r="K964" s="101" t="s">
        <v>1388</v>
      </c>
    </row>
    <row r="965" spans="1:11" ht="56.25" customHeight="1">
      <c r="A965" s="98">
        <v>16</v>
      </c>
      <c r="B965" s="125" t="s">
        <v>1275</v>
      </c>
      <c r="C965" s="126">
        <v>42485</v>
      </c>
      <c r="D965" s="98" t="s">
        <v>17</v>
      </c>
      <c r="E965" s="98">
        <v>849064</v>
      </c>
      <c r="F965" s="98"/>
      <c r="G965" s="127" t="s">
        <v>3594</v>
      </c>
      <c r="H965" s="128">
        <v>255.11</v>
      </c>
      <c r="I965" s="128">
        <v>0</v>
      </c>
      <c r="J965" s="129">
        <v>255.11</v>
      </c>
      <c r="K965" s="101" t="s">
        <v>1388</v>
      </c>
    </row>
    <row r="966" spans="1:11" ht="56.25" customHeight="1">
      <c r="A966" s="98">
        <v>16</v>
      </c>
      <c r="B966" s="125" t="s">
        <v>1275</v>
      </c>
      <c r="C966" s="126">
        <v>42485</v>
      </c>
      <c r="D966" s="98" t="s">
        <v>11</v>
      </c>
      <c r="E966" s="98">
        <v>849068</v>
      </c>
      <c r="F966" s="98"/>
      <c r="G966" s="127" t="s">
        <v>3595</v>
      </c>
      <c r="H966" s="128">
        <v>294.97000000000003</v>
      </c>
      <c r="I966" s="128">
        <v>0</v>
      </c>
      <c r="J966" s="129">
        <v>294.97000000000003</v>
      </c>
      <c r="K966" s="101" t="s">
        <v>1388</v>
      </c>
    </row>
    <row r="967" spans="1:11" ht="56.25" customHeight="1">
      <c r="A967" s="98">
        <v>16</v>
      </c>
      <c r="B967" s="125" t="s">
        <v>1275</v>
      </c>
      <c r="C967" s="126">
        <v>42485</v>
      </c>
      <c r="D967" s="98" t="s">
        <v>17</v>
      </c>
      <c r="E967" s="98">
        <v>849068</v>
      </c>
      <c r="F967" s="98"/>
      <c r="G967" s="127" t="s">
        <v>3595</v>
      </c>
      <c r="H967" s="128">
        <v>588.99</v>
      </c>
      <c r="I967" s="128">
        <v>0</v>
      </c>
      <c r="J967" s="129">
        <v>588.99</v>
      </c>
      <c r="K967" s="101" t="s">
        <v>1388</v>
      </c>
    </row>
    <row r="968" spans="1:11" ht="56.25" customHeight="1">
      <c r="A968" s="98">
        <v>16</v>
      </c>
      <c r="B968" s="125" t="s">
        <v>1275</v>
      </c>
      <c r="C968" s="126">
        <v>42485</v>
      </c>
      <c r="D968" s="98" t="s">
        <v>11</v>
      </c>
      <c r="E968" s="98">
        <v>849127</v>
      </c>
      <c r="F968" s="98"/>
      <c r="G968" s="127" t="s">
        <v>3599</v>
      </c>
      <c r="H968" s="128">
        <v>294.89999999999998</v>
      </c>
      <c r="I968" s="128">
        <v>0</v>
      </c>
      <c r="J968" s="129">
        <v>294.89999999999998</v>
      </c>
      <c r="K968" s="101" t="s">
        <v>1388</v>
      </c>
    </row>
    <row r="969" spans="1:11" ht="56.25" customHeight="1">
      <c r="A969" s="98">
        <v>16</v>
      </c>
      <c r="B969" s="125" t="s">
        <v>1275</v>
      </c>
      <c r="C969" s="126">
        <v>42485</v>
      </c>
      <c r="D969" s="98" t="s">
        <v>17</v>
      </c>
      <c r="E969" s="98">
        <v>849127</v>
      </c>
      <c r="F969" s="98"/>
      <c r="G969" s="127" t="s">
        <v>3599</v>
      </c>
      <c r="H969" s="128">
        <v>588.22</v>
      </c>
      <c r="I969" s="128">
        <v>0</v>
      </c>
      <c r="J969" s="129">
        <v>588.22</v>
      </c>
      <c r="K969" s="101" t="s">
        <v>1388</v>
      </c>
    </row>
    <row r="970" spans="1:11" ht="56.25" customHeight="1">
      <c r="A970" s="98">
        <v>16</v>
      </c>
      <c r="B970" s="125" t="s">
        <v>1275</v>
      </c>
      <c r="C970" s="126">
        <v>42485</v>
      </c>
      <c r="D970" s="98" t="s">
        <v>11</v>
      </c>
      <c r="E970" s="98">
        <v>849144</v>
      </c>
      <c r="F970" s="98"/>
      <c r="G970" s="127" t="s">
        <v>3602</v>
      </c>
      <c r="H970" s="128">
        <v>295.31</v>
      </c>
      <c r="I970" s="128">
        <v>0</v>
      </c>
      <c r="J970" s="129">
        <v>295.31</v>
      </c>
      <c r="K970" s="101" t="s">
        <v>1388</v>
      </c>
    </row>
    <row r="971" spans="1:11" ht="56.25" customHeight="1">
      <c r="A971" s="98">
        <v>16</v>
      </c>
      <c r="B971" s="125" t="s">
        <v>1275</v>
      </c>
      <c r="C971" s="126">
        <v>42485</v>
      </c>
      <c r="D971" s="98" t="s">
        <v>17</v>
      </c>
      <c r="E971" s="98">
        <v>849144</v>
      </c>
      <c r="F971" s="98"/>
      <c r="G971" s="127" t="s">
        <v>3602</v>
      </c>
      <c r="H971" s="128">
        <v>723.66</v>
      </c>
      <c r="I971" s="128">
        <v>0</v>
      </c>
      <c r="J971" s="129">
        <v>723.66</v>
      </c>
      <c r="K971" s="101" t="s">
        <v>1388</v>
      </c>
    </row>
    <row r="972" spans="1:11" ht="56.25" customHeight="1">
      <c r="A972" s="98">
        <v>16</v>
      </c>
      <c r="B972" s="125" t="s">
        <v>1275</v>
      </c>
      <c r="C972" s="126">
        <v>42486</v>
      </c>
      <c r="D972" s="98" t="s">
        <v>17</v>
      </c>
      <c r="E972" s="98">
        <v>849230</v>
      </c>
      <c r="F972" s="98"/>
      <c r="G972" s="127" t="s">
        <v>3640</v>
      </c>
      <c r="H972" s="128">
        <v>255.45</v>
      </c>
      <c r="I972" s="128">
        <v>0</v>
      </c>
      <c r="J972" s="129">
        <v>255.45</v>
      </c>
      <c r="K972" s="101" t="s">
        <v>1388</v>
      </c>
    </row>
    <row r="973" spans="1:11" ht="56.25" customHeight="1">
      <c r="A973" s="98">
        <v>16</v>
      </c>
      <c r="B973" s="125" t="s">
        <v>1275</v>
      </c>
      <c r="C973" s="126">
        <v>42486</v>
      </c>
      <c r="D973" s="98" t="s">
        <v>11</v>
      </c>
      <c r="E973" s="98">
        <v>849250</v>
      </c>
      <c r="F973" s="98"/>
      <c r="G973" s="127" t="s">
        <v>3641</v>
      </c>
      <c r="H973" s="128">
        <v>54.84</v>
      </c>
      <c r="I973" s="128">
        <v>0</v>
      </c>
      <c r="J973" s="129">
        <v>54.84</v>
      </c>
      <c r="K973" s="101" t="s">
        <v>1388</v>
      </c>
    </row>
    <row r="974" spans="1:11" ht="56.25" customHeight="1">
      <c r="A974" s="98">
        <v>16</v>
      </c>
      <c r="B974" s="125" t="s">
        <v>1275</v>
      </c>
      <c r="C974" s="126">
        <v>42488</v>
      </c>
      <c r="D974" s="98" t="s">
        <v>11</v>
      </c>
      <c r="E974" s="98">
        <v>849670</v>
      </c>
      <c r="F974" s="98"/>
      <c r="G974" s="127" t="s">
        <v>3694</v>
      </c>
      <c r="H974" s="128">
        <v>50</v>
      </c>
      <c r="I974" s="128">
        <v>0</v>
      </c>
      <c r="J974" s="129">
        <v>50</v>
      </c>
      <c r="K974" s="101" t="s">
        <v>1388</v>
      </c>
    </row>
    <row r="975" spans="1:11" ht="56.25" customHeight="1">
      <c r="A975" s="98">
        <v>16</v>
      </c>
      <c r="B975" s="125" t="s">
        <v>1275</v>
      </c>
      <c r="C975" s="126">
        <v>42488</v>
      </c>
      <c r="D975" s="98" t="s">
        <v>13</v>
      </c>
      <c r="E975" s="98">
        <v>849670</v>
      </c>
      <c r="F975" s="98"/>
      <c r="G975" s="127" t="s">
        <v>3695</v>
      </c>
      <c r="H975" s="128">
        <v>78.72</v>
      </c>
      <c r="I975" s="128">
        <v>0</v>
      </c>
      <c r="J975" s="129">
        <v>78.72</v>
      </c>
      <c r="K975" s="101" t="s">
        <v>1388</v>
      </c>
    </row>
    <row r="976" spans="1:11" ht="56.25" customHeight="1">
      <c r="A976" s="98">
        <v>16</v>
      </c>
      <c r="B976" s="125" t="s">
        <v>1275</v>
      </c>
      <c r="C976" s="126">
        <v>42496</v>
      </c>
      <c r="D976" s="98" t="s">
        <v>11</v>
      </c>
      <c r="E976" s="98">
        <v>850478</v>
      </c>
      <c r="F976" s="98"/>
      <c r="G976" s="127" t="s">
        <v>3839</v>
      </c>
      <c r="H976" s="128">
        <v>300.94</v>
      </c>
      <c r="I976" s="128">
        <v>0</v>
      </c>
      <c r="J976" s="129">
        <v>300.94</v>
      </c>
      <c r="K976" s="101" t="s">
        <v>1388</v>
      </c>
    </row>
    <row r="977" spans="1:11" ht="56.25" customHeight="1">
      <c r="A977" s="98">
        <v>16</v>
      </c>
      <c r="B977" s="125" t="s">
        <v>1275</v>
      </c>
      <c r="C977" s="126">
        <v>42496</v>
      </c>
      <c r="D977" s="98" t="s">
        <v>6</v>
      </c>
      <c r="E977" s="98">
        <v>850481</v>
      </c>
      <c r="F977" s="98"/>
      <c r="G977" s="127" t="s">
        <v>3829</v>
      </c>
      <c r="H977" s="128">
        <v>0</v>
      </c>
      <c r="I977" s="128">
        <v>249.85</v>
      </c>
      <c r="J977" s="129">
        <v>249.85</v>
      </c>
      <c r="K977" s="101" t="s">
        <v>1388</v>
      </c>
    </row>
    <row r="978" spans="1:11" ht="56.25" customHeight="1">
      <c r="A978" s="98">
        <v>16</v>
      </c>
      <c r="B978" s="125" t="s">
        <v>1275</v>
      </c>
      <c r="C978" s="126">
        <v>42507</v>
      </c>
      <c r="D978" s="98" t="s">
        <v>11</v>
      </c>
      <c r="E978" s="98">
        <v>851566</v>
      </c>
      <c r="F978" s="98"/>
      <c r="G978" s="127" t="s">
        <v>4096</v>
      </c>
      <c r="H978" s="128">
        <v>274.73</v>
      </c>
      <c r="I978" s="128">
        <v>0</v>
      </c>
      <c r="J978" s="129">
        <v>274.73</v>
      </c>
      <c r="K978" s="101" t="s">
        <v>1388</v>
      </c>
    </row>
    <row r="979" spans="1:11" ht="56.25" customHeight="1">
      <c r="A979" s="98">
        <v>16</v>
      </c>
      <c r="B979" s="125" t="s">
        <v>1275</v>
      </c>
      <c r="C979" s="126">
        <v>42507</v>
      </c>
      <c r="D979" s="98" t="s">
        <v>17</v>
      </c>
      <c r="E979" s="98">
        <v>851566</v>
      </c>
      <c r="F979" s="98"/>
      <c r="G979" s="127" t="s">
        <v>4096</v>
      </c>
      <c r="H979" s="128">
        <v>61.22</v>
      </c>
      <c r="I979" s="128">
        <v>0</v>
      </c>
      <c r="J979" s="129">
        <v>61.22</v>
      </c>
      <c r="K979" s="101" t="s">
        <v>1388</v>
      </c>
    </row>
    <row r="980" spans="1:11" ht="56.25" customHeight="1">
      <c r="A980" s="98">
        <v>16</v>
      </c>
      <c r="B980" s="125" t="s">
        <v>1275</v>
      </c>
      <c r="C980" s="126">
        <v>42515</v>
      </c>
      <c r="D980" s="98" t="s">
        <v>11</v>
      </c>
      <c r="E980" s="98">
        <v>852452</v>
      </c>
      <c r="F980" s="98"/>
      <c r="G980" s="127" t="s">
        <v>4284</v>
      </c>
      <c r="H980" s="128">
        <v>290.79000000000002</v>
      </c>
      <c r="I980" s="128">
        <v>0</v>
      </c>
      <c r="J980" s="129">
        <v>290.79000000000002</v>
      </c>
      <c r="K980" s="101" t="s">
        <v>1388</v>
      </c>
    </row>
    <row r="981" spans="1:11" ht="56.25" customHeight="1">
      <c r="A981" s="98">
        <v>16</v>
      </c>
      <c r="B981" s="125" t="s">
        <v>1275</v>
      </c>
      <c r="C981" s="126">
        <v>42515</v>
      </c>
      <c r="D981" s="98" t="s">
        <v>17</v>
      </c>
      <c r="E981" s="98">
        <v>852452</v>
      </c>
      <c r="F981" s="98"/>
      <c r="G981" s="127" t="s">
        <v>4284</v>
      </c>
      <c r="H981" s="128">
        <v>132.46</v>
      </c>
      <c r="I981" s="128">
        <v>0</v>
      </c>
      <c r="J981" s="129">
        <v>132.46</v>
      </c>
      <c r="K981" s="101" t="s">
        <v>1388</v>
      </c>
    </row>
    <row r="982" spans="1:11" ht="56.25" customHeight="1">
      <c r="A982" s="98">
        <v>16</v>
      </c>
      <c r="B982" s="125" t="s">
        <v>1275</v>
      </c>
      <c r="C982" s="126">
        <v>42517</v>
      </c>
      <c r="D982" s="98" t="s">
        <v>11</v>
      </c>
      <c r="E982" s="98">
        <v>852769</v>
      </c>
      <c r="F982" s="98"/>
      <c r="G982" s="127" t="s">
        <v>4308</v>
      </c>
      <c r="H982" s="128">
        <v>294.35000000000002</v>
      </c>
      <c r="I982" s="128">
        <v>0</v>
      </c>
      <c r="J982" s="129">
        <v>294.35000000000002</v>
      </c>
      <c r="K982" s="101" t="s">
        <v>1388</v>
      </c>
    </row>
    <row r="983" spans="1:11" ht="56.25" customHeight="1">
      <c r="A983" s="98">
        <v>16</v>
      </c>
      <c r="B983" s="125" t="s">
        <v>1275</v>
      </c>
      <c r="C983" s="126">
        <v>42517</v>
      </c>
      <c r="D983" s="98" t="s">
        <v>17</v>
      </c>
      <c r="E983" s="98">
        <v>852769</v>
      </c>
      <c r="F983" s="98"/>
      <c r="G983" s="127" t="s">
        <v>4308</v>
      </c>
      <c r="H983" s="128">
        <v>147.37</v>
      </c>
      <c r="I983" s="128">
        <v>0</v>
      </c>
      <c r="J983" s="129">
        <v>147.37</v>
      </c>
      <c r="K983" s="101" t="s">
        <v>1388</v>
      </c>
    </row>
    <row r="984" spans="1:11" ht="56.25" customHeight="1">
      <c r="A984" s="98">
        <v>16</v>
      </c>
      <c r="B984" s="125" t="s">
        <v>1275</v>
      </c>
      <c r="C984" s="126">
        <v>42517</v>
      </c>
      <c r="D984" s="98" t="s">
        <v>11</v>
      </c>
      <c r="E984" s="98">
        <v>852774</v>
      </c>
      <c r="F984" s="98"/>
      <c r="G984" s="127" t="s">
        <v>4310</v>
      </c>
      <c r="H984" s="128">
        <v>50</v>
      </c>
      <c r="I984" s="128">
        <v>0</v>
      </c>
      <c r="J984" s="129">
        <v>50</v>
      </c>
      <c r="K984" s="101" t="s">
        <v>1388</v>
      </c>
    </row>
    <row r="985" spans="1:11" ht="56.25" customHeight="1">
      <c r="A985" s="98">
        <v>16</v>
      </c>
      <c r="B985" s="125" t="s">
        <v>1275</v>
      </c>
      <c r="C985" s="126">
        <v>42517</v>
      </c>
      <c r="D985" s="98" t="s">
        <v>13</v>
      </c>
      <c r="E985" s="98">
        <v>852774</v>
      </c>
      <c r="F985" s="98"/>
      <c r="G985" s="127" t="s">
        <v>4309</v>
      </c>
      <c r="H985" s="128">
        <v>38.840000000000003</v>
      </c>
      <c r="I985" s="128">
        <v>0</v>
      </c>
      <c r="J985" s="129">
        <v>38.840000000000003</v>
      </c>
      <c r="K985" s="101" t="s">
        <v>1388</v>
      </c>
    </row>
    <row r="986" spans="1:11" ht="56.25" customHeight="1">
      <c r="A986" s="98">
        <v>16</v>
      </c>
      <c r="B986" s="125" t="s">
        <v>1275</v>
      </c>
      <c r="C986" s="126">
        <v>42517</v>
      </c>
      <c r="D986" s="98" t="s">
        <v>11</v>
      </c>
      <c r="E986" s="98">
        <v>852795</v>
      </c>
      <c r="F986" s="98"/>
      <c r="G986" s="127" t="s">
        <v>4316</v>
      </c>
      <c r="H986" s="128">
        <v>50</v>
      </c>
      <c r="I986" s="128">
        <v>0</v>
      </c>
      <c r="J986" s="129">
        <v>50</v>
      </c>
      <c r="K986" s="101" t="s">
        <v>1388</v>
      </c>
    </row>
    <row r="987" spans="1:11" ht="56.25" customHeight="1">
      <c r="A987" s="98">
        <v>16</v>
      </c>
      <c r="B987" s="125" t="s">
        <v>1275</v>
      </c>
      <c r="C987" s="126">
        <v>42517</v>
      </c>
      <c r="D987" s="98" t="s">
        <v>13</v>
      </c>
      <c r="E987" s="98">
        <v>852795</v>
      </c>
      <c r="F987" s="98"/>
      <c r="G987" s="127" t="s">
        <v>4315</v>
      </c>
      <c r="H987" s="128">
        <v>52.2</v>
      </c>
      <c r="I987" s="128">
        <v>0</v>
      </c>
      <c r="J987" s="129">
        <v>52.2</v>
      </c>
      <c r="K987" s="101" t="s">
        <v>1388</v>
      </c>
    </row>
    <row r="988" spans="1:11" ht="56.25" customHeight="1">
      <c r="A988" s="98">
        <v>16</v>
      </c>
      <c r="B988" s="125" t="s">
        <v>1275</v>
      </c>
      <c r="C988" s="126">
        <v>42517</v>
      </c>
      <c r="D988" s="98" t="s">
        <v>11</v>
      </c>
      <c r="E988" s="98">
        <v>852801</v>
      </c>
      <c r="F988" s="98"/>
      <c r="G988" s="127" t="s">
        <v>4319</v>
      </c>
      <c r="H988" s="128">
        <v>50</v>
      </c>
      <c r="I988" s="128">
        <v>0</v>
      </c>
      <c r="J988" s="129">
        <v>50</v>
      </c>
      <c r="K988" s="101" t="s">
        <v>1388</v>
      </c>
    </row>
    <row r="989" spans="1:11" ht="56.25" customHeight="1">
      <c r="A989" s="98">
        <v>16</v>
      </c>
      <c r="B989" s="125" t="s">
        <v>1275</v>
      </c>
      <c r="C989" s="126">
        <v>42517</v>
      </c>
      <c r="D989" s="98" t="s">
        <v>13</v>
      </c>
      <c r="E989" s="98">
        <v>852801</v>
      </c>
      <c r="F989" s="98"/>
      <c r="G989" s="127" t="s">
        <v>4318</v>
      </c>
      <c r="H989" s="128">
        <v>77.67</v>
      </c>
      <c r="I989" s="128">
        <v>0</v>
      </c>
      <c r="J989" s="129">
        <v>77.67</v>
      </c>
      <c r="K989" s="101" t="s">
        <v>1388</v>
      </c>
    </row>
    <row r="990" spans="1:11" ht="56.25" customHeight="1">
      <c r="A990" s="98">
        <v>16</v>
      </c>
      <c r="B990" s="125" t="s">
        <v>1275</v>
      </c>
      <c r="C990" s="126">
        <v>42559</v>
      </c>
      <c r="D990" s="98" t="s">
        <v>11</v>
      </c>
      <c r="E990" s="98">
        <v>857261</v>
      </c>
      <c r="F990" s="98"/>
      <c r="G990" s="127" t="s">
        <v>5435</v>
      </c>
      <c r="H990" s="128">
        <v>50</v>
      </c>
      <c r="I990" s="128">
        <v>0</v>
      </c>
      <c r="J990" s="129">
        <v>50</v>
      </c>
      <c r="K990" s="101" t="s">
        <v>1388</v>
      </c>
    </row>
    <row r="991" spans="1:11" ht="56.25" customHeight="1">
      <c r="A991" s="98">
        <v>16</v>
      </c>
      <c r="B991" s="125" t="s">
        <v>1275</v>
      </c>
      <c r="C991" s="126">
        <v>42559</v>
      </c>
      <c r="D991" s="98" t="s">
        <v>13</v>
      </c>
      <c r="E991" s="98">
        <v>857261</v>
      </c>
      <c r="F991" s="98"/>
      <c r="G991" s="127" t="s">
        <v>5434</v>
      </c>
      <c r="H991" s="128">
        <v>53.88</v>
      </c>
      <c r="I991" s="128">
        <v>0</v>
      </c>
      <c r="J991" s="129">
        <v>53.88</v>
      </c>
      <c r="K991" s="101" t="s">
        <v>1388</v>
      </c>
    </row>
    <row r="992" spans="1:11" ht="56.25" customHeight="1">
      <c r="A992" s="98">
        <v>16</v>
      </c>
      <c r="B992" s="125" t="s">
        <v>1275</v>
      </c>
      <c r="C992" s="126">
        <v>42564</v>
      </c>
      <c r="D992" s="98" t="s">
        <v>11</v>
      </c>
      <c r="E992" s="98">
        <v>857796</v>
      </c>
      <c r="F992" s="98"/>
      <c r="G992" s="127" t="s">
        <v>5531</v>
      </c>
      <c r="H992" s="128">
        <v>50</v>
      </c>
      <c r="I992" s="128">
        <v>0</v>
      </c>
      <c r="J992" s="129">
        <v>50</v>
      </c>
      <c r="K992" s="101" t="s">
        <v>1388</v>
      </c>
    </row>
    <row r="993" spans="1:11" ht="56.25" customHeight="1">
      <c r="A993" s="98">
        <v>16</v>
      </c>
      <c r="B993" s="125" t="s">
        <v>1275</v>
      </c>
      <c r="C993" s="126">
        <v>42564</v>
      </c>
      <c r="D993" s="98" t="s">
        <v>13</v>
      </c>
      <c r="E993" s="98">
        <v>857796</v>
      </c>
      <c r="F993" s="98"/>
      <c r="G993" s="127" t="s">
        <v>5530</v>
      </c>
      <c r="H993" s="128">
        <v>152.97999999999999</v>
      </c>
      <c r="I993" s="128">
        <v>0</v>
      </c>
      <c r="J993" s="129">
        <v>152.97999999999999</v>
      </c>
      <c r="K993" s="101" t="s">
        <v>1388</v>
      </c>
    </row>
    <row r="994" spans="1:11" ht="56.25" customHeight="1">
      <c r="A994" s="98">
        <v>16</v>
      </c>
      <c r="B994" s="125" t="s">
        <v>1275</v>
      </c>
      <c r="C994" s="126">
        <v>42580</v>
      </c>
      <c r="D994" s="98" t="s">
        <v>11</v>
      </c>
      <c r="E994" s="98">
        <v>859429</v>
      </c>
      <c r="F994" s="98"/>
      <c r="G994" s="127" t="s">
        <v>5929</v>
      </c>
      <c r="H994" s="128">
        <v>294.7</v>
      </c>
      <c r="I994" s="128">
        <v>0</v>
      </c>
      <c r="J994" s="129">
        <v>294.7</v>
      </c>
      <c r="K994" s="101" t="s">
        <v>1388</v>
      </c>
    </row>
    <row r="995" spans="1:11" ht="56.25" customHeight="1">
      <c r="A995" s="98">
        <v>16</v>
      </c>
      <c r="B995" s="125" t="s">
        <v>7966</v>
      </c>
      <c r="C995" s="126">
        <v>42580</v>
      </c>
      <c r="D995" s="98" t="s">
        <v>17</v>
      </c>
      <c r="E995" s="98">
        <v>859429</v>
      </c>
      <c r="F995" s="98"/>
      <c r="G995" s="127" t="s">
        <v>14935</v>
      </c>
      <c r="H995" s="128">
        <v>802.72</v>
      </c>
      <c r="I995" s="128">
        <v>0</v>
      </c>
      <c r="J995" s="129">
        <v>802.72</v>
      </c>
      <c r="K995" s="101" t="s">
        <v>1388</v>
      </c>
    </row>
    <row r="996" spans="1:11" ht="56.25" customHeight="1">
      <c r="A996" s="98">
        <v>16</v>
      </c>
      <c r="B996" s="125" t="s">
        <v>1275</v>
      </c>
      <c r="C996" s="126">
        <v>42583</v>
      </c>
      <c r="D996" s="98" t="s">
        <v>11</v>
      </c>
      <c r="E996" s="98">
        <v>859591</v>
      </c>
      <c r="F996" s="98"/>
      <c r="G996" s="127" t="s">
        <v>5955</v>
      </c>
      <c r="H996" s="128">
        <v>272.33</v>
      </c>
      <c r="I996" s="128">
        <v>0</v>
      </c>
      <c r="J996" s="129">
        <v>272.33</v>
      </c>
      <c r="K996" s="101" t="s">
        <v>1388</v>
      </c>
    </row>
    <row r="997" spans="1:11" ht="56.25" customHeight="1">
      <c r="A997" s="98">
        <v>16</v>
      </c>
      <c r="B997" s="125" t="s">
        <v>1275</v>
      </c>
      <c r="C997" s="126">
        <v>42585</v>
      </c>
      <c r="D997" s="98" t="s">
        <v>11</v>
      </c>
      <c r="E997" s="98">
        <v>859768</v>
      </c>
      <c r="F997" s="98"/>
      <c r="G997" s="127" t="s">
        <v>6027</v>
      </c>
      <c r="H997" s="128">
        <v>283.99</v>
      </c>
      <c r="I997" s="128">
        <v>0</v>
      </c>
      <c r="J997" s="129">
        <v>283.99</v>
      </c>
      <c r="K997" s="101" t="s">
        <v>1388</v>
      </c>
    </row>
    <row r="998" spans="1:11" ht="56.25" customHeight="1">
      <c r="A998" s="98">
        <v>16</v>
      </c>
      <c r="B998" s="125" t="s">
        <v>1275</v>
      </c>
      <c r="C998" s="126">
        <v>42585</v>
      </c>
      <c r="D998" s="98" t="s">
        <v>17</v>
      </c>
      <c r="E998" s="98">
        <v>859768</v>
      </c>
      <c r="F998" s="98"/>
      <c r="G998" s="127" t="s">
        <v>6027</v>
      </c>
      <c r="H998" s="128">
        <v>806.17</v>
      </c>
      <c r="I998" s="128">
        <v>0</v>
      </c>
      <c r="J998" s="129">
        <v>806.17</v>
      </c>
      <c r="K998" s="101" t="s">
        <v>1388</v>
      </c>
    </row>
    <row r="999" spans="1:11" ht="56.25" customHeight="1">
      <c r="A999" s="98">
        <v>16</v>
      </c>
      <c r="B999" s="125" t="s">
        <v>1275</v>
      </c>
      <c r="C999" s="126">
        <v>42612</v>
      </c>
      <c r="D999" s="98" t="s">
        <v>11</v>
      </c>
      <c r="E999" s="98">
        <v>862272</v>
      </c>
      <c r="F999" s="98"/>
      <c r="G999" s="127" t="s">
        <v>6713</v>
      </c>
      <c r="H999" s="128">
        <v>50</v>
      </c>
      <c r="I999" s="128">
        <v>0</v>
      </c>
      <c r="J999" s="129">
        <v>50</v>
      </c>
      <c r="K999" s="101" t="s">
        <v>1388</v>
      </c>
    </row>
    <row r="1000" spans="1:11" ht="56.25" customHeight="1">
      <c r="A1000" s="98">
        <v>16</v>
      </c>
      <c r="B1000" s="125" t="s">
        <v>1275</v>
      </c>
      <c r="C1000" s="126">
        <v>42612</v>
      </c>
      <c r="D1000" s="98" t="s">
        <v>13</v>
      </c>
      <c r="E1000" s="98">
        <v>862272</v>
      </c>
      <c r="F1000" s="98"/>
      <c r="G1000" s="127" t="s">
        <v>6712</v>
      </c>
      <c r="H1000" s="128">
        <v>27.28</v>
      </c>
      <c r="I1000" s="128">
        <v>0</v>
      </c>
      <c r="J1000" s="129">
        <v>27.28</v>
      </c>
      <c r="K1000" s="101" t="s">
        <v>1388</v>
      </c>
    </row>
    <row r="1001" spans="1:11" ht="56.25" customHeight="1">
      <c r="A1001" s="98">
        <v>16</v>
      </c>
      <c r="B1001" s="125" t="s">
        <v>1275</v>
      </c>
      <c r="C1001" s="126">
        <v>42614</v>
      </c>
      <c r="D1001" s="98" t="s">
        <v>6</v>
      </c>
      <c r="E1001" s="98">
        <v>862675</v>
      </c>
      <c r="F1001" s="98"/>
      <c r="G1001" s="127" t="s">
        <v>6758</v>
      </c>
      <c r="H1001" s="128">
        <v>0</v>
      </c>
      <c r="I1001" s="128">
        <v>873437.11</v>
      </c>
      <c r="J1001" s="129">
        <v>873437.11</v>
      </c>
      <c r="K1001" s="101" t="s">
        <v>1388</v>
      </c>
    </row>
    <row r="1002" spans="1:11" ht="56.25" customHeight="1">
      <c r="A1002" s="98">
        <v>16</v>
      </c>
      <c r="B1002" s="125" t="s">
        <v>1275</v>
      </c>
      <c r="C1002" s="126">
        <v>42621</v>
      </c>
      <c r="D1002" s="98" t="s">
        <v>11</v>
      </c>
      <c r="E1002" s="98">
        <v>863039</v>
      </c>
      <c r="F1002" s="98"/>
      <c r="G1002" s="127" t="s">
        <v>6994</v>
      </c>
      <c r="H1002" s="128">
        <v>50</v>
      </c>
      <c r="I1002" s="128">
        <v>0</v>
      </c>
      <c r="J1002" s="129">
        <v>50</v>
      </c>
      <c r="K1002" s="101" t="s">
        <v>1388</v>
      </c>
    </row>
    <row r="1003" spans="1:11" ht="56.25" customHeight="1">
      <c r="A1003" s="98">
        <v>16</v>
      </c>
      <c r="B1003" s="125" t="s">
        <v>1275</v>
      </c>
      <c r="C1003" s="126">
        <v>42621</v>
      </c>
      <c r="D1003" s="98" t="s">
        <v>13</v>
      </c>
      <c r="E1003" s="98">
        <v>863039</v>
      </c>
      <c r="F1003" s="98"/>
      <c r="G1003" s="127" t="s">
        <v>6993</v>
      </c>
      <c r="H1003" s="128">
        <v>97.79</v>
      </c>
      <c r="I1003" s="128">
        <v>0</v>
      </c>
      <c r="J1003" s="129">
        <v>97.79</v>
      </c>
      <c r="K1003" s="101" t="s">
        <v>1388</v>
      </c>
    </row>
    <row r="1004" spans="1:11" ht="56.25" customHeight="1">
      <c r="A1004" s="98">
        <v>16</v>
      </c>
      <c r="B1004" s="125" t="s">
        <v>1275</v>
      </c>
      <c r="C1004" s="126">
        <v>42639</v>
      </c>
      <c r="D1004" s="98" t="s">
        <v>6</v>
      </c>
      <c r="E1004" s="98">
        <v>864587</v>
      </c>
      <c r="F1004" s="98"/>
      <c r="G1004" s="127" t="s">
        <v>7429</v>
      </c>
      <c r="H1004" s="128">
        <v>0</v>
      </c>
      <c r="I1004" s="128">
        <v>20000000</v>
      </c>
      <c r="J1004" s="129">
        <v>20000000</v>
      </c>
      <c r="K1004" s="101" t="s">
        <v>1388</v>
      </c>
    </row>
    <row r="1005" spans="1:11" ht="56.25" customHeight="1">
      <c r="A1005" s="98">
        <v>16</v>
      </c>
      <c r="B1005" s="125" t="s">
        <v>1275</v>
      </c>
      <c r="C1005" s="126">
        <v>42640</v>
      </c>
      <c r="D1005" s="98" t="s">
        <v>11</v>
      </c>
      <c r="E1005" s="98">
        <v>864733</v>
      </c>
      <c r="F1005" s="98"/>
      <c r="G1005" s="127" t="s">
        <v>7480</v>
      </c>
      <c r="H1005" s="128">
        <v>50</v>
      </c>
      <c r="I1005" s="128">
        <v>0</v>
      </c>
      <c r="J1005" s="129">
        <v>50</v>
      </c>
      <c r="K1005" s="101" t="s">
        <v>1388</v>
      </c>
    </row>
    <row r="1006" spans="1:11" ht="56.25" customHeight="1">
      <c r="A1006" s="98">
        <v>16</v>
      </c>
      <c r="B1006" s="125" t="s">
        <v>1275</v>
      </c>
      <c r="C1006" s="126">
        <v>42640</v>
      </c>
      <c r="D1006" s="98" t="s">
        <v>13</v>
      </c>
      <c r="E1006" s="98">
        <v>864733</v>
      </c>
      <c r="F1006" s="98"/>
      <c r="G1006" s="127" t="s">
        <v>7479</v>
      </c>
      <c r="H1006" s="128">
        <v>27.42</v>
      </c>
      <c r="I1006" s="128">
        <v>0</v>
      </c>
      <c r="J1006" s="129">
        <v>27.42</v>
      </c>
      <c r="K1006" s="101" t="s">
        <v>1388</v>
      </c>
    </row>
    <row r="1007" spans="1:11" ht="56.25" customHeight="1">
      <c r="A1007" s="98">
        <v>16</v>
      </c>
      <c r="B1007" s="125" t="s">
        <v>7966</v>
      </c>
      <c r="C1007" s="126">
        <v>42384</v>
      </c>
      <c r="D1007" s="98" t="s">
        <v>3</v>
      </c>
      <c r="E1007" s="98">
        <v>1341375</v>
      </c>
      <c r="F1007" s="98"/>
      <c r="G1007" s="127" t="s">
        <v>7967</v>
      </c>
      <c r="H1007" s="128">
        <v>0</v>
      </c>
      <c r="I1007" s="128">
        <v>371</v>
      </c>
      <c r="J1007" s="129">
        <v>371</v>
      </c>
      <c r="K1007" s="101" t="s">
        <v>1388</v>
      </c>
    </row>
    <row r="1008" spans="1:11" ht="56.25" customHeight="1">
      <c r="A1008" s="98">
        <v>16</v>
      </c>
      <c r="B1008" s="125" t="s">
        <v>7966</v>
      </c>
      <c r="C1008" s="126">
        <v>42387</v>
      </c>
      <c r="D1008" s="98" t="s">
        <v>3</v>
      </c>
      <c r="E1008" s="98">
        <v>1341618</v>
      </c>
      <c r="F1008" s="98"/>
      <c r="G1008" s="127" t="s">
        <v>7972</v>
      </c>
      <c r="H1008" s="128">
        <v>0</v>
      </c>
      <c r="I1008" s="128">
        <v>10054.870000000001</v>
      </c>
      <c r="J1008" s="129">
        <v>10054.870000000001</v>
      </c>
      <c r="K1008" s="101" t="s">
        <v>1388</v>
      </c>
    </row>
    <row r="1009" spans="1:11" ht="56.25" customHeight="1">
      <c r="A1009" s="98">
        <v>16</v>
      </c>
      <c r="B1009" s="125" t="s">
        <v>7966</v>
      </c>
      <c r="C1009" s="126">
        <v>42387</v>
      </c>
      <c r="D1009" s="98" t="s">
        <v>3</v>
      </c>
      <c r="E1009" s="98">
        <v>1341632</v>
      </c>
      <c r="F1009" s="98"/>
      <c r="G1009" s="127" t="s">
        <v>7973</v>
      </c>
      <c r="H1009" s="128">
        <v>0</v>
      </c>
      <c r="I1009" s="128">
        <v>1.92</v>
      </c>
      <c r="J1009" s="129">
        <v>1.92</v>
      </c>
      <c r="K1009" s="101" t="s">
        <v>1388</v>
      </c>
    </row>
    <row r="1010" spans="1:11" ht="56.25" customHeight="1">
      <c r="A1010" s="98">
        <v>16</v>
      </c>
      <c r="B1010" s="125" t="s">
        <v>7966</v>
      </c>
      <c r="C1010" s="126">
        <v>42395</v>
      </c>
      <c r="D1010" s="98" t="s">
        <v>3</v>
      </c>
      <c r="E1010" s="98">
        <v>1344221</v>
      </c>
      <c r="F1010" s="98"/>
      <c r="G1010" s="127" t="s">
        <v>8105</v>
      </c>
      <c r="H1010" s="128">
        <v>0</v>
      </c>
      <c r="I1010" s="128">
        <v>6000</v>
      </c>
      <c r="J1010" s="129">
        <v>6000</v>
      </c>
      <c r="K1010" s="101" t="s">
        <v>1388</v>
      </c>
    </row>
    <row r="1011" spans="1:11" ht="56.25" customHeight="1">
      <c r="A1011" s="98">
        <v>16</v>
      </c>
      <c r="B1011" s="125" t="s">
        <v>7966</v>
      </c>
      <c r="C1011" s="126">
        <v>42395</v>
      </c>
      <c r="D1011" s="98" t="s">
        <v>3</v>
      </c>
      <c r="E1011" s="98">
        <v>1344226</v>
      </c>
      <c r="F1011" s="98"/>
      <c r="G1011" s="127" t="s">
        <v>8108</v>
      </c>
      <c r="H1011" s="128">
        <v>0</v>
      </c>
      <c r="I1011" s="128">
        <v>3990</v>
      </c>
      <c r="J1011" s="129">
        <v>3990</v>
      </c>
      <c r="K1011" s="101" t="s">
        <v>1388</v>
      </c>
    </row>
    <row r="1012" spans="1:11" ht="56.25" customHeight="1">
      <c r="A1012" s="98">
        <v>16</v>
      </c>
      <c r="B1012" s="125" t="s">
        <v>7966</v>
      </c>
      <c r="C1012" s="126">
        <v>42397</v>
      </c>
      <c r="D1012" s="98" t="s">
        <v>3</v>
      </c>
      <c r="E1012" s="98">
        <v>1345138</v>
      </c>
      <c r="F1012" s="98"/>
      <c r="G1012" s="127" t="s">
        <v>8154</v>
      </c>
      <c r="H1012" s="128">
        <v>0</v>
      </c>
      <c r="I1012" s="128">
        <v>65483</v>
      </c>
      <c r="J1012" s="129">
        <v>65483</v>
      </c>
      <c r="K1012" s="101" t="s">
        <v>1388</v>
      </c>
    </row>
    <row r="1013" spans="1:11" ht="56.25" customHeight="1">
      <c r="A1013" s="98">
        <v>16</v>
      </c>
      <c r="B1013" s="125" t="s">
        <v>7966</v>
      </c>
      <c r="C1013" s="126">
        <v>42401</v>
      </c>
      <c r="D1013" s="98" t="s">
        <v>3</v>
      </c>
      <c r="E1013" s="98">
        <v>1346333</v>
      </c>
      <c r="F1013" s="98"/>
      <c r="G1013" s="127" t="s">
        <v>8198</v>
      </c>
      <c r="H1013" s="128">
        <v>0</v>
      </c>
      <c r="I1013" s="128">
        <v>13994.380000000001</v>
      </c>
      <c r="J1013" s="129">
        <v>13994.380000000001</v>
      </c>
      <c r="K1013" s="101" t="s">
        <v>1388</v>
      </c>
    </row>
    <row r="1014" spans="1:11" ht="56.25" customHeight="1">
      <c r="A1014" s="98">
        <v>16</v>
      </c>
      <c r="B1014" s="125" t="s">
        <v>7966</v>
      </c>
      <c r="C1014" s="126">
        <v>42425</v>
      </c>
      <c r="D1014" s="98" t="s">
        <v>3</v>
      </c>
      <c r="E1014" s="98">
        <v>1353912</v>
      </c>
      <c r="F1014" s="98"/>
      <c r="G1014" s="127" t="s">
        <v>8535</v>
      </c>
      <c r="H1014" s="128">
        <v>0</v>
      </c>
      <c r="I1014" s="128">
        <v>30560</v>
      </c>
      <c r="J1014" s="129">
        <v>30560</v>
      </c>
      <c r="K1014" s="101" t="s">
        <v>1388</v>
      </c>
    </row>
    <row r="1015" spans="1:11" ht="56.25" customHeight="1">
      <c r="A1015" s="98">
        <v>16</v>
      </c>
      <c r="B1015" s="125" t="s">
        <v>7966</v>
      </c>
      <c r="C1015" s="126">
        <v>42429</v>
      </c>
      <c r="D1015" s="98" t="s">
        <v>3</v>
      </c>
      <c r="E1015" s="98">
        <v>1354890</v>
      </c>
      <c r="F1015" s="98"/>
      <c r="G1015" s="127" t="s">
        <v>8600</v>
      </c>
      <c r="H1015" s="128">
        <v>0</v>
      </c>
      <c r="I1015" s="128">
        <v>20737</v>
      </c>
      <c r="J1015" s="129">
        <v>20737</v>
      </c>
      <c r="K1015" s="101" t="s">
        <v>1388</v>
      </c>
    </row>
    <row r="1016" spans="1:11" ht="56.25" customHeight="1">
      <c r="A1016" s="98">
        <v>16</v>
      </c>
      <c r="B1016" s="125" t="s">
        <v>7966</v>
      </c>
      <c r="C1016" s="126">
        <v>42433</v>
      </c>
      <c r="D1016" s="98" t="s">
        <v>3</v>
      </c>
      <c r="E1016" s="98">
        <v>1356585</v>
      </c>
      <c r="F1016" s="98"/>
      <c r="G1016" s="127" t="s">
        <v>8683</v>
      </c>
      <c r="H1016" s="128">
        <v>0</v>
      </c>
      <c r="I1016" s="128">
        <v>200</v>
      </c>
      <c r="J1016" s="129">
        <v>200</v>
      </c>
      <c r="K1016" s="101" t="s">
        <v>1388</v>
      </c>
    </row>
    <row r="1017" spans="1:11" ht="56.25" customHeight="1">
      <c r="A1017" s="98">
        <v>16</v>
      </c>
      <c r="B1017" s="125" t="s">
        <v>7966</v>
      </c>
      <c r="C1017" s="126">
        <v>42433</v>
      </c>
      <c r="D1017" s="98" t="s">
        <v>3</v>
      </c>
      <c r="E1017" s="98">
        <v>1356723</v>
      </c>
      <c r="F1017" s="98"/>
      <c r="G1017" s="127" t="s">
        <v>8691</v>
      </c>
      <c r="H1017" s="128">
        <v>0</v>
      </c>
      <c r="I1017" s="128">
        <v>23305</v>
      </c>
      <c r="J1017" s="129">
        <v>23305</v>
      </c>
      <c r="K1017" s="101" t="s">
        <v>1388</v>
      </c>
    </row>
    <row r="1018" spans="1:11" ht="56.25" customHeight="1">
      <c r="A1018" s="98">
        <v>16</v>
      </c>
      <c r="B1018" s="125" t="s">
        <v>7966</v>
      </c>
      <c r="C1018" s="126">
        <v>42438</v>
      </c>
      <c r="D1018" s="98" t="s">
        <v>3</v>
      </c>
      <c r="E1018" s="98">
        <v>1357967</v>
      </c>
      <c r="F1018" s="98"/>
      <c r="G1018" s="127" t="s">
        <v>8769</v>
      </c>
      <c r="H1018" s="128">
        <v>0</v>
      </c>
      <c r="I1018" s="128">
        <v>16153.32</v>
      </c>
      <c r="J1018" s="129">
        <v>16153.32</v>
      </c>
      <c r="K1018" s="101" t="s">
        <v>1388</v>
      </c>
    </row>
    <row r="1019" spans="1:11" ht="56.25" customHeight="1">
      <c r="A1019" s="98">
        <v>16</v>
      </c>
      <c r="B1019" s="125" t="s">
        <v>7966</v>
      </c>
      <c r="C1019" s="126">
        <v>42439</v>
      </c>
      <c r="D1019" s="98" t="s">
        <v>3</v>
      </c>
      <c r="E1019" s="98">
        <v>1358582</v>
      </c>
      <c r="F1019" s="98"/>
      <c r="G1019" s="127" t="s">
        <v>8815</v>
      </c>
      <c r="H1019" s="128">
        <v>0</v>
      </c>
      <c r="I1019" s="128">
        <v>222</v>
      </c>
      <c r="J1019" s="129">
        <v>222</v>
      </c>
      <c r="K1019" s="101" t="s">
        <v>1388</v>
      </c>
    </row>
    <row r="1020" spans="1:11" ht="56.25" customHeight="1">
      <c r="A1020" s="98">
        <v>16</v>
      </c>
      <c r="B1020" s="125" t="s">
        <v>7966</v>
      </c>
      <c r="C1020" s="126">
        <v>42445</v>
      </c>
      <c r="D1020" s="98" t="s">
        <v>3</v>
      </c>
      <c r="E1020" s="98">
        <v>1360095</v>
      </c>
      <c r="F1020" s="98"/>
      <c r="G1020" s="127" t="s">
        <v>8879</v>
      </c>
      <c r="H1020" s="128">
        <v>0</v>
      </c>
      <c r="I1020" s="128">
        <v>0.5</v>
      </c>
      <c r="J1020" s="129">
        <v>0.5</v>
      </c>
      <c r="K1020" s="101" t="s">
        <v>1388</v>
      </c>
    </row>
    <row r="1021" spans="1:11" ht="56.25" customHeight="1">
      <c r="A1021" s="98">
        <v>16</v>
      </c>
      <c r="B1021" s="125" t="s">
        <v>7966</v>
      </c>
      <c r="C1021" s="126">
        <v>42457</v>
      </c>
      <c r="D1021" s="98" t="s">
        <v>3</v>
      </c>
      <c r="E1021" s="98">
        <v>1363124</v>
      </c>
      <c r="F1021" s="98"/>
      <c r="G1021" s="127" t="s">
        <v>9040</v>
      </c>
      <c r="H1021" s="128">
        <v>0</v>
      </c>
      <c r="I1021" s="128">
        <v>6863.06</v>
      </c>
      <c r="J1021" s="129">
        <v>6863.06</v>
      </c>
      <c r="K1021" s="101" t="s">
        <v>1388</v>
      </c>
    </row>
    <row r="1022" spans="1:11" ht="56.25" customHeight="1">
      <c r="A1022" s="98">
        <v>16</v>
      </c>
      <c r="B1022" s="125" t="s">
        <v>7966</v>
      </c>
      <c r="C1022" s="126">
        <v>42458</v>
      </c>
      <c r="D1022" s="98" t="s">
        <v>3</v>
      </c>
      <c r="E1022" s="98">
        <v>1363709</v>
      </c>
      <c r="F1022" s="98"/>
      <c r="G1022" s="127" t="s">
        <v>9068</v>
      </c>
      <c r="H1022" s="128">
        <v>0</v>
      </c>
      <c r="I1022" s="128">
        <v>2000</v>
      </c>
      <c r="J1022" s="129">
        <v>2000</v>
      </c>
      <c r="K1022" s="101" t="s">
        <v>1388</v>
      </c>
    </row>
    <row r="1023" spans="1:11" ht="56.25" customHeight="1">
      <c r="A1023" s="98">
        <v>16</v>
      </c>
      <c r="B1023" s="125" t="s">
        <v>7966</v>
      </c>
      <c r="C1023" s="126">
        <v>42458</v>
      </c>
      <c r="D1023" s="98" t="s">
        <v>3</v>
      </c>
      <c r="E1023" s="98">
        <v>1363712</v>
      </c>
      <c r="F1023" s="98"/>
      <c r="G1023" s="127" t="s">
        <v>9069</v>
      </c>
      <c r="H1023" s="128">
        <v>0</v>
      </c>
      <c r="I1023" s="128">
        <v>2000</v>
      </c>
      <c r="J1023" s="129">
        <v>2000</v>
      </c>
      <c r="K1023" s="101" t="s">
        <v>1388</v>
      </c>
    </row>
    <row r="1024" spans="1:11" ht="56.25" customHeight="1">
      <c r="A1024" s="98">
        <v>16</v>
      </c>
      <c r="B1024" s="125" t="s">
        <v>7966</v>
      </c>
      <c r="C1024" s="126">
        <v>42460</v>
      </c>
      <c r="D1024" s="98" t="s">
        <v>3</v>
      </c>
      <c r="E1024" s="98">
        <v>1364839</v>
      </c>
      <c r="F1024" s="98"/>
      <c r="G1024" s="127" t="s">
        <v>9147</v>
      </c>
      <c r="H1024" s="128">
        <v>0</v>
      </c>
      <c r="I1024" s="128">
        <v>414.46000000000004</v>
      </c>
      <c r="J1024" s="129">
        <v>414.46000000000004</v>
      </c>
      <c r="K1024" s="101" t="s">
        <v>1388</v>
      </c>
    </row>
    <row r="1025" spans="1:11" ht="56.25" customHeight="1">
      <c r="A1025" s="98">
        <v>16</v>
      </c>
      <c r="B1025" s="125" t="s">
        <v>7966</v>
      </c>
      <c r="C1025" s="126">
        <v>42464</v>
      </c>
      <c r="D1025" s="98" t="s">
        <v>3</v>
      </c>
      <c r="E1025" s="98">
        <v>1365513</v>
      </c>
      <c r="F1025" s="98"/>
      <c r="G1025" s="127" t="s">
        <v>9175</v>
      </c>
      <c r="H1025" s="128">
        <v>0</v>
      </c>
      <c r="I1025" s="128">
        <v>239928</v>
      </c>
      <c r="J1025" s="129">
        <v>239928</v>
      </c>
      <c r="K1025" s="101" t="s">
        <v>1388</v>
      </c>
    </row>
    <row r="1026" spans="1:11" ht="56.25" customHeight="1">
      <c r="A1026" s="98">
        <v>16</v>
      </c>
      <c r="B1026" s="125" t="s">
        <v>7966</v>
      </c>
      <c r="C1026" s="126">
        <v>42464</v>
      </c>
      <c r="D1026" s="98" t="s">
        <v>3</v>
      </c>
      <c r="E1026" s="98">
        <v>1365516</v>
      </c>
      <c r="F1026" s="98"/>
      <c r="G1026" s="127" t="s">
        <v>9176</v>
      </c>
      <c r="H1026" s="128">
        <v>0</v>
      </c>
      <c r="I1026" s="128">
        <v>303504</v>
      </c>
      <c r="J1026" s="129">
        <v>303504</v>
      </c>
      <c r="K1026" s="101" t="s">
        <v>1388</v>
      </c>
    </row>
    <row r="1027" spans="1:11" ht="56.25" customHeight="1">
      <c r="A1027" s="98">
        <v>16</v>
      </c>
      <c r="B1027" s="125" t="s">
        <v>7966</v>
      </c>
      <c r="C1027" s="126">
        <v>42471</v>
      </c>
      <c r="D1027" s="98" t="s">
        <v>3</v>
      </c>
      <c r="E1027" s="98">
        <v>1367765</v>
      </c>
      <c r="F1027" s="98"/>
      <c r="G1027" s="127" t="s">
        <v>9288</v>
      </c>
      <c r="H1027" s="128">
        <v>0</v>
      </c>
      <c r="I1027" s="128">
        <v>2</v>
      </c>
      <c r="J1027" s="129">
        <v>2</v>
      </c>
      <c r="K1027" s="101" t="s">
        <v>1388</v>
      </c>
    </row>
    <row r="1028" spans="1:11" ht="56.25" customHeight="1">
      <c r="A1028" s="98">
        <v>16</v>
      </c>
      <c r="B1028" s="125" t="s">
        <v>7966</v>
      </c>
      <c r="C1028" s="126">
        <v>42478</v>
      </c>
      <c r="D1028" s="98" t="s">
        <v>3</v>
      </c>
      <c r="E1028" s="98">
        <v>1370366</v>
      </c>
      <c r="F1028" s="98"/>
      <c r="G1028" s="127" t="s">
        <v>9441</v>
      </c>
      <c r="H1028" s="128">
        <v>0</v>
      </c>
      <c r="I1028" s="128">
        <v>450</v>
      </c>
      <c r="J1028" s="129">
        <v>450</v>
      </c>
      <c r="K1028" s="101" t="s">
        <v>1388</v>
      </c>
    </row>
    <row r="1029" spans="1:11" ht="56.25" customHeight="1">
      <c r="A1029" s="98">
        <v>16</v>
      </c>
      <c r="B1029" s="125" t="s">
        <v>7966</v>
      </c>
      <c r="C1029" s="126">
        <v>42482</v>
      </c>
      <c r="D1029" s="98" t="s">
        <v>3</v>
      </c>
      <c r="E1029" s="98">
        <v>1372009</v>
      </c>
      <c r="F1029" s="98"/>
      <c r="G1029" s="127" t="s">
        <v>9531</v>
      </c>
      <c r="H1029" s="128">
        <v>0</v>
      </c>
      <c r="I1029" s="128">
        <v>62</v>
      </c>
      <c r="J1029" s="129">
        <v>62</v>
      </c>
      <c r="K1029" s="101" t="s">
        <v>1429</v>
      </c>
    </row>
    <row r="1030" spans="1:11" ht="56.25" customHeight="1">
      <c r="A1030" s="98">
        <v>16</v>
      </c>
      <c r="B1030" s="125" t="s">
        <v>7966</v>
      </c>
      <c r="C1030" s="126">
        <v>42485</v>
      </c>
      <c r="D1030" s="98" t="s">
        <v>3</v>
      </c>
      <c r="E1030" s="98">
        <v>1372475</v>
      </c>
      <c r="F1030" s="98"/>
      <c r="G1030" s="127" t="s">
        <v>9570</v>
      </c>
      <c r="H1030" s="128">
        <v>0</v>
      </c>
      <c r="I1030" s="128">
        <v>60</v>
      </c>
      <c r="J1030" s="129">
        <v>60</v>
      </c>
      <c r="K1030" s="101" t="s">
        <v>1388</v>
      </c>
    </row>
    <row r="1031" spans="1:11" ht="56.25" customHeight="1">
      <c r="A1031" s="98">
        <v>16</v>
      </c>
      <c r="B1031" s="125" t="s">
        <v>7966</v>
      </c>
      <c r="C1031" s="126">
        <v>42485</v>
      </c>
      <c r="D1031" s="98" t="s">
        <v>3</v>
      </c>
      <c r="E1031" s="98">
        <v>1372502</v>
      </c>
      <c r="F1031" s="98"/>
      <c r="G1031" s="127" t="s">
        <v>9574</v>
      </c>
      <c r="H1031" s="128">
        <v>0</v>
      </c>
      <c r="I1031" s="128">
        <v>1.5</v>
      </c>
      <c r="J1031" s="129">
        <v>1.5</v>
      </c>
      <c r="K1031" s="101" t="s">
        <v>1388</v>
      </c>
    </row>
    <row r="1032" spans="1:11" ht="56.25" customHeight="1">
      <c r="A1032" s="98">
        <v>16</v>
      </c>
      <c r="B1032" s="125" t="s">
        <v>7966</v>
      </c>
      <c r="C1032" s="126">
        <v>42488</v>
      </c>
      <c r="D1032" s="98" t="s">
        <v>3</v>
      </c>
      <c r="E1032" s="98">
        <v>1374112</v>
      </c>
      <c r="F1032" s="98"/>
      <c r="G1032" s="127" t="s">
        <v>9661</v>
      </c>
      <c r="H1032" s="128">
        <v>0</v>
      </c>
      <c r="I1032" s="128">
        <v>3088.3</v>
      </c>
      <c r="J1032" s="129">
        <v>3088.3</v>
      </c>
      <c r="K1032" s="101" t="s">
        <v>1388</v>
      </c>
    </row>
    <row r="1033" spans="1:11" ht="56.25" customHeight="1">
      <c r="A1033" s="98">
        <v>16</v>
      </c>
      <c r="B1033" s="125" t="s">
        <v>7966</v>
      </c>
      <c r="C1033" s="126">
        <v>42493</v>
      </c>
      <c r="D1033" s="98" t="s">
        <v>3</v>
      </c>
      <c r="E1033" s="98">
        <v>1375231</v>
      </c>
      <c r="F1033" s="98"/>
      <c r="G1033" s="127" t="s">
        <v>9726</v>
      </c>
      <c r="H1033" s="128">
        <v>0</v>
      </c>
      <c r="I1033" s="128">
        <v>2939.76</v>
      </c>
      <c r="J1033" s="129">
        <v>2939.76</v>
      </c>
      <c r="K1033" s="101" t="s">
        <v>1388</v>
      </c>
    </row>
    <row r="1034" spans="1:11" ht="56.25" customHeight="1">
      <c r="A1034" s="98">
        <v>16</v>
      </c>
      <c r="B1034" s="125" t="s">
        <v>7966</v>
      </c>
      <c r="C1034" s="126">
        <v>42499</v>
      </c>
      <c r="D1034" s="98" t="s">
        <v>3</v>
      </c>
      <c r="E1034" s="98">
        <v>1376885</v>
      </c>
      <c r="F1034" s="98"/>
      <c r="G1034" s="127" t="s">
        <v>9796</v>
      </c>
      <c r="H1034" s="128">
        <v>0</v>
      </c>
      <c r="I1034" s="128">
        <v>4000</v>
      </c>
      <c r="J1034" s="129">
        <v>4000</v>
      </c>
      <c r="K1034" s="101" t="s">
        <v>1388</v>
      </c>
    </row>
    <row r="1035" spans="1:11" ht="56.25" customHeight="1">
      <c r="A1035" s="98">
        <v>16</v>
      </c>
      <c r="B1035" s="125" t="s">
        <v>7966</v>
      </c>
      <c r="C1035" s="126">
        <v>42499</v>
      </c>
      <c r="D1035" s="98" t="s">
        <v>3</v>
      </c>
      <c r="E1035" s="98">
        <v>1376888</v>
      </c>
      <c r="F1035" s="98"/>
      <c r="G1035" s="127" t="s">
        <v>9797</v>
      </c>
      <c r="H1035" s="128">
        <v>0</v>
      </c>
      <c r="I1035" s="128">
        <v>2000</v>
      </c>
      <c r="J1035" s="129">
        <v>2000</v>
      </c>
      <c r="K1035" s="101" t="s">
        <v>1388</v>
      </c>
    </row>
    <row r="1036" spans="1:11" ht="56.25" customHeight="1">
      <c r="A1036" s="98">
        <v>16</v>
      </c>
      <c r="B1036" s="125" t="s">
        <v>7966</v>
      </c>
      <c r="C1036" s="126">
        <v>42503</v>
      </c>
      <c r="D1036" s="98" t="s">
        <v>3</v>
      </c>
      <c r="E1036" s="98">
        <v>1378771</v>
      </c>
      <c r="F1036" s="98"/>
      <c r="G1036" s="127" t="s">
        <v>9919</v>
      </c>
      <c r="H1036" s="128">
        <v>0</v>
      </c>
      <c r="I1036" s="128">
        <v>24.76</v>
      </c>
      <c r="J1036" s="129">
        <v>24.76</v>
      </c>
      <c r="K1036" s="101" t="s">
        <v>1388</v>
      </c>
    </row>
    <row r="1037" spans="1:11" ht="56.25" customHeight="1">
      <c r="A1037" s="98">
        <v>16</v>
      </c>
      <c r="B1037" s="125" t="s">
        <v>7966</v>
      </c>
      <c r="C1037" s="126">
        <v>42508</v>
      </c>
      <c r="D1037" s="98" t="s">
        <v>3</v>
      </c>
      <c r="E1037" s="98">
        <v>1380219</v>
      </c>
      <c r="F1037" s="98"/>
      <c r="G1037" s="127" t="s">
        <v>9996</v>
      </c>
      <c r="H1037" s="128">
        <v>0</v>
      </c>
      <c r="I1037" s="128">
        <v>414.46000000000004</v>
      </c>
      <c r="J1037" s="129">
        <v>414.46000000000004</v>
      </c>
      <c r="K1037" s="101" t="s">
        <v>1388</v>
      </c>
    </row>
    <row r="1038" spans="1:11" ht="56.25" customHeight="1">
      <c r="A1038" s="98">
        <v>16</v>
      </c>
      <c r="B1038" s="125" t="s">
        <v>7966</v>
      </c>
      <c r="C1038" s="126">
        <v>42509</v>
      </c>
      <c r="D1038" s="98" t="s">
        <v>3</v>
      </c>
      <c r="E1038" s="98">
        <v>1380441</v>
      </c>
      <c r="F1038" s="98"/>
      <c r="G1038" s="127" t="s">
        <v>10005</v>
      </c>
      <c r="H1038" s="128">
        <v>0</v>
      </c>
      <c r="I1038" s="128">
        <v>10</v>
      </c>
      <c r="J1038" s="129">
        <v>10</v>
      </c>
      <c r="K1038" s="101" t="s">
        <v>1429</v>
      </c>
    </row>
    <row r="1039" spans="1:11" ht="56.25" customHeight="1">
      <c r="A1039" s="98">
        <v>16</v>
      </c>
      <c r="B1039" s="125" t="s">
        <v>7966</v>
      </c>
      <c r="C1039" s="126">
        <v>42510</v>
      </c>
      <c r="D1039" s="98" t="s">
        <v>3</v>
      </c>
      <c r="E1039" s="98">
        <v>1381026</v>
      </c>
      <c r="F1039" s="98"/>
      <c r="G1039" s="127" t="s">
        <v>10047</v>
      </c>
      <c r="H1039" s="128">
        <v>0</v>
      </c>
      <c r="I1039" s="128">
        <v>3770.88</v>
      </c>
      <c r="J1039" s="129">
        <v>3770.88</v>
      </c>
      <c r="K1039" s="101" t="s">
        <v>1388</v>
      </c>
    </row>
    <row r="1040" spans="1:11" ht="56.25" customHeight="1">
      <c r="A1040" s="98">
        <v>16</v>
      </c>
      <c r="B1040" s="125" t="s">
        <v>7966</v>
      </c>
      <c r="C1040" s="126">
        <v>42513</v>
      </c>
      <c r="D1040" s="98" t="s">
        <v>3</v>
      </c>
      <c r="E1040" s="98">
        <v>1381360</v>
      </c>
      <c r="F1040" s="98"/>
      <c r="G1040" s="127" t="s">
        <v>10062</v>
      </c>
      <c r="H1040" s="128">
        <v>0</v>
      </c>
      <c r="I1040" s="128">
        <v>9000</v>
      </c>
      <c r="J1040" s="129">
        <v>9000</v>
      </c>
      <c r="K1040" s="101" t="s">
        <v>1388</v>
      </c>
    </row>
    <row r="1041" spans="1:11" ht="56.25" customHeight="1">
      <c r="A1041" s="98">
        <v>16</v>
      </c>
      <c r="B1041" s="125" t="s">
        <v>7966</v>
      </c>
      <c r="C1041" s="126">
        <v>42515</v>
      </c>
      <c r="D1041" s="98" t="s">
        <v>3</v>
      </c>
      <c r="E1041" s="98">
        <v>1382223</v>
      </c>
      <c r="F1041" s="98"/>
      <c r="G1041" s="127" t="s">
        <v>10127</v>
      </c>
      <c r="H1041" s="128">
        <v>0</v>
      </c>
      <c r="I1041" s="128">
        <v>1065.1200000000001</v>
      </c>
      <c r="J1041" s="129">
        <v>1065.1200000000001</v>
      </c>
      <c r="K1041" s="101" t="s">
        <v>1388</v>
      </c>
    </row>
    <row r="1042" spans="1:11" ht="56.25" customHeight="1">
      <c r="A1042" s="98">
        <v>16</v>
      </c>
      <c r="B1042" s="125" t="s">
        <v>7966</v>
      </c>
      <c r="C1042" s="126">
        <v>42520</v>
      </c>
      <c r="D1042" s="98" t="s">
        <v>3</v>
      </c>
      <c r="E1042" s="98">
        <v>1383084</v>
      </c>
      <c r="F1042" s="98"/>
      <c r="G1042" s="127" t="s">
        <v>10204</v>
      </c>
      <c r="H1042" s="128">
        <v>0</v>
      </c>
      <c r="I1042" s="128">
        <v>3040</v>
      </c>
      <c r="J1042" s="129">
        <v>3040</v>
      </c>
      <c r="K1042" s="101" t="s">
        <v>1388</v>
      </c>
    </row>
    <row r="1043" spans="1:11" ht="56.25" customHeight="1">
      <c r="A1043" s="98">
        <v>16</v>
      </c>
      <c r="B1043" s="125" t="s">
        <v>7966</v>
      </c>
      <c r="C1043" s="126">
        <v>42521</v>
      </c>
      <c r="D1043" s="98" t="s">
        <v>3</v>
      </c>
      <c r="E1043" s="98">
        <v>1383411</v>
      </c>
      <c r="F1043" s="98"/>
      <c r="G1043" s="127" t="s">
        <v>10230</v>
      </c>
      <c r="H1043" s="128">
        <v>0</v>
      </c>
      <c r="I1043" s="128">
        <v>0.98</v>
      </c>
      <c r="J1043" s="129">
        <v>0.98</v>
      </c>
      <c r="K1043" s="101" t="s">
        <v>1429</v>
      </c>
    </row>
    <row r="1044" spans="1:11" ht="56.25" customHeight="1">
      <c r="A1044" s="98">
        <v>16</v>
      </c>
      <c r="B1044" s="125" t="s">
        <v>7966</v>
      </c>
      <c r="C1044" s="126">
        <v>42521</v>
      </c>
      <c r="D1044" s="98" t="s">
        <v>3</v>
      </c>
      <c r="E1044" s="98">
        <v>1383412</v>
      </c>
      <c r="F1044" s="98"/>
      <c r="G1044" s="127" t="s">
        <v>10231</v>
      </c>
      <c r="H1044" s="128">
        <v>0</v>
      </c>
      <c r="I1044" s="128">
        <v>878.79</v>
      </c>
      <c r="J1044" s="129">
        <v>878.79</v>
      </c>
      <c r="K1044" s="101" t="s">
        <v>1388</v>
      </c>
    </row>
    <row r="1045" spans="1:11" ht="56.25" customHeight="1">
      <c r="A1045" s="98">
        <v>16</v>
      </c>
      <c r="B1045" s="125" t="s">
        <v>7966</v>
      </c>
      <c r="C1045" s="126">
        <v>42530</v>
      </c>
      <c r="D1045" s="98" t="s">
        <v>3</v>
      </c>
      <c r="E1045" s="98">
        <v>1387151</v>
      </c>
      <c r="F1045" s="98"/>
      <c r="G1045" s="127" t="s">
        <v>10484</v>
      </c>
      <c r="H1045" s="128">
        <v>0</v>
      </c>
      <c r="I1045" s="128">
        <v>414.46000000000004</v>
      </c>
      <c r="J1045" s="129">
        <v>414.46000000000004</v>
      </c>
      <c r="K1045" s="101" t="s">
        <v>1388</v>
      </c>
    </row>
    <row r="1046" spans="1:11" ht="56.25" customHeight="1">
      <c r="A1046" s="98">
        <v>16</v>
      </c>
      <c r="B1046" s="125" t="s">
        <v>7966</v>
      </c>
      <c r="C1046" s="126">
        <v>42531</v>
      </c>
      <c r="D1046" s="98" t="s">
        <v>3</v>
      </c>
      <c r="E1046" s="98">
        <v>1387742</v>
      </c>
      <c r="F1046" s="98"/>
      <c r="G1046" s="127" t="s">
        <v>10505</v>
      </c>
      <c r="H1046" s="128">
        <v>0</v>
      </c>
      <c r="I1046" s="128">
        <v>29145</v>
      </c>
      <c r="J1046" s="129">
        <v>29145</v>
      </c>
      <c r="K1046" s="101" t="s">
        <v>1388</v>
      </c>
    </row>
    <row r="1047" spans="1:11" ht="56.25" customHeight="1">
      <c r="A1047" s="98">
        <v>16</v>
      </c>
      <c r="B1047" s="125" t="s">
        <v>7966</v>
      </c>
      <c r="C1047" s="126">
        <v>42531</v>
      </c>
      <c r="D1047" s="98" t="s">
        <v>3</v>
      </c>
      <c r="E1047" s="98">
        <v>1387746</v>
      </c>
      <c r="F1047" s="98"/>
      <c r="G1047" s="127" t="s">
        <v>10508</v>
      </c>
      <c r="H1047" s="128">
        <v>0</v>
      </c>
      <c r="I1047" s="128">
        <v>1000</v>
      </c>
      <c r="J1047" s="129">
        <v>1000</v>
      </c>
      <c r="K1047" s="101" t="s">
        <v>1388</v>
      </c>
    </row>
    <row r="1048" spans="1:11" ht="56.25" customHeight="1">
      <c r="A1048" s="98">
        <v>16</v>
      </c>
      <c r="B1048" s="125" t="s">
        <v>7966</v>
      </c>
      <c r="C1048" s="126">
        <v>42544</v>
      </c>
      <c r="D1048" s="98" t="s">
        <v>3</v>
      </c>
      <c r="E1048" s="98">
        <v>1391458</v>
      </c>
      <c r="F1048" s="98"/>
      <c r="G1048" s="127" t="s">
        <v>10794</v>
      </c>
      <c r="H1048" s="128">
        <v>0</v>
      </c>
      <c r="I1048" s="128">
        <v>7.0000000000000007E-2</v>
      </c>
      <c r="J1048" s="129">
        <v>7.0000000000000007E-2</v>
      </c>
      <c r="K1048" s="101" t="s">
        <v>1429</v>
      </c>
    </row>
    <row r="1049" spans="1:11" ht="56.25" customHeight="1">
      <c r="A1049" s="98">
        <v>16</v>
      </c>
      <c r="B1049" s="125" t="s">
        <v>7966</v>
      </c>
      <c r="C1049" s="126">
        <v>42545</v>
      </c>
      <c r="D1049" s="98" t="s">
        <v>3</v>
      </c>
      <c r="E1049" s="98">
        <v>1391998</v>
      </c>
      <c r="F1049" s="98"/>
      <c r="G1049" s="127" t="s">
        <v>10829</v>
      </c>
      <c r="H1049" s="128">
        <v>0</v>
      </c>
      <c r="I1049" s="128">
        <v>45</v>
      </c>
      <c r="J1049" s="129">
        <v>45</v>
      </c>
      <c r="K1049" s="101" t="s">
        <v>1388</v>
      </c>
    </row>
    <row r="1050" spans="1:11" ht="56.25" customHeight="1">
      <c r="A1050" s="98">
        <v>16</v>
      </c>
      <c r="B1050" s="125" t="s">
        <v>7966</v>
      </c>
      <c r="C1050" s="126">
        <v>42551</v>
      </c>
      <c r="D1050" s="98" t="s">
        <v>3</v>
      </c>
      <c r="E1050" s="98">
        <v>1393730</v>
      </c>
      <c r="F1050" s="98"/>
      <c r="G1050" s="127" t="s">
        <v>10950</v>
      </c>
      <c r="H1050" s="128">
        <v>0</v>
      </c>
      <c r="I1050" s="128">
        <v>1176</v>
      </c>
      <c r="J1050" s="129">
        <v>1176</v>
      </c>
      <c r="K1050" s="101" t="s">
        <v>1388</v>
      </c>
    </row>
    <row r="1051" spans="1:11" ht="56.25" customHeight="1">
      <c r="A1051" s="98">
        <v>16</v>
      </c>
      <c r="B1051" s="125" t="s">
        <v>7966</v>
      </c>
      <c r="C1051" s="126">
        <v>42551</v>
      </c>
      <c r="D1051" s="98" t="s">
        <v>3</v>
      </c>
      <c r="E1051" s="98">
        <v>1393734</v>
      </c>
      <c r="F1051" s="98"/>
      <c r="G1051" s="127" t="s">
        <v>10952</v>
      </c>
      <c r="H1051" s="128">
        <v>0</v>
      </c>
      <c r="I1051" s="128">
        <v>10</v>
      </c>
      <c r="J1051" s="129">
        <v>10</v>
      </c>
      <c r="K1051" s="101" t="s">
        <v>1429</v>
      </c>
    </row>
    <row r="1052" spans="1:11" ht="56.25" customHeight="1">
      <c r="A1052" s="98">
        <v>16</v>
      </c>
      <c r="B1052" s="125" t="s">
        <v>7966</v>
      </c>
      <c r="C1052" s="126">
        <v>42556</v>
      </c>
      <c r="D1052" s="98" t="s">
        <v>3</v>
      </c>
      <c r="E1052" s="98">
        <v>1395015</v>
      </c>
      <c r="F1052" s="98"/>
      <c r="G1052" s="127" t="s">
        <v>11070</v>
      </c>
      <c r="H1052" s="128">
        <v>0</v>
      </c>
      <c r="I1052" s="128">
        <v>799.94</v>
      </c>
      <c r="J1052" s="129">
        <v>799.94</v>
      </c>
      <c r="K1052" s="101" t="s">
        <v>1388</v>
      </c>
    </row>
    <row r="1053" spans="1:11" ht="56.25" customHeight="1">
      <c r="A1053" s="98">
        <v>16</v>
      </c>
      <c r="B1053" s="125" t="s">
        <v>7966</v>
      </c>
      <c r="C1053" s="126">
        <v>42556</v>
      </c>
      <c r="D1053" s="98" t="s">
        <v>3</v>
      </c>
      <c r="E1053" s="98">
        <v>1395086</v>
      </c>
      <c r="F1053" s="98"/>
      <c r="G1053" s="127" t="s">
        <v>11078</v>
      </c>
      <c r="H1053" s="128">
        <v>0</v>
      </c>
      <c r="I1053" s="128">
        <v>23.400000000000002</v>
      </c>
      <c r="J1053" s="129">
        <v>23.400000000000002</v>
      </c>
      <c r="K1053" s="101" t="s">
        <v>1388</v>
      </c>
    </row>
    <row r="1054" spans="1:11" ht="56.25" customHeight="1">
      <c r="A1054" s="98">
        <v>16</v>
      </c>
      <c r="B1054" s="125" t="s">
        <v>7966</v>
      </c>
      <c r="C1054" s="126">
        <v>42558</v>
      </c>
      <c r="D1054" s="98" t="s">
        <v>3</v>
      </c>
      <c r="E1054" s="98">
        <v>1396045</v>
      </c>
      <c r="F1054" s="98"/>
      <c r="G1054" s="127" t="s">
        <v>11166</v>
      </c>
      <c r="H1054" s="128">
        <v>0</v>
      </c>
      <c r="I1054" s="128">
        <v>5380.95</v>
      </c>
      <c r="J1054" s="129">
        <v>5380.95</v>
      </c>
      <c r="K1054" s="101" t="s">
        <v>1388</v>
      </c>
    </row>
    <row r="1055" spans="1:11" ht="56.25" customHeight="1">
      <c r="A1055" s="98">
        <v>16</v>
      </c>
      <c r="B1055" s="125" t="s">
        <v>7966</v>
      </c>
      <c r="C1055" s="126">
        <v>42559</v>
      </c>
      <c r="D1055" s="98" t="s">
        <v>3</v>
      </c>
      <c r="E1055" s="98">
        <v>1396633</v>
      </c>
      <c r="F1055" s="98"/>
      <c r="G1055" s="127" t="s">
        <v>11214</v>
      </c>
      <c r="H1055" s="128">
        <v>0</v>
      </c>
      <c r="I1055" s="128">
        <v>80</v>
      </c>
      <c r="J1055" s="129">
        <v>80</v>
      </c>
      <c r="K1055" s="101" t="s">
        <v>1388</v>
      </c>
    </row>
    <row r="1056" spans="1:11" ht="56.25" customHeight="1">
      <c r="A1056" s="98">
        <v>16</v>
      </c>
      <c r="B1056" s="125" t="s">
        <v>7966</v>
      </c>
      <c r="C1056" s="126">
        <v>42559</v>
      </c>
      <c r="D1056" s="98" t="s">
        <v>3</v>
      </c>
      <c r="E1056" s="98">
        <v>1396638</v>
      </c>
      <c r="F1056" s="98"/>
      <c r="G1056" s="127" t="s">
        <v>11215</v>
      </c>
      <c r="H1056" s="128">
        <v>0</v>
      </c>
      <c r="I1056" s="128">
        <v>30</v>
      </c>
      <c r="J1056" s="129">
        <v>30</v>
      </c>
      <c r="K1056" s="101" t="s">
        <v>1388</v>
      </c>
    </row>
    <row r="1057" spans="1:11" ht="56.25" customHeight="1">
      <c r="A1057" s="98">
        <v>16</v>
      </c>
      <c r="B1057" s="125" t="s">
        <v>7966</v>
      </c>
      <c r="C1057" s="126">
        <v>42562</v>
      </c>
      <c r="D1057" s="98" t="s">
        <v>3</v>
      </c>
      <c r="E1057" s="98">
        <v>1396834</v>
      </c>
      <c r="F1057" s="98"/>
      <c r="G1057" s="127" t="s">
        <v>11217</v>
      </c>
      <c r="H1057" s="128">
        <v>0</v>
      </c>
      <c r="I1057" s="128">
        <v>1315</v>
      </c>
      <c r="J1057" s="129">
        <v>1315</v>
      </c>
      <c r="K1057" s="101" t="s">
        <v>1388</v>
      </c>
    </row>
    <row r="1058" spans="1:11" ht="56.25" customHeight="1">
      <c r="A1058" s="98">
        <v>16</v>
      </c>
      <c r="B1058" s="125" t="s">
        <v>7966</v>
      </c>
      <c r="C1058" s="126">
        <v>42562</v>
      </c>
      <c r="D1058" s="98" t="s">
        <v>3</v>
      </c>
      <c r="E1058" s="98">
        <v>1396942</v>
      </c>
      <c r="F1058" s="98"/>
      <c r="G1058" s="127" t="s">
        <v>11226</v>
      </c>
      <c r="H1058" s="128">
        <v>0</v>
      </c>
      <c r="I1058" s="128">
        <v>1508.3700000000001</v>
      </c>
      <c r="J1058" s="129">
        <v>1508.3700000000001</v>
      </c>
      <c r="K1058" s="101" t="s">
        <v>1388</v>
      </c>
    </row>
    <row r="1059" spans="1:11" ht="56.25" customHeight="1">
      <c r="A1059" s="98">
        <v>16</v>
      </c>
      <c r="B1059" s="125" t="s">
        <v>7966</v>
      </c>
      <c r="C1059" s="126">
        <v>42563</v>
      </c>
      <c r="D1059" s="98" t="s">
        <v>3</v>
      </c>
      <c r="E1059" s="98">
        <v>1397234</v>
      </c>
      <c r="F1059" s="98"/>
      <c r="G1059" s="127" t="s">
        <v>11231</v>
      </c>
      <c r="H1059" s="128">
        <v>0</v>
      </c>
      <c r="I1059" s="128">
        <v>489</v>
      </c>
      <c r="J1059" s="129">
        <v>489</v>
      </c>
      <c r="K1059" s="101" t="s">
        <v>1388</v>
      </c>
    </row>
    <row r="1060" spans="1:11" ht="56.25" customHeight="1">
      <c r="A1060" s="98">
        <v>16</v>
      </c>
      <c r="B1060" s="125" t="s">
        <v>7966</v>
      </c>
      <c r="C1060" s="126">
        <v>42563</v>
      </c>
      <c r="D1060" s="98" t="s">
        <v>3</v>
      </c>
      <c r="E1060" s="98">
        <v>1397335</v>
      </c>
      <c r="F1060" s="98"/>
      <c r="G1060" s="127" t="s">
        <v>11244</v>
      </c>
      <c r="H1060" s="128">
        <v>0</v>
      </c>
      <c r="I1060" s="128">
        <v>414.16</v>
      </c>
      <c r="J1060" s="129">
        <v>414.16</v>
      </c>
      <c r="K1060" s="101" t="s">
        <v>1388</v>
      </c>
    </row>
    <row r="1061" spans="1:11" ht="56.25" customHeight="1">
      <c r="A1061" s="98">
        <v>16</v>
      </c>
      <c r="B1061" s="125" t="s">
        <v>7966</v>
      </c>
      <c r="C1061" s="126">
        <v>42563</v>
      </c>
      <c r="D1061" s="98" t="s">
        <v>3</v>
      </c>
      <c r="E1061" s="98">
        <v>1397389</v>
      </c>
      <c r="F1061" s="98"/>
      <c r="G1061" s="127" t="s">
        <v>11257</v>
      </c>
      <c r="H1061" s="128">
        <v>0</v>
      </c>
      <c r="I1061" s="128">
        <v>0.3</v>
      </c>
      <c r="J1061" s="129">
        <v>0.3</v>
      </c>
      <c r="K1061" s="101" t="s">
        <v>1388</v>
      </c>
    </row>
    <row r="1062" spans="1:11" ht="56.25" customHeight="1">
      <c r="A1062" s="98">
        <v>16</v>
      </c>
      <c r="B1062" s="125" t="s">
        <v>7966</v>
      </c>
      <c r="C1062" s="126">
        <v>42566</v>
      </c>
      <c r="D1062" s="98" t="s">
        <v>3</v>
      </c>
      <c r="E1062" s="98">
        <v>1398590</v>
      </c>
      <c r="F1062" s="98"/>
      <c r="G1062" s="127" t="s">
        <v>11341</v>
      </c>
      <c r="H1062" s="128">
        <v>0</v>
      </c>
      <c r="I1062" s="128">
        <v>549</v>
      </c>
      <c r="J1062" s="129">
        <v>549</v>
      </c>
      <c r="K1062" s="101" t="s">
        <v>1388</v>
      </c>
    </row>
    <row r="1063" spans="1:11" ht="56.25" customHeight="1">
      <c r="A1063" s="98">
        <v>16</v>
      </c>
      <c r="B1063" s="125" t="s">
        <v>7966</v>
      </c>
      <c r="C1063" s="126">
        <v>42572</v>
      </c>
      <c r="D1063" s="98" t="s">
        <v>3</v>
      </c>
      <c r="E1063" s="98">
        <v>1400217</v>
      </c>
      <c r="F1063" s="98"/>
      <c r="G1063" s="127" t="s">
        <v>11472</v>
      </c>
      <c r="H1063" s="128">
        <v>0</v>
      </c>
      <c r="I1063" s="128">
        <v>1878.6000000000001</v>
      </c>
      <c r="J1063" s="129">
        <v>1878.6000000000001</v>
      </c>
      <c r="K1063" s="101" t="s">
        <v>1388</v>
      </c>
    </row>
    <row r="1064" spans="1:11" ht="56.25" customHeight="1">
      <c r="A1064" s="98">
        <v>16</v>
      </c>
      <c r="B1064" s="125" t="s">
        <v>7966</v>
      </c>
      <c r="C1064" s="126">
        <v>42576</v>
      </c>
      <c r="D1064" s="98" t="s">
        <v>3</v>
      </c>
      <c r="E1064" s="98">
        <v>1401138</v>
      </c>
      <c r="F1064" s="98"/>
      <c r="G1064" s="127" t="s">
        <v>11534</v>
      </c>
      <c r="H1064" s="128">
        <v>0</v>
      </c>
      <c r="I1064" s="128">
        <v>34.31</v>
      </c>
      <c r="J1064" s="129">
        <v>34.31</v>
      </c>
      <c r="K1064" s="101" t="s">
        <v>1388</v>
      </c>
    </row>
    <row r="1065" spans="1:11" ht="56.25" customHeight="1">
      <c r="A1065" s="98">
        <v>16</v>
      </c>
      <c r="B1065" s="125" t="s">
        <v>7966</v>
      </c>
      <c r="C1065" s="126">
        <v>42578</v>
      </c>
      <c r="D1065" s="98" t="s">
        <v>3</v>
      </c>
      <c r="E1065" s="98">
        <v>1401856</v>
      </c>
      <c r="F1065" s="98"/>
      <c r="G1065" s="127" t="s">
        <v>11591</v>
      </c>
      <c r="H1065" s="128">
        <v>0</v>
      </c>
      <c r="I1065" s="128">
        <v>80</v>
      </c>
      <c r="J1065" s="129">
        <v>80</v>
      </c>
      <c r="K1065" s="101" t="s">
        <v>1429</v>
      </c>
    </row>
    <row r="1066" spans="1:11" ht="56.25" customHeight="1">
      <c r="A1066" s="98">
        <v>16</v>
      </c>
      <c r="B1066" s="125" t="s">
        <v>7966</v>
      </c>
      <c r="C1066" s="126">
        <v>42580</v>
      </c>
      <c r="D1066" s="98" t="s">
        <v>3</v>
      </c>
      <c r="E1066" s="98">
        <v>1402641</v>
      </c>
      <c r="F1066" s="98"/>
      <c r="G1066" s="127" t="s">
        <v>11660</v>
      </c>
      <c r="H1066" s="128">
        <v>0</v>
      </c>
      <c r="I1066" s="128">
        <v>7538</v>
      </c>
      <c r="J1066" s="129">
        <v>7538</v>
      </c>
      <c r="K1066" s="101" t="s">
        <v>1388</v>
      </c>
    </row>
    <row r="1067" spans="1:11" ht="56.25" customHeight="1">
      <c r="A1067" s="98">
        <v>16</v>
      </c>
      <c r="B1067" s="125" t="s">
        <v>7966</v>
      </c>
      <c r="C1067" s="126">
        <v>42580</v>
      </c>
      <c r="D1067" s="98" t="s">
        <v>3</v>
      </c>
      <c r="E1067" s="98">
        <v>1402736</v>
      </c>
      <c r="F1067" s="98"/>
      <c r="G1067" s="127" t="s">
        <v>11677</v>
      </c>
      <c r="H1067" s="128">
        <v>0</v>
      </c>
      <c r="I1067" s="128">
        <v>698</v>
      </c>
      <c r="J1067" s="129">
        <v>698</v>
      </c>
      <c r="K1067" s="101" t="s">
        <v>1429</v>
      </c>
    </row>
    <row r="1068" spans="1:11" ht="56.25" customHeight="1">
      <c r="A1068" s="98">
        <v>16</v>
      </c>
      <c r="B1068" s="125" t="s">
        <v>7966</v>
      </c>
      <c r="C1068" s="126">
        <v>42580</v>
      </c>
      <c r="D1068" s="98" t="s">
        <v>3</v>
      </c>
      <c r="E1068" s="98">
        <v>1402762</v>
      </c>
      <c r="F1068" s="98"/>
      <c r="G1068" s="127" t="s">
        <v>11684</v>
      </c>
      <c r="H1068" s="128">
        <v>0</v>
      </c>
      <c r="I1068" s="128">
        <v>191.45000000000002</v>
      </c>
      <c r="J1068" s="129">
        <v>191.45000000000002</v>
      </c>
      <c r="K1068" s="101" t="s">
        <v>1388</v>
      </c>
    </row>
    <row r="1069" spans="1:11" ht="56.25" customHeight="1">
      <c r="A1069" s="98">
        <v>16</v>
      </c>
      <c r="B1069" s="125" t="s">
        <v>7966</v>
      </c>
      <c r="C1069" s="126">
        <v>42580</v>
      </c>
      <c r="D1069" s="98" t="s">
        <v>3</v>
      </c>
      <c r="E1069" s="98">
        <v>1402772</v>
      </c>
      <c r="F1069" s="98"/>
      <c r="G1069" s="127" t="s">
        <v>11687</v>
      </c>
      <c r="H1069" s="128">
        <v>0</v>
      </c>
      <c r="I1069" s="128">
        <v>191.89000000000001</v>
      </c>
      <c r="J1069" s="129">
        <v>191.89000000000001</v>
      </c>
      <c r="K1069" s="101" t="s">
        <v>1388</v>
      </c>
    </row>
    <row r="1070" spans="1:11" ht="56.25" customHeight="1">
      <c r="A1070" s="98">
        <v>16</v>
      </c>
      <c r="B1070" s="125" t="s">
        <v>7966</v>
      </c>
      <c r="C1070" s="126">
        <v>42584</v>
      </c>
      <c r="D1070" s="98" t="s">
        <v>3</v>
      </c>
      <c r="E1070" s="98">
        <v>1403673</v>
      </c>
      <c r="F1070" s="98"/>
      <c r="G1070" s="127" t="s">
        <v>11747</v>
      </c>
      <c r="H1070" s="128">
        <v>0</v>
      </c>
      <c r="I1070" s="128">
        <v>0.2</v>
      </c>
      <c r="J1070" s="129">
        <v>0.2</v>
      </c>
      <c r="K1070" s="101" t="s">
        <v>1388</v>
      </c>
    </row>
    <row r="1071" spans="1:11" ht="56.25" customHeight="1">
      <c r="A1071" s="98">
        <v>16</v>
      </c>
      <c r="B1071" s="125" t="s">
        <v>7966</v>
      </c>
      <c r="C1071" s="126">
        <v>42592</v>
      </c>
      <c r="D1071" s="98" t="s">
        <v>3</v>
      </c>
      <c r="E1071" s="98">
        <v>1406492</v>
      </c>
      <c r="F1071" s="98"/>
      <c r="G1071" s="127" t="s">
        <v>11994</v>
      </c>
      <c r="H1071" s="128">
        <v>0</v>
      </c>
      <c r="I1071" s="128">
        <v>2120.6999999999998</v>
      </c>
      <c r="J1071" s="129">
        <v>2120.6999999999998</v>
      </c>
      <c r="K1071" s="101" t="s">
        <v>1388</v>
      </c>
    </row>
    <row r="1072" spans="1:11" ht="56.25" customHeight="1">
      <c r="A1072" s="98">
        <v>16</v>
      </c>
      <c r="B1072" s="125" t="s">
        <v>7966</v>
      </c>
      <c r="C1072" s="126">
        <v>42592</v>
      </c>
      <c r="D1072" s="98" t="s">
        <v>3</v>
      </c>
      <c r="E1072" s="98">
        <v>1406506</v>
      </c>
      <c r="F1072" s="98"/>
      <c r="G1072" s="127" t="s">
        <v>11997</v>
      </c>
      <c r="H1072" s="128">
        <v>0</v>
      </c>
      <c r="I1072" s="128">
        <v>910.9</v>
      </c>
      <c r="J1072" s="129">
        <v>910.9</v>
      </c>
      <c r="K1072" s="101" t="s">
        <v>1388</v>
      </c>
    </row>
    <row r="1073" spans="1:11" ht="56.25" customHeight="1">
      <c r="A1073" s="98">
        <v>16</v>
      </c>
      <c r="B1073" s="125" t="s">
        <v>7966</v>
      </c>
      <c r="C1073" s="126">
        <v>42598</v>
      </c>
      <c r="D1073" s="98" t="s">
        <v>3</v>
      </c>
      <c r="E1073" s="98">
        <v>1408664</v>
      </c>
      <c r="F1073" s="98"/>
      <c r="G1073" s="127" t="s">
        <v>12122</v>
      </c>
      <c r="H1073" s="128">
        <v>0</v>
      </c>
      <c r="I1073" s="128">
        <v>383</v>
      </c>
      <c r="J1073" s="129">
        <v>383</v>
      </c>
      <c r="K1073" s="101" t="s">
        <v>1388</v>
      </c>
    </row>
    <row r="1074" spans="1:11" ht="56.25" customHeight="1">
      <c r="A1074" s="98">
        <v>16</v>
      </c>
      <c r="B1074" s="125" t="s">
        <v>7966</v>
      </c>
      <c r="C1074" s="126">
        <v>42598</v>
      </c>
      <c r="D1074" s="98" t="s">
        <v>3</v>
      </c>
      <c r="E1074" s="98">
        <v>1408793</v>
      </c>
      <c r="F1074" s="98"/>
      <c r="G1074" s="127" t="s">
        <v>12145</v>
      </c>
      <c r="H1074" s="128">
        <v>0</v>
      </c>
      <c r="I1074" s="128">
        <v>231</v>
      </c>
      <c r="J1074" s="129">
        <v>231</v>
      </c>
      <c r="K1074" s="101" t="s">
        <v>1388</v>
      </c>
    </row>
    <row r="1075" spans="1:11" ht="56.25" customHeight="1">
      <c r="A1075" s="98">
        <v>16</v>
      </c>
      <c r="B1075" s="125" t="s">
        <v>7966</v>
      </c>
      <c r="C1075" s="126">
        <v>42598</v>
      </c>
      <c r="D1075" s="98" t="s">
        <v>3</v>
      </c>
      <c r="E1075" s="98">
        <v>1408797</v>
      </c>
      <c r="F1075" s="98"/>
      <c r="G1075" s="127" t="s">
        <v>12146</v>
      </c>
      <c r="H1075" s="128">
        <v>0</v>
      </c>
      <c r="I1075" s="128">
        <v>432</v>
      </c>
      <c r="J1075" s="129">
        <v>432</v>
      </c>
      <c r="K1075" s="101" t="s">
        <v>1388</v>
      </c>
    </row>
    <row r="1076" spans="1:11" ht="56.25" customHeight="1">
      <c r="A1076" s="98">
        <v>16</v>
      </c>
      <c r="B1076" s="125" t="s">
        <v>7966</v>
      </c>
      <c r="C1076" s="126">
        <v>42604</v>
      </c>
      <c r="D1076" s="98" t="s">
        <v>3</v>
      </c>
      <c r="E1076" s="98">
        <v>1410692</v>
      </c>
      <c r="F1076" s="98"/>
      <c r="G1076" s="127" t="s">
        <v>12261</v>
      </c>
      <c r="H1076" s="128">
        <v>0</v>
      </c>
      <c r="I1076" s="128">
        <v>1298</v>
      </c>
      <c r="J1076" s="129">
        <v>1298</v>
      </c>
      <c r="K1076" s="101" t="s">
        <v>1388</v>
      </c>
    </row>
    <row r="1077" spans="1:11" ht="56.25" customHeight="1">
      <c r="A1077" s="98">
        <v>16</v>
      </c>
      <c r="B1077" s="125" t="s">
        <v>7966</v>
      </c>
      <c r="C1077" s="126">
        <v>42605</v>
      </c>
      <c r="D1077" s="98" t="s">
        <v>3</v>
      </c>
      <c r="E1077" s="98">
        <v>1411197</v>
      </c>
      <c r="F1077" s="98"/>
      <c r="G1077" s="127" t="s">
        <v>12292</v>
      </c>
      <c r="H1077" s="128">
        <v>0</v>
      </c>
      <c r="I1077" s="128">
        <v>1843.64</v>
      </c>
      <c r="J1077" s="129">
        <v>1843.64</v>
      </c>
      <c r="K1077" s="101" t="s">
        <v>1388</v>
      </c>
    </row>
    <row r="1078" spans="1:11" ht="56.25" customHeight="1">
      <c r="A1078" s="98">
        <v>16</v>
      </c>
      <c r="B1078" s="125" t="s">
        <v>7966</v>
      </c>
      <c r="C1078" s="126">
        <v>42606</v>
      </c>
      <c r="D1078" s="98" t="s">
        <v>3</v>
      </c>
      <c r="E1078" s="98">
        <v>1411704</v>
      </c>
      <c r="F1078" s="98"/>
      <c r="G1078" s="127" t="s">
        <v>12334</v>
      </c>
      <c r="H1078" s="128">
        <v>0</v>
      </c>
      <c r="I1078" s="128">
        <v>8000</v>
      </c>
      <c r="J1078" s="129">
        <v>8000</v>
      </c>
      <c r="K1078" s="101" t="s">
        <v>1388</v>
      </c>
    </row>
    <row r="1079" spans="1:11" ht="56.25" customHeight="1">
      <c r="A1079" s="98">
        <v>16</v>
      </c>
      <c r="B1079" s="125" t="s">
        <v>7966</v>
      </c>
      <c r="C1079" s="126">
        <v>42606</v>
      </c>
      <c r="D1079" s="98" t="s">
        <v>3</v>
      </c>
      <c r="E1079" s="98">
        <v>1411706</v>
      </c>
      <c r="F1079" s="98"/>
      <c r="G1079" s="127" t="s">
        <v>12337</v>
      </c>
      <c r="H1079" s="128">
        <v>0</v>
      </c>
      <c r="I1079" s="128">
        <v>50</v>
      </c>
      <c r="J1079" s="129">
        <v>50</v>
      </c>
      <c r="K1079" s="101" t="s">
        <v>1388</v>
      </c>
    </row>
    <row r="1080" spans="1:11" ht="56.25" customHeight="1">
      <c r="A1080" s="98">
        <v>16</v>
      </c>
      <c r="B1080" s="125" t="s">
        <v>7966</v>
      </c>
      <c r="C1080" s="126">
        <v>42606</v>
      </c>
      <c r="D1080" s="98" t="s">
        <v>3</v>
      </c>
      <c r="E1080" s="98">
        <v>1411708</v>
      </c>
      <c r="F1080" s="98"/>
      <c r="G1080" s="127" t="s">
        <v>12338</v>
      </c>
      <c r="H1080" s="128">
        <v>0</v>
      </c>
      <c r="I1080" s="128">
        <v>100</v>
      </c>
      <c r="J1080" s="129">
        <v>100</v>
      </c>
      <c r="K1080" s="101" t="s">
        <v>1388</v>
      </c>
    </row>
    <row r="1081" spans="1:11" ht="56.25" customHeight="1">
      <c r="A1081" s="98">
        <v>16</v>
      </c>
      <c r="B1081" s="125" t="s">
        <v>7966</v>
      </c>
      <c r="C1081" s="126">
        <v>42606</v>
      </c>
      <c r="D1081" s="98" t="s">
        <v>3</v>
      </c>
      <c r="E1081" s="98">
        <v>1411709</v>
      </c>
      <c r="F1081" s="98"/>
      <c r="G1081" s="127" t="s">
        <v>12339</v>
      </c>
      <c r="H1081" s="128">
        <v>0</v>
      </c>
      <c r="I1081" s="128">
        <v>50</v>
      </c>
      <c r="J1081" s="129">
        <v>50</v>
      </c>
      <c r="K1081" s="101" t="s">
        <v>1388</v>
      </c>
    </row>
    <row r="1082" spans="1:11" ht="56.25" customHeight="1">
      <c r="A1082" s="98">
        <v>16</v>
      </c>
      <c r="B1082" s="125" t="s">
        <v>7966</v>
      </c>
      <c r="C1082" s="126">
        <v>42606</v>
      </c>
      <c r="D1082" s="98" t="s">
        <v>3</v>
      </c>
      <c r="E1082" s="98">
        <v>1411710</v>
      </c>
      <c r="F1082" s="98"/>
      <c r="G1082" s="127" t="s">
        <v>12340</v>
      </c>
      <c r="H1082" s="128">
        <v>0</v>
      </c>
      <c r="I1082" s="128">
        <v>400</v>
      </c>
      <c r="J1082" s="129">
        <v>400</v>
      </c>
      <c r="K1082" s="101" t="s">
        <v>1388</v>
      </c>
    </row>
    <row r="1083" spans="1:11" ht="56.25" customHeight="1">
      <c r="A1083" s="98">
        <v>16</v>
      </c>
      <c r="B1083" s="125" t="s">
        <v>7966</v>
      </c>
      <c r="C1083" s="126">
        <v>42606</v>
      </c>
      <c r="D1083" s="98" t="s">
        <v>3</v>
      </c>
      <c r="E1083" s="98">
        <v>1411711</v>
      </c>
      <c r="F1083" s="98"/>
      <c r="G1083" s="127" t="s">
        <v>12341</v>
      </c>
      <c r="H1083" s="128">
        <v>0</v>
      </c>
      <c r="I1083" s="128">
        <v>50</v>
      </c>
      <c r="J1083" s="129">
        <v>50</v>
      </c>
      <c r="K1083" s="101" t="s">
        <v>1388</v>
      </c>
    </row>
    <row r="1084" spans="1:11" ht="56.25" customHeight="1">
      <c r="A1084" s="98">
        <v>16</v>
      </c>
      <c r="B1084" s="125" t="s">
        <v>7966</v>
      </c>
      <c r="C1084" s="126">
        <v>42606</v>
      </c>
      <c r="D1084" s="98" t="s">
        <v>3</v>
      </c>
      <c r="E1084" s="98">
        <v>1411714</v>
      </c>
      <c r="F1084" s="98"/>
      <c r="G1084" s="127" t="s">
        <v>12342</v>
      </c>
      <c r="H1084" s="128">
        <v>0</v>
      </c>
      <c r="I1084" s="128">
        <v>250</v>
      </c>
      <c r="J1084" s="129">
        <v>250</v>
      </c>
      <c r="K1084" s="101" t="s">
        <v>1388</v>
      </c>
    </row>
    <row r="1085" spans="1:11" ht="56.25" customHeight="1">
      <c r="A1085" s="98">
        <v>16</v>
      </c>
      <c r="B1085" s="125" t="s">
        <v>7966</v>
      </c>
      <c r="C1085" s="126">
        <v>42606</v>
      </c>
      <c r="D1085" s="98" t="s">
        <v>3</v>
      </c>
      <c r="E1085" s="98">
        <v>1411716</v>
      </c>
      <c r="F1085" s="98"/>
      <c r="G1085" s="127" t="s">
        <v>12343</v>
      </c>
      <c r="H1085" s="128">
        <v>0</v>
      </c>
      <c r="I1085" s="128">
        <v>50</v>
      </c>
      <c r="J1085" s="129">
        <v>50</v>
      </c>
      <c r="K1085" s="101" t="s">
        <v>1388</v>
      </c>
    </row>
    <row r="1086" spans="1:11" ht="56.25" customHeight="1">
      <c r="A1086" s="98">
        <v>16</v>
      </c>
      <c r="B1086" s="125" t="s">
        <v>7966</v>
      </c>
      <c r="C1086" s="126">
        <v>42606</v>
      </c>
      <c r="D1086" s="98" t="s">
        <v>3</v>
      </c>
      <c r="E1086" s="98">
        <v>1411717</v>
      </c>
      <c r="F1086" s="98"/>
      <c r="G1086" s="127" t="s">
        <v>12344</v>
      </c>
      <c r="H1086" s="128">
        <v>0</v>
      </c>
      <c r="I1086" s="128">
        <v>100</v>
      </c>
      <c r="J1086" s="129">
        <v>100</v>
      </c>
      <c r="K1086" s="101" t="s">
        <v>1388</v>
      </c>
    </row>
    <row r="1087" spans="1:11" ht="56.25" customHeight="1">
      <c r="A1087" s="98">
        <v>16</v>
      </c>
      <c r="B1087" s="125" t="s">
        <v>7966</v>
      </c>
      <c r="C1087" s="126">
        <v>42606</v>
      </c>
      <c r="D1087" s="98" t="s">
        <v>3</v>
      </c>
      <c r="E1087" s="98">
        <v>1411742</v>
      </c>
      <c r="F1087" s="98"/>
      <c r="G1087" s="127" t="s">
        <v>12346</v>
      </c>
      <c r="H1087" s="128">
        <v>0</v>
      </c>
      <c r="I1087" s="128">
        <v>5300</v>
      </c>
      <c r="J1087" s="129">
        <v>5300</v>
      </c>
      <c r="K1087" s="101" t="s">
        <v>1429</v>
      </c>
    </row>
    <row r="1088" spans="1:11" ht="56.25" customHeight="1">
      <c r="A1088" s="98">
        <v>16</v>
      </c>
      <c r="B1088" s="125" t="s">
        <v>7966</v>
      </c>
      <c r="C1088" s="126">
        <v>42607</v>
      </c>
      <c r="D1088" s="98" t="s">
        <v>3</v>
      </c>
      <c r="E1088" s="98">
        <v>1412285</v>
      </c>
      <c r="F1088" s="98"/>
      <c r="G1088" s="127" t="s">
        <v>12390</v>
      </c>
      <c r="H1088" s="128">
        <v>0</v>
      </c>
      <c r="I1088" s="128">
        <v>18000</v>
      </c>
      <c r="J1088" s="129">
        <v>18000</v>
      </c>
      <c r="K1088" s="101" t="s">
        <v>1388</v>
      </c>
    </row>
    <row r="1089" spans="1:11" ht="56.25" customHeight="1">
      <c r="A1089" s="98">
        <v>16</v>
      </c>
      <c r="B1089" s="125" t="s">
        <v>7966</v>
      </c>
      <c r="C1089" s="126">
        <v>42607</v>
      </c>
      <c r="D1089" s="98" t="s">
        <v>3</v>
      </c>
      <c r="E1089" s="98">
        <v>1412288</v>
      </c>
      <c r="F1089" s="98"/>
      <c r="G1089" s="127" t="s">
        <v>12391</v>
      </c>
      <c r="H1089" s="128">
        <v>0</v>
      </c>
      <c r="I1089" s="128">
        <v>20304</v>
      </c>
      <c r="J1089" s="129">
        <v>20304</v>
      </c>
      <c r="K1089" s="101" t="s">
        <v>1388</v>
      </c>
    </row>
    <row r="1090" spans="1:11" ht="56.25" customHeight="1">
      <c r="A1090" s="98">
        <v>16</v>
      </c>
      <c r="B1090" s="125" t="s">
        <v>7966</v>
      </c>
      <c r="C1090" s="126">
        <v>42608</v>
      </c>
      <c r="D1090" s="98" t="s">
        <v>3</v>
      </c>
      <c r="E1090" s="98">
        <v>1412611</v>
      </c>
      <c r="F1090" s="98"/>
      <c r="G1090" s="127" t="s">
        <v>12432</v>
      </c>
      <c r="H1090" s="128">
        <v>0</v>
      </c>
      <c r="I1090" s="128">
        <v>170</v>
      </c>
      <c r="J1090" s="129">
        <v>170</v>
      </c>
      <c r="K1090" s="101" t="s">
        <v>1388</v>
      </c>
    </row>
    <row r="1091" spans="1:11" ht="56.25" customHeight="1">
      <c r="A1091" s="98">
        <v>16</v>
      </c>
      <c r="B1091" s="125" t="s">
        <v>7966</v>
      </c>
      <c r="C1091" s="126">
        <v>42611</v>
      </c>
      <c r="D1091" s="98" t="s">
        <v>3</v>
      </c>
      <c r="E1091" s="98">
        <v>1413213</v>
      </c>
      <c r="F1091" s="98"/>
      <c r="G1091" s="127" t="s">
        <v>12457</v>
      </c>
      <c r="H1091" s="128">
        <v>0</v>
      </c>
      <c r="I1091" s="128">
        <v>1545</v>
      </c>
      <c r="J1091" s="129">
        <v>1545</v>
      </c>
      <c r="K1091" s="101" t="s">
        <v>1388</v>
      </c>
    </row>
    <row r="1092" spans="1:11" ht="56.25" customHeight="1">
      <c r="A1092" s="98">
        <v>16</v>
      </c>
      <c r="B1092" s="125" t="s">
        <v>7966</v>
      </c>
      <c r="C1092" s="126">
        <v>42612</v>
      </c>
      <c r="D1092" s="98" t="s">
        <v>3</v>
      </c>
      <c r="E1092" s="98">
        <v>1414084</v>
      </c>
      <c r="F1092" s="98"/>
      <c r="G1092" s="127" t="s">
        <v>12531</v>
      </c>
      <c r="H1092" s="128">
        <v>0</v>
      </c>
      <c r="I1092" s="128">
        <v>3260</v>
      </c>
      <c r="J1092" s="129">
        <v>3260</v>
      </c>
      <c r="K1092" s="101" t="s">
        <v>1388</v>
      </c>
    </row>
    <row r="1093" spans="1:11" ht="56.25" customHeight="1">
      <c r="A1093" s="98">
        <v>16</v>
      </c>
      <c r="B1093" s="125" t="s">
        <v>7966</v>
      </c>
      <c r="C1093" s="126">
        <v>42613</v>
      </c>
      <c r="D1093" s="98" t="s">
        <v>3</v>
      </c>
      <c r="E1093" s="98">
        <v>1414322</v>
      </c>
      <c r="F1093" s="98"/>
      <c r="G1093" s="127" t="s">
        <v>12567</v>
      </c>
      <c r="H1093" s="128">
        <v>0</v>
      </c>
      <c r="I1093" s="128">
        <v>2749.18</v>
      </c>
      <c r="J1093" s="129">
        <v>2749.18</v>
      </c>
      <c r="K1093" s="101" t="s">
        <v>1429</v>
      </c>
    </row>
    <row r="1094" spans="1:11" ht="56.25" customHeight="1">
      <c r="A1094" s="98">
        <v>16</v>
      </c>
      <c r="B1094" s="125" t="s">
        <v>7966</v>
      </c>
      <c r="C1094" s="126">
        <v>42614</v>
      </c>
      <c r="D1094" s="98" t="s">
        <v>3</v>
      </c>
      <c r="E1094" s="98">
        <v>1414823</v>
      </c>
      <c r="F1094" s="98"/>
      <c r="G1094" s="127" t="s">
        <v>12606</v>
      </c>
      <c r="H1094" s="128">
        <v>0</v>
      </c>
      <c r="I1094" s="128">
        <v>6977.3</v>
      </c>
      <c r="J1094" s="129">
        <v>6977.3</v>
      </c>
      <c r="K1094" s="101" t="s">
        <v>1388</v>
      </c>
    </row>
    <row r="1095" spans="1:11" ht="56.25" customHeight="1">
      <c r="A1095" s="98">
        <v>16</v>
      </c>
      <c r="B1095" s="125" t="s">
        <v>7966</v>
      </c>
      <c r="C1095" s="126">
        <v>42620</v>
      </c>
      <c r="D1095" s="98" t="s">
        <v>3</v>
      </c>
      <c r="E1095" s="98">
        <v>1417019</v>
      </c>
      <c r="F1095" s="98"/>
      <c r="G1095" s="127" t="s">
        <v>12796</v>
      </c>
      <c r="H1095" s="128">
        <v>0</v>
      </c>
      <c r="I1095" s="128">
        <v>232</v>
      </c>
      <c r="J1095" s="129">
        <v>232</v>
      </c>
      <c r="K1095" s="101" t="s">
        <v>1388</v>
      </c>
    </row>
    <row r="1096" spans="1:11" ht="56.25" customHeight="1">
      <c r="A1096" s="98">
        <v>16</v>
      </c>
      <c r="B1096" s="125" t="s">
        <v>7966</v>
      </c>
      <c r="C1096" s="126">
        <v>42622</v>
      </c>
      <c r="D1096" s="98" t="s">
        <v>3</v>
      </c>
      <c r="E1096" s="98">
        <v>1417736</v>
      </c>
      <c r="F1096" s="98"/>
      <c r="G1096" s="127" t="s">
        <v>12432</v>
      </c>
      <c r="H1096" s="128">
        <v>0</v>
      </c>
      <c r="I1096" s="128">
        <v>50</v>
      </c>
      <c r="J1096" s="129">
        <v>50</v>
      </c>
      <c r="K1096" s="101" t="s">
        <v>1388</v>
      </c>
    </row>
    <row r="1097" spans="1:11" ht="56.25" customHeight="1">
      <c r="A1097" s="98">
        <v>16</v>
      </c>
      <c r="B1097" s="125" t="s">
        <v>7966</v>
      </c>
      <c r="C1097" s="126">
        <v>42622</v>
      </c>
      <c r="D1097" s="98" t="s">
        <v>3</v>
      </c>
      <c r="E1097" s="98">
        <v>1417894</v>
      </c>
      <c r="F1097" s="98"/>
      <c r="G1097" s="127" t="s">
        <v>12879</v>
      </c>
      <c r="H1097" s="128">
        <v>0</v>
      </c>
      <c r="I1097" s="128">
        <v>50</v>
      </c>
      <c r="J1097" s="129">
        <v>50</v>
      </c>
      <c r="K1097" s="101" t="s">
        <v>1388</v>
      </c>
    </row>
    <row r="1098" spans="1:11" ht="56.25" customHeight="1">
      <c r="A1098" s="98">
        <v>16</v>
      </c>
      <c r="B1098" s="125" t="s">
        <v>7966</v>
      </c>
      <c r="C1098" s="126">
        <v>42628</v>
      </c>
      <c r="D1098" s="98" t="s">
        <v>3</v>
      </c>
      <c r="E1098" s="98">
        <v>1420155</v>
      </c>
      <c r="F1098" s="98"/>
      <c r="G1098" s="127" t="s">
        <v>13125</v>
      </c>
      <c r="H1098" s="128">
        <v>0</v>
      </c>
      <c r="I1098" s="128">
        <v>50209</v>
      </c>
      <c r="J1098" s="129">
        <v>50209</v>
      </c>
      <c r="K1098" s="101" t="s">
        <v>1388</v>
      </c>
    </row>
    <row r="1099" spans="1:11" ht="56.25" customHeight="1">
      <c r="A1099" s="98">
        <v>16</v>
      </c>
      <c r="B1099" s="125" t="s">
        <v>7966</v>
      </c>
      <c r="C1099" s="126">
        <v>42628</v>
      </c>
      <c r="D1099" s="98" t="s">
        <v>3</v>
      </c>
      <c r="E1099" s="98">
        <v>1420196</v>
      </c>
      <c r="F1099" s="98"/>
      <c r="G1099" s="127" t="s">
        <v>13129</v>
      </c>
      <c r="H1099" s="128">
        <v>0</v>
      </c>
      <c r="I1099" s="128">
        <v>1333</v>
      </c>
      <c r="J1099" s="129">
        <v>1333</v>
      </c>
      <c r="K1099" s="101" t="s">
        <v>1388</v>
      </c>
    </row>
    <row r="1100" spans="1:11" ht="56.25" customHeight="1">
      <c r="A1100" s="98">
        <v>16</v>
      </c>
      <c r="B1100" s="125" t="s">
        <v>7966</v>
      </c>
      <c r="C1100" s="126">
        <v>42629</v>
      </c>
      <c r="D1100" s="98" t="s">
        <v>3</v>
      </c>
      <c r="E1100" s="98">
        <v>1420650</v>
      </c>
      <c r="F1100" s="98"/>
      <c r="G1100" s="127" t="s">
        <v>13182</v>
      </c>
      <c r="H1100" s="128">
        <v>0</v>
      </c>
      <c r="I1100" s="128">
        <v>16399</v>
      </c>
      <c r="J1100" s="129">
        <v>16399</v>
      </c>
      <c r="K1100" s="101" t="s">
        <v>1388</v>
      </c>
    </row>
    <row r="1101" spans="1:11" ht="56.25" customHeight="1">
      <c r="A1101" s="98">
        <v>16</v>
      </c>
      <c r="B1101" s="125" t="s">
        <v>7966</v>
      </c>
      <c r="C1101" s="126">
        <v>42632</v>
      </c>
      <c r="D1101" s="98" t="s">
        <v>3</v>
      </c>
      <c r="E1101" s="98">
        <v>1421192</v>
      </c>
      <c r="F1101" s="98"/>
      <c r="G1101" s="127" t="s">
        <v>13238</v>
      </c>
      <c r="H1101" s="128">
        <v>0</v>
      </c>
      <c r="I1101" s="128">
        <v>500</v>
      </c>
      <c r="J1101" s="129">
        <v>500</v>
      </c>
      <c r="K1101" s="101" t="s">
        <v>1388</v>
      </c>
    </row>
    <row r="1102" spans="1:11" ht="56.25" customHeight="1">
      <c r="A1102" s="98">
        <v>16</v>
      </c>
      <c r="B1102" s="125" t="s">
        <v>7966</v>
      </c>
      <c r="C1102" s="126">
        <v>42633</v>
      </c>
      <c r="D1102" s="98" t="s">
        <v>3</v>
      </c>
      <c r="E1102" s="98">
        <v>1421570</v>
      </c>
      <c r="F1102" s="98"/>
      <c r="G1102" s="127" t="s">
        <v>13270</v>
      </c>
      <c r="H1102" s="128">
        <v>0</v>
      </c>
      <c r="I1102" s="128">
        <v>193</v>
      </c>
      <c r="J1102" s="129">
        <v>193</v>
      </c>
      <c r="K1102" s="101" t="s">
        <v>1388</v>
      </c>
    </row>
    <row r="1103" spans="1:11" ht="56.25" customHeight="1">
      <c r="A1103" s="98">
        <v>16</v>
      </c>
      <c r="B1103" s="125" t="s">
        <v>7966</v>
      </c>
      <c r="C1103" s="126">
        <v>42633</v>
      </c>
      <c r="D1103" s="98" t="s">
        <v>3</v>
      </c>
      <c r="E1103" s="98">
        <v>1421598</v>
      </c>
      <c r="F1103" s="98"/>
      <c r="G1103" s="127" t="s">
        <v>13275</v>
      </c>
      <c r="H1103" s="128">
        <v>0</v>
      </c>
      <c r="I1103" s="128">
        <v>228</v>
      </c>
      <c r="J1103" s="129">
        <v>228</v>
      </c>
      <c r="K1103" s="101" t="s">
        <v>1388</v>
      </c>
    </row>
    <row r="1104" spans="1:11" ht="56.25" customHeight="1">
      <c r="A1104" s="98">
        <v>16</v>
      </c>
      <c r="B1104" s="125" t="s">
        <v>7966</v>
      </c>
      <c r="C1104" s="126">
        <v>42633</v>
      </c>
      <c r="D1104" s="98" t="s">
        <v>3</v>
      </c>
      <c r="E1104" s="98">
        <v>1421663</v>
      </c>
      <c r="F1104" s="98"/>
      <c r="G1104" s="127" t="s">
        <v>13298</v>
      </c>
      <c r="H1104" s="128">
        <v>0</v>
      </c>
      <c r="I1104" s="128">
        <v>75</v>
      </c>
      <c r="J1104" s="129">
        <v>75</v>
      </c>
      <c r="K1104" s="101" t="s">
        <v>1388</v>
      </c>
    </row>
    <row r="1105" spans="1:11" ht="56.25" customHeight="1">
      <c r="A1105" s="98">
        <v>16</v>
      </c>
      <c r="B1105" s="125" t="s">
        <v>7966</v>
      </c>
      <c r="C1105" s="126">
        <v>42633</v>
      </c>
      <c r="D1105" s="98" t="s">
        <v>3</v>
      </c>
      <c r="E1105" s="98">
        <v>1421665</v>
      </c>
      <c r="F1105" s="98"/>
      <c r="G1105" s="127" t="s">
        <v>13300</v>
      </c>
      <c r="H1105" s="128">
        <v>0</v>
      </c>
      <c r="I1105" s="128">
        <v>75</v>
      </c>
      <c r="J1105" s="129">
        <v>75</v>
      </c>
      <c r="K1105" s="101" t="s">
        <v>1388</v>
      </c>
    </row>
    <row r="1106" spans="1:11" ht="56.25" customHeight="1">
      <c r="A1106" s="98">
        <v>16</v>
      </c>
      <c r="B1106" s="125" t="s">
        <v>7966</v>
      </c>
      <c r="C1106" s="126">
        <v>42633</v>
      </c>
      <c r="D1106" s="98" t="s">
        <v>3</v>
      </c>
      <c r="E1106" s="98">
        <v>1421666</v>
      </c>
      <c r="F1106" s="98"/>
      <c r="G1106" s="127" t="s">
        <v>13301</v>
      </c>
      <c r="H1106" s="128">
        <v>0</v>
      </c>
      <c r="I1106" s="128">
        <v>75</v>
      </c>
      <c r="J1106" s="129">
        <v>75</v>
      </c>
      <c r="K1106" s="101" t="s">
        <v>1388</v>
      </c>
    </row>
    <row r="1107" spans="1:11" ht="56.25" customHeight="1">
      <c r="A1107" s="98">
        <v>16</v>
      </c>
      <c r="B1107" s="125" t="s">
        <v>7966</v>
      </c>
      <c r="C1107" s="126">
        <v>42633</v>
      </c>
      <c r="D1107" s="98" t="s">
        <v>3</v>
      </c>
      <c r="E1107" s="98">
        <v>1421672</v>
      </c>
      <c r="F1107" s="98"/>
      <c r="G1107" s="127" t="s">
        <v>13302</v>
      </c>
      <c r="H1107" s="128">
        <v>0</v>
      </c>
      <c r="I1107" s="128">
        <v>75</v>
      </c>
      <c r="J1107" s="129">
        <v>75</v>
      </c>
      <c r="K1107" s="101" t="s">
        <v>1388</v>
      </c>
    </row>
    <row r="1108" spans="1:11" ht="56.25" customHeight="1">
      <c r="A1108" s="98">
        <v>16</v>
      </c>
      <c r="B1108" s="125" t="s">
        <v>7966</v>
      </c>
      <c r="C1108" s="126">
        <v>42633</v>
      </c>
      <c r="D1108" s="98" t="s">
        <v>3</v>
      </c>
      <c r="E1108" s="98">
        <v>1421674</v>
      </c>
      <c r="F1108" s="98"/>
      <c r="G1108" s="127" t="s">
        <v>13303</v>
      </c>
      <c r="H1108" s="128">
        <v>0</v>
      </c>
      <c r="I1108" s="128">
        <v>75</v>
      </c>
      <c r="J1108" s="129">
        <v>75</v>
      </c>
      <c r="K1108" s="101" t="s">
        <v>1388</v>
      </c>
    </row>
    <row r="1109" spans="1:11" ht="56.25" customHeight="1">
      <c r="A1109" s="98">
        <v>16</v>
      </c>
      <c r="B1109" s="125" t="s">
        <v>7966</v>
      </c>
      <c r="C1109" s="126">
        <v>42633</v>
      </c>
      <c r="D1109" s="98" t="s">
        <v>3</v>
      </c>
      <c r="E1109" s="98">
        <v>1421676</v>
      </c>
      <c r="F1109" s="98"/>
      <c r="G1109" s="127" t="s">
        <v>13304</v>
      </c>
      <c r="H1109" s="128">
        <v>0</v>
      </c>
      <c r="I1109" s="128">
        <v>75</v>
      </c>
      <c r="J1109" s="129">
        <v>75</v>
      </c>
      <c r="K1109" s="101" t="s">
        <v>1388</v>
      </c>
    </row>
    <row r="1110" spans="1:11" ht="56.25" customHeight="1">
      <c r="A1110" s="98">
        <v>16</v>
      </c>
      <c r="B1110" s="125" t="s">
        <v>7966</v>
      </c>
      <c r="C1110" s="126">
        <v>42633</v>
      </c>
      <c r="D1110" s="98" t="s">
        <v>3</v>
      </c>
      <c r="E1110" s="98">
        <v>1421680</v>
      </c>
      <c r="F1110" s="98"/>
      <c r="G1110" s="127" t="s">
        <v>13306</v>
      </c>
      <c r="H1110" s="128">
        <v>0</v>
      </c>
      <c r="I1110" s="128">
        <v>75</v>
      </c>
      <c r="J1110" s="129">
        <v>75</v>
      </c>
      <c r="K1110" s="101" t="s">
        <v>1388</v>
      </c>
    </row>
    <row r="1111" spans="1:11" ht="56.25" customHeight="1">
      <c r="A1111" s="98">
        <v>16</v>
      </c>
      <c r="B1111" s="125" t="s">
        <v>7966</v>
      </c>
      <c r="C1111" s="126">
        <v>42633</v>
      </c>
      <c r="D1111" s="98" t="s">
        <v>3</v>
      </c>
      <c r="E1111" s="98">
        <v>1421686</v>
      </c>
      <c r="F1111" s="98"/>
      <c r="G1111" s="127" t="s">
        <v>13307</v>
      </c>
      <c r="H1111" s="128">
        <v>0</v>
      </c>
      <c r="I1111" s="128">
        <v>525</v>
      </c>
      <c r="J1111" s="129">
        <v>525</v>
      </c>
      <c r="K1111" s="101" t="s">
        <v>1388</v>
      </c>
    </row>
    <row r="1112" spans="1:11" ht="56.25" customHeight="1">
      <c r="A1112" s="98">
        <v>16</v>
      </c>
      <c r="B1112" s="125" t="s">
        <v>7966</v>
      </c>
      <c r="C1112" s="126">
        <v>42633</v>
      </c>
      <c r="D1112" s="98" t="s">
        <v>3</v>
      </c>
      <c r="E1112" s="98">
        <v>1421690</v>
      </c>
      <c r="F1112" s="98"/>
      <c r="G1112" s="127" t="s">
        <v>13308</v>
      </c>
      <c r="H1112" s="128">
        <v>0</v>
      </c>
      <c r="I1112" s="128">
        <v>75</v>
      </c>
      <c r="J1112" s="129">
        <v>75</v>
      </c>
      <c r="K1112" s="101" t="s">
        <v>1388</v>
      </c>
    </row>
    <row r="1113" spans="1:11" ht="56.25" customHeight="1">
      <c r="A1113" s="98">
        <v>16</v>
      </c>
      <c r="B1113" s="125" t="s">
        <v>7966</v>
      </c>
      <c r="C1113" s="126">
        <v>42633</v>
      </c>
      <c r="D1113" s="98" t="s">
        <v>3</v>
      </c>
      <c r="E1113" s="98">
        <v>1421696</v>
      </c>
      <c r="F1113" s="98"/>
      <c r="G1113" s="127" t="s">
        <v>13309</v>
      </c>
      <c r="H1113" s="128">
        <v>0</v>
      </c>
      <c r="I1113" s="128">
        <v>75</v>
      </c>
      <c r="J1113" s="129">
        <v>75</v>
      </c>
      <c r="K1113" s="101" t="s">
        <v>1388</v>
      </c>
    </row>
    <row r="1114" spans="1:11" ht="56.25" customHeight="1">
      <c r="A1114" s="98">
        <v>16</v>
      </c>
      <c r="B1114" s="125" t="s">
        <v>7966</v>
      </c>
      <c r="C1114" s="126">
        <v>42635</v>
      </c>
      <c r="D1114" s="98" t="s">
        <v>3</v>
      </c>
      <c r="E1114" s="98">
        <v>1422764</v>
      </c>
      <c r="F1114" s="98"/>
      <c r="G1114" s="127" t="s">
        <v>13429</v>
      </c>
      <c r="H1114" s="128">
        <v>0</v>
      </c>
      <c r="I1114" s="128">
        <v>400</v>
      </c>
      <c r="J1114" s="129">
        <v>400</v>
      </c>
      <c r="K1114" s="101" t="s">
        <v>1388</v>
      </c>
    </row>
    <row r="1115" spans="1:11" ht="56.25" customHeight="1">
      <c r="A1115" s="98">
        <v>16</v>
      </c>
      <c r="B1115" s="125" t="s">
        <v>7966</v>
      </c>
      <c r="C1115" s="126">
        <v>42636</v>
      </c>
      <c r="D1115" s="98" t="s">
        <v>3</v>
      </c>
      <c r="E1115" s="98">
        <v>1423097</v>
      </c>
      <c r="F1115" s="98"/>
      <c r="G1115" s="127" t="s">
        <v>13459</v>
      </c>
      <c r="H1115" s="128">
        <v>0</v>
      </c>
      <c r="I1115" s="128">
        <v>36.64</v>
      </c>
      <c r="J1115" s="129">
        <v>36.64</v>
      </c>
      <c r="K1115" s="101" t="s">
        <v>1388</v>
      </c>
    </row>
    <row r="1116" spans="1:11" ht="56.25" customHeight="1">
      <c r="A1116" s="98">
        <v>16</v>
      </c>
      <c r="B1116" s="125" t="s">
        <v>7966</v>
      </c>
      <c r="C1116" s="126">
        <v>42636</v>
      </c>
      <c r="D1116" s="98" t="s">
        <v>3</v>
      </c>
      <c r="E1116" s="98">
        <v>1423100</v>
      </c>
      <c r="F1116" s="98"/>
      <c r="G1116" s="127" t="s">
        <v>13460</v>
      </c>
      <c r="H1116" s="128">
        <v>0</v>
      </c>
      <c r="I1116" s="128">
        <v>2318</v>
      </c>
      <c r="J1116" s="129">
        <v>2318</v>
      </c>
      <c r="K1116" s="101" t="s">
        <v>1429</v>
      </c>
    </row>
    <row r="1117" spans="1:11" ht="56.25" customHeight="1">
      <c r="A1117" s="98">
        <v>16</v>
      </c>
      <c r="B1117" s="125" t="s">
        <v>7966</v>
      </c>
      <c r="C1117" s="126">
        <v>42636</v>
      </c>
      <c r="D1117" s="98" t="s">
        <v>3</v>
      </c>
      <c r="E1117" s="98">
        <v>1423101</v>
      </c>
      <c r="F1117" s="98"/>
      <c r="G1117" s="127" t="s">
        <v>13461</v>
      </c>
      <c r="H1117" s="128">
        <v>0</v>
      </c>
      <c r="I1117" s="128">
        <v>900</v>
      </c>
      <c r="J1117" s="129">
        <v>900</v>
      </c>
      <c r="K1117" s="101" t="s">
        <v>1388</v>
      </c>
    </row>
    <row r="1118" spans="1:11" ht="56.25" customHeight="1">
      <c r="A1118" s="98">
        <v>16</v>
      </c>
      <c r="B1118" s="125" t="s">
        <v>7966</v>
      </c>
      <c r="C1118" s="126">
        <v>42640</v>
      </c>
      <c r="D1118" s="98" t="s">
        <v>3</v>
      </c>
      <c r="E1118" s="98">
        <v>1424231</v>
      </c>
      <c r="F1118" s="98"/>
      <c r="G1118" s="127" t="s">
        <v>13610</v>
      </c>
      <c r="H1118" s="128">
        <v>0</v>
      </c>
      <c r="I1118" s="128">
        <v>1</v>
      </c>
      <c r="J1118" s="129">
        <v>1</v>
      </c>
      <c r="K1118" s="101" t="s">
        <v>1388</v>
      </c>
    </row>
    <row r="1119" spans="1:11" ht="56.25" customHeight="1">
      <c r="A1119" s="98">
        <v>16</v>
      </c>
      <c r="B1119" s="125" t="s">
        <v>7966</v>
      </c>
      <c r="C1119" s="126">
        <v>42640</v>
      </c>
      <c r="D1119" s="98" t="s">
        <v>3</v>
      </c>
      <c r="E1119" s="98">
        <v>1424235</v>
      </c>
      <c r="F1119" s="98"/>
      <c r="G1119" s="127" t="s">
        <v>13612</v>
      </c>
      <c r="H1119" s="128">
        <v>0</v>
      </c>
      <c r="I1119" s="128">
        <v>112491</v>
      </c>
      <c r="J1119" s="129">
        <v>112491</v>
      </c>
      <c r="K1119" s="101" t="s">
        <v>1388</v>
      </c>
    </row>
    <row r="1120" spans="1:11" ht="56.25" customHeight="1">
      <c r="A1120" s="98">
        <v>16</v>
      </c>
      <c r="B1120" s="125" t="s">
        <v>7966</v>
      </c>
      <c r="C1120" s="126">
        <v>42640</v>
      </c>
      <c r="D1120" s="98" t="s">
        <v>3</v>
      </c>
      <c r="E1120" s="98">
        <v>1424281</v>
      </c>
      <c r="F1120" s="98"/>
      <c r="G1120" s="127" t="s">
        <v>13623</v>
      </c>
      <c r="H1120" s="128">
        <v>0</v>
      </c>
      <c r="I1120" s="128">
        <v>40</v>
      </c>
      <c r="J1120" s="129">
        <v>40</v>
      </c>
      <c r="K1120" s="101" t="s">
        <v>1388</v>
      </c>
    </row>
    <row r="1121" spans="1:11" ht="56.25" customHeight="1">
      <c r="A1121" s="98">
        <v>16</v>
      </c>
      <c r="B1121" s="125" t="s">
        <v>7966</v>
      </c>
      <c r="C1121" s="126">
        <v>42641</v>
      </c>
      <c r="D1121" s="98" t="s">
        <v>3</v>
      </c>
      <c r="E1121" s="98">
        <v>1424548</v>
      </c>
      <c r="F1121" s="98"/>
      <c r="G1121" s="127" t="s">
        <v>13646</v>
      </c>
      <c r="H1121" s="128">
        <v>0</v>
      </c>
      <c r="I1121" s="128">
        <v>200</v>
      </c>
      <c r="J1121" s="129">
        <v>200</v>
      </c>
      <c r="K1121" s="101" t="s">
        <v>1388</v>
      </c>
    </row>
    <row r="1122" spans="1:11" ht="56.25" customHeight="1">
      <c r="A1122" s="98">
        <v>16</v>
      </c>
      <c r="B1122" s="125" t="s">
        <v>7966</v>
      </c>
      <c r="C1122" s="126">
        <v>42641</v>
      </c>
      <c r="D1122" s="98" t="s">
        <v>3</v>
      </c>
      <c r="E1122" s="98">
        <v>1424692</v>
      </c>
      <c r="F1122" s="98"/>
      <c r="G1122" s="127" t="s">
        <v>13689</v>
      </c>
      <c r="H1122" s="128">
        <v>0</v>
      </c>
      <c r="I1122" s="128">
        <v>500000</v>
      </c>
      <c r="J1122" s="129">
        <v>500000</v>
      </c>
      <c r="K1122" s="101" t="s">
        <v>1388</v>
      </c>
    </row>
    <row r="1123" spans="1:11" ht="56.25" customHeight="1">
      <c r="A1123" s="98">
        <v>16</v>
      </c>
      <c r="B1123" s="125" t="s">
        <v>7966</v>
      </c>
      <c r="C1123" s="126">
        <v>42641</v>
      </c>
      <c r="D1123" s="98" t="s">
        <v>3</v>
      </c>
      <c r="E1123" s="98">
        <v>1424693</v>
      </c>
      <c r="F1123" s="98"/>
      <c r="G1123" s="127" t="s">
        <v>13690</v>
      </c>
      <c r="H1123" s="128">
        <v>0</v>
      </c>
      <c r="I1123" s="128">
        <v>3890</v>
      </c>
      <c r="J1123" s="129">
        <v>3890</v>
      </c>
      <c r="K1123" s="101" t="s">
        <v>1388</v>
      </c>
    </row>
    <row r="1124" spans="1:11" ht="56.25" customHeight="1">
      <c r="A1124" s="98">
        <v>16</v>
      </c>
      <c r="B1124" s="125" t="s">
        <v>7966</v>
      </c>
      <c r="C1124" s="126">
        <v>42642</v>
      </c>
      <c r="D1124" s="98" t="s">
        <v>3</v>
      </c>
      <c r="E1124" s="98">
        <v>1425051</v>
      </c>
      <c r="F1124" s="98"/>
      <c r="G1124" s="127" t="s">
        <v>13733</v>
      </c>
      <c r="H1124" s="128">
        <v>0</v>
      </c>
      <c r="I1124" s="128">
        <v>3061.3</v>
      </c>
      <c r="J1124" s="129">
        <v>3061.3</v>
      </c>
      <c r="K1124" s="101" t="s">
        <v>1388</v>
      </c>
    </row>
    <row r="1125" spans="1:11" ht="56.25" customHeight="1">
      <c r="A1125" s="98">
        <v>16</v>
      </c>
      <c r="B1125" s="125" t="s">
        <v>7966</v>
      </c>
      <c r="C1125" s="126">
        <v>42642</v>
      </c>
      <c r="D1125" s="98" t="s">
        <v>3</v>
      </c>
      <c r="E1125" s="98">
        <v>1425102</v>
      </c>
      <c r="F1125" s="98"/>
      <c r="G1125" s="127" t="s">
        <v>13751</v>
      </c>
      <c r="H1125" s="128">
        <v>0</v>
      </c>
      <c r="I1125" s="128">
        <v>726.08</v>
      </c>
      <c r="J1125" s="129">
        <v>726.08</v>
      </c>
      <c r="K1125" s="101" t="s">
        <v>1388</v>
      </c>
    </row>
    <row r="1126" spans="1:11" ht="56.25" customHeight="1">
      <c r="A1126" s="98">
        <v>16</v>
      </c>
      <c r="B1126" s="125" t="s">
        <v>7966</v>
      </c>
      <c r="C1126" s="126">
        <v>42642</v>
      </c>
      <c r="D1126" s="98" t="s">
        <v>3</v>
      </c>
      <c r="E1126" s="98">
        <v>1425189</v>
      </c>
      <c r="F1126" s="98"/>
      <c r="G1126" s="127" t="s">
        <v>13769</v>
      </c>
      <c r="H1126" s="128">
        <v>0</v>
      </c>
      <c r="I1126" s="128">
        <v>88300</v>
      </c>
      <c r="J1126" s="129">
        <v>88300</v>
      </c>
      <c r="K1126" s="101" t="s">
        <v>1388</v>
      </c>
    </row>
    <row r="1127" spans="1:11" ht="56.25" customHeight="1">
      <c r="A1127" s="98">
        <v>16</v>
      </c>
      <c r="B1127" s="125" t="s">
        <v>7966</v>
      </c>
      <c r="C1127" s="126">
        <v>42642</v>
      </c>
      <c r="D1127" s="98" t="s">
        <v>3</v>
      </c>
      <c r="E1127" s="98">
        <v>1425329</v>
      </c>
      <c r="F1127" s="98"/>
      <c r="G1127" s="127" t="s">
        <v>13785</v>
      </c>
      <c r="H1127" s="128">
        <v>0</v>
      </c>
      <c r="I1127" s="128">
        <v>3672.6</v>
      </c>
      <c r="J1127" s="129">
        <v>3672.6</v>
      </c>
      <c r="K1127" s="101" t="s">
        <v>1388</v>
      </c>
    </row>
    <row r="1128" spans="1:11" ht="56.25" customHeight="1">
      <c r="A1128" s="98">
        <v>16</v>
      </c>
      <c r="B1128" s="125" t="s">
        <v>7966</v>
      </c>
      <c r="C1128" s="126">
        <v>42643</v>
      </c>
      <c r="D1128" s="98" t="s">
        <v>3</v>
      </c>
      <c r="E1128" s="98">
        <v>1425483</v>
      </c>
      <c r="F1128" s="98"/>
      <c r="G1128" s="127" t="s">
        <v>13790</v>
      </c>
      <c r="H1128" s="128">
        <v>0</v>
      </c>
      <c r="I1128" s="128">
        <v>6000000</v>
      </c>
      <c r="J1128" s="129">
        <v>6000000</v>
      </c>
      <c r="K1128" s="101" t="s">
        <v>1388</v>
      </c>
    </row>
    <row r="1129" spans="1:11" ht="56.25" customHeight="1">
      <c r="A1129" s="98">
        <v>16</v>
      </c>
      <c r="B1129" s="125" t="s">
        <v>7966</v>
      </c>
      <c r="C1129" s="126">
        <v>42643</v>
      </c>
      <c r="D1129" s="98" t="s">
        <v>3</v>
      </c>
      <c r="E1129" s="98">
        <v>1425636</v>
      </c>
      <c r="F1129" s="98"/>
      <c r="G1129" s="127" t="s">
        <v>13820</v>
      </c>
      <c r="H1129" s="128">
        <v>0</v>
      </c>
      <c r="I1129" s="128">
        <v>4.0999999999999996</v>
      </c>
      <c r="J1129" s="129">
        <v>4.0999999999999996</v>
      </c>
      <c r="K1129" s="101" t="s">
        <v>1388</v>
      </c>
    </row>
    <row r="1130" spans="1:11" ht="56.25" customHeight="1">
      <c r="A1130" s="98">
        <v>16</v>
      </c>
      <c r="B1130" s="125" t="s">
        <v>7966</v>
      </c>
      <c r="C1130" s="126">
        <v>42643</v>
      </c>
      <c r="D1130" s="98" t="s">
        <v>3</v>
      </c>
      <c r="E1130" s="98">
        <v>1425638</v>
      </c>
      <c r="F1130" s="98"/>
      <c r="G1130" s="127" t="s">
        <v>13822</v>
      </c>
      <c r="H1130" s="128">
        <v>0</v>
      </c>
      <c r="I1130" s="128">
        <v>190</v>
      </c>
      <c r="J1130" s="129">
        <v>190</v>
      </c>
      <c r="K1130" s="101" t="s">
        <v>1388</v>
      </c>
    </row>
    <row r="1131" spans="1:11" ht="56.25" customHeight="1">
      <c r="A1131" s="98">
        <v>16</v>
      </c>
      <c r="B1131" s="125" t="s">
        <v>7966</v>
      </c>
      <c r="C1131" s="126">
        <v>42643</v>
      </c>
      <c r="D1131" s="98" t="s">
        <v>3</v>
      </c>
      <c r="E1131" s="98">
        <v>1425710</v>
      </c>
      <c r="F1131" s="98"/>
      <c r="G1131" s="127" t="s">
        <v>13852</v>
      </c>
      <c r="H1131" s="128">
        <v>0</v>
      </c>
      <c r="I1131" s="128">
        <v>5000000</v>
      </c>
      <c r="J1131" s="129">
        <v>5000000</v>
      </c>
      <c r="K1131" s="101" t="s">
        <v>1388</v>
      </c>
    </row>
    <row r="1132" spans="1:11" ht="56.25" customHeight="1">
      <c r="A1132" s="98">
        <v>16</v>
      </c>
      <c r="B1132" s="125" t="s">
        <v>7966</v>
      </c>
      <c r="C1132" s="126">
        <v>42643</v>
      </c>
      <c r="D1132" s="98" t="s">
        <v>3</v>
      </c>
      <c r="E1132" s="98">
        <v>1425723</v>
      </c>
      <c r="F1132" s="98"/>
      <c r="G1132" s="127" t="s">
        <v>13855</v>
      </c>
      <c r="H1132" s="128">
        <v>0</v>
      </c>
      <c r="I1132" s="128">
        <v>799</v>
      </c>
      <c r="J1132" s="129">
        <v>799</v>
      </c>
      <c r="K1132" s="101" t="s">
        <v>1388</v>
      </c>
    </row>
    <row r="1133" spans="1:11" ht="56.25" customHeight="1">
      <c r="A1133" s="98">
        <v>16</v>
      </c>
      <c r="B1133" s="125" t="s">
        <v>7966</v>
      </c>
      <c r="C1133" s="126">
        <v>42643</v>
      </c>
      <c r="D1133" s="98" t="s">
        <v>3</v>
      </c>
      <c r="E1133" s="98">
        <v>1425724</v>
      </c>
      <c r="F1133" s="98"/>
      <c r="G1133" s="127" t="s">
        <v>13856</v>
      </c>
      <c r="H1133" s="128">
        <v>0</v>
      </c>
      <c r="I1133" s="128">
        <v>375</v>
      </c>
      <c r="J1133" s="129">
        <v>375</v>
      </c>
      <c r="K1133" s="101" t="s">
        <v>1388</v>
      </c>
    </row>
    <row r="1134" spans="1:11" ht="56.25" customHeight="1">
      <c r="A1134" s="98">
        <v>16</v>
      </c>
      <c r="B1134" s="125" t="s">
        <v>7966</v>
      </c>
      <c r="C1134" s="126">
        <v>42643</v>
      </c>
      <c r="D1134" s="98" t="s">
        <v>3</v>
      </c>
      <c r="E1134" s="98">
        <v>1425823</v>
      </c>
      <c r="F1134" s="98"/>
      <c r="G1134" s="127" t="s">
        <v>13881</v>
      </c>
      <c r="H1134" s="128">
        <v>0</v>
      </c>
      <c r="I1134" s="128">
        <v>246.48000000000002</v>
      </c>
      <c r="J1134" s="129">
        <v>246.48000000000002</v>
      </c>
      <c r="K1134" s="101" t="s">
        <v>1388</v>
      </c>
    </row>
    <row r="1135" spans="1:11" ht="56.25" customHeight="1">
      <c r="A1135" s="98">
        <v>16</v>
      </c>
      <c r="B1135" s="125" t="s">
        <v>1275</v>
      </c>
      <c r="C1135" s="126">
        <v>42531</v>
      </c>
      <c r="D1135" s="98" t="s">
        <v>1376</v>
      </c>
      <c r="E1135" s="98">
        <v>10499934</v>
      </c>
      <c r="F1135" s="98"/>
      <c r="G1135" s="127" t="s">
        <v>4584</v>
      </c>
      <c r="H1135" s="128">
        <v>2670</v>
      </c>
      <c r="I1135" s="128">
        <v>0</v>
      </c>
      <c r="J1135" s="129">
        <v>2670</v>
      </c>
      <c r="K1135" s="101" t="s">
        <v>1388</v>
      </c>
    </row>
    <row r="1136" spans="1:11" ht="56.25" customHeight="1">
      <c r="A1136" s="98">
        <v>16</v>
      </c>
      <c r="B1136" s="125" t="s">
        <v>1275</v>
      </c>
      <c r="C1136" s="126">
        <v>42598</v>
      </c>
      <c r="D1136" s="98" t="s">
        <v>1376</v>
      </c>
      <c r="E1136" s="98">
        <v>10835180</v>
      </c>
      <c r="F1136" s="98"/>
      <c r="G1136" s="127" t="s">
        <v>6350</v>
      </c>
      <c r="H1136" s="128">
        <v>75</v>
      </c>
      <c r="I1136" s="128">
        <v>0</v>
      </c>
      <c r="J1136" s="129">
        <v>75</v>
      </c>
      <c r="K1136" s="101" t="s">
        <v>1388</v>
      </c>
    </row>
    <row r="1137" spans="1:11" ht="56.25" customHeight="1">
      <c r="A1137" s="98">
        <v>16</v>
      </c>
      <c r="B1137" s="125" t="s">
        <v>1275</v>
      </c>
      <c r="C1137" s="126">
        <v>42598</v>
      </c>
      <c r="D1137" s="98" t="s">
        <v>1376</v>
      </c>
      <c r="E1137" s="98">
        <v>10835282</v>
      </c>
      <c r="F1137" s="98"/>
      <c r="G1137" s="127" t="s">
        <v>6346</v>
      </c>
      <c r="H1137" s="128">
        <v>75</v>
      </c>
      <c r="I1137" s="128">
        <v>0</v>
      </c>
      <c r="J1137" s="129">
        <v>75</v>
      </c>
      <c r="K1137" s="101" t="s">
        <v>1388</v>
      </c>
    </row>
    <row r="1138" spans="1:11" ht="56.25" customHeight="1">
      <c r="A1138" s="98">
        <v>16</v>
      </c>
      <c r="B1138" s="125" t="s">
        <v>1275</v>
      </c>
      <c r="C1138" s="126">
        <v>42598</v>
      </c>
      <c r="D1138" s="98" t="s">
        <v>1376</v>
      </c>
      <c r="E1138" s="98">
        <v>10835284</v>
      </c>
      <c r="F1138" s="98"/>
      <c r="G1138" s="127" t="s">
        <v>6352</v>
      </c>
      <c r="H1138" s="128">
        <v>75</v>
      </c>
      <c r="I1138" s="128">
        <v>0</v>
      </c>
      <c r="J1138" s="129">
        <v>75</v>
      </c>
      <c r="K1138" s="101" t="s">
        <v>1388</v>
      </c>
    </row>
    <row r="1139" spans="1:11" ht="56.25" customHeight="1">
      <c r="A1139" s="98">
        <v>16</v>
      </c>
      <c r="B1139" s="125" t="s">
        <v>1275</v>
      </c>
      <c r="C1139" s="126">
        <v>42598</v>
      </c>
      <c r="D1139" s="98" t="s">
        <v>1376</v>
      </c>
      <c r="E1139" s="98">
        <v>10835291</v>
      </c>
      <c r="F1139" s="98"/>
      <c r="G1139" s="127" t="s">
        <v>6351</v>
      </c>
      <c r="H1139" s="128">
        <v>75</v>
      </c>
      <c r="I1139" s="128">
        <v>0</v>
      </c>
      <c r="J1139" s="129">
        <v>75</v>
      </c>
      <c r="K1139" s="101" t="s">
        <v>1388</v>
      </c>
    </row>
    <row r="1140" spans="1:11" ht="56.25" customHeight="1">
      <c r="A1140" s="98">
        <v>16</v>
      </c>
      <c r="B1140" s="125" t="s">
        <v>1275</v>
      </c>
      <c r="C1140" s="126">
        <v>42598</v>
      </c>
      <c r="D1140" s="98" t="s">
        <v>1376</v>
      </c>
      <c r="E1140" s="98">
        <v>10835294</v>
      </c>
      <c r="F1140" s="98"/>
      <c r="G1140" s="127" t="s">
        <v>6349</v>
      </c>
      <c r="H1140" s="128">
        <v>75</v>
      </c>
      <c r="I1140" s="128">
        <v>0</v>
      </c>
      <c r="J1140" s="129">
        <v>75</v>
      </c>
      <c r="K1140" s="101" t="s">
        <v>1388</v>
      </c>
    </row>
    <row r="1141" spans="1:11" ht="56.25" customHeight="1">
      <c r="A1141" s="98">
        <v>16</v>
      </c>
      <c r="B1141" s="125" t="s">
        <v>1275</v>
      </c>
      <c r="C1141" s="126">
        <v>42598</v>
      </c>
      <c r="D1141" s="98" t="s">
        <v>1376</v>
      </c>
      <c r="E1141" s="98">
        <v>10835326</v>
      </c>
      <c r="F1141" s="98"/>
      <c r="G1141" s="127" t="s">
        <v>6348</v>
      </c>
      <c r="H1141" s="128">
        <v>75</v>
      </c>
      <c r="I1141" s="128">
        <v>0</v>
      </c>
      <c r="J1141" s="129">
        <v>75</v>
      </c>
      <c r="K1141" s="101" t="s">
        <v>1388</v>
      </c>
    </row>
    <row r="1142" spans="1:11" ht="56.25" customHeight="1">
      <c r="A1142" s="98">
        <v>16</v>
      </c>
      <c r="B1142" s="125" t="s">
        <v>1275</v>
      </c>
      <c r="C1142" s="126">
        <v>42598</v>
      </c>
      <c r="D1142" s="98" t="s">
        <v>1376</v>
      </c>
      <c r="E1142" s="98">
        <v>10835978</v>
      </c>
      <c r="F1142" s="98"/>
      <c r="G1142" s="127" t="s">
        <v>6347</v>
      </c>
      <c r="H1142" s="128">
        <v>75</v>
      </c>
      <c r="I1142" s="128">
        <v>0</v>
      </c>
      <c r="J1142" s="129">
        <v>75</v>
      </c>
      <c r="K1142" s="101" t="s">
        <v>1388</v>
      </c>
    </row>
    <row r="1143" spans="1:11" ht="56.25" customHeight="1">
      <c r="A1143" s="98">
        <v>16</v>
      </c>
      <c r="B1143" s="125" t="s">
        <v>1275</v>
      </c>
      <c r="C1143" s="126">
        <v>42598</v>
      </c>
      <c r="D1143" s="98" t="s">
        <v>1376</v>
      </c>
      <c r="E1143" s="98">
        <v>10836414</v>
      </c>
      <c r="F1143" s="98"/>
      <c r="G1143" s="127" t="s">
        <v>6345</v>
      </c>
      <c r="H1143" s="128">
        <v>75</v>
      </c>
      <c r="I1143" s="128">
        <v>0</v>
      </c>
      <c r="J1143" s="129">
        <v>75</v>
      </c>
      <c r="K1143" s="101" t="s">
        <v>1388</v>
      </c>
    </row>
    <row r="1144" spans="1:11" ht="56.25" customHeight="1">
      <c r="A1144" s="98">
        <v>16</v>
      </c>
      <c r="B1144" s="125" t="s">
        <v>1275</v>
      </c>
      <c r="C1144" s="126">
        <v>42606</v>
      </c>
      <c r="D1144" s="98" t="s">
        <v>1376</v>
      </c>
      <c r="E1144" s="98">
        <v>10916056</v>
      </c>
      <c r="F1144" s="98"/>
      <c r="G1144" s="127" t="s">
        <v>6556</v>
      </c>
      <c r="H1144" s="128">
        <v>1200</v>
      </c>
      <c r="I1144" s="128">
        <v>0</v>
      </c>
      <c r="J1144" s="129">
        <v>1200</v>
      </c>
      <c r="K1144" s="101" t="s">
        <v>1388</v>
      </c>
    </row>
    <row r="1145" spans="1:11" ht="56.25" customHeight="1">
      <c r="A1145" s="98">
        <v>16</v>
      </c>
      <c r="B1145" s="125" t="s">
        <v>1275</v>
      </c>
      <c r="C1145" s="126">
        <v>42606</v>
      </c>
      <c r="D1145" s="98" t="s">
        <v>1376</v>
      </c>
      <c r="E1145" s="98">
        <v>10916057</v>
      </c>
      <c r="F1145" s="98"/>
      <c r="G1145" s="127" t="s">
        <v>6524</v>
      </c>
      <c r="H1145" s="128">
        <v>75</v>
      </c>
      <c r="I1145" s="128">
        <v>0</v>
      </c>
      <c r="J1145" s="129">
        <v>75</v>
      </c>
      <c r="K1145" s="101" t="s">
        <v>1388</v>
      </c>
    </row>
    <row r="1146" spans="1:11" ht="56.25" customHeight="1">
      <c r="A1146" s="98">
        <v>16</v>
      </c>
      <c r="B1146" s="125" t="s">
        <v>1275</v>
      </c>
      <c r="C1146" s="126">
        <v>42613</v>
      </c>
      <c r="D1146" s="98" t="s">
        <v>1376</v>
      </c>
      <c r="E1146" s="98">
        <v>10967753</v>
      </c>
      <c r="F1146" s="98"/>
      <c r="G1146" s="127" t="s">
        <v>6750</v>
      </c>
      <c r="H1146" s="128">
        <v>75</v>
      </c>
      <c r="I1146" s="128">
        <v>0</v>
      </c>
      <c r="J1146" s="129">
        <v>75</v>
      </c>
      <c r="K1146" s="101" t="s">
        <v>1388</v>
      </c>
    </row>
    <row r="1147" spans="1:11" ht="56.25" customHeight="1">
      <c r="A1147" s="98">
        <v>16</v>
      </c>
      <c r="B1147" s="125" t="s">
        <v>1275</v>
      </c>
      <c r="C1147" s="126">
        <v>42613</v>
      </c>
      <c r="D1147" s="98" t="s">
        <v>1376</v>
      </c>
      <c r="E1147" s="98">
        <v>10967755</v>
      </c>
      <c r="F1147" s="98"/>
      <c r="G1147" s="127" t="s">
        <v>6751</v>
      </c>
      <c r="H1147" s="128">
        <v>75</v>
      </c>
      <c r="I1147" s="128">
        <v>0</v>
      </c>
      <c r="J1147" s="129">
        <v>75</v>
      </c>
      <c r="K1147" s="101" t="s">
        <v>1388</v>
      </c>
    </row>
    <row r="1148" spans="1:11" ht="56.25" customHeight="1">
      <c r="A1148" s="98">
        <v>16</v>
      </c>
      <c r="B1148" s="125" t="s">
        <v>1275</v>
      </c>
      <c r="C1148" s="126">
        <v>42618</v>
      </c>
      <c r="D1148" s="98" t="s">
        <v>1376</v>
      </c>
      <c r="E1148" s="98">
        <v>11005203</v>
      </c>
      <c r="F1148" s="98"/>
      <c r="G1148" s="127" t="s">
        <v>6854</v>
      </c>
      <c r="H1148" s="128">
        <v>75</v>
      </c>
      <c r="I1148" s="128">
        <v>0</v>
      </c>
      <c r="J1148" s="129">
        <v>75</v>
      </c>
      <c r="K1148" s="101" t="s">
        <v>1388</v>
      </c>
    </row>
    <row r="1149" spans="1:11" ht="56.25" customHeight="1">
      <c r="A1149" s="98">
        <v>16</v>
      </c>
      <c r="B1149" s="125" t="s">
        <v>1275</v>
      </c>
      <c r="C1149" s="126">
        <v>42618</v>
      </c>
      <c r="D1149" s="98" t="s">
        <v>1376</v>
      </c>
      <c r="E1149" s="98">
        <v>11005214</v>
      </c>
      <c r="F1149" s="98"/>
      <c r="G1149" s="127" t="s">
        <v>6853</v>
      </c>
      <c r="H1149" s="128">
        <v>75</v>
      </c>
      <c r="I1149" s="128">
        <v>0</v>
      </c>
      <c r="J1149" s="129">
        <v>75</v>
      </c>
      <c r="K1149" s="101" t="s">
        <v>1388</v>
      </c>
    </row>
    <row r="1150" spans="1:11" ht="56.25" customHeight="1">
      <c r="A1150" s="98">
        <v>16</v>
      </c>
      <c r="B1150" s="125" t="s">
        <v>1275</v>
      </c>
      <c r="C1150" s="126">
        <v>42618</v>
      </c>
      <c r="D1150" s="98" t="s">
        <v>1376</v>
      </c>
      <c r="E1150" s="98">
        <v>11005239</v>
      </c>
      <c r="F1150" s="98"/>
      <c r="G1150" s="127" t="s">
        <v>6852</v>
      </c>
      <c r="H1150" s="128">
        <v>75</v>
      </c>
      <c r="I1150" s="128">
        <v>0</v>
      </c>
      <c r="J1150" s="129">
        <v>75</v>
      </c>
      <c r="K1150" s="101" t="s">
        <v>1388</v>
      </c>
    </row>
    <row r="1151" spans="1:11" ht="56.25" customHeight="1">
      <c r="A1151" s="98">
        <v>16</v>
      </c>
      <c r="B1151" s="125" t="s">
        <v>1275</v>
      </c>
      <c r="C1151" s="126">
        <v>42618</v>
      </c>
      <c r="D1151" s="98" t="s">
        <v>1376</v>
      </c>
      <c r="E1151" s="98">
        <v>11005243</v>
      </c>
      <c r="F1151" s="98"/>
      <c r="G1151" s="127" t="s">
        <v>6857</v>
      </c>
      <c r="H1151" s="128">
        <v>75</v>
      </c>
      <c r="I1151" s="128">
        <v>0</v>
      </c>
      <c r="J1151" s="129">
        <v>75</v>
      </c>
      <c r="K1151" s="101" t="s">
        <v>1388</v>
      </c>
    </row>
    <row r="1152" spans="1:11" ht="56.25" customHeight="1">
      <c r="A1152" s="98">
        <v>16</v>
      </c>
      <c r="B1152" s="125" t="s">
        <v>1275</v>
      </c>
      <c r="C1152" s="126">
        <v>42618</v>
      </c>
      <c r="D1152" s="98" t="s">
        <v>1376</v>
      </c>
      <c r="E1152" s="98">
        <v>11005617</v>
      </c>
      <c r="F1152" s="98"/>
      <c r="G1152" s="127" t="s">
        <v>6851</v>
      </c>
      <c r="H1152" s="128">
        <v>75</v>
      </c>
      <c r="I1152" s="128">
        <v>0</v>
      </c>
      <c r="J1152" s="129">
        <v>75</v>
      </c>
      <c r="K1152" s="101" t="s">
        <v>1388</v>
      </c>
    </row>
    <row r="1153" spans="1:11" ht="56.25" customHeight="1">
      <c r="A1153" s="98">
        <v>16</v>
      </c>
      <c r="B1153" s="125" t="s">
        <v>1275</v>
      </c>
      <c r="C1153" s="126">
        <v>42618</v>
      </c>
      <c r="D1153" s="98" t="s">
        <v>1376</v>
      </c>
      <c r="E1153" s="98">
        <v>11005622</v>
      </c>
      <c r="F1153" s="98"/>
      <c r="G1153" s="127" t="s">
        <v>6856</v>
      </c>
      <c r="H1153" s="128">
        <v>75</v>
      </c>
      <c r="I1153" s="128">
        <v>0</v>
      </c>
      <c r="J1153" s="129">
        <v>75</v>
      </c>
      <c r="K1153" s="101" t="s">
        <v>1388</v>
      </c>
    </row>
    <row r="1154" spans="1:11" ht="56.25" customHeight="1">
      <c r="A1154" s="98">
        <v>16</v>
      </c>
      <c r="B1154" s="125" t="s">
        <v>1275</v>
      </c>
      <c r="C1154" s="126">
        <v>42618</v>
      </c>
      <c r="D1154" s="98" t="s">
        <v>1376</v>
      </c>
      <c r="E1154" s="98">
        <v>11005675</v>
      </c>
      <c r="F1154" s="98"/>
      <c r="G1154" s="127" t="s">
        <v>6850</v>
      </c>
      <c r="H1154" s="128">
        <v>75</v>
      </c>
      <c r="I1154" s="128">
        <v>0</v>
      </c>
      <c r="J1154" s="129">
        <v>75</v>
      </c>
      <c r="K1154" s="101" t="s">
        <v>1388</v>
      </c>
    </row>
    <row r="1155" spans="1:11" ht="56.25" customHeight="1">
      <c r="A1155" s="98">
        <v>16</v>
      </c>
      <c r="B1155" s="125" t="s">
        <v>1275</v>
      </c>
      <c r="C1155" s="126">
        <v>42618</v>
      </c>
      <c r="D1155" s="98" t="s">
        <v>1376</v>
      </c>
      <c r="E1155" s="98">
        <v>11005681</v>
      </c>
      <c r="F1155" s="98"/>
      <c r="G1155" s="127" t="s">
        <v>6855</v>
      </c>
      <c r="H1155" s="128">
        <v>75</v>
      </c>
      <c r="I1155" s="128">
        <v>0</v>
      </c>
      <c r="J1155" s="129">
        <v>75</v>
      </c>
      <c r="K1155" s="101" t="s">
        <v>1388</v>
      </c>
    </row>
    <row r="1156" spans="1:11" ht="56.25" customHeight="1">
      <c r="A1156" s="98">
        <v>16</v>
      </c>
      <c r="B1156" s="125" t="s">
        <v>1275</v>
      </c>
      <c r="C1156" s="126">
        <v>42632</v>
      </c>
      <c r="D1156" s="98" t="s">
        <v>1376</v>
      </c>
      <c r="E1156" s="98">
        <v>11137477</v>
      </c>
      <c r="F1156" s="98"/>
      <c r="G1156" s="127" t="s">
        <v>7257</v>
      </c>
      <c r="H1156" s="128">
        <v>133400</v>
      </c>
      <c r="I1156" s="128">
        <v>0</v>
      </c>
      <c r="J1156" s="129">
        <v>133400</v>
      </c>
      <c r="K1156" s="101" t="s">
        <v>1388</v>
      </c>
    </row>
    <row r="1157" spans="1:11" ht="56.25" customHeight="1">
      <c r="A1157" s="98">
        <v>16</v>
      </c>
      <c r="B1157" s="125" t="s">
        <v>1275</v>
      </c>
      <c r="C1157" s="126">
        <v>42632</v>
      </c>
      <c r="D1157" s="98" t="s">
        <v>1376</v>
      </c>
      <c r="E1157" s="98">
        <v>11137478</v>
      </c>
      <c r="F1157" s="98"/>
      <c r="G1157" s="127" t="s">
        <v>7258</v>
      </c>
      <c r="H1157" s="128">
        <v>75</v>
      </c>
      <c r="I1157" s="128">
        <v>0</v>
      </c>
      <c r="J1157" s="129">
        <v>75</v>
      </c>
      <c r="K1157" s="101" t="s">
        <v>1388</v>
      </c>
    </row>
    <row r="1158" spans="1:11" ht="56.25" customHeight="1">
      <c r="A1158" s="98">
        <v>16</v>
      </c>
      <c r="B1158" s="125" t="s">
        <v>1275</v>
      </c>
      <c r="C1158" s="126">
        <v>42641</v>
      </c>
      <c r="D1158" s="98" t="s">
        <v>1376</v>
      </c>
      <c r="E1158" s="98">
        <v>11233512</v>
      </c>
      <c r="F1158" s="98"/>
      <c r="G1158" s="127" t="s">
        <v>7516</v>
      </c>
      <c r="H1158" s="128">
        <v>6050</v>
      </c>
      <c r="I1158" s="128">
        <v>0</v>
      </c>
      <c r="J1158" s="129">
        <v>6050</v>
      </c>
      <c r="K1158" s="101" t="s">
        <v>1388</v>
      </c>
    </row>
    <row r="1159" spans="1:11" ht="56.25" customHeight="1">
      <c r="A1159" s="98">
        <v>16</v>
      </c>
      <c r="B1159" s="125" t="s">
        <v>1275</v>
      </c>
      <c r="C1159" s="126">
        <v>42641</v>
      </c>
      <c r="D1159" s="98" t="s">
        <v>1376</v>
      </c>
      <c r="E1159" s="98">
        <v>11233513</v>
      </c>
      <c r="F1159" s="98"/>
      <c r="G1159" s="127" t="s">
        <v>7517</v>
      </c>
      <c r="H1159" s="128">
        <v>75</v>
      </c>
      <c r="I1159" s="128">
        <v>0</v>
      </c>
      <c r="J1159" s="129">
        <v>75</v>
      </c>
      <c r="K1159" s="101" t="s">
        <v>1388</v>
      </c>
    </row>
    <row r="1160" spans="1:11" ht="56.25" customHeight="1">
      <c r="A1160" s="98">
        <v>20</v>
      </c>
      <c r="B1160" s="125" t="s">
        <v>1276</v>
      </c>
      <c r="C1160" s="126">
        <v>42563</v>
      </c>
      <c r="D1160" s="98" t="s">
        <v>15</v>
      </c>
      <c r="E1160" s="98">
        <v>172</v>
      </c>
      <c r="F1160" s="98"/>
      <c r="G1160" s="127" t="s">
        <v>5477</v>
      </c>
      <c r="H1160" s="128">
        <v>270</v>
      </c>
      <c r="I1160" s="128">
        <v>0</v>
      </c>
      <c r="J1160" s="129">
        <v>270</v>
      </c>
      <c r="K1160" s="101" t="s">
        <v>1388</v>
      </c>
    </row>
    <row r="1161" spans="1:11" ht="56.25" customHeight="1">
      <c r="A1161" s="98">
        <v>20</v>
      </c>
      <c r="B1161" s="125" t="s">
        <v>1276</v>
      </c>
      <c r="C1161" s="126">
        <v>42563</v>
      </c>
      <c r="D1161" s="98" t="s">
        <v>15</v>
      </c>
      <c r="E1161" s="98">
        <v>173</v>
      </c>
      <c r="F1161" s="98"/>
      <c r="G1161" s="127" t="s">
        <v>5478</v>
      </c>
      <c r="H1161" s="128">
        <v>270</v>
      </c>
      <c r="I1161" s="128">
        <v>0</v>
      </c>
      <c r="J1161" s="129">
        <v>270</v>
      </c>
      <c r="K1161" s="101" t="s">
        <v>1388</v>
      </c>
    </row>
    <row r="1162" spans="1:11" ht="56.25" customHeight="1">
      <c r="A1162" s="98">
        <v>20</v>
      </c>
      <c r="B1162" s="125" t="s">
        <v>1276</v>
      </c>
      <c r="C1162" s="126">
        <v>42563</v>
      </c>
      <c r="D1162" s="98" t="s">
        <v>15</v>
      </c>
      <c r="E1162" s="98">
        <v>174</v>
      </c>
      <c r="F1162" s="98"/>
      <c r="G1162" s="127" t="s">
        <v>5480</v>
      </c>
      <c r="H1162" s="128">
        <v>270</v>
      </c>
      <c r="I1162" s="128">
        <v>0</v>
      </c>
      <c r="J1162" s="129">
        <v>270</v>
      </c>
      <c r="K1162" s="101" t="s">
        <v>1388</v>
      </c>
    </row>
    <row r="1163" spans="1:11" ht="56.25" customHeight="1">
      <c r="A1163" s="98">
        <v>20</v>
      </c>
      <c r="B1163" s="125" t="s">
        <v>1276</v>
      </c>
      <c r="C1163" s="126">
        <v>42563</v>
      </c>
      <c r="D1163" s="98" t="s">
        <v>15</v>
      </c>
      <c r="E1163" s="98">
        <v>175</v>
      </c>
      <c r="F1163" s="98"/>
      <c r="G1163" s="127" t="s">
        <v>5479</v>
      </c>
      <c r="H1163" s="128">
        <v>270</v>
      </c>
      <c r="I1163" s="128">
        <v>0</v>
      </c>
      <c r="J1163" s="129">
        <v>270</v>
      </c>
      <c r="K1163" s="101" t="s">
        <v>1388</v>
      </c>
    </row>
    <row r="1164" spans="1:11" ht="56.25" customHeight="1">
      <c r="A1164" s="98">
        <v>20</v>
      </c>
      <c r="B1164" s="125" t="s">
        <v>1276</v>
      </c>
      <c r="C1164" s="126">
        <v>42563</v>
      </c>
      <c r="D1164" s="98" t="s">
        <v>15</v>
      </c>
      <c r="E1164" s="98">
        <v>229</v>
      </c>
      <c r="F1164" s="98"/>
      <c r="G1164" s="127" t="s">
        <v>5482</v>
      </c>
      <c r="H1164" s="128">
        <v>299.91000000000003</v>
      </c>
      <c r="I1164" s="128">
        <v>0</v>
      </c>
      <c r="J1164" s="129">
        <v>299.91000000000003</v>
      </c>
      <c r="K1164" s="101" t="s">
        <v>1388</v>
      </c>
    </row>
    <row r="1165" spans="1:11" ht="56.25" customHeight="1">
      <c r="A1165" s="98">
        <v>20</v>
      </c>
      <c r="B1165" s="125" t="s">
        <v>1276</v>
      </c>
      <c r="C1165" s="126">
        <v>42613</v>
      </c>
      <c r="D1165" s="98" t="s">
        <v>15</v>
      </c>
      <c r="E1165" s="98">
        <v>564</v>
      </c>
      <c r="F1165" s="98"/>
      <c r="G1165" s="127" t="s">
        <v>6743</v>
      </c>
      <c r="H1165" s="128">
        <v>270</v>
      </c>
      <c r="I1165" s="128">
        <v>0</v>
      </c>
      <c r="J1165" s="129">
        <v>270</v>
      </c>
      <c r="K1165" s="101" t="s">
        <v>1388</v>
      </c>
    </row>
    <row r="1166" spans="1:11" ht="56.25" customHeight="1">
      <c r="A1166" s="98">
        <v>20</v>
      </c>
      <c r="B1166" s="125" t="s">
        <v>1276</v>
      </c>
      <c r="C1166" s="126">
        <v>42614</v>
      </c>
      <c r="D1166" s="98" t="s">
        <v>15</v>
      </c>
      <c r="E1166" s="98">
        <v>579</v>
      </c>
      <c r="F1166" s="98"/>
      <c r="G1166" s="127" t="s">
        <v>6773</v>
      </c>
      <c r="H1166" s="128">
        <v>270</v>
      </c>
      <c r="I1166" s="128">
        <v>0</v>
      </c>
      <c r="J1166" s="129">
        <v>270</v>
      </c>
      <c r="K1166" s="101" t="s">
        <v>1388</v>
      </c>
    </row>
    <row r="1167" spans="1:11" ht="56.25" customHeight="1">
      <c r="A1167" s="98">
        <v>20</v>
      </c>
      <c r="B1167" s="125" t="s">
        <v>1276</v>
      </c>
      <c r="C1167" s="126">
        <v>42625</v>
      </c>
      <c r="D1167" s="98" t="s">
        <v>15</v>
      </c>
      <c r="E1167" s="98">
        <v>624</v>
      </c>
      <c r="F1167" s="98"/>
      <c r="G1167" s="127" t="s">
        <v>7061</v>
      </c>
      <c r="H1167" s="128">
        <v>270</v>
      </c>
      <c r="I1167" s="128">
        <v>0</v>
      </c>
      <c r="J1167" s="129">
        <v>270</v>
      </c>
      <c r="K1167" s="101" t="s">
        <v>1388</v>
      </c>
    </row>
    <row r="1168" spans="1:11" ht="56.25" customHeight="1">
      <c r="A1168" s="98">
        <v>20</v>
      </c>
      <c r="B1168" s="125" t="s">
        <v>1276</v>
      </c>
      <c r="C1168" s="126">
        <v>42625</v>
      </c>
      <c r="D1168" s="98" t="s">
        <v>15</v>
      </c>
      <c r="E1168" s="98">
        <v>625</v>
      </c>
      <c r="F1168" s="98"/>
      <c r="G1168" s="127" t="s">
        <v>7063</v>
      </c>
      <c r="H1168" s="128">
        <v>270</v>
      </c>
      <c r="I1168" s="128">
        <v>0</v>
      </c>
      <c r="J1168" s="129">
        <v>270</v>
      </c>
      <c r="K1168" s="101" t="s">
        <v>1388</v>
      </c>
    </row>
    <row r="1169" spans="1:11" ht="56.25" customHeight="1">
      <c r="A1169" s="98">
        <v>20</v>
      </c>
      <c r="B1169" s="125" t="s">
        <v>1276</v>
      </c>
      <c r="C1169" s="126">
        <v>42625</v>
      </c>
      <c r="D1169" s="98" t="s">
        <v>15</v>
      </c>
      <c r="E1169" s="98">
        <v>626</v>
      </c>
      <c r="F1169" s="98"/>
      <c r="G1169" s="127" t="s">
        <v>7062</v>
      </c>
      <c r="H1169" s="128">
        <v>270</v>
      </c>
      <c r="I1169" s="128">
        <v>0</v>
      </c>
      <c r="J1169" s="129">
        <v>270</v>
      </c>
      <c r="K1169" s="101" t="s">
        <v>1388</v>
      </c>
    </row>
    <row r="1170" spans="1:11" ht="56.25" customHeight="1">
      <c r="A1170" s="98">
        <v>20</v>
      </c>
      <c r="B1170" s="125" t="s">
        <v>1276</v>
      </c>
      <c r="C1170" s="126">
        <v>42625</v>
      </c>
      <c r="D1170" s="98" t="s">
        <v>15</v>
      </c>
      <c r="E1170" s="98">
        <v>628</v>
      </c>
      <c r="F1170" s="98"/>
      <c r="G1170" s="127" t="s">
        <v>7065</v>
      </c>
      <c r="H1170" s="128">
        <v>270</v>
      </c>
      <c r="I1170" s="128">
        <v>0</v>
      </c>
      <c r="J1170" s="129">
        <v>270</v>
      </c>
      <c r="K1170" s="101" t="s">
        <v>1388</v>
      </c>
    </row>
    <row r="1171" spans="1:11" ht="56.25" customHeight="1">
      <c r="A1171" s="98">
        <v>20</v>
      </c>
      <c r="B1171" s="125" t="s">
        <v>1276</v>
      </c>
      <c r="C1171" s="126">
        <v>42639</v>
      </c>
      <c r="D1171" s="98" t="s">
        <v>15</v>
      </c>
      <c r="E1171" s="98">
        <v>758</v>
      </c>
      <c r="F1171" s="98"/>
      <c r="G1171" s="127" t="s">
        <v>7460</v>
      </c>
      <c r="H1171" s="128">
        <v>6995.61</v>
      </c>
      <c r="I1171" s="128">
        <v>0</v>
      </c>
      <c r="J1171" s="129">
        <v>6995.61</v>
      </c>
      <c r="K1171" s="101" t="s">
        <v>1388</v>
      </c>
    </row>
    <row r="1172" spans="1:11" ht="56.25" customHeight="1">
      <c r="A1172" s="98">
        <v>20</v>
      </c>
      <c r="B1172" s="125" t="s">
        <v>1276</v>
      </c>
      <c r="C1172" s="126">
        <v>42643</v>
      </c>
      <c r="D1172" s="98" t="s">
        <v>15</v>
      </c>
      <c r="E1172" s="98">
        <v>794</v>
      </c>
      <c r="F1172" s="98"/>
      <c r="G1172" s="127" t="s">
        <v>7668</v>
      </c>
      <c r="H1172" s="128">
        <v>270</v>
      </c>
      <c r="I1172" s="128">
        <v>0</v>
      </c>
      <c r="J1172" s="129">
        <v>270</v>
      </c>
      <c r="K1172" s="101" t="s">
        <v>1388</v>
      </c>
    </row>
    <row r="1173" spans="1:11" ht="56.25" customHeight="1">
      <c r="A1173" s="98">
        <v>20</v>
      </c>
      <c r="B1173" s="125" t="s">
        <v>1276</v>
      </c>
      <c r="C1173" s="126">
        <v>42643</v>
      </c>
      <c r="D1173" s="98" t="s">
        <v>15</v>
      </c>
      <c r="E1173" s="98">
        <v>796</v>
      </c>
      <c r="F1173" s="98"/>
      <c r="G1173" s="127" t="s">
        <v>7673</v>
      </c>
      <c r="H1173" s="128">
        <v>270</v>
      </c>
      <c r="I1173" s="128">
        <v>0</v>
      </c>
      <c r="J1173" s="129">
        <v>270</v>
      </c>
      <c r="K1173" s="101" t="s">
        <v>1388</v>
      </c>
    </row>
    <row r="1174" spans="1:11" ht="56.25" customHeight="1">
      <c r="A1174" s="98">
        <v>20</v>
      </c>
      <c r="B1174" s="125" t="s">
        <v>1276</v>
      </c>
      <c r="C1174" s="126">
        <v>42412</v>
      </c>
      <c r="D1174" s="98" t="s">
        <v>6</v>
      </c>
      <c r="E1174" s="98">
        <v>3844</v>
      </c>
      <c r="F1174" s="98"/>
      <c r="G1174" s="127" t="s">
        <v>2121</v>
      </c>
      <c r="H1174" s="128">
        <v>0</v>
      </c>
      <c r="I1174" s="128">
        <v>4287.99</v>
      </c>
      <c r="J1174" s="129">
        <v>4287.99</v>
      </c>
      <c r="K1174" s="101" t="s">
        <v>1388</v>
      </c>
    </row>
    <row r="1175" spans="1:11" ht="56.25" customHeight="1">
      <c r="A1175" s="98">
        <v>20</v>
      </c>
      <c r="B1175" s="125" t="s">
        <v>1276</v>
      </c>
      <c r="C1175" s="126">
        <v>42412</v>
      </c>
      <c r="D1175" s="98" t="s">
        <v>6</v>
      </c>
      <c r="E1175" s="98">
        <v>3845</v>
      </c>
      <c r="F1175" s="98"/>
      <c r="G1175" s="127" t="s">
        <v>2122</v>
      </c>
      <c r="H1175" s="128">
        <v>0</v>
      </c>
      <c r="I1175" s="128">
        <v>35330.400000000001</v>
      </c>
      <c r="J1175" s="129">
        <v>35330.400000000001</v>
      </c>
      <c r="K1175" s="101" t="s">
        <v>1388</v>
      </c>
    </row>
    <row r="1176" spans="1:11" ht="56.25" customHeight="1">
      <c r="A1176" s="98">
        <v>20</v>
      </c>
      <c r="B1176" s="125" t="s">
        <v>1276</v>
      </c>
      <c r="C1176" s="126">
        <v>42412</v>
      </c>
      <c r="D1176" s="98" t="s">
        <v>6</v>
      </c>
      <c r="E1176" s="98">
        <v>3846</v>
      </c>
      <c r="F1176" s="98"/>
      <c r="G1176" s="127" t="s">
        <v>2123</v>
      </c>
      <c r="H1176" s="128">
        <v>0</v>
      </c>
      <c r="I1176" s="128">
        <v>464</v>
      </c>
      <c r="J1176" s="129">
        <v>464</v>
      </c>
      <c r="K1176" s="101" t="s">
        <v>1388</v>
      </c>
    </row>
    <row r="1177" spans="1:11" ht="56.25" customHeight="1">
      <c r="A1177" s="98">
        <v>20</v>
      </c>
      <c r="B1177" s="125" t="s">
        <v>1276</v>
      </c>
      <c r="C1177" s="126">
        <v>42412</v>
      </c>
      <c r="D1177" s="98" t="s">
        <v>6</v>
      </c>
      <c r="E1177" s="98">
        <v>3847</v>
      </c>
      <c r="F1177" s="98"/>
      <c r="G1177" s="127" t="s">
        <v>2124</v>
      </c>
      <c r="H1177" s="128">
        <v>0</v>
      </c>
      <c r="I1177" s="128">
        <v>2353.4</v>
      </c>
      <c r="J1177" s="129">
        <v>2353.4</v>
      </c>
      <c r="K1177" s="101" t="s">
        <v>1388</v>
      </c>
    </row>
    <row r="1178" spans="1:11" ht="56.25" customHeight="1">
      <c r="A1178" s="98">
        <v>20</v>
      </c>
      <c r="B1178" s="125" t="s">
        <v>1276</v>
      </c>
      <c r="C1178" s="126">
        <v>42412</v>
      </c>
      <c r="D1178" s="98" t="s">
        <v>6</v>
      </c>
      <c r="E1178" s="98">
        <v>3848</v>
      </c>
      <c r="F1178" s="98"/>
      <c r="G1178" s="127" t="s">
        <v>2125</v>
      </c>
      <c r="H1178" s="128">
        <v>0</v>
      </c>
      <c r="I1178" s="128">
        <v>50145.2</v>
      </c>
      <c r="J1178" s="129">
        <v>50145.2</v>
      </c>
      <c r="K1178" s="101" t="s">
        <v>1388</v>
      </c>
    </row>
    <row r="1179" spans="1:11" ht="56.25" customHeight="1">
      <c r="A1179" s="98">
        <v>20</v>
      </c>
      <c r="B1179" s="125" t="s">
        <v>1276</v>
      </c>
      <c r="C1179" s="126">
        <v>42412</v>
      </c>
      <c r="D1179" s="98" t="s">
        <v>6</v>
      </c>
      <c r="E1179" s="98">
        <v>3849</v>
      </c>
      <c r="F1179" s="98"/>
      <c r="G1179" s="127" t="s">
        <v>2126</v>
      </c>
      <c r="H1179" s="128">
        <v>0</v>
      </c>
      <c r="I1179" s="128">
        <v>24971</v>
      </c>
      <c r="J1179" s="129">
        <v>24971</v>
      </c>
      <c r="K1179" s="101" t="s">
        <v>1388</v>
      </c>
    </row>
    <row r="1180" spans="1:11" ht="56.25" customHeight="1">
      <c r="A1180" s="98">
        <v>20</v>
      </c>
      <c r="B1180" s="125" t="s">
        <v>1276</v>
      </c>
      <c r="C1180" s="126">
        <v>42496</v>
      </c>
      <c r="D1180" s="98" t="s">
        <v>11</v>
      </c>
      <c r="E1180" s="98">
        <v>192862</v>
      </c>
      <c r="F1180" s="98"/>
      <c r="G1180" s="127" t="s">
        <v>3833</v>
      </c>
      <c r="H1180" s="128">
        <v>270</v>
      </c>
      <c r="I1180" s="128">
        <v>0</v>
      </c>
      <c r="J1180" s="129">
        <v>270</v>
      </c>
      <c r="K1180" s="101" t="s">
        <v>1388</v>
      </c>
    </row>
    <row r="1181" spans="1:11" ht="56.25" customHeight="1">
      <c r="A1181" s="98">
        <v>20</v>
      </c>
      <c r="B1181" s="125" t="s">
        <v>1276</v>
      </c>
      <c r="C1181" s="126">
        <v>42499</v>
      </c>
      <c r="D1181" s="98" t="s">
        <v>11</v>
      </c>
      <c r="E1181" s="98">
        <v>193008</v>
      </c>
      <c r="F1181" s="98"/>
      <c r="G1181" s="127" t="s">
        <v>3855</v>
      </c>
      <c r="H1181" s="128">
        <v>270</v>
      </c>
      <c r="I1181" s="128">
        <v>0</v>
      </c>
      <c r="J1181" s="129">
        <v>270</v>
      </c>
      <c r="K1181" s="101" t="s">
        <v>1388</v>
      </c>
    </row>
    <row r="1182" spans="1:11" ht="56.25" customHeight="1">
      <c r="A1182" s="98">
        <v>20</v>
      </c>
      <c r="B1182" s="125" t="s">
        <v>1276</v>
      </c>
      <c r="C1182" s="126">
        <v>42499</v>
      </c>
      <c r="D1182" s="98" t="s">
        <v>11</v>
      </c>
      <c r="E1182" s="98">
        <v>193010</v>
      </c>
      <c r="F1182" s="98"/>
      <c r="G1182" s="127" t="s">
        <v>3856</v>
      </c>
      <c r="H1182" s="128">
        <v>270</v>
      </c>
      <c r="I1182" s="128">
        <v>0</v>
      </c>
      <c r="J1182" s="129">
        <v>270</v>
      </c>
      <c r="K1182" s="101" t="s">
        <v>1388</v>
      </c>
    </row>
    <row r="1183" spans="1:11" ht="56.25" customHeight="1">
      <c r="A1183" s="98">
        <v>20</v>
      </c>
      <c r="B1183" s="125" t="s">
        <v>1276</v>
      </c>
      <c r="C1183" s="126">
        <v>42499</v>
      </c>
      <c r="D1183" s="98" t="s">
        <v>11</v>
      </c>
      <c r="E1183" s="98">
        <v>193014</v>
      </c>
      <c r="F1183" s="98"/>
      <c r="G1183" s="127" t="s">
        <v>3857</v>
      </c>
      <c r="H1183" s="128">
        <v>270</v>
      </c>
      <c r="I1183" s="128">
        <v>0</v>
      </c>
      <c r="J1183" s="129">
        <v>270</v>
      </c>
      <c r="K1183" s="101" t="s">
        <v>1388</v>
      </c>
    </row>
    <row r="1184" spans="1:11" ht="56.25" customHeight="1">
      <c r="A1184" s="98">
        <v>20</v>
      </c>
      <c r="B1184" s="125" t="s">
        <v>1276</v>
      </c>
      <c r="C1184" s="126">
        <v>42499</v>
      </c>
      <c r="D1184" s="98" t="s">
        <v>11</v>
      </c>
      <c r="E1184" s="98">
        <v>193027</v>
      </c>
      <c r="F1184" s="98"/>
      <c r="G1184" s="127" t="s">
        <v>3858</v>
      </c>
      <c r="H1184" s="128">
        <v>270</v>
      </c>
      <c r="I1184" s="128">
        <v>0</v>
      </c>
      <c r="J1184" s="129">
        <v>270</v>
      </c>
      <c r="K1184" s="101" t="s">
        <v>1388</v>
      </c>
    </row>
    <row r="1185" spans="1:11" ht="56.25" customHeight="1">
      <c r="A1185" s="98">
        <v>20</v>
      </c>
      <c r="B1185" s="125" t="s">
        <v>1276</v>
      </c>
      <c r="C1185" s="126">
        <v>42510</v>
      </c>
      <c r="D1185" s="98" t="s">
        <v>11</v>
      </c>
      <c r="E1185" s="98">
        <v>194107</v>
      </c>
      <c r="F1185" s="98"/>
      <c r="G1185" s="127" t="s">
        <v>4176</v>
      </c>
      <c r="H1185" s="128">
        <v>50</v>
      </c>
      <c r="I1185" s="128">
        <v>0</v>
      </c>
      <c r="J1185" s="129">
        <v>50</v>
      </c>
      <c r="K1185" s="101" t="s">
        <v>1388</v>
      </c>
    </row>
    <row r="1186" spans="1:11" ht="56.25" customHeight="1">
      <c r="A1186" s="98">
        <v>20</v>
      </c>
      <c r="B1186" s="125" t="s">
        <v>1276</v>
      </c>
      <c r="C1186" s="126">
        <v>42521</v>
      </c>
      <c r="D1186" s="98" t="s">
        <v>11</v>
      </c>
      <c r="E1186" s="98">
        <v>194930</v>
      </c>
      <c r="F1186" s="98"/>
      <c r="G1186" s="127" t="s">
        <v>4356</v>
      </c>
      <c r="H1186" s="128">
        <v>270</v>
      </c>
      <c r="I1186" s="128">
        <v>0</v>
      </c>
      <c r="J1186" s="129">
        <v>270</v>
      </c>
      <c r="K1186" s="101" t="s">
        <v>1388</v>
      </c>
    </row>
    <row r="1187" spans="1:11" ht="56.25" customHeight="1">
      <c r="A1187" s="98">
        <v>20</v>
      </c>
      <c r="B1187" s="125" t="s">
        <v>1276</v>
      </c>
      <c r="C1187" s="126">
        <v>42592</v>
      </c>
      <c r="D1187" s="98" t="s">
        <v>6</v>
      </c>
      <c r="E1187" s="98">
        <v>860546</v>
      </c>
      <c r="F1187" s="98"/>
      <c r="G1187" s="127" t="s">
        <v>6165</v>
      </c>
      <c r="H1187" s="128">
        <v>0</v>
      </c>
      <c r="I1187" s="128">
        <v>222</v>
      </c>
      <c r="J1187" s="129">
        <v>222</v>
      </c>
      <c r="K1187" s="101" t="s">
        <v>1388</v>
      </c>
    </row>
    <row r="1188" spans="1:11" ht="56.25" customHeight="1">
      <c r="A1188" s="98">
        <v>20</v>
      </c>
      <c r="B1188" s="125" t="s">
        <v>1276</v>
      </c>
      <c r="C1188" s="126">
        <v>42600</v>
      </c>
      <c r="D1188" s="98" t="s">
        <v>6</v>
      </c>
      <c r="E1188" s="98">
        <v>861200</v>
      </c>
      <c r="F1188" s="98"/>
      <c r="G1188" s="127" t="s">
        <v>6381</v>
      </c>
      <c r="H1188" s="128">
        <v>0</v>
      </c>
      <c r="I1188" s="128">
        <v>371</v>
      </c>
      <c r="J1188" s="129">
        <v>371</v>
      </c>
      <c r="K1188" s="101" t="s">
        <v>1388</v>
      </c>
    </row>
    <row r="1189" spans="1:11" ht="56.25" customHeight="1">
      <c r="A1189" s="98">
        <v>20</v>
      </c>
      <c r="B1189" s="125" t="s">
        <v>7894</v>
      </c>
      <c r="C1189" s="126">
        <v>42382</v>
      </c>
      <c r="D1189" s="98" t="s">
        <v>3</v>
      </c>
      <c r="E1189" s="98">
        <v>1340071</v>
      </c>
      <c r="F1189" s="98"/>
      <c r="G1189" s="127" t="s">
        <v>7895</v>
      </c>
      <c r="H1189" s="128">
        <v>0</v>
      </c>
      <c r="I1189" s="128">
        <v>383.8</v>
      </c>
      <c r="J1189" s="129">
        <v>383.8</v>
      </c>
      <c r="K1189" s="101" t="s">
        <v>1388</v>
      </c>
    </row>
    <row r="1190" spans="1:11" ht="56.25" customHeight="1">
      <c r="A1190" s="98">
        <v>20</v>
      </c>
      <c r="B1190" s="125" t="s">
        <v>7894</v>
      </c>
      <c r="C1190" s="126">
        <v>42383</v>
      </c>
      <c r="D1190" s="98" t="s">
        <v>3</v>
      </c>
      <c r="E1190" s="98">
        <v>1340551</v>
      </c>
      <c r="F1190" s="98"/>
      <c r="G1190" s="127" t="s">
        <v>7932</v>
      </c>
      <c r="H1190" s="128">
        <v>0</v>
      </c>
      <c r="I1190" s="128">
        <v>600.51</v>
      </c>
      <c r="J1190" s="129">
        <v>600.51</v>
      </c>
      <c r="K1190" s="101" t="s">
        <v>1388</v>
      </c>
    </row>
    <row r="1191" spans="1:11" ht="56.25" customHeight="1">
      <c r="A1191" s="98">
        <v>20</v>
      </c>
      <c r="B1191" s="125" t="s">
        <v>7894</v>
      </c>
      <c r="C1191" s="126">
        <v>42383</v>
      </c>
      <c r="D1191" s="98" t="s">
        <v>3</v>
      </c>
      <c r="E1191" s="98">
        <v>1340553</v>
      </c>
      <c r="F1191" s="98"/>
      <c r="G1191" s="127" t="s">
        <v>7932</v>
      </c>
      <c r="H1191" s="128">
        <v>0</v>
      </c>
      <c r="I1191" s="128">
        <v>447.46000000000004</v>
      </c>
      <c r="J1191" s="129">
        <v>447.46000000000004</v>
      </c>
      <c r="K1191" s="101" t="s">
        <v>1388</v>
      </c>
    </row>
    <row r="1192" spans="1:11" ht="56.25" customHeight="1">
      <c r="A1192" s="98">
        <v>20</v>
      </c>
      <c r="B1192" s="125" t="s">
        <v>7894</v>
      </c>
      <c r="C1192" s="126">
        <v>42384</v>
      </c>
      <c r="D1192" s="98" t="s">
        <v>3</v>
      </c>
      <c r="E1192" s="98">
        <v>1341277</v>
      </c>
      <c r="F1192" s="98"/>
      <c r="G1192" s="127" t="s">
        <v>7963</v>
      </c>
      <c r="H1192" s="128">
        <v>0</v>
      </c>
      <c r="I1192" s="128">
        <v>17353.02</v>
      </c>
      <c r="J1192" s="129">
        <v>17353.02</v>
      </c>
      <c r="K1192" s="101" t="s">
        <v>1388</v>
      </c>
    </row>
    <row r="1193" spans="1:11" ht="56.25" customHeight="1">
      <c r="A1193" s="98">
        <v>20</v>
      </c>
      <c r="B1193" s="125" t="s">
        <v>7894</v>
      </c>
      <c r="C1193" s="126">
        <v>42389</v>
      </c>
      <c r="D1193" s="98" t="s">
        <v>3</v>
      </c>
      <c r="E1193" s="98">
        <v>1342559</v>
      </c>
      <c r="F1193" s="98"/>
      <c r="G1193" s="127" t="s">
        <v>8029</v>
      </c>
      <c r="H1193" s="128">
        <v>0</v>
      </c>
      <c r="I1193" s="128">
        <v>126444</v>
      </c>
      <c r="J1193" s="129">
        <v>126444</v>
      </c>
      <c r="K1193" s="101" t="s">
        <v>1388</v>
      </c>
    </row>
    <row r="1194" spans="1:11" ht="56.25" customHeight="1">
      <c r="A1194" s="98">
        <v>20</v>
      </c>
      <c r="B1194" s="125" t="s">
        <v>7894</v>
      </c>
      <c r="C1194" s="126">
        <v>42389</v>
      </c>
      <c r="D1194" s="98" t="s">
        <v>3</v>
      </c>
      <c r="E1194" s="98">
        <v>1342560</v>
      </c>
      <c r="F1194" s="98"/>
      <c r="G1194" s="127" t="s">
        <v>8030</v>
      </c>
      <c r="H1194" s="128">
        <v>0</v>
      </c>
      <c r="I1194" s="128">
        <v>968778.45000000007</v>
      </c>
      <c r="J1194" s="129">
        <v>968778.45000000007</v>
      </c>
      <c r="K1194" s="101" t="s">
        <v>1388</v>
      </c>
    </row>
    <row r="1195" spans="1:11" ht="56.25" customHeight="1">
      <c r="A1195" s="98">
        <v>20</v>
      </c>
      <c r="B1195" s="125" t="s">
        <v>8330</v>
      </c>
      <c r="C1195" s="126">
        <v>42415</v>
      </c>
      <c r="D1195" s="98" t="s">
        <v>3</v>
      </c>
      <c r="E1195" s="98">
        <v>1350533</v>
      </c>
      <c r="F1195" s="98"/>
      <c r="G1195" s="127" t="s">
        <v>8331</v>
      </c>
      <c r="H1195" s="128">
        <v>0</v>
      </c>
      <c r="I1195" s="128">
        <v>941893.31</v>
      </c>
      <c r="J1195" s="129">
        <v>941893.31</v>
      </c>
      <c r="K1195" s="101" t="s">
        <v>1388</v>
      </c>
    </row>
    <row r="1196" spans="1:11" ht="56.25" customHeight="1">
      <c r="A1196" s="98">
        <v>20</v>
      </c>
      <c r="B1196" s="125" t="s">
        <v>8330</v>
      </c>
      <c r="C1196" s="126">
        <v>42415</v>
      </c>
      <c r="D1196" s="98" t="s">
        <v>3</v>
      </c>
      <c r="E1196" s="98">
        <v>1350535</v>
      </c>
      <c r="F1196" s="98"/>
      <c r="G1196" s="127" t="s">
        <v>8332</v>
      </c>
      <c r="H1196" s="128">
        <v>0</v>
      </c>
      <c r="I1196" s="128">
        <v>126444</v>
      </c>
      <c r="J1196" s="129">
        <v>126444</v>
      </c>
      <c r="K1196" s="101" t="s">
        <v>1388</v>
      </c>
    </row>
    <row r="1197" spans="1:11" ht="56.25" customHeight="1">
      <c r="A1197" s="98">
        <v>20</v>
      </c>
      <c r="B1197" s="125" t="s">
        <v>8330</v>
      </c>
      <c r="C1197" s="126">
        <v>42416</v>
      </c>
      <c r="D1197" s="98" t="s">
        <v>3</v>
      </c>
      <c r="E1197" s="98">
        <v>1350803</v>
      </c>
      <c r="F1197" s="98"/>
      <c r="G1197" s="127" t="s">
        <v>8338</v>
      </c>
      <c r="H1197" s="128">
        <v>0</v>
      </c>
      <c r="I1197" s="128">
        <v>964298.16</v>
      </c>
      <c r="J1197" s="129">
        <v>964298.16</v>
      </c>
      <c r="K1197" s="101" t="s">
        <v>1388</v>
      </c>
    </row>
    <row r="1198" spans="1:11" ht="56.25" customHeight="1">
      <c r="A1198" s="98">
        <v>20</v>
      </c>
      <c r="B1198" s="125" t="s">
        <v>8330</v>
      </c>
      <c r="C1198" s="126">
        <v>42418</v>
      </c>
      <c r="D1198" s="98" t="s">
        <v>3</v>
      </c>
      <c r="E1198" s="98">
        <v>1351530</v>
      </c>
      <c r="F1198" s="98"/>
      <c r="G1198" s="127" t="s">
        <v>8360</v>
      </c>
      <c r="H1198" s="128">
        <v>0</v>
      </c>
      <c r="I1198" s="128">
        <v>4607.5200000000004</v>
      </c>
      <c r="J1198" s="129">
        <v>4607.5200000000004</v>
      </c>
      <c r="K1198" s="101" t="s">
        <v>1388</v>
      </c>
    </row>
    <row r="1199" spans="1:11" ht="56.25" customHeight="1">
      <c r="A1199" s="98">
        <v>20</v>
      </c>
      <c r="B1199" s="125" t="s">
        <v>8330</v>
      </c>
      <c r="C1199" s="126">
        <v>42423</v>
      </c>
      <c r="D1199" s="98" t="s">
        <v>3</v>
      </c>
      <c r="E1199" s="98">
        <v>1353127</v>
      </c>
      <c r="F1199" s="98"/>
      <c r="G1199" s="127" t="s">
        <v>8489</v>
      </c>
      <c r="H1199" s="128">
        <v>0</v>
      </c>
      <c r="I1199" s="128">
        <v>755.1</v>
      </c>
      <c r="J1199" s="129">
        <v>755.1</v>
      </c>
      <c r="K1199" s="101" t="s">
        <v>1388</v>
      </c>
    </row>
    <row r="1200" spans="1:11" ht="56.25" customHeight="1">
      <c r="A1200" s="98">
        <v>20</v>
      </c>
      <c r="B1200" s="125" t="s">
        <v>8330</v>
      </c>
      <c r="C1200" s="126">
        <v>42423</v>
      </c>
      <c r="D1200" s="98" t="s">
        <v>3</v>
      </c>
      <c r="E1200" s="98">
        <v>1353129</v>
      </c>
      <c r="F1200" s="98"/>
      <c r="G1200" s="127" t="s">
        <v>8490</v>
      </c>
      <c r="H1200" s="128">
        <v>0</v>
      </c>
      <c r="I1200" s="128">
        <v>22.1</v>
      </c>
      <c r="J1200" s="129">
        <v>22.1</v>
      </c>
      <c r="K1200" s="101" t="s">
        <v>1388</v>
      </c>
    </row>
    <row r="1201" spans="1:11" ht="56.25" customHeight="1">
      <c r="A1201" s="98">
        <v>20</v>
      </c>
      <c r="B1201" s="125" t="s">
        <v>8330</v>
      </c>
      <c r="C1201" s="126">
        <v>42426</v>
      </c>
      <c r="D1201" s="98" t="s">
        <v>3</v>
      </c>
      <c r="E1201" s="98">
        <v>1354273</v>
      </c>
      <c r="F1201" s="98"/>
      <c r="G1201" s="127" t="s">
        <v>8546</v>
      </c>
      <c r="H1201" s="128">
        <v>0</v>
      </c>
      <c r="I1201" s="128">
        <v>6434.45</v>
      </c>
      <c r="J1201" s="129">
        <v>6434.45</v>
      </c>
      <c r="K1201" s="101" t="s">
        <v>1388</v>
      </c>
    </row>
    <row r="1202" spans="1:11" ht="56.25" customHeight="1">
      <c r="A1202" s="98">
        <v>20</v>
      </c>
      <c r="B1202" s="125" t="s">
        <v>8330</v>
      </c>
      <c r="C1202" s="126">
        <v>42426</v>
      </c>
      <c r="D1202" s="98" t="s">
        <v>3</v>
      </c>
      <c r="E1202" s="98">
        <v>1354274</v>
      </c>
      <c r="F1202" s="98"/>
      <c r="G1202" s="127" t="s">
        <v>8547</v>
      </c>
      <c r="H1202" s="128">
        <v>0</v>
      </c>
      <c r="I1202" s="128">
        <v>44763.24</v>
      </c>
      <c r="J1202" s="129">
        <v>44763.24</v>
      </c>
      <c r="K1202" s="101" t="s">
        <v>1388</v>
      </c>
    </row>
    <row r="1203" spans="1:11" ht="56.25" customHeight="1">
      <c r="A1203" s="98">
        <v>20</v>
      </c>
      <c r="B1203" s="125" t="s">
        <v>8330</v>
      </c>
      <c r="C1203" s="126">
        <v>42430</v>
      </c>
      <c r="D1203" s="98" t="s">
        <v>3</v>
      </c>
      <c r="E1203" s="98">
        <v>1355544</v>
      </c>
      <c r="F1203" s="98"/>
      <c r="G1203" s="127" t="s">
        <v>8640</v>
      </c>
      <c r="H1203" s="128">
        <v>0</v>
      </c>
      <c r="I1203" s="128">
        <v>2020</v>
      </c>
      <c r="J1203" s="129">
        <v>2020</v>
      </c>
      <c r="K1203" s="101" t="s">
        <v>1388</v>
      </c>
    </row>
    <row r="1204" spans="1:11" ht="56.25" customHeight="1">
      <c r="A1204" s="98">
        <v>20</v>
      </c>
      <c r="B1204" s="125" t="s">
        <v>8330</v>
      </c>
      <c r="C1204" s="126">
        <v>42430</v>
      </c>
      <c r="D1204" s="98" t="s">
        <v>3</v>
      </c>
      <c r="E1204" s="98">
        <v>1355545</v>
      </c>
      <c r="F1204" s="98"/>
      <c r="G1204" s="127" t="s">
        <v>8641</v>
      </c>
      <c r="H1204" s="128">
        <v>0</v>
      </c>
      <c r="I1204" s="128">
        <v>830</v>
      </c>
      <c r="J1204" s="129">
        <v>830</v>
      </c>
      <c r="K1204" s="101" t="s">
        <v>1388</v>
      </c>
    </row>
    <row r="1205" spans="1:11" ht="56.25" customHeight="1">
      <c r="A1205" s="98">
        <v>20</v>
      </c>
      <c r="B1205" s="125" t="s">
        <v>8330</v>
      </c>
      <c r="C1205" s="126">
        <v>42444</v>
      </c>
      <c r="D1205" s="98" t="s">
        <v>3</v>
      </c>
      <c r="E1205" s="98">
        <v>1359680</v>
      </c>
      <c r="F1205" s="98"/>
      <c r="G1205" s="127" t="s">
        <v>8859</v>
      </c>
      <c r="H1205" s="128">
        <v>0</v>
      </c>
      <c r="I1205" s="128">
        <v>953127.56</v>
      </c>
      <c r="J1205" s="129">
        <v>953127.56</v>
      </c>
      <c r="K1205" s="101" t="s">
        <v>1388</v>
      </c>
    </row>
    <row r="1206" spans="1:11" ht="56.25" customHeight="1">
      <c r="A1206" s="98">
        <v>20</v>
      </c>
      <c r="B1206" s="125" t="s">
        <v>8330</v>
      </c>
      <c r="C1206" s="126">
        <v>42444</v>
      </c>
      <c r="D1206" s="98" t="s">
        <v>3</v>
      </c>
      <c r="E1206" s="98">
        <v>1359683</v>
      </c>
      <c r="F1206" s="98"/>
      <c r="G1206" s="127" t="s">
        <v>8860</v>
      </c>
      <c r="H1206" s="128">
        <v>0</v>
      </c>
      <c r="I1206" s="128">
        <v>130140.14</v>
      </c>
      <c r="J1206" s="129">
        <v>130140.14</v>
      </c>
      <c r="K1206" s="101" t="s">
        <v>1388</v>
      </c>
    </row>
    <row r="1207" spans="1:11" ht="56.25" customHeight="1">
      <c r="A1207" s="98">
        <v>20</v>
      </c>
      <c r="B1207" s="125" t="s">
        <v>8330</v>
      </c>
      <c r="C1207" s="126">
        <v>42457</v>
      </c>
      <c r="D1207" s="98" t="s">
        <v>3</v>
      </c>
      <c r="E1207" s="98">
        <v>1363310</v>
      </c>
      <c r="F1207" s="98"/>
      <c r="G1207" s="127" t="s">
        <v>9049</v>
      </c>
      <c r="H1207" s="128">
        <v>0</v>
      </c>
      <c r="I1207" s="128">
        <v>5987.99</v>
      </c>
      <c r="J1207" s="129">
        <v>5987.99</v>
      </c>
      <c r="K1207" s="101" t="s">
        <v>1388</v>
      </c>
    </row>
    <row r="1208" spans="1:11" ht="56.25" customHeight="1">
      <c r="A1208" s="98">
        <v>20</v>
      </c>
      <c r="B1208" s="125" t="s">
        <v>8330</v>
      </c>
      <c r="C1208" s="126">
        <v>42460</v>
      </c>
      <c r="D1208" s="98" t="s">
        <v>3</v>
      </c>
      <c r="E1208" s="98">
        <v>1364589</v>
      </c>
      <c r="F1208" s="98"/>
      <c r="G1208" s="127" t="s">
        <v>9129</v>
      </c>
      <c r="H1208" s="128">
        <v>0</v>
      </c>
      <c r="I1208" s="128">
        <v>2720.4</v>
      </c>
      <c r="J1208" s="129">
        <v>2720.4</v>
      </c>
      <c r="K1208" s="101" t="s">
        <v>1388</v>
      </c>
    </row>
    <row r="1209" spans="1:11" ht="56.25" customHeight="1">
      <c r="A1209" s="98">
        <v>20</v>
      </c>
      <c r="B1209" s="125" t="s">
        <v>8330</v>
      </c>
      <c r="C1209" s="126">
        <v>42461</v>
      </c>
      <c r="D1209" s="98" t="s">
        <v>3</v>
      </c>
      <c r="E1209" s="98">
        <v>1365047</v>
      </c>
      <c r="F1209" s="98"/>
      <c r="G1209" s="127" t="s">
        <v>9154</v>
      </c>
      <c r="H1209" s="128">
        <v>0</v>
      </c>
      <c r="I1209" s="128">
        <v>20154.63</v>
      </c>
      <c r="J1209" s="129">
        <v>20154.63</v>
      </c>
      <c r="K1209" s="101" t="s">
        <v>1388</v>
      </c>
    </row>
    <row r="1210" spans="1:11" ht="56.25" customHeight="1">
      <c r="A1210" s="98">
        <v>20</v>
      </c>
      <c r="B1210" s="125" t="s">
        <v>8330</v>
      </c>
      <c r="C1210" s="126">
        <v>42467</v>
      </c>
      <c r="D1210" s="98" t="s">
        <v>3</v>
      </c>
      <c r="E1210" s="98">
        <v>1366928</v>
      </c>
      <c r="F1210" s="98"/>
      <c r="G1210" s="127" t="s">
        <v>9252</v>
      </c>
      <c r="H1210" s="128">
        <v>0</v>
      </c>
      <c r="I1210" s="128">
        <v>947951.25</v>
      </c>
      <c r="J1210" s="129">
        <v>947951.25</v>
      </c>
      <c r="K1210" s="101" t="s">
        <v>1388</v>
      </c>
    </row>
    <row r="1211" spans="1:11" ht="56.25" customHeight="1">
      <c r="A1211" s="98">
        <v>20</v>
      </c>
      <c r="B1211" s="125" t="s">
        <v>8330</v>
      </c>
      <c r="C1211" s="126">
        <v>42467</v>
      </c>
      <c r="D1211" s="98" t="s">
        <v>3</v>
      </c>
      <c r="E1211" s="98">
        <v>1366931</v>
      </c>
      <c r="F1211" s="98"/>
      <c r="G1211" s="127" t="s">
        <v>9253</v>
      </c>
      <c r="H1211" s="128">
        <v>0</v>
      </c>
      <c r="I1211" s="128">
        <v>161543.94</v>
      </c>
      <c r="J1211" s="129">
        <v>161543.94</v>
      </c>
      <c r="K1211" s="101" t="s">
        <v>1388</v>
      </c>
    </row>
    <row r="1212" spans="1:11" ht="56.25" customHeight="1">
      <c r="A1212" s="98">
        <v>20</v>
      </c>
      <c r="B1212" s="125" t="s">
        <v>8330</v>
      </c>
      <c r="C1212" s="126">
        <v>42482</v>
      </c>
      <c r="D1212" s="98" t="s">
        <v>3</v>
      </c>
      <c r="E1212" s="98">
        <v>1371917</v>
      </c>
      <c r="F1212" s="98"/>
      <c r="G1212" s="127" t="s">
        <v>9526</v>
      </c>
      <c r="H1212" s="128">
        <v>0</v>
      </c>
      <c r="I1212" s="128">
        <v>27824.100000000002</v>
      </c>
      <c r="J1212" s="129">
        <v>27824.100000000002</v>
      </c>
      <c r="K1212" s="101" t="s">
        <v>1388</v>
      </c>
    </row>
    <row r="1213" spans="1:11" ht="56.25" customHeight="1">
      <c r="A1213" s="98">
        <v>20</v>
      </c>
      <c r="B1213" s="125" t="s">
        <v>8330</v>
      </c>
      <c r="C1213" s="126">
        <v>42482</v>
      </c>
      <c r="D1213" s="98" t="s">
        <v>3</v>
      </c>
      <c r="E1213" s="98">
        <v>1371919</v>
      </c>
      <c r="F1213" s="98"/>
      <c r="G1213" s="127" t="s">
        <v>9528</v>
      </c>
      <c r="H1213" s="128">
        <v>0</v>
      </c>
      <c r="I1213" s="128">
        <v>2643.18</v>
      </c>
      <c r="J1213" s="129">
        <v>2643.18</v>
      </c>
      <c r="K1213" s="101" t="s">
        <v>1388</v>
      </c>
    </row>
    <row r="1214" spans="1:11" ht="56.25" customHeight="1">
      <c r="A1214" s="98">
        <v>20</v>
      </c>
      <c r="B1214" s="125" t="s">
        <v>8330</v>
      </c>
      <c r="C1214" s="126">
        <v>42488</v>
      </c>
      <c r="D1214" s="98" t="s">
        <v>3</v>
      </c>
      <c r="E1214" s="98">
        <v>1374079</v>
      </c>
      <c r="F1214" s="98"/>
      <c r="G1214" s="127" t="s">
        <v>9657</v>
      </c>
      <c r="H1214" s="128">
        <v>0</v>
      </c>
      <c r="I1214" s="128">
        <v>891815.63</v>
      </c>
      <c r="J1214" s="129">
        <v>891815.63</v>
      </c>
      <c r="K1214" s="101" t="s">
        <v>1388</v>
      </c>
    </row>
    <row r="1215" spans="1:11" ht="56.25" customHeight="1">
      <c r="A1215" s="98">
        <v>20</v>
      </c>
      <c r="B1215" s="125" t="s">
        <v>8330</v>
      </c>
      <c r="C1215" s="126">
        <v>42488</v>
      </c>
      <c r="D1215" s="98" t="s">
        <v>3</v>
      </c>
      <c r="E1215" s="98">
        <v>1374082</v>
      </c>
      <c r="F1215" s="98"/>
      <c r="G1215" s="127" t="s">
        <v>9658</v>
      </c>
      <c r="H1215" s="128">
        <v>0</v>
      </c>
      <c r="I1215" s="128">
        <v>191802</v>
      </c>
      <c r="J1215" s="129">
        <v>191802</v>
      </c>
      <c r="K1215" s="101" t="s">
        <v>1388</v>
      </c>
    </row>
    <row r="1216" spans="1:11" ht="56.25" customHeight="1">
      <c r="A1216" s="98">
        <v>20</v>
      </c>
      <c r="B1216" s="125" t="s">
        <v>8330</v>
      </c>
      <c r="C1216" s="126">
        <v>42489</v>
      </c>
      <c r="D1216" s="98" t="s">
        <v>3</v>
      </c>
      <c r="E1216" s="98">
        <v>1374524</v>
      </c>
      <c r="F1216" s="98"/>
      <c r="G1216" s="127" t="s">
        <v>9676</v>
      </c>
      <c r="H1216" s="128">
        <v>0</v>
      </c>
      <c r="I1216" s="128">
        <v>808</v>
      </c>
      <c r="J1216" s="129">
        <v>808</v>
      </c>
      <c r="K1216" s="101" t="s">
        <v>1429</v>
      </c>
    </row>
    <row r="1217" spans="1:11" ht="56.25" customHeight="1">
      <c r="A1217" s="98">
        <v>20</v>
      </c>
      <c r="B1217" s="125" t="s">
        <v>8330</v>
      </c>
      <c r="C1217" s="126">
        <v>42489</v>
      </c>
      <c r="D1217" s="98" t="s">
        <v>3</v>
      </c>
      <c r="E1217" s="98">
        <v>1374602</v>
      </c>
      <c r="F1217" s="98"/>
      <c r="G1217" s="127" t="s">
        <v>9688</v>
      </c>
      <c r="H1217" s="128">
        <v>0</v>
      </c>
      <c r="I1217" s="128">
        <v>2720</v>
      </c>
      <c r="J1217" s="129">
        <v>2720</v>
      </c>
      <c r="K1217" s="101" t="s">
        <v>1388</v>
      </c>
    </row>
    <row r="1218" spans="1:11" ht="56.25" customHeight="1">
      <c r="A1218" s="98">
        <v>20</v>
      </c>
      <c r="B1218" s="125" t="s">
        <v>8330</v>
      </c>
      <c r="C1218" s="126">
        <v>42496</v>
      </c>
      <c r="D1218" s="98" t="s">
        <v>3</v>
      </c>
      <c r="E1218" s="98">
        <v>1376650</v>
      </c>
      <c r="F1218" s="98"/>
      <c r="G1218" s="127" t="s">
        <v>9791</v>
      </c>
      <c r="H1218" s="128">
        <v>0</v>
      </c>
      <c r="I1218" s="128">
        <v>585.9</v>
      </c>
      <c r="J1218" s="129">
        <v>585.9</v>
      </c>
      <c r="K1218" s="101" t="s">
        <v>1388</v>
      </c>
    </row>
    <row r="1219" spans="1:11" ht="56.25" customHeight="1">
      <c r="A1219" s="98">
        <v>20</v>
      </c>
      <c r="B1219" s="125" t="s">
        <v>8330</v>
      </c>
      <c r="C1219" s="126">
        <v>42499</v>
      </c>
      <c r="D1219" s="98" t="s">
        <v>3</v>
      </c>
      <c r="E1219" s="98">
        <v>1376960</v>
      </c>
      <c r="F1219" s="98"/>
      <c r="G1219" s="127" t="s">
        <v>9803</v>
      </c>
      <c r="H1219" s="128">
        <v>0</v>
      </c>
      <c r="I1219" s="128">
        <v>1046260.78</v>
      </c>
      <c r="J1219" s="129">
        <v>1046260.78</v>
      </c>
      <c r="K1219" s="101" t="s">
        <v>1388</v>
      </c>
    </row>
    <row r="1220" spans="1:11" ht="56.25" customHeight="1">
      <c r="A1220" s="98">
        <v>20</v>
      </c>
      <c r="B1220" s="125" t="s">
        <v>8330</v>
      </c>
      <c r="C1220" s="126">
        <v>42500</v>
      </c>
      <c r="D1220" s="98" t="s">
        <v>3</v>
      </c>
      <c r="E1220" s="98">
        <v>1377578</v>
      </c>
      <c r="F1220" s="98"/>
      <c r="G1220" s="127" t="s">
        <v>9842</v>
      </c>
      <c r="H1220" s="128">
        <v>0</v>
      </c>
      <c r="I1220" s="128">
        <v>60</v>
      </c>
      <c r="J1220" s="129">
        <v>60</v>
      </c>
      <c r="K1220" s="101" t="s">
        <v>1388</v>
      </c>
    </row>
    <row r="1221" spans="1:11" ht="56.25" customHeight="1">
      <c r="A1221" s="98">
        <v>20</v>
      </c>
      <c r="B1221" s="125" t="s">
        <v>8330</v>
      </c>
      <c r="C1221" s="126">
        <v>42500</v>
      </c>
      <c r="D1221" s="98" t="s">
        <v>3</v>
      </c>
      <c r="E1221" s="98">
        <v>1377579</v>
      </c>
      <c r="F1221" s="98"/>
      <c r="G1221" s="127" t="s">
        <v>9843</v>
      </c>
      <c r="H1221" s="128">
        <v>0</v>
      </c>
      <c r="I1221" s="128">
        <v>120</v>
      </c>
      <c r="J1221" s="129">
        <v>120</v>
      </c>
      <c r="K1221" s="101" t="s">
        <v>1388</v>
      </c>
    </row>
    <row r="1222" spans="1:11" ht="56.25" customHeight="1">
      <c r="A1222" s="98">
        <v>20</v>
      </c>
      <c r="B1222" s="125" t="s">
        <v>8330</v>
      </c>
      <c r="C1222" s="126">
        <v>42500</v>
      </c>
      <c r="D1222" s="98" t="s">
        <v>3</v>
      </c>
      <c r="E1222" s="98">
        <v>1377582</v>
      </c>
      <c r="F1222" s="98"/>
      <c r="G1222" s="127" t="s">
        <v>9844</v>
      </c>
      <c r="H1222" s="128">
        <v>0</v>
      </c>
      <c r="I1222" s="128">
        <v>60</v>
      </c>
      <c r="J1222" s="129">
        <v>60</v>
      </c>
      <c r="K1222" s="101" t="s">
        <v>1388</v>
      </c>
    </row>
    <row r="1223" spans="1:11" ht="56.25" customHeight="1">
      <c r="A1223" s="98">
        <v>20</v>
      </c>
      <c r="B1223" s="125" t="s">
        <v>8330</v>
      </c>
      <c r="C1223" s="126">
        <v>42501</v>
      </c>
      <c r="D1223" s="98" t="s">
        <v>3</v>
      </c>
      <c r="E1223" s="98">
        <v>1377773</v>
      </c>
      <c r="F1223" s="98"/>
      <c r="G1223" s="127" t="s">
        <v>9849</v>
      </c>
      <c r="H1223" s="128">
        <v>0</v>
      </c>
      <c r="I1223" s="128">
        <v>106.2</v>
      </c>
      <c r="J1223" s="129">
        <v>106.2</v>
      </c>
      <c r="K1223" s="101" t="s">
        <v>1388</v>
      </c>
    </row>
    <row r="1224" spans="1:11" ht="56.25" customHeight="1">
      <c r="A1224" s="98">
        <v>20</v>
      </c>
      <c r="B1224" s="125" t="s">
        <v>8330</v>
      </c>
      <c r="C1224" s="126">
        <v>42501</v>
      </c>
      <c r="D1224" s="98" t="s">
        <v>3</v>
      </c>
      <c r="E1224" s="98">
        <v>1377905</v>
      </c>
      <c r="F1224" s="98"/>
      <c r="G1224" s="127" t="s">
        <v>9861</v>
      </c>
      <c r="H1224" s="128">
        <v>0</v>
      </c>
      <c r="I1224" s="128">
        <v>152.80000000000001</v>
      </c>
      <c r="J1224" s="129">
        <v>152.80000000000001</v>
      </c>
      <c r="K1224" s="101" t="s">
        <v>1388</v>
      </c>
    </row>
    <row r="1225" spans="1:11" ht="56.25" customHeight="1">
      <c r="A1225" s="98">
        <v>20</v>
      </c>
      <c r="B1225" s="125" t="s">
        <v>8330</v>
      </c>
      <c r="C1225" s="126">
        <v>42502</v>
      </c>
      <c r="D1225" s="98" t="s">
        <v>3</v>
      </c>
      <c r="E1225" s="98">
        <v>1378219</v>
      </c>
      <c r="F1225" s="98"/>
      <c r="G1225" s="127" t="s">
        <v>9884</v>
      </c>
      <c r="H1225" s="128">
        <v>0</v>
      </c>
      <c r="I1225" s="128">
        <v>689</v>
      </c>
      <c r="J1225" s="129">
        <v>689</v>
      </c>
      <c r="K1225" s="101" t="s">
        <v>1388</v>
      </c>
    </row>
    <row r="1226" spans="1:11" ht="56.25" customHeight="1">
      <c r="A1226" s="98">
        <v>20</v>
      </c>
      <c r="B1226" s="125" t="s">
        <v>8330</v>
      </c>
      <c r="C1226" s="126">
        <v>42502</v>
      </c>
      <c r="D1226" s="98" t="s">
        <v>3</v>
      </c>
      <c r="E1226" s="98">
        <v>1378223</v>
      </c>
      <c r="F1226" s="98"/>
      <c r="G1226" s="127" t="s">
        <v>9887</v>
      </c>
      <c r="H1226" s="128">
        <v>0</v>
      </c>
      <c r="I1226" s="128">
        <v>689</v>
      </c>
      <c r="J1226" s="129">
        <v>689</v>
      </c>
      <c r="K1226" s="101" t="s">
        <v>1388</v>
      </c>
    </row>
    <row r="1227" spans="1:11" ht="56.25" customHeight="1">
      <c r="A1227" s="98">
        <v>20</v>
      </c>
      <c r="B1227" s="125" t="s">
        <v>8330</v>
      </c>
      <c r="C1227" s="126">
        <v>42502</v>
      </c>
      <c r="D1227" s="98" t="s">
        <v>3</v>
      </c>
      <c r="E1227" s="98">
        <v>1378236</v>
      </c>
      <c r="F1227" s="98"/>
      <c r="G1227" s="127" t="s">
        <v>9892</v>
      </c>
      <c r="H1227" s="128">
        <v>0</v>
      </c>
      <c r="I1227" s="128">
        <v>41.97</v>
      </c>
      <c r="J1227" s="129">
        <v>41.97</v>
      </c>
      <c r="K1227" s="101" t="s">
        <v>1388</v>
      </c>
    </row>
    <row r="1228" spans="1:11" ht="56.25" customHeight="1">
      <c r="A1228" s="98">
        <v>20</v>
      </c>
      <c r="B1228" s="125" t="s">
        <v>8330</v>
      </c>
      <c r="C1228" s="126">
        <v>42507</v>
      </c>
      <c r="D1228" s="98" t="s">
        <v>3</v>
      </c>
      <c r="E1228" s="98">
        <v>1379668</v>
      </c>
      <c r="F1228" s="98"/>
      <c r="G1228" s="127" t="s">
        <v>9960</v>
      </c>
      <c r="H1228" s="128">
        <v>0</v>
      </c>
      <c r="I1228" s="128">
        <v>51.19</v>
      </c>
      <c r="J1228" s="129">
        <v>51.19</v>
      </c>
      <c r="K1228" s="101" t="s">
        <v>1388</v>
      </c>
    </row>
    <row r="1229" spans="1:11" ht="56.25" customHeight="1">
      <c r="A1229" s="98">
        <v>20</v>
      </c>
      <c r="B1229" s="125" t="s">
        <v>8330</v>
      </c>
      <c r="C1229" s="126">
        <v>42509</v>
      </c>
      <c r="D1229" s="98" t="s">
        <v>3</v>
      </c>
      <c r="E1229" s="98">
        <v>1380567</v>
      </c>
      <c r="F1229" s="98"/>
      <c r="G1229" s="127" t="s">
        <v>10024</v>
      </c>
      <c r="H1229" s="128">
        <v>0</v>
      </c>
      <c r="I1229" s="128">
        <v>4311.03</v>
      </c>
      <c r="J1229" s="129">
        <v>4311.03</v>
      </c>
      <c r="K1229" s="101" t="s">
        <v>1388</v>
      </c>
    </row>
    <row r="1230" spans="1:11" ht="56.25" customHeight="1">
      <c r="A1230" s="98">
        <v>20</v>
      </c>
      <c r="B1230" s="125" t="s">
        <v>8330</v>
      </c>
      <c r="C1230" s="126">
        <v>42517</v>
      </c>
      <c r="D1230" s="98" t="s">
        <v>3</v>
      </c>
      <c r="E1230" s="98">
        <v>1382620</v>
      </c>
      <c r="F1230" s="98"/>
      <c r="G1230" s="127" t="s">
        <v>10151</v>
      </c>
      <c r="H1230" s="128">
        <v>0</v>
      </c>
      <c r="I1230" s="128">
        <v>83335.790000000008</v>
      </c>
      <c r="J1230" s="129">
        <v>83335.790000000008</v>
      </c>
      <c r="K1230" s="101" t="s">
        <v>1429</v>
      </c>
    </row>
    <row r="1231" spans="1:11" ht="56.25" customHeight="1">
      <c r="A1231" s="98">
        <v>20</v>
      </c>
      <c r="B1231" s="125" t="s">
        <v>8330</v>
      </c>
      <c r="C1231" s="126">
        <v>42517</v>
      </c>
      <c r="D1231" s="98" t="s">
        <v>3</v>
      </c>
      <c r="E1231" s="98">
        <v>1382621</v>
      </c>
      <c r="F1231" s="98"/>
      <c r="G1231" s="127" t="s">
        <v>10152</v>
      </c>
      <c r="H1231" s="128">
        <v>0</v>
      </c>
      <c r="I1231" s="128">
        <v>6807.5</v>
      </c>
      <c r="J1231" s="129">
        <v>6807.5</v>
      </c>
      <c r="K1231" s="101" t="s">
        <v>1429</v>
      </c>
    </row>
    <row r="1232" spans="1:11" ht="56.25" customHeight="1">
      <c r="A1232" s="98">
        <v>20</v>
      </c>
      <c r="B1232" s="125" t="s">
        <v>8330</v>
      </c>
      <c r="C1232" s="126">
        <v>42517</v>
      </c>
      <c r="D1232" s="98" t="s">
        <v>3</v>
      </c>
      <c r="E1232" s="98">
        <v>1382623</v>
      </c>
      <c r="F1232" s="98"/>
      <c r="G1232" s="127" t="s">
        <v>10153</v>
      </c>
      <c r="H1232" s="128">
        <v>0</v>
      </c>
      <c r="I1232" s="128">
        <v>65337.25</v>
      </c>
      <c r="J1232" s="129">
        <v>65337.25</v>
      </c>
      <c r="K1232" s="101" t="s">
        <v>1429</v>
      </c>
    </row>
    <row r="1233" spans="1:11" ht="56.25" customHeight="1">
      <c r="A1233" s="98">
        <v>20</v>
      </c>
      <c r="B1233" s="125" t="s">
        <v>8330</v>
      </c>
      <c r="C1233" s="126">
        <v>42520</v>
      </c>
      <c r="D1233" s="98" t="s">
        <v>3</v>
      </c>
      <c r="E1233" s="98">
        <v>1382914</v>
      </c>
      <c r="F1233" s="98"/>
      <c r="G1233" s="127" t="s">
        <v>10169</v>
      </c>
      <c r="H1233" s="128">
        <v>0</v>
      </c>
      <c r="I1233" s="128">
        <v>206469.13</v>
      </c>
      <c r="J1233" s="129">
        <v>206469.13</v>
      </c>
      <c r="K1233" s="101" t="s">
        <v>1388</v>
      </c>
    </row>
    <row r="1234" spans="1:11" ht="56.25" customHeight="1">
      <c r="A1234" s="98">
        <v>20</v>
      </c>
      <c r="B1234" s="125" t="s">
        <v>8330</v>
      </c>
      <c r="C1234" s="126">
        <v>42520</v>
      </c>
      <c r="D1234" s="98" t="s">
        <v>3</v>
      </c>
      <c r="E1234" s="98">
        <v>1382917</v>
      </c>
      <c r="F1234" s="98"/>
      <c r="G1234" s="127" t="s">
        <v>10170</v>
      </c>
      <c r="H1234" s="128">
        <v>0</v>
      </c>
      <c r="I1234" s="128">
        <v>943560.12</v>
      </c>
      <c r="J1234" s="129">
        <v>943560.12</v>
      </c>
      <c r="K1234" s="101" t="s">
        <v>1388</v>
      </c>
    </row>
    <row r="1235" spans="1:11" ht="56.25" customHeight="1">
      <c r="A1235" s="98">
        <v>20</v>
      </c>
      <c r="B1235" s="125" t="s">
        <v>8330</v>
      </c>
      <c r="C1235" s="126">
        <v>42531</v>
      </c>
      <c r="D1235" s="98" t="s">
        <v>3</v>
      </c>
      <c r="E1235" s="98">
        <v>1387705</v>
      </c>
      <c r="F1235" s="98"/>
      <c r="G1235" s="127" t="s">
        <v>10503</v>
      </c>
      <c r="H1235" s="128">
        <v>0</v>
      </c>
      <c r="I1235" s="128">
        <v>138.6</v>
      </c>
      <c r="J1235" s="129">
        <v>138.6</v>
      </c>
      <c r="K1235" s="101" t="s">
        <v>1388</v>
      </c>
    </row>
    <row r="1236" spans="1:11" ht="56.25" customHeight="1">
      <c r="A1236" s="98">
        <v>20</v>
      </c>
      <c r="B1236" s="125" t="s">
        <v>8330</v>
      </c>
      <c r="C1236" s="126">
        <v>42534</v>
      </c>
      <c r="D1236" s="98" t="s">
        <v>3</v>
      </c>
      <c r="E1236" s="98">
        <v>1388161</v>
      </c>
      <c r="F1236" s="98"/>
      <c r="G1236" s="127" t="s">
        <v>10528</v>
      </c>
      <c r="H1236" s="128">
        <v>0</v>
      </c>
      <c r="I1236" s="128">
        <v>1333.06</v>
      </c>
      <c r="J1236" s="129">
        <v>1333.06</v>
      </c>
      <c r="K1236" s="101" t="s">
        <v>1388</v>
      </c>
    </row>
    <row r="1237" spans="1:11" ht="56.25" customHeight="1">
      <c r="A1237" s="98">
        <v>20</v>
      </c>
      <c r="B1237" s="125" t="s">
        <v>8330</v>
      </c>
      <c r="C1237" s="126">
        <v>42535</v>
      </c>
      <c r="D1237" s="98" t="s">
        <v>3</v>
      </c>
      <c r="E1237" s="98">
        <v>1388666</v>
      </c>
      <c r="F1237" s="98"/>
      <c r="G1237" s="127" t="s">
        <v>10561</v>
      </c>
      <c r="H1237" s="128">
        <v>0</v>
      </c>
      <c r="I1237" s="128">
        <v>1290</v>
      </c>
      <c r="J1237" s="129">
        <v>1290</v>
      </c>
      <c r="K1237" s="101" t="s">
        <v>1388</v>
      </c>
    </row>
    <row r="1238" spans="1:11" ht="56.25" customHeight="1">
      <c r="A1238" s="98">
        <v>20</v>
      </c>
      <c r="B1238" s="125" t="s">
        <v>8330</v>
      </c>
      <c r="C1238" s="126">
        <v>42538</v>
      </c>
      <c r="D1238" s="98" t="s">
        <v>3</v>
      </c>
      <c r="E1238" s="98">
        <v>1389927</v>
      </c>
      <c r="F1238" s="98"/>
      <c r="G1238" s="127" t="s">
        <v>10660</v>
      </c>
      <c r="H1238" s="128">
        <v>0</v>
      </c>
      <c r="I1238" s="128">
        <v>1009</v>
      </c>
      <c r="J1238" s="129">
        <v>1009</v>
      </c>
      <c r="K1238" s="101" t="s">
        <v>1388</v>
      </c>
    </row>
    <row r="1239" spans="1:11" ht="56.25" customHeight="1">
      <c r="A1239" s="98">
        <v>20</v>
      </c>
      <c r="B1239" s="125" t="s">
        <v>8330</v>
      </c>
      <c r="C1239" s="126">
        <v>42538</v>
      </c>
      <c r="D1239" s="98" t="s">
        <v>3</v>
      </c>
      <c r="E1239" s="98">
        <v>1389932</v>
      </c>
      <c r="F1239" s="98"/>
      <c r="G1239" s="127" t="s">
        <v>10662</v>
      </c>
      <c r="H1239" s="128">
        <v>0</v>
      </c>
      <c r="I1239" s="128">
        <v>8</v>
      </c>
      <c r="J1239" s="129">
        <v>8</v>
      </c>
      <c r="K1239" s="101" t="s">
        <v>1388</v>
      </c>
    </row>
    <row r="1240" spans="1:11" ht="56.25" customHeight="1">
      <c r="A1240" s="98">
        <v>20</v>
      </c>
      <c r="B1240" s="125" t="s">
        <v>8330</v>
      </c>
      <c r="C1240" s="126">
        <v>42541</v>
      </c>
      <c r="D1240" s="98" t="s">
        <v>3</v>
      </c>
      <c r="E1240" s="98">
        <v>1390560</v>
      </c>
      <c r="F1240" s="98"/>
      <c r="G1240" s="127" t="s">
        <v>10717</v>
      </c>
      <c r="H1240" s="128">
        <v>0</v>
      </c>
      <c r="I1240" s="128">
        <v>484</v>
      </c>
      <c r="J1240" s="129">
        <v>484</v>
      </c>
      <c r="K1240" s="101" t="s">
        <v>1388</v>
      </c>
    </row>
    <row r="1241" spans="1:11" ht="56.25" customHeight="1">
      <c r="A1241" s="98">
        <v>20</v>
      </c>
      <c r="B1241" s="125" t="s">
        <v>8330</v>
      </c>
      <c r="C1241" s="126">
        <v>42544</v>
      </c>
      <c r="D1241" s="98" t="s">
        <v>3</v>
      </c>
      <c r="E1241" s="98">
        <v>1391421</v>
      </c>
      <c r="F1241" s="98"/>
      <c r="G1241" s="127" t="s">
        <v>10787</v>
      </c>
      <c r="H1241" s="128">
        <v>0</v>
      </c>
      <c r="I1241" s="128">
        <v>4121.99</v>
      </c>
      <c r="J1241" s="129">
        <v>4121.99</v>
      </c>
      <c r="K1241" s="101" t="s">
        <v>1388</v>
      </c>
    </row>
    <row r="1242" spans="1:11" ht="56.25" customHeight="1">
      <c r="A1242" s="98">
        <v>20</v>
      </c>
      <c r="B1242" s="125" t="s">
        <v>8330</v>
      </c>
      <c r="C1242" s="126">
        <v>42544</v>
      </c>
      <c r="D1242" s="98" t="s">
        <v>3</v>
      </c>
      <c r="E1242" s="98">
        <v>1391581</v>
      </c>
      <c r="F1242" s="98"/>
      <c r="G1242" s="127" t="s">
        <v>10807</v>
      </c>
      <c r="H1242" s="128">
        <v>0</v>
      </c>
      <c r="I1242" s="128">
        <v>1132</v>
      </c>
      <c r="J1242" s="129">
        <v>1132</v>
      </c>
      <c r="K1242" s="101" t="s">
        <v>1388</v>
      </c>
    </row>
    <row r="1243" spans="1:11" ht="56.25" customHeight="1">
      <c r="A1243" s="98">
        <v>20</v>
      </c>
      <c r="B1243" s="125" t="s">
        <v>8330</v>
      </c>
      <c r="C1243" s="126">
        <v>42545</v>
      </c>
      <c r="D1243" s="98" t="s">
        <v>3</v>
      </c>
      <c r="E1243" s="98">
        <v>1391808</v>
      </c>
      <c r="F1243" s="98"/>
      <c r="G1243" s="127" t="s">
        <v>10812</v>
      </c>
      <c r="H1243" s="128">
        <v>0</v>
      </c>
      <c r="I1243" s="128">
        <v>97</v>
      </c>
      <c r="J1243" s="129">
        <v>97</v>
      </c>
      <c r="K1243" s="101" t="s">
        <v>1388</v>
      </c>
    </row>
    <row r="1244" spans="1:11" ht="56.25" customHeight="1">
      <c r="A1244" s="98">
        <v>20</v>
      </c>
      <c r="B1244" s="125" t="s">
        <v>8330</v>
      </c>
      <c r="C1244" s="126">
        <v>42549</v>
      </c>
      <c r="D1244" s="98" t="s">
        <v>3</v>
      </c>
      <c r="E1244" s="98">
        <v>1392829</v>
      </c>
      <c r="F1244" s="98"/>
      <c r="G1244" s="127" t="s">
        <v>10896</v>
      </c>
      <c r="H1244" s="128">
        <v>0</v>
      </c>
      <c r="I1244" s="128">
        <v>917549.5</v>
      </c>
      <c r="J1244" s="129">
        <v>917549.5</v>
      </c>
      <c r="K1244" s="101" t="s">
        <v>1388</v>
      </c>
    </row>
    <row r="1245" spans="1:11" ht="56.25" customHeight="1">
      <c r="A1245" s="98">
        <v>20</v>
      </c>
      <c r="B1245" s="125" t="s">
        <v>8330</v>
      </c>
      <c r="C1245" s="126">
        <v>42549</v>
      </c>
      <c r="D1245" s="98" t="s">
        <v>3</v>
      </c>
      <c r="E1245" s="98">
        <v>1392831</v>
      </c>
      <c r="F1245" s="98"/>
      <c r="G1245" s="127" t="s">
        <v>10897</v>
      </c>
      <c r="H1245" s="128">
        <v>0</v>
      </c>
      <c r="I1245" s="128">
        <v>209218.56</v>
      </c>
      <c r="J1245" s="129">
        <v>209218.56</v>
      </c>
      <c r="K1245" s="101" t="s">
        <v>1388</v>
      </c>
    </row>
    <row r="1246" spans="1:11" ht="56.25" customHeight="1">
      <c r="A1246" s="98">
        <v>20</v>
      </c>
      <c r="B1246" s="125" t="s">
        <v>8330</v>
      </c>
      <c r="C1246" s="126">
        <v>42555</v>
      </c>
      <c r="D1246" s="98" t="s">
        <v>3</v>
      </c>
      <c r="E1246" s="98">
        <v>1394561</v>
      </c>
      <c r="F1246" s="98"/>
      <c r="G1246" s="127" t="s">
        <v>11027</v>
      </c>
      <c r="H1246" s="128">
        <v>0</v>
      </c>
      <c r="I1246" s="128">
        <v>2162.87</v>
      </c>
      <c r="J1246" s="129">
        <v>2162.87</v>
      </c>
      <c r="K1246" s="101" t="s">
        <v>1388</v>
      </c>
    </row>
    <row r="1247" spans="1:11" ht="56.25" customHeight="1">
      <c r="A1247" s="98">
        <v>20</v>
      </c>
      <c r="B1247" s="125" t="s">
        <v>8330</v>
      </c>
      <c r="C1247" s="126">
        <v>42555</v>
      </c>
      <c r="D1247" s="98" t="s">
        <v>3</v>
      </c>
      <c r="E1247" s="98">
        <v>1394566</v>
      </c>
      <c r="F1247" s="98"/>
      <c r="G1247" s="127" t="s">
        <v>11028</v>
      </c>
      <c r="H1247" s="128">
        <v>0</v>
      </c>
      <c r="I1247" s="128">
        <v>28829.4</v>
      </c>
      <c r="J1247" s="129">
        <v>28829.4</v>
      </c>
      <c r="K1247" s="101" t="s">
        <v>1388</v>
      </c>
    </row>
    <row r="1248" spans="1:11" ht="56.25" customHeight="1">
      <c r="A1248" s="98">
        <v>20</v>
      </c>
      <c r="B1248" s="125" t="s">
        <v>8330</v>
      </c>
      <c r="C1248" s="126">
        <v>42555</v>
      </c>
      <c r="D1248" s="98" t="s">
        <v>3</v>
      </c>
      <c r="E1248" s="98">
        <v>1394569</v>
      </c>
      <c r="F1248" s="98"/>
      <c r="G1248" s="127" t="s">
        <v>11029</v>
      </c>
      <c r="H1248" s="128">
        <v>0</v>
      </c>
      <c r="I1248" s="128">
        <v>1329</v>
      </c>
      <c r="J1248" s="129">
        <v>1329</v>
      </c>
      <c r="K1248" s="101" t="s">
        <v>1388</v>
      </c>
    </row>
    <row r="1249" spans="1:11" ht="56.25" customHeight="1">
      <c r="A1249" s="98">
        <v>20</v>
      </c>
      <c r="B1249" s="125" t="s">
        <v>8330</v>
      </c>
      <c r="C1249" s="126">
        <v>42563</v>
      </c>
      <c r="D1249" s="98" t="s">
        <v>3</v>
      </c>
      <c r="E1249" s="98">
        <v>1397304</v>
      </c>
      <c r="F1249" s="98"/>
      <c r="G1249" s="127" t="s">
        <v>11237</v>
      </c>
      <c r="H1249" s="128">
        <v>0</v>
      </c>
      <c r="I1249" s="128">
        <v>2</v>
      </c>
      <c r="J1249" s="129">
        <v>2</v>
      </c>
      <c r="K1249" s="101" t="s">
        <v>1388</v>
      </c>
    </row>
    <row r="1250" spans="1:11" ht="56.25" customHeight="1">
      <c r="A1250" s="98">
        <v>20</v>
      </c>
      <c r="B1250" s="125" t="s">
        <v>8330</v>
      </c>
      <c r="C1250" s="126">
        <v>42566</v>
      </c>
      <c r="D1250" s="98" t="s">
        <v>3</v>
      </c>
      <c r="E1250" s="98">
        <v>1398597</v>
      </c>
      <c r="F1250" s="98"/>
      <c r="G1250" s="127" t="s">
        <v>11342</v>
      </c>
      <c r="H1250" s="128">
        <v>0</v>
      </c>
      <c r="I1250" s="128">
        <v>49.730000000000004</v>
      </c>
      <c r="J1250" s="129">
        <v>49.730000000000004</v>
      </c>
      <c r="K1250" s="101" t="s">
        <v>1388</v>
      </c>
    </row>
    <row r="1251" spans="1:11" ht="56.25" customHeight="1">
      <c r="A1251" s="98">
        <v>20</v>
      </c>
      <c r="B1251" s="125" t="s">
        <v>8330</v>
      </c>
      <c r="C1251" s="126">
        <v>42573</v>
      </c>
      <c r="D1251" s="98" t="s">
        <v>3</v>
      </c>
      <c r="E1251" s="98">
        <v>1400739</v>
      </c>
      <c r="F1251" s="98"/>
      <c r="G1251" s="127" t="s">
        <v>11498</v>
      </c>
      <c r="H1251" s="128">
        <v>0</v>
      </c>
      <c r="I1251" s="128">
        <v>130</v>
      </c>
      <c r="J1251" s="129">
        <v>130</v>
      </c>
      <c r="K1251" s="101" t="s">
        <v>1388</v>
      </c>
    </row>
    <row r="1252" spans="1:11" ht="56.25" customHeight="1">
      <c r="A1252" s="98">
        <v>20</v>
      </c>
      <c r="B1252" s="125" t="s">
        <v>8330</v>
      </c>
      <c r="C1252" s="126">
        <v>42573</v>
      </c>
      <c r="D1252" s="98" t="s">
        <v>3</v>
      </c>
      <c r="E1252" s="98">
        <v>1400742</v>
      </c>
      <c r="F1252" s="98"/>
      <c r="G1252" s="127" t="s">
        <v>11499</v>
      </c>
      <c r="H1252" s="128">
        <v>0</v>
      </c>
      <c r="I1252" s="128">
        <v>111</v>
      </c>
      <c r="J1252" s="129">
        <v>111</v>
      </c>
      <c r="K1252" s="101" t="s">
        <v>1388</v>
      </c>
    </row>
    <row r="1253" spans="1:11" ht="56.25" customHeight="1">
      <c r="A1253" s="98">
        <v>20</v>
      </c>
      <c r="B1253" s="125" t="s">
        <v>8330</v>
      </c>
      <c r="C1253" s="126">
        <v>42573</v>
      </c>
      <c r="D1253" s="98" t="s">
        <v>3</v>
      </c>
      <c r="E1253" s="98">
        <v>1400743</v>
      </c>
      <c r="F1253" s="98"/>
      <c r="G1253" s="127" t="s">
        <v>11500</v>
      </c>
      <c r="H1253" s="128">
        <v>0</v>
      </c>
      <c r="I1253" s="128">
        <v>111</v>
      </c>
      <c r="J1253" s="129">
        <v>111</v>
      </c>
      <c r="K1253" s="101" t="s">
        <v>1388</v>
      </c>
    </row>
    <row r="1254" spans="1:11" ht="56.25" customHeight="1">
      <c r="A1254" s="98">
        <v>20</v>
      </c>
      <c r="B1254" s="125" t="s">
        <v>8330</v>
      </c>
      <c r="C1254" s="126">
        <v>42573</v>
      </c>
      <c r="D1254" s="98" t="s">
        <v>3</v>
      </c>
      <c r="E1254" s="98">
        <v>1400745</v>
      </c>
      <c r="F1254" s="98"/>
      <c r="G1254" s="127" t="s">
        <v>11501</v>
      </c>
      <c r="H1254" s="128">
        <v>0</v>
      </c>
      <c r="I1254" s="128">
        <v>111</v>
      </c>
      <c r="J1254" s="129">
        <v>111</v>
      </c>
      <c r="K1254" s="101" t="s">
        <v>1388</v>
      </c>
    </row>
    <row r="1255" spans="1:11" ht="56.25" customHeight="1">
      <c r="A1255" s="98">
        <v>20</v>
      </c>
      <c r="B1255" s="125" t="s">
        <v>8330</v>
      </c>
      <c r="C1255" s="126">
        <v>42576</v>
      </c>
      <c r="D1255" s="98" t="s">
        <v>3</v>
      </c>
      <c r="E1255" s="98">
        <v>1401187</v>
      </c>
      <c r="F1255" s="98"/>
      <c r="G1255" s="127" t="s">
        <v>11540</v>
      </c>
      <c r="H1255" s="128">
        <v>0</v>
      </c>
      <c r="I1255" s="128">
        <v>71.97</v>
      </c>
      <c r="J1255" s="129">
        <v>71.97</v>
      </c>
      <c r="K1255" s="101" t="s">
        <v>1388</v>
      </c>
    </row>
    <row r="1256" spans="1:11" ht="56.25" customHeight="1">
      <c r="A1256" s="98">
        <v>20</v>
      </c>
      <c r="B1256" s="125" t="s">
        <v>8330</v>
      </c>
      <c r="C1256" s="126">
        <v>42578</v>
      </c>
      <c r="D1256" s="98" t="s">
        <v>3</v>
      </c>
      <c r="E1256" s="98">
        <v>1401983</v>
      </c>
      <c r="F1256" s="98"/>
      <c r="G1256" s="127" t="s">
        <v>11603</v>
      </c>
      <c r="H1256" s="128">
        <v>0</v>
      </c>
      <c r="I1256" s="128">
        <v>111</v>
      </c>
      <c r="J1256" s="129">
        <v>111</v>
      </c>
      <c r="K1256" s="101" t="s">
        <v>1388</v>
      </c>
    </row>
    <row r="1257" spans="1:11" ht="56.25" customHeight="1">
      <c r="A1257" s="98">
        <v>20</v>
      </c>
      <c r="B1257" s="125" t="s">
        <v>8330</v>
      </c>
      <c r="C1257" s="126">
        <v>42578</v>
      </c>
      <c r="D1257" s="98" t="s">
        <v>3</v>
      </c>
      <c r="E1257" s="98">
        <v>1401985</v>
      </c>
      <c r="F1257" s="98"/>
      <c r="G1257" s="127" t="s">
        <v>11604</v>
      </c>
      <c r="H1257" s="128">
        <v>0</v>
      </c>
      <c r="I1257" s="128">
        <v>111</v>
      </c>
      <c r="J1257" s="129">
        <v>111</v>
      </c>
      <c r="K1257" s="101" t="s">
        <v>1388</v>
      </c>
    </row>
    <row r="1258" spans="1:11" ht="56.25" customHeight="1">
      <c r="A1258" s="98">
        <v>20</v>
      </c>
      <c r="B1258" s="125" t="s">
        <v>8330</v>
      </c>
      <c r="C1258" s="126">
        <v>42578</v>
      </c>
      <c r="D1258" s="98" t="s">
        <v>3</v>
      </c>
      <c r="E1258" s="98">
        <v>1401989</v>
      </c>
      <c r="F1258" s="98"/>
      <c r="G1258" s="127" t="s">
        <v>11605</v>
      </c>
      <c r="H1258" s="128">
        <v>0</v>
      </c>
      <c r="I1258" s="128">
        <v>37.200000000000003</v>
      </c>
      <c r="J1258" s="129">
        <v>37.200000000000003</v>
      </c>
      <c r="K1258" s="101" t="s">
        <v>1388</v>
      </c>
    </row>
    <row r="1259" spans="1:11" ht="56.25" customHeight="1">
      <c r="A1259" s="98">
        <v>20</v>
      </c>
      <c r="B1259" s="125" t="s">
        <v>8330</v>
      </c>
      <c r="C1259" s="126">
        <v>42580</v>
      </c>
      <c r="D1259" s="98" t="s">
        <v>3</v>
      </c>
      <c r="E1259" s="98">
        <v>1402624</v>
      </c>
      <c r="F1259" s="98"/>
      <c r="G1259" s="127" t="s">
        <v>11657</v>
      </c>
      <c r="H1259" s="128">
        <v>0</v>
      </c>
      <c r="I1259" s="128">
        <v>872054.84</v>
      </c>
      <c r="J1259" s="129">
        <v>872054.84</v>
      </c>
      <c r="K1259" s="101" t="s">
        <v>1388</v>
      </c>
    </row>
    <row r="1260" spans="1:11" ht="56.25" customHeight="1">
      <c r="A1260" s="98">
        <v>20</v>
      </c>
      <c r="B1260" s="125" t="s">
        <v>8330</v>
      </c>
      <c r="C1260" s="126">
        <v>42584</v>
      </c>
      <c r="D1260" s="98" t="s">
        <v>3</v>
      </c>
      <c r="E1260" s="98">
        <v>1403507</v>
      </c>
      <c r="F1260" s="98"/>
      <c r="G1260" s="127" t="s">
        <v>11726</v>
      </c>
      <c r="H1260" s="128">
        <v>0</v>
      </c>
      <c r="I1260" s="128">
        <v>202296.91</v>
      </c>
      <c r="J1260" s="129">
        <v>202296.91</v>
      </c>
      <c r="K1260" s="101" t="s">
        <v>1388</v>
      </c>
    </row>
    <row r="1261" spans="1:11" ht="56.25" customHeight="1">
      <c r="A1261" s="98">
        <v>20</v>
      </c>
      <c r="B1261" s="125" t="s">
        <v>8330</v>
      </c>
      <c r="C1261" s="126">
        <v>42585</v>
      </c>
      <c r="D1261" s="98" t="s">
        <v>3</v>
      </c>
      <c r="E1261" s="98">
        <v>1404135</v>
      </c>
      <c r="F1261" s="98"/>
      <c r="G1261" s="127" t="s">
        <v>11824</v>
      </c>
      <c r="H1261" s="128">
        <v>0</v>
      </c>
      <c r="I1261" s="128">
        <v>240</v>
      </c>
      <c r="J1261" s="129">
        <v>240</v>
      </c>
      <c r="K1261" s="101" t="s">
        <v>1388</v>
      </c>
    </row>
    <row r="1262" spans="1:11" ht="56.25" customHeight="1">
      <c r="A1262" s="98">
        <v>20</v>
      </c>
      <c r="B1262" s="125" t="s">
        <v>8330</v>
      </c>
      <c r="C1262" s="126">
        <v>42585</v>
      </c>
      <c r="D1262" s="98" t="s">
        <v>3</v>
      </c>
      <c r="E1262" s="98">
        <v>1404183</v>
      </c>
      <c r="F1262" s="98"/>
      <c r="G1262" s="127" t="s">
        <v>11828</v>
      </c>
      <c r="H1262" s="128">
        <v>0</v>
      </c>
      <c r="I1262" s="128">
        <v>261</v>
      </c>
      <c r="J1262" s="129">
        <v>261</v>
      </c>
      <c r="K1262" s="101" t="s">
        <v>1388</v>
      </c>
    </row>
    <row r="1263" spans="1:11" ht="56.25" customHeight="1">
      <c r="A1263" s="98">
        <v>20</v>
      </c>
      <c r="B1263" s="125" t="s">
        <v>8330</v>
      </c>
      <c r="C1263" s="126">
        <v>42586</v>
      </c>
      <c r="D1263" s="98" t="s">
        <v>3</v>
      </c>
      <c r="E1263" s="98">
        <v>1404543</v>
      </c>
      <c r="F1263" s="98"/>
      <c r="G1263" s="127" t="s">
        <v>11851</v>
      </c>
      <c r="H1263" s="128">
        <v>0</v>
      </c>
      <c r="I1263" s="128">
        <v>130</v>
      </c>
      <c r="J1263" s="129">
        <v>130</v>
      </c>
      <c r="K1263" s="101" t="s">
        <v>1388</v>
      </c>
    </row>
    <row r="1264" spans="1:11" ht="56.25" customHeight="1">
      <c r="A1264" s="98">
        <v>20</v>
      </c>
      <c r="B1264" s="125" t="s">
        <v>8330</v>
      </c>
      <c r="C1264" s="126">
        <v>42599</v>
      </c>
      <c r="D1264" s="98" t="s">
        <v>3</v>
      </c>
      <c r="E1264" s="98">
        <v>1409163</v>
      </c>
      <c r="F1264" s="98"/>
      <c r="G1264" s="127" t="s">
        <v>12165</v>
      </c>
      <c r="H1264" s="128">
        <v>0</v>
      </c>
      <c r="I1264" s="128">
        <v>400</v>
      </c>
      <c r="J1264" s="129">
        <v>400</v>
      </c>
      <c r="K1264" s="101" t="s">
        <v>1388</v>
      </c>
    </row>
    <row r="1265" spans="1:11" ht="56.25" customHeight="1">
      <c r="A1265" s="98">
        <v>20</v>
      </c>
      <c r="B1265" s="125" t="s">
        <v>8330</v>
      </c>
      <c r="C1265" s="126">
        <v>42604</v>
      </c>
      <c r="D1265" s="98" t="s">
        <v>3</v>
      </c>
      <c r="E1265" s="98">
        <v>1410623</v>
      </c>
      <c r="F1265" s="98"/>
      <c r="G1265" s="127" t="s">
        <v>12249</v>
      </c>
      <c r="H1265" s="128">
        <v>0</v>
      </c>
      <c r="I1265" s="128">
        <v>7.48</v>
      </c>
      <c r="J1265" s="129">
        <v>7.48</v>
      </c>
      <c r="K1265" s="101" t="s">
        <v>1388</v>
      </c>
    </row>
    <row r="1266" spans="1:11" ht="56.25" customHeight="1">
      <c r="A1266" s="98">
        <v>20</v>
      </c>
      <c r="B1266" s="125" t="s">
        <v>8330</v>
      </c>
      <c r="C1266" s="126">
        <v>42605</v>
      </c>
      <c r="D1266" s="98" t="s">
        <v>3</v>
      </c>
      <c r="E1266" s="98">
        <v>1411314</v>
      </c>
      <c r="F1266" s="98"/>
      <c r="G1266" s="127" t="s">
        <v>12306</v>
      </c>
      <c r="H1266" s="128">
        <v>0</v>
      </c>
      <c r="I1266" s="128">
        <v>32944</v>
      </c>
      <c r="J1266" s="129">
        <v>32944</v>
      </c>
      <c r="K1266" s="101" t="s">
        <v>1388</v>
      </c>
    </row>
    <row r="1267" spans="1:11" ht="56.25" customHeight="1">
      <c r="A1267" s="98">
        <v>20</v>
      </c>
      <c r="B1267" s="125" t="s">
        <v>8330</v>
      </c>
      <c r="C1267" s="126">
        <v>42607</v>
      </c>
      <c r="D1267" s="98" t="s">
        <v>3</v>
      </c>
      <c r="E1267" s="98">
        <v>1412128</v>
      </c>
      <c r="F1267" s="98"/>
      <c r="G1267" s="127" t="s">
        <v>12372</v>
      </c>
      <c r="H1267" s="128">
        <v>0</v>
      </c>
      <c r="I1267" s="128">
        <v>10425.4</v>
      </c>
      <c r="J1267" s="129">
        <v>10425.4</v>
      </c>
      <c r="K1267" s="101" t="s">
        <v>1388</v>
      </c>
    </row>
    <row r="1268" spans="1:11" ht="56.25" customHeight="1">
      <c r="A1268" s="98">
        <v>20</v>
      </c>
      <c r="B1268" s="125" t="s">
        <v>8330</v>
      </c>
      <c r="C1268" s="126">
        <v>42607</v>
      </c>
      <c r="D1268" s="98" t="s">
        <v>3</v>
      </c>
      <c r="E1268" s="98">
        <v>1412130</v>
      </c>
      <c r="F1268" s="98"/>
      <c r="G1268" s="127" t="s">
        <v>12373</v>
      </c>
      <c r="H1268" s="128">
        <v>0</v>
      </c>
      <c r="I1268" s="128">
        <v>23434.100000000002</v>
      </c>
      <c r="J1268" s="129">
        <v>23434.100000000002</v>
      </c>
      <c r="K1268" s="101" t="s">
        <v>1388</v>
      </c>
    </row>
    <row r="1269" spans="1:11" ht="56.25" customHeight="1">
      <c r="A1269" s="98">
        <v>20</v>
      </c>
      <c r="B1269" s="125" t="s">
        <v>8330</v>
      </c>
      <c r="C1269" s="126">
        <v>42607</v>
      </c>
      <c r="D1269" s="98" t="s">
        <v>3</v>
      </c>
      <c r="E1269" s="98">
        <v>1412133</v>
      </c>
      <c r="F1269" s="98"/>
      <c r="G1269" s="127" t="s">
        <v>12374</v>
      </c>
      <c r="H1269" s="128">
        <v>0</v>
      </c>
      <c r="I1269" s="128">
        <v>6790.1</v>
      </c>
      <c r="J1269" s="129">
        <v>6790.1</v>
      </c>
      <c r="K1269" s="101" t="s">
        <v>1388</v>
      </c>
    </row>
    <row r="1270" spans="1:11" ht="56.25" customHeight="1">
      <c r="A1270" s="98">
        <v>20</v>
      </c>
      <c r="B1270" s="125" t="s">
        <v>8330</v>
      </c>
      <c r="C1270" s="126">
        <v>42607</v>
      </c>
      <c r="D1270" s="98" t="s">
        <v>3</v>
      </c>
      <c r="E1270" s="98">
        <v>1412135</v>
      </c>
      <c r="F1270" s="98"/>
      <c r="G1270" s="127" t="s">
        <v>12375</v>
      </c>
      <c r="H1270" s="128">
        <v>0</v>
      </c>
      <c r="I1270" s="128">
        <v>11764.48</v>
      </c>
      <c r="J1270" s="129">
        <v>11764.48</v>
      </c>
      <c r="K1270" s="101" t="s">
        <v>1388</v>
      </c>
    </row>
    <row r="1271" spans="1:11" ht="56.25" customHeight="1">
      <c r="A1271" s="98">
        <v>20</v>
      </c>
      <c r="B1271" s="125" t="s">
        <v>8330</v>
      </c>
      <c r="C1271" s="126">
        <v>42607</v>
      </c>
      <c r="D1271" s="98" t="s">
        <v>3</v>
      </c>
      <c r="E1271" s="98">
        <v>1412138</v>
      </c>
      <c r="F1271" s="98"/>
      <c r="G1271" s="127" t="s">
        <v>12377</v>
      </c>
      <c r="H1271" s="128">
        <v>0</v>
      </c>
      <c r="I1271" s="128">
        <v>19347</v>
      </c>
      <c r="J1271" s="129">
        <v>19347</v>
      </c>
      <c r="K1271" s="101" t="s">
        <v>1388</v>
      </c>
    </row>
    <row r="1272" spans="1:11" ht="56.25" customHeight="1">
      <c r="A1272" s="98">
        <v>20</v>
      </c>
      <c r="B1272" s="125" t="s">
        <v>8330</v>
      </c>
      <c r="C1272" s="126">
        <v>42607</v>
      </c>
      <c r="D1272" s="98" t="s">
        <v>3</v>
      </c>
      <c r="E1272" s="98">
        <v>1412143</v>
      </c>
      <c r="F1272" s="98"/>
      <c r="G1272" s="127" t="s">
        <v>12379</v>
      </c>
      <c r="H1272" s="128">
        <v>0</v>
      </c>
      <c r="I1272" s="128">
        <v>3177.79</v>
      </c>
      <c r="J1272" s="129">
        <v>3177.79</v>
      </c>
      <c r="K1272" s="101" t="s">
        <v>1388</v>
      </c>
    </row>
    <row r="1273" spans="1:11" ht="56.25" customHeight="1">
      <c r="A1273" s="98">
        <v>20</v>
      </c>
      <c r="B1273" s="125" t="s">
        <v>8330</v>
      </c>
      <c r="C1273" s="126">
        <v>42607</v>
      </c>
      <c r="D1273" s="98" t="s">
        <v>3</v>
      </c>
      <c r="E1273" s="98">
        <v>1412147</v>
      </c>
      <c r="F1273" s="98"/>
      <c r="G1273" s="127" t="s">
        <v>12380</v>
      </c>
      <c r="H1273" s="128">
        <v>0</v>
      </c>
      <c r="I1273" s="128">
        <v>963.51</v>
      </c>
      <c r="J1273" s="129">
        <v>963.51</v>
      </c>
      <c r="K1273" s="101" t="s">
        <v>1388</v>
      </c>
    </row>
    <row r="1274" spans="1:11" ht="56.25" customHeight="1">
      <c r="A1274" s="98">
        <v>20</v>
      </c>
      <c r="B1274" s="125" t="s">
        <v>8330</v>
      </c>
      <c r="C1274" s="126">
        <v>42611</v>
      </c>
      <c r="D1274" s="98" t="s">
        <v>3</v>
      </c>
      <c r="E1274" s="98">
        <v>1413128</v>
      </c>
      <c r="F1274" s="98"/>
      <c r="G1274" s="127" t="s">
        <v>12451</v>
      </c>
      <c r="H1274" s="128">
        <v>0</v>
      </c>
      <c r="I1274" s="128">
        <v>55</v>
      </c>
      <c r="J1274" s="129">
        <v>55</v>
      </c>
      <c r="K1274" s="101" t="s">
        <v>1388</v>
      </c>
    </row>
    <row r="1275" spans="1:11" ht="56.25" customHeight="1">
      <c r="A1275" s="98">
        <v>20</v>
      </c>
      <c r="B1275" s="125" t="s">
        <v>8330</v>
      </c>
      <c r="C1275" s="126">
        <v>42611</v>
      </c>
      <c r="D1275" s="98" t="s">
        <v>3</v>
      </c>
      <c r="E1275" s="98">
        <v>1413462</v>
      </c>
      <c r="F1275" s="98"/>
      <c r="G1275" s="127" t="s">
        <v>12489</v>
      </c>
      <c r="H1275" s="128">
        <v>0</v>
      </c>
      <c r="I1275" s="128">
        <v>1768</v>
      </c>
      <c r="J1275" s="129">
        <v>1768</v>
      </c>
      <c r="K1275" s="101" t="s">
        <v>1388</v>
      </c>
    </row>
    <row r="1276" spans="1:11" ht="56.25" customHeight="1">
      <c r="A1276" s="98">
        <v>20</v>
      </c>
      <c r="B1276" s="125" t="s">
        <v>8330</v>
      </c>
      <c r="C1276" s="126">
        <v>42613</v>
      </c>
      <c r="D1276" s="98" t="s">
        <v>3</v>
      </c>
      <c r="E1276" s="98">
        <v>1414367</v>
      </c>
      <c r="F1276" s="98"/>
      <c r="G1276" s="127" t="s">
        <v>12573</v>
      </c>
      <c r="H1276" s="128">
        <v>0</v>
      </c>
      <c r="I1276" s="128">
        <v>875175.86</v>
      </c>
      <c r="J1276" s="129">
        <v>875175.86</v>
      </c>
      <c r="K1276" s="101" t="s">
        <v>1388</v>
      </c>
    </row>
    <row r="1277" spans="1:11" ht="56.25" customHeight="1">
      <c r="A1277" s="98">
        <v>20</v>
      </c>
      <c r="B1277" s="125" t="s">
        <v>8330</v>
      </c>
      <c r="C1277" s="126">
        <v>42613</v>
      </c>
      <c r="D1277" s="98" t="s">
        <v>3</v>
      </c>
      <c r="E1277" s="98">
        <v>1414369</v>
      </c>
      <c r="F1277" s="98"/>
      <c r="G1277" s="127" t="s">
        <v>12574</v>
      </c>
      <c r="H1277" s="128">
        <v>0</v>
      </c>
      <c r="I1277" s="128">
        <v>207041.73</v>
      </c>
      <c r="J1277" s="129">
        <v>207041.73</v>
      </c>
      <c r="K1277" s="101" t="s">
        <v>1388</v>
      </c>
    </row>
    <row r="1278" spans="1:11" ht="56.25" customHeight="1">
      <c r="A1278" s="98">
        <v>20</v>
      </c>
      <c r="B1278" s="125" t="s">
        <v>8330</v>
      </c>
      <c r="C1278" s="126">
        <v>42613</v>
      </c>
      <c r="D1278" s="98" t="s">
        <v>3</v>
      </c>
      <c r="E1278" s="98">
        <v>1414384</v>
      </c>
      <c r="F1278" s="98"/>
      <c r="G1278" s="127" t="s">
        <v>12576</v>
      </c>
      <c r="H1278" s="128">
        <v>0</v>
      </c>
      <c r="I1278" s="128">
        <v>11</v>
      </c>
      <c r="J1278" s="129">
        <v>11</v>
      </c>
      <c r="K1278" s="101" t="s">
        <v>1388</v>
      </c>
    </row>
    <row r="1279" spans="1:11" ht="56.25" customHeight="1">
      <c r="A1279" s="98">
        <v>20</v>
      </c>
      <c r="B1279" s="125" t="s">
        <v>8330</v>
      </c>
      <c r="C1279" s="126">
        <v>42614</v>
      </c>
      <c r="D1279" s="98" t="s">
        <v>3</v>
      </c>
      <c r="E1279" s="98">
        <v>1414847</v>
      </c>
      <c r="F1279" s="98"/>
      <c r="G1279" s="127" t="s">
        <v>12614</v>
      </c>
      <c r="H1279" s="128">
        <v>0</v>
      </c>
      <c r="I1279" s="128">
        <v>5530.1</v>
      </c>
      <c r="J1279" s="129">
        <v>5530.1</v>
      </c>
      <c r="K1279" s="101" t="s">
        <v>1388</v>
      </c>
    </row>
    <row r="1280" spans="1:11" ht="56.25" customHeight="1">
      <c r="A1280" s="98">
        <v>20</v>
      </c>
      <c r="B1280" s="125" t="s">
        <v>8330</v>
      </c>
      <c r="C1280" s="126">
        <v>42614</v>
      </c>
      <c r="D1280" s="98" t="s">
        <v>3</v>
      </c>
      <c r="E1280" s="98">
        <v>1414849</v>
      </c>
      <c r="F1280" s="98"/>
      <c r="G1280" s="127" t="s">
        <v>12615</v>
      </c>
      <c r="H1280" s="128">
        <v>0</v>
      </c>
      <c r="I1280" s="128">
        <v>3631.16</v>
      </c>
      <c r="J1280" s="129">
        <v>3631.16</v>
      </c>
      <c r="K1280" s="101" t="s">
        <v>1388</v>
      </c>
    </row>
    <row r="1281" spans="1:11" ht="56.25" customHeight="1">
      <c r="A1281" s="98">
        <v>20</v>
      </c>
      <c r="B1281" s="125" t="s">
        <v>8330</v>
      </c>
      <c r="C1281" s="126">
        <v>42614</v>
      </c>
      <c r="D1281" s="98" t="s">
        <v>3</v>
      </c>
      <c r="E1281" s="98">
        <v>1414856</v>
      </c>
      <c r="F1281" s="98"/>
      <c r="G1281" s="127" t="s">
        <v>12616</v>
      </c>
      <c r="H1281" s="128">
        <v>0</v>
      </c>
      <c r="I1281" s="128">
        <v>530</v>
      </c>
      <c r="J1281" s="129">
        <v>530</v>
      </c>
      <c r="K1281" s="101" t="s">
        <v>1388</v>
      </c>
    </row>
    <row r="1282" spans="1:11" ht="56.25" customHeight="1">
      <c r="A1282" s="98">
        <v>20</v>
      </c>
      <c r="B1282" s="125" t="s">
        <v>8330</v>
      </c>
      <c r="C1282" s="126">
        <v>42614</v>
      </c>
      <c r="D1282" s="98" t="s">
        <v>3</v>
      </c>
      <c r="E1282" s="98">
        <v>1414917</v>
      </c>
      <c r="F1282" s="98"/>
      <c r="G1282" s="127" t="s">
        <v>12618</v>
      </c>
      <c r="H1282" s="128">
        <v>0</v>
      </c>
      <c r="I1282" s="128">
        <v>37</v>
      </c>
      <c r="J1282" s="129">
        <v>37</v>
      </c>
      <c r="K1282" s="101" t="s">
        <v>1388</v>
      </c>
    </row>
    <row r="1283" spans="1:11" ht="56.25" customHeight="1">
      <c r="A1283" s="98">
        <v>20</v>
      </c>
      <c r="B1283" s="125" t="s">
        <v>8330</v>
      </c>
      <c r="C1283" s="126">
        <v>42614</v>
      </c>
      <c r="D1283" s="98" t="s">
        <v>3</v>
      </c>
      <c r="E1283" s="98">
        <v>1414918</v>
      </c>
      <c r="F1283" s="98"/>
      <c r="G1283" s="127" t="s">
        <v>12618</v>
      </c>
      <c r="H1283" s="128">
        <v>0</v>
      </c>
      <c r="I1283" s="128">
        <v>300</v>
      </c>
      <c r="J1283" s="129">
        <v>300</v>
      </c>
      <c r="K1283" s="101" t="s">
        <v>1388</v>
      </c>
    </row>
    <row r="1284" spans="1:11" ht="56.25" customHeight="1">
      <c r="A1284" s="98">
        <v>20</v>
      </c>
      <c r="B1284" s="125" t="s">
        <v>8330</v>
      </c>
      <c r="C1284" s="126">
        <v>42614</v>
      </c>
      <c r="D1284" s="98" t="s">
        <v>3</v>
      </c>
      <c r="E1284" s="98">
        <v>1414922</v>
      </c>
      <c r="F1284" s="98"/>
      <c r="G1284" s="127" t="s">
        <v>12618</v>
      </c>
      <c r="H1284" s="128">
        <v>0</v>
      </c>
      <c r="I1284" s="128">
        <v>255.20000000000002</v>
      </c>
      <c r="J1284" s="129">
        <v>255.20000000000002</v>
      </c>
      <c r="K1284" s="101" t="s">
        <v>1388</v>
      </c>
    </row>
    <row r="1285" spans="1:11" ht="56.25" customHeight="1">
      <c r="A1285" s="98">
        <v>20</v>
      </c>
      <c r="B1285" s="125" t="s">
        <v>8330</v>
      </c>
      <c r="C1285" s="126">
        <v>42614</v>
      </c>
      <c r="D1285" s="98" t="s">
        <v>3</v>
      </c>
      <c r="E1285" s="98">
        <v>1414924</v>
      </c>
      <c r="F1285" s="98"/>
      <c r="G1285" s="127" t="s">
        <v>12618</v>
      </c>
      <c r="H1285" s="128">
        <v>0</v>
      </c>
      <c r="I1285" s="128">
        <v>322.40000000000003</v>
      </c>
      <c r="J1285" s="129">
        <v>322.40000000000003</v>
      </c>
      <c r="K1285" s="101" t="s">
        <v>1388</v>
      </c>
    </row>
    <row r="1286" spans="1:11" ht="56.25" customHeight="1">
      <c r="A1286" s="98">
        <v>20</v>
      </c>
      <c r="B1286" s="125" t="s">
        <v>8330</v>
      </c>
      <c r="C1286" s="126">
        <v>42614</v>
      </c>
      <c r="D1286" s="98" t="s">
        <v>3</v>
      </c>
      <c r="E1286" s="98">
        <v>1414926</v>
      </c>
      <c r="F1286" s="98"/>
      <c r="G1286" s="127" t="s">
        <v>12618</v>
      </c>
      <c r="H1286" s="128">
        <v>0</v>
      </c>
      <c r="I1286" s="128">
        <v>322.40000000000003</v>
      </c>
      <c r="J1286" s="129">
        <v>322.40000000000003</v>
      </c>
      <c r="K1286" s="101" t="s">
        <v>1388</v>
      </c>
    </row>
    <row r="1287" spans="1:11" ht="56.25" customHeight="1">
      <c r="A1287" s="98">
        <v>20</v>
      </c>
      <c r="B1287" s="125" t="s">
        <v>8330</v>
      </c>
      <c r="C1287" s="126">
        <v>42615</v>
      </c>
      <c r="D1287" s="98" t="s">
        <v>3</v>
      </c>
      <c r="E1287" s="98">
        <v>1415316</v>
      </c>
      <c r="F1287" s="98"/>
      <c r="G1287" s="127" t="s">
        <v>12649</v>
      </c>
      <c r="H1287" s="128">
        <v>0</v>
      </c>
      <c r="I1287" s="128">
        <v>1800532.1300000001</v>
      </c>
      <c r="J1287" s="129">
        <v>1800532.1300000001</v>
      </c>
      <c r="K1287" s="101" t="s">
        <v>1388</v>
      </c>
    </row>
    <row r="1288" spans="1:11" ht="56.25" customHeight="1">
      <c r="A1288" s="98">
        <v>20</v>
      </c>
      <c r="B1288" s="125" t="s">
        <v>8330</v>
      </c>
      <c r="C1288" s="126">
        <v>42615</v>
      </c>
      <c r="D1288" s="98" t="s">
        <v>3</v>
      </c>
      <c r="E1288" s="98">
        <v>1415321</v>
      </c>
      <c r="F1288" s="98"/>
      <c r="G1288" s="127" t="s">
        <v>12650</v>
      </c>
      <c r="H1288" s="128">
        <v>0</v>
      </c>
      <c r="I1288" s="128">
        <v>11409.67</v>
      </c>
      <c r="J1288" s="129">
        <v>11409.67</v>
      </c>
      <c r="K1288" s="101" t="s">
        <v>1388</v>
      </c>
    </row>
    <row r="1289" spans="1:11" ht="56.25" customHeight="1">
      <c r="A1289" s="98">
        <v>20</v>
      </c>
      <c r="B1289" s="125" t="s">
        <v>8330</v>
      </c>
      <c r="C1289" s="126">
        <v>42615</v>
      </c>
      <c r="D1289" s="98" t="s">
        <v>3</v>
      </c>
      <c r="E1289" s="98">
        <v>1415388</v>
      </c>
      <c r="F1289" s="98"/>
      <c r="G1289" s="127" t="s">
        <v>12658</v>
      </c>
      <c r="H1289" s="128">
        <v>0</v>
      </c>
      <c r="I1289" s="128">
        <v>9296.36</v>
      </c>
      <c r="J1289" s="129">
        <v>9296.36</v>
      </c>
      <c r="K1289" s="101" t="s">
        <v>1388</v>
      </c>
    </row>
    <row r="1290" spans="1:11" ht="56.25" customHeight="1">
      <c r="A1290" s="98">
        <v>20</v>
      </c>
      <c r="B1290" s="125" t="s">
        <v>8330</v>
      </c>
      <c r="C1290" s="126">
        <v>42615</v>
      </c>
      <c r="D1290" s="98" t="s">
        <v>3</v>
      </c>
      <c r="E1290" s="98">
        <v>1415389</v>
      </c>
      <c r="F1290" s="98"/>
      <c r="G1290" s="127" t="s">
        <v>12659</v>
      </c>
      <c r="H1290" s="128">
        <v>0</v>
      </c>
      <c r="I1290" s="128">
        <v>9523.1</v>
      </c>
      <c r="J1290" s="129">
        <v>9523.1</v>
      </c>
      <c r="K1290" s="101" t="s">
        <v>1388</v>
      </c>
    </row>
    <row r="1291" spans="1:11" ht="56.25" customHeight="1">
      <c r="A1291" s="98">
        <v>20</v>
      </c>
      <c r="B1291" s="125" t="s">
        <v>8330</v>
      </c>
      <c r="C1291" s="126">
        <v>42615</v>
      </c>
      <c r="D1291" s="98" t="s">
        <v>3</v>
      </c>
      <c r="E1291" s="98">
        <v>1415390</v>
      </c>
      <c r="F1291" s="98"/>
      <c r="G1291" s="127" t="s">
        <v>12660</v>
      </c>
      <c r="H1291" s="128">
        <v>0</v>
      </c>
      <c r="I1291" s="128">
        <v>9523.1</v>
      </c>
      <c r="J1291" s="129">
        <v>9523.1</v>
      </c>
      <c r="K1291" s="101" t="s">
        <v>1388</v>
      </c>
    </row>
    <row r="1292" spans="1:11" ht="56.25" customHeight="1">
      <c r="A1292" s="98">
        <v>20</v>
      </c>
      <c r="B1292" s="125" t="s">
        <v>8330</v>
      </c>
      <c r="C1292" s="126">
        <v>42618</v>
      </c>
      <c r="D1292" s="98" t="s">
        <v>3</v>
      </c>
      <c r="E1292" s="98">
        <v>1415944</v>
      </c>
      <c r="F1292" s="98"/>
      <c r="G1292" s="127" t="s">
        <v>12702</v>
      </c>
      <c r="H1292" s="128">
        <v>0</v>
      </c>
      <c r="I1292" s="128">
        <v>58</v>
      </c>
      <c r="J1292" s="129">
        <v>58</v>
      </c>
      <c r="K1292" s="101" t="s">
        <v>1388</v>
      </c>
    </row>
    <row r="1293" spans="1:11" ht="56.25" customHeight="1">
      <c r="A1293" s="98">
        <v>20</v>
      </c>
      <c r="B1293" s="125" t="s">
        <v>8330</v>
      </c>
      <c r="C1293" s="126">
        <v>42619</v>
      </c>
      <c r="D1293" s="98" t="s">
        <v>3</v>
      </c>
      <c r="E1293" s="98">
        <v>1416396</v>
      </c>
      <c r="F1293" s="98"/>
      <c r="G1293" s="127" t="s">
        <v>12744</v>
      </c>
      <c r="H1293" s="128">
        <v>0</v>
      </c>
      <c r="I1293" s="128">
        <v>312</v>
      </c>
      <c r="J1293" s="129">
        <v>312</v>
      </c>
      <c r="K1293" s="101" t="s">
        <v>1388</v>
      </c>
    </row>
    <row r="1294" spans="1:11" ht="56.25" customHeight="1">
      <c r="A1294" s="98">
        <v>20</v>
      </c>
      <c r="B1294" s="125" t="s">
        <v>8330</v>
      </c>
      <c r="C1294" s="126">
        <v>42619</v>
      </c>
      <c r="D1294" s="98" t="s">
        <v>3</v>
      </c>
      <c r="E1294" s="98">
        <v>1416481</v>
      </c>
      <c r="F1294" s="98"/>
      <c r="G1294" s="127" t="s">
        <v>12754</v>
      </c>
      <c r="H1294" s="128">
        <v>0</v>
      </c>
      <c r="I1294" s="128">
        <v>455</v>
      </c>
      <c r="J1294" s="129">
        <v>455</v>
      </c>
      <c r="K1294" s="101" t="s">
        <v>1388</v>
      </c>
    </row>
    <row r="1295" spans="1:11" ht="56.25" customHeight="1">
      <c r="A1295" s="98">
        <v>20</v>
      </c>
      <c r="B1295" s="125" t="s">
        <v>8330</v>
      </c>
      <c r="C1295" s="126">
        <v>42621</v>
      </c>
      <c r="D1295" s="98" t="s">
        <v>3</v>
      </c>
      <c r="E1295" s="98">
        <v>1417597</v>
      </c>
      <c r="F1295" s="98"/>
      <c r="G1295" s="127" t="s">
        <v>12851</v>
      </c>
      <c r="H1295" s="128">
        <v>0</v>
      </c>
      <c r="I1295" s="128">
        <v>44.36</v>
      </c>
      <c r="J1295" s="129">
        <v>44.36</v>
      </c>
      <c r="K1295" s="101" t="s">
        <v>1388</v>
      </c>
    </row>
    <row r="1296" spans="1:11" ht="56.25" customHeight="1">
      <c r="A1296" s="98">
        <v>20</v>
      </c>
      <c r="B1296" s="125" t="s">
        <v>8330</v>
      </c>
      <c r="C1296" s="126">
        <v>42625</v>
      </c>
      <c r="D1296" s="98" t="s">
        <v>3</v>
      </c>
      <c r="E1296" s="98">
        <v>1418543</v>
      </c>
      <c r="F1296" s="98"/>
      <c r="G1296" s="127" t="s">
        <v>12938</v>
      </c>
      <c r="H1296" s="128">
        <v>0</v>
      </c>
      <c r="I1296" s="128">
        <v>407</v>
      </c>
      <c r="J1296" s="129">
        <v>407</v>
      </c>
      <c r="K1296" s="101" t="s">
        <v>1388</v>
      </c>
    </row>
    <row r="1297" spans="1:11" ht="56.25" customHeight="1">
      <c r="A1297" s="98">
        <v>20</v>
      </c>
      <c r="B1297" s="125" t="s">
        <v>8330</v>
      </c>
      <c r="C1297" s="126">
        <v>42625</v>
      </c>
      <c r="D1297" s="98" t="s">
        <v>3</v>
      </c>
      <c r="E1297" s="98">
        <v>1418544</v>
      </c>
      <c r="F1297" s="98"/>
      <c r="G1297" s="127" t="s">
        <v>12939</v>
      </c>
      <c r="H1297" s="128">
        <v>0</v>
      </c>
      <c r="I1297" s="128">
        <v>0.6</v>
      </c>
      <c r="J1297" s="129">
        <v>0.6</v>
      </c>
      <c r="K1297" s="101" t="s">
        <v>1388</v>
      </c>
    </row>
    <row r="1298" spans="1:11" ht="56.25" customHeight="1">
      <c r="A1298" s="98">
        <v>20</v>
      </c>
      <c r="B1298" s="125" t="s">
        <v>8330</v>
      </c>
      <c r="C1298" s="126">
        <v>42625</v>
      </c>
      <c r="D1298" s="98" t="s">
        <v>3</v>
      </c>
      <c r="E1298" s="98">
        <v>1418545</v>
      </c>
      <c r="F1298" s="98"/>
      <c r="G1298" s="127" t="s">
        <v>12939</v>
      </c>
      <c r="H1298" s="128">
        <v>0</v>
      </c>
      <c r="I1298" s="128">
        <v>302</v>
      </c>
      <c r="J1298" s="129">
        <v>302</v>
      </c>
      <c r="K1298" s="101" t="s">
        <v>1388</v>
      </c>
    </row>
    <row r="1299" spans="1:11" ht="56.25" customHeight="1">
      <c r="A1299" s="98">
        <v>20</v>
      </c>
      <c r="B1299" s="125" t="s">
        <v>8330</v>
      </c>
      <c r="C1299" s="126">
        <v>42625</v>
      </c>
      <c r="D1299" s="98" t="s">
        <v>3</v>
      </c>
      <c r="E1299" s="98">
        <v>1418546</v>
      </c>
      <c r="F1299" s="98"/>
      <c r="G1299" s="127" t="s">
        <v>12940</v>
      </c>
      <c r="H1299" s="128">
        <v>0</v>
      </c>
      <c r="I1299" s="128">
        <v>302</v>
      </c>
      <c r="J1299" s="129">
        <v>302</v>
      </c>
      <c r="K1299" s="101" t="s">
        <v>1388</v>
      </c>
    </row>
    <row r="1300" spans="1:11" ht="56.25" customHeight="1">
      <c r="A1300" s="98">
        <v>20</v>
      </c>
      <c r="B1300" s="125" t="s">
        <v>8330</v>
      </c>
      <c r="C1300" s="126">
        <v>42625</v>
      </c>
      <c r="D1300" s="98" t="s">
        <v>3</v>
      </c>
      <c r="E1300" s="98">
        <v>1418608</v>
      </c>
      <c r="F1300" s="98"/>
      <c r="G1300" s="127" t="s">
        <v>12945</v>
      </c>
      <c r="H1300" s="128">
        <v>0</v>
      </c>
      <c r="I1300" s="128">
        <v>130</v>
      </c>
      <c r="J1300" s="129">
        <v>130</v>
      </c>
      <c r="K1300" s="101" t="s">
        <v>1388</v>
      </c>
    </row>
    <row r="1301" spans="1:11" ht="56.25" customHeight="1">
      <c r="A1301" s="98">
        <v>20</v>
      </c>
      <c r="B1301" s="125" t="s">
        <v>8330</v>
      </c>
      <c r="C1301" s="126">
        <v>42626</v>
      </c>
      <c r="D1301" s="98" t="s">
        <v>3</v>
      </c>
      <c r="E1301" s="98">
        <v>1418861</v>
      </c>
      <c r="F1301" s="98"/>
      <c r="G1301" s="127" t="s">
        <v>12955</v>
      </c>
      <c r="H1301" s="128">
        <v>0</v>
      </c>
      <c r="I1301" s="128">
        <v>30</v>
      </c>
      <c r="J1301" s="129">
        <v>30</v>
      </c>
      <c r="K1301" s="101" t="s">
        <v>1388</v>
      </c>
    </row>
    <row r="1302" spans="1:11" ht="56.25" customHeight="1">
      <c r="A1302" s="98">
        <v>20</v>
      </c>
      <c r="B1302" s="125" t="s">
        <v>8330</v>
      </c>
      <c r="C1302" s="126">
        <v>42626</v>
      </c>
      <c r="D1302" s="98" t="s">
        <v>3</v>
      </c>
      <c r="E1302" s="98">
        <v>1418863</v>
      </c>
      <c r="F1302" s="98"/>
      <c r="G1302" s="127" t="s">
        <v>12957</v>
      </c>
      <c r="H1302" s="128">
        <v>0</v>
      </c>
      <c r="I1302" s="128">
        <v>30</v>
      </c>
      <c r="J1302" s="129">
        <v>30</v>
      </c>
      <c r="K1302" s="101" t="s">
        <v>1388</v>
      </c>
    </row>
    <row r="1303" spans="1:11" ht="56.25" customHeight="1">
      <c r="A1303" s="98">
        <v>20</v>
      </c>
      <c r="B1303" s="125" t="s">
        <v>8330</v>
      </c>
      <c r="C1303" s="126">
        <v>42626</v>
      </c>
      <c r="D1303" s="98" t="s">
        <v>3</v>
      </c>
      <c r="E1303" s="98">
        <v>1418865</v>
      </c>
      <c r="F1303" s="98"/>
      <c r="G1303" s="127" t="s">
        <v>12958</v>
      </c>
      <c r="H1303" s="128">
        <v>0</v>
      </c>
      <c r="I1303" s="128">
        <v>30</v>
      </c>
      <c r="J1303" s="129">
        <v>30</v>
      </c>
      <c r="K1303" s="101" t="s">
        <v>1388</v>
      </c>
    </row>
    <row r="1304" spans="1:11" ht="56.25" customHeight="1">
      <c r="A1304" s="98">
        <v>20</v>
      </c>
      <c r="B1304" s="125" t="s">
        <v>8330</v>
      </c>
      <c r="C1304" s="126">
        <v>42626</v>
      </c>
      <c r="D1304" s="98" t="s">
        <v>3</v>
      </c>
      <c r="E1304" s="98">
        <v>1419058</v>
      </c>
      <c r="F1304" s="98"/>
      <c r="G1304" s="127" t="s">
        <v>12999</v>
      </c>
      <c r="H1304" s="128">
        <v>0</v>
      </c>
      <c r="I1304" s="128">
        <v>2835.08</v>
      </c>
      <c r="J1304" s="129">
        <v>2835.08</v>
      </c>
      <c r="K1304" s="101" t="s">
        <v>1388</v>
      </c>
    </row>
    <row r="1305" spans="1:11" ht="56.25" customHeight="1">
      <c r="A1305" s="98">
        <v>20</v>
      </c>
      <c r="B1305" s="125" t="s">
        <v>8330</v>
      </c>
      <c r="C1305" s="126">
        <v>42627</v>
      </c>
      <c r="D1305" s="98" t="s">
        <v>3</v>
      </c>
      <c r="E1305" s="98">
        <v>1419531</v>
      </c>
      <c r="F1305" s="98"/>
      <c r="G1305" s="127" t="s">
        <v>13017</v>
      </c>
      <c r="H1305" s="128">
        <v>0</v>
      </c>
      <c r="I1305" s="128">
        <v>485</v>
      </c>
      <c r="J1305" s="129">
        <v>485</v>
      </c>
      <c r="K1305" s="101" t="s">
        <v>1388</v>
      </c>
    </row>
    <row r="1306" spans="1:11" ht="56.25" customHeight="1">
      <c r="A1306" s="98">
        <v>20</v>
      </c>
      <c r="B1306" s="125" t="s">
        <v>8330</v>
      </c>
      <c r="C1306" s="126">
        <v>42627</v>
      </c>
      <c r="D1306" s="98" t="s">
        <v>3</v>
      </c>
      <c r="E1306" s="98">
        <v>1419533</v>
      </c>
      <c r="F1306" s="98"/>
      <c r="G1306" s="127" t="s">
        <v>13018</v>
      </c>
      <c r="H1306" s="128">
        <v>0</v>
      </c>
      <c r="I1306" s="128">
        <v>64.86</v>
      </c>
      <c r="J1306" s="129">
        <v>64.86</v>
      </c>
      <c r="K1306" s="101" t="s">
        <v>1388</v>
      </c>
    </row>
    <row r="1307" spans="1:11" ht="56.25" customHeight="1">
      <c r="A1307" s="98">
        <v>20</v>
      </c>
      <c r="B1307" s="125" t="s">
        <v>8330</v>
      </c>
      <c r="C1307" s="126">
        <v>42627</v>
      </c>
      <c r="D1307" s="98" t="s">
        <v>3</v>
      </c>
      <c r="E1307" s="98">
        <v>1419834</v>
      </c>
      <c r="F1307" s="98"/>
      <c r="G1307" s="127" t="s">
        <v>13090</v>
      </c>
      <c r="H1307" s="128">
        <v>0</v>
      </c>
      <c r="I1307" s="128">
        <v>2</v>
      </c>
      <c r="J1307" s="129">
        <v>2</v>
      </c>
      <c r="K1307" s="101" t="s">
        <v>1388</v>
      </c>
    </row>
    <row r="1308" spans="1:11" ht="56.25" customHeight="1">
      <c r="A1308" s="98">
        <v>20</v>
      </c>
      <c r="B1308" s="125" t="s">
        <v>8330</v>
      </c>
      <c r="C1308" s="126">
        <v>42628</v>
      </c>
      <c r="D1308" s="98" t="s">
        <v>3</v>
      </c>
      <c r="E1308" s="98">
        <v>1420223</v>
      </c>
      <c r="F1308" s="98"/>
      <c r="G1308" s="127" t="s">
        <v>13133</v>
      </c>
      <c r="H1308" s="128">
        <v>0</v>
      </c>
      <c r="I1308" s="128">
        <v>1426.27</v>
      </c>
      <c r="J1308" s="129">
        <v>1426.27</v>
      </c>
      <c r="K1308" s="101" t="s">
        <v>1388</v>
      </c>
    </row>
    <row r="1309" spans="1:11" ht="56.25" customHeight="1">
      <c r="A1309" s="98">
        <v>20</v>
      </c>
      <c r="B1309" s="125" t="s">
        <v>8330</v>
      </c>
      <c r="C1309" s="126">
        <v>42628</v>
      </c>
      <c r="D1309" s="98" t="s">
        <v>3</v>
      </c>
      <c r="E1309" s="98">
        <v>1420267</v>
      </c>
      <c r="F1309" s="98"/>
      <c r="G1309" s="127" t="s">
        <v>13139</v>
      </c>
      <c r="H1309" s="128">
        <v>0</v>
      </c>
      <c r="I1309" s="128">
        <v>283</v>
      </c>
      <c r="J1309" s="129">
        <v>283</v>
      </c>
      <c r="K1309" s="101" t="s">
        <v>1388</v>
      </c>
    </row>
    <row r="1310" spans="1:11" ht="56.25" customHeight="1">
      <c r="A1310" s="98">
        <v>20</v>
      </c>
      <c r="B1310" s="125" t="s">
        <v>8330</v>
      </c>
      <c r="C1310" s="126">
        <v>42628</v>
      </c>
      <c r="D1310" s="98" t="s">
        <v>3</v>
      </c>
      <c r="E1310" s="98">
        <v>1420268</v>
      </c>
      <c r="F1310" s="98"/>
      <c r="G1310" s="127" t="s">
        <v>13140</v>
      </c>
      <c r="H1310" s="128">
        <v>0</v>
      </c>
      <c r="I1310" s="128">
        <v>40</v>
      </c>
      <c r="J1310" s="129">
        <v>40</v>
      </c>
      <c r="K1310" s="101" t="s">
        <v>1388</v>
      </c>
    </row>
    <row r="1311" spans="1:11" ht="56.25" customHeight="1">
      <c r="A1311" s="98">
        <v>20</v>
      </c>
      <c r="B1311" s="125" t="s">
        <v>8330</v>
      </c>
      <c r="C1311" s="126">
        <v>42629</v>
      </c>
      <c r="D1311" s="98" t="s">
        <v>3</v>
      </c>
      <c r="E1311" s="98">
        <v>1420449</v>
      </c>
      <c r="F1311" s="98"/>
      <c r="G1311" s="127" t="s">
        <v>13149</v>
      </c>
      <c r="H1311" s="128">
        <v>0</v>
      </c>
      <c r="I1311" s="128">
        <v>200</v>
      </c>
      <c r="J1311" s="129">
        <v>200</v>
      </c>
      <c r="K1311" s="101" t="s">
        <v>1388</v>
      </c>
    </row>
    <row r="1312" spans="1:11" ht="56.25" customHeight="1">
      <c r="A1312" s="98">
        <v>20</v>
      </c>
      <c r="B1312" s="125" t="s">
        <v>8330</v>
      </c>
      <c r="C1312" s="126">
        <v>42629</v>
      </c>
      <c r="D1312" s="98" t="s">
        <v>3</v>
      </c>
      <c r="E1312" s="98">
        <v>1420501</v>
      </c>
      <c r="F1312" s="98"/>
      <c r="G1312" s="127" t="s">
        <v>13151</v>
      </c>
      <c r="H1312" s="128">
        <v>0</v>
      </c>
      <c r="I1312" s="128">
        <v>200</v>
      </c>
      <c r="J1312" s="129">
        <v>200</v>
      </c>
      <c r="K1312" s="101" t="s">
        <v>1388</v>
      </c>
    </row>
    <row r="1313" spans="1:11" ht="56.25" customHeight="1">
      <c r="A1313" s="98">
        <v>20</v>
      </c>
      <c r="B1313" s="125" t="s">
        <v>8330</v>
      </c>
      <c r="C1313" s="126">
        <v>42632</v>
      </c>
      <c r="D1313" s="98" t="s">
        <v>3</v>
      </c>
      <c r="E1313" s="98">
        <v>1421247</v>
      </c>
      <c r="F1313" s="98"/>
      <c r="G1313" s="127" t="s">
        <v>13247</v>
      </c>
      <c r="H1313" s="128">
        <v>0</v>
      </c>
      <c r="I1313" s="128">
        <v>2.1</v>
      </c>
      <c r="J1313" s="129">
        <v>2.1</v>
      </c>
      <c r="K1313" s="101" t="s">
        <v>1388</v>
      </c>
    </row>
    <row r="1314" spans="1:11" ht="56.25" customHeight="1">
      <c r="A1314" s="98">
        <v>20</v>
      </c>
      <c r="B1314" s="125" t="s">
        <v>8330</v>
      </c>
      <c r="C1314" s="126">
        <v>42632</v>
      </c>
      <c r="D1314" s="98" t="s">
        <v>3</v>
      </c>
      <c r="E1314" s="98">
        <v>1421248</v>
      </c>
      <c r="F1314" s="98"/>
      <c r="G1314" s="127" t="s">
        <v>13247</v>
      </c>
      <c r="H1314" s="128">
        <v>0</v>
      </c>
      <c r="I1314" s="128">
        <v>18.3</v>
      </c>
      <c r="J1314" s="129">
        <v>18.3</v>
      </c>
      <c r="K1314" s="101" t="s">
        <v>1388</v>
      </c>
    </row>
    <row r="1315" spans="1:11" ht="56.25" customHeight="1">
      <c r="A1315" s="98">
        <v>20</v>
      </c>
      <c r="B1315" s="125" t="s">
        <v>8330</v>
      </c>
      <c r="C1315" s="126">
        <v>42634</v>
      </c>
      <c r="D1315" s="98" t="s">
        <v>3</v>
      </c>
      <c r="E1315" s="98">
        <v>1422186</v>
      </c>
      <c r="F1315" s="98"/>
      <c r="G1315" s="127" t="s">
        <v>13358</v>
      </c>
      <c r="H1315" s="128">
        <v>0</v>
      </c>
      <c r="I1315" s="128">
        <v>44</v>
      </c>
      <c r="J1315" s="129">
        <v>44</v>
      </c>
      <c r="K1315" s="101" t="s">
        <v>1388</v>
      </c>
    </row>
    <row r="1316" spans="1:11" ht="56.25" customHeight="1">
      <c r="A1316" s="98">
        <v>20</v>
      </c>
      <c r="B1316" s="125" t="s">
        <v>8330</v>
      </c>
      <c r="C1316" s="126">
        <v>42639</v>
      </c>
      <c r="D1316" s="98" t="s">
        <v>3</v>
      </c>
      <c r="E1316" s="98">
        <v>1423647</v>
      </c>
      <c r="F1316" s="98"/>
      <c r="G1316" s="127" t="s">
        <v>13526</v>
      </c>
      <c r="H1316" s="128">
        <v>0</v>
      </c>
      <c r="I1316" s="128">
        <v>873561.42</v>
      </c>
      <c r="J1316" s="129">
        <v>873561.42</v>
      </c>
      <c r="K1316" s="101" t="s">
        <v>1388</v>
      </c>
    </row>
    <row r="1317" spans="1:11" ht="56.25" customHeight="1">
      <c r="A1317" s="98">
        <v>20</v>
      </c>
      <c r="B1317" s="125" t="s">
        <v>8330</v>
      </c>
      <c r="C1317" s="126">
        <v>42640</v>
      </c>
      <c r="D1317" s="98" t="s">
        <v>3</v>
      </c>
      <c r="E1317" s="98">
        <v>1424222</v>
      </c>
      <c r="F1317" s="98"/>
      <c r="G1317" s="127" t="s">
        <v>13607</v>
      </c>
      <c r="H1317" s="128">
        <v>0</v>
      </c>
      <c r="I1317" s="128">
        <v>216092.65</v>
      </c>
      <c r="J1317" s="129">
        <v>216092.65</v>
      </c>
      <c r="K1317" s="101" t="s">
        <v>1388</v>
      </c>
    </row>
    <row r="1318" spans="1:11" ht="56.25" customHeight="1">
      <c r="A1318" s="98">
        <v>25</v>
      </c>
      <c r="B1318" s="125" t="s">
        <v>1278</v>
      </c>
      <c r="C1318" s="126">
        <v>42544</v>
      </c>
      <c r="D1318" s="98" t="s">
        <v>15</v>
      </c>
      <c r="E1318" s="98">
        <v>82</v>
      </c>
      <c r="F1318" s="98"/>
      <c r="G1318" s="127" t="s">
        <v>4939</v>
      </c>
      <c r="H1318" s="128">
        <v>821.89</v>
      </c>
      <c r="I1318" s="128">
        <v>0</v>
      </c>
      <c r="J1318" s="129">
        <v>821.89</v>
      </c>
      <c r="K1318" s="101" t="s">
        <v>1388</v>
      </c>
    </row>
    <row r="1319" spans="1:11" ht="56.25" customHeight="1">
      <c r="A1319" s="98">
        <v>25</v>
      </c>
      <c r="B1319" s="125" t="s">
        <v>1278</v>
      </c>
      <c r="C1319" s="126">
        <v>42545</v>
      </c>
      <c r="D1319" s="98" t="s">
        <v>15</v>
      </c>
      <c r="E1319" s="98">
        <v>88</v>
      </c>
      <c r="F1319" s="98"/>
      <c r="G1319" s="127" t="s">
        <v>4966</v>
      </c>
      <c r="H1319" s="128">
        <v>344.5</v>
      </c>
      <c r="I1319" s="128">
        <v>0</v>
      </c>
      <c r="J1319" s="129">
        <v>344.5</v>
      </c>
      <c r="K1319" s="101" t="s">
        <v>1388</v>
      </c>
    </row>
    <row r="1320" spans="1:11" ht="56.25" customHeight="1">
      <c r="A1320" s="98">
        <v>25</v>
      </c>
      <c r="B1320" s="125" t="s">
        <v>1278</v>
      </c>
      <c r="C1320" s="126">
        <v>42545</v>
      </c>
      <c r="D1320" s="98" t="s">
        <v>15</v>
      </c>
      <c r="E1320" s="98">
        <v>89</v>
      </c>
      <c r="F1320" s="98"/>
      <c r="G1320" s="127" t="s">
        <v>4967</v>
      </c>
      <c r="H1320" s="128">
        <v>579.92999999999995</v>
      </c>
      <c r="I1320" s="128">
        <v>0</v>
      </c>
      <c r="J1320" s="129">
        <v>579.92999999999995</v>
      </c>
      <c r="K1320" s="101" t="s">
        <v>1388</v>
      </c>
    </row>
    <row r="1321" spans="1:11" ht="56.25" customHeight="1">
      <c r="A1321" s="98">
        <v>25</v>
      </c>
      <c r="B1321" s="125" t="s">
        <v>1278</v>
      </c>
      <c r="C1321" s="126">
        <v>42545</v>
      </c>
      <c r="D1321" s="98" t="s">
        <v>15</v>
      </c>
      <c r="E1321" s="98">
        <v>90</v>
      </c>
      <c r="F1321" s="98"/>
      <c r="G1321" s="127" t="s">
        <v>4964</v>
      </c>
      <c r="H1321" s="128">
        <v>299.5</v>
      </c>
      <c r="I1321" s="128">
        <v>0</v>
      </c>
      <c r="J1321" s="129">
        <v>299.5</v>
      </c>
      <c r="K1321" s="101" t="s">
        <v>1388</v>
      </c>
    </row>
    <row r="1322" spans="1:11" ht="56.25" customHeight="1">
      <c r="A1322" s="98">
        <v>25</v>
      </c>
      <c r="B1322" s="125" t="s">
        <v>1278</v>
      </c>
      <c r="C1322" s="126">
        <v>42545</v>
      </c>
      <c r="D1322" s="98" t="s">
        <v>15</v>
      </c>
      <c r="E1322" s="98">
        <v>91</v>
      </c>
      <c r="F1322" s="98"/>
      <c r="G1322" s="127" t="s">
        <v>4971</v>
      </c>
      <c r="H1322" s="128">
        <v>377.91</v>
      </c>
      <c r="I1322" s="128">
        <v>0</v>
      </c>
      <c r="J1322" s="129">
        <v>377.91</v>
      </c>
      <c r="K1322" s="101" t="s">
        <v>1388</v>
      </c>
    </row>
    <row r="1323" spans="1:11" ht="56.25" customHeight="1">
      <c r="A1323" s="98">
        <v>25</v>
      </c>
      <c r="B1323" s="125" t="s">
        <v>1278</v>
      </c>
      <c r="C1323" s="126">
        <v>42545</v>
      </c>
      <c r="D1323" s="98" t="s">
        <v>15</v>
      </c>
      <c r="E1323" s="98">
        <v>92</v>
      </c>
      <c r="F1323" s="98"/>
      <c r="G1323" s="127" t="s">
        <v>4972</v>
      </c>
      <c r="H1323" s="128">
        <v>274.94</v>
      </c>
      <c r="I1323" s="128">
        <v>0</v>
      </c>
      <c r="J1323" s="129">
        <v>274.94</v>
      </c>
      <c r="K1323" s="101" t="s">
        <v>1388</v>
      </c>
    </row>
    <row r="1324" spans="1:11" ht="56.25" customHeight="1">
      <c r="A1324" s="98">
        <v>25</v>
      </c>
      <c r="B1324" s="125" t="s">
        <v>1278</v>
      </c>
      <c r="C1324" s="126">
        <v>42545</v>
      </c>
      <c r="D1324" s="98" t="s">
        <v>15</v>
      </c>
      <c r="E1324" s="98">
        <v>93</v>
      </c>
      <c r="F1324" s="98"/>
      <c r="G1324" s="127" t="s">
        <v>4968</v>
      </c>
      <c r="H1324" s="128">
        <v>538.09</v>
      </c>
      <c r="I1324" s="128">
        <v>0</v>
      </c>
      <c r="J1324" s="129">
        <v>538.09</v>
      </c>
      <c r="K1324" s="101" t="s">
        <v>1388</v>
      </c>
    </row>
    <row r="1325" spans="1:11" ht="56.25" customHeight="1">
      <c r="A1325" s="98">
        <v>25</v>
      </c>
      <c r="B1325" s="125" t="s">
        <v>1278</v>
      </c>
      <c r="C1325" s="126">
        <v>42545</v>
      </c>
      <c r="D1325" s="98" t="s">
        <v>15</v>
      </c>
      <c r="E1325" s="98">
        <v>94</v>
      </c>
      <c r="F1325" s="98"/>
      <c r="G1325" s="127" t="s">
        <v>4970</v>
      </c>
      <c r="H1325" s="128">
        <v>289.35000000000002</v>
      </c>
      <c r="I1325" s="128">
        <v>0</v>
      </c>
      <c r="J1325" s="129">
        <v>289.35000000000002</v>
      </c>
      <c r="K1325" s="101" t="s">
        <v>1388</v>
      </c>
    </row>
    <row r="1326" spans="1:11" ht="56.25" customHeight="1">
      <c r="A1326" s="98">
        <v>25</v>
      </c>
      <c r="B1326" s="125" t="s">
        <v>1278</v>
      </c>
      <c r="C1326" s="126">
        <v>42545</v>
      </c>
      <c r="D1326" s="98" t="s">
        <v>15</v>
      </c>
      <c r="E1326" s="98">
        <v>95</v>
      </c>
      <c r="F1326" s="98"/>
      <c r="G1326" s="127" t="s">
        <v>4969</v>
      </c>
      <c r="H1326" s="128">
        <v>1983.01</v>
      </c>
      <c r="I1326" s="128">
        <v>0</v>
      </c>
      <c r="J1326" s="129">
        <v>1983.01</v>
      </c>
      <c r="K1326" s="101" t="s">
        <v>1388</v>
      </c>
    </row>
    <row r="1327" spans="1:11" ht="56.25" customHeight="1">
      <c r="A1327" s="98">
        <v>25</v>
      </c>
      <c r="B1327" s="125" t="s">
        <v>1278</v>
      </c>
      <c r="C1327" s="126">
        <v>42545</v>
      </c>
      <c r="D1327" s="98" t="s">
        <v>15</v>
      </c>
      <c r="E1327" s="98">
        <v>96</v>
      </c>
      <c r="F1327" s="98"/>
      <c r="G1327" s="127" t="s">
        <v>4973</v>
      </c>
      <c r="H1327" s="128">
        <v>358.29</v>
      </c>
      <c r="I1327" s="128">
        <v>0</v>
      </c>
      <c r="J1327" s="129">
        <v>358.29</v>
      </c>
      <c r="K1327" s="101" t="s">
        <v>1388</v>
      </c>
    </row>
    <row r="1328" spans="1:11" ht="56.25" customHeight="1">
      <c r="A1328" s="98">
        <v>25</v>
      </c>
      <c r="B1328" s="125" t="s">
        <v>1278</v>
      </c>
      <c r="C1328" s="126">
        <v>42549</v>
      </c>
      <c r="D1328" s="98" t="s">
        <v>15</v>
      </c>
      <c r="E1328" s="98">
        <v>101</v>
      </c>
      <c r="F1328" s="98"/>
      <c r="G1328" s="127" t="s">
        <v>5064</v>
      </c>
      <c r="H1328" s="128">
        <v>321.93</v>
      </c>
      <c r="I1328" s="128">
        <v>0</v>
      </c>
      <c r="J1328" s="129">
        <v>321.93</v>
      </c>
      <c r="K1328" s="101" t="s">
        <v>1388</v>
      </c>
    </row>
    <row r="1329" spans="1:11" ht="56.25" customHeight="1">
      <c r="A1329" s="98">
        <v>25</v>
      </c>
      <c r="B1329" s="125" t="s">
        <v>1278</v>
      </c>
      <c r="C1329" s="126">
        <v>42549</v>
      </c>
      <c r="D1329" s="98" t="s">
        <v>15</v>
      </c>
      <c r="E1329" s="98">
        <v>102</v>
      </c>
      <c r="F1329" s="98"/>
      <c r="G1329" s="127" t="s">
        <v>5065</v>
      </c>
      <c r="H1329" s="128">
        <v>373.38</v>
      </c>
      <c r="I1329" s="128">
        <v>0</v>
      </c>
      <c r="J1329" s="129">
        <v>373.38</v>
      </c>
      <c r="K1329" s="101" t="s">
        <v>1388</v>
      </c>
    </row>
    <row r="1330" spans="1:11" ht="56.25" customHeight="1">
      <c r="A1330" s="98">
        <v>25</v>
      </c>
      <c r="B1330" s="125" t="s">
        <v>1278</v>
      </c>
      <c r="C1330" s="126">
        <v>42565</v>
      </c>
      <c r="D1330" s="98" t="s">
        <v>15</v>
      </c>
      <c r="E1330" s="98">
        <v>241</v>
      </c>
      <c r="F1330" s="98"/>
      <c r="G1330" s="127" t="s">
        <v>5548</v>
      </c>
      <c r="H1330" s="128">
        <v>356.3</v>
      </c>
      <c r="I1330" s="128">
        <v>0</v>
      </c>
      <c r="J1330" s="129">
        <v>356.3</v>
      </c>
      <c r="K1330" s="101" t="s">
        <v>1388</v>
      </c>
    </row>
    <row r="1331" spans="1:11" ht="56.25" customHeight="1">
      <c r="A1331" s="98">
        <v>25</v>
      </c>
      <c r="B1331" s="125" t="s">
        <v>1278</v>
      </c>
      <c r="C1331" s="126">
        <v>42565</v>
      </c>
      <c r="D1331" s="98" t="s">
        <v>15</v>
      </c>
      <c r="E1331" s="98">
        <v>242</v>
      </c>
      <c r="F1331" s="98"/>
      <c r="G1331" s="127" t="s">
        <v>5547</v>
      </c>
      <c r="H1331" s="128">
        <v>450.56</v>
      </c>
      <c r="I1331" s="128">
        <v>0</v>
      </c>
      <c r="J1331" s="129">
        <v>450.56</v>
      </c>
      <c r="K1331" s="101" t="s">
        <v>1388</v>
      </c>
    </row>
    <row r="1332" spans="1:11" ht="56.25" customHeight="1">
      <c r="A1332" s="98">
        <v>25</v>
      </c>
      <c r="B1332" s="125" t="s">
        <v>1278</v>
      </c>
      <c r="C1332" s="126">
        <v>42565</v>
      </c>
      <c r="D1332" s="98" t="s">
        <v>15</v>
      </c>
      <c r="E1332" s="98">
        <v>243</v>
      </c>
      <c r="F1332" s="98"/>
      <c r="G1332" s="127" t="s">
        <v>5551</v>
      </c>
      <c r="H1332" s="128">
        <v>423.66</v>
      </c>
      <c r="I1332" s="128">
        <v>0</v>
      </c>
      <c r="J1332" s="129">
        <v>423.66</v>
      </c>
      <c r="K1332" s="101" t="s">
        <v>1388</v>
      </c>
    </row>
    <row r="1333" spans="1:11" ht="56.25" customHeight="1">
      <c r="A1333" s="98">
        <v>25</v>
      </c>
      <c r="B1333" s="125" t="s">
        <v>1278</v>
      </c>
      <c r="C1333" s="126">
        <v>42565</v>
      </c>
      <c r="D1333" s="98" t="s">
        <v>15</v>
      </c>
      <c r="E1333" s="98">
        <v>244</v>
      </c>
      <c r="F1333" s="98"/>
      <c r="G1333" s="127" t="s">
        <v>5550</v>
      </c>
      <c r="H1333" s="128">
        <v>291.06</v>
      </c>
      <c r="I1333" s="128">
        <v>0</v>
      </c>
      <c r="J1333" s="129">
        <v>291.06</v>
      </c>
      <c r="K1333" s="101" t="s">
        <v>1388</v>
      </c>
    </row>
    <row r="1334" spans="1:11" ht="56.25" customHeight="1">
      <c r="A1334" s="98">
        <v>25</v>
      </c>
      <c r="B1334" s="125" t="s">
        <v>1278</v>
      </c>
      <c r="C1334" s="126">
        <v>42565</v>
      </c>
      <c r="D1334" s="98" t="s">
        <v>15</v>
      </c>
      <c r="E1334" s="98">
        <v>245</v>
      </c>
      <c r="F1334" s="98"/>
      <c r="G1334" s="127" t="s">
        <v>5549</v>
      </c>
      <c r="H1334" s="128">
        <v>273.43</v>
      </c>
      <c r="I1334" s="128">
        <v>0</v>
      </c>
      <c r="J1334" s="129">
        <v>273.43</v>
      </c>
      <c r="K1334" s="101" t="s">
        <v>1388</v>
      </c>
    </row>
    <row r="1335" spans="1:11" ht="56.25" customHeight="1">
      <c r="A1335" s="98">
        <v>25</v>
      </c>
      <c r="B1335" s="125" t="s">
        <v>1278</v>
      </c>
      <c r="C1335" s="126">
        <v>42565</v>
      </c>
      <c r="D1335" s="98" t="s">
        <v>15</v>
      </c>
      <c r="E1335" s="98">
        <v>246</v>
      </c>
      <c r="F1335" s="98"/>
      <c r="G1335" s="127" t="s">
        <v>5553</v>
      </c>
      <c r="H1335" s="128">
        <v>569.23</v>
      </c>
      <c r="I1335" s="128">
        <v>0</v>
      </c>
      <c r="J1335" s="129">
        <v>569.23</v>
      </c>
      <c r="K1335" s="101" t="s">
        <v>1388</v>
      </c>
    </row>
    <row r="1336" spans="1:11" ht="56.25" customHeight="1">
      <c r="A1336" s="98">
        <v>25</v>
      </c>
      <c r="B1336" s="125" t="s">
        <v>1278</v>
      </c>
      <c r="C1336" s="126">
        <v>42571</v>
      </c>
      <c r="D1336" s="98" t="s">
        <v>15</v>
      </c>
      <c r="E1336" s="98">
        <v>285</v>
      </c>
      <c r="F1336" s="98"/>
      <c r="G1336" s="127" t="s">
        <v>5691</v>
      </c>
      <c r="H1336" s="128">
        <v>329.82</v>
      </c>
      <c r="I1336" s="128">
        <v>0</v>
      </c>
      <c r="J1336" s="129">
        <v>329.82</v>
      </c>
      <c r="K1336" s="101" t="s">
        <v>1388</v>
      </c>
    </row>
    <row r="1337" spans="1:11" ht="56.25" customHeight="1">
      <c r="A1337" s="98">
        <v>25</v>
      </c>
      <c r="B1337" s="125" t="s">
        <v>1278</v>
      </c>
      <c r="C1337" s="126">
        <v>42579</v>
      </c>
      <c r="D1337" s="98" t="s">
        <v>15</v>
      </c>
      <c r="E1337" s="98">
        <v>333</v>
      </c>
      <c r="F1337" s="98"/>
      <c r="G1337" s="127" t="s">
        <v>5847</v>
      </c>
      <c r="H1337" s="128">
        <v>492.2</v>
      </c>
      <c r="I1337" s="128">
        <v>0</v>
      </c>
      <c r="J1337" s="129">
        <v>492.2</v>
      </c>
      <c r="K1337" s="101" t="s">
        <v>1388</v>
      </c>
    </row>
    <row r="1338" spans="1:11" ht="56.25" customHeight="1">
      <c r="A1338" s="98">
        <v>25</v>
      </c>
      <c r="B1338" s="125" t="s">
        <v>1278</v>
      </c>
      <c r="C1338" s="126">
        <v>42579</v>
      </c>
      <c r="D1338" s="98" t="s">
        <v>15</v>
      </c>
      <c r="E1338" s="98">
        <v>334</v>
      </c>
      <c r="F1338" s="98"/>
      <c r="G1338" s="127" t="s">
        <v>5846</v>
      </c>
      <c r="H1338" s="128">
        <v>552.01</v>
      </c>
      <c r="I1338" s="128">
        <v>0</v>
      </c>
      <c r="J1338" s="129">
        <v>552.01</v>
      </c>
      <c r="K1338" s="101" t="s">
        <v>1388</v>
      </c>
    </row>
    <row r="1339" spans="1:11" ht="56.25" customHeight="1">
      <c r="A1339" s="98">
        <v>25</v>
      </c>
      <c r="B1339" s="125" t="s">
        <v>1278</v>
      </c>
      <c r="C1339" s="126">
        <v>42579</v>
      </c>
      <c r="D1339" s="98" t="s">
        <v>15</v>
      </c>
      <c r="E1339" s="98">
        <v>335</v>
      </c>
      <c r="F1339" s="98"/>
      <c r="G1339" s="127" t="s">
        <v>5845</v>
      </c>
      <c r="H1339" s="128">
        <v>272.13</v>
      </c>
      <c r="I1339" s="128">
        <v>0</v>
      </c>
      <c r="J1339" s="129">
        <v>272.13</v>
      </c>
      <c r="K1339" s="101" t="s">
        <v>1388</v>
      </c>
    </row>
    <row r="1340" spans="1:11" ht="56.25" customHeight="1">
      <c r="A1340" s="98">
        <v>25</v>
      </c>
      <c r="B1340" s="125" t="s">
        <v>1278</v>
      </c>
      <c r="C1340" s="126">
        <v>42580</v>
      </c>
      <c r="D1340" s="98" t="s">
        <v>15</v>
      </c>
      <c r="E1340" s="98">
        <v>340</v>
      </c>
      <c r="F1340" s="98"/>
      <c r="G1340" s="127" t="s">
        <v>5889</v>
      </c>
      <c r="H1340" s="128">
        <v>622.95000000000005</v>
      </c>
      <c r="I1340" s="128">
        <v>0</v>
      </c>
      <c r="J1340" s="129">
        <v>622.95000000000005</v>
      </c>
      <c r="K1340" s="101" t="s">
        <v>1388</v>
      </c>
    </row>
    <row r="1341" spans="1:11" ht="56.25" customHeight="1">
      <c r="A1341" s="98">
        <v>25</v>
      </c>
      <c r="B1341" s="125" t="s">
        <v>1278</v>
      </c>
      <c r="C1341" s="126">
        <v>42584</v>
      </c>
      <c r="D1341" s="98" t="s">
        <v>15</v>
      </c>
      <c r="E1341" s="98">
        <v>371</v>
      </c>
      <c r="F1341" s="98"/>
      <c r="G1341" s="127" t="s">
        <v>5976</v>
      </c>
      <c r="H1341" s="128">
        <v>543.91999999999996</v>
      </c>
      <c r="I1341" s="128">
        <v>0</v>
      </c>
      <c r="J1341" s="129">
        <v>543.91999999999996</v>
      </c>
      <c r="K1341" s="101" t="s">
        <v>1388</v>
      </c>
    </row>
    <row r="1342" spans="1:11" ht="56.25" customHeight="1">
      <c r="A1342" s="98">
        <v>25</v>
      </c>
      <c r="B1342" s="125" t="s">
        <v>1278</v>
      </c>
      <c r="C1342" s="126">
        <v>42584</v>
      </c>
      <c r="D1342" s="98" t="s">
        <v>15</v>
      </c>
      <c r="E1342" s="98">
        <v>372</v>
      </c>
      <c r="F1342" s="98"/>
      <c r="G1342" s="127" t="s">
        <v>5977</v>
      </c>
      <c r="H1342" s="128">
        <v>273.77</v>
      </c>
      <c r="I1342" s="128">
        <v>0</v>
      </c>
      <c r="J1342" s="129">
        <v>273.77</v>
      </c>
      <c r="K1342" s="101" t="s">
        <v>1388</v>
      </c>
    </row>
    <row r="1343" spans="1:11" ht="56.25" customHeight="1">
      <c r="A1343" s="98">
        <v>25</v>
      </c>
      <c r="B1343" s="125" t="s">
        <v>1278</v>
      </c>
      <c r="C1343" s="126">
        <v>42594</v>
      </c>
      <c r="D1343" s="98" t="s">
        <v>15</v>
      </c>
      <c r="E1343" s="98">
        <v>424</v>
      </c>
      <c r="F1343" s="98"/>
      <c r="G1343" s="127" t="s">
        <v>6270</v>
      </c>
      <c r="H1343" s="128">
        <v>461.05</v>
      </c>
      <c r="I1343" s="128">
        <v>0</v>
      </c>
      <c r="J1343" s="129">
        <v>461.05</v>
      </c>
      <c r="K1343" s="101" t="s">
        <v>1388</v>
      </c>
    </row>
    <row r="1344" spans="1:11" ht="56.25" customHeight="1">
      <c r="A1344" s="98">
        <v>25</v>
      </c>
      <c r="B1344" s="125" t="s">
        <v>1278</v>
      </c>
      <c r="C1344" s="126">
        <v>42597</v>
      </c>
      <c r="D1344" s="98" t="s">
        <v>15</v>
      </c>
      <c r="E1344" s="98">
        <v>435</v>
      </c>
      <c r="F1344" s="98"/>
      <c r="G1344" s="127" t="s">
        <v>6299</v>
      </c>
      <c r="H1344" s="128">
        <v>271.23</v>
      </c>
      <c r="I1344" s="128">
        <v>0</v>
      </c>
      <c r="J1344" s="129">
        <v>271.23</v>
      </c>
      <c r="K1344" s="101" t="s">
        <v>1388</v>
      </c>
    </row>
    <row r="1345" spans="1:11" ht="56.25" customHeight="1">
      <c r="A1345" s="98">
        <v>25</v>
      </c>
      <c r="B1345" s="125" t="s">
        <v>1278</v>
      </c>
      <c r="C1345" s="126">
        <v>42598</v>
      </c>
      <c r="D1345" s="98" t="s">
        <v>15</v>
      </c>
      <c r="E1345" s="98">
        <v>466</v>
      </c>
      <c r="F1345" s="98"/>
      <c r="G1345" s="127" t="s">
        <v>6334</v>
      </c>
      <c r="H1345" s="128">
        <v>488.01</v>
      </c>
      <c r="I1345" s="128">
        <v>0</v>
      </c>
      <c r="J1345" s="129">
        <v>488.01</v>
      </c>
      <c r="K1345" s="101" t="s">
        <v>1388</v>
      </c>
    </row>
    <row r="1346" spans="1:11" ht="56.25" customHeight="1">
      <c r="A1346" s="98">
        <v>25</v>
      </c>
      <c r="B1346" s="125" t="s">
        <v>1278</v>
      </c>
      <c r="C1346" s="126">
        <v>42605</v>
      </c>
      <c r="D1346" s="98" t="s">
        <v>15</v>
      </c>
      <c r="E1346" s="98">
        <v>503</v>
      </c>
      <c r="F1346" s="98"/>
      <c r="G1346" s="127" t="s">
        <v>6504</v>
      </c>
      <c r="H1346" s="128">
        <v>315.20999999999998</v>
      </c>
      <c r="I1346" s="128">
        <v>0</v>
      </c>
      <c r="J1346" s="129">
        <v>315.20999999999998</v>
      </c>
      <c r="K1346" s="101" t="s">
        <v>1388</v>
      </c>
    </row>
    <row r="1347" spans="1:11" ht="56.25" customHeight="1">
      <c r="A1347" s="98">
        <v>25</v>
      </c>
      <c r="B1347" s="125" t="s">
        <v>1278</v>
      </c>
      <c r="C1347" s="126">
        <v>42620</v>
      </c>
      <c r="D1347" s="98" t="s">
        <v>15</v>
      </c>
      <c r="E1347" s="98">
        <v>603</v>
      </c>
      <c r="F1347" s="98"/>
      <c r="G1347" s="127" t="s">
        <v>6940</v>
      </c>
      <c r="H1347" s="128">
        <v>281.66000000000003</v>
      </c>
      <c r="I1347" s="128">
        <v>0</v>
      </c>
      <c r="J1347" s="129">
        <v>281.66000000000003</v>
      </c>
      <c r="K1347" s="101" t="s">
        <v>1388</v>
      </c>
    </row>
    <row r="1348" spans="1:11" ht="56.25" customHeight="1">
      <c r="A1348" s="98">
        <v>25</v>
      </c>
      <c r="B1348" s="125" t="s">
        <v>1278</v>
      </c>
      <c r="C1348" s="126">
        <v>42620</v>
      </c>
      <c r="D1348" s="98" t="s">
        <v>15</v>
      </c>
      <c r="E1348" s="98">
        <v>604</v>
      </c>
      <c r="F1348" s="98"/>
      <c r="G1348" s="127" t="s">
        <v>6939</v>
      </c>
      <c r="H1348" s="128">
        <v>360.41</v>
      </c>
      <c r="I1348" s="128">
        <v>0</v>
      </c>
      <c r="J1348" s="129">
        <v>360.41</v>
      </c>
      <c r="K1348" s="101" t="s">
        <v>1388</v>
      </c>
    </row>
    <row r="1349" spans="1:11" ht="56.25" customHeight="1">
      <c r="A1349" s="98">
        <v>25</v>
      </c>
      <c r="B1349" s="125" t="s">
        <v>1278</v>
      </c>
      <c r="C1349" s="126">
        <v>42620</v>
      </c>
      <c r="D1349" s="98" t="s">
        <v>15</v>
      </c>
      <c r="E1349" s="98">
        <v>606</v>
      </c>
      <c r="F1349" s="98"/>
      <c r="G1349" s="127" t="s">
        <v>6938</v>
      </c>
      <c r="H1349" s="128">
        <v>1093.47</v>
      </c>
      <c r="I1349" s="128">
        <v>0</v>
      </c>
      <c r="J1349" s="129">
        <v>1093.47</v>
      </c>
      <c r="K1349" s="101" t="s">
        <v>1388</v>
      </c>
    </row>
    <row r="1350" spans="1:11" ht="56.25" customHeight="1">
      <c r="A1350" s="98">
        <v>25</v>
      </c>
      <c r="B1350" s="125" t="s">
        <v>1278</v>
      </c>
      <c r="C1350" s="126">
        <v>42622</v>
      </c>
      <c r="D1350" s="98" t="s">
        <v>15</v>
      </c>
      <c r="E1350" s="98">
        <v>619</v>
      </c>
      <c r="F1350" s="98"/>
      <c r="G1350" s="127" t="s">
        <v>7019</v>
      </c>
      <c r="H1350" s="128">
        <v>271.3</v>
      </c>
      <c r="I1350" s="128">
        <v>0</v>
      </c>
      <c r="J1350" s="129">
        <v>271.3</v>
      </c>
      <c r="K1350" s="101" t="s">
        <v>1388</v>
      </c>
    </row>
    <row r="1351" spans="1:11" ht="56.25" customHeight="1">
      <c r="A1351" s="98">
        <v>25</v>
      </c>
      <c r="B1351" s="125" t="s">
        <v>1278</v>
      </c>
      <c r="C1351" s="126">
        <v>42622</v>
      </c>
      <c r="D1351" s="98" t="s">
        <v>15</v>
      </c>
      <c r="E1351" s="98">
        <v>620</v>
      </c>
      <c r="F1351" s="98"/>
      <c r="G1351" s="127" t="s">
        <v>7018</v>
      </c>
      <c r="H1351" s="128">
        <v>535.48</v>
      </c>
      <c r="I1351" s="128">
        <v>0</v>
      </c>
      <c r="J1351" s="129">
        <v>535.48</v>
      </c>
      <c r="K1351" s="101" t="s">
        <v>1388</v>
      </c>
    </row>
    <row r="1352" spans="1:11" ht="56.25" customHeight="1">
      <c r="A1352" s="98">
        <v>25</v>
      </c>
      <c r="B1352" s="125" t="s">
        <v>1278</v>
      </c>
      <c r="C1352" s="126">
        <v>42626</v>
      </c>
      <c r="D1352" s="98" t="s">
        <v>15</v>
      </c>
      <c r="E1352" s="98">
        <v>643</v>
      </c>
      <c r="F1352" s="98"/>
      <c r="G1352" s="127" t="s">
        <v>7092</v>
      </c>
      <c r="H1352" s="128">
        <v>50</v>
      </c>
      <c r="I1352" s="128">
        <v>0</v>
      </c>
      <c r="J1352" s="129">
        <v>50</v>
      </c>
      <c r="K1352" s="101" t="s">
        <v>1388</v>
      </c>
    </row>
    <row r="1353" spans="1:11" ht="56.25" customHeight="1">
      <c r="A1353" s="98">
        <v>25</v>
      </c>
      <c r="B1353" s="125" t="s">
        <v>1278</v>
      </c>
      <c r="C1353" s="126">
        <v>42636</v>
      </c>
      <c r="D1353" s="98" t="s">
        <v>15</v>
      </c>
      <c r="E1353" s="98">
        <v>728</v>
      </c>
      <c r="F1353" s="98"/>
      <c r="G1353" s="127" t="s">
        <v>7412</v>
      </c>
      <c r="H1353" s="128">
        <v>511.13</v>
      </c>
      <c r="I1353" s="128">
        <v>0</v>
      </c>
      <c r="J1353" s="129">
        <v>511.13</v>
      </c>
      <c r="K1353" s="101" t="s">
        <v>1388</v>
      </c>
    </row>
    <row r="1354" spans="1:11" ht="56.25" customHeight="1">
      <c r="A1354" s="98">
        <v>25</v>
      </c>
      <c r="B1354" s="125" t="s">
        <v>1278</v>
      </c>
      <c r="C1354" s="126">
        <v>42636</v>
      </c>
      <c r="D1354" s="98" t="s">
        <v>15</v>
      </c>
      <c r="E1354" s="98">
        <v>745</v>
      </c>
      <c r="F1354" s="98"/>
      <c r="G1354" s="127" t="s">
        <v>7415</v>
      </c>
      <c r="H1354" s="128">
        <v>373.31</v>
      </c>
      <c r="I1354" s="128">
        <v>0</v>
      </c>
      <c r="J1354" s="129">
        <v>373.31</v>
      </c>
      <c r="K1354" s="101" t="s">
        <v>1388</v>
      </c>
    </row>
    <row r="1355" spans="1:11" ht="56.25" customHeight="1">
      <c r="A1355" s="98">
        <v>25</v>
      </c>
      <c r="B1355" s="125" t="s">
        <v>1278</v>
      </c>
      <c r="C1355" s="126">
        <v>42636</v>
      </c>
      <c r="D1355" s="98" t="s">
        <v>15</v>
      </c>
      <c r="E1355" s="98">
        <v>746</v>
      </c>
      <c r="F1355" s="98"/>
      <c r="G1355" s="127" t="s">
        <v>7416</v>
      </c>
      <c r="H1355" s="128">
        <v>289.20999999999998</v>
      </c>
      <c r="I1355" s="128">
        <v>0</v>
      </c>
      <c r="J1355" s="129">
        <v>289.20999999999998</v>
      </c>
      <c r="K1355" s="101" t="s">
        <v>1388</v>
      </c>
    </row>
    <row r="1356" spans="1:11" ht="56.25" customHeight="1">
      <c r="A1356" s="98">
        <v>25</v>
      </c>
      <c r="B1356" s="125" t="s">
        <v>1278</v>
      </c>
      <c r="C1356" s="126">
        <v>42636</v>
      </c>
      <c r="D1356" s="98" t="s">
        <v>15</v>
      </c>
      <c r="E1356" s="98">
        <v>747</v>
      </c>
      <c r="F1356" s="98"/>
      <c r="G1356" s="127" t="s">
        <v>7417</v>
      </c>
      <c r="H1356" s="128">
        <v>271.3</v>
      </c>
      <c r="I1356" s="128">
        <v>0</v>
      </c>
      <c r="J1356" s="129">
        <v>271.3</v>
      </c>
      <c r="K1356" s="101" t="s">
        <v>1388</v>
      </c>
    </row>
    <row r="1357" spans="1:11" ht="56.25" customHeight="1">
      <c r="A1357" s="98">
        <v>25</v>
      </c>
      <c r="B1357" s="125" t="s">
        <v>1278</v>
      </c>
      <c r="C1357" s="126">
        <v>42636</v>
      </c>
      <c r="D1357" s="98" t="s">
        <v>15</v>
      </c>
      <c r="E1357" s="98">
        <v>748</v>
      </c>
      <c r="F1357" s="98"/>
      <c r="G1357" s="127" t="s">
        <v>7414</v>
      </c>
      <c r="H1357" s="128">
        <v>398.69</v>
      </c>
      <c r="I1357" s="128">
        <v>0</v>
      </c>
      <c r="J1357" s="129">
        <v>398.69</v>
      </c>
      <c r="K1357" s="101" t="s">
        <v>1388</v>
      </c>
    </row>
    <row r="1358" spans="1:11" ht="56.25" customHeight="1">
      <c r="A1358" s="98">
        <v>25</v>
      </c>
      <c r="B1358" s="125" t="s">
        <v>1278</v>
      </c>
      <c r="C1358" s="126">
        <v>42642</v>
      </c>
      <c r="D1358" s="98" t="s">
        <v>15</v>
      </c>
      <c r="E1358" s="98">
        <v>788</v>
      </c>
      <c r="F1358" s="98"/>
      <c r="G1358" s="127" t="s">
        <v>7582</v>
      </c>
      <c r="H1358" s="128">
        <v>273.77</v>
      </c>
      <c r="I1358" s="128">
        <v>0</v>
      </c>
      <c r="J1358" s="129">
        <v>273.77</v>
      </c>
      <c r="K1358" s="101" t="s">
        <v>1388</v>
      </c>
    </row>
    <row r="1359" spans="1:11" ht="56.25" customHeight="1">
      <c r="A1359" s="98">
        <v>25</v>
      </c>
      <c r="B1359" s="125" t="s">
        <v>1278</v>
      </c>
      <c r="C1359" s="126">
        <v>42642</v>
      </c>
      <c r="D1359" s="98" t="s">
        <v>15</v>
      </c>
      <c r="E1359" s="98">
        <v>789</v>
      </c>
      <c r="F1359" s="98"/>
      <c r="G1359" s="127" t="s">
        <v>7581</v>
      </c>
      <c r="H1359" s="128">
        <v>352.8</v>
      </c>
      <c r="I1359" s="128">
        <v>0</v>
      </c>
      <c r="J1359" s="129">
        <v>352.8</v>
      </c>
      <c r="K1359" s="101" t="s">
        <v>1388</v>
      </c>
    </row>
    <row r="1360" spans="1:11" ht="56.25" customHeight="1">
      <c r="A1360" s="98">
        <v>25</v>
      </c>
      <c r="B1360" s="125" t="s">
        <v>1278</v>
      </c>
      <c r="C1360" s="126">
        <v>42507</v>
      </c>
      <c r="D1360" s="98" t="s">
        <v>11</v>
      </c>
      <c r="E1360" s="98">
        <v>193761</v>
      </c>
      <c r="F1360" s="98"/>
      <c r="G1360" s="127" t="s">
        <v>4095</v>
      </c>
      <c r="H1360" s="128">
        <v>1258.73</v>
      </c>
      <c r="I1360" s="128">
        <v>0</v>
      </c>
      <c r="J1360" s="129">
        <v>1258.73</v>
      </c>
      <c r="K1360" s="101" t="s">
        <v>1388</v>
      </c>
    </row>
    <row r="1361" spans="1:11" ht="56.25" customHeight="1">
      <c r="A1361" s="98">
        <v>25</v>
      </c>
      <c r="B1361" s="125" t="s">
        <v>1278</v>
      </c>
      <c r="C1361" s="126">
        <v>42507</v>
      </c>
      <c r="D1361" s="98" t="s">
        <v>13</v>
      </c>
      <c r="E1361" s="98">
        <v>193761</v>
      </c>
      <c r="F1361" s="98"/>
      <c r="G1361" s="127" t="s">
        <v>4094</v>
      </c>
      <c r="H1361" s="128">
        <v>7424.2</v>
      </c>
      <c r="I1361" s="128">
        <v>0</v>
      </c>
      <c r="J1361" s="129">
        <v>7424.2</v>
      </c>
      <c r="K1361" s="101" t="s">
        <v>1388</v>
      </c>
    </row>
    <row r="1362" spans="1:11" ht="56.25" customHeight="1">
      <c r="A1362" s="98">
        <v>25</v>
      </c>
      <c r="B1362" s="125" t="s">
        <v>1278</v>
      </c>
      <c r="C1362" s="126">
        <v>42508</v>
      </c>
      <c r="D1362" s="98" t="s">
        <v>11</v>
      </c>
      <c r="E1362" s="98">
        <v>193860</v>
      </c>
      <c r="F1362" s="98"/>
      <c r="G1362" s="127" t="s">
        <v>4120</v>
      </c>
      <c r="H1362" s="128">
        <v>299.5</v>
      </c>
      <c r="I1362" s="128">
        <v>0</v>
      </c>
      <c r="J1362" s="129">
        <v>299.5</v>
      </c>
      <c r="K1362" s="101" t="s">
        <v>1388</v>
      </c>
    </row>
    <row r="1363" spans="1:11" ht="56.25" customHeight="1">
      <c r="A1363" s="98">
        <v>25</v>
      </c>
      <c r="B1363" s="125" t="s">
        <v>1277</v>
      </c>
      <c r="C1363" s="126">
        <v>42373</v>
      </c>
      <c r="D1363" s="98" t="s">
        <v>6</v>
      </c>
      <c r="E1363" s="98">
        <v>661399</v>
      </c>
      <c r="F1363" s="98"/>
      <c r="G1363" s="127" t="s">
        <v>1387</v>
      </c>
      <c r="H1363" s="128">
        <v>0</v>
      </c>
      <c r="I1363" s="128">
        <v>1488168.25</v>
      </c>
      <c r="J1363" s="129">
        <v>1488168.25</v>
      </c>
      <c r="K1363" s="101" t="s">
        <v>1388</v>
      </c>
    </row>
    <row r="1364" spans="1:11" ht="56.25" customHeight="1">
      <c r="A1364" s="98">
        <v>25</v>
      </c>
      <c r="B1364" s="125" t="s">
        <v>1277</v>
      </c>
      <c r="C1364" s="126">
        <v>42405</v>
      </c>
      <c r="D1364" s="98" t="s">
        <v>6</v>
      </c>
      <c r="E1364" s="98">
        <v>671768</v>
      </c>
      <c r="F1364" s="98"/>
      <c r="G1364" s="127" t="s">
        <v>1985</v>
      </c>
      <c r="H1364" s="128">
        <v>0</v>
      </c>
      <c r="I1364" s="128">
        <v>562045.86</v>
      </c>
      <c r="J1364" s="129">
        <v>562045.86</v>
      </c>
      <c r="K1364" s="101" t="s">
        <v>1388</v>
      </c>
    </row>
    <row r="1365" spans="1:11" ht="56.25" customHeight="1">
      <c r="A1365" s="98">
        <v>25</v>
      </c>
      <c r="B1365" s="125" t="s">
        <v>1277</v>
      </c>
      <c r="C1365" s="126">
        <v>42418</v>
      </c>
      <c r="D1365" s="98" t="s">
        <v>6</v>
      </c>
      <c r="E1365" s="98">
        <v>674893</v>
      </c>
      <c r="F1365" s="98"/>
      <c r="G1365" s="127" t="s">
        <v>2287</v>
      </c>
      <c r="H1365" s="128">
        <v>0</v>
      </c>
      <c r="I1365" s="128">
        <v>138259.85</v>
      </c>
      <c r="J1365" s="129">
        <v>138259.85</v>
      </c>
      <c r="K1365" s="101" t="s">
        <v>1388</v>
      </c>
    </row>
    <row r="1366" spans="1:11" ht="56.25" customHeight="1">
      <c r="A1366" s="98">
        <v>25</v>
      </c>
      <c r="B1366" s="125" t="s">
        <v>1277</v>
      </c>
      <c r="C1366" s="126">
        <v>42431</v>
      </c>
      <c r="D1366" s="98" t="s">
        <v>6</v>
      </c>
      <c r="E1366" s="98">
        <v>678784</v>
      </c>
      <c r="F1366" s="98"/>
      <c r="G1366" s="127" t="s">
        <v>2515</v>
      </c>
      <c r="H1366" s="128">
        <v>0</v>
      </c>
      <c r="I1366" s="128">
        <v>83997.2</v>
      </c>
      <c r="J1366" s="129">
        <v>83997.2</v>
      </c>
      <c r="K1366" s="101" t="s">
        <v>1388</v>
      </c>
    </row>
    <row r="1367" spans="1:11" ht="56.25" customHeight="1">
      <c r="A1367" s="98">
        <v>25</v>
      </c>
      <c r="B1367" s="125" t="s">
        <v>1278</v>
      </c>
      <c r="C1367" s="126">
        <v>42640</v>
      </c>
      <c r="D1367" s="98" t="s">
        <v>1366</v>
      </c>
      <c r="E1367" s="98">
        <v>747985</v>
      </c>
      <c r="F1367" s="98"/>
      <c r="G1367" s="127" t="s">
        <v>7470</v>
      </c>
      <c r="H1367" s="128">
        <v>0</v>
      </c>
      <c r="I1367" s="128">
        <v>1500000</v>
      </c>
      <c r="J1367" s="129">
        <v>1500000</v>
      </c>
      <c r="K1367" s="101" t="s">
        <v>1388</v>
      </c>
    </row>
    <row r="1368" spans="1:11" ht="56.25" customHeight="1">
      <c r="A1368" s="98">
        <v>25</v>
      </c>
      <c r="B1368" s="125" t="s">
        <v>1277</v>
      </c>
      <c r="C1368" s="126">
        <v>42376</v>
      </c>
      <c r="D1368" s="98" t="s">
        <v>6</v>
      </c>
      <c r="E1368" s="98">
        <v>838359</v>
      </c>
      <c r="F1368" s="98"/>
      <c r="G1368" s="127" t="s">
        <v>1428</v>
      </c>
      <c r="H1368" s="128">
        <v>0</v>
      </c>
      <c r="I1368" s="128">
        <v>0.52</v>
      </c>
      <c r="J1368" s="129">
        <v>0.52</v>
      </c>
      <c r="K1368" s="101" t="s">
        <v>1429</v>
      </c>
    </row>
    <row r="1369" spans="1:11" ht="56.25" customHeight="1">
      <c r="A1369" s="98">
        <v>25</v>
      </c>
      <c r="B1369" s="125" t="s">
        <v>1277</v>
      </c>
      <c r="C1369" s="126">
        <v>42377</v>
      </c>
      <c r="D1369" s="98" t="s">
        <v>6</v>
      </c>
      <c r="E1369" s="98">
        <v>838555</v>
      </c>
      <c r="F1369" s="98"/>
      <c r="G1369" s="127" t="s">
        <v>1451</v>
      </c>
      <c r="H1369" s="128">
        <v>0</v>
      </c>
      <c r="I1369" s="128">
        <v>837986.34</v>
      </c>
      <c r="J1369" s="129">
        <v>837986.34</v>
      </c>
      <c r="K1369" s="101" t="s">
        <v>1388</v>
      </c>
    </row>
    <row r="1370" spans="1:11" ht="56.25" customHeight="1">
      <c r="A1370" s="98">
        <v>25</v>
      </c>
      <c r="B1370" s="125" t="s">
        <v>1277</v>
      </c>
      <c r="C1370" s="126">
        <v>42380</v>
      </c>
      <c r="D1370" s="98" t="s">
        <v>6</v>
      </c>
      <c r="E1370" s="98">
        <v>838615</v>
      </c>
      <c r="F1370" s="98"/>
      <c r="G1370" s="127" t="s">
        <v>1464</v>
      </c>
      <c r="H1370" s="128">
        <v>0</v>
      </c>
      <c r="I1370" s="128">
        <v>54096.58</v>
      </c>
      <c r="J1370" s="129">
        <v>54096.58</v>
      </c>
      <c r="K1370" s="101" t="s">
        <v>1388</v>
      </c>
    </row>
    <row r="1371" spans="1:11" ht="56.25" customHeight="1">
      <c r="A1371" s="98">
        <v>25</v>
      </c>
      <c r="B1371" s="125" t="s">
        <v>1277</v>
      </c>
      <c r="C1371" s="126">
        <v>42383</v>
      </c>
      <c r="D1371" s="98" t="s">
        <v>13</v>
      </c>
      <c r="E1371" s="98">
        <v>838821</v>
      </c>
      <c r="F1371" s="98"/>
      <c r="G1371" s="127" t="s">
        <v>1499</v>
      </c>
      <c r="H1371" s="128">
        <v>373781.48</v>
      </c>
      <c r="I1371" s="128">
        <v>0</v>
      </c>
      <c r="J1371" s="129">
        <v>373781.48</v>
      </c>
      <c r="K1371" s="101" t="s">
        <v>1388</v>
      </c>
    </row>
    <row r="1372" spans="1:11" ht="56.25" customHeight="1">
      <c r="A1372" s="98">
        <v>25</v>
      </c>
      <c r="B1372" s="125" t="s">
        <v>1277</v>
      </c>
      <c r="C1372" s="126">
        <v>42383</v>
      </c>
      <c r="D1372" s="98" t="s">
        <v>13</v>
      </c>
      <c r="E1372" s="98">
        <v>838823</v>
      </c>
      <c r="F1372" s="98"/>
      <c r="G1372" s="127" t="s">
        <v>1500</v>
      </c>
      <c r="H1372" s="128">
        <v>131258.89000000001</v>
      </c>
      <c r="I1372" s="128">
        <v>0</v>
      </c>
      <c r="J1372" s="129">
        <v>131258.89000000001</v>
      </c>
      <c r="K1372" s="101" t="s">
        <v>1388</v>
      </c>
    </row>
    <row r="1373" spans="1:11" ht="56.25" customHeight="1">
      <c r="A1373" s="98">
        <v>25</v>
      </c>
      <c r="B1373" s="125" t="s">
        <v>1277</v>
      </c>
      <c r="C1373" s="126">
        <v>42383</v>
      </c>
      <c r="D1373" s="98" t="s">
        <v>13</v>
      </c>
      <c r="E1373" s="98">
        <v>838824</v>
      </c>
      <c r="F1373" s="98"/>
      <c r="G1373" s="127" t="s">
        <v>1501</v>
      </c>
      <c r="H1373" s="128">
        <v>60011.4</v>
      </c>
      <c r="I1373" s="128">
        <v>0</v>
      </c>
      <c r="J1373" s="129">
        <v>60011.4</v>
      </c>
      <c r="K1373" s="101" t="s">
        <v>1388</v>
      </c>
    </row>
    <row r="1374" spans="1:11" ht="56.25" customHeight="1">
      <c r="A1374" s="98">
        <v>25</v>
      </c>
      <c r="B1374" s="125" t="s">
        <v>1277</v>
      </c>
      <c r="C1374" s="126">
        <v>42383</v>
      </c>
      <c r="D1374" s="98" t="s">
        <v>13</v>
      </c>
      <c r="E1374" s="98">
        <v>838826</v>
      </c>
      <c r="F1374" s="98"/>
      <c r="G1374" s="127" t="s">
        <v>1502</v>
      </c>
      <c r="H1374" s="128">
        <v>121880.53</v>
      </c>
      <c r="I1374" s="128">
        <v>0</v>
      </c>
      <c r="J1374" s="129">
        <v>121880.53</v>
      </c>
      <c r="K1374" s="101" t="s">
        <v>1388</v>
      </c>
    </row>
    <row r="1375" spans="1:11" ht="56.25" customHeight="1">
      <c r="A1375" s="98">
        <v>25</v>
      </c>
      <c r="B1375" s="125" t="s">
        <v>1277</v>
      </c>
      <c r="C1375" s="126">
        <v>42383</v>
      </c>
      <c r="D1375" s="98" t="s">
        <v>13</v>
      </c>
      <c r="E1375" s="98">
        <v>838827</v>
      </c>
      <c r="F1375" s="98"/>
      <c r="G1375" s="127" t="s">
        <v>1503</v>
      </c>
      <c r="H1375" s="128">
        <v>131036.72</v>
      </c>
      <c r="I1375" s="128">
        <v>0</v>
      </c>
      <c r="J1375" s="129">
        <v>131036.72</v>
      </c>
      <c r="K1375" s="101" t="s">
        <v>1388</v>
      </c>
    </row>
    <row r="1376" spans="1:11" ht="56.25" customHeight="1">
      <c r="A1376" s="98">
        <v>25</v>
      </c>
      <c r="B1376" s="125" t="s">
        <v>1277</v>
      </c>
      <c r="C1376" s="126">
        <v>42383</v>
      </c>
      <c r="D1376" s="98" t="s">
        <v>13</v>
      </c>
      <c r="E1376" s="98">
        <v>838828</v>
      </c>
      <c r="F1376" s="98"/>
      <c r="G1376" s="127" t="s">
        <v>1504</v>
      </c>
      <c r="H1376" s="128">
        <v>60011.4</v>
      </c>
      <c r="I1376" s="128">
        <v>0</v>
      </c>
      <c r="J1376" s="129">
        <v>60011.4</v>
      </c>
      <c r="K1376" s="101" t="s">
        <v>1388</v>
      </c>
    </row>
    <row r="1377" spans="1:11" ht="56.25" customHeight="1">
      <c r="A1377" s="98">
        <v>25</v>
      </c>
      <c r="B1377" s="125" t="s">
        <v>1277</v>
      </c>
      <c r="C1377" s="126">
        <v>42383</v>
      </c>
      <c r="D1377" s="98" t="s">
        <v>13</v>
      </c>
      <c r="E1377" s="98">
        <v>838830</v>
      </c>
      <c r="F1377" s="98"/>
      <c r="G1377" s="127" t="s">
        <v>1505</v>
      </c>
      <c r="H1377" s="128">
        <v>253077.06</v>
      </c>
      <c r="I1377" s="128">
        <v>0</v>
      </c>
      <c r="J1377" s="129">
        <v>253077.06</v>
      </c>
      <c r="K1377" s="101" t="s">
        <v>1388</v>
      </c>
    </row>
    <row r="1378" spans="1:11" ht="56.25" customHeight="1">
      <c r="A1378" s="98">
        <v>25</v>
      </c>
      <c r="B1378" s="125" t="s">
        <v>1277</v>
      </c>
      <c r="C1378" s="126">
        <v>42383</v>
      </c>
      <c r="D1378" s="98" t="s">
        <v>13</v>
      </c>
      <c r="E1378" s="98">
        <v>838831</v>
      </c>
      <c r="F1378" s="98"/>
      <c r="G1378" s="127" t="s">
        <v>1506</v>
      </c>
      <c r="H1378" s="128">
        <v>152950.78</v>
      </c>
      <c r="I1378" s="128">
        <v>0</v>
      </c>
      <c r="J1378" s="129">
        <v>152950.78</v>
      </c>
      <c r="K1378" s="101" t="s">
        <v>1388</v>
      </c>
    </row>
    <row r="1379" spans="1:11" ht="56.25" customHeight="1">
      <c r="A1379" s="98">
        <v>25</v>
      </c>
      <c r="B1379" s="125" t="s">
        <v>1277</v>
      </c>
      <c r="C1379" s="126">
        <v>42383</v>
      </c>
      <c r="D1379" s="98" t="s">
        <v>13</v>
      </c>
      <c r="E1379" s="98">
        <v>838832</v>
      </c>
      <c r="F1379" s="98"/>
      <c r="G1379" s="127" t="s">
        <v>1507</v>
      </c>
      <c r="H1379" s="128">
        <v>136012.21</v>
      </c>
      <c r="I1379" s="128">
        <v>0</v>
      </c>
      <c r="J1379" s="129">
        <v>136012.21</v>
      </c>
      <c r="K1379" s="101" t="s">
        <v>1388</v>
      </c>
    </row>
    <row r="1380" spans="1:11" ht="56.25" customHeight="1">
      <c r="A1380" s="98">
        <v>25</v>
      </c>
      <c r="B1380" s="125" t="s">
        <v>1277</v>
      </c>
      <c r="C1380" s="126">
        <v>42383</v>
      </c>
      <c r="D1380" s="98" t="s">
        <v>13</v>
      </c>
      <c r="E1380" s="98">
        <v>838834</v>
      </c>
      <c r="F1380" s="98"/>
      <c r="G1380" s="127" t="s">
        <v>1508</v>
      </c>
      <c r="H1380" s="128">
        <v>400000</v>
      </c>
      <c r="I1380" s="128">
        <v>0</v>
      </c>
      <c r="J1380" s="129">
        <v>400000</v>
      </c>
      <c r="K1380" s="101" t="s">
        <v>1388</v>
      </c>
    </row>
    <row r="1381" spans="1:11" ht="56.25" customHeight="1">
      <c r="A1381" s="98">
        <v>25</v>
      </c>
      <c r="B1381" s="125" t="s">
        <v>1277</v>
      </c>
      <c r="C1381" s="126">
        <v>42383</v>
      </c>
      <c r="D1381" s="98" t="s">
        <v>13</v>
      </c>
      <c r="E1381" s="98">
        <v>838836</v>
      </c>
      <c r="F1381" s="98"/>
      <c r="G1381" s="127" t="s">
        <v>1509</v>
      </c>
      <c r="H1381" s="128">
        <v>127982.29</v>
      </c>
      <c r="I1381" s="128">
        <v>0</v>
      </c>
      <c r="J1381" s="129">
        <v>127982.29</v>
      </c>
      <c r="K1381" s="101" t="s">
        <v>1388</v>
      </c>
    </row>
    <row r="1382" spans="1:11" ht="56.25" customHeight="1">
      <c r="A1382" s="98">
        <v>25</v>
      </c>
      <c r="B1382" s="125" t="s">
        <v>1277</v>
      </c>
      <c r="C1382" s="126">
        <v>42383</v>
      </c>
      <c r="D1382" s="98" t="s">
        <v>13</v>
      </c>
      <c r="E1382" s="98">
        <v>838837</v>
      </c>
      <c r="F1382" s="98"/>
      <c r="G1382" s="127" t="s">
        <v>1510</v>
      </c>
      <c r="H1382" s="128">
        <v>89899.81</v>
      </c>
      <c r="I1382" s="128">
        <v>0</v>
      </c>
      <c r="J1382" s="129">
        <v>89899.81</v>
      </c>
      <c r="K1382" s="101" t="s">
        <v>1388</v>
      </c>
    </row>
    <row r="1383" spans="1:11" ht="56.25" customHeight="1">
      <c r="A1383" s="98">
        <v>25</v>
      </c>
      <c r="B1383" s="125" t="s">
        <v>1277</v>
      </c>
      <c r="C1383" s="126">
        <v>42383</v>
      </c>
      <c r="D1383" s="98" t="s">
        <v>13</v>
      </c>
      <c r="E1383" s="98">
        <v>838838</v>
      </c>
      <c r="F1383" s="98"/>
      <c r="G1383" s="127" t="s">
        <v>1511</v>
      </c>
      <c r="H1383" s="128">
        <v>127982.29</v>
      </c>
      <c r="I1383" s="128">
        <v>0</v>
      </c>
      <c r="J1383" s="129">
        <v>127982.29</v>
      </c>
      <c r="K1383" s="101" t="s">
        <v>1388</v>
      </c>
    </row>
    <row r="1384" spans="1:11" ht="56.25" customHeight="1">
      <c r="A1384" s="98">
        <v>25</v>
      </c>
      <c r="B1384" s="125" t="s">
        <v>1277</v>
      </c>
      <c r="C1384" s="126">
        <v>42383</v>
      </c>
      <c r="D1384" s="98" t="s">
        <v>13</v>
      </c>
      <c r="E1384" s="98">
        <v>838839</v>
      </c>
      <c r="F1384" s="98"/>
      <c r="G1384" s="127" t="s">
        <v>1512</v>
      </c>
      <c r="H1384" s="128">
        <v>145555.96</v>
      </c>
      <c r="I1384" s="128">
        <v>0</v>
      </c>
      <c r="J1384" s="129">
        <v>145555.96</v>
      </c>
      <c r="K1384" s="101" t="s">
        <v>1388</v>
      </c>
    </row>
    <row r="1385" spans="1:11" ht="56.25" customHeight="1">
      <c r="A1385" s="98">
        <v>25</v>
      </c>
      <c r="B1385" s="125" t="s">
        <v>1277</v>
      </c>
      <c r="C1385" s="126">
        <v>42383</v>
      </c>
      <c r="D1385" s="98" t="s">
        <v>13</v>
      </c>
      <c r="E1385" s="98">
        <v>838840</v>
      </c>
      <c r="F1385" s="98"/>
      <c r="G1385" s="127" t="s">
        <v>1513</v>
      </c>
      <c r="H1385" s="128">
        <v>318295.84999999998</v>
      </c>
      <c r="I1385" s="128">
        <v>0</v>
      </c>
      <c r="J1385" s="129">
        <v>318295.84999999998</v>
      </c>
      <c r="K1385" s="101" t="s">
        <v>1388</v>
      </c>
    </row>
    <row r="1386" spans="1:11" ht="56.25" customHeight="1">
      <c r="A1386" s="98">
        <v>25</v>
      </c>
      <c r="B1386" s="125" t="s">
        <v>1277</v>
      </c>
      <c r="C1386" s="126">
        <v>42383</v>
      </c>
      <c r="D1386" s="98" t="s">
        <v>13</v>
      </c>
      <c r="E1386" s="98">
        <v>838841</v>
      </c>
      <c r="F1386" s="98"/>
      <c r="G1386" s="127" t="s">
        <v>1514</v>
      </c>
      <c r="H1386" s="128">
        <v>127982.29</v>
      </c>
      <c r="I1386" s="128">
        <v>0</v>
      </c>
      <c r="J1386" s="129">
        <v>127982.29</v>
      </c>
      <c r="K1386" s="101" t="s">
        <v>1388</v>
      </c>
    </row>
    <row r="1387" spans="1:11" ht="56.25" customHeight="1">
      <c r="A1387" s="98">
        <v>25</v>
      </c>
      <c r="B1387" s="125" t="s">
        <v>1277</v>
      </c>
      <c r="C1387" s="126">
        <v>42383</v>
      </c>
      <c r="D1387" s="98" t="s">
        <v>13</v>
      </c>
      <c r="E1387" s="98">
        <v>838843</v>
      </c>
      <c r="F1387" s="98"/>
      <c r="G1387" s="127" t="s">
        <v>1515</v>
      </c>
      <c r="H1387" s="128">
        <v>320820.31</v>
      </c>
      <c r="I1387" s="128">
        <v>0</v>
      </c>
      <c r="J1387" s="129">
        <v>320820.31</v>
      </c>
      <c r="K1387" s="101" t="s">
        <v>1388</v>
      </c>
    </row>
    <row r="1388" spans="1:11" ht="56.25" customHeight="1">
      <c r="A1388" s="98">
        <v>25</v>
      </c>
      <c r="B1388" s="125" t="s">
        <v>1277</v>
      </c>
      <c r="C1388" s="126">
        <v>42383</v>
      </c>
      <c r="D1388" s="98" t="s">
        <v>13</v>
      </c>
      <c r="E1388" s="98">
        <v>838844</v>
      </c>
      <c r="F1388" s="98"/>
      <c r="G1388" s="127" t="s">
        <v>1516</v>
      </c>
      <c r="H1388" s="128">
        <v>229116.34</v>
      </c>
      <c r="I1388" s="128">
        <v>0</v>
      </c>
      <c r="J1388" s="129">
        <v>229116.34</v>
      </c>
      <c r="K1388" s="101" t="s">
        <v>1388</v>
      </c>
    </row>
    <row r="1389" spans="1:11" ht="56.25" customHeight="1">
      <c r="A1389" s="98">
        <v>25</v>
      </c>
      <c r="B1389" s="125" t="s">
        <v>1277</v>
      </c>
      <c r="C1389" s="126">
        <v>42383</v>
      </c>
      <c r="D1389" s="98" t="s">
        <v>13</v>
      </c>
      <c r="E1389" s="98">
        <v>838845</v>
      </c>
      <c r="F1389" s="98"/>
      <c r="G1389" s="127" t="s">
        <v>1517</v>
      </c>
      <c r="H1389" s="128">
        <v>79179.69</v>
      </c>
      <c r="I1389" s="128">
        <v>0</v>
      </c>
      <c r="J1389" s="129">
        <v>79179.69</v>
      </c>
      <c r="K1389" s="101" t="s">
        <v>1388</v>
      </c>
    </row>
    <row r="1390" spans="1:11" ht="56.25" customHeight="1">
      <c r="A1390" s="98">
        <v>25</v>
      </c>
      <c r="B1390" s="125" t="s">
        <v>1277</v>
      </c>
      <c r="C1390" s="126">
        <v>42383</v>
      </c>
      <c r="D1390" s="98" t="s">
        <v>13</v>
      </c>
      <c r="E1390" s="98">
        <v>838846</v>
      </c>
      <c r="F1390" s="98"/>
      <c r="G1390" s="127" t="s">
        <v>1518</v>
      </c>
      <c r="H1390" s="128">
        <v>81704.149999999994</v>
      </c>
      <c r="I1390" s="128">
        <v>0</v>
      </c>
      <c r="J1390" s="129">
        <v>81704.149999999994</v>
      </c>
      <c r="K1390" s="101" t="s">
        <v>1388</v>
      </c>
    </row>
    <row r="1391" spans="1:11" ht="56.25" customHeight="1">
      <c r="A1391" s="98">
        <v>25</v>
      </c>
      <c r="B1391" s="125" t="s">
        <v>1277</v>
      </c>
      <c r="C1391" s="126">
        <v>42383</v>
      </c>
      <c r="D1391" s="98" t="s">
        <v>13</v>
      </c>
      <c r="E1391" s="98">
        <v>838847</v>
      </c>
      <c r="F1391" s="98"/>
      <c r="G1391" s="127" t="s">
        <v>1519</v>
      </c>
      <c r="H1391" s="128">
        <v>388946.73</v>
      </c>
      <c r="I1391" s="128">
        <v>0</v>
      </c>
      <c r="J1391" s="129">
        <v>388946.73</v>
      </c>
      <c r="K1391" s="101" t="s">
        <v>1388</v>
      </c>
    </row>
    <row r="1392" spans="1:11" ht="56.25" customHeight="1">
      <c r="A1392" s="98">
        <v>25</v>
      </c>
      <c r="B1392" s="125" t="s">
        <v>1277</v>
      </c>
      <c r="C1392" s="126">
        <v>42383</v>
      </c>
      <c r="D1392" s="98" t="s">
        <v>13</v>
      </c>
      <c r="E1392" s="98">
        <v>838849</v>
      </c>
      <c r="F1392" s="98"/>
      <c r="G1392" s="127" t="s">
        <v>1520</v>
      </c>
      <c r="H1392" s="128">
        <v>170883.66</v>
      </c>
      <c r="I1392" s="128">
        <v>0</v>
      </c>
      <c r="J1392" s="129">
        <v>170883.66</v>
      </c>
      <c r="K1392" s="101" t="s">
        <v>1388</v>
      </c>
    </row>
    <row r="1393" spans="1:11" ht="56.25" customHeight="1">
      <c r="A1393" s="98">
        <v>25</v>
      </c>
      <c r="B1393" s="125" t="s">
        <v>1277</v>
      </c>
      <c r="C1393" s="126">
        <v>42383</v>
      </c>
      <c r="D1393" s="98" t="s">
        <v>13</v>
      </c>
      <c r="E1393" s="98">
        <v>838850</v>
      </c>
      <c r="F1393" s="98"/>
      <c r="G1393" s="127" t="s">
        <v>1521</v>
      </c>
      <c r="H1393" s="128">
        <v>51711.87</v>
      </c>
      <c r="I1393" s="128">
        <v>0</v>
      </c>
      <c r="J1393" s="129">
        <v>51711.87</v>
      </c>
      <c r="K1393" s="101" t="s">
        <v>1388</v>
      </c>
    </row>
    <row r="1394" spans="1:11" ht="56.25" customHeight="1">
      <c r="A1394" s="98">
        <v>25</v>
      </c>
      <c r="B1394" s="125" t="s">
        <v>1277</v>
      </c>
      <c r="C1394" s="126">
        <v>42383</v>
      </c>
      <c r="D1394" s="98" t="s">
        <v>13</v>
      </c>
      <c r="E1394" s="98">
        <v>838851</v>
      </c>
      <c r="F1394" s="98"/>
      <c r="G1394" s="127" t="s">
        <v>1522</v>
      </c>
      <c r="H1394" s="128">
        <v>400000</v>
      </c>
      <c r="I1394" s="128">
        <v>0</v>
      </c>
      <c r="J1394" s="129">
        <v>400000</v>
      </c>
      <c r="K1394" s="101" t="s">
        <v>1388</v>
      </c>
    </row>
    <row r="1395" spans="1:11" ht="56.25" customHeight="1">
      <c r="A1395" s="98">
        <v>25</v>
      </c>
      <c r="B1395" s="125" t="s">
        <v>1277</v>
      </c>
      <c r="C1395" s="126">
        <v>42383</v>
      </c>
      <c r="D1395" s="98" t="s">
        <v>13</v>
      </c>
      <c r="E1395" s="98">
        <v>838852</v>
      </c>
      <c r="F1395" s="98"/>
      <c r="G1395" s="127" t="s">
        <v>1523</v>
      </c>
      <c r="H1395" s="128">
        <v>116063.75</v>
      </c>
      <c r="I1395" s="128">
        <v>0</v>
      </c>
      <c r="J1395" s="129">
        <v>116063.75</v>
      </c>
      <c r="K1395" s="101" t="s">
        <v>1388</v>
      </c>
    </row>
    <row r="1396" spans="1:11" ht="56.25" customHeight="1">
      <c r="A1396" s="98">
        <v>25</v>
      </c>
      <c r="B1396" s="125" t="s">
        <v>1277</v>
      </c>
      <c r="C1396" s="126">
        <v>42383</v>
      </c>
      <c r="D1396" s="98" t="s">
        <v>13</v>
      </c>
      <c r="E1396" s="98">
        <v>838853</v>
      </c>
      <c r="F1396" s="98"/>
      <c r="G1396" s="127" t="s">
        <v>1524</v>
      </c>
      <c r="H1396" s="128">
        <v>57142.86</v>
      </c>
      <c r="I1396" s="128">
        <v>0</v>
      </c>
      <c r="J1396" s="129">
        <v>57142.86</v>
      </c>
      <c r="K1396" s="101" t="s">
        <v>1388</v>
      </c>
    </row>
    <row r="1397" spans="1:11" ht="56.25" customHeight="1">
      <c r="A1397" s="98">
        <v>25</v>
      </c>
      <c r="B1397" s="125" t="s">
        <v>1277</v>
      </c>
      <c r="C1397" s="126">
        <v>42383</v>
      </c>
      <c r="D1397" s="98" t="s">
        <v>13</v>
      </c>
      <c r="E1397" s="98">
        <v>838854</v>
      </c>
      <c r="F1397" s="98"/>
      <c r="G1397" s="127" t="s">
        <v>1525</v>
      </c>
      <c r="H1397" s="128">
        <v>116063.75</v>
      </c>
      <c r="I1397" s="128">
        <v>0</v>
      </c>
      <c r="J1397" s="129">
        <v>116063.75</v>
      </c>
      <c r="K1397" s="101" t="s">
        <v>1388</v>
      </c>
    </row>
    <row r="1398" spans="1:11" ht="56.25" customHeight="1">
      <c r="A1398" s="98">
        <v>25</v>
      </c>
      <c r="B1398" s="125" t="s">
        <v>1277</v>
      </c>
      <c r="C1398" s="126">
        <v>42383</v>
      </c>
      <c r="D1398" s="98" t="s">
        <v>13</v>
      </c>
      <c r="E1398" s="98">
        <v>838855</v>
      </c>
      <c r="F1398" s="98"/>
      <c r="G1398" s="127" t="s">
        <v>1526</v>
      </c>
      <c r="H1398" s="128">
        <v>116063.75</v>
      </c>
      <c r="I1398" s="128">
        <v>0</v>
      </c>
      <c r="J1398" s="129">
        <v>116063.75</v>
      </c>
      <c r="K1398" s="101" t="s">
        <v>1388</v>
      </c>
    </row>
    <row r="1399" spans="1:11" ht="56.25" customHeight="1">
      <c r="A1399" s="98">
        <v>25</v>
      </c>
      <c r="B1399" s="125" t="s">
        <v>1277</v>
      </c>
      <c r="C1399" s="126">
        <v>42383</v>
      </c>
      <c r="D1399" s="98" t="s">
        <v>13</v>
      </c>
      <c r="E1399" s="98">
        <v>838856</v>
      </c>
      <c r="F1399" s="98"/>
      <c r="G1399" s="127" t="s">
        <v>1527</v>
      </c>
      <c r="H1399" s="128">
        <v>57142.86</v>
      </c>
      <c r="I1399" s="128">
        <v>0</v>
      </c>
      <c r="J1399" s="129">
        <v>57142.86</v>
      </c>
      <c r="K1399" s="101" t="s">
        <v>1388</v>
      </c>
    </row>
    <row r="1400" spans="1:11" ht="56.25" customHeight="1">
      <c r="A1400" s="98">
        <v>25</v>
      </c>
      <c r="B1400" s="125" t="s">
        <v>1277</v>
      </c>
      <c r="C1400" s="126">
        <v>42383</v>
      </c>
      <c r="D1400" s="98" t="s">
        <v>13</v>
      </c>
      <c r="E1400" s="98">
        <v>838857</v>
      </c>
      <c r="F1400" s="98"/>
      <c r="G1400" s="127" t="s">
        <v>1528</v>
      </c>
      <c r="H1400" s="128">
        <v>399290.06</v>
      </c>
      <c r="I1400" s="128">
        <v>0</v>
      </c>
      <c r="J1400" s="129">
        <v>399290.06</v>
      </c>
      <c r="K1400" s="101" t="s">
        <v>1388</v>
      </c>
    </row>
    <row r="1401" spans="1:11" ht="56.25" customHeight="1">
      <c r="A1401" s="98">
        <v>25</v>
      </c>
      <c r="B1401" s="125" t="s">
        <v>1277</v>
      </c>
      <c r="C1401" s="126">
        <v>42383</v>
      </c>
      <c r="D1401" s="98" t="s">
        <v>13</v>
      </c>
      <c r="E1401" s="98">
        <v>838858</v>
      </c>
      <c r="F1401" s="98"/>
      <c r="G1401" s="127" t="s">
        <v>1529</v>
      </c>
      <c r="H1401" s="128">
        <v>57142.85</v>
      </c>
      <c r="I1401" s="128">
        <v>0</v>
      </c>
      <c r="J1401" s="129">
        <v>57142.85</v>
      </c>
      <c r="K1401" s="101" t="s">
        <v>1388</v>
      </c>
    </row>
    <row r="1402" spans="1:11" ht="56.25" customHeight="1">
      <c r="A1402" s="98">
        <v>25</v>
      </c>
      <c r="B1402" s="125" t="s">
        <v>1277</v>
      </c>
      <c r="C1402" s="126">
        <v>42383</v>
      </c>
      <c r="D1402" s="98" t="s">
        <v>13</v>
      </c>
      <c r="E1402" s="98">
        <v>838859</v>
      </c>
      <c r="F1402" s="98"/>
      <c r="G1402" s="127" t="s">
        <v>1530</v>
      </c>
      <c r="H1402" s="128">
        <v>29556.99</v>
      </c>
      <c r="I1402" s="128">
        <v>0</v>
      </c>
      <c r="J1402" s="129">
        <v>29556.99</v>
      </c>
      <c r="K1402" s="101" t="s">
        <v>1388</v>
      </c>
    </row>
    <row r="1403" spans="1:11" ht="56.25" customHeight="1">
      <c r="A1403" s="98">
        <v>25</v>
      </c>
      <c r="B1403" s="125" t="s">
        <v>1277</v>
      </c>
      <c r="C1403" s="126">
        <v>42383</v>
      </c>
      <c r="D1403" s="98" t="s">
        <v>13</v>
      </c>
      <c r="E1403" s="98">
        <v>838861</v>
      </c>
      <c r="F1403" s="98"/>
      <c r="G1403" s="127" t="s">
        <v>1531</v>
      </c>
      <c r="H1403" s="128">
        <v>282893.78000000003</v>
      </c>
      <c r="I1403" s="128">
        <v>0</v>
      </c>
      <c r="J1403" s="129">
        <v>282893.78000000003</v>
      </c>
      <c r="K1403" s="101" t="s">
        <v>1388</v>
      </c>
    </row>
    <row r="1404" spans="1:11" ht="56.25" customHeight="1">
      <c r="A1404" s="98">
        <v>25</v>
      </c>
      <c r="B1404" s="125" t="s">
        <v>1277</v>
      </c>
      <c r="C1404" s="126">
        <v>42383</v>
      </c>
      <c r="D1404" s="98" t="s">
        <v>13</v>
      </c>
      <c r="E1404" s="98">
        <v>838862</v>
      </c>
      <c r="F1404" s="98"/>
      <c r="G1404" s="127" t="s">
        <v>1532</v>
      </c>
      <c r="H1404" s="128">
        <v>57142.85</v>
      </c>
      <c r="I1404" s="128">
        <v>0</v>
      </c>
      <c r="J1404" s="129">
        <v>57142.85</v>
      </c>
      <c r="K1404" s="101" t="s">
        <v>1388</v>
      </c>
    </row>
    <row r="1405" spans="1:11" ht="56.25" customHeight="1">
      <c r="A1405" s="98">
        <v>25</v>
      </c>
      <c r="B1405" s="125" t="s">
        <v>1277</v>
      </c>
      <c r="C1405" s="126">
        <v>42383</v>
      </c>
      <c r="D1405" s="98" t="s">
        <v>13</v>
      </c>
      <c r="E1405" s="98">
        <v>838864</v>
      </c>
      <c r="F1405" s="98"/>
      <c r="G1405" s="127" t="s">
        <v>1533</v>
      </c>
      <c r="H1405" s="128">
        <v>400000</v>
      </c>
      <c r="I1405" s="128">
        <v>0</v>
      </c>
      <c r="J1405" s="129">
        <v>400000</v>
      </c>
      <c r="K1405" s="101" t="s">
        <v>1388</v>
      </c>
    </row>
    <row r="1406" spans="1:11" ht="56.25" customHeight="1">
      <c r="A1406" s="98">
        <v>25</v>
      </c>
      <c r="B1406" s="125" t="s">
        <v>1277</v>
      </c>
      <c r="C1406" s="126">
        <v>42383</v>
      </c>
      <c r="D1406" s="98" t="s">
        <v>13</v>
      </c>
      <c r="E1406" s="98">
        <v>838865</v>
      </c>
      <c r="F1406" s="98"/>
      <c r="G1406" s="127" t="s">
        <v>1534</v>
      </c>
      <c r="H1406" s="128">
        <v>57142.86</v>
      </c>
      <c r="I1406" s="128">
        <v>0</v>
      </c>
      <c r="J1406" s="129">
        <v>57142.86</v>
      </c>
      <c r="K1406" s="101" t="s">
        <v>1388</v>
      </c>
    </row>
    <row r="1407" spans="1:11" ht="56.25" customHeight="1">
      <c r="A1407" s="98">
        <v>25</v>
      </c>
      <c r="B1407" s="125" t="s">
        <v>1277</v>
      </c>
      <c r="C1407" s="126">
        <v>42383</v>
      </c>
      <c r="D1407" s="98" t="s">
        <v>13</v>
      </c>
      <c r="E1407" s="98">
        <v>838867</v>
      </c>
      <c r="F1407" s="98"/>
      <c r="G1407" s="127" t="s">
        <v>1535</v>
      </c>
      <c r="H1407" s="128">
        <v>39968.519999999997</v>
      </c>
      <c r="I1407" s="128">
        <v>0</v>
      </c>
      <c r="J1407" s="129">
        <v>39968.519999999997</v>
      </c>
      <c r="K1407" s="101" t="s">
        <v>1388</v>
      </c>
    </row>
    <row r="1408" spans="1:11" ht="56.25" customHeight="1">
      <c r="A1408" s="98">
        <v>25</v>
      </c>
      <c r="B1408" s="125" t="s">
        <v>1277</v>
      </c>
      <c r="C1408" s="126">
        <v>42383</v>
      </c>
      <c r="D1408" s="98" t="s">
        <v>13</v>
      </c>
      <c r="E1408" s="98">
        <v>838868</v>
      </c>
      <c r="F1408" s="98"/>
      <c r="G1408" s="127" t="s">
        <v>1536</v>
      </c>
      <c r="H1408" s="128">
        <v>320062.96999999997</v>
      </c>
      <c r="I1408" s="128">
        <v>0</v>
      </c>
      <c r="J1408" s="129">
        <v>320062.96999999997</v>
      </c>
      <c r="K1408" s="101" t="s">
        <v>1388</v>
      </c>
    </row>
    <row r="1409" spans="1:11" ht="56.25" customHeight="1">
      <c r="A1409" s="98">
        <v>25</v>
      </c>
      <c r="B1409" s="125" t="s">
        <v>1277</v>
      </c>
      <c r="C1409" s="126">
        <v>42383</v>
      </c>
      <c r="D1409" s="98" t="s">
        <v>13</v>
      </c>
      <c r="E1409" s="98">
        <v>838869</v>
      </c>
      <c r="F1409" s="98"/>
      <c r="G1409" s="127" t="s">
        <v>1537</v>
      </c>
      <c r="H1409" s="128">
        <v>400000</v>
      </c>
      <c r="I1409" s="128">
        <v>0</v>
      </c>
      <c r="J1409" s="129">
        <v>400000</v>
      </c>
      <c r="K1409" s="101" t="s">
        <v>1388</v>
      </c>
    </row>
    <row r="1410" spans="1:11" ht="56.25" customHeight="1">
      <c r="A1410" s="98">
        <v>25</v>
      </c>
      <c r="B1410" s="125" t="s">
        <v>1277</v>
      </c>
      <c r="C1410" s="126">
        <v>42383</v>
      </c>
      <c r="D1410" s="98" t="s">
        <v>13</v>
      </c>
      <c r="E1410" s="98">
        <v>838870</v>
      </c>
      <c r="F1410" s="98"/>
      <c r="G1410" s="127" t="s">
        <v>1538</v>
      </c>
      <c r="H1410" s="128">
        <v>39968.519999999997</v>
      </c>
      <c r="I1410" s="128">
        <v>0</v>
      </c>
      <c r="J1410" s="129">
        <v>39968.519999999997</v>
      </c>
      <c r="K1410" s="101" t="s">
        <v>1388</v>
      </c>
    </row>
    <row r="1411" spans="1:11" ht="56.25" customHeight="1">
      <c r="A1411" s="98">
        <v>25</v>
      </c>
      <c r="B1411" s="125" t="s">
        <v>1277</v>
      </c>
      <c r="C1411" s="126">
        <v>42383</v>
      </c>
      <c r="D1411" s="98" t="s">
        <v>13</v>
      </c>
      <c r="E1411" s="98">
        <v>838874</v>
      </c>
      <c r="F1411" s="98"/>
      <c r="G1411" s="127" t="s">
        <v>1539</v>
      </c>
      <c r="H1411" s="128">
        <v>400000</v>
      </c>
      <c r="I1411" s="128">
        <v>0</v>
      </c>
      <c r="J1411" s="129">
        <v>400000</v>
      </c>
      <c r="K1411" s="101" t="s">
        <v>1388</v>
      </c>
    </row>
    <row r="1412" spans="1:11" ht="56.25" customHeight="1">
      <c r="A1412" s="98">
        <v>25</v>
      </c>
      <c r="B1412" s="125" t="s">
        <v>1277</v>
      </c>
      <c r="C1412" s="126">
        <v>42383</v>
      </c>
      <c r="D1412" s="98" t="s">
        <v>13</v>
      </c>
      <c r="E1412" s="98">
        <v>838875</v>
      </c>
      <c r="F1412" s="98"/>
      <c r="G1412" s="127" t="s">
        <v>1540</v>
      </c>
      <c r="H1412" s="128">
        <v>57142.85</v>
      </c>
      <c r="I1412" s="128">
        <v>0</v>
      </c>
      <c r="J1412" s="129">
        <v>57142.85</v>
      </c>
      <c r="K1412" s="101" t="s">
        <v>1388</v>
      </c>
    </row>
    <row r="1413" spans="1:11" ht="56.25" customHeight="1">
      <c r="A1413" s="98">
        <v>25</v>
      </c>
      <c r="B1413" s="125" t="s">
        <v>1277</v>
      </c>
      <c r="C1413" s="126">
        <v>42383</v>
      </c>
      <c r="D1413" s="98" t="s">
        <v>13</v>
      </c>
      <c r="E1413" s="98">
        <v>838879</v>
      </c>
      <c r="F1413" s="98"/>
      <c r="G1413" s="127" t="s">
        <v>1542</v>
      </c>
      <c r="H1413" s="128">
        <v>276019.18</v>
      </c>
      <c r="I1413" s="128">
        <v>0</v>
      </c>
      <c r="J1413" s="129">
        <v>276019.18</v>
      </c>
      <c r="K1413" s="101" t="s">
        <v>1388</v>
      </c>
    </row>
    <row r="1414" spans="1:11" ht="56.25" customHeight="1">
      <c r="A1414" s="98">
        <v>25</v>
      </c>
      <c r="B1414" s="125" t="s">
        <v>1277</v>
      </c>
      <c r="C1414" s="126">
        <v>42383</v>
      </c>
      <c r="D1414" s="98" t="s">
        <v>13</v>
      </c>
      <c r="E1414" s="98">
        <v>838889</v>
      </c>
      <c r="F1414" s="98"/>
      <c r="G1414" s="127" t="s">
        <v>1543</v>
      </c>
      <c r="H1414" s="128">
        <v>169773.06</v>
      </c>
      <c r="I1414" s="128">
        <v>0</v>
      </c>
      <c r="J1414" s="129">
        <v>169773.06</v>
      </c>
      <c r="K1414" s="101" t="s">
        <v>1388</v>
      </c>
    </row>
    <row r="1415" spans="1:11" ht="56.25" customHeight="1">
      <c r="A1415" s="98">
        <v>25</v>
      </c>
      <c r="B1415" s="125" t="s">
        <v>1277</v>
      </c>
      <c r="C1415" s="126">
        <v>42383</v>
      </c>
      <c r="D1415" s="98" t="s">
        <v>13</v>
      </c>
      <c r="E1415" s="98">
        <v>838891</v>
      </c>
      <c r="F1415" s="98"/>
      <c r="G1415" s="127" t="s">
        <v>1544</v>
      </c>
      <c r="H1415" s="128">
        <v>57142.86</v>
      </c>
      <c r="I1415" s="128">
        <v>0</v>
      </c>
      <c r="J1415" s="129">
        <v>57142.86</v>
      </c>
      <c r="K1415" s="101" t="s">
        <v>1388</v>
      </c>
    </row>
    <row r="1416" spans="1:11" ht="56.25" customHeight="1">
      <c r="A1416" s="98">
        <v>25</v>
      </c>
      <c r="B1416" s="125" t="s">
        <v>1277</v>
      </c>
      <c r="C1416" s="126">
        <v>42383</v>
      </c>
      <c r="D1416" s="98" t="s">
        <v>6</v>
      </c>
      <c r="E1416" s="98">
        <v>838912</v>
      </c>
      <c r="F1416" s="98"/>
      <c r="G1416" s="127" t="s">
        <v>1498</v>
      </c>
      <c r="H1416" s="128">
        <v>0</v>
      </c>
      <c r="I1416" s="128">
        <v>483.25</v>
      </c>
      <c r="J1416" s="129">
        <v>483.25</v>
      </c>
      <c r="K1416" s="101" t="s">
        <v>1429</v>
      </c>
    </row>
    <row r="1417" spans="1:11" ht="56.25" customHeight="1">
      <c r="A1417" s="98">
        <v>25</v>
      </c>
      <c r="B1417" s="125" t="s">
        <v>1277</v>
      </c>
      <c r="C1417" s="126">
        <v>42384</v>
      </c>
      <c r="D1417" s="98" t="s">
        <v>13</v>
      </c>
      <c r="E1417" s="98">
        <v>838934</v>
      </c>
      <c r="F1417" s="98"/>
      <c r="G1417" s="127" t="s">
        <v>1562</v>
      </c>
      <c r="H1417" s="128">
        <v>112245.48</v>
      </c>
      <c r="I1417" s="128">
        <v>0</v>
      </c>
      <c r="J1417" s="129">
        <v>112245.48</v>
      </c>
      <c r="K1417" s="101" t="s">
        <v>1388</v>
      </c>
    </row>
    <row r="1418" spans="1:11" ht="56.25" customHeight="1">
      <c r="A1418" s="98">
        <v>25</v>
      </c>
      <c r="B1418" s="125" t="s">
        <v>1277</v>
      </c>
      <c r="C1418" s="126">
        <v>42384</v>
      </c>
      <c r="D1418" s="98" t="s">
        <v>13</v>
      </c>
      <c r="E1418" s="98">
        <v>838935</v>
      </c>
      <c r="F1418" s="98"/>
      <c r="G1418" s="127" t="s">
        <v>1563</v>
      </c>
      <c r="H1418" s="128">
        <v>219474.19</v>
      </c>
      <c r="I1418" s="128">
        <v>0</v>
      </c>
      <c r="J1418" s="129">
        <v>219474.19</v>
      </c>
      <c r="K1418" s="101" t="s">
        <v>1388</v>
      </c>
    </row>
    <row r="1419" spans="1:11" ht="56.25" customHeight="1">
      <c r="A1419" s="98">
        <v>25</v>
      </c>
      <c r="B1419" s="125" t="s">
        <v>1277</v>
      </c>
      <c r="C1419" s="126">
        <v>42384</v>
      </c>
      <c r="D1419" s="98" t="s">
        <v>13</v>
      </c>
      <c r="E1419" s="98">
        <v>838936</v>
      </c>
      <c r="F1419" s="98"/>
      <c r="G1419" s="127" t="s">
        <v>1564</v>
      </c>
      <c r="H1419" s="128">
        <v>105761.56</v>
      </c>
      <c r="I1419" s="128">
        <v>0</v>
      </c>
      <c r="J1419" s="129">
        <v>105761.56</v>
      </c>
      <c r="K1419" s="101" t="s">
        <v>1388</v>
      </c>
    </row>
    <row r="1420" spans="1:11" ht="56.25" customHeight="1">
      <c r="A1420" s="98">
        <v>25</v>
      </c>
      <c r="B1420" s="125" t="s">
        <v>1277</v>
      </c>
      <c r="C1420" s="126">
        <v>42384</v>
      </c>
      <c r="D1420" s="98" t="s">
        <v>13</v>
      </c>
      <c r="E1420" s="98">
        <v>838937</v>
      </c>
      <c r="F1420" s="98"/>
      <c r="G1420" s="127" t="s">
        <v>1565</v>
      </c>
      <c r="H1420" s="128">
        <v>279255.8</v>
      </c>
      <c r="I1420" s="128">
        <v>0</v>
      </c>
      <c r="J1420" s="129">
        <v>279255.8</v>
      </c>
      <c r="K1420" s="101" t="s">
        <v>1388</v>
      </c>
    </row>
    <row r="1421" spans="1:11" ht="56.25" customHeight="1">
      <c r="A1421" s="98">
        <v>25</v>
      </c>
      <c r="B1421" s="125" t="s">
        <v>1277</v>
      </c>
      <c r="C1421" s="126">
        <v>42384</v>
      </c>
      <c r="D1421" s="98" t="s">
        <v>13</v>
      </c>
      <c r="E1421" s="98">
        <v>838940</v>
      </c>
      <c r="F1421" s="98"/>
      <c r="G1421" s="127" t="s">
        <v>1566</v>
      </c>
      <c r="H1421" s="128">
        <v>400000</v>
      </c>
      <c r="I1421" s="128">
        <v>0</v>
      </c>
      <c r="J1421" s="129">
        <v>400000</v>
      </c>
      <c r="K1421" s="101" t="s">
        <v>1388</v>
      </c>
    </row>
    <row r="1422" spans="1:11" ht="56.25" customHeight="1">
      <c r="A1422" s="98">
        <v>25</v>
      </c>
      <c r="B1422" s="125" t="s">
        <v>1277</v>
      </c>
      <c r="C1422" s="126">
        <v>42384</v>
      </c>
      <c r="D1422" s="98" t="s">
        <v>13</v>
      </c>
      <c r="E1422" s="98">
        <v>838941</v>
      </c>
      <c r="F1422" s="98"/>
      <c r="G1422" s="127" t="s">
        <v>1567</v>
      </c>
      <c r="H1422" s="128">
        <v>345616.34</v>
      </c>
      <c r="I1422" s="128">
        <v>0</v>
      </c>
      <c r="J1422" s="129">
        <v>345616.34</v>
      </c>
      <c r="K1422" s="101" t="s">
        <v>1388</v>
      </c>
    </row>
    <row r="1423" spans="1:11" ht="56.25" customHeight="1">
      <c r="A1423" s="98">
        <v>25</v>
      </c>
      <c r="B1423" s="125" t="s">
        <v>1277</v>
      </c>
      <c r="C1423" s="126">
        <v>42384</v>
      </c>
      <c r="D1423" s="98" t="s">
        <v>13</v>
      </c>
      <c r="E1423" s="98">
        <v>838943</v>
      </c>
      <c r="F1423" s="98"/>
      <c r="G1423" s="127" t="s">
        <v>1568</v>
      </c>
      <c r="H1423" s="128">
        <v>54383.66</v>
      </c>
      <c r="I1423" s="128">
        <v>0</v>
      </c>
      <c r="J1423" s="129">
        <v>54383.66</v>
      </c>
      <c r="K1423" s="101" t="s">
        <v>1388</v>
      </c>
    </row>
    <row r="1424" spans="1:11" ht="56.25" customHeight="1">
      <c r="A1424" s="98">
        <v>25</v>
      </c>
      <c r="B1424" s="125" t="s">
        <v>1277</v>
      </c>
      <c r="C1424" s="126">
        <v>42384</v>
      </c>
      <c r="D1424" s="98" t="s">
        <v>13</v>
      </c>
      <c r="E1424" s="98">
        <v>838944</v>
      </c>
      <c r="F1424" s="98"/>
      <c r="G1424" s="127" t="s">
        <v>1569</v>
      </c>
      <c r="H1424" s="128">
        <v>234269.4</v>
      </c>
      <c r="I1424" s="128">
        <v>0</v>
      </c>
      <c r="J1424" s="129">
        <v>234269.4</v>
      </c>
      <c r="K1424" s="101" t="s">
        <v>1388</v>
      </c>
    </row>
    <row r="1425" spans="1:11" ht="56.25" customHeight="1">
      <c r="A1425" s="98">
        <v>25</v>
      </c>
      <c r="B1425" s="125" t="s">
        <v>1277</v>
      </c>
      <c r="C1425" s="126">
        <v>42384</v>
      </c>
      <c r="D1425" s="98" t="s">
        <v>13</v>
      </c>
      <c r="E1425" s="98">
        <v>838945</v>
      </c>
      <c r="F1425" s="98"/>
      <c r="G1425" s="127" t="s">
        <v>1570</v>
      </c>
      <c r="H1425" s="128">
        <v>282602.08</v>
      </c>
      <c r="I1425" s="128">
        <v>0</v>
      </c>
      <c r="J1425" s="129">
        <v>282602.08</v>
      </c>
      <c r="K1425" s="101" t="s">
        <v>1388</v>
      </c>
    </row>
    <row r="1426" spans="1:11" ht="56.25" customHeight="1">
      <c r="A1426" s="98">
        <v>25</v>
      </c>
      <c r="B1426" s="125" t="s">
        <v>1277</v>
      </c>
      <c r="C1426" s="126">
        <v>42384</v>
      </c>
      <c r="D1426" s="98" t="s">
        <v>13</v>
      </c>
      <c r="E1426" s="98">
        <v>838947</v>
      </c>
      <c r="F1426" s="98"/>
      <c r="G1426" s="127" t="s">
        <v>1571</v>
      </c>
      <c r="H1426" s="128">
        <v>92040.320000000007</v>
      </c>
      <c r="I1426" s="128">
        <v>0</v>
      </c>
      <c r="J1426" s="129">
        <v>92040.320000000007</v>
      </c>
      <c r="K1426" s="101" t="s">
        <v>1388</v>
      </c>
    </row>
    <row r="1427" spans="1:11" ht="56.25" customHeight="1">
      <c r="A1427" s="98">
        <v>25</v>
      </c>
      <c r="B1427" s="125" t="s">
        <v>1277</v>
      </c>
      <c r="C1427" s="126">
        <v>42384</v>
      </c>
      <c r="D1427" s="98" t="s">
        <v>13</v>
      </c>
      <c r="E1427" s="98">
        <v>838950</v>
      </c>
      <c r="F1427" s="98"/>
      <c r="G1427" s="127" t="s">
        <v>1572</v>
      </c>
      <c r="H1427" s="128">
        <v>318059.28999999998</v>
      </c>
      <c r="I1427" s="128">
        <v>0</v>
      </c>
      <c r="J1427" s="129">
        <v>318059.28999999998</v>
      </c>
      <c r="K1427" s="101" t="s">
        <v>1388</v>
      </c>
    </row>
    <row r="1428" spans="1:11" ht="56.25" customHeight="1">
      <c r="A1428" s="98">
        <v>25</v>
      </c>
      <c r="B1428" s="125" t="s">
        <v>1277</v>
      </c>
      <c r="C1428" s="126">
        <v>42384</v>
      </c>
      <c r="D1428" s="98" t="s">
        <v>13</v>
      </c>
      <c r="E1428" s="98">
        <v>838952</v>
      </c>
      <c r="F1428" s="98"/>
      <c r="G1428" s="127" t="s">
        <v>1573</v>
      </c>
      <c r="H1428" s="128">
        <v>115613.42</v>
      </c>
      <c r="I1428" s="128">
        <v>0</v>
      </c>
      <c r="J1428" s="129">
        <v>115613.42</v>
      </c>
      <c r="K1428" s="101" t="s">
        <v>1388</v>
      </c>
    </row>
    <row r="1429" spans="1:11" ht="56.25" customHeight="1">
      <c r="A1429" s="98">
        <v>25</v>
      </c>
      <c r="B1429" s="125" t="s">
        <v>1277</v>
      </c>
      <c r="C1429" s="126">
        <v>42384</v>
      </c>
      <c r="D1429" s="98" t="s">
        <v>13</v>
      </c>
      <c r="E1429" s="98">
        <v>838953</v>
      </c>
      <c r="F1429" s="98"/>
      <c r="G1429" s="127" t="s">
        <v>1574</v>
      </c>
      <c r="H1429" s="128">
        <v>110156.97</v>
      </c>
      <c r="I1429" s="128">
        <v>0</v>
      </c>
      <c r="J1429" s="129">
        <v>110156.97</v>
      </c>
      <c r="K1429" s="101" t="s">
        <v>1388</v>
      </c>
    </row>
    <row r="1430" spans="1:11" ht="56.25" customHeight="1">
      <c r="A1430" s="98">
        <v>25</v>
      </c>
      <c r="B1430" s="125" t="s">
        <v>1277</v>
      </c>
      <c r="C1430" s="126">
        <v>42384</v>
      </c>
      <c r="D1430" s="98" t="s">
        <v>13</v>
      </c>
      <c r="E1430" s="98">
        <v>838954</v>
      </c>
      <c r="F1430" s="98"/>
      <c r="G1430" s="127" t="s">
        <v>1575</v>
      </c>
      <c r="H1430" s="128">
        <v>87114.8</v>
      </c>
      <c r="I1430" s="128">
        <v>0</v>
      </c>
      <c r="J1430" s="129">
        <v>87114.8</v>
      </c>
      <c r="K1430" s="101" t="s">
        <v>1388</v>
      </c>
    </row>
    <row r="1431" spans="1:11" ht="56.25" customHeight="1">
      <c r="A1431" s="98">
        <v>25</v>
      </c>
      <c r="B1431" s="125" t="s">
        <v>1277</v>
      </c>
      <c r="C1431" s="126">
        <v>42384</v>
      </c>
      <c r="D1431" s="98" t="s">
        <v>13</v>
      </c>
      <c r="E1431" s="98">
        <v>838955</v>
      </c>
      <c r="F1431" s="98"/>
      <c r="G1431" s="127" t="s">
        <v>1576</v>
      </c>
      <c r="H1431" s="128">
        <v>87114.8</v>
      </c>
      <c r="I1431" s="128">
        <v>0</v>
      </c>
      <c r="J1431" s="129">
        <v>87114.8</v>
      </c>
      <c r="K1431" s="101" t="s">
        <v>1388</v>
      </c>
    </row>
    <row r="1432" spans="1:11" ht="56.25" customHeight="1">
      <c r="A1432" s="98">
        <v>25</v>
      </c>
      <c r="B1432" s="125" t="s">
        <v>1277</v>
      </c>
      <c r="C1432" s="126">
        <v>42384</v>
      </c>
      <c r="D1432" s="98" t="s">
        <v>13</v>
      </c>
      <c r="E1432" s="98">
        <v>838956</v>
      </c>
      <c r="F1432" s="98"/>
      <c r="G1432" s="127" t="s">
        <v>1577</v>
      </c>
      <c r="H1432" s="128">
        <v>399590.18</v>
      </c>
      <c r="I1432" s="128">
        <v>0</v>
      </c>
      <c r="J1432" s="129">
        <v>399590.18</v>
      </c>
      <c r="K1432" s="101" t="s">
        <v>1388</v>
      </c>
    </row>
    <row r="1433" spans="1:11" ht="56.25" customHeight="1">
      <c r="A1433" s="98">
        <v>25</v>
      </c>
      <c r="B1433" s="125" t="s">
        <v>1277</v>
      </c>
      <c r="C1433" s="126">
        <v>42384</v>
      </c>
      <c r="D1433" s="98" t="s">
        <v>13</v>
      </c>
      <c r="E1433" s="98">
        <v>838958</v>
      </c>
      <c r="F1433" s="98"/>
      <c r="G1433" s="127" t="s">
        <v>1578</v>
      </c>
      <c r="H1433" s="128">
        <v>373781.23</v>
      </c>
      <c r="I1433" s="128">
        <v>0</v>
      </c>
      <c r="J1433" s="129">
        <v>373781.23</v>
      </c>
      <c r="K1433" s="101" t="s">
        <v>1388</v>
      </c>
    </row>
    <row r="1434" spans="1:11" ht="56.25" customHeight="1">
      <c r="A1434" s="98">
        <v>25</v>
      </c>
      <c r="B1434" s="125" t="s">
        <v>1277</v>
      </c>
      <c r="C1434" s="126">
        <v>42384</v>
      </c>
      <c r="D1434" s="98" t="s">
        <v>13</v>
      </c>
      <c r="E1434" s="98">
        <v>838959</v>
      </c>
      <c r="F1434" s="98"/>
      <c r="G1434" s="127" t="s">
        <v>1579</v>
      </c>
      <c r="H1434" s="128">
        <v>400000</v>
      </c>
      <c r="I1434" s="128">
        <v>0</v>
      </c>
      <c r="J1434" s="129">
        <v>400000</v>
      </c>
      <c r="K1434" s="101" t="s">
        <v>1388</v>
      </c>
    </row>
    <row r="1435" spans="1:11" ht="56.25" customHeight="1">
      <c r="A1435" s="98">
        <v>25</v>
      </c>
      <c r="B1435" s="125" t="s">
        <v>1277</v>
      </c>
      <c r="C1435" s="126">
        <v>42384</v>
      </c>
      <c r="D1435" s="98" t="s">
        <v>13</v>
      </c>
      <c r="E1435" s="98">
        <v>838961</v>
      </c>
      <c r="F1435" s="98"/>
      <c r="G1435" s="127" t="s">
        <v>1580</v>
      </c>
      <c r="H1435" s="128">
        <v>400000</v>
      </c>
      <c r="I1435" s="128">
        <v>0</v>
      </c>
      <c r="J1435" s="129">
        <v>400000</v>
      </c>
      <c r="K1435" s="101" t="s">
        <v>1388</v>
      </c>
    </row>
    <row r="1436" spans="1:11" ht="56.25" customHeight="1">
      <c r="A1436" s="98">
        <v>25</v>
      </c>
      <c r="B1436" s="125" t="s">
        <v>1277</v>
      </c>
      <c r="C1436" s="126">
        <v>42384</v>
      </c>
      <c r="D1436" s="98" t="s">
        <v>13</v>
      </c>
      <c r="E1436" s="98">
        <v>838963</v>
      </c>
      <c r="F1436" s="98"/>
      <c r="G1436" s="127" t="s">
        <v>1581</v>
      </c>
      <c r="H1436" s="128">
        <v>180340.57</v>
      </c>
      <c r="I1436" s="128">
        <v>0</v>
      </c>
      <c r="J1436" s="129">
        <v>180340.57</v>
      </c>
      <c r="K1436" s="101" t="s">
        <v>1388</v>
      </c>
    </row>
    <row r="1437" spans="1:11" ht="56.25" customHeight="1">
      <c r="A1437" s="98">
        <v>25</v>
      </c>
      <c r="B1437" s="125" t="s">
        <v>1277</v>
      </c>
      <c r="C1437" s="126">
        <v>42384</v>
      </c>
      <c r="D1437" s="98" t="s">
        <v>13</v>
      </c>
      <c r="E1437" s="98">
        <v>838966</v>
      </c>
      <c r="F1437" s="98"/>
      <c r="G1437" s="127" t="s">
        <v>1582</v>
      </c>
      <c r="H1437" s="128">
        <v>111631.73</v>
      </c>
      <c r="I1437" s="128">
        <v>0</v>
      </c>
      <c r="J1437" s="129">
        <v>111631.73</v>
      </c>
      <c r="K1437" s="101" t="s">
        <v>1388</v>
      </c>
    </row>
    <row r="1438" spans="1:11" ht="56.25" customHeight="1">
      <c r="A1438" s="98">
        <v>25</v>
      </c>
      <c r="B1438" s="125" t="s">
        <v>1277</v>
      </c>
      <c r="C1438" s="126">
        <v>42384</v>
      </c>
      <c r="D1438" s="98" t="s">
        <v>13</v>
      </c>
      <c r="E1438" s="98">
        <v>838969</v>
      </c>
      <c r="F1438" s="98"/>
      <c r="G1438" s="127" t="s">
        <v>1583</v>
      </c>
      <c r="H1438" s="128">
        <v>77356.81</v>
      </c>
      <c r="I1438" s="128">
        <v>0</v>
      </c>
      <c r="J1438" s="129">
        <v>77356.81</v>
      </c>
      <c r="K1438" s="101" t="s">
        <v>1388</v>
      </c>
    </row>
    <row r="1439" spans="1:11" ht="56.25" customHeight="1">
      <c r="A1439" s="98">
        <v>25</v>
      </c>
      <c r="B1439" s="125" t="s">
        <v>1277</v>
      </c>
      <c r="C1439" s="126">
        <v>42384</v>
      </c>
      <c r="D1439" s="98" t="s">
        <v>13</v>
      </c>
      <c r="E1439" s="98">
        <v>838970</v>
      </c>
      <c r="F1439" s="98"/>
      <c r="G1439" s="127" t="s">
        <v>1584</v>
      </c>
      <c r="H1439" s="128">
        <v>30610.57</v>
      </c>
      <c r="I1439" s="128">
        <v>0</v>
      </c>
      <c r="J1439" s="129">
        <v>30610.57</v>
      </c>
      <c r="K1439" s="101" t="s">
        <v>1388</v>
      </c>
    </row>
    <row r="1440" spans="1:11" ht="56.25" customHeight="1">
      <c r="A1440" s="98">
        <v>25</v>
      </c>
      <c r="B1440" s="125" t="s">
        <v>1277</v>
      </c>
      <c r="C1440" s="126">
        <v>42384</v>
      </c>
      <c r="D1440" s="98" t="s">
        <v>13</v>
      </c>
      <c r="E1440" s="98">
        <v>838971</v>
      </c>
      <c r="F1440" s="98"/>
      <c r="G1440" s="127" t="s">
        <v>1585</v>
      </c>
      <c r="H1440" s="128">
        <v>721811.99</v>
      </c>
      <c r="I1440" s="128">
        <v>0</v>
      </c>
      <c r="J1440" s="129">
        <v>721811.99</v>
      </c>
      <c r="K1440" s="101" t="s">
        <v>1388</v>
      </c>
    </row>
    <row r="1441" spans="1:11" ht="56.25" customHeight="1">
      <c r="A1441" s="98">
        <v>25</v>
      </c>
      <c r="B1441" s="125" t="s">
        <v>1277</v>
      </c>
      <c r="C1441" s="126">
        <v>42384</v>
      </c>
      <c r="D1441" s="98" t="s">
        <v>13</v>
      </c>
      <c r="E1441" s="98">
        <v>838972</v>
      </c>
      <c r="F1441" s="98"/>
      <c r="G1441" s="127" t="s">
        <v>1586</v>
      </c>
      <c r="H1441" s="128">
        <v>87549.23</v>
      </c>
      <c r="I1441" s="128">
        <v>0</v>
      </c>
      <c r="J1441" s="129">
        <v>87549.23</v>
      </c>
      <c r="K1441" s="101" t="s">
        <v>1388</v>
      </c>
    </row>
    <row r="1442" spans="1:11" ht="56.25" customHeight="1">
      <c r="A1442" s="98">
        <v>25</v>
      </c>
      <c r="B1442" s="125" t="s">
        <v>1277</v>
      </c>
      <c r="C1442" s="126">
        <v>42384</v>
      </c>
      <c r="D1442" s="98" t="s">
        <v>6</v>
      </c>
      <c r="E1442" s="98">
        <v>839009</v>
      </c>
      <c r="F1442" s="98"/>
      <c r="G1442" s="127" t="s">
        <v>1552</v>
      </c>
      <c r="H1442" s="128">
        <v>0</v>
      </c>
      <c r="I1442" s="128">
        <v>5</v>
      </c>
      <c r="J1442" s="129">
        <v>5</v>
      </c>
      <c r="K1442" s="101" t="s">
        <v>1429</v>
      </c>
    </row>
    <row r="1443" spans="1:11" ht="56.25" customHeight="1">
      <c r="A1443" s="98">
        <v>25</v>
      </c>
      <c r="B1443" s="125" t="s">
        <v>1277</v>
      </c>
      <c r="C1443" s="126">
        <v>42387</v>
      </c>
      <c r="D1443" s="98" t="s">
        <v>6</v>
      </c>
      <c r="E1443" s="98">
        <v>839118</v>
      </c>
      <c r="F1443" s="98"/>
      <c r="G1443" s="127" t="s">
        <v>1592</v>
      </c>
      <c r="H1443" s="128">
        <v>0</v>
      </c>
      <c r="I1443" s="128">
        <v>0.18</v>
      </c>
      <c r="J1443" s="129">
        <v>0.18</v>
      </c>
      <c r="K1443" s="101" t="s">
        <v>1429</v>
      </c>
    </row>
    <row r="1444" spans="1:11" ht="56.25" customHeight="1">
      <c r="A1444" s="98">
        <v>25</v>
      </c>
      <c r="B1444" s="125" t="s">
        <v>1277</v>
      </c>
      <c r="C1444" s="126">
        <v>42387</v>
      </c>
      <c r="D1444" s="98" t="s">
        <v>6</v>
      </c>
      <c r="E1444" s="98">
        <v>839122</v>
      </c>
      <c r="F1444" s="98"/>
      <c r="G1444" s="127" t="s">
        <v>1593</v>
      </c>
      <c r="H1444" s="128">
        <v>0</v>
      </c>
      <c r="I1444" s="128">
        <v>50972.57</v>
      </c>
      <c r="J1444" s="129">
        <v>50972.57</v>
      </c>
      <c r="K1444" s="101" t="s">
        <v>1429</v>
      </c>
    </row>
    <row r="1445" spans="1:11" ht="56.25" customHeight="1">
      <c r="A1445" s="98">
        <v>25</v>
      </c>
      <c r="B1445" s="125" t="s">
        <v>1277</v>
      </c>
      <c r="C1445" s="126">
        <v>42389</v>
      </c>
      <c r="D1445" s="98" t="s">
        <v>13</v>
      </c>
      <c r="E1445" s="98">
        <v>839280</v>
      </c>
      <c r="F1445" s="98"/>
      <c r="G1445" s="127" t="s">
        <v>1638</v>
      </c>
      <c r="H1445" s="128">
        <v>683438.38</v>
      </c>
      <c r="I1445" s="128">
        <v>0</v>
      </c>
      <c r="J1445" s="129">
        <v>683438.38</v>
      </c>
      <c r="K1445" s="101" t="s">
        <v>1388</v>
      </c>
    </row>
    <row r="1446" spans="1:11" ht="56.25" customHeight="1">
      <c r="A1446" s="98">
        <v>25</v>
      </c>
      <c r="B1446" s="125" t="s">
        <v>1277</v>
      </c>
      <c r="C1446" s="126">
        <v>42389</v>
      </c>
      <c r="D1446" s="98" t="s">
        <v>13</v>
      </c>
      <c r="E1446" s="98">
        <v>839281</v>
      </c>
      <c r="F1446" s="98"/>
      <c r="G1446" s="127" t="s">
        <v>1639</v>
      </c>
      <c r="H1446" s="128">
        <v>610484.39</v>
      </c>
      <c r="I1446" s="128">
        <v>0</v>
      </c>
      <c r="J1446" s="129">
        <v>610484.39</v>
      </c>
      <c r="K1446" s="101" t="s">
        <v>1388</v>
      </c>
    </row>
    <row r="1447" spans="1:11" ht="56.25" customHeight="1">
      <c r="A1447" s="98">
        <v>25</v>
      </c>
      <c r="B1447" s="125" t="s">
        <v>1277</v>
      </c>
      <c r="C1447" s="126">
        <v>42389</v>
      </c>
      <c r="D1447" s="98" t="s">
        <v>13</v>
      </c>
      <c r="E1447" s="98">
        <v>839284</v>
      </c>
      <c r="F1447" s="98"/>
      <c r="G1447" s="127" t="s">
        <v>1640</v>
      </c>
      <c r="H1447" s="128">
        <v>270122.99</v>
      </c>
      <c r="I1447" s="128">
        <v>0</v>
      </c>
      <c r="J1447" s="129">
        <v>270122.99</v>
      </c>
      <c r="K1447" s="101" t="s">
        <v>1388</v>
      </c>
    </row>
    <row r="1448" spans="1:11" ht="56.25" customHeight="1">
      <c r="A1448" s="98">
        <v>25</v>
      </c>
      <c r="B1448" s="125" t="s">
        <v>1277</v>
      </c>
      <c r="C1448" s="126">
        <v>42389</v>
      </c>
      <c r="D1448" s="98" t="s">
        <v>13</v>
      </c>
      <c r="E1448" s="98">
        <v>839285</v>
      </c>
      <c r="F1448" s="98"/>
      <c r="G1448" s="127" t="s">
        <v>1641</v>
      </c>
      <c r="H1448" s="128">
        <v>649887.68999999994</v>
      </c>
      <c r="I1448" s="128">
        <v>0</v>
      </c>
      <c r="J1448" s="129">
        <v>649887.68999999994</v>
      </c>
      <c r="K1448" s="101" t="s">
        <v>1388</v>
      </c>
    </row>
    <row r="1449" spans="1:11" ht="56.25" customHeight="1">
      <c r="A1449" s="98">
        <v>25</v>
      </c>
      <c r="B1449" s="125" t="s">
        <v>1277</v>
      </c>
      <c r="C1449" s="126">
        <v>42389</v>
      </c>
      <c r="D1449" s="98" t="s">
        <v>13</v>
      </c>
      <c r="E1449" s="98">
        <v>839286</v>
      </c>
      <c r="F1449" s="98"/>
      <c r="G1449" s="127" t="s">
        <v>1642</v>
      </c>
      <c r="H1449" s="128">
        <v>1204095.1100000001</v>
      </c>
      <c r="I1449" s="128">
        <v>0</v>
      </c>
      <c r="J1449" s="129">
        <v>1204095.1100000001</v>
      </c>
      <c r="K1449" s="101" t="s">
        <v>1388</v>
      </c>
    </row>
    <row r="1450" spans="1:11" ht="56.25" customHeight="1">
      <c r="A1450" s="98">
        <v>25</v>
      </c>
      <c r="B1450" s="125" t="s">
        <v>1277</v>
      </c>
      <c r="C1450" s="126">
        <v>42389</v>
      </c>
      <c r="D1450" s="98" t="s">
        <v>13</v>
      </c>
      <c r="E1450" s="98">
        <v>839287</v>
      </c>
      <c r="F1450" s="98"/>
      <c r="G1450" s="127" t="s">
        <v>1643</v>
      </c>
      <c r="H1450" s="128">
        <v>1617589.83</v>
      </c>
      <c r="I1450" s="128">
        <v>0</v>
      </c>
      <c r="J1450" s="129">
        <v>1617589.83</v>
      </c>
      <c r="K1450" s="101" t="s">
        <v>1388</v>
      </c>
    </row>
    <row r="1451" spans="1:11" ht="56.25" customHeight="1">
      <c r="A1451" s="98">
        <v>25</v>
      </c>
      <c r="B1451" s="125" t="s">
        <v>1277</v>
      </c>
      <c r="C1451" s="126">
        <v>42389</v>
      </c>
      <c r="D1451" s="98" t="s">
        <v>13</v>
      </c>
      <c r="E1451" s="98">
        <v>839288</v>
      </c>
      <c r="F1451" s="98"/>
      <c r="G1451" s="127" t="s">
        <v>1644</v>
      </c>
      <c r="H1451" s="128">
        <v>858656.33</v>
      </c>
      <c r="I1451" s="128">
        <v>0</v>
      </c>
      <c r="J1451" s="129">
        <v>858656.33</v>
      </c>
      <c r="K1451" s="101" t="s">
        <v>1388</v>
      </c>
    </row>
    <row r="1452" spans="1:11" ht="56.25" customHeight="1">
      <c r="A1452" s="98">
        <v>25</v>
      </c>
      <c r="B1452" s="125" t="s">
        <v>1277</v>
      </c>
      <c r="C1452" s="126">
        <v>42389</v>
      </c>
      <c r="D1452" s="98" t="s">
        <v>13</v>
      </c>
      <c r="E1452" s="98">
        <v>839289</v>
      </c>
      <c r="F1452" s="98"/>
      <c r="G1452" s="127" t="s">
        <v>1645</v>
      </c>
      <c r="H1452" s="128">
        <v>373781.23</v>
      </c>
      <c r="I1452" s="128">
        <v>0</v>
      </c>
      <c r="J1452" s="129">
        <v>373781.23</v>
      </c>
      <c r="K1452" s="101" t="s">
        <v>1388</v>
      </c>
    </row>
    <row r="1453" spans="1:11" ht="56.25" customHeight="1">
      <c r="A1453" s="98">
        <v>25</v>
      </c>
      <c r="B1453" s="125" t="s">
        <v>1277</v>
      </c>
      <c r="C1453" s="126">
        <v>42389</v>
      </c>
      <c r="D1453" s="98" t="s">
        <v>13</v>
      </c>
      <c r="E1453" s="98">
        <v>839290</v>
      </c>
      <c r="F1453" s="98"/>
      <c r="G1453" s="127" t="s">
        <v>1646</v>
      </c>
      <c r="H1453" s="128">
        <v>677045.22</v>
      </c>
      <c r="I1453" s="128">
        <v>0</v>
      </c>
      <c r="J1453" s="129">
        <v>677045.22</v>
      </c>
      <c r="K1453" s="101" t="s">
        <v>1388</v>
      </c>
    </row>
    <row r="1454" spans="1:11" ht="56.25" customHeight="1">
      <c r="A1454" s="98">
        <v>25</v>
      </c>
      <c r="B1454" s="125" t="s">
        <v>1277</v>
      </c>
      <c r="C1454" s="126">
        <v>42389</v>
      </c>
      <c r="D1454" s="98" t="s">
        <v>13</v>
      </c>
      <c r="E1454" s="98">
        <v>839291</v>
      </c>
      <c r="F1454" s="98"/>
      <c r="G1454" s="127" t="s">
        <v>1647</v>
      </c>
      <c r="H1454" s="128">
        <v>1463885.51</v>
      </c>
      <c r="I1454" s="128">
        <v>0</v>
      </c>
      <c r="J1454" s="129">
        <v>1463885.51</v>
      </c>
      <c r="K1454" s="101" t="s">
        <v>1388</v>
      </c>
    </row>
    <row r="1455" spans="1:11" ht="56.25" customHeight="1">
      <c r="A1455" s="98">
        <v>25</v>
      </c>
      <c r="B1455" s="125" t="s">
        <v>1277</v>
      </c>
      <c r="C1455" s="126">
        <v>42389</v>
      </c>
      <c r="D1455" s="98" t="s">
        <v>13</v>
      </c>
      <c r="E1455" s="98">
        <v>839293</v>
      </c>
      <c r="F1455" s="98"/>
      <c r="G1455" s="127" t="s">
        <v>1649</v>
      </c>
      <c r="H1455" s="128">
        <v>607325.6</v>
      </c>
      <c r="I1455" s="128">
        <v>0</v>
      </c>
      <c r="J1455" s="129">
        <v>607325.6</v>
      </c>
      <c r="K1455" s="101" t="s">
        <v>1388</v>
      </c>
    </row>
    <row r="1456" spans="1:11" ht="56.25" customHeight="1">
      <c r="A1456" s="98">
        <v>25</v>
      </c>
      <c r="B1456" s="125" t="s">
        <v>1277</v>
      </c>
      <c r="C1456" s="126">
        <v>42389</v>
      </c>
      <c r="D1456" s="98" t="s">
        <v>13</v>
      </c>
      <c r="E1456" s="98">
        <v>839295</v>
      </c>
      <c r="F1456" s="98"/>
      <c r="G1456" s="127" t="s">
        <v>1651</v>
      </c>
      <c r="H1456" s="128">
        <v>281345.88</v>
      </c>
      <c r="I1456" s="128">
        <v>0</v>
      </c>
      <c r="J1456" s="129">
        <v>281345.88</v>
      </c>
      <c r="K1456" s="101" t="s">
        <v>1388</v>
      </c>
    </row>
    <row r="1457" spans="1:11" ht="56.25" customHeight="1">
      <c r="A1457" s="98">
        <v>25</v>
      </c>
      <c r="B1457" s="125" t="s">
        <v>1277</v>
      </c>
      <c r="C1457" s="126">
        <v>42389</v>
      </c>
      <c r="D1457" s="98" t="s">
        <v>13</v>
      </c>
      <c r="E1457" s="98">
        <v>839298</v>
      </c>
      <c r="F1457" s="98"/>
      <c r="G1457" s="127" t="s">
        <v>1654</v>
      </c>
      <c r="H1457" s="128">
        <v>706540.64</v>
      </c>
      <c r="I1457" s="128">
        <v>0</v>
      </c>
      <c r="J1457" s="129">
        <v>706540.64</v>
      </c>
      <c r="K1457" s="101" t="s">
        <v>1388</v>
      </c>
    </row>
    <row r="1458" spans="1:11" ht="56.25" customHeight="1">
      <c r="A1458" s="98">
        <v>25</v>
      </c>
      <c r="B1458" s="125" t="s">
        <v>1277</v>
      </c>
      <c r="C1458" s="126">
        <v>42389</v>
      </c>
      <c r="D1458" s="98" t="s">
        <v>13</v>
      </c>
      <c r="E1458" s="98">
        <v>839300</v>
      </c>
      <c r="F1458" s="98"/>
      <c r="G1458" s="127" t="s">
        <v>1655</v>
      </c>
      <c r="H1458" s="128">
        <v>272020.65000000002</v>
      </c>
      <c r="I1458" s="128">
        <v>0</v>
      </c>
      <c r="J1458" s="129">
        <v>272020.65000000002</v>
      </c>
      <c r="K1458" s="101" t="s">
        <v>1388</v>
      </c>
    </row>
    <row r="1459" spans="1:11" ht="56.25" customHeight="1">
      <c r="A1459" s="98">
        <v>25</v>
      </c>
      <c r="B1459" s="125" t="s">
        <v>1277</v>
      </c>
      <c r="C1459" s="126">
        <v>42389</v>
      </c>
      <c r="D1459" s="98" t="s">
        <v>13</v>
      </c>
      <c r="E1459" s="98">
        <v>839302</v>
      </c>
      <c r="F1459" s="98"/>
      <c r="G1459" s="127" t="s">
        <v>1656</v>
      </c>
      <c r="H1459" s="128">
        <v>1531275.17</v>
      </c>
      <c r="I1459" s="128">
        <v>0</v>
      </c>
      <c r="J1459" s="129">
        <v>1531275.17</v>
      </c>
      <c r="K1459" s="101" t="s">
        <v>1388</v>
      </c>
    </row>
    <row r="1460" spans="1:11" ht="56.25" customHeight="1">
      <c r="A1460" s="98">
        <v>25</v>
      </c>
      <c r="B1460" s="125" t="s">
        <v>1277</v>
      </c>
      <c r="C1460" s="126">
        <v>42390</v>
      </c>
      <c r="D1460" s="98" t="s">
        <v>13</v>
      </c>
      <c r="E1460" s="98">
        <v>839372</v>
      </c>
      <c r="F1460" s="98"/>
      <c r="G1460" s="127" t="s">
        <v>1674</v>
      </c>
      <c r="H1460" s="128">
        <v>473152.39</v>
      </c>
      <c r="I1460" s="128">
        <v>0</v>
      </c>
      <c r="J1460" s="129">
        <v>473152.39</v>
      </c>
      <c r="K1460" s="101" t="s">
        <v>1388</v>
      </c>
    </row>
    <row r="1461" spans="1:11" ht="56.25" customHeight="1">
      <c r="A1461" s="98">
        <v>25</v>
      </c>
      <c r="B1461" s="125" t="s">
        <v>1277</v>
      </c>
      <c r="C1461" s="126">
        <v>42390</v>
      </c>
      <c r="D1461" s="98" t="s">
        <v>13</v>
      </c>
      <c r="E1461" s="98">
        <v>839373</v>
      </c>
      <c r="F1461" s="98"/>
      <c r="G1461" s="127" t="s">
        <v>1675</v>
      </c>
      <c r="H1461" s="128">
        <v>1374546.44</v>
      </c>
      <c r="I1461" s="128">
        <v>0</v>
      </c>
      <c r="J1461" s="129">
        <v>1374546.44</v>
      </c>
      <c r="K1461" s="101" t="s">
        <v>1388</v>
      </c>
    </row>
    <row r="1462" spans="1:11" ht="56.25" customHeight="1">
      <c r="A1462" s="98">
        <v>25</v>
      </c>
      <c r="B1462" s="125" t="s">
        <v>1277</v>
      </c>
      <c r="C1462" s="126">
        <v>42390</v>
      </c>
      <c r="D1462" s="98" t="s">
        <v>13</v>
      </c>
      <c r="E1462" s="98">
        <v>839375</v>
      </c>
      <c r="F1462" s="98"/>
      <c r="G1462" s="127" t="s">
        <v>1676</v>
      </c>
      <c r="H1462" s="128">
        <v>284668.99</v>
      </c>
      <c r="I1462" s="128">
        <v>0</v>
      </c>
      <c r="J1462" s="129">
        <v>284668.99</v>
      </c>
      <c r="K1462" s="101" t="s">
        <v>1388</v>
      </c>
    </row>
    <row r="1463" spans="1:11" ht="56.25" customHeight="1">
      <c r="A1463" s="98">
        <v>25</v>
      </c>
      <c r="B1463" s="125" t="s">
        <v>1277</v>
      </c>
      <c r="C1463" s="126">
        <v>42390</v>
      </c>
      <c r="D1463" s="98" t="s">
        <v>13</v>
      </c>
      <c r="E1463" s="98">
        <v>839376</v>
      </c>
      <c r="F1463" s="98"/>
      <c r="G1463" s="127" t="s">
        <v>1677</v>
      </c>
      <c r="H1463" s="128">
        <v>88982.720000000001</v>
      </c>
      <c r="I1463" s="128">
        <v>0</v>
      </c>
      <c r="J1463" s="129">
        <v>88982.720000000001</v>
      </c>
      <c r="K1463" s="101" t="s">
        <v>1388</v>
      </c>
    </row>
    <row r="1464" spans="1:11" ht="56.25" customHeight="1">
      <c r="A1464" s="98">
        <v>25</v>
      </c>
      <c r="B1464" s="125" t="s">
        <v>1277</v>
      </c>
      <c r="C1464" s="126">
        <v>42390</v>
      </c>
      <c r="D1464" s="98" t="s">
        <v>13</v>
      </c>
      <c r="E1464" s="98">
        <v>839377</v>
      </c>
      <c r="F1464" s="98"/>
      <c r="G1464" s="127" t="s">
        <v>1678</v>
      </c>
      <c r="H1464" s="128">
        <v>112290.58</v>
      </c>
      <c r="I1464" s="128">
        <v>0</v>
      </c>
      <c r="J1464" s="129">
        <v>112290.58</v>
      </c>
      <c r="K1464" s="101" t="s">
        <v>1388</v>
      </c>
    </row>
    <row r="1465" spans="1:11" ht="56.25" customHeight="1">
      <c r="A1465" s="98">
        <v>25</v>
      </c>
      <c r="B1465" s="125" t="s">
        <v>1277</v>
      </c>
      <c r="C1465" s="126">
        <v>42390</v>
      </c>
      <c r="D1465" s="98" t="s">
        <v>13</v>
      </c>
      <c r="E1465" s="98">
        <v>839378</v>
      </c>
      <c r="F1465" s="98"/>
      <c r="G1465" s="127" t="s">
        <v>1679</v>
      </c>
      <c r="H1465" s="128">
        <v>88982.720000000001</v>
      </c>
      <c r="I1465" s="128">
        <v>0</v>
      </c>
      <c r="J1465" s="129">
        <v>88982.720000000001</v>
      </c>
      <c r="K1465" s="101" t="s">
        <v>1388</v>
      </c>
    </row>
    <row r="1466" spans="1:11" ht="56.25" customHeight="1">
      <c r="A1466" s="98">
        <v>25</v>
      </c>
      <c r="B1466" s="125" t="s">
        <v>1277</v>
      </c>
      <c r="C1466" s="126">
        <v>42390</v>
      </c>
      <c r="D1466" s="98" t="s">
        <v>13</v>
      </c>
      <c r="E1466" s="98">
        <v>839379</v>
      </c>
      <c r="F1466" s="98"/>
      <c r="G1466" s="127" t="s">
        <v>1680</v>
      </c>
      <c r="H1466" s="128">
        <v>88982.720000000001</v>
      </c>
      <c r="I1466" s="128">
        <v>0</v>
      </c>
      <c r="J1466" s="129">
        <v>88982.720000000001</v>
      </c>
      <c r="K1466" s="101" t="s">
        <v>1388</v>
      </c>
    </row>
    <row r="1467" spans="1:11" ht="56.25" customHeight="1">
      <c r="A1467" s="98">
        <v>25</v>
      </c>
      <c r="B1467" s="125" t="s">
        <v>1277</v>
      </c>
      <c r="C1467" s="126">
        <v>42390</v>
      </c>
      <c r="D1467" s="98" t="s">
        <v>13</v>
      </c>
      <c r="E1467" s="98">
        <v>839380</v>
      </c>
      <c r="F1467" s="98"/>
      <c r="G1467" s="127" t="s">
        <v>1681</v>
      </c>
      <c r="H1467" s="128">
        <v>250392.19</v>
      </c>
      <c r="I1467" s="128">
        <v>0</v>
      </c>
      <c r="J1467" s="129">
        <v>250392.19</v>
      </c>
      <c r="K1467" s="101" t="s">
        <v>1388</v>
      </c>
    </row>
    <row r="1468" spans="1:11" ht="56.25" customHeight="1">
      <c r="A1468" s="98">
        <v>25</v>
      </c>
      <c r="B1468" s="125" t="s">
        <v>1277</v>
      </c>
      <c r="C1468" s="126">
        <v>42390</v>
      </c>
      <c r="D1468" s="98" t="s">
        <v>13</v>
      </c>
      <c r="E1468" s="98">
        <v>839381</v>
      </c>
      <c r="F1468" s="98"/>
      <c r="G1468" s="127" t="s">
        <v>1682</v>
      </c>
      <c r="H1468" s="128">
        <v>1374546.44</v>
      </c>
      <c r="I1468" s="128">
        <v>0</v>
      </c>
      <c r="J1468" s="129">
        <v>1374546.44</v>
      </c>
      <c r="K1468" s="101" t="s">
        <v>1388</v>
      </c>
    </row>
    <row r="1469" spans="1:11" ht="56.25" customHeight="1">
      <c r="A1469" s="98">
        <v>25</v>
      </c>
      <c r="B1469" s="125" t="s">
        <v>1277</v>
      </c>
      <c r="C1469" s="126">
        <v>42390</v>
      </c>
      <c r="D1469" s="98" t="s">
        <v>13</v>
      </c>
      <c r="E1469" s="98">
        <v>839382</v>
      </c>
      <c r="F1469" s="98"/>
      <c r="G1469" s="127" t="s">
        <v>1683</v>
      </c>
      <c r="H1469" s="128">
        <v>112290.58</v>
      </c>
      <c r="I1469" s="128">
        <v>0</v>
      </c>
      <c r="J1469" s="129">
        <v>112290.58</v>
      </c>
      <c r="K1469" s="101" t="s">
        <v>1388</v>
      </c>
    </row>
    <row r="1470" spans="1:11" ht="56.25" customHeight="1">
      <c r="A1470" s="98">
        <v>25</v>
      </c>
      <c r="B1470" s="125" t="s">
        <v>1277</v>
      </c>
      <c r="C1470" s="126">
        <v>42390</v>
      </c>
      <c r="D1470" s="98" t="s">
        <v>13</v>
      </c>
      <c r="E1470" s="98">
        <v>839383</v>
      </c>
      <c r="F1470" s="98"/>
      <c r="G1470" s="127" t="s">
        <v>1684</v>
      </c>
      <c r="H1470" s="128">
        <v>1374546.44</v>
      </c>
      <c r="I1470" s="128">
        <v>0</v>
      </c>
      <c r="J1470" s="129">
        <v>1374546.44</v>
      </c>
      <c r="K1470" s="101" t="s">
        <v>1388</v>
      </c>
    </row>
    <row r="1471" spans="1:11" ht="56.25" customHeight="1">
      <c r="A1471" s="98">
        <v>25</v>
      </c>
      <c r="B1471" s="125" t="s">
        <v>1277</v>
      </c>
      <c r="C1471" s="126">
        <v>42390</v>
      </c>
      <c r="D1471" s="98" t="s">
        <v>13</v>
      </c>
      <c r="E1471" s="98">
        <v>839384</v>
      </c>
      <c r="F1471" s="98"/>
      <c r="G1471" s="127" t="s">
        <v>1685</v>
      </c>
      <c r="H1471" s="128">
        <v>112290.58</v>
      </c>
      <c r="I1471" s="128">
        <v>0</v>
      </c>
      <c r="J1471" s="129">
        <v>112290.58</v>
      </c>
      <c r="K1471" s="101" t="s">
        <v>1388</v>
      </c>
    </row>
    <row r="1472" spans="1:11" ht="56.25" customHeight="1">
      <c r="A1472" s="98">
        <v>25</v>
      </c>
      <c r="B1472" s="125" t="s">
        <v>1277</v>
      </c>
      <c r="C1472" s="126">
        <v>42390</v>
      </c>
      <c r="D1472" s="98" t="s">
        <v>13</v>
      </c>
      <c r="E1472" s="98">
        <v>839385</v>
      </c>
      <c r="F1472" s="98"/>
      <c r="G1472" s="127" t="s">
        <v>1686</v>
      </c>
      <c r="H1472" s="128">
        <v>842781.82</v>
      </c>
      <c r="I1472" s="128">
        <v>0</v>
      </c>
      <c r="J1472" s="129">
        <v>842781.82</v>
      </c>
      <c r="K1472" s="101" t="s">
        <v>1388</v>
      </c>
    </row>
    <row r="1473" spans="1:11" ht="56.25" customHeight="1">
      <c r="A1473" s="98">
        <v>25</v>
      </c>
      <c r="B1473" s="125" t="s">
        <v>1277</v>
      </c>
      <c r="C1473" s="126">
        <v>42390</v>
      </c>
      <c r="D1473" s="98" t="s">
        <v>13</v>
      </c>
      <c r="E1473" s="98">
        <v>839386</v>
      </c>
      <c r="F1473" s="98"/>
      <c r="G1473" s="127" t="s">
        <v>1687</v>
      </c>
      <c r="H1473" s="128">
        <v>112290.58</v>
      </c>
      <c r="I1473" s="128">
        <v>0</v>
      </c>
      <c r="J1473" s="129">
        <v>112290.58</v>
      </c>
      <c r="K1473" s="101" t="s">
        <v>1388</v>
      </c>
    </row>
    <row r="1474" spans="1:11" ht="56.25" customHeight="1">
      <c r="A1474" s="98">
        <v>25</v>
      </c>
      <c r="B1474" s="125" t="s">
        <v>1277</v>
      </c>
      <c r="C1474" s="126">
        <v>42390</v>
      </c>
      <c r="D1474" s="98" t="s">
        <v>13</v>
      </c>
      <c r="E1474" s="98">
        <v>839387</v>
      </c>
      <c r="F1474" s="98"/>
      <c r="G1474" s="127" t="s">
        <v>1688</v>
      </c>
      <c r="H1474" s="128">
        <v>112290.58</v>
      </c>
      <c r="I1474" s="128">
        <v>0</v>
      </c>
      <c r="J1474" s="129">
        <v>112290.58</v>
      </c>
      <c r="K1474" s="101" t="s">
        <v>1388</v>
      </c>
    </row>
    <row r="1475" spans="1:11" ht="56.25" customHeight="1">
      <c r="A1475" s="98">
        <v>25</v>
      </c>
      <c r="B1475" s="125" t="s">
        <v>1277</v>
      </c>
      <c r="C1475" s="126">
        <v>42390</v>
      </c>
      <c r="D1475" s="98" t="s">
        <v>13</v>
      </c>
      <c r="E1475" s="98">
        <v>839388</v>
      </c>
      <c r="F1475" s="98"/>
      <c r="G1475" s="127" t="s">
        <v>1689</v>
      </c>
      <c r="H1475" s="128">
        <v>112290.58</v>
      </c>
      <c r="I1475" s="128">
        <v>0</v>
      </c>
      <c r="J1475" s="129">
        <v>112290.58</v>
      </c>
      <c r="K1475" s="101" t="s">
        <v>1388</v>
      </c>
    </row>
    <row r="1476" spans="1:11" ht="56.25" customHeight="1">
      <c r="A1476" s="98">
        <v>25</v>
      </c>
      <c r="B1476" s="125" t="s">
        <v>1278</v>
      </c>
      <c r="C1476" s="126">
        <v>42395</v>
      </c>
      <c r="D1476" s="98" t="s">
        <v>11</v>
      </c>
      <c r="E1476" s="98">
        <v>839644</v>
      </c>
      <c r="F1476" s="98"/>
      <c r="G1476" s="127" t="s">
        <v>1731</v>
      </c>
      <c r="H1476" s="128">
        <v>50</v>
      </c>
      <c r="I1476" s="128">
        <v>0</v>
      </c>
      <c r="J1476" s="129">
        <v>50</v>
      </c>
      <c r="K1476" s="101" t="s">
        <v>1388</v>
      </c>
    </row>
    <row r="1477" spans="1:11" ht="56.25" customHeight="1">
      <c r="A1477" s="98">
        <v>25</v>
      </c>
      <c r="B1477" s="125" t="s">
        <v>1278</v>
      </c>
      <c r="C1477" s="126">
        <v>42395</v>
      </c>
      <c r="D1477" s="98" t="s">
        <v>13</v>
      </c>
      <c r="E1477" s="98">
        <v>839644</v>
      </c>
      <c r="F1477" s="98"/>
      <c r="G1477" s="127" t="s">
        <v>1732</v>
      </c>
      <c r="H1477" s="128">
        <v>282.85000000000002</v>
      </c>
      <c r="I1477" s="128">
        <v>0</v>
      </c>
      <c r="J1477" s="129">
        <v>282.85000000000002</v>
      </c>
      <c r="K1477" s="101" t="s">
        <v>1388</v>
      </c>
    </row>
    <row r="1478" spans="1:11" ht="56.25" customHeight="1">
      <c r="A1478" s="98">
        <v>25</v>
      </c>
      <c r="B1478" s="125" t="s">
        <v>1277</v>
      </c>
      <c r="C1478" s="126">
        <v>42396</v>
      </c>
      <c r="D1478" s="98" t="s">
        <v>13</v>
      </c>
      <c r="E1478" s="98">
        <v>839838</v>
      </c>
      <c r="F1478" s="98"/>
      <c r="G1478" s="127" t="s">
        <v>1765</v>
      </c>
      <c r="H1478" s="128">
        <v>198755.28</v>
      </c>
      <c r="I1478" s="128">
        <v>0</v>
      </c>
      <c r="J1478" s="129">
        <v>198755.28</v>
      </c>
      <c r="K1478" s="101" t="s">
        <v>1388</v>
      </c>
    </row>
    <row r="1479" spans="1:11" ht="56.25" customHeight="1">
      <c r="A1479" s="98">
        <v>25</v>
      </c>
      <c r="B1479" s="125" t="s">
        <v>1277</v>
      </c>
      <c r="C1479" s="126">
        <v>42396</v>
      </c>
      <c r="D1479" s="98" t="s">
        <v>13</v>
      </c>
      <c r="E1479" s="98">
        <v>839841</v>
      </c>
      <c r="F1479" s="98"/>
      <c r="G1479" s="127" t="s">
        <v>1766</v>
      </c>
      <c r="H1479" s="128">
        <v>201244.71</v>
      </c>
      <c r="I1479" s="128">
        <v>0</v>
      </c>
      <c r="J1479" s="129">
        <v>201244.71</v>
      </c>
      <c r="K1479" s="101" t="s">
        <v>1388</v>
      </c>
    </row>
    <row r="1480" spans="1:11" ht="56.25" customHeight="1">
      <c r="A1480" s="98">
        <v>25</v>
      </c>
      <c r="B1480" s="125" t="s">
        <v>1277</v>
      </c>
      <c r="C1480" s="126">
        <v>42396</v>
      </c>
      <c r="D1480" s="98" t="s">
        <v>13</v>
      </c>
      <c r="E1480" s="98">
        <v>839848</v>
      </c>
      <c r="F1480" s="98"/>
      <c r="G1480" s="127" t="s">
        <v>1767</v>
      </c>
      <c r="H1480" s="128">
        <v>215492.39</v>
      </c>
      <c r="I1480" s="128">
        <v>0</v>
      </c>
      <c r="J1480" s="129">
        <v>215492.39</v>
      </c>
      <c r="K1480" s="101" t="s">
        <v>1388</v>
      </c>
    </row>
    <row r="1481" spans="1:11" ht="56.25" customHeight="1">
      <c r="A1481" s="98">
        <v>25</v>
      </c>
      <c r="B1481" s="125" t="s">
        <v>1277</v>
      </c>
      <c r="C1481" s="126">
        <v>42396</v>
      </c>
      <c r="D1481" s="98" t="s">
        <v>13</v>
      </c>
      <c r="E1481" s="98">
        <v>839855</v>
      </c>
      <c r="F1481" s="98"/>
      <c r="G1481" s="127" t="s">
        <v>1768</v>
      </c>
      <c r="H1481" s="128">
        <v>171994.47</v>
      </c>
      <c r="I1481" s="128">
        <v>0</v>
      </c>
      <c r="J1481" s="129">
        <v>171994.47</v>
      </c>
      <c r="K1481" s="101" t="s">
        <v>1388</v>
      </c>
    </row>
    <row r="1482" spans="1:11" ht="56.25" customHeight="1">
      <c r="A1482" s="98">
        <v>25</v>
      </c>
      <c r="B1482" s="125" t="s">
        <v>1277</v>
      </c>
      <c r="C1482" s="126">
        <v>42396</v>
      </c>
      <c r="D1482" s="98" t="s">
        <v>13</v>
      </c>
      <c r="E1482" s="98">
        <v>839859</v>
      </c>
      <c r="F1482" s="98"/>
      <c r="G1482" s="127" t="s">
        <v>1769</v>
      </c>
      <c r="H1482" s="128">
        <v>200000</v>
      </c>
      <c r="I1482" s="128">
        <v>0</v>
      </c>
      <c r="J1482" s="129">
        <v>200000</v>
      </c>
      <c r="K1482" s="101" t="s">
        <v>1388</v>
      </c>
    </row>
    <row r="1483" spans="1:11" ht="56.25" customHeight="1">
      <c r="A1483" s="98">
        <v>25</v>
      </c>
      <c r="B1483" s="125" t="s">
        <v>1277</v>
      </c>
      <c r="C1483" s="126">
        <v>42396</v>
      </c>
      <c r="D1483" s="98" t="s">
        <v>13</v>
      </c>
      <c r="E1483" s="98">
        <v>839866</v>
      </c>
      <c r="F1483" s="98"/>
      <c r="G1483" s="127" t="s">
        <v>1770</v>
      </c>
      <c r="H1483" s="128">
        <v>99111.56</v>
      </c>
      <c r="I1483" s="128">
        <v>0</v>
      </c>
      <c r="J1483" s="129">
        <v>99111.56</v>
      </c>
      <c r="K1483" s="101" t="s">
        <v>1388</v>
      </c>
    </row>
    <row r="1484" spans="1:11" ht="56.25" customHeight="1">
      <c r="A1484" s="98">
        <v>25</v>
      </c>
      <c r="B1484" s="125" t="s">
        <v>1277</v>
      </c>
      <c r="C1484" s="126">
        <v>42396</v>
      </c>
      <c r="D1484" s="98" t="s">
        <v>13</v>
      </c>
      <c r="E1484" s="98">
        <v>839868</v>
      </c>
      <c r="F1484" s="98"/>
      <c r="G1484" s="127" t="s">
        <v>1771</v>
      </c>
      <c r="H1484" s="128">
        <v>100389.55</v>
      </c>
      <c r="I1484" s="128">
        <v>0</v>
      </c>
      <c r="J1484" s="129">
        <v>100389.55</v>
      </c>
      <c r="K1484" s="101" t="s">
        <v>1388</v>
      </c>
    </row>
    <row r="1485" spans="1:11" ht="56.25" customHeight="1">
      <c r="A1485" s="98">
        <v>25</v>
      </c>
      <c r="B1485" s="125" t="s">
        <v>1277</v>
      </c>
      <c r="C1485" s="126">
        <v>42396</v>
      </c>
      <c r="D1485" s="98" t="s">
        <v>13</v>
      </c>
      <c r="E1485" s="98">
        <v>839870</v>
      </c>
      <c r="F1485" s="98"/>
      <c r="G1485" s="127" t="s">
        <v>1772</v>
      </c>
      <c r="H1485" s="128">
        <v>111768.79</v>
      </c>
      <c r="I1485" s="128">
        <v>0</v>
      </c>
      <c r="J1485" s="129">
        <v>111768.79</v>
      </c>
      <c r="K1485" s="101" t="s">
        <v>1388</v>
      </c>
    </row>
    <row r="1486" spans="1:11" ht="56.25" customHeight="1">
      <c r="A1486" s="98">
        <v>25</v>
      </c>
      <c r="B1486" s="125" t="s">
        <v>1277</v>
      </c>
      <c r="C1486" s="126">
        <v>42396</v>
      </c>
      <c r="D1486" s="98" t="s">
        <v>13</v>
      </c>
      <c r="E1486" s="98">
        <v>839874</v>
      </c>
      <c r="F1486" s="98"/>
      <c r="G1486" s="127" t="s">
        <v>1773</v>
      </c>
      <c r="H1486" s="128">
        <v>174921.72</v>
      </c>
      <c r="I1486" s="128">
        <v>0</v>
      </c>
      <c r="J1486" s="129">
        <v>174921.72</v>
      </c>
      <c r="K1486" s="101" t="s">
        <v>1388</v>
      </c>
    </row>
    <row r="1487" spans="1:11" ht="56.25" customHeight="1">
      <c r="A1487" s="98">
        <v>25</v>
      </c>
      <c r="B1487" s="125" t="s">
        <v>1277</v>
      </c>
      <c r="C1487" s="126">
        <v>42396</v>
      </c>
      <c r="D1487" s="98" t="s">
        <v>13</v>
      </c>
      <c r="E1487" s="98">
        <v>839877</v>
      </c>
      <c r="F1487" s="98"/>
      <c r="G1487" s="127" t="s">
        <v>1774</v>
      </c>
      <c r="H1487" s="128">
        <v>200000</v>
      </c>
      <c r="I1487" s="128">
        <v>0</v>
      </c>
      <c r="J1487" s="129">
        <v>200000</v>
      </c>
      <c r="K1487" s="101" t="s">
        <v>1388</v>
      </c>
    </row>
    <row r="1488" spans="1:11" ht="56.25" customHeight="1">
      <c r="A1488" s="98">
        <v>25</v>
      </c>
      <c r="B1488" s="125" t="s">
        <v>1277</v>
      </c>
      <c r="C1488" s="126">
        <v>42396</v>
      </c>
      <c r="D1488" s="98" t="s">
        <v>13</v>
      </c>
      <c r="E1488" s="98">
        <v>839878</v>
      </c>
      <c r="F1488" s="98"/>
      <c r="G1488" s="127" t="s">
        <v>1775</v>
      </c>
      <c r="H1488" s="128">
        <v>101032.92</v>
      </c>
      <c r="I1488" s="128">
        <v>0</v>
      </c>
      <c r="J1488" s="129">
        <v>101032.92</v>
      </c>
      <c r="K1488" s="101" t="s">
        <v>1388</v>
      </c>
    </row>
    <row r="1489" spans="1:11" ht="56.25" customHeight="1">
      <c r="A1489" s="98">
        <v>25</v>
      </c>
      <c r="B1489" s="125" t="s">
        <v>1277</v>
      </c>
      <c r="C1489" s="126">
        <v>42396</v>
      </c>
      <c r="D1489" s="98" t="s">
        <v>13</v>
      </c>
      <c r="E1489" s="98">
        <v>839894</v>
      </c>
      <c r="F1489" s="98"/>
      <c r="G1489" s="127" t="s">
        <v>1776</v>
      </c>
      <c r="H1489" s="128">
        <v>99465.96</v>
      </c>
      <c r="I1489" s="128">
        <v>0</v>
      </c>
      <c r="J1489" s="129">
        <v>99465.96</v>
      </c>
      <c r="K1489" s="101" t="s">
        <v>1388</v>
      </c>
    </row>
    <row r="1490" spans="1:11" ht="56.25" customHeight="1">
      <c r="A1490" s="98">
        <v>25</v>
      </c>
      <c r="B1490" s="125" t="s">
        <v>1277</v>
      </c>
      <c r="C1490" s="126">
        <v>42396</v>
      </c>
      <c r="D1490" s="98" t="s">
        <v>13</v>
      </c>
      <c r="E1490" s="98">
        <v>839899</v>
      </c>
      <c r="F1490" s="98"/>
      <c r="G1490" s="127" t="s">
        <v>1777</v>
      </c>
      <c r="H1490" s="128">
        <v>113309.48</v>
      </c>
      <c r="I1490" s="128">
        <v>0</v>
      </c>
      <c r="J1490" s="129">
        <v>113309.48</v>
      </c>
      <c r="K1490" s="101" t="s">
        <v>1388</v>
      </c>
    </row>
    <row r="1491" spans="1:11" ht="56.25" customHeight="1">
      <c r="A1491" s="98">
        <v>25</v>
      </c>
      <c r="B1491" s="125" t="s">
        <v>1277</v>
      </c>
      <c r="C1491" s="126">
        <v>42396</v>
      </c>
      <c r="D1491" s="98" t="s">
        <v>13</v>
      </c>
      <c r="E1491" s="98">
        <v>839906</v>
      </c>
      <c r="F1491" s="98"/>
      <c r="G1491" s="127" t="s">
        <v>1778</v>
      </c>
      <c r="H1491" s="128">
        <v>400000</v>
      </c>
      <c r="I1491" s="128">
        <v>0</v>
      </c>
      <c r="J1491" s="129">
        <v>400000</v>
      </c>
      <c r="K1491" s="101" t="s">
        <v>1388</v>
      </c>
    </row>
    <row r="1492" spans="1:11" ht="56.25" customHeight="1">
      <c r="A1492" s="98">
        <v>25</v>
      </c>
      <c r="B1492" s="125" t="s">
        <v>1277</v>
      </c>
      <c r="C1492" s="126">
        <v>42396</v>
      </c>
      <c r="D1492" s="98" t="s">
        <v>13</v>
      </c>
      <c r="E1492" s="98">
        <v>839913</v>
      </c>
      <c r="F1492" s="98"/>
      <c r="G1492" s="127" t="s">
        <v>1779</v>
      </c>
      <c r="H1492" s="128">
        <v>399999.88</v>
      </c>
      <c r="I1492" s="128">
        <v>0</v>
      </c>
      <c r="J1492" s="129">
        <v>399999.88</v>
      </c>
      <c r="K1492" s="101" t="s">
        <v>1388</v>
      </c>
    </row>
    <row r="1493" spans="1:11" ht="56.25" customHeight="1">
      <c r="A1493" s="98">
        <v>25</v>
      </c>
      <c r="B1493" s="125" t="s">
        <v>1277</v>
      </c>
      <c r="C1493" s="126">
        <v>42396</v>
      </c>
      <c r="D1493" s="98" t="s">
        <v>13</v>
      </c>
      <c r="E1493" s="98">
        <v>839923</v>
      </c>
      <c r="F1493" s="98"/>
      <c r="G1493" s="127" t="s">
        <v>1780</v>
      </c>
      <c r="H1493" s="128">
        <v>399995.31</v>
      </c>
      <c r="I1493" s="128">
        <v>0</v>
      </c>
      <c r="J1493" s="129">
        <v>399995.31</v>
      </c>
      <c r="K1493" s="101" t="s">
        <v>1388</v>
      </c>
    </row>
    <row r="1494" spans="1:11" ht="56.25" customHeight="1">
      <c r="A1494" s="98">
        <v>25</v>
      </c>
      <c r="B1494" s="125" t="s">
        <v>1277</v>
      </c>
      <c r="C1494" s="126">
        <v>42396</v>
      </c>
      <c r="D1494" s="98" t="s">
        <v>13</v>
      </c>
      <c r="E1494" s="98">
        <v>839928</v>
      </c>
      <c r="F1494" s="98"/>
      <c r="G1494" s="127" t="s">
        <v>1781</v>
      </c>
      <c r="H1494" s="128">
        <v>400000</v>
      </c>
      <c r="I1494" s="128">
        <v>0</v>
      </c>
      <c r="J1494" s="129">
        <v>400000</v>
      </c>
      <c r="K1494" s="101" t="s">
        <v>1388</v>
      </c>
    </row>
    <row r="1495" spans="1:11" ht="56.25" customHeight="1">
      <c r="A1495" s="98">
        <v>25</v>
      </c>
      <c r="B1495" s="125" t="s">
        <v>1277</v>
      </c>
      <c r="C1495" s="126">
        <v>42396</v>
      </c>
      <c r="D1495" s="98" t="s">
        <v>13</v>
      </c>
      <c r="E1495" s="98">
        <v>839962</v>
      </c>
      <c r="F1495" s="98"/>
      <c r="G1495" s="127" t="s">
        <v>1785</v>
      </c>
      <c r="H1495" s="128">
        <v>399218.07</v>
      </c>
      <c r="I1495" s="128">
        <v>0</v>
      </c>
      <c r="J1495" s="129">
        <v>399218.07</v>
      </c>
      <c r="K1495" s="101" t="s">
        <v>1388</v>
      </c>
    </row>
    <row r="1496" spans="1:11" ht="56.25" customHeight="1">
      <c r="A1496" s="98">
        <v>25</v>
      </c>
      <c r="B1496" s="125" t="s">
        <v>1277</v>
      </c>
      <c r="C1496" s="126">
        <v>42396</v>
      </c>
      <c r="D1496" s="98" t="s">
        <v>6</v>
      </c>
      <c r="E1496" s="98">
        <v>839970</v>
      </c>
      <c r="F1496" s="98"/>
      <c r="G1496" s="127" t="s">
        <v>1753</v>
      </c>
      <c r="H1496" s="128">
        <v>0</v>
      </c>
      <c r="I1496" s="128">
        <v>9003</v>
      </c>
      <c r="J1496" s="129">
        <v>9003</v>
      </c>
      <c r="K1496" s="101" t="s">
        <v>1388</v>
      </c>
    </row>
    <row r="1497" spans="1:11" ht="56.25" customHeight="1">
      <c r="A1497" s="98">
        <v>25</v>
      </c>
      <c r="B1497" s="125" t="s">
        <v>1277</v>
      </c>
      <c r="C1497" s="126">
        <v>42397</v>
      </c>
      <c r="D1497" s="98" t="s">
        <v>6</v>
      </c>
      <c r="E1497" s="98">
        <v>840067</v>
      </c>
      <c r="F1497" s="98"/>
      <c r="G1497" s="127" t="s">
        <v>1793</v>
      </c>
      <c r="H1497" s="128">
        <v>0</v>
      </c>
      <c r="I1497" s="128">
        <v>477101.83</v>
      </c>
      <c r="J1497" s="129">
        <v>477101.83</v>
      </c>
      <c r="K1497" s="101" t="s">
        <v>1388</v>
      </c>
    </row>
    <row r="1498" spans="1:11" ht="56.25" customHeight="1">
      <c r="A1498" s="98">
        <v>25</v>
      </c>
      <c r="B1498" s="125" t="s">
        <v>1277</v>
      </c>
      <c r="C1498" s="126">
        <v>42398</v>
      </c>
      <c r="D1498" s="98" t="s">
        <v>6</v>
      </c>
      <c r="E1498" s="98">
        <v>840242</v>
      </c>
      <c r="F1498" s="98"/>
      <c r="G1498" s="127" t="s">
        <v>1821</v>
      </c>
      <c r="H1498" s="128">
        <v>0</v>
      </c>
      <c r="I1498" s="128">
        <v>19596.52</v>
      </c>
      <c r="J1498" s="129">
        <v>19596.52</v>
      </c>
      <c r="K1498" s="101" t="s">
        <v>1429</v>
      </c>
    </row>
    <row r="1499" spans="1:11" ht="56.25" customHeight="1">
      <c r="A1499" s="98">
        <v>25</v>
      </c>
      <c r="B1499" s="125" t="s">
        <v>1277</v>
      </c>
      <c r="C1499" s="126">
        <v>42401</v>
      </c>
      <c r="D1499" s="98" t="s">
        <v>6</v>
      </c>
      <c r="E1499" s="98">
        <v>840434</v>
      </c>
      <c r="F1499" s="98"/>
      <c r="G1499" s="127" t="s">
        <v>1856</v>
      </c>
      <c r="H1499" s="128">
        <v>0</v>
      </c>
      <c r="I1499" s="128">
        <v>39984.78</v>
      </c>
      <c r="J1499" s="129">
        <v>39984.78</v>
      </c>
      <c r="K1499" s="101" t="s">
        <v>1388</v>
      </c>
    </row>
    <row r="1500" spans="1:11" ht="56.25" customHeight="1">
      <c r="A1500" s="98">
        <v>25</v>
      </c>
      <c r="B1500" s="125" t="s">
        <v>1277</v>
      </c>
      <c r="C1500" s="126">
        <v>42401</v>
      </c>
      <c r="D1500" s="98" t="s">
        <v>13</v>
      </c>
      <c r="E1500" s="98">
        <v>840466</v>
      </c>
      <c r="F1500" s="98"/>
      <c r="G1500" s="127" t="s">
        <v>1869</v>
      </c>
      <c r="H1500" s="128">
        <v>157305.49</v>
      </c>
      <c r="I1500" s="128">
        <v>0</v>
      </c>
      <c r="J1500" s="129">
        <v>157305.49</v>
      </c>
      <c r="K1500" s="101" t="s">
        <v>1388</v>
      </c>
    </row>
    <row r="1501" spans="1:11" ht="56.25" customHeight="1">
      <c r="A1501" s="98">
        <v>25</v>
      </c>
      <c r="B1501" s="125" t="s">
        <v>1277</v>
      </c>
      <c r="C1501" s="126">
        <v>42401</v>
      </c>
      <c r="D1501" s="98" t="s">
        <v>13</v>
      </c>
      <c r="E1501" s="98">
        <v>840469</v>
      </c>
      <c r="F1501" s="98"/>
      <c r="G1501" s="127" t="s">
        <v>1870</v>
      </c>
      <c r="H1501" s="128">
        <v>110441.68</v>
      </c>
      <c r="I1501" s="128">
        <v>0</v>
      </c>
      <c r="J1501" s="129">
        <v>110441.68</v>
      </c>
      <c r="K1501" s="101" t="s">
        <v>1388</v>
      </c>
    </row>
    <row r="1502" spans="1:11" ht="56.25" customHeight="1">
      <c r="A1502" s="98">
        <v>25</v>
      </c>
      <c r="B1502" s="125" t="s">
        <v>1277</v>
      </c>
      <c r="C1502" s="126">
        <v>42401</v>
      </c>
      <c r="D1502" s="98" t="s">
        <v>13</v>
      </c>
      <c r="E1502" s="98">
        <v>840472</v>
      </c>
      <c r="F1502" s="98"/>
      <c r="G1502" s="127" t="s">
        <v>1871</v>
      </c>
      <c r="H1502" s="128">
        <v>4520901.2699999996</v>
      </c>
      <c r="I1502" s="128">
        <v>0</v>
      </c>
      <c r="J1502" s="129">
        <v>4520901.2699999996</v>
      </c>
      <c r="K1502" s="101" t="s">
        <v>1388</v>
      </c>
    </row>
    <row r="1503" spans="1:11" ht="56.25" customHeight="1">
      <c r="A1503" s="98">
        <v>25</v>
      </c>
      <c r="B1503" s="125" t="s">
        <v>1277</v>
      </c>
      <c r="C1503" s="126">
        <v>42401</v>
      </c>
      <c r="D1503" s="98" t="s">
        <v>13</v>
      </c>
      <c r="E1503" s="98">
        <v>840476</v>
      </c>
      <c r="F1503" s="98"/>
      <c r="G1503" s="127" t="s">
        <v>1872</v>
      </c>
      <c r="H1503" s="128">
        <v>1261843.06</v>
      </c>
      <c r="I1503" s="128">
        <v>0</v>
      </c>
      <c r="J1503" s="129">
        <v>1261843.06</v>
      </c>
      <c r="K1503" s="101" t="s">
        <v>1388</v>
      </c>
    </row>
    <row r="1504" spans="1:11" ht="56.25" customHeight="1">
      <c r="A1504" s="98">
        <v>25</v>
      </c>
      <c r="B1504" s="125" t="s">
        <v>1277</v>
      </c>
      <c r="C1504" s="126">
        <v>42401</v>
      </c>
      <c r="D1504" s="98" t="s">
        <v>13</v>
      </c>
      <c r="E1504" s="98">
        <v>840477</v>
      </c>
      <c r="F1504" s="98"/>
      <c r="G1504" s="127" t="s">
        <v>1873</v>
      </c>
      <c r="H1504" s="128">
        <v>935107.92</v>
      </c>
      <c r="I1504" s="128">
        <v>0</v>
      </c>
      <c r="J1504" s="129">
        <v>935107.92</v>
      </c>
      <c r="K1504" s="101" t="s">
        <v>1388</v>
      </c>
    </row>
    <row r="1505" spans="1:11" ht="56.25" customHeight="1">
      <c r="A1505" s="98">
        <v>25</v>
      </c>
      <c r="B1505" s="125" t="s">
        <v>1277</v>
      </c>
      <c r="C1505" s="126">
        <v>42401</v>
      </c>
      <c r="D1505" s="98" t="s">
        <v>13</v>
      </c>
      <c r="E1505" s="98">
        <v>840479</v>
      </c>
      <c r="F1505" s="98"/>
      <c r="G1505" s="127" t="s">
        <v>1875</v>
      </c>
      <c r="H1505" s="128">
        <v>1105076.33</v>
      </c>
      <c r="I1505" s="128">
        <v>0</v>
      </c>
      <c r="J1505" s="129">
        <v>1105076.33</v>
      </c>
      <c r="K1505" s="101" t="s">
        <v>1388</v>
      </c>
    </row>
    <row r="1506" spans="1:11" ht="56.25" customHeight="1">
      <c r="A1506" s="98">
        <v>25</v>
      </c>
      <c r="B1506" s="125" t="s">
        <v>1277</v>
      </c>
      <c r="C1506" s="126">
        <v>42401</v>
      </c>
      <c r="D1506" s="98" t="s">
        <v>13</v>
      </c>
      <c r="E1506" s="98">
        <v>840480</v>
      </c>
      <c r="F1506" s="98"/>
      <c r="G1506" s="127" t="s">
        <v>1876</v>
      </c>
      <c r="H1506" s="128">
        <v>419999.38</v>
      </c>
      <c r="I1506" s="128">
        <v>0</v>
      </c>
      <c r="J1506" s="129">
        <v>419999.38</v>
      </c>
      <c r="K1506" s="101" t="s">
        <v>1388</v>
      </c>
    </row>
    <row r="1507" spans="1:11" ht="56.25" customHeight="1">
      <c r="A1507" s="98">
        <v>25</v>
      </c>
      <c r="B1507" s="125" t="s">
        <v>1277</v>
      </c>
      <c r="C1507" s="126">
        <v>42401</v>
      </c>
      <c r="D1507" s="98" t="s">
        <v>13</v>
      </c>
      <c r="E1507" s="98">
        <v>840481</v>
      </c>
      <c r="F1507" s="98"/>
      <c r="G1507" s="127" t="s">
        <v>1877</v>
      </c>
      <c r="H1507" s="128">
        <v>77239.520000000004</v>
      </c>
      <c r="I1507" s="128">
        <v>0</v>
      </c>
      <c r="J1507" s="129">
        <v>77239.520000000004</v>
      </c>
      <c r="K1507" s="101" t="s">
        <v>1388</v>
      </c>
    </row>
    <row r="1508" spans="1:11" ht="56.25" customHeight="1">
      <c r="A1508" s="98">
        <v>25</v>
      </c>
      <c r="B1508" s="125" t="s">
        <v>1277</v>
      </c>
      <c r="C1508" s="126">
        <v>42401</v>
      </c>
      <c r="D1508" s="98" t="s">
        <v>13</v>
      </c>
      <c r="E1508" s="98">
        <v>840483</v>
      </c>
      <c r="F1508" s="98"/>
      <c r="G1508" s="127" t="s">
        <v>1879</v>
      </c>
      <c r="H1508" s="128">
        <v>153911.72</v>
      </c>
      <c r="I1508" s="128">
        <v>0</v>
      </c>
      <c r="J1508" s="129">
        <v>153911.72</v>
      </c>
      <c r="K1508" s="101" t="s">
        <v>1388</v>
      </c>
    </row>
    <row r="1509" spans="1:11" ht="56.25" customHeight="1">
      <c r="A1509" s="98">
        <v>25</v>
      </c>
      <c r="B1509" s="125" t="s">
        <v>1277</v>
      </c>
      <c r="C1509" s="126">
        <v>42402</v>
      </c>
      <c r="D1509" s="98" t="s">
        <v>13</v>
      </c>
      <c r="E1509" s="98">
        <v>840551</v>
      </c>
      <c r="F1509" s="98"/>
      <c r="G1509" s="127" t="s">
        <v>1889</v>
      </c>
      <c r="H1509" s="128">
        <v>1579628.51</v>
      </c>
      <c r="I1509" s="128">
        <v>0</v>
      </c>
      <c r="J1509" s="129">
        <v>1579628.51</v>
      </c>
      <c r="K1509" s="101" t="s">
        <v>1388</v>
      </c>
    </row>
    <row r="1510" spans="1:11" ht="56.25" customHeight="1">
      <c r="A1510" s="98">
        <v>25</v>
      </c>
      <c r="B1510" s="125" t="s">
        <v>1277</v>
      </c>
      <c r="C1510" s="126">
        <v>42402</v>
      </c>
      <c r="D1510" s="98" t="s">
        <v>13</v>
      </c>
      <c r="E1510" s="98">
        <v>840552</v>
      </c>
      <c r="F1510" s="98"/>
      <c r="G1510" s="127" t="s">
        <v>1890</v>
      </c>
      <c r="H1510" s="128">
        <v>1009708.14</v>
      </c>
      <c r="I1510" s="128">
        <v>0</v>
      </c>
      <c r="J1510" s="129">
        <v>1009708.14</v>
      </c>
      <c r="K1510" s="101" t="s">
        <v>1388</v>
      </c>
    </row>
    <row r="1511" spans="1:11" ht="56.25" customHeight="1">
      <c r="A1511" s="98">
        <v>25</v>
      </c>
      <c r="B1511" s="125" t="s">
        <v>1277</v>
      </c>
      <c r="C1511" s="126">
        <v>42403</v>
      </c>
      <c r="D1511" s="98" t="s">
        <v>6</v>
      </c>
      <c r="E1511" s="98">
        <v>840790</v>
      </c>
      <c r="F1511" s="98"/>
      <c r="G1511" s="127" t="s">
        <v>1898</v>
      </c>
      <c r="H1511" s="128">
        <v>0</v>
      </c>
      <c r="I1511" s="128">
        <v>0.02</v>
      </c>
      <c r="J1511" s="129">
        <v>0.02</v>
      </c>
      <c r="K1511" s="101" t="s">
        <v>1429</v>
      </c>
    </row>
    <row r="1512" spans="1:11" ht="56.25" customHeight="1">
      <c r="A1512" s="98">
        <v>25</v>
      </c>
      <c r="B1512" s="125" t="s">
        <v>1277</v>
      </c>
      <c r="C1512" s="126">
        <v>42404</v>
      </c>
      <c r="D1512" s="98" t="s">
        <v>6</v>
      </c>
      <c r="E1512" s="98">
        <v>840959</v>
      </c>
      <c r="F1512" s="98"/>
      <c r="G1512" s="127" t="s">
        <v>1920</v>
      </c>
      <c r="H1512" s="128">
        <v>0</v>
      </c>
      <c r="I1512" s="128">
        <v>20952</v>
      </c>
      <c r="J1512" s="129">
        <v>20952</v>
      </c>
      <c r="K1512" s="101" t="s">
        <v>1388</v>
      </c>
    </row>
    <row r="1513" spans="1:11" ht="56.25" customHeight="1">
      <c r="A1513" s="98">
        <v>25</v>
      </c>
      <c r="B1513" s="125" t="s">
        <v>1277</v>
      </c>
      <c r="C1513" s="126">
        <v>42404</v>
      </c>
      <c r="D1513" s="98" t="s">
        <v>6</v>
      </c>
      <c r="E1513" s="98">
        <v>840961</v>
      </c>
      <c r="F1513" s="98"/>
      <c r="G1513" s="127" t="s">
        <v>1921</v>
      </c>
      <c r="H1513" s="128">
        <v>0</v>
      </c>
      <c r="I1513" s="128">
        <v>1897863.93</v>
      </c>
      <c r="J1513" s="129">
        <v>1897863.93</v>
      </c>
      <c r="K1513" s="101" t="s">
        <v>1388</v>
      </c>
    </row>
    <row r="1514" spans="1:11" ht="56.25" customHeight="1">
      <c r="A1514" s="98">
        <v>25</v>
      </c>
      <c r="B1514" s="125" t="s">
        <v>1277</v>
      </c>
      <c r="C1514" s="126">
        <v>42404</v>
      </c>
      <c r="D1514" s="98" t="s">
        <v>13</v>
      </c>
      <c r="E1514" s="98">
        <v>840974</v>
      </c>
      <c r="F1514" s="98"/>
      <c r="G1514" s="127" t="s">
        <v>1933</v>
      </c>
      <c r="H1514" s="128">
        <v>400000</v>
      </c>
      <c r="I1514" s="128">
        <v>0</v>
      </c>
      <c r="J1514" s="129">
        <v>400000</v>
      </c>
      <c r="K1514" s="101" t="s">
        <v>1388</v>
      </c>
    </row>
    <row r="1515" spans="1:11" ht="56.25" customHeight="1">
      <c r="A1515" s="98">
        <v>25</v>
      </c>
      <c r="B1515" s="125" t="s">
        <v>1277</v>
      </c>
      <c r="C1515" s="126">
        <v>42404</v>
      </c>
      <c r="D1515" s="98" t="s">
        <v>13</v>
      </c>
      <c r="E1515" s="98">
        <v>840975</v>
      </c>
      <c r="F1515" s="98"/>
      <c r="G1515" s="127" t="s">
        <v>1934</v>
      </c>
      <c r="H1515" s="128">
        <v>400000</v>
      </c>
      <c r="I1515" s="128">
        <v>0</v>
      </c>
      <c r="J1515" s="129">
        <v>400000</v>
      </c>
      <c r="K1515" s="101" t="s">
        <v>1388</v>
      </c>
    </row>
    <row r="1516" spans="1:11" ht="56.25" customHeight="1">
      <c r="A1516" s="98">
        <v>25</v>
      </c>
      <c r="B1516" s="125" t="s">
        <v>1277</v>
      </c>
      <c r="C1516" s="126">
        <v>42404</v>
      </c>
      <c r="D1516" s="98" t="s">
        <v>13</v>
      </c>
      <c r="E1516" s="98">
        <v>840977</v>
      </c>
      <c r="F1516" s="98"/>
      <c r="G1516" s="127" t="s">
        <v>1935</v>
      </c>
      <c r="H1516" s="128">
        <v>400000</v>
      </c>
      <c r="I1516" s="128">
        <v>0</v>
      </c>
      <c r="J1516" s="129">
        <v>400000</v>
      </c>
      <c r="K1516" s="101" t="s">
        <v>1388</v>
      </c>
    </row>
    <row r="1517" spans="1:11" ht="56.25" customHeight="1">
      <c r="A1517" s="98">
        <v>25</v>
      </c>
      <c r="B1517" s="125" t="s">
        <v>1277</v>
      </c>
      <c r="C1517" s="126">
        <v>42404</v>
      </c>
      <c r="D1517" s="98" t="s">
        <v>13</v>
      </c>
      <c r="E1517" s="98">
        <v>840978</v>
      </c>
      <c r="F1517" s="98"/>
      <c r="G1517" s="127" t="s">
        <v>1936</v>
      </c>
      <c r="H1517" s="128">
        <v>393970.49</v>
      </c>
      <c r="I1517" s="128">
        <v>0</v>
      </c>
      <c r="J1517" s="129">
        <v>393970.49</v>
      </c>
      <c r="K1517" s="101" t="s">
        <v>1388</v>
      </c>
    </row>
    <row r="1518" spans="1:11" ht="56.25" customHeight="1">
      <c r="A1518" s="98">
        <v>25</v>
      </c>
      <c r="B1518" s="125" t="s">
        <v>1277</v>
      </c>
      <c r="C1518" s="126">
        <v>42404</v>
      </c>
      <c r="D1518" s="98" t="s">
        <v>13</v>
      </c>
      <c r="E1518" s="98">
        <v>840979</v>
      </c>
      <c r="F1518" s="98"/>
      <c r="G1518" s="127" t="s">
        <v>1937</v>
      </c>
      <c r="H1518" s="128">
        <v>121326.09</v>
      </c>
      <c r="I1518" s="128">
        <v>0</v>
      </c>
      <c r="J1518" s="129">
        <v>121326.09</v>
      </c>
      <c r="K1518" s="101" t="s">
        <v>1388</v>
      </c>
    </row>
    <row r="1519" spans="1:11" ht="56.25" customHeight="1">
      <c r="A1519" s="98">
        <v>25</v>
      </c>
      <c r="B1519" s="125" t="s">
        <v>1277</v>
      </c>
      <c r="C1519" s="126">
        <v>42404</v>
      </c>
      <c r="D1519" s="98" t="s">
        <v>13</v>
      </c>
      <c r="E1519" s="98">
        <v>840980</v>
      </c>
      <c r="F1519" s="98"/>
      <c r="G1519" s="127" t="s">
        <v>1938</v>
      </c>
      <c r="H1519" s="128">
        <v>400000</v>
      </c>
      <c r="I1519" s="128">
        <v>0</v>
      </c>
      <c r="J1519" s="129">
        <v>400000</v>
      </c>
      <c r="K1519" s="101" t="s">
        <v>1388</v>
      </c>
    </row>
    <row r="1520" spans="1:11" ht="56.25" customHeight="1">
      <c r="A1520" s="98">
        <v>25</v>
      </c>
      <c r="B1520" s="125" t="s">
        <v>1277</v>
      </c>
      <c r="C1520" s="126">
        <v>42404</v>
      </c>
      <c r="D1520" s="98" t="s">
        <v>13</v>
      </c>
      <c r="E1520" s="98">
        <v>840981</v>
      </c>
      <c r="F1520" s="98"/>
      <c r="G1520" s="127" t="s">
        <v>1939</v>
      </c>
      <c r="H1520" s="128">
        <v>121326.09</v>
      </c>
      <c r="I1520" s="128">
        <v>0</v>
      </c>
      <c r="J1520" s="129">
        <v>121326.09</v>
      </c>
      <c r="K1520" s="101" t="s">
        <v>1388</v>
      </c>
    </row>
    <row r="1521" spans="1:11" ht="56.25" customHeight="1">
      <c r="A1521" s="98">
        <v>25</v>
      </c>
      <c r="B1521" s="125" t="s">
        <v>1277</v>
      </c>
      <c r="C1521" s="126">
        <v>42404</v>
      </c>
      <c r="D1521" s="98" t="s">
        <v>13</v>
      </c>
      <c r="E1521" s="98">
        <v>840982</v>
      </c>
      <c r="F1521" s="98"/>
      <c r="G1521" s="127" t="s">
        <v>1940</v>
      </c>
      <c r="H1521" s="128">
        <v>107939.03</v>
      </c>
      <c r="I1521" s="128">
        <v>0</v>
      </c>
      <c r="J1521" s="129">
        <v>107939.03</v>
      </c>
      <c r="K1521" s="101" t="s">
        <v>1388</v>
      </c>
    </row>
    <row r="1522" spans="1:11" ht="56.25" customHeight="1">
      <c r="A1522" s="98">
        <v>25</v>
      </c>
      <c r="B1522" s="125" t="s">
        <v>1277</v>
      </c>
      <c r="C1522" s="126">
        <v>42404</v>
      </c>
      <c r="D1522" s="98" t="s">
        <v>13</v>
      </c>
      <c r="E1522" s="98">
        <v>840983</v>
      </c>
      <c r="F1522" s="98"/>
      <c r="G1522" s="127" t="s">
        <v>1941</v>
      </c>
      <c r="H1522" s="128">
        <v>100000</v>
      </c>
      <c r="I1522" s="128">
        <v>0</v>
      </c>
      <c r="J1522" s="129">
        <v>100000</v>
      </c>
      <c r="K1522" s="101" t="s">
        <v>1388</v>
      </c>
    </row>
    <row r="1523" spans="1:11" ht="56.25" customHeight="1">
      <c r="A1523" s="98">
        <v>25</v>
      </c>
      <c r="B1523" s="125" t="s">
        <v>1277</v>
      </c>
      <c r="C1523" s="126">
        <v>42404</v>
      </c>
      <c r="D1523" s="98" t="s">
        <v>13</v>
      </c>
      <c r="E1523" s="98">
        <v>840984</v>
      </c>
      <c r="F1523" s="98"/>
      <c r="G1523" s="127" t="s">
        <v>1942</v>
      </c>
      <c r="H1523" s="128">
        <v>121326.09</v>
      </c>
      <c r="I1523" s="128">
        <v>0</v>
      </c>
      <c r="J1523" s="129">
        <v>121326.09</v>
      </c>
      <c r="K1523" s="101" t="s">
        <v>1388</v>
      </c>
    </row>
    <row r="1524" spans="1:11" ht="56.25" customHeight="1">
      <c r="A1524" s="98">
        <v>25</v>
      </c>
      <c r="B1524" s="125" t="s">
        <v>1277</v>
      </c>
      <c r="C1524" s="126">
        <v>42404</v>
      </c>
      <c r="D1524" s="98" t="s">
        <v>13</v>
      </c>
      <c r="E1524" s="98">
        <v>840987</v>
      </c>
      <c r="F1524" s="98"/>
      <c r="G1524" s="127" t="s">
        <v>1943</v>
      </c>
      <c r="H1524" s="128">
        <v>146030.48000000001</v>
      </c>
      <c r="I1524" s="128">
        <v>0</v>
      </c>
      <c r="J1524" s="129">
        <v>146030.48000000001</v>
      </c>
      <c r="K1524" s="101" t="s">
        <v>1388</v>
      </c>
    </row>
    <row r="1525" spans="1:11" ht="56.25" customHeight="1">
      <c r="A1525" s="98">
        <v>25</v>
      </c>
      <c r="B1525" s="125" t="s">
        <v>1277</v>
      </c>
      <c r="C1525" s="126">
        <v>42404</v>
      </c>
      <c r="D1525" s="98" t="s">
        <v>13</v>
      </c>
      <c r="E1525" s="98">
        <v>840988</v>
      </c>
      <c r="F1525" s="98"/>
      <c r="G1525" s="127" t="s">
        <v>1944</v>
      </c>
      <c r="H1525" s="128">
        <v>400000</v>
      </c>
      <c r="I1525" s="128">
        <v>0</v>
      </c>
      <c r="J1525" s="129">
        <v>400000</v>
      </c>
      <c r="K1525" s="101" t="s">
        <v>1388</v>
      </c>
    </row>
    <row r="1526" spans="1:11" ht="56.25" customHeight="1">
      <c r="A1526" s="98">
        <v>25</v>
      </c>
      <c r="B1526" s="125" t="s">
        <v>1277</v>
      </c>
      <c r="C1526" s="126">
        <v>42404</v>
      </c>
      <c r="D1526" s="98" t="s">
        <v>13</v>
      </c>
      <c r="E1526" s="98">
        <v>840989</v>
      </c>
      <c r="F1526" s="98"/>
      <c r="G1526" s="127" t="s">
        <v>1945</v>
      </c>
      <c r="H1526" s="128">
        <v>146030.48000000001</v>
      </c>
      <c r="I1526" s="128">
        <v>0</v>
      </c>
      <c r="J1526" s="129">
        <v>146030.48000000001</v>
      </c>
      <c r="K1526" s="101" t="s">
        <v>1388</v>
      </c>
    </row>
    <row r="1527" spans="1:11" ht="56.25" customHeight="1">
      <c r="A1527" s="98">
        <v>25</v>
      </c>
      <c r="B1527" s="125" t="s">
        <v>1277</v>
      </c>
      <c r="C1527" s="126">
        <v>42404</v>
      </c>
      <c r="D1527" s="98" t="s">
        <v>13</v>
      </c>
      <c r="E1527" s="98">
        <v>840991</v>
      </c>
      <c r="F1527" s="98"/>
      <c r="G1527" s="127" t="s">
        <v>1946</v>
      </c>
      <c r="H1527" s="128">
        <v>100000</v>
      </c>
      <c r="I1527" s="128">
        <v>0</v>
      </c>
      <c r="J1527" s="129">
        <v>100000</v>
      </c>
      <c r="K1527" s="101" t="s">
        <v>1388</v>
      </c>
    </row>
    <row r="1528" spans="1:11" ht="56.25" customHeight="1">
      <c r="A1528" s="98">
        <v>25</v>
      </c>
      <c r="B1528" s="125" t="s">
        <v>1277</v>
      </c>
      <c r="C1528" s="126">
        <v>42404</v>
      </c>
      <c r="D1528" s="98" t="s">
        <v>13</v>
      </c>
      <c r="E1528" s="98">
        <v>840992</v>
      </c>
      <c r="F1528" s="98"/>
      <c r="G1528" s="127" t="s">
        <v>1947</v>
      </c>
      <c r="H1528" s="128">
        <v>133779.95000000001</v>
      </c>
      <c r="I1528" s="128">
        <v>0</v>
      </c>
      <c r="J1528" s="129">
        <v>133779.95000000001</v>
      </c>
      <c r="K1528" s="101" t="s">
        <v>1388</v>
      </c>
    </row>
    <row r="1529" spans="1:11" ht="56.25" customHeight="1">
      <c r="A1529" s="98">
        <v>25</v>
      </c>
      <c r="B1529" s="125" t="s">
        <v>1277</v>
      </c>
      <c r="C1529" s="126">
        <v>42404</v>
      </c>
      <c r="D1529" s="98" t="s">
        <v>13</v>
      </c>
      <c r="E1529" s="98">
        <v>840995</v>
      </c>
      <c r="F1529" s="98"/>
      <c r="G1529" s="127" t="s">
        <v>1948</v>
      </c>
      <c r="H1529" s="128">
        <v>100000</v>
      </c>
      <c r="I1529" s="128">
        <v>0</v>
      </c>
      <c r="J1529" s="129">
        <v>100000</v>
      </c>
      <c r="K1529" s="101" t="s">
        <v>1388</v>
      </c>
    </row>
    <row r="1530" spans="1:11" ht="56.25" customHeight="1">
      <c r="A1530" s="98">
        <v>25</v>
      </c>
      <c r="B1530" s="125" t="s">
        <v>1277</v>
      </c>
      <c r="C1530" s="126">
        <v>42404</v>
      </c>
      <c r="D1530" s="98" t="s">
        <v>13</v>
      </c>
      <c r="E1530" s="98">
        <v>841002</v>
      </c>
      <c r="F1530" s="98"/>
      <c r="G1530" s="127" t="s">
        <v>1949</v>
      </c>
      <c r="H1530" s="128">
        <v>100000</v>
      </c>
      <c r="I1530" s="128">
        <v>0</v>
      </c>
      <c r="J1530" s="129">
        <v>100000</v>
      </c>
      <c r="K1530" s="101" t="s">
        <v>1388</v>
      </c>
    </row>
    <row r="1531" spans="1:11" ht="56.25" customHeight="1">
      <c r="A1531" s="98">
        <v>25</v>
      </c>
      <c r="B1531" s="125" t="s">
        <v>1277</v>
      </c>
      <c r="C1531" s="126">
        <v>42404</v>
      </c>
      <c r="D1531" s="98" t="s">
        <v>13</v>
      </c>
      <c r="E1531" s="98">
        <v>841007</v>
      </c>
      <c r="F1531" s="98"/>
      <c r="G1531" s="127" t="s">
        <v>1950</v>
      </c>
      <c r="H1531" s="128">
        <v>400000</v>
      </c>
      <c r="I1531" s="128">
        <v>0</v>
      </c>
      <c r="J1531" s="129">
        <v>400000</v>
      </c>
      <c r="K1531" s="101" t="s">
        <v>1388</v>
      </c>
    </row>
    <row r="1532" spans="1:11" ht="56.25" customHeight="1">
      <c r="A1532" s="98">
        <v>25</v>
      </c>
      <c r="B1532" s="125" t="s">
        <v>1277</v>
      </c>
      <c r="C1532" s="126">
        <v>42404</v>
      </c>
      <c r="D1532" s="98" t="s">
        <v>13</v>
      </c>
      <c r="E1532" s="98">
        <v>841014</v>
      </c>
      <c r="F1532" s="98"/>
      <c r="G1532" s="127" t="s">
        <v>1951</v>
      </c>
      <c r="H1532" s="128">
        <v>210557.04</v>
      </c>
      <c r="I1532" s="128">
        <v>0</v>
      </c>
      <c r="J1532" s="129">
        <v>210557.04</v>
      </c>
      <c r="K1532" s="101" t="s">
        <v>1388</v>
      </c>
    </row>
    <row r="1533" spans="1:11" ht="56.25" customHeight="1">
      <c r="A1533" s="98">
        <v>25</v>
      </c>
      <c r="B1533" s="125" t="s">
        <v>1277</v>
      </c>
      <c r="C1533" s="126">
        <v>42404</v>
      </c>
      <c r="D1533" s="98" t="s">
        <v>13</v>
      </c>
      <c r="E1533" s="98">
        <v>841019</v>
      </c>
      <c r="F1533" s="98"/>
      <c r="G1533" s="127" t="s">
        <v>1952</v>
      </c>
      <c r="H1533" s="128">
        <v>189442.96</v>
      </c>
      <c r="I1533" s="128">
        <v>0</v>
      </c>
      <c r="J1533" s="129">
        <v>189442.96</v>
      </c>
      <c r="K1533" s="101" t="s">
        <v>1388</v>
      </c>
    </row>
    <row r="1534" spans="1:11" ht="56.25" customHeight="1">
      <c r="A1534" s="98">
        <v>25</v>
      </c>
      <c r="B1534" s="125" t="s">
        <v>1277</v>
      </c>
      <c r="C1534" s="126">
        <v>42404</v>
      </c>
      <c r="D1534" s="98" t="s">
        <v>13</v>
      </c>
      <c r="E1534" s="98">
        <v>841025</v>
      </c>
      <c r="F1534" s="98"/>
      <c r="G1534" s="127" t="s">
        <v>1953</v>
      </c>
      <c r="H1534" s="128">
        <v>400000</v>
      </c>
      <c r="I1534" s="128">
        <v>0</v>
      </c>
      <c r="J1534" s="129">
        <v>400000</v>
      </c>
      <c r="K1534" s="101" t="s">
        <v>1388</v>
      </c>
    </row>
    <row r="1535" spans="1:11" ht="56.25" customHeight="1">
      <c r="A1535" s="98">
        <v>25</v>
      </c>
      <c r="B1535" s="125" t="s">
        <v>1277</v>
      </c>
      <c r="C1535" s="126">
        <v>42404</v>
      </c>
      <c r="D1535" s="98" t="s">
        <v>13</v>
      </c>
      <c r="E1535" s="98">
        <v>841050</v>
      </c>
      <c r="F1535" s="98"/>
      <c r="G1535" s="127" t="s">
        <v>1955</v>
      </c>
      <c r="H1535" s="128">
        <v>395863.38</v>
      </c>
      <c r="I1535" s="128">
        <v>0</v>
      </c>
      <c r="J1535" s="129">
        <v>395863.38</v>
      </c>
      <c r="K1535" s="101" t="s">
        <v>1388</v>
      </c>
    </row>
    <row r="1536" spans="1:11" ht="56.25" customHeight="1">
      <c r="A1536" s="98">
        <v>25</v>
      </c>
      <c r="B1536" s="125" t="s">
        <v>1277</v>
      </c>
      <c r="C1536" s="126">
        <v>42404</v>
      </c>
      <c r="D1536" s="98" t="s">
        <v>13</v>
      </c>
      <c r="E1536" s="98">
        <v>841053</v>
      </c>
      <c r="F1536" s="98"/>
      <c r="G1536" s="127" t="s">
        <v>1956</v>
      </c>
      <c r="H1536" s="128">
        <v>398255.57</v>
      </c>
      <c r="I1536" s="128">
        <v>0</v>
      </c>
      <c r="J1536" s="129">
        <v>398255.57</v>
      </c>
      <c r="K1536" s="101" t="s">
        <v>1388</v>
      </c>
    </row>
    <row r="1537" spans="1:11" ht="56.25" customHeight="1">
      <c r="A1537" s="98">
        <v>25</v>
      </c>
      <c r="B1537" s="125" t="s">
        <v>1277</v>
      </c>
      <c r="C1537" s="126">
        <v>42404</v>
      </c>
      <c r="D1537" s="98" t="s">
        <v>13</v>
      </c>
      <c r="E1537" s="98">
        <v>841055</v>
      </c>
      <c r="F1537" s="98"/>
      <c r="G1537" s="127" t="s">
        <v>1957</v>
      </c>
      <c r="H1537" s="128">
        <v>399998.28</v>
      </c>
      <c r="I1537" s="128">
        <v>0</v>
      </c>
      <c r="J1537" s="129">
        <v>399998.28</v>
      </c>
      <c r="K1537" s="101" t="s">
        <v>1388</v>
      </c>
    </row>
    <row r="1538" spans="1:11" ht="56.25" customHeight="1">
      <c r="A1538" s="98">
        <v>25</v>
      </c>
      <c r="B1538" s="125" t="s">
        <v>1277</v>
      </c>
      <c r="C1538" s="126">
        <v>42404</v>
      </c>
      <c r="D1538" s="98" t="s">
        <v>13</v>
      </c>
      <c r="E1538" s="98">
        <v>841056</v>
      </c>
      <c r="F1538" s="98"/>
      <c r="G1538" s="127" t="s">
        <v>1958</v>
      </c>
      <c r="H1538" s="128">
        <v>153034.64000000001</v>
      </c>
      <c r="I1538" s="128">
        <v>0</v>
      </c>
      <c r="J1538" s="129">
        <v>153034.64000000001</v>
      </c>
      <c r="K1538" s="101" t="s">
        <v>1388</v>
      </c>
    </row>
    <row r="1539" spans="1:11" ht="56.25" customHeight="1">
      <c r="A1539" s="98">
        <v>25</v>
      </c>
      <c r="B1539" s="125" t="s">
        <v>1277</v>
      </c>
      <c r="C1539" s="126">
        <v>42404</v>
      </c>
      <c r="D1539" s="98" t="s">
        <v>13</v>
      </c>
      <c r="E1539" s="98">
        <v>841057</v>
      </c>
      <c r="F1539" s="98"/>
      <c r="G1539" s="127" t="s">
        <v>1959</v>
      </c>
      <c r="H1539" s="128">
        <v>159072.09</v>
      </c>
      <c r="I1539" s="128">
        <v>0</v>
      </c>
      <c r="J1539" s="129">
        <v>159072.09</v>
      </c>
      <c r="K1539" s="101" t="s">
        <v>1388</v>
      </c>
    </row>
    <row r="1540" spans="1:11" ht="56.25" customHeight="1">
      <c r="A1540" s="98">
        <v>25</v>
      </c>
      <c r="B1540" s="125" t="s">
        <v>1277</v>
      </c>
      <c r="C1540" s="126">
        <v>42404</v>
      </c>
      <c r="D1540" s="98" t="s">
        <v>13</v>
      </c>
      <c r="E1540" s="98">
        <v>841058</v>
      </c>
      <c r="F1540" s="98"/>
      <c r="G1540" s="127" t="s">
        <v>1960</v>
      </c>
      <c r="H1540" s="128">
        <v>104932.26</v>
      </c>
      <c r="I1540" s="128">
        <v>0</v>
      </c>
      <c r="J1540" s="129">
        <v>104932.26</v>
      </c>
      <c r="K1540" s="101" t="s">
        <v>1388</v>
      </c>
    </row>
    <row r="1541" spans="1:11" ht="56.25" customHeight="1">
      <c r="A1541" s="98">
        <v>25</v>
      </c>
      <c r="B1541" s="125" t="s">
        <v>1277</v>
      </c>
      <c r="C1541" s="126">
        <v>42404</v>
      </c>
      <c r="D1541" s="98" t="s">
        <v>13</v>
      </c>
      <c r="E1541" s="98">
        <v>841059</v>
      </c>
      <c r="F1541" s="98"/>
      <c r="G1541" s="127" t="s">
        <v>1961</v>
      </c>
      <c r="H1541" s="128">
        <v>120463.96</v>
      </c>
      <c r="I1541" s="128">
        <v>0</v>
      </c>
      <c r="J1541" s="129">
        <v>120463.96</v>
      </c>
      <c r="K1541" s="101" t="s">
        <v>1388</v>
      </c>
    </row>
    <row r="1542" spans="1:11" ht="56.25" customHeight="1">
      <c r="A1542" s="98">
        <v>25</v>
      </c>
      <c r="B1542" s="125" t="s">
        <v>1277</v>
      </c>
      <c r="C1542" s="126">
        <v>42404</v>
      </c>
      <c r="D1542" s="98" t="s">
        <v>13</v>
      </c>
      <c r="E1542" s="98">
        <v>841060</v>
      </c>
      <c r="F1542" s="98"/>
      <c r="G1542" s="127" t="s">
        <v>1962</v>
      </c>
      <c r="H1542" s="128">
        <v>121634.64</v>
      </c>
      <c r="I1542" s="128">
        <v>0</v>
      </c>
      <c r="J1542" s="129">
        <v>121634.64</v>
      </c>
      <c r="K1542" s="101" t="s">
        <v>1388</v>
      </c>
    </row>
    <row r="1543" spans="1:11" ht="56.25" customHeight="1">
      <c r="A1543" s="98">
        <v>25</v>
      </c>
      <c r="B1543" s="125" t="s">
        <v>1277</v>
      </c>
      <c r="C1543" s="126">
        <v>42404</v>
      </c>
      <c r="D1543" s="98" t="s">
        <v>13</v>
      </c>
      <c r="E1543" s="98">
        <v>841061</v>
      </c>
      <c r="F1543" s="98"/>
      <c r="G1543" s="127" t="s">
        <v>1963</v>
      </c>
      <c r="H1543" s="128">
        <v>162673.98000000001</v>
      </c>
      <c r="I1543" s="128">
        <v>0</v>
      </c>
      <c r="J1543" s="129">
        <v>162673.98000000001</v>
      </c>
      <c r="K1543" s="101" t="s">
        <v>1388</v>
      </c>
    </row>
    <row r="1544" spans="1:11" ht="56.25" customHeight="1">
      <c r="A1544" s="98">
        <v>25</v>
      </c>
      <c r="B1544" s="125" t="s">
        <v>1277</v>
      </c>
      <c r="C1544" s="126">
        <v>42404</v>
      </c>
      <c r="D1544" s="98" t="s">
        <v>13</v>
      </c>
      <c r="E1544" s="98">
        <v>841062</v>
      </c>
      <c r="F1544" s="98"/>
      <c r="G1544" s="127" t="s">
        <v>1964</v>
      </c>
      <c r="H1544" s="128">
        <v>399365.32</v>
      </c>
      <c r="I1544" s="128">
        <v>0</v>
      </c>
      <c r="J1544" s="129">
        <v>399365.32</v>
      </c>
      <c r="K1544" s="101" t="s">
        <v>1388</v>
      </c>
    </row>
    <row r="1545" spans="1:11" ht="56.25" customHeight="1">
      <c r="A1545" s="98">
        <v>25</v>
      </c>
      <c r="B1545" s="125" t="s">
        <v>1277</v>
      </c>
      <c r="C1545" s="126">
        <v>42404</v>
      </c>
      <c r="D1545" s="98" t="s">
        <v>13</v>
      </c>
      <c r="E1545" s="98">
        <v>841063</v>
      </c>
      <c r="F1545" s="98"/>
      <c r="G1545" s="127" t="s">
        <v>1965</v>
      </c>
      <c r="H1545" s="128">
        <v>121634.64</v>
      </c>
      <c r="I1545" s="128">
        <v>0</v>
      </c>
      <c r="J1545" s="129">
        <v>121634.64</v>
      </c>
      <c r="K1545" s="101" t="s">
        <v>1388</v>
      </c>
    </row>
    <row r="1546" spans="1:11" ht="56.25" customHeight="1">
      <c r="A1546" s="98">
        <v>25</v>
      </c>
      <c r="B1546" s="125" t="s">
        <v>1277</v>
      </c>
      <c r="C1546" s="126">
        <v>42404</v>
      </c>
      <c r="D1546" s="98" t="s">
        <v>13</v>
      </c>
      <c r="E1546" s="98">
        <v>841064</v>
      </c>
      <c r="F1546" s="98"/>
      <c r="G1546" s="127" t="s">
        <v>1966</v>
      </c>
      <c r="H1546" s="128">
        <v>400000</v>
      </c>
      <c r="I1546" s="128">
        <v>0</v>
      </c>
      <c r="J1546" s="129">
        <v>400000</v>
      </c>
      <c r="K1546" s="101" t="s">
        <v>1388</v>
      </c>
    </row>
    <row r="1547" spans="1:11" ht="56.25" customHeight="1">
      <c r="A1547" s="98">
        <v>25</v>
      </c>
      <c r="B1547" s="125" t="s">
        <v>1277</v>
      </c>
      <c r="C1547" s="126">
        <v>42404</v>
      </c>
      <c r="D1547" s="98" t="s">
        <v>13</v>
      </c>
      <c r="E1547" s="98">
        <v>841065</v>
      </c>
      <c r="F1547" s="98"/>
      <c r="G1547" s="127" t="s">
        <v>1967</v>
      </c>
      <c r="H1547" s="128">
        <v>132393.76</v>
      </c>
      <c r="I1547" s="128">
        <v>0</v>
      </c>
      <c r="J1547" s="129">
        <v>132393.76</v>
      </c>
      <c r="K1547" s="101" t="s">
        <v>1388</v>
      </c>
    </row>
    <row r="1548" spans="1:11" ht="56.25" customHeight="1">
      <c r="A1548" s="98">
        <v>25</v>
      </c>
      <c r="B1548" s="125" t="s">
        <v>1277</v>
      </c>
      <c r="C1548" s="126">
        <v>42404</v>
      </c>
      <c r="D1548" s="98" t="s">
        <v>13</v>
      </c>
      <c r="E1548" s="98">
        <v>841066</v>
      </c>
      <c r="F1548" s="98"/>
      <c r="G1548" s="127" t="s">
        <v>1968</v>
      </c>
      <c r="H1548" s="128">
        <v>395540.04</v>
      </c>
      <c r="I1548" s="128">
        <v>0</v>
      </c>
      <c r="J1548" s="129">
        <v>395540.04</v>
      </c>
      <c r="K1548" s="101" t="s">
        <v>1388</v>
      </c>
    </row>
    <row r="1549" spans="1:11" ht="56.25" customHeight="1">
      <c r="A1549" s="98">
        <v>25</v>
      </c>
      <c r="B1549" s="125" t="s">
        <v>1277</v>
      </c>
      <c r="C1549" s="126">
        <v>42404</v>
      </c>
      <c r="D1549" s="98" t="s">
        <v>13</v>
      </c>
      <c r="E1549" s="98">
        <v>841067</v>
      </c>
      <c r="F1549" s="98"/>
      <c r="G1549" s="127" t="s">
        <v>1969</v>
      </c>
      <c r="H1549" s="128">
        <v>133342.07999999999</v>
      </c>
      <c r="I1549" s="128">
        <v>0</v>
      </c>
      <c r="J1549" s="129">
        <v>133342.07999999999</v>
      </c>
      <c r="K1549" s="101" t="s">
        <v>1388</v>
      </c>
    </row>
    <row r="1550" spans="1:11" ht="56.25" customHeight="1">
      <c r="A1550" s="98">
        <v>25</v>
      </c>
      <c r="B1550" s="125" t="s">
        <v>1277</v>
      </c>
      <c r="C1550" s="126">
        <v>42404</v>
      </c>
      <c r="D1550" s="98" t="s">
        <v>13</v>
      </c>
      <c r="E1550" s="98">
        <v>841068</v>
      </c>
      <c r="F1550" s="98"/>
      <c r="G1550" s="127" t="s">
        <v>1970</v>
      </c>
      <c r="H1550" s="128">
        <v>120463.96</v>
      </c>
      <c r="I1550" s="128">
        <v>0</v>
      </c>
      <c r="J1550" s="129">
        <v>120463.96</v>
      </c>
      <c r="K1550" s="101" t="s">
        <v>1388</v>
      </c>
    </row>
    <row r="1551" spans="1:11" ht="56.25" customHeight="1">
      <c r="A1551" s="98">
        <v>25</v>
      </c>
      <c r="B1551" s="125" t="s">
        <v>1277</v>
      </c>
      <c r="C1551" s="126">
        <v>42404</v>
      </c>
      <c r="D1551" s="98" t="s">
        <v>13</v>
      </c>
      <c r="E1551" s="98">
        <v>841069</v>
      </c>
      <c r="F1551" s="98"/>
      <c r="G1551" s="127" t="s">
        <v>1971</v>
      </c>
      <c r="H1551" s="128">
        <v>133315.84</v>
      </c>
      <c r="I1551" s="128">
        <v>0</v>
      </c>
      <c r="J1551" s="129">
        <v>133315.84</v>
      </c>
      <c r="K1551" s="101" t="s">
        <v>1388</v>
      </c>
    </row>
    <row r="1552" spans="1:11" ht="56.25" customHeight="1">
      <c r="A1552" s="98">
        <v>25</v>
      </c>
      <c r="B1552" s="125" t="s">
        <v>1277</v>
      </c>
      <c r="C1552" s="126">
        <v>42404</v>
      </c>
      <c r="D1552" s="98" t="s">
        <v>13</v>
      </c>
      <c r="E1552" s="98">
        <v>841070</v>
      </c>
      <c r="F1552" s="98"/>
      <c r="G1552" s="127" t="s">
        <v>1972</v>
      </c>
      <c r="H1552" s="128">
        <v>400000</v>
      </c>
      <c r="I1552" s="128">
        <v>0</v>
      </c>
      <c r="J1552" s="129">
        <v>400000</v>
      </c>
      <c r="K1552" s="101" t="s">
        <v>1388</v>
      </c>
    </row>
    <row r="1553" spans="1:11" ht="56.25" customHeight="1">
      <c r="A1553" s="98">
        <v>25</v>
      </c>
      <c r="B1553" s="125" t="s">
        <v>1277</v>
      </c>
      <c r="C1553" s="126">
        <v>42404</v>
      </c>
      <c r="D1553" s="98" t="s">
        <v>13</v>
      </c>
      <c r="E1553" s="98">
        <v>841071</v>
      </c>
      <c r="F1553" s="98"/>
      <c r="G1553" s="127" t="s">
        <v>1973</v>
      </c>
      <c r="H1553" s="128">
        <v>133342.07999999999</v>
      </c>
      <c r="I1553" s="128">
        <v>0</v>
      </c>
      <c r="J1553" s="129">
        <v>133342.07999999999</v>
      </c>
      <c r="K1553" s="101" t="s">
        <v>1388</v>
      </c>
    </row>
    <row r="1554" spans="1:11" ht="56.25" customHeight="1">
      <c r="A1554" s="98">
        <v>25</v>
      </c>
      <c r="B1554" s="125" t="s">
        <v>1277</v>
      </c>
      <c r="C1554" s="126">
        <v>42404</v>
      </c>
      <c r="D1554" s="98" t="s">
        <v>13</v>
      </c>
      <c r="E1554" s="98">
        <v>841078</v>
      </c>
      <c r="F1554" s="98"/>
      <c r="G1554" s="127" t="s">
        <v>1974</v>
      </c>
      <c r="H1554" s="128">
        <v>400000</v>
      </c>
      <c r="I1554" s="128">
        <v>0</v>
      </c>
      <c r="J1554" s="129">
        <v>400000</v>
      </c>
      <c r="K1554" s="101" t="s">
        <v>1388</v>
      </c>
    </row>
    <row r="1555" spans="1:11" ht="56.25" customHeight="1">
      <c r="A1555" s="98">
        <v>25</v>
      </c>
      <c r="B1555" s="125" t="s">
        <v>1277</v>
      </c>
      <c r="C1555" s="126">
        <v>42404</v>
      </c>
      <c r="D1555" s="98" t="s">
        <v>13</v>
      </c>
      <c r="E1555" s="98">
        <v>841081</v>
      </c>
      <c r="F1555" s="98"/>
      <c r="G1555" s="127" t="s">
        <v>1975</v>
      </c>
      <c r="H1555" s="128">
        <v>400000</v>
      </c>
      <c r="I1555" s="128">
        <v>0</v>
      </c>
      <c r="J1555" s="129">
        <v>400000</v>
      </c>
      <c r="K1555" s="101" t="s">
        <v>1388</v>
      </c>
    </row>
    <row r="1556" spans="1:11" ht="56.25" customHeight="1">
      <c r="A1556" s="98">
        <v>25</v>
      </c>
      <c r="B1556" s="125" t="s">
        <v>1277</v>
      </c>
      <c r="C1556" s="126">
        <v>42404</v>
      </c>
      <c r="D1556" s="98" t="s">
        <v>13</v>
      </c>
      <c r="E1556" s="98">
        <v>841082</v>
      </c>
      <c r="F1556" s="98"/>
      <c r="G1556" s="127" t="s">
        <v>1976</v>
      </c>
      <c r="H1556" s="128">
        <v>400000</v>
      </c>
      <c r="I1556" s="128">
        <v>0</v>
      </c>
      <c r="J1556" s="129">
        <v>400000</v>
      </c>
      <c r="K1556" s="101" t="s">
        <v>1388</v>
      </c>
    </row>
    <row r="1557" spans="1:11" ht="56.25" customHeight="1">
      <c r="A1557" s="98">
        <v>25</v>
      </c>
      <c r="B1557" s="125" t="s">
        <v>1277</v>
      </c>
      <c r="C1557" s="126">
        <v>42404</v>
      </c>
      <c r="D1557" s="98" t="s">
        <v>13</v>
      </c>
      <c r="E1557" s="98">
        <v>841083</v>
      </c>
      <c r="F1557" s="98"/>
      <c r="G1557" s="127" t="s">
        <v>1977</v>
      </c>
      <c r="H1557" s="128">
        <v>399992.75</v>
      </c>
      <c r="I1557" s="128">
        <v>0</v>
      </c>
      <c r="J1557" s="129">
        <v>399992.75</v>
      </c>
      <c r="K1557" s="101" t="s">
        <v>1388</v>
      </c>
    </row>
    <row r="1558" spans="1:11" ht="56.25" customHeight="1">
      <c r="A1558" s="98">
        <v>25</v>
      </c>
      <c r="B1558" s="125" t="s">
        <v>1277</v>
      </c>
      <c r="C1558" s="126">
        <v>42404</v>
      </c>
      <c r="D1558" s="98" t="s">
        <v>13</v>
      </c>
      <c r="E1558" s="98">
        <v>841085</v>
      </c>
      <c r="F1558" s="98"/>
      <c r="G1558" s="127" t="s">
        <v>1978</v>
      </c>
      <c r="H1558" s="128">
        <v>400000</v>
      </c>
      <c r="I1558" s="128">
        <v>0</v>
      </c>
      <c r="J1558" s="129">
        <v>400000</v>
      </c>
      <c r="K1558" s="101" t="s">
        <v>1388</v>
      </c>
    </row>
    <row r="1559" spans="1:11" ht="56.25" customHeight="1">
      <c r="A1559" s="98">
        <v>25</v>
      </c>
      <c r="B1559" s="125" t="s">
        <v>1277</v>
      </c>
      <c r="C1559" s="126">
        <v>42404</v>
      </c>
      <c r="D1559" s="98" t="s">
        <v>13</v>
      </c>
      <c r="E1559" s="98">
        <v>841087</v>
      </c>
      <c r="F1559" s="98"/>
      <c r="G1559" s="127" t="s">
        <v>1979</v>
      </c>
      <c r="H1559" s="128">
        <v>389765.95</v>
      </c>
      <c r="I1559" s="128">
        <v>0</v>
      </c>
      <c r="J1559" s="129">
        <v>389765.95</v>
      </c>
      <c r="K1559" s="101" t="s">
        <v>1388</v>
      </c>
    </row>
    <row r="1560" spans="1:11" ht="56.25" customHeight="1">
      <c r="A1560" s="98">
        <v>25</v>
      </c>
      <c r="B1560" s="125" t="s">
        <v>1277</v>
      </c>
      <c r="C1560" s="126">
        <v>42404</v>
      </c>
      <c r="D1560" s="98" t="s">
        <v>13</v>
      </c>
      <c r="E1560" s="98">
        <v>841088</v>
      </c>
      <c r="F1560" s="98"/>
      <c r="G1560" s="127" t="s">
        <v>1980</v>
      </c>
      <c r="H1560" s="128">
        <v>400000</v>
      </c>
      <c r="I1560" s="128">
        <v>0</v>
      </c>
      <c r="J1560" s="129">
        <v>400000</v>
      </c>
      <c r="K1560" s="101" t="s">
        <v>1388</v>
      </c>
    </row>
    <row r="1561" spans="1:11" ht="56.25" customHeight="1">
      <c r="A1561" s="98">
        <v>25</v>
      </c>
      <c r="B1561" s="125" t="s">
        <v>1277</v>
      </c>
      <c r="C1561" s="126">
        <v>42404</v>
      </c>
      <c r="D1561" s="98" t="s">
        <v>13</v>
      </c>
      <c r="E1561" s="98">
        <v>841089</v>
      </c>
      <c r="F1561" s="98"/>
      <c r="G1561" s="127" t="s">
        <v>1981</v>
      </c>
      <c r="H1561" s="128">
        <v>204489.8</v>
      </c>
      <c r="I1561" s="128">
        <v>0</v>
      </c>
      <c r="J1561" s="129">
        <v>204489.8</v>
      </c>
      <c r="K1561" s="101" t="s">
        <v>1388</v>
      </c>
    </row>
    <row r="1562" spans="1:11" ht="56.25" customHeight="1">
      <c r="A1562" s="98">
        <v>25</v>
      </c>
      <c r="B1562" s="125" t="s">
        <v>1277</v>
      </c>
      <c r="C1562" s="126">
        <v>42405</v>
      </c>
      <c r="D1562" s="98" t="s">
        <v>13</v>
      </c>
      <c r="E1562" s="98">
        <v>841102</v>
      </c>
      <c r="F1562" s="98"/>
      <c r="G1562" s="127" t="s">
        <v>1991</v>
      </c>
      <c r="H1562" s="128">
        <v>373781.23</v>
      </c>
      <c r="I1562" s="128">
        <v>0</v>
      </c>
      <c r="J1562" s="129">
        <v>373781.23</v>
      </c>
      <c r="K1562" s="101" t="s">
        <v>1388</v>
      </c>
    </row>
    <row r="1563" spans="1:11" ht="56.25" customHeight="1">
      <c r="A1563" s="98">
        <v>25</v>
      </c>
      <c r="B1563" s="125" t="s">
        <v>1277</v>
      </c>
      <c r="C1563" s="126">
        <v>42405</v>
      </c>
      <c r="D1563" s="98" t="s">
        <v>13</v>
      </c>
      <c r="E1563" s="98">
        <v>841104</v>
      </c>
      <c r="F1563" s="98"/>
      <c r="G1563" s="127" t="s">
        <v>1992</v>
      </c>
      <c r="H1563" s="128">
        <v>100000</v>
      </c>
      <c r="I1563" s="128">
        <v>0</v>
      </c>
      <c r="J1563" s="129">
        <v>100000</v>
      </c>
      <c r="K1563" s="101" t="s">
        <v>1388</v>
      </c>
    </row>
    <row r="1564" spans="1:11" ht="56.25" customHeight="1">
      <c r="A1564" s="98">
        <v>25</v>
      </c>
      <c r="B1564" s="125" t="s">
        <v>1277</v>
      </c>
      <c r="C1564" s="126">
        <v>42405</v>
      </c>
      <c r="D1564" s="98" t="s">
        <v>13</v>
      </c>
      <c r="E1564" s="98">
        <v>841105</v>
      </c>
      <c r="F1564" s="98"/>
      <c r="G1564" s="127" t="s">
        <v>1993</v>
      </c>
      <c r="H1564" s="128">
        <v>100000</v>
      </c>
      <c r="I1564" s="128">
        <v>0</v>
      </c>
      <c r="J1564" s="129">
        <v>100000</v>
      </c>
      <c r="K1564" s="101" t="s">
        <v>1388</v>
      </c>
    </row>
    <row r="1565" spans="1:11" ht="56.25" customHeight="1">
      <c r="A1565" s="98">
        <v>25</v>
      </c>
      <c r="B1565" s="125" t="s">
        <v>1277</v>
      </c>
      <c r="C1565" s="126">
        <v>42405</v>
      </c>
      <c r="D1565" s="98" t="s">
        <v>13</v>
      </c>
      <c r="E1565" s="98">
        <v>841106</v>
      </c>
      <c r="F1565" s="98"/>
      <c r="G1565" s="127" t="s">
        <v>1994</v>
      </c>
      <c r="H1565" s="128">
        <v>277127.5</v>
      </c>
      <c r="I1565" s="128">
        <v>0</v>
      </c>
      <c r="J1565" s="129">
        <v>277127.5</v>
      </c>
      <c r="K1565" s="101" t="s">
        <v>1388</v>
      </c>
    </row>
    <row r="1566" spans="1:11" ht="56.25" customHeight="1">
      <c r="A1566" s="98">
        <v>25</v>
      </c>
      <c r="B1566" s="125" t="s">
        <v>1277</v>
      </c>
      <c r="C1566" s="126">
        <v>42405</v>
      </c>
      <c r="D1566" s="98" t="s">
        <v>13</v>
      </c>
      <c r="E1566" s="98">
        <v>841107</v>
      </c>
      <c r="F1566" s="98"/>
      <c r="G1566" s="127" t="s">
        <v>1995</v>
      </c>
      <c r="H1566" s="128">
        <v>400000</v>
      </c>
      <c r="I1566" s="128">
        <v>0</v>
      </c>
      <c r="J1566" s="129">
        <v>400000</v>
      </c>
      <c r="K1566" s="101" t="s">
        <v>1388</v>
      </c>
    </row>
    <row r="1567" spans="1:11" ht="56.25" customHeight="1">
      <c r="A1567" s="98">
        <v>25</v>
      </c>
      <c r="B1567" s="125" t="s">
        <v>1277</v>
      </c>
      <c r="C1567" s="126">
        <v>42405</v>
      </c>
      <c r="D1567" s="98" t="s">
        <v>13</v>
      </c>
      <c r="E1567" s="98">
        <v>841108</v>
      </c>
      <c r="F1567" s="98"/>
      <c r="G1567" s="127" t="s">
        <v>1996</v>
      </c>
      <c r="H1567" s="128">
        <v>400000</v>
      </c>
      <c r="I1567" s="128">
        <v>0</v>
      </c>
      <c r="J1567" s="129">
        <v>400000</v>
      </c>
      <c r="K1567" s="101" t="s">
        <v>1388</v>
      </c>
    </row>
    <row r="1568" spans="1:11" ht="56.25" customHeight="1">
      <c r="A1568" s="98">
        <v>25</v>
      </c>
      <c r="B1568" s="125" t="s">
        <v>1277</v>
      </c>
      <c r="C1568" s="126">
        <v>42405</v>
      </c>
      <c r="D1568" s="98" t="s">
        <v>13</v>
      </c>
      <c r="E1568" s="98">
        <v>841109</v>
      </c>
      <c r="F1568" s="98"/>
      <c r="G1568" s="127" t="s">
        <v>1997</v>
      </c>
      <c r="H1568" s="128">
        <v>180172.03</v>
      </c>
      <c r="I1568" s="128">
        <v>0</v>
      </c>
      <c r="J1568" s="129">
        <v>180172.03</v>
      </c>
      <c r="K1568" s="101" t="s">
        <v>1388</v>
      </c>
    </row>
    <row r="1569" spans="1:11" ht="56.25" customHeight="1">
      <c r="A1569" s="98">
        <v>25</v>
      </c>
      <c r="B1569" s="125" t="s">
        <v>1277</v>
      </c>
      <c r="C1569" s="126">
        <v>42405</v>
      </c>
      <c r="D1569" s="98" t="s">
        <v>13</v>
      </c>
      <c r="E1569" s="98">
        <v>841110</v>
      </c>
      <c r="F1569" s="98"/>
      <c r="G1569" s="127" t="s">
        <v>1998</v>
      </c>
      <c r="H1569" s="128">
        <v>139710.39999999999</v>
      </c>
      <c r="I1569" s="128">
        <v>0</v>
      </c>
      <c r="J1569" s="129">
        <v>139710.39999999999</v>
      </c>
      <c r="K1569" s="101" t="s">
        <v>1388</v>
      </c>
    </row>
    <row r="1570" spans="1:11" ht="56.25" customHeight="1">
      <c r="A1570" s="98">
        <v>25</v>
      </c>
      <c r="B1570" s="125" t="s">
        <v>1277</v>
      </c>
      <c r="C1570" s="126">
        <v>42405</v>
      </c>
      <c r="D1570" s="98" t="s">
        <v>13</v>
      </c>
      <c r="E1570" s="98">
        <v>841111</v>
      </c>
      <c r="F1570" s="98"/>
      <c r="G1570" s="127" t="s">
        <v>1999</v>
      </c>
      <c r="H1570" s="128">
        <v>122872.5</v>
      </c>
      <c r="I1570" s="128">
        <v>0</v>
      </c>
      <c r="J1570" s="129">
        <v>122872.5</v>
      </c>
      <c r="K1570" s="101" t="s">
        <v>1388</v>
      </c>
    </row>
    <row r="1571" spans="1:11" ht="56.25" customHeight="1">
      <c r="A1571" s="98">
        <v>25</v>
      </c>
      <c r="B1571" s="125" t="s">
        <v>1277</v>
      </c>
      <c r="C1571" s="126">
        <v>42405</v>
      </c>
      <c r="D1571" s="98" t="s">
        <v>13</v>
      </c>
      <c r="E1571" s="98">
        <v>841112</v>
      </c>
      <c r="F1571" s="98"/>
      <c r="G1571" s="127" t="s">
        <v>2000</v>
      </c>
      <c r="H1571" s="128">
        <v>400000</v>
      </c>
      <c r="I1571" s="128">
        <v>0</v>
      </c>
      <c r="J1571" s="129">
        <v>400000</v>
      </c>
      <c r="K1571" s="101" t="s">
        <v>1388</v>
      </c>
    </row>
    <row r="1572" spans="1:11" ht="56.25" customHeight="1">
      <c r="A1572" s="98">
        <v>25</v>
      </c>
      <c r="B1572" s="125" t="s">
        <v>1277</v>
      </c>
      <c r="C1572" s="126">
        <v>42405</v>
      </c>
      <c r="D1572" s="98" t="s">
        <v>13</v>
      </c>
      <c r="E1572" s="98">
        <v>841113</v>
      </c>
      <c r="F1572" s="98"/>
      <c r="G1572" s="127" t="s">
        <v>2001</v>
      </c>
      <c r="H1572" s="128">
        <v>47154.47</v>
      </c>
      <c r="I1572" s="128">
        <v>0</v>
      </c>
      <c r="J1572" s="129">
        <v>47154.47</v>
      </c>
      <c r="K1572" s="101" t="s">
        <v>1388</v>
      </c>
    </row>
    <row r="1573" spans="1:11" ht="56.25" customHeight="1">
      <c r="A1573" s="98">
        <v>25</v>
      </c>
      <c r="B1573" s="125" t="s">
        <v>1277</v>
      </c>
      <c r="C1573" s="126">
        <v>42405</v>
      </c>
      <c r="D1573" s="98" t="s">
        <v>13</v>
      </c>
      <c r="E1573" s="98">
        <v>841115</v>
      </c>
      <c r="F1573" s="98"/>
      <c r="G1573" s="127" t="s">
        <v>2002</v>
      </c>
      <c r="H1573" s="128">
        <v>163014.75</v>
      </c>
      <c r="I1573" s="128">
        <v>0</v>
      </c>
      <c r="J1573" s="129">
        <v>163014.75</v>
      </c>
      <c r="K1573" s="101" t="s">
        <v>1388</v>
      </c>
    </row>
    <row r="1574" spans="1:11" ht="56.25" customHeight="1">
      <c r="A1574" s="98">
        <v>25</v>
      </c>
      <c r="B1574" s="125" t="s">
        <v>1277</v>
      </c>
      <c r="C1574" s="126">
        <v>42405</v>
      </c>
      <c r="D1574" s="98" t="s">
        <v>13</v>
      </c>
      <c r="E1574" s="98">
        <v>841116</v>
      </c>
      <c r="F1574" s="98"/>
      <c r="G1574" s="127" t="s">
        <v>2003</v>
      </c>
      <c r="H1574" s="128">
        <v>196666.76</v>
      </c>
      <c r="I1574" s="128">
        <v>0</v>
      </c>
      <c r="J1574" s="129">
        <v>196666.76</v>
      </c>
      <c r="K1574" s="101" t="s">
        <v>1388</v>
      </c>
    </row>
    <row r="1575" spans="1:11" ht="56.25" customHeight="1">
      <c r="A1575" s="98">
        <v>25</v>
      </c>
      <c r="B1575" s="125" t="s">
        <v>1277</v>
      </c>
      <c r="C1575" s="126">
        <v>42405</v>
      </c>
      <c r="D1575" s="98" t="s">
        <v>13</v>
      </c>
      <c r="E1575" s="98">
        <v>841118</v>
      </c>
      <c r="F1575" s="98"/>
      <c r="G1575" s="127" t="s">
        <v>2004</v>
      </c>
      <c r="H1575" s="128">
        <v>70554.47</v>
      </c>
      <c r="I1575" s="128">
        <v>0</v>
      </c>
      <c r="J1575" s="129">
        <v>70554.47</v>
      </c>
      <c r="K1575" s="101" t="s">
        <v>1388</v>
      </c>
    </row>
    <row r="1576" spans="1:11" ht="56.25" customHeight="1">
      <c r="A1576" s="98">
        <v>25</v>
      </c>
      <c r="B1576" s="125" t="s">
        <v>1277</v>
      </c>
      <c r="C1576" s="126">
        <v>42405</v>
      </c>
      <c r="D1576" s="98" t="s">
        <v>13</v>
      </c>
      <c r="E1576" s="98">
        <v>841119</v>
      </c>
      <c r="F1576" s="98"/>
      <c r="G1576" s="127" t="s">
        <v>2005</v>
      </c>
      <c r="H1576" s="128">
        <v>163014.75</v>
      </c>
      <c r="I1576" s="128">
        <v>0</v>
      </c>
      <c r="J1576" s="129">
        <v>163014.75</v>
      </c>
      <c r="K1576" s="101" t="s">
        <v>1388</v>
      </c>
    </row>
    <row r="1577" spans="1:11" ht="56.25" customHeight="1">
      <c r="A1577" s="98">
        <v>25</v>
      </c>
      <c r="B1577" s="125" t="s">
        <v>1277</v>
      </c>
      <c r="C1577" s="126">
        <v>42405</v>
      </c>
      <c r="D1577" s="98" t="s">
        <v>13</v>
      </c>
      <c r="E1577" s="98">
        <v>841120</v>
      </c>
      <c r="F1577" s="98"/>
      <c r="G1577" s="127" t="s">
        <v>2006</v>
      </c>
      <c r="H1577" s="128">
        <v>142580.66</v>
      </c>
      <c r="I1577" s="128">
        <v>0</v>
      </c>
      <c r="J1577" s="129">
        <v>142580.66</v>
      </c>
      <c r="K1577" s="101" t="s">
        <v>1388</v>
      </c>
    </row>
    <row r="1578" spans="1:11" ht="56.25" customHeight="1">
      <c r="A1578" s="98">
        <v>25</v>
      </c>
      <c r="B1578" s="125" t="s">
        <v>1277</v>
      </c>
      <c r="C1578" s="126">
        <v>42405</v>
      </c>
      <c r="D1578" s="98" t="s">
        <v>13</v>
      </c>
      <c r="E1578" s="98">
        <v>841121</v>
      </c>
      <c r="F1578" s="98"/>
      <c r="G1578" s="127" t="s">
        <v>2007</v>
      </c>
      <c r="H1578" s="128">
        <v>115326.05</v>
      </c>
      <c r="I1578" s="128">
        <v>0</v>
      </c>
      <c r="J1578" s="129">
        <v>115326.05</v>
      </c>
      <c r="K1578" s="101" t="s">
        <v>1388</v>
      </c>
    </row>
    <row r="1579" spans="1:11" ht="56.25" customHeight="1">
      <c r="A1579" s="98">
        <v>25</v>
      </c>
      <c r="B1579" s="125" t="s">
        <v>1277</v>
      </c>
      <c r="C1579" s="126">
        <v>42405</v>
      </c>
      <c r="D1579" s="98" t="s">
        <v>13</v>
      </c>
      <c r="E1579" s="98">
        <v>841123</v>
      </c>
      <c r="F1579" s="98"/>
      <c r="G1579" s="127" t="s">
        <v>2008</v>
      </c>
      <c r="H1579" s="128">
        <v>161060.79999999999</v>
      </c>
      <c r="I1579" s="128">
        <v>0</v>
      </c>
      <c r="J1579" s="129">
        <v>161060.79999999999</v>
      </c>
      <c r="K1579" s="101" t="s">
        <v>1388</v>
      </c>
    </row>
    <row r="1580" spans="1:11" ht="56.25" customHeight="1">
      <c r="A1580" s="98">
        <v>25</v>
      </c>
      <c r="B1580" s="125" t="s">
        <v>1277</v>
      </c>
      <c r="C1580" s="126">
        <v>42405</v>
      </c>
      <c r="D1580" s="98" t="s">
        <v>13</v>
      </c>
      <c r="E1580" s="98">
        <v>841124</v>
      </c>
      <c r="F1580" s="98"/>
      <c r="G1580" s="127" t="s">
        <v>2009</v>
      </c>
      <c r="H1580" s="128">
        <v>125039.55</v>
      </c>
      <c r="I1580" s="128">
        <v>0</v>
      </c>
      <c r="J1580" s="129">
        <v>125039.55</v>
      </c>
      <c r="K1580" s="101" t="s">
        <v>1388</v>
      </c>
    </row>
    <row r="1581" spans="1:11" ht="56.25" customHeight="1">
      <c r="A1581" s="98">
        <v>25</v>
      </c>
      <c r="B1581" s="125" t="s">
        <v>1277</v>
      </c>
      <c r="C1581" s="126">
        <v>42405</v>
      </c>
      <c r="D1581" s="98" t="s">
        <v>13</v>
      </c>
      <c r="E1581" s="98">
        <v>841125</v>
      </c>
      <c r="F1581" s="98"/>
      <c r="G1581" s="127" t="s">
        <v>2010</v>
      </c>
      <c r="H1581" s="128">
        <v>88007.39</v>
      </c>
      <c r="I1581" s="128">
        <v>0</v>
      </c>
      <c r="J1581" s="129">
        <v>88007.39</v>
      </c>
      <c r="K1581" s="101" t="s">
        <v>1388</v>
      </c>
    </row>
    <row r="1582" spans="1:11" ht="56.25" customHeight="1">
      <c r="A1582" s="98">
        <v>25</v>
      </c>
      <c r="B1582" s="125" t="s">
        <v>1277</v>
      </c>
      <c r="C1582" s="126">
        <v>42405</v>
      </c>
      <c r="D1582" s="98" t="s">
        <v>13</v>
      </c>
      <c r="E1582" s="98">
        <v>841126</v>
      </c>
      <c r="F1582" s="98"/>
      <c r="G1582" s="127" t="s">
        <v>2011</v>
      </c>
      <c r="H1582" s="128">
        <v>202049.81</v>
      </c>
      <c r="I1582" s="128">
        <v>0</v>
      </c>
      <c r="J1582" s="129">
        <v>202049.81</v>
      </c>
      <c r="K1582" s="101" t="s">
        <v>1388</v>
      </c>
    </row>
    <row r="1583" spans="1:11" ht="56.25" customHeight="1">
      <c r="A1583" s="98">
        <v>25</v>
      </c>
      <c r="B1583" s="125" t="s">
        <v>1277</v>
      </c>
      <c r="C1583" s="126">
        <v>42405</v>
      </c>
      <c r="D1583" s="98" t="s">
        <v>13</v>
      </c>
      <c r="E1583" s="98">
        <v>841128</v>
      </c>
      <c r="F1583" s="98"/>
      <c r="G1583" s="127" t="s">
        <v>2012</v>
      </c>
      <c r="H1583" s="128">
        <v>140934.35</v>
      </c>
      <c r="I1583" s="128">
        <v>0</v>
      </c>
      <c r="J1583" s="129">
        <v>140934.35</v>
      </c>
      <c r="K1583" s="101" t="s">
        <v>1388</v>
      </c>
    </row>
    <row r="1584" spans="1:11" ht="56.25" customHeight="1">
      <c r="A1584" s="98">
        <v>25</v>
      </c>
      <c r="B1584" s="125" t="s">
        <v>1277</v>
      </c>
      <c r="C1584" s="126">
        <v>42405</v>
      </c>
      <c r="D1584" s="98" t="s">
        <v>13</v>
      </c>
      <c r="E1584" s="98">
        <v>841129</v>
      </c>
      <c r="F1584" s="98"/>
      <c r="G1584" s="127" t="s">
        <v>2013</v>
      </c>
      <c r="H1584" s="128">
        <v>100000</v>
      </c>
      <c r="I1584" s="128">
        <v>0</v>
      </c>
      <c r="J1584" s="129">
        <v>100000</v>
      </c>
      <c r="K1584" s="101" t="s">
        <v>1388</v>
      </c>
    </row>
    <row r="1585" spans="1:11" ht="56.25" customHeight="1">
      <c r="A1585" s="98">
        <v>25</v>
      </c>
      <c r="B1585" s="125" t="s">
        <v>1277</v>
      </c>
      <c r="C1585" s="126">
        <v>42405</v>
      </c>
      <c r="D1585" s="98" t="s">
        <v>13</v>
      </c>
      <c r="E1585" s="98">
        <v>841131</v>
      </c>
      <c r="F1585" s="98"/>
      <c r="G1585" s="127" t="s">
        <v>2014</v>
      </c>
      <c r="H1585" s="128">
        <v>102585.84</v>
      </c>
      <c r="I1585" s="128">
        <v>0</v>
      </c>
      <c r="J1585" s="129">
        <v>102585.84</v>
      </c>
      <c r="K1585" s="101" t="s">
        <v>1388</v>
      </c>
    </row>
    <row r="1586" spans="1:11" ht="56.25" customHeight="1">
      <c r="A1586" s="98">
        <v>25</v>
      </c>
      <c r="B1586" s="125" t="s">
        <v>1277</v>
      </c>
      <c r="C1586" s="126">
        <v>42405</v>
      </c>
      <c r="D1586" s="98" t="s">
        <v>13</v>
      </c>
      <c r="E1586" s="98">
        <v>841132</v>
      </c>
      <c r="F1586" s="98"/>
      <c r="G1586" s="127" t="s">
        <v>2015</v>
      </c>
      <c r="H1586" s="128">
        <v>125039.55</v>
      </c>
      <c r="I1586" s="128">
        <v>0</v>
      </c>
      <c r="J1586" s="129">
        <v>125039.55</v>
      </c>
      <c r="K1586" s="101" t="s">
        <v>1388</v>
      </c>
    </row>
    <row r="1587" spans="1:11" ht="56.25" customHeight="1">
      <c r="A1587" s="98">
        <v>25</v>
      </c>
      <c r="B1587" s="125" t="s">
        <v>1277</v>
      </c>
      <c r="C1587" s="126">
        <v>42405</v>
      </c>
      <c r="D1587" s="98" t="s">
        <v>13</v>
      </c>
      <c r="E1587" s="98">
        <v>841133</v>
      </c>
      <c r="F1587" s="98"/>
      <c r="G1587" s="127" t="s">
        <v>2016</v>
      </c>
      <c r="H1587" s="128">
        <v>297414.15999999997</v>
      </c>
      <c r="I1587" s="128">
        <v>0</v>
      </c>
      <c r="J1587" s="129">
        <v>297414.15999999997</v>
      </c>
      <c r="K1587" s="101" t="s">
        <v>1388</v>
      </c>
    </row>
    <row r="1588" spans="1:11" ht="56.25" customHeight="1">
      <c r="A1588" s="98">
        <v>25</v>
      </c>
      <c r="B1588" s="125" t="s">
        <v>1277</v>
      </c>
      <c r="C1588" s="126">
        <v>42405</v>
      </c>
      <c r="D1588" s="98" t="s">
        <v>13</v>
      </c>
      <c r="E1588" s="98">
        <v>841134</v>
      </c>
      <c r="F1588" s="98"/>
      <c r="G1588" s="127" t="s">
        <v>2017</v>
      </c>
      <c r="H1588" s="128">
        <v>66666.67</v>
      </c>
      <c r="I1588" s="128">
        <v>0</v>
      </c>
      <c r="J1588" s="129">
        <v>66666.67</v>
      </c>
      <c r="K1588" s="101" t="s">
        <v>1388</v>
      </c>
    </row>
    <row r="1589" spans="1:11" ht="56.25" customHeight="1">
      <c r="A1589" s="98">
        <v>25</v>
      </c>
      <c r="B1589" s="125" t="s">
        <v>1277</v>
      </c>
      <c r="C1589" s="126">
        <v>42405</v>
      </c>
      <c r="D1589" s="98" t="s">
        <v>13</v>
      </c>
      <c r="E1589" s="98">
        <v>841136</v>
      </c>
      <c r="F1589" s="98"/>
      <c r="G1589" s="127" t="s">
        <v>2018</v>
      </c>
      <c r="H1589" s="128">
        <v>127108.15</v>
      </c>
      <c r="I1589" s="128">
        <v>0</v>
      </c>
      <c r="J1589" s="129">
        <v>127108.15</v>
      </c>
      <c r="K1589" s="101" t="s">
        <v>1388</v>
      </c>
    </row>
    <row r="1590" spans="1:11" ht="56.25" customHeight="1">
      <c r="A1590" s="98">
        <v>25</v>
      </c>
      <c r="B1590" s="125" t="s">
        <v>1277</v>
      </c>
      <c r="C1590" s="126">
        <v>42405</v>
      </c>
      <c r="D1590" s="98" t="s">
        <v>13</v>
      </c>
      <c r="E1590" s="98">
        <v>841137</v>
      </c>
      <c r="F1590" s="98"/>
      <c r="G1590" s="127" t="s">
        <v>2019</v>
      </c>
      <c r="H1590" s="128">
        <v>66666.67</v>
      </c>
      <c r="I1590" s="128">
        <v>0</v>
      </c>
      <c r="J1590" s="129">
        <v>66666.67</v>
      </c>
      <c r="K1590" s="101" t="s">
        <v>1388</v>
      </c>
    </row>
    <row r="1591" spans="1:11" ht="56.25" customHeight="1">
      <c r="A1591" s="98">
        <v>25</v>
      </c>
      <c r="B1591" s="125" t="s">
        <v>1277</v>
      </c>
      <c r="C1591" s="126">
        <v>42405</v>
      </c>
      <c r="D1591" s="98" t="s">
        <v>13</v>
      </c>
      <c r="E1591" s="98">
        <v>841138</v>
      </c>
      <c r="F1591" s="98"/>
      <c r="G1591" s="127" t="s">
        <v>2020</v>
      </c>
      <c r="H1591" s="128">
        <v>149920.9</v>
      </c>
      <c r="I1591" s="128">
        <v>0</v>
      </c>
      <c r="J1591" s="129">
        <v>149920.9</v>
      </c>
      <c r="K1591" s="101" t="s">
        <v>1388</v>
      </c>
    </row>
    <row r="1592" spans="1:11" ht="56.25" customHeight="1">
      <c r="A1592" s="98">
        <v>25</v>
      </c>
      <c r="B1592" s="125" t="s">
        <v>1277</v>
      </c>
      <c r="C1592" s="126">
        <v>42405</v>
      </c>
      <c r="D1592" s="98" t="s">
        <v>13</v>
      </c>
      <c r="E1592" s="98">
        <v>841139</v>
      </c>
      <c r="F1592" s="98"/>
      <c r="G1592" s="127" t="s">
        <v>2021</v>
      </c>
      <c r="H1592" s="128">
        <v>127108.14</v>
      </c>
      <c r="I1592" s="128">
        <v>0</v>
      </c>
      <c r="J1592" s="129">
        <v>127108.14</v>
      </c>
      <c r="K1592" s="101" t="s">
        <v>1388</v>
      </c>
    </row>
    <row r="1593" spans="1:11" ht="56.25" customHeight="1">
      <c r="A1593" s="98">
        <v>25</v>
      </c>
      <c r="B1593" s="125" t="s">
        <v>1277</v>
      </c>
      <c r="C1593" s="126">
        <v>42405</v>
      </c>
      <c r="D1593" s="98" t="s">
        <v>13</v>
      </c>
      <c r="E1593" s="98">
        <v>841141</v>
      </c>
      <c r="F1593" s="98"/>
      <c r="G1593" s="127" t="s">
        <v>2022</v>
      </c>
      <c r="H1593" s="128">
        <v>66666.67</v>
      </c>
      <c r="I1593" s="128">
        <v>0</v>
      </c>
      <c r="J1593" s="129">
        <v>66666.67</v>
      </c>
      <c r="K1593" s="101" t="s">
        <v>1388</v>
      </c>
    </row>
    <row r="1594" spans="1:11" ht="56.25" customHeight="1">
      <c r="A1594" s="98">
        <v>25</v>
      </c>
      <c r="B1594" s="125" t="s">
        <v>1277</v>
      </c>
      <c r="C1594" s="126">
        <v>42405</v>
      </c>
      <c r="D1594" s="98" t="s">
        <v>13</v>
      </c>
      <c r="E1594" s="98">
        <v>841142</v>
      </c>
      <c r="F1594" s="98"/>
      <c r="G1594" s="127" t="s">
        <v>2023</v>
      </c>
      <c r="H1594" s="128">
        <v>100000</v>
      </c>
      <c r="I1594" s="128">
        <v>0</v>
      </c>
      <c r="J1594" s="129">
        <v>100000</v>
      </c>
      <c r="K1594" s="101" t="s">
        <v>1388</v>
      </c>
    </row>
    <row r="1595" spans="1:11" ht="56.25" customHeight="1">
      <c r="A1595" s="98">
        <v>25</v>
      </c>
      <c r="B1595" s="125" t="s">
        <v>1277</v>
      </c>
      <c r="C1595" s="126">
        <v>42405</v>
      </c>
      <c r="D1595" s="98" t="s">
        <v>13</v>
      </c>
      <c r="E1595" s="98">
        <v>841143</v>
      </c>
      <c r="F1595" s="98"/>
      <c r="G1595" s="127" t="s">
        <v>2024</v>
      </c>
      <c r="H1595" s="128">
        <v>66666.67</v>
      </c>
      <c r="I1595" s="128">
        <v>0</v>
      </c>
      <c r="J1595" s="129">
        <v>66666.67</v>
      </c>
      <c r="K1595" s="101" t="s">
        <v>1388</v>
      </c>
    </row>
    <row r="1596" spans="1:11" ht="56.25" customHeight="1">
      <c r="A1596" s="98">
        <v>25</v>
      </c>
      <c r="B1596" s="125" t="s">
        <v>1277</v>
      </c>
      <c r="C1596" s="126">
        <v>42405</v>
      </c>
      <c r="D1596" s="98" t="s">
        <v>13</v>
      </c>
      <c r="E1596" s="98">
        <v>841148</v>
      </c>
      <c r="F1596" s="98"/>
      <c r="G1596" s="127" t="s">
        <v>2025</v>
      </c>
      <c r="H1596" s="128">
        <v>66666.67</v>
      </c>
      <c r="I1596" s="128">
        <v>0</v>
      </c>
      <c r="J1596" s="129">
        <v>66666.67</v>
      </c>
      <c r="K1596" s="101" t="s">
        <v>1388</v>
      </c>
    </row>
    <row r="1597" spans="1:11" ht="56.25" customHeight="1">
      <c r="A1597" s="98">
        <v>25</v>
      </c>
      <c r="B1597" s="125" t="s">
        <v>1277</v>
      </c>
      <c r="C1597" s="126">
        <v>42405</v>
      </c>
      <c r="D1597" s="98" t="s">
        <v>13</v>
      </c>
      <c r="E1597" s="98">
        <v>841149</v>
      </c>
      <c r="F1597" s="98"/>
      <c r="G1597" s="127" t="s">
        <v>2026</v>
      </c>
      <c r="H1597" s="128">
        <v>66666.67</v>
      </c>
      <c r="I1597" s="128">
        <v>0</v>
      </c>
      <c r="J1597" s="129">
        <v>66666.67</v>
      </c>
      <c r="K1597" s="101" t="s">
        <v>1388</v>
      </c>
    </row>
    <row r="1598" spans="1:11" ht="56.25" customHeight="1">
      <c r="A1598" s="98">
        <v>25</v>
      </c>
      <c r="B1598" s="125" t="s">
        <v>1277</v>
      </c>
      <c r="C1598" s="126">
        <v>42405</v>
      </c>
      <c r="D1598" s="98" t="s">
        <v>13</v>
      </c>
      <c r="E1598" s="98">
        <v>841150</v>
      </c>
      <c r="F1598" s="98"/>
      <c r="G1598" s="127" t="s">
        <v>2027</v>
      </c>
      <c r="H1598" s="128">
        <v>57781.95</v>
      </c>
      <c r="I1598" s="128">
        <v>0</v>
      </c>
      <c r="J1598" s="129">
        <v>57781.95</v>
      </c>
      <c r="K1598" s="101" t="s">
        <v>1388</v>
      </c>
    </row>
    <row r="1599" spans="1:11" ht="56.25" customHeight="1">
      <c r="A1599" s="98">
        <v>25</v>
      </c>
      <c r="B1599" s="125" t="s">
        <v>1277</v>
      </c>
      <c r="C1599" s="126">
        <v>42405</v>
      </c>
      <c r="D1599" s="98" t="s">
        <v>13</v>
      </c>
      <c r="E1599" s="98">
        <v>841151</v>
      </c>
      <c r="F1599" s="98"/>
      <c r="G1599" s="127" t="s">
        <v>2028</v>
      </c>
      <c r="H1599" s="128">
        <v>100000</v>
      </c>
      <c r="I1599" s="128">
        <v>0</v>
      </c>
      <c r="J1599" s="129">
        <v>100000</v>
      </c>
      <c r="K1599" s="101" t="s">
        <v>1388</v>
      </c>
    </row>
    <row r="1600" spans="1:11" ht="56.25" customHeight="1">
      <c r="A1600" s="98">
        <v>25</v>
      </c>
      <c r="B1600" s="125" t="s">
        <v>1277</v>
      </c>
      <c r="C1600" s="126">
        <v>42405</v>
      </c>
      <c r="D1600" s="98" t="s">
        <v>13</v>
      </c>
      <c r="E1600" s="98">
        <v>841153</v>
      </c>
      <c r="F1600" s="98"/>
      <c r="G1600" s="127" t="s">
        <v>2029</v>
      </c>
      <c r="H1600" s="128">
        <v>177615.19</v>
      </c>
      <c r="I1600" s="128">
        <v>0</v>
      </c>
      <c r="J1600" s="129">
        <v>177615.19</v>
      </c>
      <c r="K1600" s="101" t="s">
        <v>1388</v>
      </c>
    </row>
    <row r="1601" spans="1:11" ht="56.25" customHeight="1">
      <c r="A1601" s="98">
        <v>25</v>
      </c>
      <c r="B1601" s="125" t="s">
        <v>1277</v>
      </c>
      <c r="C1601" s="126">
        <v>42405</v>
      </c>
      <c r="D1601" s="98" t="s">
        <v>13</v>
      </c>
      <c r="E1601" s="98">
        <v>841154</v>
      </c>
      <c r="F1601" s="98"/>
      <c r="G1601" s="127" t="s">
        <v>2030</v>
      </c>
      <c r="H1601" s="128">
        <v>100000</v>
      </c>
      <c r="I1601" s="128">
        <v>0</v>
      </c>
      <c r="J1601" s="129">
        <v>100000</v>
      </c>
      <c r="K1601" s="101" t="s">
        <v>1388</v>
      </c>
    </row>
    <row r="1602" spans="1:11" ht="56.25" customHeight="1">
      <c r="A1602" s="98">
        <v>25</v>
      </c>
      <c r="B1602" s="125" t="s">
        <v>1277</v>
      </c>
      <c r="C1602" s="126">
        <v>42405</v>
      </c>
      <c r="D1602" s="98" t="s">
        <v>13</v>
      </c>
      <c r="E1602" s="98">
        <v>841155</v>
      </c>
      <c r="F1602" s="98"/>
      <c r="G1602" s="127" t="s">
        <v>2031</v>
      </c>
      <c r="H1602" s="128">
        <v>164602.85</v>
      </c>
      <c r="I1602" s="128">
        <v>0</v>
      </c>
      <c r="J1602" s="129">
        <v>164602.85</v>
      </c>
      <c r="K1602" s="101" t="s">
        <v>1388</v>
      </c>
    </row>
    <row r="1603" spans="1:11" ht="56.25" customHeight="1">
      <c r="A1603" s="98">
        <v>25</v>
      </c>
      <c r="B1603" s="125" t="s">
        <v>1277</v>
      </c>
      <c r="C1603" s="126">
        <v>42405</v>
      </c>
      <c r="D1603" s="98" t="s">
        <v>13</v>
      </c>
      <c r="E1603" s="98">
        <v>841162</v>
      </c>
      <c r="F1603" s="98"/>
      <c r="G1603" s="127" t="s">
        <v>2032</v>
      </c>
      <c r="H1603" s="128">
        <v>100000</v>
      </c>
      <c r="I1603" s="128">
        <v>0</v>
      </c>
      <c r="J1603" s="129">
        <v>100000</v>
      </c>
      <c r="K1603" s="101" t="s">
        <v>1388</v>
      </c>
    </row>
    <row r="1604" spans="1:11" ht="56.25" customHeight="1">
      <c r="A1604" s="98">
        <v>25</v>
      </c>
      <c r="B1604" s="125" t="s">
        <v>1277</v>
      </c>
      <c r="C1604" s="126">
        <v>42405</v>
      </c>
      <c r="D1604" s="98" t="s">
        <v>13</v>
      </c>
      <c r="E1604" s="98">
        <v>841165</v>
      </c>
      <c r="F1604" s="98"/>
      <c r="G1604" s="127" t="s">
        <v>2034</v>
      </c>
      <c r="H1604" s="128">
        <v>123083.4</v>
      </c>
      <c r="I1604" s="128">
        <v>0</v>
      </c>
      <c r="J1604" s="129">
        <v>123083.4</v>
      </c>
      <c r="K1604" s="101" t="s">
        <v>1388</v>
      </c>
    </row>
    <row r="1605" spans="1:11" ht="56.25" customHeight="1">
      <c r="A1605" s="98">
        <v>25</v>
      </c>
      <c r="B1605" s="125" t="s">
        <v>1277</v>
      </c>
      <c r="C1605" s="126">
        <v>42405</v>
      </c>
      <c r="D1605" s="98" t="s">
        <v>13</v>
      </c>
      <c r="E1605" s="98">
        <v>841166</v>
      </c>
      <c r="F1605" s="98"/>
      <c r="G1605" s="127" t="s">
        <v>2035</v>
      </c>
      <c r="H1605" s="128">
        <v>123083.4</v>
      </c>
      <c r="I1605" s="128">
        <v>0</v>
      </c>
      <c r="J1605" s="129">
        <v>123083.4</v>
      </c>
      <c r="K1605" s="101" t="s">
        <v>1388</v>
      </c>
    </row>
    <row r="1606" spans="1:11" ht="56.25" customHeight="1">
      <c r="A1606" s="98">
        <v>25</v>
      </c>
      <c r="B1606" s="125" t="s">
        <v>1277</v>
      </c>
      <c r="C1606" s="126">
        <v>42405</v>
      </c>
      <c r="D1606" s="98" t="s">
        <v>13</v>
      </c>
      <c r="E1606" s="98">
        <v>841167</v>
      </c>
      <c r="F1606" s="98"/>
      <c r="G1606" s="127" t="s">
        <v>2036</v>
      </c>
      <c r="H1606" s="128">
        <v>76916.600000000006</v>
      </c>
      <c r="I1606" s="128">
        <v>0</v>
      </c>
      <c r="J1606" s="129">
        <v>76916.600000000006</v>
      </c>
      <c r="K1606" s="101" t="s">
        <v>1388</v>
      </c>
    </row>
    <row r="1607" spans="1:11" ht="56.25" customHeight="1">
      <c r="A1607" s="98">
        <v>25</v>
      </c>
      <c r="B1607" s="125" t="s">
        <v>1277</v>
      </c>
      <c r="C1607" s="126">
        <v>42405</v>
      </c>
      <c r="D1607" s="98" t="s">
        <v>13</v>
      </c>
      <c r="E1607" s="98">
        <v>841168</v>
      </c>
      <c r="F1607" s="98"/>
      <c r="G1607" s="127" t="s">
        <v>2037</v>
      </c>
      <c r="H1607" s="128">
        <v>76916.600000000006</v>
      </c>
      <c r="I1607" s="128">
        <v>0</v>
      </c>
      <c r="J1607" s="129">
        <v>76916.600000000006</v>
      </c>
      <c r="K1607" s="101" t="s">
        <v>1388</v>
      </c>
    </row>
    <row r="1608" spans="1:11" ht="56.25" customHeight="1">
      <c r="A1608" s="98">
        <v>25</v>
      </c>
      <c r="B1608" s="125" t="s">
        <v>1277</v>
      </c>
      <c r="C1608" s="126">
        <v>42405</v>
      </c>
      <c r="D1608" s="98" t="s">
        <v>13</v>
      </c>
      <c r="E1608" s="98">
        <v>841171</v>
      </c>
      <c r="F1608" s="98"/>
      <c r="G1608" s="127" t="s">
        <v>2038</v>
      </c>
      <c r="H1608" s="128">
        <v>123649.53</v>
      </c>
      <c r="I1608" s="128">
        <v>0</v>
      </c>
      <c r="J1608" s="129">
        <v>123649.53</v>
      </c>
      <c r="K1608" s="101" t="s">
        <v>1388</v>
      </c>
    </row>
    <row r="1609" spans="1:11" ht="56.25" customHeight="1">
      <c r="A1609" s="98">
        <v>25</v>
      </c>
      <c r="B1609" s="125" t="s">
        <v>1277</v>
      </c>
      <c r="C1609" s="126">
        <v>42405</v>
      </c>
      <c r="D1609" s="98" t="s">
        <v>13</v>
      </c>
      <c r="E1609" s="98">
        <v>841174</v>
      </c>
      <c r="F1609" s="98"/>
      <c r="G1609" s="127" t="s">
        <v>2039</v>
      </c>
      <c r="H1609" s="128">
        <v>123649.53</v>
      </c>
      <c r="I1609" s="128">
        <v>0</v>
      </c>
      <c r="J1609" s="129">
        <v>123649.53</v>
      </c>
      <c r="K1609" s="101" t="s">
        <v>1388</v>
      </c>
    </row>
    <row r="1610" spans="1:11" ht="56.25" customHeight="1">
      <c r="A1610" s="98">
        <v>25</v>
      </c>
      <c r="B1610" s="125" t="s">
        <v>1277</v>
      </c>
      <c r="C1610" s="126">
        <v>42405</v>
      </c>
      <c r="D1610" s="98" t="s">
        <v>13</v>
      </c>
      <c r="E1610" s="98">
        <v>841186</v>
      </c>
      <c r="F1610" s="98"/>
      <c r="G1610" s="127" t="s">
        <v>2041</v>
      </c>
      <c r="H1610" s="128">
        <v>144009.51999999999</v>
      </c>
      <c r="I1610" s="128">
        <v>0</v>
      </c>
      <c r="J1610" s="129">
        <v>144009.51999999999</v>
      </c>
      <c r="K1610" s="101" t="s">
        <v>1388</v>
      </c>
    </row>
    <row r="1611" spans="1:11" ht="56.25" customHeight="1">
      <c r="A1611" s="98">
        <v>25</v>
      </c>
      <c r="B1611" s="125" t="s">
        <v>1277</v>
      </c>
      <c r="C1611" s="126">
        <v>42405</v>
      </c>
      <c r="D1611" s="98" t="s">
        <v>6</v>
      </c>
      <c r="E1611" s="98">
        <v>841205</v>
      </c>
      <c r="F1611" s="98"/>
      <c r="G1611" s="127" t="s">
        <v>1987</v>
      </c>
      <c r="H1611" s="128">
        <v>0</v>
      </c>
      <c r="I1611" s="128">
        <v>6679.88</v>
      </c>
      <c r="J1611" s="129">
        <v>6679.88</v>
      </c>
      <c r="K1611" s="101" t="s">
        <v>1388</v>
      </c>
    </row>
    <row r="1612" spans="1:11" ht="56.25" customHeight="1">
      <c r="A1612" s="98">
        <v>25</v>
      </c>
      <c r="B1612" s="125" t="s">
        <v>1277</v>
      </c>
      <c r="C1612" s="126">
        <v>42411</v>
      </c>
      <c r="D1612" s="98" t="s">
        <v>13</v>
      </c>
      <c r="E1612" s="98">
        <v>841585</v>
      </c>
      <c r="F1612" s="98"/>
      <c r="G1612" s="127" t="s">
        <v>2108</v>
      </c>
      <c r="H1612" s="128">
        <v>1419592.6</v>
      </c>
      <c r="I1612" s="128">
        <v>0</v>
      </c>
      <c r="J1612" s="129">
        <v>1419592.6</v>
      </c>
      <c r="K1612" s="101" t="s">
        <v>1388</v>
      </c>
    </row>
    <row r="1613" spans="1:11" ht="56.25" customHeight="1">
      <c r="A1613" s="98">
        <v>25</v>
      </c>
      <c r="B1613" s="125" t="s">
        <v>1277</v>
      </c>
      <c r="C1613" s="126">
        <v>42411</v>
      </c>
      <c r="D1613" s="98" t="s">
        <v>13</v>
      </c>
      <c r="E1613" s="98">
        <v>841586</v>
      </c>
      <c r="F1613" s="98"/>
      <c r="G1613" s="127" t="s">
        <v>2109</v>
      </c>
      <c r="H1613" s="128">
        <v>883302.99</v>
      </c>
      <c r="I1613" s="128">
        <v>0</v>
      </c>
      <c r="J1613" s="129">
        <v>883302.99</v>
      </c>
      <c r="K1613" s="101" t="s">
        <v>1388</v>
      </c>
    </row>
    <row r="1614" spans="1:11" ht="56.25" customHeight="1">
      <c r="A1614" s="98">
        <v>25</v>
      </c>
      <c r="B1614" s="125" t="s">
        <v>1277</v>
      </c>
      <c r="C1614" s="126">
        <v>42411</v>
      </c>
      <c r="D1614" s="98" t="s">
        <v>13</v>
      </c>
      <c r="E1614" s="98">
        <v>841587</v>
      </c>
      <c r="F1614" s="98"/>
      <c r="G1614" s="127" t="s">
        <v>2110</v>
      </c>
      <c r="H1614" s="128">
        <v>796064.72</v>
      </c>
      <c r="I1614" s="128">
        <v>0</v>
      </c>
      <c r="J1614" s="129">
        <v>796064.72</v>
      </c>
      <c r="K1614" s="101" t="s">
        <v>1388</v>
      </c>
    </row>
    <row r="1615" spans="1:11" ht="56.25" customHeight="1">
      <c r="A1615" s="98">
        <v>25</v>
      </c>
      <c r="B1615" s="125" t="s">
        <v>1277</v>
      </c>
      <c r="C1615" s="126">
        <v>42411</v>
      </c>
      <c r="D1615" s="98" t="s">
        <v>13</v>
      </c>
      <c r="E1615" s="98">
        <v>841588</v>
      </c>
      <c r="F1615" s="98"/>
      <c r="G1615" s="127" t="s">
        <v>2111</v>
      </c>
      <c r="H1615" s="128">
        <v>200000</v>
      </c>
      <c r="I1615" s="128">
        <v>0</v>
      </c>
      <c r="J1615" s="129">
        <v>200000</v>
      </c>
      <c r="K1615" s="101" t="s">
        <v>1388</v>
      </c>
    </row>
    <row r="1616" spans="1:11" ht="56.25" customHeight="1">
      <c r="A1616" s="98">
        <v>25</v>
      </c>
      <c r="B1616" s="125" t="s">
        <v>1277</v>
      </c>
      <c r="C1616" s="126">
        <v>42411</v>
      </c>
      <c r="D1616" s="98" t="s">
        <v>13</v>
      </c>
      <c r="E1616" s="98">
        <v>841589</v>
      </c>
      <c r="F1616" s="98"/>
      <c r="G1616" s="127" t="s">
        <v>2112</v>
      </c>
      <c r="H1616" s="128">
        <v>719844.78</v>
      </c>
      <c r="I1616" s="128">
        <v>0</v>
      </c>
      <c r="J1616" s="129">
        <v>719844.78</v>
      </c>
      <c r="K1616" s="101" t="s">
        <v>1388</v>
      </c>
    </row>
    <row r="1617" spans="1:11" ht="56.25" customHeight="1">
      <c r="A1617" s="98">
        <v>25</v>
      </c>
      <c r="B1617" s="125" t="s">
        <v>1277</v>
      </c>
      <c r="C1617" s="126">
        <v>42411</v>
      </c>
      <c r="D1617" s="98" t="s">
        <v>13</v>
      </c>
      <c r="E1617" s="98">
        <v>841591</v>
      </c>
      <c r="F1617" s="98"/>
      <c r="G1617" s="127" t="s">
        <v>2113</v>
      </c>
      <c r="H1617" s="128">
        <v>200000</v>
      </c>
      <c r="I1617" s="128">
        <v>0</v>
      </c>
      <c r="J1617" s="129">
        <v>200000</v>
      </c>
      <c r="K1617" s="101" t="s">
        <v>1388</v>
      </c>
    </row>
    <row r="1618" spans="1:11" ht="56.25" customHeight="1">
      <c r="A1618" s="98">
        <v>25</v>
      </c>
      <c r="B1618" s="125" t="s">
        <v>1277</v>
      </c>
      <c r="C1618" s="126">
        <v>42411</v>
      </c>
      <c r="D1618" s="98" t="s">
        <v>13</v>
      </c>
      <c r="E1618" s="98">
        <v>841595</v>
      </c>
      <c r="F1618" s="98"/>
      <c r="G1618" s="127" t="s">
        <v>2114</v>
      </c>
      <c r="H1618" s="128">
        <v>200000</v>
      </c>
      <c r="I1618" s="128">
        <v>0</v>
      </c>
      <c r="J1618" s="129">
        <v>200000</v>
      </c>
      <c r="K1618" s="101" t="s">
        <v>1388</v>
      </c>
    </row>
    <row r="1619" spans="1:11" ht="56.25" customHeight="1">
      <c r="A1619" s="98">
        <v>25</v>
      </c>
      <c r="B1619" s="125" t="s">
        <v>1277</v>
      </c>
      <c r="C1619" s="126">
        <v>42411</v>
      </c>
      <c r="D1619" s="98" t="s">
        <v>13</v>
      </c>
      <c r="E1619" s="98">
        <v>841596</v>
      </c>
      <c r="F1619" s="98"/>
      <c r="G1619" s="127" t="s">
        <v>2115</v>
      </c>
      <c r="H1619" s="128">
        <v>1083800.6399999999</v>
      </c>
      <c r="I1619" s="128">
        <v>0</v>
      </c>
      <c r="J1619" s="129">
        <v>1083800.6399999999</v>
      </c>
      <c r="K1619" s="101" t="s">
        <v>1388</v>
      </c>
    </row>
    <row r="1620" spans="1:11" ht="56.25" customHeight="1">
      <c r="A1620" s="98">
        <v>25</v>
      </c>
      <c r="B1620" s="125" t="s">
        <v>1277</v>
      </c>
      <c r="C1620" s="126">
        <v>42411</v>
      </c>
      <c r="D1620" s="98" t="s">
        <v>13</v>
      </c>
      <c r="E1620" s="98">
        <v>841597</v>
      </c>
      <c r="F1620" s="98"/>
      <c r="G1620" s="127" t="s">
        <v>2116</v>
      </c>
      <c r="H1620" s="128">
        <v>871298.25</v>
      </c>
      <c r="I1620" s="128">
        <v>0</v>
      </c>
      <c r="J1620" s="129">
        <v>871298.25</v>
      </c>
      <c r="K1620" s="101" t="s">
        <v>1388</v>
      </c>
    </row>
    <row r="1621" spans="1:11" ht="56.25" customHeight="1">
      <c r="A1621" s="98">
        <v>25</v>
      </c>
      <c r="B1621" s="125" t="s">
        <v>1277</v>
      </c>
      <c r="C1621" s="126">
        <v>42411</v>
      </c>
      <c r="D1621" s="98" t="s">
        <v>13</v>
      </c>
      <c r="E1621" s="98">
        <v>841598</v>
      </c>
      <c r="F1621" s="98"/>
      <c r="G1621" s="127" t="s">
        <v>2117</v>
      </c>
      <c r="H1621" s="128">
        <v>1083800.6399999999</v>
      </c>
      <c r="I1621" s="128">
        <v>0</v>
      </c>
      <c r="J1621" s="129">
        <v>1083800.6399999999</v>
      </c>
      <c r="K1621" s="101" t="s">
        <v>1388</v>
      </c>
    </row>
    <row r="1622" spans="1:11" ht="56.25" customHeight="1">
      <c r="A1622" s="98">
        <v>25</v>
      </c>
      <c r="B1622" s="125" t="s">
        <v>1277</v>
      </c>
      <c r="C1622" s="126">
        <v>42411</v>
      </c>
      <c r="D1622" s="98" t="s">
        <v>13</v>
      </c>
      <c r="E1622" s="98">
        <v>841600</v>
      </c>
      <c r="F1622" s="98"/>
      <c r="G1622" s="127" t="s">
        <v>2118</v>
      </c>
      <c r="H1622" s="128">
        <v>506204.95</v>
      </c>
      <c r="I1622" s="128">
        <v>0</v>
      </c>
      <c r="J1622" s="129">
        <v>506204.95</v>
      </c>
      <c r="K1622" s="101" t="s">
        <v>1388</v>
      </c>
    </row>
    <row r="1623" spans="1:11" ht="56.25" customHeight="1">
      <c r="A1623" s="98">
        <v>25</v>
      </c>
      <c r="B1623" s="125" t="s">
        <v>1277</v>
      </c>
      <c r="C1623" s="126">
        <v>42411</v>
      </c>
      <c r="D1623" s="98" t="s">
        <v>13</v>
      </c>
      <c r="E1623" s="98">
        <v>841604</v>
      </c>
      <c r="F1623" s="98"/>
      <c r="G1623" s="127" t="s">
        <v>2119</v>
      </c>
      <c r="H1623" s="128">
        <v>200000</v>
      </c>
      <c r="I1623" s="128">
        <v>0</v>
      </c>
      <c r="J1623" s="129">
        <v>200000</v>
      </c>
      <c r="K1623" s="101" t="s">
        <v>1388</v>
      </c>
    </row>
    <row r="1624" spans="1:11" ht="56.25" customHeight="1">
      <c r="A1624" s="98">
        <v>25</v>
      </c>
      <c r="B1624" s="125" t="s">
        <v>1277</v>
      </c>
      <c r="C1624" s="126">
        <v>42411</v>
      </c>
      <c r="D1624" s="98" t="s">
        <v>13</v>
      </c>
      <c r="E1624" s="98">
        <v>841607</v>
      </c>
      <c r="F1624" s="98"/>
      <c r="G1624" s="127" t="s">
        <v>2120</v>
      </c>
      <c r="H1624" s="128">
        <v>1368652.6</v>
      </c>
      <c r="I1624" s="128">
        <v>0</v>
      </c>
      <c r="J1624" s="129">
        <v>1368652.6</v>
      </c>
      <c r="K1624" s="101" t="s">
        <v>1388</v>
      </c>
    </row>
    <row r="1625" spans="1:11" ht="56.25" customHeight="1">
      <c r="A1625" s="98">
        <v>25</v>
      </c>
      <c r="B1625" s="125" t="s">
        <v>1277</v>
      </c>
      <c r="C1625" s="126">
        <v>42412</v>
      </c>
      <c r="D1625" s="98" t="s">
        <v>6</v>
      </c>
      <c r="E1625" s="98">
        <v>841691</v>
      </c>
      <c r="F1625" s="98"/>
      <c r="G1625" s="127" t="s">
        <v>2135</v>
      </c>
      <c r="H1625" s="128">
        <v>0</v>
      </c>
      <c r="I1625" s="128">
        <v>36041.53</v>
      </c>
      <c r="J1625" s="129">
        <v>36041.53</v>
      </c>
      <c r="K1625" s="101" t="s">
        <v>1388</v>
      </c>
    </row>
    <row r="1626" spans="1:11" ht="56.25" customHeight="1">
      <c r="A1626" s="98">
        <v>25</v>
      </c>
      <c r="B1626" s="125" t="s">
        <v>1277</v>
      </c>
      <c r="C1626" s="126">
        <v>42415</v>
      </c>
      <c r="D1626" s="98" t="s">
        <v>13</v>
      </c>
      <c r="E1626" s="98">
        <v>841780</v>
      </c>
      <c r="F1626" s="98"/>
      <c r="G1626" s="127" t="s">
        <v>2166</v>
      </c>
      <c r="H1626" s="128">
        <v>100000</v>
      </c>
      <c r="I1626" s="128">
        <v>0</v>
      </c>
      <c r="J1626" s="129">
        <v>100000</v>
      </c>
      <c r="K1626" s="101" t="s">
        <v>1388</v>
      </c>
    </row>
    <row r="1627" spans="1:11" ht="56.25" customHeight="1">
      <c r="A1627" s="98">
        <v>25</v>
      </c>
      <c r="B1627" s="125" t="s">
        <v>1277</v>
      </c>
      <c r="C1627" s="126">
        <v>42415</v>
      </c>
      <c r="D1627" s="98" t="s">
        <v>13</v>
      </c>
      <c r="E1627" s="98">
        <v>841783</v>
      </c>
      <c r="F1627" s="98"/>
      <c r="G1627" s="127" t="s">
        <v>2168</v>
      </c>
      <c r="H1627" s="128">
        <v>100000</v>
      </c>
      <c r="I1627" s="128">
        <v>0</v>
      </c>
      <c r="J1627" s="129">
        <v>100000</v>
      </c>
      <c r="K1627" s="101" t="s">
        <v>1388</v>
      </c>
    </row>
    <row r="1628" spans="1:11" ht="56.25" customHeight="1">
      <c r="A1628" s="98">
        <v>25</v>
      </c>
      <c r="B1628" s="125" t="s">
        <v>1277</v>
      </c>
      <c r="C1628" s="126">
        <v>42415</v>
      </c>
      <c r="D1628" s="98" t="s">
        <v>13</v>
      </c>
      <c r="E1628" s="98">
        <v>841784</v>
      </c>
      <c r="F1628" s="98"/>
      <c r="G1628" s="127" t="s">
        <v>2169</v>
      </c>
      <c r="H1628" s="128">
        <v>100000</v>
      </c>
      <c r="I1628" s="128">
        <v>0</v>
      </c>
      <c r="J1628" s="129">
        <v>100000</v>
      </c>
      <c r="K1628" s="101" t="s">
        <v>1388</v>
      </c>
    </row>
    <row r="1629" spans="1:11" ht="56.25" customHeight="1">
      <c r="A1629" s="98">
        <v>25</v>
      </c>
      <c r="B1629" s="125" t="s">
        <v>1277</v>
      </c>
      <c r="C1629" s="126">
        <v>42415</v>
      </c>
      <c r="D1629" s="98" t="s">
        <v>13</v>
      </c>
      <c r="E1629" s="98">
        <v>841786</v>
      </c>
      <c r="F1629" s="98"/>
      <c r="G1629" s="127" t="s">
        <v>2170</v>
      </c>
      <c r="H1629" s="128">
        <v>100000</v>
      </c>
      <c r="I1629" s="128">
        <v>0</v>
      </c>
      <c r="J1629" s="129">
        <v>100000</v>
      </c>
      <c r="K1629" s="101" t="s">
        <v>1388</v>
      </c>
    </row>
    <row r="1630" spans="1:11" ht="56.25" customHeight="1">
      <c r="A1630" s="98">
        <v>25</v>
      </c>
      <c r="B1630" s="125" t="s">
        <v>1277</v>
      </c>
      <c r="C1630" s="126">
        <v>42415</v>
      </c>
      <c r="D1630" s="98" t="s">
        <v>13</v>
      </c>
      <c r="E1630" s="98">
        <v>841787</v>
      </c>
      <c r="F1630" s="98"/>
      <c r="G1630" s="127" t="s">
        <v>2171</v>
      </c>
      <c r="H1630" s="128">
        <v>77927.600000000006</v>
      </c>
      <c r="I1630" s="128">
        <v>0</v>
      </c>
      <c r="J1630" s="129">
        <v>77927.600000000006</v>
      </c>
      <c r="K1630" s="101" t="s">
        <v>1388</v>
      </c>
    </row>
    <row r="1631" spans="1:11" ht="56.25" customHeight="1">
      <c r="A1631" s="98">
        <v>25</v>
      </c>
      <c r="B1631" s="125" t="s">
        <v>1277</v>
      </c>
      <c r="C1631" s="126">
        <v>42415</v>
      </c>
      <c r="D1631" s="98" t="s">
        <v>13</v>
      </c>
      <c r="E1631" s="98">
        <v>841788</v>
      </c>
      <c r="F1631" s="98"/>
      <c r="G1631" s="127" t="s">
        <v>2172</v>
      </c>
      <c r="H1631" s="128">
        <v>77927.600000000006</v>
      </c>
      <c r="I1631" s="128">
        <v>0</v>
      </c>
      <c r="J1631" s="129">
        <v>77927.600000000006</v>
      </c>
      <c r="K1631" s="101" t="s">
        <v>1388</v>
      </c>
    </row>
    <row r="1632" spans="1:11" ht="56.25" customHeight="1">
      <c r="A1632" s="98">
        <v>25</v>
      </c>
      <c r="B1632" s="125" t="s">
        <v>1277</v>
      </c>
      <c r="C1632" s="126">
        <v>42415</v>
      </c>
      <c r="D1632" s="98" t="s">
        <v>13</v>
      </c>
      <c r="E1632" s="98">
        <v>841789</v>
      </c>
      <c r="F1632" s="98"/>
      <c r="G1632" s="127" t="s">
        <v>2173</v>
      </c>
      <c r="H1632" s="128">
        <v>387947.59</v>
      </c>
      <c r="I1632" s="128">
        <v>0</v>
      </c>
      <c r="J1632" s="129">
        <v>387947.59</v>
      </c>
      <c r="K1632" s="101" t="s">
        <v>1388</v>
      </c>
    </row>
    <row r="1633" spans="1:11" ht="56.25" customHeight="1">
      <c r="A1633" s="98">
        <v>25</v>
      </c>
      <c r="B1633" s="125" t="s">
        <v>1277</v>
      </c>
      <c r="C1633" s="126">
        <v>42415</v>
      </c>
      <c r="D1633" s="98" t="s">
        <v>13</v>
      </c>
      <c r="E1633" s="98">
        <v>841791</v>
      </c>
      <c r="F1633" s="98"/>
      <c r="G1633" s="127" t="s">
        <v>2174</v>
      </c>
      <c r="H1633" s="128">
        <v>88293.58</v>
      </c>
      <c r="I1633" s="128">
        <v>0</v>
      </c>
      <c r="J1633" s="129">
        <v>88293.58</v>
      </c>
      <c r="K1633" s="101" t="s">
        <v>1388</v>
      </c>
    </row>
    <row r="1634" spans="1:11" ht="56.25" customHeight="1">
      <c r="A1634" s="98">
        <v>25</v>
      </c>
      <c r="B1634" s="125" t="s">
        <v>1277</v>
      </c>
      <c r="C1634" s="126">
        <v>42415</v>
      </c>
      <c r="D1634" s="98" t="s">
        <v>13</v>
      </c>
      <c r="E1634" s="98">
        <v>841794</v>
      </c>
      <c r="F1634" s="98"/>
      <c r="G1634" s="127" t="s">
        <v>2175</v>
      </c>
      <c r="H1634" s="128">
        <v>200000</v>
      </c>
      <c r="I1634" s="128">
        <v>0</v>
      </c>
      <c r="J1634" s="129">
        <v>200000</v>
      </c>
      <c r="K1634" s="101" t="s">
        <v>1388</v>
      </c>
    </row>
    <row r="1635" spans="1:11" ht="56.25" customHeight="1">
      <c r="A1635" s="98">
        <v>25</v>
      </c>
      <c r="B1635" s="125" t="s">
        <v>1277</v>
      </c>
      <c r="C1635" s="126">
        <v>42415</v>
      </c>
      <c r="D1635" s="98" t="s">
        <v>13</v>
      </c>
      <c r="E1635" s="98">
        <v>841795</v>
      </c>
      <c r="F1635" s="98"/>
      <c r="G1635" s="127" t="s">
        <v>2176</v>
      </c>
      <c r="H1635" s="128">
        <v>77927.600000000006</v>
      </c>
      <c r="I1635" s="128">
        <v>0</v>
      </c>
      <c r="J1635" s="129">
        <v>77927.600000000006</v>
      </c>
      <c r="K1635" s="101" t="s">
        <v>1388</v>
      </c>
    </row>
    <row r="1636" spans="1:11" ht="56.25" customHeight="1">
      <c r="A1636" s="98">
        <v>25</v>
      </c>
      <c r="B1636" s="125" t="s">
        <v>1277</v>
      </c>
      <c r="C1636" s="126">
        <v>42415</v>
      </c>
      <c r="D1636" s="98" t="s">
        <v>13</v>
      </c>
      <c r="E1636" s="98">
        <v>841796</v>
      </c>
      <c r="F1636" s="98"/>
      <c r="G1636" s="127" t="s">
        <v>2177</v>
      </c>
      <c r="H1636" s="128">
        <v>200000</v>
      </c>
      <c r="I1636" s="128">
        <v>0</v>
      </c>
      <c r="J1636" s="129">
        <v>200000</v>
      </c>
      <c r="K1636" s="101" t="s">
        <v>1388</v>
      </c>
    </row>
    <row r="1637" spans="1:11" ht="56.25" customHeight="1">
      <c r="A1637" s="98">
        <v>25</v>
      </c>
      <c r="B1637" s="125" t="s">
        <v>1277</v>
      </c>
      <c r="C1637" s="126">
        <v>42415</v>
      </c>
      <c r="D1637" s="98" t="s">
        <v>13</v>
      </c>
      <c r="E1637" s="98">
        <v>841825</v>
      </c>
      <c r="F1637" s="98"/>
      <c r="G1637" s="127" t="s">
        <v>2178</v>
      </c>
      <c r="H1637" s="128">
        <v>400000</v>
      </c>
      <c r="I1637" s="128">
        <v>0</v>
      </c>
      <c r="J1637" s="129">
        <v>400000</v>
      </c>
      <c r="K1637" s="101" t="s">
        <v>1388</v>
      </c>
    </row>
    <row r="1638" spans="1:11" ht="56.25" customHeight="1">
      <c r="A1638" s="98">
        <v>25</v>
      </c>
      <c r="B1638" s="125" t="s">
        <v>1277</v>
      </c>
      <c r="C1638" s="126">
        <v>42415</v>
      </c>
      <c r="D1638" s="98" t="s">
        <v>13</v>
      </c>
      <c r="E1638" s="98">
        <v>841826</v>
      </c>
      <c r="F1638" s="98"/>
      <c r="G1638" s="127" t="s">
        <v>2179</v>
      </c>
      <c r="H1638" s="128">
        <v>400000</v>
      </c>
      <c r="I1638" s="128">
        <v>0</v>
      </c>
      <c r="J1638" s="129">
        <v>400000</v>
      </c>
      <c r="K1638" s="101" t="s">
        <v>1388</v>
      </c>
    </row>
    <row r="1639" spans="1:11" ht="56.25" customHeight="1">
      <c r="A1639" s="98">
        <v>25</v>
      </c>
      <c r="B1639" s="125" t="s">
        <v>1277</v>
      </c>
      <c r="C1639" s="126">
        <v>42415</v>
      </c>
      <c r="D1639" s="98" t="s">
        <v>13</v>
      </c>
      <c r="E1639" s="98">
        <v>841827</v>
      </c>
      <c r="F1639" s="98"/>
      <c r="G1639" s="127" t="s">
        <v>2180</v>
      </c>
      <c r="H1639" s="128">
        <v>400000</v>
      </c>
      <c r="I1639" s="128">
        <v>0</v>
      </c>
      <c r="J1639" s="129">
        <v>400000</v>
      </c>
      <c r="K1639" s="101" t="s">
        <v>1388</v>
      </c>
    </row>
    <row r="1640" spans="1:11" ht="56.25" customHeight="1">
      <c r="A1640" s="98">
        <v>25</v>
      </c>
      <c r="B1640" s="125" t="s">
        <v>1277</v>
      </c>
      <c r="C1640" s="126">
        <v>42415</v>
      </c>
      <c r="D1640" s="98" t="s">
        <v>13</v>
      </c>
      <c r="E1640" s="98">
        <v>841828</v>
      </c>
      <c r="F1640" s="98"/>
      <c r="G1640" s="127" t="s">
        <v>2181</v>
      </c>
      <c r="H1640" s="128">
        <v>100000</v>
      </c>
      <c r="I1640" s="128">
        <v>0</v>
      </c>
      <c r="J1640" s="129">
        <v>100000</v>
      </c>
      <c r="K1640" s="101" t="s">
        <v>1388</v>
      </c>
    </row>
    <row r="1641" spans="1:11" ht="56.25" customHeight="1">
      <c r="A1641" s="98">
        <v>25</v>
      </c>
      <c r="B1641" s="125" t="s">
        <v>1277</v>
      </c>
      <c r="C1641" s="126">
        <v>42415</v>
      </c>
      <c r="D1641" s="98" t="s">
        <v>13</v>
      </c>
      <c r="E1641" s="98">
        <v>841831</v>
      </c>
      <c r="F1641" s="98"/>
      <c r="G1641" s="127" t="s">
        <v>2182</v>
      </c>
      <c r="H1641" s="128">
        <v>100000</v>
      </c>
      <c r="I1641" s="128">
        <v>0</v>
      </c>
      <c r="J1641" s="129">
        <v>100000</v>
      </c>
      <c r="K1641" s="101" t="s">
        <v>1388</v>
      </c>
    </row>
    <row r="1642" spans="1:11" ht="56.25" customHeight="1">
      <c r="A1642" s="98">
        <v>25</v>
      </c>
      <c r="B1642" s="125" t="s">
        <v>1277</v>
      </c>
      <c r="C1642" s="126">
        <v>42415</v>
      </c>
      <c r="D1642" s="98" t="s">
        <v>13</v>
      </c>
      <c r="E1642" s="98">
        <v>841832</v>
      </c>
      <c r="F1642" s="98"/>
      <c r="G1642" s="127" t="s">
        <v>2183</v>
      </c>
      <c r="H1642" s="128">
        <v>400000</v>
      </c>
      <c r="I1642" s="128">
        <v>0</v>
      </c>
      <c r="J1642" s="129">
        <v>400000</v>
      </c>
      <c r="K1642" s="101" t="s">
        <v>1388</v>
      </c>
    </row>
    <row r="1643" spans="1:11" ht="56.25" customHeight="1">
      <c r="A1643" s="98">
        <v>25</v>
      </c>
      <c r="B1643" s="125" t="s">
        <v>1277</v>
      </c>
      <c r="C1643" s="126">
        <v>42415</v>
      </c>
      <c r="D1643" s="98" t="s">
        <v>13</v>
      </c>
      <c r="E1643" s="98">
        <v>841833</v>
      </c>
      <c r="F1643" s="98"/>
      <c r="G1643" s="127" t="s">
        <v>2184</v>
      </c>
      <c r="H1643" s="128">
        <v>399999.97</v>
      </c>
      <c r="I1643" s="128">
        <v>0</v>
      </c>
      <c r="J1643" s="129">
        <v>399999.97</v>
      </c>
      <c r="K1643" s="101" t="s">
        <v>1388</v>
      </c>
    </row>
    <row r="1644" spans="1:11" ht="56.25" customHeight="1">
      <c r="A1644" s="98">
        <v>25</v>
      </c>
      <c r="B1644" s="125" t="s">
        <v>1277</v>
      </c>
      <c r="C1644" s="126">
        <v>42415</v>
      </c>
      <c r="D1644" s="98" t="s">
        <v>13</v>
      </c>
      <c r="E1644" s="98">
        <v>841834</v>
      </c>
      <c r="F1644" s="98"/>
      <c r="G1644" s="127" t="s">
        <v>2185</v>
      </c>
      <c r="H1644" s="128">
        <v>400000</v>
      </c>
      <c r="I1644" s="128">
        <v>0</v>
      </c>
      <c r="J1644" s="129">
        <v>400000</v>
      </c>
      <c r="K1644" s="101" t="s">
        <v>1388</v>
      </c>
    </row>
    <row r="1645" spans="1:11" ht="56.25" customHeight="1">
      <c r="A1645" s="98">
        <v>25</v>
      </c>
      <c r="B1645" s="125" t="s">
        <v>1277</v>
      </c>
      <c r="C1645" s="126">
        <v>42415</v>
      </c>
      <c r="D1645" s="98" t="s">
        <v>13</v>
      </c>
      <c r="E1645" s="98">
        <v>841837</v>
      </c>
      <c r="F1645" s="98"/>
      <c r="G1645" s="127" t="s">
        <v>2186</v>
      </c>
      <c r="H1645" s="128">
        <v>399967.49</v>
      </c>
      <c r="I1645" s="128">
        <v>0</v>
      </c>
      <c r="J1645" s="129">
        <v>399967.49</v>
      </c>
      <c r="K1645" s="101" t="s">
        <v>1388</v>
      </c>
    </row>
    <row r="1646" spans="1:11" ht="56.25" customHeight="1">
      <c r="A1646" s="98">
        <v>25</v>
      </c>
      <c r="B1646" s="125" t="s">
        <v>1277</v>
      </c>
      <c r="C1646" s="126">
        <v>42415</v>
      </c>
      <c r="D1646" s="98" t="s">
        <v>13</v>
      </c>
      <c r="E1646" s="98">
        <v>841839</v>
      </c>
      <c r="F1646" s="98"/>
      <c r="G1646" s="127" t="s">
        <v>2187</v>
      </c>
      <c r="H1646" s="128">
        <v>100000</v>
      </c>
      <c r="I1646" s="128">
        <v>0</v>
      </c>
      <c r="J1646" s="129">
        <v>100000</v>
      </c>
      <c r="K1646" s="101" t="s">
        <v>1388</v>
      </c>
    </row>
    <row r="1647" spans="1:11" ht="56.25" customHeight="1">
      <c r="A1647" s="98">
        <v>25</v>
      </c>
      <c r="B1647" s="125" t="s">
        <v>1277</v>
      </c>
      <c r="C1647" s="126">
        <v>42415</v>
      </c>
      <c r="D1647" s="98" t="s">
        <v>13</v>
      </c>
      <c r="E1647" s="98">
        <v>841840</v>
      </c>
      <c r="F1647" s="98"/>
      <c r="G1647" s="127" t="s">
        <v>2188</v>
      </c>
      <c r="H1647" s="128">
        <v>77927.600000000006</v>
      </c>
      <c r="I1647" s="128">
        <v>0</v>
      </c>
      <c r="J1647" s="129">
        <v>77927.600000000006</v>
      </c>
      <c r="K1647" s="101" t="s">
        <v>1388</v>
      </c>
    </row>
    <row r="1648" spans="1:11" ht="56.25" customHeight="1">
      <c r="A1648" s="98">
        <v>25</v>
      </c>
      <c r="B1648" s="125" t="s">
        <v>1277</v>
      </c>
      <c r="C1648" s="126">
        <v>42415</v>
      </c>
      <c r="D1648" s="98" t="s">
        <v>13</v>
      </c>
      <c r="E1648" s="98">
        <v>841841</v>
      </c>
      <c r="F1648" s="98"/>
      <c r="G1648" s="127" t="s">
        <v>2189</v>
      </c>
      <c r="H1648" s="128">
        <v>100000</v>
      </c>
      <c r="I1648" s="128">
        <v>0</v>
      </c>
      <c r="J1648" s="129">
        <v>100000</v>
      </c>
      <c r="K1648" s="101" t="s">
        <v>1388</v>
      </c>
    </row>
    <row r="1649" spans="1:11" ht="56.25" customHeight="1">
      <c r="A1649" s="98">
        <v>25</v>
      </c>
      <c r="B1649" s="125" t="s">
        <v>1277</v>
      </c>
      <c r="C1649" s="126">
        <v>42415</v>
      </c>
      <c r="D1649" s="98" t="s">
        <v>13</v>
      </c>
      <c r="E1649" s="98">
        <v>841843</v>
      </c>
      <c r="F1649" s="98"/>
      <c r="G1649" s="127" t="s">
        <v>2190</v>
      </c>
      <c r="H1649" s="128">
        <v>40896.75</v>
      </c>
      <c r="I1649" s="128">
        <v>0</v>
      </c>
      <c r="J1649" s="129">
        <v>40896.75</v>
      </c>
      <c r="K1649" s="101" t="s">
        <v>1388</v>
      </c>
    </row>
    <row r="1650" spans="1:11" ht="56.25" customHeight="1">
      <c r="A1650" s="98">
        <v>25</v>
      </c>
      <c r="B1650" s="125" t="s">
        <v>1277</v>
      </c>
      <c r="C1650" s="126">
        <v>42415</v>
      </c>
      <c r="D1650" s="98" t="s">
        <v>13</v>
      </c>
      <c r="E1650" s="98">
        <v>841844</v>
      </c>
      <c r="F1650" s="98"/>
      <c r="G1650" s="127" t="s">
        <v>2191</v>
      </c>
      <c r="H1650" s="128">
        <v>46441.56</v>
      </c>
      <c r="I1650" s="128">
        <v>0</v>
      </c>
      <c r="J1650" s="129">
        <v>46441.56</v>
      </c>
      <c r="K1650" s="101" t="s">
        <v>1388</v>
      </c>
    </row>
    <row r="1651" spans="1:11" ht="56.25" customHeight="1">
      <c r="A1651" s="98">
        <v>25</v>
      </c>
      <c r="B1651" s="125" t="s">
        <v>1277</v>
      </c>
      <c r="C1651" s="126">
        <v>42415</v>
      </c>
      <c r="D1651" s="98" t="s">
        <v>13</v>
      </c>
      <c r="E1651" s="98">
        <v>841845</v>
      </c>
      <c r="F1651" s="98"/>
      <c r="G1651" s="127" t="s">
        <v>2192</v>
      </c>
      <c r="H1651" s="128">
        <v>400000</v>
      </c>
      <c r="I1651" s="128">
        <v>0</v>
      </c>
      <c r="J1651" s="129">
        <v>400000</v>
      </c>
      <c r="K1651" s="101" t="s">
        <v>1388</v>
      </c>
    </row>
    <row r="1652" spans="1:11" ht="56.25" customHeight="1">
      <c r="A1652" s="98">
        <v>25</v>
      </c>
      <c r="B1652" s="125" t="s">
        <v>1277</v>
      </c>
      <c r="C1652" s="126">
        <v>42415</v>
      </c>
      <c r="D1652" s="98" t="s">
        <v>13</v>
      </c>
      <c r="E1652" s="98">
        <v>841846</v>
      </c>
      <c r="F1652" s="98"/>
      <c r="G1652" s="127" t="s">
        <v>2193</v>
      </c>
      <c r="H1652" s="128">
        <v>58943.75</v>
      </c>
      <c r="I1652" s="128">
        <v>0</v>
      </c>
      <c r="J1652" s="129">
        <v>58943.75</v>
      </c>
      <c r="K1652" s="101" t="s">
        <v>1388</v>
      </c>
    </row>
    <row r="1653" spans="1:11" ht="56.25" customHeight="1">
      <c r="A1653" s="98">
        <v>25</v>
      </c>
      <c r="B1653" s="125" t="s">
        <v>1277</v>
      </c>
      <c r="C1653" s="126">
        <v>42415</v>
      </c>
      <c r="D1653" s="98" t="s">
        <v>13</v>
      </c>
      <c r="E1653" s="98">
        <v>841847</v>
      </c>
      <c r="F1653" s="98"/>
      <c r="G1653" s="127" t="s">
        <v>2194</v>
      </c>
      <c r="H1653" s="128">
        <v>58943.75</v>
      </c>
      <c r="I1653" s="128">
        <v>0</v>
      </c>
      <c r="J1653" s="129">
        <v>58943.75</v>
      </c>
      <c r="K1653" s="101" t="s">
        <v>1388</v>
      </c>
    </row>
    <row r="1654" spans="1:11" ht="56.25" customHeight="1">
      <c r="A1654" s="98">
        <v>25</v>
      </c>
      <c r="B1654" s="125" t="s">
        <v>1277</v>
      </c>
      <c r="C1654" s="126">
        <v>42415</v>
      </c>
      <c r="D1654" s="98" t="s">
        <v>13</v>
      </c>
      <c r="E1654" s="98">
        <v>841850</v>
      </c>
      <c r="F1654" s="98"/>
      <c r="G1654" s="127" t="s">
        <v>2195</v>
      </c>
      <c r="H1654" s="128">
        <v>400000</v>
      </c>
      <c r="I1654" s="128">
        <v>0</v>
      </c>
      <c r="J1654" s="129">
        <v>400000</v>
      </c>
      <c r="K1654" s="101" t="s">
        <v>1388</v>
      </c>
    </row>
    <row r="1655" spans="1:11" ht="56.25" customHeight="1">
      <c r="A1655" s="98">
        <v>25</v>
      </c>
      <c r="B1655" s="125" t="s">
        <v>1277</v>
      </c>
      <c r="C1655" s="126">
        <v>42415</v>
      </c>
      <c r="D1655" s="98" t="s">
        <v>13</v>
      </c>
      <c r="E1655" s="98">
        <v>841851</v>
      </c>
      <c r="F1655" s="98"/>
      <c r="G1655" s="127" t="s">
        <v>2196</v>
      </c>
      <c r="H1655" s="128">
        <v>53861.88</v>
      </c>
      <c r="I1655" s="128">
        <v>0</v>
      </c>
      <c r="J1655" s="129">
        <v>53861.88</v>
      </c>
      <c r="K1655" s="101" t="s">
        <v>1388</v>
      </c>
    </row>
    <row r="1656" spans="1:11" ht="56.25" customHeight="1">
      <c r="A1656" s="98">
        <v>25</v>
      </c>
      <c r="B1656" s="125" t="s">
        <v>1277</v>
      </c>
      <c r="C1656" s="126">
        <v>42415</v>
      </c>
      <c r="D1656" s="98" t="s">
        <v>13</v>
      </c>
      <c r="E1656" s="98">
        <v>841853</v>
      </c>
      <c r="F1656" s="98"/>
      <c r="G1656" s="127" t="s">
        <v>2197</v>
      </c>
      <c r="H1656" s="128">
        <v>46549.65</v>
      </c>
      <c r="I1656" s="128">
        <v>0</v>
      </c>
      <c r="J1656" s="129">
        <v>46549.65</v>
      </c>
      <c r="K1656" s="101" t="s">
        <v>1388</v>
      </c>
    </row>
    <row r="1657" spans="1:11" ht="56.25" customHeight="1">
      <c r="A1657" s="98">
        <v>25</v>
      </c>
      <c r="B1657" s="125" t="s">
        <v>1277</v>
      </c>
      <c r="C1657" s="126">
        <v>42415</v>
      </c>
      <c r="D1657" s="98" t="s">
        <v>13</v>
      </c>
      <c r="E1657" s="98">
        <v>841854</v>
      </c>
      <c r="F1657" s="98"/>
      <c r="G1657" s="127" t="s">
        <v>2198</v>
      </c>
      <c r="H1657" s="128">
        <v>46847.63</v>
      </c>
      <c r="I1657" s="128">
        <v>0</v>
      </c>
      <c r="J1657" s="129">
        <v>46847.63</v>
      </c>
      <c r="K1657" s="101" t="s">
        <v>1388</v>
      </c>
    </row>
    <row r="1658" spans="1:11" ht="56.25" customHeight="1">
      <c r="A1658" s="98">
        <v>25</v>
      </c>
      <c r="B1658" s="125" t="s">
        <v>1277</v>
      </c>
      <c r="C1658" s="126">
        <v>42415</v>
      </c>
      <c r="D1658" s="98" t="s">
        <v>13</v>
      </c>
      <c r="E1658" s="98">
        <v>841855</v>
      </c>
      <c r="F1658" s="98"/>
      <c r="G1658" s="127" t="s">
        <v>2199</v>
      </c>
      <c r="H1658" s="128">
        <v>47515.040000000001</v>
      </c>
      <c r="I1658" s="128">
        <v>0</v>
      </c>
      <c r="J1658" s="129">
        <v>47515.040000000001</v>
      </c>
      <c r="K1658" s="101" t="s">
        <v>1388</v>
      </c>
    </row>
    <row r="1659" spans="1:11" ht="56.25" customHeight="1">
      <c r="A1659" s="98">
        <v>25</v>
      </c>
      <c r="B1659" s="125" t="s">
        <v>1277</v>
      </c>
      <c r="C1659" s="126">
        <v>42415</v>
      </c>
      <c r="D1659" s="98" t="s">
        <v>13</v>
      </c>
      <c r="E1659" s="98">
        <v>841857</v>
      </c>
      <c r="F1659" s="98"/>
      <c r="G1659" s="127" t="s">
        <v>2200</v>
      </c>
      <c r="H1659" s="128">
        <v>204739.62</v>
      </c>
      <c r="I1659" s="128">
        <v>0</v>
      </c>
      <c r="J1659" s="129">
        <v>204739.62</v>
      </c>
      <c r="K1659" s="101" t="s">
        <v>1388</v>
      </c>
    </row>
    <row r="1660" spans="1:11" ht="56.25" customHeight="1">
      <c r="A1660" s="98">
        <v>25</v>
      </c>
      <c r="B1660" s="125" t="s">
        <v>1277</v>
      </c>
      <c r="C1660" s="126">
        <v>42415</v>
      </c>
      <c r="D1660" s="98" t="s">
        <v>13</v>
      </c>
      <c r="E1660" s="98">
        <v>841858</v>
      </c>
      <c r="F1660" s="98"/>
      <c r="G1660" s="127" t="s">
        <v>2201</v>
      </c>
      <c r="H1660" s="128">
        <v>195260.38</v>
      </c>
      <c r="I1660" s="128">
        <v>0</v>
      </c>
      <c r="J1660" s="129">
        <v>195260.38</v>
      </c>
      <c r="K1660" s="101" t="s">
        <v>1388</v>
      </c>
    </row>
    <row r="1661" spans="1:11" ht="56.25" customHeight="1">
      <c r="A1661" s="98">
        <v>25</v>
      </c>
      <c r="B1661" s="125" t="s">
        <v>1277</v>
      </c>
      <c r="C1661" s="126">
        <v>42415</v>
      </c>
      <c r="D1661" s="98" t="s">
        <v>13</v>
      </c>
      <c r="E1661" s="98">
        <v>841859</v>
      </c>
      <c r="F1661" s="98"/>
      <c r="G1661" s="127" t="s">
        <v>2202</v>
      </c>
      <c r="H1661" s="128">
        <v>400000</v>
      </c>
      <c r="I1661" s="128">
        <v>0</v>
      </c>
      <c r="J1661" s="129">
        <v>400000</v>
      </c>
      <c r="K1661" s="101" t="s">
        <v>1388</v>
      </c>
    </row>
    <row r="1662" spans="1:11" ht="56.25" customHeight="1">
      <c r="A1662" s="98">
        <v>25</v>
      </c>
      <c r="B1662" s="125" t="s">
        <v>1277</v>
      </c>
      <c r="C1662" s="126">
        <v>42415</v>
      </c>
      <c r="D1662" s="98" t="s">
        <v>13</v>
      </c>
      <c r="E1662" s="98">
        <v>841860</v>
      </c>
      <c r="F1662" s="98"/>
      <c r="G1662" s="127" t="s">
        <v>2203</v>
      </c>
      <c r="H1662" s="128">
        <v>400000</v>
      </c>
      <c r="I1662" s="128">
        <v>0</v>
      </c>
      <c r="J1662" s="129">
        <v>400000</v>
      </c>
      <c r="K1662" s="101" t="s">
        <v>1388</v>
      </c>
    </row>
    <row r="1663" spans="1:11" ht="56.25" customHeight="1">
      <c r="A1663" s="98">
        <v>25</v>
      </c>
      <c r="B1663" s="125" t="s">
        <v>1277</v>
      </c>
      <c r="C1663" s="126">
        <v>42415</v>
      </c>
      <c r="D1663" s="98" t="s">
        <v>13</v>
      </c>
      <c r="E1663" s="98">
        <v>841861</v>
      </c>
      <c r="F1663" s="98"/>
      <c r="G1663" s="127" t="s">
        <v>2204</v>
      </c>
      <c r="H1663" s="128">
        <v>400000</v>
      </c>
      <c r="I1663" s="128">
        <v>0</v>
      </c>
      <c r="J1663" s="129">
        <v>400000</v>
      </c>
      <c r="K1663" s="101" t="s">
        <v>1388</v>
      </c>
    </row>
    <row r="1664" spans="1:11" ht="56.25" customHeight="1">
      <c r="A1664" s="98">
        <v>25</v>
      </c>
      <c r="B1664" s="125" t="s">
        <v>1277</v>
      </c>
      <c r="C1664" s="126">
        <v>42416</v>
      </c>
      <c r="D1664" s="98" t="s">
        <v>13</v>
      </c>
      <c r="E1664" s="98">
        <v>841941</v>
      </c>
      <c r="F1664" s="98"/>
      <c r="G1664" s="127" t="s">
        <v>2246</v>
      </c>
      <c r="H1664" s="128">
        <v>133779.95000000001</v>
      </c>
      <c r="I1664" s="128">
        <v>0</v>
      </c>
      <c r="J1664" s="129">
        <v>133779.95000000001</v>
      </c>
      <c r="K1664" s="101" t="s">
        <v>1388</v>
      </c>
    </row>
    <row r="1665" spans="1:11" ht="56.25" customHeight="1">
      <c r="A1665" s="98">
        <v>25</v>
      </c>
      <c r="B1665" s="125" t="s">
        <v>1277</v>
      </c>
      <c r="C1665" s="126">
        <v>42416</v>
      </c>
      <c r="D1665" s="98" t="s">
        <v>13</v>
      </c>
      <c r="E1665" s="98">
        <v>841944</v>
      </c>
      <c r="F1665" s="98"/>
      <c r="G1665" s="127" t="s">
        <v>2247</v>
      </c>
      <c r="H1665" s="128">
        <v>400000</v>
      </c>
      <c r="I1665" s="128">
        <v>0</v>
      </c>
      <c r="J1665" s="129">
        <v>400000</v>
      </c>
      <c r="K1665" s="101" t="s">
        <v>1388</v>
      </c>
    </row>
    <row r="1666" spans="1:11" ht="56.25" customHeight="1">
      <c r="A1666" s="98">
        <v>25</v>
      </c>
      <c r="B1666" s="125" t="s">
        <v>1277</v>
      </c>
      <c r="C1666" s="126">
        <v>42416</v>
      </c>
      <c r="D1666" s="98" t="s">
        <v>13</v>
      </c>
      <c r="E1666" s="98">
        <v>841945</v>
      </c>
      <c r="F1666" s="98"/>
      <c r="G1666" s="127" t="s">
        <v>2248</v>
      </c>
      <c r="H1666" s="128">
        <v>219827.97</v>
      </c>
      <c r="I1666" s="128">
        <v>0</v>
      </c>
      <c r="J1666" s="129">
        <v>219827.97</v>
      </c>
      <c r="K1666" s="101" t="s">
        <v>1388</v>
      </c>
    </row>
    <row r="1667" spans="1:11" ht="56.25" customHeight="1">
      <c r="A1667" s="98">
        <v>25</v>
      </c>
      <c r="B1667" s="125" t="s">
        <v>1277</v>
      </c>
      <c r="C1667" s="126">
        <v>42416</v>
      </c>
      <c r="D1667" s="98" t="s">
        <v>13</v>
      </c>
      <c r="E1667" s="98">
        <v>841950</v>
      </c>
      <c r="F1667" s="98"/>
      <c r="G1667" s="127" t="s">
        <v>2250</v>
      </c>
      <c r="H1667" s="128">
        <v>399736.13</v>
      </c>
      <c r="I1667" s="128">
        <v>0</v>
      </c>
      <c r="J1667" s="129">
        <v>399736.13</v>
      </c>
      <c r="K1667" s="101" t="s">
        <v>1388</v>
      </c>
    </row>
    <row r="1668" spans="1:11" ht="56.25" customHeight="1">
      <c r="A1668" s="98">
        <v>25</v>
      </c>
      <c r="B1668" s="125" t="s">
        <v>1277</v>
      </c>
      <c r="C1668" s="126">
        <v>42416</v>
      </c>
      <c r="D1668" s="98" t="s">
        <v>13</v>
      </c>
      <c r="E1668" s="98">
        <v>841953</v>
      </c>
      <c r="F1668" s="98"/>
      <c r="G1668" s="127" t="s">
        <v>2251</v>
      </c>
      <c r="H1668" s="128">
        <v>383517.99</v>
      </c>
      <c r="I1668" s="128">
        <v>0</v>
      </c>
      <c r="J1668" s="129">
        <v>383517.99</v>
      </c>
      <c r="K1668" s="101" t="s">
        <v>1388</v>
      </c>
    </row>
    <row r="1669" spans="1:11" ht="56.25" customHeight="1">
      <c r="A1669" s="98">
        <v>25</v>
      </c>
      <c r="B1669" s="125" t="s">
        <v>1277</v>
      </c>
      <c r="C1669" s="126">
        <v>42416</v>
      </c>
      <c r="D1669" s="98" t="s">
        <v>13</v>
      </c>
      <c r="E1669" s="98">
        <v>841954</v>
      </c>
      <c r="F1669" s="98"/>
      <c r="G1669" s="127" t="s">
        <v>2252</v>
      </c>
      <c r="H1669" s="128">
        <v>400000</v>
      </c>
      <c r="I1669" s="128">
        <v>0</v>
      </c>
      <c r="J1669" s="129">
        <v>400000</v>
      </c>
      <c r="K1669" s="101" t="s">
        <v>1388</v>
      </c>
    </row>
    <row r="1670" spans="1:11" ht="56.25" customHeight="1">
      <c r="A1670" s="98">
        <v>25</v>
      </c>
      <c r="B1670" s="125" t="s">
        <v>1277</v>
      </c>
      <c r="C1670" s="126">
        <v>42416</v>
      </c>
      <c r="D1670" s="98" t="s">
        <v>13</v>
      </c>
      <c r="E1670" s="98">
        <v>841956</v>
      </c>
      <c r="F1670" s="98"/>
      <c r="G1670" s="127" t="s">
        <v>2253</v>
      </c>
      <c r="H1670" s="128">
        <v>544113.62</v>
      </c>
      <c r="I1670" s="128">
        <v>0</v>
      </c>
      <c r="J1670" s="129">
        <v>544113.62</v>
      </c>
      <c r="K1670" s="101" t="s">
        <v>1388</v>
      </c>
    </row>
    <row r="1671" spans="1:11" ht="56.25" customHeight="1">
      <c r="A1671" s="98">
        <v>25</v>
      </c>
      <c r="B1671" s="125" t="s">
        <v>1277</v>
      </c>
      <c r="C1671" s="126">
        <v>42416</v>
      </c>
      <c r="D1671" s="98" t="s">
        <v>13</v>
      </c>
      <c r="E1671" s="98">
        <v>841960</v>
      </c>
      <c r="F1671" s="98"/>
      <c r="G1671" s="127" t="s">
        <v>2254</v>
      </c>
      <c r="H1671" s="128">
        <v>177719.43</v>
      </c>
      <c r="I1671" s="128">
        <v>0</v>
      </c>
      <c r="J1671" s="129">
        <v>177719.43</v>
      </c>
      <c r="K1671" s="101" t="s">
        <v>1388</v>
      </c>
    </row>
    <row r="1672" spans="1:11" ht="56.25" customHeight="1">
      <c r="A1672" s="98">
        <v>25</v>
      </c>
      <c r="B1672" s="125" t="s">
        <v>1277</v>
      </c>
      <c r="C1672" s="126">
        <v>42416</v>
      </c>
      <c r="D1672" s="98" t="s">
        <v>13</v>
      </c>
      <c r="E1672" s="98">
        <v>841979</v>
      </c>
      <c r="F1672" s="98"/>
      <c r="G1672" s="127" t="s">
        <v>2256</v>
      </c>
      <c r="H1672" s="128">
        <v>964185.77</v>
      </c>
      <c r="I1672" s="128">
        <v>0</v>
      </c>
      <c r="J1672" s="129">
        <v>964185.77</v>
      </c>
      <c r="K1672" s="101" t="s">
        <v>1388</v>
      </c>
    </row>
    <row r="1673" spans="1:11" ht="56.25" customHeight="1">
      <c r="A1673" s="98">
        <v>25</v>
      </c>
      <c r="B1673" s="125" t="s">
        <v>1277</v>
      </c>
      <c r="C1673" s="126">
        <v>42416</v>
      </c>
      <c r="D1673" s="98" t="s">
        <v>13</v>
      </c>
      <c r="E1673" s="98">
        <v>841982</v>
      </c>
      <c r="F1673" s="98"/>
      <c r="G1673" s="127" t="s">
        <v>2257</v>
      </c>
      <c r="H1673" s="128">
        <v>2487816.9900000002</v>
      </c>
      <c r="I1673" s="128">
        <v>0</v>
      </c>
      <c r="J1673" s="129">
        <v>2487816.9900000002</v>
      </c>
      <c r="K1673" s="101" t="s">
        <v>1388</v>
      </c>
    </row>
    <row r="1674" spans="1:11" ht="56.25" customHeight="1">
      <c r="A1674" s="98">
        <v>25</v>
      </c>
      <c r="B1674" s="125" t="s">
        <v>1277</v>
      </c>
      <c r="C1674" s="126">
        <v>42417</v>
      </c>
      <c r="D1674" s="98" t="s">
        <v>6</v>
      </c>
      <c r="E1674" s="98">
        <v>842091</v>
      </c>
      <c r="F1674" s="98"/>
      <c r="G1674" s="127" t="s">
        <v>2271</v>
      </c>
      <c r="H1674" s="128">
        <v>0</v>
      </c>
      <c r="I1674" s="128">
        <v>300000</v>
      </c>
      <c r="J1674" s="129">
        <v>300000</v>
      </c>
      <c r="K1674" s="101" t="s">
        <v>1388</v>
      </c>
    </row>
    <row r="1675" spans="1:11" ht="56.25" customHeight="1">
      <c r="A1675" s="98">
        <v>25</v>
      </c>
      <c r="B1675" s="125" t="s">
        <v>1278</v>
      </c>
      <c r="C1675" s="126">
        <v>42418</v>
      </c>
      <c r="D1675" s="98" t="s">
        <v>6</v>
      </c>
      <c r="E1675" s="98">
        <v>842206</v>
      </c>
      <c r="F1675" s="98"/>
      <c r="G1675" s="127" t="s">
        <v>2291</v>
      </c>
      <c r="H1675" s="128">
        <v>0</v>
      </c>
      <c r="I1675" s="128">
        <v>4234.1000000000004</v>
      </c>
      <c r="J1675" s="129">
        <v>4234.1000000000004</v>
      </c>
      <c r="K1675" s="101" t="s">
        <v>1388</v>
      </c>
    </row>
    <row r="1676" spans="1:11" ht="56.25" customHeight="1">
      <c r="A1676" s="98">
        <v>25</v>
      </c>
      <c r="B1676" s="125" t="s">
        <v>1277</v>
      </c>
      <c r="C1676" s="126">
        <v>42418</v>
      </c>
      <c r="D1676" s="98" t="s">
        <v>13</v>
      </c>
      <c r="E1676" s="98">
        <v>842228</v>
      </c>
      <c r="F1676" s="98"/>
      <c r="G1676" s="127" t="s">
        <v>2303</v>
      </c>
      <c r="H1676" s="128">
        <v>1214773.3400000001</v>
      </c>
      <c r="I1676" s="128">
        <v>0</v>
      </c>
      <c r="J1676" s="129">
        <v>1214773.3400000001</v>
      </c>
      <c r="K1676" s="101" t="s">
        <v>1388</v>
      </c>
    </row>
    <row r="1677" spans="1:11" ht="56.25" customHeight="1">
      <c r="A1677" s="98">
        <v>25</v>
      </c>
      <c r="B1677" s="125" t="s">
        <v>1277</v>
      </c>
      <c r="C1677" s="126">
        <v>42418</v>
      </c>
      <c r="D1677" s="98" t="s">
        <v>13</v>
      </c>
      <c r="E1677" s="98">
        <v>842230</v>
      </c>
      <c r="F1677" s="98"/>
      <c r="G1677" s="127" t="s">
        <v>2304</v>
      </c>
      <c r="H1677" s="128">
        <v>965305.83</v>
      </c>
      <c r="I1677" s="128">
        <v>0</v>
      </c>
      <c r="J1677" s="129">
        <v>965305.83</v>
      </c>
      <c r="K1677" s="101" t="s">
        <v>1388</v>
      </c>
    </row>
    <row r="1678" spans="1:11" ht="56.25" customHeight="1">
      <c r="A1678" s="98">
        <v>25</v>
      </c>
      <c r="B1678" s="125" t="s">
        <v>1277</v>
      </c>
      <c r="C1678" s="126">
        <v>42418</v>
      </c>
      <c r="D1678" s="98" t="s">
        <v>13</v>
      </c>
      <c r="E1678" s="98">
        <v>842231</v>
      </c>
      <c r="F1678" s="98"/>
      <c r="G1678" s="127" t="s">
        <v>2305</v>
      </c>
      <c r="H1678" s="128">
        <v>211683.07</v>
      </c>
      <c r="I1678" s="128">
        <v>0</v>
      </c>
      <c r="J1678" s="129">
        <v>211683.07</v>
      </c>
      <c r="K1678" s="101" t="s">
        <v>1388</v>
      </c>
    </row>
    <row r="1679" spans="1:11" ht="56.25" customHeight="1">
      <c r="A1679" s="98">
        <v>25</v>
      </c>
      <c r="B1679" s="125" t="s">
        <v>1277</v>
      </c>
      <c r="C1679" s="126">
        <v>42418</v>
      </c>
      <c r="D1679" s="98" t="s">
        <v>13</v>
      </c>
      <c r="E1679" s="98">
        <v>842233</v>
      </c>
      <c r="F1679" s="98"/>
      <c r="G1679" s="127" t="s">
        <v>2306</v>
      </c>
      <c r="H1679" s="128">
        <v>1086638.9099999999</v>
      </c>
      <c r="I1679" s="128">
        <v>0</v>
      </c>
      <c r="J1679" s="129">
        <v>1086638.9099999999</v>
      </c>
      <c r="K1679" s="101" t="s">
        <v>1388</v>
      </c>
    </row>
    <row r="1680" spans="1:11" ht="56.25" customHeight="1">
      <c r="A1680" s="98">
        <v>25</v>
      </c>
      <c r="B1680" s="125" t="s">
        <v>1277</v>
      </c>
      <c r="C1680" s="126">
        <v>42418</v>
      </c>
      <c r="D1680" s="98" t="s">
        <v>13</v>
      </c>
      <c r="E1680" s="98">
        <v>842234</v>
      </c>
      <c r="F1680" s="98"/>
      <c r="G1680" s="127" t="s">
        <v>2307</v>
      </c>
      <c r="H1680" s="128">
        <v>2373071.59</v>
      </c>
      <c r="I1680" s="128">
        <v>0</v>
      </c>
      <c r="J1680" s="129">
        <v>2373071.59</v>
      </c>
      <c r="K1680" s="101" t="s">
        <v>1388</v>
      </c>
    </row>
    <row r="1681" spans="1:11" ht="56.25" customHeight="1">
      <c r="A1681" s="98">
        <v>25</v>
      </c>
      <c r="B1681" s="125" t="s">
        <v>1277</v>
      </c>
      <c r="C1681" s="126">
        <v>42418</v>
      </c>
      <c r="D1681" s="98" t="s">
        <v>13</v>
      </c>
      <c r="E1681" s="98">
        <v>842235</v>
      </c>
      <c r="F1681" s="98"/>
      <c r="G1681" s="127" t="s">
        <v>2308</v>
      </c>
      <c r="H1681" s="128">
        <v>888809.21</v>
      </c>
      <c r="I1681" s="128">
        <v>0</v>
      </c>
      <c r="J1681" s="129">
        <v>888809.21</v>
      </c>
      <c r="K1681" s="101" t="s">
        <v>1388</v>
      </c>
    </row>
    <row r="1682" spans="1:11" ht="56.25" customHeight="1">
      <c r="A1682" s="98">
        <v>25</v>
      </c>
      <c r="B1682" s="125" t="s">
        <v>1277</v>
      </c>
      <c r="C1682" s="126">
        <v>42418</v>
      </c>
      <c r="D1682" s="98" t="s">
        <v>13</v>
      </c>
      <c r="E1682" s="98">
        <v>842236</v>
      </c>
      <c r="F1682" s="98"/>
      <c r="G1682" s="127" t="s">
        <v>2309</v>
      </c>
      <c r="H1682" s="128">
        <v>822028.79</v>
      </c>
      <c r="I1682" s="128">
        <v>0</v>
      </c>
      <c r="J1682" s="129">
        <v>822028.79</v>
      </c>
      <c r="K1682" s="101" t="s">
        <v>1388</v>
      </c>
    </row>
    <row r="1683" spans="1:11" ht="56.25" customHeight="1">
      <c r="A1683" s="98">
        <v>25</v>
      </c>
      <c r="B1683" s="125" t="s">
        <v>1277</v>
      </c>
      <c r="C1683" s="126">
        <v>42418</v>
      </c>
      <c r="D1683" s="98" t="s">
        <v>13</v>
      </c>
      <c r="E1683" s="98">
        <v>842237</v>
      </c>
      <c r="F1683" s="98"/>
      <c r="G1683" s="127" t="s">
        <v>2310</v>
      </c>
      <c r="H1683" s="128">
        <v>8150601.6799999997</v>
      </c>
      <c r="I1683" s="128">
        <v>0</v>
      </c>
      <c r="J1683" s="129">
        <v>8150601.6799999997</v>
      </c>
      <c r="K1683" s="101" t="s">
        <v>1388</v>
      </c>
    </row>
    <row r="1684" spans="1:11" ht="56.25" customHeight="1">
      <c r="A1684" s="98">
        <v>25</v>
      </c>
      <c r="B1684" s="125" t="s">
        <v>1277</v>
      </c>
      <c r="C1684" s="126">
        <v>42418</v>
      </c>
      <c r="D1684" s="98" t="s">
        <v>13</v>
      </c>
      <c r="E1684" s="98">
        <v>842239</v>
      </c>
      <c r="F1684" s="98"/>
      <c r="G1684" s="127" t="s">
        <v>2311</v>
      </c>
      <c r="H1684" s="128">
        <v>3593871.53</v>
      </c>
      <c r="I1684" s="128">
        <v>0</v>
      </c>
      <c r="J1684" s="129">
        <v>3593871.53</v>
      </c>
      <c r="K1684" s="101" t="s">
        <v>1388</v>
      </c>
    </row>
    <row r="1685" spans="1:11" ht="56.25" customHeight="1">
      <c r="A1685" s="98">
        <v>25</v>
      </c>
      <c r="B1685" s="125" t="s">
        <v>1277</v>
      </c>
      <c r="C1685" s="126">
        <v>42418</v>
      </c>
      <c r="D1685" s="98" t="s">
        <v>13</v>
      </c>
      <c r="E1685" s="98">
        <v>842241</v>
      </c>
      <c r="F1685" s="98"/>
      <c r="G1685" s="127" t="s">
        <v>2312</v>
      </c>
      <c r="H1685" s="128">
        <v>814820.26</v>
      </c>
      <c r="I1685" s="128">
        <v>0</v>
      </c>
      <c r="J1685" s="129">
        <v>814820.26</v>
      </c>
      <c r="K1685" s="101" t="s">
        <v>1388</v>
      </c>
    </row>
    <row r="1686" spans="1:11" ht="56.25" customHeight="1">
      <c r="A1686" s="98">
        <v>25</v>
      </c>
      <c r="B1686" s="125" t="s">
        <v>1277</v>
      </c>
      <c r="C1686" s="126">
        <v>42418</v>
      </c>
      <c r="D1686" s="98" t="s">
        <v>13</v>
      </c>
      <c r="E1686" s="98">
        <v>842243</v>
      </c>
      <c r="F1686" s="98"/>
      <c r="G1686" s="127" t="s">
        <v>2313</v>
      </c>
      <c r="H1686" s="128">
        <v>152793.32</v>
      </c>
      <c r="I1686" s="128">
        <v>0</v>
      </c>
      <c r="J1686" s="129">
        <v>152793.32</v>
      </c>
      <c r="K1686" s="101" t="s">
        <v>1388</v>
      </c>
    </row>
    <row r="1687" spans="1:11" ht="56.25" customHeight="1">
      <c r="A1687" s="98">
        <v>25</v>
      </c>
      <c r="B1687" s="125" t="s">
        <v>1277</v>
      </c>
      <c r="C1687" s="126">
        <v>42418</v>
      </c>
      <c r="D1687" s="98" t="s">
        <v>13</v>
      </c>
      <c r="E1687" s="98">
        <v>842244</v>
      </c>
      <c r="F1687" s="98"/>
      <c r="G1687" s="127" t="s">
        <v>2314</v>
      </c>
      <c r="H1687" s="128">
        <v>152793.32</v>
      </c>
      <c r="I1687" s="128">
        <v>0</v>
      </c>
      <c r="J1687" s="129">
        <v>152793.32</v>
      </c>
      <c r="K1687" s="101" t="s">
        <v>1388</v>
      </c>
    </row>
    <row r="1688" spans="1:11" ht="56.25" customHeight="1">
      <c r="A1688" s="98">
        <v>25</v>
      </c>
      <c r="B1688" s="125" t="s">
        <v>1277</v>
      </c>
      <c r="C1688" s="126">
        <v>42418</v>
      </c>
      <c r="D1688" s="98" t="s">
        <v>13</v>
      </c>
      <c r="E1688" s="98">
        <v>842245</v>
      </c>
      <c r="F1688" s="98"/>
      <c r="G1688" s="127" t="s">
        <v>2315</v>
      </c>
      <c r="H1688" s="128">
        <v>152793.32</v>
      </c>
      <c r="I1688" s="128">
        <v>0</v>
      </c>
      <c r="J1688" s="129">
        <v>152793.32</v>
      </c>
      <c r="K1688" s="101" t="s">
        <v>1388</v>
      </c>
    </row>
    <row r="1689" spans="1:11" ht="56.25" customHeight="1">
      <c r="A1689" s="98">
        <v>25</v>
      </c>
      <c r="B1689" s="125" t="s">
        <v>1277</v>
      </c>
      <c r="C1689" s="126">
        <v>42418</v>
      </c>
      <c r="D1689" s="98" t="s">
        <v>13</v>
      </c>
      <c r="E1689" s="98">
        <v>842247</v>
      </c>
      <c r="F1689" s="98"/>
      <c r="G1689" s="127" t="s">
        <v>2316</v>
      </c>
      <c r="H1689" s="128">
        <v>152793.32</v>
      </c>
      <c r="I1689" s="128">
        <v>0</v>
      </c>
      <c r="J1689" s="129">
        <v>152793.32</v>
      </c>
      <c r="K1689" s="101" t="s">
        <v>1388</v>
      </c>
    </row>
    <row r="1690" spans="1:11" ht="56.25" customHeight="1">
      <c r="A1690" s="98">
        <v>25</v>
      </c>
      <c r="B1690" s="125" t="s">
        <v>1277</v>
      </c>
      <c r="C1690" s="126">
        <v>42424</v>
      </c>
      <c r="D1690" s="98" t="s">
        <v>13</v>
      </c>
      <c r="E1690" s="98">
        <v>842870</v>
      </c>
      <c r="F1690" s="98"/>
      <c r="G1690" s="127" t="s">
        <v>2401</v>
      </c>
      <c r="H1690" s="128">
        <v>282212.15000000002</v>
      </c>
      <c r="I1690" s="128">
        <v>0</v>
      </c>
      <c r="J1690" s="129">
        <v>282212.15000000002</v>
      </c>
      <c r="K1690" s="101" t="s">
        <v>1388</v>
      </c>
    </row>
    <row r="1691" spans="1:11" ht="56.25" customHeight="1">
      <c r="A1691" s="98">
        <v>25</v>
      </c>
      <c r="B1691" s="125" t="s">
        <v>1277</v>
      </c>
      <c r="C1691" s="126">
        <v>42424</v>
      </c>
      <c r="D1691" s="98" t="s">
        <v>13</v>
      </c>
      <c r="E1691" s="98">
        <v>842872</v>
      </c>
      <c r="F1691" s="98"/>
      <c r="G1691" s="127" t="s">
        <v>2402</v>
      </c>
      <c r="H1691" s="128">
        <v>932210.57</v>
      </c>
      <c r="I1691" s="128">
        <v>0</v>
      </c>
      <c r="J1691" s="129">
        <v>932210.57</v>
      </c>
      <c r="K1691" s="101" t="s">
        <v>1388</v>
      </c>
    </row>
    <row r="1692" spans="1:11" ht="56.25" customHeight="1">
      <c r="A1692" s="98">
        <v>25</v>
      </c>
      <c r="B1692" s="125" t="s">
        <v>1277</v>
      </c>
      <c r="C1692" s="126">
        <v>42425</v>
      </c>
      <c r="D1692" s="98" t="s">
        <v>13</v>
      </c>
      <c r="E1692" s="98">
        <v>843053</v>
      </c>
      <c r="F1692" s="98"/>
      <c r="G1692" s="127" t="s">
        <v>2429</v>
      </c>
      <c r="H1692" s="128">
        <v>1510350.4</v>
      </c>
      <c r="I1692" s="128">
        <v>0</v>
      </c>
      <c r="J1692" s="129">
        <v>1510350.4</v>
      </c>
      <c r="K1692" s="101" t="s">
        <v>1388</v>
      </c>
    </row>
    <row r="1693" spans="1:11" ht="56.25" customHeight="1">
      <c r="A1693" s="98">
        <v>25</v>
      </c>
      <c r="B1693" s="125" t="s">
        <v>1277</v>
      </c>
      <c r="C1693" s="126">
        <v>42425</v>
      </c>
      <c r="D1693" s="98" t="s">
        <v>13</v>
      </c>
      <c r="E1693" s="98">
        <v>843055</v>
      </c>
      <c r="F1693" s="98"/>
      <c r="G1693" s="127" t="s">
        <v>2430</v>
      </c>
      <c r="H1693" s="128">
        <v>3591129.46</v>
      </c>
      <c r="I1693" s="128">
        <v>0</v>
      </c>
      <c r="J1693" s="129">
        <v>3591129.46</v>
      </c>
      <c r="K1693" s="101" t="s">
        <v>1388</v>
      </c>
    </row>
    <row r="1694" spans="1:11" ht="56.25" customHeight="1">
      <c r="A1694" s="98">
        <v>25</v>
      </c>
      <c r="B1694" s="125" t="s">
        <v>1277</v>
      </c>
      <c r="C1694" s="126">
        <v>42430</v>
      </c>
      <c r="D1694" s="98" t="s">
        <v>13</v>
      </c>
      <c r="E1694" s="98">
        <v>843575</v>
      </c>
      <c r="F1694" s="98"/>
      <c r="G1694" s="127" t="s">
        <v>2495</v>
      </c>
      <c r="H1694" s="128">
        <v>100000</v>
      </c>
      <c r="I1694" s="128">
        <v>0</v>
      </c>
      <c r="J1694" s="129">
        <v>100000</v>
      </c>
      <c r="K1694" s="101" t="s">
        <v>1388</v>
      </c>
    </row>
    <row r="1695" spans="1:11" ht="56.25" customHeight="1">
      <c r="A1695" s="98">
        <v>25</v>
      </c>
      <c r="B1695" s="125" t="s">
        <v>1277</v>
      </c>
      <c r="C1695" s="126">
        <v>42430</v>
      </c>
      <c r="D1695" s="98" t="s">
        <v>13</v>
      </c>
      <c r="E1695" s="98">
        <v>843576</v>
      </c>
      <c r="F1695" s="98"/>
      <c r="G1695" s="127" t="s">
        <v>2496</v>
      </c>
      <c r="H1695" s="128">
        <v>600000</v>
      </c>
      <c r="I1695" s="128">
        <v>0</v>
      </c>
      <c r="J1695" s="129">
        <v>600000</v>
      </c>
      <c r="K1695" s="101" t="s">
        <v>1388</v>
      </c>
    </row>
    <row r="1696" spans="1:11" ht="56.25" customHeight="1">
      <c r="A1696" s="98">
        <v>25</v>
      </c>
      <c r="B1696" s="125" t="s">
        <v>1277</v>
      </c>
      <c r="C1696" s="126">
        <v>42430</v>
      </c>
      <c r="D1696" s="98" t="s">
        <v>13</v>
      </c>
      <c r="E1696" s="98">
        <v>843577</v>
      </c>
      <c r="F1696" s="98"/>
      <c r="G1696" s="127" t="s">
        <v>2497</v>
      </c>
      <c r="H1696" s="128">
        <v>1444330.49</v>
      </c>
      <c r="I1696" s="128">
        <v>0</v>
      </c>
      <c r="J1696" s="129">
        <v>1444330.49</v>
      </c>
      <c r="K1696" s="101" t="s">
        <v>1388</v>
      </c>
    </row>
    <row r="1697" spans="1:11" ht="56.25" customHeight="1">
      <c r="A1697" s="98">
        <v>25</v>
      </c>
      <c r="B1697" s="125" t="s">
        <v>1277</v>
      </c>
      <c r="C1697" s="126">
        <v>42430</v>
      </c>
      <c r="D1697" s="98" t="s">
        <v>13</v>
      </c>
      <c r="E1697" s="98">
        <v>843578</v>
      </c>
      <c r="F1697" s="98"/>
      <c r="G1697" s="127" t="s">
        <v>2498</v>
      </c>
      <c r="H1697" s="128">
        <v>100000</v>
      </c>
      <c r="I1697" s="128">
        <v>0</v>
      </c>
      <c r="J1697" s="129">
        <v>100000</v>
      </c>
      <c r="K1697" s="101" t="s">
        <v>1388</v>
      </c>
    </row>
    <row r="1698" spans="1:11" ht="56.25" customHeight="1">
      <c r="A1698" s="98">
        <v>25</v>
      </c>
      <c r="B1698" s="125" t="s">
        <v>1277</v>
      </c>
      <c r="C1698" s="126">
        <v>42430</v>
      </c>
      <c r="D1698" s="98" t="s">
        <v>13</v>
      </c>
      <c r="E1698" s="98">
        <v>843579</v>
      </c>
      <c r="F1698" s="98"/>
      <c r="G1698" s="127" t="s">
        <v>2499</v>
      </c>
      <c r="H1698" s="128">
        <v>758662.64</v>
      </c>
      <c r="I1698" s="128">
        <v>0</v>
      </c>
      <c r="J1698" s="129">
        <v>758662.64</v>
      </c>
      <c r="K1698" s="101" t="s">
        <v>1388</v>
      </c>
    </row>
    <row r="1699" spans="1:11" ht="56.25" customHeight="1">
      <c r="A1699" s="98">
        <v>25</v>
      </c>
      <c r="B1699" s="125" t="s">
        <v>1277</v>
      </c>
      <c r="C1699" s="126">
        <v>42430</v>
      </c>
      <c r="D1699" s="98" t="s">
        <v>13</v>
      </c>
      <c r="E1699" s="98">
        <v>843580</v>
      </c>
      <c r="F1699" s="98"/>
      <c r="G1699" s="127" t="s">
        <v>2500</v>
      </c>
      <c r="H1699" s="128">
        <v>1459304.26</v>
      </c>
      <c r="I1699" s="128">
        <v>0</v>
      </c>
      <c r="J1699" s="129">
        <v>1459304.26</v>
      </c>
      <c r="K1699" s="101" t="s">
        <v>1388</v>
      </c>
    </row>
    <row r="1700" spans="1:11" ht="56.25" customHeight="1">
      <c r="A1700" s="98">
        <v>25</v>
      </c>
      <c r="B1700" s="125" t="s">
        <v>1277</v>
      </c>
      <c r="C1700" s="126">
        <v>42430</v>
      </c>
      <c r="D1700" s="98" t="s">
        <v>13</v>
      </c>
      <c r="E1700" s="98">
        <v>843581</v>
      </c>
      <c r="F1700" s="98"/>
      <c r="G1700" s="127" t="s">
        <v>2501</v>
      </c>
      <c r="H1700" s="128">
        <v>408458.53</v>
      </c>
      <c r="I1700" s="128">
        <v>0</v>
      </c>
      <c r="J1700" s="129">
        <v>408458.53</v>
      </c>
      <c r="K1700" s="101" t="s">
        <v>1388</v>
      </c>
    </row>
    <row r="1701" spans="1:11" ht="56.25" customHeight="1">
      <c r="A1701" s="98">
        <v>25</v>
      </c>
      <c r="B1701" s="125" t="s">
        <v>1277</v>
      </c>
      <c r="C1701" s="126">
        <v>42430</v>
      </c>
      <c r="D1701" s="98" t="s">
        <v>13</v>
      </c>
      <c r="E1701" s="98">
        <v>843582</v>
      </c>
      <c r="F1701" s="98"/>
      <c r="G1701" s="127" t="s">
        <v>2502</v>
      </c>
      <c r="H1701" s="128">
        <v>100000</v>
      </c>
      <c r="I1701" s="128">
        <v>0</v>
      </c>
      <c r="J1701" s="129">
        <v>100000</v>
      </c>
      <c r="K1701" s="101" t="s">
        <v>1388</v>
      </c>
    </row>
    <row r="1702" spans="1:11" ht="56.25" customHeight="1">
      <c r="A1702" s="98">
        <v>25</v>
      </c>
      <c r="B1702" s="125" t="s">
        <v>1277</v>
      </c>
      <c r="C1702" s="126">
        <v>42430</v>
      </c>
      <c r="D1702" s="98" t="s">
        <v>13</v>
      </c>
      <c r="E1702" s="98">
        <v>843583</v>
      </c>
      <c r="F1702" s="98"/>
      <c r="G1702" s="127" t="s">
        <v>2503</v>
      </c>
      <c r="H1702" s="128">
        <v>119069.75</v>
      </c>
      <c r="I1702" s="128">
        <v>0</v>
      </c>
      <c r="J1702" s="129">
        <v>119069.75</v>
      </c>
      <c r="K1702" s="101" t="s">
        <v>1388</v>
      </c>
    </row>
    <row r="1703" spans="1:11" ht="56.25" customHeight="1">
      <c r="A1703" s="98">
        <v>25</v>
      </c>
      <c r="B1703" s="125" t="s">
        <v>1277</v>
      </c>
      <c r="C1703" s="126">
        <v>42430</v>
      </c>
      <c r="D1703" s="98" t="s">
        <v>13</v>
      </c>
      <c r="E1703" s="98">
        <v>843584</v>
      </c>
      <c r="F1703" s="98"/>
      <c r="G1703" s="127" t="s">
        <v>2504</v>
      </c>
      <c r="H1703" s="128">
        <v>1385996.7</v>
      </c>
      <c r="I1703" s="128">
        <v>0</v>
      </c>
      <c r="J1703" s="129">
        <v>1385996.7</v>
      </c>
      <c r="K1703" s="101" t="s">
        <v>1388</v>
      </c>
    </row>
    <row r="1704" spans="1:11" ht="56.25" customHeight="1">
      <c r="A1704" s="98">
        <v>25</v>
      </c>
      <c r="B1704" s="125" t="s">
        <v>1277</v>
      </c>
      <c r="C1704" s="126">
        <v>42430</v>
      </c>
      <c r="D1704" s="98" t="s">
        <v>13</v>
      </c>
      <c r="E1704" s="98">
        <v>843585</v>
      </c>
      <c r="F1704" s="98"/>
      <c r="G1704" s="127" t="s">
        <v>2505</v>
      </c>
      <c r="H1704" s="128">
        <v>100000</v>
      </c>
      <c r="I1704" s="128">
        <v>0</v>
      </c>
      <c r="J1704" s="129">
        <v>100000</v>
      </c>
      <c r="K1704" s="101" t="s">
        <v>1388</v>
      </c>
    </row>
    <row r="1705" spans="1:11" ht="56.25" customHeight="1">
      <c r="A1705" s="98">
        <v>25</v>
      </c>
      <c r="B1705" s="125" t="s">
        <v>1277</v>
      </c>
      <c r="C1705" s="126">
        <v>42430</v>
      </c>
      <c r="D1705" s="98" t="s">
        <v>13</v>
      </c>
      <c r="E1705" s="98">
        <v>843586</v>
      </c>
      <c r="F1705" s="98"/>
      <c r="G1705" s="127" t="s">
        <v>2506</v>
      </c>
      <c r="H1705" s="128">
        <v>117472.13</v>
      </c>
      <c r="I1705" s="128">
        <v>0</v>
      </c>
      <c r="J1705" s="129">
        <v>117472.13</v>
      </c>
      <c r="K1705" s="101" t="s">
        <v>1388</v>
      </c>
    </row>
    <row r="1706" spans="1:11" ht="56.25" customHeight="1">
      <c r="A1706" s="98">
        <v>25</v>
      </c>
      <c r="B1706" s="125" t="s">
        <v>1277</v>
      </c>
      <c r="C1706" s="126">
        <v>42430</v>
      </c>
      <c r="D1706" s="98" t="s">
        <v>13</v>
      </c>
      <c r="E1706" s="98">
        <v>843587</v>
      </c>
      <c r="F1706" s="98"/>
      <c r="G1706" s="127" t="s">
        <v>2507</v>
      </c>
      <c r="H1706" s="128">
        <v>858602.24</v>
      </c>
      <c r="I1706" s="128">
        <v>0</v>
      </c>
      <c r="J1706" s="129">
        <v>858602.24</v>
      </c>
      <c r="K1706" s="101" t="s">
        <v>1388</v>
      </c>
    </row>
    <row r="1707" spans="1:11" ht="56.25" customHeight="1">
      <c r="A1707" s="98">
        <v>25</v>
      </c>
      <c r="B1707" s="125" t="s">
        <v>1277</v>
      </c>
      <c r="C1707" s="126">
        <v>42430</v>
      </c>
      <c r="D1707" s="98" t="s">
        <v>13</v>
      </c>
      <c r="E1707" s="98">
        <v>843588</v>
      </c>
      <c r="F1707" s="98"/>
      <c r="G1707" s="127" t="s">
        <v>2508</v>
      </c>
      <c r="H1707" s="128">
        <v>750555.28</v>
      </c>
      <c r="I1707" s="128">
        <v>0</v>
      </c>
      <c r="J1707" s="129">
        <v>750555.28</v>
      </c>
      <c r="K1707" s="101" t="s">
        <v>1388</v>
      </c>
    </row>
    <row r="1708" spans="1:11" ht="56.25" customHeight="1">
      <c r="A1708" s="98">
        <v>25</v>
      </c>
      <c r="B1708" s="125" t="s">
        <v>1277</v>
      </c>
      <c r="C1708" s="126">
        <v>42430</v>
      </c>
      <c r="D1708" s="98" t="s">
        <v>13</v>
      </c>
      <c r="E1708" s="98">
        <v>843589</v>
      </c>
      <c r="F1708" s="98"/>
      <c r="G1708" s="127" t="s">
        <v>2509</v>
      </c>
      <c r="H1708" s="128">
        <v>1105076.33</v>
      </c>
      <c r="I1708" s="128">
        <v>0</v>
      </c>
      <c r="J1708" s="129">
        <v>1105076.33</v>
      </c>
      <c r="K1708" s="101" t="s">
        <v>1388</v>
      </c>
    </row>
    <row r="1709" spans="1:11" ht="56.25" customHeight="1">
      <c r="A1709" s="98">
        <v>25</v>
      </c>
      <c r="B1709" s="125" t="s">
        <v>1277</v>
      </c>
      <c r="C1709" s="126">
        <v>42430</v>
      </c>
      <c r="D1709" s="98" t="s">
        <v>13</v>
      </c>
      <c r="E1709" s="98">
        <v>843591</v>
      </c>
      <c r="F1709" s="98"/>
      <c r="G1709" s="127" t="s">
        <v>2510</v>
      </c>
      <c r="H1709" s="128">
        <v>366004.55</v>
      </c>
      <c r="I1709" s="128">
        <v>0</v>
      </c>
      <c r="J1709" s="129">
        <v>366004.55</v>
      </c>
      <c r="K1709" s="101" t="s">
        <v>1388</v>
      </c>
    </row>
    <row r="1710" spans="1:11" ht="56.25" customHeight="1">
      <c r="A1710" s="98">
        <v>25</v>
      </c>
      <c r="B1710" s="125" t="s">
        <v>1277</v>
      </c>
      <c r="C1710" s="126">
        <v>42430</v>
      </c>
      <c r="D1710" s="98" t="s">
        <v>13</v>
      </c>
      <c r="E1710" s="98">
        <v>843592</v>
      </c>
      <c r="F1710" s="98"/>
      <c r="G1710" s="127" t="s">
        <v>2511</v>
      </c>
      <c r="H1710" s="128">
        <v>1423259.9</v>
      </c>
      <c r="I1710" s="128">
        <v>0</v>
      </c>
      <c r="J1710" s="129">
        <v>1423259.9</v>
      </c>
      <c r="K1710" s="101" t="s">
        <v>1388</v>
      </c>
    </row>
    <row r="1711" spans="1:11" ht="56.25" customHeight="1">
      <c r="A1711" s="98">
        <v>25</v>
      </c>
      <c r="B1711" s="125" t="s">
        <v>1277</v>
      </c>
      <c r="C1711" s="126">
        <v>42430</v>
      </c>
      <c r="D1711" s="98" t="s">
        <v>13</v>
      </c>
      <c r="E1711" s="98">
        <v>843594</v>
      </c>
      <c r="F1711" s="98"/>
      <c r="G1711" s="127" t="s">
        <v>2512</v>
      </c>
      <c r="H1711" s="128">
        <v>829441.8</v>
      </c>
      <c r="I1711" s="128">
        <v>0</v>
      </c>
      <c r="J1711" s="129">
        <v>829441.8</v>
      </c>
      <c r="K1711" s="101" t="s">
        <v>1388</v>
      </c>
    </row>
    <row r="1712" spans="1:11" ht="56.25" customHeight="1">
      <c r="A1712" s="98">
        <v>25</v>
      </c>
      <c r="B1712" s="125" t="s">
        <v>1277</v>
      </c>
      <c r="C1712" s="126">
        <v>42431</v>
      </c>
      <c r="D1712" s="98" t="s">
        <v>6</v>
      </c>
      <c r="E1712" s="98">
        <v>843657</v>
      </c>
      <c r="F1712" s="98"/>
      <c r="G1712" s="127" t="s">
        <v>2516</v>
      </c>
      <c r="H1712" s="128">
        <v>0</v>
      </c>
      <c r="I1712" s="128">
        <v>1</v>
      </c>
      <c r="J1712" s="129">
        <v>1</v>
      </c>
      <c r="K1712" s="101" t="s">
        <v>1429</v>
      </c>
    </row>
    <row r="1713" spans="1:11" ht="56.25" customHeight="1">
      <c r="A1713" s="98">
        <v>25</v>
      </c>
      <c r="B1713" s="125" t="s">
        <v>1277</v>
      </c>
      <c r="C1713" s="126">
        <v>42433</v>
      </c>
      <c r="D1713" s="98" t="s">
        <v>13</v>
      </c>
      <c r="E1713" s="98">
        <v>843880</v>
      </c>
      <c r="F1713" s="98"/>
      <c r="G1713" s="127" t="s">
        <v>2568</v>
      </c>
      <c r="H1713" s="128">
        <v>117713.21</v>
      </c>
      <c r="I1713" s="128">
        <v>0</v>
      </c>
      <c r="J1713" s="129">
        <v>117713.21</v>
      </c>
      <c r="K1713" s="101" t="s">
        <v>1388</v>
      </c>
    </row>
    <row r="1714" spans="1:11" ht="56.25" customHeight="1">
      <c r="A1714" s="98">
        <v>25</v>
      </c>
      <c r="B1714" s="125" t="s">
        <v>1277</v>
      </c>
      <c r="C1714" s="126">
        <v>42433</v>
      </c>
      <c r="D1714" s="98" t="s">
        <v>13</v>
      </c>
      <c r="E1714" s="98">
        <v>843881</v>
      </c>
      <c r="F1714" s="98"/>
      <c r="G1714" s="127" t="s">
        <v>2569</v>
      </c>
      <c r="H1714" s="128">
        <v>117472.13</v>
      </c>
      <c r="I1714" s="128">
        <v>0</v>
      </c>
      <c r="J1714" s="129">
        <v>117472.13</v>
      </c>
      <c r="K1714" s="101" t="s">
        <v>1388</v>
      </c>
    </row>
    <row r="1715" spans="1:11" ht="56.25" customHeight="1">
      <c r="A1715" s="98">
        <v>25</v>
      </c>
      <c r="B1715" s="125" t="s">
        <v>1277</v>
      </c>
      <c r="C1715" s="126">
        <v>42433</v>
      </c>
      <c r="D1715" s="98" t="s">
        <v>13</v>
      </c>
      <c r="E1715" s="98">
        <v>843883</v>
      </c>
      <c r="F1715" s="98"/>
      <c r="G1715" s="127" t="s">
        <v>2570</v>
      </c>
      <c r="H1715" s="128">
        <v>117426.18</v>
      </c>
      <c r="I1715" s="128">
        <v>0</v>
      </c>
      <c r="J1715" s="129">
        <v>117426.18</v>
      </c>
      <c r="K1715" s="101" t="s">
        <v>1388</v>
      </c>
    </row>
    <row r="1716" spans="1:11" ht="56.25" customHeight="1">
      <c r="A1716" s="98">
        <v>25</v>
      </c>
      <c r="B1716" s="125" t="s">
        <v>1277</v>
      </c>
      <c r="C1716" s="126">
        <v>42433</v>
      </c>
      <c r="D1716" s="98" t="s">
        <v>13</v>
      </c>
      <c r="E1716" s="98">
        <v>843887</v>
      </c>
      <c r="F1716" s="98"/>
      <c r="G1716" s="127" t="s">
        <v>2571</v>
      </c>
      <c r="H1716" s="128">
        <v>111209.85</v>
      </c>
      <c r="I1716" s="128">
        <v>0</v>
      </c>
      <c r="J1716" s="129">
        <v>111209.85</v>
      </c>
      <c r="K1716" s="101" t="s">
        <v>1388</v>
      </c>
    </row>
    <row r="1717" spans="1:11" ht="56.25" customHeight="1">
      <c r="A1717" s="98">
        <v>25</v>
      </c>
      <c r="B1717" s="125" t="s">
        <v>1277</v>
      </c>
      <c r="C1717" s="126">
        <v>42433</v>
      </c>
      <c r="D1717" s="98" t="s">
        <v>13</v>
      </c>
      <c r="E1717" s="98">
        <v>843888</v>
      </c>
      <c r="F1717" s="98"/>
      <c r="G1717" s="127" t="s">
        <v>2572</v>
      </c>
      <c r="H1717" s="128">
        <v>117709.18</v>
      </c>
      <c r="I1717" s="128">
        <v>0</v>
      </c>
      <c r="J1717" s="129">
        <v>117709.18</v>
      </c>
      <c r="K1717" s="101" t="s">
        <v>1388</v>
      </c>
    </row>
    <row r="1718" spans="1:11" ht="56.25" customHeight="1">
      <c r="A1718" s="98">
        <v>25</v>
      </c>
      <c r="B1718" s="125" t="s">
        <v>1277</v>
      </c>
      <c r="C1718" s="126">
        <v>42433</v>
      </c>
      <c r="D1718" s="98" t="s">
        <v>13</v>
      </c>
      <c r="E1718" s="98">
        <v>843889</v>
      </c>
      <c r="F1718" s="98"/>
      <c r="G1718" s="127" t="s">
        <v>2573</v>
      </c>
      <c r="H1718" s="128">
        <v>67472.56</v>
      </c>
      <c r="I1718" s="128">
        <v>0</v>
      </c>
      <c r="J1718" s="129">
        <v>67472.56</v>
      </c>
      <c r="K1718" s="101" t="s">
        <v>1388</v>
      </c>
    </row>
    <row r="1719" spans="1:11" ht="56.25" customHeight="1">
      <c r="A1719" s="98">
        <v>25</v>
      </c>
      <c r="B1719" s="125" t="s">
        <v>1277</v>
      </c>
      <c r="C1719" s="126">
        <v>42433</v>
      </c>
      <c r="D1719" s="98" t="s">
        <v>13</v>
      </c>
      <c r="E1719" s="98">
        <v>843890</v>
      </c>
      <c r="F1719" s="98"/>
      <c r="G1719" s="127" t="s">
        <v>2574</v>
      </c>
      <c r="H1719" s="128">
        <v>118140.35</v>
      </c>
      <c r="I1719" s="128">
        <v>0</v>
      </c>
      <c r="J1719" s="129">
        <v>118140.35</v>
      </c>
      <c r="K1719" s="101" t="s">
        <v>1388</v>
      </c>
    </row>
    <row r="1720" spans="1:11" ht="56.25" customHeight="1">
      <c r="A1720" s="98">
        <v>25</v>
      </c>
      <c r="B1720" s="125" t="s">
        <v>1277</v>
      </c>
      <c r="C1720" s="126">
        <v>42433</v>
      </c>
      <c r="D1720" s="98" t="s">
        <v>13</v>
      </c>
      <c r="E1720" s="98">
        <v>843893</v>
      </c>
      <c r="F1720" s="98"/>
      <c r="G1720" s="127" t="s">
        <v>2575</v>
      </c>
      <c r="H1720" s="128">
        <v>104935.48</v>
      </c>
      <c r="I1720" s="128">
        <v>0</v>
      </c>
      <c r="J1720" s="129">
        <v>104935.48</v>
      </c>
      <c r="K1720" s="101" t="s">
        <v>1388</v>
      </c>
    </row>
    <row r="1721" spans="1:11" ht="56.25" customHeight="1">
      <c r="A1721" s="98">
        <v>25</v>
      </c>
      <c r="B1721" s="125" t="s">
        <v>1277</v>
      </c>
      <c r="C1721" s="126">
        <v>42433</v>
      </c>
      <c r="D1721" s="98" t="s">
        <v>13</v>
      </c>
      <c r="E1721" s="98">
        <v>843894</v>
      </c>
      <c r="F1721" s="98"/>
      <c r="G1721" s="127" t="s">
        <v>2576</v>
      </c>
      <c r="H1721" s="128">
        <v>118626.67</v>
      </c>
      <c r="I1721" s="128">
        <v>0</v>
      </c>
      <c r="J1721" s="129">
        <v>118626.67</v>
      </c>
      <c r="K1721" s="101" t="s">
        <v>1388</v>
      </c>
    </row>
    <row r="1722" spans="1:11" ht="56.25" customHeight="1">
      <c r="A1722" s="98">
        <v>25</v>
      </c>
      <c r="B1722" s="125" t="s">
        <v>1277</v>
      </c>
      <c r="C1722" s="126">
        <v>42433</v>
      </c>
      <c r="D1722" s="98" t="s">
        <v>13</v>
      </c>
      <c r="E1722" s="98">
        <v>843895</v>
      </c>
      <c r="F1722" s="98"/>
      <c r="G1722" s="127" t="s">
        <v>2577</v>
      </c>
      <c r="H1722" s="128">
        <v>117084.16</v>
      </c>
      <c r="I1722" s="128">
        <v>0</v>
      </c>
      <c r="J1722" s="129">
        <v>117084.16</v>
      </c>
      <c r="K1722" s="101" t="s">
        <v>1388</v>
      </c>
    </row>
    <row r="1723" spans="1:11" ht="56.25" customHeight="1">
      <c r="A1723" s="98">
        <v>25</v>
      </c>
      <c r="B1723" s="125" t="s">
        <v>1277</v>
      </c>
      <c r="C1723" s="126">
        <v>42433</v>
      </c>
      <c r="D1723" s="98" t="s">
        <v>13</v>
      </c>
      <c r="E1723" s="98">
        <v>843897</v>
      </c>
      <c r="F1723" s="98"/>
      <c r="G1723" s="127" t="s">
        <v>2578</v>
      </c>
      <c r="H1723" s="128">
        <v>119732.32</v>
      </c>
      <c r="I1723" s="128">
        <v>0</v>
      </c>
      <c r="J1723" s="129">
        <v>119732.32</v>
      </c>
      <c r="K1723" s="101" t="s">
        <v>1388</v>
      </c>
    </row>
    <row r="1724" spans="1:11" ht="56.25" customHeight="1">
      <c r="A1724" s="98">
        <v>25</v>
      </c>
      <c r="B1724" s="125" t="s">
        <v>1277</v>
      </c>
      <c r="C1724" s="126">
        <v>42433</v>
      </c>
      <c r="D1724" s="98" t="s">
        <v>13</v>
      </c>
      <c r="E1724" s="98">
        <v>843898</v>
      </c>
      <c r="F1724" s="98"/>
      <c r="G1724" s="127" t="s">
        <v>2579</v>
      </c>
      <c r="H1724" s="128">
        <v>119678.59</v>
      </c>
      <c r="I1724" s="128">
        <v>0</v>
      </c>
      <c r="J1724" s="129">
        <v>119678.59</v>
      </c>
      <c r="K1724" s="101" t="s">
        <v>1388</v>
      </c>
    </row>
    <row r="1725" spans="1:11" ht="56.25" customHeight="1">
      <c r="A1725" s="98">
        <v>25</v>
      </c>
      <c r="B1725" s="125" t="s">
        <v>1277</v>
      </c>
      <c r="C1725" s="126">
        <v>42433</v>
      </c>
      <c r="D1725" s="98" t="s">
        <v>13</v>
      </c>
      <c r="E1725" s="98">
        <v>843899</v>
      </c>
      <c r="F1725" s="98"/>
      <c r="G1725" s="127" t="s">
        <v>2580</v>
      </c>
      <c r="H1725" s="128">
        <v>119916.33</v>
      </c>
      <c r="I1725" s="128">
        <v>0</v>
      </c>
      <c r="J1725" s="129">
        <v>119916.33</v>
      </c>
      <c r="K1725" s="101" t="s">
        <v>1388</v>
      </c>
    </row>
    <row r="1726" spans="1:11" ht="56.25" customHeight="1">
      <c r="A1726" s="98">
        <v>25</v>
      </c>
      <c r="B1726" s="125" t="s">
        <v>1277</v>
      </c>
      <c r="C1726" s="126">
        <v>42433</v>
      </c>
      <c r="D1726" s="98" t="s">
        <v>13</v>
      </c>
      <c r="E1726" s="98">
        <v>843906</v>
      </c>
      <c r="F1726" s="98"/>
      <c r="G1726" s="127" t="s">
        <v>2581</v>
      </c>
      <c r="H1726" s="128">
        <v>400000</v>
      </c>
      <c r="I1726" s="128">
        <v>0</v>
      </c>
      <c r="J1726" s="129">
        <v>400000</v>
      </c>
      <c r="K1726" s="101" t="s">
        <v>1388</v>
      </c>
    </row>
    <row r="1727" spans="1:11" ht="56.25" customHeight="1">
      <c r="A1727" s="98">
        <v>25</v>
      </c>
      <c r="B1727" s="125" t="s">
        <v>1277</v>
      </c>
      <c r="C1727" s="126">
        <v>42436</v>
      </c>
      <c r="D1727" s="98" t="s">
        <v>13</v>
      </c>
      <c r="E1727" s="98">
        <v>844002</v>
      </c>
      <c r="F1727" s="98"/>
      <c r="G1727" s="127" t="s">
        <v>2597</v>
      </c>
      <c r="H1727" s="128">
        <v>119972.18</v>
      </c>
      <c r="I1727" s="128">
        <v>0</v>
      </c>
      <c r="J1727" s="129">
        <v>119972.18</v>
      </c>
      <c r="K1727" s="101" t="s">
        <v>1388</v>
      </c>
    </row>
    <row r="1728" spans="1:11" ht="56.25" customHeight="1">
      <c r="A1728" s="98">
        <v>25</v>
      </c>
      <c r="B1728" s="125" t="s">
        <v>1277</v>
      </c>
      <c r="C1728" s="126">
        <v>42436</v>
      </c>
      <c r="D1728" s="98" t="s">
        <v>13</v>
      </c>
      <c r="E1728" s="98">
        <v>844004</v>
      </c>
      <c r="F1728" s="98"/>
      <c r="G1728" s="127" t="s">
        <v>2598</v>
      </c>
      <c r="H1728" s="128">
        <v>118697.51</v>
      </c>
      <c r="I1728" s="128">
        <v>0</v>
      </c>
      <c r="J1728" s="129">
        <v>118697.51</v>
      </c>
      <c r="K1728" s="101" t="s">
        <v>1388</v>
      </c>
    </row>
    <row r="1729" spans="1:11" ht="56.25" customHeight="1">
      <c r="A1729" s="98">
        <v>25</v>
      </c>
      <c r="B1729" s="125" t="s">
        <v>1277</v>
      </c>
      <c r="C1729" s="126">
        <v>42436</v>
      </c>
      <c r="D1729" s="98" t="s">
        <v>13</v>
      </c>
      <c r="E1729" s="98">
        <v>844006</v>
      </c>
      <c r="F1729" s="98"/>
      <c r="G1729" s="127" t="s">
        <v>2599</v>
      </c>
      <c r="H1729" s="128">
        <v>112774.85</v>
      </c>
      <c r="I1729" s="128">
        <v>0</v>
      </c>
      <c r="J1729" s="129">
        <v>112774.85</v>
      </c>
      <c r="K1729" s="101" t="s">
        <v>1388</v>
      </c>
    </row>
    <row r="1730" spans="1:11" ht="56.25" customHeight="1">
      <c r="A1730" s="98">
        <v>25</v>
      </c>
      <c r="B1730" s="125" t="s">
        <v>1277</v>
      </c>
      <c r="C1730" s="126">
        <v>42436</v>
      </c>
      <c r="D1730" s="98" t="s">
        <v>13</v>
      </c>
      <c r="E1730" s="98">
        <v>844008</v>
      </c>
      <c r="F1730" s="98"/>
      <c r="G1730" s="127" t="s">
        <v>2600</v>
      </c>
      <c r="H1730" s="128">
        <v>399533.43</v>
      </c>
      <c r="I1730" s="128">
        <v>0</v>
      </c>
      <c r="J1730" s="129">
        <v>399533.43</v>
      </c>
      <c r="K1730" s="101" t="s">
        <v>1388</v>
      </c>
    </row>
    <row r="1731" spans="1:11" ht="56.25" customHeight="1">
      <c r="A1731" s="98">
        <v>25</v>
      </c>
      <c r="B1731" s="125" t="s">
        <v>1277</v>
      </c>
      <c r="C1731" s="126">
        <v>42436</v>
      </c>
      <c r="D1731" s="98" t="s">
        <v>13</v>
      </c>
      <c r="E1731" s="98">
        <v>844009</v>
      </c>
      <c r="F1731" s="98"/>
      <c r="G1731" s="127" t="s">
        <v>2601</v>
      </c>
      <c r="H1731" s="128">
        <v>4666331.84</v>
      </c>
      <c r="I1731" s="128">
        <v>0</v>
      </c>
      <c r="J1731" s="129">
        <v>4666331.84</v>
      </c>
      <c r="K1731" s="101" t="s">
        <v>1388</v>
      </c>
    </row>
    <row r="1732" spans="1:11" ht="56.25" customHeight="1">
      <c r="A1732" s="98">
        <v>25</v>
      </c>
      <c r="B1732" s="125" t="s">
        <v>1277</v>
      </c>
      <c r="C1732" s="126">
        <v>42436</v>
      </c>
      <c r="D1732" s="98" t="s">
        <v>13</v>
      </c>
      <c r="E1732" s="98">
        <v>844010</v>
      </c>
      <c r="F1732" s="98"/>
      <c r="G1732" s="127" t="s">
        <v>2602</v>
      </c>
      <c r="H1732" s="128">
        <v>119666.83</v>
      </c>
      <c r="I1732" s="128">
        <v>0</v>
      </c>
      <c r="J1732" s="129">
        <v>119666.83</v>
      </c>
      <c r="K1732" s="101" t="s">
        <v>1388</v>
      </c>
    </row>
    <row r="1733" spans="1:11" ht="56.25" customHeight="1">
      <c r="A1733" s="98">
        <v>25</v>
      </c>
      <c r="B1733" s="125" t="s">
        <v>1277</v>
      </c>
      <c r="C1733" s="126">
        <v>42436</v>
      </c>
      <c r="D1733" s="98" t="s">
        <v>13</v>
      </c>
      <c r="E1733" s="98">
        <v>844011</v>
      </c>
      <c r="F1733" s="98"/>
      <c r="G1733" s="127" t="s">
        <v>2603</v>
      </c>
      <c r="H1733" s="128">
        <v>99943.24</v>
      </c>
      <c r="I1733" s="128">
        <v>0</v>
      </c>
      <c r="J1733" s="129">
        <v>99943.24</v>
      </c>
      <c r="K1733" s="101" t="s">
        <v>1388</v>
      </c>
    </row>
    <row r="1734" spans="1:11" ht="56.25" customHeight="1">
      <c r="A1734" s="98">
        <v>25</v>
      </c>
      <c r="B1734" s="125" t="s">
        <v>1277</v>
      </c>
      <c r="C1734" s="126">
        <v>42436</v>
      </c>
      <c r="D1734" s="98" t="s">
        <v>13</v>
      </c>
      <c r="E1734" s="98">
        <v>844013</v>
      </c>
      <c r="F1734" s="98"/>
      <c r="G1734" s="127" t="s">
        <v>2604</v>
      </c>
      <c r="H1734" s="128">
        <v>117363.87</v>
      </c>
      <c r="I1734" s="128">
        <v>0</v>
      </c>
      <c r="J1734" s="129">
        <v>117363.87</v>
      </c>
      <c r="K1734" s="101" t="s">
        <v>1388</v>
      </c>
    </row>
    <row r="1735" spans="1:11" ht="56.25" customHeight="1">
      <c r="A1735" s="98">
        <v>25</v>
      </c>
      <c r="B1735" s="125" t="s">
        <v>1277</v>
      </c>
      <c r="C1735" s="126">
        <v>42436</v>
      </c>
      <c r="D1735" s="98" t="s">
        <v>13</v>
      </c>
      <c r="E1735" s="98">
        <v>844023</v>
      </c>
      <c r="F1735" s="98"/>
      <c r="G1735" s="127" t="s">
        <v>2605</v>
      </c>
      <c r="H1735" s="128">
        <v>117363.87</v>
      </c>
      <c r="I1735" s="128">
        <v>0</v>
      </c>
      <c r="J1735" s="129">
        <v>117363.87</v>
      </c>
      <c r="K1735" s="101" t="s">
        <v>1388</v>
      </c>
    </row>
    <row r="1736" spans="1:11" ht="56.25" customHeight="1">
      <c r="A1736" s="98">
        <v>25</v>
      </c>
      <c r="B1736" s="125" t="s">
        <v>1277</v>
      </c>
      <c r="C1736" s="126">
        <v>42436</v>
      </c>
      <c r="D1736" s="98" t="s">
        <v>13</v>
      </c>
      <c r="E1736" s="98">
        <v>844024</v>
      </c>
      <c r="F1736" s="98"/>
      <c r="G1736" s="127" t="s">
        <v>2606</v>
      </c>
      <c r="H1736" s="128">
        <v>108751.71</v>
      </c>
      <c r="I1736" s="128">
        <v>0</v>
      </c>
      <c r="J1736" s="129">
        <v>108751.71</v>
      </c>
      <c r="K1736" s="101" t="s">
        <v>1388</v>
      </c>
    </row>
    <row r="1737" spans="1:11" ht="56.25" customHeight="1">
      <c r="A1737" s="98">
        <v>25</v>
      </c>
      <c r="B1737" s="125" t="s">
        <v>1277</v>
      </c>
      <c r="C1737" s="126">
        <v>42436</v>
      </c>
      <c r="D1737" s="98" t="s">
        <v>13</v>
      </c>
      <c r="E1737" s="98">
        <v>844025</v>
      </c>
      <c r="F1737" s="98"/>
      <c r="G1737" s="127" t="s">
        <v>2607</v>
      </c>
      <c r="H1737" s="128">
        <v>119310.2</v>
      </c>
      <c r="I1737" s="128">
        <v>0</v>
      </c>
      <c r="J1737" s="129">
        <v>119310.2</v>
      </c>
      <c r="K1737" s="101" t="s">
        <v>1388</v>
      </c>
    </row>
    <row r="1738" spans="1:11" ht="56.25" customHeight="1">
      <c r="A1738" s="98">
        <v>25</v>
      </c>
      <c r="B1738" s="125" t="s">
        <v>1277</v>
      </c>
      <c r="C1738" s="126">
        <v>42440</v>
      </c>
      <c r="D1738" s="98" t="s">
        <v>13</v>
      </c>
      <c r="E1738" s="98">
        <v>844649</v>
      </c>
      <c r="F1738" s="98"/>
      <c r="G1738" s="127" t="s">
        <v>2689</v>
      </c>
      <c r="H1738" s="128">
        <v>1314841.8899999999</v>
      </c>
      <c r="I1738" s="128">
        <v>0</v>
      </c>
      <c r="J1738" s="129">
        <v>1314841.8899999999</v>
      </c>
      <c r="K1738" s="101" t="s">
        <v>1388</v>
      </c>
    </row>
    <row r="1739" spans="1:11" ht="56.25" customHeight="1">
      <c r="A1739" s="98">
        <v>25</v>
      </c>
      <c r="B1739" s="125" t="s">
        <v>1277</v>
      </c>
      <c r="C1739" s="126">
        <v>42440</v>
      </c>
      <c r="D1739" s="98" t="s">
        <v>13</v>
      </c>
      <c r="E1739" s="98">
        <v>844653</v>
      </c>
      <c r="F1739" s="98"/>
      <c r="G1739" s="127" t="s">
        <v>2690</v>
      </c>
      <c r="H1739" s="128">
        <v>1331615.3700000001</v>
      </c>
      <c r="I1739" s="128">
        <v>0</v>
      </c>
      <c r="J1739" s="129">
        <v>1331615.3700000001</v>
      </c>
      <c r="K1739" s="101" t="s">
        <v>1388</v>
      </c>
    </row>
    <row r="1740" spans="1:11" ht="56.25" customHeight="1">
      <c r="A1740" s="98">
        <v>25</v>
      </c>
      <c r="B1740" s="125" t="s">
        <v>1277</v>
      </c>
      <c r="C1740" s="126">
        <v>42440</v>
      </c>
      <c r="D1740" s="98" t="s">
        <v>13</v>
      </c>
      <c r="E1740" s="98">
        <v>844654</v>
      </c>
      <c r="F1740" s="98"/>
      <c r="G1740" s="127" t="s">
        <v>2691</v>
      </c>
      <c r="H1740" s="128">
        <v>814455.29</v>
      </c>
      <c r="I1740" s="128">
        <v>0</v>
      </c>
      <c r="J1740" s="129">
        <v>814455.29</v>
      </c>
      <c r="K1740" s="101" t="s">
        <v>1388</v>
      </c>
    </row>
    <row r="1741" spans="1:11" ht="56.25" customHeight="1">
      <c r="A1741" s="98">
        <v>25</v>
      </c>
      <c r="B1741" s="125" t="s">
        <v>1277</v>
      </c>
      <c r="C1741" s="126">
        <v>42440</v>
      </c>
      <c r="D1741" s="98" t="s">
        <v>13</v>
      </c>
      <c r="E1741" s="98">
        <v>844657</v>
      </c>
      <c r="F1741" s="98"/>
      <c r="G1741" s="127" t="s">
        <v>2693</v>
      </c>
      <c r="H1741" s="128">
        <v>1528359.31</v>
      </c>
      <c r="I1741" s="128">
        <v>0</v>
      </c>
      <c r="J1741" s="129">
        <v>1528359.31</v>
      </c>
      <c r="K1741" s="101" t="s">
        <v>1388</v>
      </c>
    </row>
    <row r="1742" spans="1:11" ht="56.25" customHeight="1">
      <c r="A1742" s="98">
        <v>25</v>
      </c>
      <c r="B1742" s="125" t="s">
        <v>1277</v>
      </c>
      <c r="C1742" s="126">
        <v>42440</v>
      </c>
      <c r="D1742" s="98" t="s">
        <v>13</v>
      </c>
      <c r="E1742" s="98">
        <v>844658</v>
      </c>
      <c r="F1742" s="98"/>
      <c r="G1742" s="127" t="s">
        <v>2694</v>
      </c>
      <c r="H1742" s="128">
        <v>1453119.17</v>
      </c>
      <c r="I1742" s="128">
        <v>0</v>
      </c>
      <c r="J1742" s="129">
        <v>1453119.17</v>
      </c>
      <c r="K1742" s="101" t="s">
        <v>1388</v>
      </c>
    </row>
    <row r="1743" spans="1:11" ht="56.25" customHeight="1">
      <c r="A1743" s="98">
        <v>25</v>
      </c>
      <c r="B1743" s="125" t="s">
        <v>1277</v>
      </c>
      <c r="C1743" s="126">
        <v>42440</v>
      </c>
      <c r="D1743" s="98" t="s">
        <v>13</v>
      </c>
      <c r="E1743" s="98">
        <v>844659</v>
      </c>
      <c r="F1743" s="98"/>
      <c r="G1743" s="127" t="s">
        <v>2695</v>
      </c>
      <c r="H1743" s="128">
        <v>1528359.31</v>
      </c>
      <c r="I1743" s="128">
        <v>0</v>
      </c>
      <c r="J1743" s="129">
        <v>1528359.31</v>
      </c>
      <c r="K1743" s="101" t="s">
        <v>1388</v>
      </c>
    </row>
    <row r="1744" spans="1:11" ht="56.25" customHeight="1">
      <c r="A1744" s="98">
        <v>25</v>
      </c>
      <c r="B1744" s="125" t="s">
        <v>1277</v>
      </c>
      <c r="C1744" s="126">
        <v>42440</v>
      </c>
      <c r="D1744" s="98" t="s">
        <v>13</v>
      </c>
      <c r="E1744" s="98">
        <v>844660</v>
      </c>
      <c r="F1744" s="98"/>
      <c r="G1744" s="127" t="s">
        <v>2696</v>
      </c>
      <c r="H1744" s="128">
        <v>1442312.73</v>
      </c>
      <c r="I1744" s="128">
        <v>0</v>
      </c>
      <c r="J1744" s="129">
        <v>1442312.73</v>
      </c>
      <c r="K1744" s="101" t="s">
        <v>1388</v>
      </c>
    </row>
    <row r="1745" spans="1:11" ht="56.25" customHeight="1">
      <c r="A1745" s="98">
        <v>25</v>
      </c>
      <c r="B1745" s="125" t="s">
        <v>1277</v>
      </c>
      <c r="C1745" s="126">
        <v>42440</v>
      </c>
      <c r="D1745" s="98" t="s">
        <v>13</v>
      </c>
      <c r="E1745" s="98">
        <v>844661</v>
      </c>
      <c r="F1745" s="98"/>
      <c r="G1745" s="127" t="s">
        <v>2697</v>
      </c>
      <c r="H1745" s="128">
        <v>1528359.31</v>
      </c>
      <c r="I1745" s="128">
        <v>0</v>
      </c>
      <c r="J1745" s="129">
        <v>1528359.31</v>
      </c>
      <c r="K1745" s="101" t="s">
        <v>1388</v>
      </c>
    </row>
    <row r="1746" spans="1:11" ht="56.25" customHeight="1">
      <c r="A1746" s="98">
        <v>25</v>
      </c>
      <c r="B1746" s="125" t="s">
        <v>1277</v>
      </c>
      <c r="C1746" s="126">
        <v>42440</v>
      </c>
      <c r="D1746" s="98" t="s">
        <v>13</v>
      </c>
      <c r="E1746" s="98">
        <v>844662</v>
      </c>
      <c r="F1746" s="98"/>
      <c r="G1746" s="127" t="s">
        <v>2698</v>
      </c>
      <c r="H1746" s="128">
        <v>1289259.74</v>
      </c>
      <c r="I1746" s="128">
        <v>0</v>
      </c>
      <c r="J1746" s="129">
        <v>1289259.74</v>
      </c>
      <c r="K1746" s="101" t="s">
        <v>1388</v>
      </c>
    </row>
    <row r="1747" spans="1:11" ht="56.25" customHeight="1">
      <c r="A1747" s="98">
        <v>25</v>
      </c>
      <c r="B1747" s="125" t="s">
        <v>1277</v>
      </c>
      <c r="C1747" s="126">
        <v>42440</v>
      </c>
      <c r="D1747" s="98" t="s">
        <v>13</v>
      </c>
      <c r="E1747" s="98">
        <v>844663</v>
      </c>
      <c r="F1747" s="98"/>
      <c r="G1747" s="127" t="s">
        <v>2699</v>
      </c>
      <c r="H1747" s="128">
        <v>1249584.26</v>
      </c>
      <c r="I1747" s="128">
        <v>0</v>
      </c>
      <c r="J1747" s="129">
        <v>1249584.26</v>
      </c>
      <c r="K1747" s="101" t="s">
        <v>1388</v>
      </c>
    </row>
    <row r="1748" spans="1:11" ht="56.25" customHeight="1">
      <c r="A1748" s="98">
        <v>25</v>
      </c>
      <c r="B1748" s="125" t="s">
        <v>1277</v>
      </c>
      <c r="C1748" s="126">
        <v>42440</v>
      </c>
      <c r="D1748" s="98" t="s">
        <v>13</v>
      </c>
      <c r="E1748" s="98">
        <v>844664</v>
      </c>
      <c r="F1748" s="98"/>
      <c r="G1748" s="127" t="s">
        <v>2700</v>
      </c>
      <c r="H1748" s="128">
        <v>1246524.8600000001</v>
      </c>
      <c r="I1748" s="128">
        <v>0</v>
      </c>
      <c r="J1748" s="129">
        <v>1246524.8600000001</v>
      </c>
      <c r="K1748" s="101" t="s">
        <v>1388</v>
      </c>
    </row>
    <row r="1749" spans="1:11" ht="56.25" customHeight="1">
      <c r="A1749" s="98">
        <v>25</v>
      </c>
      <c r="B1749" s="125" t="s">
        <v>1277</v>
      </c>
      <c r="C1749" s="126">
        <v>42440</v>
      </c>
      <c r="D1749" s="98" t="s">
        <v>13</v>
      </c>
      <c r="E1749" s="98">
        <v>844665</v>
      </c>
      <c r="F1749" s="98"/>
      <c r="G1749" s="127" t="s">
        <v>2701</v>
      </c>
      <c r="H1749" s="128">
        <v>1443431.12</v>
      </c>
      <c r="I1749" s="128">
        <v>0</v>
      </c>
      <c r="J1749" s="129">
        <v>1443431.12</v>
      </c>
      <c r="K1749" s="101" t="s">
        <v>1388</v>
      </c>
    </row>
    <row r="1750" spans="1:11" ht="56.25" customHeight="1">
      <c r="A1750" s="98">
        <v>25</v>
      </c>
      <c r="B1750" s="125" t="s">
        <v>1277</v>
      </c>
      <c r="C1750" s="126">
        <v>42440</v>
      </c>
      <c r="D1750" s="98" t="s">
        <v>13</v>
      </c>
      <c r="E1750" s="98">
        <v>844666</v>
      </c>
      <c r="F1750" s="98"/>
      <c r="G1750" s="127" t="s">
        <v>2702</v>
      </c>
      <c r="H1750" s="128">
        <v>1528359.31</v>
      </c>
      <c r="I1750" s="128">
        <v>0</v>
      </c>
      <c r="J1750" s="129">
        <v>1528359.31</v>
      </c>
      <c r="K1750" s="101" t="s">
        <v>1388</v>
      </c>
    </row>
    <row r="1751" spans="1:11" ht="56.25" customHeight="1">
      <c r="A1751" s="98">
        <v>25</v>
      </c>
      <c r="B1751" s="125" t="s">
        <v>1277</v>
      </c>
      <c r="C1751" s="126">
        <v>42440</v>
      </c>
      <c r="D1751" s="98" t="s">
        <v>13</v>
      </c>
      <c r="E1751" s="98">
        <v>844667</v>
      </c>
      <c r="F1751" s="98"/>
      <c r="G1751" s="127" t="s">
        <v>2703</v>
      </c>
      <c r="H1751" s="128">
        <v>1453119.17</v>
      </c>
      <c r="I1751" s="128">
        <v>0</v>
      </c>
      <c r="J1751" s="129">
        <v>1453119.17</v>
      </c>
      <c r="K1751" s="101" t="s">
        <v>1388</v>
      </c>
    </row>
    <row r="1752" spans="1:11" ht="56.25" customHeight="1">
      <c r="A1752" s="98">
        <v>25</v>
      </c>
      <c r="B1752" s="125" t="s">
        <v>1277</v>
      </c>
      <c r="C1752" s="126">
        <v>42440</v>
      </c>
      <c r="D1752" s="98" t="s">
        <v>13</v>
      </c>
      <c r="E1752" s="98">
        <v>844668</v>
      </c>
      <c r="F1752" s="98"/>
      <c r="G1752" s="127" t="s">
        <v>2704</v>
      </c>
      <c r="H1752" s="128">
        <v>1246524.8600000001</v>
      </c>
      <c r="I1752" s="128">
        <v>0</v>
      </c>
      <c r="J1752" s="129">
        <v>1246524.8600000001</v>
      </c>
      <c r="K1752" s="101" t="s">
        <v>1388</v>
      </c>
    </row>
    <row r="1753" spans="1:11" ht="56.25" customHeight="1">
      <c r="A1753" s="98">
        <v>25</v>
      </c>
      <c r="B1753" s="125" t="s">
        <v>1277</v>
      </c>
      <c r="C1753" s="126">
        <v>42440</v>
      </c>
      <c r="D1753" s="98" t="s">
        <v>13</v>
      </c>
      <c r="E1753" s="98">
        <v>844674</v>
      </c>
      <c r="F1753" s="98"/>
      <c r="G1753" s="127" t="s">
        <v>2705</v>
      </c>
      <c r="H1753" s="128">
        <v>1453119.17</v>
      </c>
      <c r="I1753" s="128">
        <v>0</v>
      </c>
      <c r="J1753" s="129">
        <v>1453119.17</v>
      </c>
      <c r="K1753" s="101" t="s">
        <v>1388</v>
      </c>
    </row>
    <row r="1754" spans="1:11" ht="56.25" customHeight="1">
      <c r="A1754" s="98">
        <v>25</v>
      </c>
      <c r="B1754" s="125" t="s">
        <v>1277</v>
      </c>
      <c r="C1754" s="126">
        <v>42440</v>
      </c>
      <c r="D1754" s="98" t="s">
        <v>13</v>
      </c>
      <c r="E1754" s="98">
        <v>844678</v>
      </c>
      <c r="F1754" s="98"/>
      <c r="G1754" s="127" t="s">
        <v>2706</v>
      </c>
      <c r="H1754" s="128">
        <v>1528359.31</v>
      </c>
      <c r="I1754" s="128">
        <v>0</v>
      </c>
      <c r="J1754" s="129">
        <v>1528359.31</v>
      </c>
      <c r="K1754" s="101" t="s">
        <v>1388</v>
      </c>
    </row>
    <row r="1755" spans="1:11" ht="56.25" customHeight="1">
      <c r="A1755" s="98">
        <v>25</v>
      </c>
      <c r="B1755" s="125" t="s">
        <v>1277</v>
      </c>
      <c r="C1755" s="126">
        <v>42443</v>
      </c>
      <c r="D1755" s="98" t="s">
        <v>13</v>
      </c>
      <c r="E1755" s="98">
        <v>844805</v>
      </c>
      <c r="F1755" s="98"/>
      <c r="G1755" s="127" t="s">
        <v>2739</v>
      </c>
      <c r="H1755" s="128">
        <v>149999.98000000001</v>
      </c>
      <c r="I1755" s="128">
        <v>0</v>
      </c>
      <c r="J1755" s="129">
        <v>149999.98000000001</v>
      </c>
      <c r="K1755" s="101" t="s">
        <v>1388</v>
      </c>
    </row>
    <row r="1756" spans="1:11" ht="56.25" customHeight="1">
      <c r="A1756" s="98">
        <v>25</v>
      </c>
      <c r="B1756" s="125" t="s">
        <v>1277</v>
      </c>
      <c r="C1756" s="126">
        <v>42443</v>
      </c>
      <c r="D1756" s="98" t="s">
        <v>13</v>
      </c>
      <c r="E1756" s="98">
        <v>844806</v>
      </c>
      <c r="F1756" s="98"/>
      <c r="G1756" s="127" t="s">
        <v>2740</v>
      </c>
      <c r="H1756" s="128">
        <v>1181670.6299999999</v>
      </c>
      <c r="I1756" s="128">
        <v>0</v>
      </c>
      <c r="J1756" s="129">
        <v>1181670.6299999999</v>
      </c>
      <c r="K1756" s="101" t="s">
        <v>1388</v>
      </c>
    </row>
    <row r="1757" spans="1:11" ht="56.25" customHeight="1">
      <c r="A1757" s="98">
        <v>25</v>
      </c>
      <c r="B1757" s="125" t="s">
        <v>1277</v>
      </c>
      <c r="C1757" s="126">
        <v>42443</v>
      </c>
      <c r="D1757" s="98" t="s">
        <v>13</v>
      </c>
      <c r="E1757" s="98">
        <v>844807</v>
      </c>
      <c r="F1757" s="98"/>
      <c r="G1757" s="127" t="s">
        <v>2741</v>
      </c>
      <c r="H1757" s="128">
        <v>450836.31</v>
      </c>
      <c r="I1757" s="128">
        <v>0</v>
      </c>
      <c r="J1757" s="129">
        <v>450836.31</v>
      </c>
      <c r="K1757" s="101" t="s">
        <v>1388</v>
      </c>
    </row>
    <row r="1758" spans="1:11" ht="56.25" customHeight="1">
      <c r="A1758" s="98">
        <v>25</v>
      </c>
      <c r="B1758" s="125" t="s">
        <v>1277</v>
      </c>
      <c r="C1758" s="126">
        <v>42443</v>
      </c>
      <c r="D1758" s="98" t="s">
        <v>13</v>
      </c>
      <c r="E1758" s="98">
        <v>844808</v>
      </c>
      <c r="F1758" s="98"/>
      <c r="G1758" s="127" t="s">
        <v>2742</v>
      </c>
      <c r="H1758" s="128">
        <v>149999.98000000001</v>
      </c>
      <c r="I1758" s="128">
        <v>0</v>
      </c>
      <c r="J1758" s="129">
        <v>149999.98000000001</v>
      </c>
      <c r="K1758" s="101" t="s">
        <v>1388</v>
      </c>
    </row>
    <row r="1759" spans="1:11" ht="56.25" customHeight="1">
      <c r="A1759" s="98">
        <v>25</v>
      </c>
      <c r="B1759" s="125" t="s">
        <v>1277</v>
      </c>
      <c r="C1759" s="126">
        <v>42443</v>
      </c>
      <c r="D1759" s="98" t="s">
        <v>13</v>
      </c>
      <c r="E1759" s="98">
        <v>844809</v>
      </c>
      <c r="F1759" s="98"/>
      <c r="G1759" s="127" t="s">
        <v>2743</v>
      </c>
      <c r="H1759" s="128">
        <v>1191656.73</v>
      </c>
      <c r="I1759" s="128">
        <v>0</v>
      </c>
      <c r="J1759" s="129">
        <v>1191656.73</v>
      </c>
      <c r="K1759" s="101" t="s">
        <v>1388</v>
      </c>
    </row>
    <row r="1760" spans="1:11" ht="56.25" customHeight="1">
      <c r="A1760" s="98">
        <v>25</v>
      </c>
      <c r="B1760" s="125" t="s">
        <v>1277</v>
      </c>
      <c r="C1760" s="126">
        <v>42443</v>
      </c>
      <c r="D1760" s="98" t="s">
        <v>13</v>
      </c>
      <c r="E1760" s="98">
        <v>844810</v>
      </c>
      <c r="F1760" s="98"/>
      <c r="G1760" s="127" t="s">
        <v>2744</v>
      </c>
      <c r="H1760" s="128">
        <v>1082578.1000000001</v>
      </c>
      <c r="I1760" s="128">
        <v>0</v>
      </c>
      <c r="J1760" s="129">
        <v>1082578.1000000001</v>
      </c>
      <c r="K1760" s="101" t="s">
        <v>1388</v>
      </c>
    </row>
    <row r="1761" spans="1:11" ht="56.25" customHeight="1">
      <c r="A1761" s="98">
        <v>25</v>
      </c>
      <c r="B1761" s="125" t="s">
        <v>1277</v>
      </c>
      <c r="C1761" s="126">
        <v>42443</v>
      </c>
      <c r="D1761" s="98" t="s">
        <v>13</v>
      </c>
      <c r="E1761" s="98">
        <v>844811</v>
      </c>
      <c r="F1761" s="98"/>
      <c r="G1761" s="127" t="s">
        <v>2745</v>
      </c>
      <c r="H1761" s="128">
        <v>149999.98000000001</v>
      </c>
      <c r="I1761" s="128">
        <v>0</v>
      </c>
      <c r="J1761" s="129">
        <v>149999.98000000001</v>
      </c>
      <c r="K1761" s="101" t="s">
        <v>1388</v>
      </c>
    </row>
    <row r="1762" spans="1:11" ht="56.25" customHeight="1">
      <c r="A1762" s="98">
        <v>25</v>
      </c>
      <c r="B1762" s="125" t="s">
        <v>1277</v>
      </c>
      <c r="C1762" s="126">
        <v>42443</v>
      </c>
      <c r="D1762" s="98" t="s">
        <v>13</v>
      </c>
      <c r="E1762" s="98">
        <v>844812</v>
      </c>
      <c r="F1762" s="98"/>
      <c r="G1762" s="127" t="s">
        <v>2746</v>
      </c>
      <c r="H1762" s="128">
        <v>149999.98000000001</v>
      </c>
      <c r="I1762" s="128">
        <v>0</v>
      </c>
      <c r="J1762" s="129">
        <v>149999.98000000001</v>
      </c>
      <c r="K1762" s="101" t="s">
        <v>1388</v>
      </c>
    </row>
    <row r="1763" spans="1:11" ht="56.25" customHeight="1">
      <c r="A1763" s="98">
        <v>25</v>
      </c>
      <c r="B1763" s="125" t="s">
        <v>1277</v>
      </c>
      <c r="C1763" s="126">
        <v>42443</v>
      </c>
      <c r="D1763" s="98" t="s">
        <v>13</v>
      </c>
      <c r="E1763" s="98">
        <v>844813</v>
      </c>
      <c r="F1763" s="98"/>
      <c r="G1763" s="127" t="s">
        <v>2747</v>
      </c>
      <c r="H1763" s="128">
        <v>1300690.93</v>
      </c>
      <c r="I1763" s="128">
        <v>0</v>
      </c>
      <c r="J1763" s="129">
        <v>1300690.93</v>
      </c>
      <c r="K1763" s="101" t="s">
        <v>1388</v>
      </c>
    </row>
    <row r="1764" spans="1:11" ht="56.25" customHeight="1">
      <c r="A1764" s="98">
        <v>25</v>
      </c>
      <c r="B1764" s="125" t="s">
        <v>1277</v>
      </c>
      <c r="C1764" s="126">
        <v>42443</v>
      </c>
      <c r="D1764" s="98" t="s">
        <v>13</v>
      </c>
      <c r="E1764" s="98">
        <v>844814</v>
      </c>
      <c r="F1764" s="98"/>
      <c r="G1764" s="127" t="s">
        <v>2748</v>
      </c>
      <c r="H1764" s="128">
        <v>123118.14</v>
      </c>
      <c r="I1764" s="128">
        <v>0</v>
      </c>
      <c r="J1764" s="129">
        <v>123118.14</v>
      </c>
      <c r="K1764" s="101" t="s">
        <v>1388</v>
      </c>
    </row>
    <row r="1765" spans="1:11" ht="56.25" customHeight="1">
      <c r="A1765" s="98">
        <v>25</v>
      </c>
      <c r="B1765" s="125" t="s">
        <v>1277</v>
      </c>
      <c r="C1765" s="126">
        <v>42445</v>
      </c>
      <c r="D1765" s="98" t="s">
        <v>13</v>
      </c>
      <c r="E1765" s="98">
        <v>844971</v>
      </c>
      <c r="F1765" s="98"/>
      <c r="G1765" s="127" t="s">
        <v>2788</v>
      </c>
      <c r="H1765" s="128">
        <v>400000</v>
      </c>
      <c r="I1765" s="128">
        <v>0</v>
      </c>
      <c r="J1765" s="129">
        <v>400000</v>
      </c>
      <c r="K1765" s="101" t="s">
        <v>1388</v>
      </c>
    </row>
    <row r="1766" spans="1:11" ht="56.25" customHeight="1">
      <c r="A1766" s="98">
        <v>25</v>
      </c>
      <c r="B1766" s="125" t="s">
        <v>1277</v>
      </c>
      <c r="C1766" s="126">
        <v>42445</v>
      </c>
      <c r="D1766" s="98" t="s">
        <v>13</v>
      </c>
      <c r="E1766" s="98">
        <v>844981</v>
      </c>
      <c r="F1766" s="98"/>
      <c r="G1766" s="127" t="s">
        <v>2791</v>
      </c>
      <c r="H1766" s="128">
        <v>72368.160000000003</v>
      </c>
      <c r="I1766" s="128">
        <v>0</v>
      </c>
      <c r="J1766" s="129">
        <v>72368.160000000003</v>
      </c>
      <c r="K1766" s="101" t="s">
        <v>1388</v>
      </c>
    </row>
    <row r="1767" spans="1:11" ht="56.25" customHeight="1">
      <c r="A1767" s="98">
        <v>25</v>
      </c>
      <c r="B1767" s="125" t="s">
        <v>1277</v>
      </c>
      <c r="C1767" s="126">
        <v>42445</v>
      </c>
      <c r="D1767" s="98" t="s">
        <v>13</v>
      </c>
      <c r="E1767" s="98">
        <v>845027</v>
      </c>
      <c r="F1767" s="98"/>
      <c r="G1767" s="127" t="s">
        <v>2803</v>
      </c>
      <c r="H1767" s="128">
        <v>96547.94</v>
      </c>
      <c r="I1767" s="128">
        <v>0</v>
      </c>
      <c r="J1767" s="129">
        <v>96547.94</v>
      </c>
      <c r="K1767" s="101" t="s">
        <v>1388</v>
      </c>
    </row>
    <row r="1768" spans="1:11" ht="56.25" customHeight="1">
      <c r="A1768" s="98">
        <v>25</v>
      </c>
      <c r="B1768" s="125" t="s">
        <v>1277</v>
      </c>
      <c r="C1768" s="126">
        <v>42445</v>
      </c>
      <c r="D1768" s="98" t="s">
        <v>13</v>
      </c>
      <c r="E1768" s="98">
        <v>845031</v>
      </c>
      <c r="F1768" s="98"/>
      <c r="G1768" s="127" t="s">
        <v>2804</v>
      </c>
      <c r="H1768" s="128">
        <v>231083.89</v>
      </c>
      <c r="I1768" s="128">
        <v>0</v>
      </c>
      <c r="J1768" s="129">
        <v>231083.89</v>
      </c>
      <c r="K1768" s="101" t="s">
        <v>1388</v>
      </c>
    </row>
    <row r="1769" spans="1:11" ht="56.25" customHeight="1">
      <c r="A1769" s="98">
        <v>25</v>
      </c>
      <c r="B1769" s="125" t="s">
        <v>1277</v>
      </c>
      <c r="C1769" s="126">
        <v>42447</v>
      </c>
      <c r="D1769" s="98" t="s">
        <v>13</v>
      </c>
      <c r="E1769" s="98">
        <v>845160</v>
      </c>
      <c r="F1769" s="98"/>
      <c r="G1769" s="127" t="s">
        <v>2838</v>
      </c>
      <c r="H1769" s="128">
        <v>48154.14</v>
      </c>
      <c r="I1769" s="128">
        <v>0</v>
      </c>
      <c r="J1769" s="129">
        <v>48154.14</v>
      </c>
      <c r="K1769" s="101" t="s">
        <v>1388</v>
      </c>
    </row>
    <row r="1770" spans="1:11" ht="56.25" customHeight="1">
      <c r="A1770" s="98">
        <v>25</v>
      </c>
      <c r="B1770" s="125" t="s">
        <v>1277</v>
      </c>
      <c r="C1770" s="126">
        <v>42447</v>
      </c>
      <c r="D1770" s="98" t="s">
        <v>13</v>
      </c>
      <c r="E1770" s="98">
        <v>845161</v>
      </c>
      <c r="F1770" s="98"/>
      <c r="G1770" s="127" t="s">
        <v>2839</v>
      </c>
      <c r="H1770" s="128">
        <v>400000</v>
      </c>
      <c r="I1770" s="128">
        <v>0</v>
      </c>
      <c r="J1770" s="129">
        <v>400000</v>
      </c>
      <c r="K1770" s="101" t="s">
        <v>1388</v>
      </c>
    </row>
    <row r="1771" spans="1:11" ht="56.25" customHeight="1">
      <c r="A1771" s="98">
        <v>25</v>
      </c>
      <c r="B1771" s="125" t="s">
        <v>1277</v>
      </c>
      <c r="C1771" s="126">
        <v>42447</v>
      </c>
      <c r="D1771" s="98" t="s">
        <v>13</v>
      </c>
      <c r="E1771" s="98">
        <v>845165</v>
      </c>
      <c r="F1771" s="98"/>
      <c r="G1771" s="127" t="s">
        <v>2840</v>
      </c>
      <c r="H1771" s="128">
        <v>399999.91</v>
      </c>
      <c r="I1771" s="128">
        <v>0</v>
      </c>
      <c r="J1771" s="129">
        <v>399999.91</v>
      </c>
      <c r="K1771" s="101" t="s">
        <v>1388</v>
      </c>
    </row>
    <row r="1772" spans="1:11" ht="56.25" customHeight="1">
      <c r="A1772" s="98">
        <v>25</v>
      </c>
      <c r="B1772" s="125" t="s">
        <v>1277</v>
      </c>
      <c r="C1772" s="126">
        <v>42447</v>
      </c>
      <c r="D1772" s="98" t="s">
        <v>13</v>
      </c>
      <c r="E1772" s="98">
        <v>845166</v>
      </c>
      <c r="F1772" s="98"/>
      <c r="G1772" s="127" t="s">
        <v>2841</v>
      </c>
      <c r="H1772" s="128">
        <v>133333.32999999999</v>
      </c>
      <c r="I1772" s="128">
        <v>0</v>
      </c>
      <c r="J1772" s="129">
        <v>133333.32999999999</v>
      </c>
      <c r="K1772" s="101" t="s">
        <v>1388</v>
      </c>
    </row>
    <row r="1773" spans="1:11" ht="56.25" customHeight="1">
      <c r="A1773" s="98">
        <v>25</v>
      </c>
      <c r="B1773" s="125" t="s">
        <v>1277</v>
      </c>
      <c r="C1773" s="126">
        <v>42447</v>
      </c>
      <c r="D1773" s="98" t="s">
        <v>13</v>
      </c>
      <c r="E1773" s="98">
        <v>845174</v>
      </c>
      <c r="F1773" s="98"/>
      <c r="G1773" s="127" t="s">
        <v>2842</v>
      </c>
      <c r="H1773" s="128">
        <v>400000</v>
      </c>
      <c r="I1773" s="128">
        <v>0</v>
      </c>
      <c r="J1773" s="129">
        <v>400000</v>
      </c>
      <c r="K1773" s="101" t="s">
        <v>1388</v>
      </c>
    </row>
    <row r="1774" spans="1:11" ht="56.25" customHeight="1">
      <c r="A1774" s="98">
        <v>25</v>
      </c>
      <c r="B1774" s="125" t="s">
        <v>1277</v>
      </c>
      <c r="C1774" s="126">
        <v>42447</v>
      </c>
      <c r="D1774" s="98" t="s">
        <v>13</v>
      </c>
      <c r="E1774" s="98">
        <v>845176</v>
      </c>
      <c r="F1774" s="98"/>
      <c r="G1774" s="127" t="s">
        <v>2843</v>
      </c>
      <c r="H1774" s="128">
        <v>48303.18</v>
      </c>
      <c r="I1774" s="128">
        <v>0</v>
      </c>
      <c r="J1774" s="129">
        <v>48303.18</v>
      </c>
      <c r="K1774" s="101" t="s">
        <v>1388</v>
      </c>
    </row>
    <row r="1775" spans="1:11" ht="56.25" customHeight="1">
      <c r="A1775" s="98">
        <v>25</v>
      </c>
      <c r="B1775" s="125" t="s">
        <v>1277</v>
      </c>
      <c r="C1775" s="126">
        <v>42447</v>
      </c>
      <c r="D1775" s="98" t="s">
        <v>13</v>
      </c>
      <c r="E1775" s="98">
        <v>845182</v>
      </c>
      <c r="F1775" s="98"/>
      <c r="G1775" s="127" t="s">
        <v>2844</v>
      </c>
      <c r="H1775" s="128">
        <v>400000</v>
      </c>
      <c r="I1775" s="128">
        <v>0</v>
      </c>
      <c r="J1775" s="129">
        <v>400000</v>
      </c>
      <c r="K1775" s="101" t="s">
        <v>1388</v>
      </c>
    </row>
    <row r="1776" spans="1:11" ht="56.25" customHeight="1">
      <c r="A1776" s="98">
        <v>25</v>
      </c>
      <c r="B1776" s="125" t="s">
        <v>1277</v>
      </c>
      <c r="C1776" s="126">
        <v>42447</v>
      </c>
      <c r="D1776" s="98" t="s">
        <v>13</v>
      </c>
      <c r="E1776" s="98">
        <v>845185</v>
      </c>
      <c r="F1776" s="98"/>
      <c r="G1776" s="127" t="s">
        <v>2845</v>
      </c>
      <c r="H1776" s="128">
        <v>399975.71</v>
      </c>
      <c r="I1776" s="128">
        <v>0</v>
      </c>
      <c r="J1776" s="129">
        <v>399975.71</v>
      </c>
      <c r="K1776" s="101" t="s">
        <v>1388</v>
      </c>
    </row>
    <row r="1777" spans="1:11" ht="56.25" customHeight="1">
      <c r="A1777" s="98">
        <v>25</v>
      </c>
      <c r="B1777" s="125" t="s">
        <v>1277</v>
      </c>
      <c r="C1777" s="126">
        <v>42447</v>
      </c>
      <c r="D1777" s="98" t="s">
        <v>13</v>
      </c>
      <c r="E1777" s="98">
        <v>845188</v>
      </c>
      <c r="F1777" s="98"/>
      <c r="G1777" s="127" t="s">
        <v>2846</v>
      </c>
      <c r="H1777" s="128">
        <v>103176.21</v>
      </c>
      <c r="I1777" s="128">
        <v>0</v>
      </c>
      <c r="J1777" s="129">
        <v>103176.21</v>
      </c>
      <c r="K1777" s="101" t="s">
        <v>1388</v>
      </c>
    </row>
    <row r="1778" spans="1:11" ht="56.25" customHeight="1">
      <c r="A1778" s="98">
        <v>25</v>
      </c>
      <c r="B1778" s="125" t="s">
        <v>1277</v>
      </c>
      <c r="C1778" s="126">
        <v>42447</v>
      </c>
      <c r="D1778" s="98" t="s">
        <v>13</v>
      </c>
      <c r="E1778" s="98">
        <v>845189</v>
      </c>
      <c r="F1778" s="98"/>
      <c r="G1778" s="127" t="s">
        <v>2847</v>
      </c>
      <c r="H1778" s="128">
        <v>400000</v>
      </c>
      <c r="I1778" s="128">
        <v>0</v>
      </c>
      <c r="J1778" s="129">
        <v>400000</v>
      </c>
      <c r="K1778" s="101" t="s">
        <v>1388</v>
      </c>
    </row>
    <row r="1779" spans="1:11" ht="56.25" customHeight="1">
      <c r="A1779" s="98">
        <v>25</v>
      </c>
      <c r="B1779" s="125" t="s">
        <v>1277</v>
      </c>
      <c r="C1779" s="126">
        <v>42447</v>
      </c>
      <c r="D1779" s="98" t="s">
        <v>13</v>
      </c>
      <c r="E1779" s="98">
        <v>845193</v>
      </c>
      <c r="F1779" s="98"/>
      <c r="G1779" s="127" t="s">
        <v>2848</v>
      </c>
      <c r="H1779" s="128">
        <v>398564.83</v>
      </c>
      <c r="I1779" s="128">
        <v>0</v>
      </c>
      <c r="J1779" s="129">
        <v>398564.83</v>
      </c>
      <c r="K1779" s="101" t="s">
        <v>1388</v>
      </c>
    </row>
    <row r="1780" spans="1:11" ht="56.25" customHeight="1">
      <c r="A1780" s="98">
        <v>25</v>
      </c>
      <c r="B1780" s="125" t="s">
        <v>1277</v>
      </c>
      <c r="C1780" s="126">
        <v>42447</v>
      </c>
      <c r="D1780" s="98" t="s">
        <v>13</v>
      </c>
      <c r="E1780" s="98">
        <v>845194</v>
      </c>
      <c r="F1780" s="98"/>
      <c r="G1780" s="127" t="s">
        <v>2849</v>
      </c>
      <c r="H1780" s="128">
        <v>373781.23</v>
      </c>
      <c r="I1780" s="128">
        <v>0</v>
      </c>
      <c r="J1780" s="129">
        <v>373781.23</v>
      </c>
      <c r="K1780" s="101" t="s">
        <v>1388</v>
      </c>
    </row>
    <row r="1781" spans="1:11" ht="56.25" customHeight="1">
      <c r="A1781" s="98">
        <v>25</v>
      </c>
      <c r="B1781" s="125" t="s">
        <v>1277</v>
      </c>
      <c r="C1781" s="126">
        <v>42447</v>
      </c>
      <c r="D1781" s="98" t="s">
        <v>13</v>
      </c>
      <c r="E1781" s="98">
        <v>845195</v>
      </c>
      <c r="F1781" s="98"/>
      <c r="G1781" s="127" t="s">
        <v>2850</v>
      </c>
      <c r="H1781" s="128">
        <v>48188.39</v>
      </c>
      <c r="I1781" s="128">
        <v>0</v>
      </c>
      <c r="J1781" s="129">
        <v>48188.39</v>
      </c>
      <c r="K1781" s="101" t="s">
        <v>1388</v>
      </c>
    </row>
    <row r="1782" spans="1:11" ht="56.25" customHeight="1">
      <c r="A1782" s="98">
        <v>25</v>
      </c>
      <c r="B1782" s="125" t="s">
        <v>1277</v>
      </c>
      <c r="C1782" s="126">
        <v>42447</v>
      </c>
      <c r="D1782" s="98" t="s">
        <v>13</v>
      </c>
      <c r="E1782" s="98">
        <v>845196</v>
      </c>
      <c r="F1782" s="98"/>
      <c r="G1782" s="127" t="s">
        <v>2851</v>
      </c>
      <c r="H1782" s="128">
        <v>200000</v>
      </c>
      <c r="I1782" s="128">
        <v>0</v>
      </c>
      <c r="J1782" s="129">
        <v>200000</v>
      </c>
      <c r="K1782" s="101" t="s">
        <v>1388</v>
      </c>
    </row>
    <row r="1783" spans="1:11" ht="56.25" customHeight="1">
      <c r="A1783" s="98">
        <v>25</v>
      </c>
      <c r="B1783" s="125" t="s">
        <v>1277</v>
      </c>
      <c r="C1783" s="126">
        <v>42447</v>
      </c>
      <c r="D1783" s="98" t="s">
        <v>13</v>
      </c>
      <c r="E1783" s="98">
        <v>845197</v>
      </c>
      <c r="F1783" s="98"/>
      <c r="G1783" s="127" t="s">
        <v>2852</v>
      </c>
      <c r="H1783" s="128">
        <v>161012.70000000001</v>
      </c>
      <c r="I1783" s="128">
        <v>0</v>
      </c>
      <c r="J1783" s="129">
        <v>161012.70000000001</v>
      </c>
      <c r="K1783" s="101" t="s">
        <v>1388</v>
      </c>
    </row>
    <row r="1784" spans="1:11" ht="56.25" customHeight="1">
      <c r="A1784" s="98">
        <v>25</v>
      </c>
      <c r="B1784" s="125" t="s">
        <v>1277</v>
      </c>
      <c r="C1784" s="126">
        <v>42447</v>
      </c>
      <c r="D1784" s="98" t="s">
        <v>13</v>
      </c>
      <c r="E1784" s="98">
        <v>845199</v>
      </c>
      <c r="F1784" s="98"/>
      <c r="G1784" s="127" t="s">
        <v>2853</v>
      </c>
      <c r="H1784" s="128">
        <v>281190.52</v>
      </c>
      <c r="I1784" s="128">
        <v>0</v>
      </c>
      <c r="J1784" s="129">
        <v>281190.52</v>
      </c>
      <c r="K1784" s="101" t="s">
        <v>1388</v>
      </c>
    </row>
    <row r="1785" spans="1:11" ht="56.25" customHeight="1">
      <c r="A1785" s="98">
        <v>25</v>
      </c>
      <c r="B1785" s="125" t="s">
        <v>1277</v>
      </c>
      <c r="C1785" s="126">
        <v>42447</v>
      </c>
      <c r="D1785" s="98" t="s">
        <v>13</v>
      </c>
      <c r="E1785" s="98">
        <v>845200</v>
      </c>
      <c r="F1785" s="98"/>
      <c r="G1785" s="127" t="s">
        <v>2854</v>
      </c>
      <c r="H1785" s="128">
        <v>131393.43</v>
      </c>
      <c r="I1785" s="128">
        <v>0</v>
      </c>
      <c r="J1785" s="129">
        <v>131393.43</v>
      </c>
      <c r="K1785" s="101" t="s">
        <v>1388</v>
      </c>
    </row>
    <row r="1786" spans="1:11" ht="56.25" customHeight="1">
      <c r="A1786" s="98">
        <v>25</v>
      </c>
      <c r="B1786" s="125" t="s">
        <v>1277</v>
      </c>
      <c r="C1786" s="126">
        <v>42447</v>
      </c>
      <c r="D1786" s="98" t="s">
        <v>13</v>
      </c>
      <c r="E1786" s="98">
        <v>845201</v>
      </c>
      <c r="F1786" s="98"/>
      <c r="G1786" s="127" t="s">
        <v>2855</v>
      </c>
      <c r="H1786" s="128">
        <v>320011.99</v>
      </c>
      <c r="I1786" s="128">
        <v>0</v>
      </c>
      <c r="J1786" s="129">
        <v>320011.99</v>
      </c>
      <c r="K1786" s="101" t="s">
        <v>1388</v>
      </c>
    </row>
    <row r="1787" spans="1:11" ht="56.25" customHeight="1">
      <c r="A1787" s="98">
        <v>25</v>
      </c>
      <c r="B1787" s="125" t="s">
        <v>1277</v>
      </c>
      <c r="C1787" s="126">
        <v>42447</v>
      </c>
      <c r="D1787" s="98" t="s">
        <v>13</v>
      </c>
      <c r="E1787" s="98">
        <v>845203</v>
      </c>
      <c r="F1787" s="98"/>
      <c r="G1787" s="127" t="s">
        <v>2856</v>
      </c>
      <c r="H1787" s="128">
        <v>51192.29</v>
      </c>
      <c r="I1787" s="128">
        <v>0</v>
      </c>
      <c r="J1787" s="129">
        <v>51192.29</v>
      </c>
      <c r="K1787" s="101" t="s">
        <v>1388</v>
      </c>
    </row>
    <row r="1788" spans="1:11" ht="56.25" customHeight="1">
      <c r="A1788" s="98">
        <v>25</v>
      </c>
      <c r="B1788" s="125" t="s">
        <v>1277</v>
      </c>
      <c r="C1788" s="126">
        <v>42447</v>
      </c>
      <c r="D1788" s="98" t="s">
        <v>13</v>
      </c>
      <c r="E1788" s="98">
        <v>845204</v>
      </c>
      <c r="F1788" s="98"/>
      <c r="G1788" s="127" t="s">
        <v>2857</v>
      </c>
      <c r="H1788" s="128">
        <v>219216.83</v>
      </c>
      <c r="I1788" s="128">
        <v>0</v>
      </c>
      <c r="J1788" s="129">
        <v>219216.83</v>
      </c>
      <c r="K1788" s="101" t="s">
        <v>1388</v>
      </c>
    </row>
    <row r="1789" spans="1:11" ht="56.25" customHeight="1">
      <c r="A1789" s="98">
        <v>25</v>
      </c>
      <c r="B1789" s="125" t="s">
        <v>1277</v>
      </c>
      <c r="C1789" s="126">
        <v>42447</v>
      </c>
      <c r="D1789" s="98" t="s">
        <v>13</v>
      </c>
      <c r="E1789" s="98">
        <v>845205</v>
      </c>
      <c r="F1789" s="98"/>
      <c r="G1789" s="127" t="s">
        <v>2858</v>
      </c>
      <c r="H1789" s="128">
        <v>399825.78</v>
      </c>
      <c r="I1789" s="128">
        <v>0</v>
      </c>
      <c r="J1789" s="129">
        <v>399825.78</v>
      </c>
      <c r="K1789" s="101" t="s">
        <v>1388</v>
      </c>
    </row>
    <row r="1790" spans="1:11" ht="56.25" customHeight="1">
      <c r="A1790" s="98">
        <v>25</v>
      </c>
      <c r="B1790" s="125" t="s">
        <v>1277</v>
      </c>
      <c r="C1790" s="126">
        <v>42447</v>
      </c>
      <c r="D1790" s="98" t="s">
        <v>13</v>
      </c>
      <c r="E1790" s="98">
        <v>845206</v>
      </c>
      <c r="F1790" s="98"/>
      <c r="G1790" s="127" t="s">
        <v>2859</v>
      </c>
      <c r="H1790" s="128">
        <v>69509.95</v>
      </c>
      <c r="I1790" s="128">
        <v>0</v>
      </c>
      <c r="J1790" s="129">
        <v>69509.95</v>
      </c>
      <c r="K1790" s="101" t="s">
        <v>1388</v>
      </c>
    </row>
    <row r="1791" spans="1:11" ht="56.25" customHeight="1">
      <c r="A1791" s="98">
        <v>25</v>
      </c>
      <c r="B1791" s="125" t="s">
        <v>1277</v>
      </c>
      <c r="C1791" s="126">
        <v>42447</v>
      </c>
      <c r="D1791" s="98" t="s">
        <v>13</v>
      </c>
      <c r="E1791" s="98">
        <v>845208</v>
      </c>
      <c r="F1791" s="98"/>
      <c r="G1791" s="127" t="s">
        <v>2860</v>
      </c>
      <c r="H1791" s="128">
        <v>90381.78</v>
      </c>
      <c r="I1791" s="128">
        <v>0</v>
      </c>
      <c r="J1791" s="129">
        <v>90381.78</v>
      </c>
      <c r="K1791" s="101" t="s">
        <v>1388</v>
      </c>
    </row>
    <row r="1792" spans="1:11" ht="56.25" customHeight="1">
      <c r="A1792" s="98">
        <v>25</v>
      </c>
      <c r="B1792" s="125" t="s">
        <v>1277</v>
      </c>
      <c r="C1792" s="126">
        <v>42447</v>
      </c>
      <c r="D1792" s="98" t="s">
        <v>13</v>
      </c>
      <c r="E1792" s="98">
        <v>845210</v>
      </c>
      <c r="F1792" s="98"/>
      <c r="G1792" s="127" t="s">
        <v>2861</v>
      </c>
      <c r="H1792" s="128">
        <v>199514.66</v>
      </c>
      <c r="I1792" s="128">
        <v>0</v>
      </c>
      <c r="J1792" s="129">
        <v>199514.66</v>
      </c>
      <c r="K1792" s="101" t="s">
        <v>1388</v>
      </c>
    </row>
    <row r="1793" spans="1:11" ht="56.25" customHeight="1">
      <c r="A1793" s="98">
        <v>25</v>
      </c>
      <c r="B1793" s="125" t="s">
        <v>1277</v>
      </c>
      <c r="C1793" s="126">
        <v>42447</v>
      </c>
      <c r="D1793" s="98" t="s">
        <v>13</v>
      </c>
      <c r="E1793" s="98">
        <v>845211</v>
      </c>
      <c r="F1793" s="98"/>
      <c r="G1793" s="127" t="s">
        <v>2862</v>
      </c>
      <c r="H1793" s="128">
        <v>90381.78</v>
      </c>
      <c r="I1793" s="128">
        <v>0</v>
      </c>
      <c r="J1793" s="129">
        <v>90381.78</v>
      </c>
      <c r="K1793" s="101" t="s">
        <v>1388</v>
      </c>
    </row>
    <row r="1794" spans="1:11" ht="56.25" customHeight="1">
      <c r="A1794" s="98">
        <v>25</v>
      </c>
      <c r="B1794" s="125" t="s">
        <v>1277</v>
      </c>
      <c r="C1794" s="126">
        <v>42447</v>
      </c>
      <c r="D1794" s="98" t="s">
        <v>13</v>
      </c>
      <c r="E1794" s="98">
        <v>845213</v>
      </c>
      <c r="F1794" s="98"/>
      <c r="G1794" s="127" t="s">
        <v>2863</v>
      </c>
      <c r="H1794" s="128">
        <v>399900.32</v>
      </c>
      <c r="I1794" s="128">
        <v>0</v>
      </c>
      <c r="J1794" s="129">
        <v>399900.32</v>
      </c>
      <c r="K1794" s="101" t="s">
        <v>1388</v>
      </c>
    </row>
    <row r="1795" spans="1:11" ht="56.25" customHeight="1">
      <c r="A1795" s="98">
        <v>25</v>
      </c>
      <c r="B1795" s="125" t="s">
        <v>1277</v>
      </c>
      <c r="C1795" s="126">
        <v>42447</v>
      </c>
      <c r="D1795" s="98" t="s">
        <v>13</v>
      </c>
      <c r="E1795" s="98">
        <v>845214</v>
      </c>
      <c r="F1795" s="98"/>
      <c r="G1795" s="127" t="s">
        <v>2864</v>
      </c>
      <c r="H1795" s="128">
        <v>199480.85</v>
      </c>
      <c r="I1795" s="128">
        <v>0</v>
      </c>
      <c r="J1795" s="129">
        <v>199480.85</v>
      </c>
      <c r="K1795" s="101" t="s">
        <v>1388</v>
      </c>
    </row>
    <row r="1796" spans="1:11" ht="56.25" customHeight="1">
      <c r="A1796" s="98">
        <v>25</v>
      </c>
      <c r="B1796" s="125" t="s">
        <v>1277</v>
      </c>
      <c r="C1796" s="126">
        <v>42447</v>
      </c>
      <c r="D1796" s="98" t="s">
        <v>13</v>
      </c>
      <c r="E1796" s="98">
        <v>845218</v>
      </c>
      <c r="F1796" s="98"/>
      <c r="G1796" s="127" t="s">
        <v>2865</v>
      </c>
      <c r="H1796" s="128">
        <v>373781.23</v>
      </c>
      <c r="I1796" s="128">
        <v>0</v>
      </c>
      <c r="J1796" s="129">
        <v>373781.23</v>
      </c>
      <c r="K1796" s="101" t="s">
        <v>1388</v>
      </c>
    </row>
    <row r="1797" spans="1:11" ht="56.25" customHeight="1">
      <c r="A1797" s="98">
        <v>25</v>
      </c>
      <c r="B1797" s="125" t="s">
        <v>1277</v>
      </c>
      <c r="C1797" s="126">
        <v>42447</v>
      </c>
      <c r="D1797" s="98" t="s">
        <v>13</v>
      </c>
      <c r="E1797" s="98">
        <v>845219</v>
      </c>
      <c r="F1797" s="98"/>
      <c r="G1797" s="127" t="s">
        <v>2866</v>
      </c>
      <c r="H1797" s="128">
        <v>48201.35</v>
      </c>
      <c r="I1797" s="128">
        <v>0</v>
      </c>
      <c r="J1797" s="129">
        <v>48201.35</v>
      </c>
      <c r="K1797" s="101" t="s">
        <v>1388</v>
      </c>
    </row>
    <row r="1798" spans="1:11" ht="56.25" customHeight="1">
      <c r="A1798" s="98">
        <v>25</v>
      </c>
      <c r="B1798" s="125" t="s">
        <v>1277</v>
      </c>
      <c r="C1798" s="126">
        <v>42447</v>
      </c>
      <c r="D1798" s="98" t="s">
        <v>13</v>
      </c>
      <c r="E1798" s="98">
        <v>845220</v>
      </c>
      <c r="F1798" s="98"/>
      <c r="G1798" s="127" t="s">
        <v>2867</v>
      </c>
      <c r="H1798" s="128">
        <v>400000</v>
      </c>
      <c r="I1798" s="128">
        <v>0</v>
      </c>
      <c r="J1798" s="129">
        <v>400000</v>
      </c>
      <c r="K1798" s="101" t="s">
        <v>1388</v>
      </c>
    </row>
    <row r="1799" spans="1:11" ht="56.25" customHeight="1">
      <c r="A1799" s="98">
        <v>25</v>
      </c>
      <c r="B1799" s="125" t="s">
        <v>1277</v>
      </c>
      <c r="C1799" s="126">
        <v>42447</v>
      </c>
      <c r="D1799" s="98" t="s">
        <v>13</v>
      </c>
      <c r="E1799" s="98">
        <v>845221</v>
      </c>
      <c r="F1799" s="98"/>
      <c r="G1799" s="127" t="s">
        <v>2868</v>
      </c>
      <c r="H1799" s="128">
        <v>110748.37</v>
      </c>
      <c r="I1799" s="128">
        <v>0</v>
      </c>
      <c r="J1799" s="129">
        <v>110748.37</v>
      </c>
      <c r="K1799" s="101" t="s">
        <v>1388</v>
      </c>
    </row>
    <row r="1800" spans="1:11" ht="56.25" customHeight="1">
      <c r="A1800" s="98">
        <v>25</v>
      </c>
      <c r="B1800" s="125" t="s">
        <v>1277</v>
      </c>
      <c r="C1800" s="126">
        <v>42447</v>
      </c>
      <c r="D1800" s="98" t="s">
        <v>13</v>
      </c>
      <c r="E1800" s="98">
        <v>845222</v>
      </c>
      <c r="F1800" s="98"/>
      <c r="G1800" s="127" t="s">
        <v>2869</v>
      </c>
      <c r="H1800" s="128">
        <v>67617.19</v>
      </c>
      <c r="I1800" s="128">
        <v>0</v>
      </c>
      <c r="J1800" s="129">
        <v>67617.19</v>
      </c>
      <c r="K1800" s="101" t="s">
        <v>1388</v>
      </c>
    </row>
    <row r="1801" spans="1:11" ht="56.25" customHeight="1">
      <c r="A1801" s="98">
        <v>25</v>
      </c>
      <c r="B1801" s="125" t="s">
        <v>1277</v>
      </c>
      <c r="C1801" s="126">
        <v>42447</v>
      </c>
      <c r="D1801" s="98" t="s">
        <v>13</v>
      </c>
      <c r="E1801" s="98">
        <v>845223</v>
      </c>
      <c r="F1801" s="98"/>
      <c r="G1801" s="127" t="s">
        <v>2870</v>
      </c>
      <c r="H1801" s="128">
        <v>200000</v>
      </c>
      <c r="I1801" s="128">
        <v>0</v>
      </c>
      <c r="J1801" s="129">
        <v>200000</v>
      </c>
      <c r="K1801" s="101" t="s">
        <v>1388</v>
      </c>
    </row>
    <row r="1802" spans="1:11" ht="56.25" customHeight="1">
      <c r="A1802" s="98">
        <v>25</v>
      </c>
      <c r="B1802" s="125" t="s">
        <v>1277</v>
      </c>
      <c r="C1802" s="126">
        <v>42447</v>
      </c>
      <c r="D1802" s="98" t="s">
        <v>13</v>
      </c>
      <c r="E1802" s="98">
        <v>845226</v>
      </c>
      <c r="F1802" s="98"/>
      <c r="G1802" s="127" t="s">
        <v>2871</v>
      </c>
      <c r="H1802" s="128">
        <v>48206.91</v>
      </c>
      <c r="I1802" s="128">
        <v>0</v>
      </c>
      <c r="J1802" s="129">
        <v>48206.91</v>
      </c>
      <c r="K1802" s="101" t="s">
        <v>1388</v>
      </c>
    </row>
    <row r="1803" spans="1:11" ht="56.25" customHeight="1">
      <c r="A1803" s="98">
        <v>25</v>
      </c>
      <c r="B1803" s="125" t="s">
        <v>1277</v>
      </c>
      <c r="C1803" s="126">
        <v>42447</v>
      </c>
      <c r="D1803" s="98" t="s">
        <v>13</v>
      </c>
      <c r="E1803" s="98">
        <v>845228</v>
      </c>
      <c r="F1803" s="98"/>
      <c r="G1803" s="127" t="s">
        <v>2872</v>
      </c>
      <c r="H1803" s="128">
        <v>133333.32999999999</v>
      </c>
      <c r="I1803" s="128">
        <v>0</v>
      </c>
      <c r="J1803" s="129">
        <v>133333.32999999999</v>
      </c>
      <c r="K1803" s="101" t="s">
        <v>1388</v>
      </c>
    </row>
    <row r="1804" spans="1:11" ht="56.25" customHeight="1">
      <c r="A1804" s="98">
        <v>25</v>
      </c>
      <c r="B1804" s="125" t="s">
        <v>1277</v>
      </c>
      <c r="C1804" s="126">
        <v>42447</v>
      </c>
      <c r="D1804" s="98" t="s">
        <v>13</v>
      </c>
      <c r="E1804" s="98">
        <v>845229</v>
      </c>
      <c r="F1804" s="98"/>
      <c r="G1804" s="127" t="s">
        <v>2873</v>
      </c>
      <c r="H1804" s="128">
        <v>48197.65</v>
      </c>
      <c r="I1804" s="128">
        <v>0</v>
      </c>
      <c r="J1804" s="129">
        <v>48197.65</v>
      </c>
      <c r="K1804" s="101" t="s">
        <v>1388</v>
      </c>
    </row>
    <row r="1805" spans="1:11" ht="56.25" customHeight="1">
      <c r="A1805" s="98">
        <v>25</v>
      </c>
      <c r="B1805" s="125" t="s">
        <v>1277</v>
      </c>
      <c r="C1805" s="126">
        <v>42447</v>
      </c>
      <c r="D1805" s="98" t="s">
        <v>13</v>
      </c>
      <c r="E1805" s="98">
        <v>845230</v>
      </c>
      <c r="F1805" s="98"/>
      <c r="G1805" s="127" t="s">
        <v>2874</v>
      </c>
      <c r="H1805" s="128">
        <v>133333.32999999999</v>
      </c>
      <c r="I1805" s="128">
        <v>0</v>
      </c>
      <c r="J1805" s="129">
        <v>133333.32999999999</v>
      </c>
      <c r="K1805" s="101" t="s">
        <v>1388</v>
      </c>
    </row>
    <row r="1806" spans="1:11" ht="56.25" customHeight="1">
      <c r="A1806" s="98">
        <v>25</v>
      </c>
      <c r="B1806" s="125" t="s">
        <v>1277</v>
      </c>
      <c r="C1806" s="126">
        <v>42447</v>
      </c>
      <c r="D1806" s="98" t="s">
        <v>13</v>
      </c>
      <c r="E1806" s="98">
        <v>845261</v>
      </c>
      <c r="F1806" s="98"/>
      <c r="G1806" s="127" t="s">
        <v>2875</v>
      </c>
      <c r="H1806" s="128">
        <v>47154.84</v>
      </c>
      <c r="I1806" s="128">
        <v>0</v>
      </c>
      <c r="J1806" s="129">
        <v>47154.84</v>
      </c>
      <c r="K1806" s="101" t="s">
        <v>1388</v>
      </c>
    </row>
    <row r="1807" spans="1:11" ht="56.25" customHeight="1">
      <c r="A1807" s="98">
        <v>25</v>
      </c>
      <c r="B1807" s="125" t="s">
        <v>1277</v>
      </c>
      <c r="C1807" s="126">
        <v>42447</v>
      </c>
      <c r="D1807" s="98" t="s">
        <v>13</v>
      </c>
      <c r="E1807" s="98">
        <v>845262</v>
      </c>
      <c r="F1807" s="98"/>
      <c r="G1807" s="127" t="s">
        <v>2876</v>
      </c>
      <c r="H1807" s="128">
        <v>378827.1</v>
      </c>
      <c r="I1807" s="128">
        <v>0</v>
      </c>
      <c r="J1807" s="129">
        <v>378827.1</v>
      </c>
      <c r="K1807" s="101" t="s">
        <v>1388</v>
      </c>
    </row>
    <row r="1808" spans="1:11" ht="56.25" customHeight="1">
      <c r="A1808" s="98">
        <v>25</v>
      </c>
      <c r="B1808" s="125" t="s">
        <v>1277</v>
      </c>
      <c r="C1808" s="126">
        <v>42447</v>
      </c>
      <c r="D1808" s="98" t="s">
        <v>13</v>
      </c>
      <c r="E1808" s="98">
        <v>845264</v>
      </c>
      <c r="F1808" s="98"/>
      <c r="G1808" s="127" t="s">
        <v>2877</v>
      </c>
      <c r="H1808" s="128">
        <v>47154.84</v>
      </c>
      <c r="I1808" s="128">
        <v>0</v>
      </c>
      <c r="J1808" s="129">
        <v>47154.84</v>
      </c>
      <c r="K1808" s="101" t="s">
        <v>1388</v>
      </c>
    </row>
    <row r="1809" spans="1:11" ht="56.25" customHeight="1">
      <c r="A1809" s="98">
        <v>25</v>
      </c>
      <c r="B1809" s="125" t="s">
        <v>1277</v>
      </c>
      <c r="C1809" s="126">
        <v>42447</v>
      </c>
      <c r="D1809" s="98" t="s">
        <v>13</v>
      </c>
      <c r="E1809" s="98">
        <v>845265</v>
      </c>
      <c r="F1809" s="98"/>
      <c r="G1809" s="127" t="s">
        <v>2878</v>
      </c>
      <c r="H1809" s="128">
        <v>21172.9</v>
      </c>
      <c r="I1809" s="128">
        <v>0</v>
      </c>
      <c r="J1809" s="129">
        <v>21172.9</v>
      </c>
      <c r="K1809" s="101" t="s">
        <v>1388</v>
      </c>
    </row>
    <row r="1810" spans="1:11" ht="56.25" customHeight="1">
      <c r="A1810" s="98">
        <v>25</v>
      </c>
      <c r="B1810" s="125" t="s">
        <v>1277</v>
      </c>
      <c r="C1810" s="126">
        <v>42447</v>
      </c>
      <c r="D1810" s="98" t="s">
        <v>13</v>
      </c>
      <c r="E1810" s="98">
        <v>845266</v>
      </c>
      <c r="F1810" s="98"/>
      <c r="G1810" s="127" t="s">
        <v>2879</v>
      </c>
      <c r="H1810" s="128">
        <v>399397.91</v>
      </c>
      <c r="I1810" s="128">
        <v>0</v>
      </c>
      <c r="J1810" s="129">
        <v>399397.91</v>
      </c>
      <c r="K1810" s="101" t="s">
        <v>1388</v>
      </c>
    </row>
    <row r="1811" spans="1:11" ht="56.25" customHeight="1">
      <c r="A1811" s="98">
        <v>25</v>
      </c>
      <c r="B1811" s="125" t="s">
        <v>1277</v>
      </c>
      <c r="C1811" s="126">
        <v>42447</v>
      </c>
      <c r="D1811" s="98" t="s">
        <v>13</v>
      </c>
      <c r="E1811" s="98">
        <v>845267</v>
      </c>
      <c r="F1811" s="98"/>
      <c r="G1811" s="127" t="s">
        <v>2880</v>
      </c>
      <c r="H1811" s="128">
        <v>211380.63</v>
      </c>
      <c r="I1811" s="128">
        <v>0</v>
      </c>
      <c r="J1811" s="129">
        <v>211380.63</v>
      </c>
      <c r="K1811" s="101" t="s">
        <v>1388</v>
      </c>
    </row>
    <row r="1812" spans="1:11" ht="56.25" customHeight="1">
      <c r="A1812" s="98">
        <v>25</v>
      </c>
      <c r="B1812" s="125" t="s">
        <v>1277</v>
      </c>
      <c r="C1812" s="126">
        <v>42447</v>
      </c>
      <c r="D1812" s="98" t="s">
        <v>13</v>
      </c>
      <c r="E1812" s="98">
        <v>845268</v>
      </c>
      <c r="F1812" s="98"/>
      <c r="G1812" s="127" t="s">
        <v>2881</v>
      </c>
      <c r="H1812" s="128">
        <v>123737.96</v>
      </c>
      <c r="I1812" s="128">
        <v>0</v>
      </c>
      <c r="J1812" s="129">
        <v>123737.96</v>
      </c>
      <c r="K1812" s="101" t="s">
        <v>1388</v>
      </c>
    </row>
    <row r="1813" spans="1:11" ht="56.25" customHeight="1">
      <c r="A1813" s="98">
        <v>25</v>
      </c>
      <c r="B1813" s="125" t="s">
        <v>1277</v>
      </c>
      <c r="C1813" s="126">
        <v>42447</v>
      </c>
      <c r="D1813" s="98" t="s">
        <v>13</v>
      </c>
      <c r="E1813" s="98">
        <v>845269</v>
      </c>
      <c r="F1813" s="98"/>
      <c r="G1813" s="127" t="s">
        <v>2882</v>
      </c>
      <c r="H1813" s="128">
        <v>126402.6</v>
      </c>
      <c r="I1813" s="128">
        <v>0</v>
      </c>
      <c r="J1813" s="129">
        <v>126402.6</v>
      </c>
      <c r="K1813" s="101" t="s">
        <v>1388</v>
      </c>
    </row>
    <row r="1814" spans="1:11" ht="56.25" customHeight="1">
      <c r="A1814" s="98">
        <v>25</v>
      </c>
      <c r="B1814" s="125" t="s">
        <v>1277</v>
      </c>
      <c r="C1814" s="126">
        <v>42447</v>
      </c>
      <c r="D1814" s="98" t="s">
        <v>13</v>
      </c>
      <c r="E1814" s="98">
        <v>845270</v>
      </c>
      <c r="F1814" s="98"/>
      <c r="G1814" s="127" t="s">
        <v>2883</v>
      </c>
      <c r="H1814" s="128">
        <v>68149.460000000006</v>
      </c>
      <c r="I1814" s="128">
        <v>0</v>
      </c>
      <c r="J1814" s="129">
        <v>68149.460000000006</v>
      </c>
      <c r="K1814" s="101" t="s">
        <v>1388</v>
      </c>
    </row>
    <row r="1815" spans="1:11" ht="56.25" customHeight="1">
      <c r="A1815" s="98">
        <v>25</v>
      </c>
      <c r="B1815" s="125" t="s">
        <v>1277</v>
      </c>
      <c r="C1815" s="126">
        <v>42447</v>
      </c>
      <c r="D1815" s="98" t="s">
        <v>13</v>
      </c>
      <c r="E1815" s="98">
        <v>845271</v>
      </c>
      <c r="F1815" s="98"/>
      <c r="G1815" s="127" t="s">
        <v>2884</v>
      </c>
      <c r="H1815" s="128">
        <v>151963.32</v>
      </c>
      <c r="I1815" s="128">
        <v>0</v>
      </c>
      <c r="J1815" s="129">
        <v>151963.32</v>
      </c>
      <c r="K1815" s="101" t="s">
        <v>1388</v>
      </c>
    </row>
    <row r="1816" spans="1:11" ht="56.25" customHeight="1">
      <c r="A1816" s="98">
        <v>25</v>
      </c>
      <c r="B1816" s="125" t="s">
        <v>1277</v>
      </c>
      <c r="C1816" s="126">
        <v>42447</v>
      </c>
      <c r="D1816" s="98" t="s">
        <v>13</v>
      </c>
      <c r="E1816" s="98">
        <v>845272</v>
      </c>
      <c r="F1816" s="98"/>
      <c r="G1816" s="127" t="s">
        <v>2885</v>
      </c>
      <c r="H1816" s="128">
        <v>188368.33</v>
      </c>
      <c r="I1816" s="128">
        <v>0</v>
      </c>
      <c r="J1816" s="129">
        <v>188368.33</v>
      </c>
      <c r="K1816" s="101" t="s">
        <v>1388</v>
      </c>
    </row>
    <row r="1817" spans="1:11" ht="56.25" customHeight="1">
      <c r="A1817" s="98">
        <v>25</v>
      </c>
      <c r="B1817" s="125" t="s">
        <v>1277</v>
      </c>
      <c r="C1817" s="126">
        <v>42447</v>
      </c>
      <c r="D1817" s="98" t="s">
        <v>13</v>
      </c>
      <c r="E1817" s="98">
        <v>845273</v>
      </c>
      <c r="F1817" s="98"/>
      <c r="G1817" s="127" t="s">
        <v>2886</v>
      </c>
      <c r="H1817" s="128">
        <v>85229.07</v>
      </c>
      <c r="I1817" s="128">
        <v>0</v>
      </c>
      <c r="J1817" s="129">
        <v>85229.07</v>
      </c>
      <c r="K1817" s="101" t="s">
        <v>1388</v>
      </c>
    </row>
    <row r="1818" spans="1:11" ht="56.25" customHeight="1">
      <c r="A1818" s="98">
        <v>25</v>
      </c>
      <c r="B1818" s="125" t="s">
        <v>1277</v>
      </c>
      <c r="C1818" s="126">
        <v>42447</v>
      </c>
      <c r="D1818" s="98" t="s">
        <v>13</v>
      </c>
      <c r="E1818" s="98">
        <v>845276</v>
      </c>
      <c r="F1818" s="98"/>
      <c r="G1818" s="127" t="s">
        <v>2887</v>
      </c>
      <c r="H1818" s="128">
        <v>61655.69</v>
      </c>
      <c r="I1818" s="128">
        <v>0</v>
      </c>
      <c r="J1818" s="129">
        <v>61655.69</v>
      </c>
      <c r="K1818" s="101" t="s">
        <v>1388</v>
      </c>
    </row>
    <row r="1819" spans="1:11" ht="56.25" customHeight="1">
      <c r="A1819" s="98">
        <v>25</v>
      </c>
      <c r="B1819" s="125" t="s">
        <v>1277</v>
      </c>
      <c r="C1819" s="126">
        <v>42447</v>
      </c>
      <c r="D1819" s="98" t="s">
        <v>13</v>
      </c>
      <c r="E1819" s="98">
        <v>845277</v>
      </c>
      <c r="F1819" s="98"/>
      <c r="G1819" s="127" t="s">
        <v>2888</v>
      </c>
      <c r="H1819" s="128">
        <v>109972.99</v>
      </c>
      <c r="I1819" s="128">
        <v>0</v>
      </c>
      <c r="J1819" s="129">
        <v>109972.99</v>
      </c>
      <c r="K1819" s="101" t="s">
        <v>1388</v>
      </c>
    </row>
    <row r="1820" spans="1:11" ht="56.25" customHeight="1">
      <c r="A1820" s="98">
        <v>25</v>
      </c>
      <c r="B1820" s="125" t="s">
        <v>1277</v>
      </c>
      <c r="C1820" s="126">
        <v>42447</v>
      </c>
      <c r="D1820" s="98" t="s">
        <v>13</v>
      </c>
      <c r="E1820" s="98">
        <v>845278</v>
      </c>
      <c r="F1820" s="98"/>
      <c r="G1820" s="127" t="s">
        <v>2889</v>
      </c>
      <c r="H1820" s="128">
        <v>205822.59</v>
      </c>
      <c r="I1820" s="128">
        <v>0</v>
      </c>
      <c r="J1820" s="129">
        <v>205822.59</v>
      </c>
      <c r="K1820" s="101" t="s">
        <v>1388</v>
      </c>
    </row>
    <row r="1821" spans="1:11" ht="56.25" customHeight="1">
      <c r="A1821" s="98">
        <v>25</v>
      </c>
      <c r="B1821" s="125" t="s">
        <v>1277</v>
      </c>
      <c r="C1821" s="126">
        <v>42447</v>
      </c>
      <c r="D1821" s="98" t="s">
        <v>13</v>
      </c>
      <c r="E1821" s="98">
        <v>845279</v>
      </c>
      <c r="F1821" s="98"/>
      <c r="G1821" s="127" t="s">
        <v>2890</v>
      </c>
      <c r="H1821" s="128">
        <v>130043.13</v>
      </c>
      <c r="I1821" s="128">
        <v>0</v>
      </c>
      <c r="J1821" s="129">
        <v>130043.13</v>
      </c>
      <c r="K1821" s="101" t="s">
        <v>1388</v>
      </c>
    </row>
    <row r="1822" spans="1:11" ht="56.25" customHeight="1">
      <c r="A1822" s="98">
        <v>25</v>
      </c>
      <c r="B1822" s="125" t="s">
        <v>1277</v>
      </c>
      <c r="C1822" s="126">
        <v>42447</v>
      </c>
      <c r="D1822" s="98" t="s">
        <v>13</v>
      </c>
      <c r="E1822" s="98">
        <v>845280</v>
      </c>
      <c r="F1822" s="98"/>
      <c r="G1822" s="127" t="s">
        <v>2891</v>
      </c>
      <c r="H1822" s="128">
        <v>141300.92000000001</v>
      </c>
      <c r="I1822" s="128">
        <v>0</v>
      </c>
      <c r="J1822" s="129">
        <v>141300.92000000001</v>
      </c>
      <c r="K1822" s="101" t="s">
        <v>1388</v>
      </c>
    </row>
    <row r="1823" spans="1:11" ht="56.25" customHeight="1">
      <c r="A1823" s="98">
        <v>25</v>
      </c>
      <c r="B1823" s="125" t="s">
        <v>1277</v>
      </c>
      <c r="C1823" s="126">
        <v>42447</v>
      </c>
      <c r="D1823" s="98" t="s">
        <v>13</v>
      </c>
      <c r="E1823" s="98">
        <v>845281</v>
      </c>
      <c r="F1823" s="98"/>
      <c r="G1823" s="127" t="s">
        <v>2892</v>
      </c>
      <c r="H1823" s="128">
        <v>400000</v>
      </c>
      <c r="I1823" s="128">
        <v>0</v>
      </c>
      <c r="J1823" s="129">
        <v>400000</v>
      </c>
      <c r="K1823" s="101" t="s">
        <v>1388</v>
      </c>
    </row>
    <row r="1824" spans="1:11" ht="56.25" customHeight="1">
      <c r="A1824" s="98">
        <v>25</v>
      </c>
      <c r="B1824" s="125" t="s">
        <v>1277</v>
      </c>
      <c r="C1824" s="126">
        <v>42447</v>
      </c>
      <c r="D1824" s="98" t="s">
        <v>13</v>
      </c>
      <c r="E1824" s="98">
        <v>845282</v>
      </c>
      <c r="F1824" s="98"/>
      <c r="G1824" s="127" t="s">
        <v>2893</v>
      </c>
      <c r="H1824" s="128">
        <v>84905.25</v>
      </c>
      <c r="I1824" s="128">
        <v>0</v>
      </c>
      <c r="J1824" s="129">
        <v>84905.25</v>
      </c>
      <c r="K1824" s="101" t="s">
        <v>1388</v>
      </c>
    </row>
    <row r="1825" spans="1:11" ht="56.25" customHeight="1">
      <c r="A1825" s="98">
        <v>25</v>
      </c>
      <c r="B1825" s="125" t="s">
        <v>1277</v>
      </c>
      <c r="C1825" s="126">
        <v>42447</v>
      </c>
      <c r="D1825" s="98" t="s">
        <v>13</v>
      </c>
      <c r="E1825" s="98">
        <v>845283</v>
      </c>
      <c r="F1825" s="98"/>
      <c r="G1825" s="127" t="s">
        <v>2894</v>
      </c>
      <c r="H1825" s="128">
        <v>148726.09</v>
      </c>
      <c r="I1825" s="128">
        <v>0</v>
      </c>
      <c r="J1825" s="129">
        <v>148726.09</v>
      </c>
      <c r="K1825" s="101" t="s">
        <v>1388</v>
      </c>
    </row>
    <row r="1826" spans="1:11" ht="56.25" customHeight="1">
      <c r="A1826" s="98">
        <v>25</v>
      </c>
      <c r="B1826" s="125" t="s">
        <v>1277</v>
      </c>
      <c r="C1826" s="126">
        <v>42447</v>
      </c>
      <c r="D1826" s="98" t="s">
        <v>13</v>
      </c>
      <c r="E1826" s="98">
        <v>845284</v>
      </c>
      <c r="F1826" s="98"/>
      <c r="G1826" s="127" t="s">
        <v>2895</v>
      </c>
      <c r="H1826" s="128">
        <v>45299.48</v>
      </c>
      <c r="I1826" s="128">
        <v>0</v>
      </c>
      <c r="J1826" s="129">
        <v>45299.48</v>
      </c>
      <c r="K1826" s="101" t="s">
        <v>1388</v>
      </c>
    </row>
    <row r="1827" spans="1:11" ht="56.25" customHeight="1">
      <c r="A1827" s="98">
        <v>25</v>
      </c>
      <c r="B1827" s="125" t="s">
        <v>1277</v>
      </c>
      <c r="C1827" s="126">
        <v>42447</v>
      </c>
      <c r="D1827" s="98" t="s">
        <v>13</v>
      </c>
      <c r="E1827" s="98">
        <v>845285</v>
      </c>
      <c r="F1827" s="98"/>
      <c r="G1827" s="127" t="s">
        <v>2896</v>
      </c>
      <c r="H1827" s="128">
        <v>400000</v>
      </c>
      <c r="I1827" s="128">
        <v>0</v>
      </c>
      <c r="J1827" s="129">
        <v>400000</v>
      </c>
      <c r="K1827" s="101" t="s">
        <v>1388</v>
      </c>
    </row>
    <row r="1828" spans="1:11" ht="56.25" customHeight="1">
      <c r="A1828" s="98">
        <v>25</v>
      </c>
      <c r="B1828" s="125" t="s">
        <v>1277</v>
      </c>
      <c r="C1828" s="126">
        <v>42447</v>
      </c>
      <c r="D1828" s="98" t="s">
        <v>13</v>
      </c>
      <c r="E1828" s="98">
        <v>845286</v>
      </c>
      <c r="F1828" s="98"/>
      <c r="G1828" s="127" t="s">
        <v>2897</v>
      </c>
      <c r="H1828" s="128">
        <v>125710.76</v>
      </c>
      <c r="I1828" s="128">
        <v>0</v>
      </c>
      <c r="J1828" s="129">
        <v>125710.76</v>
      </c>
      <c r="K1828" s="101" t="s">
        <v>1388</v>
      </c>
    </row>
    <row r="1829" spans="1:11" ht="56.25" customHeight="1">
      <c r="A1829" s="98">
        <v>25</v>
      </c>
      <c r="B1829" s="125" t="s">
        <v>1277</v>
      </c>
      <c r="C1829" s="126">
        <v>42447</v>
      </c>
      <c r="D1829" s="98" t="s">
        <v>13</v>
      </c>
      <c r="E1829" s="98">
        <v>845287</v>
      </c>
      <c r="F1829" s="98"/>
      <c r="G1829" s="127" t="s">
        <v>2898</v>
      </c>
      <c r="H1829" s="128">
        <v>88809</v>
      </c>
      <c r="I1829" s="128">
        <v>0</v>
      </c>
      <c r="J1829" s="129">
        <v>88809</v>
      </c>
      <c r="K1829" s="101" t="s">
        <v>1388</v>
      </c>
    </row>
    <row r="1830" spans="1:11" ht="56.25" customHeight="1">
      <c r="A1830" s="98">
        <v>25</v>
      </c>
      <c r="B1830" s="125" t="s">
        <v>1277</v>
      </c>
      <c r="C1830" s="126">
        <v>42447</v>
      </c>
      <c r="D1830" s="98" t="s">
        <v>13</v>
      </c>
      <c r="E1830" s="98">
        <v>845288</v>
      </c>
      <c r="F1830" s="98"/>
      <c r="G1830" s="127" t="s">
        <v>2899</v>
      </c>
      <c r="H1830" s="128">
        <v>100000</v>
      </c>
      <c r="I1830" s="128">
        <v>0</v>
      </c>
      <c r="J1830" s="129">
        <v>100000</v>
      </c>
      <c r="K1830" s="101" t="s">
        <v>1388</v>
      </c>
    </row>
    <row r="1831" spans="1:11" ht="56.25" customHeight="1">
      <c r="A1831" s="98">
        <v>25</v>
      </c>
      <c r="B1831" s="125" t="s">
        <v>1277</v>
      </c>
      <c r="C1831" s="126">
        <v>42447</v>
      </c>
      <c r="D1831" s="98" t="s">
        <v>13</v>
      </c>
      <c r="E1831" s="98">
        <v>845289</v>
      </c>
      <c r="F1831" s="98"/>
      <c r="G1831" s="127" t="s">
        <v>2900</v>
      </c>
      <c r="H1831" s="128">
        <v>88531.49</v>
      </c>
      <c r="I1831" s="128">
        <v>0</v>
      </c>
      <c r="J1831" s="129">
        <v>88531.49</v>
      </c>
      <c r="K1831" s="101" t="s">
        <v>1388</v>
      </c>
    </row>
    <row r="1832" spans="1:11" ht="56.25" customHeight="1">
      <c r="A1832" s="98">
        <v>25</v>
      </c>
      <c r="B1832" s="125" t="s">
        <v>1277</v>
      </c>
      <c r="C1832" s="126">
        <v>42447</v>
      </c>
      <c r="D1832" s="98" t="s">
        <v>13</v>
      </c>
      <c r="E1832" s="98">
        <v>845290</v>
      </c>
      <c r="F1832" s="98"/>
      <c r="G1832" s="127" t="s">
        <v>2901</v>
      </c>
      <c r="H1832" s="128">
        <v>100000</v>
      </c>
      <c r="I1832" s="128">
        <v>0</v>
      </c>
      <c r="J1832" s="129">
        <v>100000</v>
      </c>
      <c r="K1832" s="101" t="s">
        <v>1388</v>
      </c>
    </row>
    <row r="1833" spans="1:11" ht="56.25" customHeight="1">
      <c r="A1833" s="98">
        <v>25</v>
      </c>
      <c r="B1833" s="125" t="s">
        <v>1277</v>
      </c>
      <c r="C1833" s="126">
        <v>42447</v>
      </c>
      <c r="D1833" s="98" t="s">
        <v>13</v>
      </c>
      <c r="E1833" s="98">
        <v>845291</v>
      </c>
      <c r="F1833" s="98"/>
      <c r="G1833" s="127" t="s">
        <v>2902</v>
      </c>
      <c r="H1833" s="128">
        <v>81945.05</v>
      </c>
      <c r="I1833" s="128">
        <v>0</v>
      </c>
      <c r="J1833" s="129">
        <v>81945.05</v>
      </c>
      <c r="K1833" s="101" t="s">
        <v>1388</v>
      </c>
    </row>
    <row r="1834" spans="1:11" ht="56.25" customHeight="1">
      <c r="A1834" s="98">
        <v>25</v>
      </c>
      <c r="B1834" s="125" t="s">
        <v>1277</v>
      </c>
      <c r="C1834" s="126">
        <v>42447</v>
      </c>
      <c r="D1834" s="98" t="s">
        <v>13</v>
      </c>
      <c r="E1834" s="98">
        <v>845292</v>
      </c>
      <c r="F1834" s="98"/>
      <c r="G1834" s="127" t="s">
        <v>2903</v>
      </c>
      <c r="H1834" s="128">
        <v>100852.5</v>
      </c>
      <c r="I1834" s="128">
        <v>0</v>
      </c>
      <c r="J1834" s="129">
        <v>100852.5</v>
      </c>
      <c r="K1834" s="101" t="s">
        <v>1388</v>
      </c>
    </row>
    <row r="1835" spans="1:11" ht="56.25" customHeight="1">
      <c r="A1835" s="98">
        <v>25</v>
      </c>
      <c r="B1835" s="125" t="s">
        <v>1277</v>
      </c>
      <c r="C1835" s="126">
        <v>42447</v>
      </c>
      <c r="D1835" s="98" t="s">
        <v>13</v>
      </c>
      <c r="E1835" s="98">
        <v>845293</v>
      </c>
      <c r="F1835" s="98"/>
      <c r="G1835" s="127" t="s">
        <v>2904</v>
      </c>
      <c r="H1835" s="128">
        <v>45299.48</v>
      </c>
      <c r="I1835" s="128">
        <v>0</v>
      </c>
      <c r="J1835" s="129">
        <v>45299.48</v>
      </c>
      <c r="K1835" s="101" t="s">
        <v>1388</v>
      </c>
    </row>
    <row r="1836" spans="1:11" ht="56.25" customHeight="1">
      <c r="A1836" s="98">
        <v>25</v>
      </c>
      <c r="B1836" s="125" t="s">
        <v>1277</v>
      </c>
      <c r="C1836" s="126">
        <v>42447</v>
      </c>
      <c r="D1836" s="98" t="s">
        <v>13</v>
      </c>
      <c r="E1836" s="98">
        <v>845294</v>
      </c>
      <c r="F1836" s="98"/>
      <c r="G1836" s="127" t="s">
        <v>2905</v>
      </c>
      <c r="H1836" s="128">
        <v>100000</v>
      </c>
      <c r="I1836" s="128">
        <v>0</v>
      </c>
      <c r="J1836" s="129">
        <v>100000</v>
      </c>
      <c r="K1836" s="101" t="s">
        <v>1388</v>
      </c>
    </row>
    <row r="1837" spans="1:11" ht="56.25" customHeight="1">
      <c r="A1837" s="98">
        <v>25</v>
      </c>
      <c r="B1837" s="125" t="s">
        <v>1277</v>
      </c>
      <c r="C1837" s="126">
        <v>42447</v>
      </c>
      <c r="D1837" s="98" t="s">
        <v>13</v>
      </c>
      <c r="E1837" s="98">
        <v>845295</v>
      </c>
      <c r="F1837" s="98"/>
      <c r="G1837" s="127" t="s">
        <v>2906</v>
      </c>
      <c r="H1837" s="128">
        <v>123964.73</v>
      </c>
      <c r="I1837" s="128">
        <v>0</v>
      </c>
      <c r="J1837" s="129">
        <v>123964.73</v>
      </c>
      <c r="K1837" s="101" t="s">
        <v>1388</v>
      </c>
    </row>
    <row r="1838" spans="1:11" ht="56.25" customHeight="1">
      <c r="A1838" s="98">
        <v>25</v>
      </c>
      <c r="B1838" s="125" t="s">
        <v>1277</v>
      </c>
      <c r="C1838" s="126">
        <v>42447</v>
      </c>
      <c r="D1838" s="98" t="s">
        <v>13</v>
      </c>
      <c r="E1838" s="98">
        <v>845296</v>
      </c>
      <c r="F1838" s="98"/>
      <c r="G1838" s="127" t="s">
        <v>2907</v>
      </c>
      <c r="H1838" s="128">
        <v>45299.48</v>
      </c>
      <c r="I1838" s="128">
        <v>0</v>
      </c>
      <c r="J1838" s="129">
        <v>45299.48</v>
      </c>
      <c r="K1838" s="101" t="s">
        <v>1388</v>
      </c>
    </row>
    <row r="1839" spans="1:11" ht="56.25" customHeight="1">
      <c r="A1839" s="98">
        <v>25</v>
      </c>
      <c r="B1839" s="125" t="s">
        <v>1277</v>
      </c>
      <c r="C1839" s="126">
        <v>42447</v>
      </c>
      <c r="D1839" s="98" t="s">
        <v>13</v>
      </c>
      <c r="E1839" s="98">
        <v>845297</v>
      </c>
      <c r="F1839" s="98"/>
      <c r="G1839" s="127" t="s">
        <v>2908</v>
      </c>
      <c r="H1839" s="128">
        <v>68803.490000000005</v>
      </c>
      <c r="I1839" s="128">
        <v>0</v>
      </c>
      <c r="J1839" s="129">
        <v>68803.490000000005</v>
      </c>
      <c r="K1839" s="101" t="s">
        <v>1388</v>
      </c>
    </row>
    <row r="1840" spans="1:11" ht="56.25" customHeight="1">
      <c r="A1840" s="98">
        <v>25</v>
      </c>
      <c r="B1840" s="125" t="s">
        <v>1277</v>
      </c>
      <c r="C1840" s="126">
        <v>42447</v>
      </c>
      <c r="D1840" s="98" t="s">
        <v>13</v>
      </c>
      <c r="E1840" s="98">
        <v>845298</v>
      </c>
      <c r="F1840" s="98"/>
      <c r="G1840" s="127" t="s">
        <v>2909</v>
      </c>
      <c r="H1840" s="128">
        <v>125286.73</v>
      </c>
      <c r="I1840" s="128">
        <v>0</v>
      </c>
      <c r="J1840" s="129">
        <v>125286.73</v>
      </c>
      <c r="K1840" s="101" t="s">
        <v>1388</v>
      </c>
    </row>
    <row r="1841" spans="1:11" ht="56.25" customHeight="1">
      <c r="A1841" s="98">
        <v>25</v>
      </c>
      <c r="B1841" s="125" t="s">
        <v>1277</v>
      </c>
      <c r="C1841" s="126">
        <v>42447</v>
      </c>
      <c r="D1841" s="98" t="s">
        <v>13</v>
      </c>
      <c r="E1841" s="98">
        <v>845299</v>
      </c>
      <c r="F1841" s="98"/>
      <c r="G1841" s="127" t="s">
        <v>2910</v>
      </c>
      <c r="H1841" s="128">
        <v>124721.56</v>
      </c>
      <c r="I1841" s="128">
        <v>0</v>
      </c>
      <c r="J1841" s="129">
        <v>124721.56</v>
      </c>
      <c r="K1841" s="101" t="s">
        <v>1388</v>
      </c>
    </row>
    <row r="1842" spans="1:11" ht="56.25" customHeight="1">
      <c r="A1842" s="98">
        <v>25</v>
      </c>
      <c r="B1842" s="125" t="s">
        <v>1277</v>
      </c>
      <c r="C1842" s="126">
        <v>42447</v>
      </c>
      <c r="D1842" s="98" t="s">
        <v>13</v>
      </c>
      <c r="E1842" s="98">
        <v>845300</v>
      </c>
      <c r="F1842" s="98"/>
      <c r="G1842" s="127" t="s">
        <v>2911</v>
      </c>
      <c r="H1842" s="128">
        <v>157202.74</v>
      </c>
      <c r="I1842" s="128">
        <v>0</v>
      </c>
      <c r="J1842" s="129">
        <v>157202.74</v>
      </c>
      <c r="K1842" s="101" t="s">
        <v>1388</v>
      </c>
    </row>
    <row r="1843" spans="1:11" ht="56.25" customHeight="1">
      <c r="A1843" s="98">
        <v>25</v>
      </c>
      <c r="B1843" s="125" t="s">
        <v>1277</v>
      </c>
      <c r="C1843" s="126">
        <v>42447</v>
      </c>
      <c r="D1843" s="98" t="s">
        <v>13</v>
      </c>
      <c r="E1843" s="98">
        <v>845301</v>
      </c>
      <c r="F1843" s="98"/>
      <c r="G1843" s="127" t="s">
        <v>2912</v>
      </c>
      <c r="H1843" s="128">
        <v>118075.7</v>
      </c>
      <c r="I1843" s="128">
        <v>0</v>
      </c>
      <c r="J1843" s="129">
        <v>118075.7</v>
      </c>
      <c r="K1843" s="101" t="s">
        <v>1388</v>
      </c>
    </row>
    <row r="1844" spans="1:11" ht="56.25" customHeight="1">
      <c r="A1844" s="98">
        <v>25</v>
      </c>
      <c r="B1844" s="125" t="s">
        <v>1277</v>
      </c>
      <c r="C1844" s="126">
        <v>42447</v>
      </c>
      <c r="D1844" s="98" t="s">
        <v>13</v>
      </c>
      <c r="E1844" s="98">
        <v>845303</v>
      </c>
      <c r="F1844" s="98"/>
      <c r="G1844" s="127" t="s">
        <v>2914</v>
      </c>
      <c r="H1844" s="128">
        <v>54229.4</v>
      </c>
      <c r="I1844" s="128">
        <v>0</v>
      </c>
      <c r="J1844" s="129">
        <v>54229.4</v>
      </c>
      <c r="K1844" s="101" t="s">
        <v>1388</v>
      </c>
    </row>
    <row r="1845" spans="1:11" ht="56.25" customHeight="1">
      <c r="A1845" s="98">
        <v>25</v>
      </c>
      <c r="B1845" s="125" t="s">
        <v>1277</v>
      </c>
      <c r="C1845" s="126">
        <v>42447</v>
      </c>
      <c r="D1845" s="98" t="s">
        <v>13</v>
      </c>
      <c r="E1845" s="98">
        <v>845304</v>
      </c>
      <c r="F1845" s="98"/>
      <c r="G1845" s="127" t="s">
        <v>2915</v>
      </c>
      <c r="H1845" s="128">
        <v>400000</v>
      </c>
      <c r="I1845" s="128">
        <v>0</v>
      </c>
      <c r="J1845" s="129">
        <v>400000</v>
      </c>
      <c r="K1845" s="101" t="s">
        <v>1388</v>
      </c>
    </row>
    <row r="1846" spans="1:11" ht="56.25" customHeight="1">
      <c r="A1846" s="98">
        <v>25</v>
      </c>
      <c r="B1846" s="125" t="s">
        <v>1277</v>
      </c>
      <c r="C1846" s="126">
        <v>42447</v>
      </c>
      <c r="D1846" s="98" t="s">
        <v>13</v>
      </c>
      <c r="E1846" s="98">
        <v>845305</v>
      </c>
      <c r="F1846" s="98"/>
      <c r="G1846" s="127" t="s">
        <v>2916</v>
      </c>
      <c r="H1846" s="128">
        <v>47154.84</v>
      </c>
      <c r="I1846" s="128">
        <v>0</v>
      </c>
      <c r="J1846" s="129">
        <v>47154.84</v>
      </c>
      <c r="K1846" s="101" t="s">
        <v>1388</v>
      </c>
    </row>
    <row r="1847" spans="1:11" ht="56.25" customHeight="1">
      <c r="A1847" s="98">
        <v>25</v>
      </c>
      <c r="B1847" s="125" t="s">
        <v>1277</v>
      </c>
      <c r="C1847" s="126">
        <v>42447</v>
      </c>
      <c r="D1847" s="98" t="s">
        <v>13</v>
      </c>
      <c r="E1847" s="98">
        <v>845306</v>
      </c>
      <c r="F1847" s="98"/>
      <c r="G1847" s="127" t="s">
        <v>2917</v>
      </c>
      <c r="H1847" s="128">
        <v>47154.84</v>
      </c>
      <c r="I1847" s="128">
        <v>0</v>
      </c>
      <c r="J1847" s="129">
        <v>47154.84</v>
      </c>
      <c r="K1847" s="101" t="s">
        <v>1388</v>
      </c>
    </row>
    <row r="1848" spans="1:11" ht="56.25" customHeight="1">
      <c r="A1848" s="98">
        <v>25</v>
      </c>
      <c r="B1848" s="125" t="s">
        <v>1277</v>
      </c>
      <c r="C1848" s="126">
        <v>42447</v>
      </c>
      <c r="D1848" s="98" t="s">
        <v>13</v>
      </c>
      <c r="E1848" s="98">
        <v>845307</v>
      </c>
      <c r="F1848" s="98"/>
      <c r="G1848" s="127" t="s">
        <v>2918</v>
      </c>
      <c r="H1848" s="128">
        <v>400000</v>
      </c>
      <c r="I1848" s="128">
        <v>0</v>
      </c>
      <c r="J1848" s="129">
        <v>400000</v>
      </c>
      <c r="K1848" s="101" t="s">
        <v>1388</v>
      </c>
    </row>
    <row r="1849" spans="1:11" ht="56.25" customHeight="1">
      <c r="A1849" s="98">
        <v>25</v>
      </c>
      <c r="B1849" s="125" t="s">
        <v>1277</v>
      </c>
      <c r="C1849" s="126">
        <v>42447</v>
      </c>
      <c r="D1849" s="98" t="s">
        <v>13</v>
      </c>
      <c r="E1849" s="98">
        <v>845308</v>
      </c>
      <c r="F1849" s="98"/>
      <c r="G1849" s="127" t="s">
        <v>2919</v>
      </c>
      <c r="H1849" s="128">
        <v>100000</v>
      </c>
      <c r="I1849" s="128">
        <v>0</v>
      </c>
      <c r="J1849" s="129">
        <v>100000</v>
      </c>
      <c r="K1849" s="101" t="s">
        <v>1388</v>
      </c>
    </row>
    <row r="1850" spans="1:11" ht="56.25" customHeight="1">
      <c r="A1850" s="98">
        <v>25</v>
      </c>
      <c r="B1850" s="125" t="s">
        <v>1277</v>
      </c>
      <c r="C1850" s="126">
        <v>42447</v>
      </c>
      <c r="D1850" s="98" t="s">
        <v>13</v>
      </c>
      <c r="E1850" s="98">
        <v>845310</v>
      </c>
      <c r="F1850" s="98"/>
      <c r="G1850" s="127" t="s">
        <v>2920</v>
      </c>
      <c r="H1850" s="128">
        <v>151479.70000000001</v>
      </c>
      <c r="I1850" s="128">
        <v>0</v>
      </c>
      <c r="J1850" s="129">
        <v>151479.70000000001</v>
      </c>
      <c r="K1850" s="101" t="s">
        <v>1388</v>
      </c>
    </row>
    <row r="1851" spans="1:11" ht="56.25" customHeight="1">
      <c r="A1851" s="98">
        <v>25</v>
      </c>
      <c r="B1851" s="125" t="s">
        <v>1277</v>
      </c>
      <c r="C1851" s="126">
        <v>42447</v>
      </c>
      <c r="D1851" s="98" t="s">
        <v>13</v>
      </c>
      <c r="E1851" s="98">
        <v>845311</v>
      </c>
      <c r="F1851" s="98"/>
      <c r="G1851" s="127" t="s">
        <v>2921</v>
      </c>
      <c r="H1851" s="128">
        <v>86908.2</v>
      </c>
      <c r="I1851" s="128">
        <v>0</v>
      </c>
      <c r="J1851" s="129">
        <v>86908.2</v>
      </c>
      <c r="K1851" s="101" t="s">
        <v>1388</v>
      </c>
    </row>
    <row r="1852" spans="1:11" ht="56.25" customHeight="1">
      <c r="A1852" s="98">
        <v>25</v>
      </c>
      <c r="B1852" s="125" t="s">
        <v>1277</v>
      </c>
      <c r="C1852" s="126">
        <v>42447</v>
      </c>
      <c r="D1852" s="98" t="s">
        <v>13</v>
      </c>
      <c r="E1852" s="98">
        <v>845313</v>
      </c>
      <c r="F1852" s="98"/>
      <c r="G1852" s="127" t="s">
        <v>2922</v>
      </c>
      <c r="H1852" s="128">
        <v>88809</v>
      </c>
      <c r="I1852" s="128">
        <v>0</v>
      </c>
      <c r="J1852" s="129">
        <v>88809</v>
      </c>
      <c r="K1852" s="101" t="s">
        <v>1388</v>
      </c>
    </row>
    <row r="1853" spans="1:11" ht="56.25" customHeight="1">
      <c r="A1853" s="98">
        <v>25</v>
      </c>
      <c r="B1853" s="125" t="s">
        <v>1277</v>
      </c>
      <c r="C1853" s="126">
        <v>42447</v>
      </c>
      <c r="D1853" s="98" t="s">
        <v>13</v>
      </c>
      <c r="E1853" s="98">
        <v>845314</v>
      </c>
      <c r="F1853" s="98"/>
      <c r="G1853" s="127" t="s">
        <v>2923</v>
      </c>
      <c r="H1853" s="128">
        <v>65573.97</v>
      </c>
      <c r="I1853" s="128">
        <v>0</v>
      </c>
      <c r="J1853" s="129">
        <v>65573.97</v>
      </c>
      <c r="K1853" s="101" t="s">
        <v>1388</v>
      </c>
    </row>
    <row r="1854" spans="1:11" ht="56.25" customHeight="1">
      <c r="A1854" s="98">
        <v>25</v>
      </c>
      <c r="B1854" s="125" t="s">
        <v>1277</v>
      </c>
      <c r="C1854" s="126">
        <v>42447</v>
      </c>
      <c r="D1854" s="98" t="s">
        <v>13</v>
      </c>
      <c r="E1854" s="98">
        <v>845315</v>
      </c>
      <c r="F1854" s="98"/>
      <c r="G1854" s="127" t="s">
        <v>2924</v>
      </c>
      <c r="H1854" s="128">
        <v>63749.15</v>
      </c>
      <c r="I1854" s="128">
        <v>0</v>
      </c>
      <c r="J1854" s="129">
        <v>63749.15</v>
      </c>
      <c r="K1854" s="101" t="s">
        <v>1388</v>
      </c>
    </row>
    <row r="1855" spans="1:11" ht="56.25" customHeight="1">
      <c r="A1855" s="98">
        <v>25</v>
      </c>
      <c r="B1855" s="125" t="s">
        <v>1277</v>
      </c>
      <c r="C1855" s="126">
        <v>42447</v>
      </c>
      <c r="D1855" s="98" t="s">
        <v>13</v>
      </c>
      <c r="E1855" s="98">
        <v>845316</v>
      </c>
      <c r="F1855" s="98"/>
      <c r="G1855" s="127" t="s">
        <v>2925</v>
      </c>
      <c r="H1855" s="128">
        <v>66644.95</v>
      </c>
      <c r="I1855" s="128">
        <v>0</v>
      </c>
      <c r="J1855" s="129">
        <v>66644.95</v>
      </c>
      <c r="K1855" s="101" t="s">
        <v>1388</v>
      </c>
    </row>
    <row r="1856" spans="1:11" ht="56.25" customHeight="1">
      <c r="A1856" s="98">
        <v>25</v>
      </c>
      <c r="B1856" s="125" t="s">
        <v>1277</v>
      </c>
      <c r="C1856" s="126">
        <v>42447</v>
      </c>
      <c r="D1856" s="98" t="s">
        <v>13</v>
      </c>
      <c r="E1856" s="98">
        <v>845317</v>
      </c>
      <c r="F1856" s="98"/>
      <c r="G1856" s="127" t="s">
        <v>2926</v>
      </c>
      <c r="H1856" s="128">
        <v>44663.75</v>
      </c>
      <c r="I1856" s="128">
        <v>0</v>
      </c>
      <c r="J1856" s="129">
        <v>44663.75</v>
      </c>
      <c r="K1856" s="101" t="s">
        <v>1388</v>
      </c>
    </row>
    <row r="1857" spans="1:11" ht="56.25" customHeight="1">
      <c r="A1857" s="98">
        <v>25</v>
      </c>
      <c r="B1857" s="125" t="s">
        <v>1277</v>
      </c>
      <c r="C1857" s="126">
        <v>42447</v>
      </c>
      <c r="D1857" s="98" t="s">
        <v>13</v>
      </c>
      <c r="E1857" s="98">
        <v>845322</v>
      </c>
      <c r="F1857" s="98"/>
      <c r="G1857" s="127" t="s">
        <v>2928</v>
      </c>
      <c r="H1857" s="128">
        <v>88809</v>
      </c>
      <c r="I1857" s="128">
        <v>0</v>
      </c>
      <c r="J1857" s="129">
        <v>88809</v>
      </c>
      <c r="K1857" s="101" t="s">
        <v>1388</v>
      </c>
    </row>
    <row r="1858" spans="1:11" ht="56.25" customHeight="1">
      <c r="A1858" s="98">
        <v>25</v>
      </c>
      <c r="B1858" s="125" t="s">
        <v>1277</v>
      </c>
      <c r="C1858" s="126">
        <v>42447</v>
      </c>
      <c r="D1858" s="98" t="s">
        <v>13</v>
      </c>
      <c r="E1858" s="98">
        <v>845324</v>
      </c>
      <c r="F1858" s="98"/>
      <c r="G1858" s="127" t="s">
        <v>2929</v>
      </c>
      <c r="H1858" s="128">
        <v>88809</v>
      </c>
      <c r="I1858" s="128">
        <v>0</v>
      </c>
      <c r="J1858" s="129">
        <v>88809</v>
      </c>
      <c r="K1858" s="101" t="s">
        <v>1388</v>
      </c>
    </row>
    <row r="1859" spans="1:11" ht="56.25" customHeight="1">
      <c r="A1859" s="98">
        <v>25</v>
      </c>
      <c r="B1859" s="125" t="s">
        <v>1277</v>
      </c>
      <c r="C1859" s="126">
        <v>42447</v>
      </c>
      <c r="D1859" s="98" t="s">
        <v>13</v>
      </c>
      <c r="E1859" s="98">
        <v>845325</v>
      </c>
      <c r="F1859" s="98"/>
      <c r="G1859" s="127" t="s">
        <v>2930</v>
      </c>
      <c r="H1859" s="128">
        <v>400000</v>
      </c>
      <c r="I1859" s="128">
        <v>0</v>
      </c>
      <c r="J1859" s="129">
        <v>400000</v>
      </c>
      <c r="K1859" s="101" t="s">
        <v>1388</v>
      </c>
    </row>
    <row r="1860" spans="1:11" ht="56.25" customHeight="1">
      <c r="A1860" s="98">
        <v>25</v>
      </c>
      <c r="B1860" s="125" t="s">
        <v>1277</v>
      </c>
      <c r="C1860" s="126">
        <v>42447</v>
      </c>
      <c r="D1860" s="98" t="s">
        <v>13</v>
      </c>
      <c r="E1860" s="98">
        <v>845326</v>
      </c>
      <c r="F1860" s="98"/>
      <c r="G1860" s="127" t="s">
        <v>2931</v>
      </c>
      <c r="H1860" s="128">
        <v>400000</v>
      </c>
      <c r="I1860" s="128">
        <v>0</v>
      </c>
      <c r="J1860" s="129">
        <v>400000</v>
      </c>
      <c r="K1860" s="101" t="s">
        <v>1388</v>
      </c>
    </row>
    <row r="1861" spans="1:11" ht="56.25" customHeight="1">
      <c r="A1861" s="98">
        <v>25</v>
      </c>
      <c r="B1861" s="125" t="s">
        <v>1277</v>
      </c>
      <c r="C1861" s="126">
        <v>42447</v>
      </c>
      <c r="D1861" s="98" t="s">
        <v>13</v>
      </c>
      <c r="E1861" s="98">
        <v>845327</v>
      </c>
      <c r="F1861" s="98"/>
      <c r="G1861" s="127" t="s">
        <v>2932</v>
      </c>
      <c r="H1861" s="128">
        <v>61403.040000000001</v>
      </c>
      <c r="I1861" s="128">
        <v>0</v>
      </c>
      <c r="J1861" s="129">
        <v>61403.040000000001</v>
      </c>
      <c r="K1861" s="101" t="s">
        <v>1388</v>
      </c>
    </row>
    <row r="1862" spans="1:11" ht="56.25" customHeight="1">
      <c r="A1862" s="98">
        <v>25</v>
      </c>
      <c r="B1862" s="125" t="s">
        <v>1277</v>
      </c>
      <c r="C1862" s="126">
        <v>42447</v>
      </c>
      <c r="D1862" s="98" t="s">
        <v>13</v>
      </c>
      <c r="E1862" s="98">
        <v>845329</v>
      </c>
      <c r="F1862" s="98"/>
      <c r="G1862" s="127" t="s">
        <v>2933</v>
      </c>
      <c r="H1862" s="128">
        <v>61403.040000000001</v>
      </c>
      <c r="I1862" s="128">
        <v>0</v>
      </c>
      <c r="J1862" s="129">
        <v>61403.040000000001</v>
      </c>
      <c r="K1862" s="101" t="s">
        <v>1388</v>
      </c>
    </row>
    <row r="1863" spans="1:11" ht="56.25" customHeight="1">
      <c r="A1863" s="98">
        <v>25</v>
      </c>
      <c r="B1863" s="125" t="s">
        <v>1277</v>
      </c>
      <c r="C1863" s="126">
        <v>42447</v>
      </c>
      <c r="D1863" s="98" t="s">
        <v>13</v>
      </c>
      <c r="E1863" s="98">
        <v>845330</v>
      </c>
      <c r="F1863" s="98"/>
      <c r="G1863" s="127" t="s">
        <v>2934</v>
      </c>
      <c r="H1863" s="128">
        <v>194177.41</v>
      </c>
      <c r="I1863" s="128">
        <v>0</v>
      </c>
      <c r="J1863" s="129">
        <v>194177.41</v>
      </c>
      <c r="K1863" s="101" t="s">
        <v>1388</v>
      </c>
    </row>
    <row r="1864" spans="1:11" ht="56.25" customHeight="1">
      <c r="A1864" s="98">
        <v>25</v>
      </c>
      <c r="B1864" s="125" t="s">
        <v>1277</v>
      </c>
      <c r="C1864" s="126">
        <v>42447</v>
      </c>
      <c r="D1864" s="98" t="s">
        <v>13</v>
      </c>
      <c r="E1864" s="98">
        <v>845332</v>
      </c>
      <c r="F1864" s="98"/>
      <c r="G1864" s="127" t="s">
        <v>2935</v>
      </c>
      <c r="H1864" s="128">
        <v>123737.96</v>
      </c>
      <c r="I1864" s="128">
        <v>0</v>
      </c>
      <c r="J1864" s="129">
        <v>123737.96</v>
      </c>
      <c r="K1864" s="101" t="s">
        <v>1388</v>
      </c>
    </row>
    <row r="1865" spans="1:11" ht="56.25" customHeight="1">
      <c r="A1865" s="98">
        <v>25</v>
      </c>
      <c r="B1865" s="125" t="s">
        <v>1277</v>
      </c>
      <c r="C1865" s="126">
        <v>42447</v>
      </c>
      <c r="D1865" s="98" t="s">
        <v>13</v>
      </c>
      <c r="E1865" s="98">
        <v>845334</v>
      </c>
      <c r="F1865" s="98"/>
      <c r="G1865" s="127" t="s">
        <v>2936</v>
      </c>
      <c r="H1865" s="128">
        <v>399911.81</v>
      </c>
      <c r="I1865" s="128">
        <v>0</v>
      </c>
      <c r="J1865" s="129">
        <v>399911.81</v>
      </c>
      <c r="K1865" s="101" t="s">
        <v>1388</v>
      </c>
    </row>
    <row r="1866" spans="1:11" ht="56.25" customHeight="1">
      <c r="A1866" s="98">
        <v>25</v>
      </c>
      <c r="B1866" s="125" t="s">
        <v>1277</v>
      </c>
      <c r="C1866" s="126">
        <v>42447</v>
      </c>
      <c r="D1866" s="98" t="s">
        <v>13</v>
      </c>
      <c r="E1866" s="98">
        <v>845340</v>
      </c>
      <c r="F1866" s="98"/>
      <c r="G1866" s="127" t="s">
        <v>2937</v>
      </c>
      <c r="H1866" s="128">
        <v>44065.8</v>
      </c>
      <c r="I1866" s="128">
        <v>0</v>
      </c>
      <c r="J1866" s="129">
        <v>44065.8</v>
      </c>
      <c r="K1866" s="101" t="s">
        <v>1388</v>
      </c>
    </row>
    <row r="1867" spans="1:11" ht="56.25" customHeight="1">
      <c r="A1867" s="98">
        <v>25</v>
      </c>
      <c r="B1867" s="125" t="s">
        <v>1277</v>
      </c>
      <c r="C1867" s="126">
        <v>42447</v>
      </c>
      <c r="D1867" s="98" t="s">
        <v>13</v>
      </c>
      <c r="E1867" s="98">
        <v>845343</v>
      </c>
      <c r="F1867" s="98"/>
      <c r="G1867" s="127" t="s">
        <v>2938</v>
      </c>
      <c r="H1867" s="128">
        <v>44065.8</v>
      </c>
      <c r="I1867" s="128">
        <v>0</v>
      </c>
      <c r="J1867" s="129">
        <v>44065.8</v>
      </c>
      <c r="K1867" s="101" t="s">
        <v>1388</v>
      </c>
    </row>
    <row r="1868" spans="1:11" ht="56.25" customHeight="1">
      <c r="A1868" s="98">
        <v>25</v>
      </c>
      <c r="B1868" s="125" t="s">
        <v>1277</v>
      </c>
      <c r="C1868" s="126">
        <v>42451</v>
      </c>
      <c r="D1868" s="98" t="s">
        <v>13</v>
      </c>
      <c r="E1868" s="98">
        <v>845608</v>
      </c>
      <c r="F1868" s="98"/>
      <c r="G1868" s="127" t="s">
        <v>3004</v>
      </c>
      <c r="H1868" s="128">
        <v>399973.99</v>
      </c>
      <c r="I1868" s="128">
        <v>0</v>
      </c>
      <c r="J1868" s="129">
        <v>399973.99</v>
      </c>
      <c r="K1868" s="101" t="s">
        <v>1388</v>
      </c>
    </row>
    <row r="1869" spans="1:11" ht="56.25" customHeight="1">
      <c r="A1869" s="98">
        <v>25</v>
      </c>
      <c r="B1869" s="125" t="s">
        <v>1277</v>
      </c>
      <c r="C1869" s="126">
        <v>42453</v>
      </c>
      <c r="D1869" s="98" t="s">
        <v>13</v>
      </c>
      <c r="E1869" s="98">
        <v>845844</v>
      </c>
      <c r="F1869" s="98"/>
      <c r="G1869" s="127" t="s">
        <v>3040</v>
      </c>
      <c r="H1869" s="128">
        <v>1486772.56</v>
      </c>
      <c r="I1869" s="128">
        <v>0</v>
      </c>
      <c r="J1869" s="129">
        <v>1486772.56</v>
      </c>
      <c r="K1869" s="101" t="s">
        <v>1388</v>
      </c>
    </row>
    <row r="1870" spans="1:11" ht="56.25" customHeight="1">
      <c r="A1870" s="98">
        <v>25</v>
      </c>
      <c r="B1870" s="125" t="s">
        <v>1277</v>
      </c>
      <c r="C1870" s="126">
        <v>42453</v>
      </c>
      <c r="D1870" s="98" t="s">
        <v>13</v>
      </c>
      <c r="E1870" s="98">
        <v>845891</v>
      </c>
      <c r="F1870" s="98"/>
      <c r="G1870" s="127" t="s">
        <v>3043</v>
      </c>
      <c r="H1870" s="128">
        <v>6258481.5599999996</v>
      </c>
      <c r="I1870" s="128">
        <v>0</v>
      </c>
      <c r="J1870" s="129">
        <v>6258481.5599999996</v>
      </c>
      <c r="K1870" s="101" t="s">
        <v>1388</v>
      </c>
    </row>
    <row r="1871" spans="1:11" ht="56.25" customHeight="1">
      <c r="A1871" s="98">
        <v>25</v>
      </c>
      <c r="B1871" s="125" t="s">
        <v>1277</v>
      </c>
      <c r="C1871" s="126">
        <v>42457</v>
      </c>
      <c r="D1871" s="98" t="s">
        <v>13</v>
      </c>
      <c r="E1871" s="98">
        <v>845981</v>
      </c>
      <c r="F1871" s="98"/>
      <c r="G1871" s="127" t="s">
        <v>3073</v>
      </c>
      <c r="H1871" s="128">
        <v>904211.23</v>
      </c>
      <c r="I1871" s="128">
        <v>0</v>
      </c>
      <c r="J1871" s="129">
        <v>904211.23</v>
      </c>
      <c r="K1871" s="101" t="s">
        <v>1388</v>
      </c>
    </row>
    <row r="1872" spans="1:11" ht="56.25" customHeight="1">
      <c r="A1872" s="98">
        <v>25</v>
      </c>
      <c r="B1872" s="125" t="s">
        <v>1277</v>
      </c>
      <c r="C1872" s="126">
        <v>42460</v>
      </c>
      <c r="D1872" s="98" t="s">
        <v>13</v>
      </c>
      <c r="E1872" s="98">
        <v>846692</v>
      </c>
      <c r="F1872" s="98"/>
      <c r="G1872" s="127" t="s">
        <v>3162</v>
      </c>
      <c r="H1872" s="128">
        <v>399900.41</v>
      </c>
      <c r="I1872" s="128">
        <v>0</v>
      </c>
      <c r="J1872" s="129">
        <v>399900.41</v>
      </c>
      <c r="K1872" s="101" t="s">
        <v>1388</v>
      </c>
    </row>
    <row r="1873" spans="1:11" ht="56.25" customHeight="1">
      <c r="A1873" s="98">
        <v>25</v>
      </c>
      <c r="B1873" s="125" t="s">
        <v>1277</v>
      </c>
      <c r="C1873" s="126">
        <v>42466</v>
      </c>
      <c r="D1873" s="98" t="s">
        <v>6</v>
      </c>
      <c r="E1873" s="98">
        <v>847215</v>
      </c>
      <c r="F1873" s="98"/>
      <c r="G1873" s="127" t="s">
        <v>3226</v>
      </c>
      <c r="H1873" s="128">
        <v>0</v>
      </c>
      <c r="I1873" s="128">
        <v>600000</v>
      </c>
      <c r="J1873" s="129">
        <v>600000</v>
      </c>
      <c r="K1873" s="101" t="s">
        <v>1388</v>
      </c>
    </row>
    <row r="1874" spans="1:11" ht="56.25" customHeight="1">
      <c r="A1874" s="98">
        <v>25</v>
      </c>
      <c r="B1874" s="125" t="s">
        <v>1277</v>
      </c>
      <c r="C1874" s="126">
        <v>42466</v>
      </c>
      <c r="D1874" s="98" t="s">
        <v>13</v>
      </c>
      <c r="E1874" s="98">
        <v>847229</v>
      </c>
      <c r="F1874" s="98"/>
      <c r="G1874" s="127" t="s">
        <v>3237</v>
      </c>
      <c r="H1874" s="128">
        <v>231193.16</v>
      </c>
      <c r="I1874" s="128">
        <v>0</v>
      </c>
      <c r="J1874" s="129">
        <v>231193.16</v>
      </c>
      <c r="K1874" s="101" t="s">
        <v>1388</v>
      </c>
    </row>
    <row r="1875" spans="1:11" ht="56.25" customHeight="1">
      <c r="A1875" s="98">
        <v>25</v>
      </c>
      <c r="B1875" s="125" t="s">
        <v>1277</v>
      </c>
      <c r="C1875" s="126">
        <v>42466</v>
      </c>
      <c r="D1875" s="98" t="s">
        <v>13</v>
      </c>
      <c r="E1875" s="98">
        <v>847232</v>
      </c>
      <c r="F1875" s="98"/>
      <c r="G1875" s="127" t="s">
        <v>3240</v>
      </c>
      <c r="H1875" s="128">
        <v>90016.5</v>
      </c>
      <c r="I1875" s="128">
        <v>0</v>
      </c>
      <c r="J1875" s="129">
        <v>90016.5</v>
      </c>
      <c r="K1875" s="101" t="s">
        <v>1388</v>
      </c>
    </row>
    <row r="1876" spans="1:11" ht="56.25" customHeight="1">
      <c r="A1876" s="98">
        <v>25</v>
      </c>
      <c r="B1876" s="125" t="s">
        <v>1277</v>
      </c>
      <c r="C1876" s="126">
        <v>42466</v>
      </c>
      <c r="D1876" s="98" t="s">
        <v>13</v>
      </c>
      <c r="E1876" s="98">
        <v>847234</v>
      </c>
      <c r="F1876" s="98"/>
      <c r="G1876" s="127" t="s">
        <v>3241</v>
      </c>
      <c r="H1876" s="128">
        <v>90016.5</v>
      </c>
      <c r="I1876" s="128">
        <v>0</v>
      </c>
      <c r="J1876" s="129">
        <v>90016.5</v>
      </c>
      <c r="K1876" s="101" t="s">
        <v>1388</v>
      </c>
    </row>
    <row r="1877" spans="1:11" ht="56.25" customHeight="1">
      <c r="A1877" s="98">
        <v>25</v>
      </c>
      <c r="B1877" s="125" t="s">
        <v>1277</v>
      </c>
      <c r="C1877" s="126">
        <v>42466</v>
      </c>
      <c r="D1877" s="98" t="s">
        <v>13</v>
      </c>
      <c r="E1877" s="98">
        <v>847235</v>
      </c>
      <c r="F1877" s="98"/>
      <c r="G1877" s="127" t="s">
        <v>3242</v>
      </c>
      <c r="H1877" s="128">
        <v>68487.289999999994</v>
      </c>
      <c r="I1877" s="128">
        <v>0</v>
      </c>
      <c r="J1877" s="129">
        <v>68487.289999999994</v>
      </c>
      <c r="K1877" s="101" t="s">
        <v>1388</v>
      </c>
    </row>
    <row r="1878" spans="1:11" ht="56.25" customHeight="1">
      <c r="A1878" s="98">
        <v>25</v>
      </c>
      <c r="B1878" s="125" t="s">
        <v>1277</v>
      </c>
      <c r="C1878" s="126">
        <v>42471</v>
      </c>
      <c r="D1878" s="98" t="s">
        <v>13</v>
      </c>
      <c r="E1878" s="98">
        <v>847814</v>
      </c>
      <c r="F1878" s="98"/>
      <c r="G1878" s="127" t="s">
        <v>3334</v>
      </c>
      <c r="H1878" s="128">
        <v>252723.92</v>
      </c>
      <c r="I1878" s="128">
        <v>0</v>
      </c>
      <c r="J1878" s="129">
        <v>252723.92</v>
      </c>
      <c r="K1878" s="101" t="s">
        <v>1388</v>
      </c>
    </row>
    <row r="1879" spans="1:11" ht="56.25" customHeight="1">
      <c r="A1879" s="98">
        <v>25</v>
      </c>
      <c r="B1879" s="125" t="s">
        <v>1277</v>
      </c>
      <c r="C1879" s="126">
        <v>42471</v>
      </c>
      <c r="D1879" s="98" t="s">
        <v>13</v>
      </c>
      <c r="E1879" s="98">
        <v>847817</v>
      </c>
      <c r="F1879" s="98"/>
      <c r="G1879" s="127" t="s">
        <v>3335</v>
      </c>
      <c r="H1879" s="128">
        <v>1211966.3700000001</v>
      </c>
      <c r="I1879" s="128">
        <v>0</v>
      </c>
      <c r="J1879" s="129">
        <v>1211966.3700000001</v>
      </c>
      <c r="K1879" s="101" t="s">
        <v>1388</v>
      </c>
    </row>
    <row r="1880" spans="1:11" ht="56.25" customHeight="1">
      <c r="A1880" s="98">
        <v>25</v>
      </c>
      <c r="B1880" s="125" t="s">
        <v>1277</v>
      </c>
      <c r="C1880" s="126">
        <v>42471</v>
      </c>
      <c r="D1880" s="98" t="s">
        <v>13</v>
      </c>
      <c r="E1880" s="98">
        <v>847818</v>
      </c>
      <c r="F1880" s="98"/>
      <c r="G1880" s="127" t="s">
        <v>3336</v>
      </c>
      <c r="H1880" s="128">
        <v>117887.33</v>
      </c>
      <c r="I1880" s="128">
        <v>0</v>
      </c>
      <c r="J1880" s="129">
        <v>117887.33</v>
      </c>
      <c r="K1880" s="101" t="s">
        <v>1388</v>
      </c>
    </row>
    <row r="1881" spans="1:11" ht="56.25" customHeight="1">
      <c r="A1881" s="98">
        <v>25</v>
      </c>
      <c r="B1881" s="125" t="s">
        <v>1277</v>
      </c>
      <c r="C1881" s="126">
        <v>42471</v>
      </c>
      <c r="D1881" s="98" t="s">
        <v>13</v>
      </c>
      <c r="E1881" s="98">
        <v>847820</v>
      </c>
      <c r="F1881" s="98"/>
      <c r="G1881" s="127" t="s">
        <v>3337</v>
      </c>
      <c r="H1881" s="128">
        <v>362830.13</v>
      </c>
      <c r="I1881" s="128">
        <v>0</v>
      </c>
      <c r="J1881" s="129">
        <v>362830.13</v>
      </c>
      <c r="K1881" s="101" t="s">
        <v>1388</v>
      </c>
    </row>
    <row r="1882" spans="1:11" ht="56.25" customHeight="1">
      <c r="A1882" s="98">
        <v>25</v>
      </c>
      <c r="B1882" s="125" t="s">
        <v>1277</v>
      </c>
      <c r="C1882" s="126">
        <v>42471</v>
      </c>
      <c r="D1882" s="98" t="s">
        <v>13</v>
      </c>
      <c r="E1882" s="98">
        <v>847821</v>
      </c>
      <c r="F1882" s="98"/>
      <c r="G1882" s="127" t="s">
        <v>3338</v>
      </c>
      <c r="H1882" s="128">
        <v>138391.64000000001</v>
      </c>
      <c r="I1882" s="128">
        <v>0</v>
      </c>
      <c r="J1882" s="129">
        <v>138391.64000000001</v>
      </c>
      <c r="K1882" s="101" t="s">
        <v>1388</v>
      </c>
    </row>
    <row r="1883" spans="1:11" ht="56.25" customHeight="1">
      <c r="A1883" s="98">
        <v>25</v>
      </c>
      <c r="B1883" s="125" t="s">
        <v>1277</v>
      </c>
      <c r="C1883" s="126">
        <v>42471</v>
      </c>
      <c r="D1883" s="98" t="s">
        <v>13</v>
      </c>
      <c r="E1883" s="98">
        <v>847822</v>
      </c>
      <c r="F1883" s="98"/>
      <c r="G1883" s="127" t="s">
        <v>3339</v>
      </c>
      <c r="H1883" s="128">
        <v>229860.94</v>
      </c>
      <c r="I1883" s="128">
        <v>0</v>
      </c>
      <c r="J1883" s="129">
        <v>229860.94</v>
      </c>
      <c r="K1883" s="101" t="s">
        <v>1388</v>
      </c>
    </row>
    <row r="1884" spans="1:11" ht="56.25" customHeight="1">
      <c r="A1884" s="98">
        <v>25</v>
      </c>
      <c r="B1884" s="125" t="s">
        <v>1277</v>
      </c>
      <c r="C1884" s="126">
        <v>42471</v>
      </c>
      <c r="D1884" s="98" t="s">
        <v>13</v>
      </c>
      <c r="E1884" s="98">
        <v>847825</v>
      </c>
      <c r="F1884" s="98"/>
      <c r="G1884" s="127" t="s">
        <v>3340</v>
      </c>
      <c r="H1884" s="128">
        <v>282112.23</v>
      </c>
      <c r="I1884" s="128">
        <v>0</v>
      </c>
      <c r="J1884" s="129">
        <v>282112.23</v>
      </c>
      <c r="K1884" s="101" t="s">
        <v>1388</v>
      </c>
    </row>
    <row r="1885" spans="1:11" ht="56.25" customHeight="1">
      <c r="A1885" s="98">
        <v>25</v>
      </c>
      <c r="B1885" s="125" t="s">
        <v>1277</v>
      </c>
      <c r="C1885" s="126">
        <v>42471</v>
      </c>
      <c r="D1885" s="98" t="s">
        <v>13</v>
      </c>
      <c r="E1885" s="98">
        <v>847826</v>
      </c>
      <c r="F1885" s="98"/>
      <c r="G1885" s="127" t="s">
        <v>3341</v>
      </c>
      <c r="H1885" s="128">
        <v>1640256.63</v>
      </c>
      <c r="I1885" s="128">
        <v>0</v>
      </c>
      <c r="J1885" s="129">
        <v>1640256.63</v>
      </c>
      <c r="K1885" s="101" t="s">
        <v>1388</v>
      </c>
    </row>
    <row r="1886" spans="1:11" ht="56.25" customHeight="1">
      <c r="A1886" s="98">
        <v>25</v>
      </c>
      <c r="B1886" s="125" t="s">
        <v>1277</v>
      </c>
      <c r="C1886" s="126">
        <v>42471</v>
      </c>
      <c r="D1886" s="98" t="s">
        <v>13</v>
      </c>
      <c r="E1886" s="98">
        <v>847838</v>
      </c>
      <c r="F1886" s="98"/>
      <c r="G1886" s="127" t="s">
        <v>3344</v>
      </c>
      <c r="H1886" s="128">
        <v>1086996.24</v>
      </c>
      <c r="I1886" s="128">
        <v>0</v>
      </c>
      <c r="J1886" s="129">
        <v>1086996.24</v>
      </c>
      <c r="K1886" s="101" t="s">
        <v>1388</v>
      </c>
    </row>
    <row r="1887" spans="1:11" ht="56.25" customHeight="1">
      <c r="A1887" s="98">
        <v>25</v>
      </c>
      <c r="B1887" s="125" t="s">
        <v>1277</v>
      </c>
      <c r="C1887" s="126">
        <v>42471</v>
      </c>
      <c r="D1887" s="98" t="s">
        <v>13</v>
      </c>
      <c r="E1887" s="98">
        <v>847842</v>
      </c>
      <c r="F1887" s="98"/>
      <c r="G1887" s="127" t="s">
        <v>3345</v>
      </c>
      <c r="H1887" s="128">
        <v>1640256.63</v>
      </c>
      <c r="I1887" s="128">
        <v>0</v>
      </c>
      <c r="J1887" s="129">
        <v>1640256.63</v>
      </c>
      <c r="K1887" s="101" t="s">
        <v>1388</v>
      </c>
    </row>
    <row r="1888" spans="1:11" ht="56.25" customHeight="1">
      <c r="A1888" s="98">
        <v>25</v>
      </c>
      <c r="B1888" s="125" t="s">
        <v>1277</v>
      </c>
      <c r="C1888" s="126">
        <v>42471</v>
      </c>
      <c r="D1888" s="98" t="s">
        <v>13</v>
      </c>
      <c r="E1888" s="98">
        <v>847859</v>
      </c>
      <c r="F1888" s="98"/>
      <c r="G1888" s="127" t="s">
        <v>3348</v>
      </c>
      <c r="H1888" s="128">
        <v>174137.43</v>
      </c>
      <c r="I1888" s="128">
        <v>0</v>
      </c>
      <c r="J1888" s="129">
        <v>174137.43</v>
      </c>
      <c r="K1888" s="101" t="s">
        <v>1388</v>
      </c>
    </row>
    <row r="1889" spans="1:11" ht="56.25" customHeight="1">
      <c r="A1889" s="98">
        <v>25</v>
      </c>
      <c r="B1889" s="125" t="s">
        <v>1277</v>
      </c>
      <c r="C1889" s="126">
        <v>42471</v>
      </c>
      <c r="D1889" s="98" t="s">
        <v>13</v>
      </c>
      <c r="E1889" s="98">
        <v>847862</v>
      </c>
      <c r="F1889" s="98"/>
      <c r="G1889" s="127" t="s">
        <v>3350</v>
      </c>
      <c r="H1889" s="128">
        <v>2921048.93</v>
      </c>
      <c r="I1889" s="128">
        <v>0</v>
      </c>
      <c r="J1889" s="129">
        <v>2921048.93</v>
      </c>
      <c r="K1889" s="101" t="s">
        <v>1388</v>
      </c>
    </row>
    <row r="1890" spans="1:11" ht="56.25" customHeight="1">
      <c r="A1890" s="98">
        <v>25</v>
      </c>
      <c r="B1890" s="125" t="s">
        <v>1277</v>
      </c>
      <c r="C1890" s="126">
        <v>42473</v>
      </c>
      <c r="D1890" s="98" t="s">
        <v>6</v>
      </c>
      <c r="E1890" s="98">
        <v>848043</v>
      </c>
      <c r="F1890" s="98"/>
      <c r="G1890" s="127" t="s">
        <v>3382</v>
      </c>
      <c r="H1890" s="128">
        <v>0</v>
      </c>
      <c r="I1890" s="128">
        <v>13790.86</v>
      </c>
      <c r="J1890" s="129">
        <v>13790.86</v>
      </c>
      <c r="K1890" s="101" t="s">
        <v>1388</v>
      </c>
    </row>
    <row r="1891" spans="1:11" ht="56.25" customHeight="1">
      <c r="A1891" s="98">
        <v>25</v>
      </c>
      <c r="B1891" s="125" t="s">
        <v>1277</v>
      </c>
      <c r="C1891" s="126">
        <v>42473</v>
      </c>
      <c r="D1891" s="98" t="s">
        <v>13</v>
      </c>
      <c r="E1891" s="98">
        <v>848059</v>
      </c>
      <c r="F1891" s="98"/>
      <c r="G1891" s="127" t="s">
        <v>3397</v>
      </c>
      <c r="H1891" s="128">
        <v>274443.87</v>
      </c>
      <c r="I1891" s="128">
        <v>0</v>
      </c>
      <c r="J1891" s="129">
        <v>274443.87</v>
      </c>
      <c r="K1891" s="101" t="s">
        <v>1388</v>
      </c>
    </row>
    <row r="1892" spans="1:11" ht="56.25" customHeight="1">
      <c r="A1892" s="98">
        <v>25</v>
      </c>
      <c r="B1892" s="125" t="s">
        <v>1277</v>
      </c>
      <c r="C1892" s="126">
        <v>42475</v>
      </c>
      <c r="D1892" s="98" t="s">
        <v>13</v>
      </c>
      <c r="E1892" s="98">
        <v>848296</v>
      </c>
      <c r="F1892" s="98"/>
      <c r="G1892" s="127" t="s">
        <v>3451</v>
      </c>
      <c r="H1892" s="128">
        <v>1105851.93</v>
      </c>
      <c r="I1892" s="128">
        <v>0</v>
      </c>
      <c r="J1892" s="129">
        <v>1105851.93</v>
      </c>
      <c r="K1892" s="101" t="s">
        <v>1388</v>
      </c>
    </row>
    <row r="1893" spans="1:11" ht="56.25" customHeight="1">
      <c r="A1893" s="98">
        <v>25</v>
      </c>
      <c r="B1893" s="125" t="s">
        <v>1277</v>
      </c>
      <c r="C1893" s="126">
        <v>42475</v>
      </c>
      <c r="D1893" s="98" t="s">
        <v>13</v>
      </c>
      <c r="E1893" s="98">
        <v>848297</v>
      </c>
      <c r="F1893" s="98"/>
      <c r="G1893" s="127" t="s">
        <v>3452</v>
      </c>
      <c r="H1893" s="128">
        <v>550193.93999999994</v>
      </c>
      <c r="I1893" s="128">
        <v>0</v>
      </c>
      <c r="J1893" s="129">
        <v>550193.93999999994</v>
      </c>
      <c r="K1893" s="101" t="s">
        <v>1388</v>
      </c>
    </row>
    <row r="1894" spans="1:11" ht="56.25" customHeight="1">
      <c r="A1894" s="98">
        <v>25</v>
      </c>
      <c r="B1894" s="125" t="s">
        <v>1277</v>
      </c>
      <c r="C1894" s="126">
        <v>42475</v>
      </c>
      <c r="D1894" s="98" t="s">
        <v>13</v>
      </c>
      <c r="E1894" s="98">
        <v>848298</v>
      </c>
      <c r="F1894" s="98"/>
      <c r="G1894" s="127" t="s">
        <v>3453</v>
      </c>
      <c r="H1894" s="128">
        <v>1542433.39</v>
      </c>
      <c r="I1894" s="128">
        <v>0</v>
      </c>
      <c r="J1894" s="129">
        <v>1542433.39</v>
      </c>
      <c r="K1894" s="101" t="s">
        <v>1388</v>
      </c>
    </row>
    <row r="1895" spans="1:11" ht="56.25" customHeight="1">
      <c r="A1895" s="98">
        <v>25</v>
      </c>
      <c r="B1895" s="125" t="s">
        <v>1277</v>
      </c>
      <c r="C1895" s="126">
        <v>42475</v>
      </c>
      <c r="D1895" s="98" t="s">
        <v>13</v>
      </c>
      <c r="E1895" s="98">
        <v>848299</v>
      </c>
      <c r="F1895" s="98"/>
      <c r="G1895" s="127" t="s">
        <v>3454</v>
      </c>
      <c r="H1895" s="128">
        <v>773687.2</v>
      </c>
      <c r="I1895" s="128">
        <v>0</v>
      </c>
      <c r="J1895" s="129">
        <v>773687.2</v>
      </c>
      <c r="K1895" s="101" t="s">
        <v>1388</v>
      </c>
    </row>
    <row r="1896" spans="1:11" ht="56.25" customHeight="1">
      <c r="A1896" s="98">
        <v>25</v>
      </c>
      <c r="B1896" s="125" t="s">
        <v>1277</v>
      </c>
      <c r="C1896" s="126">
        <v>42475</v>
      </c>
      <c r="D1896" s="98" t="s">
        <v>13</v>
      </c>
      <c r="E1896" s="98">
        <v>848301</v>
      </c>
      <c r="F1896" s="98"/>
      <c r="G1896" s="127" t="s">
        <v>3455</v>
      </c>
      <c r="H1896" s="128">
        <v>116232.95</v>
      </c>
      <c r="I1896" s="128">
        <v>0</v>
      </c>
      <c r="J1896" s="129">
        <v>116232.95</v>
      </c>
      <c r="K1896" s="101" t="s">
        <v>1388</v>
      </c>
    </row>
    <row r="1897" spans="1:11" ht="56.25" customHeight="1">
      <c r="A1897" s="98">
        <v>25</v>
      </c>
      <c r="B1897" s="125" t="s">
        <v>1277</v>
      </c>
      <c r="C1897" s="126">
        <v>42475</v>
      </c>
      <c r="D1897" s="98" t="s">
        <v>13</v>
      </c>
      <c r="E1897" s="98">
        <v>848302</v>
      </c>
      <c r="F1897" s="98"/>
      <c r="G1897" s="127" t="s">
        <v>3456</v>
      </c>
      <c r="H1897" s="128">
        <v>1938000</v>
      </c>
      <c r="I1897" s="128">
        <v>0</v>
      </c>
      <c r="J1897" s="129">
        <v>1938000</v>
      </c>
      <c r="K1897" s="101" t="s">
        <v>1388</v>
      </c>
    </row>
    <row r="1898" spans="1:11" ht="56.25" customHeight="1">
      <c r="A1898" s="98">
        <v>25</v>
      </c>
      <c r="B1898" s="125" t="s">
        <v>1277</v>
      </c>
      <c r="C1898" s="126">
        <v>42475</v>
      </c>
      <c r="D1898" s="98" t="s">
        <v>13</v>
      </c>
      <c r="E1898" s="98">
        <v>848304</v>
      </c>
      <c r="F1898" s="98"/>
      <c r="G1898" s="127" t="s">
        <v>3457</v>
      </c>
      <c r="H1898" s="128">
        <v>2084619.88</v>
      </c>
      <c r="I1898" s="128">
        <v>0</v>
      </c>
      <c r="J1898" s="129">
        <v>2084619.88</v>
      </c>
      <c r="K1898" s="101" t="s">
        <v>1388</v>
      </c>
    </row>
    <row r="1899" spans="1:11" ht="56.25" customHeight="1">
      <c r="A1899" s="98">
        <v>25</v>
      </c>
      <c r="B1899" s="125" t="s">
        <v>1277</v>
      </c>
      <c r="C1899" s="126">
        <v>42475</v>
      </c>
      <c r="D1899" s="98" t="s">
        <v>13</v>
      </c>
      <c r="E1899" s="98">
        <v>848305</v>
      </c>
      <c r="F1899" s="98"/>
      <c r="G1899" s="127" t="s">
        <v>3458</v>
      </c>
      <c r="H1899" s="128">
        <v>385589.46</v>
      </c>
      <c r="I1899" s="128">
        <v>0</v>
      </c>
      <c r="J1899" s="129">
        <v>385589.46</v>
      </c>
      <c r="K1899" s="101" t="s">
        <v>1388</v>
      </c>
    </row>
    <row r="1900" spans="1:11" ht="56.25" customHeight="1">
      <c r="A1900" s="98">
        <v>25</v>
      </c>
      <c r="B1900" s="125" t="s">
        <v>1277</v>
      </c>
      <c r="C1900" s="126">
        <v>42475</v>
      </c>
      <c r="D1900" s="98" t="s">
        <v>13</v>
      </c>
      <c r="E1900" s="98">
        <v>848306</v>
      </c>
      <c r="F1900" s="98"/>
      <c r="G1900" s="127" t="s">
        <v>3459</v>
      </c>
      <c r="H1900" s="128">
        <v>670134.73</v>
      </c>
      <c r="I1900" s="128">
        <v>0</v>
      </c>
      <c r="J1900" s="129">
        <v>670134.73</v>
      </c>
      <c r="K1900" s="101" t="s">
        <v>1388</v>
      </c>
    </row>
    <row r="1901" spans="1:11" ht="56.25" customHeight="1">
      <c r="A1901" s="98">
        <v>25</v>
      </c>
      <c r="B1901" s="125" t="s">
        <v>1277</v>
      </c>
      <c r="C1901" s="126">
        <v>42475</v>
      </c>
      <c r="D1901" s="98" t="s">
        <v>13</v>
      </c>
      <c r="E1901" s="98">
        <v>848314</v>
      </c>
      <c r="F1901" s="98"/>
      <c r="G1901" s="127" t="s">
        <v>3461</v>
      </c>
      <c r="H1901" s="128">
        <v>861171.94</v>
      </c>
      <c r="I1901" s="128">
        <v>0</v>
      </c>
      <c r="J1901" s="129">
        <v>861171.94</v>
      </c>
      <c r="K1901" s="101" t="s">
        <v>1388</v>
      </c>
    </row>
    <row r="1902" spans="1:11" ht="56.25" customHeight="1">
      <c r="A1902" s="98">
        <v>25</v>
      </c>
      <c r="B1902" s="125" t="s">
        <v>1277</v>
      </c>
      <c r="C1902" s="126">
        <v>42475</v>
      </c>
      <c r="D1902" s="98" t="s">
        <v>13</v>
      </c>
      <c r="E1902" s="98">
        <v>848315</v>
      </c>
      <c r="F1902" s="98"/>
      <c r="G1902" s="127" t="s">
        <v>3462</v>
      </c>
      <c r="H1902" s="128">
        <v>1245806.96</v>
      </c>
      <c r="I1902" s="128">
        <v>0</v>
      </c>
      <c r="J1902" s="129">
        <v>1245806.96</v>
      </c>
      <c r="K1902" s="101" t="s">
        <v>1388</v>
      </c>
    </row>
    <row r="1903" spans="1:11" ht="56.25" customHeight="1">
      <c r="A1903" s="98">
        <v>25</v>
      </c>
      <c r="B1903" s="125" t="s">
        <v>1277</v>
      </c>
      <c r="C1903" s="126">
        <v>42479</v>
      </c>
      <c r="D1903" s="98" t="s">
        <v>13</v>
      </c>
      <c r="E1903" s="98">
        <v>848485</v>
      </c>
      <c r="F1903" s="98"/>
      <c r="G1903" s="127" t="s">
        <v>3487</v>
      </c>
      <c r="H1903" s="128">
        <v>93478.75</v>
      </c>
      <c r="I1903" s="128">
        <v>0</v>
      </c>
      <c r="J1903" s="129">
        <v>93478.75</v>
      </c>
      <c r="K1903" s="101" t="s">
        <v>1388</v>
      </c>
    </row>
    <row r="1904" spans="1:11" ht="56.25" customHeight="1">
      <c r="A1904" s="98">
        <v>25</v>
      </c>
      <c r="B1904" s="125" t="s">
        <v>1277</v>
      </c>
      <c r="C1904" s="126">
        <v>42479</v>
      </c>
      <c r="D1904" s="98" t="s">
        <v>13</v>
      </c>
      <c r="E1904" s="98">
        <v>848486</v>
      </c>
      <c r="F1904" s="98"/>
      <c r="G1904" s="127" t="s">
        <v>3488</v>
      </c>
      <c r="H1904" s="128">
        <v>93478.75</v>
      </c>
      <c r="I1904" s="128">
        <v>0</v>
      </c>
      <c r="J1904" s="129">
        <v>93478.75</v>
      </c>
      <c r="K1904" s="101" t="s">
        <v>1388</v>
      </c>
    </row>
    <row r="1905" spans="1:11" ht="56.25" customHeight="1">
      <c r="A1905" s="98">
        <v>25</v>
      </c>
      <c r="B1905" s="125" t="s">
        <v>1277</v>
      </c>
      <c r="C1905" s="126">
        <v>42479</v>
      </c>
      <c r="D1905" s="98" t="s">
        <v>13</v>
      </c>
      <c r="E1905" s="98">
        <v>848487</v>
      </c>
      <c r="F1905" s="98"/>
      <c r="G1905" s="127" t="s">
        <v>3489</v>
      </c>
      <c r="H1905" s="128">
        <v>93478.75</v>
      </c>
      <c r="I1905" s="128">
        <v>0</v>
      </c>
      <c r="J1905" s="129">
        <v>93478.75</v>
      </c>
      <c r="K1905" s="101" t="s">
        <v>1388</v>
      </c>
    </row>
    <row r="1906" spans="1:11" ht="56.25" customHeight="1">
      <c r="A1906" s="98">
        <v>25</v>
      </c>
      <c r="B1906" s="125" t="s">
        <v>1277</v>
      </c>
      <c r="C1906" s="126">
        <v>42479</v>
      </c>
      <c r="D1906" s="98" t="s">
        <v>13</v>
      </c>
      <c r="E1906" s="98">
        <v>848489</v>
      </c>
      <c r="F1906" s="98"/>
      <c r="G1906" s="127" t="s">
        <v>3490</v>
      </c>
      <c r="H1906" s="128">
        <v>791419.64</v>
      </c>
      <c r="I1906" s="128">
        <v>0</v>
      </c>
      <c r="J1906" s="129">
        <v>791419.64</v>
      </c>
      <c r="K1906" s="101" t="s">
        <v>1388</v>
      </c>
    </row>
    <row r="1907" spans="1:11" ht="56.25" customHeight="1">
      <c r="A1907" s="98">
        <v>25</v>
      </c>
      <c r="B1907" s="125" t="s">
        <v>1277</v>
      </c>
      <c r="C1907" s="126">
        <v>42479</v>
      </c>
      <c r="D1907" s="98" t="s">
        <v>13</v>
      </c>
      <c r="E1907" s="98">
        <v>848490</v>
      </c>
      <c r="F1907" s="98"/>
      <c r="G1907" s="127" t="s">
        <v>3491</v>
      </c>
      <c r="H1907" s="128">
        <v>193743.3</v>
      </c>
      <c r="I1907" s="128">
        <v>0</v>
      </c>
      <c r="J1907" s="129">
        <v>193743.3</v>
      </c>
      <c r="K1907" s="101" t="s">
        <v>1388</v>
      </c>
    </row>
    <row r="1908" spans="1:11" ht="56.25" customHeight="1">
      <c r="A1908" s="98">
        <v>25</v>
      </c>
      <c r="B1908" s="125" t="s">
        <v>1277</v>
      </c>
      <c r="C1908" s="126">
        <v>42479</v>
      </c>
      <c r="D1908" s="98" t="s">
        <v>13</v>
      </c>
      <c r="E1908" s="98">
        <v>848491</v>
      </c>
      <c r="F1908" s="98"/>
      <c r="G1908" s="127" t="s">
        <v>3492</v>
      </c>
      <c r="H1908" s="128">
        <v>958490.66</v>
      </c>
      <c r="I1908" s="128">
        <v>0</v>
      </c>
      <c r="J1908" s="129">
        <v>958490.66</v>
      </c>
      <c r="K1908" s="101" t="s">
        <v>1388</v>
      </c>
    </row>
    <row r="1909" spans="1:11" ht="56.25" customHeight="1">
      <c r="A1909" s="98">
        <v>25</v>
      </c>
      <c r="B1909" s="125" t="s">
        <v>1277</v>
      </c>
      <c r="C1909" s="126">
        <v>42479</v>
      </c>
      <c r="D1909" s="98" t="s">
        <v>13</v>
      </c>
      <c r="E1909" s="98">
        <v>848492</v>
      </c>
      <c r="F1909" s="98"/>
      <c r="G1909" s="127" t="s">
        <v>3493</v>
      </c>
      <c r="H1909" s="128">
        <v>93478.75</v>
      </c>
      <c r="I1909" s="128">
        <v>0</v>
      </c>
      <c r="J1909" s="129">
        <v>93478.75</v>
      </c>
      <c r="K1909" s="101" t="s">
        <v>1388</v>
      </c>
    </row>
    <row r="1910" spans="1:11" ht="56.25" customHeight="1">
      <c r="A1910" s="98">
        <v>25</v>
      </c>
      <c r="B1910" s="125" t="s">
        <v>1277</v>
      </c>
      <c r="C1910" s="126">
        <v>42479</v>
      </c>
      <c r="D1910" s="98" t="s">
        <v>13</v>
      </c>
      <c r="E1910" s="98">
        <v>848493</v>
      </c>
      <c r="F1910" s="98"/>
      <c r="G1910" s="127" t="s">
        <v>3494</v>
      </c>
      <c r="H1910" s="128">
        <v>400000</v>
      </c>
      <c r="I1910" s="128">
        <v>0</v>
      </c>
      <c r="J1910" s="129">
        <v>400000</v>
      </c>
      <c r="K1910" s="101" t="s">
        <v>1388</v>
      </c>
    </row>
    <row r="1911" spans="1:11" ht="56.25" customHeight="1">
      <c r="A1911" s="98">
        <v>25</v>
      </c>
      <c r="B1911" s="125" t="s">
        <v>1277</v>
      </c>
      <c r="C1911" s="126">
        <v>42479</v>
      </c>
      <c r="D1911" s="98" t="s">
        <v>13</v>
      </c>
      <c r="E1911" s="98">
        <v>848497</v>
      </c>
      <c r="F1911" s="98"/>
      <c r="G1911" s="127" t="s">
        <v>3495</v>
      </c>
      <c r="H1911" s="128">
        <v>1109370.07</v>
      </c>
      <c r="I1911" s="128">
        <v>0</v>
      </c>
      <c r="J1911" s="129">
        <v>1109370.07</v>
      </c>
      <c r="K1911" s="101" t="s">
        <v>1388</v>
      </c>
    </row>
    <row r="1912" spans="1:11" ht="56.25" customHeight="1">
      <c r="A1912" s="98">
        <v>25</v>
      </c>
      <c r="B1912" s="125" t="s">
        <v>1277</v>
      </c>
      <c r="C1912" s="126">
        <v>42479</v>
      </c>
      <c r="D1912" s="98" t="s">
        <v>13</v>
      </c>
      <c r="E1912" s="98">
        <v>848499</v>
      </c>
      <c r="F1912" s="98"/>
      <c r="G1912" s="127" t="s">
        <v>3496</v>
      </c>
      <c r="H1912" s="128">
        <v>1092781.01</v>
      </c>
      <c r="I1912" s="128">
        <v>0</v>
      </c>
      <c r="J1912" s="129">
        <v>1092781.01</v>
      </c>
      <c r="K1912" s="101" t="s">
        <v>1388</v>
      </c>
    </row>
    <row r="1913" spans="1:11" ht="56.25" customHeight="1">
      <c r="A1913" s="98">
        <v>25</v>
      </c>
      <c r="B1913" s="125" t="s">
        <v>1277</v>
      </c>
      <c r="C1913" s="126">
        <v>42479</v>
      </c>
      <c r="D1913" s="98" t="s">
        <v>13</v>
      </c>
      <c r="E1913" s="98">
        <v>848500</v>
      </c>
      <c r="F1913" s="98"/>
      <c r="G1913" s="127" t="s">
        <v>3497</v>
      </c>
      <c r="H1913" s="128">
        <v>1433449.95</v>
      </c>
      <c r="I1913" s="128">
        <v>0</v>
      </c>
      <c r="J1913" s="129">
        <v>1433449.95</v>
      </c>
      <c r="K1913" s="101" t="s">
        <v>1388</v>
      </c>
    </row>
    <row r="1914" spans="1:11" ht="56.25" customHeight="1">
      <c r="A1914" s="98">
        <v>25</v>
      </c>
      <c r="B1914" s="125" t="s">
        <v>1277</v>
      </c>
      <c r="C1914" s="126">
        <v>42480</v>
      </c>
      <c r="D1914" s="98" t="s">
        <v>13</v>
      </c>
      <c r="E1914" s="98">
        <v>848705</v>
      </c>
      <c r="F1914" s="98"/>
      <c r="G1914" s="127" t="s">
        <v>3516</v>
      </c>
      <c r="H1914" s="128">
        <v>2427401.39</v>
      </c>
      <c r="I1914" s="128">
        <v>0</v>
      </c>
      <c r="J1914" s="129">
        <v>2427401.39</v>
      </c>
      <c r="K1914" s="101" t="s">
        <v>1388</v>
      </c>
    </row>
    <row r="1915" spans="1:11" ht="56.25" customHeight="1">
      <c r="A1915" s="98">
        <v>25</v>
      </c>
      <c r="B1915" s="125" t="s">
        <v>1277</v>
      </c>
      <c r="C1915" s="126">
        <v>42480</v>
      </c>
      <c r="D1915" s="98" t="s">
        <v>13</v>
      </c>
      <c r="E1915" s="98">
        <v>848706</v>
      </c>
      <c r="F1915" s="98"/>
      <c r="G1915" s="127" t="s">
        <v>3517</v>
      </c>
      <c r="H1915" s="128">
        <v>555407.13</v>
      </c>
      <c r="I1915" s="128">
        <v>0</v>
      </c>
      <c r="J1915" s="129">
        <v>555407.13</v>
      </c>
      <c r="K1915" s="101" t="s">
        <v>1388</v>
      </c>
    </row>
    <row r="1916" spans="1:11" ht="56.25" customHeight="1">
      <c r="A1916" s="98">
        <v>25</v>
      </c>
      <c r="B1916" s="125" t="s">
        <v>1277</v>
      </c>
      <c r="C1916" s="126">
        <v>42480</v>
      </c>
      <c r="D1916" s="98" t="s">
        <v>13</v>
      </c>
      <c r="E1916" s="98">
        <v>848708</v>
      </c>
      <c r="F1916" s="98"/>
      <c r="G1916" s="127" t="s">
        <v>3518</v>
      </c>
      <c r="H1916" s="128">
        <v>322304.36</v>
      </c>
      <c r="I1916" s="128">
        <v>0</v>
      </c>
      <c r="J1916" s="129">
        <v>322304.36</v>
      </c>
      <c r="K1916" s="101" t="s">
        <v>1388</v>
      </c>
    </row>
    <row r="1917" spans="1:11" ht="56.25" customHeight="1">
      <c r="A1917" s="98">
        <v>25</v>
      </c>
      <c r="B1917" s="125" t="s">
        <v>1277</v>
      </c>
      <c r="C1917" s="126">
        <v>42480</v>
      </c>
      <c r="D1917" s="98" t="s">
        <v>13</v>
      </c>
      <c r="E1917" s="98">
        <v>848709</v>
      </c>
      <c r="F1917" s="98"/>
      <c r="G1917" s="127" t="s">
        <v>3519</v>
      </c>
      <c r="H1917" s="128">
        <v>629093.53</v>
      </c>
      <c r="I1917" s="128">
        <v>0</v>
      </c>
      <c r="J1917" s="129">
        <v>629093.53</v>
      </c>
      <c r="K1917" s="101" t="s">
        <v>1388</v>
      </c>
    </row>
    <row r="1918" spans="1:11" ht="56.25" customHeight="1">
      <c r="A1918" s="98">
        <v>25</v>
      </c>
      <c r="B1918" s="125" t="s">
        <v>1277</v>
      </c>
      <c r="C1918" s="126">
        <v>42480</v>
      </c>
      <c r="D1918" s="98" t="s">
        <v>13</v>
      </c>
      <c r="E1918" s="98">
        <v>848710</v>
      </c>
      <c r="F1918" s="98"/>
      <c r="G1918" s="127" t="s">
        <v>3520</v>
      </c>
      <c r="H1918" s="128">
        <v>1631908.62</v>
      </c>
      <c r="I1918" s="128">
        <v>0</v>
      </c>
      <c r="J1918" s="129">
        <v>1631908.62</v>
      </c>
      <c r="K1918" s="101" t="s">
        <v>1388</v>
      </c>
    </row>
    <row r="1919" spans="1:11" ht="56.25" customHeight="1">
      <c r="A1919" s="98">
        <v>25</v>
      </c>
      <c r="B1919" s="125" t="s">
        <v>1277</v>
      </c>
      <c r="C1919" s="126">
        <v>42480</v>
      </c>
      <c r="D1919" s="98" t="s">
        <v>13</v>
      </c>
      <c r="E1919" s="98">
        <v>848711</v>
      </c>
      <c r="F1919" s="98"/>
      <c r="G1919" s="127" t="s">
        <v>3521</v>
      </c>
      <c r="H1919" s="128">
        <v>1363220.19</v>
      </c>
      <c r="I1919" s="128">
        <v>0</v>
      </c>
      <c r="J1919" s="129">
        <v>1363220.19</v>
      </c>
      <c r="K1919" s="101" t="s">
        <v>1388</v>
      </c>
    </row>
    <row r="1920" spans="1:11" ht="56.25" customHeight="1">
      <c r="A1920" s="98">
        <v>25</v>
      </c>
      <c r="B1920" s="125" t="s">
        <v>1277</v>
      </c>
      <c r="C1920" s="126">
        <v>42480</v>
      </c>
      <c r="D1920" s="98" t="s">
        <v>13</v>
      </c>
      <c r="E1920" s="98">
        <v>848712</v>
      </c>
      <c r="F1920" s="98"/>
      <c r="G1920" s="127" t="s">
        <v>3522</v>
      </c>
      <c r="H1920" s="128">
        <v>253840.41</v>
      </c>
      <c r="I1920" s="128">
        <v>0</v>
      </c>
      <c r="J1920" s="129">
        <v>253840.41</v>
      </c>
      <c r="K1920" s="101" t="s">
        <v>1388</v>
      </c>
    </row>
    <row r="1921" spans="1:11" ht="56.25" customHeight="1">
      <c r="A1921" s="98">
        <v>25</v>
      </c>
      <c r="B1921" s="125" t="s">
        <v>1277</v>
      </c>
      <c r="C1921" s="126">
        <v>42480</v>
      </c>
      <c r="D1921" s="98" t="s">
        <v>13</v>
      </c>
      <c r="E1921" s="98">
        <v>848713</v>
      </c>
      <c r="F1921" s="98"/>
      <c r="G1921" s="127" t="s">
        <v>3523</v>
      </c>
      <c r="H1921" s="128">
        <v>125084.64</v>
      </c>
      <c r="I1921" s="128">
        <v>0</v>
      </c>
      <c r="J1921" s="129">
        <v>125084.64</v>
      </c>
      <c r="K1921" s="101" t="s">
        <v>1388</v>
      </c>
    </row>
    <row r="1922" spans="1:11" ht="56.25" customHeight="1">
      <c r="A1922" s="98">
        <v>25</v>
      </c>
      <c r="B1922" s="125" t="s">
        <v>1277</v>
      </c>
      <c r="C1922" s="126">
        <v>42480</v>
      </c>
      <c r="D1922" s="98" t="s">
        <v>13</v>
      </c>
      <c r="E1922" s="98">
        <v>848714</v>
      </c>
      <c r="F1922" s="98"/>
      <c r="G1922" s="127" t="s">
        <v>3524</v>
      </c>
      <c r="H1922" s="128">
        <v>1099372.78</v>
      </c>
      <c r="I1922" s="128">
        <v>0</v>
      </c>
      <c r="J1922" s="129">
        <v>1099372.78</v>
      </c>
      <c r="K1922" s="101" t="s">
        <v>1388</v>
      </c>
    </row>
    <row r="1923" spans="1:11" ht="56.25" customHeight="1">
      <c r="A1923" s="98">
        <v>25</v>
      </c>
      <c r="B1923" s="125" t="s">
        <v>1277</v>
      </c>
      <c r="C1923" s="126">
        <v>42480</v>
      </c>
      <c r="D1923" s="98" t="s">
        <v>13</v>
      </c>
      <c r="E1923" s="98">
        <v>848716</v>
      </c>
      <c r="F1923" s="98"/>
      <c r="G1923" s="127" t="s">
        <v>3525</v>
      </c>
      <c r="H1923" s="128">
        <v>1227524.8500000001</v>
      </c>
      <c r="I1923" s="128">
        <v>0</v>
      </c>
      <c r="J1923" s="129">
        <v>1227524.8500000001</v>
      </c>
      <c r="K1923" s="101" t="s">
        <v>1388</v>
      </c>
    </row>
    <row r="1924" spans="1:11" ht="56.25" customHeight="1">
      <c r="A1924" s="98">
        <v>25</v>
      </c>
      <c r="B1924" s="125" t="s">
        <v>1277</v>
      </c>
      <c r="C1924" s="126">
        <v>42480</v>
      </c>
      <c r="D1924" s="98" t="s">
        <v>13</v>
      </c>
      <c r="E1924" s="98">
        <v>848719</v>
      </c>
      <c r="F1924" s="98"/>
      <c r="G1924" s="127" t="s">
        <v>3526</v>
      </c>
      <c r="H1924" s="128">
        <v>1402780.43</v>
      </c>
      <c r="I1924" s="128">
        <v>0</v>
      </c>
      <c r="J1924" s="129">
        <v>1402780.43</v>
      </c>
      <c r="K1924" s="101" t="s">
        <v>1388</v>
      </c>
    </row>
    <row r="1925" spans="1:11" ht="56.25" customHeight="1">
      <c r="A1925" s="98">
        <v>25</v>
      </c>
      <c r="B1925" s="125" t="s">
        <v>1277</v>
      </c>
      <c r="C1925" s="126">
        <v>42485</v>
      </c>
      <c r="D1925" s="98" t="s">
        <v>13</v>
      </c>
      <c r="E1925" s="98">
        <v>849148</v>
      </c>
      <c r="F1925" s="98"/>
      <c r="G1925" s="127" t="s">
        <v>3604</v>
      </c>
      <c r="H1925" s="128">
        <v>774041.46</v>
      </c>
      <c r="I1925" s="128">
        <v>0</v>
      </c>
      <c r="J1925" s="129">
        <v>774041.46</v>
      </c>
      <c r="K1925" s="101" t="s">
        <v>1388</v>
      </c>
    </row>
    <row r="1926" spans="1:11" ht="56.25" customHeight="1">
      <c r="A1926" s="98">
        <v>25</v>
      </c>
      <c r="B1926" s="125" t="s">
        <v>1277</v>
      </c>
      <c r="C1926" s="126">
        <v>42485</v>
      </c>
      <c r="D1926" s="98" t="s">
        <v>13</v>
      </c>
      <c r="E1926" s="98">
        <v>849149</v>
      </c>
      <c r="F1926" s="98"/>
      <c r="G1926" s="127" t="s">
        <v>3605</v>
      </c>
      <c r="H1926" s="128">
        <v>609194.67000000004</v>
      </c>
      <c r="I1926" s="128">
        <v>0</v>
      </c>
      <c r="J1926" s="129">
        <v>609194.67000000004</v>
      </c>
      <c r="K1926" s="101" t="s">
        <v>1388</v>
      </c>
    </row>
    <row r="1927" spans="1:11" ht="56.25" customHeight="1">
      <c r="A1927" s="98">
        <v>25</v>
      </c>
      <c r="B1927" s="125" t="s">
        <v>1277</v>
      </c>
      <c r="C1927" s="126">
        <v>42485</v>
      </c>
      <c r="D1927" s="98" t="s">
        <v>13</v>
      </c>
      <c r="E1927" s="98">
        <v>849150</v>
      </c>
      <c r="F1927" s="98"/>
      <c r="G1927" s="127" t="s">
        <v>3606</v>
      </c>
      <c r="H1927" s="128">
        <v>527018.81999999995</v>
      </c>
      <c r="I1927" s="128">
        <v>0</v>
      </c>
      <c r="J1927" s="129">
        <v>527018.81999999995</v>
      </c>
      <c r="K1927" s="101" t="s">
        <v>1388</v>
      </c>
    </row>
    <row r="1928" spans="1:11" ht="56.25" customHeight="1">
      <c r="A1928" s="98">
        <v>25</v>
      </c>
      <c r="B1928" s="125" t="s">
        <v>1277</v>
      </c>
      <c r="C1928" s="126">
        <v>42485</v>
      </c>
      <c r="D1928" s="98" t="s">
        <v>13</v>
      </c>
      <c r="E1928" s="98">
        <v>849152</v>
      </c>
      <c r="F1928" s="98"/>
      <c r="G1928" s="127" t="s">
        <v>3607</v>
      </c>
      <c r="H1928" s="128">
        <v>168008.51</v>
      </c>
      <c r="I1928" s="128">
        <v>0</v>
      </c>
      <c r="J1928" s="129">
        <v>168008.51</v>
      </c>
      <c r="K1928" s="101" t="s">
        <v>1388</v>
      </c>
    </row>
    <row r="1929" spans="1:11" ht="56.25" customHeight="1">
      <c r="A1929" s="98">
        <v>25</v>
      </c>
      <c r="B1929" s="125" t="s">
        <v>1277</v>
      </c>
      <c r="C1929" s="126">
        <v>42485</v>
      </c>
      <c r="D1929" s="98" t="s">
        <v>13</v>
      </c>
      <c r="E1929" s="98">
        <v>849153</v>
      </c>
      <c r="F1929" s="98"/>
      <c r="G1929" s="127" t="s">
        <v>3608</v>
      </c>
      <c r="H1929" s="128">
        <v>365603</v>
      </c>
      <c r="I1929" s="128">
        <v>0</v>
      </c>
      <c r="J1929" s="129">
        <v>365603</v>
      </c>
      <c r="K1929" s="101" t="s">
        <v>1388</v>
      </c>
    </row>
    <row r="1930" spans="1:11" ht="56.25" customHeight="1">
      <c r="A1930" s="98">
        <v>25</v>
      </c>
      <c r="B1930" s="125" t="s">
        <v>1277</v>
      </c>
      <c r="C1930" s="126">
        <v>42485</v>
      </c>
      <c r="D1930" s="98" t="s">
        <v>13</v>
      </c>
      <c r="E1930" s="98">
        <v>849154</v>
      </c>
      <c r="F1930" s="98"/>
      <c r="G1930" s="127" t="s">
        <v>3609</v>
      </c>
      <c r="H1930" s="128">
        <v>145838.29</v>
      </c>
      <c r="I1930" s="128">
        <v>0</v>
      </c>
      <c r="J1930" s="129">
        <v>145838.29</v>
      </c>
      <c r="K1930" s="101" t="s">
        <v>1388</v>
      </c>
    </row>
    <row r="1931" spans="1:11" ht="56.25" customHeight="1">
      <c r="A1931" s="98">
        <v>25</v>
      </c>
      <c r="B1931" s="125" t="s">
        <v>1277</v>
      </c>
      <c r="C1931" s="126">
        <v>42485</v>
      </c>
      <c r="D1931" s="98" t="s">
        <v>13</v>
      </c>
      <c r="E1931" s="98">
        <v>849156</v>
      </c>
      <c r="F1931" s="98"/>
      <c r="G1931" s="127" t="s">
        <v>3610</v>
      </c>
      <c r="H1931" s="128">
        <v>539184.35</v>
      </c>
      <c r="I1931" s="128">
        <v>0</v>
      </c>
      <c r="J1931" s="129">
        <v>539184.35</v>
      </c>
      <c r="K1931" s="101" t="s">
        <v>1388</v>
      </c>
    </row>
    <row r="1932" spans="1:11" ht="56.25" customHeight="1">
      <c r="A1932" s="98">
        <v>25</v>
      </c>
      <c r="B1932" s="125" t="s">
        <v>1277</v>
      </c>
      <c r="C1932" s="126">
        <v>42485</v>
      </c>
      <c r="D1932" s="98" t="s">
        <v>13</v>
      </c>
      <c r="E1932" s="98">
        <v>849157</v>
      </c>
      <c r="F1932" s="98"/>
      <c r="G1932" s="127" t="s">
        <v>3611</v>
      </c>
      <c r="H1932" s="128">
        <v>85587.07</v>
      </c>
      <c r="I1932" s="128">
        <v>0</v>
      </c>
      <c r="J1932" s="129">
        <v>85587.07</v>
      </c>
      <c r="K1932" s="101" t="s">
        <v>1388</v>
      </c>
    </row>
    <row r="1933" spans="1:11" ht="56.25" customHeight="1">
      <c r="A1933" s="98">
        <v>25</v>
      </c>
      <c r="B1933" s="125" t="s">
        <v>1277</v>
      </c>
      <c r="C1933" s="126">
        <v>42485</v>
      </c>
      <c r="D1933" s="98" t="s">
        <v>13</v>
      </c>
      <c r="E1933" s="98">
        <v>849159</v>
      </c>
      <c r="F1933" s="98"/>
      <c r="G1933" s="127" t="s">
        <v>3612</v>
      </c>
      <c r="H1933" s="128">
        <v>542026.56999999995</v>
      </c>
      <c r="I1933" s="128">
        <v>0</v>
      </c>
      <c r="J1933" s="129">
        <v>542026.56999999995</v>
      </c>
      <c r="K1933" s="101" t="s">
        <v>1388</v>
      </c>
    </row>
    <row r="1934" spans="1:11" ht="56.25" customHeight="1">
      <c r="A1934" s="98">
        <v>25</v>
      </c>
      <c r="B1934" s="125" t="s">
        <v>1277</v>
      </c>
      <c r="C1934" s="126">
        <v>42485</v>
      </c>
      <c r="D1934" s="98" t="s">
        <v>13</v>
      </c>
      <c r="E1934" s="98">
        <v>849162</v>
      </c>
      <c r="F1934" s="98"/>
      <c r="G1934" s="127" t="s">
        <v>3613</v>
      </c>
      <c r="H1934" s="128">
        <v>705629.51</v>
      </c>
      <c r="I1934" s="128">
        <v>0</v>
      </c>
      <c r="J1934" s="129">
        <v>705629.51</v>
      </c>
      <c r="K1934" s="101" t="s">
        <v>1388</v>
      </c>
    </row>
    <row r="1935" spans="1:11" ht="56.25" customHeight="1">
      <c r="A1935" s="98">
        <v>25</v>
      </c>
      <c r="B1935" s="125" t="s">
        <v>1277</v>
      </c>
      <c r="C1935" s="126">
        <v>42485</v>
      </c>
      <c r="D1935" s="98" t="s">
        <v>13</v>
      </c>
      <c r="E1935" s="98">
        <v>849163</v>
      </c>
      <c r="F1935" s="98"/>
      <c r="G1935" s="127" t="s">
        <v>3614</v>
      </c>
      <c r="H1935" s="128">
        <v>30490.62</v>
      </c>
      <c r="I1935" s="128">
        <v>0</v>
      </c>
      <c r="J1935" s="129">
        <v>30490.62</v>
      </c>
      <c r="K1935" s="101" t="s">
        <v>1388</v>
      </c>
    </row>
    <row r="1936" spans="1:11" ht="56.25" customHeight="1">
      <c r="A1936" s="98">
        <v>25</v>
      </c>
      <c r="B1936" s="125" t="s">
        <v>1277</v>
      </c>
      <c r="C1936" s="126">
        <v>42485</v>
      </c>
      <c r="D1936" s="98" t="s">
        <v>13</v>
      </c>
      <c r="E1936" s="98">
        <v>849166</v>
      </c>
      <c r="F1936" s="98"/>
      <c r="G1936" s="127" t="s">
        <v>3615</v>
      </c>
      <c r="H1936" s="128">
        <v>411939.13</v>
      </c>
      <c r="I1936" s="128">
        <v>0</v>
      </c>
      <c r="J1936" s="129">
        <v>411939.13</v>
      </c>
      <c r="K1936" s="101" t="s">
        <v>1388</v>
      </c>
    </row>
    <row r="1937" spans="1:11" ht="56.25" customHeight="1">
      <c r="A1937" s="98">
        <v>25</v>
      </c>
      <c r="B1937" s="125" t="s">
        <v>1277</v>
      </c>
      <c r="C1937" s="126">
        <v>42485</v>
      </c>
      <c r="D1937" s="98" t="s">
        <v>13</v>
      </c>
      <c r="E1937" s="98">
        <v>849168</v>
      </c>
      <c r="F1937" s="98"/>
      <c r="G1937" s="127" t="s">
        <v>3616</v>
      </c>
      <c r="H1937" s="128">
        <v>1840463.28</v>
      </c>
      <c r="I1937" s="128">
        <v>0</v>
      </c>
      <c r="J1937" s="129">
        <v>1840463.28</v>
      </c>
      <c r="K1937" s="101" t="s">
        <v>1388</v>
      </c>
    </row>
    <row r="1938" spans="1:11" ht="56.25" customHeight="1">
      <c r="A1938" s="98">
        <v>25</v>
      </c>
      <c r="B1938" s="125" t="s">
        <v>1277</v>
      </c>
      <c r="C1938" s="126">
        <v>42485</v>
      </c>
      <c r="D1938" s="98" t="s">
        <v>13</v>
      </c>
      <c r="E1938" s="98">
        <v>849169</v>
      </c>
      <c r="F1938" s="98"/>
      <c r="G1938" s="127" t="s">
        <v>3617</v>
      </c>
      <c r="H1938" s="128">
        <v>255781.75</v>
      </c>
      <c r="I1938" s="128">
        <v>0</v>
      </c>
      <c r="J1938" s="129">
        <v>255781.75</v>
      </c>
      <c r="K1938" s="101" t="s">
        <v>1388</v>
      </c>
    </row>
    <row r="1939" spans="1:11" ht="56.25" customHeight="1">
      <c r="A1939" s="98">
        <v>25</v>
      </c>
      <c r="B1939" s="125" t="s">
        <v>1277</v>
      </c>
      <c r="C1939" s="126">
        <v>42485</v>
      </c>
      <c r="D1939" s="98" t="s">
        <v>13</v>
      </c>
      <c r="E1939" s="98">
        <v>849172</v>
      </c>
      <c r="F1939" s="98"/>
      <c r="G1939" s="127" t="s">
        <v>3618</v>
      </c>
      <c r="H1939" s="128">
        <v>248921.73</v>
      </c>
      <c r="I1939" s="128">
        <v>0</v>
      </c>
      <c r="J1939" s="129">
        <v>248921.73</v>
      </c>
      <c r="K1939" s="101" t="s">
        <v>1388</v>
      </c>
    </row>
    <row r="1940" spans="1:11" ht="56.25" customHeight="1">
      <c r="A1940" s="98">
        <v>25</v>
      </c>
      <c r="B1940" s="125" t="s">
        <v>1277</v>
      </c>
      <c r="C1940" s="126">
        <v>42485</v>
      </c>
      <c r="D1940" s="98" t="s">
        <v>13</v>
      </c>
      <c r="E1940" s="98">
        <v>849174</v>
      </c>
      <c r="F1940" s="98"/>
      <c r="G1940" s="127" t="s">
        <v>3619</v>
      </c>
      <c r="H1940" s="128">
        <v>669803.92000000004</v>
      </c>
      <c r="I1940" s="128">
        <v>0</v>
      </c>
      <c r="J1940" s="129">
        <v>669803.92000000004</v>
      </c>
      <c r="K1940" s="101" t="s">
        <v>1388</v>
      </c>
    </row>
    <row r="1941" spans="1:11" ht="56.25" customHeight="1">
      <c r="A1941" s="98">
        <v>25</v>
      </c>
      <c r="B1941" s="125" t="s">
        <v>1277</v>
      </c>
      <c r="C1941" s="126">
        <v>42485</v>
      </c>
      <c r="D1941" s="98" t="s">
        <v>13</v>
      </c>
      <c r="E1941" s="98">
        <v>849177</v>
      </c>
      <c r="F1941" s="98"/>
      <c r="G1941" s="127" t="s">
        <v>3620</v>
      </c>
      <c r="H1941" s="128">
        <v>133448.29</v>
      </c>
      <c r="I1941" s="128">
        <v>0</v>
      </c>
      <c r="J1941" s="129">
        <v>133448.29</v>
      </c>
      <c r="K1941" s="101" t="s">
        <v>1388</v>
      </c>
    </row>
    <row r="1942" spans="1:11" ht="56.25" customHeight="1">
      <c r="A1942" s="98">
        <v>25</v>
      </c>
      <c r="B1942" s="125" t="s">
        <v>1277</v>
      </c>
      <c r="C1942" s="126">
        <v>42485</v>
      </c>
      <c r="D1942" s="98" t="s">
        <v>13</v>
      </c>
      <c r="E1942" s="98">
        <v>849178</v>
      </c>
      <c r="F1942" s="98"/>
      <c r="G1942" s="127" t="s">
        <v>3621</v>
      </c>
      <c r="H1942" s="128">
        <v>1095648.42</v>
      </c>
      <c r="I1942" s="128">
        <v>0</v>
      </c>
      <c r="J1942" s="129">
        <v>1095648.42</v>
      </c>
      <c r="K1942" s="101" t="s">
        <v>1388</v>
      </c>
    </row>
    <row r="1943" spans="1:11" ht="56.25" customHeight="1">
      <c r="A1943" s="98">
        <v>25</v>
      </c>
      <c r="B1943" s="125" t="s">
        <v>1277</v>
      </c>
      <c r="C1943" s="126">
        <v>42485</v>
      </c>
      <c r="D1943" s="98" t="s">
        <v>13</v>
      </c>
      <c r="E1943" s="98">
        <v>849179</v>
      </c>
      <c r="F1943" s="98"/>
      <c r="G1943" s="127" t="s">
        <v>3622</v>
      </c>
      <c r="H1943" s="128">
        <v>510425.53</v>
      </c>
      <c r="I1943" s="128">
        <v>0</v>
      </c>
      <c r="J1943" s="129">
        <v>510425.53</v>
      </c>
      <c r="K1943" s="101" t="s">
        <v>1388</v>
      </c>
    </row>
    <row r="1944" spans="1:11" ht="56.25" customHeight="1">
      <c r="A1944" s="98">
        <v>25</v>
      </c>
      <c r="B1944" s="125" t="s">
        <v>1277</v>
      </c>
      <c r="C1944" s="126">
        <v>42485</v>
      </c>
      <c r="D1944" s="98" t="s">
        <v>13</v>
      </c>
      <c r="E1944" s="98">
        <v>849180</v>
      </c>
      <c r="F1944" s="98"/>
      <c r="G1944" s="127" t="s">
        <v>3623</v>
      </c>
      <c r="H1944" s="128">
        <v>2057062.26</v>
      </c>
      <c r="I1944" s="128">
        <v>0</v>
      </c>
      <c r="J1944" s="129">
        <v>2057062.26</v>
      </c>
      <c r="K1944" s="101" t="s">
        <v>1388</v>
      </c>
    </row>
    <row r="1945" spans="1:11" ht="56.25" customHeight="1">
      <c r="A1945" s="98">
        <v>25</v>
      </c>
      <c r="B1945" s="125" t="s">
        <v>1277</v>
      </c>
      <c r="C1945" s="126">
        <v>42485</v>
      </c>
      <c r="D1945" s="98" t="s">
        <v>13</v>
      </c>
      <c r="E1945" s="98">
        <v>849181</v>
      </c>
      <c r="F1945" s="98"/>
      <c r="G1945" s="127" t="s">
        <v>3624</v>
      </c>
      <c r="H1945" s="128">
        <v>1513663.52</v>
      </c>
      <c r="I1945" s="128">
        <v>0</v>
      </c>
      <c r="J1945" s="129">
        <v>1513663.52</v>
      </c>
      <c r="K1945" s="101" t="s">
        <v>1388</v>
      </c>
    </row>
    <row r="1946" spans="1:11" ht="56.25" customHeight="1">
      <c r="A1946" s="98">
        <v>25</v>
      </c>
      <c r="B1946" s="125" t="s">
        <v>1277</v>
      </c>
      <c r="C1946" s="126">
        <v>42485</v>
      </c>
      <c r="D1946" s="98" t="s">
        <v>13</v>
      </c>
      <c r="E1946" s="98">
        <v>849183</v>
      </c>
      <c r="F1946" s="98"/>
      <c r="G1946" s="127" t="s">
        <v>3625</v>
      </c>
      <c r="H1946" s="128">
        <v>133448.29</v>
      </c>
      <c r="I1946" s="128">
        <v>0</v>
      </c>
      <c r="J1946" s="129">
        <v>133448.29</v>
      </c>
      <c r="K1946" s="101" t="s">
        <v>1388</v>
      </c>
    </row>
    <row r="1947" spans="1:11" ht="56.25" customHeight="1">
      <c r="A1947" s="98">
        <v>25</v>
      </c>
      <c r="B1947" s="125" t="s">
        <v>1277</v>
      </c>
      <c r="C1947" s="126">
        <v>42485</v>
      </c>
      <c r="D1947" s="98" t="s">
        <v>13</v>
      </c>
      <c r="E1947" s="98">
        <v>849184</v>
      </c>
      <c r="F1947" s="98"/>
      <c r="G1947" s="127" t="s">
        <v>3626</v>
      </c>
      <c r="H1947" s="128">
        <v>383067.08</v>
      </c>
      <c r="I1947" s="128">
        <v>0</v>
      </c>
      <c r="J1947" s="129">
        <v>383067.08</v>
      </c>
      <c r="K1947" s="101" t="s">
        <v>1388</v>
      </c>
    </row>
    <row r="1948" spans="1:11" ht="56.25" customHeight="1">
      <c r="A1948" s="98">
        <v>25</v>
      </c>
      <c r="B1948" s="125" t="s">
        <v>1277</v>
      </c>
      <c r="C1948" s="126">
        <v>42488</v>
      </c>
      <c r="D1948" s="98" t="s">
        <v>6</v>
      </c>
      <c r="E1948" s="98">
        <v>849715</v>
      </c>
      <c r="F1948" s="98"/>
      <c r="G1948" s="127" t="s">
        <v>3673</v>
      </c>
      <c r="H1948" s="128">
        <v>0</v>
      </c>
      <c r="I1948" s="128">
        <v>75800.289999999994</v>
      </c>
      <c r="J1948" s="129">
        <v>75800.289999999994</v>
      </c>
      <c r="K1948" s="101" t="s">
        <v>1388</v>
      </c>
    </row>
    <row r="1949" spans="1:11" ht="56.25" customHeight="1">
      <c r="A1949" s="98">
        <v>25</v>
      </c>
      <c r="B1949" s="125" t="s">
        <v>1277</v>
      </c>
      <c r="C1949" s="126">
        <v>42489</v>
      </c>
      <c r="D1949" s="98" t="s">
        <v>13</v>
      </c>
      <c r="E1949" s="98">
        <v>850008</v>
      </c>
      <c r="F1949" s="98"/>
      <c r="G1949" s="127" t="s">
        <v>3739</v>
      </c>
      <c r="H1949" s="128">
        <v>18641.490000000002</v>
      </c>
      <c r="I1949" s="128">
        <v>0</v>
      </c>
      <c r="J1949" s="129">
        <v>18641.490000000002</v>
      </c>
      <c r="K1949" s="101" t="s">
        <v>1388</v>
      </c>
    </row>
    <row r="1950" spans="1:11" ht="56.25" customHeight="1">
      <c r="A1950" s="98">
        <v>25</v>
      </c>
      <c r="B1950" s="125" t="s">
        <v>1277</v>
      </c>
      <c r="C1950" s="126">
        <v>42489</v>
      </c>
      <c r="D1950" s="98" t="s">
        <v>13</v>
      </c>
      <c r="E1950" s="98">
        <v>850010</v>
      </c>
      <c r="F1950" s="98"/>
      <c r="G1950" s="127" t="s">
        <v>3740</v>
      </c>
      <c r="H1950" s="128">
        <v>662693.67000000004</v>
      </c>
      <c r="I1950" s="128">
        <v>0</v>
      </c>
      <c r="J1950" s="129">
        <v>662693.67000000004</v>
      </c>
      <c r="K1950" s="101" t="s">
        <v>1388</v>
      </c>
    </row>
    <row r="1951" spans="1:11" ht="56.25" customHeight="1">
      <c r="A1951" s="98">
        <v>25</v>
      </c>
      <c r="B1951" s="125" t="s">
        <v>1277</v>
      </c>
      <c r="C1951" s="126">
        <v>42489</v>
      </c>
      <c r="D1951" s="98" t="s">
        <v>13</v>
      </c>
      <c r="E1951" s="98">
        <v>850011</v>
      </c>
      <c r="F1951" s="98"/>
      <c r="G1951" s="127" t="s">
        <v>3741</v>
      </c>
      <c r="H1951" s="128">
        <v>330228.24</v>
      </c>
      <c r="I1951" s="128">
        <v>0</v>
      </c>
      <c r="J1951" s="129">
        <v>330228.24</v>
      </c>
      <c r="K1951" s="101" t="s">
        <v>1388</v>
      </c>
    </row>
    <row r="1952" spans="1:11" ht="56.25" customHeight="1">
      <c r="A1952" s="98">
        <v>25</v>
      </c>
      <c r="B1952" s="125" t="s">
        <v>1277</v>
      </c>
      <c r="C1952" s="126">
        <v>42489</v>
      </c>
      <c r="D1952" s="98" t="s">
        <v>13</v>
      </c>
      <c r="E1952" s="98">
        <v>850013</v>
      </c>
      <c r="F1952" s="98"/>
      <c r="G1952" s="127" t="s">
        <v>3742</v>
      </c>
      <c r="H1952" s="128">
        <v>1236062.18</v>
      </c>
      <c r="I1952" s="128">
        <v>0</v>
      </c>
      <c r="J1952" s="129">
        <v>1236062.18</v>
      </c>
      <c r="K1952" s="101" t="s">
        <v>1388</v>
      </c>
    </row>
    <row r="1953" spans="1:11" ht="56.25" customHeight="1">
      <c r="A1953" s="98">
        <v>25</v>
      </c>
      <c r="B1953" s="125" t="s">
        <v>1277</v>
      </c>
      <c r="C1953" s="126">
        <v>42489</v>
      </c>
      <c r="D1953" s="98" t="s">
        <v>13</v>
      </c>
      <c r="E1953" s="98">
        <v>850014</v>
      </c>
      <c r="F1953" s="98"/>
      <c r="G1953" s="127" t="s">
        <v>3743</v>
      </c>
      <c r="H1953" s="128">
        <v>577874.87</v>
      </c>
      <c r="I1953" s="128">
        <v>0</v>
      </c>
      <c r="J1953" s="129">
        <v>577874.87</v>
      </c>
      <c r="K1953" s="101" t="s">
        <v>1388</v>
      </c>
    </row>
    <row r="1954" spans="1:11" ht="56.25" customHeight="1">
      <c r="A1954" s="98">
        <v>25</v>
      </c>
      <c r="B1954" s="125" t="s">
        <v>1277</v>
      </c>
      <c r="C1954" s="126">
        <v>42489</v>
      </c>
      <c r="D1954" s="98" t="s">
        <v>13</v>
      </c>
      <c r="E1954" s="98">
        <v>850015</v>
      </c>
      <c r="F1954" s="98"/>
      <c r="G1954" s="127" t="s">
        <v>3744</v>
      </c>
      <c r="H1954" s="128">
        <v>517984.88</v>
      </c>
      <c r="I1954" s="128">
        <v>0</v>
      </c>
      <c r="J1954" s="129">
        <v>517984.88</v>
      </c>
      <c r="K1954" s="101" t="s">
        <v>1388</v>
      </c>
    </row>
    <row r="1955" spans="1:11" ht="56.25" customHeight="1">
      <c r="A1955" s="98">
        <v>25</v>
      </c>
      <c r="B1955" s="125" t="s">
        <v>1277</v>
      </c>
      <c r="C1955" s="126">
        <v>42489</v>
      </c>
      <c r="D1955" s="98" t="s">
        <v>13</v>
      </c>
      <c r="E1955" s="98">
        <v>850016</v>
      </c>
      <c r="F1955" s="98"/>
      <c r="G1955" s="127" t="s">
        <v>3745</v>
      </c>
      <c r="H1955" s="128">
        <v>365391.49</v>
      </c>
      <c r="I1955" s="128">
        <v>0</v>
      </c>
      <c r="J1955" s="129">
        <v>365391.49</v>
      </c>
      <c r="K1955" s="101" t="s">
        <v>1388</v>
      </c>
    </row>
    <row r="1956" spans="1:11" ht="56.25" customHeight="1">
      <c r="A1956" s="98">
        <v>25</v>
      </c>
      <c r="B1956" s="125" t="s">
        <v>1277</v>
      </c>
      <c r="C1956" s="126">
        <v>42489</v>
      </c>
      <c r="D1956" s="98" t="s">
        <v>13</v>
      </c>
      <c r="E1956" s="98">
        <v>850017</v>
      </c>
      <c r="F1956" s="98"/>
      <c r="G1956" s="127" t="s">
        <v>3746</v>
      </c>
      <c r="H1956" s="128">
        <v>886584.3</v>
      </c>
      <c r="I1956" s="128">
        <v>0</v>
      </c>
      <c r="J1956" s="129">
        <v>886584.3</v>
      </c>
      <c r="K1956" s="101" t="s">
        <v>1388</v>
      </c>
    </row>
    <row r="1957" spans="1:11" ht="56.25" customHeight="1">
      <c r="A1957" s="98">
        <v>25</v>
      </c>
      <c r="B1957" s="125" t="s">
        <v>1277</v>
      </c>
      <c r="C1957" s="126">
        <v>42489</v>
      </c>
      <c r="D1957" s="98" t="s">
        <v>13</v>
      </c>
      <c r="E1957" s="98">
        <v>850018</v>
      </c>
      <c r="F1957" s="98"/>
      <c r="G1957" s="127" t="s">
        <v>3747</v>
      </c>
      <c r="H1957" s="128">
        <v>173251.33</v>
      </c>
      <c r="I1957" s="128">
        <v>0</v>
      </c>
      <c r="J1957" s="129">
        <v>173251.33</v>
      </c>
      <c r="K1957" s="101" t="s">
        <v>1388</v>
      </c>
    </row>
    <row r="1958" spans="1:11" ht="56.25" customHeight="1">
      <c r="A1958" s="98">
        <v>25</v>
      </c>
      <c r="B1958" s="125" t="s">
        <v>1277</v>
      </c>
      <c r="C1958" s="126">
        <v>42489</v>
      </c>
      <c r="D1958" s="98" t="s">
        <v>13</v>
      </c>
      <c r="E1958" s="98">
        <v>850021</v>
      </c>
      <c r="F1958" s="98"/>
      <c r="G1958" s="127" t="s">
        <v>3748</v>
      </c>
      <c r="H1958" s="128">
        <v>796556.97</v>
      </c>
      <c r="I1958" s="128">
        <v>0</v>
      </c>
      <c r="J1958" s="129">
        <v>796556.97</v>
      </c>
      <c r="K1958" s="101" t="s">
        <v>1388</v>
      </c>
    </row>
    <row r="1959" spans="1:11" ht="56.25" customHeight="1">
      <c r="A1959" s="98">
        <v>25</v>
      </c>
      <c r="B1959" s="125" t="s">
        <v>1277</v>
      </c>
      <c r="C1959" s="126">
        <v>42489</v>
      </c>
      <c r="D1959" s="98" t="s">
        <v>13</v>
      </c>
      <c r="E1959" s="98">
        <v>850023</v>
      </c>
      <c r="F1959" s="98"/>
      <c r="G1959" s="127" t="s">
        <v>3749</v>
      </c>
      <c r="H1959" s="128">
        <v>486213.51</v>
      </c>
      <c r="I1959" s="128">
        <v>0</v>
      </c>
      <c r="J1959" s="129">
        <v>486213.51</v>
      </c>
      <c r="K1959" s="101" t="s">
        <v>1388</v>
      </c>
    </row>
    <row r="1960" spans="1:11" ht="56.25" customHeight="1">
      <c r="A1960" s="98">
        <v>25</v>
      </c>
      <c r="B1960" s="125" t="s">
        <v>1277</v>
      </c>
      <c r="C1960" s="126">
        <v>42489</v>
      </c>
      <c r="D1960" s="98" t="s">
        <v>13</v>
      </c>
      <c r="E1960" s="98">
        <v>850024</v>
      </c>
      <c r="F1960" s="98"/>
      <c r="G1960" s="127" t="s">
        <v>3750</v>
      </c>
      <c r="H1960" s="128">
        <v>400000</v>
      </c>
      <c r="I1960" s="128">
        <v>0</v>
      </c>
      <c r="J1960" s="129">
        <v>400000</v>
      </c>
      <c r="K1960" s="101" t="s">
        <v>1388</v>
      </c>
    </row>
    <row r="1961" spans="1:11" ht="56.25" customHeight="1">
      <c r="A1961" s="98">
        <v>25</v>
      </c>
      <c r="B1961" s="125" t="s">
        <v>1277</v>
      </c>
      <c r="C1961" s="126">
        <v>42489</v>
      </c>
      <c r="D1961" s="98" t="s">
        <v>13</v>
      </c>
      <c r="E1961" s="98">
        <v>850025</v>
      </c>
      <c r="F1961" s="98"/>
      <c r="G1961" s="127" t="s">
        <v>3751</v>
      </c>
      <c r="H1961" s="128">
        <v>159348.29</v>
      </c>
      <c r="I1961" s="128">
        <v>0</v>
      </c>
      <c r="J1961" s="129">
        <v>159348.29</v>
      </c>
      <c r="K1961" s="101" t="s">
        <v>1388</v>
      </c>
    </row>
    <row r="1962" spans="1:11" ht="56.25" customHeight="1">
      <c r="A1962" s="98">
        <v>25</v>
      </c>
      <c r="B1962" s="125" t="s">
        <v>1277</v>
      </c>
      <c r="C1962" s="126">
        <v>42489</v>
      </c>
      <c r="D1962" s="98" t="s">
        <v>13</v>
      </c>
      <c r="E1962" s="98">
        <v>850026</v>
      </c>
      <c r="F1962" s="98"/>
      <c r="G1962" s="127" t="s">
        <v>3752</v>
      </c>
      <c r="H1962" s="128">
        <v>2151724.89</v>
      </c>
      <c r="I1962" s="128">
        <v>0</v>
      </c>
      <c r="J1962" s="129">
        <v>2151724.89</v>
      </c>
      <c r="K1962" s="101" t="s">
        <v>1388</v>
      </c>
    </row>
    <row r="1963" spans="1:11" ht="56.25" customHeight="1">
      <c r="A1963" s="98">
        <v>25</v>
      </c>
      <c r="B1963" s="125" t="s">
        <v>1277</v>
      </c>
      <c r="C1963" s="126">
        <v>42489</v>
      </c>
      <c r="D1963" s="98" t="s">
        <v>13</v>
      </c>
      <c r="E1963" s="98">
        <v>850029</v>
      </c>
      <c r="F1963" s="98"/>
      <c r="G1963" s="127" t="s">
        <v>3753</v>
      </c>
      <c r="H1963" s="128">
        <v>414751.09</v>
      </c>
      <c r="I1963" s="128">
        <v>0</v>
      </c>
      <c r="J1963" s="129">
        <v>414751.09</v>
      </c>
      <c r="K1963" s="101" t="s">
        <v>1388</v>
      </c>
    </row>
    <row r="1964" spans="1:11" ht="56.25" customHeight="1">
      <c r="A1964" s="98">
        <v>25</v>
      </c>
      <c r="B1964" s="125" t="s">
        <v>1277</v>
      </c>
      <c r="C1964" s="126">
        <v>42489</v>
      </c>
      <c r="D1964" s="98" t="s">
        <v>13</v>
      </c>
      <c r="E1964" s="98">
        <v>850030</v>
      </c>
      <c r="F1964" s="98"/>
      <c r="G1964" s="127" t="s">
        <v>3754</v>
      </c>
      <c r="H1964" s="128">
        <v>309752.61</v>
      </c>
      <c r="I1964" s="128">
        <v>0</v>
      </c>
      <c r="J1964" s="129">
        <v>309752.61</v>
      </c>
      <c r="K1964" s="101" t="s">
        <v>1388</v>
      </c>
    </row>
    <row r="1965" spans="1:11" ht="56.25" customHeight="1">
      <c r="A1965" s="98">
        <v>25</v>
      </c>
      <c r="B1965" s="125" t="s">
        <v>1277</v>
      </c>
      <c r="C1965" s="126">
        <v>42494</v>
      </c>
      <c r="D1965" s="98" t="s">
        <v>13</v>
      </c>
      <c r="E1965" s="98">
        <v>850282</v>
      </c>
      <c r="F1965" s="98"/>
      <c r="G1965" s="127" t="s">
        <v>3792</v>
      </c>
      <c r="H1965" s="128">
        <v>399225.4</v>
      </c>
      <c r="I1965" s="128">
        <v>0</v>
      </c>
      <c r="J1965" s="129">
        <v>399225.4</v>
      </c>
      <c r="K1965" s="101" t="s">
        <v>1388</v>
      </c>
    </row>
    <row r="1966" spans="1:11" ht="56.25" customHeight="1">
      <c r="A1966" s="98">
        <v>25</v>
      </c>
      <c r="B1966" s="125" t="s">
        <v>1277</v>
      </c>
      <c r="C1966" s="126">
        <v>42494</v>
      </c>
      <c r="D1966" s="98" t="s">
        <v>13</v>
      </c>
      <c r="E1966" s="98">
        <v>850283</v>
      </c>
      <c r="F1966" s="98"/>
      <c r="G1966" s="127" t="s">
        <v>3793</v>
      </c>
      <c r="H1966" s="128">
        <v>279467.95</v>
      </c>
      <c r="I1966" s="128">
        <v>0</v>
      </c>
      <c r="J1966" s="129">
        <v>279467.95</v>
      </c>
      <c r="K1966" s="101" t="s">
        <v>1388</v>
      </c>
    </row>
    <row r="1967" spans="1:11" ht="56.25" customHeight="1">
      <c r="A1967" s="98">
        <v>25</v>
      </c>
      <c r="B1967" s="125" t="s">
        <v>1277</v>
      </c>
      <c r="C1967" s="126">
        <v>42494</v>
      </c>
      <c r="D1967" s="98" t="s">
        <v>13</v>
      </c>
      <c r="E1967" s="98">
        <v>850285</v>
      </c>
      <c r="F1967" s="98"/>
      <c r="G1967" s="127" t="s">
        <v>3794</v>
      </c>
      <c r="H1967" s="128">
        <v>400994.66</v>
      </c>
      <c r="I1967" s="128">
        <v>0</v>
      </c>
      <c r="J1967" s="129">
        <v>400994.66</v>
      </c>
      <c r="K1967" s="101" t="s">
        <v>1388</v>
      </c>
    </row>
    <row r="1968" spans="1:11" ht="56.25" customHeight="1">
      <c r="A1968" s="98">
        <v>25</v>
      </c>
      <c r="B1968" s="125" t="s">
        <v>1277</v>
      </c>
      <c r="C1968" s="126">
        <v>42494</v>
      </c>
      <c r="D1968" s="98" t="s">
        <v>13</v>
      </c>
      <c r="E1968" s="98">
        <v>850286</v>
      </c>
      <c r="F1968" s="98"/>
      <c r="G1968" s="127" t="s">
        <v>3795</v>
      </c>
      <c r="H1968" s="128">
        <v>466529.22</v>
      </c>
      <c r="I1968" s="128">
        <v>0</v>
      </c>
      <c r="J1968" s="129">
        <v>466529.22</v>
      </c>
      <c r="K1968" s="101" t="s">
        <v>1388</v>
      </c>
    </row>
    <row r="1969" spans="1:11" ht="56.25" customHeight="1">
      <c r="A1969" s="98">
        <v>25</v>
      </c>
      <c r="B1969" s="125" t="s">
        <v>1277</v>
      </c>
      <c r="C1969" s="126">
        <v>42494</v>
      </c>
      <c r="D1969" s="98" t="s">
        <v>13</v>
      </c>
      <c r="E1969" s="98">
        <v>850288</v>
      </c>
      <c r="F1969" s="98"/>
      <c r="G1969" s="127" t="s">
        <v>3797</v>
      </c>
      <c r="H1969" s="128">
        <v>135140.60999999999</v>
      </c>
      <c r="I1969" s="128">
        <v>0</v>
      </c>
      <c r="J1969" s="129">
        <v>135140.60999999999</v>
      </c>
      <c r="K1969" s="101" t="s">
        <v>1388</v>
      </c>
    </row>
    <row r="1970" spans="1:11" ht="56.25" customHeight="1">
      <c r="A1970" s="98">
        <v>25</v>
      </c>
      <c r="B1970" s="125" t="s">
        <v>1277</v>
      </c>
      <c r="C1970" s="126">
        <v>42494</v>
      </c>
      <c r="D1970" s="98" t="s">
        <v>13</v>
      </c>
      <c r="E1970" s="98">
        <v>850289</v>
      </c>
      <c r="F1970" s="98"/>
      <c r="G1970" s="127" t="s">
        <v>3798</v>
      </c>
      <c r="H1970" s="128">
        <v>402543.39</v>
      </c>
      <c r="I1970" s="128">
        <v>0</v>
      </c>
      <c r="J1970" s="129">
        <v>402543.39</v>
      </c>
      <c r="K1970" s="101" t="s">
        <v>1388</v>
      </c>
    </row>
    <row r="1971" spans="1:11" ht="56.25" customHeight="1">
      <c r="A1971" s="98">
        <v>25</v>
      </c>
      <c r="B1971" s="125" t="s">
        <v>1277</v>
      </c>
      <c r="C1971" s="126">
        <v>42494</v>
      </c>
      <c r="D1971" s="98" t="s">
        <v>13</v>
      </c>
      <c r="E1971" s="98">
        <v>850294</v>
      </c>
      <c r="F1971" s="98"/>
      <c r="G1971" s="127" t="s">
        <v>3799</v>
      </c>
      <c r="H1971" s="128">
        <v>135140.60999999999</v>
      </c>
      <c r="I1971" s="128">
        <v>0</v>
      </c>
      <c r="J1971" s="129">
        <v>135140.60999999999</v>
      </c>
      <c r="K1971" s="101" t="s">
        <v>1388</v>
      </c>
    </row>
    <row r="1972" spans="1:11" ht="56.25" customHeight="1">
      <c r="A1972" s="98">
        <v>25</v>
      </c>
      <c r="B1972" s="125" t="s">
        <v>1277</v>
      </c>
      <c r="C1972" s="126">
        <v>42495</v>
      </c>
      <c r="D1972" s="98" t="s">
        <v>13</v>
      </c>
      <c r="E1972" s="98">
        <v>850423</v>
      </c>
      <c r="F1972" s="98"/>
      <c r="G1972" s="127" t="s">
        <v>3816</v>
      </c>
      <c r="H1972" s="128">
        <v>230226.94</v>
      </c>
      <c r="I1972" s="128">
        <v>0</v>
      </c>
      <c r="J1972" s="129">
        <v>230226.94</v>
      </c>
      <c r="K1972" s="101" t="s">
        <v>1388</v>
      </c>
    </row>
    <row r="1973" spans="1:11" ht="56.25" customHeight="1">
      <c r="A1973" s="98">
        <v>25</v>
      </c>
      <c r="B1973" s="125" t="s">
        <v>1277</v>
      </c>
      <c r="C1973" s="126">
        <v>42495</v>
      </c>
      <c r="D1973" s="98" t="s">
        <v>13</v>
      </c>
      <c r="E1973" s="98">
        <v>850424</v>
      </c>
      <c r="F1973" s="98"/>
      <c r="G1973" s="127" t="s">
        <v>3817</v>
      </c>
      <c r="H1973" s="128">
        <v>317806.89</v>
      </c>
      <c r="I1973" s="128">
        <v>0</v>
      </c>
      <c r="J1973" s="129">
        <v>317806.89</v>
      </c>
      <c r="K1973" s="101" t="s">
        <v>1388</v>
      </c>
    </row>
    <row r="1974" spans="1:11" ht="56.25" customHeight="1">
      <c r="A1974" s="98">
        <v>25</v>
      </c>
      <c r="B1974" s="125" t="s">
        <v>1277</v>
      </c>
      <c r="C1974" s="126">
        <v>42495</v>
      </c>
      <c r="D1974" s="98" t="s">
        <v>13</v>
      </c>
      <c r="E1974" s="98">
        <v>850426</v>
      </c>
      <c r="F1974" s="98"/>
      <c r="G1974" s="127" t="s">
        <v>3819</v>
      </c>
      <c r="H1974" s="128">
        <v>35613.71</v>
      </c>
      <c r="I1974" s="128">
        <v>0</v>
      </c>
      <c r="J1974" s="129">
        <v>35613.71</v>
      </c>
      <c r="K1974" s="101" t="s">
        <v>1388</v>
      </c>
    </row>
    <row r="1975" spans="1:11" ht="56.25" customHeight="1">
      <c r="A1975" s="98">
        <v>25</v>
      </c>
      <c r="B1975" s="125" t="s">
        <v>1277</v>
      </c>
      <c r="C1975" s="126">
        <v>42495</v>
      </c>
      <c r="D1975" s="98" t="s">
        <v>13</v>
      </c>
      <c r="E1975" s="98">
        <v>850427</v>
      </c>
      <c r="F1975" s="98"/>
      <c r="G1975" s="127" t="s">
        <v>3820</v>
      </c>
      <c r="H1975" s="128">
        <v>978389.73</v>
      </c>
      <c r="I1975" s="128">
        <v>0</v>
      </c>
      <c r="J1975" s="129">
        <v>978389.73</v>
      </c>
      <c r="K1975" s="101" t="s">
        <v>1388</v>
      </c>
    </row>
    <row r="1976" spans="1:11" ht="56.25" customHeight="1">
      <c r="A1976" s="98">
        <v>25</v>
      </c>
      <c r="B1976" s="125" t="s">
        <v>1277</v>
      </c>
      <c r="C1976" s="126">
        <v>42495</v>
      </c>
      <c r="D1976" s="98" t="s">
        <v>13</v>
      </c>
      <c r="E1976" s="98">
        <v>850428</v>
      </c>
      <c r="F1976" s="98"/>
      <c r="G1976" s="127" t="s">
        <v>3821</v>
      </c>
      <c r="H1976" s="128">
        <v>363199.88</v>
      </c>
      <c r="I1976" s="128">
        <v>0</v>
      </c>
      <c r="J1976" s="129">
        <v>363199.88</v>
      </c>
      <c r="K1976" s="101" t="s">
        <v>1388</v>
      </c>
    </row>
    <row r="1977" spans="1:11" ht="56.25" customHeight="1">
      <c r="A1977" s="98">
        <v>25</v>
      </c>
      <c r="B1977" s="125" t="s">
        <v>1277</v>
      </c>
      <c r="C1977" s="126">
        <v>42495</v>
      </c>
      <c r="D1977" s="98" t="s">
        <v>13</v>
      </c>
      <c r="E1977" s="98">
        <v>850432</v>
      </c>
      <c r="F1977" s="98"/>
      <c r="G1977" s="127" t="s">
        <v>3822</v>
      </c>
      <c r="H1977" s="128">
        <v>1101713.5900000001</v>
      </c>
      <c r="I1977" s="128">
        <v>0</v>
      </c>
      <c r="J1977" s="129">
        <v>1101713.5900000001</v>
      </c>
      <c r="K1977" s="101" t="s">
        <v>1388</v>
      </c>
    </row>
    <row r="1978" spans="1:11" ht="56.25" customHeight="1">
      <c r="A1978" s="98">
        <v>25</v>
      </c>
      <c r="B1978" s="125" t="s">
        <v>1277</v>
      </c>
      <c r="C1978" s="126">
        <v>42495</v>
      </c>
      <c r="D1978" s="98" t="s">
        <v>13</v>
      </c>
      <c r="E1978" s="98">
        <v>850433</v>
      </c>
      <c r="F1978" s="98"/>
      <c r="G1978" s="127" t="s">
        <v>3823</v>
      </c>
      <c r="H1978" s="128">
        <v>657695.57999999996</v>
      </c>
      <c r="I1978" s="128">
        <v>0</v>
      </c>
      <c r="J1978" s="129">
        <v>657695.57999999996</v>
      </c>
      <c r="K1978" s="101" t="s">
        <v>1388</v>
      </c>
    </row>
    <row r="1979" spans="1:11" ht="56.25" customHeight="1">
      <c r="A1979" s="98">
        <v>25</v>
      </c>
      <c r="B1979" s="125" t="s">
        <v>1277</v>
      </c>
      <c r="C1979" s="126">
        <v>42495</v>
      </c>
      <c r="D1979" s="98" t="s">
        <v>13</v>
      </c>
      <c r="E1979" s="98">
        <v>850434</v>
      </c>
      <c r="F1979" s="98"/>
      <c r="G1979" s="127" t="s">
        <v>3824</v>
      </c>
      <c r="H1979" s="128">
        <v>78001.850000000006</v>
      </c>
      <c r="I1979" s="128">
        <v>0</v>
      </c>
      <c r="J1979" s="129">
        <v>78001.850000000006</v>
      </c>
      <c r="K1979" s="101" t="s">
        <v>1388</v>
      </c>
    </row>
    <row r="1980" spans="1:11" ht="56.25" customHeight="1">
      <c r="A1980" s="98">
        <v>25</v>
      </c>
      <c r="B1980" s="125" t="s">
        <v>1277</v>
      </c>
      <c r="C1980" s="126">
        <v>42495</v>
      </c>
      <c r="D1980" s="98" t="s">
        <v>13</v>
      </c>
      <c r="E1980" s="98">
        <v>850435</v>
      </c>
      <c r="F1980" s="98"/>
      <c r="G1980" s="127" t="s">
        <v>3825</v>
      </c>
      <c r="H1980" s="128">
        <v>341610.44</v>
      </c>
      <c r="I1980" s="128">
        <v>0</v>
      </c>
      <c r="J1980" s="129">
        <v>341610.44</v>
      </c>
      <c r="K1980" s="101" t="s">
        <v>1388</v>
      </c>
    </row>
    <row r="1981" spans="1:11" ht="56.25" customHeight="1">
      <c r="A1981" s="98">
        <v>25</v>
      </c>
      <c r="B1981" s="125" t="s">
        <v>1277</v>
      </c>
      <c r="C1981" s="126">
        <v>42495</v>
      </c>
      <c r="D1981" s="98" t="s">
        <v>13</v>
      </c>
      <c r="E1981" s="98">
        <v>850437</v>
      </c>
      <c r="F1981" s="98"/>
      <c r="G1981" s="127" t="s">
        <v>3826</v>
      </c>
      <c r="H1981" s="128">
        <v>1297764.6399999999</v>
      </c>
      <c r="I1981" s="128">
        <v>0</v>
      </c>
      <c r="J1981" s="129">
        <v>1297764.6399999999</v>
      </c>
      <c r="K1981" s="101" t="s">
        <v>1388</v>
      </c>
    </row>
    <row r="1982" spans="1:11" ht="56.25" customHeight="1">
      <c r="A1982" s="98">
        <v>25</v>
      </c>
      <c r="B1982" s="125" t="s">
        <v>1277</v>
      </c>
      <c r="C1982" s="126">
        <v>42495</v>
      </c>
      <c r="D1982" s="98" t="s">
        <v>13</v>
      </c>
      <c r="E1982" s="98">
        <v>850438</v>
      </c>
      <c r="F1982" s="98"/>
      <c r="G1982" s="127" t="s">
        <v>3827</v>
      </c>
      <c r="H1982" s="128">
        <v>922176.07</v>
      </c>
      <c r="I1982" s="128">
        <v>0</v>
      </c>
      <c r="J1982" s="129">
        <v>922176.07</v>
      </c>
      <c r="K1982" s="101" t="s">
        <v>1388</v>
      </c>
    </row>
    <row r="1983" spans="1:11" ht="56.25" customHeight="1">
      <c r="A1983" s="98">
        <v>25</v>
      </c>
      <c r="B1983" s="125" t="s">
        <v>1277</v>
      </c>
      <c r="C1983" s="126">
        <v>42496</v>
      </c>
      <c r="D1983" s="98" t="s">
        <v>13</v>
      </c>
      <c r="E1983" s="98">
        <v>850545</v>
      </c>
      <c r="F1983" s="98"/>
      <c r="G1983" s="127" t="s">
        <v>3843</v>
      </c>
      <c r="H1983" s="128">
        <v>425075.9</v>
      </c>
      <c r="I1983" s="128">
        <v>0</v>
      </c>
      <c r="J1983" s="129">
        <v>425075.9</v>
      </c>
      <c r="K1983" s="101" t="s">
        <v>1388</v>
      </c>
    </row>
    <row r="1984" spans="1:11" ht="56.25" customHeight="1">
      <c r="A1984" s="98">
        <v>25</v>
      </c>
      <c r="B1984" s="125" t="s">
        <v>1277</v>
      </c>
      <c r="C1984" s="126">
        <v>42500</v>
      </c>
      <c r="D1984" s="98" t="s">
        <v>13</v>
      </c>
      <c r="E1984" s="98">
        <v>850930</v>
      </c>
      <c r="F1984" s="98"/>
      <c r="G1984" s="127" t="s">
        <v>3891</v>
      </c>
      <c r="H1984" s="128">
        <v>1568776.66</v>
      </c>
      <c r="I1984" s="128">
        <v>0</v>
      </c>
      <c r="J1984" s="129">
        <v>1568776.66</v>
      </c>
      <c r="K1984" s="101" t="s">
        <v>1388</v>
      </c>
    </row>
    <row r="1985" spans="1:11" ht="56.25" customHeight="1">
      <c r="A1985" s="98">
        <v>25</v>
      </c>
      <c r="B1985" s="125" t="s">
        <v>1277</v>
      </c>
      <c r="C1985" s="126">
        <v>42500</v>
      </c>
      <c r="D1985" s="98" t="s">
        <v>13</v>
      </c>
      <c r="E1985" s="98">
        <v>850932</v>
      </c>
      <c r="F1985" s="98"/>
      <c r="G1985" s="127" t="s">
        <v>3894</v>
      </c>
      <c r="H1985" s="128">
        <v>23912.93</v>
      </c>
      <c r="I1985" s="128">
        <v>0</v>
      </c>
      <c r="J1985" s="129">
        <v>23912.93</v>
      </c>
      <c r="K1985" s="101" t="s">
        <v>1388</v>
      </c>
    </row>
    <row r="1986" spans="1:11" ht="56.25" customHeight="1">
      <c r="A1986" s="98">
        <v>25</v>
      </c>
      <c r="B1986" s="125" t="s">
        <v>1277</v>
      </c>
      <c r="C1986" s="126">
        <v>42500</v>
      </c>
      <c r="D1986" s="98" t="s">
        <v>13</v>
      </c>
      <c r="E1986" s="98">
        <v>850933</v>
      </c>
      <c r="F1986" s="98"/>
      <c r="G1986" s="127" t="s">
        <v>3895</v>
      </c>
      <c r="H1986" s="128">
        <v>327658.5</v>
      </c>
      <c r="I1986" s="128">
        <v>0</v>
      </c>
      <c r="J1986" s="129">
        <v>327658.5</v>
      </c>
      <c r="K1986" s="101" t="s">
        <v>1388</v>
      </c>
    </row>
    <row r="1987" spans="1:11" ht="56.25" customHeight="1">
      <c r="A1987" s="98">
        <v>25</v>
      </c>
      <c r="B1987" s="125" t="s">
        <v>1277</v>
      </c>
      <c r="C1987" s="126">
        <v>42500</v>
      </c>
      <c r="D1987" s="98" t="s">
        <v>13</v>
      </c>
      <c r="E1987" s="98">
        <v>850935</v>
      </c>
      <c r="F1987" s="98"/>
      <c r="G1987" s="127" t="s">
        <v>3896</v>
      </c>
      <c r="H1987" s="128">
        <v>85374.3</v>
      </c>
      <c r="I1987" s="128">
        <v>0</v>
      </c>
      <c r="J1987" s="129">
        <v>85374.3</v>
      </c>
      <c r="K1987" s="101" t="s">
        <v>1388</v>
      </c>
    </row>
    <row r="1988" spans="1:11" ht="56.25" customHeight="1">
      <c r="A1988" s="98">
        <v>25</v>
      </c>
      <c r="B1988" s="125" t="s">
        <v>1277</v>
      </c>
      <c r="C1988" s="126">
        <v>42500</v>
      </c>
      <c r="D1988" s="98" t="s">
        <v>13</v>
      </c>
      <c r="E1988" s="98">
        <v>850936</v>
      </c>
      <c r="F1988" s="98"/>
      <c r="G1988" s="127" t="s">
        <v>3897</v>
      </c>
      <c r="H1988" s="128">
        <v>688109.13</v>
      </c>
      <c r="I1988" s="128">
        <v>0</v>
      </c>
      <c r="J1988" s="129">
        <v>688109.13</v>
      </c>
      <c r="K1988" s="101" t="s">
        <v>1388</v>
      </c>
    </row>
    <row r="1989" spans="1:11" ht="56.25" customHeight="1">
      <c r="A1989" s="98">
        <v>25</v>
      </c>
      <c r="B1989" s="125" t="s">
        <v>1277</v>
      </c>
      <c r="C1989" s="126">
        <v>42500</v>
      </c>
      <c r="D1989" s="98" t="s">
        <v>13</v>
      </c>
      <c r="E1989" s="98">
        <v>850938</v>
      </c>
      <c r="F1989" s="98"/>
      <c r="G1989" s="127" t="s">
        <v>3898</v>
      </c>
      <c r="H1989" s="128">
        <v>1065217.73</v>
      </c>
      <c r="I1989" s="128">
        <v>0</v>
      </c>
      <c r="J1989" s="129">
        <v>1065217.73</v>
      </c>
      <c r="K1989" s="101" t="s">
        <v>1388</v>
      </c>
    </row>
    <row r="1990" spans="1:11" ht="56.25" customHeight="1">
      <c r="A1990" s="98">
        <v>25</v>
      </c>
      <c r="B1990" s="125" t="s">
        <v>1277</v>
      </c>
      <c r="C1990" s="126">
        <v>42500</v>
      </c>
      <c r="D1990" s="98" t="s">
        <v>13</v>
      </c>
      <c r="E1990" s="98">
        <v>850939</v>
      </c>
      <c r="F1990" s="98"/>
      <c r="G1990" s="127" t="s">
        <v>3899</v>
      </c>
      <c r="H1990" s="128">
        <v>624111.62</v>
      </c>
      <c r="I1990" s="128">
        <v>0</v>
      </c>
      <c r="J1990" s="129">
        <v>624111.62</v>
      </c>
      <c r="K1990" s="101" t="s">
        <v>1388</v>
      </c>
    </row>
    <row r="1991" spans="1:11" ht="56.25" customHeight="1">
      <c r="A1991" s="98">
        <v>25</v>
      </c>
      <c r="B1991" s="125" t="s">
        <v>1277</v>
      </c>
      <c r="C1991" s="126">
        <v>42500</v>
      </c>
      <c r="D1991" s="98" t="s">
        <v>13</v>
      </c>
      <c r="E1991" s="98">
        <v>850940</v>
      </c>
      <c r="F1991" s="98"/>
      <c r="G1991" s="127" t="s">
        <v>3900</v>
      </c>
      <c r="H1991" s="128">
        <v>373781.23</v>
      </c>
      <c r="I1991" s="128">
        <v>0</v>
      </c>
      <c r="J1991" s="129">
        <v>373781.23</v>
      </c>
      <c r="K1991" s="101" t="s">
        <v>1388</v>
      </c>
    </row>
    <row r="1992" spans="1:11" ht="56.25" customHeight="1">
      <c r="A1992" s="98">
        <v>25</v>
      </c>
      <c r="B1992" s="125" t="s">
        <v>1277</v>
      </c>
      <c r="C1992" s="126">
        <v>42501</v>
      </c>
      <c r="D1992" s="98" t="s">
        <v>13</v>
      </c>
      <c r="E1992" s="98">
        <v>851062</v>
      </c>
      <c r="F1992" s="98"/>
      <c r="G1992" s="127" t="s">
        <v>3930</v>
      </c>
      <c r="H1992" s="128">
        <v>4141.26</v>
      </c>
      <c r="I1992" s="128">
        <v>0</v>
      </c>
      <c r="J1992" s="129">
        <v>4141.26</v>
      </c>
      <c r="K1992" s="101" t="s">
        <v>1388</v>
      </c>
    </row>
    <row r="1993" spans="1:11" ht="56.25" customHeight="1">
      <c r="A1993" s="98">
        <v>25</v>
      </c>
      <c r="B1993" s="125" t="s">
        <v>1277</v>
      </c>
      <c r="C1993" s="126">
        <v>42501</v>
      </c>
      <c r="D1993" s="98" t="s">
        <v>13</v>
      </c>
      <c r="E1993" s="98">
        <v>851064</v>
      </c>
      <c r="F1993" s="98"/>
      <c r="G1993" s="127" t="s">
        <v>3931</v>
      </c>
      <c r="H1993" s="128">
        <v>167812.05</v>
      </c>
      <c r="I1993" s="128">
        <v>0</v>
      </c>
      <c r="J1993" s="129">
        <v>167812.05</v>
      </c>
      <c r="K1993" s="101" t="s">
        <v>1388</v>
      </c>
    </row>
    <row r="1994" spans="1:11" ht="56.25" customHeight="1">
      <c r="A1994" s="98">
        <v>25</v>
      </c>
      <c r="B1994" s="125" t="s">
        <v>1277</v>
      </c>
      <c r="C1994" s="126">
        <v>42501</v>
      </c>
      <c r="D1994" s="98" t="s">
        <v>13</v>
      </c>
      <c r="E1994" s="98">
        <v>851065</v>
      </c>
      <c r="F1994" s="98"/>
      <c r="G1994" s="127" t="s">
        <v>3932</v>
      </c>
      <c r="H1994" s="128">
        <v>197565.02</v>
      </c>
      <c r="I1994" s="128">
        <v>0</v>
      </c>
      <c r="J1994" s="129">
        <v>197565.02</v>
      </c>
      <c r="K1994" s="101" t="s">
        <v>1388</v>
      </c>
    </row>
    <row r="1995" spans="1:11" ht="56.25" customHeight="1">
      <c r="A1995" s="98">
        <v>25</v>
      </c>
      <c r="B1995" s="125" t="s">
        <v>1277</v>
      </c>
      <c r="C1995" s="126">
        <v>42501</v>
      </c>
      <c r="D1995" s="98" t="s">
        <v>13</v>
      </c>
      <c r="E1995" s="98">
        <v>851069</v>
      </c>
      <c r="F1995" s="98"/>
      <c r="G1995" s="127" t="s">
        <v>3933</v>
      </c>
      <c r="H1995" s="128">
        <v>840061.86</v>
      </c>
      <c r="I1995" s="128">
        <v>0</v>
      </c>
      <c r="J1995" s="129">
        <v>840061.86</v>
      </c>
      <c r="K1995" s="101" t="s">
        <v>1388</v>
      </c>
    </row>
    <row r="1996" spans="1:11" ht="56.25" customHeight="1">
      <c r="A1996" s="98">
        <v>25</v>
      </c>
      <c r="B1996" s="125" t="s">
        <v>1277</v>
      </c>
      <c r="C1996" s="126">
        <v>42501</v>
      </c>
      <c r="D1996" s="98" t="s">
        <v>13</v>
      </c>
      <c r="E1996" s="98">
        <v>851070</v>
      </c>
      <c r="F1996" s="98"/>
      <c r="G1996" s="127" t="s">
        <v>3934</v>
      </c>
      <c r="H1996" s="128">
        <v>242339.17</v>
      </c>
      <c r="I1996" s="128">
        <v>0</v>
      </c>
      <c r="J1996" s="129">
        <v>242339.17</v>
      </c>
      <c r="K1996" s="101" t="s">
        <v>1388</v>
      </c>
    </row>
    <row r="1997" spans="1:11" ht="56.25" customHeight="1">
      <c r="A1997" s="98">
        <v>25</v>
      </c>
      <c r="B1997" s="125" t="s">
        <v>1277</v>
      </c>
      <c r="C1997" s="126">
        <v>42501</v>
      </c>
      <c r="D1997" s="98" t="s">
        <v>13</v>
      </c>
      <c r="E1997" s="98">
        <v>851072</v>
      </c>
      <c r="F1997" s="98"/>
      <c r="G1997" s="127" t="s">
        <v>3935</v>
      </c>
      <c r="H1997" s="128">
        <v>894755.3</v>
      </c>
      <c r="I1997" s="128">
        <v>0</v>
      </c>
      <c r="J1997" s="129">
        <v>894755.3</v>
      </c>
      <c r="K1997" s="101" t="s">
        <v>1388</v>
      </c>
    </row>
    <row r="1998" spans="1:11" ht="56.25" customHeight="1">
      <c r="A1998" s="98">
        <v>25</v>
      </c>
      <c r="B1998" s="125" t="s">
        <v>1277</v>
      </c>
      <c r="C1998" s="126">
        <v>42501</v>
      </c>
      <c r="D1998" s="98" t="s">
        <v>13</v>
      </c>
      <c r="E1998" s="98">
        <v>851078</v>
      </c>
      <c r="F1998" s="98"/>
      <c r="G1998" s="127" t="s">
        <v>3937</v>
      </c>
      <c r="H1998" s="128">
        <v>595713.68000000005</v>
      </c>
      <c r="I1998" s="128">
        <v>0</v>
      </c>
      <c r="J1998" s="129">
        <v>595713.68000000005</v>
      </c>
      <c r="K1998" s="101" t="s">
        <v>1388</v>
      </c>
    </row>
    <row r="1999" spans="1:11" ht="56.25" customHeight="1">
      <c r="A1999" s="98">
        <v>25</v>
      </c>
      <c r="B1999" s="125" t="s">
        <v>1277</v>
      </c>
      <c r="C1999" s="126">
        <v>42501</v>
      </c>
      <c r="D1999" s="98" t="s">
        <v>13</v>
      </c>
      <c r="E1999" s="98">
        <v>851079</v>
      </c>
      <c r="F1999" s="98"/>
      <c r="G1999" s="127" t="s">
        <v>3938</v>
      </c>
      <c r="H1999" s="128">
        <v>75024.06</v>
      </c>
      <c r="I1999" s="128">
        <v>0</v>
      </c>
      <c r="J1999" s="129">
        <v>75024.06</v>
      </c>
      <c r="K1999" s="101" t="s">
        <v>1388</v>
      </c>
    </row>
    <row r="2000" spans="1:11" ht="56.25" customHeight="1">
      <c r="A2000" s="98">
        <v>25</v>
      </c>
      <c r="B2000" s="125" t="s">
        <v>1277</v>
      </c>
      <c r="C2000" s="126">
        <v>42501</v>
      </c>
      <c r="D2000" s="98" t="s">
        <v>13</v>
      </c>
      <c r="E2000" s="98">
        <v>851080</v>
      </c>
      <c r="F2000" s="98"/>
      <c r="G2000" s="127" t="s">
        <v>3939</v>
      </c>
      <c r="H2000" s="128">
        <v>1459169.62</v>
      </c>
      <c r="I2000" s="128">
        <v>0</v>
      </c>
      <c r="J2000" s="129">
        <v>1459169.62</v>
      </c>
      <c r="K2000" s="101" t="s">
        <v>1388</v>
      </c>
    </row>
    <row r="2001" spans="1:11" ht="56.25" customHeight="1">
      <c r="A2001" s="98">
        <v>25</v>
      </c>
      <c r="B2001" s="125" t="s">
        <v>1277</v>
      </c>
      <c r="C2001" s="126">
        <v>42501</v>
      </c>
      <c r="D2001" s="98" t="s">
        <v>13</v>
      </c>
      <c r="E2001" s="98">
        <v>851081</v>
      </c>
      <c r="F2001" s="98"/>
      <c r="G2001" s="127" t="s">
        <v>3940</v>
      </c>
      <c r="H2001" s="128">
        <v>373781.23</v>
      </c>
      <c r="I2001" s="128">
        <v>0</v>
      </c>
      <c r="J2001" s="129">
        <v>373781.23</v>
      </c>
      <c r="K2001" s="101" t="s">
        <v>1388</v>
      </c>
    </row>
    <row r="2002" spans="1:11" ht="56.25" customHeight="1">
      <c r="A2002" s="98">
        <v>25</v>
      </c>
      <c r="B2002" s="125" t="s">
        <v>1277</v>
      </c>
      <c r="C2002" s="126">
        <v>42501</v>
      </c>
      <c r="D2002" s="98" t="s">
        <v>13</v>
      </c>
      <c r="E2002" s="98">
        <v>851082</v>
      </c>
      <c r="F2002" s="98"/>
      <c r="G2002" s="127" t="s">
        <v>3941</v>
      </c>
      <c r="H2002" s="128">
        <v>1401040.64</v>
      </c>
      <c r="I2002" s="128">
        <v>0</v>
      </c>
      <c r="J2002" s="129">
        <v>1401040.64</v>
      </c>
      <c r="K2002" s="101" t="s">
        <v>1388</v>
      </c>
    </row>
    <row r="2003" spans="1:11" ht="56.25" customHeight="1">
      <c r="A2003" s="98">
        <v>25</v>
      </c>
      <c r="B2003" s="125" t="s">
        <v>1277</v>
      </c>
      <c r="C2003" s="126">
        <v>42501</v>
      </c>
      <c r="D2003" s="98" t="s">
        <v>13</v>
      </c>
      <c r="E2003" s="98">
        <v>851083</v>
      </c>
      <c r="F2003" s="98"/>
      <c r="G2003" s="127" t="s">
        <v>3942</v>
      </c>
      <c r="H2003" s="128">
        <v>152725.79</v>
      </c>
      <c r="I2003" s="128">
        <v>0</v>
      </c>
      <c r="J2003" s="129">
        <v>152725.79</v>
      </c>
      <c r="K2003" s="101" t="s">
        <v>1388</v>
      </c>
    </row>
    <row r="2004" spans="1:11" ht="56.25" customHeight="1">
      <c r="A2004" s="98">
        <v>25</v>
      </c>
      <c r="B2004" s="125" t="s">
        <v>1277</v>
      </c>
      <c r="C2004" s="126">
        <v>42501</v>
      </c>
      <c r="D2004" s="98" t="s">
        <v>13</v>
      </c>
      <c r="E2004" s="98">
        <v>851084</v>
      </c>
      <c r="F2004" s="98"/>
      <c r="G2004" s="127" t="s">
        <v>3943</v>
      </c>
      <c r="H2004" s="128">
        <v>183577.46</v>
      </c>
      <c r="I2004" s="128">
        <v>0</v>
      </c>
      <c r="J2004" s="129">
        <v>183577.46</v>
      </c>
      <c r="K2004" s="101" t="s">
        <v>1388</v>
      </c>
    </row>
    <row r="2005" spans="1:11" ht="56.25" customHeight="1">
      <c r="A2005" s="98">
        <v>25</v>
      </c>
      <c r="B2005" s="125" t="s">
        <v>1277</v>
      </c>
      <c r="C2005" s="126">
        <v>42501</v>
      </c>
      <c r="D2005" s="98" t="s">
        <v>13</v>
      </c>
      <c r="E2005" s="98">
        <v>851085</v>
      </c>
      <c r="F2005" s="98"/>
      <c r="G2005" s="127" t="s">
        <v>3944</v>
      </c>
      <c r="H2005" s="128">
        <v>1195003.2</v>
      </c>
      <c r="I2005" s="128">
        <v>0</v>
      </c>
      <c r="J2005" s="129">
        <v>1195003.2</v>
      </c>
      <c r="K2005" s="101" t="s">
        <v>1388</v>
      </c>
    </row>
    <row r="2006" spans="1:11" ht="56.25" customHeight="1">
      <c r="A2006" s="98">
        <v>25</v>
      </c>
      <c r="B2006" s="125" t="s">
        <v>1277</v>
      </c>
      <c r="C2006" s="126">
        <v>42501</v>
      </c>
      <c r="D2006" s="98" t="s">
        <v>13</v>
      </c>
      <c r="E2006" s="98">
        <v>851086</v>
      </c>
      <c r="F2006" s="98"/>
      <c r="G2006" s="127" t="s">
        <v>3945</v>
      </c>
      <c r="H2006" s="128">
        <v>128964.29</v>
      </c>
      <c r="I2006" s="128">
        <v>0</v>
      </c>
      <c r="J2006" s="129">
        <v>128964.29</v>
      </c>
      <c r="K2006" s="101" t="s">
        <v>1388</v>
      </c>
    </row>
    <row r="2007" spans="1:11" ht="56.25" customHeight="1">
      <c r="A2007" s="98">
        <v>25</v>
      </c>
      <c r="B2007" s="125" t="s">
        <v>1277</v>
      </c>
      <c r="C2007" s="126">
        <v>42503</v>
      </c>
      <c r="D2007" s="98" t="s">
        <v>13</v>
      </c>
      <c r="E2007" s="98">
        <v>851348</v>
      </c>
      <c r="F2007" s="98"/>
      <c r="G2007" s="127" t="s">
        <v>4014</v>
      </c>
      <c r="H2007" s="128">
        <v>2165631.88</v>
      </c>
      <c r="I2007" s="128">
        <v>0</v>
      </c>
      <c r="J2007" s="129">
        <v>2165631.88</v>
      </c>
      <c r="K2007" s="101" t="s">
        <v>1388</v>
      </c>
    </row>
    <row r="2008" spans="1:11" ht="56.25" customHeight="1">
      <c r="A2008" s="98">
        <v>25</v>
      </c>
      <c r="B2008" s="125" t="s">
        <v>1277</v>
      </c>
      <c r="C2008" s="126">
        <v>42503</v>
      </c>
      <c r="D2008" s="98" t="s">
        <v>13</v>
      </c>
      <c r="E2008" s="98">
        <v>851349</v>
      </c>
      <c r="F2008" s="98"/>
      <c r="G2008" s="127" t="s">
        <v>4015</v>
      </c>
      <c r="H2008" s="128">
        <v>72433.850000000006</v>
      </c>
      <c r="I2008" s="128">
        <v>0</v>
      </c>
      <c r="J2008" s="129">
        <v>72433.850000000006</v>
      </c>
      <c r="K2008" s="101" t="s">
        <v>1388</v>
      </c>
    </row>
    <row r="2009" spans="1:11" ht="56.25" customHeight="1">
      <c r="A2009" s="98">
        <v>25</v>
      </c>
      <c r="B2009" s="125" t="s">
        <v>1277</v>
      </c>
      <c r="C2009" s="126">
        <v>42503</v>
      </c>
      <c r="D2009" s="98" t="s">
        <v>13</v>
      </c>
      <c r="E2009" s="98">
        <v>851350</v>
      </c>
      <c r="F2009" s="98"/>
      <c r="G2009" s="127" t="s">
        <v>4016</v>
      </c>
      <c r="H2009" s="128">
        <v>305015.89</v>
      </c>
      <c r="I2009" s="128">
        <v>0</v>
      </c>
      <c r="J2009" s="129">
        <v>305015.89</v>
      </c>
      <c r="K2009" s="101" t="s">
        <v>1388</v>
      </c>
    </row>
    <row r="2010" spans="1:11" ht="56.25" customHeight="1">
      <c r="A2010" s="98">
        <v>25</v>
      </c>
      <c r="B2010" s="125" t="s">
        <v>1277</v>
      </c>
      <c r="C2010" s="126">
        <v>42503</v>
      </c>
      <c r="D2010" s="98" t="s">
        <v>13</v>
      </c>
      <c r="E2010" s="98">
        <v>851351</v>
      </c>
      <c r="F2010" s="98"/>
      <c r="G2010" s="127" t="s">
        <v>4017</v>
      </c>
      <c r="H2010" s="128">
        <v>924853.15</v>
      </c>
      <c r="I2010" s="128">
        <v>0</v>
      </c>
      <c r="J2010" s="129">
        <v>924853.15</v>
      </c>
      <c r="K2010" s="101" t="s">
        <v>1388</v>
      </c>
    </row>
    <row r="2011" spans="1:11" ht="56.25" customHeight="1">
      <c r="A2011" s="98">
        <v>25</v>
      </c>
      <c r="B2011" s="125" t="s">
        <v>1277</v>
      </c>
      <c r="C2011" s="126">
        <v>42503</v>
      </c>
      <c r="D2011" s="98" t="s">
        <v>13</v>
      </c>
      <c r="E2011" s="98">
        <v>851352</v>
      </c>
      <c r="F2011" s="98"/>
      <c r="G2011" s="127" t="s">
        <v>4018</v>
      </c>
      <c r="H2011" s="128">
        <v>912935.37</v>
      </c>
      <c r="I2011" s="128">
        <v>0</v>
      </c>
      <c r="J2011" s="129">
        <v>912935.37</v>
      </c>
      <c r="K2011" s="101" t="s">
        <v>1388</v>
      </c>
    </row>
    <row r="2012" spans="1:11" ht="56.25" customHeight="1">
      <c r="A2012" s="98">
        <v>25</v>
      </c>
      <c r="B2012" s="125" t="s">
        <v>1277</v>
      </c>
      <c r="C2012" s="126">
        <v>42503</v>
      </c>
      <c r="D2012" s="98" t="s">
        <v>13</v>
      </c>
      <c r="E2012" s="98">
        <v>851353</v>
      </c>
      <c r="F2012" s="98"/>
      <c r="G2012" s="127" t="s">
        <v>4019</v>
      </c>
      <c r="H2012" s="128">
        <v>49427.57</v>
      </c>
      <c r="I2012" s="128">
        <v>0</v>
      </c>
      <c r="J2012" s="129">
        <v>49427.57</v>
      </c>
      <c r="K2012" s="101" t="s">
        <v>1388</v>
      </c>
    </row>
    <row r="2013" spans="1:11" ht="56.25" customHeight="1">
      <c r="A2013" s="98">
        <v>25</v>
      </c>
      <c r="B2013" s="125" t="s">
        <v>1277</v>
      </c>
      <c r="C2013" s="126">
        <v>42503</v>
      </c>
      <c r="D2013" s="98" t="s">
        <v>13</v>
      </c>
      <c r="E2013" s="98">
        <v>851354</v>
      </c>
      <c r="F2013" s="98"/>
      <c r="G2013" s="127" t="s">
        <v>4020</v>
      </c>
      <c r="H2013" s="128">
        <v>240622.22</v>
      </c>
      <c r="I2013" s="128">
        <v>0</v>
      </c>
      <c r="J2013" s="129">
        <v>240622.22</v>
      </c>
      <c r="K2013" s="101" t="s">
        <v>1388</v>
      </c>
    </row>
    <row r="2014" spans="1:11" ht="56.25" customHeight="1">
      <c r="A2014" s="98">
        <v>25</v>
      </c>
      <c r="B2014" s="125" t="s">
        <v>1277</v>
      </c>
      <c r="C2014" s="126">
        <v>42503</v>
      </c>
      <c r="D2014" s="98" t="s">
        <v>13</v>
      </c>
      <c r="E2014" s="98">
        <v>851355</v>
      </c>
      <c r="F2014" s="98"/>
      <c r="G2014" s="127" t="s">
        <v>4021</v>
      </c>
      <c r="H2014" s="128">
        <v>783368.38</v>
      </c>
      <c r="I2014" s="128">
        <v>0</v>
      </c>
      <c r="J2014" s="129">
        <v>783368.38</v>
      </c>
      <c r="K2014" s="101" t="s">
        <v>1388</v>
      </c>
    </row>
    <row r="2015" spans="1:11" ht="56.25" customHeight="1">
      <c r="A2015" s="98">
        <v>25</v>
      </c>
      <c r="B2015" s="125" t="s">
        <v>1277</v>
      </c>
      <c r="C2015" s="126">
        <v>42503</v>
      </c>
      <c r="D2015" s="98" t="s">
        <v>13</v>
      </c>
      <c r="E2015" s="98">
        <v>851356</v>
      </c>
      <c r="F2015" s="98"/>
      <c r="G2015" s="127" t="s">
        <v>4022</v>
      </c>
      <c r="H2015" s="128">
        <v>3053963.87</v>
      </c>
      <c r="I2015" s="128">
        <v>0</v>
      </c>
      <c r="J2015" s="129">
        <v>3053963.87</v>
      </c>
      <c r="K2015" s="101" t="s">
        <v>1388</v>
      </c>
    </row>
    <row r="2016" spans="1:11" ht="56.25" customHeight="1">
      <c r="A2016" s="98">
        <v>25</v>
      </c>
      <c r="B2016" s="125" t="s">
        <v>1277</v>
      </c>
      <c r="C2016" s="126">
        <v>42503</v>
      </c>
      <c r="D2016" s="98" t="s">
        <v>13</v>
      </c>
      <c r="E2016" s="98">
        <v>851357</v>
      </c>
      <c r="F2016" s="98"/>
      <c r="G2016" s="127" t="s">
        <v>4023</v>
      </c>
      <c r="H2016" s="128">
        <v>433016.63</v>
      </c>
      <c r="I2016" s="128">
        <v>0</v>
      </c>
      <c r="J2016" s="129">
        <v>433016.63</v>
      </c>
      <c r="K2016" s="101" t="s">
        <v>1388</v>
      </c>
    </row>
    <row r="2017" spans="1:11" ht="56.25" customHeight="1">
      <c r="A2017" s="98">
        <v>25</v>
      </c>
      <c r="B2017" s="125" t="s">
        <v>1277</v>
      </c>
      <c r="C2017" s="126">
        <v>42503</v>
      </c>
      <c r="D2017" s="98" t="s">
        <v>13</v>
      </c>
      <c r="E2017" s="98">
        <v>851359</v>
      </c>
      <c r="F2017" s="98"/>
      <c r="G2017" s="127" t="s">
        <v>4024</v>
      </c>
      <c r="H2017" s="128">
        <v>75998.58</v>
      </c>
      <c r="I2017" s="128">
        <v>0</v>
      </c>
      <c r="J2017" s="129">
        <v>75998.58</v>
      </c>
      <c r="K2017" s="101" t="s">
        <v>1388</v>
      </c>
    </row>
    <row r="2018" spans="1:11" ht="56.25" customHeight="1">
      <c r="A2018" s="98">
        <v>25</v>
      </c>
      <c r="B2018" s="125" t="s">
        <v>1277</v>
      </c>
      <c r="C2018" s="126">
        <v>42503</v>
      </c>
      <c r="D2018" s="98" t="s">
        <v>13</v>
      </c>
      <c r="E2018" s="98">
        <v>851360</v>
      </c>
      <c r="F2018" s="98"/>
      <c r="G2018" s="127" t="s">
        <v>4025</v>
      </c>
      <c r="H2018" s="128">
        <v>75998.59</v>
      </c>
      <c r="I2018" s="128">
        <v>0</v>
      </c>
      <c r="J2018" s="129">
        <v>75998.59</v>
      </c>
      <c r="K2018" s="101" t="s">
        <v>1388</v>
      </c>
    </row>
    <row r="2019" spans="1:11" ht="56.25" customHeight="1">
      <c r="A2019" s="98">
        <v>25</v>
      </c>
      <c r="B2019" s="125" t="s">
        <v>1277</v>
      </c>
      <c r="C2019" s="126">
        <v>42503</v>
      </c>
      <c r="D2019" s="98" t="s">
        <v>13</v>
      </c>
      <c r="E2019" s="98">
        <v>851362</v>
      </c>
      <c r="F2019" s="98"/>
      <c r="G2019" s="127" t="s">
        <v>4026</v>
      </c>
      <c r="H2019" s="128">
        <v>82667.61</v>
      </c>
      <c r="I2019" s="128">
        <v>0</v>
      </c>
      <c r="J2019" s="129">
        <v>82667.61</v>
      </c>
      <c r="K2019" s="101" t="s">
        <v>1388</v>
      </c>
    </row>
    <row r="2020" spans="1:11" ht="56.25" customHeight="1">
      <c r="A2020" s="98">
        <v>25</v>
      </c>
      <c r="B2020" s="125" t="s">
        <v>1277</v>
      </c>
      <c r="C2020" s="126">
        <v>42503</v>
      </c>
      <c r="D2020" s="98" t="s">
        <v>13</v>
      </c>
      <c r="E2020" s="98">
        <v>851363</v>
      </c>
      <c r="F2020" s="98"/>
      <c r="G2020" s="127" t="s">
        <v>4027</v>
      </c>
      <c r="H2020" s="128">
        <v>82667.61</v>
      </c>
      <c r="I2020" s="128">
        <v>0</v>
      </c>
      <c r="J2020" s="129">
        <v>82667.61</v>
      </c>
      <c r="K2020" s="101" t="s">
        <v>1388</v>
      </c>
    </row>
    <row r="2021" spans="1:11" ht="56.25" customHeight="1">
      <c r="A2021" s="98">
        <v>25</v>
      </c>
      <c r="B2021" s="125" t="s">
        <v>1277</v>
      </c>
      <c r="C2021" s="126">
        <v>42503</v>
      </c>
      <c r="D2021" s="98" t="s">
        <v>13</v>
      </c>
      <c r="E2021" s="98">
        <v>851366</v>
      </c>
      <c r="F2021" s="98"/>
      <c r="G2021" s="127" t="s">
        <v>4028</v>
      </c>
      <c r="H2021" s="128">
        <v>82667.61</v>
      </c>
      <c r="I2021" s="128">
        <v>0</v>
      </c>
      <c r="J2021" s="129">
        <v>82667.61</v>
      </c>
      <c r="K2021" s="101" t="s">
        <v>1388</v>
      </c>
    </row>
    <row r="2022" spans="1:11" ht="56.25" customHeight="1">
      <c r="A2022" s="98">
        <v>25</v>
      </c>
      <c r="B2022" s="125" t="s">
        <v>1277</v>
      </c>
      <c r="C2022" s="126">
        <v>42503</v>
      </c>
      <c r="D2022" s="98" t="s">
        <v>13</v>
      </c>
      <c r="E2022" s="98">
        <v>851369</v>
      </c>
      <c r="F2022" s="98"/>
      <c r="G2022" s="127" t="s">
        <v>4029</v>
      </c>
      <c r="H2022" s="128">
        <v>100000</v>
      </c>
      <c r="I2022" s="128">
        <v>0</v>
      </c>
      <c r="J2022" s="129">
        <v>100000</v>
      </c>
      <c r="K2022" s="101" t="s">
        <v>1388</v>
      </c>
    </row>
    <row r="2023" spans="1:11" ht="56.25" customHeight="1">
      <c r="A2023" s="98">
        <v>25</v>
      </c>
      <c r="B2023" s="125" t="s">
        <v>1277</v>
      </c>
      <c r="C2023" s="126">
        <v>42503</v>
      </c>
      <c r="D2023" s="98" t="s">
        <v>13</v>
      </c>
      <c r="E2023" s="98">
        <v>851371</v>
      </c>
      <c r="F2023" s="98"/>
      <c r="G2023" s="127" t="s">
        <v>4030</v>
      </c>
      <c r="H2023" s="128">
        <v>132440.09</v>
      </c>
      <c r="I2023" s="128">
        <v>0</v>
      </c>
      <c r="J2023" s="129">
        <v>132440.09</v>
      </c>
      <c r="K2023" s="101" t="s">
        <v>1388</v>
      </c>
    </row>
    <row r="2024" spans="1:11" ht="56.25" customHeight="1">
      <c r="A2024" s="98">
        <v>25</v>
      </c>
      <c r="B2024" s="125" t="s">
        <v>1277</v>
      </c>
      <c r="C2024" s="126">
        <v>42507</v>
      </c>
      <c r="D2024" s="98" t="s">
        <v>13</v>
      </c>
      <c r="E2024" s="98">
        <v>851616</v>
      </c>
      <c r="F2024" s="98"/>
      <c r="G2024" s="127" t="s">
        <v>4099</v>
      </c>
      <c r="H2024" s="128">
        <v>383520.3</v>
      </c>
      <c r="I2024" s="128">
        <v>0</v>
      </c>
      <c r="J2024" s="129">
        <v>383520.3</v>
      </c>
      <c r="K2024" s="101" t="s">
        <v>1388</v>
      </c>
    </row>
    <row r="2025" spans="1:11" ht="56.25" customHeight="1">
      <c r="A2025" s="98">
        <v>25</v>
      </c>
      <c r="B2025" s="125" t="s">
        <v>1277</v>
      </c>
      <c r="C2025" s="126">
        <v>42507</v>
      </c>
      <c r="D2025" s="98" t="s">
        <v>13</v>
      </c>
      <c r="E2025" s="98">
        <v>851621</v>
      </c>
      <c r="F2025" s="98"/>
      <c r="G2025" s="127" t="s">
        <v>4100</v>
      </c>
      <c r="H2025" s="128">
        <v>453528.74</v>
      </c>
      <c r="I2025" s="128">
        <v>0</v>
      </c>
      <c r="J2025" s="129">
        <v>453528.74</v>
      </c>
      <c r="K2025" s="101" t="s">
        <v>1388</v>
      </c>
    </row>
    <row r="2026" spans="1:11" ht="56.25" customHeight="1">
      <c r="A2026" s="98">
        <v>25</v>
      </c>
      <c r="B2026" s="125" t="s">
        <v>1277</v>
      </c>
      <c r="C2026" s="126">
        <v>42507</v>
      </c>
      <c r="D2026" s="98" t="s">
        <v>13</v>
      </c>
      <c r="E2026" s="98">
        <v>851639</v>
      </c>
      <c r="F2026" s="98"/>
      <c r="G2026" s="127" t="s">
        <v>4101</v>
      </c>
      <c r="H2026" s="128">
        <v>1495124.93</v>
      </c>
      <c r="I2026" s="128">
        <v>0</v>
      </c>
      <c r="J2026" s="129">
        <v>1495124.93</v>
      </c>
      <c r="K2026" s="101" t="s">
        <v>1388</v>
      </c>
    </row>
    <row r="2027" spans="1:11" ht="56.25" customHeight="1">
      <c r="A2027" s="98">
        <v>25</v>
      </c>
      <c r="B2027" s="125" t="s">
        <v>1277</v>
      </c>
      <c r="C2027" s="126">
        <v>42507</v>
      </c>
      <c r="D2027" s="98" t="s">
        <v>13</v>
      </c>
      <c r="E2027" s="98">
        <v>851684</v>
      </c>
      <c r="F2027" s="98"/>
      <c r="G2027" s="127" t="s">
        <v>4102</v>
      </c>
      <c r="H2027" s="128">
        <v>439214.16</v>
      </c>
      <c r="I2027" s="128">
        <v>0</v>
      </c>
      <c r="J2027" s="129">
        <v>439214.16</v>
      </c>
      <c r="K2027" s="101" t="s">
        <v>1388</v>
      </c>
    </row>
    <row r="2028" spans="1:11" ht="56.25" customHeight="1">
      <c r="A2028" s="98">
        <v>25</v>
      </c>
      <c r="B2028" s="125" t="s">
        <v>1277</v>
      </c>
      <c r="C2028" s="126">
        <v>42507</v>
      </c>
      <c r="D2028" s="98" t="s">
        <v>13</v>
      </c>
      <c r="E2028" s="98">
        <v>851686</v>
      </c>
      <c r="F2028" s="98"/>
      <c r="G2028" s="127" t="s">
        <v>4103</v>
      </c>
      <c r="H2028" s="128">
        <v>75233.11</v>
      </c>
      <c r="I2028" s="128">
        <v>0</v>
      </c>
      <c r="J2028" s="129">
        <v>75233.11</v>
      </c>
      <c r="K2028" s="101" t="s">
        <v>1388</v>
      </c>
    </row>
    <row r="2029" spans="1:11" ht="56.25" customHeight="1">
      <c r="A2029" s="98">
        <v>25</v>
      </c>
      <c r="B2029" s="125" t="s">
        <v>1277</v>
      </c>
      <c r="C2029" s="126">
        <v>42507</v>
      </c>
      <c r="D2029" s="98" t="s">
        <v>13</v>
      </c>
      <c r="E2029" s="98">
        <v>851693</v>
      </c>
      <c r="F2029" s="98"/>
      <c r="G2029" s="127" t="s">
        <v>4105</v>
      </c>
      <c r="H2029" s="128">
        <v>1535488.48</v>
      </c>
      <c r="I2029" s="128">
        <v>0</v>
      </c>
      <c r="J2029" s="129">
        <v>1535488.48</v>
      </c>
      <c r="K2029" s="101" t="s">
        <v>1388</v>
      </c>
    </row>
    <row r="2030" spans="1:11" ht="56.25" customHeight="1">
      <c r="A2030" s="98">
        <v>25</v>
      </c>
      <c r="B2030" s="125" t="s">
        <v>1277</v>
      </c>
      <c r="C2030" s="126">
        <v>42508</v>
      </c>
      <c r="D2030" s="98" t="s">
        <v>6</v>
      </c>
      <c r="E2030" s="98">
        <v>851836</v>
      </c>
      <c r="F2030" s="98"/>
      <c r="G2030" s="127" t="s">
        <v>4117</v>
      </c>
      <c r="H2030" s="128">
        <v>0</v>
      </c>
      <c r="I2030" s="128">
        <v>46388.11</v>
      </c>
      <c r="J2030" s="129">
        <v>46388.11</v>
      </c>
      <c r="K2030" s="101" t="s">
        <v>1388</v>
      </c>
    </row>
    <row r="2031" spans="1:11" ht="56.25" customHeight="1">
      <c r="A2031" s="98">
        <v>25</v>
      </c>
      <c r="B2031" s="125" t="s">
        <v>1277</v>
      </c>
      <c r="C2031" s="126">
        <v>42508</v>
      </c>
      <c r="D2031" s="98" t="s">
        <v>6</v>
      </c>
      <c r="E2031" s="98">
        <v>851838</v>
      </c>
      <c r="F2031" s="98"/>
      <c r="G2031" s="127" t="s">
        <v>4118</v>
      </c>
      <c r="H2031" s="128">
        <v>0</v>
      </c>
      <c r="I2031" s="128">
        <v>200173.39</v>
      </c>
      <c r="J2031" s="129">
        <v>200173.39</v>
      </c>
      <c r="K2031" s="101" t="s">
        <v>1388</v>
      </c>
    </row>
    <row r="2032" spans="1:11" ht="56.25" customHeight="1">
      <c r="A2032" s="98">
        <v>25</v>
      </c>
      <c r="B2032" s="125" t="s">
        <v>1277</v>
      </c>
      <c r="C2032" s="126">
        <v>42509</v>
      </c>
      <c r="D2032" s="98" t="s">
        <v>13</v>
      </c>
      <c r="E2032" s="98">
        <v>851913</v>
      </c>
      <c r="F2032" s="98"/>
      <c r="G2032" s="127" t="s">
        <v>4153</v>
      </c>
      <c r="H2032" s="128">
        <v>738281.25</v>
      </c>
      <c r="I2032" s="128">
        <v>0</v>
      </c>
      <c r="J2032" s="129">
        <v>738281.25</v>
      </c>
      <c r="K2032" s="101" t="s">
        <v>1388</v>
      </c>
    </row>
    <row r="2033" spans="1:11" ht="56.25" customHeight="1">
      <c r="A2033" s="98">
        <v>25</v>
      </c>
      <c r="B2033" s="125" t="s">
        <v>1277</v>
      </c>
      <c r="C2033" s="126">
        <v>42509</v>
      </c>
      <c r="D2033" s="98" t="s">
        <v>13</v>
      </c>
      <c r="E2033" s="98">
        <v>851919</v>
      </c>
      <c r="F2033" s="98"/>
      <c r="G2033" s="127" t="s">
        <v>4155</v>
      </c>
      <c r="H2033" s="128">
        <v>645579.30000000005</v>
      </c>
      <c r="I2033" s="128">
        <v>0</v>
      </c>
      <c r="J2033" s="129">
        <v>645579.30000000005</v>
      </c>
      <c r="K2033" s="101" t="s">
        <v>1388</v>
      </c>
    </row>
    <row r="2034" spans="1:11" ht="56.25" customHeight="1">
      <c r="A2034" s="98">
        <v>25</v>
      </c>
      <c r="B2034" s="125" t="s">
        <v>1277</v>
      </c>
      <c r="C2034" s="126">
        <v>42509</v>
      </c>
      <c r="D2034" s="98" t="s">
        <v>13</v>
      </c>
      <c r="E2034" s="98">
        <v>851973</v>
      </c>
      <c r="F2034" s="98"/>
      <c r="G2034" s="127" t="s">
        <v>4159</v>
      </c>
      <c r="H2034" s="128">
        <v>199904.89</v>
      </c>
      <c r="I2034" s="128">
        <v>0</v>
      </c>
      <c r="J2034" s="129">
        <v>199904.89</v>
      </c>
      <c r="K2034" s="101" t="s">
        <v>1388</v>
      </c>
    </row>
    <row r="2035" spans="1:11" ht="56.25" customHeight="1">
      <c r="A2035" s="98">
        <v>25</v>
      </c>
      <c r="B2035" s="125" t="s">
        <v>1277</v>
      </c>
      <c r="C2035" s="126">
        <v>42509</v>
      </c>
      <c r="D2035" s="98" t="s">
        <v>13</v>
      </c>
      <c r="E2035" s="98">
        <v>851975</v>
      </c>
      <c r="F2035" s="98"/>
      <c r="G2035" s="127" t="s">
        <v>4160</v>
      </c>
      <c r="H2035" s="128">
        <v>215048.61</v>
      </c>
      <c r="I2035" s="128">
        <v>0</v>
      </c>
      <c r="J2035" s="129">
        <v>215048.61</v>
      </c>
      <c r="K2035" s="101" t="s">
        <v>1388</v>
      </c>
    </row>
    <row r="2036" spans="1:11" ht="56.25" customHeight="1">
      <c r="A2036" s="98">
        <v>25</v>
      </c>
      <c r="B2036" s="125" t="s">
        <v>1277</v>
      </c>
      <c r="C2036" s="126">
        <v>42509</v>
      </c>
      <c r="D2036" s="98" t="s">
        <v>13</v>
      </c>
      <c r="E2036" s="98">
        <v>851977</v>
      </c>
      <c r="F2036" s="98"/>
      <c r="G2036" s="127" t="s">
        <v>4161</v>
      </c>
      <c r="H2036" s="128">
        <v>158434.9</v>
      </c>
      <c r="I2036" s="128">
        <v>0</v>
      </c>
      <c r="J2036" s="129">
        <v>158434.9</v>
      </c>
      <c r="K2036" s="101" t="s">
        <v>1388</v>
      </c>
    </row>
    <row r="2037" spans="1:11" ht="56.25" customHeight="1">
      <c r="A2037" s="98">
        <v>25</v>
      </c>
      <c r="B2037" s="125" t="s">
        <v>1277</v>
      </c>
      <c r="C2037" s="126">
        <v>42509</v>
      </c>
      <c r="D2037" s="98" t="s">
        <v>13</v>
      </c>
      <c r="E2037" s="98">
        <v>851982</v>
      </c>
      <c r="F2037" s="98"/>
      <c r="G2037" s="127" t="s">
        <v>4164</v>
      </c>
      <c r="H2037" s="128">
        <v>158434.9</v>
      </c>
      <c r="I2037" s="128">
        <v>0</v>
      </c>
      <c r="J2037" s="129">
        <v>158434.9</v>
      </c>
      <c r="K2037" s="101" t="s">
        <v>1388</v>
      </c>
    </row>
    <row r="2038" spans="1:11" ht="56.25" customHeight="1">
      <c r="A2038" s="98">
        <v>25</v>
      </c>
      <c r="B2038" s="125" t="s">
        <v>1277</v>
      </c>
      <c r="C2038" s="126">
        <v>42509</v>
      </c>
      <c r="D2038" s="98" t="s">
        <v>13</v>
      </c>
      <c r="E2038" s="98">
        <v>851983</v>
      </c>
      <c r="F2038" s="98"/>
      <c r="G2038" s="127" t="s">
        <v>4165</v>
      </c>
      <c r="H2038" s="128">
        <v>83130.210000000006</v>
      </c>
      <c r="I2038" s="128">
        <v>0</v>
      </c>
      <c r="J2038" s="129">
        <v>83130.210000000006</v>
      </c>
      <c r="K2038" s="101" t="s">
        <v>1388</v>
      </c>
    </row>
    <row r="2039" spans="1:11" ht="56.25" customHeight="1">
      <c r="A2039" s="98">
        <v>25</v>
      </c>
      <c r="B2039" s="125" t="s">
        <v>1277</v>
      </c>
      <c r="C2039" s="126">
        <v>42509</v>
      </c>
      <c r="D2039" s="98" t="s">
        <v>13</v>
      </c>
      <c r="E2039" s="98">
        <v>851984</v>
      </c>
      <c r="F2039" s="98"/>
      <c r="G2039" s="127" t="s">
        <v>4166</v>
      </c>
      <c r="H2039" s="128">
        <v>600000</v>
      </c>
      <c r="I2039" s="128">
        <v>0</v>
      </c>
      <c r="J2039" s="129">
        <v>600000</v>
      </c>
      <c r="K2039" s="101" t="s">
        <v>1388</v>
      </c>
    </row>
    <row r="2040" spans="1:11" ht="56.25" customHeight="1">
      <c r="A2040" s="98">
        <v>25</v>
      </c>
      <c r="B2040" s="125" t="s">
        <v>1277</v>
      </c>
      <c r="C2040" s="126">
        <v>42509</v>
      </c>
      <c r="D2040" s="98" t="s">
        <v>13</v>
      </c>
      <c r="E2040" s="98">
        <v>851986</v>
      </c>
      <c r="F2040" s="98"/>
      <c r="G2040" s="127" t="s">
        <v>4168</v>
      </c>
      <c r="H2040" s="128">
        <v>184951.39</v>
      </c>
      <c r="I2040" s="128">
        <v>0</v>
      </c>
      <c r="J2040" s="129">
        <v>184951.39</v>
      </c>
      <c r="K2040" s="101" t="s">
        <v>1388</v>
      </c>
    </row>
    <row r="2041" spans="1:11" ht="56.25" customHeight="1">
      <c r="A2041" s="98">
        <v>25</v>
      </c>
      <c r="B2041" s="125" t="s">
        <v>1277</v>
      </c>
      <c r="C2041" s="126">
        <v>42509</v>
      </c>
      <c r="D2041" s="98" t="s">
        <v>13</v>
      </c>
      <c r="E2041" s="98">
        <v>851987</v>
      </c>
      <c r="F2041" s="98"/>
      <c r="G2041" s="127" t="s">
        <v>4169</v>
      </c>
      <c r="H2041" s="128">
        <v>199983.06</v>
      </c>
      <c r="I2041" s="128">
        <v>0</v>
      </c>
      <c r="J2041" s="129">
        <v>199983.06</v>
      </c>
      <c r="K2041" s="101" t="s">
        <v>1388</v>
      </c>
    </row>
    <row r="2042" spans="1:11" ht="56.25" customHeight="1">
      <c r="A2042" s="98">
        <v>25</v>
      </c>
      <c r="B2042" s="125" t="s">
        <v>1277</v>
      </c>
      <c r="C2042" s="126">
        <v>42510</v>
      </c>
      <c r="D2042" s="98" t="s">
        <v>13</v>
      </c>
      <c r="E2042" s="98">
        <v>852103</v>
      </c>
      <c r="F2042" s="98"/>
      <c r="G2042" s="127" t="s">
        <v>4182</v>
      </c>
      <c r="H2042" s="128">
        <v>207215.7</v>
      </c>
      <c r="I2042" s="128">
        <v>0</v>
      </c>
      <c r="J2042" s="129">
        <v>207215.7</v>
      </c>
      <c r="K2042" s="101" t="s">
        <v>1388</v>
      </c>
    </row>
    <row r="2043" spans="1:11" ht="56.25" customHeight="1">
      <c r="A2043" s="98">
        <v>25</v>
      </c>
      <c r="B2043" s="125" t="s">
        <v>1277</v>
      </c>
      <c r="C2043" s="126">
        <v>42510</v>
      </c>
      <c r="D2043" s="98" t="s">
        <v>13</v>
      </c>
      <c r="E2043" s="98">
        <v>852104</v>
      </c>
      <c r="F2043" s="98"/>
      <c r="G2043" s="127" t="s">
        <v>4183</v>
      </c>
      <c r="H2043" s="128">
        <v>313734.27</v>
      </c>
      <c r="I2043" s="128">
        <v>0</v>
      </c>
      <c r="J2043" s="129">
        <v>313734.27</v>
      </c>
      <c r="K2043" s="101" t="s">
        <v>1388</v>
      </c>
    </row>
    <row r="2044" spans="1:11" ht="56.25" customHeight="1">
      <c r="A2044" s="98">
        <v>25</v>
      </c>
      <c r="B2044" s="125" t="s">
        <v>1277</v>
      </c>
      <c r="C2044" s="126">
        <v>42510</v>
      </c>
      <c r="D2044" s="98" t="s">
        <v>13</v>
      </c>
      <c r="E2044" s="98">
        <v>852107</v>
      </c>
      <c r="F2044" s="98"/>
      <c r="G2044" s="127" t="s">
        <v>4184</v>
      </c>
      <c r="H2044" s="128">
        <v>175012.14</v>
      </c>
      <c r="I2044" s="128">
        <v>0</v>
      </c>
      <c r="J2044" s="129">
        <v>175012.14</v>
      </c>
      <c r="K2044" s="101" t="s">
        <v>1388</v>
      </c>
    </row>
    <row r="2045" spans="1:11" ht="56.25" customHeight="1">
      <c r="A2045" s="98">
        <v>25</v>
      </c>
      <c r="B2045" s="125" t="s">
        <v>1277</v>
      </c>
      <c r="C2045" s="126">
        <v>42510</v>
      </c>
      <c r="D2045" s="98" t="s">
        <v>13</v>
      </c>
      <c r="E2045" s="98">
        <v>852109</v>
      </c>
      <c r="F2045" s="98"/>
      <c r="G2045" s="127" t="s">
        <v>4185</v>
      </c>
      <c r="H2045" s="128">
        <v>342903.22</v>
      </c>
      <c r="I2045" s="128">
        <v>0</v>
      </c>
      <c r="J2045" s="129">
        <v>342903.22</v>
      </c>
      <c r="K2045" s="101" t="s">
        <v>1388</v>
      </c>
    </row>
    <row r="2046" spans="1:11" ht="56.25" customHeight="1">
      <c r="A2046" s="98">
        <v>25</v>
      </c>
      <c r="B2046" s="125" t="s">
        <v>1277</v>
      </c>
      <c r="C2046" s="126">
        <v>42510</v>
      </c>
      <c r="D2046" s="98" t="s">
        <v>13</v>
      </c>
      <c r="E2046" s="98">
        <v>852110</v>
      </c>
      <c r="F2046" s="98"/>
      <c r="G2046" s="127" t="s">
        <v>4186</v>
      </c>
      <c r="H2046" s="128">
        <v>510491.77</v>
      </c>
      <c r="I2046" s="128">
        <v>0</v>
      </c>
      <c r="J2046" s="129">
        <v>510491.77</v>
      </c>
      <c r="K2046" s="101" t="s">
        <v>1388</v>
      </c>
    </row>
    <row r="2047" spans="1:11" ht="56.25" customHeight="1">
      <c r="A2047" s="98">
        <v>25</v>
      </c>
      <c r="B2047" s="125" t="s">
        <v>1277</v>
      </c>
      <c r="C2047" s="126">
        <v>42510</v>
      </c>
      <c r="D2047" s="98" t="s">
        <v>13</v>
      </c>
      <c r="E2047" s="98">
        <v>852111</v>
      </c>
      <c r="F2047" s="98"/>
      <c r="G2047" s="127" t="s">
        <v>4187</v>
      </c>
      <c r="H2047" s="128">
        <v>2923973.51</v>
      </c>
      <c r="I2047" s="128">
        <v>0</v>
      </c>
      <c r="J2047" s="129">
        <v>2923973.51</v>
      </c>
      <c r="K2047" s="101" t="s">
        <v>1388</v>
      </c>
    </row>
    <row r="2048" spans="1:11" ht="56.25" customHeight="1">
      <c r="A2048" s="98">
        <v>25</v>
      </c>
      <c r="B2048" s="125" t="s">
        <v>1277</v>
      </c>
      <c r="C2048" s="126">
        <v>42510</v>
      </c>
      <c r="D2048" s="98" t="s">
        <v>13</v>
      </c>
      <c r="E2048" s="98">
        <v>852115</v>
      </c>
      <c r="F2048" s="98"/>
      <c r="G2048" s="127" t="s">
        <v>4188</v>
      </c>
      <c r="H2048" s="128">
        <v>146100.20000000001</v>
      </c>
      <c r="I2048" s="128">
        <v>0</v>
      </c>
      <c r="J2048" s="129">
        <v>146100.20000000001</v>
      </c>
      <c r="K2048" s="101" t="s">
        <v>1388</v>
      </c>
    </row>
    <row r="2049" spans="1:11" ht="56.25" customHeight="1">
      <c r="A2049" s="98">
        <v>25</v>
      </c>
      <c r="B2049" s="125" t="s">
        <v>1277</v>
      </c>
      <c r="C2049" s="126">
        <v>42510</v>
      </c>
      <c r="D2049" s="98" t="s">
        <v>13</v>
      </c>
      <c r="E2049" s="98">
        <v>852116</v>
      </c>
      <c r="F2049" s="98"/>
      <c r="G2049" s="127" t="s">
        <v>4189</v>
      </c>
      <c r="H2049" s="128">
        <v>632884.81999999995</v>
      </c>
      <c r="I2049" s="128">
        <v>0</v>
      </c>
      <c r="J2049" s="129">
        <v>632884.81999999995</v>
      </c>
      <c r="K2049" s="101" t="s">
        <v>1388</v>
      </c>
    </row>
    <row r="2050" spans="1:11" ht="56.25" customHeight="1">
      <c r="A2050" s="98">
        <v>25</v>
      </c>
      <c r="B2050" s="125" t="s">
        <v>1277</v>
      </c>
      <c r="C2050" s="126">
        <v>42510</v>
      </c>
      <c r="D2050" s="98" t="s">
        <v>13</v>
      </c>
      <c r="E2050" s="98">
        <v>852117</v>
      </c>
      <c r="F2050" s="98"/>
      <c r="G2050" s="127" t="s">
        <v>4190</v>
      </c>
      <c r="H2050" s="128">
        <v>520272.1</v>
      </c>
      <c r="I2050" s="128">
        <v>0</v>
      </c>
      <c r="J2050" s="129">
        <v>520272.1</v>
      </c>
      <c r="K2050" s="101" t="s">
        <v>1388</v>
      </c>
    </row>
    <row r="2051" spans="1:11" ht="56.25" customHeight="1">
      <c r="A2051" s="98">
        <v>25</v>
      </c>
      <c r="B2051" s="125" t="s">
        <v>1277</v>
      </c>
      <c r="C2051" s="126">
        <v>42513</v>
      </c>
      <c r="D2051" s="98" t="s">
        <v>13</v>
      </c>
      <c r="E2051" s="98">
        <v>852223</v>
      </c>
      <c r="F2051" s="98"/>
      <c r="G2051" s="127" t="s">
        <v>4226</v>
      </c>
      <c r="H2051" s="128">
        <v>1481585.78</v>
      </c>
      <c r="I2051" s="128">
        <v>0</v>
      </c>
      <c r="J2051" s="129">
        <v>1481585.78</v>
      </c>
      <c r="K2051" s="101" t="s">
        <v>1388</v>
      </c>
    </row>
    <row r="2052" spans="1:11" ht="56.25" customHeight="1">
      <c r="A2052" s="98">
        <v>25</v>
      </c>
      <c r="B2052" s="125" t="s">
        <v>1277</v>
      </c>
      <c r="C2052" s="126">
        <v>42513</v>
      </c>
      <c r="D2052" s="98" t="s">
        <v>13</v>
      </c>
      <c r="E2052" s="98">
        <v>852224</v>
      </c>
      <c r="F2052" s="98"/>
      <c r="G2052" s="127" t="s">
        <v>4227</v>
      </c>
      <c r="H2052" s="128">
        <v>2151754.29</v>
      </c>
      <c r="I2052" s="128">
        <v>0</v>
      </c>
      <c r="J2052" s="129">
        <v>2151754.29</v>
      </c>
      <c r="K2052" s="101" t="s">
        <v>1388</v>
      </c>
    </row>
    <row r="2053" spans="1:11" ht="56.25" customHeight="1">
      <c r="A2053" s="98">
        <v>25</v>
      </c>
      <c r="B2053" s="125" t="s">
        <v>1277</v>
      </c>
      <c r="C2053" s="126">
        <v>42513</v>
      </c>
      <c r="D2053" s="98" t="s">
        <v>13</v>
      </c>
      <c r="E2053" s="98">
        <v>852229</v>
      </c>
      <c r="F2053" s="98"/>
      <c r="G2053" s="127" t="s">
        <v>4228</v>
      </c>
      <c r="H2053" s="128">
        <v>446677.91</v>
      </c>
      <c r="I2053" s="128">
        <v>0</v>
      </c>
      <c r="J2053" s="129">
        <v>446677.91</v>
      </c>
      <c r="K2053" s="101" t="s">
        <v>1388</v>
      </c>
    </row>
    <row r="2054" spans="1:11" ht="56.25" customHeight="1">
      <c r="A2054" s="98">
        <v>25</v>
      </c>
      <c r="B2054" s="125" t="s">
        <v>1277</v>
      </c>
      <c r="C2054" s="126">
        <v>42513</v>
      </c>
      <c r="D2054" s="98" t="s">
        <v>13</v>
      </c>
      <c r="E2054" s="98">
        <v>852231</v>
      </c>
      <c r="F2054" s="98"/>
      <c r="G2054" s="127" t="s">
        <v>4229</v>
      </c>
      <c r="H2054" s="128">
        <v>729720.31999999995</v>
      </c>
      <c r="I2054" s="128">
        <v>0</v>
      </c>
      <c r="J2054" s="129">
        <v>729720.31999999995</v>
      </c>
      <c r="K2054" s="101" t="s">
        <v>1388</v>
      </c>
    </row>
    <row r="2055" spans="1:11" ht="56.25" customHeight="1">
      <c r="A2055" s="98">
        <v>25</v>
      </c>
      <c r="B2055" s="125" t="s">
        <v>1277</v>
      </c>
      <c r="C2055" s="126">
        <v>42513</v>
      </c>
      <c r="D2055" s="98" t="s">
        <v>13</v>
      </c>
      <c r="E2055" s="98">
        <v>852234</v>
      </c>
      <c r="F2055" s="98"/>
      <c r="G2055" s="127" t="s">
        <v>4230</v>
      </c>
      <c r="H2055" s="128">
        <v>255928.5</v>
      </c>
      <c r="I2055" s="128">
        <v>0</v>
      </c>
      <c r="J2055" s="129">
        <v>255928.5</v>
      </c>
      <c r="K2055" s="101" t="s">
        <v>1388</v>
      </c>
    </row>
    <row r="2056" spans="1:11" ht="56.25" customHeight="1">
      <c r="A2056" s="98">
        <v>25</v>
      </c>
      <c r="B2056" s="125" t="s">
        <v>1277</v>
      </c>
      <c r="C2056" s="126">
        <v>42513</v>
      </c>
      <c r="D2056" s="98" t="s">
        <v>13</v>
      </c>
      <c r="E2056" s="98">
        <v>852237</v>
      </c>
      <c r="F2056" s="98"/>
      <c r="G2056" s="127" t="s">
        <v>4231</v>
      </c>
      <c r="H2056" s="128">
        <v>1132102.52</v>
      </c>
      <c r="I2056" s="128">
        <v>0</v>
      </c>
      <c r="J2056" s="129">
        <v>1132102.52</v>
      </c>
      <c r="K2056" s="101" t="s">
        <v>1388</v>
      </c>
    </row>
    <row r="2057" spans="1:11" ht="56.25" customHeight="1">
      <c r="A2057" s="98">
        <v>25</v>
      </c>
      <c r="B2057" s="125" t="s">
        <v>1277</v>
      </c>
      <c r="C2057" s="126">
        <v>42513</v>
      </c>
      <c r="D2057" s="98" t="s">
        <v>13</v>
      </c>
      <c r="E2057" s="98">
        <v>852241</v>
      </c>
      <c r="F2057" s="98"/>
      <c r="G2057" s="127" t="s">
        <v>4232</v>
      </c>
      <c r="H2057" s="128">
        <v>308013.38</v>
      </c>
      <c r="I2057" s="128">
        <v>0</v>
      </c>
      <c r="J2057" s="129">
        <v>308013.38</v>
      </c>
      <c r="K2057" s="101" t="s">
        <v>1388</v>
      </c>
    </row>
    <row r="2058" spans="1:11" ht="56.25" customHeight="1">
      <c r="A2058" s="98">
        <v>25</v>
      </c>
      <c r="B2058" s="125" t="s">
        <v>1277</v>
      </c>
      <c r="C2058" s="126">
        <v>42514</v>
      </c>
      <c r="D2058" s="98" t="s">
        <v>6</v>
      </c>
      <c r="E2058" s="98">
        <v>852402</v>
      </c>
      <c r="F2058" s="98"/>
      <c r="G2058" s="127" t="s">
        <v>4246</v>
      </c>
      <c r="H2058" s="128">
        <v>0</v>
      </c>
      <c r="I2058" s="128">
        <v>65497.94</v>
      </c>
      <c r="J2058" s="129">
        <v>65497.94</v>
      </c>
      <c r="K2058" s="101" t="s">
        <v>1388</v>
      </c>
    </row>
    <row r="2059" spans="1:11" ht="56.25" customHeight="1">
      <c r="A2059" s="98">
        <v>25</v>
      </c>
      <c r="B2059" s="125" t="s">
        <v>1277</v>
      </c>
      <c r="C2059" s="126">
        <v>42514</v>
      </c>
      <c r="D2059" s="98" t="s">
        <v>13</v>
      </c>
      <c r="E2059" s="98">
        <v>852413</v>
      </c>
      <c r="F2059" s="98"/>
      <c r="G2059" s="127" t="s">
        <v>4266</v>
      </c>
      <c r="H2059" s="128">
        <v>834835.74</v>
      </c>
      <c r="I2059" s="128">
        <v>0</v>
      </c>
      <c r="J2059" s="129">
        <v>834835.74</v>
      </c>
      <c r="K2059" s="101" t="s">
        <v>1388</v>
      </c>
    </row>
    <row r="2060" spans="1:11" ht="56.25" customHeight="1">
      <c r="A2060" s="98">
        <v>25</v>
      </c>
      <c r="B2060" s="125" t="s">
        <v>1277</v>
      </c>
      <c r="C2060" s="126">
        <v>42514</v>
      </c>
      <c r="D2060" s="98" t="s">
        <v>13</v>
      </c>
      <c r="E2060" s="98">
        <v>852417</v>
      </c>
      <c r="F2060" s="98"/>
      <c r="G2060" s="127" t="s">
        <v>4268</v>
      </c>
      <c r="H2060" s="128">
        <v>346066.67</v>
      </c>
      <c r="I2060" s="128">
        <v>0</v>
      </c>
      <c r="J2060" s="129">
        <v>346066.67</v>
      </c>
      <c r="K2060" s="101" t="s">
        <v>1388</v>
      </c>
    </row>
    <row r="2061" spans="1:11" ht="56.25" customHeight="1">
      <c r="A2061" s="98">
        <v>25</v>
      </c>
      <c r="B2061" s="125" t="s">
        <v>1277</v>
      </c>
      <c r="C2061" s="126">
        <v>42514</v>
      </c>
      <c r="D2061" s="98" t="s">
        <v>13</v>
      </c>
      <c r="E2061" s="98">
        <v>852422</v>
      </c>
      <c r="F2061" s="98"/>
      <c r="G2061" s="127" t="s">
        <v>4269</v>
      </c>
      <c r="H2061" s="128">
        <v>199213.21</v>
      </c>
      <c r="I2061" s="128">
        <v>0</v>
      </c>
      <c r="J2061" s="129">
        <v>199213.21</v>
      </c>
      <c r="K2061" s="101" t="s">
        <v>1388</v>
      </c>
    </row>
    <row r="2062" spans="1:11" ht="56.25" customHeight="1">
      <c r="A2062" s="98">
        <v>25</v>
      </c>
      <c r="B2062" s="125" t="s">
        <v>1277</v>
      </c>
      <c r="C2062" s="126">
        <v>42514</v>
      </c>
      <c r="D2062" s="98" t="s">
        <v>13</v>
      </c>
      <c r="E2062" s="98">
        <v>852423</v>
      </c>
      <c r="F2062" s="98"/>
      <c r="G2062" s="127" t="s">
        <v>4270</v>
      </c>
      <c r="H2062" s="128">
        <v>1145375.72</v>
      </c>
      <c r="I2062" s="128">
        <v>0</v>
      </c>
      <c r="J2062" s="129">
        <v>1145375.72</v>
      </c>
      <c r="K2062" s="101" t="s">
        <v>1388</v>
      </c>
    </row>
    <row r="2063" spans="1:11" ht="56.25" customHeight="1">
      <c r="A2063" s="98">
        <v>25</v>
      </c>
      <c r="B2063" s="125" t="s">
        <v>1277</v>
      </c>
      <c r="C2063" s="126">
        <v>42514</v>
      </c>
      <c r="D2063" s="98" t="s">
        <v>13</v>
      </c>
      <c r="E2063" s="98">
        <v>852424</v>
      </c>
      <c r="F2063" s="98"/>
      <c r="G2063" s="127" t="s">
        <v>4271</v>
      </c>
      <c r="H2063" s="128">
        <v>457367.45</v>
      </c>
      <c r="I2063" s="128">
        <v>0</v>
      </c>
      <c r="J2063" s="129">
        <v>457367.45</v>
      </c>
      <c r="K2063" s="101" t="s">
        <v>1388</v>
      </c>
    </row>
    <row r="2064" spans="1:11" ht="56.25" customHeight="1">
      <c r="A2064" s="98">
        <v>25</v>
      </c>
      <c r="B2064" s="125" t="s">
        <v>1277</v>
      </c>
      <c r="C2064" s="126">
        <v>42515</v>
      </c>
      <c r="D2064" s="98" t="s">
        <v>13</v>
      </c>
      <c r="E2064" s="98">
        <v>852472</v>
      </c>
      <c r="F2064" s="98"/>
      <c r="G2064" s="127" t="s">
        <v>4285</v>
      </c>
      <c r="H2064" s="128">
        <v>474030.92</v>
      </c>
      <c r="I2064" s="128">
        <v>0</v>
      </c>
      <c r="J2064" s="129">
        <v>474030.92</v>
      </c>
      <c r="K2064" s="101" t="s">
        <v>1388</v>
      </c>
    </row>
    <row r="2065" spans="1:11" ht="56.25" customHeight="1">
      <c r="A2065" s="98">
        <v>25</v>
      </c>
      <c r="B2065" s="125" t="s">
        <v>1277</v>
      </c>
      <c r="C2065" s="126">
        <v>42517</v>
      </c>
      <c r="D2065" s="98" t="s">
        <v>13</v>
      </c>
      <c r="E2065" s="98">
        <v>852847</v>
      </c>
      <c r="F2065" s="98"/>
      <c r="G2065" s="127" t="s">
        <v>4324</v>
      </c>
      <c r="H2065" s="128">
        <v>260804.67</v>
      </c>
      <c r="I2065" s="128">
        <v>0</v>
      </c>
      <c r="J2065" s="129">
        <v>260804.67</v>
      </c>
      <c r="K2065" s="101" t="s">
        <v>1388</v>
      </c>
    </row>
    <row r="2066" spans="1:11" ht="56.25" customHeight="1">
      <c r="A2066" s="98">
        <v>25</v>
      </c>
      <c r="B2066" s="125" t="s">
        <v>1277</v>
      </c>
      <c r="C2066" s="126">
        <v>42520</v>
      </c>
      <c r="D2066" s="98" t="s">
        <v>13</v>
      </c>
      <c r="E2066" s="98">
        <v>852938</v>
      </c>
      <c r="F2066" s="98"/>
      <c r="G2066" s="127" t="s">
        <v>4334</v>
      </c>
      <c r="H2066" s="128">
        <v>341772.39</v>
      </c>
      <c r="I2066" s="128">
        <v>0</v>
      </c>
      <c r="J2066" s="129">
        <v>341772.39</v>
      </c>
      <c r="K2066" s="101" t="s">
        <v>1388</v>
      </c>
    </row>
    <row r="2067" spans="1:11" ht="56.25" customHeight="1">
      <c r="A2067" s="98">
        <v>25</v>
      </c>
      <c r="B2067" s="125" t="s">
        <v>1277</v>
      </c>
      <c r="C2067" s="126">
        <v>42520</v>
      </c>
      <c r="D2067" s="98" t="s">
        <v>13</v>
      </c>
      <c r="E2067" s="98">
        <v>852941</v>
      </c>
      <c r="F2067" s="98"/>
      <c r="G2067" s="127" t="s">
        <v>4335</v>
      </c>
      <c r="H2067" s="128">
        <v>1080326.3500000001</v>
      </c>
      <c r="I2067" s="128">
        <v>0</v>
      </c>
      <c r="J2067" s="129">
        <v>1080326.3500000001</v>
      </c>
      <c r="K2067" s="101" t="s">
        <v>1388</v>
      </c>
    </row>
    <row r="2068" spans="1:11" ht="56.25" customHeight="1">
      <c r="A2068" s="98">
        <v>25</v>
      </c>
      <c r="B2068" s="125" t="s">
        <v>1277</v>
      </c>
      <c r="C2068" s="126">
        <v>42520</v>
      </c>
      <c r="D2068" s="98" t="s">
        <v>13</v>
      </c>
      <c r="E2068" s="98">
        <v>852942</v>
      </c>
      <c r="F2068" s="98"/>
      <c r="G2068" s="127" t="s">
        <v>4336</v>
      </c>
      <c r="H2068" s="128">
        <v>349778.97</v>
      </c>
      <c r="I2068" s="128">
        <v>0</v>
      </c>
      <c r="J2068" s="129">
        <v>349778.97</v>
      </c>
      <c r="K2068" s="101" t="s">
        <v>1388</v>
      </c>
    </row>
    <row r="2069" spans="1:11" ht="56.25" customHeight="1">
      <c r="A2069" s="98">
        <v>25</v>
      </c>
      <c r="B2069" s="125" t="s">
        <v>1277</v>
      </c>
      <c r="C2069" s="126">
        <v>42520</v>
      </c>
      <c r="D2069" s="98" t="s">
        <v>13</v>
      </c>
      <c r="E2069" s="98">
        <v>852946</v>
      </c>
      <c r="F2069" s="98"/>
      <c r="G2069" s="127" t="s">
        <v>4337</v>
      </c>
      <c r="H2069" s="128">
        <v>777857.39</v>
      </c>
      <c r="I2069" s="128">
        <v>0</v>
      </c>
      <c r="J2069" s="129">
        <v>777857.39</v>
      </c>
      <c r="K2069" s="101" t="s">
        <v>1388</v>
      </c>
    </row>
    <row r="2070" spans="1:11" ht="56.25" customHeight="1">
      <c r="A2070" s="98">
        <v>25</v>
      </c>
      <c r="B2070" s="125" t="s">
        <v>1277</v>
      </c>
      <c r="C2070" s="126">
        <v>42520</v>
      </c>
      <c r="D2070" s="98" t="s">
        <v>13</v>
      </c>
      <c r="E2070" s="98">
        <v>852948</v>
      </c>
      <c r="F2070" s="98"/>
      <c r="G2070" s="127" t="s">
        <v>4338</v>
      </c>
      <c r="H2070" s="128">
        <v>675876.86</v>
      </c>
      <c r="I2070" s="128">
        <v>0</v>
      </c>
      <c r="J2070" s="129">
        <v>675876.86</v>
      </c>
      <c r="K2070" s="101" t="s">
        <v>1388</v>
      </c>
    </row>
    <row r="2071" spans="1:11" ht="56.25" customHeight="1">
      <c r="A2071" s="98">
        <v>25</v>
      </c>
      <c r="B2071" s="125" t="s">
        <v>1277</v>
      </c>
      <c r="C2071" s="126">
        <v>42520</v>
      </c>
      <c r="D2071" s="98" t="s">
        <v>13</v>
      </c>
      <c r="E2071" s="98">
        <v>852950</v>
      </c>
      <c r="F2071" s="98"/>
      <c r="G2071" s="127" t="s">
        <v>4339</v>
      </c>
      <c r="H2071" s="128">
        <v>256677.39</v>
      </c>
      <c r="I2071" s="128">
        <v>0</v>
      </c>
      <c r="J2071" s="129">
        <v>256677.39</v>
      </c>
      <c r="K2071" s="101" t="s">
        <v>1388</v>
      </c>
    </row>
    <row r="2072" spans="1:11" ht="56.25" customHeight="1">
      <c r="A2072" s="98">
        <v>25</v>
      </c>
      <c r="B2072" s="125" t="s">
        <v>1277</v>
      </c>
      <c r="C2072" s="126">
        <v>42520</v>
      </c>
      <c r="D2072" s="98" t="s">
        <v>13</v>
      </c>
      <c r="E2072" s="98">
        <v>852952</v>
      </c>
      <c r="F2072" s="98"/>
      <c r="G2072" s="127" t="s">
        <v>4340</v>
      </c>
      <c r="H2072" s="128">
        <v>310833.21999999997</v>
      </c>
      <c r="I2072" s="128">
        <v>0</v>
      </c>
      <c r="J2072" s="129">
        <v>310833.21999999997</v>
      </c>
      <c r="K2072" s="101" t="s">
        <v>1388</v>
      </c>
    </row>
    <row r="2073" spans="1:11" ht="56.25" customHeight="1">
      <c r="A2073" s="98">
        <v>25</v>
      </c>
      <c r="B2073" s="125" t="s">
        <v>1277</v>
      </c>
      <c r="C2073" s="126">
        <v>42520</v>
      </c>
      <c r="D2073" s="98" t="s">
        <v>13</v>
      </c>
      <c r="E2073" s="98">
        <v>852957</v>
      </c>
      <c r="F2073" s="98"/>
      <c r="G2073" s="127" t="s">
        <v>4341</v>
      </c>
      <c r="H2073" s="128">
        <v>708379.23</v>
      </c>
      <c r="I2073" s="128">
        <v>0</v>
      </c>
      <c r="J2073" s="129">
        <v>708379.23</v>
      </c>
      <c r="K2073" s="101" t="s">
        <v>1388</v>
      </c>
    </row>
    <row r="2074" spans="1:11" ht="56.25" customHeight="1">
      <c r="A2074" s="98">
        <v>25</v>
      </c>
      <c r="B2074" s="125" t="s">
        <v>1277</v>
      </c>
      <c r="C2074" s="126">
        <v>42520</v>
      </c>
      <c r="D2074" s="98" t="s">
        <v>13</v>
      </c>
      <c r="E2074" s="98">
        <v>852960</v>
      </c>
      <c r="F2074" s="98"/>
      <c r="G2074" s="127" t="s">
        <v>4342</v>
      </c>
      <c r="H2074" s="128">
        <v>373781.23</v>
      </c>
      <c r="I2074" s="128">
        <v>0</v>
      </c>
      <c r="J2074" s="129">
        <v>373781.23</v>
      </c>
      <c r="K2074" s="101" t="s">
        <v>1388</v>
      </c>
    </row>
    <row r="2075" spans="1:11" ht="56.25" customHeight="1">
      <c r="A2075" s="98">
        <v>25</v>
      </c>
      <c r="B2075" s="125" t="s">
        <v>1277</v>
      </c>
      <c r="C2075" s="126">
        <v>42520</v>
      </c>
      <c r="D2075" s="98" t="s">
        <v>13</v>
      </c>
      <c r="E2075" s="98">
        <v>852964</v>
      </c>
      <c r="F2075" s="98"/>
      <c r="G2075" s="127" t="s">
        <v>4343</v>
      </c>
      <c r="H2075" s="128">
        <v>1133158.23</v>
      </c>
      <c r="I2075" s="128">
        <v>0</v>
      </c>
      <c r="J2075" s="129">
        <v>1133158.23</v>
      </c>
      <c r="K2075" s="101" t="s">
        <v>1388</v>
      </c>
    </row>
    <row r="2076" spans="1:11" ht="56.25" customHeight="1">
      <c r="A2076" s="98">
        <v>25</v>
      </c>
      <c r="B2076" s="125" t="s">
        <v>1277</v>
      </c>
      <c r="C2076" s="126">
        <v>42521</v>
      </c>
      <c r="D2076" s="98" t="s">
        <v>13</v>
      </c>
      <c r="E2076" s="98">
        <v>853093</v>
      </c>
      <c r="F2076" s="98"/>
      <c r="G2076" s="127" t="s">
        <v>4364</v>
      </c>
      <c r="H2076" s="128">
        <v>1033313.68</v>
      </c>
      <c r="I2076" s="128">
        <v>0</v>
      </c>
      <c r="J2076" s="129">
        <v>1033313.68</v>
      </c>
      <c r="K2076" s="101" t="s">
        <v>1388</v>
      </c>
    </row>
    <row r="2077" spans="1:11" ht="56.25" customHeight="1">
      <c r="A2077" s="98">
        <v>25</v>
      </c>
      <c r="B2077" s="125" t="s">
        <v>1277</v>
      </c>
      <c r="C2077" s="126">
        <v>42521</v>
      </c>
      <c r="D2077" s="98" t="s">
        <v>13</v>
      </c>
      <c r="E2077" s="98">
        <v>853094</v>
      </c>
      <c r="F2077" s="98"/>
      <c r="G2077" s="127" t="s">
        <v>4365</v>
      </c>
      <c r="H2077" s="128">
        <v>133333.32999999999</v>
      </c>
      <c r="I2077" s="128">
        <v>0</v>
      </c>
      <c r="J2077" s="129">
        <v>133333.32999999999</v>
      </c>
      <c r="K2077" s="101" t="s">
        <v>1388</v>
      </c>
    </row>
    <row r="2078" spans="1:11" ht="56.25" customHeight="1">
      <c r="A2078" s="98">
        <v>25</v>
      </c>
      <c r="B2078" s="125" t="s">
        <v>1277</v>
      </c>
      <c r="C2078" s="126">
        <v>42521</v>
      </c>
      <c r="D2078" s="98" t="s">
        <v>13</v>
      </c>
      <c r="E2078" s="98">
        <v>853098</v>
      </c>
      <c r="F2078" s="98"/>
      <c r="G2078" s="127" t="s">
        <v>4366</v>
      </c>
      <c r="H2078" s="128">
        <v>117812.19</v>
      </c>
      <c r="I2078" s="128">
        <v>0</v>
      </c>
      <c r="J2078" s="129">
        <v>117812.19</v>
      </c>
      <c r="K2078" s="101" t="s">
        <v>1388</v>
      </c>
    </row>
    <row r="2079" spans="1:11" ht="56.25" customHeight="1">
      <c r="A2079" s="98">
        <v>25</v>
      </c>
      <c r="B2079" s="125" t="s">
        <v>1277</v>
      </c>
      <c r="C2079" s="126">
        <v>42521</v>
      </c>
      <c r="D2079" s="98" t="s">
        <v>13</v>
      </c>
      <c r="E2079" s="98">
        <v>853099</v>
      </c>
      <c r="F2079" s="98"/>
      <c r="G2079" s="127" t="s">
        <v>4367</v>
      </c>
      <c r="H2079" s="128">
        <v>121389.98</v>
      </c>
      <c r="I2079" s="128">
        <v>0</v>
      </c>
      <c r="J2079" s="129">
        <v>121389.98</v>
      </c>
      <c r="K2079" s="101" t="s">
        <v>1388</v>
      </c>
    </row>
    <row r="2080" spans="1:11" ht="56.25" customHeight="1">
      <c r="A2080" s="98">
        <v>25</v>
      </c>
      <c r="B2080" s="125" t="s">
        <v>1277</v>
      </c>
      <c r="C2080" s="126">
        <v>42521</v>
      </c>
      <c r="D2080" s="98" t="s">
        <v>13</v>
      </c>
      <c r="E2080" s="98">
        <v>853101</v>
      </c>
      <c r="F2080" s="98"/>
      <c r="G2080" s="127" t="s">
        <v>4368</v>
      </c>
      <c r="H2080" s="128">
        <v>400000</v>
      </c>
      <c r="I2080" s="128">
        <v>0</v>
      </c>
      <c r="J2080" s="129">
        <v>400000</v>
      </c>
      <c r="K2080" s="101" t="s">
        <v>1388</v>
      </c>
    </row>
    <row r="2081" spans="1:11" ht="56.25" customHeight="1">
      <c r="A2081" s="98">
        <v>25</v>
      </c>
      <c r="B2081" s="125" t="s">
        <v>1277</v>
      </c>
      <c r="C2081" s="126">
        <v>42521</v>
      </c>
      <c r="D2081" s="98" t="s">
        <v>13</v>
      </c>
      <c r="E2081" s="98">
        <v>853104</v>
      </c>
      <c r="F2081" s="98"/>
      <c r="G2081" s="127" t="s">
        <v>4369</v>
      </c>
      <c r="H2081" s="128">
        <v>7081.8</v>
      </c>
      <c r="I2081" s="128">
        <v>0</v>
      </c>
      <c r="J2081" s="129">
        <v>7081.8</v>
      </c>
      <c r="K2081" s="101" t="s">
        <v>1388</v>
      </c>
    </row>
    <row r="2082" spans="1:11" ht="56.25" customHeight="1">
      <c r="A2082" s="98">
        <v>25</v>
      </c>
      <c r="B2082" s="125" t="s">
        <v>1277</v>
      </c>
      <c r="C2082" s="126">
        <v>42521</v>
      </c>
      <c r="D2082" s="98" t="s">
        <v>13</v>
      </c>
      <c r="E2082" s="98">
        <v>853106</v>
      </c>
      <c r="F2082" s="98"/>
      <c r="G2082" s="127" t="s">
        <v>4370</v>
      </c>
      <c r="H2082" s="128">
        <v>312653.53999999998</v>
      </c>
      <c r="I2082" s="128">
        <v>0</v>
      </c>
      <c r="J2082" s="129">
        <v>312653.53999999998</v>
      </c>
      <c r="K2082" s="101" t="s">
        <v>1388</v>
      </c>
    </row>
    <row r="2083" spans="1:11" ht="56.25" customHeight="1">
      <c r="A2083" s="98">
        <v>25</v>
      </c>
      <c r="B2083" s="125" t="s">
        <v>1277</v>
      </c>
      <c r="C2083" s="126">
        <v>42521</v>
      </c>
      <c r="D2083" s="98" t="s">
        <v>13</v>
      </c>
      <c r="E2083" s="98">
        <v>853108</v>
      </c>
      <c r="F2083" s="98"/>
      <c r="G2083" s="127" t="s">
        <v>4371</v>
      </c>
      <c r="H2083" s="128">
        <v>556650.66</v>
      </c>
      <c r="I2083" s="128">
        <v>0</v>
      </c>
      <c r="J2083" s="129">
        <v>556650.66</v>
      </c>
      <c r="K2083" s="101" t="s">
        <v>1388</v>
      </c>
    </row>
    <row r="2084" spans="1:11" ht="56.25" customHeight="1">
      <c r="A2084" s="98">
        <v>25</v>
      </c>
      <c r="B2084" s="125" t="s">
        <v>1277</v>
      </c>
      <c r="C2084" s="126">
        <v>42521</v>
      </c>
      <c r="D2084" s="98" t="s">
        <v>13</v>
      </c>
      <c r="E2084" s="98">
        <v>853109</v>
      </c>
      <c r="F2084" s="98"/>
      <c r="G2084" s="127" t="s">
        <v>4372</v>
      </c>
      <c r="H2084" s="128">
        <v>1004799.55</v>
      </c>
      <c r="I2084" s="128">
        <v>0</v>
      </c>
      <c r="J2084" s="129">
        <v>1004799.55</v>
      </c>
      <c r="K2084" s="101" t="s">
        <v>1388</v>
      </c>
    </row>
    <row r="2085" spans="1:11" ht="56.25" customHeight="1">
      <c r="A2085" s="98">
        <v>25</v>
      </c>
      <c r="B2085" s="125" t="s">
        <v>1277</v>
      </c>
      <c r="C2085" s="126">
        <v>42521</v>
      </c>
      <c r="D2085" s="98" t="s">
        <v>13</v>
      </c>
      <c r="E2085" s="98">
        <v>853110</v>
      </c>
      <c r="F2085" s="98"/>
      <c r="G2085" s="127" t="s">
        <v>4373</v>
      </c>
      <c r="H2085" s="128">
        <v>127105.64</v>
      </c>
      <c r="I2085" s="128">
        <v>0</v>
      </c>
      <c r="J2085" s="129">
        <v>127105.64</v>
      </c>
      <c r="K2085" s="101" t="s">
        <v>1388</v>
      </c>
    </row>
    <row r="2086" spans="1:11" ht="56.25" customHeight="1">
      <c r="A2086" s="98">
        <v>25</v>
      </c>
      <c r="B2086" s="125" t="s">
        <v>1277</v>
      </c>
      <c r="C2086" s="126">
        <v>42521</v>
      </c>
      <c r="D2086" s="98" t="s">
        <v>13</v>
      </c>
      <c r="E2086" s="98">
        <v>853112</v>
      </c>
      <c r="F2086" s="98"/>
      <c r="G2086" s="127" t="s">
        <v>4374</v>
      </c>
      <c r="H2086" s="128">
        <v>34508.410000000003</v>
      </c>
      <c r="I2086" s="128">
        <v>0</v>
      </c>
      <c r="J2086" s="129">
        <v>34508.410000000003</v>
      </c>
      <c r="K2086" s="101" t="s">
        <v>1388</v>
      </c>
    </row>
    <row r="2087" spans="1:11" ht="56.25" customHeight="1">
      <c r="A2087" s="98">
        <v>25</v>
      </c>
      <c r="B2087" s="125" t="s">
        <v>1277</v>
      </c>
      <c r="C2087" s="126">
        <v>42521</v>
      </c>
      <c r="D2087" s="98" t="s">
        <v>13</v>
      </c>
      <c r="E2087" s="98">
        <v>853115</v>
      </c>
      <c r="F2087" s="98"/>
      <c r="G2087" s="127" t="s">
        <v>4375</v>
      </c>
      <c r="H2087" s="128">
        <v>82756.08</v>
      </c>
      <c r="I2087" s="128">
        <v>0</v>
      </c>
      <c r="J2087" s="129">
        <v>82756.08</v>
      </c>
      <c r="K2087" s="101" t="s">
        <v>1388</v>
      </c>
    </row>
    <row r="2088" spans="1:11" ht="56.25" customHeight="1">
      <c r="A2088" s="98">
        <v>25</v>
      </c>
      <c r="B2088" s="125" t="s">
        <v>1277</v>
      </c>
      <c r="C2088" s="126">
        <v>42521</v>
      </c>
      <c r="D2088" s="98" t="s">
        <v>13</v>
      </c>
      <c r="E2088" s="98">
        <v>853116</v>
      </c>
      <c r="F2088" s="98"/>
      <c r="G2088" s="127" t="s">
        <v>4376</v>
      </c>
      <c r="H2088" s="128">
        <v>3631791.19</v>
      </c>
      <c r="I2088" s="128">
        <v>0</v>
      </c>
      <c r="J2088" s="129">
        <v>3631791.19</v>
      </c>
      <c r="K2088" s="101" t="s">
        <v>1388</v>
      </c>
    </row>
    <row r="2089" spans="1:11" ht="56.25" customHeight="1">
      <c r="A2089" s="98">
        <v>25</v>
      </c>
      <c r="B2089" s="125" t="s">
        <v>1277</v>
      </c>
      <c r="C2089" s="126">
        <v>42521</v>
      </c>
      <c r="D2089" s="98" t="s">
        <v>13</v>
      </c>
      <c r="E2089" s="98">
        <v>853120</v>
      </c>
      <c r="F2089" s="98"/>
      <c r="G2089" s="127" t="s">
        <v>4377</v>
      </c>
      <c r="H2089" s="128">
        <v>133333.32999999999</v>
      </c>
      <c r="I2089" s="128">
        <v>0</v>
      </c>
      <c r="J2089" s="129">
        <v>133333.32999999999</v>
      </c>
      <c r="K2089" s="101" t="s">
        <v>1388</v>
      </c>
    </row>
    <row r="2090" spans="1:11" ht="56.25" customHeight="1">
      <c r="A2090" s="98">
        <v>25</v>
      </c>
      <c r="B2090" s="125" t="s">
        <v>1277</v>
      </c>
      <c r="C2090" s="126">
        <v>42521</v>
      </c>
      <c r="D2090" s="98" t="s">
        <v>13</v>
      </c>
      <c r="E2090" s="98">
        <v>853125</v>
      </c>
      <c r="F2090" s="98"/>
      <c r="G2090" s="127" t="s">
        <v>4378</v>
      </c>
      <c r="H2090" s="128">
        <v>702712.9</v>
      </c>
      <c r="I2090" s="128">
        <v>0</v>
      </c>
      <c r="J2090" s="129">
        <v>702712.9</v>
      </c>
      <c r="K2090" s="101" t="s">
        <v>1388</v>
      </c>
    </row>
    <row r="2091" spans="1:11" ht="56.25" customHeight="1">
      <c r="A2091" s="98">
        <v>25</v>
      </c>
      <c r="B2091" s="125" t="s">
        <v>1277</v>
      </c>
      <c r="C2091" s="126">
        <v>42521</v>
      </c>
      <c r="D2091" s="98" t="s">
        <v>13</v>
      </c>
      <c r="E2091" s="98">
        <v>853126</v>
      </c>
      <c r="F2091" s="98"/>
      <c r="G2091" s="127" t="s">
        <v>4379</v>
      </c>
      <c r="H2091" s="128">
        <v>133333.32999999999</v>
      </c>
      <c r="I2091" s="128">
        <v>0</v>
      </c>
      <c r="J2091" s="129">
        <v>133333.32999999999</v>
      </c>
      <c r="K2091" s="101" t="s">
        <v>1388</v>
      </c>
    </row>
    <row r="2092" spans="1:11" ht="56.25" customHeight="1">
      <c r="A2092" s="98">
        <v>25</v>
      </c>
      <c r="B2092" s="125" t="s">
        <v>1277</v>
      </c>
      <c r="C2092" s="126">
        <v>42521</v>
      </c>
      <c r="D2092" s="98" t="s">
        <v>13</v>
      </c>
      <c r="E2092" s="98">
        <v>853216</v>
      </c>
      <c r="F2092" s="98"/>
      <c r="G2092" s="127" t="s">
        <v>4385</v>
      </c>
      <c r="H2092" s="128">
        <v>124314.69</v>
      </c>
      <c r="I2092" s="128">
        <v>0</v>
      </c>
      <c r="J2092" s="129">
        <v>124314.69</v>
      </c>
      <c r="K2092" s="101" t="s">
        <v>1388</v>
      </c>
    </row>
    <row r="2093" spans="1:11" ht="56.25" customHeight="1">
      <c r="A2093" s="98">
        <v>25</v>
      </c>
      <c r="B2093" s="125" t="s">
        <v>1277</v>
      </c>
      <c r="C2093" s="126">
        <v>42521</v>
      </c>
      <c r="D2093" s="98" t="s">
        <v>13</v>
      </c>
      <c r="E2093" s="98">
        <v>853217</v>
      </c>
      <c r="F2093" s="98"/>
      <c r="G2093" s="127" t="s">
        <v>4386</v>
      </c>
      <c r="H2093" s="128">
        <v>73137.679999999993</v>
      </c>
      <c r="I2093" s="128">
        <v>0</v>
      </c>
      <c r="J2093" s="129">
        <v>73137.679999999993</v>
      </c>
      <c r="K2093" s="101" t="s">
        <v>1388</v>
      </c>
    </row>
    <row r="2094" spans="1:11" ht="56.25" customHeight="1">
      <c r="A2094" s="98">
        <v>25</v>
      </c>
      <c r="B2094" s="125" t="s">
        <v>1277</v>
      </c>
      <c r="C2094" s="126">
        <v>42521</v>
      </c>
      <c r="D2094" s="98" t="s">
        <v>13</v>
      </c>
      <c r="E2094" s="98">
        <v>853218</v>
      </c>
      <c r="F2094" s="98"/>
      <c r="G2094" s="127" t="s">
        <v>4387</v>
      </c>
      <c r="H2094" s="128">
        <v>73137.679999999993</v>
      </c>
      <c r="I2094" s="128">
        <v>0</v>
      </c>
      <c r="J2094" s="129">
        <v>73137.679999999993</v>
      </c>
      <c r="K2094" s="101" t="s">
        <v>1388</v>
      </c>
    </row>
    <row r="2095" spans="1:11" ht="56.25" customHeight="1">
      <c r="A2095" s="98">
        <v>25</v>
      </c>
      <c r="B2095" s="125" t="s">
        <v>1277</v>
      </c>
      <c r="C2095" s="126">
        <v>42521</v>
      </c>
      <c r="D2095" s="98" t="s">
        <v>13</v>
      </c>
      <c r="E2095" s="98">
        <v>853219</v>
      </c>
      <c r="F2095" s="98"/>
      <c r="G2095" s="127" t="s">
        <v>4388</v>
      </c>
      <c r="H2095" s="128">
        <v>2359400</v>
      </c>
      <c r="I2095" s="128">
        <v>0</v>
      </c>
      <c r="J2095" s="129">
        <v>2359400</v>
      </c>
      <c r="K2095" s="101" t="s">
        <v>1388</v>
      </c>
    </row>
    <row r="2096" spans="1:11" ht="56.25" customHeight="1">
      <c r="A2096" s="98">
        <v>25</v>
      </c>
      <c r="B2096" s="125" t="s">
        <v>1277</v>
      </c>
      <c r="C2096" s="126">
        <v>42521</v>
      </c>
      <c r="D2096" s="98" t="s">
        <v>13</v>
      </c>
      <c r="E2096" s="98">
        <v>853221</v>
      </c>
      <c r="F2096" s="98"/>
      <c r="G2096" s="127" t="s">
        <v>4389</v>
      </c>
      <c r="H2096" s="128">
        <v>84690.01</v>
      </c>
      <c r="I2096" s="128">
        <v>0</v>
      </c>
      <c r="J2096" s="129">
        <v>84690.01</v>
      </c>
      <c r="K2096" s="101" t="s">
        <v>1388</v>
      </c>
    </row>
    <row r="2097" spans="1:11" ht="56.25" customHeight="1">
      <c r="A2097" s="98">
        <v>25</v>
      </c>
      <c r="B2097" s="125" t="s">
        <v>1277</v>
      </c>
      <c r="C2097" s="126">
        <v>42521</v>
      </c>
      <c r="D2097" s="98" t="s">
        <v>13</v>
      </c>
      <c r="E2097" s="98">
        <v>853222</v>
      </c>
      <c r="F2097" s="98"/>
      <c r="G2097" s="127" t="s">
        <v>4390</v>
      </c>
      <c r="H2097" s="128">
        <v>713.92</v>
      </c>
      <c r="I2097" s="128">
        <v>0</v>
      </c>
      <c r="J2097" s="129">
        <v>713.92</v>
      </c>
      <c r="K2097" s="101" t="s">
        <v>1388</v>
      </c>
    </row>
    <row r="2098" spans="1:11" ht="56.25" customHeight="1">
      <c r="A2098" s="98">
        <v>25</v>
      </c>
      <c r="B2098" s="125" t="s">
        <v>1277</v>
      </c>
      <c r="C2098" s="126">
        <v>42521</v>
      </c>
      <c r="D2098" s="98" t="s">
        <v>13</v>
      </c>
      <c r="E2098" s="98">
        <v>853225</v>
      </c>
      <c r="F2098" s="98"/>
      <c r="G2098" s="127" t="s">
        <v>4392</v>
      </c>
      <c r="H2098" s="128">
        <v>455067</v>
      </c>
      <c r="I2098" s="128">
        <v>0</v>
      </c>
      <c r="J2098" s="129">
        <v>455067</v>
      </c>
      <c r="K2098" s="101" t="s">
        <v>1388</v>
      </c>
    </row>
    <row r="2099" spans="1:11" ht="56.25" customHeight="1">
      <c r="A2099" s="98">
        <v>25</v>
      </c>
      <c r="B2099" s="125" t="s">
        <v>1277</v>
      </c>
      <c r="C2099" s="126">
        <v>42521</v>
      </c>
      <c r="D2099" s="98" t="s">
        <v>13</v>
      </c>
      <c r="E2099" s="98">
        <v>853229</v>
      </c>
      <c r="F2099" s="98"/>
      <c r="G2099" s="127" t="s">
        <v>4394</v>
      </c>
      <c r="H2099" s="128">
        <v>190420.77</v>
      </c>
      <c r="I2099" s="128">
        <v>0</v>
      </c>
      <c r="J2099" s="129">
        <v>190420.77</v>
      </c>
      <c r="K2099" s="101" t="s">
        <v>1388</v>
      </c>
    </row>
    <row r="2100" spans="1:11" ht="56.25" customHeight="1">
      <c r="A2100" s="98">
        <v>25</v>
      </c>
      <c r="B2100" s="125" t="s">
        <v>1277</v>
      </c>
      <c r="C2100" s="126">
        <v>42521</v>
      </c>
      <c r="D2100" s="98" t="s">
        <v>13</v>
      </c>
      <c r="E2100" s="98">
        <v>853234</v>
      </c>
      <c r="F2100" s="98"/>
      <c r="G2100" s="127" t="s">
        <v>4395</v>
      </c>
      <c r="H2100" s="128">
        <v>105448.27</v>
      </c>
      <c r="I2100" s="128">
        <v>0</v>
      </c>
      <c r="J2100" s="129">
        <v>105448.27</v>
      </c>
      <c r="K2100" s="101" t="s">
        <v>1388</v>
      </c>
    </row>
    <row r="2101" spans="1:11" ht="56.25" customHeight="1">
      <c r="A2101" s="98">
        <v>25</v>
      </c>
      <c r="B2101" s="125" t="s">
        <v>1277</v>
      </c>
      <c r="C2101" s="126">
        <v>42521</v>
      </c>
      <c r="D2101" s="98" t="s">
        <v>13</v>
      </c>
      <c r="E2101" s="98">
        <v>853237</v>
      </c>
      <c r="F2101" s="98"/>
      <c r="G2101" s="127" t="s">
        <v>4396</v>
      </c>
      <c r="H2101" s="128">
        <v>137.19</v>
      </c>
      <c r="I2101" s="128">
        <v>0</v>
      </c>
      <c r="J2101" s="129">
        <v>137.19</v>
      </c>
      <c r="K2101" s="101" t="s">
        <v>1388</v>
      </c>
    </row>
    <row r="2102" spans="1:11" ht="56.25" customHeight="1">
      <c r="A2102" s="98">
        <v>25</v>
      </c>
      <c r="B2102" s="125" t="s">
        <v>1277</v>
      </c>
      <c r="C2102" s="126">
        <v>42521</v>
      </c>
      <c r="D2102" s="98" t="s">
        <v>13</v>
      </c>
      <c r="E2102" s="98">
        <v>853243</v>
      </c>
      <c r="F2102" s="98"/>
      <c r="G2102" s="127" t="s">
        <v>4397</v>
      </c>
      <c r="H2102" s="128">
        <v>454.59</v>
      </c>
      <c r="I2102" s="128">
        <v>0</v>
      </c>
      <c r="J2102" s="129">
        <v>454.59</v>
      </c>
      <c r="K2102" s="101" t="s">
        <v>1388</v>
      </c>
    </row>
    <row r="2103" spans="1:11" ht="56.25" customHeight="1">
      <c r="A2103" s="98">
        <v>25</v>
      </c>
      <c r="B2103" s="125" t="s">
        <v>1277</v>
      </c>
      <c r="C2103" s="126">
        <v>42521</v>
      </c>
      <c r="D2103" s="98" t="s">
        <v>13</v>
      </c>
      <c r="E2103" s="98">
        <v>853247</v>
      </c>
      <c r="F2103" s="98"/>
      <c r="G2103" s="127" t="s">
        <v>4399</v>
      </c>
      <c r="H2103" s="128">
        <v>50972.57</v>
      </c>
      <c r="I2103" s="128">
        <v>0</v>
      </c>
      <c r="J2103" s="129">
        <v>50972.57</v>
      </c>
      <c r="K2103" s="101" t="s">
        <v>1388</v>
      </c>
    </row>
    <row r="2104" spans="1:11" ht="56.25" customHeight="1">
      <c r="A2104" s="98">
        <v>25</v>
      </c>
      <c r="B2104" s="125" t="s">
        <v>1277</v>
      </c>
      <c r="C2104" s="126">
        <v>42521</v>
      </c>
      <c r="D2104" s="98" t="s">
        <v>13</v>
      </c>
      <c r="E2104" s="98">
        <v>853251</v>
      </c>
      <c r="F2104" s="98"/>
      <c r="G2104" s="127" t="s">
        <v>4400</v>
      </c>
      <c r="H2104" s="128">
        <v>1323522.32</v>
      </c>
      <c r="I2104" s="128">
        <v>0</v>
      </c>
      <c r="J2104" s="129">
        <v>1323522.32</v>
      </c>
      <c r="K2104" s="101" t="s">
        <v>1388</v>
      </c>
    </row>
    <row r="2105" spans="1:11" ht="56.25" customHeight="1">
      <c r="A2105" s="98">
        <v>25</v>
      </c>
      <c r="B2105" s="125" t="s">
        <v>1277</v>
      </c>
      <c r="C2105" s="126">
        <v>42521</v>
      </c>
      <c r="D2105" s="98" t="s">
        <v>13</v>
      </c>
      <c r="E2105" s="98">
        <v>853253</v>
      </c>
      <c r="F2105" s="98"/>
      <c r="G2105" s="127" t="s">
        <v>4401</v>
      </c>
      <c r="H2105" s="128">
        <v>416.83</v>
      </c>
      <c r="I2105" s="128">
        <v>0</v>
      </c>
      <c r="J2105" s="129">
        <v>416.83</v>
      </c>
      <c r="K2105" s="101" t="s">
        <v>1388</v>
      </c>
    </row>
    <row r="2106" spans="1:11" ht="56.25" customHeight="1">
      <c r="A2106" s="98">
        <v>25</v>
      </c>
      <c r="B2106" s="125" t="s">
        <v>1277</v>
      </c>
      <c r="C2106" s="126">
        <v>42521</v>
      </c>
      <c r="D2106" s="98" t="s">
        <v>13</v>
      </c>
      <c r="E2106" s="98">
        <v>853255</v>
      </c>
      <c r="F2106" s="98"/>
      <c r="G2106" s="127" t="s">
        <v>4402</v>
      </c>
      <c r="H2106" s="128">
        <v>481108.37</v>
      </c>
      <c r="I2106" s="128">
        <v>0</v>
      </c>
      <c r="J2106" s="129">
        <v>481108.37</v>
      </c>
      <c r="K2106" s="101" t="s">
        <v>1388</v>
      </c>
    </row>
    <row r="2107" spans="1:11" ht="56.25" customHeight="1">
      <c r="A2107" s="98">
        <v>25</v>
      </c>
      <c r="B2107" s="125" t="s">
        <v>1277</v>
      </c>
      <c r="C2107" s="126">
        <v>42521</v>
      </c>
      <c r="D2107" s="98" t="s">
        <v>13</v>
      </c>
      <c r="E2107" s="98">
        <v>853261</v>
      </c>
      <c r="F2107" s="98"/>
      <c r="G2107" s="127" t="s">
        <v>4403</v>
      </c>
      <c r="H2107" s="128">
        <v>124314.69</v>
      </c>
      <c r="I2107" s="128">
        <v>0</v>
      </c>
      <c r="J2107" s="129">
        <v>124314.69</v>
      </c>
      <c r="K2107" s="101" t="s">
        <v>1388</v>
      </c>
    </row>
    <row r="2108" spans="1:11" ht="56.25" customHeight="1">
      <c r="A2108" s="98">
        <v>25</v>
      </c>
      <c r="B2108" s="125" t="s">
        <v>1277</v>
      </c>
      <c r="C2108" s="126">
        <v>42521</v>
      </c>
      <c r="D2108" s="98" t="s">
        <v>13</v>
      </c>
      <c r="E2108" s="98">
        <v>853268</v>
      </c>
      <c r="F2108" s="98"/>
      <c r="G2108" s="127" t="s">
        <v>4407</v>
      </c>
      <c r="H2108" s="128">
        <v>2821.04</v>
      </c>
      <c r="I2108" s="128">
        <v>0</v>
      </c>
      <c r="J2108" s="129">
        <v>2821.04</v>
      </c>
      <c r="K2108" s="101" t="s">
        <v>1388</v>
      </c>
    </row>
    <row r="2109" spans="1:11" ht="56.25" customHeight="1">
      <c r="A2109" s="98">
        <v>25</v>
      </c>
      <c r="B2109" s="125" t="s">
        <v>1277</v>
      </c>
      <c r="C2109" s="126">
        <v>42521</v>
      </c>
      <c r="D2109" s="98" t="s">
        <v>13</v>
      </c>
      <c r="E2109" s="98">
        <v>853283</v>
      </c>
      <c r="F2109" s="98"/>
      <c r="G2109" s="127" t="s">
        <v>4409</v>
      </c>
      <c r="H2109" s="128">
        <v>451242.57</v>
      </c>
      <c r="I2109" s="128">
        <v>0</v>
      </c>
      <c r="J2109" s="129">
        <v>451242.57</v>
      </c>
      <c r="K2109" s="101" t="s">
        <v>1388</v>
      </c>
    </row>
    <row r="2110" spans="1:11" ht="56.25" customHeight="1">
      <c r="A2110" s="98">
        <v>25</v>
      </c>
      <c r="B2110" s="125" t="s">
        <v>1277</v>
      </c>
      <c r="C2110" s="126">
        <v>42577</v>
      </c>
      <c r="D2110" s="98" t="s">
        <v>6</v>
      </c>
      <c r="E2110" s="98">
        <v>858790</v>
      </c>
      <c r="F2110" s="98"/>
      <c r="G2110" s="127" t="s">
        <v>5768</v>
      </c>
      <c r="H2110" s="128">
        <v>0</v>
      </c>
      <c r="I2110" s="128">
        <v>400000</v>
      </c>
      <c r="J2110" s="129">
        <v>400000</v>
      </c>
      <c r="K2110" s="101" t="s">
        <v>1388</v>
      </c>
    </row>
    <row r="2111" spans="1:11" ht="56.25" customHeight="1">
      <c r="A2111" s="98">
        <v>25</v>
      </c>
      <c r="B2111" s="125" t="s">
        <v>1277</v>
      </c>
      <c r="C2111" s="126">
        <v>42585</v>
      </c>
      <c r="D2111" s="98" t="s">
        <v>6</v>
      </c>
      <c r="E2111" s="98">
        <v>859817</v>
      </c>
      <c r="F2111" s="98"/>
      <c r="G2111" s="127" t="s">
        <v>5994</v>
      </c>
      <c r="H2111" s="128">
        <v>0</v>
      </c>
      <c r="I2111" s="128">
        <v>7.47</v>
      </c>
      <c r="J2111" s="129">
        <v>7.47</v>
      </c>
      <c r="K2111" s="101" t="s">
        <v>1388</v>
      </c>
    </row>
    <row r="2112" spans="1:11" ht="56.25" customHeight="1">
      <c r="A2112" s="98">
        <v>25</v>
      </c>
      <c r="B2112" s="125" t="s">
        <v>1277</v>
      </c>
      <c r="C2112" s="126">
        <v>42587</v>
      </c>
      <c r="D2112" s="98" t="s">
        <v>6</v>
      </c>
      <c r="E2112" s="98">
        <v>859990</v>
      </c>
      <c r="F2112" s="98"/>
      <c r="G2112" s="127" t="s">
        <v>6063</v>
      </c>
      <c r="H2112" s="128">
        <v>0</v>
      </c>
      <c r="I2112" s="128">
        <v>425309.41</v>
      </c>
      <c r="J2112" s="129">
        <v>425309.41</v>
      </c>
      <c r="K2112" s="101" t="s">
        <v>1388</v>
      </c>
    </row>
    <row r="2113" spans="1:11" ht="56.25" customHeight="1">
      <c r="A2113" s="98">
        <v>25</v>
      </c>
      <c r="B2113" s="125" t="s">
        <v>1277</v>
      </c>
      <c r="C2113" s="126">
        <v>42590</v>
      </c>
      <c r="D2113" s="98" t="s">
        <v>6</v>
      </c>
      <c r="E2113" s="98">
        <v>860139</v>
      </c>
      <c r="F2113" s="98"/>
      <c r="G2113" s="127" t="s">
        <v>6103</v>
      </c>
      <c r="H2113" s="128">
        <v>0</v>
      </c>
      <c r="I2113" s="128">
        <v>400000</v>
      </c>
      <c r="J2113" s="129">
        <v>400000</v>
      </c>
      <c r="K2113" s="101" t="s">
        <v>1388</v>
      </c>
    </row>
    <row r="2114" spans="1:11" ht="56.25" customHeight="1">
      <c r="A2114" s="98">
        <v>25</v>
      </c>
      <c r="B2114" s="125" t="s">
        <v>1277</v>
      </c>
      <c r="C2114" s="126">
        <v>42590</v>
      </c>
      <c r="D2114" s="98" t="s">
        <v>6</v>
      </c>
      <c r="E2114" s="98">
        <v>860141</v>
      </c>
      <c r="F2114" s="98"/>
      <c r="G2114" s="127" t="s">
        <v>6104</v>
      </c>
      <c r="H2114" s="128">
        <v>0</v>
      </c>
      <c r="I2114" s="128">
        <v>66914.23</v>
      </c>
      <c r="J2114" s="129">
        <v>66914.23</v>
      </c>
      <c r="K2114" s="101" t="s">
        <v>1388</v>
      </c>
    </row>
    <row r="2115" spans="1:11" ht="56.25" customHeight="1">
      <c r="A2115" s="98">
        <v>25</v>
      </c>
      <c r="B2115" s="125" t="s">
        <v>1277</v>
      </c>
      <c r="C2115" s="126">
        <v>42591</v>
      </c>
      <c r="D2115" s="98" t="s">
        <v>6</v>
      </c>
      <c r="E2115" s="98">
        <v>860315</v>
      </c>
      <c r="F2115" s="98"/>
      <c r="G2115" s="127" t="s">
        <v>6147</v>
      </c>
      <c r="H2115" s="128">
        <v>0</v>
      </c>
      <c r="I2115" s="128">
        <v>103336.22</v>
      </c>
      <c r="J2115" s="129">
        <v>103336.22</v>
      </c>
      <c r="K2115" s="101" t="s">
        <v>1388</v>
      </c>
    </row>
    <row r="2116" spans="1:11" ht="56.25" customHeight="1">
      <c r="A2116" s="98">
        <v>25</v>
      </c>
      <c r="B2116" s="125" t="s">
        <v>1277</v>
      </c>
      <c r="C2116" s="126">
        <v>42599</v>
      </c>
      <c r="D2116" s="98" t="s">
        <v>6</v>
      </c>
      <c r="E2116" s="98">
        <v>861107</v>
      </c>
      <c r="F2116" s="98"/>
      <c r="G2116" s="127" t="s">
        <v>6363</v>
      </c>
      <c r="H2116" s="128">
        <v>0</v>
      </c>
      <c r="I2116" s="128">
        <v>20</v>
      </c>
      <c r="J2116" s="129">
        <v>20</v>
      </c>
      <c r="K2116" s="101" t="s">
        <v>1388</v>
      </c>
    </row>
    <row r="2117" spans="1:11" ht="56.25" customHeight="1">
      <c r="A2117" s="98">
        <v>25</v>
      </c>
      <c r="B2117" s="125" t="s">
        <v>1277</v>
      </c>
      <c r="C2117" s="126">
        <v>42605</v>
      </c>
      <c r="D2117" s="98" t="s">
        <v>6</v>
      </c>
      <c r="E2117" s="98">
        <v>861511</v>
      </c>
      <c r="F2117" s="98"/>
      <c r="G2117" s="127" t="s">
        <v>6496</v>
      </c>
      <c r="H2117" s="128">
        <v>0</v>
      </c>
      <c r="I2117" s="128">
        <v>173937.54</v>
      </c>
      <c r="J2117" s="129">
        <v>173937.54</v>
      </c>
      <c r="K2117" s="101" t="s">
        <v>1388</v>
      </c>
    </row>
    <row r="2118" spans="1:11" ht="56.25" customHeight="1">
      <c r="A2118" s="98">
        <v>25</v>
      </c>
      <c r="B2118" s="125" t="s">
        <v>7880</v>
      </c>
      <c r="C2118" s="126">
        <v>42381</v>
      </c>
      <c r="D2118" s="98" t="s">
        <v>3</v>
      </c>
      <c r="E2118" s="98">
        <v>1339716</v>
      </c>
      <c r="F2118" s="98"/>
      <c r="G2118" s="127" t="s">
        <v>7881</v>
      </c>
      <c r="H2118" s="128">
        <v>0</v>
      </c>
      <c r="I2118" s="128">
        <v>1731341.93</v>
      </c>
      <c r="J2118" s="129">
        <v>1731341.93</v>
      </c>
      <c r="K2118" s="101" t="s">
        <v>1388</v>
      </c>
    </row>
    <row r="2119" spans="1:11" ht="56.25" customHeight="1">
      <c r="A2119" s="98">
        <v>25</v>
      </c>
      <c r="B2119" s="125" t="s">
        <v>8059</v>
      </c>
      <c r="C2119" s="126">
        <v>42390</v>
      </c>
      <c r="D2119" s="98" t="s">
        <v>3</v>
      </c>
      <c r="E2119" s="98">
        <v>1343135</v>
      </c>
      <c r="F2119" s="98"/>
      <c r="G2119" s="127" t="s">
        <v>8060</v>
      </c>
      <c r="H2119" s="128">
        <v>0</v>
      </c>
      <c r="I2119" s="128">
        <v>56046.720000000001</v>
      </c>
      <c r="J2119" s="129">
        <v>56046.720000000001</v>
      </c>
      <c r="K2119" s="101" t="s">
        <v>1388</v>
      </c>
    </row>
    <row r="2120" spans="1:11" ht="56.25" customHeight="1">
      <c r="A2120" s="98">
        <v>25</v>
      </c>
      <c r="B2120" s="125" t="s">
        <v>8059</v>
      </c>
      <c r="C2120" s="126">
        <v>42411</v>
      </c>
      <c r="D2120" s="98" t="s">
        <v>3</v>
      </c>
      <c r="E2120" s="98">
        <v>1348855</v>
      </c>
      <c r="F2120" s="98"/>
      <c r="G2120" s="127" t="s">
        <v>8309</v>
      </c>
      <c r="H2120" s="128">
        <v>0</v>
      </c>
      <c r="I2120" s="128">
        <v>148.4</v>
      </c>
      <c r="J2120" s="129">
        <v>148.4</v>
      </c>
      <c r="K2120" s="101" t="s">
        <v>1388</v>
      </c>
    </row>
    <row r="2121" spans="1:11" ht="56.25" customHeight="1">
      <c r="A2121" s="98">
        <v>25</v>
      </c>
      <c r="B2121" s="125" t="s">
        <v>8457</v>
      </c>
      <c r="C2121" s="126">
        <v>42423</v>
      </c>
      <c r="D2121" s="98" t="s">
        <v>3</v>
      </c>
      <c r="E2121" s="98">
        <v>1352978</v>
      </c>
      <c r="F2121" s="98"/>
      <c r="G2121" s="127" t="s">
        <v>8458</v>
      </c>
      <c r="H2121" s="128">
        <v>0</v>
      </c>
      <c r="I2121" s="128">
        <v>512949.82</v>
      </c>
      <c r="J2121" s="129">
        <v>512949.82</v>
      </c>
      <c r="K2121" s="101" t="s">
        <v>1388</v>
      </c>
    </row>
    <row r="2122" spans="1:11" ht="56.25" customHeight="1">
      <c r="A2122" s="98">
        <v>25</v>
      </c>
      <c r="B2122" s="125" t="s">
        <v>8059</v>
      </c>
      <c r="C2122" s="126">
        <v>42429</v>
      </c>
      <c r="D2122" s="98" t="s">
        <v>3</v>
      </c>
      <c r="E2122" s="98">
        <v>1355033</v>
      </c>
      <c r="F2122" s="98"/>
      <c r="G2122" s="127" t="s">
        <v>8608</v>
      </c>
      <c r="H2122" s="128">
        <v>0</v>
      </c>
      <c r="I2122" s="128">
        <v>7.2</v>
      </c>
      <c r="J2122" s="129">
        <v>7.2</v>
      </c>
      <c r="K2122" s="101" t="s">
        <v>1388</v>
      </c>
    </row>
    <row r="2123" spans="1:11" ht="56.25" customHeight="1">
      <c r="A2123" s="98">
        <v>25</v>
      </c>
      <c r="B2123" s="125" t="s">
        <v>8059</v>
      </c>
      <c r="C2123" s="126">
        <v>42444</v>
      </c>
      <c r="D2123" s="98" t="s">
        <v>3</v>
      </c>
      <c r="E2123" s="98">
        <v>1359816</v>
      </c>
      <c r="F2123" s="98"/>
      <c r="G2123" s="127" t="s">
        <v>8874</v>
      </c>
      <c r="H2123" s="128">
        <v>0</v>
      </c>
      <c r="I2123" s="128">
        <v>186</v>
      </c>
      <c r="J2123" s="129">
        <v>186</v>
      </c>
      <c r="K2123" s="101" t="s">
        <v>1388</v>
      </c>
    </row>
    <row r="2124" spans="1:11" ht="56.25" customHeight="1">
      <c r="A2124" s="98">
        <v>25</v>
      </c>
      <c r="B2124" s="125" t="s">
        <v>8059</v>
      </c>
      <c r="C2124" s="126">
        <v>42445</v>
      </c>
      <c r="D2124" s="98" t="s">
        <v>3</v>
      </c>
      <c r="E2124" s="98">
        <v>1360168</v>
      </c>
      <c r="F2124" s="98"/>
      <c r="G2124" s="127" t="s">
        <v>8880</v>
      </c>
      <c r="H2124" s="128">
        <v>0</v>
      </c>
      <c r="I2124" s="128">
        <v>148.4</v>
      </c>
      <c r="J2124" s="129">
        <v>148.4</v>
      </c>
      <c r="K2124" s="101" t="s">
        <v>1388</v>
      </c>
    </row>
    <row r="2125" spans="1:11" ht="56.25" customHeight="1">
      <c r="A2125" s="98">
        <v>25</v>
      </c>
      <c r="B2125" s="125" t="s">
        <v>8059</v>
      </c>
      <c r="C2125" s="126">
        <v>42445</v>
      </c>
      <c r="D2125" s="98" t="s">
        <v>3</v>
      </c>
      <c r="E2125" s="98">
        <v>1360170</v>
      </c>
      <c r="F2125" s="98"/>
      <c r="G2125" s="127" t="s">
        <v>8881</v>
      </c>
      <c r="H2125" s="128">
        <v>0</v>
      </c>
      <c r="I2125" s="128">
        <v>148.4</v>
      </c>
      <c r="J2125" s="129">
        <v>148.4</v>
      </c>
      <c r="K2125" s="101" t="s">
        <v>1388</v>
      </c>
    </row>
    <row r="2126" spans="1:11" ht="56.25" customHeight="1">
      <c r="A2126" s="98">
        <v>25</v>
      </c>
      <c r="B2126" s="125" t="s">
        <v>8457</v>
      </c>
      <c r="C2126" s="126">
        <v>42502</v>
      </c>
      <c r="D2126" s="98" t="s">
        <v>3</v>
      </c>
      <c r="E2126" s="98">
        <v>1378199</v>
      </c>
      <c r="F2126" s="98"/>
      <c r="G2126" s="127" t="s">
        <v>9882</v>
      </c>
      <c r="H2126" s="128">
        <v>0</v>
      </c>
      <c r="I2126" s="128">
        <v>2631815.08</v>
      </c>
      <c r="J2126" s="129">
        <v>2631815.08</v>
      </c>
      <c r="K2126" s="101" t="s">
        <v>1388</v>
      </c>
    </row>
    <row r="2127" spans="1:11" ht="56.25" customHeight="1">
      <c r="A2127" s="98">
        <v>25</v>
      </c>
      <c r="B2127" s="125" t="s">
        <v>8457</v>
      </c>
      <c r="C2127" s="126">
        <v>42506</v>
      </c>
      <c r="D2127" s="98" t="s">
        <v>3</v>
      </c>
      <c r="E2127" s="98">
        <v>1379195</v>
      </c>
      <c r="F2127" s="98"/>
      <c r="G2127" s="127" t="s">
        <v>9929</v>
      </c>
      <c r="H2127" s="128">
        <v>0</v>
      </c>
      <c r="I2127" s="128">
        <v>236439.46</v>
      </c>
      <c r="J2127" s="129">
        <v>236439.46</v>
      </c>
      <c r="K2127" s="101" t="s">
        <v>1388</v>
      </c>
    </row>
    <row r="2128" spans="1:11" ht="56.25" customHeight="1">
      <c r="A2128" s="98">
        <v>25</v>
      </c>
      <c r="B2128" s="125" t="s">
        <v>8457</v>
      </c>
      <c r="C2128" s="126">
        <v>42536</v>
      </c>
      <c r="D2128" s="98" t="s">
        <v>3</v>
      </c>
      <c r="E2128" s="98">
        <v>1389060</v>
      </c>
      <c r="F2128" s="98"/>
      <c r="G2128" s="127" t="s">
        <v>10581</v>
      </c>
      <c r="H2128" s="128">
        <v>0</v>
      </c>
      <c r="I2128" s="128">
        <v>0.03</v>
      </c>
      <c r="J2128" s="129">
        <v>0.03</v>
      </c>
      <c r="K2128" s="101" t="s">
        <v>1429</v>
      </c>
    </row>
    <row r="2129" spans="1:11" ht="56.25" customHeight="1">
      <c r="A2129" s="98">
        <v>25</v>
      </c>
      <c r="B2129" s="125" t="s">
        <v>8457</v>
      </c>
      <c r="C2129" s="126">
        <v>42555</v>
      </c>
      <c r="D2129" s="98" t="s">
        <v>3</v>
      </c>
      <c r="E2129" s="98">
        <v>1394602</v>
      </c>
      <c r="F2129" s="98"/>
      <c r="G2129" s="127" t="s">
        <v>11035</v>
      </c>
      <c r="H2129" s="128">
        <v>0</v>
      </c>
      <c r="I2129" s="128">
        <v>180</v>
      </c>
      <c r="J2129" s="129">
        <v>180</v>
      </c>
      <c r="K2129" s="101" t="s">
        <v>1388</v>
      </c>
    </row>
    <row r="2130" spans="1:11" ht="56.25" customHeight="1">
      <c r="A2130" s="98">
        <v>25</v>
      </c>
      <c r="B2130" s="125" t="s">
        <v>8457</v>
      </c>
      <c r="C2130" s="126">
        <v>42572</v>
      </c>
      <c r="D2130" s="98" t="s">
        <v>3</v>
      </c>
      <c r="E2130" s="98">
        <v>1400256</v>
      </c>
      <c r="F2130" s="98"/>
      <c r="G2130" s="127" t="s">
        <v>11481</v>
      </c>
      <c r="H2130" s="128">
        <v>0</v>
      </c>
      <c r="I2130" s="128">
        <v>1456.24</v>
      </c>
      <c r="J2130" s="129">
        <v>1456.24</v>
      </c>
      <c r="K2130" s="101" t="s">
        <v>1388</v>
      </c>
    </row>
    <row r="2131" spans="1:11" ht="56.25" customHeight="1">
      <c r="A2131" s="98">
        <v>25</v>
      </c>
      <c r="B2131" s="125" t="s">
        <v>8059</v>
      </c>
      <c r="C2131" s="126">
        <v>42576</v>
      </c>
      <c r="D2131" s="98" t="s">
        <v>3</v>
      </c>
      <c r="E2131" s="98">
        <v>1401044</v>
      </c>
      <c r="F2131" s="98"/>
      <c r="G2131" s="127" t="s">
        <v>11521</v>
      </c>
      <c r="H2131" s="128">
        <v>0</v>
      </c>
      <c r="I2131" s="128">
        <v>3444</v>
      </c>
      <c r="J2131" s="129">
        <v>3444</v>
      </c>
      <c r="K2131" s="101" t="s">
        <v>1388</v>
      </c>
    </row>
    <row r="2132" spans="1:11" ht="56.25" customHeight="1">
      <c r="A2132" s="98">
        <v>25</v>
      </c>
      <c r="B2132" s="125" t="s">
        <v>8457</v>
      </c>
      <c r="C2132" s="126">
        <v>42626</v>
      </c>
      <c r="D2132" s="98" t="s">
        <v>3</v>
      </c>
      <c r="E2132" s="98">
        <v>1418896</v>
      </c>
      <c r="F2132" s="98"/>
      <c r="G2132" s="127" t="s">
        <v>12967</v>
      </c>
      <c r="H2132" s="128">
        <v>0</v>
      </c>
      <c r="I2132" s="128">
        <v>52271.46</v>
      </c>
      <c r="J2132" s="129">
        <v>52271.46</v>
      </c>
      <c r="K2132" s="101" t="s">
        <v>1388</v>
      </c>
    </row>
    <row r="2133" spans="1:11" ht="56.25" customHeight="1">
      <c r="A2133" s="98">
        <v>25</v>
      </c>
      <c r="B2133" s="125" t="s">
        <v>8059</v>
      </c>
      <c r="C2133" s="126">
        <v>42641</v>
      </c>
      <c r="D2133" s="98" t="s">
        <v>3</v>
      </c>
      <c r="E2133" s="98">
        <v>1424511</v>
      </c>
      <c r="F2133" s="98"/>
      <c r="G2133" s="127" t="s">
        <v>13640</v>
      </c>
      <c r="H2133" s="128">
        <v>0</v>
      </c>
      <c r="I2133" s="128">
        <v>361.2</v>
      </c>
      <c r="J2133" s="129">
        <v>361.2</v>
      </c>
      <c r="K2133" s="101" t="s">
        <v>1388</v>
      </c>
    </row>
    <row r="2134" spans="1:11" ht="56.25" customHeight="1">
      <c r="A2134" s="98">
        <v>25</v>
      </c>
      <c r="B2134" s="125" t="s">
        <v>8457</v>
      </c>
      <c r="C2134" s="126">
        <v>42643</v>
      </c>
      <c r="D2134" s="98" t="s">
        <v>3</v>
      </c>
      <c r="E2134" s="98">
        <v>1425485</v>
      </c>
      <c r="F2134" s="98"/>
      <c r="G2134" s="127" t="s">
        <v>13792</v>
      </c>
      <c r="H2134" s="128">
        <v>0</v>
      </c>
      <c r="I2134" s="128">
        <v>9853.59</v>
      </c>
      <c r="J2134" s="129">
        <v>9853.59</v>
      </c>
      <c r="K2134" s="101" t="s">
        <v>1388</v>
      </c>
    </row>
    <row r="2135" spans="1:11" ht="56.25" customHeight="1">
      <c r="A2135" s="98">
        <v>25</v>
      </c>
      <c r="B2135" s="125" t="s">
        <v>8457</v>
      </c>
      <c r="C2135" s="126">
        <v>42643</v>
      </c>
      <c r="D2135" s="98" t="s">
        <v>3</v>
      </c>
      <c r="E2135" s="98">
        <v>1425682</v>
      </c>
      <c r="F2135" s="98"/>
      <c r="G2135" s="127" t="s">
        <v>13843</v>
      </c>
      <c r="H2135" s="128">
        <v>0</v>
      </c>
      <c r="I2135" s="128">
        <v>192562.21</v>
      </c>
      <c r="J2135" s="129">
        <v>192562.21</v>
      </c>
      <c r="K2135" s="101" t="s">
        <v>1388</v>
      </c>
    </row>
    <row r="2136" spans="1:11" ht="56.25" customHeight="1">
      <c r="A2136" s="98">
        <v>25</v>
      </c>
      <c r="B2136" s="125" t="s">
        <v>8457</v>
      </c>
      <c r="C2136" s="126">
        <v>42643</v>
      </c>
      <c r="D2136" s="98" t="s">
        <v>3</v>
      </c>
      <c r="E2136" s="98">
        <v>1425687</v>
      </c>
      <c r="F2136" s="98"/>
      <c r="G2136" s="127" t="s">
        <v>13844</v>
      </c>
      <c r="H2136" s="128">
        <v>0</v>
      </c>
      <c r="I2136" s="128">
        <v>59570.590000000004</v>
      </c>
      <c r="J2136" s="129">
        <v>59570.590000000004</v>
      </c>
      <c r="K2136" s="101" t="s">
        <v>1388</v>
      </c>
    </row>
    <row r="2137" spans="1:11" ht="56.25" customHeight="1">
      <c r="A2137" s="98">
        <v>25</v>
      </c>
      <c r="B2137" s="125" t="s">
        <v>8457</v>
      </c>
      <c r="C2137" s="126">
        <v>42643</v>
      </c>
      <c r="D2137" s="98" t="s">
        <v>3</v>
      </c>
      <c r="E2137" s="98">
        <v>1425689</v>
      </c>
      <c r="F2137" s="98"/>
      <c r="G2137" s="127" t="s">
        <v>13846</v>
      </c>
      <c r="H2137" s="128">
        <v>0</v>
      </c>
      <c r="I2137" s="128">
        <v>59570.590000000004</v>
      </c>
      <c r="J2137" s="129">
        <v>59570.590000000004</v>
      </c>
      <c r="K2137" s="101" t="s">
        <v>1388</v>
      </c>
    </row>
    <row r="2138" spans="1:11" ht="56.25" customHeight="1">
      <c r="A2138" s="98">
        <v>25</v>
      </c>
      <c r="B2138" s="125" t="s">
        <v>8457</v>
      </c>
      <c r="C2138" s="126">
        <v>42643</v>
      </c>
      <c r="D2138" s="98" t="s">
        <v>3</v>
      </c>
      <c r="E2138" s="98">
        <v>1425691</v>
      </c>
      <c r="F2138" s="98"/>
      <c r="G2138" s="127" t="s">
        <v>13848</v>
      </c>
      <c r="H2138" s="128">
        <v>0</v>
      </c>
      <c r="I2138" s="128">
        <v>24660</v>
      </c>
      <c r="J2138" s="129">
        <v>24660</v>
      </c>
      <c r="K2138" s="101" t="s">
        <v>1388</v>
      </c>
    </row>
    <row r="2139" spans="1:11" ht="56.25" customHeight="1">
      <c r="A2139" s="98">
        <v>25</v>
      </c>
      <c r="B2139" s="125" t="s">
        <v>1277</v>
      </c>
      <c r="C2139" s="126">
        <v>42535</v>
      </c>
      <c r="D2139" s="98" t="s">
        <v>1376</v>
      </c>
      <c r="E2139" s="98">
        <v>10514710</v>
      </c>
      <c r="F2139" s="98"/>
      <c r="G2139" s="127" t="s">
        <v>4668</v>
      </c>
      <c r="H2139" s="128">
        <v>138808.82</v>
      </c>
      <c r="I2139" s="128">
        <v>0</v>
      </c>
      <c r="J2139" s="129">
        <v>138808.82</v>
      </c>
      <c r="K2139" s="101" t="s">
        <v>1388</v>
      </c>
    </row>
    <row r="2140" spans="1:11" ht="56.25" customHeight="1">
      <c r="A2140" s="98">
        <v>25</v>
      </c>
      <c r="B2140" s="125" t="s">
        <v>1277</v>
      </c>
      <c r="C2140" s="126">
        <v>42535</v>
      </c>
      <c r="D2140" s="98" t="s">
        <v>1376</v>
      </c>
      <c r="E2140" s="98">
        <v>10514711</v>
      </c>
      <c r="F2140" s="98"/>
      <c r="G2140" s="127" t="s">
        <v>4667</v>
      </c>
      <c r="H2140" s="128">
        <v>121413.85</v>
      </c>
      <c r="I2140" s="128">
        <v>0</v>
      </c>
      <c r="J2140" s="129">
        <v>121413.85</v>
      </c>
      <c r="K2140" s="101" t="s">
        <v>1388</v>
      </c>
    </row>
    <row r="2141" spans="1:11" ht="56.25" customHeight="1">
      <c r="A2141" s="98">
        <v>25</v>
      </c>
      <c r="B2141" s="125" t="s">
        <v>1277</v>
      </c>
      <c r="C2141" s="126">
        <v>42535</v>
      </c>
      <c r="D2141" s="98" t="s">
        <v>1376</v>
      </c>
      <c r="E2141" s="98">
        <v>10514712</v>
      </c>
      <c r="F2141" s="98"/>
      <c r="G2141" s="127" t="s">
        <v>4666</v>
      </c>
      <c r="H2141" s="128">
        <v>138808.82</v>
      </c>
      <c r="I2141" s="128">
        <v>0</v>
      </c>
      <c r="J2141" s="129">
        <v>138808.82</v>
      </c>
      <c r="K2141" s="101" t="s">
        <v>1388</v>
      </c>
    </row>
    <row r="2142" spans="1:11" ht="56.25" customHeight="1">
      <c r="A2142" s="98">
        <v>25</v>
      </c>
      <c r="B2142" s="125" t="s">
        <v>1277</v>
      </c>
      <c r="C2142" s="126">
        <v>42535</v>
      </c>
      <c r="D2142" s="98" t="s">
        <v>1376</v>
      </c>
      <c r="E2142" s="98">
        <v>10514724</v>
      </c>
      <c r="F2142" s="98"/>
      <c r="G2142" s="127" t="s">
        <v>4665</v>
      </c>
      <c r="H2142" s="128">
        <v>208283.96</v>
      </c>
      <c r="I2142" s="128">
        <v>0</v>
      </c>
      <c r="J2142" s="129">
        <v>208283.96</v>
      </c>
      <c r="K2142" s="101" t="s">
        <v>1388</v>
      </c>
    </row>
    <row r="2143" spans="1:11" ht="56.25" customHeight="1">
      <c r="A2143" s="98">
        <v>25</v>
      </c>
      <c r="B2143" s="125" t="s">
        <v>1277</v>
      </c>
      <c r="C2143" s="126">
        <v>42535</v>
      </c>
      <c r="D2143" s="98" t="s">
        <v>1376</v>
      </c>
      <c r="E2143" s="98">
        <v>10514725</v>
      </c>
      <c r="F2143" s="98"/>
      <c r="G2143" s="127" t="s">
        <v>4664</v>
      </c>
      <c r="H2143" s="128">
        <v>243284.51</v>
      </c>
      <c r="I2143" s="128">
        <v>0</v>
      </c>
      <c r="J2143" s="129">
        <v>243284.51</v>
      </c>
      <c r="K2143" s="101" t="s">
        <v>1388</v>
      </c>
    </row>
    <row r="2144" spans="1:11" ht="56.25" customHeight="1">
      <c r="A2144" s="98">
        <v>25</v>
      </c>
      <c r="B2144" s="125" t="s">
        <v>1277</v>
      </c>
      <c r="C2144" s="126">
        <v>42535</v>
      </c>
      <c r="D2144" s="98" t="s">
        <v>1376</v>
      </c>
      <c r="E2144" s="98">
        <v>10514726</v>
      </c>
      <c r="F2144" s="98"/>
      <c r="G2144" s="127" t="s">
        <v>4663</v>
      </c>
      <c r="H2144" s="128">
        <v>134054.99</v>
      </c>
      <c r="I2144" s="128">
        <v>0</v>
      </c>
      <c r="J2144" s="129">
        <v>134054.99</v>
      </c>
      <c r="K2144" s="101" t="s">
        <v>1388</v>
      </c>
    </row>
    <row r="2145" spans="1:11" ht="56.25" customHeight="1">
      <c r="A2145" s="98">
        <v>25</v>
      </c>
      <c r="B2145" s="125" t="s">
        <v>1277</v>
      </c>
      <c r="C2145" s="126">
        <v>42535</v>
      </c>
      <c r="D2145" s="98" t="s">
        <v>1376</v>
      </c>
      <c r="E2145" s="98">
        <v>10514727</v>
      </c>
      <c r="F2145" s="98"/>
      <c r="G2145" s="127" t="s">
        <v>4662</v>
      </c>
      <c r="H2145" s="128">
        <v>400000</v>
      </c>
      <c r="I2145" s="128">
        <v>0</v>
      </c>
      <c r="J2145" s="129">
        <v>400000</v>
      </c>
      <c r="K2145" s="101" t="s">
        <v>1388</v>
      </c>
    </row>
    <row r="2146" spans="1:11" ht="56.25" customHeight="1">
      <c r="A2146" s="98">
        <v>25</v>
      </c>
      <c r="B2146" s="125" t="s">
        <v>1277</v>
      </c>
      <c r="C2146" s="126">
        <v>42536</v>
      </c>
      <c r="D2146" s="98" t="s">
        <v>1376</v>
      </c>
      <c r="E2146" s="98">
        <v>10514728</v>
      </c>
      <c r="F2146" s="98"/>
      <c r="G2146" s="127" t="s">
        <v>4708</v>
      </c>
      <c r="H2146" s="128">
        <v>400000</v>
      </c>
      <c r="I2146" s="128">
        <v>0</v>
      </c>
      <c r="J2146" s="129">
        <v>400000</v>
      </c>
      <c r="K2146" s="101" t="s">
        <v>1388</v>
      </c>
    </row>
    <row r="2147" spans="1:11" ht="56.25" customHeight="1">
      <c r="A2147" s="98">
        <v>25</v>
      </c>
      <c r="B2147" s="125" t="s">
        <v>1277</v>
      </c>
      <c r="C2147" s="126">
        <v>42535</v>
      </c>
      <c r="D2147" s="98" t="s">
        <v>1376</v>
      </c>
      <c r="E2147" s="98">
        <v>10514729</v>
      </c>
      <c r="F2147" s="98"/>
      <c r="G2147" s="127" t="s">
        <v>4661</v>
      </c>
      <c r="H2147" s="128">
        <v>605.78</v>
      </c>
      <c r="I2147" s="128">
        <v>0</v>
      </c>
      <c r="J2147" s="129">
        <v>605.78</v>
      </c>
      <c r="K2147" s="101" t="s">
        <v>1388</v>
      </c>
    </row>
    <row r="2148" spans="1:11" ht="56.25" customHeight="1">
      <c r="A2148" s="98">
        <v>25</v>
      </c>
      <c r="B2148" s="125" t="s">
        <v>1277</v>
      </c>
      <c r="C2148" s="126">
        <v>42535</v>
      </c>
      <c r="D2148" s="98" t="s">
        <v>1376</v>
      </c>
      <c r="E2148" s="98">
        <v>10514730</v>
      </c>
      <c r="F2148" s="98"/>
      <c r="G2148" s="127" t="s">
        <v>4660</v>
      </c>
      <c r="H2148" s="128">
        <v>338503.23</v>
      </c>
      <c r="I2148" s="128">
        <v>0</v>
      </c>
      <c r="J2148" s="129">
        <v>338503.23</v>
      </c>
      <c r="K2148" s="101" t="s">
        <v>1388</v>
      </c>
    </row>
    <row r="2149" spans="1:11" ht="56.25" customHeight="1">
      <c r="A2149" s="98">
        <v>25</v>
      </c>
      <c r="B2149" s="125" t="s">
        <v>1277</v>
      </c>
      <c r="C2149" s="126">
        <v>42535</v>
      </c>
      <c r="D2149" s="98" t="s">
        <v>1376</v>
      </c>
      <c r="E2149" s="98">
        <v>10514731</v>
      </c>
      <c r="F2149" s="98"/>
      <c r="G2149" s="127" t="s">
        <v>4659</v>
      </c>
      <c r="H2149" s="128">
        <v>336856.62</v>
      </c>
      <c r="I2149" s="128">
        <v>0</v>
      </c>
      <c r="J2149" s="129">
        <v>336856.62</v>
      </c>
      <c r="K2149" s="101" t="s">
        <v>1388</v>
      </c>
    </row>
    <row r="2150" spans="1:11" ht="56.25" customHeight="1">
      <c r="A2150" s="98">
        <v>25</v>
      </c>
      <c r="B2150" s="125" t="s">
        <v>1277</v>
      </c>
      <c r="C2150" s="126">
        <v>42535</v>
      </c>
      <c r="D2150" s="98" t="s">
        <v>1376</v>
      </c>
      <c r="E2150" s="98">
        <v>10514732</v>
      </c>
      <c r="F2150" s="98"/>
      <c r="G2150" s="127" t="s">
        <v>4658</v>
      </c>
      <c r="H2150" s="128">
        <v>631633.46</v>
      </c>
      <c r="I2150" s="128">
        <v>0</v>
      </c>
      <c r="J2150" s="129">
        <v>631633.46</v>
      </c>
      <c r="K2150" s="101" t="s">
        <v>1388</v>
      </c>
    </row>
    <row r="2151" spans="1:11" ht="56.25" customHeight="1">
      <c r="A2151" s="98">
        <v>25</v>
      </c>
      <c r="B2151" s="125" t="s">
        <v>1277</v>
      </c>
      <c r="C2151" s="126">
        <v>42535</v>
      </c>
      <c r="D2151" s="98" t="s">
        <v>1376</v>
      </c>
      <c r="E2151" s="98">
        <v>10514733</v>
      </c>
      <c r="F2151" s="98"/>
      <c r="G2151" s="127" t="s">
        <v>4657</v>
      </c>
      <c r="H2151" s="128">
        <v>643493.93999999994</v>
      </c>
      <c r="I2151" s="128">
        <v>0</v>
      </c>
      <c r="J2151" s="129">
        <v>643493.93999999994</v>
      </c>
      <c r="K2151" s="101" t="s">
        <v>1388</v>
      </c>
    </row>
    <row r="2152" spans="1:11" ht="56.25" customHeight="1">
      <c r="A2152" s="98">
        <v>25</v>
      </c>
      <c r="B2152" s="125" t="s">
        <v>1277</v>
      </c>
      <c r="C2152" s="126">
        <v>42536</v>
      </c>
      <c r="D2152" s="98" t="s">
        <v>1376</v>
      </c>
      <c r="E2152" s="98">
        <v>10514734</v>
      </c>
      <c r="F2152" s="98"/>
      <c r="G2152" s="127" t="s">
        <v>4709</v>
      </c>
      <c r="H2152" s="128">
        <v>89176</v>
      </c>
      <c r="I2152" s="128">
        <v>0</v>
      </c>
      <c r="J2152" s="129">
        <v>89176</v>
      </c>
      <c r="K2152" s="101" t="s">
        <v>1388</v>
      </c>
    </row>
    <row r="2153" spans="1:11" ht="56.25" customHeight="1">
      <c r="A2153" s="98">
        <v>25</v>
      </c>
      <c r="B2153" s="125" t="s">
        <v>1277</v>
      </c>
      <c r="C2153" s="126">
        <v>42535</v>
      </c>
      <c r="D2153" s="98" t="s">
        <v>1376</v>
      </c>
      <c r="E2153" s="98">
        <v>10514735</v>
      </c>
      <c r="F2153" s="98"/>
      <c r="G2153" s="127" t="s">
        <v>4656</v>
      </c>
      <c r="H2153" s="128">
        <v>13733.71</v>
      </c>
      <c r="I2153" s="128">
        <v>0</v>
      </c>
      <c r="J2153" s="129">
        <v>13733.71</v>
      </c>
      <c r="K2153" s="101" t="s">
        <v>1388</v>
      </c>
    </row>
    <row r="2154" spans="1:11" ht="56.25" customHeight="1">
      <c r="A2154" s="98">
        <v>25</v>
      </c>
      <c r="B2154" s="125" t="s">
        <v>1277</v>
      </c>
      <c r="C2154" s="126">
        <v>42535</v>
      </c>
      <c r="D2154" s="98" t="s">
        <v>1376</v>
      </c>
      <c r="E2154" s="98">
        <v>10514736</v>
      </c>
      <c r="F2154" s="98"/>
      <c r="G2154" s="127" t="s">
        <v>4655</v>
      </c>
      <c r="H2154" s="128">
        <v>1559882.56</v>
      </c>
      <c r="I2154" s="128">
        <v>0</v>
      </c>
      <c r="J2154" s="129">
        <v>1559882.56</v>
      </c>
      <c r="K2154" s="101" t="s">
        <v>1388</v>
      </c>
    </row>
    <row r="2155" spans="1:11" ht="56.25" customHeight="1">
      <c r="A2155" s="98">
        <v>25</v>
      </c>
      <c r="B2155" s="125" t="s">
        <v>1277</v>
      </c>
      <c r="C2155" s="126">
        <v>42535</v>
      </c>
      <c r="D2155" s="98" t="s">
        <v>1376</v>
      </c>
      <c r="E2155" s="98">
        <v>10514737</v>
      </c>
      <c r="F2155" s="98"/>
      <c r="G2155" s="127" t="s">
        <v>4654</v>
      </c>
      <c r="H2155" s="128">
        <v>777236.49</v>
      </c>
      <c r="I2155" s="128">
        <v>0</v>
      </c>
      <c r="J2155" s="129">
        <v>777236.49</v>
      </c>
      <c r="K2155" s="101" t="s">
        <v>1388</v>
      </c>
    </row>
    <row r="2156" spans="1:11" ht="56.25" customHeight="1">
      <c r="A2156" s="98">
        <v>25</v>
      </c>
      <c r="B2156" s="125" t="s">
        <v>1277</v>
      </c>
      <c r="C2156" s="126">
        <v>42535</v>
      </c>
      <c r="D2156" s="98" t="s">
        <v>1376</v>
      </c>
      <c r="E2156" s="98">
        <v>10519732</v>
      </c>
      <c r="F2156" s="98"/>
      <c r="G2156" s="127" t="s">
        <v>4653</v>
      </c>
      <c r="H2156" s="128">
        <v>3056.77</v>
      </c>
      <c r="I2156" s="128">
        <v>0</v>
      </c>
      <c r="J2156" s="129">
        <v>3056.77</v>
      </c>
      <c r="K2156" s="101" t="s">
        <v>1388</v>
      </c>
    </row>
    <row r="2157" spans="1:11" ht="56.25" customHeight="1">
      <c r="A2157" s="98">
        <v>25</v>
      </c>
      <c r="B2157" s="125" t="s">
        <v>1277</v>
      </c>
      <c r="C2157" s="126">
        <v>42535</v>
      </c>
      <c r="D2157" s="98" t="s">
        <v>1376</v>
      </c>
      <c r="E2157" s="98">
        <v>10520782</v>
      </c>
      <c r="F2157" s="98"/>
      <c r="G2157" s="127" t="s">
        <v>4652</v>
      </c>
      <c r="H2157" s="128">
        <v>274.43</v>
      </c>
      <c r="I2157" s="128">
        <v>0</v>
      </c>
      <c r="J2157" s="129">
        <v>274.43</v>
      </c>
      <c r="K2157" s="101" t="s">
        <v>1388</v>
      </c>
    </row>
    <row r="2158" spans="1:11" ht="56.25" customHeight="1">
      <c r="A2158" s="98">
        <v>25</v>
      </c>
      <c r="B2158" s="125" t="s">
        <v>1277</v>
      </c>
      <c r="C2158" s="126">
        <v>42535</v>
      </c>
      <c r="D2158" s="98" t="s">
        <v>1376</v>
      </c>
      <c r="E2158" s="98">
        <v>10520783</v>
      </c>
      <c r="F2158" s="98"/>
      <c r="G2158" s="127" t="s">
        <v>4651</v>
      </c>
      <c r="H2158" s="128">
        <v>686.17</v>
      </c>
      <c r="I2158" s="128">
        <v>0</v>
      </c>
      <c r="J2158" s="129">
        <v>686.17</v>
      </c>
      <c r="K2158" s="101" t="s">
        <v>1388</v>
      </c>
    </row>
    <row r="2159" spans="1:11" ht="56.25" customHeight="1">
      <c r="A2159" s="98">
        <v>25</v>
      </c>
      <c r="B2159" s="125" t="s">
        <v>1277</v>
      </c>
      <c r="C2159" s="126">
        <v>42535</v>
      </c>
      <c r="D2159" s="98" t="s">
        <v>1376</v>
      </c>
      <c r="E2159" s="98">
        <v>10520787</v>
      </c>
      <c r="F2159" s="98"/>
      <c r="G2159" s="127" t="s">
        <v>4650</v>
      </c>
      <c r="H2159" s="128">
        <v>12921.38</v>
      </c>
      <c r="I2159" s="128">
        <v>0</v>
      </c>
      <c r="J2159" s="129">
        <v>12921.38</v>
      </c>
      <c r="K2159" s="101" t="s">
        <v>1388</v>
      </c>
    </row>
    <row r="2160" spans="1:11" ht="56.25" customHeight="1">
      <c r="A2160" s="98">
        <v>25</v>
      </c>
      <c r="B2160" s="125" t="s">
        <v>1277</v>
      </c>
      <c r="C2160" s="126">
        <v>42535</v>
      </c>
      <c r="D2160" s="98" t="s">
        <v>1376</v>
      </c>
      <c r="E2160" s="98">
        <v>10520788</v>
      </c>
      <c r="F2160" s="98"/>
      <c r="G2160" s="127" t="s">
        <v>4649</v>
      </c>
      <c r="H2160" s="128">
        <v>1244.19</v>
      </c>
      <c r="I2160" s="128">
        <v>0</v>
      </c>
      <c r="J2160" s="129">
        <v>1244.19</v>
      </c>
      <c r="K2160" s="101" t="s">
        <v>1388</v>
      </c>
    </row>
    <row r="2161" spans="1:11" ht="56.25" customHeight="1">
      <c r="A2161" s="98">
        <v>25</v>
      </c>
      <c r="B2161" s="125" t="s">
        <v>1277</v>
      </c>
      <c r="C2161" s="126">
        <v>42535</v>
      </c>
      <c r="D2161" s="98" t="s">
        <v>1376</v>
      </c>
      <c r="E2161" s="98">
        <v>10520792</v>
      </c>
      <c r="F2161" s="98"/>
      <c r="G2161" s="127" t="s">
        <v>4648</v>
      </c>
      <c r="H2161" s="128">
        <v>274989.25</v>
      </c>
      <c r="I2161" s="128">
        <v>0</v>
      </c>
      <c r="J2161" s="129">
        <v>274989.25</v>
      </c>
      <c r="K2161" s="101" t="s">
        <v>1388</v>
      </c>
    </row>
    <row r="2162" spans="1:11" ht="56.25" customHeight="1">
      <c r="A2162" s="98">
        <v>25</v>
      </c>
      <c r="B2162" s="125" t="s">
        <v>1277</v>
      </c>
      <c r="C2162" s="126">
        <v>42535</v>
      </c>
      <c r="D2162" s="98" t="s">
        <v>1376</v>
      </c>
      <c r="E2162" s="98">
        <v>10520902</v>
      </c>
      <c r="F2162" s="98"/>
      <c r="G2162" s="127" t="s">
        <v>4647</v>
      </c>
      <c r="H2162" s="128">
        <v>209.54</v>
      </c>
      <c r="I2162" s="128">
        <v>0</v>
      </c>
      <c r="J2162" s="129">
        <v>209.54</v>
      </c>
      <c r="K2162" s="101" t="s">
        <v>1388</v>
      </c>
    </row>
    <row r="2163" spans="1:11" ht="56.25" customHeight="1">
      <c r="A2163" s="98">
        <v>25</v>
      </c>
      <c r="B2163" s="125" t="s">
        <v>1277</v>
      </c>
      <c r="C2163" s="126">
        <v>42535</v>
      </c>
      <c r="D2163" s="98" t="s">
        <v>1376</v>
      </c>
      <c r="E2163" s="98">
        <v>10521049</v>
      </c>
      <c r="F2163" s="98"/>
      <c r="G2163" s="127" t="s">
        <v>4646</v>
      </c>
      <c r="H2163" s="128">
        <v>623728.98</v>
      </c>
      <c r="I2163" s="128">
        <v>0</v>
      </c>
      <c r="J2163" s="129">
        <v>623728.98</v>
      </c>
      <c r="K2163" s="101" t="s">
        <v>1388</v>
      </c>
    </row>
    <row r="2164" spans="1:11" ht="56.25" customHeight="1">
      <c r="A2164" s="98">
        <v>25</v>
      </c>
      <c r="B2164" s="125" t="s">
        <v>1277</v>
      </c>
      <c r="C2164" s="126">
        <v>42535</v>
      </c>
      <c r="D2164" s="98" t="s">
        <v>1376</v>
      </c>
      <c r="E2164" s="98">
        <v>10521078</v>
      </c>
      <c r="F2164" s="98"/>
      <c r="G2164" s="127" t="s">
        <v>4645</v>
      </c>
      <c r="H2164" s="128">
        <v>138949.99</v>
      </c>
      <c r="I2164" s="128">
        <v>0</v>
      </c>
      <c r="J2164" s="129">
        <v>138949.99</v>
      </c>
      <c r="K2164" s="101" t="s">
        <v>1388</v>
      </c>
    </row>
    <row r="2165" spans="1:11" ht="56.25" customHeight="1">
      <c r="A2165" s="98">
        <v>25</v>
      </c>
      <c r="B2165" s="125" t="s">
        <v>1277</v>
      </c>
      <c r="C2165" s="126">
        <v>42535</v>
      </c>
      <c r="D2165" s="98" t="s">
        <v>1376</v>
      </c>
      <c r="E2165" s="98">
        <v>10521090</v>
      </c>
      <c r="F2165" s="98"/>
      <c r="G2165" s="127" t="s">
        <v>4644</v>
      </c>
      <c r="H2165" s="128">
        <v>9694.09</v>
      </c>
      <c r="I2165" s="128">
        <v>0</v>
      </c>
      <c r="J2165" s="129">
        <v>9694.09</v>
      </c>
      <c r="K2165" s="101" t="s">
        <v>1388</v>
      </c>
    </row>
    <row r="2166" spans="1:11" ht="56.25" customHeight="1">
      <c r="A2166" s="98">
        <v>25</v>
      </c>
      <c r="B2166" s="125" t="s">
        <v>1277</v>
      </c>
      <c r="C2166" s="126">
        <v>42535</v>
      </c>
      <c r="D2166" s="98" t="s">
        <v>1376</v>
      </c>
      <c r="E2166" s="98">
        <v>10521110</v>
      </c>
      <c r="F2166" s="98"/>
      <c r="G2166" s="127" t="s">
        <v>4643</v>
      </c>
      <c r="H2166" s="128">
        <v>12274.2</v>
      </c>
      <c r="I2166" s="128">
        <v>0</v>
      </c>
      <c r="J2166" s="129">
        <v>12274.2</v>
      </c>
      <c r="K2166" s="101" t="s">
        <v>1388</v>
      </c>
    </row>
    <row r="2167" spans="1:11" ht="56.25" customHeight="1">
      <c r="A2167" s="98">
        <v>25</v>
      </c>
      <c r="B2167" s="125" t="s">
        <v>1277</v>
      </c>
      <c r="C2167" s="126">
        <v>42535</v>
      </c>
      <c r="D2167" s="98" t="s">
        <v>1376</v>
      </c>
      <c r="E2167" s="98">
        <v>10521122</v>
      </c>
      <c r="F2167" s="98"/>
      <c r="G2167" s="127" t="s">
        <v>4642</v>
      </c>
      <c r="H2167" s="128">
        <v>7709.9</v>
      </c>
      <c r="I2167" s="128">
        <v>0</v>
      </c>
      <c r="J2167" s="129">
        <v>7709.9</v>
      </c>
      <c r="K2167" s="101" t="s">
        <v>1388</v>
      </c>
    </row>
    <row r="2168" spans="1:11" ht="56.25" customHeight="1">
      <c r="A2168" s="98">
        <v>25</v>
      </c>
      <c r="B2168" s="125" t="s">
        <v>1277</v>
      </c>
      <c r="C2168" s="126">
        <v>42535</v>
      </c>
      <c r="D2168" s="98" t="s">
        <v>1376</v>
      </c>
      <c r="E2168" s="98">
        <v>10521123</v>
      </c>
      <c r="F2168" s="98"/>
      <c r="G2168" s="127" t="s">
        <v>4641</v>
      </c>
      <c r="H2168" s="128">
        <v>987.3</v>
      </c>
      <c r="I2168" s="128">
        <v>0</v>
      </c>
      <c r="J2168" s="129">
        <v>987.3</v>
      </c>
      <c r="K2168" s="101" t="s">
        <v>1388</v>
      </c>
    </row>
    <row r="2169" spans="1:11" ht="56.25" customHeight="1">
      <c r="A2169" s="98">
        <v>25</v>
      </c>
      <c r="B2169" s="125" t="s">
        <v>1277</v>
      </c>
      <c r="C2169" s="126">
        <v>42535</v>
      </c>
      <c r="D2169" s="98" t="s">
        <v>1376</v>
      </c>
      <c r="E2169" s="98">
        <v>10521127</v>
      </c>
      <c r="F2169" s="98"/>
      <c r="G2169" s="127" t="s">
        <v>4640</v>
      </c>
      <c r="H2169" s="128">
        <v>48654.7</v>
      </c>
      <c r="I2169" s="128">
        <v>0</v>
      </c>
      <c r="J2169" s="129">
        <v>48654.7</v>
      </c>
      <c r="K2169" s="101" t="s">
        <v>1388</v>
      </c>
    </row>
    <row r="2170" spans="1:11" ht="56.25" customHeight="1">
      <c r="A2170" s="98">
        <v>25</v>
      </c>
      <c r="B2170" s="125" t="s">
        <v>1277</v>
      </c>
      <c r="C2170" s="126">
        <v>42535</v>
      </c>
      <c r="D2170" s="98" t="s">
        <v>1376</v>
      </c>
      <c r="E2170" s="98">
        <v>10521129</v>
      </c>
      <c r="F2170" s="98"/>
      <c r="G2170" s="127" t="s">
        <v>4639</v>
      </c>
      <c r="H2170" s="128">
        <v>381347.38</v>
      </c>
      <c r="I2170" s="128">
        <v>0</v>
      </c>
      <c r="J2170" s="129">
        <v>381347.38</v>
      </c>
      <c r="K2170" s="101" t="s">
        <v>1388</v>
      </c>
    </row>
    <row r="2171" spans="1:11" ht="56.25" customHeight="1">
      <c r="A2171" s="98">
        <v>25</v>
      </c>
      <c r="B2171" s="125" t="s">
        <v>1277</v>
      </c>
      <c r="C2171" s="126">
        <v>42535</v>
      </c>
      <c r="D2171" s="98" t="s">
        <v>1376</v>
      </c>
      <c r="E2171" s="98">
        <v>10521161</v>
      </c>
      <c r="F2171" s="98"/>
      <c r="G2171" s="127" t="s">
        <v>4638</v>
      </c>
      <c r="H2171" s="128">
        <v>392345.02</v>
      </c>
      <c r="I2171" s="128">
        <v>0</v>
      </c>
      <c r="J2171" s="129">
        <v>392345.02</v>
      </c>
      <c r="K2171" s="101" t="s">
        <v>1388</v>
      </c>
    </row>
    <row r="2172" spans="1:11" ht="56.25" customHeight="1">
      <c r="A2172" s="98">
        <v>25</v>
      </c>
      <c r="B2172" s="125" t="s">
        <v>1277</v>
      </c>
      <c r="C2172" s="126">
        <v>42535</v>
      </c>
      <c r="D2172" s="98" t="s">
        <v>1376</v>
      </c>
      <c r="E2172" s="98">
        <v>10521167</v>
      </c>
      <c r="F2172" s="98"/>
      <c r="G2172" s="127" t="s">
        <v>4637</v>
      </c>
      <c r="H2172" s="128">
        <v>400000</v>
      </c>
      <c r="I2172" s="128">
        <v>0</v>
      </c>
      <c r="J2172" s="129">
        <v>400000</v>
      </c>
      <c r="K2172" s="101" t="s">
        <v>1388</v>
      </c>
    </row>
    <row r="2173" spans="1:11" ht="56.25" customHeight="1">
      <c r="A2173" s="98">
        <v>25</v>
      </c>
      <c r="B2173" s="125" t="s">
        <v>1277</v>
      </c>
      <c r="C2173" s="126">
        <v>42535</v>
      </c>
      <c r="D2173" s="98" t="s">
        <v>1376</v>
      </c>
      <c r="E2173" s="98">
        <v>10521228</v>
      </c>
      <c r="F2173" s="98"/>
      <c r="G2173" s="127" t="s">
        <v>4636</v>
      </c>
      <c r="H2173" s="128">
        <v>400000</v>
      </c>
      <c r="I2173" s="128">
        <v>0</v>
      </c>
      <c r="J2173" s="129">
        <v>400000</v>
      </c>
      <c r="K2173" s="101" t="s">
        <v>1388</v>
      </c>
    </row>
    <row r="2174" spans="1:11" ht="56.25" customHeight="1">
      <c r="A2174" s="98">
        <v>25</v>
      </c>
      <c r="B2174" s="125" t="s">
        <v>1277</v>
      </c>
      <c r="C2174" s="126">
        <v>42535</v>
      </c>
      <c r="D2174" s="98" t="s">
        <v>1376</v>
      </c>
      <c r="E2174" s="98">
        <v>10521244</v>
      </c>
      <c r="F2174" s="98"/>
      <c r="G2174" s="127" t="s">
        <v>4635</v>
      </c>
      <c r="H2174" s="128">
        <v>3440310.21</v>
      </c>
      <c r="I2174" s="128">
        <v>0</v>
      </c>
      <c r="J2174" s="129">
        <v>3440310.21</v>
      </c>
      <c r="K2174" s="101" t="s">
        <v>1388</v>
      </c>
    </row>
    <row r="2175" spans="1:11" ht="56.25" customHeight="1">
      <c r="A2175" s="98">
        <v>25</v>
      </c>
      <c r="B2175" s="125" t="s">
        <v>1277</v>
      </c>
      <c r="C2175" s="126">
        <v>42535</v>
      </c>
      <c r="D2175" s="98" t="s">
        <v>1376</v>
      </c>
      <c r="E2175" s="98">
        <v>10521245</v>
      </c>
      <c r="F2175" s="98"/>
      <c r="G2175" s="127" t="s">
        <v>4634</v>
      </c>
      <c r="H2175" s="128">
        <v>2655567.84</v>
      </c>
      <c r="I2175" s="128">
        <v>0</v>
      </c>
      <c r="J2175" s="129">
        <v>2655567.84</v>
      </c>
      <c r="K2175" s="101" t="s">
        <v>1388</v>
      </c>
    </row>
    <row r="2176" spans="1:11" ht="56.25" customHeight="1">
      <c r="A2176" s="98">
        <v>25</v>
      </c>
      <c r="B2176" s="125" t="s">
        <v>1277</v>
      </c>
      <c r="C2176" s="126">
        <v>42535</v>
      </c>
      <c r="D2176" s="98" t="s">
        <v>1376</v>
      </c>
      <c r="E2176" s="98">
        <v>10521246</v>
      </c>
      <c r="F2176" s="98"/>
      <c r="G2176" s="127" t="s">
        <v>4633</v>
      </c>
      <c r="H2176" s="128">
        <v>5993723.7800000003</v>
      </c>
      <c r="I2176" s="128">
        <v>0</v>
      </c>
      <c r="J2176" s="129">
        <v>5993723.7800000003</v>
      </c>
      <c r="K2176" s="101" t="s">
        <v>1388</v>
      </c>
    </row>
    <row r="2177" spans="1:11" ht="56.25" customHeight="1">
      <c r="A2177" s="98">
        <v>25</v>
      </c>
      <c r="B2177" s="125" t="s">
        <v>1277</v>
      </c>
      <c r="C2177" s="126">
        <v>42535</v>
      </c>
      <c r="D2177" s="98" t="s">
        <v>1376</v>
      </c>
      <c r="E2177" s="98">
        <v>10521367</v>
      </c>
      <c r="F2177" s="98"/>
      <c r="G2177" s="127" t="s">
        <v>4632</v>
      </c>
      <c r="H2177" s="128">
        <v>793903.21</v>
      </c>
      <c r="I2177" s="128">
        <v>0</v>
      </c>
      <c r="J2177" s="129">
        <v>793903.21</v>
      </c>
      <c r="K2177" s="101" t="s">
        <v>1388</v>
      </c>
    </row>
    <row r="2178" spans="1:11" ht="56.25" customHeight="1">
      <c r="A2178" s="98">
        <v>25</v>
      </c>
      <c r="B2178" s="125" t="s">
        <v>1277</v>
      </c>
      <c r="C2178" s="126">
        <v>42535</v>
      </c>
      <c r="D2178" s="98" t="s">
        <v>1376</v>
      </c>
      <c r="E2178" s="98">
        <v>10521449</v>
      </c>
      <c r="F2178" s="98"/>
      <c r="G2178" s="127" t="s">
        <v>4630</v>
      </c>
      <c r="H2178" s="128">
        <v>88266.27</v>
      </c>
      <c r="I2178" s="128">
        <v>0</v>
      </c>
      <c r="J2178" s="129">
        <v>88266.27</v>
      </c>
      <c r="K2178" s="101" t="s">
        <v>1388</v>
      </c>
    </row>
    <row r="2179" spans="1:11" ht="56.25" customHeight="1">
      <c r="A2179" s="98">
        <v>25</v>
      </c>
      <c r="B2179" s="125" t="s">
        <v>1277</v>
      </c>
      <c r="C2179" s="126">
        <v>42535</v>
      </c>
      <c r="D2179" s="98" t="s">
        <v>1376</v>
      </c>
      <c r="E2179" s="98">
        <v>10521480</v>
      </c>
      <c r="F2179" s="98"/>
      <c r="G2179" s="127" t="s">
        <v>4631</v>
      </c>
      <c r="H2179" s="128">
        <v>399999.9</v>
      </c>
      <c r="I2179" s="128">
        <v>0</v>
      </c>
      <c r="J2179" s="129">
        <v>399999.9</v>
      </c>
      <c r="K2179" s="101" t="s">
        <v>1388</v>
      </c>
    </row>
    <row r="2180" spans="1:11" ht="56.25" customHeight="1">
      <c r="A2180" s="98">
        <v>25</v>
      </c>
      <c r="B2180" s="125" t="s">
        <v>1277</v>
      </c>
      <c r="C2180" s="126">
        <v>42536</v>
      </c>
      <c r="D2180" s="98" t="s">
        <v>1376</v>
      </c>
      <c r="E2180" s="98">
        <v>10521483</v>
      </c>
      <c r="F2180" s="98"/>
      <c r="G2180" s="127" t="s">
        <v>4710</v>
      </c>
      <c r="H2180" s="128">
        <v>88266.27</v>
      </c>
      <c r="I2180" s="128">
        <v>0</v>
      </c>
      <c r="J2180" s="129">
        <v>88266.27</v>
      </c>
      <c r="K2180" s="101" t="s">
        <v>1388</v>
      </c>
    </row>
    <row r="2181" spans="1:11" ht="56.25" customHeight="1">
      <c r="A2181" s="98">
        <v>25</v>
      </c>
      <c r="B2181" s="125" t="s">
        <v>1277</v>
      </c>
      <c r="C2181" s="126">
        <v>42535</v>
      </c>
      <c r="D2181" s="98" t="s">
        <v>1376</v>
      </c>
      <c r="E2181" s="98">
        <v>10521486</v>
      </c>
      <c r="F2181" s="98"/>
      <c r="G2181" s="127" t="s">
        <v>4629</v>
      </c>
      <c r="H2181" s="128">
        <v>34435.68</v>
      </c>
      <c r="I2181" s="128">
        <v>0</v>
      </c>
      <c r="J2181" s="129">
        <v>34435.68</v>
      </c>
      <c r="K2181" s="101" t="s">
        <v>1388</v>
      </c>
    </row>
    <row r="2182" spans="1:11" ht="56.25" customHeight="1">
      <c r="A2182" s="98">
        <v>25</v>
      </c>
      <c r="B2182" s="125" t="s">
        <v>1277</v>
      </c>
      <c r="C2182" s="126">
        <v>42536</v>
      </c>
      <c r="D2182" s="98" t="s">
        <v>1376</v>
      </c>
      <c r="E2182" s="98">
        <v>10521502</v>
      </c>
      <c r="F2182" s="98"/>
      <c r="G2182" s="127" t="s">
        <v>4711</v>
      </c>
      <c r="H2182" s="128">
        <v>111733.73</v>
      </c>
      <c r="I2182" s="128">
        <v>0</v>
      </c>
      <c r="J2182" s="129">
        <v>111733.73</v>
      </c>
      <c r="K2182" s="101" t="s">
        <v>1388</v>
      </c>
    </row>
    <row r="2183" spans="1:11" ht="56.25" customHeight="1">
      <c r="A2183" s="98">
        <v>25</v>
      </c>
      <c r="B2183" s="125" t="s">
        <v>1277</v>
      </c>
      <c r="C2183" s="126">
        <v>42536</v>
      </c>
      <c r="D2183" s="98" t="s">
        <v>1376</v>
      </c>
      <c r="E2183" s="98">
        <v>10521610</v>
      </c>
      <c r="F2183" s="98"/>
      <c r="G2183" s="127" t="s">
        <v>4720</v>
      </c>
      <c r="H2183" s="128">
        <v>600000</v>
      </c>
      <c r="I2183" s="128">
        <v>0</v>
      </c>
      <c r="J2183" s="129">
        <v>600000</v>
      </c>
      <c r="K2183" s="101" t="s">
        <v>1388</v>
      </c>
    </row>
    <row r="2184" spans="1:11" ht="56.25" customHeight="1">
      <c r="A2184" s="98">
        <v>25</v>
      </c>
      <c r="B2184" s="125" t="s">
        <v>1277</v>
      </c>
      <c r="C2184" s="126">
        <v>42536</v>
      </c>
      <c r="D2184" s="98" t="s">
        <v>1376</v>
      </c>
      <c r="E2184" s="98">
        <v>10521660</v>
      </c>
      <c r="F2184" s="98"/>
      <c r="G2184" s="127" t="s">
        <v>4712</v>
      </c>
      <c r="H2184" s="128">
        <v>111733.73</v>
      </c>
      <c r="I2184" s="128">
        <v>0</v>
      </c>
      <c r="J2184" s="129">
        <v>111733.73</v>
      </c>
      <c r="K2184" s="101" t="s">
        <v>1388</v>
      </c>
    </row>
    <row r="2185" spans="1:11" ht="56.25" customHeight="1">
      <c r="A2185" s="98">
        <v>25</v>
      </c>
      <c r="B2185" s="125" t="s">
        <v>1277</v>
      </c>
      <c r="C2185" s="126">
        <v>42536</v>
      </c>
      <c r="D2185" s="98" t="s">
        <v>1376</v>
      </c>
      <c r="E2185" s="98">
        <v>10521691</v>
      </c>
      <c r="F2185" s="98"/>
      <c r="G2185" s="127" t="s">
        <v>4714</v>
      </c>
      <c r="H2185" s="128">
        <v>68.69</v>
      </c>
      <c r="I2185" s="128">
        <v>0</v>
      </c>
      <c r="J2185" s="129">
        <v>68.69</v>
      </c>
      <c r="K2185" s="101" t="s">
        <v>1388</v>
      </c>
    </row>
    <row r="2186" spans="1:11" ht="56.25" customHeight="1">
      <c r="A2186" s="98">
        <v>25</v>
      </c>
      <c r="B2186" s="125" t="s">
        <v>1277</v>
      </c>
      <c r="C2186" s="126">
        <v>42536</v>
      </c>
      <c r="D2186" s="98" t="s">
        <v>1376</v>
      </c>
      <c r="E2186" s="98">
        <v>10521692</v>
      </c>
      <c r="F2186" s="98"/>
      <c r="G2186" s="127" t="s">
        <v>4715</v>
      </c>
      <c r="H2186" s="128">
        <v>110.74</v>
      </c>
      <c r="I2186" s="128">
        <v>0</v>
      </c>
      <c r="J2186" s="129">
        <v>110.74</v>
      </c>
      <c r="K2186" s="101" t="s">
        <v>1388</v>
      </c>
    </row>
    <row r="2187" spans="1:11" ht="56.25" customHeight="1">
      <c r="A2187" s="98">
        <v>25</v>
      </c>
      <c r="B2187" s="125" t="s">
        <v>1277</v>
      </c>
      <c r="C2187" s="126">
        <v>42536</v>
      </c>
      <c r="D2187" s="98" t="s">
        <v>1376</v>
      </c>
      <c r="E2187" s="98">
        <v>10521693</v>
      </c>
      <c r="F2187" s="98"/>
      <c r="G2187" s="127" t="s">
        <v>4713</v>
      </c>
      <c r="H2187" s="128">
        <v>754399.51</v>
      </c>
      <c r="I2187" s="128">
        <v>0</v>
      </c>
      <c r="J2187" s="129">
        <v>754399.51</v>
      </c>
      <c r="K2187" s="101" t="s">
        <v>1388</v>
      </c>
    </row>
    <row r="2188" spans="1:11" ht="56.25" customHeight="1">
      <c r="A2188" s="98">
        <v>25</v>
      </c>
      <c r="B2188" s="125" t="s">
        <v>1277</v>
      </c>
      <c r="C2188" s="126">
        <v>42536</v>
      </c>
      <c r="D2188" s="98" t="s">
        <v>1376</v>
      </c>
      <c r="E2188" s="98">
        <v>10522277</v>
      </c>
      <c r="F2188" s="98"/>
      <c r="G2188" s="127" t="s">
        <v>4716</v>
      </c>
      <c r="H2188" s="128">
        <v>73606.429999999993</v>
      </c>
      <c r="I2188" s="128">
        <v>0</v>
      </c>
      <c r="J2188" s="129">
        <v>73606.429999999993</v>
      </c>
      <c r="K2188" s="101" t="s">
        <v>1388</v>
      </c>
    </row>
    <row r="2189" spans="1:11" ht="56.25" customHeight="1">
      <c r="A2189" s="98">
        <v>25</v>
      </c>
      <c r="B2189" s="125" t="s">
        <v>1277</v>
      </c>
      <c r="C2189" s="126">
        <v>42536</v>
      </c>
      <c r="D2189" s="98" t="s">
        <v>1376</v>
      </c>
      <c r="E2189" s="98">
        <v>10522339</v>
      </c>
      <c r="F2189" s="98"/>
      <c r="G2189" s="127" t="s">
        <v>4717</v>
      </c>
      <c r="H2189" s="128">
        <v>110.74</v>
      </c>
      <c r="I2189" s="128">
        <v>0</v>
      </c>
      <c r="J2189" s="129">
        <v>110.74</v>
      </c>
      <c r="K2189" s="101" t="s">
        <v>1388</v>
      </c>
    </row>
    <row r="2190" spans="1:11" ht="56.25" customHeight="1">
      <c r="A2190" s="98">
        <v>25</v>
      </c>
      <c r="B2190" s="125" t="s">
        <v>1277</v>
      </c>
      <c r="C2190" s="126">
        <v>42536</v>
      </c>
      <c r="D2190" s="98" t="s">
        <v>1376</v>
      </c>
      <c r="E2190" s="98">
        <v>10523113</v>
      </c>
      <c r="F2190" s="98"/>
      <c r="G2190" s="127" t="s">
        <v>4718</v>
      </c>
      <c r="H2190" s="128">
        <v>351.2</v>
      </c>
      <c r="I2190" s="128">
        <v>0</v>
      </c>
      <c r="J2190" s="129">
        <v>351.2</v>
      </c>
      <c r="K2190" s="101" t="s">
        <v>1388</v>
      </c>
    </row>
    <row r="2191" spans="1:11" ht="56.25" customHeight="1">
      <c r="A2191" s="98">
        <v>25</v>
      </c>
      <c r="B2191" s="125" t="s">
        <v>1277</v>
      </c>
      <c r="C2191" s="126">
        <v>42536</v>
      </c>
      <c r="D2191" s="98" t="s">
        <v>1376</v>
      </c>
      <c r="E2191" s="98">
        <v>10523114</v>
      </c>
      <c r="F2191" s="98"/>
      <c r="G2191" s="127" t="s">
        <v>4719</v>
      </c>
      <c r="H2191" s="128">
        <v>44.2</v>
      </c>
      <c r="I2191" s="128">
        <v>0</v>
      </c>
      <c r="J2191" s="129">
        <v>44.2</v>
      </c>
      <c r="K2191" s="101" t="s">
        <v>1388</v>
      </c>
    </row>
    <row r="2192" spans="1:11" ht="56.25" customHeight="1">
      <c r="A2192" s="98">
        <v>25</v>
      </c>
      <c r="B2192" s="125" t="s">
        <v>1277</v>
      </c>
      <c r="C2192" s="126">
        <v>42536</v>
      </c>
      <c r="D2192" s="98" t="s">
        <v>1376</v>
      </c>
      <c r="E2192" s="98">
        <v>10523115</v>
      </c>
      <c r="F2192" s="98"/>
      <c r="G2192" s="127" t="s">
        <v>4724</v>
      </c>
      <c r="H2192" s="128">
        <v>32.979999999999997</v>
      </c>
      <c r="I2192" s="128">
        <v>0</v>
      </c>
      <c r="J2192" s="129">
        <v>32.979999999999997</v>
      </c>
      <c r="K2192" s="101" t="s">
        <v>1388</v>
      </c>
    </row>
    <row r="2193" spans="1:11" ht="56.25" customHeight="1">
      <c r="A2193" s="98">
        <v>25</v>
      </c>
      <c r="B2193" s="125" t="s">
        <v>1277</v>
      </c>
      <c r="C2193" s="126">
        <v>42536</v>
      </c>
      <c r="D2193" s="98" t="s">
        <v>1376</v>
      </c>
      <c r="E2193" s="98">
        <v>10523133</v>
      </c>
      <c r="F2193" s="98"/>
      <c r="G2193" s="127" t="s">
        <v>4721</v>
      </c>
      <c r="H2193" s="128">
        <v>42.8</v>
      </c>
      <c r="I2193" s="128">
        <v>0</v>
      </c>
      <c r="J2193" s="129">
        <v>42.8</v>
      </c>
      <c r="K2193" s="101" t="s">
        <v>1388</v>
      </c>
    </row>
    <row r="2194" spans="1:11" ht="56.25" customHeight="1">
      <c r="A2194" s="98">
        <v>25</v>
      </c>
      <c r="B2194" s="125" t="s">
        <v>1277</v>
      </c>
      <c r="C2194" s="126">
        <v>42536</v>
      </c>
      <c r="D2194" s="98" t="s">
        <v>1376</v>
      </c>
      <c r="E2194" s="98">
        <v>10523134</v>
      </c>
      <c r="F2194" s="98"/>
      <c r="G2194" s="127" t="s">
        <v>4726</v>
      </c>
      <c r="H2194" s="128">
        <v>69641.03</v>
      </c>
      <c r="I2194" s="128">
        <v>0</v>
      </c>
      <c r="J2194" s="129">
        <v>69641.03</v>
      </c>
      <c r="K2194" s="101" t="s">
        <v>1388</v>
      </c>
    </row>
    <row r="2195" spans="1:11" ht="56.25" customHeight="1">
      <c r="A2195" s="98">
        <v>25</v>
      </c>
      <c r="B2195" s="125" t="s">
        <v>1277</v>
      </c>
      <c r="C2195" s="126">
        <v>42536</v>
      </c>
      <c r="D2195" s="98" t="s">
        <v>1376</v>
      </c>
      <c r="E2195" s="98">
        <v>10523135</v>
      </c>
      <c r="F2195" s="98"/>
      <c r="G2195" s="127" t="s">
        <v>4722</v>
      </c>
      <c r="H2195" s="128">
        <v>1536.13</v>
      </c>
      <c r="I2195" s="128">
        <v>0</v>
      </c>
      <c r="J2195" s="129">
        <v>1536.13</v>
      </c>
      <c r="K2195" s="101" t="s">
        <v>1388</v>
      </c>
    </row>
    <row r="2196" spans="1:11" ht="56.25" customHeight="1">
      <c r="A2196" s="98">
        <v>25</v>
      </c>
      <c r="B2196" s="125" t="s">
        <v>1277</v>
      </c>
      <c r="C2196" s="126">
        <v>42536</v>
      </c>
      <c r="D2196" s="98" t="s">
        <v>1376</v>
      </c>
      <c r="E2196" s="98">
        <v>10523136</v>
      </c>
      <c r="F2196" s="98"/>
      <c r="G2196" s="127" t="s">
        <v>4723</v>
      </c>
      <c r="H2196" s="128">
        <v>1844.26</v>
      </c>
      <c r="I2196" s="128">
        <v>0</v>
      </c>
      <c r="J2196" s="129">
        <v>1844.26</v>
      </c>
      <c r="K2196" s="101" t="s">
        <v>1388</v>
      </c>
    </row>
    <row r="2197" spans="1:11" ht="56.25" customHeight="1">
      <c r="A2197" s="98">
        <v>25</v>
      </c>
      <c r="B2197" s="125" t="s">
        <v>1277</v>
      </c>
      <c r="C2197" s="126">
        <v>42536</v>
      </c>
      <c r="D2197" s="98" t="s">
        <v>1376</v>
      </c>
      <c r="E2197" s="98">
        <v>10523137</v>
      </c>
      <c r="F2197" s="98"/>
      <c r="G2197" s="127" t="s">
        <v>4728</v>
      </c>
      <c r="H2197" s="128">
        <v>69641.03</v>
      </c>
      <c r="I2197" s="128">
        <v>0</v>
      </c>
      <c r="J2197" s="129">
        <v>69641.03</v>
      </c>
      <c r="K2197" s="101" t="s">
        <v>1388</v>
      </c>
    </row>
    <row r="2198" spans="1:11" ht="56.25" customHeight="1">
      <c r="A2198" s="98">
        <v>25</v>
      </c>
      <c r="B2198" s="125" t="s">
        <v>1277</v>
      </c>
      <c r="C2198" s="126">
        <v>42536</v>
      </c>
      <c r="D2198" s="98" t="s">
        <v>1376</v>
      </c>
      <c r="E2198" s="98">
        <v>10523138</v>
      </c>
      <c r="F2198" s="98"/>
      <c r="G2198" s="127" t="s">
        <v>4725</v>
      </c>
      <c r="H2198" s="128">
        <v>69641.03</v>
      </c>
      <c r="I2198" s="128">
        <v>0</v>
      </c>
      <c r="J2198" s="129">
        <v>69641.03</v>
      </c>
      <c r="K2198" s="101" t="s">
        <v>1388</v>
      </c>
    </row>
    <row r="2199" spans="1:11" ht="56.25" customHeight="1">
      <c r="A2199" s="98">
        <v>25</v>
      </c>
      <c r="B2199" s="125" t="s">
        <v>1277</v>
      </c>
      <c r="C2199" s="126">
        <v>42536</v>
      </c>
      <c r="D2199" s="98" t="s">
        <v>1376</v>
      </c>
      <c r="E2199" s="98">
        <v>10523141</v>
      </c>
      <c r="F2199" s="98"/>
      <c r="G2199" s="127" t="s">
        <v>4727</v>
      </c>
      <c r="H2199" s="128">
        <v>2214.4299999999998</v>
      </c>
      <c r="I2199" s="128">
        <v>0</v>
      </c>
      <c r="J2199" s="129">
        <v>2214.4299999999998</v>
      </c>
      <c r="K2199" s="101" t="s">
        <v>1388</v>
      </c>
    </row>
    <row r="2200" spans="1:11" ht="56.25" customHeight="1">
      <c r="A2200" s="98">
        <v>25</v>
      </c>
      <c r="B2200" s="125" t="s">
        <v>1277</v>
      </c>
      <c r="C2200" s="126">
        <v>42536</v>
      </c>
      <c r="D2200" s="98" t="s">
        <v>1376</v>
      </c>
      <c r="E2200" s="98">
        <v>10523142</v>
      </c>
      <c r="F2200" s="98"/>
      <c r="G2200" s="127" t="s">
        <v>4729</v>
      </c>
      <c r="H2200" s="128">
        <v>6204.33</v>
      </c>
      <c r="I2200" s="128">
        <v>0</v>
      </c>
      <c r="J2200" s="129">
        <v>6204.33</v>
      </c>
      <c r="K2200" s="101" t="s">
        <v>1388</v>
      </c>
    </row>
    <row r="2201" spans="1:11" ht="56.25" customHeight="1">
      <c r="A2201" s="98">
        <v>25</v>
      </c>
      <c r="B2201" s="125" t="s">
        <v>1277</v>
      </c>
      <c r="C2201" s="126">
        <v>42536</v>
      </c>
      <c r="D2201" s="98" t="s">
        <v>1376</v>
      </c>
      <c r="E2201" s="98">
        <v>10523143</v>
      </c>
      <c r="F2201" s="98"/>
      <c r="G2201" s="127" t="s">
        <v>4730</v>
      </c>
      <c r="H2201" s="128">
        <v>199997.26</v>
      </c>
      <c r="I2201" s="128">
        <v>0</v>
      </c>
      <c r="J2201" s="129">
        <v>199997.26</v>
      </c>
      <c r="K2201" s="101" t="s">
        <v>1388</v>
      </c>
    </row>
    <row r="2202" spans="1:11" ht="56.25" customHeight="1">
      <c r="A2202" s="98">
        <v>25</v>
      </c>
      <c r="B2202" s="125" t="s">
        <v>1277</v>
      </c>
      <c r="C2202" s="126">
        <v>42536</v>
      </c>
      <c r="D2202" s="98" t="s">
        <v>1376</v>
      </c>
      <c r="E2202" s="98">
        <v>10523144</v>
      </c>
      <c r="F2202" s="98"/>
      <c r="G2202" s="127" t="s">
        <v>4731</v>
      </c>
      <c r="H2202" s="128">
        <v>199997.26</v>
      </c>
      <c r="I2202" s="128">
        <v>0</v>
      </c>
      <c r="J2202" s="129">
        <v>199997.26</v>
      </c>
      <c r="K2202" s="101" t="s">
        <v>1388</v>
      </c>
    </row>
    <row r="2203" spans="1:11" ht="56.25" customHeight="1">
      <c r="A2203" s="98">
        <v>25</v>
      </c>
      <c r="B2203" s="125" t="s">
        <v>1277</v>
      </c>
      <c r="C2203" s="126">
        <v>42536</v>
      </c>
      <c r="D2203" s="98" t="s">
        <v>1376</v>
      </c>
      <c r="E2203" s="98">
        <v>10523145</v>
      </c>
      <c r="F2203" s="98"/>
      <c r="G2203" s="127" t="s">
        <v>4737</v>
      </c>
      <c r="H2203" s="128">
        <v>232188.57</v>
      </c>
      <c r="I2203" s="128">
        <v>0</v>
      </c>
      <c r="J2203" s="129">
        <v>232188.57</v>
      </c>
      <c r="K2203" s="101" t="s">
        <v>1388</v>
      </c>
    </row>
    <row r="2204" spans="1:11" ht="56.25" customHeight="1">
      <c r="A2204" s="98">
        <v>25</v>
      </c>
      <c r="B2204" s="125" t="s">
        <v>1277</v>
      </c>
      <c r="C2204" s="126">
        <v>42536</v>
      </c>
      <c r="D2204" s="98" t="s">
        <v>1376</v>
      </c>
      <c r="E2204" s="98">
        <v>10523146</v>
      </c>
      <c r="F2204" s="98"/>
      <c r="G2204" s="127" t="s">
        <v>4736</v>
      </c>
      <c r="H2204" s="128">
        <v>198592.48</v>
      </c>
      <c r="I2204" s="128">
        <v>0</v>
      </c>
      <c r="J2204" s="129">
        <v>198592.48</v>
      </c>
      <c r="K2204" s="101" t="s">
        <v>1388</v>
      </c>
    </row>
    <row r="2205" spans="1:11" ht="56.25" customHeight="1">
      <c r="A2205" s="98">
        <v>25</v>
      </c>
      <c r="B2205" s="125" t="s">
        <v>1277</v>
      </c>
      <c r="C2205" s="126">
        <v>42536</v>
      </c>
      <c r="D2205" s="98" t="s">
        <v>1376</v>
      </c>
      <c r="E2205" s="98">
        <v>10523147</v>
      </c>
      <c r="F2205" s="98"/>
      <c r="G2205" s="127" t="s">
        <v>4735</v>
      </c>
      <c r="H2205" s="128">
        <v>45213.79</v>
      </c>
      <c r="I2205" s="128">
        <v>0</v>
      </c>
      <c r="J2205" s="129">
        <v>45213.79</v>
      </c>
      <c r="K2205" s="101" t="s">
        <v>1388</v>
      </c>
    </row>
    <row r="2206" spans="1:11" ht="56.25" customHeight="1">
      <c r="A2206" s="98">
        <v>25</v>
      </c>
      <c r="B2206" s="125" t="s">
        <v>1277</v>
      </c>
      <c r="C2206" s="126">
        <v>42536</v>
      </c>
      <c r="D2206" s="98" t="s">
        <v>1376</v>
      </c>
      <c r="E2206" s="98">
        <v>10523148</v>
      </c>
      <c r="F2206" s="98"/>
      <c r="G2206" s="127" t="s">
        <v>4734</v>
      </c>
      <c r="H2206" s="128">
        <v>98808.82</v>
      </c>
      <c r="I2206" s="128">
        <v>0</v>
      </c>
      <c r="J2206" s="129">
        <v>98808.82</v>
      </c>
      <c r="K2206" s="101" t="s">
        <v>1388</v>
      </c>
    </row>
    <row r="2207" spans="1:11" ht="56.25" customHeight="1">
      <c r="A2207" s="98">
        <v>25</v>
      </c>
      <c r="B2207" s="125" t="s">
        <v>1277</v>
      </c>
      <c r="C2207" s="126">
        <v>42536</v>
      </c>
      <c r="D2207" s="98" t="s">
        <v>1376</v>
      </c>
      <c r="E2207" s="98">
        <v>10528865</v>
      </c>
      <c r="F2207" s="98"/>
      <c r="G2207" s="127" t="s">
        <v>4707</v>
      </c>
      <c r="H2207" s="128">
        <v>125953.94</v>
      </c>
      <c r="I2207" s="128">
        <v>0</v>
      </c>
      <c r="J2207" s="129">
        <v>125953.94</v>
      </c>
      <c r="K2207" s="101" t="s">
        <v>1388</v>
      </c>
    </row>
    <row r="2208" spans="1:11" ht="56.25" customHeight="1">
      <c r="A2208" s="98">
        <v>25</v>
      </c>
      <c r="B2208" s="125" t="s">
        <v>1277</v>
      </c>
      <c r="C2208" s="126">
        <v>42536</v>
      </c>
      <c r="D2208" s="98" t="s">
        <v>1376</v>
      </c>
      <c r="E2208" s="98">
        <v>10529981</v>
      </c>
      <c r="F2208" s="98"/>
      <c r="G2208" s="127" t="s">
        <v>4740</v>
      </c>
      <c r="H2208" s="128">
        <v>184186.76</v>
      </c>
      <c r="I2208" s="128">
        <v>0</v>
      </c>
      <c r="J2208" s="129">
        <v>184186.76</v>
      </c>
      <c r="K2208" s="101" t="s">
        <v>1388</v>
      </c>
    </row>
    <row r="2209" spans="1:11" ht="56.25" customHeight="1">
      <c r="A2209" s="98">
        <v>25</v>
      </c>
      <c r="B2209" s="125" t="s">
        <v>1277</v>
      </c>
      <c r="C2209" s="126">
        <v>42536</v>
      </c>
      <c r="D2209" s="98" t="s">
        <v>1376</v>
      </c>
      <c r="E2209" s="98">
        <v>10529982</v>
      </c>
      <c r="F2209" s="98"/>
      <c r="G2209" s="127" t="s">
        <v>4738</v>
      </c>
      <c r="H2209" s="128">
        <v>123504.93</v>
      </c>
      <c r="I2209" s="128">
        <v>0</v>
      </c>
      <c r="J2209" s="129">
        <v>123504.93</v>
      </c>
      <c r="K2209" s="101" t="s">
        <v>1388</v>
      </c>
    </row>
    <row r="2210" spans="1:11" ht="56.25" customHeight="1">
      <c r="A2210" s="98">
        <v>25</v>
      </c>
      <c r="B2210" s="125" t="s">
        <v>1277</v>
      </c>
      <c r="C2210" s="126">
        <v>42536</v>
      </c>
      <c r="D2210" s="98" t="s">
        <v>1376</v>
      </c>
      <c r="E2210" s="98">
        <v>10529983</v>
      </c>
      <c r="F2210" s="98"/>
      <c r="G2210" s="127" t="s">
        <v>4732</v>
      </c>
      <c r="H2210" s="128">
        <v>199909.85</v>
      </c>
      <c r="I2210" s="128">
        <v>0</v>
      </c>
      <c r="J2210" s="129">
        <v>199909.85</v>
      </c>
      <c r="K2210" s="101" t="s">
        <v>1388</v>
      </c>
    </row>
    <row r="2211" spans="1:11" ht="56.25" customHeight="1">
      <c r="A2211" s="98">
        <v>25</v>
      </c>
      <c r="B2211" s="125" t="s">
        <v>1277</v>
      </c>
      <c r="C2211" s="126">
        <v>42536</v>
      </c>
      <c r="D2211" s="98" t="s">
        <v>1376</v>
      </c>
      <c r="E2211" s="98">
        <v>10529984</v>
      </c>
      <c r="F2211" s="98"/>
      <c r="G2211" s="127" t="s">
        <v>4733</v>
      </c>
      <c r="H2211" s="128">
        <v>199311.73</v>
      </c>
      <c r="I2211" s="128">
        <v>0</v>
      </c>
      <c r="J2211" s="129">
        <v>199311.73</v>
      </c>
      <c r="K2211" s="101" t="s">
        <v>1388</v>
      </c>
    </row>
    <row r="2212" spans="1:11" ht="56.25" customHeight="1">
      <c r="A2212" s="98">
        <v>25</v>
      </c>
      <c r="B2212" s="125" t="s">
        <v>1277</v>
      </c>
      <c r="C2212" s="126">
        <v>42541</v>
      </c>
      <c r="D2212" s="98" t="s">
        <v>1376</v>
      </c>
      <c r="E2212" s="98">
        <v>10529985</v>
      </c>
      <c r="F2212" s="98"/>
      <c r="G2212" s="127" t="s">
        <v>4872</v>
      </c>
      <c r="H2212" s="128">
        <v>399800</v>
      </c>
      <c r="I2212" s="128">
        <v>0</v>
      </c>
      <c r="J2212" s="129">
        <v>399800</v>
      </c>
      <c r="K2212" s="101" t="s">
        <v>1388</v>
      </c>
    </row>
    <row r="2213" spans="1:11" ht="56.25" customHeight="1">
      <c r="A2213" s="98">
        <v>25</v>
      </c>
      <c r="B2213" s="125" t="s">
        <v>1277</v>
      </c>
      <c r="C2213" s="126">
        <v>42541</v>
      </c>
      <c r="D2213" s="98" t="s">
        <v>1376</v>
      </c>
      <c r="E2213" s="98">
        <v>10529986</v>
      </c>
      <c r="F2213" s="98"/>
      <c r="G2213" s="127" t="s">
        <v>4871</v>
      </c>
      <c r="H2213" s="128">
        <v>400000</v>
      </c>
      <c r="I2213" s="128">
        <v>0</v>
      </c>
      <c r="J2213" s="129">
        <v>400000</v>
      </c>
      <c r="K2213" s="101" t="s">
        <v>1388</v>
      </c>
    </row>
    <row r="2214" spans="1:11" ht="56.25" customHeight="1">
      <c r="A2214" s="98">
        <v>25</v>
      </c>
      <c r="B2214" s="125" t="s">
        <v>1277</v>
      </c>
      <c r="C2214" s="126">
        <v>42537</v>
      </c>
      <c r="D2214" s="98" t="s">
        <v>1376</v>
      </c>
      <c r="E2214" s="98">
        <v>10529988</v>
      </c>
      <c r="F2214" s="98"/>
      <c r="G2214" s="127" t="s">
        <v>4760</v>
      </c>
      <c r="H2214" s="128">
        <v>183937.55</v>
      </c>
      <c r="I2214" s="128">
        <v>0</v>
      </c>
      <c r="J2214" s="129">
        <v>183937.55</v>
      </c>
      <c r="K2214" s="101" t="s">
        <v>1388</v>
      </c>
    </row>
    <row r="2215" spans="1:11" ht="56.25" customHeight="1">
      <c r="A2215" s="98">
        <v>25</v>
      </c>
      <c r="B2215" s="125" t="s">
        <v>1277</v>
      </c>
      <c r="C2215" s="126">
        <v>42537</v>
      </c>
      <c r="D2215" s="98" t="s">
        <v>1376</v>
      </c>
      <c r="E2215" s="98">
        <v>10529989</v>
      </c>
      <c r="F2215" s="98"/>
      <c r="G2215" s="127" t="s">
        <v>4761</v>
      </c>
      <c r="H2215" s="128">
        <v>502226.76</v>
      </c>
      <c r="I2215" s="128">
        <v>0</v>
      </c>
      <c r="J2215" s="129">
        <v>502226.76</v>
      </c>
      <c r="K2215" s="101" t="s">
        <v>1388</v>
      </c>
    </row>
    <row r="2216" spans="1:11" ht="56.25" customHeight="1">
      <c r="A2216" s="98">
        <v>25</v>
      </c>
      <c r="B2216" s="125" t="s">
        <v>1277</v>
      </c>
      <c r="C2216" s="126">
        <v>42537</v>
      </c>
      <c r="D2216" s="98" t="s">
        <v>1376</v>
      </c>
      <c r="E2216" s="98">
        <v>10529990</v>
      </c>
      <c r="F2216" s="98"/>
      <c r="G2216" s="127" t="s">
        <v>4762</v>
      </c>
      <c r="H2216" s="128">
        <v>426617.08</v>
      </c>
      <c r="I2216" s="128">
        <v>0</v>
      </c>
      <c r="J2216" s="129">
        <v>426617.08</v>
      </c>
      <c r="K2216" s="101" t="s">
        <v>1388</v>
      </c>
    </row>
    <row r="2217" spans="1:11" ht="56.25" customHeight="1">
      <c r="A2217" s="98">
        <v>25</v>
      </c>
      <c r="B2217" s="125" t="s">
        <v>1277</v>
      </c>
      <c r="C2217" s="126">
        <v>42537</v>
      </c>
      <c r="D2217" s="98" t="s">
        <v>1376</v>
      </c>
      <c r="E2217" s="98">
        <v>10529991</v>
      </c>
      <c r="F2217" s="98"/>
      <c r="G2217" s="127" t="s">
        <v>4763</v>
      </c>
      <c r="H2217" s="128">
        <v>111689.01</v>
      </c>
      <c r="I2217" s="128">
        <v>0</v>
      </c>
      <c r="J2217" s="129">
        <v>111689.01</v>
      </c>
      <c r="K2217" s="101" t="s">
        <v>1388</v>
      </c>
    </row>
    <row r="2218" spans="1:11" ht="56.25" customHeight="1">
      <c r="A2218" s="98">
        <v>25</v>
      </c>
      <c r="B2218" s="125" t="s">
        <v>1277</v>
      </c>
      <c r="C2218" s="126">
        <v>42537</v>
      </c>
      <c r="D2218" s="98" t="s">
        <v>1376</v>
      </c>
      <c r="E2218" s="98">
        <v>10529992</v>
      </c>
      <c r="F2218" s="98"/>
      <c r="G2218" s="127" t="s">
        <v>4764</v>
      </c>
      <c r="H2218" s="128">
        <v>143297.79999999999</v>
      </c>
      <c r="I2218" s="128">
        <v>0</v>
      </c>
      <c r="J2218" s="129">
        <v>143297.79999999999</v>
      </c>
      <c r="K2218" s="101" t="s">
        <v>1388</v>
      </c>
    </row>
    <row r="2219" spans="1:11" ht="56.25" customHeight="1">
      <c r="A2219" s="98">
        <v>25</v>
      </c>
      <c r="B2219" s="125" t="s">
        <v>1277</v>
      </c>
      <c r="C2219" s="126">
        <v>42537</v>
      </c>
      <c r="D2219" s="98" t="s">
        <v>1376</v>
      </c>
      <c r="E2219" s="98">
        <v>10529993</v>
      </c>
      <c r="F2219" s="98"/>
      <c r="G2219" s="127" t="s">
        <v>4765</v>
      </c>
      <c r="H2219" s="128">
        <v>145009.26999999999</v>
      </c>
      <c r="I2219" s="128">
        <v>0</v>
      </c>
      <c r="J2219" s="129">
        <v>145009.26999999999</v>
      </c>
      <c r="K2219" s="101" t="s">
        <v>1388</v>
      </c>
    </row>
    <row r="2220" spans="1:11" ht="56.25" customHeight="1">
      <c r="A2220" s="98">
        <v>25</v>
      </c>
      <c r="B2220" s="125" t="s">
        <v>1277</v>
      </c>
      <c r="C2220" s="126">
        <v>42537</v>
      </c>
      <c r="D2220" s="98" t="s">
        <v>1376</v>
      </c>
      <c r="E2220" s="98">
        <v>10529994</v>
      </c>
      <c r="F2220" s="98"/>
      <c r="G2220" s="127" t="s">
        <v>4788</v>
      </c>
      <c r="H2220" s="128">
        <v>570390.49</v>
      </c>
      <c r="I2220" s="128">
        <v>0</v>
      </c>
      <c r="J2220" s="129">
        <v>570390.49</v>
      </c>
      <c r="K2220" s="101" t="s">
        <v>1388</v>
      </c>
    </row>
    <row r="2221" spans="1:11" ht="56.25" customHeight="1">
      <c r="A2221" s="98">
        <v>25</v>
      </c>
      <c r="B2221" s="125" t="s">
        <v>1277</v>
      </c>
      <c r="C2221" s="126">
        <v>42537</v>
      </c>
      <c r="D2221" s="98" t="s">
        <v>1376</v>
      </c>
      <c r="E2221" s="98">
        <v>10529995</v>
      </c>
      <c r="F2221" s="98"/>
      <c r="G2221" s="127" t="s">
        <v>4766</v>
      </c>
      <c r="H2221" s="128">
        <v>229385.95</v>
      </c>
      <c r="I2221" s="128">
        <v>0</v>
      </c>
      <c r="J2221" s="129">
        <v>229385.95</v>
      </c>
      <c r="K2221" s="101" t="s">
        <v>1388</v>
      </c>
    </row>
    <row r="2222" spans="1:11" ht="56.25" customHeight="1">
      <c r="A2222" s="98">
        <v>25</v>
      </c>
      <c r="B2222" s="125" t="s">
        <v>1277</v>
      </c>
      <c r="C2222" s="126">
        <v>42537</v>
      </c>
      <c r="D2222" s="98" t="s">
        <v>1376</v>
      </c>
      <c r="E2222" s="98">
        <v>10529996</v>
      </c>
      <c r="F2222" s="98"/>
      <c r="G2222" s="127" t="s">
        <v>4767</v>
      </c>
      <c r="H2222" s="128">
        <v>280.77</v>
      </c>
      <c r="I2222" s="128">
        <v>0</v>
      </c>
      <c r="J2222" s="129">
        <v>280.77</v>
      </c>
      <c r="K2222" s="101" t="s">
        <v>1388</v>
      </c>
    </row>
    <row r="2223" spans="1:11" ht="56.25" customHeight="1">
      <c r="A2223" s="98">
        <v>25</v>
      </c>
      <c r="B2223" s="125" t="s">
        <v>1277</v>
      </c>
      <c r="C2223" s="126">
        <v>42537</v>
      </c>
      <c r="D2223" s="98" t="s">
        <v>1376</v>
      </c>
      <c r="E2223" s="98">
        <v>10529997</v>
      </c>
      <c r="F2223" s="98"/>
      <c r="G2223" s="127" t="s">
        <v>4789</v>
      </c>
      <c r="H2223" s="128">
        <v>1681555.31</v>
      </c>
      <c r="I2223" s="128">
        <v>0</v>
      </c>
      <c r="J2223" s="129">
        <v>1681555.31</v>
      </c>
      <c r="K2223" s="101" t="s">
        <v>1388</v>
      </c>
    </row>
    <row r="2224" spans="1:11" ht="56.25" customHeight="1">
      <c r="A2224" s="98">
        <v>25</v>
      </c>
      <c r="B2224" s="125" t="s">
        <v>1277</v>
      </c>
      <c r="C2224" s="126">
        <v>42537</v>
      </c>
      <c r="D2224" s="98" t="s">
        <v>1376</v>
      </c>
      <c r="E2224" s="98">
        <v>10529998</v>
      </c>
      <c r="F2224" s="98"/>
      <c r="G2224" s="127" t="s">
        <v>4768</v>
      </c>
      <c r="H2224" s="128">
        <v>400000</v>
      </c>
      <c r="I2224" s="128">
        <v>0</v>
      </c>
      <c r="J2224" s="129">
        <v>400000</v>
      </c>
      <c r="K2224" s="101" t="s">
        <v>1388</v>
      </c>
    </row>
    <row r="2225" spans="1:11" ht="56.25" customHeight="1">
      <c r="A2225" s="98">
        <v>25</v>
      </c>
      <c r="B2225" s="125" t="s">
        <v>1277</v>
      </c>
      <c r="C2225" s="126">
        <v>42537</v>
      </c>
      <c r="D2225" s="98" t="s">
        <v>1376</v>
      </c>
      <c r="E2225" s="98">
        <v>10529999</v>
      </c>
      <c r="F2225" s="98"/>
      <c r="G2225" s="127" t="s">
        <v>4769</v>
      </c>
      <c r="H2225" s="128">
        <v>145754.1</v>
      </c>
      <c r="I2225" s="128">
        <v>0</v>
      </c>
      <c r="J2225" s="129">
        <v>145754.1</v>
      </c>
      <c r="K2225" s="101" t="s">
        <v>1388</v>
      </c>
    </row>
    <row r="2226" spans="1:11" ht="56.25" customHeight="1">
      <c r="A2226" s="98">
        <v>25</v>
      </c>
      <c r="B2226" s="125" t="s">
        <v>1277</v>
      </c>
      <c r="C2226" s="126">
        <v>42537</v>
      </c>
      <c r="D2226" s="98" t="s">
        <v>1376</v>
      </c>
      <c r="E2226" s="98">
        <v>10530000</v>
      </c>
      <c r="F2226" s="98"/>
      <c r="G2226" s="127" t="s">
        <v>4790</v>
      </c>
      <c r="H2226" s="128">
        <v>1118879.03</v>
      </c>
      <c r="I2226" s="128">
        <v>0</v>
      </c>
      <c r="J2226" s="129">
        <v>1118879.03</v>
      </c>
      <c r="K2226" s="101" t="s">
        <v>1388</v>
      </c>
    </row>
    <row r="2227" spans="1:11" ht="56.25" customHeight="1">
      <c r="A2227" s="98">
        <v>25</v>
      </c>
      <c r="B2227" s="125" t="s">
        <v>1277</v>
      </c>
      <c r="C2227" s="126">
        <v>42537</v>
      </c>
      <c r="D2227" s="98" t="s">
        <v>1376</v>
      </c>
      <c r="E2227" s="98">
        <v>10530001</v>
      </c>
      <c r="F2227" s="98"/>
      <c r="G2227" s="127" t="s">
        <v>4770</v>
      </c>
      <c r="H2227" s="128">
        <v>111758.79</v>
      </c>
      <c r="I2227" s="128">
        <v>0</v>
      </c>
      <c r="J2227" s="129">
        <v>111758.79</v>
      </c>
      <c r="K2227" s="101" t="s">
        <v>1388</v>
      </c>
    </row>
    <row r="2228" spans="1:11" ht="56.25" customHeight="1">
      <c r="A2228" s="98">
        <v>25</v>
      </c>
      <c r="B2228" s="125" t="s">
        <v>1277</v>
      </c>
      <c r="C2228" s="126">
        <v>42537</v>
      </c>
      <c r="D2228" s="98" t="s">
        <v>1376</v>
      </c>
      <c r="E2228" s="98">
        <v>10530002</v>
      </c>
      <c r="F2228" s="98"/>
      <c r="G2228" s="127" t="s">
        <v>4771</v>
      </c>
      <c r="H2228" s="128">
        <v>1078802.83</v>
      </c>
      <c r="I2228" s="128">
        <v>0</v>
      </c>
      <c r="J2228" s="129">
        <v>1078802.83</v>
      </c>
      <c r="K2228" s="101" t="s">
        <v>1388</v>
      </c>
    </row>
    <row r="2229" spans="1:11" ht="56.25" customHeight="1">
      <c r="A2229" s="98">
        <v>25</v>
      </c>
      <c r="B2229" s="125" t="s">
        <v>1277</v>
      </c>
      <c r="C2229" s="126">
        <v>42537</v>
      </c>
      <c r="D2229" s="98" t="s">
        <v>1376</v>
      </c>
      <c r="E2229" s="98">
        <v>10530003</v>
      </c>
      <c r="F2229" s="98"/>
      <c r="G2229" s="127" t="s">
        <v>4791</v>
      </c>
      <c r="H2229" s="128">
        <v>2968065.57</v>
      </c>
      <c r="I2229" s="128">
        <v>0</v>
      </c>
      <c r="J2229" s="129">
        <v>2968065.57</v>
      </c>
      <c r="K2229" s="101" t="s">
        <v>1388</v>
      </c>
    </row>
    <row r="2230" spans="1:11" ht="56.25" customHeight="1">
      <c r="A2230" s="98">
        <v>25</v>
      </c>
      <c r="B2230" s="125" t="s">
        <v>1277</v>
      </c>
      <c r="C2230" s="126">
        <v>42537</v>
      </c>
      <c r="D2230" s="98" t="s">
        <v>1376</v>
      </c>
      <c r="E2230" s="98">
        <v>10530004</v>
      </c>
      <c r="F2230" s="98"/>
      <c r="G2230" s="127" t="s">
        <v>4772</v>
      </c>
      <c r="H2230" s="128">
        <v>966100.94</v>
      </c>
      <c r="I2230" s="128">
        <v>0</v>
      </c>
      <c r="J2230" s="129">
        <v>966100.94</v>
      </c>
      <c r="K2230" s="101" t="s">
        <v>1388</v>
      </c>
    </row>
    <row r="2231" spans="1:11" ht="56.25" customHeight="1">
      <c r="A2231" s="98">
        <v>25</v>
      </c>
      <c r="B2231" s="125" t="s">
        <v>1277</v>
      </c>
      <c r="C2231" s="126">
        <v>42537</v>
      </c>
      <c r="D2231" s="98" t="s">
        <v>1376</v>
      </c>
      <c r="E2231" s="98">
        <v>10530005</v>
      </c>
      <c r="F2231" s="98"/>
      <c r="G2231" s="127" t="s">
        <v>4773</v>
      </c>
      <c r="H2231" s="128">
        <v>102565.02</v>
      </c>
      <c r="I2231" s="128">
        <v>0</v>
      </c>
      <c r="J2231" s="129">
        <v>102565.02</v>
      </c>
      <c r="K2231" s="101" t="s">
        <v>1388</v>
      </c>
    </row>
    <row r="2232" spans="1:11" ht="56.25" customHeight="1">
      <c r="A2232" s="98">
        <v>25</v>
      </c>
      <c r="B2232" s="125" t="s">
        <v>1277</v>
      </c>
      <c r="C2232" s="126">
        <v>42538</v>
      </c>
      <c r="D2232" s="98" t="s">
        <v>1376</v>
      </c>
      <c r="E2232" s="98">
        <v>10530006</v>
      </c>
      <c r="F2232" s="98"/>
      <c r="G2232" s="127" t="s">
        <v>4815</v>
      </c>
      <c r="H2232" s="128">
        <v>399991.94</v>
      </c>
      <c r="I2232" s="128">
        <v>0</v>
      </c>
      <c r="J2232" s="129">
        <v>399991.94</v>
      </c>
      <c r="K2232" s="101" t="s">
        <v>1388</v>
      </c>
    </row>
    <row r="2233" spans="1:11" ht="56.25" customHeight="1">
      <c r="A2233" s="98">
        <v>25</v>
      </c>
      <c r="B2233" s="125" t="s">
        <v>1277</v>
      </c>
      <c r="C2233" s="126">
        <v>42537</v>
      </c>
      <c r="D2233" s="98" t="s">
        <v>1376</v>
      </c>
      <c r="E2233" s="98">
        <v>10530007</v>
      </c>
      <c r="F2233" s="98"/>
      <c r="G2233" s="127" t="s">
        <v>4774</v>
      </c>
      <c r="H2233" s="128">
        <v>1138670.1299999999</v>
      </c>
      <c r="I2233" s="128">
        <v>0</v>
      </c>
      <c r="J2233" s="129">
        <v>1138670.1299999999</v>
      </c>
      <c r="K2233" s="101" t="s">
        <v>1388</v>
      </c>
    </row>
    <row r="2234" spans="1:11" ht="56.25" customHeight="1">
      <c r="A2234" s="98">
        <v>25</v>
      </c>
      <c r="B2234" s="125" t="s">
        <v>1277</v>
      </c>
      <c r="C2234" s="126">
        <v>42537</v>
      </c>
      <c r="D2234" s="98" t="s">
        <v>1376</v>
      </c>
      <c r="E2234" s="98">
        <v>10530008</v>
      </c>
      <c r="F2234" s="98"/>
      <c r="G2234" s="127" t="s">
        <v>4775</v>
      </c>
      <c r="H2234" s="128">
        <v>342725.91</v>
      </c>
      <c r="I2234" s="128">
        <v>0</v>
      </c>
      <c r="J2234" s="129">
        <v>342725.91</v>
      </c>
      <c r="K2234" s="101" t="s">
        <v>1388</v>
      </c>
    </row>
    <row r="2235" spans="1:11" ht="56.25" customHeight="1">
      <c r="A2235" s="98">
        <v>25</v>
      </c>
      <c r="B2235" s="125" t="s">
        <v>1277</v>
      </c>
      <c r="C2235" s="126">
        <v>42538</v>
      </c>
      <c r="D2235" s="98" t="s">
        <v>1376</v>
      </c>
      <c r="E2235" s="98">
        <v>10530009</v>
      </c>
      <c r="F2235" s="98"/>
      <c r="G2235" s="127" t="s">
        <v>4816</v>
      </c>
      <c r="H2235" s="128">
        <v>399966.39</v>
      </c>
      <c r="I2235" s="128">
        <v>0</v>
      </c>
      <c r="J2235" s="129">
        <v>399966.39</v>
      </c>
      <c r="K2235" s="101" t="s">
        <v>1388</v>
      </c>
    </row>
    <row r="2236" spans="1:11" ht="56.25" customHeight="1">
      <c r="A2236" s="98">
        <v>25</v>
      </c>
      <c r="B2236" s="125" t="s">
        <v>1277</v>
      </c>
      <c r="C2236" s="126">
        <v>42537</v>
      </c>
      <c r="D2236" s="98" t="s">
        <v>1376</v>
      </c>
      <c r="E2236" s="98">
        <v>10530010</v>
      </c>
      <c r="F2236" s="98"/>
      <c r="G2236" s="127" t="s">
        <v>4776</v>
      </c>
      <c r="H2236" s="128">
        <v>18263.14</v>
      </c>
      <c r="I2236" s="128">
        <v>0</v>
      </c>
      <c r="J2236" s="129">
        <v>18263.14</v>
      </c>
      <c r="K2236" s="101" t="s">
        <v>1388</v>
      </c>
    </row>
    <row r="2237" spans="1:11" ht="56.25" customHeight="1">
      <c r="A2237" s="98">
        <v>25</v>
      </c>
      <c r="B2237" s="125" t="s">
        <v>1277</v>
      </c>
      <c r="C2237" s="126">
        <v>42537</v>
      </c>
      <c r="D2237" s="98" t="s">
        <v>1376</v>
      </c>
      <c r="E2237" s="98">
        <v>10530011</v>
      </c>
      <c r="F2237" s="98"/>
      <c r="G2237" s="127" t="s">
        <v>4777</v>
      </c>
      <c r="H2237" s="128">
        <v>14218.59</v>
      </c>
      <c r="I2237" s="128">
        <v>0</v>
      </c>
      <c r="J2237" s="129">
        <v>14218.59</v>
      </c>
      <c r="K2237" s="101" t="s">
        <v>1388</v>
      </c>
    </row>
    <row r="2238" spans="1:11" ht="56.25" customHeight="1">
      <c r="A2238" s="98">
        <v>25</v>
      </c>
      <c r="B2238" s="125" t="s">
        <v>1277</v>
      </c>
      <c r="C2238" s="126">
        <v>42537</v>
      </c>
      <c r="D2238" s="98" t="s">
        <v>1376</v>
      </c>
      <c r="E2238" s="98">
        <v>10530012</v>
      </c>
      <c r="F2238" s="98"/>
      <c r="G2238" s="127" t="s">
        <v>4778</v>
      </c>
      <c r="H2238" s="128">
        <v>9913.51</v>
      </c>
      <c r="I2238" s="128">
        <v>0</v>
      </c>
      <c r="J2238" s="129">
        <v>9913.51</v>
      </c>
      <c r="K2238" s="101" t="s">
        <v>1388</v>
      </c>
    </row>
    <row r="2239" spans="1:11" ht="56.25" customHeight="1">
      <c r="A2239" s="98">
        <v>25</v>
      </c>
      <c r="B2239" s="125" t="s">
        <v>1277</v>
      </c>
      <c r="C2239" s="126">
        <v>42537</v>
      </c>
      <c r="D2239" s="98" t="s">
        <v>1376</v>
      </c>
      <c r="E2239" s="98">
        <v>10530013</v>
      </c>
      <c r="F2239" s="98"/>
      <c r="G2239" s="127" t="s">
        <v>4779</v>
      </c>
      <c r="H2239" s="128">
        <v>159.1</v>
      </c>
      <c r="I2239" s="128">
        <v>0</v>
      </c>
      <c r="J2239" s="129">
        <v>159.1</v>
      </c>
      <c r="K2239" s="101" t="s">
        <v>1388</v>
      </c>
    </row>
    <row r="2240" spans="1:11" ht="56.25" customHeight="1">
      <c r="A2240" s="98">
        <v>25</v>
      </c>
      <c r="B2240" s="125" t="s">
        <v>1277</v>
      </c>
      <c r="C2240" s="126">
        <v>42538</v>
      </c>
      <c r="D2240" s="98" t="s">
        <v>1376</v>
      </c>
      <c r="E2240" s="98">
        <v>10536547</v>
      </c>
      <c r="F2240" s="98"/>
      <c r="G2240" s="127" t="s">
        <v>4817</v>
      </c>
      <c r="H2240" s="128">
        <v>389369.34</v>
      </c>
      <c r="I2240" s="128">
        <v>0</v>
      </c>
      <c r="J2240" s="129">
        <v>389369.34</v>
      </c>
      <c r="K2240" s="101" t="s">
        <v>1388</v>
      </c>
    </row>
    <row r="2241" spans="1:11" ht="56.25" customHeight="1">
      <c r="A2241" s="98">
        <v>25</v>
      </c>
      <c r="B2241" s="125" t="s">
        <v>1277</v>
      </c>
      <c r="C2241" s="126">
        <v>42538</v>
      </c>
      <c r="D2241" s="98" t="s">
        <v>1376</v>
      </c>
      <c r="E2241" s="98">
        <v>10536725</v>
      </c>
      <c r="F2241" s="98"/>
      <c r="G2241" s="127" t="s">
        <v>4818</v>
      </c>
      <c r="H2241" s="128">
        <v>395856.82</v>
      </c>
      <c r="I2241" s="128">
        <v>0</v>
      </c>
      <c r="J2241" s="129">
        <v>395856.82</v>
      </c>
      <c r="K2241" s="101" t="s">
        <v>1388</v>
      </c>
    </row>
    <row r="2242" spans="1:11" ht="56.25" customHeight="1">
      <c r="A2242" s="98">
        <v>25</v>
      </c>
      <c r="B2242" s="125" t="s">
        <v>1277</v>
      </c>
      <c r="C2242" s="126">
        <v>42538</v>
      </c>
      <c r="D2242" s="98" t="s">
        <v>1376</v>
      </c>
      <c r="E2242" s="98">
        <v>10536779</v>
      </c>
      <c r="F2242" s="98"/>
      <c r="G2242" s="127" t="s">
        <v>4819</v>
      </c>
      <c r="H2242" s="128">
        <v>399657.68</v>
      </c>
      <c r="I2242" s="128">
        <v>0</v>
      </c>
      <c r="J2242" s="129">
        <v>399657.68</v>
      </c>
      <c r="K2242" s="101" t="s">
        <v>1388</v>
      </c>
    </row>
    <row r="2243" spans="1:11" ht="56.25" customHeight="1">
      <c r="A2243" s="98">
        <v>25</v>
      </c>
      <c r="B2243" s="125" t="s">
        <v>1277</v>
      </c>
      <c r="C2243" s="126">
        <v>42538</v>
      </c>
      <c r="D2243" s="98" t="s">
        <v>1376</v>
      </c>
      <c r="E2243" s="98">
        <v>10536864</v>
      </c>
      <c r="F2243" s="98"/>
      <c r="G2243" s="127" t="s">
        <v>4820</v>
      </c>
      <c r="H2243" s="128">
        <v>353567.83</v>
      </c>
      <c r="I2243" s="128">
        <v>0</v>
      </c>
      <c r="J2243" s="129">
        <v>353567.83</v>
      </c>
      <c r="K2243" s="101" t="s">
        <v>1388</v>
      </c>
    </row>
    <row r="2244" spans="1:11" ht="56.25" customHeight="1">
      <c r="A2244" s="98">
        <v>25</v>
      </c>
      <c r="B2244" s="125" t="s">
        <v>1277</v>
      </c>
      <c r="C2244" s="126">
        <v>42538</v>
      </c>
      <c r="D2244" s="98" t="s">
        <v>1376</v>
      </c>
      <c r="E2244" s="98">
        <v>10537681</v>
      </c>
      <c r="F2244" s="98"/>
      <c r="G2244" s="127" t="s">
        <v>4821</v>
      </c>
      <c r="H2244" s="128">
        <v>180833.45</v>
      </c>
      <c r="I2244" s="128">
        <v>0</v>
      </c>
      <c r="J2244" s="129">
        <v>180833.45</v>
      </c>
      <c r="K2244" s="101" t="s">
        <v>1388</v>
      </c>
    </row>
    <row r="2245" spans="1:11" ht="56.25" customHeight="1">
      <c r="A2245" s="98">
        <v>25</v>
      </c>
      <c r="B2245" s="125" t="s">
        <v>1277</v>
      </c>
      <c r="C2245" s="126">
        <v>42538</v>
      </c>
      <c r="D2245" s="98" t="s">
        <v>1376</v>
      </c>
      <c r="E2245" s="98">
        <v>10537726</v>
      </c>
      <c r="F2245" s="98"/>
      <c r="G2245" s="127" t="s">
        <v>4822</v>
      </c>
      <c r="H2245" s="128">
        <v>42224.15</v>
      </c>
      <c r="I2245" s="128">
        <v>0</v>
      </c>
      <c r="J2245" s="129">
        <v>42224.15</v>
      </c>
      <c r="K2245" s="101" t="s">
        <v>1388</v>
      </c>
    </row>
    <row r="2246" spans="1:11" ht="56.25" customHeight="1">
      <c r="A2246" s="98">
        <v>25</v>
      </c>
      <c r="B2246" s="125" t="s">
        <v>1277</v>
      </c>
      <c r="C2246" s="126">
        <v>42538</v>
      </c>
      <c r="D2246" s="98" t="s">
        <v>1376</v>
      </c>
      <c r="E2246" s="98">
        <v>10537728</v>
      </c>
      <c r="F2246" s="98"/>
      <c r="G2246" s="127" t="s">
        <v>4823</v>
      </c>
      <c r="H2246" s="128">
        <v>35862.54</v>
      </c>
      <c r="I2246" s="128">
        <v>0</v>
      </c>
      <c r="J2246" s="129">
        <v>35862.54</v>
      </c>
      <c r="K2246" s="101" t="s">
        <v>1388</v>
      </c>
    </row>
    <row r="2247" spans="1:11" ht="56.25" customHeight="1">
      <c r="A2247" s="98">
        <v>25</v>
      </c>
      <c r="B2247" s="125" t="s">
        <v>1277</v>
      </c>
      <c r="C2247" s="126">
        <v>42537</v>
      </c>
      <c r="D2247" s="98" t="s">
        <v>1376</v>
      </c>
      <c r="E2247" s="98">
        <v>10537729</v>
      </c>
      <c r="F2247" s="98"/>
      <c r="G2247" s="127" t="s">
        <v>4780</v>
      </c>
      <c r="H2247" s="128">
        <v>226419.95</v>
      </c>
      <c r="I2247" s="128">
        <v>0</v>
      </c>
      <c r="J2247" s="129">
        <v>226419.95</v>
      </c>
      <c r="K2247" s="101" t="s">
        <v>1388</v>
      </c>
    </row>
    <row r="2248" spans="1:11" ht="56.25" customHeight="1">
      <c r="A2248" s="98">
        <v>25</v>
      </c>
      <c r="B2248" s="125" t="s">
        <v>1277</v>
      </c>
      <c r="C2248" s="126">
        <v>42537</v>
      </c>
      <c r="D2248" s="98" t="s">
        <v>1376</v>
      </c>
      <c r="E2248" s="98">
        <v>10538088</v>
      </c>
      <c r="F2248" s="98"/>
      <c r="G2248" s="127" t="s">
        <v>4781</v>
      </c>
      <c r="H2248" s="128">
        <v>373654.16</v>
      </c>
      <c r="I2248" s="128">
        <v>0</v>
      </c>
      <c r="J2248" s="129">
        <v>373654.16</v>
      </c>
      <c r="K2248" s="101" t="s">
        <v>1388</v>
      </c>
    </row>
    <row r="2249" spans="1:11" ht="56.25" customHeight="1">
      <c r="A2249" s="98">
        <v>25</v>
      </c>
      <c r="B2249" s="125" t="s">
        <v>1277</v>
      </c>
      <c r="C2249" s="126">
        <v>42538</v>
      </c>
      <c r="D2249" s="98" t="s">
        <v>1376</v>
      </c>
      <c r="E2249" s="98">
        <v>10538102</v>
      </c>
      <c r="F2249" s="98"/>
      <c r="G2249" s="127" t="s">
        <v>4824</v>
      </c>
      <c r="H2249" s="128">
        <v>781841.06</v>
      </c>
      <c r="I2249" s="128">
        <v>0</v>
      </c>
      <c r="J2249" s="129">
        <v>781841.06</v>
      </c>
      <c r="K2249" s="101" t="s">
        <v>1388</v>
      </c>
    </row>
    <row r="2250" spans="1:11" ht="56.25" customHeight="1">
      <c r="A2250" s="98">
        <v>25</v>
      </c>
      <c r="B2250" s="125" t="s">
        <v>1277</v>
      </c>
      <c r="C2250" s="126">
        <v>42537</v>
      </c>
      <c r="D2250" s="98" t="s">
        <v>1376</v>
      </c>
      <c r="E2250" s="98">
        <v>10538104</v>
      </c>
      <c r="F2250" s="98"/>
      <c r="G2250" s="127" t="s">
        <v>4782</v>
      </c>
      <c r="H2250" s="128">
        <v>133249.20000000001</v>
      </c>
      <c r="I2250" s="128">
        <v>0</v>
      </c>
      <c r="J2250" s="129">
        <v>133249.20000000001</v>
      </c>
      <c r="K2250" s="101" t="s">
        <v>1388</v>
      </c>
    </row>
    <row r="2251" spans="1:11" ht="56.25" customHeight="1">
      <c r="A2251" s="98">
        <v>25</v>
      </c>
      <c r="B2251" s="125" t="s">
        <v>1277</v>
      </c>
      <c r="C2251" s="126">
        <v>42537</v>
      </c>
      <c r="D2251" s="98" t="s">
        <v>1376</v>
      </c>
      <c r="E2251" s="98">
        <v>10538178</v>
      </c>
      <c r="F2251" s="98"/>
      <c r="G2251" s="127" t="s">
        <v>4783</v>
      </c>
      <c r="H2251" s="128">
        <v>399999.95</v>
      </c>
      <c r="I2251" s="128">
        <v>0</v>
      </c>
      <c r="J2251" s="129">
        <v>399999.95</v>
      </c>
      <c r="K2251" s="101" t="s">
        <v>1388</v>
      </c>
    </row>
    <row r="2252" spans="1:11" ht="56.25" customHeight="1">
      <c r="A2252" s="98">
        <v>25</v>
      </c>
      <c r="B2252" s="125" t="s">
        <v>1277</v>
      </c>
      <c r="C2252" s="126">
        <v>42537</v>
      </c>
      <c r="D2252" s="98" t="s">
        <v>1376</v>
      </c>
      <c r="E2252" s="98">
        <v>10538322</v>
      </c>
      <c r="F2252" s="98"/>
      <c r="G2252" s="127" t="s">
        <v>4784</v>
      </c>
      <c r="H2252" s="128">
        <v>479710</v>
      </c>
      <c r="I2252" s="128">
        <v>0</v>
      </c>
      <c r="J2252" s="129">
        <v>479710</v>
      </c>
      <c r="K2252" s="101" t="s">
        <v>1388</v>
      </c>
    </row>
    <row r="2253" spans="1:11" ht="56.25" customHeight="1">
      <c r="A2253" s="98">
        <v>25</v>
      </c>
      <c r="B2253" s="125" t="s">
        <v>1277</v>
      </c>
      <c r="C2253" s="126">
        <v>42537</v>
      </c>
      <c r="D2253" s="98" t="s">
        <v>1376</v>
      </c>
      <c r="E2253" s="98">
        <v>10538349</v>
      </c>
      <c r="F2253" s="98"/>
      <c r="G2253" s="127" t="s">
        <v>4785</v>
      </c>
      <c r="H2253" s="128">
        <v>1580000</v>
      </c>
      <c r="I2253" s="128">
        <v>0</v>
      </c>
      <c r="J2253" s="129">
        <v>1580000</v>
      </c>
      <c r="K2253" s="101" t="s">
        <v>1388</v>
      </c>
    </row>
    <row r="2254" spans="1:11" ht="56.25" customHeight="1">
      <c r="A2254" s="98">
        <v>25</v>
      </c>
      <c r="B2254" s="125" t="s">
        <v>1277</v>
      </c>
      <c r="C2254" s="126">
        <v>42537</v>
      </c>
      <c r="D2254" s="98" t="s">
        <v>1376</v>
      </c>
      <c r="E2254" s="98">
        <v>10538356</v>
      </c>
      <c r="F2254" s="98"/>
      <c r="G2254" s="127" t="s">
        <v>4786</v>
      </c>
      <c r="H2254" s="128">
        <v>162272.44</v>
      </c>
      <c r="I2254" s="128">
        <v>0</v>
      </c>
      <c r="J2254" s="129">
        <v>162272.44</v>
      </c>
      <c r="K2254" s="101" t="s">
        <v>1388</v>
      </c>
    </row>
    <row r="2255" spans="1:11" ht="56.25" customHeight="1">
      <c r="A2255" s="98">
        <v>25</v>
      </c>
      <c r="B2255" s="125" t="s">
        <v>1277</v>
      </c>
      <c r="C2255" s="126">
        <v>42537</v>
      </c>
      <c r="D2255" s="98" t="s">
        <v>1376</v>
      </c>
      <c r="E2255" s="98">
        <v>10538358</v>
      </c>
      <c r="F2255" s="98"/>
      <c r="G2255" s="127" t="s">
        <v>4787</v>
      </c>
      <c r="H2255" s="128">
        <v>237727.56</v>
      </c>
      <c r="I2255" s="128">
        <v>0</v>
      </c>
      <c r="J2255" s="129">
        <v>237727.56</v>
      </c>
      <c r="K2255" s="101" t="s">
        <v>1388</v>
      </c>
    </row>
    <row r="2256" spans="1:11" ht="56.25" customHeight="1">
      <c r="A2256" s="98">
        <v>25</v>
      </c>
      <c r="B2256" s="125" t="s">
        <v>1277</v>
      </c>
      <c r="C2256" s="126">
        <v>42538</v>
      </c>
      <c r="D2256" s="98" t="s">
        <v>1376</v>
      </c>
      <c r="E2256" s="98">
        <v>10543855</v>
      </c>
      <c r="F2256" s="98"/>
      <c r="G2256" s="127" t="s">
        <v>4829</v>
      </c>
      <c r="H2256" s="128">
        <v>713658.61</v>
      </c>
      <c r="I2256" s="128">
        <v>0</v>
      </c>
      <c r="J2256" s="129">
        <v>713658.61</v>
      </c>
      <c r="K2256" s="101" t="s">
        <v>1388</v>
      </c>
    </row>
    <row r="2257" spans="1:11" ht="56.25" customHeight="1">
      <c r="A2257" s="98">
        <v>25</v>
      </c>
      <c r="B2257" s="125" t="s">
        <v>1277</v>
      </c>
      <c r="C2257" s="126">
        <v>42538</v>
      </c>
      <c r="D2257" s="98" t="s">
        <v>1376</v>
      </c>
      <c r="E2257" s="98">
        <v>10543858</v>
      </c>
      <c r="F2257" s="98"/>
      <c r="G2257" s="127" t="s">
        <v>4827</v>
      </c>
      <c r="H2257" s="128">
        <v>1114449.19</v>
      </c>
      <c r="I2257" s="128">
        <v>0</v>
      </c>
      <c r="J2257" s="129">
        <v>1114449.19</v>
      </c>
      <c r="K2257" s="101" t="s">
        <v>1388</v>
      </c>
    </row>
    <row r="2258" spans="1:11" ht="56.25" customHeight="1">
      <c r="A2258" s="98">
        <v>25</v>
      </c>
      <c r="B2258" s="125" t="s">
        <v>1277</v>
      </c>
      <c r="C2258" s="126">
        <v>42538</v>
      </c>
      <c r="D2258" s="98" t="s">
        <v>1376</v>
      </c>
      <c r="E2258" s="98">
        <v>10543861</v>
      </c>
      <c r="F2258" s="98"/>
      <c r="G2258" s="127" t="s">
        <v>4826</v>
      </c>
      <c r="H2258" s="128">
        <v>447900.3</v>
      </c>
      <c r="I2258" s="128">
        <v>0</v>
      </c>
      <c r="J2258" s="129">
        <v>447900.3</v>
      </c>
      <c r="K2258" s="101" t="s">
        <v>1388</v>
      </c>
    </row>
    <row r="2259" spans="1:11" ht="56.25" customHeight="1">
      <c r="A2259" s="98">
        <v>25</v>
      </c>
      <c r="B2259" s="125" t="s">
        <v>1277</v>
      </c>
      <c r="C2259" s="126">
        <v>42538</v>
      </c>
      <c r="D2259" s="98" t="s">
        <v>1376</v>
      </c>
      <c r="E2259" s="98">
        <v>10546097</v>
      </c>
      <c r="F2259" s="98"/>
      <c r="G2259" s="127" t="s">
        <v>4833</v>
      </c>
      <c r="H2259" s="128">
        <v>558657.35</v>
      </c>
      <c r="I2259" s="128">
        <v>0</v>
      </c>
      <c r="J2259" s="129">
        <v>558657.35</v>
      </c>
      <c r="K2259" s="101" t="s">
        <v>1388</v>
      </c>
    </row>
    <row r="2260" spans="1:11" ht="56.25" customHeight="1">
      <c r="A2260" s="98">
        <v>25</v>
      </c>
      <c r="B2260" s="125" t="s">
        <v>1277</v>
      </c>
      <c r="C2260" s="126">
        <v>42538</v>
      </c>
      <c r="D2260" s="98" t="s">
        <v>1376</v>
      </c>
      <c r="E2260" s="98">
        <v>10546165</v>
      </c>
      <c r="F2260" s="98"/>
      <c r="G2260" s="127" t="s">
        <v>4828</v>
      </c>
      <c r="H2260" s="128">
        <v>1257919.8400000001</v>
      </c>
      <c r="I2260" s="128">
        <v>0</v>
      </c>
      <c r="J2260" s="129">
        <v>1257919.8400000001</v>
      </c>
      <c r="K2260" s="101" t="s">
        <v>1388</v>
      </c>
    </row>
    <row r="2261" spans="1:11" ht="56.25" customHeight="1">
      <c r="A2261" s="98">
        <v>25</v>
      </c>
      <c r="B2261" s="125" t="s">
        <v>1277</v>
      </c>
      <c r="C2261" s="126">
        <v>42538</v>
      </c>
      <c r="D2261" s="98" t="s">
        <v>1376</v>
      </c>
      <c r="E2261" s="98">
        <v>10546240</v>
      </c>
      <c r="F2261" s="98"/>
      <c r="G2261" s="127" t="s">
        <v>4825</v>
      </c>
      <c r="H2261" s="128">
        <v>230684.39</v>
      </c>
      <c r="I2261" s="128">
        <v>0</v>
      </c>
      <c r="J2261" s="129">
        <v>230684.39</v>
      </c>
      <c r="K2261" s="101" t="s">
        <v>1388</v>
      </c>
    </row>
    <row r="2262" spans="1:11" ht="56.25" customHeight="1">
      <c r="A2262" s="98">
        <v>25</v>
      </c>
      <c r="B2262" s="125" t="s">
        <v>1277</v>
      </c>
      <c r="C2262" s="126">
        <v>42538</v>
      </c>
      <c r="D2262" s="98" t="s">
        <v>1376</v>
      </c>
      <c r="E2262" s="98">
        <v>10546246</v>
      </c>
      <c r="F2262" s="98"/>
      <c r="G2262" s="127" t="s">
        <v>4836</v>
      </c>
      <c r="H2262" s="128">
        <v>415132.44</v>
      </c>
      <c r="I2262" s="128">
        <v>0</v>
      </c>
      <c r="J2262" s="129">
        <v>415132.44</v>
      </c>
      <c r="K2262" s="101" t="s">
        <v>1388</v>
      </c>
    </row>
    <row r="2263" spans="1:11" ht="56.25" customHeight="1">
      <c r="A2263" s="98">
        <v>25</v>
      </c>
      <c r="B2263" s="125" t="s">
        <v>1277</v>
      </c>
      <c r="C2263" s="126">
        <v>42538</v>
      </c>
      <c r="D2263" s="98" t="s">
        <v>1376</v>
      </c>
      <c r="E2263" s="98">
        <v>10546247</v>
      </c>
      <c r="F2263" s="98"/>
      <c r="G2263" s="127" t="s">
        <v>4835</v>
      </c>
      <c r="H2263" s="128">
        <v>1468960.89</v>
      </c>
      <c r="I2263" s="128">
        <v>0</v>
      </c>
      <c r="J2263" s="129">
        <v>1468960.89</v>
      </c>
      <c r="K2263" s="101" t="s">
        <v>1388</v>
      </c>
    </row>
    <row r="2264" spans="1:11" ht="56.25" customHeight="1">
      <c r="A2264" s="98">
        <v>25</v>
      </c>
      <c r="B2264" s="125" t="s">
        <v>1277</v>
      </c>
      <c r="C2264" s="126">
        <v>42538</v>
      </c>
      <c r="D2264" s="98" t="s">
        <v>1376</v>
      </c>
      <c r="E2264" s="98">
        <v>10546253</v>
      </c>
      <c r="F2264" s="98"/>
      <c r="G2264" s="127" t="s">
        <v>4834</v>
      </c>
      <c r="H2264" s="128">
        <v>649931.15</v>
      </c>
      <c r="I2264" s="128">
        <v>0</v>
      </c>
      <c r="J2264" s="129">
        <v>649931.15</v>
      </c>
      <c r="K2264" s="101" t="s">
        <v>1388</v>
      </c>
    </row>
    <row r="2265" spans="1:11" ht="56.25" customHeight="1">
      <c r="A2265" s="98">
        <v>25</v>
      </c>
      <c r="B2265" s="125" t="s">
        <v>1277</v>
      </c>
      <c r="C2265" s="126">
        <v>42538</v>
      </c>
      <c r="D2265" s="98" t="s">
        <v>1376</v>
      </c>
      <c r="E2265" s="98">
        <v>10546335</v>
      </c>
      <c r="F2265" s="98"/>
      <c r="G2265" s="127" t="s">
        <v>4837</v>
      </c>
      <c r="H2265" s="128">
        <v>699981.68</v>
      </c>
      <c r="I2265" s="128">
        <v>0</v>
      </c>
      <c r="J2265" s="129">
        <v>699981.68</v>
      </c>
      <c r="K2265" s="101" t="s">
        <v>1388</v>
      </c>
    </row>
    <row r="2266" spans="1:11" ht="56.25" customHeight="1">
      <c r="A2266" s="98">
        <v>25</v>
      </c>
      <c r="B2266" s="125" t="s">
        <v>1277</v>
      </c>
      <c r="C2266" s="126">
        <v>42538</v>
      </c>
      <c r="D2266" s="98" t="s">
        <v>1376</v>
      </c>
      <c r="E2266" s="98">
        <v>10546345</v>
      </c>
      <c r="F2266" s="98"/>
      <c r="G2266" s="127" t="s">
        <v>4838</v>
      </c>
      <c r="H2266" s="128">
        <v>199315.54</v>
      </c>
      <c r="I2266" s="128">
        <v>0</v>
      </c>
      <c r="J2266" s="129">
        <v>199315.54</v>
      </c>
      <c r="K2266" s="101" t="s">
        <v>1388</v>
      </c>
    </row>
    <row r="2267" spans="1:11" ht="56.25" customHeight="1">
      <c r="A2267" s="98">
        <v>25</v>
      </c>
      <c r="B2267" s="125" t="s">
        <v>1277</v>
      </c>
      <c r="C2267" s="126">
        <v>42538</v>
      </c>
      <c r="D2267" s="98" t="s">
        <v>1376</v>
      </c>
      <c r="E2267" s="98">
        <v>10546374</v>
      </c>
      <c r="F2267" s="98"/>
      <c r="G2267" s="127" t="s">
        <v>4839</v>
      </c>
      <c r="H2267" s="128">
        <v>200029.22</v>
      </c>
      <c r="I2267" s="128">
        <v>0</v>
      </c>
      <c r="J2267" s="129">
        <v>200029.22</v>
      </c>
      <c r="K2267" s="101" t="s">
        <v>1388</v>
      </c>
    </row>
    <row r="2268" spans="1:11" ht="56.25" customHeight="1">
      <c r="A2268" s="98">
        <v>25</v>
      </c>
      <c r="B2268" s="125" t="s">
        <v>1277</v>
      </c>
      <c r="C2268" s="126">
        <v>42538</v>
      </c>
      <c r="D2268" s="98" t="s">
        <v>1376</v>
      </c>
      <c r="E2268" s="98">
        <v>10546386</v>
      </c>
      <c r="F2268" s="98"/>
      <c r="G2268" s="127" t="s">
        <v>4831</v>
      </c>
      <c r="H2268" s="128">
        <v>1379277.99</v>
      </c>
      <c r="I2268" s="128">
        <v>0</v>
      </c>
      <c r="J2268" s="129">
        <v>1379277.99</v>
      </c>
      <c r="K2268" s="101" t="s">
        <v>1388</v>
      </c>
    </row>
    <row r="2269" spans="1:11" ht="56.25" customHeight="1">
      <c r="A2269" s="98">
        <v>25</v>
      </c>
      <c r="B2269" s="125" t="s">
        <v>1277</v>
      </c>
      <c r="C2269" s="126">
        <v>42538</v>
      </c>
      <c r="D2269" s="98" t="s">
        <v>1376</v>
      </c>
      <c r="E2269" s="98">
        <v>10546433</v>
      </c>
      <c r="F2269" s="98"/>
      <c r="G2269" s="127" t="s">
        <v>4832</v>
      </c>
      <c r="H2269" s="128">
        <v>781535.89</v>
      </c>
      <c r="I2269" s="128">
        <v>0</v>
      </c>
      <c r="J2269" s="129">
        <v>781535.89</v>
      </c>
      <c r="K2269" s="101" t="s">
        <v>1388</v>
      </c>
    </row>
    <row r="2270" spans="1:11" ht="56.25" customHeight="1">
      <c r="A2270" s="98">
        <v>25</v>
      </c>
      <c r="B2270" s="125" t="s">
        <v>1277</v>
      </c>
      <c r="C2270" s="126">
        <v>42538</v>
      </c>
      <c r="D2270" s="98" t="s">
        <v>1376</v>
      </c>
      <c r="E2270" s="98">
        <v>10547009</v>
      </c>
      <c r="F2270" s="98"/>
      <c r="G2270" s="127" t="s">
        <v>4840</v>
      </c>
      <c r="H2270" s="128">
        <v>279862.49</v>
      </c>
      <c r="I2270" s="128">
        <v>0</v>
      </c>
      <c r="J2270" s="129">
        <v>279862.49</v>
      </c>
      <c r="K2270" s="101" t="s">
        <v>1388</v>
      </c>
    </row>
    <row r="2271" spans="1:11" ht="56.25" customHeight="1">
      <c r="A2271" s="98">
        <v>25</v>
      </c>
      <c r="B2271" s="125" t="s">
        <v>1277</v>
      </c>
      <c r="C2271" s="126">
        <v>42541</v>
      </c>
      <c r="D2271" s="98" t="s">
        <v>1364</v>
      </c>
      <c r="E2271" s="98">
        <v>10547011</v>
      </c>
      <c r="F2271" s="98"/>
      <c r="G2271" s="127" t="s">
        <v>4852</v>
      </c>
      <c r="H2271" s="128">
        <v>0</v>
      </c>
      <c r="I2271" s="128">
        <v>515587.59</v>
      </c>
      <c r="J2271" s="129">
        <v>515587.59</v>
      </c>
      <c r="K2271" s="101" t="s">
        <v>1388</v>
      </c>
    </row>
    <row r="2272" spans="1:11" ht="56.25" customHeight="1">
      <c r="A2272" s="98">
        <v>25</v>
      </c>
      <c r="B2272" s="125" t="s">
        <v>1277</v>
      </c>
      <c r="C2272" s="126">
        <v>42541</v>
      </c>
      <c r="D2272" s="98" t="s">
        <v>1376</v>
      </c>
      <c r="E2272" s="98">
        <v>10553616</v>
      </c>
      <c r="F2272" s="98"/>
      <c r="G2272" s="127" t="s">
        <v>4886</v>
      </c>
      <c r="H2272" s="128">
        <v>521481.47</v>
      </c>
      <c r="I2272" s="128">
        <v>0</v>
      </c>
      <c r="J2272" s="129">
        <v>521481.47</v>
      </c>
      <c r="K2272" s="101" t="s">
        <v>1388</v>
      </c>
    </row>
    <row r="2273" spans="1:11" ht="56.25" customHeight="1">
      <c r="A2273" s="98">
        <v>25</v>
      </c>
      <c r="B2273" s="125" t="s">
        <v>1277</v>
      </c>
      <c r="C2273" s="126">
        <v>42545</v>
      </c>
      <c r="D2273" s="98" t="s">
        <v>1376</v>
      </c>
      <c r="E2273" s="98">
        <v>10553693</v>
      </c>
      <c r="F2273" s="98"/>
      <c r="G2273" s="127" t="s">
        <v>4993</v>
      </c>
      <c r="H2273" s="128">
        <v>779997.86</v>
      </c>
      <c r="I2273" s="128">
        <v>0</v>
      </c>
      <c r="J2273" s="129">
        <v>779997.86</v>
      </c>
      <c r="K2273" s="101" t="s">
        <v>1388</v>
      </c>
    </row>
    <row r="2274" spans="1:11" ht="56.25" customHeight="1">
      <c r="A2274" s="98">
        <v>25</v>
      </c>
      <c r="B2274" s="125" t="s">
        <v>1277</v>
      </c>
      <c r="C2274" s="126">
        <v>42541</v>
      </c>
      <c r="D2274" s="98" t="s">
        <v>1376</v>
      </c>
      <c r="E2274" s="98">
        <v>10553742</v>
      </c>
      <c r="F2274" s="98"/>
      <c r="G2274" s="127" t="s">
        <v>4894</v>
      </c>
      <c r="H2274" s="128">
        <v>1615197.7</v>
      </c>
      <c r="I2274" s="128">
        <v>0</v>
      </c>
      <c r="J2274" s="129">
        <v>1615197.7</v>
      </c>
      <c r="K2274" s="101" t="s">
        <v>1388</v>
      </c>
    </row>
    <row r="2275" spans="1:11" ht="56.25" customHeight="1">
      <c r="A2275" s="98">
        <v>25</v>
      </c>
      <c r="B2275" s="125" t="s">
        <v>1277</v>
      </c>
      <c r="C2275" s="126">
        <v>42541</v>
      </c>
      <c r="D2275" s="98" t="s">
        <v>1376</v>
      </c>
      <c r="E2275" s="98">
        <v>10553743</v>
      </c>
      <c r="F2275" s="98"/>
      <c r="G2275" s="127" t="s">
        <v>4885</v>
      </c>
      <c r="H2275" s="128">
        <v>752796.81</v>
      </c>
      <c r="I2275" s="128">
        <v>0</v>
      </c>
      <c r="J2275" s="129">
        <v>752796.81</v>
      </c>
      <c r="K2275" s="101" t="s">
        <v>1388</v>
      </c>
    </row>
    <row r="2276" spans="1:11" ht="56.25" customHeight="1">
      <c r="A2276" s="98">
        <v>25</v>
      </c>
      <c r="B2276" s="125" t="s">
        <v>1277</v>
      </c>
      <c r="C2276" s="126">
        <v>42541</v>
      </c>
      <c r="D2276" s="98" t="s">
        <v>1376</v>
      </c>
      <c r="E2276" s="98">
        <v>10553744</v>
      </c>
      <c r="F2276" s="98"/>
      <c r="G2276" s="127" t="s">
        <v>4884</v>
      </c>
      <c r="H2276" s="128">
        <v>271760.40000000002</v>
      </c>
      <c r="I2276" s="128">
        <v>0</v>
      </c>
      <c r="J2276" s="129">
        <v>271760.40000000002</v>
      </c>
      <c r="K2276" s="101" t="s">
        <v>1388</v>
      </c>
    </row>
    <row r="2277" spans="1:11" ht="56.25" customHeight="1">
      <c r="A2277" s="98">
        <v>25</v>
      </c>
      <c r="B2277" s="125" t="s">
        <v>1277</v>
      </c>
      <c r="C2277" s="126">
        <v>42541</v>
      </c>
      <c r="D2277" s="98" t="s">
        <v>1376</v>
      </c>
      <c r="E2277" s="98">
        <v>10553745</v>
      </c>
      <c r="F2277" s="98"/>
      <c r="G2277" s="127" t="s">
        <v>4883</v>
      </c>
      <c r="H2277" s="128">
        <v>757580.7</v>
      </c>
      <c r="I2277" s="128">
        <v>0</v>
      </c>
      <c r="J2277" s="129">
        <v>757580.7</v>
      </c>
      <c r="K2277" s="101" t="s">
        <v>1388</v>
      </c>
    </row>
    <row r="2278" spans="1:11" ht="56.25" customHeight="1">
      <c r="A2278" s="98">
        <v>25</v>
      </c>
      <c r="B2278" s="125" t="s">
        <v>1277</v>
      </c>
      <c r="C2278" s="126">
        <v>42541</v>
      </c>
      <c r="D2278" s="98" t="s">
        <v>1376</v>
      </c>
      <c r="E2278" s="98">
        <v>10554170</v>
      </c>
      <c r="F2278" s="98"/>
      <c r="G2278" s="127" t="s">
        <v>4882</v>
      </c>
      <c r="H2278" s="128">
        <v>414358.22</v>
      </c>
      <c r="I2278" s="128">
        <v>0</v>
      </c>
      <c r="J2278" s="129">
        <v>414358.22</v>
      </c>
      <c r="K2278" s="101" t="s">
        <v>1388</v>
      </c>
    </row>
    <row r="2279" spans="1:11" ht="56.25" customHeight="1">
      <c r="A2279" s="98">
        <v>25</v>
      </c>
      <c r="B2279" s="125" t="s">
        <v>1277</v>
      </c>
      <c r="C2279" s="126">
        <v>42541</v>
      </c>
      <c r="D2279" s="98" t="s">
        <v>1376</v>
      </c>
      <c r="E2279" s="98">
        <v>10554692</v>
      </c>
      <c r="F2279" s="98"/>
      <c r="G2279" s="127" t="s">
        <v>4881</v>
      </c>
      <c r="H2279" s="128">
        <v>1742804.26</v>
      </c>
      <c r="I2279" s="128">
        <v>0</v>
      </c>
      <c r="J2279" s="129">
        <v>1742804.26</v>
      </c>
      <c r="K2279" s="101" t="s">
        <v>1388</v>
      </c>
    </row>
    <row r="2280" spans="1:11" ht="56.25" customHeight="1">
      <c r="A2280" s="98">
        <v>25</v>
      </c>
      <c r="B2280" s="125" t="s">
        <v>1277</v>
      </c>
      <c r="C2280" s="126">
        <v>42541</v>
      </c>
      <c r="D2280" s="98" t="s">
        <v>1376</v>
      </c>
      <c r="E2280" s="98">
        <v>10554693</v>
      </c>
      <c r="F2280" s="98"/>
      <c r="G2280" s="127" t="s">
        <v>4891</v>
      </c>
      <c r="H2280" s="128">
        <v>267891.77</v>
      </c>
      <c r="I2280" s="128">
        <v>0</v>
      </c>
      <c r="J2280" s="129">
        <v>267891.77</v>
      </c>
      <c r="K2280" s="101" t="s">
        <v>1388</v>
      </c>
    </row>
    <row r="2281" spans="1:11" ht="56.25" customHeight="1">
      <c r="A2281" s="98">
        <v>25</v>
      </c>
      <c r="B2281" s="125" t="s">
        <v>1277</v>
      </c>
      <c r="C2281" s="126">
        <v>42541</v>
      </c>
      <c r="D2281" s="98" t="s">
        <v>1376</v>
      </c>
      <c r="E2281" s="98">
        <v>10554694</v>
      </c>
      <c r="F2281" s="98"/>
      <c r="G2281" s="127" t="s">
        <v>4880</v>
      </c>
      <c r="H2281" s="128">
        <v>901560.03</v>
      </c>
      <c r="I2281" s="128">
        <v>0</v>
      </c>
      <c r="J2281" s="129">
        <v>901560.03</v>
      </c>
      <c r="K2281" s="101" t="s">
        <v>1388</v>
      </c>
    </row>
    <row r="2282" spans="1:11" ht="56.25" customHeight="1">
      <c r="A2282" s="98">
        <v>25</v>
      </c>
      <c r="B2282" s="125" t="s">
        <v>1277</v>
      </c>
      <c r="C2282" s="126">
        <v>42541</v>
      </c>
      <c r="D2282" s="98" t="s">
        <v>1376</v>
      </c>
      <c r="E2282" s="98">
        <v>10554695</v>
      </c>
      <c r="F2282" s="98"/>
      <c r="G2282" s="127" t="s">
        <v>4879</v>
      </c>
      <c r="H2282" s="128">
        <v>351736.93</v>
      </c>
      <c r="I2282" s="128">
        <v>0</v>
      </c>
      <c r="J2282" s="129">
        <v>351736.93</v>
      </c>
      <c r="K2282" s="101" t="s">
        <v>1388</v>
      </c>
    </row>
    <row r="2283" spans="1:11" ht="56.25" customHeight="1">
      <c r="A2283" s="98">
        <v>25</v>
      </c>
      <c r="B2283" s="125" t="s">
        <v>1277</v>
      </c>
      <c r="C2283" s="126">
        <v>42541</v>
      </c>
      <c r="D2283" s="98" t="s">
        <v>1376</v>
      </c>
      <c r="E2283" s="98">
        <v>10554696</v>
      </c>
      <c r="F2283" s="98"/>
      <c r="G2283" s="127" t="s">
        <v>4890</v>
      </c>
      <c r="H2283" s="128">
        <v>111819.8</v>
      </c>
      <c r="I2283" s="128">
        <v>0</v>
      </c>
      <c r="J2283" s="129">
        <v>111819.8</v>
      </c>
      <c r="K2283" s="101" t="s">
        <v>1388</v>
      </c>
    </row>
    <row r="2284" spans="1:11" ht="56.25" customHeight="1">
      <c r="A2284" s="98">
        <v>25</v>
      </c>
      <c r="B2284" s="125" t="s">
        <v>1277</v>
      </c>
      <c r="C2284" s="126">
        <v>42541</v>
      </c>
      <c r="D2284" s="98" t="s">
        <v>1376</v>
      </c>
      <c r="E2284" s="98">
        <v>10554697</v>
      </c>
      <c r="F2284" s="98"/>
      <c r="G2284" s="127" t="s">
        <v>4877</v>
      </c>
      <c r="H2284" s="128">
        <v>73806.25</v>
      </c>
      <c r="I2284" s="128">
        <v>0</v>
      </c>
      <c r="J2284" s="129">
        <v>73806.25</v>
      </c>
      <c r="K2284" s="101" t="s">
        <v>1388</v>
      </c>
    </row>
    <row r="2285" spans="1:11" ht="56.25" customHeight="1">
      <c r="A2285" s="98">
        <v>25</v>
      </c>
      <c r="B2285" s="125" t="s">
        <v>1277</v>
      </c>
      <c r="C2285" s="126">
        <v>42541</v>
      </c>
      <c r="D2285" s="98" t="s">
        <v>1376</v>
      </c>
      <c r="E2285" s="98">
        <v>10554700</v>
      </c>
      <c r="F2285" s="98"/>
      <c r="G2285" s="127" t="s">
        <v>4874</v>
      </c>
      <c r="H2285" s="128">
        <v>248293.67</v>
      </c>
      <c r="I2285" s="128">
        <v>0</v>
      </c>
      <c r="J2285" s="129">
        <v>248293.67</v>
      </c>
      <c r="K2285" s="101" t="s">
        <v>1388</v>
      </c>
    </row>
    <row r="2286" spans="1:11" ht="56.25" customHeight="1">
      <c r="A2286" s="98">
        <v>25</v>
      </c>
      <c r="B2286" s="125" t="s">
        <v>1277</v>
      </c>
      <c r="C2286" s="126">
        <v>42541</v>
      </c>
      <c r="D2286" s="98" t="s">
        <v>1376</v>
      </c>
      <c r="E2286" s="98">
        <v>10554701</v>
      </c>
      <c r="F2286" s="98"/>
      <c r="G2286" s="127" t="s">
        <v>4889</v>
      </c>
      <c r="H2286" s="128">
        <v>410574.33</v>
      </c>
      <c r="I2286" s="128">
        <v>0</v>
      </c>
      <c r="J2286" s="129">
        <v>410574.33</v>
      </c>
      <c r="K2286" s="101" t="s">
        <v>1388</v>
      </c>
    </row>
    <row r="2287" spans="1:11" ht="56.25" customHeight="1">
      <c r="A2287" s="98">
        <v>25</v>
      </c>
      <c r="B2287" s="125" t="s">
        <v>1277</v>
      </c>
      <c r="C2287" s="126">
        <v>42541</v>
      </c>
      <c r="D2287" s="98" t="s">
        <v>1376</v>
      </c>
      <c r="E2287" s="98">
        <v>10554703</v>
      </c>
      <c r="F2287" s="98"/>
      <c r="G2287" s="127" t="s">
        <v>4888</v>
      </c>
      <c r="H2287" s="128">
        <v>1612093.7</v>
      </c>
      <c r="I2287" s="128">
        <v>0</v>
      </c>
      <c r="J2287" s="129">
        <v>1612093.7</v>
      </c>
      <c r="K2287" s="101" t="s">
        <v>1388</v>
      </c>
    </row>
    <row r="2288" spans="1:11" ht="56.25" customHeight="1">
      <c r="A2288" s="98">
        <v>25</v>
      </c>
      <c r="B2288" s="125" t="s">
        <v>1277</v>
      </c>
      <c r="C2288" s="126">
        <v>42541</v>
      </c>
      <c r="D2288" s="98" t="s">
        <v>1376</v>
      </c>
      <c r="E2288" s="98">
        <v>10554705</v>
      </c>
      <c r="F2288" s="98"/>
      <c r="G2288" s="127" t="s">
        <v>4873</v>
      </c>
      <c r="H2288" s="128">
        <v>167389.85999999999</v>
      </c>
      <c r="I2288" s="128">
        <v>0</v>
      </c>
      <c r="J2288" s="129">
        <v>167389.85999999999</v>
      </c>
      <c r="K2288" s="101" t="s">
        <v>1388</v>
      </c>
    </row>
    <row r="2289" spans="1:11" ht="56.25" customHeight="1">
      <c r="A2289" s="98">
        <v>25</v>
      </c>
      <c r="B2289" s="125" t="s">
        <v>1277</v>
      </c>
      <c r="C2289" s="126">
        <v>42541</v>
      </c>
      <c r="D2289" s="98" t="s">
        <v>1376</v>
      </c>
      <c r="E2289" s="98">
        <v>10554708</v>
      </c>
      <c r="F2289" s="98"/>
      <c r="G2289" s="127" t="s">
        <v>4876</v>
      </c>
      <c r="H2289" s="128">
        <v>492959.46</v>
      </c>
      <c r="I2289" s="128">
        <v>0</v>
      </c>
      <c r="J2289" s="129">
        <v>492959.46</v>
      </c>
      <c r="K2289" s="101" t="s">
        <v>1388</v>
      </c>
    </row>
    <row r="2290" spans="1:11" ht="56.25" customHeight="1">
      <c r="A2290" s="98">
        <v>25</v>
      </c>
      <c r="B2290" s="125" t="s">
        <v>1277</v>
      </c>
      <c r="C2290" s="126">
        <v>42541</v>
      </c>
      <c r="D2290" s="98" t="s">
        <v>1376</v>
      </c>
      <c r="E2290" s="98">
        <v>10554773</v>
      </c>
      <c r="F2290" s="98"/>
      <c r="G2290" s="127" t="s">
        <v>4875</v>
      </c>
      <c r="H2290" s="128">
        <v>395235.27</v>
      </c>
      <c r="I2290" s="128">
        <v>0</v>
      </c>
      <c r="J2290" s="129">
        <v>395235.27</v>
      </c>
      <c r="K2290" s="101" t="s">
        <v>1388</v>
      </c>
    </row>
    <row r="2291" spans="1:11" ht="56.25" customHeight="1">
      <c r="A2291" s="98">
        <v>25</v>
      </c>
      <c r="B2291" s="125" t="s">
        <v>1277</v>
      </c>
      <c r="C2291" s="126">
        <v>42541</v>
      </c>
      <c r="D2291" s="98" t="s">
        <v>1376</v>
      </c>
      <c r="E2291" s="98">
        <v>10554774</v>
      </c>
      <c r="F2291" s="98"/>
      <c r="G2291" s="127" t="s">
        <v>4887</v>
      </c>
      <c r="H2291" s="128">
        <v>370307.63</v>
      </c>
      <c r="I2291" s="128">
        <v>0</v>
      </c>
      <c r="J2291" s="129">
        <v>370307.63</v>
      </c>
      <c r="K2291" s="101" t="s">
        <v>1388</v>
      </c>
    </row>
    <row r="2292" spans="1:11" ht="56.25" customHeight="1">
      <c r="A2292" s="98">
        <v>25</v>
      </c>
      <c r="B2292" s="125" t="s">
        <v>1277</v>
      </c>
      <c r="C2292" s="126">
        <v>42541</v>
      </c>
      <c r="D2292" s="98" t="s">
        <v>1376</v>
      </c>
      <c r="E2292" s="98">
        <v>10554775</v>
      </c>
      <c r="F2292" s="98"/>
      <c r="G2292" s="127" t="s">
        <v>4878</v>
      </c>
      <c r="H2292" s="128">
        <v>64316.91</v>
      </c>
      <c r="I2292" s="128">
        <v>0</v>
      </c>
      <c r="J2292" s="129">
        <v>64316.91</v>
      </c>
      <c r="K2292" s="101" t="s">
        <v>1388</v>
      </c>
    </row>
    <row r="2293" spans="1:11" ht="56.25" customHeight="1">
      <c r="A2293" s="98">
        <v>25</v>
      </c>
      <c r="B2293" s="125" t="s">
        <v>1277</v>
      </c>
      <c r="C2293" s="126">
        <v>42541</v>
      </c>
      <c r="D2293" s="98" t="s">
        <v>1376</v>
      </c>
      <c r="E2293" s="98">
        <v>10554776</v>
      </c>
      <c r="F2293" s="98"/>
      <c r="G2293" s="127" t="s">
        <v>4892</v>
      </c>
      <c r="H2293" s="128">
        <v>40587.730000000003</v>
      </c>
      <c r="I2293" s="128">
        <v>0</v>
      </c>
      <c r="J2293" s="129">
        <v>40587.730000000003</v>
      </c>
      <c r="K2293" s="101" t="s">
        <v>1388</v>
      </c>
    </row>
    <row r="2294" spans="1:11" ht="56.25" customHeight="1">
      <c r="A2294" s="98">
        <v>25</v>
      </c>
      <c r="B2294" s="125" t="s">
        <v>1277</v>
      </c>
      <c r="C2294" s="126">
        <v>42541</v>
      </c>
      <c r="D2294" s="98" t="s">
        <v>1376</v>
      </c>
      <c r="E2294" s="98">
        <v>10554777</v>
      </c>
      <c r="F2294" s="98"/>
      <c r="G2294" s="127" t="s">
        <v>4893</v>
      </c>
      <c r="H2294" s="128">
        <v>228232.31</v>
      </c>
      <c r="I2294" s="128">
        <v>0</v>
      </c>
      <c r="J2294" s="129">
        <v>228232.31</v>
      </c>
      <c r="K2294" s="101" t="s">
        <v>1388</v>
      </c>
    </row>
    <row r="2295" spans="1:11" ht="56.25" customHeight="1">
      <c r="A2295" s="98">
        <v>25</v>
      </c>
      <c r="B2295" s="125" t="s">
        <v>1277</v>
      </c>
      <c r="C2295" s="126">
        <v>42545</v>
      </c>
      <c r="D2295" s="98" t="s">
        <v>1376</v>
      </c>
      <c r="E2295" s="98">
        <v>10554778</v>
      </c>
      <c r="F2295" s="98"/>
      <c r="G2295" s="127" t="s">
        <v>5004</v>
      </c>
      <c r="H2295" s="128">
        <v>814226.86</v>
      </c>
      <c r="I2295" s="128">
        <v>0</v>
      </c>
      <c r="J2295" s="129">
        <v>814226.86</v>
      </c>
      <c r="K2295" s="101" t="s">
        <v>1388</v>
      </c>
    </row>
    <row r="2296" spans="1:11" ht="56.25" customHeight="1">
      <c r="A2296" s="98">
        <v>25</v>
      </c>
      <c r="B2296" s="125" t="s">
        <v>1277</v>
      </c>
      <c r="C2296" s="126">
        <v>42545</v>
      </c>
      <c r="D2296" s="98" t="s">
        <v>1376</v>
      </c>
      <c r="E2296" s="98">
        <v>10554779</v>
      </c>
      <c r="F2296" s="98"/>
      <c r="G2296" s="127" t="s">
        <v>5003</v>
      </c>
      <c r="H2296" s="128">
        <v>1159072.1599999999</v>
      </c>
      <c r="I2296" s="128">
        <v>0</v>
      </c>
      <c r="J2296" s="129">
        <v>1159072.1599999999</v>
      </c>
      <c r="K2296" s="101" t="s">
        <v>1388</v>
      </c>
    </row>
    <row r="2297" spans="1:11" ht="56.25" customHeight="1">
      <c r="A2297" s="98">
        <v>25</v>
      </c>
      <c r="B2297" s="125" t="s">
        <v>1277</v>
      </c>
      <c r="C2297" s="126">
        <v>42545</v>
      </c>
      <c r="D2297" s="98" t="s">
        <v>1376</v>
      </c>
      <c r="E2297" s="98">
        <v>10554798</v>
      </c>
      <c r="F2297" s="98"/>
      <c r="G2297" s="127" t="s">
        <v>5002</v>
      </c>
      <c r="H2297" s="128">
        <v>34780.04</v>
      </c>
      <c r="I2297" s="128">
        <v>0</v>
      </c>
      <c r="J2297" s="129">
        <v>34780.04</v>
      </c>
      <c r="K2297" s="101" t="s">
        <v>1388</v>
      </c>
    </row>
    <row r="2298" spans="1:11" ht="56.25" customHeight="1">
      <c r="A2298" s="98">
        <v>25</v>
      </c>
      <c r="B2298" s="125" t="s">
        <v>1277</v>
      </c>
      <c r="C2298" s="126">
        <v>42545</v>
      </c>
      <c r="D2298" s="98" t="s">
        <v>1376</v>
      </c>
      <c r="E2298" s="98">
        <v>10554799</v>
      </c>
      <c r="F2298" s="98"/>
      <c r="G2298" s="127" t="s">
        <v>5001</v>
      </c>
      <c r="H2298" s="128">
        <v>452078.84</v>
      </c>
      <c r="I2298" s="128">
        <v>0</v>
      </c>
      <c r="J2298" s="129">
        <v>452078.84</v>
      </c>
      <c r="K2298" s="101" t="s">
        <v>1388</v>
      </c>
    </row>
    <row r="2299" spans="1:11" ht="56.25" customHeight="1">
      <c r="A2299" s="98">
        <v>25</v>
      </c>
      <c r="B2299" s="125" t="s">
        <v>1277</v>
      </c>
      <c r="C2299" s="126">
        <v>42545</v>
      </c>
      <c r="D2299" s="98" t="s">
        <v>1376</v>
      </c>
      <c r="E2299" s="98">
        <v>10554800</v>
      </c>
      <c r="F2299" s="98"/>
      <c r="G2299" s="127" t="s">
        <v>5000</v>
      </c>
      <c r="H2299" s="128">
        <v>36430.839999999997</v>
      </c>
      <c r="I2299" s="128">
        <v>0</v>
      </c>
      <c r="J2299" s="129">
        <v>36430.839999999997</v>
      </c>
      <c r="K2299" s="101" t="s">
        <v>1388</v>
      </c>
    </row>
    <row r="2300" spans="1:11" ht="56.25" customHeight="1">
      <c r="A2300" s="98">
        <v>25</v>
      </c>
      <c r="B2300" s="125" t="s">
        <v>1277</v>
      </c>
      <c r="C2300" s="126">
        <v>42545</v>
      </c>
      <c r="D2300" s="98" t="s">
        <v>1376</v>
      </c>
      <c r="E2300" s="98">
        <v>10554801</v>
      </c>
      <c r="F2300" s="98"/>
      <c r="G2300" s="127" t="s">
        <v>4977</v>
      </c>
      <c r="H2300" s="128">
        <v>719844.78</v>
      </c>
      <c r="I2300" s="128">
        <v>0</v>
      </c>
      <c r="J2300" s="129">
        <v>719844.78</v>
      </c>
      <c r="K2300" s="101" t="s">
        <v>1388</v>
      </c>
    </row>
    <row r="2301" spans="1:11" ht="56.25" customHeight="1">
      <c r="A2301" s="98">
        <v>25</v>
      </c>
      <c r="B2301" s="125" t="s">
        <v>1277</v>
      </c>
      <c r="C2301" s="126">
        <v>42545</v>
      </c>
      <c r="D2301" s="98" t="s">
        <v>1376</v>
      </c>
      <c r="E2301" s="98">
        <v>10554802</v>
      </c>
      <c r="F2301" s="98"/>
      <c r="G2301" s="127" t="s">
        <v>4996</v>
      </c>
      <c r="H2301" s="128">
        <v>51192.29</v>
      </c>
      <c r="I2301" s="128">
        <v>0</v>
      </c>
      <c r="J2301" s="129">
        <v>51192.29</v>
      </c>
      <c r="K2301" s="101" t="s">
        <v>1388</v>
      </c>
    </row>
    <row r="2302" spans="1:11" ht="56.25" customHeight="1">
      <c r="A2302" s="98">
        <v>25</v>
      </c>
      <c r="B2302" s="125" t="s">
        <v>1277</v>
      </c>
      <c r="C2302" s="126">
        <v>42545</v>
      </c>
      <c r="D2302" s="98" t="s">
        <v>1376</v>
      </c>
      <c r="E2302" s="98">
        <v>10554803</v>
      </c>
      <c r="F2302" s="98"/>
      <c r="G2302" s="127" t="s">
        <v>4997</v>
      </c>
      <c r="H2302" s="128">
        <v>54229.4</v>
      </c>
      <c r="I2302" s="128">
        <v>0</v>
      </c>
      <c r="J2302" s="129">
        <v>54229.4</v>
      </c>
      <c r="K2302" s="101" t="s">
        <v>1388</v>
      </c>
    </row>
    <row r="2303" spans="1:11" ht="56.25" customHeight="1">
      <c r="A2303" s="98">
        <v>25</v>
      </c>
      <c r="B2303" s="125" t="s">
        <v>1277</v>
      </c>
      <c r="C2303" s="126">
        <v>42545</v>
      </c>
      <c r="D2303" s="98" t="s">
        <v>1376</v>
      </c>
      <c r="E2303" s="98">
        <v>10554804</v>
      </c>
      <c r="F2303" s="98"/>
      <c r="G2303" s="127" t="s">
        <v>4998</v>
      </c>
      <c r="H2303" s="128">
        <v>54229.4</v>
      </c>
      <c r="I2303" s="128">
        <v>0</v>
      </c>
      <c r="J2303" s="129">
        <v>54229.4</v>
      </c>
      <c r="K2303" s="101" t="s">
        <v>1388</v>
      </c>
    </row>
    <row r="2304" spans="1:11" ht="56.25" customHeight="1">
      <c r="A2304" s="98">
        <v>25</v>
      </c>
      <c r="B2304" s="125" t="s">
        <v>1277</v>
      </c>
      <c r="C2304" s="126">
        <v>42545</v>
      </c>
      <c r="D2304" s="98" t="s">
        <v>1376</v>
      </c>
      <c r="E2304" s="98">
        <v>10554805</v>
      </c>
      <c r="F2304" s="98"/>
      <c r="G2304" s="127" t="s">
        <v>4999</v>
      </c>
      <c r="H2304" s="128">
        <v>82207.59</v>
      </c>
      <c r="I2304" s="128">
        <v>0</v>
      </c>
      <c r="J2304" s="129">
        <v>82207.59</v>
      </c>
      <c r="K2304" s="101" t="s">
        <v>1388</v>
      </c>
    </row>
    <row r="2305" spans="1:11" ht="56.25" customHeight="1">
      <c r="A2305" s="98">
        <v>25</v>
      </c>
      <c r="B2305" s="125" t="s">
        <v>1277</v>
      </c>
      <c r="C2305" s="126">
        <v>42545</v>
      </c>
      <c r="D2305" s="98" t="s">
        <v>1376</v>
      </c>
      <c r="E2305" s="98">
        <v>10559035</v>
      </c>
      <c r="F2305" s="98"/>
      <c r="G2305" s="127" t="s">
        <v>4995</v>
      </c>
      <c r="H2305" s="128">
        <v>64868.32</v>
      </c>
      <c r="I2305" s="128">
        <v>0</v>
      </c>
      <c r="J2305" s="129">
        <v>64868.32</v>
      </c>
      <c r="K2305" s="101" t="s">
        <v>1388</v>
      </c>
    </row>
    <row r="2306" spans="1:11" ht="56.25" customHeight="1">
      <c r="A2306" s="98">
        <v>25</v>
      </c>
      <c r="B2306" s="125" t="s">
        <v>1277</v>
      </c>
      <c r="C2306" s="126">
        <v>42545</v>
      </c>
      <c r="D2306" s="98" t="s">
        <v>1376</v>
      </c>
      <c r="E2306" s="98">
        <v>10559153</v>
      </c>
      <c r="F2306" s="98"/>
      <c r="G2306" s="127" t="s">
        <v>4994</v>
      </c>
      <c r="H2306" s="128">
        <v>1386072.45</v>
      </c>
      <c r="I2306" s="128">
        <v>0</v>
      </c>
      <c r="J2306" s="129">
        <v>1386072.45</v>
      </c>
      <c r="K2306" s="101" t="s">
        <v>1388</v>
      </c>
    </row>
    <row r="2307" spans="1:11" ht="56.25" customHeight="1">
      <c r="A2307" s="98">
        <v>25</v>
      </c>
      <c r="B2307" s="125" t="s">
        <v>1277</v>
      </c>
      <c r="C2307" s="126">
        <v>42545</v>
      </c>
      <c r="D2307" s="98" t="s">
        <v>1376</v>
      </c>
      <c r="E2307" s="98">
        <v>10562872</v>
      </c>
      <c r="F2307" s="98"/>
      <c r="G2307" s="127" t="s">
        <v>4992</v>
      </c>
      <c r="H2307" s="128">
        <v>178294.74</v>
      </c>
      <c r="I2307" s="128">
        <v>0</v>
      </c>
      <c r="J2307" s="129">
        <v>178294.74</v>
      </c>
      <c r="K2307" s="101" t="s">
        <v>1388</v>
      </c>
    </row>
    <row r="2308" spans="1:11" ht="56.25" customHeight="1">
      <c r="A2308" s="98">
        <v>25</v>
      </c>
      <c r="B2308" s="125" t="s">
        <v>1277</v>
      </c>
      <c r="C2308" s="126">
        <v>42545</v>
      </c>
      <c r="D2308" s="98" t="s">
        <v>1376</v>
      </c>
      <c r="E2308" s="98">
        <v>10562873</v>
      </c>
      <c r="F2308" s="98"/>
      <c r="G2308" s="127" t="s">
        <v>4991</v>
      </c>
      <c r="H2308" s="128">
        <v>933457.06</v>
      </c>
      <c r="I2308" s="128">
        <v>0</v>
      </c>
      <c r="J2308" s="129">
        <v>933457.06</v>
      </c>
      <c r="K2308" s="101" t="s">
        <v>1388</v>
      </c>
    </row>
    <row r="2309" spans="1:11" ht="56.25" customHeight="1">
      <c r="A2309" s="98">
        <v>25</v>
      </c>
      <c r="B2309" s="125" t="s">
        <v>1277</v>
      </c>
      <c r="C2309" s="126">
        <v>42545</v>
      </c>
      <c r="D2309" s="98" t="s">
        <v>1376</v>
      </c>
      <c r="E2309" s="98">
        <v>10562874</v>
      </c>
      <c r="F2309" s="98"/>
      <c r="G2309" s="127" t="s">
        <v>4990</v>
      </c>
      <c r="H2309" s="128">
        <v>141157.46</v>
      </c>
      <c r="I2309" s="128">
        <v>0</v>
      </c>
      <c r="J2309" s="129">
        <v>141157.46</v>
      </c>
      <c r="K2309" s="101" t="s">
        <v>1388</v>
      </c>
    </row>
    <row r="2310" spans="1:11" ht="56.25" customHeight="1">
      <c r="A2310" s="98">
        <v>25</v>
      </c>
      <c r="B2310" s="125" t="s">
        <v>1277</v>
      </c>
      <c r="C2310" s="126">
        <v>42545</v>
      </c>
      <c r="D2310" s="98" t="s">
        <v>1376</v>
      </c>
      <c r="E2310" s="98">
        <v>10562875</v>
      </c>
      <c r="F2310" s="98"/>
      <c r="G2310" s="127" t="s">
        <v>4987</v>
      </c>
      <c r="H2310" s="128">
        <v>136502.18</v>
      </c>
      <c r="I2310" s="128">
        <v>0</v>
      </c>
      <c r="J2310" s="129">
        <v>136502.18</v>
      </c>
      <c r="K2310" s="101" t="s">
        <v>1388</v>
      </c>
    </row>
    <row r="2311" spans="1:11" ht="56.25" customHeight="1">
      <c r="A2311" s="98">
        <v>25</v>
      </c>
      <c r="B2311" s="125" t="s">
        <v>1277</v>
      </c>
      <c r="C2311" s="126">
        <v>42545</v>
      </c>
      <c r="D2311" s="98" t="s">
        <v>1376</v>
      </c>
      <c r="E2311" s="98">
        <v>10562876</v>
      </c>
      <c r="F2311" s="98"/>
      <c r="G2311" s="127" t="s">
        <v>4989</v>
      </c>
      <c r="H2311" s="128">
        <v>220706.81</v>
      </c>
      <c r="I2311" s="128">
        <v>0</v>
      </c>
      <c r="J2311" s="129">
        <v>220706.81</v>
      </c>
      <c r="K2311" s="101" t="s">
        <v>1388</v>
      </c>
    </row>
    <row r="2312" spans="1:11" ht="56.25" customHeight="1">
      <c r="A2312" s="98">
        <v>25</v>
      </c>
      <c r="B2312" s="125" t="s">
        <v>1277</v>
      </c>
      <c r="C2312" s="126">
        <v>42545</v>
      </c>
      <c r="D2312" s="98" t="s">
        <v>1376</v>
      </c>
      <c r="E2312" s="98">
        <v>10562877</v>
      </c>
      <c r="F2312" s="98"/>
      <c r="G2312" s="127" t="s">
        <v>4988</v>
      </c>
      <c r="H2312" s="128">
        <v>346173.45</v>
      </c>
      <c r="I2312" s="128">
        <v>0</v>
      </c>
      <c r="J2312" s="129">
        <v>346173.45</v>
      </c>
      <c r="K2312" s="101" t="s">
        <v>1388</v>
      </c>
    </row>
    <row r="2313" spans="1:11" ht="56.25" customHeight="1">
      <c r="A2313" s="98">
        <v>25</v>
      </c>
      <c r="B2313" s="125" t="s">
        <v>1277</v>
      </c>
      <c r="C2313" s="126">
        <v>42545</v>
      </c>
      <c r="D2313" s="98" t="s">
        <v>1376</v>
      </c>
      <c r="E2313" s="98">
        <v>10562878</v>
      </c>
      <c r="F2313" s="98"/>
      <c r="G2313" s="127" t="s">
        <v>4986</v>
      </c>
      <c r="H2313" s="128">
        <v>382361.29</v>
      </c>
      <c r="I2313" s="128">
        <v>0</v>
      </c>
      <c r="J2313" s="129">
        <v>382361.29</v>
      </c>
      <c r="K2313" s="101" t="s">
        <v>1388</v>
      </c>
    </row>
    <row r="2314" spans="1:11" ht="56.25" customHeight="1">
      <c r="A2314" s="98">
        <v>25</v>
      </c>
      <c r="B2314" s="125" t="s">
        <v>1277</v>
      </c>
      <c r="C2314" s="126">
        <v>42545</v>
      </c>
      <c r="D2314" s="98" t="s">
        <v>1376</v>
      </c>
      <c r="E2314" s="98">
        <v>10562879</v>
      </c>
      <c r="F2314" s="98"/>
      <c r="G2314" s="127" t="s">
        <v>4985</v>
      </c>
      <c r="H2314" s="128">
        <v>419975.39</v>
      </c>
      <c r="I2314" s="128">
        <v>0</v>
      </c>
      <c r="J2314" s="129">
        <v>419975.39</v>
      </c>
      <c r="K2314" s="101" t="s">
        <v>1388</v>
      </c>
    </row>
    <row r="2315" spans="1:11" ht="56.25" customHeight="1">
      <c r="A2315" s="98">
        <v>25</v>
      </c>
      <c r="B2315" s="125" t="s">
        <v>1277</v>
      </c>
      <c r="C2315" s="126">
        <v>42545</v>
      </c>
      <c r="D2315" s="98" t="s">
        <v>1376</v>
      </c>
      <c r="E2315" s="98">
        <v>10562880</v>
      </c>
      <c r="F2315" s="98"/>
      <c r="G2315" s="127" t="s">
        <v>4984</v>
      </c>
      <c r="H2315" s="128">
        <v>370055.93</v>
      </c>
      <c r="I2315" s="128">
        <v>0</v>
      </c>
      <c r="J2315" s="129">
        <v>370055.93</v>
      </c>
      <c r="K2315" s="101" t="s">
        <v>1388</v>
      </c>
    </row>
    <row r="2316" spans="1:11" ht="56.25" customHeight="1">
      <c r="A2316" s="98">
        <v>25</v>
      </c>
      <c r="B2316" s="125" t="s">
        <v>1277</v>
      </c>
      <c r="C2316" s="126">
        <v>42545</v>
      </c>
      <c r="D2316" s="98" t="s">
        <v>1376</v>
      </c>
      <c r="E2316" s="98">
        <v>10562881</v>
      </c>
      <c r="F2316" s="98"/>
      <c r="G2316" s="127" t="s">
        <v>4976</v>
      </c>
      <c r="H2316" s="128">
        <v>230561</v>
      </c>
      <c r="I2316" s="128">
        <v>0</v>
      </c>
      <c r="J2316" s="129">
        <v>230561</v>
      </c>
      <c r="K2316" s="101" t="s">
        <v>1388</v>
      </c>
    </row>
    <row r="2317" spans="1:11" ht="56.25" customHeight="1">
      <c r="A2317" s="98">
        <v>25</v>
      </c>
      <c r="B2317" s="125" t="s">
        <v>1277</v>
      </c>
      <c r="C2317" s="126">
        <v>42545</v>
      </c>
      <c r="D2317" s="98" t="s">
        <v>1376</v>
      </c>
      <c r="E2317" s="98">
        <v>10562882</v>
      </c>
      <c r="F2317" s="98"/>
      <c r="G2317" s="127" t="s">
        <v>4983</v>
      </c>
      <c r="H2317" s="128">
        <v>345634.78</v>
      </c>
      <c r="I2317" s="128">
        <v>0</v>
      </c>
      <c r="J2317" s="129">
        <v>345634.78</v>
      </c>
      <c r="K2317" s="101" t="s">
        <v>1388</v>
      </c>
    </row>
    <row r="2318" spans="1:11" ht="56.25" customHeight="1">
      <c r="A2318" s="98">
        <v>25</v>
      </c>
      <c r="B2318" s="125" t="s">
        <v>1277</v>
      </c>
      <c r="C2318" s="126">
        <v>42545</v>
      </c>
      <c r="D2318" s="98" t="s">
        <v>1376</v>
      </c>
      <c r="E2318" s="98">
        <v>10562883</v>
      </c>
      <c r="F2318" s="98"/>
      <c r="G2318" s="127" t="s">
        <v>4982</v>
      </c>
      <c r="H2318" s="128">
        <v>2057584.55</v>
      </c>
      <c r="I2318" s="128">
        <v>0</v>
      </c>
      <c r="J2318" s="129">
        <v>2057584.55</v>
      </c>
      <c r="K2318" s="101" t="s">
        <v>1388</v>
      </c>
    </row>
    <row r="2319" spans="1:11" ht="56.25" customHeight="1">
      <c r="A2319" s="98">
        <v>25</v>
      </c>
      <c r="B2319" s="125" t="s">
        <v>1277</v>
      </c>
      <c r="C2319" s="126">
        <v>42545</v>
      </c>
      <c r="D2319" s="98" t="s">
        <v>1376</v>
      </c>
      <c r="E2319" s="98">
        <v>10562884</v>
      </c>
      <c r="F2319" s="98"/>
      <c r="G2319" s="127" t="s">
        <v>4981</v>
      </c>
      <c r="H2319" s="128">
        <v>2150564.62</v>
      </c>
      <c r="I2319" s="128">
        <v>0</v>
      </c>
      <c r="J2319" s="129">
        <v>2150564.62</v>
      </c>
      <c r="K2319" s="101" t="s">
        <v>1388</v>
      </c>
    </row>
    <row r="2320" spans="1:11" ht="56.25" customHeight="1">
      <c r="A2320" s="98">
        <v>25</v>
      </c>
      <c r="B2320" s="125" t="s">
        <v>1277</v>
      </c>
      <c r="C2320" s="126">
        <v>42545</v>
      </c>
      <c r="D2320" s="98" t="s">
        <v>1376</v>
      </c>
      <c r="E2320" s="98">
        <v>10562885</v>
      </c>
      <c r="F2320" s="98"/>
      <c r="G2320" s="127" t="s">
        <v>4980</v>
      </c>
      <c r="H2320" s="128">
        <v>433122.35</v>
      </c>
      <c r="I2320" s="128">
        <v>0</v>
      </c>
      <c r="J2320" s="129">
        <v>433122.35</v>
      </c>
      <c r="K2320" s="101" t="s">
        <v>1388</v>
      </c>
    </row>
    <row r="2321" spans="1:11" ht="56.25" customHeight="1">
      <c r="A2321" s="98">
        <v>25</v>
      </c>
      <c r="B2321" s="125" t="s">
        <v>1277</v>
      </c>
      <c r="C2321" s="126">
        <v>42544</v>
      </c>
      <c r="D2321" s="98" t="s">
        <v>1376</v>
      </c>
      <c r="E2321" s="98">
        <v>10562886</v>
      </c>
      <c r="F2321" s="98"/>
      <c r="G2321" s="127" t="s">
        <v>4947</v>
      </c>
      <c r="H2321" s="128">
        <v>446401.07</v>
      </c>
      <c r="I2321" s="128">
        <v>0</v>
      </c>
      <c r="J2321" s="129">
        <v>446401.07</v>
      </c>
      <c r="K2321" s="101" t="s">
        <v>1388</v>
      </c>
    </row>
    <row r="2322" spans="1:11" ht="56.25" customHeight="1">
      <c r="A2322" s="98">
        <v>25</v>
      </c>
      <c r="B2322" s="125" t="s">
        <v>1277</v>
      </c>
      <c r="C2322" s="126">
        <v>42545</v>
      </c>
      <c r="D2322" s="98" t="s">
        <v>1376</v>
      </c>
      <c r="E2322" s="98">
        <v>10562887</v>
      </c>
      <c r="F2322" s="98"/>
      <c r="G2322" s="127" t="s">
        <v>4979</v>
      </c>
      <c r="H2322" s="128">
        <v>537808.15</v>
      </c>
      <c r="I2322" s="128">
        <v>0</v>
      </c>
      <c r="J2322" s="129">
        <v>537808.15</v>
      </c>
      <c r="K2322" s="101" t="s">
        <v>1388</v>
      </c>
    </row>
    <row r="2323" spans="1:11" ht="56.25" customHeight="1">
      <c r="A2323" s="98">
        <v>25</v>
      </c>
      <c r="B2323" s="125" t="s">
        <v>1277</v>
      </c>
      <c r="C2323" s="126">
        <v>42545</v>
      </c>
      <c r="D2323" s="98" t="s">
        <v>1376</v>
      </c>
      <c r="E2323" s="98">
        <v>10562888</v>
      </c>
      <c r="F2323" s="98"/>
      <c r="G2323" s="127" t="s">
        <v>5006</v>
      </c>
      <c r="H2323" s="128">
        <v>221331.56</v>
      </c>
      <c r="I2323" s="128">
        <v>0</v>
      </c>
      <c r="J2323" s="129">
        <v>221331.56</v>
      </c>
      <c r="K2323" s="101" t="s">
        <v>1388</v>
      </c>
    </row>
    <row r="2324" spans="1:11" ht="56.25" customHeight="1">
      <c r="A2324" s="98">
        <v>25</v>
      </c>
      <c r="B2324" s="125" t="s">
        <v>1277</v>
      </c>
      <c r="C2324" s="126">
        <v>42545</v>
      </c>
      <c r="D2324" s="98" t="s">
        <v>1376</v>
      </c>
      <c r="E2324" s="98">
        <v>10562889</v>
      </c>
      <c r="F2324" s="98"/>
      <c r="G2324" s="127" t="s">
        <v>4978</v>
      </c>
      <c r="H2324" s="128">
        <v>457011.09</v>
      </c>
      <c r="I2324" s="128">
        <v>0</v>
      </c>
      <c r="J2324" s="129">
        <v>457011.09</v>
      </c>
      <c r="K2324" s="101" t="s">
        <v>1388</v>
      </c>
    </row>
    <row r="2325" spans="1:11" ht="56.25" customHeight="1">
      <c r="A2325" s="98">
        <v>25</v>
      </c>
      <c r="B2325" s="125" t="s">
        <v>1277</v>
      </c>
      <c r="C2325" s="126">
        <v>42549</v>
      </c>
      <c r="D2325" s="98" t="s">
        <v>1376</v>
      </c>
      <c r="E2325" s="98">
        <v>10567960</v>
      </c>
      <c r="F2325" s="98"/>
      <c r="G2325" s="127" t="s">
        <v>5106</v>
      </c>
      <c r="H2325" s="128">
        <v>98669</v>
      </c>
      <c r="I2325" s="128">
        <v>0</v>
      </c>
      <c r="J2325" s="129">
        <v>98669</v>
      </c>
      <c r="K2325" s="101" t="s">
        <v>1388</v>
      </c>
    </row>
    <row r="2326" spans="1:11" ht="56.25" customHeight="1">
      <c r="A2326" s="98">
        <v>25</v>
      </c>
      <c r="B2326" s="125" t="s">
        <v>1277</v>
      </c>
      <c r="C2326" s="126">
        <v>42549</v>
      </c>
      <c r="D2326" s="98" t="s">
        <v>1376</v>
      </c>
      <c r="E2326" s="98">
        <v>10568042</v>
      </c>
      <c r="F2326" s="98"/>
      <c r="G2326" s="127" t="s">
        <v>5107</v>
      </c>
      <c r="H2326" s="128">
        <v>1568301.46</v>
      </c>
      <c r="I2326" s="128">
        <v>0</v>
      </c>
      <c r="J2326" s="129">
        <v>1568301.46</v>
      </c>
      <c r="K2326" s="101" t="s">
        <v>1388</v>
      </c>
    </row>
    <row r="2327" spans="1:11" ht="56.25" customHeight="1">
      <c r="A2327" s="98">
        <v>25</v>
      </c>
      <c r="B2327" s="125" t="s">
        <v>1277</v>
      </c>
      <c r="C2327" s="126">
        <v>42549</v>
      </c>
      <c r="D2327" s="98" t="s">
        <v>1376</v>
      </c>
      <c r="E2327" s="98">
        <v>10568117</v>
      </c>
      <c r="F2327" s="98"/>
      <c r="G2327" s="127" t="s">
        <v>5108</v>
      </c>
      <c r="H2327" s="128">
        <v>310842.68</v>
      </c>
      <c r="I2327" s="128">
        <v>0</v>
      </c>
      <c r="J2327" s="129">
        <v>310842.68</v>
      </c>
      <c r="K2327" s="101" t="s">
        <v>1388</v>
      </c>
    </row>
    <row r="2328" spans="1:11" ht="56.25" customHeight="1">
      <c r="A2328" s="98">
        <v>25</v>
      </c>
      <c r="B2328" s="125" t="s">
        <v>1277</v>
      </c>
      <c r="C2328" s="126">
        <v>42545</v>
      </c>
      <c r="D2328" s="98" t="s">
        <v>1376</v>
      </c>
      <c r="E2328" s="98">
        <v>10568120</v>
      </c>
      <c r="F2328" s="98"/>
      <c r="G2328" s="127" t="s">
        <v>4975</v>
      </c>
      <c r="H2328" s="128">
        <v>71810.12</v>
      </c>
      <c r="I2328" s="128">
        <v>0</v>
      </c>
      <c r="J2328" s="129">
        <v>71810.12</v>
      </c>
      <c r="K2328" s="101" t="s">
        <v>1388</v>
      </c>
    </row>
    <row r="2329" spans="1:11" ht="56.25" customHeight="1">
      <c r="A2329" s="98">
        <v>25</v>
      </c>
      <c r="B2329" s="125" t="s">
        <v>1277</v>
      </c>
      <c r="C2329" s="126">
        <v>42549</v>
      </c>
      <c r="D2329" s="98" t="s">
        <v>1376</v>
      </c>
      <c r="E2329" s="98">
        <v>10568121</v>
      </c>
      <c r="F2329" s="98"/>
      <c r="G2329" s="127" t="s">
        <v>5109</v>
      </c>
      <c r="H2329" s="128">
        <v>53042.62</v>
      </c>
      <c r="I2329" s="128">
        <v>0</v>
      </c>
      <c r="J2329" s="129">
        <v>53042.62</v>
      </c>
      <c r="K2329" s="101" t="s">
        <v>1388</v>
      </c>
    </row>
    <row r="2330" spans="1:11" ht="56.25" customHeight="1">
      <c r="A2330" s="98">
        <v>25</v>
      </c>
      <c r="B2330" s="125" t="s">
        <v>1277</v>
      </c>
      <c r="C2330" s="126">
        <v>42550</v>
      </c>
      <c r="D2330" s="98" t="s">
        <v>1376</v>
      </c>
      <c r="E2330" s="98">
        <v>10568128</v>
      </c>
      <c r="F2330" s="98"/>
      <c r="G2330" s="127" t="s">
        <v>5167</v>
      </c>
      <c r="H2330" s="128">
        <v>596832.16</v>
      </c>
      <c r="I2330" s="128">
        <v>0</v>
      </c>
      <c r="J2330" s="129">
        <v>596832.16</v>
      </c>
      <c r="K2330" s="101" t="s">
        <v>1388</v>
      </c>
    </row>
    <row r="2331" spans="1:11" ht="56.25" customHeight="1">
      <c r="A2331" s="98">
        <v>25</v>
      </c>
      <c r="B2331" s="125" t="s">
        <v>1277</v>
      </c>
      <c r="C2331" s="126">
        <v>42549</v>
      </c>
      <c r="D2331" s="98" t="s">
        <v>1376</v>
      </c>
      <c r="E2331" s="98">
        <v>10568129</v>
      </c>
      <c r="F2331" s="98"/>
      <c r="G2331" s="127" t="s">
        <v>5110</v>
      </c>
      <c r="H2331" s="128">
        <v>433556.11</v>
      </c>
      <c r="I2331" s="128">
        <v>0</v>
      </c>
      <c r="J2331" s="129">
        <v>433556.11</v>
      </c>
      <c r="K2331" s="101" t="s">
        <v>1388</v>
      </c>
    </row>
    <row r="2332" spans="1:11" ht="56.25" customHeight="1">
      <c r="A2332" s="98">
        <v>25</v>
      </c>
      <c r="B2332" s="125" t="s">
        <v>1277</v>
      </c>
      <c r="C2332" s="126">
        <v>42549</v>
      </c>
      <c r="D2332" s="98" t="s">
        <v>1376</v>
      </c>
      <c r="E2332" s="98">
        <v>10568130</v>
      </c>
      <c r="F2332" s="98"/>
      <c r="G2332" s="127" t="s">
        <v>5111</v>
      </c>
      <c r="H2332" s="128">
        <v>1348177.36</v>
      </c>
      <c r="I2332" s="128">
        <v>0</v>
      </c>
      <c r="J2332" s="129">
        <v>1348177.36</v>
      </c>
      <c r="K2332" s="101" t="s">
        <v>1388</v>
      </c>
    </row>
    <row r="2333" spans="1:11" ht="56.25" customHeight="1">
      <c r="A2333" s="98">
        <v>25</v>
      </c>
      <c r="B2333" s="125" t="s">
        <v>1277</v>
      </c>
      <c r="C2333" s="126">
        <v>42549</v>
      </c>
      <c r="D2333" s="98" t="s">
        <v>1376</v>
      </c>
      <c r="E2333" s="98">
        <v>10568144</v>
      </c>
      <c r="F2333" s="98"/>
      <c r="G2333" s="127" t="s">
        <v>5112</v>
      </c>
      <c r="H2333" s="128">
        <v>148229.25</v>
      </c>
      <c r="I2333" s="128">
        <v>0</v>
      </c>
      <c r="J2333" s="129">
        <v>148229.25</v>
      </c>
      <c r="K2333" s="101" t="s">
        <v>1388</v>
      </c>
    </row>
    <row r="2334" spans="1:11" ht="56.25" customHeight="1">
      <c r="A2334" s="98">
        <v>25</v>
      </c>
      <c r="B2334" s="125" t="s">
        <v>1277</v>
      </c>
      <c r="C2334" s="126">
        <v>42549</v>
      </c>
      <c r="D2334" s="98" t="s">
        <v>1376</v>
      </c>
      <c r="E2334" s="98">
        <v>10568149</v>
      </c>
      <c r="F2334" s="98"/>
      <c r="G2334" s="127" t="s">
        <v>5113</v>
      </c>
      <c r="H2334" s="128">
        <v>308088.83</v>
      </c>
      <c r="I2334" s="128">
        <v>0</v>
      </c>
      <c r="J2334" s="129">
        <v>308088.83</v>
      </c>
      <c r="K2334" s="101" t="s">
        <v>1388</v>
      </c>
    </row>
    <row r="2335" spans="1:11" ht="56.25" customHeight="1">
      <c r="A2335" s="98">
        <v>25</v>
      </c>
      <c r="B2335" s="125" t="s">
        <v>1277</v>
      </c>
      <c r="C2335" s="126">
        <v>42549</v>
      </c>
      <c r="D2335" s="98" t="s">
        <v>1376</v>
      </c>
      <c r="E2335" s="98">
        <v>10568168</v>
      </c>
      <c r="F2335" s="98"/>
      <c r="G2335" s="127" t="s">
        <v>5114</v>
      </c>
      <c r="H2335" s="128">
        <v>955612.59</v>
      </c>
      <c r="I2335" s="128">
        <v>0</v>
      </c>
      <c r="J2335" s="129">
        <v>955612.59</v>
      </c>
      <c r="K2335" s="101" t="s">
        <v>1388</v>
      </c>
    </row>
    <row r="2336" spans="1:11" ht="56.25" customHeight="1">
      <c r="A2336" s="98">
        <v>25</v>
      </c>
      <c r="B2336" s="125" t="s">
        <v>1277</v>
      </c>
      <c r="C2336" s="126">
        <v>42549</v>
      </c>
      <c r="D2336" s="98" t="s">
        <v>1376</v>
      </c>
      <c r="E2336" s="98">
        <v>10568179</v>
      </c>
      <c r="F2336" s="98"/>
      <c r="G2336" s="127" t="s">
        <v>5115</v>
      </c>
      <c r="H2336" s="128">
        <v>1652630.15</v>
      </c>
      <c r="I2336" s="128">
        <v>0</v>
      </c>
      <c r="J2336" s="129">
        <v>1652630.15</v>
      </c>
      <c r="K2336" s="101" t="s">
        <v>1388</v>
      </c>
    </row>
    <row r="2337" spans="1:11" ht="56.25" customHeight="1">
      <c r="A2337" s="98">
        <v>25</v>
      </c>
      <c r="B2337" s="125" t="s">
        <v>1277</v>
      </c>
      <c r="C2337" s="126">
        <v>42549</v>
      </c>
      <c r="D2337" s="98" t="s">
        <v>1376</v>
      </c>
      <c r="E2337" s="98">
        <v>10568192</v>
      </c>
      <c r="F2337" s="98"/>
      <c r="G2337" s="127" t="s">
        <v>5116</v>
      </c>
      <c r="H2337" s="128">
        <v>532576.85</v>
      </c>
      <c r="I2337" s="128">
        <v>0</v>
      </c>
      <c r="J2337" s="129">
        <v>532576.85</v>
      </c>
      <c r="K2337" s="101" t="s">
        <v>1388</v>
      </c>
    </row>
    <row r="2338" spans="1:11" ht="56.25" customHeight="1">
      <c r="A2338" s="98">
        <v>25</v>
      </c>
      <c r="B2338" s="125" t="s">
        <v>1277</v>
      </c>
      <c r="C2338" s="126">
        <v>42549</v>
      </c>
      <c r="D2338" s="98" t="s">
        <v>1376</v>
      </c>
      <c r="E2338" s="98">
        <v>10570915</v>
      </c>
      <c r="F2338" s="98"/>
      <c r="G2338" s="127" t="s">
        <v>5103</v>
      </c>
      <c r="H2338" s="128">
        <v>32109.48</v>
      </c>
      <c r="I2338" s="128">
        <v>0</v>
      </c>
      <c r="J2338" s="129">
        <v>32109.48</v>
      </c>
      <c r="K2338" s="101" t="s">
        <v>1388</v>
      </c>
    </row>
    <row r="2339" spans="1:11" ht="56.25" customHeight="1">
      <c r="A2339" s="98">
        <v>25</v>
      </c>
      <c r="B2339" s="125" t="s">
        <v>1277</v>
      </c>
      <c r="C2339" s="126">
        <v>42549</v>
      </c>
      <c r="D2339" s="98" t="s">
        <v>1376</v>
      </c>
      <c r="E2339" s="98">
        <v>10570916</v>
      </c>
      <c r="F2339" s="98"/>
      <c r="G2339" s="127" t="s">
        <v>5075</v>
      </c>
      <c r="H2339" s="128">
        <v>61132.78</v>
      </c>
      <c r="I2339" s="128">
        <v>0</v>
      </c>
      <c r="J2339" s="129">
        <v>61132.78</v>
      </c>
      <c r="K2339" s="101" t="s">
        <v>1388</v>
      </c>
    </row>
    <row r="2340" spans="1:11" ht="56.25" customHeight="1">
      <c r="A2340" s="98">
        <v>25</v>
      </c>
      <c r="B2340" s="125" t="s">
        <v>1277</v>
      </c>
      <c r="C2340" s="126">
        <v>42549</v>
      </c>
      <c r="D2340" s="98" t="s">
        <v>1376</v>
      </c>
      <c r="E2340" s="98">
        <v>10570917</v>
      </c>
      <c r="F2340" s="98"/>
      <c r="G2340" s="127" t="s">
        <v>5104</v>
      </c>
      <c r="H2340" s="128">
        <v>308210.65000000002</v>
      </c>
      <c r="I2340" s="128">
        <v>0</v>
      </c>
      <c r="J2340" s="129">
        <v>308210.65000000002</v>
      </c>
      <c r="K2340" s="101" t="s">
        <v>1388</v>
      </c>
    </row>
    <row r="2341" spans="1:11" ht="56.25" customHeight="1">
      <c r="A2341" s="98">
        <v>25</v>
      </c>
      <c r="B2341" s="125" t="s">
        <v>1277</v>
      </c>
      <c r="C2341" s="126">
        <v>42549</v>
      </c>
      <c r="D2341" s="98" t="s">
        <v>1376</v>
      </c>
      <c r="E2341" s="98">
        <v>10570918</v>
      </c>
      <c r="F2341" s="98"/>
      <c r="G2341" s="127" t="s">
        <v>5105</v>
      </c>
      <c r="H2341" s="128">
        <v>274296.09999999998</v>
      </c>
      <c r="I2341" s="128">
        <v>0</v>
      </c>
      <c r="J2341" s="129">
        <v>274296.09999999998</v>
      </c>
      <c r="K2341" s="101" t="s">
        <v>1388</v>
      </c>
    </row>
    <row r="2342" spans="1:11" ht="56.25" customHeight="1">
      <c r="A2342" s="98">
        <v>25</v>
      </c>
      <c r="B2342" s="125" t="s">
        <v>1277</v>
      </c>
      <c r="C2342" s="126">
        <v>42549</v>
      </c>
      <c r="D2342" s="98" t="s">
        <v>1376</v>
      </c>
      <c r="E2342" s="98">
        <v>10578450</v>
      </c>
      <c r="F2342" s="98"/>
      <c r="G2342" s="127" t="s">
        <v>5102</v>
      </c>
      <c r="H2342" s="128">
        <v>194396.58</v>
      </c>
      <c r="I2342" s="128">
        <v>0</v>
      </c>
      <c r="J2342" s="129">
        <v>194396.58</v>
      </c>
      <c r="K2342" s="101" t="s">
        <v>1388</v>
      </c>
    </row>
    <row r="2343" spans="1:11" ht="56.25" customHeight="1">
      <c r="A2343" s="98">
        <v>25</v>
      </c>
      <c r="B2343" s="125" t="s">
        <v>1277</v>
      </c>
      <c r="C2343" s="126">
        <v>42548</v>
      </c>
      <c r="D2343" s="98" t="s">
        <v>1376</v>
      </c>
      <c r="E2343" s="98">
        <v>10578451</v>
      </c>
      <c r="F2343" s="98"/>
      <c r="G2343" s="127" t="s">
        <v>5017</v>
      </c>
      <c r="H2343" s="128">
        <v>214619.58</v>
      </c>
      <c r="I2343" s="128">
        <v>0</v>
      </c>
      <c r="J2343" s="129">
        <v>214619.58</v>
      </c>
      <c r="K2343" s="101" t="s">
        <v>1388</v>
      </c>
    </row>
    <row r="2344" spans="1:11" ht="56.25" customHeight="1">
      <c r="A2344" s="98">
        <v>25</v>
      </c>
      <c r="B2344" s="125" t="s">
        <v>1277</v>
      </c>
      <c r="C2344" s="126">
        <v>42549</v>
      </c>
      <c r="D2344" s="98" t="s">
        <v>1376</v>
      </c>
      <c r="E2344" s="98">
        <v>10578467</v>
      </c>
      <c r="F2344" s="98"/>
      <c r="G2344" s="127" t="s">
        <v>5089</v>
      </c>
      <c r="H2344" s="128">
        <v>16667.05</v>
      </c>
      <c r="I2344" s="128">
        <v>0</v>
      </c>
      <c r="J2344" s="129">
        <v>16667.05</v>
      </c>
      <c r="K2344" s="101" t="s">
        <v>1388</v>
      </c>
    </row>
    <row r="2345" spans="1:11" ht="56.25" customHeight="1">
      <c r="A2345" s="98">
        <v>25</v>
      </c>
      <c r="B2345" s="125" t="s">
        <v>1277</v>
      </c>
      <c r="C2345" s="126">
        <v>42549</v>
      </c>
      <c r="D2345" s="98" t="s">
        <v>1376</v>
      </c>
      <c r="E2345" s="98">
        <v>10578468</v>
      </c>
      <c r="F2345" s="98"/>
      <c r="G2345" s="127" t="s">
        <v>5090</v>
      </c>
      <c r="H2345" s="128">
        <v>61992.77</v>
      </c>
      <c r="I2345" s="128">
        <v>0</v>
      </c>
      <c r="J2345" s="129">
        <v>61992.77</v>
      </c>
      <c r="K2345" s="101" t="s">
        <v>1388</v>
      </c>
    </row>
    <row r="2346" spans="1:11" ht="56.25" customHeight="1">
      <c r="A2346" s="98">
        <v>25</v>
      </c>
      <c r="B2346" s="125" t="s">
        <v>1277</v>
      </c>
      <c r="C2346" s="126">
        <v>42549</v>
      </c>
      <c r="D2346" s="98" t="s">
        <v>1376</v>
      </c>
      <c r="E2346" s="98">
        <v>10578474</v>
      </c>
      <c r="F2346" s="98"/>
      <c r="G2346" s="127" t="s">
        <v>5091</v>
      </c>
      <c r="H2346" s="128">
        <v>1689016.91</v>
      </c>
      <c r="I2346" s="128">
        <v>0</v>
      </c>
      <c r="J2346" s="129">
        <v>1689016.91</v>
      </c>
      <c r="K2346" s="101" t="s">
        <v>1388</v>
      </c>
    </row>
    <row r="2347" spans="1:11" ht="56.25" customHeight="1">
      <c r="A2347" s="98">
        <v>25</v>
      </c>
      <c r="B2347" s="125" t="s">
        <v>1277</v>
      </c>
      <c r="C2347" s="126">
        <v>42549</v>
      </c>
      <c r="D2347" s="98" t="s">
        <v>1376</v>
      </c>
      <c r="E2347" s="98">
        <v>10578476</v>
      </c>
      <c r="F2347" s="98"/>
      <c r="G2347" s="127" t="s">
        <v>5092</v>
      </c>
      <c r="H2347" s="128">
        <v>71025.39</v>
      </c>
      <c r="I2347" s="128">
        <v>0</v>
      </c>
      <c r="J2347" s="129">
        <v>71025.39</v>
      </c>
      <c r="K2347" s="101" t="s">
        <v>1388</v>
      </c>
    </row>
    <row r="2348" spans="1:11" ht="56.25" customHeight="1">
      <c r="A2348" s="98">
        <v>25</v>
      </c>
      <c r="B2348" s="125" t="s">
        <v>1277</v>
      </c>
      <c r="C2348" s="126">
        <v>42548</v>
      </c>
      <c r="D2348" s="98" t="s">
        <v>1376</v>
      </c>
      <c r="E2348" s="98">
        <v>10578477</v>
      </c>
      <c r="F2348" s="98"/>
      <c r="G2348" s="127" t="s">
        <v>5018</v>
      </c>
      <c r="H2348" s="128">
        <v>294046.42</v>
      </c>
      <c r="I2348" s="128">
        <v>0</v>
      </c>
      <c r="J2348" s="129">
        <v>294046.42</v>
      </c>
      <c r="K2348" s="101" t="s">
        <v>1388</v>
      </c>
    </row>
    <row r="2349" spans="1:11" ht="56.25" customHeight="1">
      <c r="A2349" s="98">
        <v>25</v>
      </c>
      <c r="B2349" s="125" t="s">
        <v>1277</v>
      </c>
      <c r="C2349" s="126">
        <v>42549</v>
      </c>
      <c r="D2349" s="98" t="s">
        <v>1376</v>
      </c>
      <c r="E2349" s="98">
        <v>10578483</v>
      </c>
      <c r="F2349" s="98"/>
      <c r="G2349" s="127" t="s">
        <v>5093</v>
      </c>
      <c r="H2349" s="128">
        <v>1348015.61</v>
      </c>
      <c r="I2349" s="128">
        <v>0</v>
      </c>
      <c r="J2349" s="129">
        <v>1348015.61</v>
      </c>
      <c r="K2349" s="101" t="s">
        <v>1388</v>
      </c>
    </row>
    <row r="2350" spans="1:11" ht="56.25" customHeight="1">
      <c r="A2350" s="98">
        <v>25</v>
      </c>
      <c r="B2350" s="125" t="s">
        <v>1277</v>
      </c>
      <c r="C2350" s="126">
        <v>42549</v>
      </c>
      <c r="D2350" s="98" t="s">
        <v>1376</v>
      </c>
      <c r="E2350" s="98">
        <v>10578484</v>
      </c>
      <c r="F2350" s="98"/>
      <c r="G2350" s="127" t="s">
        <v>5088</v>
      </c>
      <c r="H2350" s="128">
        <v>39551</v>
      </c>
      <c r="I2350" s="128">
        <v>0</v>
      </c>
      <c r="J2350" s="129">
        <v>39551</v>
      </c>
      <c r="K2350" s="101" t="s">
        <v>1388</v>
      </c>
    </row>
    <row r="2351" spans="1:11" ht="56.25" customHeight="1">
      <c r="A2351" s="98">
        <v>25</v>
      </c>
      <c r="B2351" s="125" t="s">
        <v>1277</v>
      </c>
      <c r="C2351" s="126">
        <v>42549</v>
      </c>
      <c r="D2351" s="98" t="s">
        <v>1376</v>
      </c>
      <c r="E2351" s="98">
        <v>10578485</v>
      </c>
      <c r="F2351" s="98"/>
      <c r="G2351" s="127" t="s">
        <v>5094</v>
      </c>
      <c r="H2351" s="128">
        <v>368681.8</v>
      </c>
      <c r="I2351" s="128">
        <v>0</v>
      </c>
      <c r="J2351" s="129">
        <v>368681.8</v>
      </c>
      <c r="K2351" s="101" t="s">
        <v>1388</v>
      </c>
    </row>
    <row r="2352" spans="1:11" ht="56.25" customHeight="1">
      <c r="A2352" s="98">
        <v>25</v>
      </c>
      <c r="B2352" s="125" t="s">
        <v>1277</v>
      </c>
      <c r="C2352" s="126">
        <v>42549</v>
      </c>
      <c r="D2352" s="98" t="s">
        <v>1376</v>
      </c>
      <c r="E2352" s="98">
        <v>10578487</v>
      </c>
      <c r="F2352" s="98"/>
      <c r="G2352" s="127" t="s">
        <v>5076</v>
      </c>
      <c r="H2352" s="128">
        <v>75137.33</v>
      </c>
      <c r="I2352" s="128">
        <v>0</v>
      </c>
      <c r="J2352" s="129">
        <v>75137.33</v>
      </c>
      <c r="K2352" s="101" t="s">
        <v>1388</v>
      </c>
    </row>
    <row r="2353" spans="1:11" ht="56.25" customHeight="1">
      <c r="A2353" s="98">
        <v>25</v>
      </c>
      <c r="B2353" s="125" t="s">
        <v>1277</v>
      </c>
      <c r="C2353" s="126">
        <v>42549</v>
      </c>
      <c r="D2353" s="98" t="s">
        <v>1376</v>
      </c>
      <c r="E2353" s="98">
        <v>10578488</v>
      </c>
      <c r="F2353" s="98"/>
      <c r="G2353" s="127" t="s">
        <v>5077</v>
      </c>
      <c r="H2353" s="128">
        <v>0.03</v>
      </c>
      <c r="I2353" s="128">
        <v>0</v>
      </c>
      <c r="J2353" s="129">
        <v>0.03</v>
      </c>
      <c r="K2353" s="101" t="s">
        <v>1388</v>
      </c>
    </row>
    <row r="2354" spans="1:11" ht="56.25" customHeight="1">
      <c r="A2354" s="98">
        <v>25</v>
      </c>
      <c r="B2354" s="125" t="s">
        <v>1277</v>
      </c>
      <c r="C2354" s="126">
        <v>42549</v>
      </c>
      <c r="D2354" s="98" t="s">
        <v>1376</v>
      </c>
      <c r="E2354" s="98">
        <v>10578489</v>
      </c>
      <c r="F2354" s="98"/>
      <c r="G2354" s="127" t="s">
        <v>5078</v>
      </c>
      <c r="H2354" s="128">
        <v>169651.6</v>
      </c>
      <c r="I2354" s="128">
        <v>0</v>
      </c>
      <c r="J2354" s="129">
        <v>169651.6</v>
      </c>
      <c r="K2354" s="101" t="s">
        <v>1388</v>
      </c>
    </row>
    <row r="2355" spans="1:11" ht="56.25" customHeight="1">
      <c r="A2355" s="98">
        <v>25</v>
      </c>
      <c r="B2355" s="125" t="s">
        <v>1277</v>
      </c>
      <c r="C2355" s="126">
        <v>42549</v>
      </c>
      <c r="D2355" s="98" t="s">
        <v>1376</v>
      </c>
      <c r="E2355" s="98">
        <v>10578490</v>
      </c>
      <c r="F2355" s="98"/>
      <c r="G2355" s="127" t="s">
        <v>5079</v>
      </c>
      <c r="H2355" s="128">
        <v>399610.6</v>
      </c>
      <c r="I2355" s="128">
        <v>0</v>
      </c>
      <c r="J2355" s="129">
        <v>399610.6</v>
      </c>
      <c r="K2355" s="101" t="s">
        <v>1388</v>
      </c>
    </row>
    <row r="2356" spans="1:11" ht="56.25" customHeight="1">
      <c r="A2356" s="98">
        <v>25</v>
      </c>
      <c r="B2356" s="125" t="s">
        <v>1277</v>
      </c>
      <c r="C2356" s="126">
        <v>42549</v>
      </c>
      <c r="D2356" s="98" t="s">
        <v>1376</v>
      </c>
      <c r="E2356" s="98">
        <v>10578491</v>
      </c>
      <c r="F2356" s="98"/>
      <c r="G2356" s="127" t="s">
        <v>5081</v>
      </c>
      <c r="H2356" s="128">
        <v>4.21</v>
      </c>
      <c r="I2356" s="128">
        <v>0</v>
      </c>
      <c r="J2356" s="129">
        <v>4.21</v>
      </c>
      <c r="K2356" s="101" t="s">
        <v>1388</v>
      </c>
    </row>
    <row r="2357" spans="1:11" ht="56.25" customHeight="1">
      <c r="A2357" s="98">
        <v>25</v>
      </c>
      <c r="B2357" s="125" t="s">
        <v>1277</v>
      </c>
      <c r="C2357" s="126">
        <v>42549</v>
      </c>
      <c r="D2357" s="98" t="s">
        <v>1376</v>
      </c>
      <c r="E2357" s="98">
        <v>10578492</v>
      </c>
      <c r="F2357" s="98"/>
      <c r="G2357" s="127" t="s">
        <v>5082</v>
      </c>
      <c r="H2357" s="128">
        <v>32.1</v>
      </c>
      <c r="I2357" s="128">
        <v>0</v>
      </c>
      <c r="J2357" s="129">
        <v>32.1</v>
      </c>
      <c r="K2357" s="101" t="s">
        <v>1388</v>
      </c>
    </row>
    <row r="2358" spans="1:11" ht="56.25" customHeight="1">
      <c r="A2358" s="98">
        <v>25</v>
      </c>
      <c r="B2358" s="125" t="s">
        <v>1277</v>
      </c>
      <c r="C2358" s="126">
        <v>42549</v>
      </c>
      <c r="D2358" s="98" t="s">
        <v>1376</v>
      </c>
      <c r="E2358" s="98">
        <v>10578493</v>
      </c>
      <c r="F2358" s="98"/>
      <c r="G2358" s="127" t="s">
        <v>5083</v>
      </c>
      <c r="H2358" s="128">
        <v>20.059999999999999</v>
      </c>
      <c r="I2358" s="128">
        <v>0</v>
      </c>
      <c r="J2358" s="129">
        <v>20.059999999999999</v>
      </c>
      <c r="K2358" s="101" t="s">
        <v>1388</v>
      </c>
    </row>
    <row r="2359" spans="1:11" ht="56.25" customHeight="1">
      <c r="A2359" s="98">
        <v>25</v>
      </c>
      <c r="B2359" s="125" t="s">
        <v>1277</v>
      </c>
      <c r="C2359" s="126">
        <v>42549</v>
      </c>
      <c r="D2359" s="98" t="s">
        <v>1376</v>
      </c>
      <c r="E2359" s="98">
        <v>10578494</v>
      </c>
      <c r="F2359" s="98"/>
      <c r="G2359" s="127" t="s">
        <v>5084</v>
      </c>
      <c r="H2359" s="128">
        <v>274.77999999999997</v>
      </c>
      <c r="I2359" s="128">
        <v>0</v>
      </c>
      <c r="J2359" s="129">
        <v>274.77999999999997</v>
      </c>
      <c r="K2359" s="101" t="s">
        <v>1388</v>
      </c>
    </row>
    <row r="2360" spans="1:11" ht="56.25" customHeight="1">
      <c r="A2360" s="98">
        <v>25</v>
      </c>
      <c r="B2360" s="125" t="s">
        <v>1277</v>
      </c>
      <c r="C2360" s="126">
        <v>42549</v>
      </c>
      <c r="D2360" s="98" t="s">
        <v>1376</v>
      </c>
      <c r="E2360" s="98">
        <v>10578495</v>
      </c>
      <c r="F2360" s="98"/>
      <c r="G2360" s="127" t="s">
        <v>5095</v>
      </c>
      <c r="H2360" s="128">
        <v>1604.63</v>
      </c>
      <c r="I2360" s="128">
        <v>0</v>
      </c>
      <c r="J2360" s="129">
        <v>1604.63</v>
      </c>
      <c r="K2360" s="101" t="s">
        <v>1388</v>
      </c>
    </row>
    <row r="2361" spans="1:11" ht="56.25" customHeight="1">
      <c r="A2361" s="98">
        <v>25</v>
      </c>
      <c r="B2361" s="125" t="s">
        <v>1277</v>
      </c>
      <c r="C2361" s="126">
        <v>42549</v>
      </c>
      <c r="D2361" s="98" t="s">
        <v>1376</v>
      </c>
      <c r="E2361" s="98">
        <v>10578496</v>
      </c>
      <c r="F2361" s="98"/>
      <c r="G2361" s="127" t="s">
        <v>5096</v>
      </c>
      <c r="H2361" s="128">
        <v>60.37</v>
      </c>
      <c r="I2361" s="128">
        <v>0</v>
      </c>
      <c r="J2361" s="129">
        <v>60.37</v>
      </c>
      <c r="K2361" s="101" t="s">
        <v>1388</v>
      </c>
    </row>
    <row r="2362" spans="1:11" ht="56.25" customHeight="1">
      <c r="A2362" s="98">
        <v>25</v>
      </c>
      <c r="B2362" s="125" t="s">
        <v>1277</v>
      </c>
      <c r="C2362" s="126">
        <v>42549</v>
      </c>
      <c r="D2362" s="98" t="s">
        <v>1376</v>
      </c>
      <c r="E2362" s="98">
        <v>10578497</v>
      </c>
      <c r="F2362" s="98"/>
      <c r="G2362" s="127" t="s">
        <v>5097</v>
      </c>
      <c r="H2362" s="128">
        <v>131892.6</v>
      </c>
      <c r="I2362" s="128">
        <v>0</v>
      </c>
      <c r="J2362" s="129">
        <v>131892.6</v>
      </c>
      <c r="K2362" s="101" t="s">
        <v>1388</v>
      </c>
    </row>
    <row r="2363" spans="1:11" ht="56.25" customHeight="1">
      <c r="A2363" s="98">
        <v>25</v>
      </c>
      <c r="B2363" s="125" t="s">
        <v>1277</v>
      </c>
      <c r="C2363" s="126">
        <v>42549</v>
      </c>
      <c r="D2363" s="98" t="s">
        <v>1376</v>
      </c>
      <c r="E2363" s="98">
        <v>10578498</v>
      </c>
      <c r="F2363" s="98"/>
      <c r="G2363" s="127" t="s">
        <v>5098</v>
      </c>
      <c r="H2363" s="128">
        <v>131892.6</v>
      </c>
      <c r="I2363" s="128">
        <v>0</v>
      </c>
      <c r="J2363" s="129">
        <v>131892.6</v>
      </c>
      <c r="K2363" s="101" t="s">
        <v>1388</v>
      </c>
    </row>
    <row r="2364" spans="1:11" ht="56.25" customHeight="1">
      <c r="A2364" s="98">
        <v>25</v>
      </c>
      <c r="B2364" s="125" t="s">
        <v>1277</v>
      </c>
      <c r="C2364" s="126">
        <v>42549</v>
      </c>
      <c r="D2364" s="98" t="s">
        <v>1376</v>
      </c>
      <c r="E2364" s="98">
        <v>10578499</v>
      </c>
      <c r="F2364" s="98"/>
      <c r="G2364" s="127" t="s">
        <v>5099</v>
      </c>
      <c r="H2364" s="128">
        <v>82943.63</v>
      </c>
      <c r="I2364" s="128">
        <v>0</v>
      </c>
      <c r="J2364" s="129">
        <v>82943.63</v>
      </c>
      <c r="K2364" s="101" t="s">
        <v>1388</v>
      </c>
    </row>
    <row r="2365" spans="1:11" ht="56.25" customHeight="1">
      <c r="A2365" s="98">
        <v>25</v>
      </c>
      <c r="B2365" s="125" t="s">
        <v>1277</v>
      </c>
      <c r="C2365" s="126">
        <v>42549</v>
      </c>
      <c r="D2365" s="98" t="s">
        <v>1376</v>
      </c>
      <c r="E2365" s="98">
        <v>10578500</v>
      </c>
      <c r="F2365" s="98"/>
      <c r="G2365" s="127" t="s">
        <v>5100</v>
      </c>
      <c r="H2365" s="128">
        <v>1598.21</v>
      </c>
      <c r="I2365" s="128">
        <v>0</v>
      </c>
      <c r="J2365" s="129">
        <v>1598.21</v>
      </c>
      <c r="K2365" s="101" t="s">
        <v>1388</v>
      </c>
    </row>
    <row r="2366" spans="1:11" ht="56.25" customHeight="1">
      <c r="A2366" s="98">
        <v>25</v>
      </c>
      <c r="B2366" s="125" t="s">
        <v>1277</v>
      </c>
      <c r="C2366" s="126">
        <v>42549</v>
      </c>
      <c r="D2366" s="98" t="s">
        <v>1376</v>
      </c>
      <c r="E2366" s="98">
        <v>10578501</v>
      </c>
      <c r="F2366" s="98"/>
      <c r="G2366" s="127" t="s">
        <v>5101</v>
      </c>
      <c r="H2366" s="128">
        <v>17429.95</v>
      </c>
      <c r="I2366" s="128">
        <v>0</v>
      </c>
      <c r="J2366" s="129">
        <v>17429.95</v>
      </c>
      <c r="K2366" s="101" t="s">
        <v>1388</v>
      </c>
    </row>
    <row r="2367" spans="1:11" ht="56.25" customHeight="1">
      <c r="A2367" s="98">
        <v>25</v>
      </c>
      <c r="B2367" s="125" t="s">
        <v>1277</v>
      </c>
      <c r="C2367" s="126">
        <v>42549</v>
      </c>
      <c r="D2367" s="98" t="s">
        <v>1376</v>
      </c>
      <c r="E2367" s="98">
        <v>10578502</v>
      </c>
      <c r="F2367" s="98"/>
      <c r="G2367" s="127" t="s">
        <v>5085</v>
      </c>
      <c r="H2367" s="128">
        <v>680000</v>
      </c>
      <c r="I2367" s="128">
        <v>0</v>
      </c>
      <c r="J2367" s="129">
        <v>680000</v>
      </c>
      <c r="K2367" s="101" t="s">
        <v>1388</v>
      </c>
    </row>
    <row r="2368" spans="1:11" ht="56.25" customHeight="1">
      <c r="A2368" s="98">
        <v>25</v>
      </c>
      <c r="B2368" s="125" t="s">
        <v>1277</v>
      </c>
      <c r="C2368" s="126">
        <v>42549</v>
      </c>
      <c r="D2368" s="98" t="s">
        <v>1376</v>
      </c>
      <c r="E2368" s="98">
        <v>10578503</v>
      </c>
      <c r="F2368" s="98"/>
      <c r="G2368" s="127" t="s">
        <v>5086</v>
      </c>
      <c r="H2368" s="128">
        <v>8494.25</v>
      </c>
      <c r="I2368" s="128">
        <v>0</v>
      </c>
      <c r="J2368" s="129">
        <v>8494.25</v>
      </c>
      <c r="K2368" s="101" t="s">
        <v>1388</v>
      </c>
    </row>
    <row r="2369" spans="1:11" ht="56.25" customHeight="1">
      <c r="A2369" s="98">
        <v>25</v>
      </c>
      <c r="B2369" s="125" t="s">
        <v>1277</v>
      </c>
      <c r="C2369" s="126">
        <v>42549</v>
      </c>
      <c r="D2369" s="98" t="s">
        <v>1376</v>
      </c>
      <c r="E2369" s="98">
        <v>10585028</v>
      </c>
      <c r="F2369" s="98"/>
      <c r="G2369" s="127" t="s">
        <v>5080</v>
      </c>
      <c r="H2369" s="128">
        <v>29792.639999999999</v>
      </c>
      <c r="I2369" s="128">
        <v>0</v>
      </c>
      <c r="J2369" s="129">
        <v>29792.639999999999</v>
      </c>
      <c r="K2369" s="101" t="s">
        <v>1388</v>
      </c>
    </row>
    <row r="2370" spans="1:11" ht="56.25" customHeight="1">
      <c r="A2370" s="98">
        <v>25</v>
      </c>
      <c r="B2370" s="125" t="s">
        <v>1277</v>
      </c>
      <c r="C2370" s="126">
        <v>42549</v>
      </c>
      <c r="D2370" s="98" t="s">
        <v>1376</v>
      </c>
      <c r="E2370" s="98">
        <v>10585030</v>
      </c>
      <c r="F2370" s="98"/>
      <c r="G2370" s="127" t="s">
        <v>5087</v>
      </c>
      <c r="H2370" s="128">
        <v>1170955.06</v>
      </c>
      <c r="I2370" s="128">
        <v>0</v>
      </c>
      <c r="J2370" s="129">
        <v>1170955.06</v>
      </c>
      <c r="K2370" s="101" t="s">
        <v>1388</v>
      </c>
    </row>
    <row r="2371" spans="1:11" ht="56.25" customHeight="1">
      <c r="A2371" s="98">
        <v>25</v>
      </c>
      <c r="B2371" s="125" t="s">
        <v>1277</v>
      </c>
      <c r="C2371" s="126">
        <v>42549</v>
      </c>
      <c r="D2371" s="98" t="s">
        <v>1376</v>
      </c>
      <c r="E2371" s="98">
        <v>10585031</v>
      </c>
      <c r="F2371" s="98"/>
      <c r="G2371" s="127" t="s">
        <v>5074</v>
      </c>
      <c r="H2371" s="128">
        <v>342085.39</v>
      </c>
      <c r="I2371" s="128">
        <v>0</v>
      </c>
      <c r="J2371" s="129">
        <v>342085.39</v>
      </c>
      <c r="K2371" s="101" t="s">
        <v>1388</v>
      </c>
    </row>
    <row r="2372" spans="1:11" ht="56.25" customHeight="1">
      <c r="A2372" s="98">
        <v>25</v>
      </c>
      <c r="B2372" s="125" t="s">
        <v>1277</v>
      </c>
      <c r="C2372" s="126">
        <v>42549</v>
      </c>
      <c r="D2372" s="98" t="s">
        <v>1376</v>
      </c>
      <c r="E2372" s="98">
        <v>10585032</v>
      </c>
      <c r="F2372" s="98"/>
      <c r="G2372" s="127" t="s">
        <v>5073</v>
      </c>
      <c r="H2372" s="128">
        <v>438.45</v>
      </c>
      <c r="I2372" s="128">
        <v>0</v>
      </c>
      <c r="J2372" s="129">
        <v>438.45</v>
      </c>
      <c r="K2372" s="101" t="s">
        <v>1388</v>
      </c>
    </row>
    <row r="2373" spans="1:11" ht="56.25" customHeight="1">
      <c r="A2373" s="98">
        <v>25</v>
      </c>
      <c r="B2373" s="125" t="s">
        <v>1277</v>
      </c>
      <c r="C2373" s="126">
        <v>42550</v>
      </c>
      <c r="D2373" s="98" t="s">
        <v>1376</v>
      </c>
      <c r="E2373" s="98">
        <v>10591055</v>
      </c>
      <c r="F2373" s="98"/>
      <c r="G2373" s="127" t="s">
        <v>5152</v>
      </c>
      <c r="H2373" s="128">
        <v>312541.75</v>
      </c>
      <c r="I2373" s="128">
        <v>0</v>
      </c>
      <c r="J2373" s="129">
        <v>312541.75</v>
      </c>
      <c r="K2373" s="101" t="s">
        <v>1388</v>
      </c>
    </row>
    <row r="2374" spans="1:11" ht="56.25" customHeight="1">
      <c r="A2374" s="98">
        <v>25</v>
      </c>
      <c r="B2374" s="125" t="s">
        <v>1277</v>
      </c>
      <c r="C2374" s="126">
        <v>42550</v>
      </c>
      <c r="D2374" s="98" t="s">
        <v>1376</v>
      </c>
      <c r="E2374" s="98">
        <v>10591109</v>
      </c>
      <c r="F2374" s="98"/>
      <c r="G2374" s="127" t="s">
        <v>5151</v>
      </c>
      <c r="H2374" s="128">
        <v>5156856.4800000004</v>
      </c>
      <c r="I2374" s="128">
        <v>0</v>
      </c>
      <c r="J2374" s="129">
        <v>5156856.4800000004</v>
      </c>
      <c r="K2374" s="101" t="s">
        <v>1388</v>
      </c>
    </row>
    <row r="2375" spans="1:11" ht="56.25" customHeight="1">
      <c r="A2375" s="98">
        <v>25</v>
      </c>
      <c r="B2375" s="125" t="s">
        <v>1277</v>
      </c>
      <c r="C2375" s="126">
        <v>42550</v>
      </c>
      <c r="D2375" s="98" t="s">
        <v>1376</v>
      </c>
      <c r="E2375" s="98">
        <v>10591119</v>
      </c>
      <c r="F2375" s="98"/>
      <c r="G2375" s="127" t="s">
        <v>5150</v>
      </c>
      <c r="H2375" s="128">
        <v>548427.61</v>
      </c>
      <c r="I2375" s="128">
        <v>0</v>
      </c>
      <c r="J2375" s="129">
        <v>548427.61</v>
      </c>
      <c r="K2375" s="101" t="s">
        <v>1388</v>
      </c>
    </row>
    <row r="2376" spans="1:11" ht="56.25" customHeight="1">
      <c r="A2376" s="98">
        <v>25</v>
      </c>
      <c r="B2376" s="125" t="s">
        <v>1277</v>
      </c>
      <c r="C2376" s="126">
        <v>42550</v>
      </c>
      <c r="D2376" s="98" t="s">
        <v>1376</v>
      </c>
      <c r="E2376" s="98">
        <v>10591134</v>
      </c>
      <c r="F2376" s="98"/>
      <c r="G2376" s="127" t="s">
        <v>5149</v>
      </c>
      <c r="H2376" s="128">
        <v>1827388.11</v>
      </c>
      <c r="I2376" s="128">
        <v>0</v>
      </c>
      <c r="J2376" s="129">
        <v>1827388.11</v>
      </c>
      <c r="K2376" s="101" t="s">
        <v>1388</v>
      </c>
    </row>
    <row r="2377" spans="1:11" ht="56.25" customHeight="1">
      <c r="A2377" s="98">
        <v>25</v>
      </c>
      <c r="B2377" s="125" t="s">
        <v>1277</v>
      </c>
      <c r="C2377" s="126">
        <v>42550</v>
      </c>
      <c r="D2377" s="98" t="s">
        <v>1376</v>
      </c>
      <c r="E2377" s="98">
        <v>10591137</v>
      </c>
      <c r="F2377" s="98"/>
      <c r="G2377" s="127" t="s">
        <v>5148</v>
      </c>
      <c r="H2377" s="128">
        <v>622195.04</v>
      </c>
      <c r="I2377" s="128">
        <v>0</v>
      </c>
      <c r="J2377" s="129">
        <v>622195.04</v>
      </c>
      <c r="K2377" s="101" t="s">
        <v>1388</v>
      </c>
    </row>
    <row r="2378" spans="1:11" ht="56.25" customHeight="1">
      <c r="A2378" s="98">
        <v>25</v>
      </c>
      <c r="B2378" s="125" t="s">
        <v>1277</v>
      </c>
      <c r="C2378" s="126">
        <v>42550</v>
      </c>
      <c r="D2378" s="98" t="s">
        <v>1376</v>
      </c>
      <c r="E2378" s="98">
        <v>10591144</v>
      </c>
      <c r="F2378" s="98"/>
      <c r="G2378" s="127" t="s">
        <v>5147</v>
      </c>
      <c r="H2378" s="128">
        <v>417738.69</v>
      </c>
      <c r="I2378" s="128">
        <v>0</v>
      </c>
      <c r="J2378" s="129">
        <v>417738.69</v>
      </c>
      <c r="K2378" s="101" t="s">
        <v>1388</v>
      </c>
    </row>
    <row r="2379" spans="1:11" ht="56.25" customHeight="1">
      <c r="A2379" s="98">
        <v>25</v>
      </c>
      <c r="B2379" s="125" t="s">
        <v>1277</v>
      </c>
      <c r="C2379" s="126">
        <v>42550</v>
      </c>
      <c r="D2379" s="98" t="s">
        <v>1376</v>
      </c>
      <c r="E2379" s="98">
        <v>10591146</v>
      </c>
      <c r="F2379" s="98"/>
      <c r="G2379" s="127" t="s">
        <v>5146</v>
      </c>
      <c r="H2379" s="128">
        <v>150045.46</v>
      </c>
      <c r="I2379" s="128">
        <v>0</v>
      </c>
      <c r="J2379" s="129">
        <v>150045.46</v>
      </c>
      <c r="K2379" s="101" t="s">
        <v>1388</v>
      </c>
    </row>
    <row r="2380" spans="1:11" ht="56.25" customHeight="1">
      <c r="A2380" s="98">
        <v>25</v>
      </c>
      <c r="B2380" s="125" t="s">
        <v>1277</v>
      </c>
      <c r="C2380" s="126">
        <v>42550</v>
      </c>
      <c r="D2380" s="98" t="s">
        <v>1376</v>
      </c>
      <c r="E2380" s="98">
        <v>10591147</v>
      </c>
      <c r="F2380" s="98"/>
      <c r="G2380" s="127" t="s">
        <v>5145</v>
      </c>
      <c r="H2380" s="128">
        <v>33378.79</v>
      </c>
      <c r="I2380" s="128">
        <v>0</v>
      </c>
      <c r="J2380" s="129">
        <v>33378.79</v>
      </c>
      <c r="K2380" s="101" t="s">
        <v>1388</v>
      </c>
    </row>
    <row r="2381" spans="1:11" ht="56.25" customHeight="1">
      <c r="A2381" s="98">
        <v>25</v>
      </c>
      <c r="B2381" s="125" t="s">
        <v>1277</v>
      </c>
      <c r="C2381" s="126">
        <v>42550</v>
      </c>
      <c r="D2381" s="98" t="s">
        <v>1376</v>
      </c>
      <c r="E2381" s="98">
        <v>10591148</v>
      </c>
      <c r="F2381" s="98"/>
      <c r="G2381" s="127" t="s">
        <v>5143</v>
      </c>
      <c r="H2381" s="128">
        <v>334613.09999999998</v>
      </c>
      <c r="I2381" s="128">
        <v>0</v>
      </c>
      <c r="J2381" s="129">
        <v>334613.09999999998</v>
      </c>
      <c r="K2381" s="101" t="s">
        <v>1388</v>
      </c>
    </row>
    <row r="2382" spans="1:11" ht="56.25" customHeight="1">
      <c r="A2382" s="98">
        <v>25</v>
      </c>
      <c r="B2382" s="125" t="s">
        <v>1277</v>
      </c>
      <c r="C2382" s="126">
        <v>42550</v>
      </c>
      <c r="D2382" s="98" t="s">
        <v>1376</v>
      </c>
      <c r="E2382" s="98">
        <v>10591790</v>
      </c>
      <c r="F2382" s="98"/>
      <c r="G2382" s="127" t="s">
        <v>5144</v>
      </c>
      <c r="H2382" s="128">
        <v>27694.42</v>
      </c>
      <c r="I2382" s="128">
        <v>0</v>
      </c>
      <c r="J2382" s="129">
        <v>27694.42</v>
      </c>
      <c r="K2382" s="101" t="s">
        <v>1388</v>
      </c>
    </row>
    <row r="2383" spans="1:11" ht="56.25" customHeight="1">
      <c r="A2383" s="98">
        <v>25</v>
      </c>
      <c r="B2383" s="125" t="s">
        <v>1277</v>
      </c>
      <c r="C2383" s="126">
        <v>42550</v>
      </c>
      <c r="D2383" s="98" t="s">
        <v>1376</v>
      </c>
      <c r="E2383" s="98">
        <v>10591893</v>
      </c>
      <c r="F2383" s="98"/>
      <c r="G2383" s="127" t="s">
        <v>5141</v>
      </c>
      <c r="H2383" s="128">
        <v>244017.96</v>
      </c>
      <c r="I2383" s="128">
        <v>0</v>
      </c>
      <c r="J2383" s="129">
        <v>244017.96</v>
      </c>
      <c r="K2383" s="101" t="s">
        <v>1388</v>
      </c>
    </row>
    <row r="2384" spans="1:11" ht="56.25" customHeight="1">
      <c r="A2384" s="98">
        <v>25</v>
      </c>
      <c r="B2384" s="125" t="s">
        <v>1277</v>
      </c>
      <c r="C2384" s="126">
        <v>42550</v>
      </c>
      <c r="D2384" s="98" t="s">
        <v>1376</v>
      </c>
      <c r="E2384" s="98">
        <v>10591895</v>
      </c>
      <c r="F2384" s="98"/>
      <c r="G2384" s="127" t="s">
        <v>5142</v>
      </c>
      <c r="H2384" s="128">
        <v>54911.79</v>
      </c>
      <c r="I2384" s="128">
        <v>0</v>
      </c>
      <c r="J2384" s="129">
        <v>54911.79</v>
      </c>
      <c r="K2384" s="101" t="s">
        <v>1388</v>
      </c>
    </row>
    <row r="2385" spans="1:11" ht="56.25" customHeight="1">
      <c r="A2385" s="98">
        <v>25</v>
      </c>
      <c r="B2385" s="125" t="s">
        <v>1277</v>
      </c>
      <c r="C2385" s="126">
        <v>42550</v>
      </c>
      <c r="D2385" s="98" t="s">
        <v>1376</v>
      </c>
      <c r="E2385" s="98">
        <v>10591931</v>
      </c>
      <c r="F2385" s="98"/>
      <c r="G2385" s="127" t="s">
        <v>5159</v>
      </c>
      <c r="H2385" s="128">
        <v>115205.64</v>
      </c>
      <c r="I2385" s="128">
        <v>0</v>
      </c>
      <c r="J2385" s="129">
        <v>115205.64</v>
      </c>
      <c r="K2385" s="101" t="s">
        <v>1388</v>
      </c>
    </row>
    <row r="2386" spans="1:11" ht="56.25" customHeight="1">
      <c r="A2386" s="98">
        <v>25</v>
      </c>
      <c r="B2386" s="125" t="s">
        <v>1277</v>
      </c>
      <c r="C2386" s="126">
        <v>42550</v>
      </c>
      <c r="D2386" s="98" t="s">
        <v>1376</v>
      </c>
      <c r="E2386" s="98">
        <v>10591933</v>
      </c>
      <c r="F2386" s="98"/>
      <c r="G2386" s="127" t="s">
        <v>5160</v>
      </c>
      <c r="H2386" s="128">
        <v>146430.15</v>
      </c>
      <c r="I2386" s="128">
        <v>0</v>
      </c>
      <c r="J2386" s="129">
        <v>146430.15</v>
      </c>
      <c r="K2386" s="101" t="s">
        <v>1388</v>
      </c>
    </row>
    <row r="2387" spans="1:11" ht="56.25" customHeight="1">
      <c r="A2387" s="98">
        <v>25</v>
      </c>
      <c r="B2387" s="125" t="s">
        <v>1277</v>
      </c>
      <c r="C2387" s="126">
        <v>42550</v>
      </c>
      <c r="D2387" s="98" t="s">
        <v>1376</v>
      </c>
      <c r="E2387" s="98">
        <v>10591934</v>
      </c>
      <c r="F2387" s="98"/>
      <c r="G2387" s="127" t="s">
        <v>5161</v>
      </c>
      <c r="H2387" s="128">
        <v>138202.25</v>
      </c>
      <c r="I2387" s="128">
        <v>0</v>
      </c>
      <c r="J2387" s="129">
        <v>138202.25</v>
      </c>
      <c r="K2387" s="101" t="s">
        <v>1388</v>
      </c>
    </row>
    <row r="2388" spans="1:11" ht="56.25" customHeight="1">
      <c r="A2388" s="98">
        <v>25</v>
      </c>
      <c r="B2388" s="125" t="s">
        <v>1277</v>
      </c>
      <c r="C2388" s="126">
        <v>42550</v>
      </c>
      <c r="D2388" s="98" t="s">
        <v>1376</v>
      </c>
      <c r="E2388" s="98">
        <v>10591937</v>
      </c>
      <c r="F2388" s="98"/>
      <c r="G2388" s="127" t="s">
        <v>5158</v>
      </c>
      <c r="H2388" s="128">
        <v>3017.49</v>
      </c>
      <c r="I2388" s="128">
        <v>0</v>
      </c>
      <c r="J2388" s="129">
        <v>3017.49</v>
      </c>
      <c r="K2388" s="101" t="s">
        <v>1388</v>
      </c>
    </row>
    <row r="2389" spans="1:11" ht="56.25" customHeight="1">
      <c r="A2389" s="98">
        <v>25</v>
      </c>
      <c r="B2389" s="125" t="s">
        <v>1277</v>
      </c>
      <c r="C2389" s="126">
        <v>42550</v>
      </c>
      <c r="D2389" s="98" t="s">
        <v>1376</v>
      </c>
      <c r="E2389" s="98">
        <v>10591938</v>
      </c>
      <c r="F2389" s="98"/>
      <c r="G2389" s="127" t="s">
        <v>5157</v>
      </c>
      <c r="H2389" s="128">
        <v>1244.07</v>
      </c>
      <c r="I2389" s="128">
        <v>0</v>
      </c>
      <c r="J2389" s="129">
        <v>1244.07</v>
      </c>
      <c r="K2389" s="101" t="s">
        <v>1388</v>
      </c>
    </row>
    <row r="2390" spans="1:11" ht="56.25" customHeight="1">
      <c r="A2390" s="98">
        <v>25</v>
      </c>
      <c r="B2390" s="125" t="s">
        <v>1277</v>
      </c>
      <c r="C2390" s="126">
        <v>42550</v>
      </c>
      <c r="D2390" s="98" t="s">
        <v>1376</v>
      </c>
      <c r="E2390" s="98">
        <v>10591939</v>
      </c>
      <c r="F2390" s="98"/>
      <c r="G2390" s="127" t="s">
        <v>5153</v>
      </c>
      <c r="H2390" s="128">
        <v>26.32</v>
      </c>
      <c r="I2390" s="128">
        <v>0</v>
      </c>
      <c r="J2390" s="129">
        <v>26.32</v>
      </c>
      <c r="K2390" s="101" t="s">
        <v>1388</v>
      </c>
    </row>
    <row r="2391" spans="1:11" ht="56.25" customHeight="1">
      <c r="A2391" s="98">
        <v>25</v>
      </c>
      <c r="B2391" s="125" t="s">
        <v>1277</v>
      </c>
      <c r="C2391" s="126">
        <v>42550</v>
      </c>
      <c r="D2391" s="98" t="s">
        <v>1376</v>
      </c>
      <c r="E2391" s="98">
        <v>10591940</v>
      </c>
      <c r="F2391" s="98"/>
      <c r="G2391" s="127" t="s">
        <v>5154</v>
      </c>
      <c r="H2391" s="128">
        <v>0.59</v>
      </c>
      <c r="I2391" s="128">
        <v>0</v>
      </c>
      <c r="J2391" s="129">
        <v>0.59</v>
      </c>
      <c r="K2391" s="101" t="s">
        <v>1388</v>
      </c>
    </row>
    <row r="2392" spans="1:11" ht="56.25" customHeight="1">
      <c r="A2392" s="98">
        <v>25</v>
      </c>
      <c r="B2392" s="125" t="s">
        <v>1277</v>
      </c>
      <c r="C2392" s="126">
        <v>42550</v>
      </c>
      <c r="D2392" s="98" t="s">
        <v>1376</v>
      </c>
      <c r="E2392" s="98">
        <v>10591941</v>
      </c>
      <c r="F2392" s="98"/>
      <c r="G2392" s="127" t="s">
        <v>5155</v>
      </c>
      <c r="H2392" s="128">
        <v>112.05</v>
      </c>
      <c r="I2392" s="128">
        <v>0</v>
      </c>
      <c r="J2392" s="129">
        <v>112.05</v>
      </c>
      <c r="K2392" s="101" t="s">
        <v>1388</v>
      </c>
    </row>
    <row r="2393" spans="1:11" ht="56.25" customHeight="1">
      <c r="A2393" s="98">
        <v>25</v>
      </c>
      <c r="B2393" s="125" t="s">
        <v>1277</v>
      </c>
      <c r="C2393" s="126">
        <v>42550</v>
      </c>
      <c r="D2393" s="98" t="s">
        <v>1376</v>
      </c>
      <c r="E2393" s="98">
        <v>10591942</v>
      </c>
      <c r="F2393" s="98"/>
      <c r="G2393" s="127" t="s">
        <v>5156</v>
      </c>
      <c r="H2393" s="128">
        <v>44110.37</v>
      </c>
      <c r="I2393" s="128">
        <v>0</v>
      </c>
      <c r="J2393" s="129">
        <v>44110.37</v>
      </c>
      <c r="K2393" s="101" t="s">
        <v>1388</v>
      </c>
    </row>
    <row r="2394" spans="1:11" ht="56.25" customHeight="1">
      <c r="A2394" s="98">
        <v>25</v>
      </c>
      <c r="B2394" s="125" t="s">
        <v>1277</v>
      </c>
      <c r="C2394" s="126">
        <v>42550</v>
      </c>
      <c r="D2394" s="98" t="s">
        <v>1376</v>
      </c>
      <c r="E2394" s="98">
        <v>10591943</v>
      </c>
      <c r="F2394" s="98"/>
      <c r="G2394" s="127" t="s">
        <v>5165</v>
      </c>
      <c r="H2394" s="128">
        <v>19</v>
      </c>
      <c r="I2394" s="128">
        <v>0</v>
      </c>
      <c r="J2394" s="129">
        <v>19</v>
      </c>
      <c r="K2394" s="101" t="s">
        <v>1388</v>
      </c>
    </row>
    <row r="2395" spans="1:11" ht="56.25" customHeight="1">
      <c r="A2395" s="98">
        <v>25</v>
      </c>
      <c r="B2395" s="125" t="s">
        <v>1277</v>
      </c>
      <c r="C2395" s="126">
        <v>42550</v>
      </c>
      <c r="D2395" s="98" t="s">
        <v>1376</v>
      </c>
      <c r="E2395" s="98">
        <v>10591944</v>
      </c>
      <c r="F2395" s="98"/>
      <c r="G2395" s="127" t="s">
        <v>5164</v>
      </c>
      <c r="H2395" s="128">
        <v>171688.75</v>
      </c>
      <c r="I2395" s="128">
        <v>0</v>
      </c>
      <c r="J2395" s="129">
        <v>171688.75</v>
      </c>
      <c r="K2395" s="101" t="s">
        <v>1388</v>
      </c>
    </row>
    <row r="2396" spans="1:11" ht="56.25" customHeight="1">
      <c r="A2396" s="98">
        <v>25</v>
      </c>
      <c r="B2396" s="125" t="s">
        <v>1277</v>
      </c>
      <c r="C2396" s="126">
        <v>42550</v>
      </c>
      <c r="D2396" s="98" t="s">
        <v>1376</v>
      </c>
      <c r="E2396" s="98">
        <v>10591945</v>
      </c>
      <c r="F2396" s="98"/>
      <c r="G2396" s="127" t="s">
        <v>5163</v>
      </c>
      <c r="H2396" s="128">
        <v>1403551.36</v>
      </c>
      <c r="I2396" s="128">
        <v>0</v>
      </c>
      <c r="J2396" s="129">
        <v>1403551.36</v>
      </c>
      <c r="K2396" s="101" t="s">
        <v>1388</v>
      </c>
    </row>
    <row r="2397" spans="1:11" ht="56.25" customHeight="1">
      <c r="A2397" s="98">
        <v>25</v>
      </c>
      <c r="B2397" s="125" t="s">
        <v>1277</v>
      </c>
      <c r="C2397" s="126">
        <v>42550</v>
      </c>
      <c r="D2397" s="98" t="s">
        <v>1376</v>
      </c>
      <c r="E2397" s="98">
        <v>10591946</v>
      </c>
      <c r="F2397" s="98"/>
      <c r="G2397" s="127" t="s">
        <v>5162</v>
      </c>
      <c r="H2397" s="128">
        <v>1234746.3799999999</v>
      </c>
      <c r="I2397" s="128">
        <v>0</v>
      </c>
      <c r="J2397" s="129">
        <v>1234746.3799999999</v>
      </c>
      <c r="K2397" s="101" t="s">
        <v>1388</v>
      </c>
    </row>
    <row r="2398" spans="1:11" ht="56.25" customHeight="1">
      <c r="A2398" s="98">
        <v>25</v>
      </c>
      <c r="B2398" s="125" t="s">
        <v>1277</v>
      </c>
      <c r="C2398" s="126">
        <v>42550</v>
      </c>
      <c r="D2398" s="98" t="s">
        <v>1376</v>
      </c>
      <c r="E2398" s="98">
        <v>10591947</v>
      </c>
      <c r="F2398" s="98"/>
      <c r="G2398" s="127" t="s">
        <v>5166</v>
      </c>
      <c r="H2398" s="128">
        <v>366715.71</v>
      </c>
      <c r="I2398" s="128">
        <v>0</v>
      </c>
      <c r="J2398" s="129">
        <v>366715.71</v>
      </c>
      <c r="K2398" s="101" t="s">
        <v>1388</v>
      </c>
    </row>
    <row r="2399" spans="1:11" ht="56.25" customHeight="1">
      <c r="A2399" s="98">
        <v>25</v>
      </c>
      <c r="B2399" s="125" t="s">
        <v>1277</v>
      </c>
      <c r="C2399" s="126">
        <v>42551</v>
      </c>
      <c r="D2399" s="98" t="s">
        <v>1376</v>
      </c>
      <c r="E2399" s="98">
        <v>10599816</v>
      </c>
      <c r="F2399" s="98"/>
      <c r="G2399" s="127" t="s">
        <v>5225</v>
      </c>
      <c r="H2399" s="128">
        <v>516440.52</v>
      </c>
      <c r="I2399" s="128">
        <v>0</v>
      </c>
      <c r="J2399" s="129">
        <v>516440.52</v>
      </c>
      <c r="K2399" s="101" t="s">
        <v>1388</v>
      </c>
    </row>
    <row r="2400" spans="1:11" ht="56.25" customHeight="1">
      <c r="A2400" s="98">
        <v>25</v>
      </c>
      <c r="B2400" s="125" t="s">
        <v>1277</v>
      </c>
      <c r="C2400" s="126">
        <v>42551</v>
      </c>
      <c r="D2400" s="98" t="s">
        <v>1376</v>
      </c>
      <c r="E2400" s="98">
        <v>10599822</v>
      </c>
      <c r="F2400" s="98"/>
      <c r="G2400" s="127" t="s">
        <v>5224</v>
      </c>
      <c r="H2400" s="128">
        <v>346446.21</v>
      </c>
      <c r="I2400" s="128">
        <v>0</v>
      </c>
      <c r="J2400" s="129">
        <v>346446.21</v>
      </c>
      <c r="K2400" s="101" t="s">
        <v>1388</v>
      </c>
    </row>
    <row r="2401" spans="1:11" ht="56.25" customHeight="1">
      <c r="A2401" s="98">
        <v>25</v>
      </c>
      <c r="B2401" s="125" t="s">
        <v>1277</v>
      </c>
      <c r="C2401" s="126">
        <v>42551</v>
      </c>
      <c r="D2401" s="98" t="s">
        <v>1376</v>
      </c>
      <c r="E2401" s="98">
        <v>10599823</v>
      </c>
      <c r="F2401" s="98"/>
      <c r="G2401" s="127" t="s">
        <v>5223</v>
      </c>
      <c r="H2401" s="128">
        <v>309189.05</v>
      </c>
      <c r="I2401" s="128">
        <v>0</v>
      </c>
      <c r="J2401" s="129">
        <v>309189.05</v>
      </c>
      <c r="K2401" s="101" t="s">
        <v>1388</v>
      </c>
    </row>
    <row r="2402" spans="1:11" ht="56.25" customHeight="1">
      <c r="A2402" s="98">
        <v>25</v>
      </c>
      <c r="B2402" s="125" t="s">
        <v>1277</v>
      </c>
      <c r="C2402" s="126">
        <v>42551</v>
      </c>
      <c r="D2402" s="98" t="s">
        <v>1376</v>
      </c>
      <c r="E2402" s="98">
        <v>10599848</v>
      </c>
      <c r="F2402" s="98"/>
      <c r="G2402" s="127" t="s">
        <v>5222</v>
      </c>
      <c r="H2402" s="128">
        <v>631716.1</v>
      </c>
      <c r="I2402" s="128">
        <v>0</v>
      </c>
      <c r="J2402" s="129">
        <v>631716.1</v>
      </c>
      <c r="K2402" s="101" t="s">
        <v>1388</v>
      </c>
    </row>
    <row r="2403" spans="1:11" ht="56.25" customHeight="1">
      <c r="A2403" s="98">
        <v>25</v>
      </c>
      <c r="B2403" s="125" t="s">
        <v>1277</v>
      </c>
      <c r="C2403" s="126">
        <v>42551</v>
      </c>
      <c r="D2403" s="98" t="s">
        <v>1376</v>
      </c>
      <c r="E2403" s="98">
        <v>10599850</v>
      </c>
      <c r="F2403" s="98"/>
      <c r="G2403" s="127" t="s">
        <v>5221</v>
      </c>
      <c r="H2403" s="128">
        <v>247934.73</v>
      </c>
      <c r="I2403" s="128">
        <v>0</v>
      </c>
      <c r="J2403" s="129">
        <v>247934.73</v>
      </c>
      <c r="K2403" s="101" t="s">
        <v>1388</v>
      </c>
    </row>
    <row r="2404" spans="1:11" ht="56.25" customHeight="1">
      <c r="A2404" s="98">
        <v>25</v>
      </c>
      <c r="B2404" s="125" t="s">
        <v>1277</v>
      </c>
      <c r="C2404" s="126">
        <v>42551</v>
      </c>
      <c r="D2404" s="98" t="s">
        <v>1376</v>
      </c>
      <c r="E2404" s="98">
        <v>10599851</v>
      </c>
      <c r="F2404" s="98"/>
      <c r="G2404" s="127" t="s">
        <v>5220</v>
      </c>
      <c r="H2404" s="128">
        <v>1921260.67</v>
      </c>
      <c r="I2404" s="128">
        <v>0</v>
      </c>
      <c r="J2404" s="129">
        <v>1921260.67</v>
      </c>
      <c r="K2404" s="101" t="s">
        <v>1388</v>
      </c>
    </row>
    <row r="2405" spans="1:11" ht="56.25" customHeight="1">
      <c r="A2405" s="98">
        <v>25</v>
      </c>
      <c r="B2405" s="125" t="s">
        <v>1277</v>
      </c>
      <c r="C2405" s="126">
        <v>42551</v>
      </c>
      <c r="D2405" s="98" t="s">
        <v>1376</v>
      </c>
      <c r="E2405" s="98">
        <v>10599852</v>
      </c>
      <c r="F2405" s="98"/>
      <c r="G2405" s="127" t="s">
        <v>5219</v>
      </c>
      <c r="H2405" s="128">
        <v>833724.09</v>
      </c>
      <c r="I2405" s="128">
        <v>0</v>
      </c>
      <c r="J2405" s="129">
        <v>833724.09</v>
      </c>
      <c r="K2405" s="101" t="s">
        <v>1388</v>
      </c>
    </row>
    <row r="2406" spans="1:11" ht="56.25" customHeight="1">
      <c r="A2406" s="98">
        <v>25</v>
      </c>
      <c r="B2406" s="125" t="s">
        <v>1277</v>
      </c>
      <c r="C2406" s="126">
        <v>42552</v>
      </c>
      <c r="D2406" s="98" t="s">
        <v>1376</v>
      </c>
      <c r="E2406" s="98">
        <v>10616646</v>
      </c>
      <c r="F2406" s="98"/>
      <c r="G2406" s="127" t="s">
        <v>5253</v>
      </c>
      <c r="H2406" s="128">
        <v>98921.25</v>
      </c>
      <c r="I2406" s="128">
        <v>0</v>
      </c>
      <c r="J2406" s="129">
        <v>98921.25</v>
      </c>
      <c r="K2406" s="101" t="s">
        <v>1388</v>
      </c>
    </row>
    <row r="2407" spans="1:11" ht="56.25" customHeight="1">
      <c r="A2407" s="98">
        <v>25</v>
      </c>
      <c r="B2407" s="125" t="s">
        <v>1277</v>
      </c>
      <c r="C2407" s="126">
        <v>42552</v>
      </c>
      <c r="D2407" s="98" t="s">
        <v>1376</v>
      </c>
      <c r="E2407" s="98">
        <v>10616647</v>
      </c>
      <c r="F2407" s="98"/>
      <c r="G2407" s="127" t="s">
        <v>5252</v>
      </c>
      <c r="H2407" s="128">
        <v>702281.39</v>
      </c>
      <c r="I2407" s="128">
        <v>0</v>
      </c>
      <c r="J2407" s="129">
        <v>702281.39</v>
      </c>
      <c r="K2407" s="101" t="s">
        <v>1388</v>
      </c>
    </row>
    <row r="2408" spans="1:11" ht="56.25" customHeight="1">
      <c r="A2408" s="98">
        <v>25</v>
      </c>
      <c r="B2408" s="125" t="s">
        <v>1277</v>
      </c>
      <c r="C2408" s="126">
        <v>42555</v>
      </c>
      <c r="D2408" s="98" t="s">
        <v>1376</v>
      </c>
      <c r="E2408" s="98">
        <v>10616648</v>
      </c>
      <c r="F2408" s="98"/>
      <c r="G2408" s="127" t="s">
        <v>5270</v>
      </c>
      <c r="H2408" s="128">
        <v>28380.12</v>
      </c>
      <c r="I2408" s="128">
        <v>0</v>
      </c>
      <c r="J2408" s="129">
        <v>28380.12</v>
      </c>
      <c r="K2408" s="101" t="s">
        <v>1388</v>
      </c>
    </row>
    <row r="2409" spans="1:11" ht="56.25" customHeight="1">
      <c r="A2409" s="98">
        <v>25</v>
      </c>
      <c r="B2409" s="125" t="s">
        <v>1277</v>
      </c>
      <c r="C2409" s="126">
        <v>42555</v>
      </c>
      <c r="D2409" s="98" t="s">
        <v>1376</v>
      </c>
      <c r="E2409" s="98">
        <v>10616649</v>
      </c>
      <c r="F2409" s="98"/>
      <c r="G2409" s="127" t="s">
        <v>5271</v>
      </c>
      <c r="H2409" s="128">
        <v>1029315.41</v>
      </c>
      <c r="I2409" s="128">
        <v>0</v>
      </c>
      <c r="J2409" s="129">
        <v>1029315.41</v>
      </c>
      <c r="K2409" s="101" t="s">
        <v>1388</v>
      </c>
    </row>
    <row r="2410" spans="1:11" ht="56.25" customHeight="1">
      <c r="A2410" s="98">
        <v>25</v>
      </c>
      <c r="B2410" s="125" t="s">
        <v>1277</v>
      </c>
      <c r="C2410" s="126">
        <v>42555</v>
      </c>
      <c r="D2410" s="98" t="s">
        <v>1376</v>
      </c>
      <c r="E2410" s="98">
        <v>10616684</v>
      </c>
      <c r="F2410" s="98"/>
      <c r="G2410" s="127" t="s">
        <v>5272</v>
      </c>
      <c r="H2410" s="128">
        <v>207114.78</v>
      </c>
      <c r="I2410" s="128">
        <v>0</v>
      </c>
      <c r="J2410" s="129">
        <v>207114.78</v>
      </c>
      <c r="K2410" s="101" t="s">
        <v>1388</v>
      </c>
    </row>
    <row r="2411" spans="1:11" ht="56.25" customHeight="1">
      <c r="A2411" s="98">
        <v>25</v>
      </c>
      <c r="B2411" s="125" t="s">
        <v>1277</v>
      </c>
      <c r="C2411" s="126">
        <v>42555</v>
      </c>
      <c r="D2411" s="98" t="s">
        <v>1376</v>
      </c>
      <c r="E2411" s="98">
        <v>10616703</v>
      </c>
      <c r="F2411" s="98"/>
      <c r="G2411" s="127" t="s">
        <v>5269</v>
      </c>
      <c r="H2411" s="128">
        <v>299001.3</v>
      </c>
      <c r="I2411" s="128">
        <v>0</v>
      </c>
      <c r="J2411" s="129">
        <v>299001.3</v>
      </c>
      <c r="K2411" s="101" t="s">
        <v>1388</v>
      </c>
    </row>
    <row r="2412" spans="1:11" ht="56.25" customHeight="1">
      <c r="A2412" s="98">
        <v>25</v>
      </c>
      <c r="B2412" s="125" t="s">
        <v>1277</v>
      </c>
      <c r="C2412" s="126">
        <v>42555</v>
      </c>
      <c r="D2412" s="98" t="s">
        <v>1376</v>
      </c>
      <c r="E2412" s="98">
        <v>10616707</v>
      </c>
      <c r="F2412" s="98"/>
      <c r="G2412" s="127" t="s">
        <v>5268</v>
      </c>
      <c r="H2412" s="128">
        <v>587821.93000000005</v>
      </c>
      <c r="I2412" s="128">
        <v>0</v>
      </c>
      <c r="J2412" s="129">
        <v>587821.93000000005</v>
      </c>
      <c r="K2412" s="101" t="s">
        <v>1388</v>
      </c>
    </row>
    <row r="2413" spans="1:11" ht="56.25" customHeight="1">
      <c r="A2413" s="98">
        <v>25</v>
      </c>
      <c r="B2413" s="125" t="s">
        <v>1277</v>
      </c>
      <c r="C2413" s="126">
        <v>42555</v>
      </c>
      <c r="D2413" s="98" t="s">
        <v>1376</v>
      </c>
      <c r="E2413" s="98">
        <v>10616708</v>
      </c>
      <c r="F2413" s="98"/>
      <c r="G2413" s="127" t="s">
        <v>5275</v>
      </c>
      <c r="H2413" s="128">
        <v>107668.38</v>
      </c>
      <c r="I2413" s="128">
        <v>0</v>
      </c>
      <c r="J2413" s="129">
        <v>107668.38</v>
      </c>
      <c r="K2413" s="101" t="s">
        <v>1388</v>
      </c>
    </row>
    <row r="2414" spans="1:11" ht="56.25" customHeight="1">
      <c r="A2414" s="98">
        <v>25</v>
      </c>
      <c r="B2414" s="125" t="s">
        <v>1277</v>
      </c>
      <c r="C2414" s="126">
        <v>42555</v>
      </c>
      <c r="D2414" s="98" t="s">
        <v>1376</v>
      </c>
      <c r="E2414" s="98">
        <v>10616710</v>
      </c>
      <c r="F2414" s="98"/>
      <c r="G2414" s="127" t="s">
        <v>5273</v>
      </c>
      <c r="H2414" s="128">
        <v>277379.52</v>
      </c>
      <c r="I2414" s="128">
        <v>0</v>
      </c>
      <c r="J2414" s="129">
        <v>277379.52</v>
      </c>
      <c r="K2414" s="101" t="s">
        <v>1388</v>
      </c>
    </row>
    <row r="2415" spans="1:11" ht="56.25" customHeight="1">
      <c r="A2415" s="98">
        <v>25</v>
      </c>
      <c r="B2415" s="125" t="s">
        <v>1277</v>
      </c>
      <c r="C2415" s="126">
        <v>42555</v>
      </c>
      <c r="D2415" s="98" t="s">
        <v>1376</v>
      </c>
      <c r="E2415" s="98">
        <v>10616711</v>
      </c>
      <c r="F2415" s="98"/>
      <c r="G2415" s="127" t="s">
        <v>5274</v>
      </c>
      <c r="H2415" s="128">
        <v>334606.74</v>
      </c>
      <c r="I2415" s="128">
        <v>0</v>
      </c>
      <c r="J2415" s="129">
        <v>334606.74</v>
      </c>
      <c r="K2415" s="101" t="s">
        <v>1388</v>
      </c>
    </row>
    <row r="2416" spans="1:11" ht="56.25" customHeight="1">
      <c r="A2416" s="98">
        <v>25</v>
      </c>
      <c r="B2416" s="125" t="s">
        <v>1277</v>
      </c>
      <c r="C2416" s="126">
        <v>42555</v>
      </c>
      <c r="D2416" s="98" t="s">
        <v>1376</v>
      </c>
      <c r="E2416" s="98">
        <v>10616712</v>
      </c>
      <c r="F2416" s="98"/>
      <c r="G2416" s="127" t="s">
        <v>5276</v>
      </c>
      <c r="H2416" s="128">
        <v>285964.69</v>
      </c>
      <c r="I2416" s="128">
        <v>0</v>
      </c>
      <c r="J2416" s="129">
        <v>285964.69</v>
      </c>
      <c r="K2416" s="101" t="s">
        <v>1388</v>
      </c>
    </row>
    <row r="2417" spans="1:11" ht="56.25" customHeight="1">
      <c r="A2417" s="98">
        <v>25</v>
      </c>
      <c r="B2417" s="125" t="s">
        <v>1277</v>
      </c>
      <c r="C2417" s="126">
        <v>42556</v>
      </c>
      <c r="D2417" s="98" t="s">
        <v>1376</v>
      </c>
      <c r="E2417" s="98">
        <v>10616713</v>
      </c>
      <c r="F2417" s="98"/>
      <c r="G2417" s="127" t="s">
        <v>5311</v>
      </c>
      <c r="H2417" s="128">
        <v>252042.67</v>
      </c>
      <c r="I2417" s="128">
        <v>0</v>
      </c>
      <c r="J2417" s="129">
        <v>252042.67</v>
      </c>
      <c r="K2417" s="101" t="s">
        <v>1388</v>
      </c>
    </row>
    <row r="2418" spans="1:11" ht="56.25" customHeight="1">
      <c r="A2418" s="98">
        <v>25</v>
      </c>
      <c r="B2418" s="125" t="s">
        <v>1277</v>
      </c>
      <c r="C2418" s="126">
        <v>42555</v>
      </c>
      <c r="D2418" s="98" t="s">
        <v>1376</v>
      </c>
      <c r="E2418" s="98">
        <v>10616714</v>
      </c>
      <c r="F2418" s="98"/>
      <c r="G2418" s="127" t="s">
        <v>5267</v>
      </c>
      <c r="H2418" s="128">
        <v>264649.06</v>
      </c>
      <c r="I2418" s="128">
        <v>0</v>
      </c>
      <c r="J2418" s="129">
        <v>264649.06</v>
      </c>
      <c r="K2418" s="101" t="s">
        <v>1388</v>
      </c>
    </row>
    <row r="2419" spans="1:11" ht="56.25" customHeight="1">
      <c r="A2419" s="98">
        <v>25</v>
      </c>
      <c r="B2419" s="125" t="s">
        <v>1277</v>
      </c>
      <c r="C2419" s="126">
        <v>42556</v>
      </c>
      <c r="D2419" s="98" t="s">
        <v>1376</v>
      </c>
      <c r="E2419" s="98">
        <v>10616715</v>
      </c>
      <c r="F2419" s="98"/>
      <c r="G2419" s="127" t="s">
        <v>5312</v>
      </c>
      <c r="H2419" s="128">
        <v>93536.77</v>
      </c>
      <c r="I2419" s="128">
        <v>0</v>
      </c>
      <c r="J2419" s="129">
        <v>93536.77</v>
      </c>
      <c r="K2419" s="101" t="s">
        <v>1388</v>
      </c>
    </row>
    <row r="2420" spans="1:11" ht="56.25" customHeight="1">
      <c r="A2420" s="98">
        <v>25</v>
      </c>
      <c r="B2420" s="125" t="s">
        <v>1277</v>
      </c>
      <c r="C2420" s="126">
        <v>42556</v>
      </c>
      <c r="D2420" s="98" t="s">
        <v>1376</v>
      </c>
      <c r="E2420" s="98">
        <v>10616716</v>
      </c>
      <c r="F2420" s="98"/>
      <c r="G2420" s="127" t="s">
        <v>5313</v>
      </c>
      <c r="H2420" s="128">
        <v>369312.25</v>
      </c>
      <c r="I2420" s="128">
        <v>0</v>
      </c>
      <c r="J2420" s="129">
        <v>369312.25</v>
      </c>
      <c r="K2420" s="101" t="s">
        <v>1388</v>
      </c>
    </row>
    <row r="2421" spans="1:11" ht="56.25" customHeight="1">
      <c r="A2421" s="98">
        <v>25</v>
      </c>
      <c r="B2421" s="125" t="s">
        <v>1277</v>
      </c>
      <c r="C2421" s="126">
        <v>42556</v>
      </c>
      <c r="D2421" s="98" t="s">
        <v>1376</v>
      </c>
      <c r="E2421" s="98">
        <v>10616717</v>
      </c>
      <c r="F2421" s="98"/>
      <c r="G2421" s="127" t="s">
        <v>5314</v>
      </c>
      <c r="H2421" s="128">
        <v>109088.54</v>
      </c>
      <c r="I2421" s="128">
        <v>0</v>
      </c>
      <c r="J2421" s="129">
        <v>109088.54</v>
      </c>
      <c r="K2421" s="101" t="s">
        <v>1388</v>
      </c>
    </row>
    <row r="2422" spans="1:11" ht="56.25" customHeight="1">
      <c r="A2422" s="98">
        <v>25</v>
      </c>
      <c r="B2422" s="125" t="s">
        <v>1277</v>
      </c>
      <c r="C2422" s="126">
        <v>42556</v>
      </c>
      <c r="D2422" s="98" t="s">
        <v>1376</v>
      </c>
      <c r="E2422" s="98">
        <v>10616718</v>
      </c>
      <c r="F2422" s="98"/>
      <c r="G2422" s="127" t="s">
        <v>5315</v>
      </c>
      <c r="H2422" s="128">
        <v>153638.94</v>
      </c>
      <c r="I2422" s="128">
        <v>0</v>
      </c>
      <c r="J2422" s="129">
        <v>153638.94</v>
      </c>
      <c r="K2422" s="101" t="s">
        <v>1388</v>
      </c>
    </row>
    <row r="2423" spans="1:11" ht="56.25" customHeight="1">
      <c r="A2423" s="98">
        <v>25</v>
      </c>
      <c r="B2423" s="125" t="s">
        <v>1277</v>
      </c>
      <c r="C2423" s="126">
        <v>42556</v>
      </c>
      <c r="D2423" s="98" t="s">
        <v>1376</v>
      </c>
      <c r="E2423" s="98">
        <v>10616719</v>
      </c>
      <c r="F2423" s="98"/>
      <c r="G2423" s="127" t="s">
        <v>5316</v>
      </c>
      <c r="H2423" s="128">
        <v>1125972.6299999999</v>
      </c>
      <c r="I2423" s="128">
        <v>0</v>
      </c>
      <c r="J2423" s="129">
        <v>1125972.6299999999</v>
      </c>
      <c r="K2423" s="101" t="s">
        <v>1388</v>
      </c>
    </row>
    <row r="2424" spans="1:11" ht="56.25" customHeight="1">
      <c r="A2424" s="98">
        <v>25</v>
      </c>
      <c r="B2424" s="125" t="s">
        <v>1277</v>
      </c>
      <c r="C2424" s="126">
        <v>42559</v>
      </c>
      <c r="D2424" s="98" t="s">
        <v>1376</v>
      </c>
      <c r="E2424" s="98">
        <v>10616720</v>
      </c>
      <c r="F2424" s="98"/>
      <c r="G2424" s="127" t="s">
        <v>5431</v>
      </c>
      <c r="H2424" s="128">
        <v>383583.16</v>
      </c>
      <c r="I2424" s="128">
        <v>0</v>
      </c>
      <c r="J2424" s="129">
        <v>383583.16</v>
      </c>
      <c r="K2424" s="101" t="s">
        <v>1388</v>
      </c>
    </row>
    <row r="2425" spans="1:11" ht="56.25" customHeight="1">
      <c r="A2425" s="98">
        <v>25</v>
      </c>
      <c r="B2425" s="125" t="s">
        <v>1277</v>
      </c>
      <c r="C2425" s="126">
        <v>42556</v>
      </c>
      <c r="D2425" s="98" t="s">
        <v>1376</v>
      </c>
      <c r="E2425" s="98">
        <v>10616721</v>
      </c>
      <c r="F2425" s="98"/>
      <c r="G2425" s="127" t="s">
        <v>5317</v>
      </c>
      <c r="H2425" s="128">
        <v>379114.23</v>
      </c>
      <c r="I2425" s="128">
        <v>0</v>
      </c>
      <c r="J2425" s="129">
        <v>379114.23</v>
      </c>
      <c r="K2425" s="101" t="s">
        <v>1388</v>
      </c>
    </row>
    <row r="2426" spans="1:11" ht="56.25" customHeight="1">
      <c r="A2426" s="98">
        <v>25</v>
      </c>
      <c r="B2426" s="125" t="s">
        <v>1277</v>
      </c>
      <c r="C2426" s="126">
        <v>42556</v>
      </c>
      <c r="D2426" s="98" t="s">
        <v>1376</v>
      </c>
      <c r="E2426" s="98">
        <v>10616722</v>
      </c>
      <c r="F2426" s="98"/>
      <c r="G2426" s="127" t="s">
        <v>5318</v>
      </c>
      <c r="H2426" s="128">
        <v>991184.1</v>
      </c>
      <c r="I2426" s="128">
        <v>0</v>
      </c>
      <c r="J2426" s="129">
        <v>991184.1</v>
      </c>
      <c r="K2426" s="101" t="s">
        <v>1388</v>
      </c>
    </row>
    <row r="2427" spans="1:11" ht="56.25" customHeight="1">
      <c r="A2427" s="98">
        <v>25</v>
      </c>
      <c r="B2427" s="125" t="s">
        <v>1277</v>
      </c>
      <c r="C2427" s="126">
        <v>42556</v>
      </c>
      <c r="D2427" s="98" t="s">
        <v>1376</v>
      </c>
      <c r="E2427" s="98">
        <v>10616723</v>
      </c>
      <c r="F2427" s="98"/>
      <c r="G2427" s="127" t="s">
        <v>5319</v>
      </c>
      <c r="H2427" s="128">
        <v>696975.04</v>
      </c>
      <c r="I2427" s="128">
        <v>0</v>
      </c>
      <c r="J2427" s="129">
        <v>696975.04</v>
      </c>
      <c r="K2427" s="101" t="s">
        <v>1388</v>
      </c>
    </row>
    <row r="2428" spans="1:11" ht="56.25" customHeight="1">
      <c r="A2428" s="98">
        <v>25</v>
      </c>
      <c r="B2428" s="125" t="s">
        <v>1277</v>
      </c>
      <c r="C2428" s="126">
        <v>42556</v>
      </c>
      <c r="D2428" s="98" t="s">
        <v>1376</v>
      </c>
      <c r="E2428" s="98">
        <v>10616724</v>
      </c>
      <c r="F2428" s="98"/>
      <c r="G2428" s="127" t="s">
        <v>5320</v>
      </c>
      <c r="H2428" s="128">
        <v>629893.92000000004</v>
      </c>
      <c r="I2428" s="128">
        <v>0</v>
      </c>
      <c r="J2428" s="129">
        <v>629893.92000000004</v>
      </c>
      <c r="K2428" s="101" t="s">
        <v>1388</v>
      </c>
    </row>
    <row r="2429" spans="1:11" ht="56.25" customHeight="1">
      <c r="A2429" s="98">
        <v>25</v>
      </c>
      <c r="B2429" s="125" t="s">
        <v>1277</v>
      </c>
      <c r="C2429" s="126">
        <v>42556</v>
      </c>
      <c r="D2429" s="98" t="s">
        <v>1376</v>
      </c>
      <c r="E2429" s="98">
        <v>10616725</v>
      </c>
      <c r="F2429" s="98"/>
      <c r="G2429" s="127" t="s">
        <v>5321</v>
      </c>
      <c r="H2429" s="128">
        <v>268511.43</v>
      </c>
      <c r="I2429" s="128">
        <v>0</v>
      </c>
      <c r="J2429" s="129">
        <v>268511.43</v>
      </c>
      <c r="K2429" s="101" t="s">
        <v>1388</v>
      </c>
    </row>
    <row r="2430" spans="1:11" ht="56.25" customHeight="1">
      <c r="A2430" s="98">
        <v>25</v>
      </c>
      <c r="B2430" s="125" t="s">
        <v>1277</v>
      </c>
      <c r="C2430" s="126">
        <v>42556</v>
      </c>
      <c r="D2430" s="98" t="s">
        <v>1376</v>
      </c>
      <c r="E2430" s="98">
        <v>10616726</v>
      </c>
      <c r="F2430" s="98"/>
      <c r="G2430" s="127" t="s">
        <v>5322</v>
      </c>
      <c r="H2430" s="128">
        <v>995344.95</v>
      </c>
      <c r="I2430" s="128">
        <v>0</v>
      </c>
      <c r="J2430" s="129">
        <v>995344.95</v>
      </c>
      <c r="K2430" s="101" t="s">
        <v>1388</v>
      </c>
    </row>
    <row r="2431" spans="1:11" ht="56.25" customHeight="1">
      <c r="A2431" s="98">
        <v>25</v>
      </c>
      <c r="B2431" s="125" t="s">
        <v>1277</v>
      </c>
      <c r="C2431" s="126">
        <v>42556</v>
      </c>
      <c r="D2431" s="98" t="s">
        <v>1376</v>
      </c>
      <c r="E2431" s="98">
        <v>10616727</v>
      </c>
      <c r="F2431" s="98"/>
      <c r="G2431" s="127" t="s">
        <v>5323</v>
      </c>
      <c r="H2431" s="128">
        <v>797426.44</v>
      </c>
      <c r="I2431" s="128">
        <v>0</v>
      </c>
      <c r="J2431" s="129">
        <v>797426.44</v>
      </c>
      <c r="K2431" s="101" t="s">
        <v>1388</v>
      </c>
    </row>
    <row r="2432" spans="1:11" ht="56.25" customHeight="1">
      <c r="A2432" s="98">
        <v>25</v>
      </c>
      <c r="B2432" s="125" t="s">
        <v>1277</v>
      </c>
      <c r="C2432" s="126">
        <v>42556</v>
      </c>
      <c r="D2432" s="98" t="s">
        <v>1376</v>
      </c>
      <c r="E2432" s="98">
        <v>10616728</v>
      </c>
      <c r="F2432" s="98"/>
      <c r="G2432" s="127" t="s">
        <v>5324</v>
      </c>
      <c r="H2432" s="128">
        <v>389192.14</v>
      </c>
      <c r="I2432" s="128">
        <v>0</v>
      </c>
      <c r="J2432" s="129">
        <v>389192.14</v>
      </c>
      <c r="K2432" s="101" t="s">
        <v>1388</v>
      </c>
    </row>
    <row r="2433" spans="1:11" ht="56.25" customHeight="1">
      <c r="A2433" s="98">
        <v>25</v>
      </c>
      <c r="B2433" s="125" t="s">
        <v>1277</v>
      </c>
      <c r="C2433" s="126">
        <v>42556</v>
      </c>
      <c r="D2433" s="98" t="s">
        <v>1376</v>
      </c>
      <c r="E2433" s="98">
        <v>10616729</v>
      </c>
      <c r="F2433" s="98"/>
      <c r="G2433" s="127" t="s">
        <v>5325</v>
      </c>
      <c r="H2433" s="128">
        <v>111425.08</v>
      </c>
      <c r="I2433" s="128">
        <v>0</v>
      </c>
      <c r="J2433" s="129">
        <v>111425.08</v>
      </c>
      <c r="K2433" s="101" t="s">
        <v>1388</v>
      </c>
    </row>
    <row r="2434" spans="1:11" ht="56.25" customHeight="1">
      <c r="A2434" s="98">
        <v>25</v>
      </c>
      <c r="B2434" s="125" t="s">
        <v>1277</v>
      </c>
      <c r="C2434" s="126">
        <v>42562</v>
      </c>
      <c r="D2434" s="98" t="s">
        <v>1376</v>
      </c>
      <c r="E2434" s="98">
        <v>10634439</v>
      </c>
      <c r="F2434" s="98"/>
      <c r="G2434" s="127" t="s">
        <v>4980</v>
      </c>
      <c r="H2434" s="128">
        <v>433112.35</v>
      </c>
      <c r="I2434" s="128">
        <v>0</v>
      </c>
      <c r="J2434" s="129">
        <v>433112.35</v>
      </c>
      <c r="K2434" s="101" t="s">
        <v>1388</v>
      </c>
    </row>
    <row r="2435" spans="1:11" ht="56.25" customHeight="1">
      <c r="A2435" s="98">
        <v>25</v>
      </c>
      <c r="B2435" s="125" t="s">
        <v>1277</v>
      </c>
      <c r="C2435" s="126">
        <v>42557</v>
      </c>
      <c r="D2435" s="98" t="s">
        <v>1376</v>
      </c>
      <c r="E2435" s="98">
        <v>10636076</v>
      </c>
      <c r="F2435" s="98"/>
      <c r="G2435" s="127" t="s">
        <v>5369</v>
      </c>
      <c r="H2435" s="128">
        <v>83855.58</v>
      </c>
      <c r="I2435" s="128">
        <v>0</v>
      </c>
      <c r="J2435" s="129">
        <v>83855.58</v>
      </c>
      <c r="K2435" s="101" t="s">
        <v>1388</v>
      </c>
    </row>
    <row r="2436" spans="1:11" ht="56.25" customHeight="1">
      <c r="A2436" s="98">
        <v>25</v>
      </c>
      <c r="B2436" s="125" t="s">
        <v>1277</v>
      </c>
      <c r="C2436" s="126">
        <v>42557</v>
      </c>
      <c r="D2436" s="98" t="s">
        <v>1376</v>
      </c>
      <c r="E2436" s="98">
        <v>10636098</v>
      </c>
      <c r="F2436" s="98"/>
      <c r="G2436" s="127" t="s">
        <v>5368</v>
      </c>
      <c r="H2436" s="128">
        <v>83774.259999999995</v>
      </c>
      <c r="I2436" s="128">
        <v>0</v>
      </c>
      <c r="J2436" s="129">
        <v>83774.259999999995</v>
      </c>
      <c r="K2436" s="101" t="s">
        <v>1388</v>
      </c>
    </row>
    <row r="2437" spans="1:11" ht="56.25" customHeight="1">
      <c r="A2437" s="98">
        <v>25</v>
      </c>
      <c r="B2437" s="125" t="s">
        <v>1277</v>
      </c>
      <c r="C2437" s="126">
        <v>42557</v>
      </c>
      <c r="D2437" s="98" t="s">
        <v>1376</v>
      </c>
      <c r="E2437" s="98">
        <v>10636100</v>
      </c>
      <c r="F2437" s="98"/>
      <c r="G2437" s="127" t="s">
        <v>5367</v>
      </c>
      <c r="H2437" s="128">
        <v>373781.23</v>
      </c>
      <c r="I2437" s="128">
        <v>0</v>
      </c>
      <c r="J2437" s="129">
        <v>373781.23</v>
      </c>
      <c r="K2437" s="101" t="s">
        <v>1388</v>
      </c>
    </row>
    <row r="2438" spans="1:11" ht="56.25" customHeight="1">
      <c r="A2438" s="98">
        <v>25</v>
      </c>
      <c r="B2438" s="125" t="s">
        <v>1277</v>
      </c>
      <c r="C2438" s="126">
        <v>42559</v>
      </c>
      <c r="D2438" s="98" t="s">
        <v>1376</v>
      </c>
      <c r="E2438" s="98">
        <v>10636104</v>
      </c>
      <c r="F2438" s="98"/>
      <c r="G2438" s="127" t="s">
        <v>5429</v>
      </c>
      <c r="H2438" s="128">
        <v>1342575.05</v>
      </c>
      <c r="I2438" s="128">
        <v>0</v>
      </c>
      <c r="J2438" s="129">
        <v>1342575.05</v>
      </c>
      <c r="K2438" s="101" t="s">
        <v>1388</v>
      </c>
    </row>
    <row r="2439" spans="1:11" ht="56.25" customHeight="1">
      <c r="A2439" s="98">
        <v>25</v>
      </c>
      <c r="B2439" s="125" t="s">
        <v>1277</v>
      </c>
      <c r="C2439" s="126">
        <v>42559</v>
      </c>
      <c r="D2439" s="98" t="s">
        <v>1376</v>
      </c>
      <c r="E2439" s="98">
        <v>10636106</v>
      </c>
      <c r="F2439" s="98"/>
      <c r="G2439" s="127" t="s">
        <v>5425</v>
      </c>
      <c r="H2439" s="128">
        <v>147000</v>
      </c>
      <c r="I2439" s="128">
        <v>0</v>
      </c>
      <c r="J2439" s="129">
        <v>147000</v>
      </c>
      <c r="K2439" s="101" t="s">
        <v>1388</v>
      </c>
    </row>
    <row r="2440" spans="1:11" ht="56.25" customHeight="1">
      <c r="A2440" s="98">
        <v>25</v>
      </c>
      <c r="B2440" s="125" t="s">
        <v>1277</v>
      </c>
      <c r="C2440" s="126">
        <v>42559</v>
      </c>
      <c r="D2440" s="98" t="s">
        <v>1376</v>
      </c>
      <c r="E2440" s="98">
        <v>10636108</v>
      </c>
      <c r="F2440" s="98"/>
      <c r="G2440" s="127" t="s">
        <v>5428</v>
      </c>
      <c r="H2440" s="128">
        <v>316000.43</v>
      </c>
      <c r="I2440" s="128">
        <v>0</v>
      </c>
      <c r="J2440" s="129">
        <v>316000.43</v>
      </c>
      <c r="K2440" s="101" t="s">
        <v>1388</v>
      </c>
    </row>
    <row r="2441" spans="1:11" ht="56.25" customHeight="1">
      <c r="A2441" s="98">
        <v>25</v>
      </c>
      <c r="B2441" s="125" t="s">
        <v>1277</v>
      </c>
      <c r="C2441" s="126">
        <v>42559</v>
      </c>
      <c r="D2441" s="98" t="s">
        <v>1376</v>
      </c>
      <c r="E2441" s="98">
        <v>10636110</v>
      </c>
      <c r="F2441" s="98"/>
      <c r="G2441" s="127" t="s">
        <v>5427</v>
      </c>
      <c r="H2441" s="128">
        <v>533283.07999999996</v>
      </c>
      <c r="I2441" s="128">
        <v>0</v>
      </c>
      <c r="J2441" s="129">
        <v>533283.07999999996</v>
      </c>
      <c r="K2441" s="101" t="s">
        <v>1388</v>
      </c>
    </row>
    <row r="2442" spans="1:11" ht="56.25" customHeight="1">
      <c r="A2442" s="98">
        <v>25</v>
      </c>
      <c r="B2442" s="125" t="s">
        <v>1277</v>
      </c>
      <c r="C2442" s="126">
        <v>42559</v>
      </c>
      <c r="D2442" s="98" t="s">
        <v>1376</v>
      </c>
      <c r="E2442" s="98">
        <v>10636111</v>
      </c>
      <c r="F2442" s="98"/>
      <c r="G2442" s="127" t="s">
        <v>5422</v>
      </c>
      <c r="H2442" s="128">
        <v>45501.01</v>
      </c>
      <c r="I2442" s="128">
        <v>0</v>
      </c>
      <c r="J2442" s="129">
        <v>45501.01</v>
      </c>
      <c r="K2442" s="101" t="s">
        <v>1388</v>
      </c>
    </row>
    <row r="2443" spans="1:11" ht="56.25" customHeight="1">
      <c r="A2443" s="98">
        <v>25</v>
      </c>
      <c r="B2443" s="125" t="s">
        <v>1277</v>
      </c>
      <c r="C2443" s="126">
        <v>42559</v>
      </c>
      <c r="D2443" s="98" t="s">
        <v>1376</v>
      </c>
      <c r="E2443" s="98">
        <v>10636112</v>
      </c>
      <c r="F2443" s="98"/>
      <c r="G2443" s="127" t="s">
        <v>5423</v>
      </c>
      <c r="H2443" s="128">
        <v>1132678.29</v>
      </c>
      <c r="I2443" s="128">
        <v>0</v>
      </c>
      <c r="J2443" s="129">
        <v>1132678.29</v>
      </c>
      <c r="K2443" s="101" t="s">
        <v>1388</v>
      </c>
    </row>
    <row r="2444" spans="1:11" ht="56.25" customHeight="1">
      <c r="A2444" s="98">
        <v>25</v>
      </c>
      <c r="B2444" s="125" t="s">
        <v>1277</v>
      </c>
      <c r="C2444" s="126">
        <v>42564</v>
      </c>
      <c r="D2444" s="98" t="s">
        <v>1376</v>
      </c>
      <c r="E2444" s="98">
        <v>10636113</v>
      </c>
      <c r="F2444" s="98"/>
      <c r="G2444" s="127" t="s">
        <v>5525</v>
      </c>
      <c r="H2444" s="128">
        <v>428006.5</v>
      </c>
      <c r="I2444" s="128">
        <v>0</v>
      </c>
      <c r="J2444" s="129">
        <v>428006.5</v>
      </c>
      <c r="K2444" s="101" t="s">
        <v>1388</v>
      </c>
    </row>
    <row r="2445" spans="1:11" ht="56.25" customHeight="1">
      <c r="A2445" s="98">
        <v>25</v>
      </c>
      <c r="B2445" s="125" t="s">
        <v>1277</v>
      </c>
      <c r="C2445" s="126">
        <v>42559</v>
      </c>
      <c r="D2445" s="98" t="s">
        <v>1376</v>
      </c>
      <c r="E2445" s="98">
        <v>10636114</v>
      </c>
      <c r="F2445" s="98"/>
      <c r="G2445" s="127" t="s">
        <v>5426</v>
      </c>
      <c r="H2445" s="128">
        <v>128894.91</v>
      </c>
      <c r="I2445" s="128">
        <v>0</v>
      </c>
      <c r="J2445" s="129">
        <v>128894.91</v>
      </c>
      <c r="K2445" s="101" t="s">
        <v>1388</v>
      </c>
    </row>
    <row r="2446" spans="1:11" ht="56.25" customHeight="1">
      <c r="A2446" s="98">
        <v>25</v>
      </c>
      <c r="B2446" s="125" t="s">
        <v>1277</v>
      </c>
      <c r="C2446" s="126">
        <v>42559</v>
      </c>
      <c r="D2446" s="98" t="s">
        <v>1376</v>
      </c>
      <c r="E2446" s="98">
        <v>10636115</v>
      </c>
      <c r="F2446" s="98"/>
      <c r="G2446" s="127" t="s">
        <v>5424</v>
      </c>
      <c r="H2446" s="128">
        <v>181810.74</v>
      </c>
      <c r="I2446" s="128">
        <v>0</v>
      </c>
      <c r="J2446" s="129">
        <v>181810.74</v>
      </c>
      <c r="K2446" s="101" t="s">
        <v>1388</v>
      </c>
    </row>
    <row r="2447" spans="1:11" ht="56.25" customHeight="1">
      <c r="A2447" s="98">
        <v>25</v>
      </c>
      <c r="B2447" s="125" t="s">
        <v>1277</v>
      </c>
      <c r="C2447" s="126">
        <v>42564</v>
      </c>
      <c r="D2447" s="98" t="s">
        <v>1376</v>
      </c>
      <c r="E2447" s="98">
        <v>10642069</v>
      </c>
      <c r="F2447" s="98"/>
      <c r="G2447" s="127" t="s">
        <v>5524</v>
      </c>
      <c r="H2447" s="128">
        <v>549584.55000000005</v>
      </c>
      <c r="I2447" s="128">
        <v>0</v>
      </c>
      <c r="J2447" s="129">
        <v>549584.55000000005</v>
      </c>
      <c r="K2447" s="101" t="s">
        <v>1388</v>
      </c>
    </row>
    <row r="2448" spans="1:11" ht="56.25" customHeight="1">
      <c r="A2448" s="98">
        <v>25</v>
      </c>
      <c r="B2448" s="125" t="s">
        <v>1277</v>
      </c>
      <c r="C2448" s="126">
        <v>42559</v>
      </c>
      <c r="D2448" s="98" t="s">
        <v>1376</v>
      </c>
      <c r="E2448" s="98">
        <v>10642070</v>
      </c>
      <c r="F2448" s="98"/>
      <c r="G2448" s="127" t="s">
        <v>5430</v>
      </c>
      <c r="H2448" s="128">
        <v>89475.34</v>
      </c>
      <c r="I2448" s="128">
        <v>0</v>
      </c>
      <c r="J2448" s="129">
        <v>89475.34</v>
      </c>
      <c r="K2448" s="101" t="s">
        <v>1388</v>
      </c>
    </row>
    <row r="2449" spans="1:11" ht="56.25" customHeight="1">
      <c r="A2449" s="98">
        <v>25</v>
      </c>
      <c r="B2449" s="125" t="s">
        <v>1277</v>
      </c>
      <c r="C2449" s="126">
        <v>42562</v>
      </c>
      <c r="D2449" s="98" t="s">
        <v>1376</v>
      </c>
      <c r="E2449" s="98">
        <v>10655966</v>
      </c>
      <c r="F2449" s="98"/>
      <c r="G2449" s="127" t="s">
        <v>5446</v>
      </c>
      <c r="H2449" s="128">
        <v>1207849.81</v>
      </c>
      <c r="I2449" s="128">
        <v>0</v>
      </c>
      <c r="J2449" s="129">
        <v>1207849.81</v>
      </c>
      <c r="K2449" s="101" t="s">
        <v>1388</v>
      </c>
    </row>
    <row r="2450" spans="1:11" ht="56.25" customHeight="1">
      <c r="A2450" s="98">
        <v>25</v>
      </c>
      <c r="B2450" s="125" t="s">
        <v>1277</v>
      </c>
      <c r="C2450" s="126">
        <v>42563</v>
      </c>
      <c r="D2450" s="98" t="s">
        <v>1376</v>
      </c>
      <c r="E2450" s="98">
        <v>10655970</v>
      </c>
      <c r="F2450" s="98"/>
      <c r="G2450" s="127" t="s">
        <v>5488</v>
      </c>
      <c r="H2450" s="128">
        <v>598218.9</v>
      </c>
      <c r="I2450" s="128">
        <v>0</v>
      </c>
      <c r="J2450" s="129">
        <v>598218.9</v>
      </c>
      <c r="K2450" s="101" t="s">
        <v>1388</v>
      </c>
    </row>
    <row r="2451" spans="1:11" ht="56.25" customHeight="1">
      <c r="A2451" s="98">
        <v>25</v>
      </c>
      <c r="B2451" s="125" t="s">
        <v>1277</v>
      </c>
      <c r="C2451" s="126">
        <v>42564</v>
      </c>
      <c r="D2451" s="98" t="s">
        <v>1376</v>
      </c>
      <c r="E2451" s="98">
        <v>10655971</v>
      </c>
      <c r="F2451" s="98"/>
      <c r="G2451" s="127" t="s">
        <v>5523</v>
      </c>
      <c r="H2451" s="128">
        <v>761837.81</v>
      </c>
      <c r="I2451" s="128">
        <v>0</v>
      </c>
      <c r="J2451" s="129">
        <v>761837.81</v>
      </c>
      <c r="K2451" s="101" t="s">
        <v>1388</v>
      </c>
    </row>
    <row r="2452" spans="1:11" ht="56.25" customHeight="1">
      <c r="A2452" s="98">
        <v>25</v>
      </c>
      <c r="B2452" s="125" t="s">
        <v>1277</v>
      </c>
      <c r="C2452" s="126">
        <v>42563</v>
      </c>
      <c r="D2452" s="98" t="s">
        <v>1376</v>
      </c>
      <c r="E2452" s="98">
        <v>10655972</v>
      </c>
      <c r="F2452" s="98"/>
      <c r="G2452" s="127" t="s">
        <v>5489</v>
      </c>
      <c r="H2452" s="128">
        <v>258412.2</v>
      </c>
      <c r="I2452" s="128">
        <v>0</v>
      </c>
      <c r="J2452" s="129">
        <v>258412.2</v>
      </c>
      <c r="K2452" s="101" t="s">
        <v>1388</v>
      </c>
    </row>
    <row r="2453" spans="1:11" ht="56.25" customHeight="1">
      <c r="A2453" s="98">
        <v>25</v>
      </c>
      <c r="B2453" s="125" t="s">
        <v>1277</v>
      </c>
      <c r="C2453" s="126">
        <v>42563</v>
      </c>
      <c r="D2453" s="98" t="s">
        <v>1376</v>
      </c>
      <c r="E2453" s="98">
        <v>10655973</v>
      </c>
      <c r="F2453" s="98"/>
      <c r="G2453" s="127" t="s">
        <v>5487</v>
      </c>
      <c r="H2453" s="128">
        <v>258412.2</v>
      </c>
      <c r="I2453" s="128">
        <v>0</v>
      </c>
      <c r="J2453" s="129">
        <v>258412.2</v>
      </c>
      <c r="K2453" s="101" t="s">
        <v>1388</v>
      </c>
    </row>
    <row r="2454" spans="1:11" ht="56.25" customHeight="1">
      <c r="A2454" s="98">
        <v>25</v>
      </c>
      <c r="B2454" s="125" t="s">
        <v>1277</v>
      </c>
      <c r="C2454" s="126">
        <v>42565</v>
      </c>
      <c r="D2454" s="98" t="s">
        <v>1376</v>
      </c>
      <c r="E2454" s="98">
        <v>10655974</v>
      </c>
      <c r="F2454" s="98"/>
      <c r="G2454" s="127" t="s">
        <v>5558</v>
      </c>
      <c r="H2454" s="128">
        <v>258412.2</v>
      </c>
      <c r="I2454" s="128">
        <v>0</v>
      </c>
      <c r="J2454" s="129">
        <v>258412.2</v>
      </c>
      <c r="K2454" s="101" t="s">
        <v>1388</v>
      </c>
    </row>
    <row r="2455" spans="1:11" ht="56.25" customHeight="1">
      <c r="A2455" s="98">
        <v>25</v>
      </c>
      <c r="B2455" s="125" t="s">
        <v>1277</v>
      </c>
      <c r="C2455" s="126">
        <v>42563</v>
      </c>
      <c r="D2455" s="98" t="s">
        <v>1376</v>
      </c>
      <c r="E2455" s="98">
        <v>10655975</v>
      </c>
      <c r="F2455" s="98"/>
      <c r="G2455" s="127" t="s">
        <v>5486</v>
      </c>
      <c r="H2455" s="128">
        <v>258235.26</v>
      </c>
      <c r="I2455" s="128">
        <v>0</v>
      </c>
      <c r="J2455" s="129">
        <v>258235.26</v>
      </c>
      <c r="K2455" s="101" t="s">
        <v>1388</v>
      </c>
    </row>
    <row r="2456" spans="1:11" ht="56.25" customHeight="1">
      <c r="A2456" s="98">
        <v>25</v>
      </c>
      <c r="B2456" s="125" t="s">
        <v>1277</v>
      </c>
      <c r="C2456" s="126">
        <v>42564</v>
      </c>
      <c r="D2456" s="98" t="s">
        <v>1376</v>
      </c>
      <c r="E2456" s="98">
        <v>10660481</v>
      </c>
      <c r="F2456" s="98"/>
      <c r="G2456" s="127" t="s">
        <v>5515</v>
      </c>
      <c r="H2456" s="128">
        <v>258412.2</v>
      </c>
      <c r="I2456" s="128">
        <v>0</v>
      </c>
      <c r="J2456" s="129">
        <v>258412.2</v>
      </c>
      <c r="K2456" s="101" t="s">
        <v>1388</v>
      </c>
    </row>
    <row r="2457" spans="1:11" ht="56.25" customHeight="1">
      <c r="A2457" s="98">
        <v>25</v>
      </c>
      <c r="B2457" s="125" t="s">
        <v>1277</v>
      </c>
      <c r="C2457" s="126">
        <v>42564</v>
      </c>
      <c r="D2457" s="98" t="s">
        <v>1376</v>
      </c>
      <c r="E2457" s="98">
        <v>10660688</v>
      </c>
      <c r="F2457" s="98"/>
      <c r="G2457" s="127" t="s">
        <v>5516</v>
      </c>
      <c r="H2457" s="128">
        <v>1215499.9099999999</v>
      </c>
      <c r="I2457" s="128">
        <v>0</v>
      </c>
      <c r="J2457" s="129">
        <v>1215499.9099999999</v>
      </c>
      <c r="K2457" s="101" t="s">
        <v>1388</v>
      </c>
    </row>
    <row r="2458" spans="1:11" ht="56.25" customHeight="1">
      <c r="A2458" s="98">
        <v>25</v>
      </c>
      <c r="B2458" s="125" t="s">
        <v>1277</v>
      </c>
      <c r="C2458" s="126">
        <v>42564</v>
      </c>
      <c r="D2458" s="98" t="s">
        <v>1376</v>
      </c>
      <c r="E2458" s="98">
        <v>10660731</v>
      </c>
      <c r="F2458" s="98"/>
      <c r="G2458" s="127" t="s">
        <v>5517</v>
      </c>
      <c r="H2458" s="128">
        <v>53282.84</v>
      </c>
      <c r="I2458" s="128">
        <v>0</v>
      </c>
      <c r="J2458" s="129">
        <v>53282.84</v>
      </c>
      <c r="K2458" s="101" t="s">
        <v>1388</v>
      </c>
    </row>
    <row r="2459" spans="1:11" ht="56.25" customHeight="1">
      <c r="A2459" s="98">
        <v>25</v>
      </c>
      <c r="B2459" s="125" t="s">
        <v>1277</v>
      </c>
      <c r="C2459" s="126">
        <v>42564</v>
      </c>
      <c r="D2459" s="98" t="s">
        <v>1376</v>
      </c>
      <c r="E2459" s="98">
        <v>10660762</v>
      </c>
      <c r="F2459" s="98"/>
      <c r="G2459" s="127" t="s">
        <v>5518</v>
      </c>
      <c r="H2459" s="128">
        <v>495399.38</v>
      </c>
      <c r="I2459" s="128">
        <v>0</v>
      </c>
      <c r="J2459" s="129">
        <v>495399.38</v>
      </c>
      <c r="K2459" s="101" t="s">
        <v>1388</v>
      </c>
    </row>
    <row r="2460" spans="1:11" ht="56.25" customHeight="1">
      <c r="A2460" s="98">
        <v>25</v>
      </c>
      <c r="B2460" s="125" t="s">
        <v>1277</v>
      </c>
      <c r="C2460" s="126">
        <v>42564</v>
      </c>
      <c r="D2460" s="98" t="s">
        <v>1376</v>
      </c>
      <c r="E2460" s="98">
        <v>10660784</v>
      </c>
      <c r="F2460" s="98"/>
      <c r="G2460" s="127" t="s">
        <v>5519</v>
      </c>
      <c r="H2460" s="128">
        <v>301280.81</v>
      </c>
      <c r="I2460" s="128">
        <v>0</v>
      </c>
      <c r="J2460" s="129">
        <v>301280.81</v>
      </c>
      <c r="K2460" s="101" t="s">
        <v>1388</v>
      </c>
    </row>
    <row r="2461" spans="1:11" ht="56.25" customHeight="1">
      <c r="A2461" s="98">
        <v>25</v>
      </c>
      <c r="B2461" s="125" t="s">
        <v>1277</v>
      </c>
      <c r="C2461" s="126">
        <v>42564</v>
      </c>
      <c r="D2461" s="98" t="s">
        <v>1376</v>
      </c>
      <c r="E2461" s="98">
        <v>10660795</v>
      </c>
      <c r="F2461" s="98"/>
      <c r="G2461" s="127" t="s">
        <v>5520</v>
      </c>
      <c r="H2461" s="128">
        <v>252479.77</v>
      </c>
      <c r="I2461" s="128">
        <v>0</v>
      </c>
      <c r="J2461" s="129">
        <v>252479.77</v>
      </c>
      <c r="K2461" s="101" t="s">
        <v>1388</v>
      </c>
    </row>
    <row r="2462" spans="1:11" ht="56.25" customHeight="1">
      <c r="A2462" s="98">
        <v>25</v>
      </c>
      <c r="B2462" s="125" t="s">
        <v>1277</v>
      </c>
      <c r="C2462" s="126">
        <v>42564</v>
      </c>
      <c r="D2462" s="98" t="s">
        <v>1376</v>
      </c>
      <c r="E2462" s="98">
        <v>10660844</v>
      </c>
      <c r="F2462" s="98"/>
      <c r="G2462" s="127" t="s">
        <v>5521</v>
      </c>
      <c r="H2462" s="128">
        <v>479760.34</v>
      </c>
      <c r="I2462" s="128">
        <v>0</v>
      </c>
      <c r="J2462" s="129">
        <v>479760.34</v>
      </c>
      <c r="K2462" s="101" t="s">
        <v>1388</v>
      </c>
    </row>
    <row r="2463" spans="1:11" ht="56.25" customHeight="1">
      <c r="A2463" s="98">
        <v>25</v>
      </c>
      <c r="B2463" s="125" t="s">
        <v>1277</v>
      </c>
      <c r="C2463" s="126">
        <v>42564</v>
      </c>
      <c r="D2463" s="98" t="s">
        <v>1376</v>
      </c>
      <c r="E2463" s="98">
        <v>10661020</v>
      </c>
      <c r="F2463" s="98"/>
      <c r="G2463" s="127" t="s">
        <v>5522</v>
      </c>
      <c r="H2463" s="128">
        <v>35986.480000000003</v>
      </c>
      <c r="I2463" s="128">
        <v>0</v>
      </c>
      <c r="J2463" s="129">
        <v>35986.480000000003</v>
      </c>
      <c r="K2463" s="101" t="s">
        <v>1388</v>
      </c>
    </row>
    <row r="2464" spans="1:11" ht="56.25" customHeight="1">
      <c r="A2464" s="98">
        <v>25</v>
      </c>
      <c r="B2464" s="125" t="s">
        <v>1277</v>
      </c>
      <c r="C2464" s="126">
        <v>42565</v>
      </c>
      <c r="D2464" s="98" t="s">
        <v>1376</v>
      </c>
      <c r="E2464" s="98">
        <v>10672145</v>
      </c>
      <c r="F2464" s="98"/>
      <c r="G2464" s="127" t="s">
        <v>5570</v>
      </c>
      <c r="H2464" s="128">
        <v>91905.29</v>
      </c>
      <c r="I2464" s="128">
        <v>0</v>
      </c>
      <c r="J2464" s="129">
        <v>91905.29</v>
      </c>
      <c r="K2464" s="101" t="s">
        <v>1388</v>
      </c>
    </row>
    <row r="2465" spans="1:11" ht="56.25" customHeight="1">
      <c r="A2465" s="98">
        <v>25</v>
      </c>
      <c r="B2465" s="125" t="s">
        <v>1277</v>
      </c>
      <c r="C2465" s="126">
        <v>42565</v>
      </c>
      <c r="D2465" s="98" t="s">
        <v>1376</v>
      </c>
      <c r="E2465" s="98">
        <v>10672147</v>
      </c>
      <c r="F2465" s="98"/>
      <c r="G2465" s="127" t="s">
        <v>5571</v>
      </c>
      <c r="H2465" s="128">
        <v>36858.44</v>
      </c>
      <c r="I2465" s="128">
        <v>0</v>
      </c>
      <c r="J2465" s="129">
        <v>36858.44</v>
      </c>
      <c r="K2465" s="101" t="s">
        <v>1388</v>
      </c>
    </row>
    <row r="2466" spans="1:11" ht="56.25" customHeight="1">
      <c r="A2466" s="98">
        <v>25</v>
      </c>
      <c r="B2466" s="125" t="s">
        <v>1277</v>
      </c>
      <c r="C2466" s="126">
        <v>42565</v>
      </c>
      <c r="D2466" s="98" t="s">
        <v>1376</v>
      </c>
      <c r="E2466" s="98">
        <v>10672148</v>
      </c>
      <c r="F2466" s="98"/>
      <c r="G2466" s="127" t="s">
        <v>5572</v>
      </c>
      <c r="H2466" s="128">
        <v>407553.47</v>
      </c>
      <c r="I2466" s="128">
        <v>0</v>
      </c>
      <c r="J2466" s="129">
        <v>407553.47</v>
      </c>
      <c r="K2466" s="101" t="s">
        <v>1388</v>
      </c>
    </row>
    <row r="2467" spans="1:11" ht="56.25" customHeight="1">
      <c r="A2467" s="98">
        <v>25</v>
      </c>
      <c r="B2467" s="125" t="s">
        <v>1277</v>
      </c>
      <c r="C2467" s="126">
        <v>42565</v>
      </c>
      <c r="D2467" s="98" t="s">
        <v>1376</v>
      </c>
      <c r="E2467" s="98">
        <v>10672149</v>
      </c>
      <c r="F2467" s="98"/>
      <c r="G2467" s="127" t="s">
        <v>5573</v>
      </c>
      <c r="H2467" s="128">
        <v>678631.5</v>
      </c>
      <c r="I2467" s="128">
        <v>0</v>
      </c>
      <c r="J2467" s="129">
        <v>678631.5</v>
      </c>
      <c r="K2467" s="101" t="s">
        <v>1388</v>
      </c>
    </row>
    <row r="2468" spans="1:11" ht="56.25" customHeight="1">
      <c r="A2468" s="98">
        <v>25</v>
      </c>
      <c r="B2468" s="125" t="s">
        <v>1277</v>
      </c>
      <c r="C2468" s="126">
        <v>42565</v>
      </c>
      <c r="D2468" s="98" t="s">
        <v>1376</v>
      </c>
      <c r="E2468" s="98">
        <v>10672153</v>
      </c>
      <c r="F2468" s="98"/>
      <c r="G2468" s="127" t="s">
        <v>5574</v>
      </c>
      <c r="H2468" s="128">
        <v>538991.29</v>
      </c>
      <c r="I2468" s="128">
        <v>0</v>
      </c>
      <c r="J2468" s="129">
        <v>538991.29</v>
      </c>
      <c r="K2468" s="101" t="s">
        <v>1388</v>
      </c>
    </row>
    <row r="2469" spans="1:11" ht="56.25" customHeight="1">
      <c r="A2469" s="98">
        <v>25</v>
      </c>
      <c r="B2469" s="125" t="s">
        <v>1277</v>
      </c>
      <c r="C2469" s="126">
        <v>42565</v>
      </c>
      <c r="D2469" s="98" t="s">
        <v>1376</v>
      </c>
      <c r="E2469" s="98">
        <v>10672171</v>
      </c>
      <c r="F2469" s="98"/>
      <c r="G2469" s="127" t="s">
        <v>5569</v>
      </c>
      <c r="H2469" s="128">
        <v>684059.24</v>
      </c>
      <c r="I2469" s="128">
        <v>0</v>
      </c>
      <c r="J2469" s="129">
        <v>684059.24</v>
      </c>
      <c r="K2469" s="101" t="s">
        <v>1388</v>
      </c>
    </row>
    <row r="2470" spans="1:11" ht="56.25" customHeight="1">
      <c r="A2470" s="98">
        <v>25</v>
      </c>
      <c r="B2470" s="125" t="s">
        <v>1277</v>
      </c>
      <c r="C2470" s="126">
        <v>42565</v>
      </c>
      <c r="D2470" s="98" t="s">
        <v>1376</v>
      </c>
      <c r="E2470" s="98">
        <v>10672172</v>
      </c>
      <c r="F2470" s="98"/>
      <c r="G2470" s="127" t="s">
        <v>5568</v>
      </c>
      <c r="H2470" s="128">
        <v>227475.73</v>
      </c>
      <c r="I2470" s="128">
        <v>0</v>
      </c>
      <c r="J2470" s="129">
        <v>227475.73</v>
      </c>
      <c r="K2470" s="101" t="s">
        <v>1388</v>
      </c>
    </row>
    <row r="2471" spans="1:11" ht="56.25" customHeight="1">
      <c r="A2471" s="98">
        <v>25</v>
      </c>
      <c r="B2471" s="125" t="s">
        <v>1277</v>
      </c>
      <c r="C2471" s="126">
        <v>42565</v>
      </c>
      <c r="D2471" s="98" t="s">
        <v>1376</v>
      </c>
      <c r="E2471" s="98">
        <v>10672173</v>
      </c>
      <c r="F2471" s="98"/>
      <c r="G2471" s="127" t="s">
        <v>5567</v>
      </c>
      <c r="H2471" s="128">
        <v>346120.85</v>
      </c>
      <c r="I2471" s="128">
        <v>0</v>
      </c>
      <c r="J2471" s="129">
        <v>346120.85</v>
      </c>
      <c r="K2471" s="101" t="s">
        <v>1388</v>
      </c>
    </row>
    <row r="2472" spans="1:11" ht="56.25" customHeight="1">
      <c r="A2472" s="98">
        <v>25</v>
      </c>
      <c r="B2472" s="125" t="s">
        <v>1277</v>
      </c>
      <c r="C2472" s="126">
        <v>42565</v>
      </c>
      <c r="D2472" s="98" t="s">
        <v>1376</v>
      </c>
      <c r="E2472" s="98">
        <v>10672174</v>
      </c>
      <c r="F2472" s="98"/>
      <c r="G2472" s="127" t="s">
        <v>5566</v>
      </c>
      <c r="H2472" s="128">
        <v>196148.83</v>
      </c>
      <c r="I2472" s="128">
        <v>0</v>
      </c>
      <c r="J2472" s="129">
        <v>196148.83</v>
      </c>
      <c r="K2472" s="101" t="s">
        <v>1388</v>
      </c>
    </row>
    <row r="2473" spans="1:11" ht="56.25" customHeight="1">
      <c r="A2473" s="98">
        <v>25</v>
      </c>
      <c r="B2473" s="125" t="s">
        <v>1277</v>
      </c>
      <c r="C2473" s="126">
        <v>42565</v>
      </c>
      <c r="D2473" s="98" t="s">
        <v>1376</v>
      </c>
      <c r="E2473" s="98">
        <v>10672175</v>
      </c>
      <c r="F2473" s="98"/>
      <c r="G2473" s="127" t="s">
        <v>5565</v>
      </c>
      <c r="H2473" s="128">
        <v>240638.15</v>
      </c>
      <c r="I2473" s="128">
        <v>0</v>
      </c>
      <c r="J2473" s="129">
        <v>240638.15</v>
      </c>
      <c r="K2473" s="101" t="s">
        <v>1388</v>
      </c>
    </row>
    <row r="2474" spans="1:11" ht="56.25" customHeight="1">
      <c r="A2474" s="98">
        <v>25</v>
      </c>
      <c r="B2474" s="125" t="s">
        <v>1277</v>
      </c>
      <c r="C2474" s="126">
        <v>42565</v>
      </c>
      <c r="D2474" s="98" t="s">
        <v>1376</v>
      </c>
      <c r="E2474" s="98">
        <v>10672176</v>
      </c>
      <c r="F2474" s="98"/>
      <c r="G2474" s="127" t="s">
        <v>5564</v>
      </c>
      <c r="H2474" s="128">
        <v>541398.53</v>
      </c>
      <c r="I2474" s="128">
        <v>0</v>
      </c>
      <c r="J2474" s="129">
        <v>541398.53</v>
      </c>
      <c r="K2474" s="101" t="s">
        <v>1388</v>
      </c>
    </row>
    <row r="2475" spans="1:11" ht="56.25" customHeight="1">
      <c r="A2475" s="98">
        <v>25</v>
      </c>
      <c r="B2475" s="125" t="s">
        <v>1277</v>
      </c>
      <c r="C2475" s="126">
        <v>42565</v>
      </c>
      <c r="D2475" s="98" t="s">
        <v>1376</v>
      </c>
      <c r="E2475" s="98">
        <v>10672179</v>
      </c>
      <c r="F2475" s="98"/>
      <c r="G2475" s="127" t="s">
        <v>5559</v>
      </c>
      <c r="H2475" s="128">
        <v>340187.1</v>
      </c>
      <c r="I2475" s="128">
        <v>0</v>
      </c>
      <c r="J2475" s="129">
        <v>340187.1</v>
      </c>
      <c r="K2475" s="101" t="s">
        <v>1388</v>
      </c>
    </row>
    <row r="2476" spans="1:11" ht="56.25" customHeight="1">
      <c r="A2476" s="98">
        <v>25</v>
      </c>
      <c r="B2476" s="125" t="s">
        <v>1277</v>
      </c>
      <c r="C2476" s="126">
        <v>42565</v>
      </c>
      <c r="D2476" s="98" t="s">
        <v>1376</v>
      </c>
      <c r="E2476" s="98">
        <v>10672180</v>
      </c>
      <c r="F2476" s="98"/>
      <c r="G2476" s="127" t="s">
        <v>5563</v>
      </c>
      <c r="H2476" s="128">
        <v>292350.42</v>
      </c>
      <c r="I2476" s="128">
        <v>0</v>
      </c>
      <c r="J2476" s="129">
        <v>292350.42</v>
      </c>
      <c r="K2476" s="101" t="s">
        <v>1388</v>
      </c>
    </row>
    <row r="2477" spans="1:11" ht="56.25" customHeight="1">
      <c r="A2477" s="98">
        <v>25</v>
      </c>
      <c r="B2477" s="125" t="s">
        <v>1277</v>
      </c>
      <c r="C2477" s="126">
        <v>42565</v>
      </c>
      <c r="D2477" s="98" t="s">
        <v>1376</v>
      </c>
      <c r="E2477" s="98">
        <v>10672181</v>
      </c>
      <c r="F2477" s="98"/>
      <c r="G2477" s="127" t="s">
        <v>5562</v>
      </c>
      <c r="H2477" s="128">
        <v>81093.87</v>
      </c>
      <c r="I2477" s="128">
        <v>0</v>
      </c>
      <c r="J2477" s="129">
        <v>81093.87</v>
      </c>
      <c r="K2477" s="101" t="s">
        <v>1388</v>
      </c>
    </row>
    <row r="2478" spans="1:11" ht="56.25" customHeight="1">
      <c r="A2478" s="98">
        <v>25</v>
      </c>
      <c r="B2478" s="125" t="s">
        <v>1277</v>
      </c>
      <c r="C2478" s="126">
        <v>42565</v>
      </c>
      <c r="D2478" s="98" t="s">
        <v>1376</v>
      </c>
      <c r="E2478" s="98">
        <v>10672182</v>
      </c>
      <c r="F2478" s="98"/>
      <c r="G2478" s="127" t="s">
        <v>5561</v>
      </c>
      <c r="H2478" s="128">
        <v>216486.8</v>
      </c>
      <c r="I2478" s="128">
        <v>0</v>
      </c>
      <c r="J2478" s="129">
        <v>216486.8</v>
      </c>
      <c r="K2478" s="101" t="s">
        <v>1388</v>
      </c>
    </row>
    <row r="2479" spans="1:11" ht="56.25" customHeight="1">
      <c r="A2479" s="98">
        <v>25</v>
      </c>
      <c r="B2479" s="125" t="s">
        <v>1277</v>
      </c>
      <c r="C2479" s="126">
        <v>42565</v>
      </c>
      <c r="D2479" s="98" t="s">
        <v>1376</v>
      </c>
      <c r="E2479" s="98">
        <v>10672183</v>
      </c>
      <c r="F2479" s="98"/>
      <c r="G2479" s="127" t="s">
        <v>5560</v>
      </c>
      <c r="H2479" s="128">
        <v>1172401.93</v>
      </c>
      <c r="I2479" s="128">
        <v>0</v>
      </c>
      <c r="J2479" s="129">
        <v>1172401.93</v>
      </c>
      <c r="K2479" s="101" t="s">
        <v>1388</v>
      </c>
    </row>
    <row r="2480" spans="1:11" ht="56.25" customHeight="1">
      <c r="A2480" s="98">
        <v>25</v>
      </c>
      <c r="B2480" s="125" t="s">
        <v>1277</v>
      </c>
      <c r="C2480" s="126">
        <v>42565</v>
      </c>
      <c r="D2480" s="98" t="s">
        <v>1376</v>
      </c>
      <c r="E2480" s="98">
        <v>10679585</v>
      </c>
      <c r="F2480" s="98"/>
      <c r="G2480" s="127" t="s">
        <v>5575</v>
      </c>
      <c r="H2480" s="128">
        <v>267281.56</v>
      </c>
      <c r="I2480" s="128">
        <v>0</v>
      </c>
      <c r="J2480" s="129">
        <v>267281.56</v>
      </c>
      <c r="K2480" s="101" t="s">
        <v>1388</v>
      </c>
    </row>
    <row r="2481" spans="1:11" ht="56.25" customHeight="1">
      <c r="A2481" s="98">
        <v>25</v>
      </c>
      <c r="B2481" s="125" t="s">
        <v>1277</v>
      </c>
      <c r="C2481" s="126">
        <v>42566</v>
      </c>
      <c r="D2481" s="98" t="s">
        <v>1376</v>
      </c>
      <c r="E2481" s="98">
        <v>10679656</v>
      </c>
      <c r="F2481" s="98"/>
      <c r="G2481" s="127" t="s">
        <v>5617</v>
      </c>
      <c r="H2481" s="128">
        <v>748895.9</v>
      </c>
      <c r="I2481" s="128">
        <v>0</v>
      </c>
      <c r="J2481" s="129">
        <v>748895.9</v>
      </c>
      <c r="K2481" s="101" t="s">
        <v>1388</v>
      </c>
    </row>
    <row r="2482" spans="1:11" ht="56.25" customHeight="1">
      <c r="A2482" s="98">
        <v>25</v>
      </c>
      <c r="B2482" s="125" t="s">
        <v>1277</v>
      </c>
      <c r="C2482" s="126">
        <v>42566</v>
      </c>
      <c r="D2482" s="98" t="s">
        <v>1376</v>
      </c>
      <c r="E2482" s="98">
        <v>10679658</v>
      </c>
      <c r="F2482" s="98"/>
      <c r="G2482" s="127" t="s">
        <v>5616</v>
      </c>
      <c r="H2482" s="128">
        <v>301280.81</v>
      </c>
      <c r="I2482" s="128">
        <v>0</v>
      </c>
      <c r="J2482" s="129">
        <v>301280.81</v>
      </c>
      <c r="K2482" s="101" t="s">
        <v>1388</v>
      </c>
    </row>
    <row r="2483" spans="1:11" ht="56.25" customHeight="1">
      <c r="A2483" s="98">
        <v>25</v>
      </c>
      <c r="B2483" s="125" t="s">
        <v>1277</v>
      </c>
      <c r="C2483" s="126">
        <v>42566</v>
      </c>
      <c r="D2483" s="98" t="s">
        <v>1376</v>
      </c>
      <c r="E2483" s="98">
        <v>10679659</v>
      </c>
      <c r="F2483" s="98"/>
      <c r="G2483" s="127" t="s">
        <v>5618</v>
      </c>
      <c r="H2483" s="128">
        <v>22518.86</v>
      </c>
      <c r="I2483" s="128">
        <v>0</v>
      </c>
      <c r="J2483" s="129">
        <v>22518.86</v>
      </c>
      <c r="K2483" s="101" t="s">
        <v>1388</v>
      </c>
    </row>
    <row r="2484" spans="1:11" ht="56.25" customHeight="1">
      <c r="A2484" s="98">
        <v>25</v>
      </c>
      <c r="B2484" s="125" t="s">
        <v>1277</v>
      </c>
      <c r="C2484" s="126">
        <v>42566</v>
      </c>
      <c r="D2484" s="98" t="s">
        <v>1376</v>
      </c>
      <c r="E2484" s="98">
        <v>10679660</v>
      </c>
      <c r="F2484" s="98"/>
      <c r="G2484" s="127" t="s">
        <v>5615</v>
      </c>
      <c r="H2484" s="128">
        <v>659925.75</v>
      </c>
      <c r="I2484" s="128">
        <v>0</v>
      </c>
      <c r="J2484" s="129">
        <v>659925.75</v>
      </c>
      <c r="K2484" s="101" t="s">
        <v>1388</v>
      </c>
    </row>
    <row r="2485" spans="1:11" ht="56.25" customHeight="1">
      <c r="A2485" s="98">
        <v>25</v>
      </c>
      <c r="B2485" s="125" t="s">
        <v>1277</v>
      </c>
      <c r="C2485" s="126">
        <v>42566</v>
      </c>
      <c r="D2485" s="98" t="s">
        <v>1376</v>
      </c>
      <c r="E2485" s="98">
        <v>10679661</v>
      </c>
      <c r="F2485" s="98"/>
      <c r="G2485" s="127" t="s">
        <v>5614</v>
      </c>
      <c r="H2485" s="128">
        <v>450467.73</v>
      </c>
      <c r="I2485" s="128">
        <v>0</v>
      </c>
      <c r="J2485" s="129">
        <v>450467.73</v>
      </c>
      <c r="K2485" s="101" t="s">
        <v>1388</v>
      </c>
    </row>
    <row r="2486" spans="1:11" ht="56.25" customHeight="1">
      <c r="A2486" s="98">
        <v>25</v>
      </c>
      <c r="B2486" s="125" t="s">
        <v>1277</v>
      </c>
      <c r="C2486" s="126">
        <v>42566</v>
      </c>
      <c r="D2486" s="98" t="s">
        <v>1376</v>
      </c>
      <c r="E2486" s="98">
        <v>10679663</v>
      </c>
      <c r="F2486" s="98"/>
      <c r="G2486" s="127" t="s">
        <v>5619</v>
      </c>
      <c r="H2486" s="128">
        <v>317962.88</v>
      </c>
      <c r="I2486" s="128">
        <v>0</v>
      </c>
      <c r="J2486" s="129">
        <v>317962.88</v>
      </c>
      <c r="K2486" s="101" t="s">
        <v>1388</v>
      </c>
    </row>
    <row r="2487" spans="1:11" ht="56.25" customHeight="1">
      <c r="A2487" s="98">
        <v>25</v>
      </c>
      <c r="B2487" s="125" t="s">
        <v>1277</v>
      </c>
      <c r="C2487" s="126">
        <v>42566</v>
      </c>
      <c r="D2487" s="98" t="s">
        <v>1376</v>
      </c>
      <c r="E2487" s="98">
        <v>10679664</v>
      </c>
      <c r="F2487" s="98"/>
      <c r="G2487" s="127" t="s">
        <v>5613</v>
      </c>
      <c r="H2487" s="128">
        <v>104823.72</v>
      </c>
      <c r="I2487" s="128">
        <v>0</v>
      </c>
      <c r="J2487" s="129">
        <v>104823.72</v>
      </c>
      <c r="K2487" s="101" t="s">
        <v>1388</v>
      </c>
    </row>
    <row r="2488" spans="1:11" ht="56.25" customHeight="1">
      <c r="A2488" s="98">
        <v>25</v>
      </c>
      <c r="B2488" s="125" t="s">
        <v>1277</v>
      </c>
      <c r="C2488" s="126">
        <v>42566</v>
      </c>
      <c r="D2488" s="98" t="s">
        <v>1376</v>
      </c>
      <c r="E2488" s="98">
        <v>10679665</v>
      </c>
      <c r="F2488" s="98"/>
      <c r="G2488" s="127" t="s">
        <v>5612</v>
      </c>
      <c r="H2488" s="128">
        <v>222423.18</v>
      </c>
      <c r="I2488" s="128">
        <v>0</v>
      </c>
      <c r="J2488" s="129">
        <v>222423.18</v>
      </c>
      <c r="K2488" s="101" t="s">
        <v>1388</v>
      </c>
    </row>
    <row r="2489" spans="1:11" ht="56.25" customHeight="1">
      <c r="A2489" s="98">
        <v>25</v>
      </c>
      <c r="B2489" s="125" t="s">
        <v>1277</v>
      </c>
      <c r="C2489" s="126">
        <v>42566</v>
      </c>
      <c r="D2489" s="98" t="s">
        <v>1376</v>
      </c>
      <c r="E2489" s="98">
        <v>10679666</v>
      </c>
      <c r="F2489" s="98"/>
      <c r="G2489" s="127" t="s">
        <v>5611</v>
      </c>
      <c r="H2489" s="128">
        <v>44561.56</v>
      </c>
      <c r="I2489" s="128">
        <v>0</v>
      </c>
      <c r="J2489" s="129">
        <v>44561.56</v>
      </c>
      <c r="K2489" s="101" t="s">
        <v>1388</v>
      </c>
    </row>
    <row r="2490" spans="1:11" ht="56.25" customHeight="1">
      <c r="A2490" s="98">
        <v>25</v>
      </c>
      <c r="B2490" s="125" t="s">
        <v>1277</v>
      </c>
      <c r="C2490" s="126">
        <v>42566</v>
      </c>
      <c r="D2490" s="98" t="s">
        <v>1376</v>
      </c>
      <c r="E2490" s="98">
        <v>10679667</v>
      </c>
      <c r="F2490" s="98"/>
      <c r="G2490" s="127" t="s">
        <v>5610</v>
      </c>
      <c r="H2490" s="128">
        <v>232284.79</v>
      </c>
      <c r="I2490" s="128">
        <v>0</v>
      </c>
      <c r="J2490" s="129">
        <v>232284.79</v>
      </c>
      <c r="K2490" s="101" t="s">
        <v>1388</v>
      </c>
    </row>
    <row r="2491" spans="1:11" ht="56.25" customHeight="1">
      <c r="A2491" s="98">
        <v>25</v>
      </c>
      <c r="B2491" s="125" t="s">
        <v>1277</v>
      </c>
      <c r="C2491" s="126">
        <v>42566</v>
      </c>
      <c r="D2491" s="98" t="s">
        <v>1376</v>
      </c>
      <c r="E2491" s="98">
        <v>10679668</v>
      </c>
      <c r="F2491" s="98"/>
      <c r="G2491" s="127" t="s">
        <v>5609</v>
      </c>
      <c r="H2491" s="128">
        <v>45898.879999999997</v>
      </c>
      <c r="I2491" s="128">
        <v>0</v>
      </c>
      <c r="J2491" s="129">
        <v>45898.879999999997</v>
      </c>
      <c r="K2491" s="101" t="s">
        <v>1388</v>
      </c>
    </row>
    <row r="2492" spans="1:11" ht="56.25" customHeight="1">
      <c r="A2492" s="98">
        <v>25</v>
      </c>
      <c r="B2492" s="125" t="s">
        <v>1277</v>
      </c>
      <c r="C2492" s="126">
        <v>42566</v>
      </c>
      <c r="D2492" s="98" t="s">
        <v>1376</v>
      </c>
      <c r="E2492" s="98">
        <v>10679669</v>
      </c>
      <c r="F2492" s="98"/>
      <c r="G2492" s="127" t="s">
        <v>5608</v>
      </c>
      <c r="H2492" s="128">
        <v>59966</v>
      </c>
      <c r="I2492" s="128">
        <v>0</v>
      </c>
      <c r="J2492" s="129">
        <v>59966</v>
      </c>
      <c r="K2492" s="101" t="s">
        <v>1388</v>
      </c>
    </row>
    <row r="2493" spans="1:11" ht="56.25" customHeight="1">
      <c r="A2493" s="98">
        <v>25</v>
      </c>
      <c r="B2493" s="125" t="s">
        <v>1277</v>
      </c>
      <c r="C2493" s="126">
        <v>42566</v>
      </c>
      <c r="D2493" s="98" t="s">
        <v>1376</v>
      </c>
      <c r="E2493" s="98">
        <v>10679670</v>
      </c>
      <c r="F2493" s="98"/>
      <c r="G2493" s="127" t="s">
        <v>5607</v>
      </c>
      <c r="H2493" s="128">
        <v>464162.73</v>
      </c>
      <c r="I2493" s="128">
        <v>0</v>
      </c>
      <c r="J2493" s="129">
        <v>464162.73</v>
      </c>
      <c r="K2493" s="101" t="s">
        <v>1388</v>
      </c>
    </row>
    <row r="2494" spans="1:11" ht="56.25" customHeight="1">
      <c r="A2494" s="98">
        <v>25</v>
      </c>
      <c r="B2494" s="125" t="s">
        <v>1277</v>
      </c>
      <c r="C2494" s="126">
        <v>42566</v>
      </c>
      <c r="D2494" s="98" t="s">
        <v>1376</v>
      </c>
      <c r="E2494" s="98">
        <v>10679671</v>
      </c>
      <c r="F2494" s="98"/>
      <c r="G2494" s="127" t="s">
        <v>5606</v>
      </c>
      <c r="H2494" s="128">
        <v>214870.23</v>
      </c>
      <c r="I2494" s="128">
        <v>0</v>
      </c>
      <c r="J2494" s="129">
        <v>214870.23</v>
      </c>
      <c r="K2494" s="101" t="s">
        <v>1388</v>
      </c>
    </row>
    <row r="2495" spans="1:11" ht="56.25" customHeight="1">
      <c r="A2495" s="98">
        <v>25</v>
      </c>
      <c r="B2495" s="125" t="s">
        <v>1277</v>
      </c>
      <c r="C2495" s="126">
        <v>42566</v>
      </c>
      <c r="D2495" s="98" t="s">
        <v>1376</v>
      </c>
      <c r="E2495" s="98">
        <v>10679672</v>
      </c>
      <c r="F2495" s="98"/>
      <c r="G2495" s="127" t="s">
        <v>5605</v>
      </c>
      <c r="H2495" s="128">
        <v>495230.92</v>
      </c>
      <c r="I2495" s="128">
        <v>0</v>
      </c>
      <c r="J2495" s="129">
        <v>495230.92</v>
      </c>
      <c r="K2495" s="101" t="s">
        <v>1388</v>
      </c>
    </row>
    <row r="2496" spans="1:11" ht="56.25" customHeight="1">
      <c r="A2496" s="98">
        <v>25</v>
      </c>
      <c r="B2496" s="125" t="s">
        <v>1277</v>
      </c>
      <c r="C2496" s="126">
        <v>42569</v>
      </c>
      <c r="D2496" s="98" t="s">
        <v>1376</v>
      </c>
      <c r="E2496" s="98">
        <v>10692223</v>
      </c>
      <c r="F2496" s="98"/>
      <c r="G2496" s="127" t="s">
        <v>5635</v>
      </c>
      <c r="H2496" s="128">
        <v>1261560.4099999999</v>
      </c>
      <c r="I2496" s="128">
        <v>0</v>
      </c>
      <c r="J2496" s="129">
        <v>1261560.4099999999</v>
      </c>
      <c r="K2496" s="101" t="s">
        <v>1388</v>
      </c>
    </row>
    <row r="2497" spans="1:11" ht="56.25" customHeight="1">
      <c r="A2497" s="98">
        <v>25</v>
      </c>
      <c r="B2497" s="125" t="s">
        <v>1277</v>
      </c>
      <c r="C2497" s="126">
        <v>42569</v>
      </c>
      <c r="D2497" s="98" t="s">
        <v>1376</v>
      </c>
      <c r="E2497" s="98">
        <v>10692224</v>
      </c>
      <c r="F2497" s="98"/>
      <c r="G2497" s="127" t="s">
        <v>5636</v>
      </c>
      <c r="H2497" s="128">
        <v>410433.81</v>
      </c>
      <c r="I2497" s="128">
        <v>0</v>
      </c>
      <c r="J2497" s="129">
        <v>410433.81</v>
      </c>
      <c r="K2497" s="101" t="s">
        <v>1388</v>
      </c>
    </row>
    <row r="2498" spans="1:11" ht="56.25" customHeight="1">
      <c r="A2498" s="98">
        <v>25</v>
      </c>
      <c r="B2498" s="125" t="s">
        <v>1277</v>
      </c>
      <c r="C2498" s="126">
        <v>42569</v>
      </c>
      <c r="D2498" s="98" t="s">
        <v>1376</v>
      </c>
      <c r="E2498" s="98">
        <v>10692225</v>
      </c>
      <c r="F2498" s="98"/>
      <c r="G2498" s="127" t="s">
        <v>5637</v>
      </c>
      <c r="H2498" s="128">
        <v>564709.89</v>
      </c>
      <c r="I2498" s="128">
        <v>0</v>
      </c>
      <c r="J2498" s="129">
        <v>564709.89</v>
      </c>
      <c r="K2498" s="101" t="s">
        <v>1388</v>
      </c>
    </row>
    <row r="2499" spans="1:11" ht="56.25" customHeight="1">
      <c r="A2499" s="98">
        <v>25</v>
      </c>
      <c r="B2499" s="125" t="s">
        <v>1277</v>
      </c>
      <c r="C2499" s="126">
        <v>42569</v>
      </c>
      <c r="D2499" s="98" t="s">
        <v>1376</v>
      </c>
      <c r="E2499" s="98">
        <v>10692226</v>
      </c>
      <c r="F2499" s="98"/>
      <c r="G2499" s="127" t="s">
        <v>5638</v>
      </c>
      <c r="H2499" s="128">
        <v>486778.56</v>
      </c>
      <c r="I2499" s="128">
        <v>0</v>
      </c>
      <c r="J2499" s="129">
        <v>486778.56</v>
      </c>
      <c r="K2499" s="101" t="s">
        <v>1388</v>
      </c>
    </row>
    <row r="2500" spans="1:11" ht="56.25" customHeight="1">
      <c r="A2500" s="98">
        <v>25</v>
      </c>
      <c r="B2500" s="125" t="s">
        <v>1277</v>
      </c>
      <c r="C2500" s="126">
        <v>42569</v>
      </c>
      <c r="D2500" s="98" t="s">
        <v>1376</v>
      </c>
      <c r="E2500" s="98">
        <v>10692227</v>
      </c>
      <c r="F2500" s="98"/>
      <c r="G2500" s="127" t="s">
        <v>5639</v>
      </c>
      <c r="H2500" s="128">
        <v>43135.92</v>
      </c>
      <c r="I2500" s="128">
        <v>0</v>
      </c>
      <c r="J2500" s="129">
        <v>43135.92</v>
      </c>
      <c r="K2500" s="101" t="s">
        <v>1388</v>
      </c>
    </row>
    <row r="2501" spans="1:11" ht="56.25" customHeight="1">
      <c r="A2501" s="98">
        <v>25</v>
      </c>
      <c r="B2501" s="125" t="s">
        <v>1277</v>
      </c>
      <c r="C2501" s="126">
        <v>42569</v>
      </c>
      <c r="D2501" s="98" t="s">
        <v>1376</v>
      </c>
      <c r="E2501" s="98">
        <v>10692228</v>
      </c>
      <c r="F2501" s="98"/>
      <c r="G2501" s="127" t="s">
        <v>5640</v>
      </c>
      <c r="H2501" s="128">
        <v>905909.62</v>
      </c>
      <c r="I2501" s="128">
        <v>0</v>
      </c>
      <c r="J2501" s="129">
        <v>905909.62</v>
      </c>
      <c r="K2501" s="101" t="s">
        <v>1388</v>
      </c>
    </row>
    <row r="2502" spans="1:11" ht="56.25" customHeight="1">
      <c r="A2502" s="98">
        <v>25</v>
      </c>
      <c r="B2502" s="125" t="s">
        <v>1277</v>
      </c>
      <c r="C2502" s="126">
        <v>42569</v>
      </c>
      <c r="D2502" s="98" t="s">
        <v>1376</v>
      </c>
      <c r="E2502" s="98">
        <v>10692229</v>
      </c>
      <c r="F2502" s="98"/>
      <c r="G2502" s="127" t="s">
        <v>5641</v>
      </c>
      <c r="H2502" s="128">
        <v>133240.75</v>
      </c>
      <c r="I2502" s="128">
        <v>0</v>
      </c>
      <c r="J2502" s="129">
        <v>133240.75</v>
      </c>
      <c r="K2502" s="101" t="s">
        <v>1388</v>
      </c>
    </row>
    <row r="2503" spans="1:11" ht="56.25" customHeight="1">
      <c r="A2503" s="98">
        <v>25</v>
      </c>
      <c r="B2503" s="125" t="s">
        <v>1277</v>
      </c>
      <c r="C2503" s="126">
        <v>42569</v>
      </c>
      <c r="D2503" s="98" t="s">
        <v>1376</v>
      </c>
      <c r="E2503" s="98">
        <v>10692268</v>
      </c>
      <c r="F2503" s="98"/>
      <c r="G2503" s="127" t="s">
        <v>5642</v>
      </c>
      <c r="H2503" s="128">
        <v>115428.33</v>
      </c>
      <c r="I2503" s="128">
        <v>0</v>
      </c>
      <c r="J2503" s="129">
        <v>115428.33</v>
      </c>
      <c r="K2503" s="101" t="s">
        <v>1388</v>
      </c>
    </row>
    <row r="2504" spans="1:11" ht="56.25" customHeight="1">
      <c r="A2504" s="98">
        <v>25</v>
      </c>
      <c r="B2504" s="125" t="s">
        <v>1277</v>
      </c>
      <c r="C2504" s="126">
        <v>42569</v>
      </c>
      <c r="D2504" s="98" t="s">
        <v>1376</v>
      </c>
      <c r="E2504" s="98">
        <v>10692269</v>
      </c>
      <c r="F2504" s="98"/>
      <c r="G2504" s="127" t="s">
        <v>5643</v>
      </c>
      <c r="H2504" s="128">
        <v>399636.31</v>
      </c>
      <c r="I2504" s="128">
        <v>0</v>
      </c>
      <c r="J2504" s="129">
        <v>399636.31</v>
      </c>
      <c r="K2504" s="101" t="s">
        <v>1388</v>
      </c>
    </row>
    <row r="2505" spans="1:11" ht="56.25" customHeight="1">
      <c r="A2505" s="98">
        <v>25</v>
      </c>
      <c r="B2505" s="125" t="s">
        <v>1277</v>
      </c>
      <c r="C2505" s="126">
        <v>42569</v>
      </c>
      <c r="D2505" s="98" t="s">
        <v>1376</v>
      </c>
      <c r="E2505" s="98">
        <v>10692270</v>
      </c>
      <c r="F2505" s="98"/>
      <c r="G2505" s="127" t="s">
        <v>5644</v>
      </c>
      <c r="H2505" s="128">
        <v>254499.18</v>
      </c>
      <c r="I2505" s="128">
        <v>0</v>
      </c>
      <c r="J2505" s="129">
        <v>254499.18</v>
      </c>
      <c r="K2505" s="101" t="s">
        <v>1388</v>
      </c>
    </row>
    <row r="2506" spans="1:11" ht="56.25" customHeight="1">
      <c r="A2506" s="98">
        <v>25</v>
      </c>
      <c r="B2506" s="125" t="s">
        <v>1277</v>
      </c>
      <c r="C2506" s="126">
        <v>42569</v>
      </c>
      <c r="D2506" s="98" t="s">
        <v>1376</v>
      </c>
      <c r="E2506" s="98">
        <v>10692272</v>
      </c>
      <c r="F2506" s="98"/>
      <c r="G2506" s="127" t="s">
        <v>5634</v>
      </c>
      <c r="H2506" s="128">
        <v>529779.06000000006</v>
      </c>
      <c r="I2506" s="128">
        <v>0</v>
      </c>
      <c r="J2506" s="129">
        <v>529779.06000000006</v>
      </c>
      <c r="K2506" s="101" t="s">
        <v>1388</v>
      </c>
    </row>
    <row r="2507" spans="1:11" ht="56.25" customHeight="1">
      <c r="A2507" s="98">
        <v>25</v>
      </c>
      <c r="B2507" s="125" t="s">
        <v>1277</v>
      </c>
      <c r="C2507" s="126">
        <v>42569</v>
      </c>
      <c r="D2507" s="98" t="s">
        <v>1376</v>
      </c>
      <c r="E2507" s="98">
        <v>10692281</v>
      </c>
      <c r="F2507" s="98"/>
      <c r="G2507" s="127" t="s">
        <v>5645</v>
      </c>
      <c r="H2507" s="128">
        <v>2041143.48</v>
      </c>
      <c r="I2507" s="128">
        <v>0</v>
      </c>
      <c r="J2507" s="129">
        <v>2041143.48</v>
      </c>
      <c r="K2507" s="101" t="s">
        <v>1388</v>
      </c>
    </row>
    <row r="2508" spans="1:11" ht="56.25" customHeight="1">
      <c r="A2508" s="98">
        <v>25</v>
      </c>
      <c r="B2508" s="125" t="s">
        <v>1277</v>
      </c>
      <c r="C2508" s="126">
        <v>42570</v>
      </c>
      <c r="D2508" s="98" t="s">
        <v>1376</v>
      </c>
      <c r="E2508" s="98">
        <v>10695567</v>
      </c>
      <c r="F2508" s="98"/>
      <c r="G2508" s="127" t="s">
        <v>5673</v>
      </c>
      <c r="H2508" s="128">
        <v>1106286.47</v>
      </c>
      <c r="I2508" s="128">
        <v>0</v>
      </c>
      <c r="J2508" s="129">
        <v>1106286.47</v>
      </c>
      <c r="K2508" s="101" t="s">
        <v>1388</v>
      </c>
    </row>
    <row r="2509" spans="1:11" ht="56.25" customHeight="1">
      <c r="A2509" s="98">
        <v>25</v>
      </c>
      <c r="B2509" s="125" t="s">
        <v>1277</v>
      </c>
      <c r="C2509" s="126">
        <v>42570</v>
      </c>
      <c r="D2509" s="98" t="s">
        <v>1376</v>
      </c>
      <c r="E2509" s="98">
        <v>10695568</v>
      </c>
      <c r="F2509" s="98"/>
      <c r="G2509" s="127" t="s">
        <v>5672</v>
      </c>
      <c r="H2509" s="128">
        <v>386628.83</v>
      </c>
      <c r="I2509" s="128">
        <v>0</v>
      </c>
      <c r="J2509" s="129">
        <v>386628.83</v>
      </c>
      <c r="K2509" s="101" t="s">
        <v>1388</v>
      </c>
    </row>
    <row r="2510" spans="1:11" ht="56.25" customHeight="1">
      <c r="A2510" s="98">
        <v>25</v>
      </c>
      <c r="B2510" s="125" t="s">
        <v>1277</v>
      </c>
      <c r="C2510" s="126">
        <v>42570</v>
      </c>
      <c r="D2510" s="98" t="s">
        <v>1376</v>
      </c>
      <c r="E2510" s="98">
        <v>10695569</v>
      </c>
      <c r="F2510" s="98"/>
      <c r="G2510" s="127" t="s">
        <v>5671</v>
      </c>
      <c r="H2510" s="128">
        <v>255748.24</v>
      </c>
      <c r="I2510" s="128">
        <v>0</v>
      </c>
      <c r="J2510" s="129">
        <v>255748.24</v>
      </c>
      <c r="K2510" s="101" t="s">
        <v>1388</v>
      </c>
    </row>
    <row r="2511" spans="1:11" ht="56.25" customHeight="1">
      <c r="A2511" s="98">
        <v>25</v>
      </c>
      <c r="B2511" s="125" t="s">
        <v>1277</v>
      </c>
      <c r="C2511" s="126">
        <v>42570</v>
      </c>
      <c r="D2511" s="98" t="s">
        <v>1376</v>
      </c>
      <c r="E2511" s="98">
        <v>10700121</v>
      </c>
      <c r="F2511" s="98"/>
      <c r="G2511" s="127" t="s">
        <v>5677</v>
      </c>
      <c r="H2511" s="128">
        <v>343922.42</v>
      </c>
      <c r="I2511" s="128">
        <v>0</v>
      </c>
      <c r="J2511" s="129">
        <v>343922.42</v>
      </c>
      <c r="K2511" s="101" t="s">
        <v>1388</v>
      </c>
    </row>
    <row r="2512" spans="1:11" ht="56.25" customHeight="1">
      <c r="A2512" s="98">
        <v>25</v>
      </c>
      <c r="B2512" s="125" t="s">
        <v>1277</v>
      </c>
      <c r="C2512" s="126">
        <v>42570</v>
      </c>
      <c r="D2512" s="98" t="s">
        <v>1376</v>
      </c>
      <c r="E2512" s="98">
        <v>10700126</v>
      </c>
      <c r="F2512" s="98"/>
      <c r="G2512" s="127" t="s">
        <v>5676</v>
      </c>
      <c r="H2512" s="128">
        <v>279109.57</v>
      </c>
      <c r="I2512" s="128">
        <v>0</v>
      </c>
      <c r="J2512" s="129">
        <v>279109.57</v>
      </c>
      <c r="K2512" s="101" t="s">
        <v>1388</v>
      </c>
    </row>
    <row r="2513" spans="1:11" ht="56.25" customHeight="1">
      <c r="A2513" s="98">
        <v>25</v>
      </c>
      <c r="B2513" s="125" t="s">
        <v>1277</v>
      </c>
      <c r="C2513" s="126">
        <v>42570</v>
      </c>
      <c r="D2513" s="98" t="s">
        <v>1376</v>
      </c>
      <c r="E2513" s="98">
        <v>10700132</v>
      </c>
      <c r="F2513" s="98"/>
      <c r="G2513" s="127" t="s">
        <v>5675</v>
      </c>
      <c r="H2513" s="128">
        <v>414893.35</v>
      </c>
      <c r="I2513" s="128">
        <v>0</v>
      </c>
      <c r="J2513" s="129">
        <v>414893.35</v>
      </c>
      <c r="K2513" s="101" t="s">
        <v>1388</v>
      </c>
    </row>
    <row r="2514" spans="1:11" ht="56.25" customHeight="1">
      <c r="A2514" s="98">
        <v>25</v>
      </c>
      <c r="B2514" s="125" t="s">
        <v>1277</v>
      </c>
      <c r="C2514" s="126">
        <v>42570</v>
      </c>
      <c r="D2514" s="98" t="s">
        <v>1376</v>
      </c>
      <c r="E2514" s="98">
        <v>10700205</v>
      </c>
      <c r="F2514" s="98"/>
      <c r="G2514" s="127" t="s">
        <v>5674</v>
      </c>
      <c r="H2514" s="128">
        <v>442208.27</v>
      </c>
      <c r="I2514" s="128">
        <v>0</v>
      </c>
      <c r="J2514" s="129">
        <v>442208.27</v>
      </c>
      <c r="K2514" s="101" t="s">
        <v>1388</v>
      </c>
    </row>
    <row r="2515" spans="1:11" ht="56.25" customHeight="1">
      <c r="A2515" s="98">
        <v>25</v>
      </c>
      <c r="B2515" s="125" t="s">
        <v>1277</v>
      </c>
      <c r="C2515" s="126">
        <v>42570</v>
      </c>
      <c r="D2515" s="98" t="s">
        <v>1376</v>
      </c>
      <c r="E2515" s="98">
        <v>10702714</v>
      </c>
      <c r="F2515" s="98"/>
      <c r="G2515" s="127" t="s">
        <v>5678</v>
      </c>
      <c r="H2515" s="128">
        <v>498500.86</v>
      </c>
      <c r="I2515" s="128">
        <v>0</v>
      </c>
      <c r="J2515" s="129">
        <v>498500.86</v>
      </c>
      <c r="K2515" s="101" t="s">
        <v>1388</v>
      </c>
    </row>
    <row r="2516" spans="1:11" ht="56.25" customHeight="1">
      <c r="A2516" s="98">
        <v>25</v>
      </c>
      <c r="B2516" s="125" t="s">
        <v>1277</v>
      </c>
      <c r="C2516" s="126">
        <v>42572</v>
      </c>
      <c r="D2516" s="98" t="s">
        <v>1376</v>
      </c>
      <c r="E2516" s="98">
        <v>10709835</v>
      </c>
      <c r="F2516" s="98"/>
      <c r="G2516" s="127" t="s">
        <v>5315</v>
      </c>
      <c r="H2516" s="128">
        <v>71911.88</v>
      </c>
      <c r="I2516" s="128">
        <v>0</v>
      </c>
      <c r="J2516" s="129">
        <v>71911.88</v>
      </c>
      <c r="K2516" s="101" t="s">
        <v>1388</v>
      </c>
    </row>
    <row r="2517" spans="1:11" ht="56.25" customHeight="1">
      <c r="A2517" s="98">
        <v>25</v>
      </c>
      <c r="B2517" s="125" t="s">
        <v>1277</v>
      </c>
      <c r="C2517" s="126">
        <v>42572</v>
      </c>
      <c r="D2517" s="98" t="s">
        <v>1376</v>
      </c>
      <c r="E2517" s="98">
        <v>10709836</v>
      </c>
      <c r="F2517" s="98"/>
      <c r="G2517" s="127" t="s">
        <v>5714</v>
      </c>
      <c r="H2517" s="128">
        <v>756858.5</v>
      </c>
      <c r="I2517" s="128">
        <v>0</v>
      </c>
      <c r="J2517" s="129">
        <v>756858.5</v>
      </c>
      <c r="K2517" s="101" t="s">
        <v>1388</v>
      </c>
    </row>
    <row r="2518" spans="1:11" ht="56.25" customHeight="1">
      <c r="A2518" s="98">
        <v>25</v>
      </c>
      <c r="B2518" s="125" t="s">
        <v>1277</v>
      </c>
      <c r="C2518" s="126">
        <v>42572</v>
      </c>
      <c r="D2518" s="98" t="s">
        <v>1376</v>
      </c>
      <c r="E2518" s="98">
        <v>10709837</v>
      </c>
      <c r="F2518" s="98"/>
      <c r="G2518" s="127" t="s">
        <v>5713</v>
      </c>
      <c r="H2518" s="128">
        <v>533693.48</v>
      </c>
      <c r="I2518" s="128">
        <v>0</v>
      </c>
      <c r="J2518" s="129">
        <v>533693.48</v>
      </c>
      <c r="K2518" s="101" t="s">
        <v>1388</v>
      </c>
    </row>
    <row r="2519" spans="1:11" ht="56.25" customHeight="1">
      <c r="A2519" s="98">
        <v>25</v>
      </c>
      <c r="B2519" s="125" t="s">
        <v>1277</v>
      </c>
      <c r="C2519" s="126">
        <v>42572</v>
      </c>
      <c r="D2519" s="98" t="s">
        <v>1376</v>
      </c>
      <c r="E2519" s="98">
        <v>10709838</v>
      </c>
      <c r="F2519" s="98"/>
      <c r="G2519" s="127" t="s">
        <v>5712</v>
      </c>
      <c r="H2519" s="128">
        <v>180193.67</v>
      </c>
      <c r="I2519" s="128">
        <v>0</v>
      </c>
      <c r="J2519" s="129">
        <v>180193.67</v>
      </c>
      <c r="K2519" s="101" t="s">
        <v>1388</v>
      </c>
    </row>
    <row r="2520" spans="1:11" ht="56.25" customHeight="1">
      <c r="A2520" s="98">
        <v>25</v>
      </c>
      <c r="B2520" s="125" t="s">
        <v>1277</v>
      </c>
      <c r="C2520" s="126">
        <v>42572</v>
      </c>
      <c r="D2520" s="98" t="s">
        <v>1376</v>
      </c>
      <c r="E2520" s="98">
        <v>10709839</v>
      </c>
      <c r="F2520" s="98"/>
      <c r="G2520" s="127" t="s">
        <v>5711</v>
      </c>
      <c r="H2520" s="128">
        <v>169765.01</v>
      </c>
      <c r="I2520" s="128">
        <v>0</v>
      </c>
      <c r="J2520" s="129">
        <v>169765.01</v>
      </c>
      <c r="K2520" s="101" t="s">
        <v>1388</v>
      </c>
    </row>
    <row r="2521" spans="1:11" ht="56.25" customHeight="1">
      <c r="A2521" s="98">
        <v>25</v>
      </c>
      <c r="B2521" s="125" t="s">
        <v>1277</v>
      </c>
      <c r="C2521" s="126">
        <v>42572</v>
      </c>
      <c r="D2521" s="98" t="s">
        <v>1376</v>
      </c>
      <c r="E2521" s="98">
        <v>10709840</v>
      </c>
      <c r="F2521" s="98"/>
      <c r="G2521" s="127" t="s">
        <v>5710</v>
      </c>
      <c r="H2521" s="128">
        <v>542632.93000000005</v>
      </c>
      <c r="I2521" s="128">
        <v>0</v>
      </c>
      <c r="J2521" s="129">
        <v>542632.93000000005</v>
      </c>
      <c r="K2521" s="101" t="s">
        <v>1388</v>
      </c>
    </row>
    <row r="2522" spans="1:11" ht="56.25" customHeight="1">
      <c r="A2522" s="98">
        <v>25</v>
      </c>
      <c r="B2522" s="125" t="s">
        <v>1277</v>
      </c>
      <c r="C2522" s="126">
        <v>42572</v>
      </c>
      <c r="D2522" s="98" t="s">
        <v>1376</v>
      </c>
      <c r="E2522" s="98">
        <v>10709841</v>
      </c>
      <c r="F2522" s="98"/>
      <c r="G2522" s="127" t="s">
        <v>5709</v>
      </c>
      <c r="H2522" s="128">
        <v>3121467.42</v>
      </c>
      <c r="I2522" s="128">
        <v>0</v>
      </c>
      <c r="J2522" s="129">
        <v>3121467.42</v>
      </c>
      <c r="K2522" s="101" t="s">
        <v>1388</v>
      </c>
    </row>
    <row r="2523" spans="1:11" ht="56.25" customHeight="1">
      <c r="A2523" s="98">
        <v>25</v>
      </c>
      <c r="B2523" s="125" t="s">
        <v>1277</v>
      </c>
      <c r="C2523" s="126">
        <v>42573</v>
      </c>
      <c r="D2523" s="98" t="s">
        <v>1376</v>
      </c>
      <c r="E2523" s="98">
        <v>10716383</v>
      </c>
      <c r="F2523" s="98"/>
      <c r="G2523" s="127" t="s">
        <v>5740</v>
      </c>
      <c r="H2523" s="128">
        <v>2105130.02</v>
      </c>
      <c r="I2523" s="128">
        <v>0</v>
      </c>
      <c r="J2523" s="129">
        <v>2105130.02</v>
      </c>
      <c r="K2523" s="101" t="s">
        <v>1388</v>
      </c>
    </row>
    <row r="2524" spans="1:11" ht="56.25" customHeight="1">
      <c r="A2524" s="98">
        <v>25</v>
      </c>
      <c r="B2524" s="125" t="s">
        <v>1277</v>
      </c>
      <c r="C2524" s="126">
        <v>42573</v>
      </c>
      <c r="D2524" s="98" t="s">
        <v>1376</v>
      </c>
      <c r="E2524" s="98">
        <v>10716406</v>
      </c>
      <c r="F2524" s="98"/>
      <c r="G2524" s="127" t="s">
        <v>5739</v>
      </c>
      <c r="H2524" s="128">
        <v>558282.25</v>
      </c>
      <c r="I2524" s="128">
        <v>0</v>
      </c>
      <c r="J2524" s="129">
        <v>558282.25</v>
      </c>
      <c r="K2524" s="101" t="s">
        <v>1388</v>
      </c>
    </row>
    <row r="2525" spans="1:11" ht="56.25" customHeight="1">
      <c r="A2525" s="98">
        <v>25</v>
      </c>
      <c r="B2525" s="125" t="s">
        <v>1277</v>
      </c>
      <c r="C2525" s="126">
        <v>42573</v>
      </c>
      <c r="D2525" s="98" t="s">
        <v>1376</v>
      </c>
      <c r="E2525" s="98">
        <v>10716407</v>
      </c>
      <c r="F2525" s="98"/>
      <c r="G2525" s="127" t="s">
        <v>5738</v>
      </c>
      <c r="H2525" s="128">
        <v>315932.90000000002</v>
      </c>
      <c r="I2525" s="128">
        <v>0</v>
      </c>
      <c r="J2525" s="129">
        <v>315932.90000000002</v>
      </c>
      <c r="K2525" s="101" t="s">
        <v>1388</v>
      </c>
    </row>
    <row r="2526" spans="1:11" ht="56.25" customHeight="1">
      <c r="A2526" s="98">
        <v>25</v>
      </c>
      <c r="B2526" s="125" t="s">
        <v>1277</v>
      </c>
      <c r="C2526" s="126">
        <v>42573</v>
      </c>
      <c r="D2526" s="98" t="s">
        <v>1376</v>
      </c>
      <c r="E2526" s="98">
        <v>10716408</v>
      </c>
      <c r="F2526" s="98"/>
      <c r="G2526" s="127" t="s">
        <v>5737</v>
      </c>
      <c r="H2526" s="128">
        <v>790857.28</v>
      </c>
      <c r="I2526" s="128">
        <v>0</v>
      </c>
      <c r="J2526" s="129">
        <v>790857.28</v>
      </c>
      <c r="K2526" s="101" t="s">
        <v>1388</v>
      </c>
    </row>
    <row r="2527" spans="1:11" ht="56.25" customHeight="1">
      <c r="A2527" s="98">
        <v>25</v>
      </c>
      <c r="B2527" s="125" t="s">
        <v>1277</v>
      </c>
      <c r="C2527" s="126">
        <v>42573</v>
      </c>
      <c r="D2527" s="98" t="s">
        <v>1376</v>
      </c>
      <c r="E2527" s="98">
        <v>10716409</v>
      </c>
      <c r="F2527" s="98"/>
      <c r="G2527" s="127" t="s">
        <v>5736</v>
      </c>
      <c r="H2527" s="128">
        <v>207319.76</v>
      </c>
      <c r="I2527" s="128">
        <v>0</v>
      </c>
      <c r="J2527" s="129">
        <v>207319.76</v>
      </c>
      <c r="K2527" s="101" t="s">
        <v>1388</v>
      </c>
    </row>
    <row r="2528" spans="1:11" ht="56.25" customHeight="1">
      <c r="A2528" s="98">
        <v>25</v>
      </c>
      <c r="B2528" s="125" t="s">
        <v>1277</v>
      </c>
      <c r="C2528" s="126">
        <v>42573</v>
      </c>
      <c r="D2528" s="98" t="s">
        <v>1376</v>
      </c>
      <c r="E2528" s="98">
        <v>10716410</v>
      </c>
      <c r="F2528" s="98"/>
      <c r="G2528" s="127" t="s">
        <v>5735</v>
      </c>
      <c r="H2528" s="128">
        <v>514994.35</v>
      </c>
      <c r="I2528" s="128">
        <v>0</v>
      </c>
      <c r="J2528" s="129">
        <v>514994.35</v>
      </c>
      <c r="K2528" s="101" t="s">
        <v>1388</v>
      </c>
    </row>
    <row r="2529" spans="1:11" ht="56.25" customHeight="1">
      <c r="A2529" s="98">
        <v>25</v>
      </c>
      <c r="B2529" s="125" t="s">
        <v>1277</v>
      </c>
      <c r="C2529" s="126">
        <v>42573</v>
      </c>
      <c r="D2529" s="98" t="s">
        <v>1376</v>
      </c>
      <c r="E2529" s="98">
        <v>10716411</v>
      </c>
      <c r="F2529" s="98"/>
      <c r="G2529" s="127" t="s">
        <v>5733</v>
      </c>
      <c r="H2529" s="128">
        <v>537689.01</v>
      </c>
      <c r="I2529" s="128">
        <v>0</v>
      </c>
      <c r="J2529" s="129">
        <v>537689.01</v>
      </c>
      <c r="K2529" s="101" t="s">
        <v>1388</v>
      </c>
    </row>
    <row r="2530" spans="1:11" ht="56.25" customHeight="1">
      <c r="A2530" s="98">
        <v>25</v>
      </c>
      <c r="B2530" s="125" t="s">
        <v>1277</v>
      </c>
      <c r="C2530" s="126">
        <v>42573</v>
      </c>
      <c r="D2530" s="98" t="s">
        <v>1376</v>
      </c>
      <c r="E2530" s="98">
        <v>10716412</v>
      </c>
      <c r="F2530" s="98"/>
      <c r="G2530" s="127" t="s">
        <v>5732</v>
      </c>
      <c r="H2530" s="128">
        <v>551819.03</v>
      </c>
      <c r="I2530" s="128">
        <v>0</v>
      </c>
      <c r="J2530" s="129">
        <v>551819.03</v>
      </c>
      <c r="K2530" s="101" t="s">
        <v>1388</v>
      </c>
    </row>
    <row r="2531" spans="1:11" ht="56.25" customHeight="1">
      <c r="A2531" s="98">
        <v>25</v>
      </c>
      <c r="B2531" s="125" t="s">
        <v>1277</v>
      </c>
      <c r="C2531" s="126">
        <v>42573</v>
      </c>
      <c r="D2531" s="98" t="s">
        <v>1376</v>
      </c>
      <c r="E2531" s="98">
        <v>10716414</v>
      </c>
      <c r="F2531" s="98"/>
      <c r="G2531" s="127" t="s">
        <v>5731</v>
      </c>
      <c r="H2531" s="128">
        <v>3543067.16</v>
      </c>
      <c r="I2531" s="128">
        <v>0</v>
      </c>
      <c r="J2531" s="129">
        <v>3543067.16</v>
      </c>
      <c r="K2531" s="101" t="s">
        <v>1388</v>
      </c>
    </row>
    <row r="2532" spans="1:11" ht="56.25" customHeight="1">
      <c r="A2532" s="98">
        <v>25</v>
      </c>
      <c r="B2532" s="125" t="s">
        <v>1277</v>
      </c>
      <c r="C2532" s="126">
        <v>42573</v>
      </c>
      <c r="D2532" s="98" t="s">
        <v>1376</v>
      </c>
      <c r="E2532" s="98">
        <v>10716423</v>
      </c>
      <c r="F2532" s="98"/>
      <c r="G2532" s="127" t="s">
        <v>5730</v>
      </c>
      <c r="H2532" s="128">
        <v>324421.46000000002</v>
      </c>
      <c r="I2532" s="128">
        <v>0</v>
      </c>
      <c r="J2532" s="129">
        <v>324421.46000000002</v>
      </c>
      <c r="K2532" s="101" t="s">
        <v>1388</v>
      </c>
    </row>
    <row r="2533" spans="1:11" ht="56.25" customHeight="1">
      <c r="A2533" s="98">
        <v>25</v>
      </c>
      <c r="B2533" s="125" t="s">
        <v>1277</v>
      </c>
      <c r="C2533" s="126">
        <v>42573</v>
      </c>
      <c r="D2533" s="98" t="s">
        <v>1376</v>
      </c>
      <c r="E2533" s="98">
        <v>10716424</v>
      </c>
      <c r="F2533" s="98"/>
      <c r="G2533" s="127" t="s">
        <v>5729</v>
      </c>
      <c r="H2533" s="128">
        <v>1311140.6200000001</v>
      </c>
      <c r="I2533" s="128">
        <v>0</v>
      </c>
      <c r="J2533" s="129">
        <v>1311140.6200000001</v>
      </c>
      <c r="K2533" s="101" t="s">
        <v>1388</v>
      </c>
    </row>
    <row r="2534" spans="1:11" ht="56.25" customHeight="1">
      <c r="A2534" s="98">
        <v>25</v>
      </c>
      <c r="B2534" s="125" t="s">
        <v>1277</v>
      </c>
      <c r="C2534" s="126">
        <v>42573</v>
      </c>
      <c r="D2534" s="98" t="s">
        <v>1376</v>
      </c>
      <c r="E2534" s="98">
        <v>10716425</v>
      </c>
      <c r="F2534" s="98"/>
      <c r="G2534" s="127" t="s">
        <v>5728</v>
      </c>
      <c r="H2534" s="128">
        <v>1235577.17</v>
      </c>
      <c r="I2534" s="128">
        <v>0</v>
      </c>
      <c r="J2534" s="129">
        <v>1235577.17</v>
      </c>
      <c r="K2534" s="101" t="s">
        <v>1388</v>
      </c>
    </row>
    <row r="2535" spans="1:11" ht="56.25" customHeight="1">
      <c r="A2535" s="98">
        <v>25</v>
      </c>
      <c r="B2535" s="125" t="s">
        <v>1277</v>
      </c>
      <c r="C2535" s="126">
        <v>42573</v>
      </c>
      <c r="D2535" s="98" t="s">
        <v>1376</v>
      </c>
      <c r="E2535" s="98">
        <v>10716428</v>
      </c>
      <c r="F2535" s="98"/>
      <c r="G2535" s="127" t="s">
        <v>5741</v>
      </c>
      <c r="H2535" s="128">
        <v>136049.67000000001</v>
      </c>
      <c r="I2535" s="128">
        <v>0</v>
      </c>
      <c r="J2535" s="129">
        <v>136049.67000000001</v>
      </c>
      <c r="K2535" s="101" t="s">
        <v>1388</v>
      </c>
    </row>
    <row r="2536" spans="1:11" ht="56.25" customHeight="1">
      <c r="A2536" s="98">
        <v>25</v>
      </c>
      <c r="B2536" s="125" t="s">
        <v>1277</v>
      </c>
      <c r="C2536" s="126">
        <v>42573</v>
      </c>
      <c r="D2536" s="98" t="s">
        <v>1376</v>
      </c>
      <c r="E2536" s="98">
        <v>10720701</v>
      </c>
      <c r="F2536" s="98"/>
      <c r="G2536" s="127" t="s">
        <v>5734</v>
      </c>
      <c r="H2536" s="128">
        <v>762769.28</v>
      </c>
      <c r="I2536" s="128">
        <v>0</v>
      </c>
      <c r="J2536" s="129">
        <v>762769.28</v>
      </c>
      <c r="K2536" s="101" t="s">
        <v>1388</v>
      </c>
    </row>
    <row r="2537" spans="1:11" ht="56.25" customHeight="1">
      <c r="A2537" s="98">
        <v>25</v>
      </c>
      <c r="B2537" s="125" t="s">
        <v>1277</v>
      </c>
      <c r="C2537" s="126">
        <v>42577</v>
      </c>
      <c r="D2537" s="98" t="s">
        <v>1376</v>
      </c>
      <c r="E2537" s="98">
        <v>10730348</v>
      </c>
      <c r="F2537" s="98"/>
      <c r="G2537" s="127" t="s">
        <v>5783</v>
      </c>
      <c r="H2537" s="128">
        <v>1231336.6000000001</v>
      </c>
      <c r="I2537" s="128">
        <v>0</v>
      </c>
      <c r="J2537" s="129">
        <v>1231336.6000000001</v>
      </c>
      <c r="K2537" s="101" t="s">
        <v>1388</v>
      </c>
    </row>
    <row r="2538" spans="1:11" ht="56.25" customHeight="1">
      <c r="A2538" s="98">
        <v>25</v>
      </c>
      <c r="B2538" s="125" t="s">
        <v>1277</v>
      </c>
      <c r="C2538" s="126">
        <v>42577</v>
      </c>
      <c r="D2538" s="98" t="s">
        <v>1376</v>
      </c>
      <c r="E2538" s="98">
        <v>10730423</v>
      </c>
      <c r="F2538" s="98"/>
      <c r="G2538" s="127" t="s">
        <v>5782</v>
      </c>
      <c r="H2538" s="128">
        <v>729757.01</v>
      </c>
      <c r="I2538" s="128">
        <v>0</v>
      </c>
      <c r="J2538" s="129">
        <v>729757.01</v>
      </c>
      <c r="K2538" s="101" t="s">
        <v>1388</v>
      </c>
    </row>
    <row r="2539" spans="1:11" ht="56.25" customHeight="1">
      <c r="A2539" s="98">
        <v>25</v>
      </c>
      <c r="B2539" s="125" t="s">
        <v>1277</v>
      </c>
      <c r="C2539" s="126">
        <v>42578</v>
      </c>
      <c r="D2539" s="98" t="s">
        <v>1376</v>
      </c>
      <c r="E2539" s="98">
        <v>10737604</v>
      </c>
      <c r="F2539" s="98"/>
      <c r="G2539" s="127" t="s">
        <v>5806</v>
      </c>
      <c r="H2539" s="128">
        <v>1848521.18</v>
      </c>
      <c r="I2539" s="128">
        <v>0</v>
      </c>
      <c r="J2539" s="129">
        <v>1848521.18</v>
      </c>
      <c r="K2539" s="101" t="s">
        <v>1388</v>
      </c>
    </row>
    <row r="2540" spans="1:11" ht="56.25" customHeight="1">
      <c r="A2540" s="98">
        <v>25</v>
      </c>
      <c r="B2540" s="125" t="s">
        <v>1277</v>
      </c>
      <c r="C2540" s="126">
        <v>42578</v>
      </c>
      <c r="D2540" s="98" t="s">
        <v>1376</v>
      </c>
      <c r="E2540" s="98">
        <v>10737605</v>
      </c>
      <c r="F2540" s="98"/>
      <c r="G2540" s="127" t="s">
        <v>5807</v>
      </c>
      <c r="H2540" s="128">
        <v>389403.96</v>
      </c>
      <c r="I2540" s="128">
        <v>0</v>
      </c>
      <c r="J2540" s="129">
        <v>389403.96</v>
      </c>
      <c r="K2540" s="101" t="s">
        <v>1388</v>
      </c>
    </row>
    <row r="2541" spans="1:11" ht="56.25" customHeight="1">
      <c r="A2541" s="98">
        <v>25</v>
      </c>
      <c r="B2541" s="125" t="s">
        <v>1277</v>
      </c>
      <c r="C2541" s="126">
        <v>42578</v>
      </c>
      <c r="D2541" s="98" t="s">
        <v>1376</v>
      </c>
      <c r="E2541" s="98">
        <v>10737606</v>
      </c>
      <c r="F2541" s="98"/>
      <c r="G2541" s="127" t="s">
        <v>5808</v>
      </c>
      <c r="H2541" s="128">
        <v>1725857.11</v>
      </c>
      <c r="I2541" s="128">
        <v>0</v>
      </c>
      <c r="J2541" s="129">
        <v>1725857.11</v>
      </c>
      <c r="K2541" s="101" t="s">
        <v>1388</v>
      </c>
    </row>
    <row r="2542" spans="1:11" ht="56.25" customHeight="1">
      <c r="A2542" s="98">
        <v>25</v>
      </c>
      <c r="B2542" s="125" t="s">
        <v>1277</v>
      </c>
      <c r="C2542" s="126">
        <v>42578</v>
      </c>
      <c r="D2542" s="98" t="s">
        <v>1376</v>
      </c>
      <c r="E2542" s="98">
        <v>10737619</v>
      </c>
      <c r="F2542" s="98"/>
      <c r="G2542" s="127" t="s">
        <v>5809</v>
      </c>
      <c r="H2542" s="128">
        <v>2611861.11</v>
      </c>
      <c r="I2542" s="128">
        <v>0</v>
      </c>
      <c r="J2542" s="129">
        <v>2611861.11</v>
      </c>
      <c r="K2542" s="101" t="s">
        <v>1388</v>
      </c>
    </row>
    <row r="2543" spans="1:11" ht="56.25" customHeight="1">
      <c r="A2543" s="98">
        <v>25</v>
      </c>
      <c r="B2543" s="125" t="s">
        <v>1277</v>
      </c>
      <c r="C2543" s="126">
        <v>42578</v>
      </c>
      <c r="D2543" s="98" t="s">
        <v>1376</v>
      </c>
      <c r="E2543" s="98">
        <v>10737632</v>
      </c>
      <c r="F2543" s="98"/>
      <c r="G2543" s="127" t="s">
        <v>5810</v>
      </c>
      <c r="H2543" s="128">
        <v>2098063.5099999998</v>
      </c>
      <c r="I2543" s="128">
        <v>0</v>
      </c>
      <c r="J2543" s="129">
        <v>2098063.5099999998</v>
      </c>
      <c r="K2543" s="101" t="s">
        <v>1388</v>
      </c>
    </row>
    <row r="2544" spans="1:11" ht="56.25" customHeight="1">
      <c r="A2544" s="98">
        <v>25</v>
      </c>
      <c r="B2544" s="125" t="s">
        <v>1277</v>
      </c>
      <c r="C2544" s="126">
        <v>42578</v>
      </c>
      <c r="D2544" s="98" t="s">
        <v>1376</v>
      </c>
      <c r="E2544" s="98">
        <v>10737633</v>
      </c>
      <c r="F2544" s="98"/>
      <c r="G2544" s="127" t="s">
        <v>5811</v>
      </c>
      <c r="H2544" s="128">
        <v>1979381.71</v>
      </c>
      <c r="I2544" s="128">
        <v>0</v>
      </c>
      <c r="J2544" s="129">
        <v>1979381.71</v>
      </c>
      <c r="K2544" s="101" t="s">
        <v>1388</v>
      </c>
    </row>
    <row r="2545" spans="1:11" ht="56.25" customHeight="1">
      <c r="A2545" s="98">
        <v>25</v>
      </c>
      <c r="B2545" s="125" t="s">
        <v>1277</v>
      </c>
      <c r="C2545" s="126">
        <v>42578</v>
      </c>
      <c r="D2545" s="98" t="s">
        <v>1376</v>
      </c>
      <c r="E2545" s="98">
        <v>10737634</v>
      </c>
      <c r="F2545" s="98"/>
      <c r="G2545" s="127" t="s">
        <v>5812</v>
      </c>
      <c r="H2545" s="128">
        <v>2616149.46</v>
      </c>
      <c r="I2545" s="128">
        <v>0</v>
      </c>
      <c r="J2545" s="129">
        <v>2616149.46</v>
      </c>
      <c r="K2545" s="101" t="s">
        <v>1388</v>
      </c>
    </row>
    <row r="2546" spans="1:11" ht="56.25" customHeight="1">
      <c r="A2546" s="98">
        <v>25</v>
      </c>
      <c r="B2546" s="125" t="s">
        <v>1277</v>
      </c>
      <c r="C2546" s="126">
        <v>42578</v>
      </c>
      <c r="D2546" s="98" t="s">
        <v>1376</v>
      </c>
      <c r="E2546" s="98">
        <v>10737636</v>
      </c>
      <c r="F2546" s="98"/>
      <c r="G2546" s="127" t="s">
        <v>5813</v>
      </c>
      <c r="H2546" s="128">
        <v>671972.91</v>
      </c>
      <c r="I2546" s="128">
        <v>0</v>
      </c>
      <c r="J2546" s="129">
        <v>671972.91</v>
      </c>
      <c r="K2546" s="101" t="s">
        <v>1388</v>
      </c>
    </row>
    <row r="2547" spans="1:11" ht="56.25" customHeight="1">
      <c r="A2547" s="98">
        <v>25</v>
      </c>
      <c r="B2547" s="125" t="s">
        <v>1277</v>
      </c>
      <c r="C2547" s="126">
        <v>42578</v>
      </c>
      <c r="D2547" s="98" t="s">
        <v>1376</v>
      </c>
      <c r="E2547" s="98">
        <v>10737638</v>
      </c>
      <c r="F2547" s="98"/>
      <c r="G2547" s="127" t="s">
        <v>5814</v>
      </c>
      <c r="H2547" s="128">
        <v>651973.47</v>
      </c>
      <c r="I2547" s="128">
        <v>0</v>
      </c>
      <c r="J2547" s="129">
        <v>651973.47</v>
      </c>
      <c r="K2547" s="101" t="s">
        <v>1388</v>
      </c>
    </row>
    <row r="2548" spans="1:11" ht="56.25" customHeight="1">
      <c r="A2548" s="98">
        <v>25</v>
      </c>
      <c r="B2548" s="125" t="s">
        <v>1277</v>
      </c>
      <c r="C2548" s="126">
        <v>42579</v>
      </c>
      <c r="D2548" s="98" t="s">
        <v>1376</v>
      </c>
      <c r="E2548" s="98">
        <v>10742885</v>
      </c>
      <c r="F2548" s="98"/>
      <c r="G2548" s="127" t="s">
        <v>5856</v>
      </c>
      <c r="H2548" s="128">
        <v>292450.83</v>
      </c>
      <c r="I2548" s="128">
        <v>0</v>
      </c>
      <c r="J2548" s="129">
        <v>292450.83</v>
      </c>
      <c r="K2548" s="101" t="s">
        <v>1388</v>
      </c>
    </row>
    <row r="2549" spans="1:11" ht="56.25" customHeight="1">
      <c r="A2549" s="98">
        <v>25</v>
      </c>
      <c r="B2549" s="125" t="s">
        <v>1277</v>
      </c>
      <c r="C2549" s="126">
        <v>42579</v>
      </c>
      <c r="D2549" s="98" t="s">
        <v>1376</v>
      </c>
      <c r="E2549" s="98">
        <v>10742892</v>
      </c>
      <c r="F2549" s="98"/>
      <c r="G2549" s="127" t="s">
        <v>5855</v>
      </c>
      <c r="H2549" s="128">
        <v>527111.87</v>
      </c>
      <c r="I2549" s="128">
        <v>0</v>
      </c>
      <c r="J2549" s="129">
        <v>527111.87</v>
      </c>
      <c r="K2549" s="101" t="s">
        <v>1388</v>
      </c>
    </row>
    <row r="2550" spans="1:11" ht="56.25" customHeight="1">
      <c r="A2550" s="98">
        <v>25</v>
      </c>
      <c r="B2550" s="125" t="s">
        <v>1277</v>
      </c>
      <c r="C2550" s="126">
        <v>42579</v>
      </c>
      <c r="D2550" s="98" t="s">
        <v>1376</v>
      </c>
      <c r="E2550" s="98">
        <v>10742894</v>
      </c>
      <c r="F2550" s="98"/>
      <c r="G2550" s="127" t="s">
        <v>5857</v>
      </c>
      <c r="H2550" s="128">
        <v>223157.65</v>
      </c>
      <c r="I2550" s="128">
        <v>0</v>
      </c>
      <c r="J2550" s="129">
        <v>223157.65</v>
      </c>
      <c r="K2550" s="101" t="s">
        <v>1388</v>
      </c>
    </row>
    <row r="2551" spans="1:11" ht="56.25" customHeight="1">
      <c r="A2551" s="98">
        <v>25</v>
      </c>
      <c r="B2551" s="125" t="s">
        <v>1277</v>
      </c>
      <c r="C2551" s="126">
        <v>42579</v>
      </c>
      <c r="D2551" s="98" t="s">
        <v>1376</v>
      </c>
      <c r="E2551" s="98">
        <v>10743799</v>
      </c>
      <c r="F2551" s="98"/>
      <c r="G2551" s="127" t="s">
        <v>5858</v>
      </c>
      <c r="H2551" s="128">
        <v>327580.37</v>
      </c>
      <c r="I2551" s="128">
        <v>0</v>
      </c>
      <c r="J2551" s="129">
        <v>327580.37</v>
      </c>
      <c r="K2551" s="101" t="s">
        <v>1388</v>
      </c>
    </row>
    <row r="2552" spans="1:11" ht="56.25" customHeight="1">
      <c r="A2552" s="98">
        <v>25</v>
      </c>
      <c r="B2552" s="125" t="s">
        <v>1277</v>
      </c>
      <c r="C2552" s="126">
        <v>42579</v>
      </c>
      <c r="D2552" s="98" t="s">
        <v>1376</v>
      </c>
      <c r="E2552" s="98">
        <v>10743910</v>
      </c>
      <c r="F2552" s="98"/>
      <c r="G2552" s="127" t="s">
        <v>5853</v>
      </c>
      <c r="H2552" s="128">
        <v>40074.22</v>
      </c>
      <c r="I2552" s="128">
        <v>0</v>
      </c>
      <c r="J2552" s="129">
        <v>40074.22</v>
      </c>
      <c r="K2552" s="101" t="s">
        <v>1388</v>
      </c>
    </row>
    <row r="2553" spans="1:11" ht="56.25" customHeight="1">
      <c r="A2553" s="98">
        <v>25</v>
      </c>
      <c r="B2553" s="125" t="s">
        <v>1277</v>
      </c>
      <c r="C2553" s="126">
        <v>42579</v>
      </c>
      <c r="D2553" s="98" t="s">
        <v>1376</v>
      </c>
      <c r="E2553" s="98">
        <v>10743912</v>
      </c>
      <c r="F2553" s="98"/>
      <c r="G2553" s="127" t="s">
        <v>5859</v>
      </c>
      <c r="H2553" s="128">
        <v>462968.59</v>
      </c>
      <c r="I2553" s="128">
        <v>0</v>
      </c>
      <c r="J2553" s="129">
        <v>462968.59</v>
      </c>
      <c r="K2553" s="101" t="s">
        <v>1388</v>
      </c>
    </row>
    <row r="2554" spans="1:11" ht="56.25" customHeight="1">
      <c r="A2554" s="98">
        <v>25</v>
      </c>
      <c r="B2554" s="125" t="s">
        <v>1277</v>
      </c>
      <c r="C2554" s="126">
        <v>42579</v>
      </c>
      <c r="D2554" s="98" t="s">
        <v>1376</v>
      </c>
      <c r="E2554" s="98">
        <v>10743913</v>
      </c>
      <c r="F2554" s="98"/>
      <c r="G2554" s="127" t="s">
        <v>5854</v>
      </c>
      <c r="H2554" s="128">
        <v>836356.71</v>
      </c>
      <c r="I2554" s="128">
        <v>0</v>
      </c>
      <c r="J2554" s="129">
        <v>836356.71</v>
      </c>
      <c r="K2554" s="101" t="s">
        <v>1388</v>
      </c>
    </row>
    <row r="2555" spans="1:11" ht="56.25" customHeight="1">
      <c r="A2555" s="98">
        <v>25</v>
      </c>
      <c r="B2555" s="125" t="s">
        <v>1277</v>
      </c>
      <c r="C2555" s="126">
        <v>42579</v>
      </c>
      <c r="D2555" s="98" t="s">
        <v>1376</v>
      </c>
      <c r="E2555" s="98">
        <v>10743915</v>
      </c>
      <c r="F2555" s="98"/>
      <c r="G2555" s="127" t="s">
        <v>5852</v>
      </c>
      <c r="H2555" s="128">
        <v>47721.22</v>
      </c>
      <c r="I2555" s="128">
        <v>0</v>
      </c>
      <c r="J2555" s="129">
        <v>47721.22</v>
      </c>
      <c r="K2555" s="101" t="s">
        <v>1388</v>
      </c>
    </row>
    <row r="2556" spans="1:11" ht="56.25" customHeight="1">
      <c r="A2556" s="98">
        <v>25</v>
      </c>
      <c r="B2556" s="125" t="s">
        <v>1277</v>
      </c>
      <c r="C2556" s="126">
        <v>42580</v>
      </c>
      <c r="D2556" s="98" t="s">
        <v>1376</v>
      </c>
      <c r="E2556" s="98">
        <v>10748429</v>
      </c>
      <c r="F2556" s="98"/>
      <c r="G2556" s="127" t="s">
        <v>5909</v>
      </c>
      <c r="H2556" s="128">
        <v>1950494.43</v>
      </c>
      <c r="I2556" s="128">
        <v>0</v>
      </c>
      <c r="J2556" s="129">
        <v>1950494.43</v>
      </c>
      <c r="K2556" s="101" t="s">
        <v>1388</v>
      </c>
    </row>
    <row r="2557" spans="1:11" ht="56.25" customHeight="1">
      <c r="A2557" s="98">
        <v>25</v>
      </c>
      <c r="B2557" s="125" t="s">
        <v>1277</v>
      </c>
      <c r="C2557" s="126">
        <v>42580</v>
      </c>
      <c r="D2557" s="98" t="s">
        <v>1376</v>
      </c>
      <c r="E2557" s="98">
        <v>10748433</v>
      </c>
      <c r="F2557" s="98"/>
      <c r="G2557" s="127" t="s">
        <v>5908</v>
      </c>
      <c r="H2557" s="128">
        <v>25984.92</v>
      </c>
      <c r="I2557" s="128">
        <v>0</v>
      </c>
      <c r="J2557" s="129">
        <v>25984.92</v>
      </c>
      <c r="K2557" s="101" t="s">
        <v>1388</v>
      </c>
    </row>
    <row r="2558" spans="1:11" ht="56.25" customHeight="1">
      <c r="A2558" s="98">
        <v>25</v>
      </c>
      <c r="B2558" s="125" t="s">
        <v>1277</v>
      </c>
      <c r="C2558" s="126">
        <v>42580</v>
      </c>
      <c r="D2558" s="98" t="s">
        <v>1376</v>
      </c>
      <c r="E2558" s="98">
        <v>10748435</v>
      </c>
      <c r="F2558" s="98"/>
      <c r="G2558" s="127" t="s">
        <v>5907</v>
      </c>
      <c r="H2558" s="128">
        <v>31570.32</v>
      </c>
      <c r="I2558" s="128">
        <v>0</v>
      </c>
      <c r="J2558" s="129">
        <v>31570.32</v>
      </c>
      <c r="K2558" s="101" t="s">
        <v>1388</v>
      </c>
    </row>
    <row r="2559" spans="1:11" ht="56.25" customHeight="1">
      <c r="A2559" s="98">
        <v>25</v>
      </c>
      <c r="B2559" s="125" t="s">
        <v>1277</v>
      </c>
      <c r="C2559" s="126">
        <v>42580</v>
      </c>
      <c r="D2559" s="98" t="s">
        <v>1376</v>
      </c>
      <c r="E2559" s="98">
        <v>10748451</v>
      </c>
      <c r="F2559" s="98"/>
      <c r="G2559" s="127" t="s">
        <v>5906</v>
      </c>
      <c r="H2559" s="128">
        <v>44806.52</v>
      </c>
      <c r="I2559" s="128">
        <v>0</v>
      </c>
      <c r="J2559" s="129">
        <v>44806.52</v>
      </c>
      <c r="K2559" s="101" t="s">
        <v>1388</v>
      </c>
    </row>
    <row r="2560" spans="1:11" ht="56.25" customHeight="1">
      <c r="A2560" s="98">
        <v>25</v>
      </c>
      <c r="B2560" s="125" t="s">
        <v>1277</v>
      </c>
      <c r="C2560" s="126">
        <v>42580</v>
      </c>
      <c r="D2560" s="98" t="s">
        <v>1376</v>
      </c>
      <c r="E2560" s="98">
        <v>10748452</v>
      </c>
      <c r="F2560" s="98"/>
      <c r="G2560" s="127" t="s">
        <v>5902</v>
      </c>
      <c r="H2560" s="128">
        <v>2394326.6800000002</v>
      </c>
      <c r="I2560" s="128">
        <v>0</v>
      </c>
      <c r="J2560" s="129">
        <v>2394326.6800000002</v>
      </c>
      <c r="K2560" s="101" t="s">
        <v>1388</v>
      </c>
    </row>
    <row r="2561" spans="1:11" ht="56.25" customHeight="1">
      <c r="A2561" s="98">
        <v>25</v>
      </c>
      <c r="B2561" s="125" t="s">
        <v>1277</v>
      </c>
      <c r="C2561" s="126">
        <v>42580</v>
      </c>
      <c r="D2561" s="98" t="s">
        <v>1376</v>
      </c>
      <c r="E2561" s="98">
        <v>10748455</v>
      </c>
      <c r="F2561" s="98"/>
      <c r="G2561" s="127" t="s">
        <v>5905</v>
      </c>
      <c r="H2561" s="128">
        <v>128505.38</v>
      </c>
      <c r="I2561" s="128">
        <v>0</v>
      </c>
      <c r="J2561" s="129">
        <v>128505.38</v>
      </c>
      <c r="K2561" s="101" t="s">
        <v>1388</v>
      </c>
    </row>
    <row r="2562" spans="1:11" ht="56.25" customHeight="1">
      <c r="A2562" s="98">
        <v>25</v>
      </c>
      <c r="B2562" s="125" t="s">
        <v>1277</v>
      </c>
      <c r="C2562" s="126">
        <v>42580</v>
      </c>
      <c r="D2562" s="98" t="s">
        <v>1376</v>
      </c>
      <c r="E2562" s="98">
        <v>10748479</v>
      </c>
      <c r="F2562" s="98"/>
      <c r="G2562" s="127" t="s">
        <v>5904</v>
      </c>
      <c r="H2562" s="128">
        <v>151634.34</v>
      </c>
      <c r="I2562" s="128">
        <v>0</v>
      </c>
      <c r="J2562" s="129">
        <v>151634.34</v>
      </c>
      <c r="K2562" s="101" t="s">
        <v>1388</v>
      </c>
    </row>
    <row r="2563" spans="1:11" ht="56.25" customHeight="1">
      <c r="A2563" s="98">
        <v>25</v>
      </c>
      <c r="B2563" s="125" t="s">
        <v>1277</v>
      </c>
      <c r="C2563" s="126">
        <v>42580</v>
      </c>
      <c r="D2563" s="98" t="s">
        <v>1376</v>
      </c>
      <c r="E2563" s="98">
        <v>10748482</v>
      </c>
      <c r="F2563" s="98"/>
      <c r="G2563" s="127" t="s">
        <v>5903</v>
      </c>
      <c r="H2563" s="128">
        <v>188619.36</v>
      </c>
      <c r="I2563" s="128">
        <v>0</v>
      </c>
      <c r="J2563" s="129">
        <v>188619.36</v>
      </c>
      <c r="K2563" s="101" t="s">
        <v>1388</v>
      </c>
    </row>
    <row r="2564" spans="1:11" ht="56.25" customHeight="1">
      <c r="A2564" s="98">
        <v>25</v>
      </c>
      <c r="B2564" s="125" t="s">
        <v>1277</v>
      </c>
      <c r="C2564" s="126">
        <v>42580</v>
      </c>
      <c r="D2564" s="98" t="s">
        <v>1376</v>
      </c>
      <c r="E2564" s="98">
        <v>10748485</v>
      </c>
      <c r="F2564" s="98"/>
      <c r="G2564" s="127" t="s">
        <v>5901</v>
      </c>
      <c r="H2564" s="128">
        <v>905259.22</v>
      </c>
      <c r="I2564" s="128">
        <v>0</v>
      </c>
      <c r="J2564" s="129">
        <v>905259.22</v>
      </c>
      <c r="K2564" s="101" t="s">
        <v>1388</v>
      </c>
    </row>
    <row r="2565" spans="1:11" ht="56.25" customHeight="1">
      <c r="A2565" s="98">
        <v>25</v>
      </c>
      <c r="B2565" s="125" t="s">
        <v>1277</v>
      </c>
      <c r="C2565" s="126">
        <v>42580</v>
      </c>
      <c r="D2565" s="98" t="s">
        <v>1376</v>
      </c>
      <c r="E2565" s="98">
        <v>10748507</v>
      </c>
      <c r="F2565" s="98"/>
      <c r="G2565" s="127" t="s">
        <v>5900</v>
      </c>
      <c r="H2565" s="128">
        <v>545072.14</v>
      </c>
      <c r="I2565" s="128">
        <v>0</v>
      </c>
      <c r="J2565" s="129">
        <v>545072.14</v>
      </c>
      <c r="K2565" s="101" t="s">
        <v>1388</v>
      </c>
    </row>
    <row r="2566" spans="1:11" ht="56.25" customHeight="1">
      <c r="A2566" s="98">
        <v>25</v>
      </c>
      <c r="B2566" s="125" t="s">
        <v>1277</v>
      </c>
      <c r="C2566" s="126">
        <v>42580</v>
      </c>
      <c r="D2566" s="98" t="s">
        <v>1376</v>
      </c>
      <c r="E2566" s="98">
        <v>10748538</v>
      </c>
      <c r="F2566" s="98"/>
      <c r="G2566" s="127" t="s">
        <v>5899</v>
      </c>
      <c r="H2566" s="128">
        <v>46695.56</v>
      </c>
      <c r="I2566" s="128">
        <v>0</v>
      </c>
      <c r="J2566" s="129">
        <v>46695.56</v>
      </c>
      <c r="K2566" s="101" t="s">
        <v>1388</v>
      </c>
    </row>
    <row r="2567" spans="1:11" ht="56.25" customHeight="1">
      <c r="A2567" s="98">
        <v>25</v>
      </c>
      <c r="B2567" s="125" t="s">
        <v>1277</v>
      </c>
      <c r="C2567" s="126">
        <v>42580</v>
      </c>
      <c r="D2567" s="98" t="s">
        <v>1376</v>
      </c>
      <c r="E2567" s="98">
        <v>10749127</v>
      </c>
      <c r="F2567" s="98"/>
      <c r="G2567" s="127" t="s">
        <v>5893</v>
      </c>
      <c r="H2567" s="128">
        <v>398481.72</v>
      </c>
      <c r="I2567" s="128">
        <v>0</v>
      </c>
      <c r="J2567" s="129">
        <v>398481.72</v>
      </c>
      <c r="K2567" s="101" t="s">
        <v>1388</v>
      </c>
    </row>
    <row r="2568" spans="1:11" ht="56.25" customHeight="1">
      <c r="A2568" s="98">
        <v>25</v>
      </c>
      <c r="B2568" s="125" t="s">
        <v>1277</v>
      </c>
      <c r="C2568" s="126">
        <v>42579</v>
      </c>
      <c r="D2568" s="98" t="s">
        <v>1376</v>
      </c>
      <c r="E2568" s="98">
        <v>10749144</v>
      </c>
      <c r="F2568" s="98"/>
      <c r="G2568" s="127" t="s">
        <v>5862</v>
      </c>
      <c r="H2568" s="128">
        <v>132612.78</v>
      </c>
      <c r="I2568" s="128">
        <v>0</v>
      </c>
      <c r="J2568" s="129">
        <v>132612.78</v>
      </c>
      <c r="K2568" s="101" t="s">
        <v>1388</v>
      </c>
    </row>
    <row r="2569" spans="1:11" ht="56.25" customHeight="1">
      <c r="A2569" s="98">
        <v>25</v>
      </c>
      <c r="B2569" s="125" t="s">
        <v>1277</v>
      </c>
      <c r="C2569" s="126">
        <v>42579</v>
      </c>
      <c r="D2569" s="98" t="s">
        <v>1376</v>
      </c>
      <c r="E2569" s="98">
        <v>10749207</v>
      </c>
      <c r="F2569" s="98"/>
      <c r="G2569" s="127" t="s">
        <v>5860</v>
      </c>
      <c r="H2569" s="128">
        <v>88571.839999999997</v>
      </c>
      <c r="I2569" s="128">
        <v>0</v>
      </c>
      <c r="J2569" s="129">
        <v>88571.839999999997</v>
      </c>
      <c r="K2569" s="101" t="s">
        <v>1388</v>
      </c>
    </row>
    <row r="2570" spans="1:11" ht="56.25" customHeight="1">
      <c r="A2570" s="98">
        <v>25</v>
      </c>
      <c r="B2570" s="125" t="s">
        <v>1277</v>
      </c>
      <c r="C2570" s="126">
        <v>42580</v>
      </c>
      <c r="D2570" s="98" t="s">
        <v>1376</v>
      </c>
      <c r="E2570" s="98">
        <v>10749208</v>
      </c>
      <c r="F2570" s="98"/>
      <c r="G2570" s="127" t="s">
        <v>5898</v>
      </c>
      <c r="H2570" s="128">
        <v>1459997.99</v>
      </c>
      <c r="I2570" s="128">
        <v>0</v>
      </c>
      <c r="J2570" s="129">
        <v>1459997.99</v>
      </c>
      <c r="K2570" s="101" t="s">
        <v>1388</v>
      </c>
    </row>
    <row r="2571" spans="1:11" ht="56.25" customHeight="1">
      <c r="A2571" s="98">
        <v>25</v>
      </c>
      <c r="B2571" s="125" t="s">
        <v>1277</v>
      </c>
      <c r="C2571" s="126">
        <v>42580</v>
      </c>
      <c r="D2571" s="98" t="s">
        <v>1376</v>
      </c>
      <c r="E2571" s="98">
        <v>10749247</v>
      </c>
      <c r="F2571" s="98"/>
      <c r="G2571" s="127" t="s">
        <v>5896</v>
      </c>
      <c r="H2571" s="128">
        <v>320540.65000000002</v>
      </c>
      <c r="I2571" s="128">
        <v>0</v>
      </c>
      <c r="J2571" s="129">
        <v>320540.65000000002</v>
      </c>
      <c r="K2571" s="101" t="s">
        <v>1388</v>
      </c>
    </row>
    <row r="2572" spans="1:11" ht="56.25" customHeight="1">
      <c r="A2572" s="98">
        <v>25</v>
      </c>
      <c r="B2572" s="125" t="s">
        <v>1277</v>
      </c>
      <c r="C2572" s="126">
        <v>42579</v>
      </c>
      <c r="D2572" s="98" t="s">
        <v>1376</v>
      </c>
      <c r="E2572" s="98">
        <v>10749323</v>
      </c>
      <c r="F2572" s="98"/>
      <c r="G2572" s="127" t="s">
        <v>5861</v>
      </c>
      <c r="H2572" s="128">
        <v>1039521.25</v>
      </c>
      <c r="I2572" s="128">
        <v>0</v>
      </c>
      <c r="J2572" s="129">
        <v>1039521.25</v>
      </c>
      <c r="K2572" s="101" t="s">
        <v>1388</v>
      </c>
    </row>
    <row r="2573" spans="1:11" ht="56.25" customHeight="1">
      <c r="A2573" s="98">
        <v>25</v>
      </c>
      <c r="B2573" s="125" t="s">
        <v>1277</v>
      </c>
      <c r="C2573" s="126">
        <v>42580</v>
      </c>
      <c r="D2573" s="98" t="s">
        <v>1376</v>
      </c>
      <c r="E2573" s="98">
        <v>10749433</v>
      </c>
      <c r="F2573" s="98"/>
      <c r="G2573" s="127" t="s">
        <v>5897</v>
      </c>
      <c r="H2573" s="128">
        <v>773234.04</v>
      </c>
      <c r="I2573" s="128">
        <v>0</v>
      </c>
      <c r="J2573" s="129">
        <v>773234.04</v>
      </c>
      <c r="K2573" s="101" t="s">
        <v>1388</v>
      </c>
    </row>
    <row r="2574" spans="1:11" ht="56.25" customHeight="1">
      <c r="A2574" s="98">
        <v>25</v>
      </c>
      <c r="B2574" s="125" t="s">
        <v>1277</v>
      </c>
      <c r="C2574" s="126">
        <v>42580</v>
      </c>
      <c r="D2574" s="98" t="s">
        <v>1376</v>
      </c>
      <c r="E2574" s="98">
        <v>10750137</v>
      </c>
      <c r="F2574" s="98"/>
      <c r="G2574" s="127" t="s">
        <v>5895</v>
      </c>
      <c r="H2574" s="128">
        <v>1276845.94</v>
      </c>
      <c r="I2574" s="128">
        <v>0</v>
      </c>
      <c r="J2574" s="129">
        <v>1276845.94</v>
      </c>
      <c r="K2574" s="101" t="s">
        <v>1388</v>
      </c>
    </row>
    <row r="2575" spans="1:11" ht="56.25" customHeight="1">
      <c r="A2575" s="98">
        <v>25</v>
      </c>
      <c r="B2575" s="125" t="s">
        <v>1277</v>
      </c>
      <c r="C2575" s="126">
        <v>42580</v>
      </c>
      <c r="D2575" s="98" t="s">
        <v>1376</v>
      </c>
      <c r="E2575" s="98">
        <v>10751622</v>
      </c>
      <c r="F2575" s="98"/>
      <c r="G2575" s="127" t="s">
        <v>5894</v>
      </c>
      <c r="H2575" s="128">
        <v>1231362.06</v>
      </c>
      <c r="I2575" s="128">
        <v>0</v>
      </c>
      <c r="J2575" s="129">
        <v>1231362.06</v>
      </c>
      <c r="K2575" s="101" t="s">
        <v>1388</v>
      </c>
    </row>
    <row r="2576" spans="1:11" ht="56.25" customHeight="1">
      <c r="A2576" s="98">
        <v>25</v>
      </c>
      <c r="B2576" s="125" t="s">
        <v>1277</v>
      </c>
      <c r="C2576" s="126">
        <v>42583</v>
      </c>
      <c r="D2576" s="98" t="s">
        <v>1376</v>
      </c>
      <c r="E2576" s="98">
        <v>10759063</v>
      </c>
      <c r="F2576" s="98"/>
      <c r="G2576" s="127" t="s">
        <v>5952</v>
      </c>
      <c r="H2576" s="128">
        <v>50449.35</v>
      </c>
      <c r="I2576" s="128">
        <v>0</v>
      </c>
      <c r="J2576" s="129">
        <v>50449.35</v>
      </c>
      <c r="K2576" s="101" t="s">
        <v>1388</v>
      </c>
    </row>
    <row r="2577" spans="1:11" ht="56.25" customHeight="1">
      <c r="A2577" s="98">
        <v>25</v>
      </c>
      <c r="B2577" s="125" t="s">
        <v>1277</v>
      </c>
      <c r="C2577" s="126">
        <v>42583</v>
      </c>
      <c r="D2577" s="98" t="s">
        <v>1376</v>
      </c>
      <c r="E2577" s="98">
        <v>10759111</v>
      </c>
      <c r="F2577" s="98"/>
      <c r="G2577" s="127" t="s">
        <v>5951</v>
      </c>
      <c r="H2577" s="128">
        <v>678989.61</v>
      </c>
      <c r="I2577" s="128">
        <v>0</v>
      </c>
      <c r="J2577" s="129">
        <v>678989.61</v>
      </c>
      <c r="K2577" s="101" t="s">
        <v>1388</v>
      </c>
    </row>
    <row r="2578" spans="1:11" ht="56.25" customHeight="1">
      <c r="A2578" s="98">
        <v>25</v>
      </c>
      <c r="B2578" s="125" t="s">
        <v>1277</v>
      </c>
      <c r="C2578" s="126">
        <v>42583</v>
      </c>
      <c r="D2578" s="98" t="s">
        <v>1376</v>
      </c>
      <c r="E2578" s="98">
        <v>10759153</v>
      </c>
      <c r="F2578" s="98"/>
      <c r="G2578" s="127" t="s">
        <v>5950</v>
      </c>
      <c r="H2578" s="128">
        <v>28749.18</v>
      </c>
      <c r="I2578" s="128">
        <v>0</v>
      </c>
      <c r="J2578" s="129">
        <v>28749.18</v>
      </c>
      <c r="K2578" s="101" t="s">
        <v>1388</v>
      </c>
    </row>
    <row r="2579" spans="1:11" ht="56.25" customHeight="1">
      <c r="A2579" s="98">
        <v>25</v>
      </c>
      <c r="B2579" s="125" t="s">
        <v>1277</v>
      </c>
      <c r="C2579" s="126">
        <v>42583</v>
      </c>
      <c r="D2579" s="98" t="s">
        <v>1376</v>
      </c>
      <c r="E2579" s="98">
        <v>10759158</v>
      </c>
      <c r="F2579" s="98"/>
      <c r="G2579" s="127" t="s">
        <v>5949</v>
      </c>
      <c r="H2579" s="128">
        <v>337021.32</v>
      </c>
      <c r="I2579" s="128">
        <v>0</v>
      </c>
      <c r="J2579" s="129">
        <v>337021.32</v>
      </c>
      <c r="K2579" s="101" t="s">
        <v>1388</v>
      </c>
    </row>
    <row r="2580" spans="1:11" ht="56.25" customHeight="1">
      <c r="A2580" s="98">
        <v>25</v>
      </c>
      <c r="B2580" s="125" t="s">
        <v>1277</v>
      </c>
      <c r="C2580" s="126">
        <v>42583</v>
      </c>
      <c r="D2580" s="98" t="s">
        <v>1376</v>
      </c>
      <c r="E2580" s="98">
        <v>10759159</v>
      </c>
      <c r="F2580" s="98"/>
      <c r="G2580" s="127" t="s">
        <v>5948</v>
      </c>
      <c r="H2580" s="128">
        <v>784657.44</v>
      </c>
      <c r="I2580" s="128">
        <v>0</v>
      </c>
      <c r="J2580" s="129">
        <v>784657.44</v>
      </c>
      <c r="K2580" s="101" t="s">
        <v>1388</v>
      </c>
    </row>
    <row r="2581" spans="1:11" ht="56.25" customHeight="1">
      <c r="A2581" s="98">
        <v>25</v>
      </c>
      <c r="B2581" s="125" t="s">
        <v>1277</v>
      </c>
      <c r="C2581" s="126">
        <v>42583</v>
      </c>
      <c r="D2581" s="98" t="s">
        <v>1376</v>
      </c>
      <c r="E2581" s="98">
        <v>10759206</v>
      </c>
      <c r="F2581" s="98"/>
      <c r="G2581" s="127" t="s">
        <v>5947</v>
      </c>
      <c r="H2581" s="128">
        <v>603956.4</v>
      </c>
      <c r="I2581" s="128">
        <v>0</v>
      </c>
      <c r="J2581" s="129">
        <v>603956.4</v>
      </c>
      <c r="K2581" s="101" t="s">
        <v>1388</v>
      </c>
    </row>
    <row r="2582" spans="1:11" ht="56.25" customHeight="1">
      <c r="A2582" s="98">
        <v>25</v>
      </c>
      <c r="B2582" s="125" t="s">
        <v>1277</v>
      </c>
      <c r="C2582" s="126">
        <v>42580</v>
      </c>
      <c r="D2582" s="98" t="s">
        <v>1376</v>
      </c>
      <c r="E2582" s="98">
        <v>10759207</v>
      </c>
      <c r="F2582" s="98"/>
      <c r="G2582" s="127" t="s">
        <v>5913</v>
      </c>
      <c r="H2582" s="128">
        <v>668379.48</v>
      </c>
      <c r="I2582" s="128">
        <v>0</v>
      </c>
      <c r="J2582" s="129">
        <v>668379.48</v>
      </c>
      <c r="K2582" s="101" t="s">
        <v>1388</v>
      </c>
    </row>
    <row r="2583" spans="1:11" ht="56.25" customHeight="1">
      <c r="A2583" s="98">
        <v>25</v>
      </c>
      <c r="B2583" s="125" t="s">
        <v>1277</v>
      </c>
      <c r="C2583" s="126">
        <v>42580</v>
      </c>
      <c r="D2583" s="98" t="s">
        <v>1376</v>
      </c>
      <c r="E2583" s="98">
        <v>10759208</v>
      </c>
      <c r="F2583" s="98"/>
      <c r="G2583" s="127" t="s">
        <v>5914</v>
      </c>
      <c r="H2583" s="128">
        <v>169312.97</v>
      </c>
      <c r="I2583" s="128">
        <v>0</v>
      </c>
      <c r="J2583" s="129">
        <v>169312.97</v>
      </c>
      <c r="K2583" s="101" t="s">
        <v>1388</v>
      </c>
    </row>
    <row r="2584" spans="1:11" ht="56.25" customHeight="1">
      <c r="A2584" s="98">
        <v>25</v>
      </c>
      <c r="B2584" s="125" t="s">
        <v>1277</v>
      </c>
      <c r="C2584" s="126">
        <v>42580</v>
      </c>
      <c r="D2584" s="98" t="s">
        <v>1376</v>
      </c>
      <c r="E2584" s="98">
        <v>10759211</v>
      </c>
      <c r="F2584" s="98"/>
      <c r="G2584" s="127" t="s">
        <v>5915</v>
      </c>
      <c r="H2584" s="128">
        <v>222328.38</v>
      </c>
      <c r="I2584" s="128">
        <v>0</v>
      </c>
      <c r="J2584" s="129">
        <v>222328.38</v>
      </c>
      <c r="K2584" s="101" t="s">
        <v>1388</v>
      </c>
    </row>
    <row r="2585" spans="1:11" ht="56.25" customHeight="1">
      <c r="A2585" s="98">
        <v>25</v>
      </c>
      <c r="B2585" s="125" t="s">
        <v>1277</v>
      </c>
      <c r="C2585" s="126">
        <v>42580</v>
      </c>
      <c r="D2585" s="98" t="s">
        <v>1376</v>
      </c>
      <c r="E2585" s="98">
        <v>10759213</v>
      </c>
      <c r="F2585" s="98"/>
      <c r="G2585" s="127" t="s">
        <v>5916</v>
      </c>
      <c r="H2585" s="128">
        <v>1254585.8</v>
      </c>
      <c r="I2585" s="128">
        <v>0</v>
      </c>
      <c r="J2585" s="129">
        <v>1254585.8</v>
      </c>
      <c r="K2585" s="101" t="s">
        <v>1388</v>
      </c>
    </row>
    <row r="2586" spans="1:11" ht="56.25" customHeight="1">
      <c r="A2586" s="98">
        <v>25</v>
      </c>
      <c r="B2586" s="125" t="s">
        <v>1277</v>
      </c>
      <c r="C2586" s="126">
        <v>42580</v>
      </c>
      <c r="D2586" s="98" t="s">
        <v>1376</v>
      </c>
      <c r="E2586" s="98">
        <v>10759214</v>
      </c>
      <c r="F2586" s="98"/>
      <c r="G2586" s="127" t="s">
        <v>5917</v>
      </c>
      <c r="H2586" s="128">
        <v>185037.18</v>
      </c>
      <c r="I2586" s="128">
        <v>0</v>
      </c>
      <c r="J2586" s="129">
        <v>185037.18</v>
      </c>
      <c r="K2586" s="101" t="s">
        <v>1388</v>
      </c>
    </row>
    <row r="2587" spans="1:11" ht="56.25" customHeight="1">
      <c r="A2587" s="98">
        <v>25</v>
      </c>
      <c r="B2587" s="125" t="s">
        <v>1277</v>
      </c>
      <c r="C2587" s="126">
        <v>42583</v>
      </c>
      <c r="D2587" s="98" t="s">
        <v>1376</v>
      </c>
      <c r="E2587" s="98">
        <v>10759236</v>
      </c>
      <c r="F2587" s="98"/>
      <c r="G2587" s="127" t="s">
        <v>5946</v>
      </c>
      <c r="H2587" s="128">
        <v>680028.32</v>
      </c>
      <c r="I2587" s="128">
        <v>0</v>
      </c>
      <c r="J2587" s="129">
        <v>680028.32</v>
      </c>
      <c r="K2587" s="101" t="s">
        <v>1388</v>
      </c>
    </row>
    <row r="2588" spans="1:11" ht="56.25" customHeight="1">
      <c r="A2588" s="98">
        <v>25</v>
      </c>
      <c r="B2588" s="125" t="s">
        <v>1277</v>
      </c>
      <c r="C2588" s="126">
        <v>42583</v>
      </c>
      <c r="D2588" s="98" t="s">
        <v>1376</v>
      </c>
      <c r="E2588" s="98">
        <v>10759237</v>
      </c>
      <c r="F2588" s="98"/>
      <c r="G2588" s="127" t="s">
        <v>5945</v>
      </c>
      <c r="H2588" s="128">
        <v>1557525.22</v>
      </c>
      <c r="I2588" s="128">
        <v>0</v>
      </c>
      <c r="J2588" s="129">
        <v>1557525.22</v>
      </c>
      <c r="K2588" s="101" t="s">
        <v>1388</v>
      </c>
    </row>
    <row r="2589" spans="1:11" ht="56.25" customHeight="1">
      <c r="A2589" s="98">
        <v>25</v>
      </c>
      <c r="B2589" s="125" t="s">
        <v>1277</v>
      </c>
      <c r="C2589" s="126">
        <v>42585</v>
      </c>
      <c r="D2589" s="98" t="s">
        <v>1376</v>
      </c>
      <c r="E2589" s="98">
        <v>10775235</v>
      </c>
      <c r="F2589" s="98"/>
      <c r="G2589" s="127" t="s">
        <v>6009</v>
      </c>
      <c r="H2589" s="128">
        <v>242601.38</v>
      </c>
      <c r="I2589" s="128">
        <v>0</v>
      </c>
      <c r="J2589" s="129">
        <v>242601.38</v>
      </c>
      <c r="K2589" s="101" t="s">
        <v>1388</v>
      </c>
    </row>
    <row r="2590" spans="1:11" ht="56.25" customHeight="1">
      <c r="A2590" s="98">
        <v>25</v>
      </c>
      <c r="B2590" s="125" t="s">
        <v>1277</v>
      </c>
      <c r="C2590" s="126">
        <v>42585</v>
      </c>
      <c r="D2590" s="98" t="s">
        <v>1376</v>
      </c>
      <c r="E2590" s="98">
        <v>10775236</v>
      </c>
      <c r="F2590" s="98"/>
      <c r="G2590" s="127" t="s">
        <v>6010</v>
      </c>
      <c r="H2590" s="128">
        <v>145835.47</v>
      </c>
      <c r="I2590" s="128">
        <v>0</v>
      </c>
      <c r="J2590" s="129">
        <v>145835.47</v>
      </c>
      <c r="K2590" s="101" t="s">
        <v>1388</v>
      </c>
    </row>
    <row r="2591" spans="1:11" ht="56.25" customHeight="1">
      <c r="A2591" s="98">
        <v>25</v>
      </c>
      <c r="B2591" s="125" t="s">
        <v>1277</v>
      </c>
      <c r="C2591" s="126">
        <v>42585</v>
      </c>
      <c r="D2591" s="98" t="s">
        <v>1376</v>
      </c>
      <c r="E2591" s="98">
        <v>10775239</v>
      </c>
      <c r="F2591" s="98"/>
      <c r="G2591" s="127" t="s">
        <v>6011</v>
      </c>
      <c r="H2591" s="128">
        <v>1902861.64</v>
      </c>
      <c r="I2591" s="128">
        <v>0</v>
      </c>
      <c r="J2591" s="129">
        <v>1902861.64</v>
      </c>
      <c r="K2591" s="101" t="s">
        <v>1388</v>
      </c>
    </row>
    <row r="2592" spans="1:11" ht="56.25" customHeight="1">
      <c r="A2592" s="98">
        <v>25</v>
      </c>
      <c r="B2592" s="125" t="s">
        <v>1277</v>
      </c>
      <c r="C2592" s="126">
        <v>42585</v>
      </c>
      <c r="D2592" s="98" t="s">
        <v>1376</v>
      </c>
      <c r="E2592" s="98">
        <v>10775247</v>
      </c>
      <c r="F2592" s="98"/>
      <c r="G2592" s="127" t="s">
        <v>6012</v>
      </c>
      <c r="H2592" s="128">
        <v>1217387.8400000001</v>
      </c>
      <c r="I2592" s="128">
        <v>0</v>
      </c>
      <c r="J2592" s="129">
        <v>1217387.8400000001</v>
      </c>
      <c r="K2592" s="101" t="s">
        <v>1388</v>
      </c>
    </row>
    <row r="2593" spans="1:11" ht="56.25" customHeight="1">
      <c r="A2593" s="98">
        <v>25</v>
      </c>
      <c r="B2593" s="125" t="s">
        <v>1277</v>
      </c>
      <c r="C2593" s="126">
        <v>42585</v>
      </c>
      <c r="D2593" s="98" t="s">
        <v>1376</v>
      </c>
      <c r="E2593" s="98">
        <v>10775248</v>
      </c>
      <c r="F2593" s="98"/>
      <c r="G2593" s="127" t="s">
        <v>6013</v>
      </c>
      <c r="H2593" s="128">
        <v>331003</v>
      </c>
      <c r="I2593" s="128">
        <v>0</v>
      </c>
      <c r="J2593" s="129">
        <v>331003</v>
      </c>
      <c r="K2593" s="101" t="s">
        <v>1388</v>
      </c>
    </row>
    <row r="2594" spans="1:11" ht="56.25" customHeight="1">
      <c r="A2594" s="98">
        <v>25</v>
      </c>
      <c r="B2594" s="125" t="s">
        <v>1277</v>
      </c>
      <c r="C2594" s="126">
        <v>42586</v>
      </c>
      <c r="D2594" s="98" t="s">
        <v>1376</v>
      </c>
      <c r="E2594" s="98">
        <v>10781364</v>
      </c>
      <c r="F2594" s="98"/>
      <c r="G2594" s="127" t="s">
        <v>6047</v>
      </c>
      <c r="H2594" s="128">
        <v>1697346.68</v>
      </c>
      <c r="I2594" s="128">
        <v>0</v>
      </c>
      <c r="J2594" s="129">
        <v>1697346.68</v>
      </c>
      <c r="K2594" s="101" t="s">
        <v>1388</v>
      </c>
    </row>
    <row r="2595" spans="1:11" ht="56.25" customHeight="1">
      <c r="A2595" s="98">
        <v>25</v>
      </c>
      <c r="B2595" s="125" t="s">
        <v>1277</v>
      </c>
      <c r="C2595" s="126">
        <v>42586</v>
      </c>
      <c r="D2595" s="98" t="s">
        <v>1376</v>
      </c>
      <c r="E2595" s="98">
        <v>10781365</v>
      </c>
      <c r="F2595" s="98"/>
      <c r="G2595" s="127" t="s">
        <v>6048</v>
      </c>
      <c r="H2595" s="128">
        <v>1735535.2</v>
      </c>
      <c r="I2595" s="128">
        <v>0</v>
      </c>
      <c r="J2595" s="129">
        <v>1735535.2</v>
      </c>
      <c r="K2595" s="101" t="s">
        <v>1388</v>
      </c>
    </row>
    <row r="2596" spans="1:11" ht="56.25" customHeight="1">
      <c r="A2596" s="98">
        <v>25</v>
      </c>
      <c r="B2596" s="125" t="s">
        <v>1277</v>
      </c>
      <c r="C2596" s="126">
        <v>42586</v>
      </c>
      <c r="D2596" s="98" t="s">
        <v>1376</v>
      </c>
      <c r="E2596" s="98">
        <v>10781366</v>
      </c>
      <c r="F2596" s="98"/>
      <c r="G2596" s="127" t="s">
        <v>6049</v>
      </c>
      <c r="H2596" s="128">
        <v>584191.93000000005</v>
      </c>
      <c r="I2596" s="128">
        <v>0</v>
      </c>
      <c r="J2596" s="129">
        <v>584191.93000000005</v>
      </c>
      <c r="K2596" s="101" t="s">
        <v>1388</v>
      </c>
    </row>
    <row r="2597" spans="1:11" ht="56.25" customHeight="1">
      <c r="A2597" s="98">
        <v>25</v>
      </c>
      <c r="B2597" s="125" t="s">
        <v>1277</v>
      </c>
      <c r="C2597" s="126">
        <v>42586</v>
      </c>
      <c r="D2597" s="98" t="s">
        <v>1376</v>
      </c>
      <c r="E2597" s="98">
        <v>10781367</v>
      </c>
      <c r="F2597" s="98"/>
      <c r="G2597" s="127" t="s">
        <v>6050</v>
      </c>
      <c r="H2597" s="128">
        <v>2984954.98</v>
      </c>
      <c r="I2597" s="128">
        <v>0</v>
      </c>
      <c r="J2597" s="129">
        <v>2984954.98</v>
      </c>
      <c r="K2597" s="101" t="s">
        <v>1388</v>
      </c>
    </row>
    <row r="2598" spans="1:11" ht="56.25" customHeight="1">
      <c r="A2598" s="98">
        <v>25</v>
      </c>
      <c r="B2598" s="125" t="s">
        <v>1277</v>
      </c>
      <c r="C2598" s="126">
        <v>42586</v>
      </c>
      <c r="D2598" s="98" t="s">
        <v>1376</v>
      </c>
      <c r="E2598" s="98">
        <v>10781368</v>
      </c>
      <c r="F2598" s="98"/>
      <c r="G2598" s="127" t="s">
        <v>6051</v>
      </c>
      <c r="H2598" s="128">
        <v>2743405.19</v>
      </c>
      <c r="I2598" s="128">
        <v>0</v>
      </c>
      <c r="J2598" s="129">
        <v>2743405.19</v>
      </c>
      <c r="K2598" s="101" t="s">
        <v>1388</v>
      </c>
    </row>
    <row r="2599" spans="1:11" ht="56.25" customHeight="1">
      <c r="A2599" s="98">
        <v>25</v>
      </c>
      <c r="B2599" s="125" t="s">
        <v>1277</v>
      </c>
      <c r="C2599" s="126">
        <v>42587</v>
      </c>
      <c r="D2599" s="98" t="s">
        <v>1376</v>
      </c>
      <c r="E2599" s="98">
        <v>10788326</v>
      </c>
      <c r="F2599" s="98"/>
      <c r="G2599" s="127" t="s">
        <v>6082</v>
      </c>
      <c r="H2599" s="128">
        <v>200000</v>
      </c>
      <c r="I2599" s="128">
        <v>0</v>
      </c>
      <c r="J2599" s="129">
        <v>200000</v>
      </c>
      <c r="K2599" s="101" t="s">
        <v>1388</v>
      </c>
    </row>
    <row r="2600" spans="1:11" ht="56.25" customHeight="1">
      <c r="A2600" s="98">
        <v>25</v>
      </c>
      <c r="B2600" s="125" t="s">
        <v>1277</v>
      </c>
      <c r="C2600" s="126">
        <v>42587</v>
      </c>
      <c r="D2600" s="98" t="s">
        <v>1376</v>
      </c>
      <c r="E2600" s="98">
        <v>10793199</v>
      </c>
      <c r="F2600" s="98"/>
      <c r="G2600" s="127" t="s">
        <v>6083</v>
      </c>
      <c r="H2600" s="128">
        <v>1487052.71</v>
      </c>
      <c r="I2600" s="128">
        <v>0</v>
      </c>
      <c r="J2600" s="129">
        <v>1487052.71</v>
      </c>
      <c r="K2600" s="101" t="s">
        <v>1388</v>
      </c>
    </row>
    <row r="2601" spans="1:11" ht="56.25" customHeight="1">
      <c r="A2601" s="98">
        <v>25</v>
      </c>
      <c r="B2601" s="125" t="s">
        <v>1277</v>
      </c>
      <c r="C2601" s="126">
        <v>42587</v>
      </c>
      <c r="D2601" s="98" t="s">
        <v>1376</v>
      </c>
      <c r="E2601" s="98">
        <v>10793200</v>
      </c>
      <c r="F2601" s="98"/>
      <c r="G2601" s="127" t="s">
        <v>6084</v>
      </c>
      <c r="H2601" s="128">
        <v>1090788.48</v>
      </c>
      <c r="I2601" s="128">
        <v>0</v>
      </c>
      <c r="J2601" s="129">
        <v>1090788.48</v>
      </c>
      <c r="K2601" s="101" t="s">
        <v>1388</v>
      </c>
    </row>
    <row r="2602" spans="1:11" ht="56.25" customHeight="1">
      <c r="A2602" s="98">
        <v>25</v>
      </c>
      <c r="B2602" s="125" t="s">
        <v>1277</v>
      </c>
      <c r="C2602" s="126">
        <v>42587</v>
      </c>
      <c r="D2602" s="98" t="s">
        <v>1376</v>
      </c>
      <c r="E2602" s="98">
        <v>10793229</v>
      </c>
      <c r="F2602" s="98"/>
      <c r="G2602" s="127" t="s">
        <v>6085</v>
      </c>
      <c r="H2602" s="128">
        <v>515277.25</v>
      </c>
      <c r="I2602" s="128">
        <v>0</v>
      </c>
      <c r="J2602" s="129">
        <v>515277.25</v>
      </c>
      <c r="K2602" s="101" t="s">
        <v>1388</v>
      </c>
    </row>
    <row r="2603" spans="1:11" ht="56.25" customHeight="1">
      <c r="A2603" s="98">
        <v>25</v>
      </c>
      <c r="B2603" s="125" t="s">
        <v>1277</v>
      </c>
      <c r="C2603" s="126">
        <v>42587</v>
      </c>
      <c r="D2603" s="98" t="s">
        <v>1376</v>
      </c>
      <c r="E2603" s="98">
        <v>10793251</v>
      </c>
      <c r="F2603" s="98"/>
      <c r="G2603" s="127" t="s">
        <v>6086</v>
      </c>
      <c r="H2603" s="128">
        <v>553512.15</v>
      </c>
      <c r="I2603" s="128">
        <v>0</v>
      </c>
      <c r="J2603" s="129">
        <v>553512.15</v>
      </c>
      <c r="K2603" s="101" t="s">
        <v>1388</v>
      </c>
    </row>
    <row r="2604" spans="1:11" ht="56.25" customHeight="1">
      <c r="A2604" s="98">
        <v>25</v>
      </c>
      <c r="B2604" s="125" t="s">
        <v>1277</v>
      </c>
      <c r="C2604" s="126">
        <v>42587</v>
      </c>
      <c r="D2604" s="98" t="s">
        <v>1376</v>
      </c>
      <c r="E2604" s="98">
        <v>10793258</v>
      </c>
      <c r="F2604" s="98"/>
      <c r="G2604" s="127" t="s">
        <v>6087</v>
      </c>
      <c r="H2604" s="128">
        <v>224245.65</v>
      </c>
      <c r="I2604" s="128">
        <v>0</v>
      </c>
      <c r="J2604" s="129">
        <v>224245.65</v>
      </c>
      <c r="K2604" s="101" t="s">
        <v>1388</v>
      </c>
    </row>
    <row r="2605" spans="1:11" ht="56.25" customHeight="1">
      <c r="A2605" s="98">
        <v>25</v>
      </c>
      <c r="B2605" s="125" t="s">
        <v>1277</v>
      </c>
      <c r="C2605" s="126">
        <v>42587</v>
      </c>
      <c r="D2605" s="98" t="s">
        <v>1376</v>
      </c>
      <c r="E2605" s="98">
        <v>10793259</v>
      </c>
      <c r="F2605" s="98"/>
      <c r="G2605" s="127" t="s">
        <v>6088</v>
      </c>
      <c r="H2605" s="128">
        <v>362569.25</v>
      </c>
      <c r="I2605" s="128">
        <v>0</v>
      </c>
      <c r="J2605" s="129">
        <v>362569.25</v>
      </c>
      <c r="K2605" s="101" t="s">
        <v>1388</v>
      </c>
    </row>
    <row r="2606" spans="1:11" ht="56.25" customHeight="1">
      <c r="A2606" s="98">
        <v>25</v>
      </c>
      <c r="B2606" s="125" t="s">
        <v>1277</v>
      </c>
      <c r="C2606" s="126">
        <v>42587</v>
      </c>
      <c r="D2606" s="98" t="s">
        <v>1376</v>
      </c>
      <c r="E2606" s="98">
        <v>10793262</v>
      </c>
      <c r="F2606" s="98"/>
      <c r="G2606" s="127" t="s">
        <v>6089</v>
      </c>
      <c r="H2606" s="128">
        <v>10083.450000000001</v>
      </c>
      <c r="I2606" s="128">
        <v>0</v>
      </c>
      <c r="J2606" s="129">
        <v>10083.450000000001</v>
      </c>
      <c r="K2606" s="101" t="s">
        <v>1388</v>
      </c>
    </row>
    <row r="2607" spans="1:11" ht="56.25" customHeight="1">
      <c r="A2607" s="98">
        <v>25</v>
      </c>
      <c r="B2607" s="125" t="s">
        <v>1277</v>
      </c>
      <c r="C2607" s="126">
        <v>42587</v>
      </c>
      <c r="D2607" s="98" t="s">
        <v>1376</v>
      </c>
      <c r="E2607" s="98">
        <v>10793263</v>
      </c>
      <c r="F2607" s="98"/>
      <c r="G2607" s="127" t="s">
        <v>6090</v>
      </c>
      <c r="H2607" s="128">
        <v>440746.29</v>
      </c>
      <c r="I2607" s="128">
        <v>0</v>
      </c>
      <c r="J2607" s="129">
        <v>440746.29</v>
      </c>
      <c r="K2607" s="101" t="s">
        <v>1388</v>
      </c>
    </row>
    <row r="2608" spans="1:11" ht="56.25" customHeight="1">
      <c r="A2608" s="98">
        <v>25</v>
      </c>
      <c r="B2608" s="125" t="s">
        <v>1277</v>
      </c>
      <c r="C2608" s="126">
        <v>42587</v>
      </c>
      <c r="D2608" s="98" t="s">
        <v>1376</v>
      </c>
      <c r="E2608" s="98">
        <v>10793375</v>
      </c>
      <c r="F2608" s="98"/>
      <c r="G2608" s="127" t="s">
        <v>6091</v>
      </c>
      <c r="H2608" s="128">
        <v>201574.39</v>
      </c>
      <c r="I2608" s="128">
        <v>0</v>
      </c>
      <c r="J2608" s="129">
        <v>201574.39</v>
      </c>
      <c r="K2608" s="101" t="s">
        <v>1388</v>
      </c>
    </row>
    <row r="2609" spans="1:11" ht="56.25" customHeight="1">
      <c r="A2609" s="98">
        <v>25</v>
      </c>
      <c r="B2609" s="125" t="s">
        <v>1277</v>
      </c>
      <c r="C2609" s="126">
        <v>42587</v>
      </c>
      <c r="D2609" s="98" t="s">
        <v>1376</v>
      </c>
      <c r="E2609" s="98">
        <v>10793447</v>
      </c>
      <c r="F2609" s="98"/>
      <c r="G2609" s="127" t="s">
        <v>6092</v>
      </c>
      <c r="H2609" s="128">
        <v>670902.85</v>
      </c>
      <c r="I2609" s="128">
        <v>0</v>
      </c>
      <c r="J2609" s="129">
        <v>670902.85</v>
      </c>
      <c r="K2609" s="101" t="s">
        <v>1388</v>
      </c>
    </row>
    <row r="2610" spans="1:11" ht="56.25" customHeight="1">
      <c r="A2610" s="98">
        <v>25</v>
      </c>
      <c r="B2610" s="125" t="s">
        <v>1277</v>
      </c>
      <c r="C2610" s="126">
        <v>42590</v>
      </c>
      <c r="D2610" s="98" t="s">
        <v>1376</v>
      </c>
      <c r="E2610" s="98">
        <v>10793451</v>
      </c>
      <c r="F2610" s="98"/>
      <c r="G2610" s="127" t="s">
        <v>6130</v>
      </c>
      <c r="H2610" s="128">
        <v>645390.86</v>
      </c>
      <c r="I2610" s="128">
        <v>0</v>
      </c>
      <c r="J2610" s="129">
        <v>645390.86</v>
      </c>
      <c r="K2610" s="101" t="s">
        <v>1388</v>
      </c>
    </row>
    <row r="2611" spans="1:11" ht="56.25" customHeight="1">
      <c r="A2611" s="98">
        <v>25</v>
      </c>
      <c r="B2611" s="125" t="s">
        <v>1277</v>
      </c>
      <c r="C2611" s="126">
        <v>42590</v>
      </c>
      <c r="D2611" s="98" t="s">
        <v>1376</v>
      </c>
      <c r="E2611" s="98">
        <v>10793465</v>
      </c>
      <c r="F2611" s="98"/>
      <c r="G2611" s="127" t="s">
        <v>6129</v>
      </c>
      <c r="H2611" s="128">
        <v>1013223</v>
      </c>
      <c r="I2611" s="128">
        <v>0</v>
      </c>
      <c r="J2611" s="129">
        <v>1013223</v>
      </c>
      <c r="K2611" s="101" t="s">
        <v>1388</v>
      </c>
    </row>
    <row r="2612" spans="1:11" ht="56.25" customHeight="1">
      <c r="A2612" s="98">
        <v>25</v>
      </c>
      <c r="B2612" s="125" t="s">
        <v>1277</v>
      </c>
      <c r="C2612" s="126">
        <v>42590</v>
      </c>
      <c r="D2612" s="98" t="s">
        <v>1376</v>
      </c>
      <c r="E2612" s="98">
        <v>10793502</v>
      </c>
      <c r="F2612" s="98"/>
      <c r="G2612" s="127" t="s">
        <v>6128</v>
      </c>
      <c r="H2612" s="128">
        <v>1110024.18</v>
      </c>
      <c r="I2612" s="128">
        <v>0</v>
      </c>
      <c r="J2612" s="129">
        <v>1110024.18</v>
      </c>
      <c r="K2612" s="101" t="s">
        <v>1388</v>
      </c>
    </row>
    <row r="2613" spans="1:11" ht="56.25" customHeight="1">
      <c r="A2613" s="98">
        <v>25</v>
      </c>
      <c r="B2613" s="125" t="s">
        <v>1277</v>
      </c>
      <c r="C2613" s="126">
        <v>42590</v>
      </c>
      <c r="D2613" s="98" t="s">
        <v>1376</v>
      </c>
      <c r="E2613" s="98">
        <v>10793531</v>
      </c>
      <c r="F2613" s="98"/>
      <c r="G2613" s="127" t="s">
        <v>6126</v>
      </c>
      <c r="H2613" s="128">
        <v>373781.23</v>
      </c>
      <c r="I2613" s="128">
        <v>0</v>
      </c>
      <c r="J2613" s="129">
        <v>373781.23</v>
      </c>
      <c r="K2613" s="101" t="s">
        <v>1388</v>
      </c>
    </row>
    <row r="2614" spans="1:11" ht="56.25" customHeight="1">
      <c r="A2614" s="98">
        <v>25</v>
      </c>
      <c r="B2614" s="125" t="s">
        <v>1277</v>
      </c>
      <c r="C2614" s="126">
        <v>42590</v>
      </c>
      <c r="D2614" s="98" t="s">
        <v>1376</v>
      </c>
      <c r="E2614" s="98">
        <v>10793546</v>
      </c>
      <c r="F2614" s="98"/>
      <c r="G2614" s="127" t="s">
        <v>6127</v>
      </c>
      <c r="H2614" s="128">
        <v>82914.61</v>
      </c>
      <c r="I2614" s="128">
        <v>0</v>
      </c>
      <c r="J2614" s="129">
        <v>82914.61</v>
      </c>
      <c r="K2614" s="101" t="s">
        <v>1388</v>
      </c>
    </row>
    <row r="2615" spans="1:11" ht="56.25" customHeight="1">
      <c r="A2615" s="98">
        <v>25</v>
      </c>
      <c r="B2615" s="125" t="s">
        <v>1277</v>
      </c>
      <c r="C2615" s="126">
        <v>42590</v>
      </c>
      <c r="D2615" s="98" t="s">
        <v>1376</v>
      </c>
      <c r="E2615" s="98">
        <v>10793547</v>
      </c>
      <c r="F2615" s="98"/>
      <c r="G2615" s="127" t="s">
        <v>6131</v>
      </c>
      <c r="H2615" s="128">
        <v>707072</v>
      </c>
      <c r="I2615" s="128">
        <v>0</v>
      </c>
      <c r="J2615" s="129">
        <v>707072</v>
      </c>
      <c r="K2615" s="101" t="s">
        <v>1388</v>
      </c>
    </row>
    <row r="2616" spans="1:11" ht="56.25" customHeight="1">
      <c r="A2616" s="98">
        <v>25</v>
      </c>
      <c r="B2616" s="125" t="s">
        <v>1277</v>
      </c>
      <c r="C2616" s="126">
        <v>42590</v>
      </c>
      <c r="D2616" s="98" t="s">
        <v>1376</v>
      </c>
      <c r="E2616" s="98">
        <v>10793656</v>
      </c>
      <c r="F2616" s="98"/>
      <c r="G2616" s="127" t="s">
        <v>6121</v>
      </c>
      <c r="H2616" s="128">
        <v>1251770.01</v>
      </c>
      <c r="I2616" s="128">
        <v>0</v>
      </c>
      <c r="J2616" s="129">
        <v>1251770.01</v>
      </c>
      <c r="K2616" s="101" t="s">
        <v>1388</v>
      </c>
    </row>
    <row r="2617" spans="1:11" ht="56.25" customHeight="1">
      <c r="A2617" s="98">
        <v>25</v>
      </c>
      <c r="B2617" s="125" t="s">
        <v>1277</v>
      </c>
      <c r="C2617" s="126">
        <v>42590</v>
      </c>
      <c r="D2617" s="98" t="s">
        <v>1376</v>
      </c>
      <c r="E2617" s="98">
        <v>10793657</v>
      </c>
      <c r="F2617" s="98"/>
      <c r="G2617" s="127" t="s">
        <v>6122</v>
      </c>
      <c r="H2617" s="128">
        <v>1589899.04</v>
      </c>
      <c r="I2617" s="128">
        <v>0</v>
      </c>
      <c r="J2617" s="129">
        <v>1589899.04</v>
      </c>
      <c r="K2617" s="101" t="s">
        <v>1388</v>
      </c>
    </row>
    <row r="2618" spans="1:11" ht="56.25" customHeight="1">
      <c r="A2618" s="98">
        <v>25</v>
      </c>
      <c r="B2618" s="125" t="s">
        <v>1277</v>
      </c>
      <c r="C2618" s="126">
        <v>42590</v>
      </c>
      <c r="D2618" s="98" t="s">
        <v>1376</v>
      </c>
      <c r="E2618" s="98">
        <v>10793663</v>
      </c>
      <c r="F2618" s="98"/>
      <c r="G2618" s="127" t="s">
        <v>6125</v>
      </c>
      <c r="H2618" s="128">
        <v>400000</v>
      </c>
      <c r="I2618" s="128">
        <v>0</v>
      </c>
      <c r="J2618" s="129">
        <v>400000</v>
      </c>
      <c r="K2618" s="101" t="s">
        <v>1388</v>
      </c>
    </row>
    <row r="2619" spans="1:11" ht="56.25" customHeight="1">
      <c r="A2619" s="98">
        <v>25</v>
      </c>
      <c r="B2619" s="125" t="s">
        <v>1277</v>
      </c>
      <c r="C2619" s="126">
        <v>42590</v>
      </c>
      <c r="D2619" s="98" t="s">
        <v>1376</v>
      </c>
      <c r="E2619" s="98">
        <v>10793700</v>
      </c>
      <c r="F2619" s="98"/>
      <c r="G2619" s="127" t="s">
        <v>6123</v>
      </c>
      <c r="H2619" s="128">
        <v>1459984.05</v>
      </c>
      <c r="I2619" s="128">
        <v>0</v>
      </c>
      <c r="J2619" s="129">
        <v>1459984.05</v>
      </c>
      <c r="K2619" s="101" t="s">
        <v>1388</v>
      </c>
    </row>
    <row r="2620" spans="1:11" ht="56.25" customHeight="1">
      <c r="A2620" s="98">
        <v>25</v>
      </c>
      <c r="B2620" s="125" t="s">
        <v>1277</v>
      </c>
      <c r="C2620" s="126">
        <v>42590</v>
      </c>
      <c r="D2620" s="98" t="s">
        <v>1376</v>
      </c>
      <c r="E2620" s="98">
        <v>10793704</v>
      </c>
      <c r="F2620" s="98"/>
      <c r="G2620" s="127" t="s">
        <v>6124</v>
      </c>
      <c r="H2620" s="128">
        <v>1459984.05</v>
      </c>
      <c r="I2620" s="128">
        <v>0</v>
      </c>
      <c r="J2620" s="129">
        <v>1459984.05</v>
      </c>
      <c r="K2620" s="101" t="s">
        <v>1388</v>
      </c>
    </row>
    <row r="2621" spans="1:11" ht="56.25" customHeight="1">
      <c r="A2621" s="98">
        <v>25</v>
      </c>
      <c r="B2621" s="125" t="s">
        <v>1277</v>
      </c>
      <c r="C2621" s="126">
        <v>42591</v>
      </c>
      <c r="D2621" s="98" t="s">
        <v>1376</v>
      </c>
      <c r="E2621" s="98">
        <v>10795221</v>
      </c>
      <c r="F2621" s="98"/>
      <c r="G2621" s="127" t="s">
        <v>6155</v>
      </c>
      <c r="H2621" s="128">
        <v>1452895.02</v>
      </c>
      <c r="I2621" s="128">
        <v>0</v>
      </c>
      <c r="J2621" s="129">
        <v>1452895.02</v>
      </c>
      <c r="K2621" s="101" t="s">
        <v>1388</v>
      </c>
    </row>
    <row r="2622" spans="1:11" ht="56.25" customHeight="1">
      <c r="A2622" s="98">
        <v>25</v>
      </c>
      <c r="B2622" s="125" t="s">
        <v>1277</v>
      </c>
      <c r="C2622" s="126">
        <v>42591</v>
      </c>
      <c r="D2622" s="98" t="s">
        <v>1376</v>
      </c>
      <c r="E2622" s="98">
        <v>10795223</v>
      </c>
      <c r="F2622" s="98"/>
      <c r="G2622" s="127" t="s">
        <v>6156</v>
      </c>
      <c r="H2622" s="128">
        <v>1448210.22</v>
      </c>
      <c r="I2622" s="128">
        <v>0</v>
      </c>
      <c r="J2622" s="129">
        <v>1448210.22</v>
      </c>
      <c r="K2622" s="101" t="s">
        <v>1388</v>
      </c>
    </row>
    <row r="2623" spans="1:11" ht="56.25" customHeight="1">
      <c r="A2623" s="98">
        <v>25</v>
      </c>
      <c r="B2623" s="125" t="s">
        <v>1277</v>
      </c>
      <c r="C2623" s="126">
        <v>42621</v>
      </c>
      <c r="D2623" s="98" t="s">
        <v>1376</v>
      </c>
      <c r="E2623" s="98">
        <v>10795244</v>
      </c>
      <c r="F2623" s="98"/>
      <c r="G2623" s="127" t="s">
        <v>6990</v>
      </c>
      <c r="H2623" s="128">
        <v>1156973.54</v>
      </c>
      <c r="I2623" s="128">
        <v>0</v>
      </c>
      <c r="J2623" s="129">
        <v>1156973.54</v>
      </c>
      <c r="K2623" s="101" t="s">
        <v>1388</v>
      </c>
    </row>
    <row r="2624" spans="1:11" ht="56.25" customHeight="1">
      <c r="A2624" s="98">
        <v>25</v>
      </c>
      <c r="B2624" s="125" t="s">
        <v>1277</v>
      </c>
      <c r="C2624" s="126">
        <v>42592</v>
      </c>
      <c r="D2624" s="98" t="s">
        <v>1376</v>
      </c>
      <c r="E2624" s="98">
        <v>10795246</v>
      </c>
      <c r="F2624" s="98"/>
      <c r="G2624" s="127" t="s">
        <v>6201</v>
      </c>
      <c r="H2624" s="128">
        <v>289589.32</v>
      </c>
      <c r="I2624" s="128">
        <v>0</v>
      </c>
      <c r="J2624" s="129">
        <v>289589.32</v>
      </c>
      <c r="K2624" s="101" t="s">
        <v>1388</v>
      </c>
    </row>
    <row r="2625" spans="1:11" ht="56.25" customHeight="1">
      <c r="A2625" s="98">
        <v>25</v>
      </c>
      <c r="B2625" s="125" t="s">
        <v>1277</v>
      </c>
      <c r="C2625" s="126">
        <v>42592</v>
      </c>
      <c r="D2625" s="98" t="s">
        <v>1376</v>
      </c>
      <c r="E2625" s="98">
        <v>10795248</v>
      </c>
      <c r="F2625" s="98"/>
      <c r="G2625" s="127" t="s">
        <v>6202</v>
      </c>
      <c r="H2625" s="128">
        <v>2343972.7799999998</v>
      </c>
      <c r="I2625" s="128">
        <v>0</v>
      </c>
      <c r="J2625" s="129">
        <v>2343972.7799999998</v>
      </c>
      <c r="K2625" s="101" t="s">
        <v>1388</v>
      </c>
    </row>
    <row r="2626" spans="1:11" ht="56.25" customHeight="1">
      <c r="A2626" s="98">
        <v>25</v>
      </c>
      <c r="B2626" s="125" t="s">
        <v>1277</v>
      </c>
      <c r="C2626" s="126">
        <v>42592</v>
      </c>
      <c r="D2626" s="98" t="s">
        <v>1376</v>
      </c>
      <c r="E2626" s="98">
        <v>10795249</v>
      </c>
      <c r="F2626" s="98"/>
      <c r="G2626" s="127" t="s">
        <v>6203</v>
      </c>
      <c r="H2626" s="128">
        <v>383629.12</v>
      </c>
      <c r="I2626" s="128">
        <v>0</v>
      </c>
      <c r="J2626" s="129">
        <v>383629.12</v>
      </c>
      <c r="K2626" s="101" t="s">
        <v>1388</v>
      </c>
    </row>
    <row r="2627" spans="1:11" ht="56.25" customHeight="1">
      <c r="A2627" s="98">
        <v>25</v>
      </c>
      <c r="B2627" s="125" t="s">
        <v>1277</v>
      </c>
      <c r="C2627" s="126">
        <v>42592</v>
      </c>
      <c r="D2627" s="98" t="s">
        <v>1376</v>
      </c>
      <c r="E2627" s="98">
        <v>10795250</v>
      </c>
      <c r="F2627" s="98"/>
      <c r="G2627" s="127" t="s">
        <v>6204</v>
      </c>
      <c r="H2627" s="128">
        <v>529610.57999999996</v>
      </c>
      <c r="I2627" s="128">
        <v>0</v>
      </c>
      <c r="J2627" s="129">
        <v>529610.57999999996</v>
      </c>
      <c r="K2627" s="101" t="s">
        <v>1388</v>
      </c>
    </row>
    <row r="2628" spans="1:11" ht="56.25" customHeight="1">
      <c r="A2628" s="98">
        <v>25</v>
      </c>
      <c r="B2628" s="125" t="s">
        <v>1277</v>
      </c>
      <c r="C2628" s="126">
        <v>42592</v>
      </c>
      <c r="D2628" s="98" t="s">
        <v>1376</v>
      </c>
      <c r="E2628" s="98">
        <v>10795251</v>
      </c>
      <c r="F2628" s="98"/>
      <c r="G2628" s="127" t="s">
        <v>6205</v>
      </c>
      <c r="H2628" s="128">
        <v>481884.6</v>
      </c>
      <c r="I2628" s="128">
        <v>0</v>
      </c>
      <c r="J2628" s="129">
        <v>481884.6</v>
      </c>
      <c r="K2628" s="101" t="s">
        <v>1388</v>
      </c>
    </row>
    <row r="2629" spans="1:11" ht="56.25" customHeight="1">
      <c r="A2629" s="98">
        <v>25</v>
      </c>
      <c r="B2629" s="125" t="s">
        <v>1277</v>
      </c>
      <c r="C2629" s="126">
        <v>42592</v>
      </c>
      <c r="D2629" s="98" t="s">
        <v>1376</v>
      </c>
      <c r="E2629" s="98">
        <v>10795252</v>
      </c>
      <c r="F2629" s="98"/>
      <c r="G2629" s="127" t="s">
        <v>6206</v>
      </c>
      <c r="H2629" s="128">
        <v>226020.28</v>
      </c>
      <c r="I2629" s="128">
        <v>0</v>
      </c>
      <c r="J2629" s="129">
        <v>226020.28</v>
      </c>
      <c r="K2629" s="101" t="s">
        <v>1388</v>
      </c>
    </row>
    <row r="2630" spans="1:11" ht="56.25" customHeight="1">
      <c r="A2630" s="98">
        <v>25</v>
      </c>
      <c r="B2630" s="125" t="s">
        <v>1277</v>
      </c>
      <c r="C2630" s="126">
        <v>42592</v>
      </c>
      <c r="D2630" s="98" t="s">
        <v>1376</v>
      </c>
      <c r="E2630" s="98">
        <v>10795253</v>
      </c>
      <c r="F2630" s="98"/>
      <c r="G2630" s="127" t="s">
        <v>6207</v>
      </c>
      <c r="H2630" s="128">
        <v>316927.17</v>
      </c>
      <c r="I2630" s="128">
        <v>0</v>
      </c>
      <c r="J2630" s="129">
        <v>316927.17</v>
      </c>
      <c r="K2630" s="101" t="s">
        <v>1388</v>
      </c>
    </row>
    <row r="2631" spans="1:11" ht="56.25" customHeight="1">
      <c r="A2631" s="98">
        <v>25</v>
      </c>
      <c r="B2631" s="125" t="s">
        <v>1277</v>
      </c>
      <c r="C2631" s="126">
        <v>42592</v>
      </c>
      <c r="D2631" s="98" t="s">
        <v>1376</v>
      </c>
      <c r="E2631" s="98">
        <v>10795254</v>
      </c>
      <c r="F2631" s="98"/>
      <c r="G2631" s="127" t="s">
        <v>6208</v>
      </c>
      <c r="H2631" s="128">
        <v>406701.82</v>
      </c>
      <c r="I2631" s="128">
        <v>0</v>
      </c>
      <c r="J2631" s="129">
        <v>406701.82</v>
      </c>
      <c r="K2631" s="101" t="s">
        <v>1388</v>
      </c>
    </row>
    <row r="2632" spans="1:11" ht="56.25" customHeight="1">
      <c r="A2632" s="98">
        <v>25</v>
      </c>
      <c r="B2632" s="125" t="s">
        <v>1277</v>
      </c>
      <c r="C2632" s="126">
        <v>42592</v>
      </c>
      <c r="D2632" s="98" t="s">
        <v>1376</v>
      </c>
      <c r="E2632" s="98">
        <v>10795255</v>
      </c>
      <c r="F2632" s="98"/>
      <c r="G2632" s="127" t="s">
        <v>6209</v>
      </c>
      <c r="H2632" s="128">
        <v>889740.37</v>
      </c>
      <c r="I2632" s="128">
        <v>0</v>
      </c>
      <c r="J2632" s="129">
        <v>889740.37</v>
      </c>
      <c r="K2632" s="101" t="s">
        <v>1388</v>
      </c>
    </row>
    <row r="2633" spans="1:11" ht="56.25" customHeight="1">
      <c r="A2633" s="98">
        <v>25</v>
      </c>
      <c r="B2633" s="125" t="s">
        <v>1277</v>
      </c>
      <c r="C2633" s="126">
        <v>42592</v>
      </c>
      <c r="D2633" s="98" t="s">
        <v>1376</v>
      </c>
      <c r="E2633" s="98">
        <v>10795257</v>
      </c>
      <c r="F2633" s="98"/>
      <c r="G2633" s="127" t="s">
        <v>6210</v>
      </c>
      <c r="H2633" s="128">
        <v>670362.36</v>
      </c>
      <c r="I2633" s="128">
        <v>0</v>
      </c>
      <c r="J2633" s="129">
        <v>670362.36</v>
      </c>
      <c r="K2633" s="101" t="s">
        <v>1388</v>
      </c>
    </row>
    <row r="2634" spans="1:11" ht="56.25" customHeight="1">
      <c r="A2634" s="98">
        <v>25</v>
      </c>
      <c r="B2634" s="125" t="s">
        <v>1277</v>
      </c>
      <c r="C2634" s="126">
        <v>42592</v>
      </c>
      <c r="D2634" s="98" t="s">
        <v>1376</v>
      </c>
      <c r="E2634" s="98">
        <v>10795258</v>
      </c>
      <c r="F2634" s="98"/>
      <c r="G2634" s="127" t="s">
        <v>6211</v>
      </c>
      <c r="H2634" s="128">
        <v>892941.44</v>
      </c>
      <c r="I2634" s="128">
        <v>0</v>
      </c>
      <c r="J2634" s="129">
        <v>892941.44</v>
      </c>
      <c r="K2634" s="101" t="s">
        <v>1388</v>
      </c>
    </row>
    <row r="2635" spans="1:11" ht="56.25" customHeight="1">
      <c r="A2635" s="98">
        <v>25</v>
      </c>
      <c r="B2635" s="125" t="s">
        <v>1277</v>
      </c>
      <c r="C2635" s="126">
        <v>42592</v>
      </c>
      <c r="D2635" s="98" t="s">
        <v>1376</v>
      </c>
      <c r="E2635" s="98">
        <v>10799597</v>
      </c>
      <c r="F2635" s="98"/>
      <c r="G2635" s="127" t="s">
        <v>6199</v>
      </c>
      <c r="H2635" s="128">
        <v>1418592.58</v>
      </c>
      <c r="I2635" s="128">
        <v>0</v>
      </c>
      <c r="J2635" s="129">
        <v>1418592.58</v>
      </c>
      <c r="K2635" s="101" t="s">
        <v>1388</v>
      </c>
    </row>
    <row r="2636" spans="1:11" ht="56.25" customHeight="1">
      <c r="A2636" s="98">
        <v>25</v>
      </c>
      <c r="B2636" s="125" t="s">
        <v>1277</v>
      </c>
      <c r="C2636" s="126">
        <v>42594</v>
      </c>
      <c r="D2636" s="98" t="s">
        <v>1364</v>
      </c>
      <c r="E2636" s="98">
        <v>10800858</v>
      </c>
      <c r="F2636" s="98"/>
      <c r="G2636" s="127" t="s">
        <v>6259</v>
      </c>
      <c r="H2636" s="128">
        <v>0</v>
      </c>
      <c r="I2636" s="128">
        <v>8150601.6799999997</v>
      </c>
      <c r="J2636" s="129">
        <v>8150601.6799999997</v>
      </c>
      <c r="K2636" s="101" t="s">
        <v>1388</v>
      </c>
    </row>
    <row r="2637" spans="1:11" ht="56.25" customHeight="1">
      <c r="A2637" s="98">
        <v>25</v>
      </c>
      <c r="B2637" s="125" t="s">
        <v>1277</v>
      </c>
      <c r="C2637" s="126">
        <v>42592</v>
      </c>
      <c r="D2637" s="98" t="s">
        <v>1376</v>
      </c>
      <c r="E2637" s="98">
        <v>10801180</v>
      </c>
      <c r="F2637" s="98"/>
      <c r="G2637" s="127" t="s">
        <v>6200</v>
      </c>
      <c r="H2637" s="128">
        <v>707072</v>
      </c>
      <c r="I2637" s="128">
        <v>0</v>
      </c>
      <c r="J2637" s="129">
        <v>707072</v>
      </c>
      <c r="K2637" s="101" t="s">
        <v>1388</v>
      </c>
    </row>
    <row r="2638" spans="1:11" ht="56.25" customHeight="1">
      <c r="A2638" s="98">
        <v>25</v>
      </c>
      <c r="B2638" s="125" t="s">
        <v>1277</v>
      </c>
      <c r="C2638" s="126">
        <v>42594</v>
      </c>
      <c r="D2638" s="98" t="s">
        <v>1364</v>
      </c>
      <c r="E2638" s="98">
        <v>10806009</v>
      </c>
      <c r="F2638" s="98"/>
      <c r="G2638" s="127" t="s">
        <v>6260</v>
      </c>
      <c r="H2638" s="128">
        <v>0</v>
      </c>
      <c r="I2638" s="128">
        <v>10146930.9</v>
      </c>
      <c r="J2638" s="129">
        <v>10146930.9</v>
      </c>
      <c r="K2638" s="101" t="s">
        <v>1388</v>
      </c>
    </row>
    <row r="2639" spans="1:11" ht="56.25" customHeight="1">
      <c r="A2639" s="98">
        <v>25</v>
      </c>
      <c r="B2639" s="125" t="s">
        <v>1277</v>
      </c>
      <c r="C2639" s="126">
        <v>42592</v>
      </c>
      <c r="D2639" s="98" t="s">
        <v>1376</v>
      </c>
      <c r="E2639" s="98">
        <v>10808299</v>
      </c>
      <c r="F2639" s="98"/>
      <c r="G2639" s="127" t="s">
        <v>6198</v>
      </c>
      <c r="H2639" s="128">
        <v>119302.09</v>
      </c>
      <c r="I2639" s="128">
        <v>0</v>
      </c>
      <c r="J2639" s="129">
        <v>119302.09</v>
      </c>
      <c r="K2639" s="101" t="s">
        <v>1388</v>
      </c>
    </row>
    <row r="2640" spans="1:11" ht="56.25" customHeight="1">
      <c r="A2640" s="98">
        <v>25</v>
      </c>
      <c r="B2640" s="125" t="s">
        <v>1277</v>
      </c>
      <c r="C2640" s="126">
        <v>42592</v>
      </c>
      <c r="D2640" s="98" t="s">
        <v>1376</v>
      </c>
      <c r="E2640" s="98">
        <v>10808317</v>
      </c>
      <c r="F2640" s="98"/>
      <c r="G2640" s="127" t="s">
        <v>6197</v>
      </c>
      <c r="H2640" s="128">
        <v>484865.99</v>
      </c>
      <c r="I2640" s="128">
        <v>0</v>
      </c>
      <c r="J2640" s="129">
        <v>484865.99</v>
      </c>
      <c r="K2640" s="101" t="s">
        <v>1388</v>
      </c>
    </row>
    <row r="2641" spans="1:11" ht="56.25" customHeight="1">
      <c r="A2641" s="98">
        <v>25</v>
      </c>
      <c r="B2641" s="125" t="s">
        <v>1277</v>
      </c>
      <c r="C2641" s="126">
        <v>42592</v>
      </c>
      <c r="D2641" s="98" t="s">
        <v>1376</v>
      </c>
      <c r="E2641" s="98">
        <v>10808318</v>
      </c>
      <c r="F2641" s="98"/>
      <c r="G2641" s="127" t="s">
        <v>6196</v>
      </c>
      <c r="H2641" s="128">
        <v>383459.69</v>
      </c>
      <c r="I2641" s="128">
        <v>0</v>
      </c>
      <c r="J2641" s="129">
        <v>383459.69</v>
      </c>
      <c r="K2641" s="101" t="s">
        <v>1388</v>
      </c>
    </row>
    <row r="2642" spans="1:11" ht="56.25" customHeight="1">
      <c r="A2642" s="98">
        <v>25</v>
      </c>
      <c r="B2642" s="125" t="s">
        <v>1277</v>
      </c>
      <c r="C2642" s="126">
        <v>42592</v>
      </c>
      <c r="D2642" s="98" t="s">
        <v>1376</v>
      </c>
      <c r="E2642" s="98">
        <v>10808319</v>
      </c>
      <c r="F2642" s="98"/>
      <c r="G2642" s="127" t="s">
        <v>6195</v>
      </c>
      <c r="H2642" s="128">
        <v>323553.28999999998</v>
      </c>
      <c r="I2642" s="128">
        <v>0</v>
      </c>
      <c r="J2642" s="129">
        <v>323553.28999999998</v>
      </c>
      <c r="K2642" s="101" t="s">
        <v>1388</v>
      </c>
    </row>
    <row r="2643" spans="1:11" ht="56.25" customHeight="1">
      <c r="A2643" s="98">
        <v>25</v>
      </c>
      <c r="B2643" s="125" t="s">
        <v>1277</v>
      </c>
      <c r="C2643" s="126">
        <v>42592</v>
      </c>
      <c r="D2643" s="98" t="s">
        <v>1376</v>
      </c>
      <c r="E2643" s="98">
        <v>10808320</v>
      </c>
      <c r="F2643" s="98"/>
      <c r="G2643" s="127" t="s">
        <v>6193</v>
      </c>
      <c r="H2643" s="128">
        <v>996298.69</v>
      </c>
      <c r="I2643" s="128">
        <v>0</v>
      </c>
      <c r="J2643" s="129">
        <v>996298.69</v>
      </c>
      <c r="K2643" s="101" t="s">
        <v>1388</v>
      </c>
    </row>
    <row r="2644" spans="1:11" ht="56.25" customHeight="1">
      <c r="A2644" s="98">
        <v>25</v>
      </c>
      <c r="B2644" s="125" t="s">
        <v>1277</v>
      </c>
      <c r="C2644" s="126">
        <v>42592</v>
      </c>
      <c r="D2644" s="98" t="s">
        <v>1376</v>
      </c>
      <c r="E2644" s="98">
        <v>10808321</v>
      </c>
      <c r="F2644" s="98"/>
      <c r="G2644" s="127" t="s">
        <v>6194</v>
      </c>
      <c r="H2644" s="128">
        <v>172901.93</v>
      </c>
      <c r="I2644" s="128">
        <v>0</v>
      </c>
      <c r="J2644" s="129">
        <v>172901.93</v>
      </c>
      <c r="K2644" s="101" t="s">
        <v>1388</v>
      </c>
    </row>
    <row r="2645" spans="1:11" ht="56.25" customHeight="1">
      <c r="A2645" s="98">
        <v>25</v>
      </c>
      <c r="B2645" s="125" t="s">
        <v>1277</v>
      </c>
      <c r="C2645" s="126">
        <v>42592</v>
      </c>
      <c r="D2645" s="98" t="s">
        <v>1376</v>
      </c>
      <c r="E2645" s="98">
        <v>10808322</v>
      </c>
      <c r="F2645" s="98"/>
      <c r="G2645" s="127" t="s">
        <v>6192</v>
      </c>
      <c r="H2645" s="128">
        <v>69553.23</v>
      </c>
      <c r="I2645" s="128">
        <v>0</v>
      </c>
      <c r="J2645" s="129">
        <v>69553.23</v>
      </c>
      <c r="K2645" s="101" t="s">
        <v>1388</v>
      </c>
    </row>
    <row r="2646" spans="1:11" ht="56.25" customHeight="1">
      <c r="A2646" s="98">
        <v>25</v>
      </c>
      <c r="B2646" s="125" t="s">
        <v>1277</v>
      </c>
      <c r="C2646" s="126">
        <v>42592</v>
      </c>
      <c r="D2646" s="98" t="s">
        <v>1376</v>
      </c>
      <c r="E2646" s="98">
        <v>10808325</v>
      </c>
      <c r="F2646" s="98"/>
      <c r="G2646" s="127" t="s">
        <v>6191</v>
      </c>
      <c r="H2646" s="128">
        <v>467284.72</v>
      </c>
      <c r="I2646" s="128">
        <v>0</v>
      </c>
      <c r="J2646" s="129">
        <v>467284.72</v>
      </c>
      <c r="K2646" s="101" t="s">
        <v>1388</v>
      </c>
    </row>
    <row r="2647" spans="1:11" ht="56.25" customHeight="1">
      <c r="A2647" s="98">
        <v>25</v>
      </c>
      <c r="B2647" s="125" t="s">
        <v>1277</v>
      </c>
      <c r="C2647" s="126">
        <v>42592</v>
      </c>
      <c r="D2647" s="98" t="s">
        <v>1376</v>
      </c>
      <c r="E2647" s="98">
        <v>10808327</v>
      </c>
      <c r="F2647" s="98"/>
      <c r="G2647" s="127" t="s">
        <v>6190</v>
      </c>
      <c r="H2647" s="128">
        <v>512651.44</v>
      </c>
      <c r="I2647" s="128">
        <v>0</v>
      </c>
      <c r="J2647" s="129">
        <v>512651.44</v>
      </c>
      <c r="K2647" s="101" t="s">
        <v>1388</v>
      </c>
    </row>
    <row r="2648" spans="1:11" ht="56.25" customHeight="1">
      <c r="A2648" s="98">
        <v>25</v>
      </c>
      <c r="B2648" s="125" t="s">
        <v>1277</v>
      </c>
      <c r="C2648" s="126">
        <v>42592</v>
      </c>
      <c r="D2648" s="98" t="s">
        <v>1376</v>
      </c>
      <c r="E2648" s="98">
        <v>10808330</v>
      </c>
      <c r="F2648" s="98"/>
      <c r="G2648" s="127" t="s">
        <v>6189</v>
      </c>
      <c r="H2648" s="128">
        <v>659305.91</v>
      </c>
      <c r="I2648" s="128">
        <v>0</v>
      </c>
      <c r="J2648" s="129">
        <v>659305.91</v>
      </c>
      <c r="K2648" s="101" t="s">
        <v>1388</v>
      </c>
    </row>
    <row r="2649" spans="1:11" ht="56.25" customHeight="1">
      <c r="A2649" s="98">
        <v>25</v>
      </c>
      <c r="B2649" s="125" t="s">
        <v>1277</v>
      </c>
      <c r="C2649" s="126">
        <v>42592</v>
      </c>
      <c r="D2649" s="98" t="s">
        <v>1376</v>
      </c>
      <c r="E2649" s="98">
        <v>10808331</v>
      </c>
      <c r="F2649" s="98"/>
      <c r="G2649" s="127" t="s">
        <v>6188</v>
      </c>
      <c r="H2649" s="128">
        <v>195053.95</v>
      </c>
      <c r="I2649" s="128">
        <v>0</v>
      </c>
      <c r="J2649" s="129">
        <v>195053.95</v>
      </c>
      <c r="K2649" s="101" t="s">
        <v>1388</v>
      </c>
    </row>
    <row r="2650" spans="1:11" ht="56.25" customHeight="1">
      <c r="A2650" s="98">
        <v>25</v>
      </c>
      <c r="B2650" s="125" t="s">
        <v>1277</v>
      </c>
      <c r="C2650" s="126">
        <v>42592</v>
      </c>
      <c r="D2650" s="98" t="s">
        <v>1376</v>
      </c>
      <c r="E2650" s="98">
        <v>10808332</v>
      </c>
      <c r="F2650" s="98"/>
      <c r="G2650" s="127" t="s">
        <v>6187</v>
      </c>
      <c r="H2650" s="128">
        <v>385369.51</v>
      </c>
      <c r="I2650" s="128">
        <v>0</v>
      </c>
      <c r="J2650" s="129">
        <v>385369.51</v>
      </c>
      <c r="K2650" s="101" t="s">
        <v>1388</v>
      </c>
    </row>
    <row r="2651" spans="1:11" ht="56.25" customHeight="1">
      <c r="A2651" s="98">
        <v>25</v>
      </c>
      <c r="B2651" s="125" t="s">
        <v>1277</v>
      </c>
      <c r="C2651" s="126">
        <v>42592</v>
      </c>
      <c r="D2651" s="98" t="s">
        <v>1376</v>
      </c>
      <c r="E2651" s="98">
        <v>10808335</v>
      </c>
      <c r="F2651" s="98"/>
      <c r="G2651" s="127" t="s">
        <v>6186</v>
      </c>
      <c r="H2651" s="128">
        <v>907512.05</v>
      </c>
      <c r="I2651" s="128">
        <v>0</v>
      </c>
      <c r="J2651" s="129">
        <v>907512.05</v>
      </c>
      <c r="K2651" s="101" t="s">
        <v>1388</v>
      </c>
    </row>
    <row r="2652" spans="1:11" ht="56.25" customHeight="1">
      <c r="A2652" s="98">
        <v>25</v>
      </c>
      <c r="B2652" s="125" t="s">
        <v>1277</v>
      </c>
      <c r="C2652" s="126">
        <v>42592</v>
      </c>
      <c r="D2652" s="98" t="s">
        <v>1376</v>
      </c>
      <c r="E2652" s="98">
        <v>10808336</v>
      </c>
      <c r="F2652" s="98"/>
      <c r="G2652" s="127" t="s">
        <v>6185</v>
      </c>
      <c r="H2652" s="128">
        <v>215642.69</v>
      </c>
      <c r="I2652" s="128">
        <v>0</v>
      </c>
      <c r="J2652" s="129">
        <v>215642.69</v>
      </c>
      <c r="K2652" s="101" t="s">
        <v>1388</v>
      </c>
    </row>
    <row r="2653" spans="1:11" ht="56.25" customHeight="1">
      <c r="A2653" s="98">
        <v>25</v>
      </c>
      <c r="B2653" s="125" t="s">
        <v>1277</v>
      </c>
      <c r="C2653" s="126">
        <v>42597</v>
      </c>
      <c r="D2653" s="98" t="s">
        <v>1376</v>
      </c>
      <c r="E2653" s="98">
        <v>10808337</v>
      </c>
      <c r="F2653" s="98"/>
      <c r="G2653" s="127" t="s">
        <v>6315</v>
      </c>
      <c r="H2653" s="128">
        <v>66699.81</v>
      </c>
      <c r="I2653" s="128">
        <v>0</v>
      </c>
      <c r="J2653" s="129">
        <v>66699.81</v>
      </c>
      <c r="K2653" s="101" t="s">
        <v>1388</v>
      </c>
    </row>
    <row r="2654" spans="1:11" ht="56.25" customHeight="1">
      <c r="A2654" s="98">
        <v>25</v>
      </c>
      <c r="B2654" s="125" t="s">
        <v>1277</v>
      </c>
      <c r="C2654" s="126">
        <v>42592</v>
      </c>
      <c r="D2654" s="98" t="s">
        <v>1376</v>
      </c>
      <c r="E2654" s="98">
        <v>10808338</v>
      </c>
      <c r="F2654" s="98"/>
      <c r="G2654" s="127" t="s">
        <v>6184</v>
      </c>
      <c r="H2654" s="128">
        <v>284409.71999999997</v>
      </c>
      <c r="I2654" s="128">
        <v>0</v>
      </c>
      <c r="J2654" s="129">
        <v>284409.71999999997</v>
      </c>
      <c r="K2654" s="101" t="s">
        <v>1388</v>
      </c>
    </row>
    <row r="2655" spans="1:11" ht="56.25" customHeight="1">
      <c r="A2655" s="98">
        <v>25</v>
      </c>
      <c r="B2655" s="125" t="s">
        <v>1277</v>
      </c>
      <c r="C2655" s="126">
        <v>42592</v>
      </c>
      <c r="D2655" s="98" t="s">
        <v>1376</v>
      </c>
      <c r="E2655" s="98">
        <v>10808339</v>
      </c>
      <c r="F2655" s="98"/>
      <c r="G2655" s="127" t="s">
        <v>6183</v>
      </c>
      <c r="H2655" s="128">
        <v>415613.44</v>
      </c>
      <c r="I2655" s="128">
        <v>0</v>
      </c>
      <c r="J2655" s="129">
        <v>415613.44</v>
      </c>
      <c r="K2655" s="101" t="s">
        <v>1388</v>
      </c>
    </row>
    <row r="2656" spans="1:11" ht="56.25" customHeight="1">
      <c r="A2656" s="98">
        <v>25</v>
      </c>
      <c r="B2656" s="125" t="s">
        <v>1277</v>
      </c>
      <c r="C2656" s="126">
        <v>42594</v>
      </c>
      <c r="D2656" s="98" t="s">
        <v>1364</v>
      </c>
      <c r="E2656" s="98">
        <v>10813145</v>
      </c>
      <c r="F2656" s="98"/>
      <c r="G2656" s="127" t="s">
        <v>6261</v>
      </c>
      <c r="H2656" s="128">
        <v>0</v>
      </c>
      <c r="I2656" s="128">
        <v>3593871.53</v>
      </c>
      <c r="J2656" s="129">
        <v>3593871.53</v>
      </c>
      <c r="K2656" s="101" t="s">
        <v>1388</v>
      </c>
    </row>
    <row r="2657" spans="1:11" ht="56.25" customHeight="1">
      <c r="A2657" s="98">
        <v>25</v>
      </c>
      <c r="B2657" s="125" t="s">
        <v>1277</v>
      </c>
      <c r="C2657" s="126">
        <v>42599</v>
      </c>
      <c r="D2657" s="98" t="s">
        <v>1364</v>
      </c>
      <c r="E2657" s="98">
        <v>10814747</v>
      </c>
      <c r="F2657" s="98"/>
      <c r="G2657" s="127" t="s">
        <v>6364</v>
      </c>
      <c r="H2657" s="128">
        <v>0</v>
      </c>
      <c r="I2657" s="128">
        <v>982641.71</v>
      </c>
      <c r="J2657" s="129">
        <v>982641.71</v>
      </c>
      <c r="K2657" s="101" t="s">
        <v>1388</v>
      </c>
    </row>
    <row r="2658" spans="1:11" ht="56.25" customHeight="1">
      <c r="A2658" s="98">
        <v>25</v>
      </c>
      <c r="B2658" s="125" t="s">
        <v>1277</v>
      </c>
      <c r="C2658" s="126">
        <v>42593</v>
      </c>
      <c r="D2658" s="98" t="s">
        <v>1376</v>
      </c>
      <c r="E2658" s="98">
        <v>10814755</v>
      </c>
      <c r="F2658" s="98"/>
      <c r="G2658" s="127" t="s">
        <v>6234</v>
      </c>
      <c r="H2658" s="128">
        <v>361973.74</v>
      </c>
      <c r="I2658" s="128">
        <v>0</v>
      </c>
      <c r="J2658" s="129">
        <v>361973.74</v>
      </c>
      <c r="K2658" s="101" t="s">
        <v>1388</v>
      </c>
    </row>
    <row r="2659" spans="1:11" ht="56.25" customHeight="1">
      <c r="A2659" s="98">
        <v>25</v>
      </c>
      <c r="B2659" s="125" t="s">
        <v>1277</v>
      </c>
      <c r="C2659" s="126">
        <v>42593</v>
      </c>
      <c r="D2659" s="98" t="s">
        <v>1376</v>
      </c>
      <c r="E2659" s="98">
        <v>10814756</v>
      </c>
      <c r="F2659" s="98"/>
      <c r="G2659" s="127" t="s">
        <v>6233</v>
      </c>
      <c r="H2659" s="128">
        <v>69871.87</v>
      </c>
      <c r="I2659" s="128">
        <v>0</v>
      </c>
      <c r="J2659" s="129">
        <v>69871.87</v>
      </c>
      <c r="K2659" s="101" t="s">
        <v>1388</v>
      </c>
    </row>
    <row r="2660" spans="1:11" ht="56.25" customHeight="1">
      <c r="A2660" s="98">
        <v>25</v>
      </c>
      <c r="B2660" s="125" t="s">
        <v>1277</v>
      </c>
      <c r="C2660" s="126">
        <v>42593</v>
      </c>
      <c r="D2660" s="98" t="s">
        <v>1376</v>
      </c>
      <c r="E2660" s="98">
        <v>10814757</v>
      </c>
      <c r="F2660" s="98"/>
      <c r="G2660" s="127" t="s">
        <v>6232</v>
      </c>
      <c r="H2660" s="128">
        <v>26106.45</v>
      </c>
      <c r="I2660" s="128">
        <v>0</v>
      </c>
      <c r="J2660" s="129">
        <v>26106.45</v>
      </c>
      <c r="K2660" s="101" t="s">
        <v>1388</v>
      </c>
    </row>
    <row r="2661" spans="1:11" ht="56.25" customHeight="1">
      <c r="A2661" s="98">
        <v>25</v>
      </c>
      <c r="B2661" s="125" t="s">
        <v>1277</v>
      </c>
      <c r="C2661" s="126">
        <v>42593</v>
      </c>
      <c r="D2661" s="98" t="s">
        <v>1376</v>
      </c>
      <c r="E2661" s="98">
        <v>10814758</v>
      </c>
      <c r="F2661" s="98"/>
      <c r="G2661" s="127" t="s">
        <v>6236</v>
      </c>
      <c r="H2661" s="128">
        <v>6710.4</v>
      </c>
      <c r="I2661" s="128">
        <v>0</v>
      </c>
      <c r="J2661" s="129">
        <v>6710.4</v>
      </c>
      <c r="K2661" s="101" t="s">
        <v>1388</v>
      </c>
    </row>
    <row r="2662" spans="1:11" ht="56.25" customHeight="1">
      <c r="A2662" s="98">
        <v>25</v>
      </c>
      <c r="B2662" s="125" t="s">
        <v>1277</v>
      </c>
      <c r="C2662" s="126">
        <v>42593</v>
      </c>
      <c r="D2662" s="98" t="s">
        <v>1376</v>
      </c>
      <c r="E2662" s="98">
        <v>10814759</v>
      </c>
      <c r="F2662" s="98"/>
      <c r="G2662" s="127" t="s">
        <v>6231</v>
      </c>
      <c r="H2662" s="128">
        <v>363268.01</v>
      </c>
      <c r="I2662" s="128">
        <v>0</v>
      </c>
      <c r="J2662" s="129">
        <v>363268.01</v>
      </c>
      <c r="K2662" s="101" t="s">
        <v>1388</v>
      </c>
    </row>
    <row r="2663" spans="1:11" ht="56.25" customHeight="1">
      <c r="A2663" s="98">
        <v>25</v>
      </c>
      <c r="B2663" s="125" t="s">
        <v>1277</v>
      </c>
      <c r="C2663" s="126">
        <v>42593</v>
      </c>
      <c r="D2663" s="98" t="s">
        <v>1376</v>
      </c>
      <c r="E2663" s="98">
        <v>10814761</v>
      </c>
      <c r="F2663" s="98"/>
      <c r="G2663" s="127" t="s">
        <v>6230</v>
      </c>
      <c r="H2663" s="128">
        <v>1017016.08</v>
      </c>
      <c r="I2663" s="128">
        <v>0</v>
      </c>
      <c r="J2663" s="129">
        <v>1017016.08</v>
      </c>
      <c r="K2663" s="101" t="s">
        <v>1388</v>
      </c>
    </row>
    <row r="2664" spans="1:11" ht="56.25" customHeight="1">
      <c r="A2664" s="98">
        <v>25</v>
      </c>
      <c r="B2664" s="125" t="s">
        <v>1277</v>
      </c>
      <c r="C2664" s="126">
        <v>42593</v>
      </c>
      <c r="D2664" s="98" t="s">
        <v>1376</v>
      </c>
      <c r="E2664" s="98">
        <v>10814762</v>
      </c>
      <c r="F2664" s="98"/>
      <c r="G2664" s="127" t="s">
        <v>6237</v>
      </c>
      <c r="H2664" s="128">
        <v>235653.7</v>
      </c>
      <c r="I2664" s="128">
        <v>0</v>
      </c>
      <c r="J2664" s="129">
        <v>235653.7</v>
      </c>
      <c r="K2664" s="101" t="s">
        <v>1388</v>
      </c>
    </row>
    <row r="2665" spans="1:11" ht="56.25" customHeight="1">
      <c r="A2665" s="98">
        <v>25</v>
      </c>
      <c r="B2665" s="125" t="s">
        <v>1277</v>
      </c>
      <c r="C2665" s="126">
        <v>42593</v>
      </c>
      <c r="D2665" s="98" t="s">
        <v>1376</v>
      </c>
      <c r="E2665" s="98">
        <v>10814763</v>
      </c>
      <c r="F2665" s="98"/>
      <c r="G2665" s="127" t="s">
        <v>6235</v>
      </c>
      <c r="H2665" s="128">
        <v>69759.100000000006</v>
      </c>
      <c r="I2665" s="128">
        <v>0</v>
      </c>
      <c r="J2665" s="129">
        <v>69759.100000000006</v>
      </c>
      <c r="K2665" s="101" t="s">
        <v>1388</v>
      </c>
    </row>
    <row r="2666" spans="1:11" ht="56.25" customHeight="1">
      <c r="A2666" s="98">
        <v>25</v>
      </c>
      <c r="B2666" s="125" t="s">
        <v>1277</v>
      </c>
      <c r="C2666" s="126">
        <v>42593</v>
      </c>
      <c r="D2666" s="98" t="s">
        <v>1376</v>
      </c>
      <c r="E2666" s="98">
        <v>10814764</v>
      </c>
      <c r="F2666" s="98"/>
      <c r="G2666" s="127" t="s">
        <v>6238</v>
      </c>
      <c r="H2666" s="128">
        <v>406793.52</v>
      </c>
      <c r="I2666" s="128">
        <v>0</v>
      </c>
      <c r="J2666" s="129">
        <v>406793.52</v>
      </c>
      <c r="K2666" s="101" t="s">
        <v>1388</v>
      </c>
    </row>
    <row r="2667" spans="1:11" ht="56.25" customHeight="1">
      <c r="A2667" s="98">
        <v>25</v>
      </c>
      <c r="B2667" s="125" t="s">
        <v>1277</v>
      </c>
      <c r="C2667" s="126">
        <v>42597</v>
      </c>
      <c r="D2667" s="98" t="s">
        <v>1364</v>
      </c>
      <c r="E2667" s="98">
        <v>10820836</v>
      </c>
      <c r="F2667" s="98"/>
      <c r="G2667" s="127" t="s">
        <v>6284</v>
      </c>
      <c r="H2667" s="128">
        <v>0</v>
      </c>
      <c r="I2667" s="128">
        <v>2373071.59</v>
      </c>
      <c r="J2667" s="129">
        <v>2373071.59</v>
      </c>
      <c r="K2667" s="101" t="s">
        <v>1388</v>
      </c>
    </row>
    <row r="2668" spans="1:11" ht="56.25" customHeight="1">
      <c r="A2668" s="98">
        <v>25</v>
      </c>
      <c r="B2668" s="125" t="s">
        <v>1277</v>
      </c>
      <c r="C2668" s="126">
        <v>42597</v>
      </c>
      <c r="D2668" s="98" t="s">
        <v>1376</v>
      </c>
      <c r="E2668" s="98">
        <v>10829729</v>
      </c>
      <c r="F2668" s="98"/>
      <c r="G2668" s="127" t="s">
        <v>6314</v>
      </c>
      <c r="H2668" s="128">
        <v>163038.54999999999</v>
      </c>
      <c r="I2668" s="128">
        <v>0</v>
      </c>
      <c r="J2668" s="129">
        <v>163038.54999999999</v>
      </c>
      <c r="K2668" s="101" t="s">
        <v>1388</v>
      </c>
    </row>
    <row r="2669" spans="1:11" ht="56.25" customHeight="1">
      <c r="A2669" s="98">
        <v>25</v>
      </c>
      <c r="B2669" s="125" t="s">
        <v>1277</v>
      </c>
      <c r="C2669" s="126">
        <v>42597</v>
      </c>
      <c r="D2669" s="98" t="s">
        <v>1376</v>
      </c>
      <c r="E2669" s="98">
        <v>10830056</v>
      </c>
      <c r="F2669" s="98"/>
      <c r="G2669" s="127" t="s">
        <v>6313</v>
      </c>
      <c r="H2669" s="128">
        <v>228802.67</v>
      </c>
      <c r="I2669" s="128">
        <v>0</v>
      </c>
      <c r="J2669" s="129">
        <v>228802.67</v>
      </c>
      <c r="K2669" s="101" t="s">
        <v>1388</v>
      </c>
    </row>
    <row r="2670" spans="1:11" ht="56.25" customHeight="1">
      <c r="A2670" s="98">
        <v>25</v>
      </c>
      <c r="B2670" s="125" t="s">
        <v>1277</v>
      </c>
      <c r="C2670" s="126">
        <v>42597</v>
      </c>
      <c r="D2670" s="98" t="s">
        <v>1376</v>
      </c>
      <c r="E2670" s="98">
        <v>10830057</v>
      </c>
      <c r="F2670" s="98"/>
      <c r="G2670" s="127" t="s">
        <v>6310</v>
      </c>
      <c r="H2670" s="128">
        <v>479505.93</v>
      </c>
      <c r="I2670" s="128">
        <v>0</v>
      </c>
      <c r="J2670" s="129">
        <v>479505.93</v>
      </c>
      <c r="K2670" s="101" t="s">
        <v>1388</v>
      </c>
    </row>
    <row r="2671" spans="1:11" ht="56.25" customHeight="1">
      <c r="A2671" s="98">
        <v>25</v>
      </c>
      <c r="B2671" s="125" t="s">
        <v>1277</v>
      </c>
      <c r="C2671" s="126">
        <v>42597</v>
      </c>
      <c r="D2671" s="98" t="s">
        <v>1376</v>
      </c>
      <c r="E2671" s="98">
        <v>10830179</v>
      </c>
      <c r="F2671" s="98"/>
      <c r="G2671" s="127" t="s">
        <v>6312</v>
      </c>
      <c r="H2671" s="128">
        <v>956236.78</v>
      </c>
      <c r="I2671" s="128">
        <v>0</v>
      </c>
      <c r="J2671" s="129">
        <v>956236.78</v>
      </c>
      <c r="K2671" s="101" t="s">
        <v>1388</v>
      </c>
    </row>
    <row r="2672" spans="1:11" ht="56.25" customHeight="1">
      <c r="A2672" s="98">
        <v>25</v>
      </c>
      <c r="B2672" s="125" t="s">
        <v>1277</v>
      </c>
      <c r="C2672" s="126">
        <v>42597</v>
      </c>
      <c r="D2672" s="98" t="s">
        <v>1376</v>
      </c>
      <c r="E2672" s="98">
        <v>10830180</v>
      </c>
      <c r="F2672" s="98"/>
      <c r="G2672" s="127" t="s">
        <v>6311</v>
      </c>
      <c r="H2672" s="128">
        <v>3159574.95</v>
      </c>
      <c r="I2672" s="128">
        <v>0</v>
      </c>
      <c r="J2672" s="129">
        <v>3159574.95</v>
      </c>
      <c r="K2672" s="101" t="s">
        <v>1388</v>
      </c>
    </row>
    <row r="2673" spans="1:11" ht="56.25" customHeight="1">
      <c r="A2673" s="98">
        <v>25</v>
      </c>
      <c r="B2673" s="125" t="s">
        <v>1277</v>
      </c>
      <c r="C2673" s="126">
        <v>42600</v>
      </c>
      <c r="D2673" s="98" t="s">
        <v>1376</v>
      </c>
      <c r="E2673" s="98">
        <v>10851688</v>
      </c>
      <c r="F2673" s="98"/>
      <c r="G2673" s="127" t="s">
        <v>6412</v>
      </c>
      <c r="H2673" s="128">
        <v>423496.16</v>
      </c>
      <c r="I2673" s="128">
        <v>0</v>
      </c>
      <c r="J2673" s="129">
        <v>423496.16</v>
      </c>
      <c r="K2673" s="101" t="s">
        <v>1388</v>
      </c>
    </row>
    <row r="2674" spans="1:11" ht="56.25" customHeight="1">
      <c r="A2674" s="98">
        <v>25</v>
      </c>
      <c r="B2674" s="125" t="s">
        <v>1277</v>
      </c>
      <c r="C2674" s="126">
        <v>42600</v>
      </c>
      <c r="D2674" s="98" t="s">
        <v>1376</v>
      </c>
      <c r="E2674" s="98">
        <v>10851689</v>
      </c>
      <c r="F2674" s="98"/>
      <c r="G2674" s="127" t="s">
        <v>6411</v>
      </c>
      <c r="H2674" s="128">
        <v>280290.36</v>
      </c>
      <c r="I2674" s="128">
        <v>0</v>
      </c>
      <c r="J2674" s="129">
        <v>280290.36</v>
      </c>
      <c r="K2674" s="101" t="s">
        <v>1388</v>
      </c>
    </row>
    <row r="2675" spans="1:11" ht="56.25" customHeight="1">
      <c r="A2675" s="98">
        <v>25</v>
      </c>
      <c r="B2675" s="125" t="s">
        <v>1277</v>
      </c>
      <c r="C2675" s="126">
        <v>42600</v>
      </c>
      <c r="D2675" s="98" t="s">
        <v>1376</v>
      </c>
      <c r="E2675" s="98">
        <v>10851691</v>
      </c>
      <c r="F2675" s="98"/>
      <c r="G2675" s="127" t="s">
        <v>6410</v>
      </c>
      <c r="H2675" s="128">
        <v>563309.68999999994</v>
      </c>
      <c r="I2675" s="128">
        <v>0</v>
      </c>
      <c r="J2675" s="129">
        <v>563309.68999999994</v>
      </c>
      <c r="K2675" s="101" t="s">
        <v>1388</v>
      </c>
    </row>
    <row r="2676" spans="1:11" ht="56.25" customHeight="1">
      <c r="A2676" s="98">
        <v>25</v>
      </c>
      <c r="B2676" s="125" t="s">
        <v>1277</v>
      </c>
      <c r="C2676" s="126">
        <v>42600</v>
      </c>
      <c r="D2676" s="98" t="s">
        <v>1376</v>
      </c>
      <c r="E2676" s="98">
        <v>10851692</v>
      </c>
      <c r="F2676" s="98"/>
      <c r="G2676" s="127" t="s">
        <v>6409</v>
      </c>
      <c r="H2676" s="128">
        <v>659574.17000000004</v>
      </c>
      <c r="I2676" s="128">
        <v>0</v>
      </c>
      <c r="J2676" s="129">
        <v>659574.17000000004</v>
      </c>
      <c r="K2676" s="101" t="s">
        <v>1388</v>
      </c>
    </row>
    <row r="2677" spans="1:11" ht="56.25" customHeight="1">
      <c r="A2677" s="98">
        <v>25</v>
      </c>
      <c r="B2677" s="125" t="s">
        <v>1277</v>
      </c>
      <c r="C2677" s="126">
        <v>42600</v>
      </c>
      <c r="D2677" s="98" t="s">
        <v>1376</v>
      </c>
      <c r="E2677" s="98">
        <v>10851693</v>
      </c>
      <c r="F2677" s="98"/>
      <c r="G2677" s="127" t="s">
        <v>6408</v>
      </c>
      <c r="H2677" s="128">
        <v>121090.35</v>
      </c>
      <c r="I2677" s="128">
        <v>0</v>
      </c>
      <c r="J2677" s="129">
        <v>121090.35</v>
      </c>
      <c r="K2677" s="101" t="s">
        <v>1388</v>
      </c>
    </row>
    <row r="2678" spans="1:11" ht="56.25" customHeight="1">
      <c r="A2678" s="98">
        <v>25</v>
      </c>
      <c r="B2678" s="125" t="s">
        <v>1277</v>
      </c>
      <c r="C2678" s="126">
        <v>42600</v>
      </c>
      <c r="D2678" s="98" t="s">
        <v>1376</v>
      </c>
      <c r="E2678" s="98">
        <v>10851694</v>
      </c>
      <c r="F2678" s="98"/>
      <c r="G2678" s="127" t="s">
        <v>6407</v>
      </c>
      <c r="H2678" s="128">
        <v>248171.68</v>
      </c>
      <c r="I2678" s="128">
        <v>0</v>
      </c>
      <c r="J2678" s="129">
        <v>248171.68</v>
      </c>
      <c r="K2678" s="101" t="s">
        <v>1388</v>
      </c>
    </row>
    <row r="2679" spans="1:11" ht="56.25" customHeight="1">
      <c r="A2679" s="98">
        <v>25</v>
      </c>
      <c r="B2679" s="125" t="s">
        <v>1277</v>
      </c>
      <c r="C2679" s="126">
        <v>42600</v>
      </c>
      <c r="D2679" s="98" t="s">
        <v>1376</v>
      </c>
      <c r="E2679" s="98">
        <v>10851695</v>
      </c>
      <c r="F2679" s="98"/>
      <c r="G2679" s="127" t="s">
        <v>6406</v>
      </c>
      <c r="H2679" s="128">
        <v>728817.49</v>
      </c>
      <c r="I2679" s="128">
        <v>0</v>
      </c>
      <c r="J2679" s="129">
        <v>728817.49</v>
      </c>
      <c r="K2679" s="101" t="s">
        <v>1388</v>
      </c>
    </row>
    <row r="2680" spans="1:11" ht="56.25" customHeight="1">
      <c r="A2680" s="98">
        <v>25</v>
      </c>
      <c r="B2680" s="125" t="s">
        <v>1277</v>
      </c>
      <c r="C2680" s="126">
        <v>42600</v>
      </c>
      <c r="D2680" s="98" t="s">
        <v>1376</v>
      </c>
      <c r="E2680" s="98">
        <v>10851696</v>
      </c>
      <c r="F2680" s="98"/>
      <c r="G2680" s="127" t="s">
        <v>6405</v>
      </c>
      <c r="H2680" s="128">
        <v>1011870.11</v>
      </c>
      <c r="I2680" s="128">
        <v>0</v>
      </c>
      <c r="J2680" s="129">
        <v>1011870.11</v>
      </c>
      <c r="K2680" s="101" t="s">
        <v>1388</v>
      </c>
    </row>
    <row r="2681" spans="1:11" ht="56.25" customHeight="1">
      <c r="A2681" s="98">
        <v>25</v>
      </c>
      <c r="B2681" s="125" t="s">
        <v>1277</v>
      </c>
      <c r="C2681" s="126">
        <v>42600</v>
      </c>
      <c r="D2681" s="98" t="s">
        <v>1376</v>
      </c>
      <c r="E2681" s="98">
        <v>10851698</v>
      </c>
      <c r="F2681" s="98"/>
      <c r="G2681" s="127" t="s">
        <v>6404</v>
      </c>
      <c r="H2681" s="128">
        <v>956989.21</v>
      </c>
      <c r="I2681" s="128">
        <v>0</v>
      </c>
      <c r="J2681" s="129">
        <v>956989.21</v>
      </c>
      <c r="K2681" s="101" t="s">
        <v>1388</v>
      </c>
    </row>
    <row r="2682" spans="1:11" ht="56.25" customHeight="1">
      <c r="A2682" s="98">
        <v>25</v>
      </c>
      <c r="B2682" s="125" t="s">
        <v>1277</v>
      </c>
      <c r="C2682" s="126">
        <v>42600</v>
      </c>
      <c r="D2682" s="98" t="s">
        <v>1376</v>
      </c>
      <c r="E2682" s="98">
        <v>10851699</v>
      </c>
      <c r="F2682" s="98"/>
      <c r="G2682" s="127" t="s">
        <v>6403</v>
      </c>
      <c r="H2682" s="128">
        <v>904143.27</v>
      </c>
      <c r="I2682" s="128">
        <v>0</v>
      </c>
      <c r="J2682" s="129">
        <v>904143.27</v>
      </c>
      <c r="K2682" s="101" t="s">
        <v>1388</v>
      </c>
    </row>
    <row r="2683" spans="1:11" ht="56.25" customHeight="1">
      <c r="A2683" s="98">
        <v>25</v>
      </c>
      <c r="B2683" s="125" t="s">
        <v>1277</v>
      </c>
      <c r="C2683" s="126">
        <v>42600</v>
      </c>
      <c r="D2683" s="98" t="s">
        <v>1376</v>
      </c>
      <c r="E2683" s="98">
        <v>10851700</v>
      </c>
      <c r="F2683" s="98"/>
      <c r="G2683" s="127" t="s">
        <v>6402</v>
      </c>
      <c r="H2683" s="128">
        <v>153888.54</v>
      </c>
      <c r="I2683" s="128">
        <v>0</v>
      </c>
      <c r="J2683" s="129">
        <v>153888.54</v>
      </c>
      <c r="K2683" s="101" t="s">
        <v>1388</v>
      </c>
    </row>
    <row r="2684" spans="1:11" ht="56.25" customHeight="1">
      <c r="A2684" s="98">
        <v>25</v>
      </c>
      <c r="B2684" s="125" t="s">
        <v>1277</v>
      </c>
      <c r="C2684" s="126">
        <v>42600</v>
      </c>
      <c r="D2684" s="98" t="s">
        <v>1376</v>
      </c>
      <c r="E2684" s="98">
        <v>10851701</v>
      </c>
      <c r="F2684" s="98"/>
      <c r="G2684" s="127" t="s">
        <v>6401</v>
      </c>
      <c r="H2684" s="128">
        <v>99474.1</v>
      </c>
      <c r="I2684" s="128">
        <v>0</v>
      </c>
      <c r="J2684" s="129">
        <v>99474.1</v>
      </c>
      <c r="K2684" s="101" t="s">
        <v>1388</v>
      </c>
    </row>
    <row r="2685" spans="1:11" ht="56.25" customHeight="1">
      <c r="A2685" s="98">
        <v>25</v>
      </c>
      <c r="B2685" s="125" t="s">
        <v>1277</v>
      </c>
      <c r="C2685" s="126">
        <v>42600</v>
      </c>
      <c r="D2685" s="98" t="s">
        <v>1376</v>
      </c>
      <c r="E2685" s="98">
        <v>10851702</v>
      </c>
      <c r="F2685" s="98"/>
      <c r="G2685" s="127" t="s">
        <v>6400</v>
      </c>
      <c r="H2685" s="128">
        <v>125825.06</v>
      </c>
      <c r="I2685" s="128">
        <v>0</v>
      </c>
      <c r="J2685" s="129">
        <v>125825.06</v>
      </c>
      <c r="K2685" s="101" t="s">
        <v>1388</v>
      </c>
    </row>
    <row r="2686" spans="1:11" ht="56.25" customHeight="1">
      <c r="A2686" s="98">
        <v>25</v>
      </c>
      <c r="B2686" s="125" t="s">
        <v>1277</v>
      </c>
      <c r="C2686" s="126">
        <v>42600</v>
      </c>
      <c r="D2686" s="98" t="s">
        <v>1376</v>
      </c>
      <c r="E2686" s="98">
        <v>10851703</v>
      </c>
      <c r="F2686" s="98"/>
      <c r="G2686" s="127" t="s">
        <v>6399</v>
      </c>
      <c r="H2686" s="128">
        <v>217322.31</v>
      </c>
      <c r="I2686" s="128">
        <v>0</v>
      </c>
      <c r="J2686" s="129">
        <v>217322.31</v>
      </c>
      <c r="K2686" s="101" t="s">
        <v>1388</v>
      </c>
    </row>
    <row r="2687" spans="1:11" ht="56.25" customHeight="1">
      <c r="A2687" s="98">
        <v>25</v>
      </c>
      <c r="B2687" s="125" t="s">
        <v>1277</v>
      </c>
      <c r="C2687" s="126">
        <v>42607</v>
      </c>
      <c r="D2687" s="98" t="s">
        <v>1376</v>
      </c>
      <c r="E2687" s="98">
        <v>10851704</v>
      </c>
      <c r="F2687" s="98"/>
      <c r="G2687" s="127" t="s">
        <v>6603</v>
      </c>
      <c r="H2687" s="128">
        <v>320000</v>
      </c>
      <c r="I2687" s="128">
        <v>0</v>
      </c>
      <c r="J2687" s="129">
        <v>320000</v>
      </c>
      <c r="K2687" s="101" t="s">
        <v>1388</v>
      </c>
    </row>
    <row r="2688" spans="1:11" ht="56.25" customHeight="1">
      <c r="A2688" s="98">
        <v>25</v>
      </c>
      <c r="B2688" s="125" t="s">
        <v>1277</v>
      </c>
      <c r="C2688" s="126">
        <v>42600</v>
      </c>
      <c r="D2688" s="98" t="s">
        <v>1376</v>
      </c>
      <c r="E2688" s="98">
        <v>10851705</v>
      </c>
      <c r="F2688" s="98"/>
      <c r="G2688" s="127" t="s">
        <v>6398</v>
      </c>
      <c r="H2688" s="128">
        <v>330823.17</v>
      </c>
      <c r="I2688" s="128">
        <v>0</v>
      </c>
      <c r="J2688" s="129">
        <v>330823.17</v>
      </c>
      <c r="K2688" s="101" t="s">
        <v>1388</v>
      </c>
    </row>
    <row r="2689" spans="1:11" ht="56.25" customHeight="1">
      <c r="A2689" s="98">
        <v>25</v>
      </c>
      <c r="B2689" s="125" t="s">
        <v>1277</v>
      </c>
      <c r="C2689" s="126">
        <v>42601</v>
      </c>
      <c r="D2689" s="98" t="s">
        <v>1376</v>
      </c>
      <c r="E2689" s="98">
        <v>10862989</v>
      </c>
      <c r="F2689" s="98"/>
      <c r="G2689" s="127" t="s">
        <v>6431</v>
      </c>
      <c r="H2689" s="128">
        <v>803949.46</v>
      </c>
      <c r="I2689" s="128">
        <v>0</v>
      </c>
      <c r="J2689" s="129">
        <v>803949.46</v>
      </c>
      <c r="K2689" s="101" t="s">
        <v>1388</v>
      </c>
    </row>
    <row r="2690" spans="1:11" ht="56.25" customHeight="1">
      <c r="A2690" s="98">
        <v>25</v>
      </c>
      <c r="B2690" s="125" t="s">
        <v>1277</v>
      </c>
      <c r="C2690" s="126">
        <v>42604</v>
      </c>
      <c r="D2690" s="98" t="s">
        <v>1376</v>
      </c>
      <c r="E2690" s="98">
        <v>10863076</v>
      </c>
      <c r="F2690" s="98"/>
      <c r="G2690" s="127" t="s">
        <v>6474</v>
      </c>
      <c r="H2690" s="128">
        <v>51473.48</v>
      </c>
      <c r="I2690" s="128">
        <v>0</v>
      </c>
      <c r="J2690" s="129">
        <v>51473.48</v>
      </c>
      <c r="K2690" s="101" t="s">
        <v>1388</v>
      </c>
    </row>
    <row r="2691" spans="1:11" ht="56.25" customHeight="1">
      <c r="A2691" s="98">
        <v>25</v>
      </c>
      <c r="B2691" s="125" t="s">
        <v>1277</v>
      </c>
      <c r="C2691" s="126">
        <v>42604</v>
      </c>
      <c r="D2691" s="98" t="s">
        <v>1376</v>
      </c>
      <c r="E2691" s="98">
        <v>10863203</v>
      </c>
      <c r="F2691" s="98"/>
      <c r="G2691" s="127" t="s">
        <v>6481</v>
      </c>
      <c r="H2691" s="128">
        <v>498184.65</v>
      </c>
      <c r="I2691" s="128">
        <v>0</v>
      </c>
      <c r="J2691" s="129">
        <v>498184.65</v>
      </c>
      <c r="K2691" s="101" t="s">
        <v>1388</v>
      </c>
    </row>
    <row r="2692" spans="1:11" ht="56.25" customHeight="1">
      <c r="A2692" s="98">
        <v>25</v>
      </c>
      <c r="B2692" s="125" t="s">
        <v>1277</v>
      </c>
      <c r="C2692" s="126">
        <v>42604</v>
      </c>
      <c r="D2692" s="98" t="s">
        <v>1376</v>
      </c>
      <c r="E2692" s="98">
        <v>10863247</v>
      </c>
      <c r="F2692" s="98"/>
      <c r="G2692" s="127" t="s">
        <v>6480</v>
      </c>
      <c r="H2692" s="128">
        <v>599542.76</v>
      </c>
      <c r="I2692" s="128">
        <v>0</v>
      </c>
      <c r="J2692" s="129">
        <v>599542.76</v>
      </c>
      <c r="K2692" s="101" t="s">
        <v>1388</v>
      </c>
    </row>
    <row r="2693" spans="1:11" ht="56.25" customHeight="1">
      <c r="A2693" s="98">
        <v>25</v>
      </c>
      <c r="B2693" s="125" t="s">
        <v>1277</v>
      </c>
      <c r="C2693" s="126">
        <v>42604</v>
      </c>
      <c r="D2693" s="98" t="s">
        <v>1376</v>
      </c>
      <c r="E2693" s="98">
        <v>10863541</v>
      </c>
      <c r="F2693" s="98"/>
      <c r="G2693" s="127" t="s">
        <v>6479</v>
      </c>
      <c r="H2693" s="128">
        <v>964359.6</v>
      </c>
      <c r="I2693" s="128">
        <v>0</v>
      </c>
      <c r="J2693" s="129">
        <v>964359.6</v>
      </c>
      <c r="K2693" s="101" t="s">
        <v>1388</v>
      </c>
    </row>
    <row r="2694" spans="1:11" ht="56.25" customHeight="1">
      <c r="A2694" s="98">
        <v>25</v>
      </c>
      <c r="B2694" s="125" t="s">
        <v>1277</v>
      </c>
      <c r="C2694" s="126">
        <v>42604</v>
      </c>
      <c r="D2694" s="98" t="s">
        <v>1376</v>
      </c>
      <c r="E2694" s="98">
        <v>10863548</v>
      </c>
      <c r="F2694" s="98"/>
      <c r="G2694" s="127" t="s">
        <v>6478</v>
      </c>
      <c r="H2694" s="128">
        <v>457872.16</v>
      </c>
      <c r="I2694" s="128">
        <v>0</v>
      </c>
      <c r="J2694" s="129">
        <v>457872.16</v>
      </c>
      <c r="K2694" s="101" t="s">
        <v>1388</v>
      </c>
    </row>
    <row r="2695" spans="1:11" ht="56.25" customHeight="1">
      <c r="A2695" s="98">
        <v>25</v>
      </c>
      <c r="B2695" s="125" t="s">
        <v>1277</v>
      </c>
      <c r="C2695" s="126">
        <v>42604</v>
      </c>
      <c r="D2695" s="98" t="s">
        <v>1376</v>
      </c>
      <c r="E2695" s="98">
        <v>10863549</v>
      </c>
      <c r="F2695" s="98"/>
      <c r="G2695" s="127" t="s">
        <v>6477</v>
      </c>
      <c r="H2695" s="128">
        <v>238867.87</v>
      </c>
      <c r="I2695" s="128">
        <v>0</v>
      </c>
      <c r="J2695" s="129">
        <v>238867.87</v>
      </c>
      <c r="K2695" s="101" t="s">
        <v>1388</v>
      </c>
    </row>
    <row r="2696" spans="1:11" ht="56.25" customHeight="1">
      <c r="A2696" s="98">
        <v>25</v>
      </c>
      <c r="B2696" s="125" t="s">
        <v>1277</v>
      </c>
      <c r="C2696" s="126">
        <v>42604</v>
      </c>
      <c r="D2696" s="98" t="s">
        <v>1376</v>
      </c>
      <c r="E2696" s="98">
        <v>10863552</v>
      </c>
      <c r="F2696" s="98"/>
      <c r="G2696" s="127" t="s">
        <v>6476</v>
      </c>
      <c r="H2696" s="128">
        <v>246077.8</v>
      </c>
      <c r="I2696" s="128">
        <v>0</v>
      </c>
      <c r="J2696" s="129">
        <v>246077.8</v>
      </c>
      <c r="K2696" s="101" t="s">
        <v>1388</v>
      </c>
    </row>
    <row r="2697" spans="1:11" ht="56.25" customHeight="1">
      <c r="A2697" s="98">
        <v>25</v>
      </c>
      <c r="B2697" s="125" t="s">
        <v>1277</v>
      </c>
      <c r="C2697" s="126">
        <v>42604</v>
      </c>
      <c r="D2697" s="98" t="s">
        <v>1376</v>
      </c>
      <c r="E2697" s="98">
        <v>10863557</v>
      </c>
      <c r="F2697" s="98"/>
      <c r="G2697" s="127" t="s">
        <v>6475</v>
      </c>
      <c r="H2697" s="128">
        <v>648264.24</v>
      </c>
      <c r="I2697" s="128">
        <v>0</v>
      </c>
      <c r="J2697" s="129">
        <v>648264.24</v>
      </c>
      <c r="K2697" s="101" t="s">
        <v>1388</v>
      </c>
    </row>
    <row r="2698" spans="1:11" ht="56.25" customHeight="1">
      <c r="A2698" s="98">
        <v>25</v>
      </c>
      <c r="B2698" s="125" t="s">
        <v>1277</v>
      </c>
      <c r="C2698" s="126">
        <v>42604</v>
      </c>
      <c r="D2698" s="98" t="s">
        <v>1376</v>
      </c>
      <c r="E2698" s="98">
        <v>10863559</v>
      </c>
      <c r="F2698" s="98"/>
      <c r="G2698" s="127" t="s">
        <v>6482</v>
      </c>
      <c r="H2698" s="128">
        <v>700763.27</v>
      </c>
      <c r="I2698" s="128">
        <v>0</v>
      </c>
      <c r="J2698" s="129">
        <v>700763.27</v>
      </c>
      <c r="K2698" s="101" t="s">
        <v>1388</v>
      </c>
    </row>
    <row r="2699" spans="1:11" ht="56.25" customHeight="1">
      <c r="A2699" s="98">
        <v>25</v>
      </c>
      <c r="B2699" s="125" t="s">
        <v>1277</v>
      </c>
      <c r="C2699" s="126">
        <v>42606</v>
      </c>
      <c r="D2699" s="98" t="s">
        <v>1376</v>
      </c>
      <c r="E2699" s="98">
        <v>10863573</v>
      </c>
      <c r="F2699" s="98"/>
      <c r="G2699" s="127" t="s">
        <v>6536</v>
      </c>
      <c r="H2699" s="128">
        <v>188619.36</v>
      </c>
      <c r="I2699" s="128">
        <v>0</v>
      </c>
      <c r="J2699" s="129">
        <v>188619.36</v>
      </c>
      <c r="K2699" s="101" t="s">
        <v>1388</v>
      </c>
    </row>
    <row r="2700" spans="1:11" ht="56.25" customHeight="1">
      <c r="A2700" s="98">
        <v>25</v>
      </c>
      <c r="B2700" s="125" t="s">
        <v>1277</v>
      </c>
      <c r="C2700" s="126">
        <v>42606</v>
      </c>
      <c r="D2700" s="98" t="s">
        <v>1376</v>
      </c>
      <c r="E2700" s="98">
        <v>10889239</v>
      </c>
      <c r="F2700" s="98"/>
      <c r="G2700" s="127" t="s">
        <v>6553</v>
      </c>
      <c r="H2700" s="128">
        <v>100.68</v>
      </c>
      <c r="I2700" s="128">
        <v>0</v>
      </c>
      <c r="J2700" s="129">
        <v>100.68</v>
      </c>
      <c r="K2700" s="101" t="s">
        <v>1388</v>
      </c>
    </row>
    <row r="2701" spans="1:11" ht="56.25" customHeight="1">
      <c r="A2701" s="98">
        <v>25</v>
      </c>
      <c r="B2701" s="125" t="s">
        <v>1277</v>
      </c>
      <c r="C2701" s="126">
        <v>42606</v>
      </c>
      <c r="D2701" s="98" t="s">
        <v>1376</v>
      </c>
      <c r="E2701" s="98">
        <v>10889242</v>
      </c>
      <c r="F2701" s="98"/>
      <c r="G2701" s="127" t="s">
        <v>6554</v>
      </c>
      <c r="H2701" s="128">
        <v>482.84</v>
      </c>
      <c r="I2701" s="128">
        <v>0</v>
      </c>
      <c r="J2701" s="129">
        <v>482.84</v>
      </c>
      <c r="K2701" s="101" t="s">
        <v>1388</v>
      </c>
    </row>
    <row r="2702" spans="1:11" ht="56.25" customHeight="1">
      <c r="A2702" s="98">
        <v>25</v>
      </c>
      <c r="B2702" s="125" t="s">
        <v>1277</v>
      </c>
      <c r="C2702" s="126">
        <v>42606</v>
      </c>
      <c r="D2702" s="98" t="s">
        <v>1376</v>
      </c>
      <c r="E2702" s="98">
        <v>10889246</v>
      </c>
      <c r="F2702" s="98"/>
      <c r="G2702" s="127" t="s">
        <v>6552</v>
      </c>
      <c r="H2702" s="128">
        <v>356581.78</v>
      </c>
      <c r="I2702" s="128">
        <v>0</v>
      </c>
      <c r="J2702" s="129">
        <v>356581.78</v>
      </c>
      <c r="K2702" s="101" t="s">
        <v>1388</v>
      </c>
    </row>
    <row r="2703" spans="1:11" ht="56.25" customHeight="1">
      <c r="A2703" s="98">
        <v>25</v>
      </c>
      <c r="B2703" s="125" t="s">
        <v>1277</v>
      </c>
      <c r="C2703" s="126">
        <v>42606</v>
      </c>
      <c r="D2703" s="98" t="s">
        <v>1376</v>
      </c>
      <c r="E2703" s="98">
        <v>10889247</v>
      </c>
      <c r="F2703" s="98"/>
      <c r="G2703" s="127" t="s">
        <v>6551</v>
      </c>
      <c r="H2703" s="128">
        <v>1323522.32</v>
      </c>
      <c r="I2703" s="128">
        <v>0</v>
      </c>
      <c r="J2703" s="129">
        <v>1323522.32</v>
      </c>
      <c r="K2703" s="101" t="s">
        <v>1388</v>
      </c>
    </row>
    <row r="2704" spans="1:11" ht="56.25" customHeight="1">
      <c r="A2704" s="98">
        <v>25</v>
      </c>
      <c r="B2704" s="125" t="s">
        <v>1277</v>
      </c>
      <c r="C2704" s="126">
        <v>42606</v>
      </c>
      <c r="D2704" s="98" t="s">
        <v>1376</v>
      </c>
      <c r="E2704" s="98">
        <v>10889248</v>
      </c>
      <c r="F2704" s="98"/>
      <c r="G2704" s="127" t="s">
        <v>6550</v>
      </c>
      <c r="H2704" s="128">
        <v>183872.3</v>
      </c>
      <c r="I2704" s="128">
        <v>0</v>
      </c>
      <c r="J2704" s="129">
        <v>183872.3</v>
      </c>
      <c r="K2704" s="101" t="s">
        <v>1388</v>
      </c>
    </row>
    <row r="2705" spans="1:11" ht="56.25" customHeight="1">
      <c r="A2705" s="98">
        <v>25</v>
      </c>
      <c r="B2705" s="125" t="s">
        <v>1277</v>
      </c>
      <c r="C2705" s="126">
        <v>42606</v>
      </c>
      <c r="D2705" s="98" t="s">
        <v>1376</v>
      </c>
      <c r="E2705" s="98">
        <v>10889249</v>
      </c>
      <c r="F2705" s="98"/>
      <c r="G2705" s="127" t="s">
        <v>6547</v>
      </c>
      <c r="H2705" s="128">
        <v>150653.07999999999</v>
      </c>
      <c r="I2705" s="128">
        <v>0</v>
      </c>
      <c r="J2705" s="129">
        <v>150653.07999999999</v>
      </c>
      <c r="K2705" s="101" t="s">
        <v>1388</v>
      </c>
    </row>
    <row r="2706" spans="1:11" ht="56.25" customHeight="1">
      <c r="A2706" s="98">
        <v>25</v>
      </c>
      <c r="B2706" s="125" t="s">
        <v>1277</v>
      </c>
      <c r="C2706" s="126">
        <v>42606</v>
      </c>
      <c r="D2706" s="98" t="s">
        <v>1376</v>
      </c>
      <c r="E2706" s="98">
        <v>10889250</v>
      </c>
      <c r="F2706" s="98"/>
      <c r="G2706" s="127" t="s">
        <v>6548</v>
      </c>
      <c r="H2706" s="128">
        <v>141020.5</v>
      </c>
      <c r="I2706" s="128">
        <v>0</v>
      </c>
      <c r="J2706" s="129">
        <v>141020.5</v>
      </c>
      <c r="K2706" s="101" t="s">
        <v>1388</v>
      </c>
    </row>
    <row r="2707" spans="1:11" ht="56.25" customHeight="1">
      <c r="A2707" s="98">
        <v>25</v>
      </c>
      <c r="B2707" s="125" t="s">
        <v>1277</v>
      </c>
      <c r="C2707" s="126">
        <v>42606</v>
      </c>
      <c r="D2707" s="98" t="s">
        <v>1376</v>
      </c>
      <c r="E2707" s="98">
        <v>10889252</v>
      </c>
      <c r="F2707" s="98"/>
      <c r="G2707" s="127" t="s">
        <v>6549</v>
      </c>
      <c r="H2707" s="128">
        <v>108326.42</v>
      </c>
      <c r="I2707" s="128">
        <v>0</v>
      </c>
      <c r="J2707" s="129">
        <v>108326.42</v>
      </c>
      <c r="K2707" s="101" t="s">
        <v>1388</v>
      </c>
    </row>
    <row r="2708" spans="1:11" ht="56.25" customHeight="1">
      <c r="A2708" s="98">
        <v>25</v>
      </c>
      <c r="B2708" s="125" t="s">
        <v>1277</v>
      </c>
      <c r="C2708" s="126">
        <v>42606</v>
      </c>
      <c r="D2708" s="98" t="s">
        <v>1376</v>
      </c>
      <c r="E2708" s="98">
        <v>10889253</v>
      </c>
      <c r="F2708" s="98"/>
      <c r="G2708" s="127" t="s">
        <v>6544</v>
      </c>
      <c r="H2708" s="128">
        <v>106093.96</v>
      </c>
      <c r="I2708" s="128">
        <v>0</v>
      </c>
      <c r="J2708" s="129">
        <v>106093.96</v>
      </c>
      <c r="K2708" s="101" t="s">
        <v>1388</v>
      </c>
    </row>
    <row r="2709" spans="1:11" ht="56.25" customHeight="1">
      <c r="A2709" s="98">
        <v>25</v>
      </c>
      <c r="B2709" s="125" t="s">
        <v>1277</v>
      </c>
      <c r="C2709" s="126">
        <v>42606</v>
      </c>
      <c r="D2709" s="98" t="s">
        <v>1376</v>
      </c>
      <c r="E2709" s="98">
        <v>10889254</v>
      </c>
      <c r="F2709" s="98"/>
      <c r="G2709" s="127" t="s">
        <v>6545</v>
      </c>
      <c r="H2709" s="128">
        <v>147319.28</v>
      </c>
      <c r="I2709" s="128">
        <v>0</v>
      </c>
      <c r="J2709" s="129">
        <v>147319.28</v>
      </c>
      <c r="K2709" s="101" t="s">
        <v>1388</v>
      </c>
    </row>
    <row r="2710" spans="1:11" ht="56.25" customHeight="1">
      <c r="A2710" s="98">
        <v>25</v>
      </c>
      <c r="B2710" s="125" t="s">
        <v>1277</v>
      </c>
      <c r="C2710" s="126">
        <v>42606</v>
      </c>
      <c r="D2710" s="98" t="s">
        <v>1376</v>
      </c>
      <c r="E2710" s="98">
        <v>10889255</v>
      </c>
      <c r="F2710" s="98"/>
      <c r="G2710" s="127" t="s">
        <v>6546</v>
      </c>
      <c r="H2710" s="128">
        <v>146586.76</v>
      </c>
      <c r="I2710" s="128">
        <v>0</v>
      </c>
      <c r="J2710" s="129">
        <v>146586.76</v>
      </c>
      <c r="K2710" s="101" t="s">
        <v>1388</v>
      </c>
    </row>
    <row r="2711" spans="1:11" ht="56.25" customHeight="1">
      <c r="A2711" s="98">
        <v>25</v>
      </c>
      <c r="B2711" s="125" t="s">
        <v>1277</v>
      </c>
      <c r="C2711" s="126">
        <v>42606</v>
      </c>
      <c r="D2711" s="98" t="s">
        <v>1376</v>
      </c>
      <c r="E2711" s="98">
        <v>10889256</v>
      </c>
      <c r="F2711" s="98"/>
      <c r="G2711" s="127" t="s">
        <v>6543</v>
      </c>
      <c r="H2711" s="128">
        <v>13.98</v>
      </c>
      <c r="I2711" s="128">
        <v>0</v>
      </c>
      <c r="J2711" s="129">
        <v>13.98</v>
      </c>
      <c r="K2711" s="101" t="s">
        <v>1388</v>
      </c>
    </row>
    <row r="2712" spans="1:11" ht="56.25" customHeight="1">
      <c r="A2712" s="98">
        <v>25</v>
      </c>
      <c r="B2712" s="125" t="s">
        <v>1277</v>
      </c>
      <c r="C2712" s="126">
        <v>42606</v>
      </c>
      <c r="D2712" s="98" t="s">
        <v>1376</v>
      </c>
      <c r="E2712" s="98">
        <v>10889257</v>
      </c>
      <c r="F2712" s="98"/>
      <c r="G2712" s="127" t="s">
        <v>6540</v>
      </c>
      <c r="H2712" s="128">
        <v>133277.97</v>
      </c>
      <c r="I2712" s="128">
        <v>0</v>
      </c>
      <c r="J2712" s="129">
        <v>133277.97</v>
      </c>
      <c r="K2712" s="101" t="s">
        <v>1388</v>
      </c>
    </row>
    <row r="2713" spans="1:11" ht="56.25" customHeight="1">
      <c r="A2713" s="98">
        <v>25</v>
      </c>
      <c r="B2713" s="125" t="s">
        <v>1277</v>
      </c>
      <c r="C2713" s="126">
        <v>42606</v>
      </c>
      <c r="D2713" s="98" t="s">
        <v>1376</v>
      </c>
      <c r="E2713" s="98">
        <v>10889258</v>
      </c>
      <c r="F2713" s="98"/>
      <c r="G2713" s="127" t="s">
        <v>6541</v>
      </c>
      <c r="H2713" s="128">
        <v>130385.59</v>
      </c>
      <c r="I2713" s="128">
        <v>0</v>
      </c>
      <c r="J2713" s="129">
        <v>130385.59</v>
      </c>
      <c r="K2713" s="101" t="s">
        <v>1388</v>
      </c>
    </row>
    <row r="2714" spans="1:11" ht="56.25" customHeight="1">
      <c r="A2714" s="98">
        <v>25</v>
      </c>
      <c r="B2714" s="125" t="s">
        <v>1277</v>
      </c>
      <c r="C2714" s="126">
        <v>42606</v>
      </c>
      <c r="D2714" s="98" t="s">
        <v>1376</v>
      </c>
      <c r="E2714" s="98">
        <v>10889259</v>
      </c>
      <c r="F2714" s="98"/>
      <c r="G2714" s="127" t="s">
        <v>6542</v>
      </c>
      <c r="H2714" s="128">
        <v>134000.01999999999</v>
      </c>
      <c r="I2714" s="128">
        <v>0</v>
      </c>
      <c r="J2714" s="129">
        <v>134000.01999999999</v>
      </c>
      <c r="K2714" s="101" t="s">
        <v>1388</v>
      </c>
    </row>
    <row r="2715" spans="1:11" ht="56.25" customHeight="1">
      <c r="A2715" s="98">
        <v>25</v>
      </c>
      <c r="B2715" s="125" t="s">
        <v>1277</v>
      </c>
      <c r="C2715" s="126">
        <v>42606</v>
      </c>
      <c r="D2715" s="98" t="s">
        <v>1376</v>
      </c>
      <c r="E2715" s="98">
        <v>10889260</v>
      </c>
      <c r="F2715" s="98"/>
      <c r="G2715" s="127" t="s">
        <v>6537</v>
      </c>
      <c r="H2715" s="128">
        <v>403646.89</v>
      </c>
      <c r="I2715" s="128">
        <v>0</v>
      </c>
      <c r="J2715" s="129">
        <v>403646.89</v>
      </c>
      <c r="K2715" s="101" t="s">
        <v>1388</v>
      </c>
    </row>
    <row r="2716" spans="1:11" ht="56.25" customHeight="1">
      <c r="A2716" s="98">
        <v>25</v>
      </c>
      <c r="B2716" s="125" t="s">
        <v>1277</v>
      </c>
      <c r="C2716" s="126">
        <v>42606</v>
      </c>
      <c r="D2716" s="98" t="s">
        <v>1376</v>
      </c>
      <c r="E2716" s="98">
        <v>10889261</v>
      </c>
      <c r="F2716" s="98"/>
      <c r="G2716" s="127" t="s">
        <v>6538</v>
      </c>
      <c r="H2716" s="128">
        <v>302.04000000000002</v>
      </c>
      <c r="I2716" s="128">
        <v>0</v>
      </c>
      <c r="J2716" s="129">
        <v>302.04000000000002</v>
      </c>
      <c r="K2716" s="101" t="s">
        <v>1388</v>
      </c>
    </row>
    <row r="2717" spans="1:11" ht="56.25" customHeight="1">
      <c r="A2717" s="98">
        <v>25</v>
      </c>
      <c r="B2717" s="125" t="s">
        <v>1277</v>
      </c>
      <c r="C2717" s="126">
        <v>42606</v>
      </c>
      <c r="D2717" s="98" t="s">
        <v>1376</v>
      </c>
      <c r="E2717" s="98">
        <v>10889262</v>
      </c>
      <c r="F2717" s="98"/>
      <c r="G2717" s="127" t="s">
        <v>6535</v>
      </c>
      <c r="H2717" s="128">
        <v>791137.36</v>
      </c>
      <c r="I2717" s="128">
        <v>0</v>
      </c>
      <c r="J2717" s="129">
        <v>791137.36</v>
      </c>
      <c r="K2717" s="101" t="s">
        <v>1388</v>
      </c>
    </row>
    <row r="2718" spans="1:11" ht="56.25" customHeight="1">
      <c r="A2718" s="98">
        <v>25</v>
      </c>
      <c r="B2718" s="125" t="s">
        <v>1277</v>
      </c>
      <c r="C2718" s="126">
        <v>42606</v>
      </c>
      <c r="D2718" s="98" t="s">
        <v>1376</v>
      </c>
      <c r="E2718" s="98">
        <v>10889263</v>
      </c>
      <c r="F2718" s="98"/>
      <c r="G2718" s="127" t="s">
        <v>6539</v>
      </c>
      <c r="H2718" s="128">
        <v>400000</v>
      </c>
      <c r="I2718" s="128">
        <v>0</v>
      </c>
      <c r="J2718" s="129">
        <v>400000</v>
      </c>
      <c r="K2718" s="101" t="s">
        <v>1388</v>
      </c>
    </row>
    <row r="2719" spans="1:11" ht="56.25" customHeight="1">
      <c r="A2719" s="98">
        <v>25</v>
      </c>
      <c r="B2719" s="125" t="s">
        <v>1277</v>
      </c>
      <c r="C2719" s="126">
        <v>42607</v>
      </c>
      <c r="D2719" s="98" t="s">
        <v>1376</v>
      </c>
      <c r="E2719" s="98">
        <v>10903396</v>
      </c>
      <c r="F2719" s="98"/>
      <c r="G2719" s="127" t="s">
        <v>6604</v>
      </c>
      <c r="H2719" s="128">
        <v>561601.03</v>
      </c>
      <c r="I2719" s="128">
        <v>0</v>
      </c>
      <c r="J2719" s="129">
        <v>561601.03</v>
      </c>
      <c r="K2719" s="101" t="s">
        <v>1388</v>
      </c>
    </row>
    <row r="2720" spans="1:11" ht="56.25" customHeight="1">
      <c r="A2720" s="98">
        <v>25</v>
      </c>
      <c r="B2720" s="125" t="s">
        <v>1278</v>
      </c>
      <c r="C2720" s="126">
        <v>42612</v>
      </c>
      <c r="D2720" s="98" t="s">
        <v>1376</v>
      </c>
      <c r="E2720" s="98">
        <v>10903397</v>
      </c>
      <c r="F2720" s="98"/>
      <c r="G2720" s="127" t="s">
        <v>6692</v>
      </c>
      <c r="H2720" s="128">
        <v>0</v>
      </c>
      <c r="I2720" s="128">
        <v>36381</v>
      </c>
      <c r="J2720" s="129">
        <v>36381</v>
      </c>
      <c r="K2720" s="101" t="s">
        <v>1388</v>
      </c>
    </row>
    <row r="2721" spans="1:11" ht="56.25" customHeight="1">
      <c r="A2721" s="98">
        <v>25</v>
      </c>
      <c r="B2721" s="125" t="s">
        <v>1277</v>
      </c>
      <c r="C2721" s="126">
        <v>42613</v>
      </c>
      <c r="D2721" s="98" t="s">
        <v>1364</v>
      </c>
      <c r="E2721" s="98">
        <v>10915590</v>
      </c>
      <c r="F2721" s="98"/>
      <c r="G2721" s="127" t="s">
        <v>6715</v>
      </c>
      <c r="H2721" s="128">
        <v>0</v>
      </c>
      <c r="I2721" s="128">
        <v>63988.11</v>
      </c>
      <c r="J2721" s="129">
        <v>63988.11</v>
      </c>
      <c r="K2721" s="101" t="s">
        <v>1388</v>
      </c>
    </row>
    <row r="2722" spans="1:11" ht="56.25" customHeight="1">
      <c r="A2722" s="98">
        <v>25</v>
      </c>
      <c r="B2722" s="125" t="s">
        <v>1277</v>
      </c>
      <c r="C2722" s="126">
        <v>42607</v>
      </c>
      <c r="D2722" s="98" t="s">
        <v>1376</v>
      </c>
      <c r="E2722" s="98">
        <v>10916058</v>
      </c>
      <c r="F2722" s="98"/>
      <c r="G2722" s="127" t="s">
        <v>6614</v>
      </c>
      <c r="H2722" s="128">
        <v>615019.18999999994</v>
      </c>
      <c r="I2722" s="128">
        <v>0</v>
      </c>
      <c r="J2722" s="129">
        <v>615019.18999999994</v>
      </c>
      <c r="K2722" s="101" t="s">
        <v>1388</v>
      </c>
    </row>
    <row r="2723" spans="1:11" ht="56.25" customHeight="1">
      <c r="A2723" s="98">
        <v>25</v>
      </c>
      <c r="B2723" s="125" t="s">
        <v>1277</v>
      </c>
      <c r="C2723" s="126">
        <v>42607</v>
      </c>
      <c r="D2723" s="98" t="s">
        <v>1376</v>
      </c>
      <c r="E2723" s="98">
        <v>10916059</v>
      </c>
      <c r="F2723" s="98"/>
      <c r="G2723" s="127" t="s">
        <v>6613</v>
      </c>
      <c r="H2723" s="128">
        <v>378585.86</v>
      </c>
      <c r="I2723" s="128">
        <v>0</v>
      </c>
      <c r="J2723" s="129">
        <v>378585.86</v>
      </c>
      <c r="K2723" s="101" t="s">
        <v>1388</v>
      </c>
    </row>
    <row r="2724" spans="1:11" ht="56.25" customHeight="1">
      <c r="A2724" s="98">
        <v>25</v>
      </c>
      <c r="B2724" s="125" t="s">
        <v>1277</v>
      </c>
      <c r="C2724" s="126">
        <v>42607</v>
      </c>
      <c r="D2724" s="98" t="s">
        <v>1376</v>
      </c>
      <c r="E2724" s="98">
        <v>10916061</v>
      </c>
      <c r="F2724" s="98"/>
      <c r="G2724" s="127" t="s">
        <v>6612</v>
      </c>
      <c r="H2724" s="128">
        <v>1046837.88</v>
      </c>
      <c r="I2724" s="128">
        <v>0</v>
      </c>
      <c r="J2724" s="129">
        <v>1046837.88</v>
      </c>
      <c r="K2724" s="101" t="s">
        <v>1388</v>
      </c>
    </row>
    <row r="2725" spans="1:11" ht="56.25" customHeight="1">
      <c r="A2725" s="98">
        <v>25</v>
      </c>
      <c r="B2725" s="125" t="s">
        <v>1277</v>
      </c>
      <c r="C2725" s="126">
        <v>42607</v>
      </c>
      <c r="D2725" s="98" t="s">
        <v>1376</v>
      </c>
      <c r="E2725" s="98">
        <v>10916063</v>
      </c>
      <c r="F2725" s="98"/>
      <c r="G2725" s="127" t="s">
        <v>6611</v>
      </c>
      <c r="H2725" s="128">
        <v>481484.58</v>
      </c>
      <c r="I2725" s="128">
        <v>0</v>
      </c>
      <c r="J2725" s="129">
        <v>481484.58</v>
      </c>
      <c r="K2725" s="101" t="s">
        <v>1388</v>
      </c>
    </row>
    <row r="2726" spans="1:11" ht="56.25" customHeight="1">
      <c r="A2726" s="98">
        <v>25</v>
      </c>
      <c r="B2726" s="125" t="s">
        <v>1277</v>
      </c>
      <c r="C2726" s="126">
        <v>42607</v>
      </c>
      <c r="D2726" s="98" t="s">
        <v>1376</v>
      </c>
      <c r="E2726" s="98">
        <v>10916064</v>
      </c>
      <c r="F2726" s="98"/>
      <c r="G2726" s="127" t="s">
        <v>6610</v>
      </c>
      <c r="H2726" s="128">
        <v>73537.259999999995</v>
      </c>
      <c r="I2726" s="128">
        <v>0</v>
      </c>
      <c r="J2726" s="129">
        <v>73537.259999999995</v>
      </c>
      <c r="K2726" s="101" t="s">
        <v>1388</v>
      </c>
    </row>
    <row r="2727" spans="1:11" ht="56.25" customHeight="1">
      <c r="A2727" s="98">
        <v>25</v>
      </c>
      <c r="B2727" s="125" t="s">
        <v>1277</v>
      </c>
      <c r="C2727" s="126">
        <v>42607</v>
      </c>
      <c r="D2727" s="98" t="s">
        <v>1376</v>
      </c>
      <c r="E2727" s="98">
        <v>10916065</v>
      </c>
      <c r="F2727" s="98"/>
      <c r="G2727" s="127" t="s">
        <v>6609</v>
      </c>
      <c r="H2727" s="128">
        <v>438834.45</v>
      </c>
      <c r="I2727" s="128">
        <v>0</v>
      </c>
      <c r="J2727" s="129">
        <v>438834.45</v>
      </c>
      <c r="K2727" s="101" t="s">
        <v>1388</v>
      </c>
    </row>
    <row r="2728" spans="1:11" ht="56.25" customHeight="1">
      <c r="A2728" s="98">
        <v>25</v>
      </c>
      <c r="B2728" s="125" t="s">
        <v>1277</v>
      </c>
      <c r="C2728" s="126">
        <v>42607</v>
      </c>
      <c r="D2728" s="98" t="s">
        <v>1376</v>
      </c>
      <c r="E2728" s="98">
        <v>10916066</v>
      </c>
      <c r="F2728" s="98"/>
      <c r="G2728" s="127" t="s">
        <v>6602</v>
      </c>
      <c r="H2728" s="128">
        <v>551275.47</v>
      </c>
      <c r="I2728" s="128">
        <v>0</v>
      </c>
      <c r="J2728" s="129">
        <v>551275.47</v>
      </c>
      <c r="K2728" s="101" t="s">
        <v>1388</v>
      </c>
    </row>
    <row r="2729" spans="1:11" ht="56.25" customHeight="1">
      <c r="A2729" s="98">
        <v>25</v>
      </c>
      <c r="B2729" s="125" t="s">
        <v>1277</v>
      </c>
      <c r="C2729" s="126">
        <v>42608</v>
      </c>
      <c r="D2729" s="98" t="s">
        <v>1376</v>
      </c>
      <c r="E2729" s="98">
        <v>10916067</v>
      </c>
      <c r="F2729" s="98"/>
      <c r="G2729" s="127" t="s">
        <v>6651</v>
      </c>
      <c r="H2729" s="128">
        <v>829795.81</v>
      </c>
      <c r="I2729" s="128">
        <v>0</v>
      </c>
      <c r="J2729" s="129">
        <v>829795.81</v>
      </c>
      <c r="K2729" s="101" t="s">
        <v>1388</v>
      </c>
    </row>
    <row r="2730" spans="1:11" ht="56.25" customHeight="1">
      <c r="A2730" s="98">
        <v>25</v>
      </c>
      <c r="B2730" s="125" t="s">
        <v>1277</v>
      </c>
      <c r="C2730" s="126">
        <v>42607</v>
      </c>
      <c r="D2730" s="98" t="s">
        <v>1376</v>
      </c>
      <c r="E2730" s="98">
        <v>10916068</v>
      </c>
      <c r="F2730" s="98"/>
      <c r="G2730" s="127" t="s">
        <v>6598</v>
      </c>
      <c r="H2730" s="128">
        <v>453079.98</v>
      </c>
      <c r="I2730" s="128">
        <v>0</v>
      </c>
      <c r="J2730" s="129">
        <v>453079.98</v>
      </c>
      <c r="K2730" s="101" t="s">
        <v>1388</v>
      </c>
    </row>
    <row r="2731" spans="1:11" ht="56.25" customHeight="1">
      <c r="A2731" s="98">
        <v>25</v>
      </c>
      <c r="B2731" s="125" t="s">
        <v>1277</v>
      </c>
      <c r="C2731" s="126">
        <v>42607</v>
      </c>
      <c r="D2731" s="98" t="s">
        <v>1376</v>
      </c>
      <c r="E2731" s="98">
        <v>10916069</v>
      </c>
      <c r="F2731" s="98"/>
      <c r="G2731" s="127" t="s">
        <v>6605</v>
      </c>
      <c r="H2731" s="128">
        <v>622890.86</v>
      </c>
      <c r="I2731" s="128">
        <v>0</v>
      </c>
      <c r="J2731" s="129">
        <v>622890.86</v>
      </c>
      <c r="K2731" s="101" t="s">
        <v>1388</v>
      </c>
    </row>
    <row r="2732" spans="1:11" ht="56.25" customHeight="1">
      <c r="A2732" s="98">
        <v>25</v>
      </c>
      <c r="B2732" s="125" t="s">
        <v>1277</v>
      </c>
      <c r="C2732" s="126">
        <v>42607</v>
      </c>
      <c r="D2732" s="98" t="s">
        <v>1376</v>
      </c>
      <c r="E2732" s="98">
        <v>10916070</v>
      </c>
      <c r="F2732" s="98"/>
      <c r="G2732" s="127" t="s">
        <v>6601</v>
      </c>
      <c r="H2732" s="128">
        <v>1199353.4099999999</v>
      </c>
      <c r="I2732" s="128">
        <v>0</v>
      </c>
      <c r="J2732" s="129">
        <v>1199353.4099999999</v>
      </c>
      <c r="K2732" s="101" t="s">
        <v>1388</v>
      </c>
    </row>
    <row r="2733" spans="1:11" ht="56.25" customHeight="1">
      <c r="A2733" s="98">
        <v>25</v>
      </c>
      <c r="B2733" s="125" t="s">
        <v>1277</v>
      </c>
      <c r="C2733" s="126">
        <v>42607</v>
      </c>
      <c r="D2733" s="98" t="s">
        <v>1376</v>
      </c>
      <c r="E2733" s="98">
        <v>10916071</v>
      </c>
      <c r="F2733" s="98"/>
      <c r="G2733" s="127" t="s">
        <v>6606</v>
      </c>
      <c r="H2733" s="128">
        <v>817755.92</v>
      </c>
      <c r="I2733" s="128">
        <v>0</v>
      </c>
      <c r="J2733" s="129">
        <v>817755.92</v>
      </c>
      <c r="K2733" s="101" t="s">
        <v>1388</v>
      </c>
    </row>
    <row r="2734" spans="1:11" ht="56.25" customHeight="1">
      <c r="A2734" s="98">
        <v>25</v>
      </c>
      <c r="B2734" s="125" t="s">
        <v>1277</v>
      </c>
      <c r="C2734" s="126">
        <v>42607</v>
      </c>
      <c r="D2734" s="98" t="s">
        <v>1376</v>
      </c>
      <c r="E2734" s="98">
        <v>10916072</v>
      </c>
      <c r="F2734" s="98"/>
      <c r="G2734" s="127" t="s">
        <v>6607</v>
      </c>
      <c r="H2734" s="128">
        <v>520157.5</v>
      </c>
      <c r="I2734" s="128">
        <v>0</v>
      </c>
      <c r="J2734" s="129">
        <v>520157.5</v>
      </c>
      <c r="K2734" s="101" t="s">
        <v>1388</v>
      </c>
    </row>
    <row r="2735" spans="1:11" ht="56.25" customHeight="1">
      <c r="A2735" s="98">
        <v>25</v>
      </c>
      <c r="B2735" s="125" t="s">
        <v>1277</v>
      </c>
      <c r="C2735" s="126">
        <v>42607</v>
      </c>
      <c r="D2735" s="98" t="s">
        <v>1376</v>
      </c>
      <c r="E2735" s="98">
        <v>10916073</v>
      </c>
      <c r="F2735" s="98"/>
      <c r="G2735" s="127" t="s">
        <v>6600</v>
      </c>
      <c r="H2735" s="128">
        <v>320020.76</v>
      </c>
      <c r="I2735" s="128">
        <v>0</v>
      </c>
      <c r="J2735" s="129">
        <v>320020.76</v>
      </c>
      <c r="K2735" s="101" t="s">
        <v>1388</v>
      </c>
    </row>
    <row r="2736" spans="1:11" ht="56.25" customHeight="1">
      <c r="A2736" s="98">
        <v>25</v>
      </c>
      <c r="B2736" s="125" t="s">
        <v>1277</v>
      </c>
      <c r="C2736" s="126">
        <v>42607</v>
      </c>
      <c r="D2736" s="98" t="s">
        <v>1376</v>
      </c>
      <c r="E2736" s="98">
        <v>10916074</v>
      </c>
      <c r="F2736" s="98"/>
      <c r="G2736" s="127" t="s">
        <v>6608</v>
      </c>
      <c r="H2736" s="128">
        <v>2407821.33</v>
      </c>
      <c r="I2736" s="128">
        <v>0</v>
      </c>
      <c r="J2736" s="129">
        <v>2407821.33</v>
      </c>
      <c r="K2736" s="101" t="s">
        <v>1388</v>
      </c>
    </row>
    <row r="2737" spans="1:11" ht="56.25" customHeight="1">
      <c r="A2737" s="98">
        <v>25</v>
      </c>
      <c r="B2737" s="125" t="s">
        <v>1277</v>
      </c>
      <c r="C2737" s="126">
        <v>42607</v>
      </c>
      <c r="D2737" s="98" t="s">
        <v>1376</v>
      </c>
      <c r="E2737" s="98">
        <v>10916076</v>
      </c>
      <c r="F2737" s="98"/>
      <c r="G2737" s="127" t="s">
        <v>6599</v>
      </c>
      <c r="H2737" s="128">
        <v>120779.12</v>
      </c>
      <c r="I2737" s="128">
        <v>0</v>
      </c>
      <c r="J2737" s="129">
        <v>120779.12</v>
      </c>
      <c r="K2737" s="101" t="s">
        <v>1388</v>
      </c>
    </row>
    <row r="2738" spans="1:11" ht="56.25" customHeight="1">
      <c r="A2738" s="98">
        <v>25</v>
      </c>
      <c r="B2738" s="125" t="s">
        <v>1277</v>
      </c>
      <c r="C2738" s="126">
        <v>42607</v>
      </c>
      <c r="D2738" s="98" t="s">
        <v>1376</v>
      </c>
      <c r="E2738" s="98">
        <v>10916077</v>
      </c>
      <c r="F2738" s="98"/>
      <c r="G2738" s="127" t="s">
        <v>6594</v>
      </c>
      <c r="H2738" s="128">
        <v>648753.19999999995</v>
      </c>
      <c r="I2738" s="128">
        <v>0</v>
      </c>
      <c r="J2738" s="129">
        <v>648753.19999999995</v>
      </c>
      <c r="K2738" s="101" t="s">
        <v>1388</v>
      </c>
    </row>
    <row r="2739" spans="1:11" ht="56.25" customHeight="1">
      <c r="A2739" s="98">
        <v>25</v>
      </c>
      <c r="B2739" s="125" t="s">
        <v>1277</v>
      </c>
      <c r="C2739" s="126">
        <v>42607</v>
      </c>
      <c r="D2739" s="98" t="s">
        <v>1376</v>
      </c>
      <c r="E2739" s="98">
        <v>10916078</v>
      </c>
      <c r="F2739" s="98"/>
      <c r="G2739" s="127" t="s">
        <v>6597</v>
      </c>
      <c r="H2739" s="128">
        <v>76096.98</v>
      </c>
      <c r="I2739" s="128">
        <v>0</v>
      </c>
      <c r="J2739" s="129">
        <v>76096.98</v>
      </c>
      <c r="K2739" s="101" t="s">
        <v>1388</v>
      </c>
    </row>
    <row r="2740" spans="1:11" ht="56.25" customHeight="1">
      <c r="A2740" s="98">
        <v>25</v>
      </c>
      <c r="B2740" s="125" t="s">
        <v>1277</v>
      </c>
      <c r="C2740" s="126">
        <v>42607</v>
      </c>
      <c r="D2740" s="98" t="s">
        <v>1376</v>
      </c>
      <c r="E2740" s="98">
        <v>10916079</v>
      </c>
      <c r="F2740" s="98"/>
      <c r="G2740" s="127" t="s">
        <v>6596</v>
      </c>
      <c r="H2740" s="128">
        <v>671859.44</v>
      </c>
      <c r="I2740" s="128">
        <v>0</v>
      </c>
      <c r="J2740" s="129">
        <v>671859.44</v>
      </c>
      <c r="K2740" s="101" t="s">
        <v>1388</v>
      </c>
    </row>
    <row r="2741" spans="1:11" ht="56.25" customHeight="1">
      <c r="A2741" s="98">
        <v>25</v>
      </c>
      <c r="B2741" s="125" t="s">
        <v>1277</v>
      </c>
      <c r="C2741" s="126">
        <v>42607</v>
      </c>
      <c r="D2741" s="98" t="s">
        <v>1376</v>
      </c>
      <c r="E2741" s="98">
        <v>10916080</v>
      </c>
      <c r="F2741" s="98"/>
      <c r="G2741" s="127" t="s">
        <v>6595</v>
      </c>
      <c r="H2741" s="128">
        <v>2190.15</v>
      </c>
      <c r="I2741" s="128">
        <v>0</v>
      </c>
      <c r="J2741" s="129">
        <v>2190.15</v>
      </c>
      <c r="K2741" s="101" t="s">
        <v>1388</v>
      </c>
    </row>
    <row r="2742" spans="1:11" ht="56.25" customHeight="1">
      <c r="A2742" s="98">
        <v>25</v>
      </c>
      <c r="B2742" s="125" t="s">
        <v>1277</v>
      </c>
      <c r="C2742" s="126">
        <v>42607</v>
      </c>
      <c r="D2742" s="98" t="s">
        <v>1376</v>
      </c>
      <c r="E2742" s="98">
        <v>10916081</v>
      </c>
      <c r="F2742" s="98"/>
      <c r="G2742" s="127" t="s">
        <v>6593</v>
      </c>
      <c r="H2742" s="128">
        <v>2718145.01</v>
      </c>
      <c r="I2742" s="128">
        <v>0</v>
      </c>
      <c r="J2742" s="129">
        <v>2718145.01</v>
      </c>
      <c r="K2742" s="101" t="s">
        <v>1388</v>
      </c>
    </row>
    <row r="2743" spans="1:11" ht="56.25" customHeight="1">
      <c r="A2743" s="98">
        <v>25</v>
      </c>
      <c r="B2743" s="125" t="s">
        <v>1277</v>
      </c>
      <c r="C2743" s="126">
        <v>42607</v>
      </c>
      <c r="D2743" s="98" t="s">
        <v>1376</v>
      </c>
      <c r="E2743" s="98">
        <v>10916082</v>
      </c>
      <c r="F2743" s="98"/>
      <c r="G2743" s="127" t="s">
        <v>6592</v>
      </c>
      <c r="H2743" s="128">
        <v>1033907.63</v>
      </c>
      <c r="I2743" s="128">
        <v>0</v>
      </c>
      <c r="J2743" s="129">
        <v>1033907.63</v>
      </c>
      <c r="K2743" s="101" t="s">
        <v>1388</v>
      </c>
    </row>
    <row r="2744" spans="1:11" ht="56.25" customHeight="1">
      <c r="A2744" s="98">
        <v>25</v>
      </c>
      <c r="B2744" s="125" t="s">
        <v>1277</v>
      </c>
      <c r="C2744" s="126">
        <v>42607</v>
      </c>
      <c r="D2744" s="98" t="s">
        <v>1376</v>
      </c>
      <c r="E2744" s="98">
        <v>10928221</v>
      </c>
      <c r="F2744" s="98"/>
      <c r="G2744" s="127" t="s">
        <v>6567</v>
      </c>
      <c r="H2744" s="128">
        <v>593496.85</v>
      </c>
      <c r="I2744" s="128">
        <v>0</v>
      </c>
      <c r="J2744" s="129">
        <v>593496.85</v>
      </c>
      <c r="K2744" s="101" t="s">
        <v>1388</v>
      </c>
    </row>
    <row r="2745" spans="1:11" ht="56.25" customHeight="1">
      <c r="A2745" s="98">
        <v>25</v>
      </c>
      <c r="B2745" s="125" t="s">
        <v>1277</v>
      </c>
      <c r="C2745" s="126">
        <v>42607</v>
      </c>
      <c r="D2745" s="98" t="s">
        <v>1376</v>
      </c>
      <c r="E2745" s="98">
        <v>10928224</v>
      </c>
      <c r="F2745" s="98"/>
      <c r="G2745" s="127" t="s">
        <v>6566</v>
      </c>
      <c r="H2745" s="128">
        <v>13468.51</v>
      </c>
      <c r="I2745" s="128">
        <v>0</v>
      </c>
      <c r="J2745" s="129">
        <v>13468.51</v>
      </c>
      <c r="K2745" s="101" t="s">
        <v>1388</v>
      </c>
    </row>
    <row r="2746" spans="1:11" ht="56.25" customHeight="1">
      <c r="A2746" s="98">
        <v>25</v>
      </c>
      <c r="B2746" s="125" t="s">
        <v>1277</v>
      </c>
      <c r="C2746" s="126">
        <v>42607</v>
      </c>
      <c r="D2746" s="98" t="s">
        <v>1376</v>
      </c>
      <c r="E2746" s="98">
        <v>10928227</v>
      </c>
      <c r="F2746" s="98"/>
      <c r="G2746" s="127" t="s">
        <v>6565</v>
      </c>
      <c r="H2746" s="128">
        <v>1025643.06</v>
      </c>
      <c r="I2746" s="128">
        <v>0</v>
      </c>
      <c r="J2746" s="129">
        <v>1025643.06</v>
      </c>
      <c r="K2746" s="101" t="s">
        <v>1388</v>
      </c>
    </row>
    <row r="2747" spans="1:11" ht="56.25" customHeight="1">
      <c r="A2747" s="98">
        <v>25</v>
      </c>
      <c r="B2747" s="125" t="s">
        <v>1278</v>
      </c>
      <c r="C2747" s="126">
        <v>42612</v>
      </c>
      <c r="D2747" s="98" t="s">
        <v>1376</v>
      </c>
      <c r="E2747" s="98">
        <v>10928563</v>
      </c>
      <c r="F2747" s="98"/>
      <c r="G2747" s="127" t="s">
        <v>6693</v>
      </c>
      <c r="H2747" s="128">
        <v>0</v>
      </c>
      <c r="I2747" s="128">
        <v>43117</v>
      </c>
      <c r="J2747" s="129">
        <v>43117</v>
      </c>
      <c r="K2747" s="101" t="s">
        <v>1388</v>
      </c>
    </row>
    <row r="2748" spans="1:11" ht="56.25" customHeight="1">
      <c r="A2748" s="98">
        <v>25</v>
      </c>
      <c r="B2748" s="125" t="s">
        <v>1278</v>
      </c>
      <c r="C2748" s="126">
        <v>42612</v>
      </c>
      <c r="D2748" s="98" t="s">
        <v>1376</v>
      </c>
      <c r="E2748" s="98">
        <v>10928571</v>
      </c>
      <c r="F2748" s="98"/>
      <c r="G2748" s="127" t="s">
        <v>6693</v>
      </c>
      <c r="H2748" s="128">
        <v>0</v>
      </c>
      <c r="I2748" s="128">
        <v>167032</v>
      </c>
      <c r="J2748" s="129">
        <v>167032</v>
      </c>
      <c r="K2748" s="101" t="s">
        <v>1388</v>
      </c>
    </row>
    <row r="2749" spans="1:11" ht="56.25" customHeight="1">
      <c r="A2749" s="98">
        <v>25</v>
      </c>
      <c r="B2749" s="125" t="s">
        <v>1277</v>
      </c>
      <c r="C2749" s="126">
        <v>42619</v>
      </c>
      <c r="D2749" s="98" t="s">
        <v>1364</v>
      </c>
      <c r="E2749" s="98">
        <v>10942517</v>
      </c>
      <c r="F2749" s="98"/>
      <c r="G2749" s="127" t="s">
        <v>6865</v>
      </c>
      <c r="H2749" s="128">
        <v>0</v>
      </c>
      <c r="I2749" s="128">
        <v>600000</v>
      </c>
      <c r="J2749" s="129">
        <v>600000</v>
      </c>
      <c r="K2749" s="101" t="s">
        <v>1388</v>
      </c>
    </row>
    <row r="2750" spans="1:11" ht="56.25" customHeight="1">
      <c r="A2750" s="98">
        <v>25</v>
      </c>
      <c r="B2750" s="125" t="s">
        <v>1277</v>
      </c>
      <c r="C2750" s="126">
        <v>42611</v>
      </c>
      <c r="D2750" s="98" t="s">
        <v>1376</v>
      </c>
      <c r="E2750" s="98">
        <v>10953173</v>
      </c>
      <c r="F2750" s="98"/>
      <c r="G2750" s="127" t="s">
        <v>6679</v>
      </c>
      <c r="H2750" s="128">
        <v>42251.82</v>
      </c>
      <c r="I2750" s="128">
        <v>0</v>
      </c>
      <c r="J2750" s="129">
        <v>42251.82</v>
      </c>
      <c r="K2750" s="101" t="s">
        <v>1388</v>
      </c>
    </row>
    <row r="2751" spans="1:11" ht="56.25" customHeight="1">
      <c r="A2751" s="98">
        <v>25</v>
      </c>
      <c r="B2751" s="125" t="s">
        <v>1277</v>
      </c>
      <c r="C2751" s="126">
        <v>42611</v>
      </c>
      <c r="D2751" s="98" t="s">
        <v>1376</v>
      </c>
      <c r="E2751" s="98">
        <v>10953175</v>
      </c>
      <c r="F2751" s="98"/>
      <c r="G2751" s="127" t="s">
        <v>6678</v>
      </c>
      <c r="H2751" s="128">
        <v>358392.85</v>
      </c>
      <c r="I2751" s="128">
        <v>0</v>
      </c>
      <c r="J2751" s="129">
        <v>358392.85</v>
      </c>
      <c r="K2751" s="101" t="s">
        <v>1388</v>
      </c>
    </row>
    <row r="2752" spans="1:11" ht="56.25" customHeight="1">
      <c r="A2752" s="98">
        <v>25</v>
      </c>
      <c r="B2752" s="125" t="s">
        <v>1277</v>
      </c>
      <c r="C2752" s="126">
        <v>42611</v>
      </c>
      <c r="D2752" s="98" t="s">
        <v>1376</v>
      </c>
      <c r="E2752" s="98">
        <v>10953191</v>
      </c>
      <c r="F2752" s="98"/>
      <c r="G2752" s="127" t="s">
        <v>6677</v>
      </c>
      <c r="H2752" s="128">
        <v>885916.67</v>
      </c>
      <c r="I2752" s="128">
        <v>0</v>
      </c>
      <c r="J2752" s="129">
        <v>885916.67</v>
      </c>
      <c r="K2752" s="101" t="s">
        <v>1388</v>
      </c>
    </row>
    <row r="2753" spans="1:11" ht="56.25" customHeight="1">
      <c r="A2753" s="98">
        <v>25</v>
      </c>
      <c r="B2753" s="125" t="s">
        <v>1277</v>
      </c>
      <c r="C2753" s="126">
        <v>42611</v>
      </c>
      <c r="D2753" s="98" t="s">
        <v>1376</v>
      </c>
      <c r="E2753" s="98">
        <v>10953194</v>
      </c>
      <c r="F2753" s="98"/>
      <c r="G2753" s="127" t="s">
        <v>6676</v>
      </c>
      <c r="H2753" s="128">
        <v>378585.86</v>
      </c>
      <c r="I2753" s="128">
        <v>0</v>
      </c>
      <c r="J2753" s="129">
        <v>378585.86</v>
      </c>
      <c r="K2753" s="101" t="s">
        <v>1388</v>
      </c>
    </row>
    <row r="2754" spans="1:11" ht="56.25" customHeight="1">
      <c r="A2754" s="98">
        <v>25</v>
      </c>
      <c r="B2754" s="125" t="s">
        <v>1277</v>
      </c>
      <c r="C2754" s="126">
        <v>42611</v>
      </c>
      <c r="D2754" s="98" t="s">
        <v>1376</v>
      </c>
      <c r="E2754" s="98">
        <v>10953196</v>
      </c>
      <c r="F2754" s="98"/>
      <c r="G2754" s="127" t="s">
        <v>6675</v>
      </c>
      <c r="H2754" s="128">
        <v>701969.41</v>
      </c>
      <c r="I2754" s="128">
        <v>0</v>
      </c>
      <c r="J2754" s="129">
        <v>701969.41</v>
      </c>
      <c r="K2754" s="101" t="s">
        <v>1388</v>
      </c>
    </row>
    <row r="2755" spans="1:11" ht="56.25" customHeight="1">
      <c r="A2755" s="98">
        <v>25</v>
      </c>
      <c r="B2755" s="125" t="s">
        <v>1277</v>
      </c>
      <c r="C2755" s="126">
        <v>42611</v>
      </c>
      <c r="D2755" s="98" t="s">
        <v>1376</v>
      </c>
      <c r="E2755" s="98">
        <v>10953210</v>
      </c>
      <c r="F2755" s="98"/>
      <c r="G2755" s="127" t="s">
        <v>6674</v>
      </c>
      <c r="H2755" s="128">
        <v>990191.12</v>
      </c>
      <c r="I2755" s="128">
        <v>0</v>
      </c>
      <c r="J2755" s="129">
        <v>990191.12</v>
      </c>
      <c r="K2755" s="101" t="s">
        <v>1388</v>
      </c>
    </row>
    <row r="2756" spans="1:11" ht="56.25" customHeight="1">
      <c r="A2756" s="98">
        <v>25</v>
      </c>
      <c r="B2756" s="125" t="s">
        <v>1277</v>
      </c>
      <c r="C2756" s="126">
        <v>42611</v>
      </c>
      <c r="D2756" s="98" t="s">
        <v>1376</v>
      </c>
      <c r="E2756" s="98">
        <v>10953214</v>
      </c>
      <c r="F2756" s="98"/>
      <c r="G2756" s="127" t="s">
        <v>6673</v>
      </c>
      <c r="H2756" s="128">
        <v>141587.79999999999</v>
      </c>
      <c r="I2756" s="128">
        <v>0</v>
      </c>
      <c r="J2756" s="129">
        <v>141587.79999999999</v>
      </c>
      <c r="K2756" s="101" t="s">
        <v>1388</v>
      </c>
    </row>
    <row r="2757" spans="1:11" ht="56.25" customHeight="1">
      <c r="A2757" s="98">
        <v>25</v>
      </c>
      <c r="B2757" s="125" t="s">
        <v>1277</v>
      </c>
      <c r="C2757" s="126">
        <v>42611</v>
      </c>
      <c r="D2757" s="98" t="s">
        <v>1376</v>
      </c>
      <c r="E2757" s="98">
        <v>10953223</v>
      </c>
      <c r="F2757" s="98"/>
      <c r="G2757" s="127" t="s">
        <v>6672</v>
      </c>
      <c r="H2757" s="128">
        <v>1763210.28</v>
      </c>
      <c r="I2757" s="128">
        <v>0</v>
      </c>
      <c r="J2757" s="129">
        <v>1763210.28</v>
      </c>
      <c r="K2757" s="101" t="s">
        <v>1388</v>
      </c>
    </row>
    <row r="2758" spans="1:11" ht="56.25" customHeight="1">
      <c r="A2758" s="98">
        <v>25</v>
      </c>
      <c r="B2758" s="125" t="s">
        <v>1277</v>
      </c>
      <c r="C2758" s="126">
        <v>42620</v>
      </c>
      <c r="D2758" s="98" t="s">
        <v>1364</v>
      </c>
      <c r="E2758" s="98">
        <v>10955284</v>
      </c>
      <c r="F2758" s="98"/>
      <c r="G2758" s="127" t="s">
        <v>6919</v>
      </c>
      <c r="H2758" s="128">
        <v>0</v>
      </c>
      <c r="I2758" s="128">
        <v>46388.11</v>
      </c>
      <c r="J2758" s="129">
        <v>46388.11</v>
      </c>
      <c r="K2758" s="101" t="s">
        <v>1388</v>
      </c>
    </row>
    <row r="2759" spans="1:11" ht="56.25" customHeight="1">
      <c r="A2759" s="98">
        <v>25</v>
      </c>
      <c r="B2759" s="125" t="s">
        <v>1277</v>
      </c>
      <c r="C2759" s="126">
        <v>42613</v>
      </c>
      <c r="D2759" s="98" t="s">
        <v>1376</v>
      </c>
      <c r="E2759" s="98">
        <v>10967747</v>
      </c>
      <c r="F2759" s="98"/>
      <c r="G2759" s="127" t="s">
        <v>6748</v>
      </c>
      <c r="H2759" s="128">
        <v>1418742.79</v>
      </c>
      <c r="I2759" s="128">
        <v>0</v>
      </c>
      <c r="J2759" s="129">
        <v>1418742.79</v>
      </c>
      <c r="K2759" s="101" t="s">
        <v>1388</v>
      </c>
    </row>
    <row r="2760" spans="1:11" ht="56.25" customHeight="1">
      <c r="A2760" s="98">
        <v>25</v>
      </c>
      <c r="B2760" s="125" t="s">
        <v>1277</v>
      </c>
      <c r="C2760" s="126">
        <v>42613</v>
      </c>
      <c r="D2760" s="98" t="s">
        <v>1376</v>
      </c>
      <c r="E2760" s="98">
        <v>10967750</v>
      </c>
      <c r="F2760" s="98"/>
      <c r="G2760" s="127" t="s">
        <v>6749</v>
      </c>
      <c r="H2760" s="128">
        <v>1418742.79</v>
      </c>
      <c r="I2760" s="128">
        <v>0</v>
      </c>
      <c r="J2760" s="129">
        <v>1418742.79</v>
      </c>
      <c r="K2760" s="101" t="s">
        <v>1388</v>
      </c>
    </row>
    <row r="2761" spans="1:11" ht="56.25" customHeight="1">
      <c r="A2761" s="98">
        <v>25</v>
      </c>
      <c r="B2761" s="125" t="s">
        <v>1277</v>
      </c>
      <c r="C2761" s="126">
        <v>42615</v>
      </c>
      <c r="D2761" s="98" t="s">
        <v>1376</v>
      </c>
      <c r="E2761" s="98">
        <v>10980933</v>
      </c>
      <c r="F2761" s="98"/>
      <c r="G2761" s="127" t="s">
        <v>6824</v>
      </c>
      <c r="H2761" s="128">
        <v>40016.370000000003</v>
      </c>
      <c r="I2761" s="128">
        <v>0</v>
      </c>
      <c r="J2761" s="129">
        <v>40016.370000000003</v>
      </c>
      <c r="K2761" s="101" t="s">
        <v>1388</v>
      </c>
    </row>
    <row r="2762" spans="1:11" ht="56.25" customHeight="1">
      <c r="A2762" s="98">
        <v>25</v>
      </c>
      <c r="B2762" s="125" t="s">
        <v>1277</v>
      </c>
      <c r="C2762" s="126">
        <v>42615</v>
      </c>
      <c r="D2762" s="98" t="s">
        <v>1376</v>
      </c>
      <c r="E2762" s="98">
        <v>10980935</v>
      </c>
      <c r="F2762" s="98"/>
      <c r="G2762" s="127" t="s">
        <v>6823</v>
      </c>
      <c r="H2762" s="128">
        <v>28487.77</v>
      </c>
      <c r="I2762" s="128">
        <v>0</v>
      </c>
      <c r="J2762" s="129">
        <v>28487.77</v>
      </c>
      <c r="K2762" s="101" t="s">
        <v>1388</v>
      </c>
    </row>
    <row r="2763" spans="1:11" ht="56.25" customHeight="1">
      <c r="A2763" s="98">
        <v>25</v>
      </c>
      <c r="B2763" s="125" t="s">
        <v>1277</v>
      </c>
      <c r="C2763" s="126">
        <v>42615</v>
      </c>
      <c r="D2763" s="98" t="s">
        <v>1376</v>
      </c>
      <c r="E2763" s="98">
        <v>10980937</v>
      </c>
      <c r="F2763" s="98"/>
      <c r="G2763" s="127" t="s">
        <v>6822</v>
      </c>
      <c r="H2763" s="128">
        <v>96330.96</v>
      </c>
      <c r="I2763" s="128">
        <v>0</v>
      </c>
      <c r="J2763" s="129">
        <v>96330.96</v>
      </c>
      <c r="K2763" s="101" t="s">
        <v>1388</v>
      </c>
    </row>
    <row r="2764" spans="1:11" ht="56.25" customHeight="1">
      <c r="A2764" s="98">
        <v>25</v>
      </c>
      <c r="B2764" s="125" t="s">
        <v>1277</v>
      </c>
      <c r="C2764" s="126">
        <v>42615</v>
      </c>
      <c r="D2764" s="98" t="s">
        <v>1376</v>
      </c>
      <c r="E2764" s="98">
        <v>10980939</v>
      </c>
      <c r="F2764" s="98"/>
      <c r="G2764" s="127" t="s">
        <v>6821</v>
      </c>
      <c r="H2764" s="128">
        <v>141587.79999999999</v>
      </c>
      <c r="I2764" s="128">
        <v>0</v>
      </c>
      <c r="J2764" s="129">
        <v>141587.79999999999</v>
      </c>
      <c r="K2764" s="101" t="s">
        <v>1388</v>
      </c>
    </row>
    <row r="2765" spans="1:11" ht="56.25" customHeight="1">
      <c r="A2765" s="98">
        <v>25</v>
      </c>
      <c r="B2765" s="125" t="s">
        <v>1277</v>
      </c>
      <c r="C2765" s="126">
        <v>42615</v>
      </c>
      <c r="D2765" s="98" t="s">
        <v>1376</v>
      </c>
      <c r="E2765" s="98">
        <v>10980943</v>
      </c>
      <c r="F2765" s="98"/>
      <c r="G2765" s="127" t="s">
        <v>6820</v>
      </c>
      <c r="H2765" s="128">
        <v>483836.51</v>
      </c>
      <c r="I2765" s="128">
        <v>0</v>
      </c>
      <c r="J2765" s="129">
        <v>483836.51</v>
      </c>
      <c r="K2765" s="101" t="s">
        <v>1388</v>
      </c>
    </row>
    <row r="2766" spans="1:11" ht="56.25" customHeight="1">
      <c r="A2766" s="98">
        <v>25</v>
      </c>
      <c r="B2766" s="125" t="s">
        <v>1277</v>
      </c>
      <c r="C2766" s="126">
        <v>42615</v>
      </c>
      <c r="D2766" s="98" t="s">
        <v>1376</v>
      </c>
      <c r="E2766" s="98">
        <v>10980945</v>
      </c>
      <c r="F2766" s="98"/>
      <c r="G2766" s="127" t="s">
        <v>6819</v>
      </c>
      <c r="H2766" s="128">
        <v>141587.79999999999</v>
      </c>
      <c r="I2766" s="128">
        <v>0</v>
      </c>
      <c r="J2766" s="129">
        <v>141587.79999999999</v>
      </c>
      <c r="K2766" s="101" t="s">
        <v>1388</v>
      </c>
    </row>
    <row r="2767" spans="1:11" ht="56.25" customHeight="1">
      <c r="A2767" s="98">
        <v>25</v>
      </c>
      <c r="B2767" s="125" t="s">
        <v>1277</v>
      </c>
      <c r="C2767" s="126">
        <v>42615</v>
      </c>
      <c r="D2767" s="98" t="s">
        <v>1376</v>
      </c>
      <c r="E2767" s="98">
        <v>10980959</v>
      </c>
      <c r="F2767" s="98"/>
      <c r="G2767" s="127" t="s">
        <v>6818</v>
      </c>
      <c r="H2767" s="128">
        <v>2579614.2799999998</v>
      </c>
      <c r="I2767" s="128">
        <v>0</v>
      </c>
      <c r="J2767" s="129">
        <v>2579614.2799999998</v>
      </c>
      <c r="K2767" s="101" t="s">
        <v>1388</v>
      </c>
    </row>
    <row r="2768" spans="1:11" ht="56.25" customHeight="1">
      <c r="A2768" s="98">
        <v>25</v>
      </c>
      <c r="B2768" s="125" t="s">
        <v>1277</v>
      </c>
      <c r="C2768" s="126">
        <v>42615</v>
      </c>
      <c r="D2768" s="98" t="s">
        <v>1376</v>
      </c>
      <c r="E2768" s="98">
        <v>10980997</v>
      </c>
      <c r="F2768" s="98"/>
      <c r="G2768" s="127" t="s">
        <v>6817</v>
      </c>
      <c r="H2768" s="128">
        <v>141587.79999999999</v>
      </c>
      <c r="I2768" s="128">
        <v>0</v>
      </c>
      <c r="J2768" s="129">
        <v>141587.79999999999</v>
      </c>
      <c r="K2768" s="101" t="s">
        <v>1388</v>
      </c>
    </row>
    <row r="2769" spans="1:11" ht="56.25" customHeight="1">
      <c r="A2769" s="98">
        <v>25</v>
      </c>
      <c r="B2769" s="125" t="s">
        <v>1277</v>
      </c>
      <c r="C2769" s="126">
        <v>42615</v>
      </c>
      <c r="D2769" s="98" t="s">
        <v>1376</v>
      </c>
      <c r="E2769" s="98">
        <v>10980998</v>
      </c>
      <c r="F2769" s="98"/>
      <c r="G2769" s="127" t="s">
        <v>6816</v>
      </c>
      <c r="H2769" s="128">
        <v>253372.81</v>
      </c>
      <c r="I2769" s="128">
        <v>0</v>
      </c>
      <c r="J2769" s="129">
        <v>253372.81</v>
      </c>
      <c r="K2769" s="101" t="s">
        <v>1388</v>
      </c>
    </row>
    <row r="2770" spans="1:11" ht="56.25" customHeight="1">
      <c r="A2770" s="98">
        <v>25</v>
      </c>
      <c r="B2770" s="125" t="s">
        <v>1277</v>
      </c>
      <c r="C2770" s="126">
        <v>42615</v>
      </c>
      <c r="D2770" s="98" t="s">
        <v>1376</v>
      </c>
      <c r="E2770" s="98">
        <v>10980999</v>
      </c>
      <c r="F2770" s="98"/>
      <c r="G2770" s="127" t="s">
        <v>6815</v>
      </c>
      <c r="H2770" s="128">
        <v>2024688.82</v>
      </c>
      <c r="I2770" s="128">
        <v>0</v>
      </c>
      <c r="J2770" s="129">
        <v>2024688.82</v>
      </c>
      <c r="K2770" s="101" t="s">
        <v>1388</v>
      </c>
    </row>
    <row r="2771" spans="1:11" ht="56.25" customHeight="1">
      <c r="A2771" s="98">
        <v>25</v>
      </c>
      <c r="B2771" s="125" t="s">
        <v>1277</v>
      </c>
      <c r="C2771" s="126">
        <v>42615</v>
      </c>
      <c r="D2771" s="98" t="s">
        <v>1376</v>
      </c>
      <c r="E2771" s="98">
        <v>10981000</v>
      </c>
      <c r="F2771" s="98"/>
      <c r="G2771" s="127" t="s">
        <v>6814</v>
      </c>
      <c r="H2771" s="128">
        <v>3374356.02</v>
      </c>
      <c r="I2771" s="128">
        <v>0</v>
      </c>
      <c r="J2771" s="129">
        <v>3374356.02</v>
      </c>
      <c r="K2771" s="101" t="s">
        <v>1388</v>
      </c>
    </row>
    <row r="2772" spans="1:11" ht="56.25" customHeight="1">
      <c r="A2772" s="98">
        <v>25</v>
      </c>
      <c r="B2772" s="125" t="s">
        <v>1277</v>
      </c>
      <c r="C2772" s="126">
        <v>42615</v>
      </c>
      <c r="D2772" s="98" t="s">
        <v>1376</v>
      </c>
      <c r="E2772" s="98">
        <v>10981009</v>
      </c>
      <c r="F2772" s="98"/>
      <c r="G2772" s="127" t="s">
        <v>6809</v>
      </c>
      <c r="H2772" s="128">
        <v>862598.86</v>
      </c>
      <c r="I2772" s="128">
        <v>0</v>
      </c>
      <c r="J2772" s="129">
        <v>862598.86</v>
      </c>
      <c r="K2772" s="101" t="s">
        <v>1388</v>
      </c>
    </row>
    <row r="2773" spans="1:11" ht="56.25" customHeight="1">
      <c r="A2773" s="98">
        <v>25</v>
      </c>
      <c r="B2773" s="125" t="s">
        <v>1277</v>
      </c>
      <c r="C2773" s="126">
        <v>42618</v>
      </c>
      <c r="D2773" s="98" t="s">
        <v>1376</v>
      </c>
      <c r="E2773" s="98">
        <v>10981010</v>
      </c>
      <c r="F2773" s="98"/>
      <c r="G2773" s="127" t="s">
        <v>6849</v>
      </c>
      <c r="H2773" s="128">
        <v>2681289.9700000002</v>
      </c>
      <c r="I2773" s="128">
        <v>0</v>
      </c>
      <c r="J2773" s="129">
        <v>2681289.9700000002</v>
      </c>
      <c r="K2773" s="101" t="s">
        <v>1388</v>
      </c>
    </row>
    <row r="2774" spans="1:11" ht="56.25" customHeight="1">
      <c r="A2774" s="98">
        <v>25</v>
      </c>
      <c r="B2774" s="125" t="s">
        <v>1277</v>
      </c>
      <c r="C2774" s="126">
        <v>42615</v>
      </c>
      <c r="D2774" s="98" t="s">
        <v>1376</v>
      </c>
      <c r="E2774" s="98">
        <v>10981011</v>
      </c>
      <c r="F2774" s="98"/>
      <c r="G2774" s="127" t="s">
        <v>6813</v>
      </c>
      <c r="H2774" s="128">
        <v>422259.3</v>
      </c>
      <c r="I2774" s="128">
        <v>0</v>
      </c>
      <c r="J2774" s="129">
        <v>422259.3</v>
      </c>
      <c r="K2774" s="101" t="s">
        <v>1388</v>
      </c>
    </row>
    <row r="2775" spans="1:11" ht="56.25" customHeight="1">
      <c r="A2775" s="98">
        <v>25</v>
      </c>
      <c r="B2775" s="125" t="s">
        <v>1277</v>
      </c>
      <c r="C2775" s="126">
        <v>42615</v>
      </c>
      <c r="D2775" s="98" t="s">
        <v>1376</v>
      </c>
      <c r="E2775" s="98">
        <v>10981012</v>
      </c>
      <c r="F2775" s="98"/>
      <c r="G2775" s="127" t="s">
        <v>6812</v>
      </c>
      <c r="H2775" s="128">
        <v>1485160.9</v>
      </c>
      <c r="I2775" s="128">
        <v>0</v>
      </c>
      <c r="J2775" s="129">
        <v>1485160.9</v>
      </c>
      <c r="K2775" s="101" t="s">
        <v>1388</v>
      </c>
    </row>
    <row r="2776" spans="1:11" ht="56.25" customHeight="1">
      <c r="A2776" s="98">
        <v>25</v>
      </c>
      <c r="B2776" s="125" t="s">
        <v>1277</v>
      </c>
      <c r="C2776" s="126">
        <v>42615</v>
      </c>
      <c r="D2776" s="98" t="s">
        <v>1376</v>
      </c>
      <c r="E2776" s="98">
        <v>10981013</v>
      </c>
      <c r="F2776" s="98"/>
      <c r="G2776" s="127" t="s">
        <v>6811</v>
      </c>
      <c r="H2776" s="128">
        <v>409788.7</v>
      </c>
      <c r="I2776" s="128">
        <v>0</v>
      </c>
      <c r="J2776" s="129">
        <v>409788.7</v>
      </c>
      <c r="K2776" s="101" t="s">
        <v>1388</v>
      </c>
    </row>
    <row r="2777" spans="1:11" ht="56.25" customHeight="1">
      <c r="A2777" s="98">
        <v>25</v>
      </c>
      <c r="B2777" s="125" t="s">
        <v>1277</v>
      </c>
      <c r="C2777" s="126">
        <v>42615</v>
      </c>
      <c r="D2777" s="98" t="s">
        <v>1376</v>
      </c>
      <c r="E2777" s="98">
        <v>10981014</v>
      </c>
      <c r="F2777" s="98"/>
      <c r="G2777" s="127" t="s">
        <v>6810</v>
      </c>
      <c r="H2777" s="128">
        <v>74797.440000000002</v>
      </c>
      <c r="I2777" s="128">
        <v>0</v>
      </c>
      <c r="J2777" s="129">
        <v>74797.440000000002</v>
      </c>
      <c r="K2777" s="101" t="s">
        <v>1388</v>
      </c>
    </row>
    <row r="2778" spans="1:11" ht="56.25" customHeight="1">
      <c r="A2778" s="98">
        <v>25</v>
      </c>
      <c r="B2778" s="125" t="s">
        <v>1277</v>
      </c>
      <c r="C2778" s="126">
        <v>42615</v>
      </c>
      <c r="D2778" s="98" t="s">
        <v>1376</v>
      </c>
      <c r="E2778" s="98">
        <v>10981015</v>
      </c>
      <c r="F2778" s="98"/>
      <c r="G2778" s="127" t="s">
        <v>6808</v>
      </c>
      <c r="H2778" s="128">
        <v>25831.14</v>
      </c>
      <c r="I2778" s="128">
        <v>0</v>
      </c>
      <c r="J2778" s="129">
        <v>25831.14</v>
      </c>
      <c r="K2778" s="101" t="s">
        <v>1388</v>
      </c>
    </row>
    <row r="2779" spans="1:11" ht="56.25" customHeight="1">
      <c r="A2779" s="98">
        <v>25</v>
      </c>
      <c r="B2779" s="125" t="s">
        <v>1277</v>
      </c>
      <c r="C2779" s="126">
        <v>42615</v>
      </c>
      <c r="D2779" s="98" t="s">
        <v>1376</v>
      </c>
      <c r="E2779" s="98">
        <v>10981016</v>
      </c>
      <c r="F2779" s="98"/>
      <c r="G2779" s="127" t="s">
        <v>6807</v>
      </c>
      <c r="H2779" s="128">
        <v>340282.22</v>
      </c>
      <c r="I2779" s="128">
        <v>0</v>
      </c>
      <c r="J2779" s="129">
        <v>340282.22</v>
      </c>
      <c r="K2779" s="101" t="s">
        <v>1388</v>
      </c>
    </row>
    <row r="2780" spans="1:11" ht="56.25" customHeight="1">
      <c r="A2780" s="98">
        <v>25</v>
      </c>
      <c r="B2780" s="125" t="s">
        <v>1277</v>
      </c>
      <c r="C2780" s="126">
        <v>42615</v>
      </c>
      <c r="D2780" s="98" t="s">
        <v>1376</v>
      </c>
      <c r="E2780" s="98">
        <v>10991881</v>
      </c>
      <c r="F2780" s="98"/>
      <c r="G2780" s="127" t="s">
        <v>6805</v>
      </c>
      <c r="H2780" s="128">
        <v>193963.82</v>
      </c>
      <c r="I2780" s="128">
        <v>0</v>
      </c>
      <c r="J2780" s="129">
        <v>193963.82</v>
      </c>
      <c r="K2780" s="101" t="s">
        <v>1388</v>
      </c>
    </row>
    <row r="2781" spans="1:11" ht="56.25" customHeight="1">
      <c r="A2781" s="98">
        <v>25</v>
      </c>
      <c r="B2781" s="125" t="s">
        <v>1277</v>
      </c>
      <c r="C2781" s="126">
        <v>42615</v>
      </c>
      <c r="D2781" s="98" t="s">
        <v>1376</v>
      </c>
      <c r="E2781" s="98">
        <v>10991890</v>
      </c>
      <c r="F2781" s="98"/>
      <c r="G2781" s="127" t="s">
        <v>6806</v>
      </c>
      <c r="H2781" s="128">
        <v>825685.98</v>
      </c>
      <c r="I2781" s="128">
        <v>0</v>
      </c>
      <c r="J2781" s="129">
        <v>825685.98</v>
      </c>
      <c r="K2781" s="101" t="s">
        <v>1388</v>
      </c>
    </row>
    <row r="2782" spans="1:11" ht="56.25" customHeight="1">
      <c r="A2782" s="98">
        <v>25</v>
      </c>
      <c r="B2782" s="125" t="s">
        <v>1277</v>
      </c>
      <c r="C2782" s="126">
        <v>42618</v>
      </c>
      <c r="D2782" s="98" t="s">
        <v>1376</v>
      </c>
      <c r="E2782" s="98">
        <v>10993023</v>
      </c>
      <c r="F2782" s="98"/>
      <c r="G2782" s="127" t="s">
        <v>6846</v>
      </c>
      <c r="H2782" s="128">
        <v>557224.38</v>
      </c>
      <c r="I2782" s="128">
        <v>0</v>
      </c>
      <c r="J2782" s="129">
        <v>557224.38</v>
      </c>
      <c r="K2782" s="101" t="s">
        <v>1388</v>
      </c>
    </row>
    <row r="2783" spans="1:11" ht="56.25" customHeight="1">
      <c r="A2783" s="98">
        <v>25</v>
      </c>
      <c r="B2783" s="125" t="s">
        <v>1277</v>
      </c>
      <c r="C2783" s="126">
        <v>42618</v>
      </c>
      <c r="D2783" s="98" t="s">
        <v>1376</v>
      </c>
      <c r="E2783" s="98">
        <v>10993027</v>
      </c>
      <c r="F2783" s="98"/>
      <c r="G2783" s="127" t="s">
        <v>6845</v>
      </c>
      <c r="H2783" s="128">
        <v>474445.4</v>
      </c>
      <c r="I2783" s="128">
        <v>0</v>
      </c>
      <c r="J2783" s="129">
        <v>474445.4</v>
      </c>
      <c r="K2783" s="101" t="s">
        <v>1388</v>
      </c>
    </row>
    <row r="2784" spans="1:11" ht="56.25" customHeight="1">
      <c r="A2784" s="98">
        <v>25</v>
      </c>
      <c r="B2784" s="125" t="s">
        <v>1277</v>
      </c>
      <c r="C2784" s="126">
        <v>42618</v>
      </c>
      <c r="D2784" s="98" t="s">
        <v>1376</v>
      </c>
      <c r="E2784" s="98">
        <v>10994547</v>
      </c>
      <c r="F2784" s="98"/>
      <c r="G2784" s="127" t="s">
        <v>6844</v>
      </c>
      <c r="H2784" s="128">
        <v>2008035.72</v>
      </c>
      <c r="I2784" s="128">
        <v>0</v>
      </c>
      <c r="J2784" s="129">
        <v>2008035.72</v>
      </c>
      <c r="K2784" s="101" t="s">
        <v>1388</v>
      </c>
    </row>
    <row r="2785" spans="1:11" ht="56.25" customHeight="1">
      <c r="A2785" s="98">
        <v>25</v>
      </c>
      <c r="B2785" s="125" t="s">
        <v>1277</v>
      </c>
      <c r="C2785" s="126">
        <v>42618</v>
      </c>
      <c r="D2785" s="98" t="s">
        <v>1376</v>
      </c>
      <c r="E2785" s="98">
        <v>10994548</v>
      </c>
      <c r="F2785" s="98"/>
      <c r="G2785" s="127" t="s">
        <v>6842</v>
      </c>
      <c r="H2785" s="128">
        <v>550732.77</v>
      </c>
      <c r="I2785" s="128">
        <v>0</v>
      </c>
      <c r="J2785" s="129">
        <v>550732.77</v>
      </c>
      <c r="K2785" s="101" t="s">
        <v>1388</v>
      </c>
    </row>
    <row r="2786" spans="1:11" ht="56.25" customHeight="1">
      <c r="A2786" s="98">
        <v>25</v>
      </c>
      <c r="B2786" s="125" t="s">
        <v>1277</v>
      </c>
      <c r="C2786" s="126">
        <v>42618</v>
      </c>
      <c r="D2786" s="98" t="s">
        <v>1376</v>
      </c>
      <c r="E2786" s="98">
        <v>10994549</v>
      </c>
      <c r="F2786" s="98"/>
      <c r="G2786" s="127" t="s">
        <v>6843</v>
      </c>
      <c r="H2786" s="128">
        <v>378754.96</v>
      </c>
      <c r="I2786" s="128">
        <v>0</v>
      </c>
      <c r="J2786" s="129">
        <v>378754.96</v>
      </c>
      <c r="K2786" s="101" t="s">
        <v>1388</v>
      </c>
    </row>
    <row r="2787" spans="1:11" ht="56.25" customHeight="1">
      <c r="A2787" s="98">
        <v>25</v>
      </c>
      <c r="B2787" s="125" t="s">
        <v>1277</v>
      </c>
      <c r="C2787" s="126">
        <v>42618</v>
      </c>
      <c r="D2787" s="98" t="s">
        <v>1376</v>
      </c>
      <c r="E2787" s="98">
        <v>10994556</v>
      </c>
      <c r="F2787" s="98"/>
      <c r="G2787" s="127" t="s">
        <v>6841</v>
      </c>
      <c r="H2787" s="128">
        <v>374991.69</v>
      </c>
      <c r="I2787" s="128">
        <v>0</v>
      </c>
      <c r="J2787" s="129">
        <v>374991.69</v>
      </c>
      <c r="K2787" s="101" t="s">
        <v>1388</v>
      </c>
    </row>
    <row r="2788" spans="1:11" ht="56.25" customHeight="1">
      <c r="A2788" s="98">
        <v>25</v>
      </c>
      <c r="B2788" s="125" t="s">
        <v>1277</v>
      </c>
      <c r="C2788" s="126">
        <v>42618</v>
      </c>
      <c r="D2788" s="98" t="s">
        <v>1376</v>
      </c>
      <c r="E2788" s="98">
        <v>10994558</v>
      </c>
      <c r="F2788" s="98"/>
      <c r="G2788" s="127" t="s">
        <v>6840</v>
      </c>
      <c r="H2788" s="128">
        <v>162082.62</v>
      </c>
      <c r="I2788" s="128">
        <v>0</v>
      </c>
      <c r="J2788" s="129">
        <v>162082.62</v>
      </c>
      <c r="K2788" s="101" t="s">
        <v>1388</v>
      </c>
    </row>
    <row r="2789" spans="1:11" ht="56.25" customHeight="1">
      <c r="A2789" s="98">
        <v>25</v>
      </c>
      <c r="B2789" s="125" t="s">
        <v>1277</v>
      </c>
      <c r="C2789" s="126">
        <v>42618</v>
      </c>
      <c r="D2789" s="98" t="s">
        <v>1376</v>
      </c>
      <c r="E2789" s="98">
        <v>10994559</v>
      </c>
      <c r="F2789" s="98"/>
      <c r="G2789" s="127" t="s">
        <v>6847</v>
      </c>
      <c r="H2789" s="128">
        <v>215795.26</v>
      </c>
      <c r="I2789" s="128">
        <v>0</v>
      </c>
      <c r="J2789" s="129">
        <v>215795.26</v>
      </c>
      <c r="K2789" s="101" t="s">
        <v>1388</v>
      </c>
    </row>
    <row r="2790" spans="1:11" ht="56.25" customHeight="1">
      <c r="A2790" s="98">
        <v>25</v>
      </c>
      <c r="B2790" s="125" t="s">
        <v>1277</v>
      </c>
      <c r="C2790" s="126">
        <v>42618</v>
      </c>
      <c r="D2790" s="98" t="s">
        <v>1376</v>
      </c>
      <c r="E2790" s="98">
        <v>10994561</v>
      </c>
      <c r="F2790" s="98"/>
      <c r="G2790" s="127" t="s">
        <v>6848</v>
      </c>
      <c r="H2790" s="128">
        <v>281226</v>
      </c>
      <c r="I2790" s="128">
        <v>0</v>
      </c>
      <c r="J2790" s="129">
        <v>281226</v>
      </c>
      <c r="K2790" s="101" t="s">
        <v>1388</v>
      </c>
    </row>
    <row r="2791" spans="1:11" ht="56.25" customHeight="1">
      <c r="A2791" s="98">
        <v>25</v>
      </c>
      <c r="B2791" s="125" t="s">
        <v>1277</v>
      </c>
      <c r="C2791" s="126">
        <v>42618</v>
      </c>
      <c r="D2791" s="98" t="s">
        <v>1376</v>
      </c>
      <c r="E2791" s="98">
        <v>10994567</v>
      </c>
      <c r="F2791" s="98"/>
      <c r="G2791" s="127" t="s">
        <v>6838</v>
      </c>
      <c r="H2791" s="128">
        <v>349909.22</v>
      </c>
      <c r="I2791" s="128">
        <v>0</v>
      </c>
      <c r="J2791" s="129">
        <v>349909.22</v>
      </c>
      <c r="K2791" s="101" t="s">
        <v>1388</v>
      </c>
    </row>
    <row r="2792" spans="1:11" ht="56.25" customHeight="1">
      <c r="A2792" s="98">
        <v>25</v>
      </c>
      <c r="B2792" s="125" t="s">
        <v>1277</v>
      </c>
      <c r="C2792" s="126">
        <v>42618</v>
      </c>
      <c r="D2792" s="98" t="s">
        <v>1376</v>
      </c>
      <c r="E2792" s="98">
        <v>10994568</v>
      </c>
      <c r="F2792" s="98"/>
      <c r="G2792" s="127" t="s">
        <v>6839</v>
      </c>
      <c r="H2792" s="128">
        <v>410591.8</v>
      </c>
      <c r="I2792" s="128">
        <v>0</v>
      </c>
      <c r="J2792" s="129">
        <v>410591.8</v>
      </c>
      <c r="K2792" s="101" t="s">
        <v>1388</v>
      </c>
    </row>
    <row r="2793" spans="1:11" ht="56.25" customHeight="1">
      <c r="A2793" s="98">
        <v>25</v>
      </c>
      <c r="B2793" s="125" t="s">
        <v>1277</v>
      </c>
      <c r="C2793" s="126">
        <v>42619</v>
      </c>
      <c r="D2793" s="98" t="s">
        <v>1376</v>
      </c>
      <c r="E2793" s="98">
        <v>11020463</v>
      </c>
      <c r="F2793" s="98"/>
      <c r="G2793" s="127" t="s">
        <v>6907</v>
      </c>
      <c r="H2793" s="128">
        <v>163503.71</v>
      </c>
      <c r="I2793" s="128">
        <v>0</v>
      </c>
      <c r="J2793" s="129">
        <v>163503.71</v>
      </c>
      <c r="K2793" s="101" t="s">
        <v>1388</v>
      </c>
    </row>
    <row r="2794" spans="1:11" ht="56.25" customHeight="1">
      <c r="A2794" s="98">
        <v>25</v>
      </c>
      <c r="B2794" s="125" t="s">
        <v>1277</v>
      </c>
      <c r="C2794" s="126">
        <v>42619</v>
      </c>
      <c r="D2794" s="98" t="s">
        <v>1376</v>
      </c>
      <c r="E2794" s="98">
        <v>11020467</v>
      </c>
      <c r="F2794" s="98"/>
      <c r="G2794" s="127" t="s">
        <v>6906</v>
      </c>
      <c r="H2794" s="128">
        <v>599032.23</v>
      </c>
      <c r="I2794" s="128">
        <v>0</v>
      </c>
      <c r="J2794" s="129">
        <v>599032.23</v>
      </c>
      <c r="K2794" s="101" t="s">
        <v>1388</v>
      </c>
    </row>
    <row r="2795" spans="1:11" ht="56.25" customHeight="1">
      <c r="A2795" s="98">
        <v>25</v>
      </c>
      <c r="B2795" s="125" t="s">
        <v>1277</v>
      </c>
      <c r="C2795" s="126">
        <v>42619</v>
      </c>
      <c r="D2795" s="98" t="s">
        <v>1376</v>
      </c>
      <c r="E2795" s="98">
        <v>11020470</v>
      </c>
      <c r="F2795" s="98"/>
      <c r="G2795" s="127" t="s">
        <v>6905</v>
      </c>
      <c r="H2795" s="128">
        <v>459337.88</v>
      </c>
      <c r="I2795" s="128">
        <v>0</v>
      </c>
      <c r="J2795" s="129">
        <v>459337.88</v>
      </c>
      <c r="K2795" s="101" t="s">
        <v>1388</v>
      </c>
    </row>
    <row r="2796" spans="1:11" ht="56.25" customHeight="1">
      <c r="A2796" s="98">
        <v>25</v>
      </c>
      <c r="B2796" s="125" t="s">
        <v>1277</v>
      </c>
      <c r="C2796" s="126">
        <v>42619</v>
      </c>
      <c r="D2796" s="98" t="s">
        <v>1376</v>
      </c>
      <c r="E2796" s="98">
        <v>11020720</v>
      </c>
      <c r="F2796" s="98"/>
      <c r="G2796" s="127" t="s">
        <v>6904</v>
      </c>
      <c r="H2796" s="128">
        <v>179909.08</v>
      </c>
      <c r="I2796" s="128">
        <v>0</v>
      </c>
      <c r="J2796" s="129">
        <v>179909.08</v>
      </c>
      <c r="K2796" s="101" t="s">
        <v>1388</v>
      </c>
    </row>
    <row r="2797" spans="1:11" ht="56.25" customHeight="1">
      <c r="A2797" s="98">
        <v>25</v>
      </c>
      <c r="B2797" s="125" t="s">
        <v>1277</v>
      </c>
      <c r="C2797" s="126">
        <v>42619</v>
      </c>
      <c r="D2797" s="98" t="s">
        <v>1376</v>
      </c>
      <c r="E2797" s="98">
        <v>11020721</v>
      </c>
      <c r="F2797" s="98"/>
      <c r="G2797" s="127" t="s">
        <v>6903</v>
      </c>
      <c r="H2797" s="128">
        <v>1227329.8400000001</v>
      </c>
      <c r="I2797" s="128">
        <v>0</v>
      </c>
      <c r="J2797" s="129">
        <v>1227329.8400000001</v>
      </c>
      <c r="K2797" s="101" t="s">
        <v>1388</v>
      </c>
    </row>
    <row r="2798" spans="1:11" ht="56.25" customHeight="1">
      <c r="A2798" s="98">
        <v>25</v>
      </c>
      <c r="B2798" s="125" t="s">
        <v>1277</v>
      </c>
      <c r="C2798" s="126">
        <v>42619</v>
      </c>
      <c r="D2798" s="98" t="s">
        <v>1376</v>
      </c>
      <c r="E2798" s="98">
        <v>11020722</v>
      </c>
      <c r="F2798" s="98"/>
      <c r="G2798" s="127" t="s">
        <v>6902</v>
      </c>
      <c r="H2798" s="128">
        <v>38982.410000000003</v>
      </c>
      <c r="I2798" s="128">
        <v>0</v>
      </c>
      <c r="J2798" s="129">
        <v>38982.410000000003</v>
      </c>
      <c r="K2798" s="101" t="s">
        <v>1388</v>
      </c>
    </row>
    <row r="2799" spans="1:11" ht="56.25" customHeight="1">
      <c r="A2799" s="98">
        <v>25</v>
      </c>
      <c r="B2799" s="125" t="s">
        <v>1277</v>
      </c>
      <c r="C2799" s="126">
        <v>42619</v>
      </c>
      <c r="D2799" s="98" t="s">
        <v>1376</v>
      </c>
      <c r="E2799" s="98">
        <v>11020755</v>
      </c>
      <c r="F2799" s="98"/>
      <c r="G2799" s="127" t="s">
        <v>6908</v>
      </c>
      <c r="H2799" s="128">
        <v>2884972.9</v>
      </c>
      <c r="I2799" s="128">
        <v>0</v>
      </c>
      <c r="J2799" s="129">
        <v>2884972.9</v>
      </c>
      <c r="K2799" s="101" t="s">
        <v>1388</v>
      </c>
    </row>
    <row r="2800" spans="1:11" ht="56.25" customHeight="1">
      <c r="A2800" s="98">
        <v>25</v>
      </c>
      <c r="B2800" s="125" t="s">
        <v>1277</v>
      </c>
      <c r="C2800" s="126">
        <v>42619</v>
      </c>
      <c r="D2800" s="98" t="s">
        <v>1376</v>
      </c>
      <c r="E2800" s="98">
        <v>11020756</v>
      </c>
      <c r="F2800" s="98"/>
      <c r="G2800" s="127" t="s">
        <v>6909</v>
      </c>
      <c r="H2800" s="128">
        <v>777845.24</v>
      </c>
      <c r="I2800" s="128">
        <v>0</v>
      </c>
      <c r="J2800" s="129">
        <v>777845.24</v>
      </c>
      <c r="K2800" s="101" t="s">
        <v>1388</v>
      </c>
    </row>
    <row r="2801" spans="1:11" ht="56.25" customHeight="1">
      <c r="A2801" s="98">
        <v>25</v>
      </c>
      <c r="B2801" s="125" t="s">
        <v>1277</v>
      </c>
      <c r="C2801" s="126">
        <v>42619</v>
      </c>
      <c r="D2801" s="98" t="s">
        <v>1376</v>
      </c>
      <c r="E2801" s="98">
        <v>11020757</v>
      </c>
      <c r="F2801" s="98"/>
      <c r="G2801" s="127" t="s">
        <v>6910</v>
      </c>
      <c r="H2801" s="128">
        <v>1599951.97</v>
      </c>
      <c r="I2801" s="128">
        <v>0</v>
      </c>
      <c r="J2801" s="129">
        <v>1599951.97</v>
      </c>
      <c r="K2801" s="101" t="s">
        <v>1388</v>
      </c>
    </row>
    <row r="2802" spans="1:11" ht="56.25" customHeight="1">
      <c r="A2802" s="98">
        <v>25</v>
      </c>
      <c r="B2802" s="125" t="s">
        <v>1277</v>
      </c>
      <c r="C2802" s="126">
        <v>42619</v>
      </c>
      <c r="D2802" s="98" t="s">
        <v>1376</v>
      </c>
      <c r="E2802" s="98">
        <v>11020758</v>
      </c>
      <c r="F2802" s="98"/>
      <c r="G2802" s="127" t="s">
        <v>6901</v>
      </c>
      <c r="H2802" s="128">
        <v>75903.25</v>
      </c>
      <c r="I2802" s="128">
        <v>0</v>
      </c>
      <c r="J2802" s="129">
        <v>75903.25</v>
      </c>
      <c r="K2802" s="101" t="s">
        <v>1388</v>
      </c>
    </row>
    <row r="2803" spans="1:11" ht="56.25" customHeight="1">
      <c r="A2803" s="98">
        <v>25</v>
      </c>
      <c r="B2803" s="125" t="s">
        <v>1277</v>
      </c>
      <c r="C2803" s="126">
        <v>42619</v>
      </c>
      <c r="D2803" s="98" t="s">
        <v>1376</v>
      </c>
      <c r="E2803" s="98">
        <v>11020759</v>
      </c>
      <c r="F2803" s="98"/>
      <c r="G2803" s="127" t="s">
        <v>6900</v>
      </c>
      <c r="H2803" s="128">
        <v>502975.54</v>
      </c>
      <c r="I2803" s="128">
        <v>0</v>
      </c>
      <c r="J2803" s="129">
        <v>502975.54</v>
      </c>
      <c r="K2803" s="101" t="s">
        <v>1388</v>
      </c>
    </row>
    <row r="2804" spans="1:11" ht="56.25" customHeight="1">
      <c r="A2804" s="98">
        <v>25</v>
      </c>
      <c r="B2804" s="125" t="s">
        <v>1277</v>
      </c>
      <c r="C2804" s="126">
        <v>42619</v>
      </c>
      <c r="D2804" s="98" t="s">
        <v>1376</v>
      </c>
      <c r="E2804" s="98">
        <v>11020760</v>
      </c>
      <c r="F2804" s="98"/>
      <c r="G2804" s="127" t="s">
        <v>6899</v>
      </c>
      <c r="H2804" s="128">
        <v>37709.17</v>
      </c>
      <c r="I2804" s="128">
        <v>0</v>
      </c>
      <c r="J2804" s="129">
        <v>37709.17</v>
      </c>
      <c r="K2804" s="101" t="s">
        <v>1388</v>
      </c>
    </row>
    <row r="2805" spans="1:11" ht="56.25" customHeight="1">
      <c r="A2805" s="98">
        <v>25</v>
      </c>
      <c r="B2805" s="125" t="s">
        <v>1277</v>
      </c>
      <c r="C2805" s="126">
        <v>42619</v>
      </c>
      <c r="D2805" s="98" t="s">
        <v>1376</v>
      </c>
      <c r="E2805" s="98">
        <v>11020761</v>
      </c>
      <c r="F2805" s="98"/>
      <c r="G2805" s="127" t="s">
        <v>6898</v>
      </c>
      <c r="H2805" s="128">
        <v>1373520.58</v>
      </c>
      <c r="I2805" s="128">
        <v>0</v>
      </c>
      <c r="J2805" s="129">
        <v>1373520.58</v>
      </c>
      <c r="K2805" s="101" t="s">
        <v>1388</v>
      </c>
    </row>
    <row r="2806" spans="1:11" ht="56.25" customHeight="1">
      <c r="A2806" s="98">
        <v>25</v>
      </c>
      <c r="B2806" s="125" t="s">
        <v>1277</v>
      </c>
      <c r="C2806" s="126">
        <v>42620</v>
      </c>
      <c r="D2806" s="98" t="s">
        <v>1376</v>
      </c>
      <c r="E2806" s="98">
        <v>11032374</v>
      </c>
      <c r="F2806" s="98"/>
      <c r="G2806" s="127" t="s">
        <v>6958</v>
      </c>
      <c r="H2806" s="128">
        <v>397299.15</v>
      </c>
      <c r="I2806" s="128">
        <v>0</v>
      </c>
      <c r="J2806" s="129">
        <v>397299.15</v>
      </c>
      <c r="K2806" s="101" t="s">
        <v>1388</v>
      </c>
    </row>
    <row r="2807" spans="1:11" ht="56.25" customHeight="1">
      <c r="A2807" s="98">
        <v>25</v>
      </c>
      <c r="B2807" s="125" t="s">
        <v>1277</v>
      </c>
      <c r="C2807" s="126">
        <v>42620</v>
      </c>
      <c r="D2807" s="98" t="s">
        <v>1376</v>
      </c>
      <c r="E2807" s="98">
        <v>11032519</v>
      </c>
      <c r="F2807" s="98"/>
      <c r="G2807" s="127" t="s">
        <v>6957</v>
      </c>
      <c r="H2807" s="128">
        <v>599951.88</v>
      </c>
      <c r="I2807" s="128">
        <v>0</v>
      </c>
      <c r="J2807" s="129">
        <v>599951.88</v>
      </c>
      <c r="K2807" s="101" t="s">
        <v>1388</v>
      </c>
    </row>
    <row r="2808" spans="1:11" ht="56.25" customHeight="1">
      <c r="A2808" s="98">
        <v>25</v>
      </c>
      <c r="B2808" s="125" t="s">
        <v>1277</v>
      </c>
      <c r="C2808" s="126">
        <v>42621</v>
      </c>
      <c r="D2808" s="98" t="s">
        <v>1376</v>
      </c>
      <c r="E2808" s="98">
        <v>11032520</v>
      </c>
      <c r="F2808" s="98"/>
      <c r="G2808" s="127" t="s">
        <v>6989</v>
      </c>
      <c r="H2808" s="128">
        <v>226858.56</v>
      </c>
      <c r="I2808" s="128">
        <v>0</v>
      </c>
      <c r="J2808" s="129">
        <v>226858.56</v>
      </c>
      <c r="K2808" s="101" t="s">
        <v>1388</v>
      </c>
    </row>
    <row r="2809" spans="1:11" ht="56.25" customHeight="1">
      <c r="A2809" s="98">
        <v>25</v>
      </c>
      <c r="B2809" s="125" t="s">
        <v>1277</v>
      </c>
      <c r="C2809" s="126">
        <v>42620</v>
      </c>
      <c r="D2809" s="98" t="s">
        <v>1376</v>
      </c>
      <c r="E2809" s="98">
        <v>11032521</v>
      </c>
      <c r="F2809" s="98"/>
      <c r="G2809" s="127" t="s">
        <v>6956</v>
      </c>
      <c r="H2809" s="128">
        <v>444174.69</v>
      </c>
      <c r="I2809" s="128">
        <v>0</v>
      </c>
      <c r="J2809" s="129">
        <v>444174.69</v>
      </c>
      <c r="K2809" s="101" t="s">
        <v>1388</v>
      </c>
    </row>
    <row r="2810" spans="1:11" ht="56.25" customHeight="1">
      <c r="A2810" s="98">
        <v>25</v>
      </c>
      <c r="B2810" s="125" t="s">
        <v>1277</v>
      </c>
      <c r="C2810" s="126">
        <v>42620</v>
      </c>
      <c r="D2810" s="98" t="s">
        <v>1376</v>
      </c>
      <c r="E2810" s="98">
        <v>11032522</v>
      </c>
      <c r="F2810" s="98"/>
      <c r="G2810" s="127" t="s">
        <v>6955</v>
      </c>
      <c r="H2810" s="128">
        <v>844347.24</v>
      </c>
      <c r="I2810" s="128">
        <v>0</v>
      </c>
      <c r="J2810" s="129">
        <v>844347.24</v>
      </c>
      <c r="K2810" s="101" t="s">
        <v>1388</v>
      </c>
    </row>
    <row r="2811" spans="1:11" ht="56.25" customHeight="1">
      <c r="A2811" s="98">
        <v>25</v>
      </c>
      <c r="B2811" s="125" t="s">
        <v>1277</v>
      </c>
      <c r="C2811" s="126">
        <v>42620</v>
      </c>
      <c r="D2811" s="98" t="s">
        <v>1376</v>
      </c>
      <c r="E2811" s="98">
        <v>11032523</v>
      </c>
      <c r="F2811" s="98"/>
      <c r="G2811" s="127" t="s">
        <v>6954</v>
      </c>
      <c r="H2811" s="128">
        <v>94473.59</v>
      </c>
      <c r="I2811" s="128">
        <v>0</v>
      </c>
      <c r="J2811" s="129">
        <v>94473.59</v>
      </c>
      <c r="K2811" s="101" t="s">
        <v>1388</v>
      </c>
    </row>
    <row r="2812" spans="1:11" ht="56.25" customHeight="1">
      <c r="A2812" s="98">
        <v>25</v>
      </c>
      <c r="B2812" s="125" t="s">
        <v>1277</v>
      </c>
      <c r="C2812" s="126">
        <v>42620</v>
      </c>
      <c r="D2812" s="98" t="s">
        <v>1376</v>
      </c>
      <c r="E2812" s="98">
        <v>11032524</v>
      </c>
      <c r="F2812" s="98"/>
      <c r="G2812" s="127" t="s">
        <v>6953</v>
      </c>
      <c r="H2812" s="128">
        <v>84059.35</v>
      </c>
      <c r="I2812" s="128">
        <v>0</v>
      </c>
      <c r="J2812" s="129">
        <v>84059.35</v>
      </c>
      <c r="K2812" s="101" t="s">
        <v>1388</v>
      </c>
    </row>
    <row r="2813" spans="1:11" ht="56.25" customHeight="1">
      <c r="A2813" s="98">
        <v>25</v>
      </c>
      <c r="B2813" s="125" t="s">
        <v>1277</v>
      </c>
      <c r="C2813" s="126">
        <v>42620</v>
      </c>
      <c r="D2813" s="98" t="s">
        <v>1376</v>
      </c>
      <c r="E2813" s="98">
        <v>11032525</v>
      </c>
      <c r="F2813" s="98"/>
      <c r="G2813" s="127" t="s">
        <v>6952</v>
      </c>
      <c r="H2813" s="128">
        <v>473429.75</v>
      </c>
      <c r="I2813" s="128">
        <v>0</v>
      </c>
      <c r="J2813" s="129">
        <v>473429.75</v>
      </c>
      <c r="K2813" s="101" t="s">
        <v>1388</v>
      </c>
    </row>
    <row r="2814" spans="1:11" ht="56.25" customHeight="1">
      <c r="A2814" s="98">
        <v>25</v>
      </c>
      <c r="B2814" s="125" t="s">
        <v>1277</v>
      </c>
      <c r="C2814" s="126">
        <v>42620</v>
      </c>
      <c r="D2814" s="98" t="s">
        <v>1376</v>
      </c>
      <c r="E2814" s="98">
        <v>11032526</v>
      </c>
      <c r="F2814" s="98"/>
      <c r="G2814" s="127" t="s">
        <v>6951</v>
      </c>
      <c r="H2814" s="128">
        <v>436425.82</v>
      </c>
      <c r="I2814" s="128">
        <v>0</v>
      </c>
      <c r="J2814" s="129">
        <v>436425.82</v>
      </c>
      <c r="K2814" s="101" t="s">
        <v>1388</v>
      </c>
    </row>
    <row r="2815" spans="1:11" ht="56.25" customHeight="1">
      <c r="A2815" s="98">
        <v>25</v>
      </c>
      <c r="B2815" s="125" t="s">
        <v>1277</v>
      </c>
      <c r="C2815" s="126">
        <v>42620</v>
      </c>
      <c r="D2815" s="98" t="s">
        <v>1376</v>
      </c>
      <c r="E2815" s="98">
        <v>11032527</v>
      </c>
      <c r="F2815" s="98"/>
      <c r="G2815" s="127" t="s">
        <v>6950</v>
      </c>
      <c r="H2815" s="128">
        <v>451348.27</v>
      </c>
      <c r="I2815" s="128">
        <v>0</v>
      </c>
      <c r="J2815" s="129">
        <v>451348.27</v>
      </c>
      <c r="K2815" s="101" t="s">
        <v>1388</v>
      </c>
    </row>
    <row r="2816" spans="1:11" ht="56.25" customHeight="1">
      <c r="A2816" s="98">
        <v>25</v>
      </c>
      <c r="B2816" s="125" t="s">
        <v>1277</v>
      </c>
      <c r="C2816" s="126">
        <v>42620</v>
      </c>
      <c r="D2816" s="98" t="s">
        <v>1376</v>
      </c>
      <c r="E2816" s="98">
        <v>11032533</v>
      </c>
      <c r="F2816" s="98"/>
      <c r="G2816" s="127" t="s">
        <v>6949</v>
      </c>
      <c r="H2816" s="128">
        <v>193311.09</v>
      </c>
      <c r="I2816" s="128">
        <v>0</v>
      </c>
      <c r="J2816" s="129">
        <v>193311.09</v>
      </c>
      <c r="K2816" s="101" t="s">
        <v>1388</v>
      </c>
    </row>
    <row r="2817" spans="1:11" ht="56.25" customHeight="1">
      <c r="A2817" s="98">
        <v>25</v>
      </c>
      <c r="B2817" s="125" t="s">
        <v>1277</v>
      </c>
      <c r="C2817" s="126">
        <v>42620</v>
      </c>
      <c r="D2817" s="98" t="s">
        <v>1376</v>
      </c>
      <c r="E2817" s="98">
        <v>11032534</v>
      </c>
      <c r="F2817" s="98"/>
      <c r="G2817" s="127" t="s">
        <v>6948</v>
      </c>
      <c r="H2817" s="128">
        <v>662622.37</v>
      </c>
      <c r="I2817" s="128">
        <v>0</v>
      </c>
      <c r="J2817" s="129">
        <v>662622.37</v>
      </c>
      <c r="K2817" s="101" t="s">
        <v>1388</v>
      </c>
    </row>
    <row r="2818" spans="1:11" ht="56.25" customHeight="1">
      <c r="A2818" s="98">
        <v>25</v>
      </c>
      <c r="B2818" s="125" t="s">
        <v>1277</v>
      </c>
      <c r="C2818" s="126">
        <v>42620</v>
      </c>
      <c r="D2818" s="98" t="s">
        <v>1376</v>
      </c>
      <c r="E2818" s="98">
        <v>11032535</v>
      </c>
      <c r="F2818" s="98"/>
      <c r="G2818" s="127" t="s">
        <v>6947</v>
      </c>
      <c r="H2818" s="128">
        <v>2765934.52</v>
      </c>
      <c r="I2818" s="128">
        <v>0</v>
      </c>
      <c r="J2818" s="129">
        <v>2765934.52</v>
      </c>
      <c r="K2818" s="101" t="s">
        <v>1388</v>
      </c>
    </row>
    <row r="2819" spans="1:11" ht="56.25" customHeight="1">
      <c r="A2819" s="98">
        <v>25</v>
      </c>
      <c r="B2819" s="125" t="s">
        <v>1277</v>
      </c>
      <c r="C2819" s="126">
        <v>42620</v>
      </c>
      <c r="D2819" s="98" t="s">
        <v>1376</v>
      </c>
      <c r="E2819" s="98">
        <v>11032537</v>
      </c>
      <c r="F2819" s="98"/>
      <c r="G2819" s="127" t="s">
        <v>6946</v>
      </c>
      <c r="H2819" s="128">
        <v>4021761.36</v>
      </c>
      <c r="I2819" s="128">
        <v>0</v>
      </c>
      <c r="J2819" s="129">
        <v>4021761.36</v>
      </c>
      <c r="K2819" s="101" t="s">
        <v>1388</v>
      </c>
    </row>
    <row r="2820" spans="1:11" ht="56.25" customHeight="1">
      <c r="A2820" s="98">
        <v>25</v>
      </c>
      <c r="B2820" s="125" t="s">
        <v>1277</v>
      </c>
      <c r="C2820" s="126">
        <v>42620</v>
      </c>
      <c r="D2820" s="98" t="s">
        <v>1376</v>
      </c>
      <c r="E2820" s="98">
        <v>11032540</v>
      </c>
      <c r="F2820" s="98"/>
      <c r="G2820" s="127" t="s">
        <v>6945</v>
      </c>
      <c r="H2820" s="128">
        <v>269853.25</v>
      </c>
      <c r="I2820" s="128">
        <v>0</v>
      </c>
      <c r="J2820" s="129">
        <v>269853.25</v>
      </c>
      <c r="K2820" s="101" t="s">
        <v>1388</v>
      </c>
    </row>
    <row r="2821" spans="1:11" ht="56.25" customHeight="1">
      <c r="A2821" s="98">
        <v>25</v>
      </c>
      <c r="B2821" s="125" t="s">
        <v>1277</v>
      </c>
      <c r="C2821" s="126">
        <v>42629</v>
      </c>
      <c r="D2821" s="98" t="s">
        <v>1364</v>
      </c>
      <c r="E2821" s="98">
        <v>11043072</v>
      </c>
      <c r="F2821" s="98"/>
      <c r="G2821" s="127" t="s">
        <v>7191</v>
      </c>
      <c r="H2821" s="128">
        <v>0</v>
      </c>
      <c r="I2821" s="128">
        <v>1321194.46</v>
      </c>
      <c r="J2821" s="129">
        <v>1321194.46</v>
      </c>
      <c r="K2821" s="101" t="s">
        <v>1388</v>
      </c>
    </row>
    <row r="2822" spans="1:11" ht="56.25" customHeight="1">
      <c r="A2822" s="98">
        <v>25</v>
      </c>
      <c r="B2822" s="125" t="s">
        <v>1277</v>
      </c>
      <c r="C2822" s="126">
        <v>42621</v>
      </c>
      <c r="D2822" s="98" t="s">
        <v>1376</v>
      </c>
      <c r="E2822" s="98">
        <v>11043453</v>
      </c>
      <c r="F2822" s="98"/>
      <c r="G2822" s="127" t="s">
        <v>6988</v>
      </c>
      <c r="H2822" s="128">
        <v>819215.93</v>
      </c>
      <c r="I2822" s="128">
        <v>0</v>
      </c>
      <c r="J2822" s="129">
        <v>819215.93</v>
      </c>
      <c r="K2822" s="101" t="s">
        <v>1388</v>
      </c>
    </row>
    <row r="2823" spans="1:11" ht="56.25" customHeight="1">
      <c r="A2823" s="98">
        <v>25</v>
      </c>
      <c r="B2823" s="125" t="s">
        <v>1277</v>
      </c>
      <c r="C2823" s="126">
        <v>42621</v>
      </c>
      <c r="D2823" s="98" t="s">
        <v>1376</v>
      </c>
      <c r="E2823" s="98">
        <v>11043467</v>
      </c>
      <c r="F2823" s="98"/>
      <c r="G2823" s="127" t="s">
        <v>6987</v>
      </c>
      <c r="H2823" s="128">
        <v>927671.08</v>
      </c>
      <c r="I2823" s="128">
        <v>0</v>
      </c>
      <c r="J2823" s="129">
        <v>927671.08</v>
      </c>
      <c r="K2823" s="101" t="s">
        <v>1388</v>
      </c>
    </row>
    <row r="2824" spans="1:11" ht="56.25" customHeight="1">
      <c r="A2824" s="98">
        <v>25</v>
      </c>
      <c r="B2824" s="125" t="s">
        <v>1277</v>
      </c>
      <c r="C2824" s="126">
        <v>42621</v>
      </c>
      <c r="D2824" s="98" t="s">
        <v>1376</v>
      </c>
      <c r="E2824" s="98">
        <v>11043480</v>
      </c>
      <c r="F2824" s="98"/>
      <c r="G2824" s="127" t="s">
        <v>6986</v>
      </c>
      <c r="H2824" s="128">
        <v>157197.29</v>
      </c>
      <c r="I2824" s="128">
        <v>0</v>
      </c>
      <c r="J2824" s="129">
        <v>157197.29</v>
      </c>
      <c r="K2824" s="101" t="s">
        <v>1388</v>
      </c>
    </row>
    <row r="2825" spans="1:11" ht="56.25" customHeight="1">
      <c r="A2825" s="98">
        <v>25</v>
      </c>
      <c r="B2825" s="125" t="s">
        <v>1277</v>
      </c>
      <c r="C2825" s="126">
        <v>42621</v>
      </c>
      <c r="D2825" s="98" t="s">
        <v>1376</v>
      </c>
      <c r="E2825" s="98">
        <v>11043493</v>
      </c>
      <c r="F2825" s="98"/>
      <c r="G2825" s="127" t="s">
        <v>6985</v>
      </c>
      <c r="H2825" s="128">
        <v>273847.01</v>
      </c>
      <c r="I2825" s="128">
        <v>0</v>
      </c>
      <c r="J2825" s="129">
        <v>273847.01</v>
      </c>
      <c r="K2825" s="101" t="s">
        <v>1388</v>
      </c>
    </row>
    <row r="2826" spans="1:11" ht="56.25" customHeight="1">
      <c r="A2826" s="98">
        <v>25</v>
      </c>
      <c r="B2826" s="125" t="s">
        <v>1277</v>
      </c>
      <c r="C2826" s="126">
        <v>42621</v>
      </c>
      <c r="D2826" s="98" t="s">
        <v>1376</v>
      </c>
      <c r="E2826" s="98">
        <v>11043496</v>
      </c>
      <c r="F2826" s="98"/>
      <c r="G2826" s="127" t="s">
        <v>6984</v>
      </c>
      <c r="H2826" s="128">
        <v>264908.33</v>
      </c>
      <c r="I2826" s="128">
        <v>0</v>
      </c>
      <c r="J2826" s="129">
        <v>264908.33</v>
      </c>
      <c r="K2826" s="101" t="s">
        <v>1388</v>
      </c>
    </row>
    <row r="2827" spans="1:11" ht="56.25" customHeight="1">
      <c r="A2827" s="98">
        <v>25</v>
      </c>
      <c r="B2827" s="125" t="s">
        <v>1277</v>
      </c>
      <c r="C2827" s="126">
        <v>42621</v>
      </c>
      <c r="D2827" s="98" t="s">
        <v>1376</v>
      </c>
      <c r="E2827" s="98">
        <v>11043515</v>
      </c>
      <c r="F2827" s="98"/>
      <c r="G2827" s="127" t="s">
        <v>6983</v>
      </c>
      <c r="H2827" s="128">
        <v>40730.050000000003</v>
      </c>
      <c r="I2827" s="128">
        <v>0</v>
      </c>
      <c r="J2827" s="129">
        <v>40730.050000000003</v>
      </c>
      <c r="K2827" s="101" t="s">
        <v>1388</v>
      </c>
    </row>
    <row r="2828" spans="1:11" ht="56.25" customHeight="1">
      <c r="A2828" s="98">
        <v>25</v>
      </c>
      <c r="B2828" s="125" t="s">
        <v>1277</v>
      </c>
      <c r="C2828" s="126">
        <v>42621</v>
      </c>
      <c r="D2828" s="98" t="s">
        <v>1376</v>
      </c>
      <c r="E2828" s="98">
        <v>11043662</v>
      </c>
      <c r="F2828" s="98"/>
      <c r="G2828" s="127" t="s">
        <v>6982</v>
      </c>
      <c r="H2828" s="128">
        <v>474706.86</v>
      </c>
      <c r="I2828" s="128">
        <v>0</v>
      </c>
      <c r="J2828" s="129">
        <v>474706.86</v>
      </c>
      <c r="K2828" s="101" t="s">
        <v>1388</v>
      </c>
    </row>
    <row r="2829" spans="1:11" ht="56.25" customHeight="1">
      <c r="A2829" s="98">
        <v>25</v>
      </c>
      <c r="B2829" s="125" t="s">
        <v>1277</v>
      </c>
      <c r="C2829" s="126">
        <v>42621</v>
      </c>
      <c r="D2829" s="98" t="s">
        <v>1376</v>
      </c>
      <c r="E2829" s="98">
        <v>11046324</v>
      </c>
      <c r="F2829" s="98"/>
      <c r="G2829" s="127" t="s">
        <v>6981</v>
      </c>
      <c r="H2829" s="128">
        <v>1240441.6000000001</v>
      </c>
      <c r="I2829" s="128">
        <v>0</v>
      </c>
      <c r="J2829" s="129">
        <v>1240441.6000000001</v>
      </c>
      <c r="K2829" s="101" t="s">
        <v>1388</v>
      </c>
    </row>
    <row r="2830" spans="1:11" ht="56.25" customHeight="1">
      <c r="A2830" s="98">
        <v>25</v>
      </c>
      <c r="B2830" s="125" t="s">
        <v>1277</v>
      </c>
      <c r="C2830" s="126">
        <v>42621</v>
      </c>
      <c r="D2830" s="98" t="s">
        <v>1376</v>
      </c>
      <c r="E2830" s="98">
        <v>11046325</v>
      </c>
      <c r="F2830" s="98"/>
      <c r="G2830" s="127" t="s">
        <v>6980</v>
      </c>
      <c r="H2830" s="128">
        <v>1054999.4099999999</v>
      </c>
      <c r="I2830" s="128">
        <v>0</v>
      </c>
      <c r="J2830" s="129">
        <v>1054999.4099999999</v>
      </c>
      <c r="K2830" s="101" t="s">
        <v>1388</v>
      </c>
    </row>
    <row r="2831" spans="1:11" ht="56.25" customHeight="1">
      <c r="A2831" s="98">
        <v>25</v>
      </c>
      <c r="B2831" s="125" t="s">
        <v>1277</v>
      </c>
      <c r="C2831" s="126">
        <v>42621</v>
      </c>
      <c r="D2831" s="98" t="s">
        <v>1376</v>
      </c>
      <c r="E2831" s="98">
        <v>11046326</v>
      </c>
      <c r="F2831" s="98"/>
      <c r="G2831" s="127" t="s">
        <v>6979</v>
      </c>
      <c r="H2831" s="128">
        <v>374231.02</v>
      </c>
      <c r="I2831" s="128">
        <v>0</v>
      </c>
      <c r="J2831" s="129">
        <v>374231.02</v>
      </c>
      <c r="K2831" s="101" t="s">
        <v>1388</v>
      </c>
    </row>
    <row r="2832" spans="1:11" ht="56.25" customHeight="1">
      <c r="A2832" s="98">
        <v>25</v>
      </c>
      <c r="B2832" s="125" t="s">
        <v>1277</v>
      </c>
      <c r="C2832" s="126">
        <v>42621</v>
      </c>
      <c r="D2832" s="98" t="s">
        <v>1376</v>
      </c>
      <c r="E2832" s="98">
        <v>11046330</v>
      </c>
      <c r="F2832" s="98"/>
      <c r="G2832" s="127" t="s">
        <v>6978</v>
      </c>
      <c r="H2832" s="128">
        <v>398105.95</v>
      </c>
      <c r="I2832" s="128">
        <v>0</v>
      </c>
      <c r="J2832" s="129">
        <v>398105.95</v>
      </c>
      <c r="K2832" s="101" t="s">
        <v>1388</v>
      </c>
    </row>
    <row r="2833" spans="1:11" ht="56.25" customHeight="1">
      <c r="A2833" s="98">
        <v>25</v>
      </c>
      <c r="B2833" s="125" t="s">
        <v>1277</v>
      </c>
      <c r="C2833" s="126">
        <v>42621</v>
      </c>
      <c r="D2833" s="98" t="s">
        <v>1376</v>
      </c>
      <c r="E2833" s="98">
        <v>11046331</v>
      </c>
      <c r="F2833" s="98"/>
      <c r="G2833" s="127" t="s">
        <v>6977</v>
      </c>
      <c r="H2833" s="128">
        <v>646762.72</v>
      </c>
      <c r="I2833" s="128">
        <v>0</v>
      </c>
      <c r="J2833" s="129">
        <v>646762.72</v>
      </c>
      <c r="K2833" s="101" t="s">
        <v>1388</v>
      </c>
    </row>
    <row r="2834" spans="1:11" ht="56.25" customHeight="1">
      <c r="A2834" s="98">
        <v>25</v>
      </c>
      <c r="B2834" s="125" t="s">
        <v>1277</v>
      </c>
      <c r="C2834" s="126">
        <v>42621</v>
      </c>
      <c r="D2834" s="98" t="s">
        <v>1376</v>
      </c>
      <c r="E2834" s="98">
        <v>11046332</v>
      </c>
      <c r="F2834" s="98"/>
      <c r="G2834" s="127" t="s">
        <v>6976</v>
      </c>
      <c r="H2834" s="128">
        <v>548001.43000000005</v>
      </c>
      <c r="I2834" s="128">
        <v>0</v>
      </c>
      <c r="J2834" s="129">
        <v>548001.43000000005</v>
      </c>
      <c r="K2834" s="101" t="s">
        <v>1388</v>
      </c>
    </row>
    <row r="2835" spans="1:11" ht="56.25" customHeight="1">
      <c r="A2835" s="98">
        <v>25</v>
      </c>
      <c r="B2835" s="125" t="s">
        <v>1277</v>
      </c>
      <c r="C2835" s="126">
        <v>42621</v>
      </c>
      <c r="D2835" s="98" t="s">
        <v>1376</v>
      </c>
      <c r="E2835" s="98">
        <v>11046333</v>
      </c>
      <c r="F2835" s="98"/>
      <c r="G2835" s="127" t="s">
        <v>6975</v>
      </c>
      <c r="H2835" s="128">
        <v>816619.13</v>
      </c>
      <c r="I2835" s="128">
        <v>0</v>
      </c>
      <c r="J2835" s="129">
        <v>816619.13</v>
      </c>
      <c r="K2835" s="101" t="s">
        <v>1388</v>
      </c>
    </row>
    <row r="2836" spans="1:11" ht="56.25" customHeight="1">
      <c r="A2836" s="98">
        <v>25</v>
      </c>
      <c r="B2836" s="125" t="s">
        <v>1277</v>
      </c>
      <c r="C2836" s="126">
        <v>42621</v>
      </c>
      <c r="D2836" s="98" t="s">
        <v>1376</v>
      </c>
      <c r="E2836" s="98">
        <v>11046334</v>
      </c>
      <c r="F2836" s="98"/>
      <c r="G2836" s="127" t="s">
        <v>6992</v>
      </c>
      <c r="H2836" s="128">
        <v>246580.03</v>
      </c>
      <c r="I2836" s="128">
        <v>0</v>
      </c>
      <c r="J2836" s="129">
        <v>246580.03</v>
      </c>
      <c r="K2836" s="101" t="s">
        <v>1388</v>
      </c>
    </row>
    <row r="2837" spans="1:11" ht="56.25" customHeight="1">
      <c r="A2837" s="98">
        <v>25</v>
      </c>
      <c r="B2837" s="125" t="s">
        <v>1277</v>
      </c>
      <c r="C2837" s="126">
        <v>42621</v>
      </c>
      <c r="D2837" s="98" t="s">
        <v>1376</v>
      </c>
      <c r="E2837" s="98">
        <v>11046335</v>
      </c>
      <c r="F2837" s="98"/>
      <c r="G2837" s="127" t="s">
        <v>6991</v>
      </c>
      <c r="H2837" s="128">
        <v>591781.21</v>
      </c>
      <c r="I2837" s="128">
        <v>0</v>
      </c>
      <c r="J2837" s="129">
        <v>591781.21</v>
      </c>
      <c r="K2837" s="101" t="s">
        <v>1388</v>
      </c>
    </row>
    <row r="2838" spans="1:11" ht="56.25" customHeight="1">
      <c r="A2838" s="98">
        <v>25</v>
      </c>
      <c r="B2838" s="125" t="s">
        <v>1277</v>
      </c>
      <c r="C2838" s="126">
        <v>42625</v>
      </c>
      <c r="D2838" s="98" t="s">
        <v>1376</v>
      </c>
      <c r="E2838" s="98">
        <v>11072107</v>
      </c>
      <c r="F2838" s="98"/>
      <c r="G2838" s="127" t="s">
        <v>7075</v>
      </c>
      <c r="H2838" s="128">
        <v>3129613.78</v>
      </c>
      <c r="I2838" s="128">
        <v>0</v>
      </c>
      <c r="J2838" s="129">
        <v>3129613.78</v>
      </c>
      <c r="K2838" s="101" t="s">
        <v>1388</v>
      </c>
    </row>
    <row r="2839" spans="1:11" ht="56.25" customHeight="1">
      <c r="A2839" s="98">
        <v>25</v>
      </c>
      <c r="B2839" s="125" t="s">
        <v>1277</v>
      </c>
      <c r="C2839" s="126">
        <v>42625</v>
      </c>
      <c r="D2839" s="98" t="s">
        <v>1376</v>
      </c>
      <c r="E2839" s="98">
        <v>11072237</v>
      </c>
      <c r="F2839" s="98"/>
      <c r="G2839" s="127" t="s">
        <v>7074</v>
      </c>
      <c r="H2839" s="128">
        <v>619412.72</v>
      </c>
      <c r="I2839" s="128">
        <v>0</v>
      </c>
      <c r="J2839" s="129">
        <v>619412.72</v>
      </c>
      <c r="K2839" s="101" t="s">
        <v>1388</v>
      </c>
    </row>
    <row r="2840" spans="1:11" ht="56.25" customHeight="1">
      <c r="A2840" s="98">
        <v>25</v>
      </c>
      <c r="B2840" s="125" t="s">
        <v>1277</v>
      </c>
      <c r="C2840" s="126">
        <v>42625</v>
      </c>
      <c r="D2840" s="98" t="s">
        <v>1376</v>
      </c>
      <c r="E2840" s="98">
        <v>11072238</v>
      </c>
      <c r="F2840" s="98"/>
      <c r="G2840" s="127" t="s">
        <v>7073</v>
      </c>
      <c r="H2840" s="128">
        <v>1402376.27</v>
      </c>
      <c r="I2840" s="128">
        <v>0</v>
      </c>
      <c r="J2840" s="129">
        <v>1402376.27</v>
      </c>
      <c r="K2840" s="101" t="s">
        <v>1388</v>
      </c>
    </row>
    <row r="2841" spans="1:11" ht="56.25" customHeight="1">
      <c r="A2841" s="98">
        <v>25</v>
      </c>
      <c r="B2841" s="125" t="s">
        <v>1277</v>
      </c>
      <c r="C2841" s="126">
        <v>42625</v>
      </c>
      <c r="D2841" s="98" t="s">
        <v>1376</v>
      </c>
      <c r="E2841" s="98">
        <v>11072239</v>
      </c>
      <c r="F2841" s="98"/>
      <c r="G2841" s="127" t="s">
        <v>7072</v>
      </c>
      <c r="H2841" s="128">
        <v>454340.84</v>
      </c>
      <c r="I2841" s="128">
        <v>0</v>
      </c>
      <c r="J2841" s="129">
        <v>454340.84</v>
      </c>
      <c r="K2841" s="101" t="s">
        <v>1388</v>
      </c>
    </row>
    <row r="2842" spans="1:11" ht="56.25" customHeight="1">
      <c r="A2842" s="98">
        <v>25</v>
      </c>
      <c r="B2842" s="125" t="s">
        <v>1277</v>
      </c>
      <c r="C2842" s="126">
        <v>42625</v>
      </c>
      <c r="D2842" s="98" t="s">
        <v>1376</v>
      </c>
      <c r="E2842" s="98">
        <v>11072240</v>
      </c>
      <c r="F2842" s="98"/>
      <c r="G2842" s="127" t="s">
        <v>7071</v>
      </c>
      <c r="H2842" s="128">
        <v>1363347.32</v>
      </c>
      <c r="I2842" s="128">
        <v>0</v>
      </c>
      <c r="J2842" s="129">
        <v>1363347.32</v>
      </c>
      <c r="K2842" s="101" t="s">
        <v>1388</v>
      </c>
    </row>
    <row r="2843" spans="1:11" ht="56.25" customHeight="1">
      <c r="A2843" s="98">
        <v>25</v>
      </c>
      <c r="B2843" s="125" t="s">
        <v>1277</v>
      </c>
      <c r="C2843" s="126">
        <v>42625</v>
      </c>
      <c r="D2843" s="98" t="s">
        <v>1376</v>
      </c>
      <c r="E2843" s="98">
        <v>11072243</v>
      </c>
      <c r="F2843" s="98"/>
      <c r="G2843" s="127" t="s">
        <v>7070</v>
      </c>
      <c r="H2843" s="128">
        <v>419793.45</v>
      </c>
      <c r="I2843" s="128">
        <v>0</v>
      </c>
      <c r="J2843" s="129">
        <v>419793.45</v>
      </c>
      <c r="K2843" s="101" t="s">
        <v>1388</v>
      </c>
    </row>
    <row r="2844" spans="1:11" ht="56.25" customHeight="1">
      <c r="A2844" s="98">
        <v>25</v>
      </c>
      <c r="B2844" s="125" t="s">
        <v>1277</v>
      </c>
      <c r="C2844" s="126">
        <v>42625</v>
      </c>
      <c r="D2844" s="98" t="s">
        <v>1376</v>
      </c>
      <c r="E2844" s="98">
        <v>11072244</v>
      </c>
      <c r="F2844" s="98"/>
      <c r="G2844" s="127" t="s">
        <v>7069</v>
      </c>
      <c r="H2844" s="128">
        <v>390905.42</v>
      </c>
      <c r="I2844" s="128">
        <v>0</v>
      </c>
      <c r="J2844" s="129">
        <v>390905.42</v>
      </c>
      <c r="K2844" s="101" t="s">
        <v>1388</v>
      </c>
    </row>
    <row r="2845" spans="1:11" ht="56.25" customHeight="1">
      <c r="A2845" s="98">
        <v>25</v>
      </c>
      <c r="B2845" s="125" t="s">
        <v>1277</v>
      </c>
      <c r="C2845" s="126">
        <v>42625</v>
      </c>
      <c r="D2845" s="98" t="s">
        <v>1376</v>
      </c>
      <c r="E2845" s="98">
        <v>11072245</v>
      </c>
      <c r="F2845" s="98"/>
      <c r="G2845" s="127" t="s">
        <v>7068</v>
      </c>
      <c r="H2845" s="128">
        <v>483.88</v>
      </c>
      <c r="I2845" s="128">
        <v>0</v>
      </c>
      <c r="J2845" s="129">
        <v>483.88</v>
      </c>
      <c r="K2845" s="101" t="s">
        <v>1388</v>
      </c>
    </row>
    <row r="2846" spans="1:11" ht="56.25" customHeight="1">
      <c r="A2846" s="98">
        <v>25</v>
      </c>
      <c r="B2846" s="125" t="s">
        <v>1277</v>
      </c>
      <c r="C2846" s="126">
        <v>42625</v>
      </c>
      <c r="D2846" s="98" t="s">
        <v>1376</v>
      </c>
      <c r="E2846" s="98">
        <v>11072246</v>
      </c>
      <c r="F2846" s="98"/>
      <c r="G2846" s="127" t="s">
        <v>7067</v>
      </c>
      <c r="H2846" s="128">
        <v>483.88</v>
      </c>
      <c r="I2846" s="128">
        <v>0</v>
      </c>
      <c r="J2846" s="129">
        <v>483.88</v>
      </c>
      <c r="K2846" s="101" t="s">
        <v>1388</v>
      </c>
    </row>
    <row r="2847" spans="1:11" ht="56.25" customHeight="1">
      <c r="A2847" s="98">
        <v>25</v>
      </c>
      <c r="B2847" s="125" t="s">
        <v>1277</v>
      </c>
      <c r="C2847" s="126">
        <v>42625</v>
      </c>
      <c r="D2847" s="98" t="s">
        <v>1376</v>
      </c>
      <c r="E2847" s="98">
        <v>11072247</v>
      </c>
      <c r="F2847" s="98"/>
      <c r="G2847" s="127" t="s">
        <v>7049</v>
      </c>
      <c r="H2847" s="128">
        <v>2268225.11</v>
      </c>
      <c r="I2847" s="128">
        <v>0</v>
      </c>
      <c r="J2847" s="129">
        <v>2268225.11</v>
      </c>
      <c r="K2847" s="101" t="s">
        <v>1388</v>
      </c>
    </row>
    <row r="2848" spans="1:11" ht="56.25" customHeight="1">
      <c r="A2848" s="98">
        <v>25</v>
      </c>
      <c r="B2848" s="125" t="s">
        <v>1277</v>
      </c>
      <c r="C2848" s="126">
        <v>42625</v>
      </c>
      <c r="D2848" s="98" t="s">
        <v>1376</v>
      </c>
      <c r="E2848" s="98">
        <v>11072248</v>
      </c>
      <c r="F2848" s="98"/>
      <c r="G2848" s="127" t="s">
        <v>7048</v>
      </c>
      <c r="H2848" s="128">
        <v>400000</v>
      </c>
      <c r="I2848" s="128">
        <v>0</v>
      </c>
      <c r="J2848" s="129">
        <v>400000</v>
      </c>
      <c r="K2848" s="101" t="s">
        <v>1388</v>
      </c>
    </row>
    <row r="2849" spans="1:11" ht="56.25" customHeight="1">
      <c r="A2849" s="98">
        <v>25</v>
      </c>
      <c r="B2849" s="125" t="s">
        <v>1277</v>
      </c>
      <c r="C2849" s="126">
        <v>42625</v>
      </c>
      <c r="D2849" s="98" t="s">
        <v>1376</v>
      </c>
      <c r="E2849" s="98">
        <v>11072249</v>
      </c>
      <c r="F2849" s="98"/>
      <c r="G2849" s="127" t="s">
        <v>7047</v>
      </c>
      <c r="H2849" s="128">
        <v>102007.14</v>
      </c>
      <c r="I2849" s="128">
        <v>0</v>
      </c>
      <c r="J2849" s="129">
        <v>102007.14</v>
      </c>
      <c r="K2849" s="101" t="s">
        <v>1388</v>
      </c>
    </row>
    <row r="2850" spans="1:11" ht="56.25" customHeight="1">
      <c r="A2850" s="98">
        <v>25</v>
      </c>
      <c r="B2850" s="125" t="s">
        <v>1277</v>
      </c>
      <c r="C2850" s="126">
        <v>42625</v>
      </c>
      <c r="D2850" s="98" t="s">
        <v>1376</v>
      </c>
      <c r="E2850" s="98">
        <v>11072250</v>
      </c>
      <c r="F2850" s="98"/>
      <c r="G2850" s="127" t="s">
        <v>7046</v>
      </c>
      <c r="H2850" s="128">
        <v>399915.23</v>
      </c>
      <c r="I2850" s="128">
        <v>0</v>
      </c>
      <c r="J2850" s="129">
        <v>399915.23</v>
      </c>
      <c r="K2850" s="101" t="s">
        <v>1388</v>
      </c>
    </row>
    <row r="2851" spans="1:11" ht="56.25" customHeight="1">
      <c r="A2851" s="98">
        <v>25</v>
      </c>
      <c r="B2851" s="125" t="s">
        <v>1277</v>
      </c>
      <c r="C2851" s="126">
        <v>42628</v>
      </c>
      <c r="D2851" s="98" t="s">
        <v>1376</v>
      </c>
      <c r="E2851" s="98">
        <v>11072251</v>
      </c>
      <c r="F2851" s="98"/>
      <c r="G2851" s="127" t="s">
        <v>7185</v>
      </c>
      <c r="H2851" s="128">
        <v>41307.019999999997</v>
      </c>
      <c r="I2851" s="128">
        <v>0</v>
      </c>
      <c r="J2851" s="129">
        <v>41307.019999999997</v>
      </c>
      <c r="K2851" s="101" t="s">
        <v>1388</v>
      </c>
    </row>
    <row r="2852" spans="1:11" ht="56.25" customHeight="1">
      <c r="A2852" s="98">
        <v>25</v>
      </c>
      <c r="B2852" s="125" t="s">
        <v>1277</v>
      </c>
      <c r="C2852" s="126">
        <v>42625</v>
      </c>
      <c r="D2852" s="98" t="s">
        <v>1376</v>
      </c>
      <c r="E2852" s="98">
        <v>11072252</v>
      </c>
      <c r="F2852" s="98"/>
      <c r="G2852" s="127" t="s">
        <v>7044</v>
      </c>
      <c r="H2852" s="128">
        <v>5138.79</v>
      </c>
      <c r="I2852" s="128">
        <v>0</v>
      </c>
      <c r="J2852" s="129">
        <v>5138.79</v>
      </c>
      <c r="K2852" s="101" t="s">
        <v>1388</v>
      </c>
    </row>
    <row r="2853" spans="1:11" ht="56.25" customHeight="1">
      <c r="A2853" s="98">
        <v>25</v>
      </c>
      <c r="B2853" s="125" t="s">
        <v>1277</v>
      </c>
      <c r="C2853" s="126">
        <v>42625</v>
      </c>
      <c r="D2853" s="98" t="s">
        <v>1376</v>
      </c>
      <c r="E2853" s="98">
        <v>11072253</v>
      </c>
      <c r="F2853" s="98"/>
      <c r="G2853" s="127" t="s">
        <v>7045</v>
      </c>
      <c r="H2853" s="128">
        <v>6612.45</v>
      </c>
      <c r="I2853" s="128">
        <v>0</v>
      </c>
      <c r="J2853" s="129">
        <v>6612.45</v>
      </c>
      <c r="K2853" s="101" t="s">
        <v>1388</v>
      </c>
    </row>
    <row r="2854" spans="1:11" ht="56.25" customHeight="1">
      <c r="A2854" s="98">
        <v>25</v>
      </c>
      <c r="B2854" s="125" t="s">
        <v>1277</v>
      </c>
      <c r="C2854" s="126">
        <v>42625</v>
      </c>
      <c r="D2854" s="98" t="s">
        <v>1376</v>
      </c>
      <c r="E2854" s="98">
        <v>11072254</v>
      </c>
      <c r="F2854" s="98"/>
      <c r="G2854" s="127" t="s">
        <v>7043</v>
      </c>
      <c r="H2854" s="128">
        <v>343663.89</v>
      </c>
      <c r="I2854" s="128">
        <v>0</v>
      </c>
      <c r="J2854" s="129">
        <v>343663.89</v>
      </c>
      <c r="K2854" s="101" t="s">
        <v>1388</v>
      </c>
    </row>
    <row r="2855" spans="1:11" ht="56.25" customHeight="1">
      <c r="A2855" s="98">
        <v>25</v>
      </c>
      <c r="B2855" s="125" t="s">
        <v>1277</v>
      </c>
      <c r="C2855" s="126">
        <v>42625</v>
      </c>
      <c r="D2855" s="98" t="s">
        <v>1376</v>
      </c>
      <c r="E2855" s="98">
        <v>11072255</v>
      </c>
      <c r="F2855" s="98"/>
      <c r="G2855" s="127" t="s">
        <v>7040</v>
      </c>
      <c r="H2855" s="128">
        <v>131438.07999999999</v>
      </c>
      <c r="I2855" s="128">
        <v>0</v>
      </c>
      <c r="J2855" s="129">
        <v>131438.07999999999</v>
      </c>
      <c r="K2855" s="101" t="s">
        <v>1388</v>
      </c>
    </row>
    <row r="2856" spans="1:11" ht="56.25" customHeight="1">
      <c r="A2856" s="98">
        <v>25</v>
      </c>
      <c r="B2856" s="125" t="s">
        <v>1277</v>
      </c>
      <c r="C2856" s="126">
        <v>42625</v>
      </c>
      <c r="D2856" s="98" t="s">
        <v>1376</v>
      </c>
      <c r="E2856" s="98">
        <v>11072256</v>
      </c>
      <c r="F2856" s="98"/>
      <c r="G2856" s="127" t="s">
        <v>7041</v>
      </c>
      <c r="H2856" s="128">
        <v>131438.07999999999</v>
      </c>
      <c r="I2856" s="128">
        <v>0</v>
      </c>
      <c r="J2856" s="129">
        <v>131438.07999999999</v>
      </c>
      <c r="K2856" s="101" t="s">
        <v>1388</v>
      </c>
    </row>
    <row r="2857" spans="1:11" ht="56.25" customHeight="1">
      <c r="A2857" s="98">
        <v>25</v>
      </c>
      <c r="B2857" s="125" t="s">
        <v>1277</v>
      </c>
      <c r="C2857" s="126">
        <v>42625</v>
      </c>
      <c r="D2857" s="98" t="s">
        <v>1376</v>
      </c>
      <c r="E2857" s="98">
        <v>11072257</v>
      </c>
      <c r="F2857" s="98"/>
      <c r="G2857" s="127" t="s">
        <v>7042</v>
      </c>
      <c r="H2857" s="128">
        <v>27630.81</v>
      </c>
      <c r="I2857" s="128">
        <v>0</v>
      </c>
      <c r="J2857" s="129">
        <v>27630.81</v>
      </c>
      <c r="K2857" s="101" t="s">
        <v>1388</v>
      </c>
    </row>
    <row r="2858" spans="1:11" ht="56.25" customHeight="1">
      <c r="A2858" s="98">
        <v>25</v>
      </c>
      <c r="B2858" s="125" t="s">
        <v>1277</v>
      </c>
      <c r="C2858" s="126">
        <v>42625</v>
      </c>
      <c r="D2858" s="98" t="s">
        <v>1376</v>
      </c>
      <c r="E2858" s="98">
        <v>11072258</v>
      </c>
      <c r="F2858" s="98"/>
      <c r="G2858" s="127" t="s">
        <v>7038</v>
      </c>
      <c r="H2858" s="128">
        <v>34.090000000000003</v>
      </c>
      <c r="I2858" s="128">
        <v>0</v>
      </c>
      <c r="J2858" s="129">
        <v>34.090000000000003</v>
      </c>
      <c r="K2858" s="101" t="s">
        <v>1388</v>
      </c>
    </row>
    <row r="2859" spans="1:11" ht="56.25" customHeight="1">
      <c r="A2859" s="98">
        <v>25</v>
      </c>
      <c r="B2859" s="125" t="s">
        <v>1277</v>
      </c>
      <c r="C2859" s="126">
        <v>42625</v>
      </c>
      <c r="D2859" s="98" t="s">
        <v>1376</v>
      </c>
      <c r="E2859" s="98">
        <v>11072259</v>
      </c>
      <c r="F2859" s="98"/>
      <c r="G2859" s="127" t="s">
        <v>7039</v>
      </c>
      <c r="H2859" s="128">
        <v>3181.92</v>
      </c>
      <c r="I2859" s="128">
        <v>0</v>
      </c>
      <c r="J2859" s="129">
        <v>3181.92</v>
      </c>
      <c r="K2859" s="101" t="s">
        <v>1388</v>
      </c>
    </row>
    <row r="2860" spans="1:11" ht="56.25" customHeight="1">
      <c r="A2860" s="98">
        <v>25</v>
      </c>
      <c r="B2860" s="125" t="s">
        <v>1277</v>
      </c>
      <c r="C2860" s="126">
        <v>42625</v>
      </c>
      <c r="D2860" s="98" t="s">
        <v>1376</v>
      </c>
      <c r="E2860" s="98">
        <v>11072260</v>
      </c>
      <c r="F2860" s="98"/>
      <c r="G2860" s="127" t="s">
        <v>7080</v>
      </c>
      <c r="H2860" s="128">
        <v>18.3</v>
      </c>
      <c r="I2860" s="128">
        <v>0</v>
      </c>
      <c r="J2860" s="129">
        <v>18.3</v>
      </c>
      <c r="K2860" s="101" t="s">
        <v>1388</v>
      </c>
    </row>
    <row r="2861" spans="1:11" ht="56.25" customHeight="1">
      <c r="A2861" s="98">
        <v>25</v>
      </c>
      <c r="B2861" s="125" t="s">
        <v>1277</v>
      </c>
      <c r="C2861" s="126">
        <v>42625</v>
      </c>
      <c r="D2861" s="98" t="s">
        <v>1376</v>
      </c>
      <c r="E2861" s="98">
        <v>11072261</v>
      </c>
      <c r="F2861" s="98"/>
      <c r="G2861" s="127" t="s">
        <v>7078</v>
      </c>
      <c r="H2861" s="128">
        <v>27.69</v>
      </c>
      <c r="I2861" s="128">
        <v>0</v>
      </c>
      <c r="J2861" s="129">
        <v>27.69</v>
      </c>
      <c r="K2861" s="101" t="s">
        <v>1388</v>
      </c>
    </row>
    <row r="2862" spans="1:11" ht="56.25" customHeight="1">
      <c r="A2862" s="98">
        <v>25</v>
      </c>
      <c r="B2862" s="125" t="s">
        <v>1277</v>
      </c>
      <c r="C2862" s="126">
        <v>42625</v>
      </c>
      <c r="D2862" s="98" t="s">
        <v>1376</v>
      </c>
      <c r="E2862" s="98">
        <v>11072262</v>
      </c>
      <c r="F2862" s="98"/>
      <c r="G2862" s="127" t="s">
        <v>7079</v>
      </c>
      <c r="H2862" s="128">
        <v>4.21</v>
      </c>
      <c r="I2862" s="128">
        <v>0</v>
      </c>
      <c r="J2862" s="129">
        <v>4.21</v>
      </c>
      <c r="K2862" s="101" t="s">
        <v>1388</v>
      </c>
    </row>
    <row r="2863" spans="1:11" ht="56.25" customHeight="1">
      <c r="A2863" s="98">
        <v>25</v>
      </c>
      <c r="B2863" s="125" t="s">
        <v>1277</v>
      </c>
      <c r="C2863" s="126">
        <v>42625</v>
      </c>
      <c r="D2863" s="98" t="s">
        <v>1376</v>
      </c>
      <c r="E2863" s="98">
        <v>11072263</v>
      </c>
      <c r="F2863" s="98"/>
      <c r="G2863" s="127" t="s">
        <v>7077</v>
      </c>
      <c r="H2863" s="128">
        <v>17.41</v>
      </c>
      <c r="I2863" s="128">
        <v>0</v>
      </c>
      <c r="J2863" s="129">
        <v>17.41</v>
      </c>
      <c r="K2863" s="101" t="s">
        <v>1388</v>
      </c>
    </row>
    <row r="2864" spans="1:11" ht="56.25" customHeight="1">
      <c r="A2864" s="98">
        <v>25</v>
      </c>
      <c r="B2864" s="125" t="s">
        <v>1277</v>
      </c>
      <c r="C2864" s="126">
        <v>42628</v>
      </c>
      <c r="D2864" s="98" t="s">
        <v>1376</v>
      </c>
      <c r="E2864" s="98">
        <v>11095327</v>
      </c>
      <c r="F2864" s="98"/>
      <c r="G2864" s="127" t="s">
        <v>7186</v>
      </c>
      <c r="H2864" s="128">
        <v>1104234.3500000001</v>
      </c>
      <c r="I2864" s="128">
        <v>0</v>
      </c>
      <c r="J2864" s="129">
        <v>1104234.3500000001</v>
      </c>
      <c r="K2864" s="101" t="s">
        <v>1388</v>
      </c>
    </row>
    <row r="2865" spans="1:11" ht="56.25" customHeight="1">
      <c r="A2865" s="98">
        <v>25</v>
      </c>
      <c r="B2865" s="125" t="s">
        <v>1277</v>
      </c>
      <c r="C2865" s="126">
        <v>42629</v>
      </c>
      <c r="D2865" s="98" t="s">
        <v>1376</v>
      </c>
      <c r="E2865" s="98">
        <v>11110753</v>
      </c>
      <c r="F2865" s="98"/>
      <c r="G2865" s="127" t="s">
        <v>7212</v>
      </c>
      <c r="H2865" s="128">
        <v>71249.710000000006</v>
      </c>
      <c r="I2865" s="128">
        <v>0</v>
      </c>
      <c r="J2865" s="129">
        <v>71249.710000000006</v>
      </c>
      <c r="K2865" s="101" t="s">
        <v>1388</v>
      </c>
    </row>
    <row r="2866" spans="1:11" ht="56.25" customHeight="1">
      <c r="A2866" s="98">
        <v>25</v>
      </c>
      <c r="B2866" s="125" t="s">
        <v>1277</v>
      </c>
      <c r="C2866" s="126">
        <v>42629</v>
      </c>
      <c r="D2866" s="98" t="s">
        <v>1376</v>
      </c>
      <c r="E2866" s="98">
        <v>11110786</v>
      </c>
      <c r="F2866" s="98"/>
      <c r="G2866" s="127" t="s">
        <v>7213</v>
      </c>
      <c r="H2866" s="128">
        <v>290990.28000000003</v>
      </c>
      <c r="I2866" s="128">
        <v>0</v>
      </c>
      <c r="J2866" s="129">
        <v>290990.28000000003</v>
      </c>
      <c r="K2866" s="101" t="s">
        <v>1388</v>
      </c>
    </row>
    <row r="2867" spans="1:11" ht="56.25" customHeight="1">
      <c r="A2867" s="98">
        <v>25</v>
      </c>
      <c r="B2867" s="125" t="s">
        <v>1277</v>
      </c>
      <c r="C2867" s="126">
        <v>42629</v>
      </c>
      <c r="D2867" s="98" t="s">
        <v>1376</v>
      </c>
      <c r="E2867" s="98">
        <v>11110788</v>
      </c>
      <c r="F2867" s="98"/>
      <c r="G2867" s="127" t="s">
        <v>7214</v>
      </c>
      <c r="H2867" s="128">
        <v>574137.85</v>
      </c>
      <c r="I2867" s="128">
        <v>0</v>
      </c>
      <c r="J2867" s="129">
        <v>574137.85</v>
      </c>
      <c r="K2867" s="101" t="s">
        <v>1388</v>
      </c>
    </row>
    <row r="2868" spans="1:11" ht="56.25" customHeight="1">
      <c r="A2868" s="98">
        <v>25</v>
      </c>
      <c r="B2868" s="125" t="s">
        <v>1277</v>
      </c>
      <c r="C2868" s="126">
        <v>42629</v>
      </c>
      <c r="D2868" s="98" t="s">
        <v>1376</v>
      </c>
      <c r="E2868" s="98">
        <v>11110789</v>
      </c>
      <c r="F2868" s="98"/>
      <c r="G2868" s="127" t="s">
        <v>7215</v>
      </c>
      <c r="H2868" s="128">
        <v>557215.5</v>
      </c>
      <c r="I2868" s="128">
        <v>0</v>
      </c>
      <c r="J2868" s="129">
        <v>557215.5</v>
      </c>
      <c r="K2868" s="101" t="s">
        <v>1388</v>
      </c>
    </row>
    <row r="2869" spans="1:11" ht="56.25" customHeight="1">
      <c r="A2869" s="98">
        <v>25</v>
      </c>
      <c r="B2869" s="125" t="s">
        <v>1277</v>
      </c>
      <c r="C2869" s="126">
        <v>42629</v>
      </c>
      <c r="D2869" s="98" t="s">
        <v>1376</v>
      </c>
      <c r="E2869" s="98">
        <v>11110793</v>
      </c>
      <c r="F2869" s="98"/>
      <c r="G2869" s="127" t="s">
        <v>7216</v>
      </c>
      <c r="H2869" s="128">
        <v>213095.53</v>
      </c>
      <c r="I2869" s="128">
        <v>0</v>
      </c>
      <c r="J2869" s="129">
        <v>213095.53</v>
      </c>
      <c r="K2869" s="101" t="s">
        <v>1388</v>
      </c>
    </row>
    <row r="2870" spans="1:11" ht="56.25" customHeight="1">
      <c r="A2870" s="98">
        <v>25</v>
      </c>
      <c r="B2870" s="125" t="s">
        <v>1277</v>
      </c>
      <c r="C2870" s="126">
        <v>42629</v>
      </c>
      <c r="D2870" s="98" t="s">
        <v>1376</v>
      </c>
      <c r="E2870" s="98">
        <v>11111802</v>
      </c>
      <c r="F2870" s="98"/>
      <c r="G2870" s="127" t="s">
        <v>7217</v>
      </c>
      <c r="H2870" s="128">
        <v>561723.29</v>
      </c>
      <c r="I2870" s="128">
        <v>0</v>
      </c>
      <c r="J2870" s="129">
        <v>561723.29</v>
      </c>
      <c r="K2870" s="101" t="s">
        <v>1388</v>
      </c>
    </row>
    <row r="2871" spans="1:11" ht="56.25" customHeight="1">
      <c r="A2871" s="98">
        <v>25</v>
      </c>
      <c r="B2871" s="125" t="s">
        <v>1277</v>
      </c>
      <c r="C2871" s="126">
        <v>42629</v>
      </c>
      <c r="D2871" s="98" t="s">
        <v>1376</v>
      </c>
      <c r="E2871" s="98">
        <v>11111806</v>
      </c>
      <c r="F2871" s="98"/>
      <c r="G2871" s="127" t="s">
        <v>7218</v>
      </c>
      <c r="H2871" s="128">
        <v>1695168.2</v>
      </c>
      <c r="I2871" s="128">
        <v>0</v>
      </c>
      <c r="J2871" s="129">
        <v>1695168.2</v>
      </c>
      <c r="K2871" s="101" t="s">
        <v>1388</v>
      </c>
    </row>
    <row r="2872" spans="1:11" ht="56.25" customHeight="1">
      <c r="A2872" s="98">
        <v>25</v>
      </c>
      <c r="B2872" s="125" t="s">
        <v>1277</v>
      </c>
      <c r="C2872" s="126">
        <v>42629</v>
      </c>
      <c r="D2872" s="98" t="s">
        <v>1376</v>
      </c>
      <c r="E2872" s="98">
        <v>11111809</v>
      </c>
      <c r="F2872" s="98"/>
      <c r="G2872" s="127" t="s">
        <v>7219</v>
      </c>
      <c r="H2872" s="128">
        <v>384925.79</v>
      </c>
      <c r="I2872" s="128">
        <v>0</v>
      </c>
      <c r="J2872" s="129">
        <v>384925.79</v>
      </c>
      <c r="K2872" s="101" t="s">
        <v>1388</v>
      </c>
    </row>
    <row r="2873" spans="1:11" ht="56.25" customHeight="1">
      <c r="A2873" s="98">
        <v>25</v>
      </c>
      <c r="B2873" s="125" t="s">
        <v>1277</v>
      </c>
      <c r="C2873" s="126">
        <v>42629</v>
      </c>
      <c r="D2873" s="98" t="s">
        <v>1376</v>
      </c>
      <c r="E2873" s="98">
        <v>11112131</v>
      </c>
      <c r="F2873" s="98"/>
      <c r="G2873" s="127" t="s">
        <v>7220</v>
      </c>
      <c r="H2873" s="128">
        <v>2297344</v>
      </c>
      <c r="I2873" s="128">
        <v>0</v>
      </c>
      <c r="J2873" s="129">
        <v>2297344</v>
      </c>
      <c r="K2873" s="101" t="s">
        <v>1388</v>
      </c>
    </row>
    <row r="2874" spans="1:11" ht="56.25" customHeight="1">
      <c r="A2874" s="98">
        <v>25</v>
      </c>
      <c r="B2874" s="125" t="s">
        <v>1277</v>
      </c>
      <c r="C2874" s="126">
        <v>42629</v>
      </c>
      <c r="D2874" s="98" t="s">
        <v>1376</v>
      </c>
      <c r="E2874" s="98">
        <v>11112332</v>
      </c>
      <c r="F2874" s="98"/>
      <c r="G2874" s="127" t="s">
        <v>7221</v>
      </c>
      <c r="H2874" s="128">
        <v>988808.15</v>
      </c>
      <c r="I2874" s="128">
        <v>0</v>
      </c>
      <c r="J2874" s="129">
        <v>988808.15</v>
      </c>
      <c r="K2874" s="101" t="s">
        <v>1388</v>
      </c>
    </row>
    <row r="2875" spans="1:11" ht="56.25" customHeight="1">
      <c r="A2875" s="98">
        <v>25</v>
      </c>
      <c r="B2875" s="125" t="s">
        <v>1277</v>
      </c>
      <c r="C2875" s="126">
        <v>42629</v>
      </c>
      <c r="D2875" s="98" t="s">
        <v>1376</v>
      </c>
      <c r="E2875" s="98">
        <v>11112437</v>
      </c>
      <c r="F2875" s="98"/>
      <c r="G2875" s="127" t="s">
        <v>7222</v>
      </c>
      <c r="H2875" s="128">
        <v>611175.36</v>
      </c>
      <c r="I2875" s="128">
        <v>0</v>
      </c>
      <c r="J2875" s="129">
        <v>611175.36</v>
      </c>
      <c r="K2875" s="101" t="s">
        <v>1388</v>
      </c>
    </row>
    <row r="2876" spans="1:11" ht="56.25" customHeight="1">
      <c r="A2876" s="98">
        <v>25</v>
      </c>
      <c r="B2876" s="125" t="s">
        <v>1277</v>
      </c>
      <c r="C2876" s="126">
        <v>42628</v>
      </c>
      <c r="D2876" s="98" t="s">
        <v>1376</v>
      </c>
      <c r="E2876" s="98">
        <v>11112439</v>
      </c>
      <c r="F2876" s="98"/>
      <c r="G2876" s="127" t="s">
        <v>7150</v>
      </c>
      <c r="H2876" s="128">
        <v>1032171.26</v>
      </c>
      <c r="I2876" s="128">
        <v>0</v>
      </c>
      <c r="J2876" s="129">
        <v>1032171.26</v>
      </c>
      <c r="K2876" s="101" t="s">
        <v>1388</v>
      </c>
    </row>
    <row r="2877" spans="1:11" ht="56.25" customHeight="1">
      <c r="A2877" s="98">
        <v>25</v>
      </c>
      <c r="B2877" s="125" t="s">
        <v>1277</v>
      </c>
      <c r="C2877" s="126">
        <v>42628</v>
      </c>
      <c r="D2877" s="98" t="s">
        <v>1376</v>
      </c>
      <c r="E2877" s="98">
        <v>11112440</v>
      </c>
      <c r="F2877" s="98"/>
      <c r="G2877" s="127" t="s">
        <v>7151</v>
      </c>
      <c r="H2877" s="128">
        <v>474031.5</v>
      </c>
      <c r="I2877" s="128">
        <v>0</v>
      </c>
      <c r="J2877" s="129">
        <v>474031.5</v>
      </c>
      <c r="K2877" s="101" t="s">
        <v>1388</v>
      </c>
    </row>
    <row r="2878" spans="1:11" ht="56.25" customHeight="1">
      <c r="A2878" s="98">
        <v>25</v>
      </c>
      <c r="B2878" s="125" t="s">
        <v>1277</v>
      </c>
      <c r="C2878" s="126">
        <v>42628</v>
      </c>
      <c r="D2878" s="98" t="s">
        <v>1376</v>
      </c>
      <c r="E2878" s="98">
        <v>11123554</v>
      </c>
      <c r="F2878" s="98"/>
      <c r="G2878" s="127" t="s">
        <v>7182</v>
      </c>
      <c r="H2878" s="128">
        <v>437363.88</v>
      </c>
      <c r="I2878" s="128">
        <v>0</v>
      </c>
      <c r="J2878" s="129">
        <v>437363.88</v>
      </c>
      <c r="K2878" s="101" t="s">
        <v>1388</v>
      </c>
    </row>
    <row r="2879" spans="1:11" ht="56.25" customHeight="1">
      <c r="A2879" s="98">
        <v>25</v>
      </c>
      <c r="B2879" s="125" t="s">
        <v>1277</v>
      </c>
      <c r="C2879" s="126">
        <v>42628</v>
      </c>
      <c r="D2879" s="98" t="s">
        <v>1376</v>
      </c>
      <c r="E2879" s="98">
        <v>11123557</v>
      </c>
      <c r="F2879" s="98"/>
      <c r="G2879" s="127" t="s">
        <v>7181</v>
      </c>
      <c r="H2879" s="128">
        <v>422622.26</v>
      </c>
      <c r="I2879" s="128">
        <v>0</v>
      </c>
      <c r="J2879" s="129">
        <v>422622.26</v>
      </c>
      <c r="K2879" s="101" t="s">
        <v>1388</v>
      </c>
    </row>
    <row r="2880" spans="1:11" ht="56.25" customHeight="1">
      <c r="A2880" s="98">
        <v>25</v>
      </c>
      <c r="B2880" s="125" t="s">
        <v>1277</v>
      </c>
      <c r="C2880" s="126">
        <v>42628</v>
      </c>
      <c r="D2880" s="98" t="s">
        <v>1376</v>
      </c>
      <c r="E2880" s="98">
        <v>11123601</v>
      </c>
      <c r="F2880" s="98"/>
      <c r="G2880" s="127" t="s">
        <v>6849</v>
      </c>
      <c r="H2880" s="128">
        <v>319874.75</v>
      </c>
      <c r="I2880" s="128">
        <v>0</v>
      </c>
      <c r="J2880" s="129">
        <v>319874.75</v>
      </c>
      <c r="K2880" s="101" t="s">
        <v>1388</v>
      </c>
    </row>
    <row r="2881" spans="1:11" ht="56.25" customHeight="1">
      <c r="A2881" s="98">
        <v>25</v>
      </c>
      <c r="B2881" s="125" t="s">
        <v>1277</v>
      </c>
      <c r="C2881" s="126">
        <v>42629</v>
      </c>
      <c r="D2881" s="98" t="s">
        <v>1376</v>
      </c>
      <c r="E2881" s="98">
        <v>11123605</v>
      </c>
      <c r="F2881" s="98"/>
      <c r="G2881" s="127" t="s">
        <v>7223</v>
      </c>
      <c r="H2881" s="128">
        <v>463218.98</v>
      </c>
      <c r="I2881" s="128">
        <v>0</v>
      </c>
      <c r="J2881" s="129">
        <v>463218.98</v>
      </c>
      <c r="K2881" s="101" t="s">
        <v>1388</v>
      </c>
    </row>
    <row r="2882" spans="1:11" ht="56.25" customHeight="1">
      <c r="A2882" s="98">
        <v>25</v>
      </c>
      <c r="B2882" s="125" t="s">
        <v>1277</v>
      </c>
      <c r="C2882" s="126">
        <v>42628</v>
      </c>
      <c r="D2882" s="98" t="s">
        <v>1376</v>
      </c>
      <c r="E2882" s="98">
        <v>11123657</v>
      </c>
      <c r="F2882" s="98"/>
      <c r="G2882" s="127" t="s">
        <v>7180</v>
      </c>
      <c r="H2882" s="128">
        <v>278813.68</v>
      </c>
      <c r="I2882" s="128">
        <v>0</v>
      </c>
      <c r="J2882" s="129">
        <v>278813.68</v>
      </c>
      <c r="K2882" s="101" t="s">
        <v>1388</v>
      </c>
    </row>
    <row r="2883" spans="1:11" ht="56.25" customHeight="1">
      <c r="A2883" s="98">
        <v>25</v>
      </c>
      <c r="B2883" s="125" t="s">
        <v>1277</v>
      </c>
      <c r="C2883" s="126">
        <v>42628</v>
      </c>
      <c r="D2883" s="98" t="s">
        <v>1376</v>
      </c>
      <c r="E2883" s="98">
        <v>11123669</v>
      </c>
      <c r="F2883" s="98"/>
      <c r="G2883" s="127" t="s">
        <v>7179</v>
      </c>
      <c r="H2883" s="128">
        <v>752673.09</v>
      </c>
      <c r="I2883" s="128">
        <v>0</v>
      </c>
      <c r="J2883" s="129">
        <v>752673.09</v>
      </c>
      <c r="K2883" s="101" t="s">
        <v>1388</v>
      </c>
    </row>
    <row r="2884" spans="1:11" ht="56.25" customHeight="1">
      <c r="A2884" s="98">
        <v>25</v>
      </c>
      <c r="B2884" s="125" t="s">
        <v>1277</v>
      </c>
      <c r="C2884" s="126">
        <v>42628</v>
      </c>
      <c r="D2884" s="98" t="s">
        <v>1376</v>
      </c>
      <c r="E2884" s="98">
        <v>11123727</v>
      </c>
      <c r="F2884" s="98"/>
      <c r="G2884" s="127" t="s">
        <v>7183</v>
      </c>
      <c r="H2884" s="128">
        <v>2006073.98</v>
      </c>
      <c r="I2884" s="128">
        <v>0</v>
      </c>
      <c r="J2884" s="129">
        <v>2006073.98</v>
      </c>
      <c r="K2884" s="101" t="s">
        <v>1388</v>
      </c>
    </row>
    <row r="2885" spans="1:11" ht="56.25" customHeight="1">
      <c r="A2885" s="98">
        <v>25</v>
      </c>
      <c r="B2885" s="125" t="s">
        <v>1277</v>
      </c>
      <c r="C2885" s="126">
        <v>42628</v>
      </c>
      <c r="D2885" s="98" t="s">
        <v>1376</v>
      </c>
      <c r="E2885" s="98">
        <v>11123799</v>
      </c>
      <c r="F2885" s="98"/>
      <c r="G2885" s="127" t="s">
        <v>7184</v>
      </c>
      <c r="H2885" s="128">
        <v>359983.41</v>
      </c>
      <c r="I2885" s="128">
        <v>0</v>
      </c>
      <c r="J2885" s="129">
        <v>359983.41</v>
      </c>
      <c r="K2885" s="101" t="s">
        <v>1388</v>
      </c>
    </row>
    <row r="2886" spans="1:11" ht="56.25" customHeight="1">
      <c r="A2886" s="98">
        <v>25</v>
      </c>
      <c r="B2886" s="125" t="s">
        <v>1277</v>
      </c>
      <c r="C2886" s="126">
        <v>42629</v>
      </c>
      <c r="D2886" s="98" t="s">
        <v>1376</v>
      </c>
      <c r="E2886" s="98">
        <v>11137743</v>
      </c>
      <c r="F2886" s="98"/>
      <c r="G2886" s="127" t="s">
        <v>7225</v>
      </c>
      <c r="H2886" s="128">
        <v>48555.73</v>
      </c>
      <c r="I2886" s="128">
        <v>0</v>
      </c>
      <c r="J2886" s="129">
        <v>48555.73</v>
      </c>
      <c r="K2886" s="101" t="s">
        <v>1388</v>
      </c>
    </row>
    <row r="2887" spans="1:11" ht="56.25" customHeight="1">
      <c r="A2887" s="98">
        <v>25</v>
      </c>
      <c r="B2887" s="125" t="s">
        <v>1277</v>
      </c>
      <c r="C2887" s="126">
        <v>42629</v>
      </c>
      <c r="D2887" s="98" t="s">
        <v>1376</v>
      </c>
      <c r="E2887" s="98">
        <v>11138010</v>
      </c>
      <c r="F2887" s="98"/>
      <c r="G2887" s="127" t="s">
        <v>7224</v>
      </c>
      <c r="H2887" s="128">
        <v>20192982.829999998</v>
      </c>
      <c r="I2887" s="128">
        <v>0</v>
      </c>
      <c r="J2887" s="129">
        <v>20192982.829999998</v>
      </c>
      <c r="K2887" s="101" t="s">
        <v>1388</v>
      </c>
    </row>
    <row r="2888" spans="1:11" ht="56.25" customHeight="1">
      <c r="A2888" s="98">
        <v>25</v>
      </c>
      <c r="B2888" s="125" t="s">
        <v>1277</v>
      </c>
      <c r="C2888" s="126">
        <v>42633</v>
      </c>
      <c r="D2888" s="98" t="s">
        <v>1376</v>
      </c>
      <c r="E2888" s="98">
        <v>11153820</v>
      </c>
      <c r="F2888" s="98"/>
      <c r="G2888" s="127" t="s">
        <v>7298</v>
      </c>
      <c r="H2888" s="128">
        <v>281923.82</v>
      </c>
      <c r="I2888" s="128">
        <v>0</v>
      </c>
      <c r="J2888" s="129">
        <v>281923.82</v>
      </c>
      <c r="K2888" s="101" t="s">
        <v>1388</v>
      </c>
    </row>
    <row r="2889" spans="1:11" ht="56.25" customHeight="1">
      <c r="A2889" s="98">
        <v>25</v>
      </c>
      <c r="B2889" s="125" t="s">
        <v>1277</v>
      </c>
      <c r="C2889" s="126">
        <v>42633</v>
      </c>
      <c r="D2889" s="98" t="s">
        <v>1376</v>
      </c>
      <c r="E2889" s="98">
        <v>11153821</v>
      </c>
      <c r="F2889" s="98"/>
      <c r="G2889" s="127" t="s">
        <v>7299</v>
      </c>
      <c r="H2889" s="128">
        <v>360540.13</v>
      </c>
      <c r="I2889" s="128">
        <v>0</v>
      </c>
      <c r="J2889" s="129">
        <v>360540.13</v>
      </c>
      <c r="K2889" s="101" t="s">
        <v>1388</v>
      </c>
    </row>
    <row r="2890" spans="1:11" ht="56.25" customHeight="1">
      <c r="A2890" s="98">
        <v>25</v>
      </c>
      <c r="B2890" s="125" t="s">
        <v>1277</v>
      </c>
      <c r="C2890" s="126">
        <v>42633</v>
      </c>
      <c r="D2890" s="98" t="s">
        <v>1376</v>
      </c>
      <c r="E2890" s="98">
        <v>11153822</v>
      </c>
      <c r="F2890" s="98"/>
      <c r="G2890" s="127" t="s">
        <v>7297</v>
      </c>
      <c r="H2890" s="128">
        <v>508422.54</v>
      </c>
      <c r="I2890" s="128">
        <v>0</v>
      </c>
      <c r="J2890" s="129">
        <v>508422.54</v>
      </c>
      <c r="K2890" s="101" t="s">
        <v>1388</v>
      </c>
    </row>
    <row r="2891" spans="1:11" ht="56.25" customHeight="1">
      <c r="A2891" s="98">
        <v>25</v>
      </c>
      <c r="B2891" s="125" t="s">
        <v>1277</v>
      </c>
      <c r="C2891" s="126">
        <v>42633</v>
      </c>
      <c r="D2891" s="98" t="s">
        <v>1376</v>
      </c>
      <c r="E2891" s="98">
        <v>11153825</v>
      </c>
      <c r="F2891" s="98"/>
      <c r="G2891" s="127" t="s">
        <v>7296</v>
      </c>
      <c r="H2891" s="128">
        <v>156818.18</v>
      </c>
      <c r="I2891" s="128">
        <v>0</v>
      </c>
      <c r="J2891" s="129">
        <v>156818.18</v>
      </c>
      <c r="K2891" s="101" t="s">
        <v>1388</v>
      </c>
    </row>
    <row r="2892" spans="1:11" ht="56.25" customHeight="1">
      <c r="A2892" s="98">
        <v>25</v>
      </c>
      <c r="B2892" s="125" t="s">
        <v>1277</v>
      </c>
      <c r="C2892" s="126">
        <v>42633</v>
      </c>
      <c r="D2892" s="98" t="s">
        <v>1376</v>
      </c>
      <c r="E2892" s="98">
        <v>11153826</v>
      </c>
      <c r="F2892" s="98"/>
      <c r="G2892" s="127" t="s">
        <v>7295</v>
      </c>
      <c r="H2892" s="128">
        <v>379690.5</v>
      </c>
      <c r="I2892" s="128">
        <v>0</v>
      </c>
      <c r="J2892" s="129">
        <v>379690.5</v>
      </c>
      <c r="K2892" s="101" t="s">
        <v>1388</v>
      </c>
    </row>
    <row r="2893" spans="1:11" ht="56.25" customHeight="1">
      <c r="A2893" s="98">
        <v>25</v>
      </c>
      <c r="B2893" s="125" t="s">
        <v>1277</v>
      </c>
      <c r="C2893" s="126">
        <v>42633</v>
      </c>
      <c r="D2893" s="98" t="s">
        <v>1376</v>
      </c>
      <c r="E2893" s="98">
        <v>11153827</v>
      </c>
      <c r="F2893" s="98"/>
      <c r="G2893" s="127" t="s">
        <v>7294</v>
      </c>
      <c r="H2893" s="128">
        <v>122442.26</v>
      </c>
      <c r="I2893" s="128">
        <v>0</v>
      </c>
      <c r="J2893" s="129">
        <v>122442.26</v>
      </c>
      <c r="K2893" s="101" t="s">
        <v>1388</v>
      </c>
    </row>
    <row r="2894" spans="1:11" ht="56.25" customHeight="1">
      <c r="A2894" s="98">
        <v>25</v>
      </c>
      <c r="B2894" s="125" t="s">
        <v>1277</v>
      </c>
      <c r="C2894" s="126">
        <v>42633</v>
      </c>
      <c r="D2894" s="98" t="s">
        <v>1376</v>
      </c>
      <c r="E2894" s="98">
        <v>11153828</v>
      </c>
      <c r="F2894" s="98"/>
      <c r="G2894" s="127" t="s">
        <v>7293</v>
      </c>
      <c r="H2894" s="128">
        <v>350805.71</v>
      </c>
      <c r="I2894" s="128">
        <v>0</v>
      </c>
      <c r="J2894" s="129">
        <v>350805.71</v>
      </c>
      <c r="K2894" s="101" t="s">
        <v>1388</v>
      </c>
    </row>
    <row r="2895" spans="1:11" ht="56.25" customHeight="1">
      <c r="A2895" s="98">
        <v>25</v>
      </c>
      <c r="B2895" s="125" t="s">
        <v>1277</v>
      </c>
      <c r="C2895" s="126">
        <v>42634</v>
      </c>
      <c r="D2895" s="98" t="s">
        <v>1376</v>
      </c>
      <c r="E2895" s="98">
        <v>11167620</v>
      </c>
      <c r="F2895" s="98"/>
      <c r="G2895" s="127" t="s">
        <v>7330</v>
      </c>
      <c r="H2895" s="128">
        <v>516013.83</v>
      </c>
      <c r="I2895" s="128">
        <v>0</v>
      </c>
      <c r="J2895" s="129">
        <v>516013.83</v>
      </c>
      <c r="K2895" s="101" t="s">
        <v>1388</v>
      </c>
    </row>
    <row r="2896" spans="1:11" ht="56.25" customHeight="1">
      <c r="A2896" s="98">
        <v>25</v>
      </c>
      <c r="B2896" s="125" t="s">
        <v>1277</v>
      </c>
      <c r="C2896" s="126">
        <v>42634</v>
      </c>
      <c r="D2896" s="98" t="s">
        <v>1376</v>
      </c>
      <c r="E2896" s="98">
        <v>11167899</v>
      </c>
      <c r="F2896" s="98"/>
      <c r="G2896" s="127" t="s">
        <v>7329</v>
      </c>
      <c r="H2896" s="128">
        <v>540252.49</v>
      </c>
      <c r="I2896" s="128">
        <v>0</v>
      </c>
      <c r="J2896" s="129">
        <v>540252.49</v>
      </c>
      <c r="K2896" s="101" t="s">
        <v>1388</v>
      </c>
    </row>
    <row r="2897" spans="1:11" ht="56.25" customHeight="1">
      <c r="A2897" s="98">
        <v>25</v>
      </c>
      <c r="B2897" s="125" t="s">
        <v>1277</v>
      </c>
      <c r="C2897" s="126">
        <v>42634</v>
      </c>
      <c r="D2897" s="98" t="s">
        <v>1376</v>
      </c>
      <c r="E2897" s="98">
        <v>11167900</v>
      </c>
      <c r="F2897" s="98"/>
      <c r="G2897" s="127" t="s">
        <v>7328</v>
      </c>
      <c r="H2897" s="128">
        <v>540252.49</v>
      </c>
      <c r="I2897" s="128">
        <v>0</v>
      </c>
      <c r="J2897" s="129">
        <v>540252.49</v>
      </c>
      <c r="K2897" s="101" t="s">
        <v>1388</v>
      </c>
    </row>
    <row r="2898" spans="1:11" ht="56.25" customHeight="1">
      <c r="A2898" s="98">
        <v>25</v>
      </c>
      <c r="B2898" s="125" t="s">
        <v>1277</v>
      </c>
      <c r="C2898" s="126">
        <v>42636</v>
      </c>
      <c r="D2898" s="98" t="s">
        <v>1376</v>
      </c>
      <c r="E2898" s="98">
        <v>11195448</v>
      </c>
      <c r="F2898" s="98"/>
      <c r="G2898" s="127" t="s">
        <v>7374</v>
      </c>
      <c r="H2898" s="128">
        <v>613483.97</v>
      </c>
      <c r="I2898" s="128">
        <v>0</v>
      </c>
      <c r="J2898" s="129">
        <v>613483.97</v>
      </c>
      <c r="K2898" s="101" t="s">
        <v>1388</v>
      </c>
    </row>
    <row r="2899" spans="1:11" ht="56.25" customHeight="1">
      <c r="A2899" s="98">
        <v>25</v>
      </c>
      <c r="B2899" s="125" t="s">
        <v>1277</v>
      </c>
      <c r="C2899" s="126">
        <v>42636</v>
      </c>
      <c r="D2899" s="98" t="s">
        <v>1376</v>
      </c>
      <c r="E2899" s="98">
        <v>11195449</v>
      </c>
      <c r="F2899" s="98"/>
      <c r="G2899" s="127" t="s">
        <v>7373</v>
      </c>
      <c r="H2899" s="128">
        <v>2171512.15</v>
      </c>
      <c r="I2899" s="128">
        <v>0</v>
      </c>
      <c r="J2899" s="129">
        <v>2171512.15</v>
      </c>
      <c r="K2899" s="101" t="s">
        <v>1388</v>
      </c>
    </row>
    <row r="2900" spans="1:11" ht="56.25" customHeight="1">
      <c r="A2900" s="98">
        <v>25</v>
      </c>
      <c r="B2900" s="125" t="s">
        <v>1277</v>
      </c>
      <c r="C2900" s="126">
        <v>42636</v>
      </c>
      <c r="D2900" s="98" t="s">
        <v>1376</v>
      </c>
      <c r="E2900" s="98">
        <v>11195452</v>
      </c>
      <c r="F2900" s="98"/>
      <c r="G2900" s="127" t="s">
        <v>7372</v>
      </c>
      <c r="H2900" s="128">
        <v>179918.34</v>
      </c>
      <c r="I2900" s="128">
        <v>0</v>
      </c>
      <c r="J2900" s="129">
        <v>179918.34</v>
      </c>
      <c r="K2900" s="101" t="s">
        <v>1388</v>
      </c>
    </row>
    <row r="2901" spans="1:11" ht="56.25" customHeight="1">
      <c r="A2901" s="98">
        <v>25</v>
      </c>
      <c r="B2901" s="125" t="s">
        <v>1277</v>
      </c>
      <c r="C2901" s="126">
        <v>42636</v>
      </c>
      <c r="D2901" s="98" t="s">
        <v>1376</v>
      </c>
      <c r="E2901" s="98">
        <v>11195454</v>
      </c>
      <c r="F2901" s="98"/>
      <c r="G2901" s="127" t="s">
        <v>7371</v>
      </c>
      <c r="H2901" s="128">
        <v>359994.37</v>
      </c>
      <c r="I2901" s="128">
        <v>0</v>
      </c>
      <c r="J2901" s="129">
        <v>359994.37</v>
      </c>
      <c r="K2901" s="101" t="s">
        <v>1388</v>
      </c>
    </row>
    <row r="2902" spans="1:11" ht="56.25" customHeight="1">
      <c r="A2902" s="98">
        <v>25</v>
      </c>
      <c r="B2902" s="125" t="s">
        <v>1277</v>
      </c>
      <c r="C2902" s="126">
        <v>42636</v>
      </c>
      <c r="D2902" s="98" t="s">
        <v>1376</v>
      </c>
      <c r="E2902" s="98">
        <v>11195455</v>
      </c>
      <c r="F2902" s="98"/>
      <c r="G2902" s="127" t="s">
        <v>7370</v>
      </c>
      <c r="H2902" s="128">
        <v>679892.71</v>
      </c>
      <c r="I2902" s="128">
        <v>0</v>
      </c>
      <c r="J2902" s="129">
        <v>679892.71</v>
      </c>
      <c r="K2902" s="101" t="s">
        <v>1388</v>
      </c>
    </row>
    <row r="2903" spans="1:11" ht="56.25" customHeight="1">
      <c r="A2903" s="98">
        <v>25</v>
      </c>
      <c r="B2903" s="125" t="s">
        <v>1277</v>
      </c>
      <c r="C2903" s="126">
        <v>42636</v>
      </c>
      <c r="D2903" s="98" t="s">
        <v>1376</v>
      </c>
      <c r="E2903" s="98">
        <v>11195456</v>
      </c>
      <c r="F2903" s="98"/>
      <c r="G2903" s="127" t="s">
        <v>7369</v>
      </c>
      <c r="H2903" s="128">
        <v>857322.22</v>
      </c>
      <c r="I2903" s="128">
        <v>0</v>
      </c>
      <c r="J2903" s="129">
        <v>857322.22</v>
      </c>
      <c r="K2903" s="101" t="s">
        <v>1388</v>
      </c>
    </row>
    <row r="2904" spans="1:11" ht="56.25" customHeight="1">
      <c r="A2904" s="98">
        <v>25</v>
      </c>
      <c r="B2904" s="125" t="s">
        <v>1277</v>
      </c>
      <c r="C2904" s="126">
        <v>42636</v>
      </c>
      <c r="D2904" s="98" t="s">
        <v>1376</v>
      </c>
      <c r="E2904" s="98">
        <v>11195457</v>
      </c>
      <c r="F2904" s="98"/>
      <c r="G2904" s="127" t="s">
        <v>7368</v>
      </c>
      <c r="H2904" s="128">
        <v>505373.12</v>
      </c>
      <c r="I2904" s="128">
        <v>0</v>
      </c>
      <c r="J2904" s="129">
        <v>505373.12</v>
      </c>
      <c r="K2904" s="101" t="s">
        <v>1388</v>
      </c>
    </row>
    <row r="2905" spans="1:11" ht="56.25" customHeight="1">
      <c r="A2905" s="98">
        <v>25</v>
      </c>
      <c r="B2905" s="125" t="s">
        <v>1277</v>
      </c>
      <c r="C2905" s="126">
        <v>42636</v>
      </c>
      <c r="D2905" s="98" t="s">
        <v>1376</v>
      </c>
      <c r="E2905" s="98">
        <v>11195458</v>
      </c>
      <c r="F2905" s="98"/>
      <c r="G2905" s="127" t="s">
        <v>7367</v>
      </c>
      <c r="H2905" s="128">
        <v>1198264.54</v>
      </c>
      <c r="I2905" s="128">
        <v>0</v>
      </c>
      <c r="J2905" s="129">
        <v>1198264.54</v>
      </c>
      <c r="K2905" s="101" t="s">
        <v>1388</v>
      </c>
    </row>
    <row r="2906" spans="1:11" ht="56.25" customHeight="1">
      <c r="A2906" s="98">
        <v>25</v>
      </c>
      <c r="B2906" s="125" t="s">
        <v>1277</v>
      </c>
      <c r="C2906" s="126">
        <v>42636</v>
      </c>
      <c r="D2906" s="98" t="s">
        <v>1376</v>
      </c>
      <c r="E2906" s="98">
        <v>11195459</v>
      </c>
      <c r="F2906" s="98"/>
      <c r="G2906" s="127" t="s">
        <v>7422</v>
      </c>
      <c r="H2906" s="128">
        <v>201634.05</v>
      </c>
      <c r="I2906" s="128">
        <v>0</v>
      </c>
      <c r="J2906" s="129">
        <v>201634.05</v>
      </c>
      <c r="K2906" s="101" t="s">
        <v>1388</v>
      </c>
    </row>
    <row r="2907" spans="1:11" ht="56.25" customHeight="1">
      <c r="A2907" s="98">
        <v>25</v>
      </c>
      <c r="B2907" s="125" t="s">
        <v>1277</v>
      </c>
      <c r="C2907" s="126">
        <v>42636</v>
      </c>
      <c r="D2907" s="98" t="s">
        <v>1376</v>
      </c>
      <c r="E2907" s="98">
        <v>11195460</v>
      </c>
      <c r="F2907" s="98"/>
      <c r="G2907" s="127" t="s">
        <v>7383</v>
      </c>
      <c r="H2907" s="128">
        <v>596432.79</v>
      </c>
      <c r="I2907" s="128">
        <v>0</v>
      </c>
      <c r="J2907" s="129">
        <v>596432.79</v>
      </c>
      <c r="K2907" s="101" t="s">
        <v>1388</v>
      </c>
    </row>
    <row r="2908" spans="1:11" ht="56.25" customHeight="1">
      <c r="A2908" s="98">
        <v>25</v>
      </c>
      <c r="B2908" s="125" t="s">
        <v>1277</v>
      </c>
      <c r="C2908" s="126">
        <v>42636</v>
      </c>
      <c r="D2908" s="98" t="s">
        <v>1376</v>
      </c>
      <c r="E2908" s="98">
        <v>11195461</v>
      </c>
      <c r="F2908" s="98"/>
      <c r="G2908" s="127" t="s">
        <v>7421</v>
      </c>
      <c r="H2908" s="128">
        <v>540252.49</v>
      </c>
      <c r="I2908" s="128">
        <v>0</v>
      </c>
      <c r="J2908" s="129">
        <v>540252.49</v>
      </c>
      <c r="K2908" s="101" t="s">
        <v>1388</v>
      </c>
    </row>
    <row r="2909" spans="1:11" ht="56.25" customHeight="1">
      <c r="A2909" s="98">
        <v>25</v>
      </c>
      <c r="B2909" s="125" t="s">
        <v>1277</v>
      </c>
      <c r="C2909" s="126">
        <v>42636</v>
      </c>
      <c r="D2909" s="98" t="s">
        <v>1376</v>
      </c>
      <c r="E2909" s="98">
        <v>11195462</v>
      </c>
      <c r="F2909" s="98"/>
      <c r="G2909" s="127" t="s">
        <v>7381</v>
      </c>
      <c r="H2909" s="128">
        <v>497195.77</v>
      </c>
      <c r="I2909" s="128">
        <v>0</v>
      </c>
      <c r="J2909" s="129">
        <v>497195.77</v>
      </c>
      <c r="K2909" s="101" t="s">
        <v>1388</v>
      </c>
    </row>
    <row r="2910" spans="1:11" ht="56.25" customHeight="1">
      <c r="A2910" s="98">
        <v>25</v>
      </c>
      <c r="B2910" s="125" t="s">
        <v>1277</v>
      </c>
      <c r="C2910" s="126">
        <v>42636</v>
      </c>
      <c r="D2910" s="98" t="s">
        <v>1376</v>
      </c>
      <c r="E2910" s="98">
        <v>11195463</v>
      </c>
      <c r="F2910" s="98"/>
      <c r="G2910" s="127" t="s">
        <v>7382</v>
      </c>
      <c r="H2910" s="128">
        <v>703307.09</v>
      </c>
      <c r="I2910" s="128">
        <v>0</v>
      </c>
      <c r="J2910" s="129">
        <v>703307.09</v>
      </c>
      <c r="K2910" s="101" t="s">
        <v>1388</v>
      </c>
    </row>
    <row r="2911" spans="1:11" ht="56.25" customHeight="1">
      <c r="A2911" s="98">
        <v>25</v>
      </c>
      <c r="B2911" s="125" t="s">
        <v>1277</v>
      </c>
      <c r="C2911" s="126">
        <v>42636</v>
      </c>
      <c r="D2911" s="98" t="s">
        <v>1376</v>
      </c>
      <c r="E2911" s="98">
        <v>11195464</v>
      </c>
      <c r="F2911" s="98"/>
      <c r="G2911" s="127" t="s">
        <v>7380</v>
      </c>
      <c r="H2911" s="128">
        <v>867929.59999999998</v>
      </c>
      <c r="I2911" s="128">
        <v>0</v>
      </c>
      <c r="J2911" s="129">
        <v>867929.59999999998</v>
      </c>
      <c r="K2911" s="101" t="s">
        <v>1388</v>
      </c>
    </row>
    <row r="2912" spans="1:11" ht="56.25" customHeight="1">
      <c r="A2912" s="98">
        <v>25</v>
      </c>
      <c r="B2912" s="125" t="s">
        <v>1277</v>
      </c>
      <c r="C2912" s="126">
        <v>42636</v>
      </c>
      <c r="D2912" s="98" t="s">
        <v>1376</v>
      </c>
      <c r="E2912" s="98">
        <v>11195465</v>
      </c>
      <c r="F2912" s="98"/>
      <c r="G2912" s="127" t="s">
        <v>7420</v>
      </c>
      <c r="H2912" s="128">
        <v>828847.7</v>
      </c>
      <c r="I2912" s="128">
        <v>0</v>
      </c>
      <c r="J2912" s="129">
        <v>828847.7</v>
      </c>
      <c r="K2912" s="101" t="s">
        <v>1388</v>
      </c>
    </row>
    <row r="2913" spans="1:11" ht="56.25" customHeight="1">
      <c r="A2913" s="98">
        <v>25</v>
      </c>
      <c r="B2913" s="125" t="s">
        <v>1277</v>
      </c>
      <c r="C2913" s="126">
        <v>42636</v>
      </c>
      <c r="D2913" s="98" t="s">
        <v>1376</v>
      </c>
      <c r="E2913" s="98">
        <v>11195466</v>
      </c>
      <c r="F2913" s="98"/>
      <c r="G2913" s="127" t="s">
        <v>7379</v>
      </c>
      <c r="H2913" s="128">
        <v>396558.07</v>
      </c>
      <c r="I2913" s="128">
        <v>0</v>
      </c>
      <c r="J2913" s="129">
        <v>396558.07</v>
      </c>
      <c r="K2913" s="101" t="s">
        <v>1388</v>
      </c>
    </row>
    <row r="2914" spans="1:11" ht="56.25" customHeight="1">
      <c r="A2914" s="98">
        <v>25</v>
      </c>
      <c r="B2914" s="125" t="s">
        <v>1277</v>
      </c>
      <c r="C2914" s="126">
        <v>42636</v>
      </c>
      <c r="D2914" s="98" t="s">
        <v>1376</v>
      </c>
      <c r="E2914" s="98">
        <v>11195467</v>
      </c>
      <c r="F2914" s="98"/>
      <c r="G2914" s="127" t="s">
        <v>7419</v>
      </c>
      <c r="H2914" s="128">
        <v>489981.69</v>
      </c>
      <c r="I2914" s="128">
        <v>0</v>
      </c>
      <c r="J2914" s="129">
        <v>489981.69</v>
      </c>
      <c r="K2914" s="101" t="s">
        <v>1388</v>
      </c>
    </row>
    <row r="2915" spans="1:11" ht="56.25" customHeight="1">
      <c r="A2915" s="98">
        <v>25</v>
      </c>
      <c r="B2915" s="125" t="s">
        <v>1277</v>
      </c>
      <c r="C2915" s="126">
        <v>42636</v>
      </c>
      <c r="D2915" s="98" t="s">
        <v>1376</v>
      </c>
      <c r="E2915" s="98">
        <v>11195468</v>
      </c>
      <c r="F2915" s="98"/>
      <c r="G2915" s="127" t="s">
        <v>7378</v>
      </c>
      <c r="H2915" s="128">
        <v>277843.46999999997</v>
      </c>
      <c r="I2915" s="128">
        <v>0</v>
      </c>
      <c r="J2915" s="129">
        <v>277843.46999999997</v>
      </c>
      <c r="K2915" s="101" t="s">
        <v>1388</v>
      </c>
    </row>
    <row r="2916" spans="1:11" ht="56.25" customHeight="1">
      <c r="A2916" s="98">
        <v>25</v>
      </c>
      <c r="B2916" s="125" t="s">
        <v>1277</v>
      </c>
      <c r="C2916" s="126">
        <v>42636</v>
      </c>
      <c r="D2916" s="98" t="s">
        <v>1376</v>
      </c>
      <c r="E2916" s="98">
        <v>11195469</v>
      </c>
      <c r="F2916" s="98"/>
      <c r="G2916" s="127" t="s">
        <v>7418</v>
      </c>
      <c r="H2916" s="128">
        <v>151372.91</v>
      </c>
      <c r="I2916" s="128">
        <v>0</v>
      </c>
      <c r="J2916" s="129">
        <v>151372.91</v>
      </c>
      <c r="K2916" s="101" t="s">
        <v>1388</v>
      </c>
    </row>
    <row r="2917" spans="1:11" ht="56.25" customHeight="1">
      <c r="A2917" s="98">
        <v>25</v>
      </c>
      <c r="B2917" s="125" t="s">
        <v>1277</v>
      </c>
      <c r="C2917" s="126">
        <v>42636</v>
      </c>
      <c r="D2917" s="98" t="s">
        <v>1376</v>
      </c>
      <c r="E2917" s="98">
        <v>11195470</v>
      </c>
      <c r="F2917" s="98"/>
      <c r="G2917" s="127" t="s">
        <v>7377</v>
      </c>
      <c r="H2917" s="128">
        <v>196349.28</v>
      </c>
      <c r="I2917" s="128">
        <v>0</v>
      </c>
      <c r="J2917" s="129">
        <v>196349.28</v>
      </c>
      <c r="K2917" s="101" t="s">
        <v>1388</v>
      </c>
    </row>
    <row r="2918" spans="1:11" ht="56.25" customHeight="1">
      <c r="A2918" s="98">
        <v>25</v>
      </c>
      <c r="B2918" s="125" t="s">
        <v>1277</v>
      </c>
      <c r="C2918" s="126">
        <v>42636</v>
      </c>
      <c r="D2918" s="98" t="s">
        <v>1376</v>
      </c>
      <c r="E2918" s="98">
        <v>11195471</v>
      </c>
      <c r="F2918" s="98"/>
      <c r="G2918" s="127" t="s">
        <v>7376</v>
      </c>
      <c r="H2918" s="128">
        <v>231278.97</v>
      </c>
      <c r="I2918" s="128">
        <v>0</v>
      </c>
      <c r="J2918" s="129">
        <v>231278.97</v>
      </c>
      <c r="K2918" s="101" t="s">
        <v>1388</v>
      </c>
    </row>
    <row r="2919" spans="1:11" ht="56.25" customHeight="1">
      <c r="A2919" s="98">
        <v>25</v>
      </c>
      <c r="B2919" s="125" t="s">
        <v>1277</v>
      </c>
      <c r="C2919" s="126">
        <v>42636</v>
      </c>
      <c r="D2919" s="98" t="s">
        <v>1376</v>
      </c>
      <c r="E2919" s="98">
        <v>11195472</v>
      </c>
      <c r="F2919" s="98"/>
      <c r="G2919" s="127" t="s">
        <v>7375</v>
      </c>
      <c r="H2919" s="128">
        <v>478038.64</v>
      </c>
      <c r="I2919" s="128">
        <v>0</v>
      </c>
      <c r="J2919" s="129">
        <v>478038.64</v>
      </c>
      <c r="K2919" s="101" t="s">
        <v>1388</v>
      </c>
    </row>
    <row r="2920" spans="1:11" ht="56.25" customHeight="1">
      <c r="A2920" s="98">
        <v>25</v>
      </c>
      <c r="B2920" s="125" t="s">
        <v>1277</v>
      </c>
      <c r="C2920" s="126">
        <v>42643</v>
      </c>
      <c r="D2920" s="98" t="s">
        <v>1376</v>
      </c>
      <c r="E2920" s="98">
        <v>11209627</v>
      </c>
      <c r="F2920" s="98"/>
      <c r="G2920" s="127" t="s">
        <v>7692</v>
      </c>
      <c r="H2920" s="128">
        <v>926230.78</v>
      </c>
      <c r="I2920" s="128">
        <v>0</v>
      </c>
      <c r="J2920" s="129">
        <v>926230.78</v>
      </c>
      <c r="K2920" s="101" t="s">
        <v>1388</v>
      </c>
    </row>
    <row r="2921" spans="1:11" ht="56.25" customHeight="1">
      <c r="A2921" s="98">
        <v>25</v>
      </c>
      <c r="B2921" s="125" t="s">
        <v>1277</v>
      </c>
      <c r="C2921" s="126">
        <v>42643</v>
      </c>
      <c r="D2921" s="98" t="s">
        <v>1376</v>
      </c>
      <c r="E2921" s="98">
        <v>11209631</v>
      </c>
      <c r="F2921" s="98"/>
      <c r="G2921" s="127" t="s">
        <v>7693</v>
      </c>
      <c r="H2921" s="128">
        <v>1234466.02</v>
      </c>
      <c r="I2921" s="128">
        <v>0</v>
      </c>
      <c r="J2921" s="129">
        <v>1234466.02</v>
      </c>
      <c r="K2921" s="101" t="s">
        <v>1388</v>
      </c>
    </row>
    <row r="2922" spans="1:11" ht="56.25" customHeight="1">
      <c r="A2922" s="98">
        <v>25</v>
      </c>
      <c r="B2922" s="125" t="s">
        <v>1277</v>
      </c>
      <c r="C2922" s="126">
        <v>42641</v>
      </c>
      <c r="D2922" s="98" t="s">
        <v>1376</v>
      </c>
      <c r="E2922" s="98">
        <v>11220563</v>
      </c>
      <c r="F2922" s="98"/>
      <c r="G2922" s="127" t="s">
        <v>7559</v>
      </c>
      <c r="H2922" s="128">
        <v>169124.15</v>
      </c>
      <c r="I2922" s="128">
        <v>0</v>
      </c>
      <c r="J2922" s="129">
        <v>169124.15</v>
      </c>
      <c r="K2922" s="101" t="s">
        <v>1388</v>
      </c>
    </row>
    <row r="2923" spans="1:11" ht="56.25" customHeight="1">
      <c r="A2923" s="98">
        <v>25</v>
      </c>
      <c r="B2923" s="125" t="s">
        <v>1277</v>
      </c>
      <c r="C2923" s="126">
        <v>42641</v>
      </c>
      <c r="D2923" s="98" t="s">
        <v>1376</v>
      </c>
      <c r="E2923" s="98">
        <v>11221682</v>
      </c>
      <c r="F2923" s="98"/>
      <c r="G2923" s="127" t="s">
        <v>7558</v>
      </c>
      <c r="H2923" s="128">
        <v>422611.16</v>
      </c>
      <c r="I2923" s="128">
        <v>0</v>
      </c>
      <c r="J2923" s="129">
        <v>422611.16</v>
      </c>
      <c r="K2923" s="101" t="s">
        <v>1388</v>
      </c>
    </row>
    <row r="2924" spans="1:11" ht="56.25" customHeight="1">
      <c r="A2924" s="98">
        <v>25</v>
      </c>
      <c r="B2924" s="125" t="s">
        <v>1277</v>
      </c>
      <c r="C2924" s="126">
        <v>42643</v>
      </c>
      <c r="D2924" s="98" t="s">
        <v>1376</v>
      </c>
      <c r="E2924" s="98">
        <v>11249478</v>
      </c>
      <c r="F2924" s="98"/>
      <c r="G2924" s="127" t="s">
        <v>7691</v>
      </c>
      <c r="H2924" s="128">
        <v>589180.31999999995</v>
      </c>
      <c r="I2924" s="128">
        <v>0</v>
      </c>
      <c r="J2924" s="129">
        <v>589180.31999999995</v>
      </c>
      <c r="K2924" s="101" t="s">
        <v>1388</v>
      </c>
    </row>
    <row r="2925" spans="1:11" ht="56.25" customHeight="1">
      <c r="A2925" s="98">
        <v>25</v>
      </c>
      <c r="B2925" s="125" t="s">
        <v>1277</v>
      </c>
      <c r="C2925" s="126">
        <v>42643</v>
      </c>
      <c r="D2925" s="98" t="s">
        <v>1376</v>
      </c>
      <c r="E2925" s="98">
        <v>11249897</v>
      </c>
      <c r="F2925" s="98"/>
      <c r="G2925" s="127" t="s">
        <v>7694</v>
      </c>
      <c r="H2925" s="128">
        <v>546429.72</v>
      </c>
      <c r="I2925" s="128">
        <v>0</v>
      </c>
      <c r="J2925" s="129">
        <v>546429.72</v>
      </c>
      <c r="K2925" s="101" t="s">
        <v>1388</v>
      </c>
    </row>
    <row r="2926" spans="1:11" ht="56.25" customHeight="1">
      <c r="A2926" s="98">
        <v>25</v>
      </c>
      <c r="B2926" s="125" t="s">
        <v>1277</v>
      </c>
      <c r="C2926" s="126">
        <v>42643</v>
      </c>
      <c r="D2926" s="98" t="s">
        <v>1376</v>
      </c>
      <c r="E2926" s="98">
        <v>11249898</v>
      </c>
      <c r="F2926" s="98"/>
      <c r="G2926" s="127" t="s">
        <v>7695</v>
      </c>
      <c r="H2926" s="128">
        <v>222398.8</v>
      </c>
      <c r="I2926" s="128">
        <v>0</v>
      </c>
      <c r="J2926" s="129">
        <v>222398.8</v>
      </c>
      <c r="K2926" s="101" t="s">
        <v>1388</v>
      </c>
    </row>
    <row r="2927" spans="1:11" ht="56.25" customHeight="1">
      <c r="A2927" s="98">
        <v>25</v>
      </c>
      <c r="B2927" s="125" t="s">
        <v>1277</v>
      </c>
      <c r="C2927" s="126">
        <v>42643</v>
      </c>
      <c r="D2927" s="98" t="s">
        <v>1376</v>
      </c>
      <c r="E2927" s="98">
        <v>11249900</v>
      </c>
      <c r="F2927" s="98"/>
      <c r="G2927" s="127" t="s">
        <v>7696</v>
      </c>
      <c r="H2927" s="128">
        <v>758831.73</v>
      </c>
      <c r="I2927" s="128">
        <v>0</v>
      </c>
      <c r="J2927" s="129">
        <v>758831.73</v>
      </c>
      <c r="K2927" s="101" t="s">
        <v>1388</v>
      </c>
    </row>
    <row r="2928" spans="1:11" ht="56.25" customHeight="1">
      <c r="A2928" s="98">
        <v>25</v>
      </c>
      <c r="B2928" s="125" t="s">
        <v>1277</v>
      </c>
      <c r="C2928" s="126">
        <v>42643</v>
      </c>
      <c r="D2928" s="98" t="s">
        <v>1376</v>
      </c>
      <c r="E2928" s="98">
        <v>11249901</v>
      </c>
      <c r="F2928" s="98"/>
      <c r="G2928" s="127" t="s">
        <v>7697</v>
      </c>
      <c r="H2928" s="128">
        <v>123728.82</v>
      </c>
      <c r="I2928" s="128">
        <v>0</v>
      </c>
      <c r="J2928" s="129">
        <v>123728.82</v>
      </c>
      <c r="K2928" s="101" t="s">
        <v>1388</v>
      </c>
    </row>
    <row r="2929" spans="1:11" ht="56.25" customHeight="1">
      <c r="A2929" s="98">
        <v>25</v>
      </c>
      <c r="B2929" s="125" t="s">
        <v>1277</v>
      </c>
      <c r="C2929" s="126">
        <v>42643</v>
      </c>
      <c r="D2929" s="98" t="s">
        <v>1376</v>
      </c>
      <c r="E2929" s="98">
        <v>11249903</v>
      </c>
      <c r="F2929" s="98"/>
      <c r="G2929" s="127" t="s">
        <v>7680</v>
      </c>
      <c r="H2929" s="128">
        <v>116613.08</v>
      </c>
      <c r="I2929" s="128">
        <v>0</v>
      </c>
      <c r="J2929" s="129">
        <v>116613.08</v>
      </c>
      <c r="K2929" s="101" t="s">
        <v>1388</v>
      </c>
    </row>
    <row r="2930" spans="1:11" ht="56.25" customHeight="1">
      <c r="A2930" s="98">
        <v>25</v>
      </c>
      <c r="B2930" s="125" t="s">
        <v>1277</v>
      </c>
      <c r="C2930" s="126">
        <v>42643</v>
      </c>
      <c r="D2930" s="98" t="s">
        <v>1376</v>
      </c>
      <c r="E2930" s="98">
        <v>11249904</v>
      </c>
      <c r="F2930" s="98"/>
      <c r="G2930" s="127" t="s">
        <v>7681</v>
      </c>
      <c r="H2930" s="128">
        <v>918584.64</v>
      </c>
      <c r="I2930" s="128">
        <v>0</v>
      </c>
      <c r="J2930" s="129">
        <v>918584.64</v>
      </c>
      <c r="K2930" s="101" t="s">
        <v>1388</v>
      </c>
    </row>
    <row r="2931" spans="1:11" ht="56.25" customHeight="1">
      <c r="A2931" s="98">
        <v>25</v>
      </c>
      <c r="B2931" s="125" t="s">
        <v>1277</v>
      </c>
      <c r="C2931" s="126">
        <v>42643</v>
      </c>
      <c r="D2931" s="98" t="s">
        <v>1376</v>
      </c>
      <c r="E2931" s="98">
        <v>11249906</v>
      </c>
      <c r="F2931" s="98"/>
      <c r="G2931" s="127" t="s">
        <v>7682</v>
      </c>
      <c r="H2931" s="128">
        <v>876235.01</v>
      </c>
      <c r="I2931" s="128">
        <v>0</v>
      </c>
      <c r="J2931" s="129">
        <v>876235.01</v>
      </c>
      <c r="K2931" s="101" t="s">
        <v>1388</v>
      </c>
    </row>
    <row r="2932" spans="1:11" ht="56.25" customHeight="1">
      <c r="A2932" s="98">
        <v>25</v>
      </c>
      <c r="B2932" s="125" t="s">
        <v>1277</v>
      </c>
      <c r="C2932" s="126">
        <v>42643</v>
      </c>
      <c r="D2932" s="98" t="s">
        <v>1376</v>
      </c>
      <c r="E2932" s="98">
        <v>11249911</v>
      </c>
      <c r="F2932" s="98"/>
      <c r="G2932" s="127" t="s">
        <v>7698</v>
      </c>
      <c r="H2932" s="128">
        <v>60413.39</v>
      </c>
      <c r="I2932" s="128">
        <v>0</v>
      </c>
      <c r="J2932" s="129">
        <v>60413.39</v>
      </c>
      <c r="K2932" s="101" t="s">
        <v>1388</v>
      </c>
    </row>
    <row r="2933" spans="1:11" ht="56.25" customHeight="1">
      <c r="A2933" s="98">
        <v>25</v>
      </c>
      <c r="B2933" s="125" t="s">
        <v>1277</v>
      </c>
      <c r="C2933" s="126">
        <v>42643</v>
      </c>
      <c r="D2933" s="98" t="s">
        <v>1376</v>
      </c>
      <c r="E2933" s="98">
        <v>11249912</v>
      </c>
      <c r="F2933" s="98"/>
      <c r="G2933" s="127" t="s">
        <v>7631</v>
      </c>
      <c r="H2933" s="128">
        <v>464032.55</v>
      </c>
      <c r="I2933" s="128">
        <v>0</v>
      </c>
      <c r="J2933" s="129">
        <v>464032.55</v>
      </c>
      <c r="K2933" s="101" t="s">
        <v>1388</v>
      </c>
    </row>
    <row r="2934" spans="1:11" ht="56.25" customHeight="1">
      <c r="A2934" s="98">
        <v>25</v>
      </c>
      <c r="B2934" s="125" t="s">
        <v>1277</v>
      </c>
      <c r="C2934" s="126">
        <v>42643</v>
      </c>
      <c r="D2934" s="98" t="s">
        <v>1376</v>
      </c>
      <c r="E2934" s="98">
        <v>11249913</v>
      </c>
      <c r="F2934" s="98"/>
      <c r="G2934" s="127" t="s">
        <v>7632</v>
      </c>
      <c r="H2934" s="128">
        <v>280269.28999999998</v>
      </c>
      <c r="I2934" s="128">
        <v>0</v>
      </c>
      <c r="J2934" s="129">
        <v>280269.28999999998</v>
      </c>
      <c r="K2934" s="101" t="s">
        <v>1388</v>
      </c>
    </row>
    <row r="2935" spans="1:11" ht="56.25" customHeight="1">
      <c r="A2935" s="98">
        <v>25</v>
      </c>
      <c r="B2935" s="125" t="s">
        <v>1277</v>
      </c>
      <c r="C2935" s="126">
        <v>42643</v>
      </c>
      <c r="D2935" s="98" t="s">
        <v>1376</v>
      </c>
      <c r="E2935" s="98">
        <v>11249914</v>
      </c>
      <c r="F2935" s="98"/>
      <c r="G2935" s="127" t="s">
        <v>7633</v>
      </c>
      <c r="H2935" s="128">
        <v>86453.09</v>
      </c>
      <c r="I2935" s="128">
        <v>0</v>
      </c>
      <c r="J2935" s="129">
        <v>86453.09</v>
      </c>
      <c r="K2935" s="101" t="s">
        <v>1388</v>
      </c>
    </row>
    <row r="2936" spans="1:11" ht="56.25" customHeight="1">
      <c r="A2936" s="98">
        <v>25</v>
      </c>
      <c r="B2936" s="125" t="s">
        <v>1277</v>
      </c>
      <c r="C2936" s="126">
        <v>42643</v>
      </c>
      <c r="D2936" s="98" t="s">
        <v>1376</v>
      </c>
      <c r="E2936" s="98">
        <v>11249915</v>
      </c>
      <c r="F2936" s="98"/>
      <c r="G2936" s="127" t="s">
        <v>7634</v>
      </c>
      <c r="H2936" s="128">
        <v>345854.39</v>
      </c>
      <c r="I2936" s="128">
        <v>0</v>
      </c>
      <c r="J2936" s="129">
        <v>345854.39</v>
      </c>
      <c r="K2936" s="101" t="s">
        <v>1388</v>
      </c>
    </row>
    <row r="2937" spans="1:11" ht="56.25" customHeight="1">
      <c r="A2937" s="98">
        <v>25</v>
      </c>
      <c r="B2937" s="125" t="s">
        <v>1277</v>
      </c>
      <c r="C2937" s="126">
        <v>42643</v>
      </c>
      <c r="D2937" s="98" t="s">
        <v>1376</v>
      </c>
      <c r="E2937" s="98">
        <v>11249916</v>
      </c>
      <c r="F2937" s="98"/>
      <c r="G2937" s="127" t="s">
        <v>7679</v>
      </c>
      <c r="H2937" s="128">
        <v>437534.12</v>
      </c>
      <c r="I2937" s="128">
        <v>0</v>
      </c>
      <c r="J2937" s="129">
        <v>437534.12</v>
      </c>
      <c r="K2937" s="101" t="s">
        <v>1388</v>
      </c>
    </row>
    <row r="2938" spans="1:11" ht="56.25" customHeight="1">
      <c r="A2938" s="98">
        <v>25</v>
      </c>
      <c r="B2938" s="125" t="s">
        <v>1277</v>
      </c>
      <c r="C2938" s="126">
        <v>42643</v>
      </c>
      <c r="D2938" s="98" t="s">
        <v>1376</v>
      </c>
      <c r="E2938" s="98">
        <v>11260502</v>
      </c>
      <c r="F2938" s="98"/>
      <c r="G2938" s="127" t="s">
        <v>7683</v>
      </c>
      <c r="H2938" s="128">
        <v>337433.32</v>
      </c>
      <c r="I2938" s="128">
        <v>0</v>
      </c>
      <c r="J2938" s="129">
        <v>337433.32</v>
      </c>
      <c r="K2938" s="101" t="s">
        <v>1388</v>
      </c>
    </row>
    <row r="2939" spans="1:11" ht="56.25" customHeight="1">
      <c r="A2939" s="98">
        <v>25</v>
      </c>
      <c r="B2939" s="125" t="s">
        <v>1277</v>
      </c>
      <c r="C2939" s="126">
        <v>42643</v>
      </c>
      <c r="D2939" s="98" t="s">
        <v>1376</v>
      </c>
      <c r="E2939" s="98">
        <v>11260503</v>
      </c>
      <c r="F2939" s="98"/>
      <c r="G2939" s="127" t="s">
        <v>7635</v>
      </c>
      <c r="H2939" s="128">
        <v>14988.8</v>
      </c>
      <c r="I2939" s="128">
        <v>0</v>
      </c>
      <c r="J2939" s="129">
        <v>14988.8</v>
      </c>
      <c r="K2939" s="101" t="s">
        <v>1388</v>
      </c>
    </row>
    <row r="2940" spans="1:11" ht="56.25" customHeight="1">
      <c r="A2940" s="98">
        <v>25</v>
      </c>
      <c r="B2940" s="125" t="s">
        <v>1277</v>
      </c>
      <c r="C2940" s="126">
        <v>42643</v>
      </c>
      <c r="D2940" s="98" t="s">
        <v>1376</v>
      </c>
      <c r="E2940" s="98">
        <v>11260504</v>
      </c>
      <c r="F2940" s="98"/>
      <c r="G2940" s="127" t="s">
        <v>7684</v>
      </c>
      <c r="H2940" s="128">
        <v>87578.35</v>
      </c>
      <c r="I2940" s="128">
        <v>0</v>
      </c>
      <c r="J2940" s="129">
        <v>87578.35</v>
      </c>
      <c r="K2940" s="101" t="s">
        <v>1388</v>
      </c>
    </row>
    <row r="2941" spans="1:11" ht="56.25" customHeight="1">
      <c r="A2941" s="98">
        <v>25</v>
      </c>
      <c r="B2941" s="125" t="s">
        <v>1277</v>
      </c>
      <c r="C2941" s="126">
        <v>42643</v>
      </c>
      <c r="D2941" s="98" t="s">
        <v>1376</v>
      </c>
      <c r="E2941" s="98">
        <v>11260517</v>
      </c>
      <c r="F2941" s="98"/>
      <c r="G2941" s="127" t="s">
        <v>7685</v>
      </c>
      <c r="H2941" s="128">
        <v>85614.51</v>
      </c>
      <c r="I2941" s="128">
        <v>0</v>
      </c>
      <c r="J2941" s="129">
        <v>85614.51</v>
      </c>
      <c r="K2941" s="101" t="s">
        <v>1388</v>
      </c>
    </row>
    <row r="2942" spans="1:11" ht="56.25" customHeight="1">
      <c r="A2942" s="98">
        <v>25</v>
      </c>
      <c r="B2942" s="125" t="s">
        <v>1277</v>
      </c>
      <c r="C2942" s="126">
        <v>42643</v>
      </c>
      <c r="D2942" s="98" t="s">
        <v>1376</v>
      </c>
      <c r="E2942" s="98">
        <v>11260651</v>
      </c>
      <c r="F2942" s="98"/>
      <c r="G2942" s="127" t="s">
        <v>7636</v>
      </c>
      <c r="H2942" s="128">
        <v>295538.19</v>
      </c>
      <c r="I2942" s="128">
        <v>0</v>
      </c>
      <c r="J2942" s="129">
        <v>295538.19</v>
      </c>
      <c r="K2942" s="101" t="s">
        <v>1388</v>
      </c>
    </row>
    <row r="2943" spans="1:11" ht="56.25" customHeight="1">
      <c r="A2943" s="98">
        <v>25</v>
      </c>
      <c r="B2943" s="125" t="s">
        <v>1277</v>
      </c>
      <c r="C2943" s="126">
        <v>42643</v>
      </c>
      <c r="D2943" s="98" t="s">
        <v>1376</v>
      </c>
      <c r="E2943" s="98">
        <v>11261152</v>
      </c>
      <c r="F2943" s="98"/>
      <c r="G2943" s="127" t="s">
        <v>7686</v>
      </c>
      <c r="H2943" s="128">
        <v>200080.03</v>
      </c>
      <c r="I2943" s="128">
        <v>0</v>
      </c>
      <c r="J2943" s="129">
        <v>200080.03</v>
      </c>
      <c r="K2943" s="101" t="s">
        <v>1388</v>
      </c>
    </row>
    <row r="2944" spans="1:11" ht="56.25" customHeight="1">
      <c r="A2944" s="98">
        <v>25</v>
      </c>
      <c r="B2944" s="125" t="s">
        <v>1277</v>
      </c>
      <c r="C2944" s="126">
        <v>42643</v>
      </c>
      <c r="D2944" s="98" t="s">
        <v>1376</v>
      </c>
      <c r="E2944" s="98">
        <v>11261156</v>
      </c>
      <c r="F2944" s="98"/>
      <c r="G2944" s="127" t="s">
        <v>7687</v>
      </c>
      <c r="H2944" s="128">
        <v>794891.13</v>
      </c>
      <c r="I2944" s="128">
        <v>0</v>
      </c>
      <c r="J2944" s="129">
        <v>794891.13</v>
      </c>
      <c r="K2944" s="101" t="s">
        <v>1388</v>
      </c>
    </row>
    <row r="2945" spans="1:11" ht="56.25" customHeight="1">
      <c r="A2945" s="98">
        <v>25</v>
      </c>
      <c r="B2945" s="125" t="s">
        <v>1277</v>
      </c>
      <c r="C2945" s="126">
        <v>42643</v>
      </c>
      <c r="D2945" s="98" t="s">
        <v>1376</v>
      </c>
      <c r="E2945" s="98">
        <v>11261165</v>
      </c>
      <c r="F2945" s="98"/>
      <c r="G2945" s="127" t="s">
        <v>7688</v>
      </c>
      <c r="H2945" s="128">
        <v>403110.83</v>
      </c>
      <c r="I2945" s="128">
        <v>0</v>
      </c>
      <c r="J2945" s="129">
        <v>403110.83</v>
      </c>
      <c r="K2945" s="101" t="s">
        <v>1388</v>
      </c>
    </row>
    <row r="2946" spans="1:11" ht="56.25" customHeight="1">
      <c r="A2946" s="98">
        <v>25</v>
      </c>
      <c r="B2946" s="125" t="s">
        <v>1277</v>
      </c>
      <c r="C2946" s="126">
        <v>42643</v>
      </c>
      <c r="D2946" s="98" t="s">
        <v>1376</v>
      </c>
      <c r="E2946" s="98">
        <v>11261184</v>
      </c>
      <c r="F2946" s="98"/>
      <c r="G2946" s="127" t="s">
        <v>7689</v>
      </c>
      <c r="H2946" s="128">
        <v>35020.089999999997</v>
      </c>
      <c r="I2946" s="128">
        <v>0</v>
      </c>
      <c r="J2946" s="129">
        <v>35020.089999999997</v>
      </c>
      <c r="K2946" s="101" t="s">
        <v>1388</v>
      </c>
    </row>
    <row r="2947" spans="1:11" ht="56.25" customHeight="1">
      <c r="A2947" s="98">
        <v>25</v>
      </c>
      <c r="B2947" s="125" t="s">
        <v>1277</v>
      </c>
      <c r="C2947" s="126">
        <v>42643</v>
      </c>
      <c r="D2947" s="98" t="s">
        <v>1376</v>
      </c>
      <c r="E2947" s="98">
        <v>11261188</v>
      </c>
      <c r="F2947" s="98"/>
      <c r="G2947" s="127" t="s">
        <v>7637</v>
      </c>
      <c r="H2947" s="128">
        <v>905307.23</v>
      </c>
      <c r="I2947" s="128">
        <v>0</v>
      </c>
      <c r="J2947" s="129">
        <v>905307.23</v>
      </c>
      <c r="K2947" s="101" t="s">
        <v>1388</v>
      </c>
    </row>
    <row r="2948" spans="1:11" ht="56.25" customHeight="1">
      <c r="A2948" s="98">
        <v>25</v>
      </c>
      <c r="B2948" s="125" t="s">
        <v>1277</v>
      </c>
      <c r="C2948" s="126">
        <v>42643</v>
      </c>
      <c r="D2948" s="98" t="s">
        <v>1376</v>
      </c>
      <c r="E2948" s="98">
        <v>11261201</v>
      </c>
      <c r="F2948" s="98"/>
      <c r="G2948" s="127" t="s">
        <v>7690</v>
      </c>
      <c r="H2948" s="128">
        <v>1379071.47</v>
      </c>
      <c r="I2948" s="128">
        <v>0</v>
      </c>
      <c r="J2948" s="129">
        <v>1379071.47</v>
      </c>
      <c r="K2948" s="101" t="s">
        <v>1388</v>
      </c>
    </row>
    <row r="2949" spans="1:11" ht="56.25" customHeight="1">
      <c r="A2949" s="98">
        <v>25</v>
      </c>
      <c r="B2949" s="125" t="s">
        <v>1277</v>
      </c>
      <c r="C2949" s="126">
        <v>42643</v>
      </c>
      <c r="D2949" s="98" t="s">
        <v>1376</v>
      </c>
      <c r="E2949" s="98">
        <v>11263678</v>
      </c>
      <c r="F2949" s="98"/>
      <c r="G2949" s="127" t="s">
        <v>7638</v>
      </c>
      <c r="H2949" s="128">
        <v>373894.75</v>
      </c>
      <c r="I2949" s="128">
        <v>0</v>
      </c>
      <c r="J2949" s="129">
        <v>373894.75</v>
      </c>
      <c r="K2949" s="101" t="s">
        <v>1388</v>
      </c>
    </row>
    <row r="2950" spans="1:11" ht="56.25" customHeight="1">
      <c r="A2950" s="98">
        <v>25</v>
      </c>
      <c r="B2950" s="125" t="s">
        <v>1277</v>
      </c>
      <c r="C2950" s="126">
        <v>42643</v>
      </c>
      <c r="D2950" s="98" t="s">
        <v>1376</v>
      </c>
      <c r="E2950" s="98">
        <v>11263679</v>
      </c>
      <c r="F2950" s="98"/>
      <c r="G2950" s="127" t="s">
        <v>7639</v>
      </c>
      <c r="H2950" s="128">
        <v>1442312.73</v>
      </c>
      <c r="I2950" s="128">
        <v>0</v>
      </c>
      <c r="J2950" s="129">
        <v>1442312.73</v>
      </c>
      <c r="K2950" s="101" t="s">
        <v>1388</v>
      </c>
    </row>
    <row r="2951" spans="1:11" ht="56.25" customHeight="1">
      <c r="A2951" s="98">
        <v>25</v>
      </c>
      <c r="B2951" s="125" t="s">
        <v>1277</v>
      </c>
      <c r="C2951" s="126">
        <v>42643</v>
      </c>
      <c r="D2951" s="98" t="s">
        <v>1376</v>
      </c>
      <c r="E2951" s="98">
        <v>11263681</v>
      </c>
      <c r="F2951" s="98"/>
      <c r="G2951" s="127" t="s">
        <v>7640</v>
      </c>
      <c r="H2951" s="128">
        <v>1460168.61</v>
      </c>
      <c r="I2951" s="128">
        <v>0</v>
      </c>
      <c r="J2951" s="129">
        <v>1460168.61</v>
      </c>
      <c r="K2951" s="101" t="s">
        <v>1388</v>
      </c>
    </row>
    <row r="2952" spans="1:11" ht="56.25" customHeight="1">
      <c r="A2952" s="98">
        <v>25</v>
      </c>
      <c r="B2952" s="125" t="s">
        <v>1277</v>
      </c>
      <c r="C2952" s="126">
        <v>42643</v>
      </c>
      <c r="D2952" s="98" t="s">
        <v>1376</v>
      </c>
      <c r="E2952" s="98">
        <v>11263682</v>
      </c>
      <c r="F2952" s="98"/>
      <c r="G2952" s="127" t="s">
        <v>7641</v>
      </c>
      <c r="H2952" s="128">
        <v>799457.14</v>
      </c>
      <c r="I2952" s="128">
        <v>0</v>
      </c>
      <c r="J2952" s="129">
        <v>799457.14</v>
      </c>
      <c r="K2952" s="101" t="s">
        <v>1388</v>
      </c>
    </row>
    <row r="2953" spans="1:11" ht="56.25" customHeight="1">
      <c r="A2953" s="98">
        <v>25</v>
      </c>
      <c r="B2953" s="125" t="s">
        <v>1277</v>
      </c>
      <c r="C2953" s="126">
        <v>42643</v>
      </c>
      <c r="D2953" s="98" t="s">
        <v>1376</v>
      </c>
      <c r="E2953" s="98">
        <v>11263683</v>
      </c>
      <c r="F2953" s="98"/>
      <c r="G2953" s="127" t="s">
        <v>7642</v>
      </c>
      <c r="H2953" s="128">
        <v>2128541.7200000002</v>
      </c>
      <c r="I2953" s="128">
        <v>0</v>
      </c>
      <c r="J2953" s="129">
        <v>2128541.7200000002</v>
      </c>
      <c r="K2953" s="101" t="s">
        <v>1388</v>
      </c>
    </row>
    <row r="2954" spans="1:11" ht="56.25" customHeight="1">
      <c r="A2954" s="98">
        <v>25</v>
      </c>
      <c r="B2954" s="125" t="s">
        <v>1277</v>
      </c>
      <c r="C2954" s="126">
        <v>42643</v>
      </c>
      <c r="D2954" s="98" t="s">
        <v>1376</v>
      </c>
      <c r="E2954" s="98">
        <v>11263684</v>
      </c>
      <c r="F2954" s="98"/>
      <c r="G2954" s="127" t="s">
        <v>7643</v>
      </c>
      <c r="H2954" s="128">
        <v>601201.19999999995</v>
      </c>
      <c r="I2954" s="128">
        <v>0</v>
      </c>
      <c r="J2954" s="129">
        <v>601201.19999999995</v>
      </c>
      <c r="K2954" s="101" t="s">
        <v>1388</v>
      </c>
    </row>
    <row r="2955" spans="1:11" ht="56.25" customHeight="1">
      <c r="A2955" s="98">
        <v>25</v>
      </c>
      <c r="B2955" s="125" t="s">
        <v>1277</v>
      </c>
      <c r="C2955" s="126">
        <v>42643</v>
      </c>
      <c r="D2955" s="98" t="s">
        <v>1376</v>
      </c>
      <c r="E2955" s="98">
        <v>11263685</v>
      </c>
      <c r="F2955" s="98"/>
      <c r="G2955" s="127" t="s">
        <v>7644</v>
      </c>
      <c r="H2955" s="128">
        <v>110959.16</v>
      </c>
      <c r="I2955" s="128">
        <v>0</v>
      </c>
      <c r="J2955" s="129">
        <v>110959.16</v>
      </c>
      <c r="K2955" s="101" t="s">
        <v>1388</v>
      </c>
    </row>
    <row r="2956" spans="1:11" ht="56.25" customHeight="1">
      <c r="A2956" s="98">
        <v>25</v>
      </c>
      <c r="B2956" s="125" t="s">
        <v>1277</v>
      </c>
      <c r="C2956" s="126">
        <v>42643</v>
      </c>
      <c r="D2956" s="98" t="s">
        <v>1376</v>
      </c>
      <c r="E2956" s="98">
        <v>11263687</v>
      </c>
      <c r="F2956" s="98"/>
      <c r="G2956" s="127" t="s">
        <v>7645</v>
      </c>
      <c r="H2956" s="128">
        <v>66293.279999999999</v>
      </c>
      <c r="I2956" s="128">
        <v>0</v>
      </c>
      <c r="J2956" s="129">
        <v>66293.279999999999</v>
      </c>
      <c r="K2956" s="101" t="s">
        <v>1388</v>
      </c>
    </row>
    <row r="2957" spans="1:11" ht="56.25" customHeight="1">
      <c r="A2957" s="98">
        <v>25</v>
      </c>
      <c r="B2957" s="125" t="s">
        <v>1277</v>
      </c>
      <c r="C2957" s="126">
        <v>42643</v>
      </c>
      <c r="D2957" s="98" t="s">
        <v>1376</v>
      </c>
      <c r="E2957" s="98">
        <v>11263688</v>
      </c>
      <c r="F2957" s="98"/>
      <c r="G2957" s="127" t="s">
        <v>7646</v>
      </c>
      <c r="H2957" s="128">
        <v>460742.2</v>
      </c>
      <c r="I2957" s="128">
        <v>0</v>
      </c>
      <c r="J2957" s="129">
        <v>460742.2</v>
      </c>
      <c r="K2957" s="101" t="s">
        <v>1388</v>
      </c>
    </row>
    <row r="2958" spans="1:11" ht="56.25" customHeight="1">
      <c r="A2958" s="98">
        <v>30</v>
      </c>
      <c r="B2958" s="125" t="s">
        <v>1352</v>
      </c>
      <c r="C2958" s="126">
        <v>42629</v>
      </c>
      <c r="D2958" s="98" t="s">
        <v>1366</v>
      </c>
      <c r="E2958" s="98">
        <v>744698</v>
      </c>
      <c r="F2958" s="98"/>
      <c r="G2958" s="127" t="s">
        <v>7192</v>
      </c>
      <c r="H2958" s="128">
        <v>0</v>
      </c>
      <c r="I2958" s="128">
        <v>101836</v>
      </c>
      <c r="J2958" s="129">
        <v>101836</v>
      </c>
      <c r="K2958" s="101" t="s">
        <v>1388</v>
      </c>
    </row>
    <row r="2959" spans="1:11" ht="56.25" customHeight="1">
      <c r="A2959" s="98">
        <v>30</v>
      </c>
      <c r="B2959" s="125" t="s">
        <v>1352</v>
      </c>
      <c r="C2959" s="126">
        <v>42634</v>
      </c>
      <c r="D2959" s="98" t="s">
        <v>1366</v>
      </c>
      <c r="E2959" s="98">
        <v>746123</v>
      </c>
      <c r="F2959" s="98"/>
      <c r="G2959" s="127" t="s">
        <v>7300</v>
      </c>
      <c r="H2959" s="128">
        <v>0</v>
      </c>
      <c r="I2959" s="128">
        <v>189921.14</v>
      </c>
      <c r="J2959" s="129">
        <v>189921.14</v>
      </c>
      <c r="K2959" s="101" t="s">
        <v>1388</v>
      </c>
    </row>
    <row r="2960" spans="1:11" ht="56.25" customHeight="1">
      <c r="A2960" s="98">
        <v>30</v>
      </c>
      <c r="B2960" s="125" t="s">
        <v>1352</v>
      </c>
      <c r="C2960" s="126">
        <v>42643</v>
      </c>
      <c r="D2960" s="98" t="s">
        <v>1366</v>
      </c>
      <c r="E2960" s="98">
        <v>750048</v>
      </c>
      <c r="F2960" s="98"/>
      <c r="G2960" s="127" t="s">
        <v>7600</v>
      </c>
      <c r="H2960" s="128">
        <v>0</v>
      </c>
      <c r="I2960" s="128">
        <v>310000</v>
      </c>
      <c r="J2960" s="129">
        <v>310000</v>
      </c>
      <c r="K2960" s="101" t="s">
        <v>1388</v>
      </c>
    </row>
    <row r="2961" spans="1:11" ht="56.25" customHeight="1">
      <c r="A2961" s="98">
        <v>30</v>
      </c>
      <c r="B2961" s="125" t="s">
        <v>7909</v>
      </c>
      <c r="C2961" s="126">
        <v>42382</v>
      </c>
      <c r="D2961" s="98" t="s">
        <v>3</v>
      </c>
      <c r="E2961" s="98">
        <v>1340170</v>
      </c>
      <c r="F2961" s="98"/>
      <c r="G2961" s="127" t="s">
        <v>7910</v>
      </c>
      <c r="H2961" s="128">
        <v>0</v>
      </c>
      <c r="I2961" s="128">
        <v>1261.4000000000001</v>
      </c>
      <c r="J2961" s="129">
        <v>1261.4000000000001</v>
      </c>
      <c r="K2961" s="101" t="s">
        <v>1388</v>
      </c>
    </row>
    <row r="2962" spans="1:11" ht="56.25" customHeight="1">
      <c r="A2962" s="98">
        <v>30</v>
      </c>
      <c r="B2962" s="125" t="s">
        <v>8838</v>
      </c>
      <c r="C2962" s="126">
        <v>42443</v>
      </c>
      <c r="D2962" s="98" t="s">
        <v>3</v>
      </c>
      <c r="E2962" s="98">
        <v>1359311</v>
      </c>
      <c r="F2962" s="98"/>
      <c r="G2962" s="127" t="s">
        <v>8839</v>
      </c>
      <c r="H2962" s="128">
        <v>0</v>
      </c>
      <c r="I2962" s="128">
        <v>3240</v>
      </c>
      <c r="J2962" s="129">
        <v>3240</v>
      </c>
      <c r="K2962" s="101" t="s">
        <v>1388</v>
      </c>
    </row>
    <row r="2963" spans="1:11" ht="56.25" customHeight="1">
      <c r="A2963" s="98">
        <v>30</v>
      </c>
      <c r="B2963" s="125" t="s">
        <v>8838</v>
      </c>
      <c r="C2963" s="126">
        <v>42443</v>
      </c>
      <c r="D2963" s="98" t="s">
        <v>3</v>
      </c>
      <c r="E2963" s="98">
        <v>1359478</v>
      </c>
      <c r="F2963" s="98"/>
      <c r="G2963" s="127" t="s">
        <v>8851</v>
      </c>
      <c r="H2963" s="128">
        <v>0</v>
      </c>
      <c r="I2963" s="128">
        <v>253.3</v>
      </c>
      <c r="J2963" s="129">
        <v>253.3</v>
      </c>
      <c r="K2963" s="101" t="s">
        <v>1388</v>
      </c>
    </row>
    <row r="2964" spans="1:11" ht="56.25" customHeight="1">
      <c r="A2964" s="98">
        <v>30</v>
      </c>
      <c r="B2964" s="125" t="s">
        <v>8838</v>
      </c>
      <c r="C2964" s="126">
        <v>42460</v>
      </c>
      <c r="D2964" s="98" t="s">
        <v>3</v>
      </c>
      <c r="E2964" s="98">
        <v>1364561</v>
      </c>
      <c r="F2964" s="98"/>
      <c r="G2964" s="127" t="s">
        <v>9124</v>
      </c>
      <c r="H2964" s="128">
        <v>0</v>
      </c>
      <c r="I2964" s="128">
        <v>1876</v>
      </c>
      <c r="J2964" s="129">
        <v>1876</v>
      </c>
      <c r="K2964" s="101" t="s">
        <v>1388</v>
      </c>
    </row>
    <row r="2965" spans="1:11" ht="56.25" customHeight="1">
      <c r="A2965" s="98">
        <v>30</v>
      </c>
      <c r="B2965" s="125" t="s">
        <v>8838</v>
      </c>
      <c r="C2965" s="126">
        <v>42620</v>
      </c>
      <c r="D2965" s="98" t="s">
        <v>3</v>
      </c>
      <c r="E2965" s="98">
        <v>1416980</v>
      </c>
      <c r="F2965" s="98"/>
      <c r="G2965" s="127" t="s">
        <v>12792</v>
      </c>
      <c r="H2965" s="128">
        <v>0</v>
      </c>
      <c r="I2965" s="128">
        <v>15</v>
      </c>
      <c r="J2965" s="129">
        <v>15</v>
      </c>
      <c r="K2965" s="101" t="s">
        <v>1388</v>
      </c>
    </row>
    <row r="2966" spans="1:11" ht="56.25" customHeight="1">
      <c r="A2966" s="98">
        <v>30</v>
      </c>
      <c r="B2966" s="125" t="s">
        <v>8838</v>
      </c>
      <c r="C2966" s="126">
        <v>42620</v>
      </c>
      <c r="D2966" s="98" t="s">
        <v>3</v>
      </c>
      <c r="E2966" s="98">
        <v>1416984</v>
      </c>
      <c r="F2966" s="98"/>
      <c r="G2966" s="127" t="s">
        <v>12793</v>
      </c>
      <c r="H2966" s="128">
        <v>0</v>
      </c>
      <c r="I2966" s="128">
        <v>15</v>
      </c>
      <c r="J2966" s="129">
        <v>15</v>
      </c>
      <c r="K2966" s="101" t="s">
        <v>1388</v>
      </c>
    </row>
    <row r="2967" spans="1:11" ht="56.25" customHeight="1">
      <c r="A2967" s="98">
        <v>30</v>
      </c>
      <c r="B2967" s="125" t="s">
        <v>8838</v>
      </c>
      <c r="C2967" s="126">
        <v>42642</v>
      </c>
      <c r="D2967" s="98" t="s">
        <v>3</v>
      </c>
      <c r="E2967" s="98">
        <v>1425116</v>
      </c>
      <c r="F2967" s="98"/>
      <c r="G2967" s="127" t="s">
        <v>13753</v>
      </c>
      <c r="H2967" s="128">
        <v>0</v>
      </c>
      <c r="I2967" s="128">
        <v>29</v>
      </c>
      <c r="J2967" s="129">
        <v>29</v>
      </c>
      <c r="K2967" s="101" t="s">
        <v>1429</v>
      </c>
    </row>
    <row r="2968" spans="1:11" ht="56.25" customHeight="1">
      <c r="A2968" s="98">
        <v>35</v>
      </c>
      <c r="B2968" s="125" t="s">
        <v>1279</v>
      </c>
      <c r="C2968" s="126">
        <v>42552</v>
      </c>
      <c r="D2968" s="98" t="s">
        <v>15</v>
      </c>
      <c r="E2968" s="98">
        <v>131</v>
      </c>
      <c r="F2968" s="98"/>
      <c r="G2968" s="127" t="s">
        <v>5246</v>
      </c>
      <c r="H2968" s="128">
        <v>294.01</v>
      </c>
      <c r="I2968" s="128">
        <v>0</v>
      </c>
      <c r="J2968" s="129">
        <v>294.01</v>
      </c>
      <c r="K2968" s="101" t="s">
        <v>1388</v>
      </c>
    </row>
    <row r="2969" spans="1:11" ht="56.25" customHeight="1">
      <c r="A2969" s="98">
        <v>35</v>
      </c>
      <c r="B2969" s="125" t="s">
        <v>1279</v>
      </c>
      <c r="C2969" s="126">
        <v>42578</v>
      </c>
      <c r="D2969" s="98" t="s">
        <v>15</v>
      </c>
      <c r="E2969" s="98">
        <v>310</v>
      </c>
      <c r="F2969" s="98"/>
      <c r="G2969" s="127" t="s">
        <v>5800</v>
      </c>
      <c r="H2969" s="128">
        <v>294.01</v>
      </c>
      <c r="I2969" s="128">
        <v>0</v>
      </c>
      <c r="J2969" s="129">
        <v>294.01</v>
      </c>
      <c r="K2969" s="101" t="s">
        <v>1388</v>
      </c>
    </row>
    <row r="2970" spans="1:11" ht="56.25" customHeight="1">
      <c r="A2970" s="98">
        <v>35</v>
      </c>
      <c r="B2970" s="125" t="s">
        <v>1279</v>
      </c>
      <c r="C2970" s="126">
        <v>42598</v>
      </c>
      <c r="D2970" s="98" t="s">
        <v>15</v>
      </c>
      <c r="E2970" s="98">
        <v>460</v>
      </c>
      <c r="F2970" s="98"/>
      <c r="G2970" s="127" t="s">
        <v>6341</v>
      </c>
      <c r="H2970" s="128">
        <v>420.92</v>
      </c>
      <c r="I2970" s="128">
        <v>0</v>
      </c>
      <c r="J2970" s="129">
        <v>420.92</v>
      </c>
      <c r="K2970" s="101" t="s">
        <v>1388</v>
      </c>
    </row>
    <row r="2971" spans="1:11" ht="56.25" customHeight="1">
      <c r="A2971" s="98">
        <v>35</v>
      </c>
      <c r="B2971" s="125" t="s">
        <v>1279</v>
      </c>
      <c r="C2971" s="126">
        <v>42613</v>
      </c>
      <c r="D2971" s="98" t="s">
        <v>15</v>
      </c>
      <c r="E2971" s="98">
        <v>573</v>
      </c>
      <c r="F2971" s="98"/>
      <c r="G2971" s="127" t="s">
        <v>6740</v>
      </c>
      <c r="H2971" s="128">
        <v>294.49</v>
      </c>
      <c r="I2971" s="128">
        <v>0</v>
      </c>
      <c r="J2971" s="129">
        <v>294.49</v>
      </c>
      <c r="K2971" s="101" t="s">
        <v>1388</v>
      </c>
    </row>
    <row r="2972" spans="1:11" ht="56.25" customHeight="1">
      <c r="A2972" s="98">
        <v>35</v>
      </c>
      <c r="B2972" s="125" t="s">
        <v>1279</v>
      </c>
      <c r="C2972" s="126">
        <v>42615</v>
      </c>
      <c r="D2972" s="98" t="s">
        <v>15</v>
      </c>
      <c r="E2972" s="98">
        <v>582</v>
      </c>
      <c r="F2972" s="98"/>
      <c r="G2972" s="127" t="s">
        <v>6793</v>
      </c>
      <c r="H2972" s="128">
        <v>273.83999999999997</v>
      </c>
      <c r="I2972" s="128">
        <v>0</v>
      </c>
      <c r="J2972" s="129">
        <v>273.83999999999997</v>
      </c>
      <c r="K2972" s="101" t="s">
        <v>1388</v>
      </c>
    </row>
    <row r="2973" spans="1:11" ht="56.25" customHeight="1">
      <c r="A2973" s="98">
        <v>35</v>
      </c>
      <c r="B2973" s="125" t="s">
        <v>1279</v>
      </c>
      <c r="C2973" s="126">
        <v>42615</v>
      </c>
      <c r="D2973" s="98" t="s">
        <v>1365</v>
      </c>
      <c r="E2973" s="98">
        <v>582</v>
      </c>
      <c r="F2973" s="98"/>
      <c r="G2973" s="127" t="s">
        <v>6792</v>
      </c>
      <c r="H2973" s="128">
        <v>75.52</v>
      </c>
      <c r="I2973" s="128">
        <v>0</v>
      </c>
      <c r="J2973" s="129">
        <v>75.52</v>
      </c>
      <c r="K2973" s="101" t="s">
        <v>1388</v>
      </c>
    </row>
    <row r="2974" spans="1:11" ht="56.25" customHeight="1">
      <c r="A2974" s="98">
        <v>35</v>
      </c>
      <c r="B2974" s="125" t="s">
        <v>1279</v>
      </c>
      <c r="C2974" s="126">
        <v>42614</v>
      </c>
      <c r="D2974" s="98" t="s">
        <v>15</v>
      </c>
      <c r="E2974" s="98">
        <v>584</v>
      </c>
      <c r="F2974" s="98"/>
      <c r="G2974" s="127" t="s">
        <v>6772</v>
      </c>
      <c r="H2974" s="128">
        <v>295.45</v>
      </c>
      <c r="I2974" s="128">
        <v>0</v>
      </c>
      <c r="J2974" s="129">
        <v>295.45</v>
      </c>
      <c r="K2974" s="101" t="s">
        <v>1388</v>
      </c>
    </row>
    <row r="2975" spans="1:11" ht="56.25" customHeight="1">
      <c r="A2975" s="98">
        <v>35</v>
      </c>
      <c r="B2975" s="125" t="s">
        <v>1279</v>
      </c>
      <c r="C2975" s="126">
        <v>42635</v>
      </c>
      <c r="D2975" s="98" t="s">
        <v>15</v>
      </c>
      <c r="E2975" s="98">
        <v>719</v>
      </c>
      <c r="F2975" s="98"/>
      <c r="G2975" s="127" t="s">
        <v>7352</v>
      </c>
      <c r="H2975" s="128">
        <v>295.11</v>
      </c>
      <c r="I2975" s="128">
        <v>0</v>
      </c>
      <c r="J2975" s="129">
        <v>295.11</v>
      </c>
      <c r="K2975" s="101" t="s">
        <v>1388</v>
      </c>
    </row>
    <row r="2976" spans="1:11" ht="56.25" customHeight="1">
      <c r="A2976" s="98">
        <v>35</v>
      </c>
      <c r="B2976" s="125" t="s">
        <v>1279</v>
      </c>
      <c r="C2976" s="126">
        <v>42388</v>
      </c>
      <c r="D2976" s="98" t="s">
        <v>11</v>
      </c>
      <c r="E2976" s="98">
        <v>183125</v>
      </c>
      <c r="F2976" s="98"/>
      <c r="G2976" s="127" t="s">
        <v>1609</v>
      </c>
      <c r="H2976" s="128">
        <v>294.01</v>
      </c>
      <c r="I2976" s="128">
        <v>0</v>
      </c>
      <c r="J2976" s="129">
        <v>294.01</v>
      </c>
      <c r="K2976" s="101" t="s">
        <v>1388</v>
      </c>
    </row>
    <row r="2977" spans="1:11" ht="56.25" customHeight="1">
      <c r="A2977" s="98">
        <v>35</v>
      </c>
      <c r="B2977" s="125" t="s">
        <v>1279</v>
      </c>
      <c r="C2977" s="126">
        <v>42412</v>
      </c>
      <c r="D2977" s="98" t="s">
        <v>11</v>
      </c>
      <c r="E2977" s="98">
        <v>185366</v>
      </c>
      <c r="F2977" s="98"/>
      <c r="G2977" s="127" t="s">
        <v>2143</v>
      </c>
      <c r="H2977" s="128">
        <v>544.4</v>
      </c>
      <c r="I2977" s="128">
        <v>0</v>
      </c>
      <c r="J2977" s="129">
        <v>544.4</v>
      </c>
      <c r="K2977" s="101" t="s">
        <v>1388</v>
      </c>
    </row>
    <row r="2978" spans="1:11" ht="56.25" customHeight="1">
      <c r="A2978" s="98">
        <v>35</v>
      </c>
      <c r="B2978" s="125" t="s">
        <v>1279</v>
      </c>
      <c r="C2978" s="126">
        <v>42446</v>
      </c>
      <c r="D2978" s="98" t="s">
        <v>11</v>
      </c>
      <c r="E2978" s="98">
        <v>188389</v>
      </c>
      <c r="F2978" s="98"/>
      <c r="G2978" s="127" t="s">
        <v>2821</v>
      </c>
      <c r="H2978" s="128">
        <v>294.01</v>
      </c>
      <c r="I2978" s="128">
        <v>0</v>
      </c>
      <c r="J2978" s="129">
        <v>294.01</v>
      </c>
      <c r="K2978" s="101" t="s">
        <v>1388</v>
      </c>
    </row>
    <row r="2979" spans="1:11" ht="56.25" customHeight="1">
      <c r="A2979" s="98">
        <v>35</v>
      </c>
      <c r="B2979" s="125" t="s">
        <v>1279</v>
      </c>
      <c r="C2979" s="126">
        <v>42480</v>
      </c>
      <c r="D2979" s="98" t="s">
        <v>11</v>
      </c>
      <c r="E2979" s="98">
        <v>191549</v>
      </c>
      <c r="F2979" s="98"/>
      <c r="G2979" s="127" t="s">
        <v>3513</v>
      </c>
      <c r="H2979" s="128">
        <v>294.01</v>
      </c>
      <c r="I2979" s="128">
        <v>0</v>
      </c>
      <c r="J2979" s="129">
        <v>294.01</v>
      </c>
      <c r="K2979" s="101" t="s">
        <v>1388</v>
      </c>
    </row>
    <row r="2980" spans="1:11" ht="56.25" customHeight="1">
      <c r="A2980" s="98">
        <v>35</v>
      </c>
      <c r="B2980" s="125" t="s">
        <v>1279</v>
      </c>
      <c r="C2980" s="126">
        <v>42495</v>
      </c>
      <c r="D2980" s="98" t="s">
        <v>11</v>
      </c>
      <c r="E2980" s="98">
        <v>192819</v>
      </c>
      <c r="F2980" s="98"/>
      <c r="G2980" s="127" t="s">
        <v>3808</v>
      </c>
      <c r="H2980" s="128">
        <v>510.1</v>
      </c>
      <c r="I2980" s="128">
        <v>0</v>
      </c>
      <c r="J2980" s="129">
        <v>510.1</v>
      </c>
      <c r="K2980" s="101" t="s">
        <v>1388</v>
      </c>
    </row>
    <row r="2981" spans="1:11" ht="56.25" customHeight="1">
      <c r="A2981" s="98">
        <v>35</v>
      </c>
      <c r="B2981" s="125" t="s">
        <v>1279</v>
      </c>
      <c r="C2981" s="126">
        <v>42499</v>
      </c>
      <c r="D2981" s="98" t="s">
        <v>11</v>
      </c>
      <c r="E2981" s="98">
        <v>193030</v>
      </c>
      <c r="F2981" s="98"/>
      <c r="G2981" s="127" t="s">
        <v>3859</v>
      </c>
      <c r="H2981" s="128">
        <v>278.92</v>
      </c>
      <c r="I2981" s="128">
        <v>0</v>
      </c>
      <c r="J2981" s="129">
        <v>278.92</v>
      </c>
      <c r="K2981" s="101" t="s">
        <v>1388</v>
      </c>
    </row>
    <row r="2982" spans="1:11" ht="56.25" customHeight="1">
      <c r="A2982" s="98">
        <v>35</v>
      </c>
      <c r="B2982" s="125" t="s">
        <v>1279</v>
      </c>
      <c r="C2982" s="126">
        <v>42501</v>
      </c>
      <c r="D2982" s="98" t="s">
        <v>11</v>
      </c>
      <c r="E2982" s="98">
        <v>193297</v>
      </c>
      <c r="F2982" s="98"/>
      <c r="G2982" s="127" t="s">
        <v>3917</v>
      </c>
      <c r="H2982" s="128">
        <v>294.01</v>
      </c>
      <c r="I2982" s="128">
        <v>0</v>
      </c>
      <c r="J2982" s="129">
        <v>294.01</v>
      </c>
      <c r="K2982" s="101" t="s">
        <v>1388</v>
      </c>
    </row>
    <row r="2983" spans="1:11" ht="56.25" customHeight="1">
      <c r="A2983" s="98">
        <v>35</v>
      </c>
      <c r="B2983" s="125" t="s">
        <v>1280</v>
      </c>
      <c r="C2983" s="126">
        <v>42376</v>
      </c>
      <c r="D2983" s="98" t="s">
        <v>6</v>
      </c>
      <c r="E2983" s="98">
        <v>663019</v>
      </c>
      <c r="F2983" s="98"/>
      <c r="G2983" s="127" t="s">
        <v>1425</v>
      </c>
      <c r="H2983" s="128">
        <v>0</v>
      </c>
      <c r="I2983" s="128">
        <v>4498.4399999999996</v>
      </c>
      <c r="J2983" s="129">
        <v>4498.4399999999996</v>
      </c>
      <c r="K2983" s="101" t="s">
        <v>1388</v>
      </c>
    </row>
    <row r="2984" spans="1:11" ht="56.25" customHeight="1">
      <c r="A2984" s="98">
        <v>35</v>
      </c>
      <c r="B2984" s="125" t="s">
        <v>1280</v>
      </c>
      <c r="C2984" s="126">
        <v>42403</v>
      </c>
      <c r="D2984" s="98" t="s">
        <v>6</v>
      </c>
      <c r="E2984" s="98">
        <v>670955</v>
      </c>
      <c r="F2984" s="98"/>
      <c r="G2984" s="127" t="s">
        <v>1895</v>
      </c>
      <c r="H2984" s="128">
        <v>0</v>
      </c>
      <c r="I2984" s="128">
        <v>1876.9</v>
      </c>
      <c r="J2984" s="129">
        <v>1876.9</v>
      </c>
      <c r="K2984" s="101" t="s">
        <v>1388</v>
      </c>
    </row>
    <row r="2985" spans="1:11" ht="56.25" customHeight="1">
      <c r="A2985" s="98">
        <v>35</v>
      </c>
      <c r="B2985" s="125" t="s">
        <v>1280</v>
      </c>
      <c r="C2985" s="126">
        <v>42403</v>
      </c>
      <c r="D2985" s="98" t="s">
        <v>6</v>
      </c>
      <c r="E2985" s="98">
        <v>670957</v>
      </c>
      <c r="F2985" s="98"/>
      <c r="G2985" s="127" t="s">
        <v>1896</v>
      </c>
      <c r="H2985" s="128">
        <v>0</v>
      </c>
      <c r="I2985" s="128">
        <v>1075.28</v>
      </c>
      <c r="J2985" s="129">
        <v>1075.28</v>
      </c>
      <c r="K2985" s="101" t="s">
        <v>1388</v>
      </c>
    </row>
    <row r="2986" spans="1:11" ht="56.25" customHeight="1">
      <c r="A2986" s="98">
        <v>35</v>
      </c>
      <c r="B2986" s="125" t="s">
        <v>1280</v>
      </c>
      <c r="C2986" s="126">
        <v>42412</v>
      </c>
      <c r="D2986" s="98" t="s">
        <v>6</v>
      </c>
      <c r="E2986" s="98">
        <v>673196</v>
      </c>
      <c r="F2986" s="98"/>
      <c r="G2986" s="127" t="s">
        <v>2133</v>
      </c>
      <c r="H2986" s="128">
        <v>0</v>
      </c>
      <c r="I2986" s="128">
        <v>6585.58</v>
      </c>
      <c r="J2986" s="129">
        <v>6585.58</v>
      </c>
      <c r="K2986" s="101" t="s">
        <v>1388</v>
      </c>
    </row>
    <row r="2987" spans="1:11" ht="56.25" customHeight="1">
      <c r="A2987" s="98">
        <v>35</v>
      </c>
      <c r="B2987" s="125" t="s">
        <v>1280</v>
      </c>
      <c r="C2987" s="126">
        <v>42429</v>
      </c>
      <c r="D2987" s="98" t="s">
        <v>6</v>
      </c>
      <c r="E2987" s="98">
        <v>677911</v>
      </c>
      <c r="F2987" s="98"/>
      <c r="G2987" s="127" t="s">
        <v>2457</v>
      </c>
      <c r="H2987" s="128">
        <v>0</v>
      </c>
      <c r="I2987" s="128">
        <v>246907.4</v>
      </c>
      <c r="J2987" s="129">
        <v>246907.4</v>
      </c>
      <c r="K2987" s="101" t="s">
        <v>1388</v>
      </c>
    </row>
    <row r="2988" spans="1:11" ht="56.25" customHeight="1">
      <c r="A2988" s="98">
        <v>35</v>
      </c>
      <c r="B2988" s="125" t="s">
        <v>1280</v>
      </c>
      <c r="C2988" s="126">
        <v>42445</v>
      </c>
      <c r="D2988" s="98" t="s">
        <v>6</v>
      </c>
      <c r="E2988" s="98">
        <v>682995</v>
      </c>
      <c r="F2988" s="98"/>
      <c r="G2988" s="127" t="s">
        <v>2778</v>
      </c>
      <c r="H2988" s="128">
        <v>0</v>
      </c>
      <c r="I2988" s="128">
        <v>3621.48</v>
      </c>
      <c r="J2988" s="129">
        <v>3621.48</v>
      </c>
      <c r="K2988" s="101" t="s">
        <v>1388</v>
      </c>
    </row>
    <row r="2989" spans="1:11" ht="56.25" customHeight="1">
      <c r="A2989" s="98">
        <v>35</v>
      </c>
      <c r="B2989" s="125" t="s">
        <v>1280</v>
      </c>
      <c r="C2989" s="126">
        <v>42457</v>
      </c>
      <c r="D2989" s="98" t="s">
        <v>6</v>
      </c>
      <c r="E2989" s="98">
        <v>686432</v>
      </c>
      <c r="F2989" s="98"/>
      <c r="G2989" s="127" t="s">
        <v>3049</v>
      </c>
      <c r="H2989" s="128">
        <v>0</v>
      </c>
      <c r="I2989" s="128">
        <v>293566.45</v>
      </c>
      <c r="J2989" s="129">
        <v>293566.45</v>
      </c>
      <c r="K2989" s="101" t="s">
        <v>1388</v>
      </c>
    </row>
    <row r="2990" spans="1:11" ht="56.25" customHeight="1">
      <c r="A2990" s="98">
        <v>35</v>
      </c>
      <c r="B2990" s="125" t="s">
        <v>1280</v>
      </c>
      <c r="C2990" s="126">
        <v>42474</v>
      </c>
      <c r="D2990" s="98" t="s">
        <v>6</v>
      </c>
      <c r="E2990" s="98">
        <v>692472</v>
      </c>
      <c r="F2990" s="98"/>
      <c r="G2990" s="127" t="s">
        <v>3406</v>
      </c>
      <c r="H2990" s="128">
        <v>0</v>
      </c>
      <c r="I2990" s="128">
        <v>22805.279999999999</v>
      </c>
      <c r="J2990" s="129">
        <v>22805.279999999999</v>
      </c>
      <c r="K2990" s="101" t="s">
        <v>1388</v>
      </c>
    </row>
    <row r="2991" spans="1:11" ht="56.25" customHeight="1">
      <c r="A2991" s="98">
        <v>35</v>
      </c>
      <c r="B2991" s="125" t="s">
        <v>1280</v>
      </c>
      <c r="C2991" s="126">
        <v>42486</v>
      </c>
      <c r="D2991" s="98" t="s">
        <v>6</v>
      </c>
      <c r="E2991" s="98">
        <v>696203</v>
      </c>
      <c r="F2991" s="98"/>
      <c r="G2991" s="127" t="s">
        <v>3628</v>
      </c>
      <c r="H2991" s="128">
        <v>0</v>
      </c>
      <c r="I2991" s="128">
        <v>122341.25</v>
      </c>
      <c r="J2991" s="129">
        <v>122341.25</v>
      </c>
      <c r="K2991" s="101" t="s">
        <v>1388</v>
      </c>
    </row>
    <row r="2992" spans="1:11" ht="56.25" customHeight="1">
      <c r="A2992" s="98">
        <v>35</v>
      </c>
      <c r="B2992" s="125" t="s">
        <v>1280</v>
      </c>
      <c r="C2992" s="126">
        <v>42507</v>
      </c>
      <c r="D2992" s="98" t="s">
        <v>6</v>
      </c>
      <c r="E2992" s="98">
        <v>703160</v>
      </c>
      <c r="F2992" s="98"/>
      <c r="G2992" s="127" t="s">
        <v>4075</v>
      </c>
      <c r="H2992" s="128">
        <v>0</v>
      </c>
      <c r="I2992" s="128">
        <v>2656.43</v>
      </c>
      <c r="J2992" s="129">
        <v>2656.43</v>
      </c>
      <c r="K2992" s="101" t="s">
        <v>1388</v>
      </c>
    </row>
    <row r="2993" spans="1:11" ht="56.25" customHeight="1">
      <c r="A2993" s="98">
        <v>35</v>
      </c>
      <c r="B2993" s="125" t="s">
        <v>1280</v>
      </c>
      <c r="C2993" s="126">
        <v>42507</v>
      </c>
      <c r="D2993" s="98" t="s">
        <v>6</v>
      </c>
      <c r="E2993" s="98">
        <v>703162</v>
      </c>
      <c r="F2993" s="98"/>
      <c r="G2993" s="127" t="s">
        <v>4076</v>
      </c>
      <c r="H2993" s="128">
        <v>0</v>
      </c>
      <c r="I2993" s="128">
        <v>482019.49</v>
      </c>
      <c r="J2993" s="129">
        <v>482019.49</v>
      </c>
      <c r="K2993" s="101" t="s">
        <v>1388</v>
      </c>
    </row>
    <row r="2994" spans="1:11" ht="56.25" customHeight="1">
      <c r="A2994" s="98">
        <v>35</v>
      </c>
      <c r="B2994" s="125" t="s">
        <v>1280</v>
      </c>
      <c r="C2994" s="126">
        <v>42507</v>
      </c>
      <c r="D2994" s="98" t="s">
        <v>6</v>
      </c>
      <c r="E2994" s="98">
        <v>703163</v>
      </c>
      <c r="F2994" s="98"/>
      <c r="G2994" s="127" t="s">
        <v>4077</v>
      </c>
      <c r="H2994" s="128">
        <v>0</v>
      </c>
      <c r="I2994" s="128">
        <v>25387</v>
      </c>
      <c r="J2994" s="129">
        <v>25387</v>
      </c>
      <c r="K2994" s="101" t="s">
        <v>1388</v>
      </c>
    </row>
    <row r="2995" spans="1:11" ht="56.25" customHeight="1">
      <c r="A2995" s="98">
        <v>35</v>
      </c>
      <c r="B2995" s="125" t="s">
        <v>1280</v>
      </c>
      <c r="C2995" s="126">
        <v>42564</v>
      </c>
      <c r="D2995" s="98" t="s">
        <v>6</v>
      </c>
      <c r="E2995" s="98">
        <v>722144</v>
      </c>
      <c r="F2995" s="98"/>
      <c r="G2995" s="127" t="s">
        <v>5499</v>
      </c>
      <c r="H2995" s="128">
        <v>0</v>
      </c>
      <c r="I2995" s="128">
        <v>1226.72</v>
      </c>
      <c r="J2995" s="129">
        <v>1226.72</v>
      </c>
      <c r="K2995" s="101" t="s">
        <v>1388</v>
      </c>
    </row>
    <row r="2996" spans="1:11" ht="56.25" customHeight="1">
      <c r="A2996" s="98">
        <v>35</v>
      </c>
      <c r="B2996" s="125" t="s">
        <v>1280</v>
      </c>
      <c r="C2996" s="126">
        <v>42565</v>
      </c>
      <c r="D2996" s="98" t="s">
        <v>6</v>
      </c>
      <c r="E2996" s="98">
        <v>722583</v>
      </c>
      <c r="F2996" s="98"/>
      <c r="G2996" s="127" t="s">
        <v>5536</v>
      </c>
      <c r="H2996" s="128">
        <v>0</v>
      </c>
      <c r="I2996" s="128">
        <v>176128.84</v>
      </c>
      <c r="J2996" s="129">
        <v>176128.84</v>
      </c>
      <c r="K2996" s="101" t="s">
        <v>1388</v>
      </c>
    </row>
    <row r="2997" spans="1:11" ht="56.25" customHeight="1">
      <c r="A2997" s="98">
        <v>35</v>
      </c>
      <c r="B2997" s="125" t="s">
        <v>1280</v>
      </c>
      <c r="C2997" s="126">
        <v>42594</v>
      </c>
      <c r="D2997" s="98" t="s">
        <v>1366</v>
      </c>
      <c r="E2997" s="98">
        <v>732579</v>
      </c>
      <c r="F2997" s="98"/>
      <c r="G2997" s="127" t="s">
        <v>6246</v>
      </c>
      <c r="H2997" s="128">
        <v>0</v>
      </c>
      <c r="I2997" s="128">
        <v>17335.259999999998</v>
      </c>
      <c r="J2997" s="129">
        <v>17335.259999999998</v>
      </c>
      <c r="K2997" s="101" t="s">
        <v>1388</v>
      </c>
    </row>
    <row r="2998" spans="1:11" ht="56.25" customHeight="1">
      <c r="A2998" s="98">
        <v>35</v>
      </c>
      <c r="B2998" s="125" t="s">
        <v>1280</v>
      </c>
      <c r="C2998" s="126">
        <v>42608</v>
      </c>
      <c r="D2998" s="98" t="s">
        <v>1366</v>
      </c>
      <c r="E2998" s="98">
        <v>737254</v>
      </c>
      <c r="F2998" s="98"/>
      <c r="G2998" s="127" t="s">
        <v>6618</v>
      </c>
      <c r="H2998" s="128">
        <v>0</v>
      </c>
      <c r="I2998" s="128">
        <v>229568.22</v>
      </c>
      <c r="J2998" s="129">
        <v>229568.22</v>
      </c>
      <c r="K2998" s="101" t="s">
        <v>1388</v>
      </c>
    </row>
    <row r="2999" spans="1:11" ht="56.25" customHeight="1">
      <c r="A2999" s="98">
        <v>35</v>
      </c>
      <c r="B2999" s="125" t="s">
        <v>1280</v>
      </c>
      <c r="C2999" s="126">
        <v>42608</v>
      </c>
      <c r="D2999" s="98" t="s">
        <v>1366</v>
      </c>
      <c r="E2999" s="98">
        <v>737263</v>
      </c>
      <c r="F2999" s="98"/>
      <c r="G2999" s="127" t="s">
        <v>6618</v>
      </c>
      <c r="H2999" s="128">
        <v>0</v>
      </c>
      <c r="I2999" s="128">
        <v>162.54</v>
      </c>
      <c r="J2999" s="129">
        <v>162.54</v>
      </c>
      <c r="K2999" s="101" t="s">
        <v>1388</v>
      </c>
    </row>
    <row r="3000" spans="1:11" ht="56.25" customHeight="1">
      <c r="A3000" s="98">
        <v>35</v>
      </c>
      <c r="B3000" s="125" t="s">
        <v>1280</v>
      </c>
      <c r="C3000" s="126">
        <v>42622</v>
      </c>
      <c r="D3000" s="98" t="s">
        <v>1366</v>
      </c>
      <c r="E3000" s="98">
        <v>742385</v>
      </c>
      <c r="F3000" s="98"/>
      <c r="G3000" s="127" t="s">
        <v>7011</v>
      </c>
      <c r="H3000" s="128">
        <v>0</v>
      </c>
      <c r="I3000" s="128">
        <v>6044.14</v>
      </c>
      <c r="J3000" s="129">
        <v>6044.14</v>
      </c>
      <c r="K3000" s="101" t="s">
        <v>1388</v>
      </c>
    </row>
    <row r="3001" spans="1:11" ht="56.25" customHeight="1">
      <c r="A3001" s="98">
        <v>35</v>
      </c>
      <c r="B3001" s="125" t="s">
        <v>1280</v>
      </c>
      <c r="C3001" s="126">
        <v>42622</v>
      </c>
      <c r="D3001" s="98" t="s">
        <v>1366</v>
      </c>
      <c r="E3001" s="98">
        <v>742386</v>
      </c>
      <c r="F3001" s="98"/>
      <c r="G3001" s="127" t="s">
        <v>7012</v>
      </c>
      <c r="H3001" s="128">
        <v>0</v>
      </c>
      <c r="I3001" s="128">
        <v>14977.17</v>
      </c>
      <c r="J3001" s="129">
        <v>14977.17</v>
      </c>
      <c r="K3001" s="101" t="s">
        <v>1388</v>
      </c>
    </row>
    <row r="3002" spans="1:11" ht="56.25" customHeight="1">
      <c r="A3002" s="98">
        <v>35</v>
      </c>
      <c r="B3002" s="125" t="s">
        <v>1280</v>
      </c>
      <c r="C3002" s="126">
        <v>42622</v>
      </c>
      <c r="D3002" s="98" t="s">
        <v>1366</v>
      </c>
      <c r="E3002" s="98">
        <v>742387</v>
      </c>
      <c r="F3002" s="98"/>
      <c r="G3002" s="127" t="s">
        <v>7012</v>
      </c>
      <c r="H3002" s="128">
        <v>0</v>
      </c>
      <c r="I3002" s="128">
        <v>7911.4</v>
      </c>
      <c r="J3002" s="129">
        <v>7911.4</v>
      </c>
      <c r="K3002" s="101" t="s">
        <v>1388</v>
      </c>
    </row>
    <row r="3003" spans="1:11" ht="56.25" customHeight="1">
      <c r="A3003" s="98">
        <v>35</v>
      </c>
      <c r="B3003" s="125" t="s">
        <v>1280</v>
      </c>
      <c r="C3003" s="126">
        <v>42622</v>
      </c>
      <c r="D3003" s="98" t="s">
        <v>1366</v>
      </c>
      <c r="E3003" s="98">
        <v>742388</v>
      </c>
      <c r="F3003" s="98"/>
      <c r="G3003" s="127" t="s">
        <v>7012</v>
      </c>
      <c r="H3003" s="128">
        <v>0</v>
      </c>
      <c r="I3003" s="128">
        <v>2973.44</v>
      </c>
      <c r="J3003" s="129">
        <v>2973.44</v>
      </c>
      <c r="K3003" s="101" t="s">
        <v>1388</v>
      </c>
    </row>
    <row r="3004" spans="1:11" ht="56.25" customHeight="1">
      <c r="A3004" s="98">
        <v>35</v>
      </c>
      <c r="B3004" s="125" t="s">
        <v>1280</v>
      </c>
      <c r="C3004" s="126">
        <v>42622</v>
      </c>
      <c r="D3004" s="98" t="s">
        <v>1366</v>
      </c>
      <c r="E3004" s="98">
        <v>742389</v>
      </c>
      <c r="F3004" s="98"/>
      <c r="G3004" s="127" t="s">
        <v>7012</v>
      </c>
      <c r="H3004" s="128">
        <v>0</v>
      </c>
      <c r="I3004" s="128">
        <v>5840.8</v>
      </c>
      <c r="J3004" s="129">
        <v>5840.8</v>
      </c>
      <c r="K3004" s="101" t="s">
        <v>1388</v>
      </c>
    </row>
    <row r="3005" spans="1:11" ht="56.25" customHeight="1">
      <c r="A3005" s="98">
        <v>35</v>
      </c>
      <c r="B3005" s="125" t="s">
        <v>1280</v>
      </c>
      <c r="C3005" s="126">
        <v>42625</v>
      </c>
      <c r="D3005" s="98" t="s">
        <v>1366</v>
      </c>
      <c r="E3005" s="98">
        <v>743006</v>
      </c>
      <c r="F3005" s="98"/>
      <c r="G3005" s="127" t="s">
        <v>7037</v>
      </c>
      <c r="H3005" s="128">
        <v>0</v>
      </c>
      <c r="I3005" s="128">
        <v>17139.439999999999</v>
      </c>
      <c r="J3005" s="129">
        <v>17139.439999999999</v>
      </c>
      <c r="K3005" s="101" t="s">
        <v>1388</v>
      </c>
    </row>
    <row r="3006" spans="1:11" ht="56.25" customHeight="1">
      <c r="A3006" s="98">
        <v>35</v>
      </c>
      <c r="B3006" s="125" t="s">
        <v>1279</v>
      </c>
      <c r="C3006" s="126">
        <v>42636</v>
      </c>
      <c r="D3006" s="98" t="s">
        <v>1366</v>
      </c>
      <c r="E3006" s="98">
        <v>747329</v>
      </c>
      <c r="F3006" s="98"/>
      <c r="G3006" s="127" t="s">
        <v>7365</v>
      </c>
      <c r="H3006" s="128">
        <v>0</v>
      </c>
      <c r="I3006" s="128">
        <v>165781.82999999999</v>
      </c>
      <c r="J3006" s="129">
        <v>165781.82999999999</v>
      </c>
      <c r="K3006" s="101" t="s">
        <v>1388</v>
      </c>
    </row>
    <row r="3007" spans="1:11" ht="56.25" customHeight="1">
      <c r="A3007" s="98">
        <v>35</v>
      </c>
      <c r="B3007" s="125" t="s">
        <v>1280</v>
      </c>
      <c r="C3007" s="126">
        <v>42440</v>
      </c>
      <c r="D3007" s="98" t="s">
        <v>6</v>
      </c>
      <c r="E3007" s="98">
        <v>844680</v>
      </c>
      <c r="F3007" s="98"/>
      <c r="G3007" s="127" t="s">
        <v>2677</v>
      </c>
      <c r="H3007" s="128">
        <v>0</v>
      </c>
      <c r="I3007" s="128">
        <v>998334.77</v>
      </c>
      <c r="J3007" s="129">
        <v>998334.77</v>
      </c>
      <c r="K3007" s="101" t="s">
        <v>1388</v>
      </c>
    </row>
    <row r="3008" spans="1:11" ht="56.25" customHeight="1">
      <c r="A3008" s="98">
        <v>35</v>
      </c>
      <c r="B3008" s="125" t="s">
        <v>1279</v>
      </c>
      <c r="C3008" s="126">
        <v>42480</v>
      </c>
      <c r="D3008" s="98" t="s">
        <v>6</v>
      </c>
      <c r="E3008" s="98">
        <v>848723</v>
      </c>
      <c r="F3008" s="98"/>
      <c r="G3008" s="127" t="s">
        <v>3505</v>
      </c>
      <c r="H3008" s="128">
        <v>0</v>
      </c>
      <c r="I3008" s="128">
        <v>8352</v>
      </c>
      <c r="J3008" s="129">
        <v>8352</v>
      </c>
      <c r="K3008" s="101" t="s">
        <v>1388</v>
      </c>
    </row>
    <row r="3009" spans="1:11" ht="56.25" customHeight="1">
      <c r="A3009" s="98">
        <v>35</v>
      </c>
      <c r="B3009" s="125" t="s">
        <v>1279</v>
      </c>
      <c r="C3009" s="126">
        <v>42493</v>
      </c>
      <c r="D3009" s="98" t="s">
        <v>11</v>
      </c>
      <c r="E3009" s="98">
        <v>850108</v>
      </c>
      <c r="F3009" s="98"/>
      <c r="G3009" s="127" t="s">
        <v>3766</v>
      </c>
      <c r="H3009" s="128">
        <v>297.10000000000002</v>
      </c>
      <c r="I3009" s="128">
        <v>0</v>
      </c>
      <c r="J3009" s="129">
        <v>297.10000000000002</v>
      </c>
      <c r="K3009" s="101" t="s">
        <v>1388</v>
      </c>
    </row>
    <row r="3010" spans="1:11" ht="56.25" customHeight="1">
      <c r="A3010" s="98">
        <v>35</v>
      </c>
      <c r="B3010" s="125" t="s">
        <v>1279</v>
      </c>
      <c r="C3010" s="126">
        <v>42493</v>
      </c>
      <c r="D3010" s="98" t="s">
        <v>17</v>
      </c>
      <c r="E3010" s="98">
        <v>850108</v>
      </c>
      <c r="F3010" s="98"/>
      <c r="G3010" s="127" t="s">
        <v>3766</v>
      </c>
      <c r="H3010" s="128">
        <v>680.86</v>
      </c>
      <c r="I3010" s="128">
        <v>0</v>
      </c>
      <c r="J3010" s="129">
        <v>680.86</v>
      </c>
      <c r="K3010" s="101" t="s">
        <v>1388</v>
      </c>
    </row>
    <row r="3011" spans="1:11" ht="56.25" customHeight="1">
      <c r="A3011" s="98">
        <v>35</v>
      </c>
      <c r="B3011" s="125" t="s">
        <v>1280</v>
      </c>
      <c r="C3011" s="126">
        <v>42503</v>
      </c>
      <c r="D3011" s="98" t="s">
        <v>6</v>
      </c>
      <c r="E3011" s="98">
        <v>851305</v>
      </c>
      <c r="F3011" s="98"/>
      <c r="G3011" s="127" t="s">
        <v>3976</v>
      </c>
      <c r="H3011" s="128">
        <v>0</v>
      </c>
      <c r="I3011" s="128">
        <v>3393293.56</v>
      </c>
      <c r="J3011" s="129">
        <v>3393293.56</v>
      </c>
      <c r="K3011" s="101" t="s">
        <v>1388</v>
      </c>
    </row>
    <row r="3012" spans="1:11" ht="56.25" customHeight="1">
      <c r="A3012" s="98">
        <v>35</v>
      </c>
      <c r="B3012" s="125" t="s">
        <v>1279</v>
      </c>
      <c r="C3012" s="126">
        <v>42626</v>
      </c>
      <c r="D3012" s="98" t="s">
        <v>11</v>
      </c>
      <c r="E3012" s="98">
        <v>863518</v>
      </c>
      <c r="F3012" s="98"/>
      <c r="G3012" s="127" t="s">
        <v>7086</v>
      </c>
      <c r="H3012" s="128">
        <v>50</v>
      </c>
      <c r="I3012" s="128">
        <v>0</v>
      </c>
      <c r="J3012" s="129">
        <v>50</v>
      </c>
      <c r="K3012" s="101" t="s">
        <v>1388</v>
      </c>
    </row>
    <row r="3013" spans="1:11" ht="56.25" customHeight="1">
      <c r="A3013" s="98">
        <v>35</v>
      </c>
      <c r="B3013" s="125" t="s">
        <v>1279</v>
      </c>
      <c r="C3013" s="126">
        <v>42626</v>
      </c>
      <c r="D3013" s="98" t="s">
        <v>13</v>
      </c>
      <c r="E3013" s="98">
        <v>863518</v>
      </c>
      <c r="F3013" s="98"/>
      <c r="G3013" s="127" t="s">
        <v>7085</v>
      </c>
      <c r="H3013" s="128">
        <v>156.32</v>
      </c>
      <c r="I3013" s="128">
        <v>0</v>
      </c>
      <c r="J3013" s="129">
        <v>156.32</v>
      </c>
      <c r="K3013" s="101" t="s">
        <v>1388</v>
      </c>
    </row>
    <row r="3014" spans="1:11" ht="56.25" customHeight="1">
      <c r="A3014" s="98">
        <v>35</v>
      </c>
      <c r="B3014" s="125" t="s">
        <v>1279</v>
      </c>
      <c r="C3014" s="126">
        <v>42640</v>
      </c>
      <c r="D3014" s="98" t="s">
        <v>6</v>
      </c>
      <c r="E3014" s="98">
        <v>864807</v>
      </c>
      <c r="F3014" s="98"/>
      <c r="G3014" s="127" t="s">
        <v>7474</v>
      </c>
      <c r="H3014" s="128">
        <v>0</v>
      </c>
      <c r="I3014" s="128">
        <v>0.03</v>
      </c>
      <c r="J3014" s="129">
        <v>0.03</v>
      </c>
      <c r="K3014" s="101" t="s">
        <v>1388</v>
      </c>
    </row>
    <row r="3015" spans="1:11" ht="56.25" customHeight="1">
      <c r="A3015" s="98">
        <v>35</v>
      </c>
      <c r="B3015" s="125" t="s">
        <v>1279</v>
      </c>
      <c r="C3015" s="126">
        <v>42640</v>
      </c>
      <c r="D3015" s="98" t="s">
        <v>11</v>
      </c>
      <c r="E3015" s="98">
        <v>864825</v>
      </c>
      <c r="F3015" s="98"/>
      <c r="G3015" s="127" t="s">
        <v>7488</v>
      </c>
      <c r="H3015" s="128">
        <v>50</v>
      </c>
      <c r="I3015" s="128">
        <v>0</v>
      </c>
      <c r="J3015" s="129">
        <v>50</v>
      </c>
      <c r="K3015" s="101" t="s">
        <v>1388</v>
      </c>
    </row>
    <row r="3016" spans="1:11" ht="56.25" customHeight="1">
      <c r="A3016" s="98">
        <v>35</v>
      </c>
      <c r="B3016" s="125" t="s">
        <v>7770</v>
      </c>
      <c r="C3016" s="126">
        <v>42375</v>
      </c>
      <c r="D3016" s="98" t="s">
        <v>3</v>
      </c>
      <c r="E3016" s="98">
        <v>1337734</v>
      </c>
      <c r="F3016" s="98"/>
      <c r="G3016" s="127" t="s">
        <v>7771</v>
      </c>
      <c r="H3016" s="128">
        <v>0</v>
      </c>
      <c r="I3016" s="128">
        <v>43820</v>
      </c>
      <c r="J3016" s="129">
        <v>43820</v>
      </c>
      <c r="K3016" s="101" t="s">
        <v>1388</v>
      </c>
    </row>
    <row r="3017" spans="1:11" ht="56.25" customHeight="1">
      <c r="A3017" s="98">
        <v>35</v>
      </c>
      <c r="B3017" s="125" t="s">
        <v>7770</v>
      </c>
      <c r="C3017" s="126">
        <v>42377</v>
      </c>
      <c r="D3017" s="98" t="s">
        <v>3</v>
      </c>
      <c r="E3017" s="98">
        <v>1338701</v>
      </c>
      <c r="F3017" s="98"/>
      <c r="G3017" s="127" t="s">
        <v>7819</v>
      </c>
      <c r="H3017" s="128">
        <v>0</v>
      </c>
      <c r="I3017" s="128">
        <v>15000</v>
      </c>
      <c r="J3017" s="129">
        <v>15000</v>
      </c>
      <c r="K3017" s="101" t="s">
        <v>1388</v>
      </c>
    </row>
    <row r="3018" spans="1:11" ht="56.25" customHeight="1">
      <c r="A3018" s="98">
        <v>35</v>
      </c>
      <c r="B3018" s="125" t="s">
        <v>7920</v>
      </c>
      <c r="C3018" s="126">
        <v>42382</v>
      </c>
      <c r="D3018" s="98" t="s">
        <v>3</v>
      </c>
      <c r="E3018" s="98">
        <v>1340231</v>
      </c>
      <c r="F3018" s="98"/>
      <c r="G3018" s="127" t="s">
        <v>7921</v>
      </c>
      <c r="H3018" s="128">
        <v>0</v>
      </c>
      <c r="I3018" s="128">
        <v>13091</v>
      </c>
      <c r="J3018" s="129">
        <v>13091</v>
      </c>
      <c r="K3018" s="101" t="s">
        <v>1429</v>
      </c>
    </row>
    <row r="3019" spans="1:11" ht="56.25" customHeight="1">
      <c r="A3019" s="98">
        <v>35</v>
      </c>
      <c r="B3019" s="125" t="s">
        <v>7920</v>
      </c>
      <c r="C3019" s="126">
        <v>42384</v>
      </c>
      <c r="D3019" s="98" t="s">
        <v>3</v>
      </c>
      <c r="E3019" s="98">
        <v>1341440</v>
      </c>
      <c r="F3019" s="98"/>
      <c r="G3019" s="127" t="s">
        <v>7970</v>
      </c>
      <c r="H3019" s="128">
        <v>0</v>
      </c>
      <c r="I3019" s="128">
        <v>1420</v>
      </c>
      <c r="J3019" s="129">
        <v>1420</v>
      </c>
      <c r="K3019" s="101" t="s">
        <v>1388</v>
      </c>
    </row>
    <row r="3020" spans="1:11" ht="56.25" customHeight="1">
      <c r="A3020" s="98">
        <v>35</v>
      </c>
      <c r="B3020" s="125" t="s">
        <v>7920</v>
      </c>
      <c r="C3020" s="126">
        <v>42416</v>
      </c>
      <c r="D3020" s="98" t="s">
        <v>3</v>
      </c>
      <c r="E3020" s="98">
        <v>1350934</v>
      </c>
      <c r="F3020" s="98"/>
      <c r="G3020" s="127" t="s">
        <v>8344</v>
      </c>
      <c r="H3020" s="128">
        <v>0</v>
      </c>
      <c r="I3020" s="128">
        <v>230</v>
      </c>
      <c r="J3020" s="129">
        <v>230</v>
      </c>
      <c r="K3020" s="101" t="s">
        <v>1388</v>
      </c>
    </row>
    <row r="3021" spans="1:11" ht="56.25" customHeight="1">
      <c r="A3021" s="98">
        <v>35</v>
      </c>
      <c r="B3021" s="125" t="s">
        <v>7920</v>
      </c>
      <c r="C3021" s="126">
        <v>42429</v>
      </c>
      <c r="D3021" s="98" t="s">
        <v>3</v>
      </c>
      <c r="E3021" s="98">
        <v>1354795</v>
      </c>
      <c r="F3021" s="98"/>
      <c r="G3021" s="127" t="s">
        <v>8580</v>
      </c>
      <c r="H3021" s="128">
        <v>0</v>
      </c>
      <c r="I3021" s="128">
        <v>222</v>
      </c>
      <c r="J3021" s="129">
        <v>222</v>
      </c>
      <c r="K3021" s="101" t="s">
        <v>1388</v>
      </c>
    </row>
    <row r="3022" spans="1:11" ht="56.25" customHeight="1">
      <c r="A3022" s="98">
        <v>35</v>
      </c>
      <c r="B3022" s="125" t="s">
        <v>7920</v>
      </c>
      <c r="C3022" s="126">
        <v>42429</v>
      </c>
      <c r="D3022" s="98" t="s">
        <v>3</v>
      </c>
      <c r="E3022" s="98">
        <v>1354797</v>
      </c>
      <c r="F3022" s="98"/>
      <c r="G3022" s="127" t="s">
        <v>8581</v>
      </c>
      <c r="H3022" s="128">
        <v>0</v>
      </c>
      <c r="I3022" s="128">
        <v>556.5</v>
      </c>
      <c r="J3022" s="129">
        <v>556.5</v>
      </c>
      <c r="K3022" s="101" t="s">
        <v>1388</v>
      </c>
    </row>
    <row r="3023" spans="1:11" ht="56.25" customHeight="1">
      <c r="A3023" s="98">
        <v>35</v>
      </c>
      <c r="B3023" s="125" t="s">
        <v>7920</v>
      </c>
      <c r="C3023" s="126">
        <v>42429</v>
      </c>
      <c r="D3023" s="98" t="s">
        <v>3</v>
      </c>
      <c r="E3023" s="98">
        <v>1354811</v>
      </c>
      <c r="F3023" s="98"/>
      <c r="G3023" s="127" t="s">
        <v>8586</v>
      </c>
      <c r="H3023" s="128">
        <v>0</v>
      </c>
      <c r="I3023" s="128">
        <v>3834.5</v>
      </c>
      <c r="J3023" s="129">
        <v>3834.5</v>
      </c>
      <c r="K3023" s="101" t="s">
        <v>1388</v>
      </c>
    </row>
    <row r="3024" spans="1:11" ht="56.25" customHeight="1">
      <c r="A3024" s="98">
        <v>35</v>
      </c>
      <c r="B3024" s="125" t="s">
        <v>7770</v>
      </c>
      <c r="C3024" s="126">
        <v>42431</v>
      </c>
      <c r="D3024" s="98" t="s">
        <v>3</v>
      </c>
      <c r="E3024" s="98">
        <v>1355757</v>
      </c>
      <c r="F3024" s="98"/>
      <c r="G3024" s="127" t="s">
        <v>8655</v>
      </c>
      <c r="H3024" s="128">
        <v>0</v>
      </c>
      <c r="I3024" s="128">
        <v>6544.9000000000005</v>
      </c>
      <c r="J3024" s="129">
        <v>6544.9000000000005</v>
      </c>
      <c r="K3024" s="101" t="s">
        <v>1388</v>
      </c>
    </row>
    <row r="3025" spans="1:11" ht="56.25" customHeight="1">
      <c r="A3025" s="98">
        <v>35</v>
      </c>
      <c r="B3025" s="125" t="s">
        <v>7920</v>
      </c>
      <c r="C3025" s="126">
        <v>42436</v>
      </c>
      <c r="D3025" s="98" t="s">
        <v>3</v>
      </c>
      <c r="E3025" s="98">
        <v>1357036</v>
      </c>
      <c r="F3025" s="98"/>
      <c r="G3025" s="127" t="s">
        <v>8715</v>
      </c>
      <c r="H3025" s="128">
        <v>0</v>
      </c>
      <c r="I3025" s="128">
        <v>287804.97000000003</v>
      </c>
      <c r="J3025" s="129">
        <v>287804.97000000003</v>
      </c>
      <c r="K3025" s="101" t="s">
        <v>1388</v>
      </c>
    </row>
    <row r="3026" spans="1:11" ht="56.25" customHeight="1">
      <c r="A3026" s="98">
        <v>35</v>
      </c>
      <c r="B3026" s="125" t="s">
        <v>7920</v>
      </c>
      <c r="C3026" s="126">
        <v>42436</v>
      </c>
      <c r="D3026" s="98" t="s">
        <v>3</v>
      </c>
      <c r="E3026" s="98">
        <v>1357038</v>
      </c>
      <c r="F3026" s="98"/>
      <c r="G3026" s="127" t="s">
        <v>8716</v>
      </c>
      <c r="H3026" s="128">
        <v>0</v>
      </c>
      <c r="I3026" s="128">
        <v>316145.90000000002</v>
      </c>
      <c r="J3026" s="129">
        <v>316145.90000000002</v>
      </c>
      <c r="K3026" s="101" t="s">
        <v>1388</v>
      </c>
    </row>
    <row r="3027" spans="1:11" ht="56.25" customHeight="1">
      <c r="A3027" s="98">
        <v>35</v>
      </c>
      <c r="B3027" s="125" t="s">
        <v>7920</v>
      </c>
      <c r="C3027" s="126">
        <v>42436</v>
      </c>
      <c r="D3027" s="98" t="s">
        <v>3</v>
      </c>
      <c r="E3027" s="98">
        <v>1357040</v>
      </c>
      <c r="F3027" s="98"/>
      <c r="G3027" s="127" t="s">
        <v>8717</v>
      </c>
      <c r="H3027" s="128">
        <v>0</v>
      </c>
      <c r="I3027" s="128">
        <v>42907.69</v>
      </c>
      <c r="J3027" s="129">
        <v>42907.69</v>
      </c>
      <c r="K3027" s="101" t="s">
        <v>1388</v>
      </c>
    </row>
    <row r="3028" spans="1:11" ht="56.25" customHeight="1">
      <c r="A3028" s="98">
        <v>35</v>
      </c>
      <c r="B3028" s="125" t="s">
        <v>7920</v>
      </c>
      <c r="C3028" s="126">
        <v>42436</v>
      </c>
      <c r="D3028" s="98" t="s">
        <v>3</v>
      </c>
      <c r="E3028" s="98">
        <v>1357044</v>
      </c>
      <c r="F3028" s="98"/>
      <c r="G3028" s="127" t="s">
        <v>8718</v>
      </c>
      <c r="H3028" s="128">
        <v>0</v>
      </c>
      <c r="I3028" s="128">
        <v>919730.21</v>
      </c>
      <c r="J3028" s="129">
        <v>919730.21</v>
      </c>
      <c r="K3028" s="101" t="s">
        <v>1388</v>
      </c>
    </row>
    <row r="3029" spans="1:11" ht="56.25" customHeight="1">
      <c r="A3029" s="98">
        <v>35</v>
      </c>
      <c r="B3029" s="125" t="s">
        <v>7920</v>
      </c>
      <c r="C3029" s="126">
        <v>42436</v>
      </c>
      <c r="D3029" s="98" t="s">
        <v>3</v>
      </c>
      <c r="E3029" s="98">
        <v>1357046</v>
      </c>
      <c r="F3029" s="98"/>
      <c r="G3029" s="127" t="s">
        <v>8719</v>
      </c>
      <c r="H3029" s="128">
        <v>0</v>
      </c>
      <c r="I3029" s="128">
        <v>272476.06</v>
      </c>
      <c r="J3029" s="129">
        <v>272476.06</v>
      </c>
      <c r="K3029" s="101" t="s">
        <v>1388</v>
      </c>
    </row>
    <row r="3030" spans="1:11" ht="56.25" customHeight="1">
      <c r="A3030" s="98">
        <v>35</v>
      </c>
      <c r="B3030" s="125" t="s">
        <v>7920</v>
      </c>
      <c r="C3030" s="126">
        <v>42436</v>
      </c>
      <c r="D3030" s="98" t="s">
        <v>3</v>
      </c>
      <c r="E3030" s="98">
        <v>1357049</v>
      </c>
      <c r="F3030" s="98"/>
      <c r="G3030" s="127" t="s">
        <v>8720</v>
      </c>
      <c r="H3030" s="128">
        <v>0</v>
      </c>
      <c r="I3030" s="128">
        <v>85176.33</v>
      </c>
      <c r="J3030" s="129">
        <v>85176.33</v>
      </c>
      <c r="K3030" s="101" t="s">
        <v>1388</v>
      </c>
    </row>
    <row r="3031" spans="1:11" ht="56.25" customHeight="1">
      <c r="A3031" s="98">
        <v>35</v>
      </c>
      <c r="B3031" s="125" t="s">
        <v>7920</v>
      </c>
      <c r="C3031" s="126">
        <v>42436</v>
      </c>
      <c r="D3031" s="98" t="s">
        <v>3</v>
      </c>
      <c r="E3031" s="98">
        <v>1357051</v>
      </c>
      <c r="F3031" s="98"/>
      <c r="G3031" s="127" t="s">
        <v>8721</v>
      </c>
      <c r="H3031" s="128">
        <v>0</v>
      </c>
      <c r="I3031" s="128">
        <v>352549.35000000003</v>
      </c>
      <c r="J3031" s="129">
        <v>352549.35000000003</v>
      </c>
      <c r="K3031" s="101" t="s">
        <v>1388</v>
      </c>
    </row>
    <row r="3032" spans="1:11" ht="56.25" customHeight="1">
      <c r="A3032" s="98">
        <v>35</v>
      </c>
      <c r="B3032" s="125" t="s">
        <v>7920</v>
      </c>
      <c r="C3032" s="126">
        <v>42436</v>
      </c>
      <c r="D3032" s="98" t="s">
        <v>3</v>
      </c>
      <c r="E3032" s="98">
        <v>1357056</v>
      </c>
      <c r="F3032" s="98"/>
      <c r="G3032" s="127" t="s">
        <v>8722</v>
      </c>
      <c r="H3032" s="128">
        <v>0</v>
      </c>
      <c r="I3032" s="128">
        <v>17925.920000000002</v>
      </c>
      <c r="J3032" s="129">
        <v>17925.920000000002</v>
      </c>
      <c r="K3032" s="101" t="s">
        <v>1388</v>
      </c>
    </row>
    <row r="3033" spans="1:11" ht="56.25" customHeight="1">
      <c r="A3033" s="98">
        <v>35</v>
      </c>
      <c r="B3033" s="125" t="s">
        <v>7920</v>
      </c>
      <c r="C3033" s="126">
        <v>42436</v>
      </c>
      <c r="D3033" s="98" t="s">
        <v>3</v>
      </c>
      <c r="E3033" s="98">
        <v>1357059</v>
      </c>
      <c r="F3033" s="98"/>
      <c r="G3033" s="127" t="s">
        <v>8723</v>
      </c>
      <c r="H3033" s="128">
        <v>0</v>
      </c>
      <c r="I3033" s="128">
        <v>391642.74</v>
      </c>
      <c r="J3033" s="129">
        <v>391642.74</v>
      </c>
      <c r="K3033" s="101" t="s">
        <v>1388</v>
      </c>
    </row>
    <row r="3034" spans="1:11" ht="56.25" customHeight="1">
      <c r="A3034" s="98">
        <v>35</v>
      </c>
      <c r="B3034" s="125" t="s">
        <v>7920</v>
      </c>
      <c r="C3034" s="126">
        <v>42453</v>
      </c>
      <c r="D3034" s="98" t="s">
        <v>3</v>
      </c>
      <c r="E3034" s="98">
        <v>1362723</v>
      </c>
      <c r="F3034" s="98"/>
      <c r="G3034" s="127" t="s">
        <v>9026</v>
      </c>
      <c r="H3034" s="128">
        <v>0</v>
      </c>
      <c r="I3034" s="128">
        <v>927.5</v>
      </c>
      <c r="J3034" s="129">
        <v>927.5</v>
      </c>
      <c r="K3034" s="101" t="s">
        <v>1388</v>
      </c>
    </row>
    <row r="3035" spans="1:11" ht="56.25" customHeight="1">
      <c r="A3035" s="98">
        <v>35</v>
      </c>
      <c r="B3035" s="125" t="s">
        <v>7920</v>
      </c>
      <c r="C3035" s="126">
        <v>42460</v>
      </c>
      <c r="D3035" s="98" t="s">
        <v>3</v>
      </c>
      <c r="E3035" s="98">
        <v>1364581</v>
      </c>
      <c r="F3035" s="98"/>
      <c r="G3035" s="127" t="s">
        <v>9126</v>
      </c>
      <c r="H3035" s="128">
        <v>0</v>
      </c>
      <c r="I3035" s="128">
        <v>4138.34</v>
      </c>
      <c r="J3035" s="129">
        <v>4138.34</v>
      </c>
      <c r="K3035" s="101" t="s">
        <v>1388</v>
      </c>
    </row>
    <row r="3036" spans="1:11" ht="56.25" customHeight="1">
      <c r="A3036" s="98">
        <v>35</v>
      </c>
      <c r="B3036" s="125" t="s">
        <v>7920</v>
      </c>
      <c r="C3036" s="126">
        <v>42460</v>
      </c>
      <c r="D3036" s="98" t="s">
        <v>3</v>
      </c>
      <c r="E3036" s="98">
        <v>1364582</v>
      </c>
      <c r="F3036" s="98"/>
      <c r="G3036" s="127" t="s">
        <v>9127</v>
      </c>
      <c r="H3036" s="128">
        <v>0</v>
      </c>
      <c r="I3036" s="128">
        <v>14366.09</v>
      </c>
      <c r="J3036" s="129">
        <v>14366.09</v>
      </c>
      <c r="K3036" s="101" t="s">
        <v>1388</v>
      </c>
    </row>
    <row r="3037" spans="1:11" ht="56.25" customHeight="1">
      <c r="A3037" s="98">
        <v>35</v>
      </c>
      <c r="B3037" s="125" t="s">
        <v>7920</v>
      </c>
      <c r="C3037" s="126">
        <v>42471</v>
      </c>
      <c r="D3037" s="98" t="s">
        <v>3</v>
      </c>
      <c r="E3037" s="98">
        <v>1367823</v>
      </c>
      <c r="F3037" s="98"/>
      <c r="G3037" s="127" t="s">
        <v>9297</v>
      </c>
      <c r="H3037" s="128">
        <v>0</v>
      </c>
      <c r="I3037" s="128">
        <v>1770</v>
      </c>
      <c r="J3037" s="129">
        <v>1770</v>
      </c>
      <c r="K3037" s="101" t="s">
        <v>1388</v>
      </c>
    </row>
    <row r="3038" spans="1:11" ht="56.25" customHeight="1">
      <c r="A3038" s="98">
        <v>35</v>
      </c>
      <c r="B3038" s="125" t="s">
        <v>7920</v>
      </c>
      <c r="C3038" s="126">
        <v>42471</v>
      </c>
      <c r="D3038" s="98" t="s">
        <v>3</v>
      </c>
      <c r="E3038" s="98">
        <v>1367988</v>
      </c>
      <c r="F3038" s="98"/>
      <c r="G3038" s="127" t="s">
        <v>9321</v>
      </c>
      <c r="H3038" s="128">
        <v>0</v>
      </c>
      <c r="I3038" s="128">
        <v>532.5</v>
      </c>
      <c r="J3038" s="129">
        <v>532.5</v>
      </c>
      <c r="K3038" s="101" t="s">
        <v>1388</v>
      </c>
    </row>
    <row r="3039" spans="1:11" ht="56.25" customHeight="1">
      <c r="A3039" s="98">
        <v>35</v>
      </c>
      <c r="B3039" s="125" t="s">
        <v>7920</v>
      </c>
      <c r="C3039" s="126">
        <v>42480</v>
      </c>
      <c r="D3039" s="98" t="s">
        <v>3</v>
      </c>
      <c r="E3039" s="98">
        <v>1371137</v>
      </c>
      <c r="F3039" s="98"/>
      <c r="G3039" s="127" t="s">
        <v>9478</v>
      </c>
      <c r="H3039" s="128">
        <v>0</v>
      </c>
      <c r="I3039" s="128">
        <v>4408.2700000000004</v>
      </c>
      <c r="J3039" s="129">
        <v>4408.2700000000004</v>
      </c>
      <c r="K3039" s="101" t="s">
        <v>1388</v>
      </c>
    </row>
    <row r="3040" spans="1:11" ht="56.25" customHeight="1">
      <c r="A3040" s="98">
        <v>35</v>
      </c>
      <c r="B3040" s="125" t="s">
        <v>7770</v>
      </c>
      <c r="C3040" s="126">
        <v>42485</v>
      </c>
      <c r="D3040" s="98" t="s">
        <v>3</v>
      </c>
      <c r="E3040" s="98">
        <v>1372427</v>
      </c>
      <c r="F3040" s="98"/>
      <c r="G3040" s="127" t="s">
        <v>9560</v>
      </c>
      <c r="H3040" s="128">
        <v>0</v>
      </c>
      <c r="I3040" s="128">
        <v>90</v>
      </c>
      <c r="J3040" s="129">
        <v>90</v>
      </c>
      <c r="K3040" s="101" t="s">
        <v>1388</v>
      </c>
    </row>
    <row r="3041" spans="1:11" ht="56.25" customHeight="1">
      <c r="A3041" s="98">
        <v>35</v>
      </c>
      <c r="B3041" s="125" t="s">
        <v>7920</v>
      </c>
      <c r="C3041" s="126">
        <v>42486</v>
      </c>
      <c r="D3041" s="98" t="s">
        <v>3</v>
      </c>
      <c r="E3041" s="98">
        <v>1372962</v>
      </c>
      <c r="F3041" s="98"/>
      <c r="G3041" s="127" t="s">
        <v>9615</v>
      </c>
      <c r="H3041" s="128">
        <v>0</v>
      </c>
      <c r="I3041" s="128">
        <v>371</v>
      </c>
      <c r="J3041" s="129">
        <v>371</v>
      </c>
      <c r="K3041" s="101" t="s">
        <v>1388</v>
      </c>
    </row>
    <row r="3042" spans="1:11" ht="56.25" customHeight="1">
      <c r="A3042" s="98">
        <v>35</v>
      </c>
      <c r="B3042" s="125" t="s">
        <v>7920</v>
      </c>
      <c r="C3042" s="126">
        <v>42500</v>
      </c>
      <c r="D3042" s="98" t="s">
        <v>3</v>
      </c>
      <c r="E3042" s="98">
        <v>1377275</v>
      </c>
      <c r="F3042" s="98"/>
      <c r="G3042" s="127" t="s">
        <v>9815</v>
      </c>
      <c r="H3042" s="128">
        <v>0</v>
      </c>
      <c r="I3042" s="128">
        <v>2640</v>
      </c>
      <c r="J3042" s="129">
        <v>2640</v>
      </c>
      <c r="K3042" s="101" t="s">
        <v>1388</v>
      </c>
    </row>
    <row r="3043" spans="1:11" ht="56.25" customHeight="1">
      <c r="A3043" s="98">
        <v>35</v>
      </c>
      <c r="B3043" s="125" t="s">
        <v>7920</v>
      </c>
      <c r="C3043" s="126">
        <v>42506</v>
      </c>
      <c r="D3043" s="98" t="s">
        <v>3</v>
      </c>
      <c r="E3043" s="98">
        <v>1379185</v>
      </c>
      <c r="F3043" s="98"/>
      <c r="G3043" s="127" t="s">
        <v>9927</v>
      </c>
      <c r="H3043" s="128">
        <v>0</v>
      </c>
      <c r="I3043" s="128">
        <v>360</v>
      </c>
      <c r="J3043" s="129">
        <v>360</v>
      </c>
      <c r="K3043" s="101" t="s">
        <v>1388</v>
      </c>
    </row>
    <row r="3044" spans="1:11" ht="56.25" customHeight="1">
      <c r="A3044" s="98">
        <v>35</v>
      </c>
      <c r="B3044" s="125" t="s">
        <v>7920</v>
      </c>
      <c r="C3044" s="126">
        <v>42507</v>
      </c>
      <c r="D3044" s="98" t="s">
        <v>3</v>
      </c>
      <c r="E3044" s="98">
        <v>1379607</v>
      </c>
      <c r="F3044" s="98"/>
      <c r="G3044" s="127" t="s">
        <v>9951</v>
      </c>
      <c r="H3044" s="128">
        <v>0</v>
      </c>
      <c r="I3044" s="128">
        <v>5566.31</v>
      </c>
      <c r="J3044" s="129">
        <v>5566.31</v>
      </c>
      <c r="K3044" s="101" t="s">
        <v>1388</v>
      </c>
    </row>
    <row r="3045" spans="1:11" ht="56.25" customHeight="1">
      <c r="A3045" s="98">
        <v>35</v>
      </c>
      <c r="B3045" s="125" t="s">
        <v>7920</v>
      </c>
      <c r="C3045" s="126">
        <v>42507</v>
      </c>
      <c r="D3045" s="98" t="s">
        <v>3</v>
      </c>
      <c r="E3045" s="98">
        <v>1379609</v>
      </c>
      <c r="F3045" s="98"/>
      <c r="G3045" s="127" t="s">
        <v>9952</v>
      </c>
      <c r="H3045" s="128">
        <v>0</v>
      </c>
      <c r="I3045" s="128">
        <v>50634.86</v>
      </c>
      <c r="J3045" s="129">
        <v>50634.86</v>
      </c>
      <c r="K3045" s="101" t="s">
        <v>1388</v>
      </c>
    </row>
    <row r="3046" spans="1:11" ht="56.25" customHeight="1">
      <c r="A3046" s="98">
        <v>35</v>
      </c>
      <c r="B3046" s="125" t="s">
        <v>7920</v>
      </c>
      <c r="C3046" s="126">
        <v>42513</v>
      </c>
      <c r="D3046" s="98" t="s">
        <v>3</v>
      </c>
      <c r="E3046" s="98">
        <v>1381308</v>
      </c>
      <c r="F3046" s="98"/>
      <c r="G3046" s="127" t="s">
        <v>10057</v>
      </c>
      <c r="H3046" s="128">
        <v>0</v>
      </c>
      <c r="I3046" s="128">
        <v>371063.86</v>
      </c>
      <c r="J3046" s="129">
        <v>371063.86</v>
      </c>
      <c r="K3046" s="101" t="s">
        <v>1388</v>
      </c>
    </row>
    <row r="3047" spans="1:11" ht="56.25" customHeight="1">
      <c r="A3047" s="98">
        <v>35</v>
      </c>
      <c r="B3047" s="125" t="s">
        <v>7920</v>
      </c>
      <c r="C3047" s="126">
        <v>42513</v>
      </c>
      <c r="D3047" s="98" t="s">
        <v>3</v>
      </c>
      <c r="E3047" s="98">
        <v>1381310</v>
      </c>
      <c r="F3047" s="98"/>
      <c r="G3047" s="127" t="s">
        <v>10058</v>
      </c>
      <c r="H3047" s="128">
        <v>0</v>
      </c>
      <c r="I3047" s="128">
        <v>308437.46000000002</v>
      </c>
      <c r="J3047" s="129">
        <v>308437.46000000002</v>
      </c>
      <c r="K3047" s="101" t="s">
        <v>1388</v>
      </c>
    </row>
    <row r="3048" spans="1:11" ht="56.25" customHeight="1">
      <c r="A3048" s="98">
        <v>35</v>
      </c>
      <c r="B3048" s="125" t="s">
        <v>7920</v>
      </c>
      <c r="C3048" s="126">
        <v>42513</v>
      </c>
      <c r="D3048" s="98" t="s">
        <v>3</v>
      </c>
      <c r="E3048" s="98">
        <v>1381312</v>
      </c>
      <c r="F3048" s="98"/>
      <c r="G3048" s="127" t="s">
        <v>10059</v>
      </c>
      <c r="H3048" s="128">
        <v>0</v>
      </c>
      <c r="I3048" s="128">
        <v>93007.5</v>
      </c>
      <c r="J3048" s="129">
        <v>93007.5</v>
      </c>
      <c r="K3048" s="101" t="s">
        <v>1388</v>
      </c>
    </row>
    <row r="3049" spans="1:11" ht="56.25" customHeight="1">
      <c r="A3049" s="98">
        <v>35</v>
      </c>
      <c r="B3049" s="125" t="s">
        <v>7920</v>
      </c>
      <c r="C3049" s="126">
        <v>42513</v>
      </c>
      <c r="D3049" s="98" t="s">
        <v>3</v>
      </c>
      <c r="E3049" s="98">
        <v>1381313</v>
      </c>
      <c r="F3049" s="98"/>
      <c r="G3049" s="127" t="s">
        <v>10060</v>
      </c>
      <c r="H3049" s="128">
        <v>0</v>
      </c>
      <c r="I3049" s="128">
        <v>456654.58</v>
      </c>
      <c r="J3049" s="129">
        <v>456654.58</v>
      </c>
      <c r="K3049" s="101" t="s">
        <v>1388</v>
      </c>
    </row>
    <row r="3050" spans="1:11" ht="56.25" customHeight="1">
      <c r="A3050" s="98">
        <v>35</v>
      </c>
      <c r="B3050" s="125" t="s">
        <v>7770</v>
      </c>
      <c r="C3050" s="126">
        <v>42523</v>
      </c>
      <c r="D3050" s="98" t="s">
        <v>3</v>
      </c>
      <c r="E3050" s="98">
        <v>1384256</v>
      </c>
      <c r="F3050" s="98"/>
      <c r="G3050" s="127" t="s">
        <v>10277</v>
      </c>
      <c r="H3050" s="128">
        <v>0</v>
      </c>
      <c r="I3050" s="128">
        <v>3132</v>
      </c>
      <c r="J3050" s="129">
        <v>3132</v>
      </c>
      <c r="K3050" s="101" t="s">
        <v>1388</v>
      </c>
    </row>
    <row r="3051" spans="1:11" ht="56.25" customHeight="1">
      <c r="A3051" s="98">
        <v>35</v>
      </c>
      <c r="B3051" s="125" t="s">
        <v>7920</v>
      </c>
      <c r="C3051" s="126">
        <v>42537</v>
      </c>
      <c r="D3051" s="98" t="s">
        <v>3</v>
      </c>
      <c r="E3051" s="98">
        <v>1389410</v>
      </c>
      <c r="F3051" s="98"/>
      <c r="G3051" s="127" t="s">
        <v>10611</v>
      </c>
      <c r="H3051" s="128">
        <v>0</v>
      </c>
      <c r="I3051" s="128">
        <v>40497.590000000004</v>
      </c>
      <c r="J3051" s="129">
        <v>40497.590000000004</v>
      </c>
      <c r="K3051" s="101" t="s">
        <v>1388</v>
      </c>
    </row>
    <row r="3052" spans="1:11" ht="56.25" customHeight="1">
      <c r="A3052" s="98">
        <v>35</v>
      </c>
      <c r="B3052" s="125" t="s">
        <v>7920</v>
      </c>
      <c r="C3052" s="126">
        <v>42537</v>
      </c>
      <c r="D3052" s="98" t="s">
        <v>3</v>
      </c>
      <c r="E3052" s="98">
        <v>1389412</v>
      </c>
      <c r="F3052" s="98"/>
      <c r="G3052" s="127" t="s">
        <v>10612</v>
      </c>
      <c r="H3052" s="128">
        <v>0</v>
      </c>
      <c r="I3052" s="128">
        <v>3374.1</v>
      </c>
      <c r="J3052" s="129">
        <v>3374.1</v>
      </c>
      <c r="K3052" s="101" t="s">
        <v>1388</v>
      </c>
    </row>
    <row r="3053" spans="1:11" ht="56.25" customHeight="1">
      <c r="A3053" s="98">
        <v>35</v>
      </c>
      <c r="B3053" s="125" t="s">
        <v>7920</v>
      </c>
      <c r="C3053" s="126">
        <v>42537</v>
      </c>
      <c r="D3053" s="98" t="s">
        <v>3</v>
      </c>
      <c r="E3053" s="98">
        <v>1389566</v>
      </c>
      <c r="F3053" s="98"/>
      <c r="G3053" s="127" t="s">
        <v>10620</v>
      </c>
      <c r="H3053" s="128">
        <v>0</v>
      </c>
      <c r="I3053" s="128">
        <v>1990</v>
      </c>
      <c r="J3053" s="129">
        <v>1990</v>
      </c>
      <c r="K3053" s="101" t="s">
        <v>1388</v>
      </c>
    </row>
    <row r="3054" spans="1:11" ht="56.25" customHeight="1">
      <c r="A3054" s="98">
        <v>35</v>
      </c>
      <c r="B3054" s="125" t="s">
        <v>7920</v>
      </c>
      <c r="C3054" s="126">
        <v>42544</v>
      </c>
      <c r="D3054" s="98" t="s">
        <v>3</v>
      </c>
      <c r="E3054" s="98">
        <v>1391390</v>
      </c>
      <c r="F3054" s="98"/>
      <c r="G3054" s="127" t="s">
        <v>10782</v>
      </c>
      <c r="H3054" s="128">
        <v>0</v>
      </c>
      <c r="I3054" s="128">
        <v>927.5</v>
      </c>
      <c r="J3054" s="129">
        <v>927.5</v>
      </c>
      <c r="K3054" s="101" t="s">
        <v>1388</v>
      </c>
    </row>
    <row r="3055" spans="1:11" ht="56.25" customHeight="1">
      <c r="A3055" s="98">
        <v>35</v>
      </c>
      <c r="B3055" s="125" t="s">
        <v>7920</v>
      </c>
      <c r="C3055" s="126">
        <v>42556</v>
      </c>
      <c r="D3055" s="98" t="s">
        <v>3</v>
      </c>
      <c r="E3055" s="98">
        <v>1395299</v>
      </c>
      <c r="F3055" s="98"/>
      <c r="G3055" s="127" t="s">
        <v>11114</v>
      </c>
      <c r="H3055" s="128">
        <v>0</v>
      </c>
      <c r="I3055" s="128">
        <v>7830</v>
      </c>
      <c r="J3055" s="129">
        <v>7830</v>
      </c>
      <c r="K3055" s="101" t="s">
        <v>1388</v>
      </c>
    </row>
    <row r="3056" spans="1:11" ht="56.25" customHeight="1">
      <c r="A3056" s="98">
        <v>35</v>
      </c>
      <c r="B3056" s="125" t="s">
        <v>7920</v>
      </c>
      <c r="C3056" s="126">
        <v>42556</v>
      </c>
      <c r="D3056" s="98" t="s">
        <v>3</v>
      </c>
      <c r="E3056" s="98">
        <v>1395303</v>
      </c>
      <c r="F3056" s="98"/>
      <c r="G3056" s="127" t="s">
        <v>11115</v>
      </c>
      <c r="H3056" s="128">
        <v>0</v>
      </c>
      <c r="I3056" s="128">
        <v>5220</v>
      </c>
      <c r="J3056" s="129">
        <v>5220</v>
      </c>
      <c r="K3056" s="101" t="s">
        <v>1388</v>
      </c>
    </row>
    <row r="3057" spans="1:11" ht="56.25" customHeight="1">
      <c r="A3057" s="98">
        <v>35</v>
      </c>
      <c r="B3057" s="125" t="s">
        <v>7920</v>
      </c>
      <c r="C3057" s="126">
        <v>42558</v>
      </c>
      <c r="D3057" s="98" t="s">
        <v>3</v>
      </c>
      <c r="E3057" s="98">
        <v>1396024</v>
      </c>
      <c r="F3057" s="98"/>
      <c r="G3057" s="127" t="s">
        <v>11165</v>
      </c>
      <c r="H3057" s="128">
        <v>0</v>
      </c>
      <c r="I3057" s="128">
        <v>2440</v>
      </c>
      <c r="J3057" s="129">
        <v>2440</v>
      </c>
      <c r="K3057" s="101" t="s">
        <v>1388</v>
      </c>
    </row>
    <row r="3058" spans="1:11" ht="56.25" customHeight="1">
      <c r="A3058" s="98">
        <v>35</v>
      </c>
      <c r="B3058" s="125" t="s">
        <v>7920</v>
      </c>
      <c r="C3058" s="126">
        <v>42563</v>
      </c>
      <c r="D3058" s="98" t="s">
        <v>3</v>
      </c>
      <c r="E3058" s="98">
        <v>1397343</v>
      </c>
      <c r="F3058" s="98"/>
      <c r="G3058" s="127" t="s">
        <v>11247</v>
      </c>
      <c r="H3058" s="128">
        <v>0</v>
      </c>
      <c r="I3058" s="128">
        <v>780</v>
      </c>
      <c r="J3058" s="129">
        <v>780</v>
      </c>
      <c r="K3058" s="101" t="s">
        <v>1388</v>
      </c>
    </row>
    <row r="3059" spans="1:11" ht="56.25" customHeight="1">
      <c r="A3059" s="98">
        <v>35</v>
      </c>
      <c r="B3059" s="125" t="s">
        <v>7770</v>
      </c>
      <c r="C3059" s="126">
        <v>42564</v>
      </c>
      <c r="D3059" s="98" t="s">
        <v>3</v>
      </c>
      <c r="E3059" s="98">
        <v>1397701</v>
      </c>
      <c r="F3059" s="98"/>
      <c r="G3059" s="127" t="s">
        <v>11274</v>
      </c>
      <c r="H3059" s="128">
        <v>0</v>
      </c>
      <c r="I3059" s="128">
        <v>2</v>
      </c>
      <c r="J3059" s="129">
        <v>2</v>
      </c>
      <c r="K3059" s="101" t="s">
        <v>1388</v>
      </c>
    </row>
    <row r="3060" spans="1:11" ht="56.25" customHeight="1">
      <c r="A3060" s="98">
        <v>35</v>
      </c>
      <c r="B3060" s="125" t="s">
        <v>11346</v>
      </c>
      <c r="C3060" s="126">
        <v>42566</v>
      </c>
      <c r="D3060" s="98" t="s">
        <v>3</v>
      </c>
      <c r="E3060" s="98">
        <v>1398635</v>
      </c>
      <c r="F3060" s="98"/>
      <c r="G3060" s="127" t="s">
        <v>11347</v>
      </c>
      <c r="H3060" s="128">
        <v>0</v>
      </c>
      <c r="I3060" s="128">
        <v>462.86</v>
      </c>
      <c r="J3060" s="129">
        <v>462.86</v>
      </c>
      <c r="K3060" s="101" t="s">
        <v>1388</v>
      </c>
    </row>
    <row r="3061" spans="1:11" ht="56.25" customHeight="1">
      <c r="A3061" s="98">
        <v>35</v>
      </c>
      <c r="B3061" s="125" t="s">
        <v>7920</v>
      </c>
      <c r="C3061" s="126">
        <v>42571</v>
      </c>
      <c r="D3061" s="98" t="s">
        <v>3</v>
      </c>
      <c r="E3061" s="98">
        <v>1399803</v>
      </c>
      <c r="F3061" s="98"/>
      <c r="G3061" s="127" t="s">
        <v>11442</v>
      </c>
      <c r="H3061" s="128">
        <v>0</v>
      </c>
      <c r="I3061" s="128">
        <v>49202.53</v>
      </c>
      <c r="J3061" s="129">
        <v>49202.53</v>
      </c>
      <c r="K3061" s="101" t="s">
        <v>1388</v>
      </c>
    </row>
    <row r="3062" spans="1:11" ht="56.25" customHeight="1">
      <c r="A3062" s="98">
        <v>35</v>
      </c>
      <c r="B3062" s="125" t="s">
        <v>7920</v>
      </c>
      <c r="C3062" s="126">
        <v>42571</v>
      </c>
      <c r="D3062" s="98" t="s">
        <v>3</v>
      </c>
      <c r="E3062" s="98">
        <v>1399807</v>
      </c>
      <c r="F3062" s="98"/>
      <c r="G3062" s="127" t="s">
        <v>11443</v>
      </c>
      <c r="H3062" s="128">
        <v>0</v>
      </c>
      <c r="I3062" s="128">
        <v>243.98000000000002</v>
      </c>
      <c r="J3062" s="129">
        <v>243.98000000000002</v>
      </c>
      <c r="K3062" s="101" t="s">
        <v>1388</v>
      </c>
    </row>
    <row r="3063" spans="1:11" ht="56.25" customHeight="1">
      <c r="A3063" s="98">
        <v>35</v>
      </c>
      <c r="B3063" s="125" t="s">
        <v>7920</v>
      </c>
      <c r="C3063" s="126">
        <v>42579</v>
      </c>
      <c r="D3063" s="98" t="s">
        <v>3</v>
      </c>
      <c r="E3063" s="98">
        <v>1402255</v>
      </c>
      <c r="F3063" s="98"/>
      <c r="G3063" s="127" t="s">
        <v>11622</v>
      </c>
      <c r="H3063" s="128">
        <v>0</v>
      </c>
      <c r="I3063" s="128">
        <v>1526.46</v>
      </c>
      <c r="J3063" s="129">
        <v>1526.46</v>
      </c>
      <c r="K3063" s="101" t="s">
        <v>1388</v>
      </c>
    </row>
    <row r="3064" spans="1:11" ht="56.25" customHeight="1">
      <c r="A3064" s="98">
        <v>35</v>
      </c>
      <c r="B3064" s="125" t="s">
        <v>7920</v>
      </c>
      <c r="C3064" s="126">
        <v>42579</v>
      </c>
      <c r="D3064" s="98" t="s">
        <v>3</v>
      </c>
      <c r="E3064" s="98">
        <v>1402257</v>
      </c>
      <c r="F3064" s="98"/>
      <c r="G3064" s="127" t="s">
        <v>11623</v>
      </c>
      <c r="H3064" s="128">
        <v>0</v>
      </c>
      <c r="I3064" s="128">
        <v>7437.76</v>
      </c>
      <c r="J3064" s="129">
        <v>7437.76</v>
      </c>
      <c r="K3064" s="101" t="s">
        <v>1388</v>
      </c>
    </row>
    <row r="3065" spans="1:11" ht="56.25" customHeight="1">
      <c r="A3065" s="98">
        <v>35</v>
      </c>
      <c r="B3065" s="125" t="s">
        <v>7920</v>
      </c>
      <c r="C3065" s="126">
        <v>42579</v>
      </c>
      <c r="D3065" s="98" t="s">
        <v>3</v>
      </c>
      <c r="E3065" s="98">
        <v>1402260</v>
      </c>
      <c r="F3065" s="98"/>
      <c r="G3065" s="127" t="s">
        <v>11624</v>
      </c>
      <c r="H3065" s="128">
        <v>0</v>
      </c>
      <c r="I3065" s="128">
        <v>1065.25</v>
      </c>
      <c r="J3065" s="129">
        <v>1065.25</v>
      </c>
      <c r="K3065" s="101" t="s">
        <v>1388</v>
      </c>
    </row>
    <row r="3066" spans="1:11" ht="56.25" customHeight="1">
      <c r="A3066" s="98">
        <v>35</v>
      </c>
      <c r="B3066" s="125" t="s">
        <v>11346</v>
      </c>
      <c r="C3066" s="126">
        <v>42580</v>
      </c>
      <c r="D3066" s="98" t="s">
        <v>3</v>
      </c>
      <c r="E3066" s="98">
        <v>1402683</v>
      </c>
      <c r="F3066" s="98"/>
      <c r="G3066" s="127" t="s">
        <v>11667</v>
      </c>
      <c r="H3066" s="128">
        <v>0</v>
      </c>
      <c r="I3066" s="128">
        <v>742</v>
      </c>
      <c r="J3066" s="129">
        <v>742</v>
      </c>
      <c r="K3066" s="101" t="s">
        <v>1388</v>
      </c>
    </row>
    <row r="3067" spans="1:11" ht="56.25" customHeight="1">
      <c r="A3067" s="98">
        <v>35</v>
      </c>
      <c r="B3067" s="125" t="s">
        <v>7920</v>
      </c>
      <c r="C3067" s="126">
        <v>42587</v>
      </c>
      <c r="D3067" s="98" t="s">
        <v>3</v>
      </c>
      <c r="E3067" s="98">
        <v>1404979</v>
      </c>
      <c r="F3067" s="98"/>
      <c r="G3067" s="127" t="s">
        <v>11896</v>
      </c>
      <c r="H3067" s="128">
        <v>0</v>
      </c>
      <c r="I3067" s="128">
        <v>34637.78</v>
      </c>
      <c r="J3067" s="129">
        <v>34637.78</v>
      </c>
      <c r="K3067" s="101" t="s">
        <v>1388</v>
      </c>
    </row>
    <row r="3068" spans="1:11" ht="56.25" customHeight="1">
      <c r="A3068" s="98">
        <v>35</v>
      </c>
      <c r="B3068" s="125" t="s">
        <v>7920</v>
      </c>
      <c r="C3068" s="126">
        <v>42587</v>
      </c>
      <c r="D3068" s="98" t="s">
        <v>3</v>
      </c>
      <c r="E3068" s="98">
        <v>1404983</v>
      </c>
      <c r="F3068" s="98"/>
      <c r="G3068" s="127" t="s">
        <v>11897</v>
      </c>
      <c r="H3068" s="128">
        <v>0</v>
      </c>
      <c r="I3068" s="128">
        <v>6678.77</v>
      </c>
      <c r="J3068" s="129">
        <v>6678.77</v>
      </c>
      <c r="K3068" s="101" t="s">
        <v>1388</v>
      </c>
    </row>
    <row r="3069" spans="1:11" ht="56.25" customHeight="1">
      <c r="A3069" s="98">
        <v>35</v>
      </c>
      <c r="B3069" s="125" t="s">
        <v>7920</v>
      </c>
      <c r="C3069" s="126">
        <v>42587</v>
      </c>
      <c r="D3069" s="98" t="s">
        <v>3</v>
      </c>
      <c r="E3069" s="98">
        <v>1404988</v>
      </c>
      <c r="F3069" s="98"/>
      <c r="G3069" s="127" t="s">
        <v>11898</v>
      </c>
      <c r="H3069" s="128">
        <v>0</v>
      </c>
      <c r="I3069" s="128">
        <v>286271.09000000003</v>
      </c>
      <c r="J3069" s="129">
        <v>286271.09000000003</v>
      </c>
      <c r="K3069" s="101" t="s">
        <v>1388</v>
      </c>
    </row>
    <row r="3070" spans="1:11" ht="56.25" customHeight="1">
      <c r="A3070" s="98">
        <v>35</v>
      </c>
      <c r="B3070" s="125" t="s">
        <v>7920</v>
      </c>
      <c r="C3070" s="126">
        <v>42587</v>
      </c>
      <c r="D3070" s="98" t="s">
        <v>3</v>
      </c>
      <c r="E3070" s="98">
        <v>1404989</v>
      </c>
      <c r="F3070" s="98"/>
      <c r="G3070" s="127" t="s">
        <v>11899</v>
      </c>
      <c r="H3070" s="128">
        <v>0</v>
      </c>
      <c r="I3070" s="128">
        <v>124681.39</v>
      </c>
      <c r="J3070" s="129">
        <v>124681.39</v>
      </c>
      <c r="K3070" s="101" t="s">
        <v>1388</v>
      </c>
    </row>
    <row r="3071" spans="1:11" ht="56.25" customHeight="1">
      <c r="A3071" s="98">
        <v>35</v>
      </c>
      <c r="B3071" s="125" t="s">
        <v>7920</v>
      </c>
      <c r="C3071" s="126">
        <v>42592</v>
      </c>
      <c r="D3071" s="98" t="s">
        <v>3</v>
      </c>
      <c r="E3071" s="98">
        <v>1406499</v>
      </c>
      <c r="F3071" s="98"/>
      <c r="G3071" s="127" t="s">
        <v>11995</v>
      </c>
      <c r="H3071" s="128">
        <v>0</v>
      </c>
      <c r="I3071" s="128">
        <v>7405.1</v>
      </c>
      <c r="J3071" s="129">
        <v>7405.1</v>
      </c>
      <c r="K3071" s="101" t="s">
        <v>1388</v>
      </c>
    </row>
    <row r="3072" spans="1:11" ht="56.25" customHeight="1">
      <c r="A3072" s="98">
        <v>35</v>
      </c>
      <c r="B3072" s="125" t="s">
        <v>7920</v>
      </c>
      <c r="C3072" s="126">
        <v>42593</v>
      </c>
      <c r="D3072" s="98" t="s">
        <v>3</v>
      </c>
      <c r="E3072" s="98">
        <v>1407182</v>
      </c>
      <c r="F3072" s="98"/>
      <c r="G3072" s="127" t="s">
        <v>12035</v>
      </c>
      <c r="H3072" s="128">
        <v>0</v>
      </c>
      <c r="I3072" s="128">
        <v>2987.7000000000003</v>
      </c>
      <c r="J3072" s="129">
        <v>2987.7000000000003</v>
      </c>
      <c r="K3072" s="101" t="s">
        <v>1388</v>
      </c>
    </row>
    <row r="3073" spans="1:11" ht="56.25" customHeight="1">
      <c r="A3073" s="98">
        <v>35</v>
      </c>
      <c r="B3073" s="125" t="s">
        <v>7770</v>
      </c>
      <c r="C3073" s="126">
        <v>42598</v>
      </c>
      <c r="D3073" s="98" t="s">
        <v>3</v>
      </c>
      <c r="E3073" s="98">
        <v>1408762</v>
      </c>
      <c r="F3073" s="98"/>
      <c r="G3073" s="127" t="s">
        <v>12138</v>
      </c>
      <c r="H3073" s="128">
        <v>0</v>
      </c>
      <c r="I3073" s="128">
        <v>274060</v>
      </c>
      <c r="J3073" s="129">
        <v>274060</v>
      </c>
      <c r="K3073" s="101" t="s">
        <v>1388</v>
      </c>
    </row>
    <row r="3074" spans="1:11" ht="56.25" customHeight="1">
      <c r="A3074" s="98">
        <v>35</v>
      </c>
      <c r="B3074" s="125" t="s">
        <v>7770</v>
      </c>
      <c r="C3074" s="126">
        <v>42598</v>
      </c>
      <c r="D3074" s="98" t="s">
        <v>3</v>
      </c>
      <c r="E3074" s="98">
        <v>1408767</v>
      </c>
      <c r="F3074" s="98"/>
      <c r="G3074" s="127" t="s">
        <v>12139</v>
      </c>
      <c r="H3074" s="128">
        <v>0</v>
      </c>
      <c r="I3074" s="128">
        <v>6264</v>
      </c>
      <c r="J3074" s="129">
        <v>6264</v>
      </c>
      <c r="K3074" s="101" t="s">
        <v>1388</v>
      </c>
    </row>
    <row r="3075" spans="1:11" ht="56.25" customHeight="1">
      <c r="A3075" s="98">
        <v>35</v>
      </c>
      <c r="B3075" s="125" t="s">
        <v>7770</v>
      </c>
      <c r="C3075" s="126">
        <v>42598</v>
      </c>
      <c r="D3075" s="98" t="s">
        <v>3</v>
      </c>
      <c r="E3075" s="98">
        <v>1408771</v>
      </c>
      <c r="F3075" s="98"/>
      <c r="G3075" s="127" t="s">
        <v>12140</v>
      </c>
      <c r="H3075" s="128">
        <v>0</v>
      </c>
      <c r="I3075" s="128">
        <v>9521.2800000000007</v>
      </c>
      <c r="J3075" s="129">
        <v>9521.2800000000007</v>
      </c>
      <c r="K3075" s="101" t="s">
        <v>1388</v>
      </c>
    </row>
    <row r="3076" spans="1:11" ht="56.25" customHeight="1">
      <c r="A3076" s="98">
        <v>35</v>
      </c>
      <c r="B3076" s="125" t="s">
        <v>7770</v>
      </c>
      <c r="C3076" s="126">
        <v>42598</v>
      </c>
      <c r="D3076" s="98" t="s">
        <v>3</v>
      </c>
      <c r="E3076" s="98">
        <v>1408773</v>
      </c>
      <c r="F3076" s="98"/>
      <c r="G3076" s="127" t="s">
        <v>12141</v>
      </c>
      <c r="H3076" s="128">
        <v>0</v>
      </c>
      <c r="I3076" s="128">
        <v>5637.6</v>
      </c>
      <c r="J3076" s="129">
        <v>5637.6</v>
      </c>
      <c r="K3076" s="101" t="s">
        <v>1388</v>
      </c>
    </row>
    <row r="3077" spans="1:11" ht="56.25" customHeight="1">
      <c r="A3077" s="98">
        <v>35</v>
      </c>
      <c r="B3077" s="125" t="s">
        <v>7770</v>
      </c>
      <c r="C3077" s="126">
        <v>42598</v>
      </c>
      <c r="D3077" s="98" t="s">
        <v>3</v>
      </c>
      <c r="E3077" s="98">
        <v>1408777</v>
      </c>
      <c r="F3077" s="98"/>
      <c r="G3077" s="127" t="s">
        <v>12142</v>
      </c>
      <c r="H3077" s="128">
        <v>0</v>
      </c>
      <c r="I3077" s="128">
        <v>7000</v>
      </c>
      <c r="J3077" s="129">
        <v>7000</v>
      </c>
      <c r="K3077" s="101" t="s">
        <v>1388</v>
      </c>
    </row>
    <row r="3078" spans="1:11" ht="56.25" customHeight="1">
      <c r="A3078" s="98">
        <v>35</v>
      </c>
      <c r="B3078" s="125" t="s">
        <v>7770</v>
      </c>
      <c r="C3078" s="126">
        <v>42598</v>
      </c>
      <c r="D3078" s="98" t="s">
        <v>3</v>
      </c>
      <c r="E3078" s="98">
        <v>1408788</v>
      </c>
      <c r="F3078" s="98"/>
      <c r="G3078" s="127" t="s">
        <v>12143</v>
      </c>
      <c r="H3078" s="128">
        <v>0</v>
      </c>
      <c r="I3078" s="128">
        <v>1986.8</v>
      </c>
      <c r="J3078" s="129">
        <v>1986.8</v>
      </c>
      <c r="K3078" s="101" t="s">
        <v>1388</v>
      </c>
    </row>
    <row r="3079" spans="1:11" ht="56.25" customHeight="1">
      <c r="A3079" s="98">
        <v>35</v>
      </c>
      <c r="B3079" s="125" t="s">
        <v>7770</v>
      </c>
      <c r="C3079" s="126">
        <v>42598</v>
      </c>
      <c r="D3079" s="98" t="s">
        <v>3</v>
      </c>
      <c r="E3079" s="98">
        <v>1408792</v>
      </c>
      <c r="F3079" s="98"/>
      <c r="G3079" s="127" t="s">
        <v>12144</v>
      </c>
      <c r="H3079" s="128">
        <v>0</v>
      </c>
      <c r="I3079" s="128">
        <v>200</v>
      </c>
      <c r="J3079" s="129">
        <v>200</v>
      </c>
      <c r="K3079" s="101" t="s">
        <v>1388</v>
      </c>
    </row>
    <row r="3080" spans="1:11" ht="56.25" customHeight="1">
      <c r="A3080" s="98">
        <v>35</v>
      </c>
      <c r="B3080" s="125" t="s">
        <v>7770</v>
      </c>
      <c r="C3080" s="126">
        <v>42598</v>
      </c>
      <c r="D3080" s="98" t="s">
        <v>3</v>
      </c>
      <c r="E3080" s="98">
        <v>1408794</v>
      </c>
      <c r="F3080" s="98"/>
      <c r="G3080" s="127" t="s">
        <v>12144</v>
      </c>
      <c r="H3080" s="128">
        <v>0</v>
      </c>
      <c r="I3080" s="128">
        <v>200</v>
      </c>
      <c r="J3080" s="129">
        <v>200</v>
      </c>
      <c r="K3080" s="101" t="s">
        <v>1388</v>
      </c>
    </row>
    <row r="3081" spans="1:11" ht="56.25" customHeight="1">
      <c r="A3081" s="98">
        <v>35</v>
      </c>
      <c r="B3081" s="125" t="s">
        <v>7920</v>
      </c>
      <c r="C3081" s="126">
        <v>42599</v>
      </c>
      <c r="D3081" s="98" t="s">
        <v>3</v>
      </c>
      <c r="E3081" s="98">
        <v>1409170</v>
      </c>
      <c r="F3081" s="98"/>
      <c r="G3081" s="127" t="s">
        <v>12167</v>
      </c>
      <c r="H3081" s="128">
        <v>0</v>
      </c>
      <c r="I3081" s="128">
        <v>30739.82</v>
      </c>
      <c r="J3081" s="129">
        <v>30739.82</v>
      </c>
      <c r="K3081" s="101" t="s">
        <v>1388</v>
      </c>
    </row>
    <row r="3082" spans="1:11" ht="56.25" customHeight="1">
      <c r="A3082" s="98">
        <v>35</v>
      </c>
      <c r="B3082" s="125" t="s">
        <v>11346</v>
      </c>
      <c r="C3082" s="126">
        <v>42604</v>
      </c>
      <c r="D3082" s="98" t="s">
        <v>3</v>
      </c>
      <c r="E3082" s="98">
        <v>1410704</v>
      </c>
      <c r="F3082" s="98"/>
      <c r="G3082" s="127" t="s">
        <v>12264</v>
      </c>
      <c r="H3082" s="128">
        <v>0</v>
      </c>
      <c r="I3082" s="128">
        <v>25</v>
      </c>
      <c r="J3082" s="129">
        <v>25</v>
      </c>
      <c r="K3082" s="101" t="s">
        <v>1388</v>
      </c>
    </row>
    <row r="3083" spans="1:11" ht="56.25" customHeight="1">
      <c r="A3083" s="98">
        <v>35</v>
      </c>
      <c r="B3083" s="125" t="s">
        <v>7920</v>
      </c>
      <c r="C3083" s="126">
        <v>42611</v>
      </c>
      <c r="D3083" s="98" t="s">
        <v>3</v>
      </c>
      <c r="E3083" s="98">
        <v>1413244</v>
      </c>
      <c r="F3083" s="98"/>
      <c r="G3083" s="127" t="s">
        <v>12463</v>
      </c>
      <c r="H3083" s="128">
        <v>0</v>
      </c>
      <c r="I3083" s="128">
        <v>101024.37</v>
      </c>
      <c r="J3083" s="129">
        <v>101024.37</v>
      </c>
      <c r="K3083" s="101" t="s">
        <v>1388</v>
      </c>
    </row>
    <row r="3084" spans="1:11" ht="56.25" customHeight="1">
      <c r="A3084" s="98">
        <v>35</v>
      </c>
      <c r="B3084" s="125" t="s">
        <v>7920</v>
      </c>
      <c r="C3084" s="126">
        <v>42611</v>
      </c>
      <c r="D3084" s="98" t="s">
        <v>3</v>
      </c>
      <c r="E3084" s="98">
        <v>1413245</v>
      </c>
      <c r="F3084" s="98"/>
      <c r="G3084" s="127" t="s">
        <v>12464</v>
      </c>
      <c r="H3084" s="128">
        <v>0</v>
      </c>
      <c r="I3084" s="128">
        <v>16875.560000000001</v>
      </c>
      <c r="J3084" s="129">
        <v>16875.560000000001</v>
      </c>
      <c r="K3084" s="101" t="s">
        <v>1388</v>
      </c>
    </row>
    <row r="3085" spans="1:11" ht="56.25" customHeight="1">
      <c r="A3085" s="98">
        <v>35</v>
      </c>
      <c r="B3085" s="125" t="s">
        <v>7920</v>
      </c>
      <c r="C3085" s="126">
        <v>42611</v>
      </c>
      <c r="D3085" s="98" t="s">
        <v>3</v>
      </c>
      <c r="E3085" s="98">
        <v>1413247</v>
      </c>
      <c r="F3085" s="98"/>
      <c r="G3085" s="127" t="s">
        <v>12465</v>
      </c>
      <c r="H3085" s="128">
        <v>0</v>
      </c>
      <c r="I3085" s="128">
        <v>670068.29</v>
      </c>
      <c r="J3085" s="129">
        <v>670068.29</v>
      </c>
      <c r="K3085" s="101" t="s">
        <v>1388</v>
      </c>
    </row>
    <row r="3086" spans="1:11" ht="56.25" customHeight="1">
      <c r="A3086" s="98">
        <v>35</v>
      </c>
      <c r="B3086" s="125" t="s">
        <v>7920</v>
      </c>
      <c r="C3086" s="126">
        <v>42611</v>
      </c>
      <c r="D3086" s="98" t="s">
        <v>3</v>
      </c>
      <c r="E3086" s="98">
        <v>1413248</v>
      </c>
      <c r="F3086" s="98"/>
      <c r="G3086" s="127" t="s">
        <v>12466</v>
      </c>
      <c r="H3086" s="128">
        <v>0</v>
      </c>
      <c r="I3086" s="128">
        <v>148613.30000000002</v>
      </c>
      <c r="J3086" s="129">
        <v>148613.30000000002</v>
      </c>
      <c r="K3086" s="101" t="s">
        <v>1388</v>
      </c>
    </row>
    <row r="3087" spans="1:11" ht="56.25" customHeight="1">
      <c r="A3087" s="98">
        <v>35</v>
      </c>
      <c r="B3087" s="125" t="s">
        <v>7920</v>
      </c>
      <c r="C3087" s="126">
        <v>42611</v>
      </c>
      <c r="D3087" s="98" t="s">
        <v>3</v>
      </c>
      <c r="E3087" s="98">
        <v>1413249</v>
      </c>
      <c r="F3087" s="98"/>
      <c r="G3087" s="127" t="s">
        <v>12467</v>
      </c>
      <c r="H3087" s="128">
        <v>0</v>
      </c>
      <c r="I3087" s="128">
        <v>56718.270000000004</v>
      </c>
      <c r="J3087" s="129">
        <v>56718.270000000004</v>
      </c>
      <c r="K3087" s="101" t="s">
        <v>1388</v>
      </c>
    </row>
    <row r="3088" spans="1:11" ht="56.25" customHeight="1">
      <c r="A3088" s="98">
        <v>35</v>
      </c>
      <c r="B3088" s="125" t="s">
        <v>7920</v>
      </c>
      <c r="C3088" s="126">
        <v>42611</v>
      </c>
      <c r="D3088" s="98" t="s">
        <v>3</v>
      </c>
      <c r="E3088" s="98">
        <v>1413252</v>
      </c>
      <c r="F3088" s="98"/>
      <c r="G3088" s="127" t="s">
        <v>12468</v>
      </c>
      <c r="H3088" s="128">
        <v>0</v>
      </c>
      <c r="I3088" s="128">
        <v>189237.63</v>
      </c>
      <c r="J3088" s="129">
        <v>189237.63</v>
      </c>
      <c r="K3088" s="101" t="s">
        <v>1388</v>
      </c>
    </row>
    <row r="3089" spans="1:11" ht="56.25" customHeight="1">
      <c r="A3089" s="98">
        <v>35</v>
      </c>
      <c r="B3089" s="125" t="s">
        <v>7920</v>
      </c>
      <c r="C3089" s="126">
        <v>42611</v>
      </c>
      <c r="D3089" s="98" t="s">
        <v>3</v>
      </c>
      <c r="E3089" s="98">
        <v>1413253</v>
      </c>
      <c r="F3089" s="98"/>
      <c r="G3089" s="127" t="s">
        <v>12469</v>
      </c>
      <c r="H3089" s="128">
        <v>0</v>
      </c>
      <c r="I3089" s="128">
        <v>296989.63</v>
      </c>
      <c r="J3089" s="129">
        <v>296989.63</v>
      </c>
      <c r="K3089" s="101" t="s">
        <v>1388</v>
      </c>
    </row>
    <row r="3090" spans="1:11" ht="56.25" customHeight="1">
      <c r="A3090" s="98">
        <v>35</v>
      </c>
      <c r="B3090" s="125" t="s">
        <v>7920</v>
      </c>
      <c r="C3090" s="126">
        <v>42611</v>
      </c>
      <c r="D3090" s="98" t="s">
        <v>3</v>
      </c>
      <c r="E3090" s="98">
        <v>1413256</v>
      </c>
      <c r="F3090" s="98"/>
      <c r="G3090" s="127" t="s">
        <v>12470</v>
      </c>
      <c r="H3090" s="128">
        <v>0</v>
      </c>
      <c r="I3090" s="128">
        <v>44508</v>
      </c>
      <c r="J3090" s="129">
        <v>44508</v>
      </c>
      <c r="K3090" s="101" t="s">
        <v>1388</v>
      </c>
    </row>
    <row r="3091" spans="1:11" ht="56.25" customHeight="1">
      <c r="A3091" s="98">
        <v>35</v>
      </c>
      <c r="B3091" s="125" t="s">
        <v>7920</v>
      </c>
      <c r="C3091" s="126">
        <v>42611</v>
      </c>
      <c r="D3091" s="98" t="s">
        <v>3</v>
      </c>
      <c r="E3091" s="98">
        <v>1413258</v>
      </c>
      <c r="F3091" s="98"/>
      <c r="G3091" s="127" t="s">
        <v>12471</v>
      </c>
      <c r="H3091" s="128">
        <v>0</v>
      </c>
      <c r="I3091" s="128">
        <v>376866.21</v>
      </c>
      <c r="J3091" s="129">
        <v>376866.21</v>
      </c>
      <c r="K3091" s="101" t="s">
        <v>1388</v>
      </c>
    </row>
    <row r="3092" spans="1:11" ht="56.25" customHeight="1">
      <c r="A3092" s="98">
        <v>35</v>
      </c>
      <c r="B3092" s="125" t="s">
        <v>7920</v>
      </c>
      <c r="C3092" s="126">
        <v>42615</v>
      </c>
      <c r="D3092" s="98" t="s">
        <v>3</v>
      </c>
      <c r="E3092" s="98">
        <v>1415207</v>
      </c>
      <c r="F3092" s="98"/>
      <c r="G3092" s="127" t="s">
        <v>12629</v>
      </c>
      <c r="H3092" s="128">
        <v>0</v>
      </c>
      <c r="I3092" s="128">
        <v>293774.5</v>
      </c>
      <c r="J3092" s="129">
        <v>293774.5</v>
      </c>
      <c r="K3092" s="101" t="s">
        <v>1388</v>
      </c>
    </row>
    <row r="3093" spans="1:11" ht="56.25" customHeight="1">
      <c r="A3093" s="98">
        <v>35</v>
      </c>
      <c r="B3093" s="125" t="s">
        <v>7920</v>
      </c>
      <c r="C3093" s="126">
        <v>42632</v>
      </c>
      <c r="D3093" s="98" t="s">
        <v>3</v>
      </c>
      <c r="E3093" s="98">
        <v>1421200</v>
      </c>
      <c r="F3093" s="98"/>
      <c r="G3093" s="127" t="s">
        <v>13240</v>
      </c>
      <c r="H3093" s="128">
        <v>0</v>
      </c>
      <c r="I3093" s="128">
        <v>3340</v>
      </c>
      <c r="J3093" s="129">
        <v>3340</v>
      </c>
      <c r="K3093" s="101" t="s">
        <v>1388</v>
      </c>
    </row>
    <row r="3094" spans="1:11" ht="56.25" customHeight="1">
      <c r="A3094" s="98">
        <v>35</v>
      </c>
      <c r="B3094" s="125" t="s">
        <v>7920</v>
      </c>
      <c r="C3094" s="126">
        <v>42632</v>
      </c>
      <c r="D3094" s="98" t="s">
        <v>3</v>
      </c>
      <c r="E3094" s="98">
        <v>1421202</v>
      </c>
      <c r="F3094" s="98"/>
      <c r="G3094" s="127" t="s">
        <v>13241</v>
      </c>
      <c r="H3094" s="128">
        <v>0</v>
      </c>
      <c r="I3094" s="128">
        <v>2300</v>
      </c>
      <c r="J3094" s="129">
        <v>2300</v>
      </c>
      <c r="K3094" s="101" t="s">
        <v>1388</v>
      </c>
    </row>
    <row r="3095" spans="1:11" ht="56.25" customHeight="1">
      <c r="A3095" s="98">
        <v>35</v>
      </c>
      <c r="B3095" s="125" t="s">
        <v>7920</v>
      </c>
      <c r="C3095" s="126">
        <v>42632</v>
      </c>
      <c r="D3095" s="98" t="s">
        <v>3</v>
      </c>
      <c r="E3095" s="98">
        <v>1421218</v>
      </c>
      <c r="F3095" s="98"/>
      <c r="G3095" s="127" t="s">
        <v>13243</v>
      </c>
      <c r="H3095" s="128">
        <v>0</v>
      </c>
      <c r="I3095" s="128">
        <v>198</v>
      </c>
      <c r="J3095" s="129">
        <v>198</v>
      </c>
      <c r="K3095" s="101" t="s">
        <v>1388</v>
      </c>
    </row>
    <row r="3096" spans="1:11" ht="56.25" customHeight="1">
      <c r="A3096" s="98">
        <v>35</v>
      </c>
      <c r="B3096" s="125" t="s">
        <v>7920</v>
      </c>
      <c r="C3096" s="126">
        <v>42632</v>
      </c>
      <c r="D3096" s="98" t="s">
        <v>3</v>
      </c>
      <c r="E3096" s="98">
        <v>1421221</v>
      </c>
      <c r="F3096" s="98"/>
      <c r="G3096" s="127" t="s">
        <v>13244</v>
      </c>
      <c r="H3096" s="128">
        <v>0</v>
      </c>
      <c r="I3096" s="128">
        <v>288</v>
      </c>
      <c r="J3096" s="129">
        <v>288</v>
      </c>
      <c r="K3096" s="101" t="s">
        <v>1388</v>
      </c>
    </row>
    <row r="3097" spans="1:11" ht="56.25" customHeight="1">
      <c r="A3097" s="98">
        <v>35</v>
      </c>
      <c r="B3097" s="125" t="s">
        <v>7920</v>
      </c>
      <c r="C3097" s="126">
        <v>42632</v>
      </c>
      <c r="D3097" s="98" t="s">
        <v>3</v>
      </c>
      <c r="E3097" s="98">
        <v>1421222</v>
      </c>
      <c r="F3097" s="98"/>
      <c r="G3097" s="127" t="s">
        <v>13245</v>
      </c>
      <c r="H3097" s="128">
        <v>0</v>
      </c>
      <c r="I3097" s="128">
        <v>18</v>
      </c>
      <c r="J3097" s="129">
        <v>18</v>
      </c>
      <c r="K3097" s="101" t="s">
        <v>1388</v>
      </c>
    </row>
    <row r="3098" spans="1:11" ht="56.25" customHeight="1">
      <c r="A3098" s="98">
        <v>35</v>
      </c>
      <c r="B3098" s="125" t="s">
        <v>7920</v>
      </c>
      <c r="C3098" s="126">
        <v>42634</v>
      </c>
      <c r="D3098" s="98" t="s">
        <v>3</v>
      </c>
      <c r="E3098" s="98">
        <v>1422082</v>
      </c>
      <c r="F3098" s="98"/>
      <c r="G3098" s="127" t="s">
        <v>13340</v>
      </c>
      <c r="H3098" s="128">
        <v>0</v>
      </c>
      <c r="I3098" s="128">
        <v>40284.300000000003</v>
      </c>
      <c r="J3098" s="129">
        <v>40284.300000000003</v>
      </c>
      <c r="K3098" s="101" t="s">
        <v>1388</v>
      </c>
    </row>
    <row r="3099" spans="1:11" ht="56.25" customHeight="1">
      <c r="A3099" s="98">
        <v>35</v>
      </c>
      <c r="B3099" s="125" t="s">
        <v>13718</v>
      </c>
      <c r="C3099" s="126">
        <v>42642</v>
      </c>
      <c r="D3099" s="98" t="s">
        <v>3</v>
      </c>
      <c r="E3099" s="98">
        <v>1425020</v>
      </c>
      <c r="F3099" s="98"/>
      <c r="G3099" s="127" t="s">
        <v>13719</v>
      </c>
      <c r="H3099" s="128">
        <v>0</v>
      </c>
      <c r="I3099" s="128">
        <v>31</v>
      </c>
      <c r="J3099" s="129">
        <v>31</v>
      </c>
      <c r="K3099" s="101" t="s">
        <v>1388</v>
      </c>
    </row>
    <row r="3100" spans="1:11" ht="56.25" customHeight="1">
      <c r="A3100" s="98">
        <v>35</v>
      </c>
      <c r="B3100" s="125" t="s">
        <v>13718</v>
      </c>
      <c r="C3100" s="126">
        <v>42642</v>
      </c>
      <c r="D3100" s="98" t="s">
        <v>3</v>
      </c>
      <c r="E3100" s="98">
        <v>1425024</v>
      </c>
      <c r="F3100" s="98"/>
      <c r="G3100" s="127" t="s">
        <v>13720</v>
      </c>
      <c r="H3100" s="128">
        <v>0</v>
      </c>
      <c r="I3100" s="128">
        <v>185.5</v>
      </c>
      <c r="J3100" s="129">
        <v>185.5</v>
      </c>
      <c r="K3100" s="101" t="s">
        <v>1388</v>
      </c>
    </row>
    <row r="3101" spans="1:11" ht="56.25" customHeight="1">
      <c r="A3101" s="98">
        <v>35</v>
      </c>
      <c r="B3101" s="125" t="s">
        <v>13718</v>
      </c>
      <c r="C3101" s="126">
        <v>42642</v>
      </c>
      <c r="D3101" s="98" t="s">
        <v>3</v>
      </c>
      <c r="E3101" s="98">
        <v>1425026</v>
      </c>
      <c r="F3101" s="98"/>
      <c r="G3101" s="127" t="s">
        <v>13721</v>
      </c>
      <c r="H3101" s="128">
        <v>0</v>
      </c>
      <c r="I3101" s="128">
        <v>185.5</v>
      </c>
      <c r="J3101" s="129">
        <v>185.5</v>
      </c>
      <c r="K3101" s="101" t="s">
        <v>1388</v>
      </c>
    </row>
    <row r="3102" spans="1:11" ht="56.25" customHeight="1">
      <c r="A3102" s="98">
        <v>35</v>
      </c>
      <c r="B3102" s="125" t="s">
        <v>1280</v>
      </c>
      <c r="C3102" s="126">
        <v>42605</v>
      </c>
      <c r="D3102" s="98" t="s">
        <v>1376</v>
      </c>
      <c r="E3102" s="98">
        <v>10835327</v>
      </c>
      <c r="F3102" s="98"/>
      <c r="G3102" s="127" t="s">
        <v>6483</v>
      </c>
      <c r="H3102" s="128">
        <v>0</v>
      </c>
      <c r="I3102" s="128">
        <v>1492.21</v>
      </c>
      <c r="J3102" s="129">
        <v>1492.21</v>
      </c>
      <c r="K3102" s="101" t="s">
        <v>1388</v>
      </c>
    </row>
    <row r="3103" spans="1:11" ht="56.25" customHeight="1">
      <c r="A3103" s="98">
        <v>35</v>
      </c>
      <c r="B3103" s="125" t="s">
        <v>1280</v>
      </c>
      <c r="C3103" s="126">
        <v>42605</v>
      </c>
      <c r="D3103" s="98" t="s">
        <v>1376</v>
      </c>
      <c r="E3103" s="98">
        <v>10835344</v>
      </c>
      <c r="F3103" s="98"/>
      <c r="G3103" s="127" t="s">
        <v>6484</v>
      </c>
      <c r="H3103" s="128">
        <v>0</v>
      </c>
      <c r="I3103" s="128">
        <v>8972.69</v>
      </c>
      <c r="J3103" s="129">
        <v>8972.69</v>
      </c>
      <c r="K3103" s="101" t="s">
        <v>1388</v>
      </c>
    </row>
    <row r="3104" spans="1:11" ht="56.25" customHeight="1">
      <c r="A3104" s="98">
        <v>35</v>
      </c>
      <c r="B3104" s="125" t="s">
        <v>1280</v>
      </c>
      <c r="C3104" s="126">
        <v>42605</v>
      </c>
      <c r="D3104" s="98" t="s">
        <v>1376</v>
      </c>
      <c r="E3104" s="98">
        <v>10835351</v>
      </c>
      <c r="F3104" s="98"/>
      <c r="G3104" s="127" t="s">
        <v>6485</v>
      </c>
      <c r="H3104" s="128">
        <v>0</v>
      </c>
      <c r="I3104" s="128">
        <v>91415.08</v>
      </c>
      <c r="J3104" s="129">
        <v>91415.08</v>
      </c>
      <c r="K3104" s="101" t="s">
        <v>1388</v>
      </c>
    </row>
    <row r="3105" spans="1:11" ht="56.25" customHeight="1">
      <c r="A3105" s="98">
        <v>35</v>
      </c>
      <c r="B3105" s="125" t="s">
        <v>1280</v>
      </c>
      <c r="C3105" s="126">
        <v>42605</v>
      </c>
      <c r="D3105" s="98" t="s">
        <v>1376</v>
      </c>
      <c r="E3105" s="98">
        <v>10835352</v>
      </c>
      <c r="F3105" s="98"/>
      <c r="G3105" s="127" t="s">
        <v>6486</v>
      </c>
      <c r="H3105" s="128">
        <v>0</v>
      </c>
      <c r="I3105" s="128">
        <v>130299.75</v>
      </c>
      <c r="J3105" s="129">
        <v>130299.75</v>
      </c>
      <c r="K3105" s="101" t="s">
        <v>1388</v>
      </c>
    </row>
    <row r="3106" spans="1:11" ht="56.25" customHeight="1">
      <c r="A3106" s="98">
        <v>35</v>
      </c>
      <c r="B3106" s="125" t="s">
        <v>1280</v>
      </c>
      <c r="C3106" s="126">
        <v>42605</v>
      </c>
      <c r="D3106" s="98" t="s">
        <v>1376</v>
      </c>
      <c r="E3106" s="98">
        <v>10835353</v>
      </c>
      <c r="F3106" s="98"/>
      <c r="G3106" s="127" t="s">
        <v>6487</v>
      </c>
      <c r="H3106" s="128">
        <v>0</v>
      </c>
      <c r="I3106" s="128">
        <v>371872.72</v>
      </c>
      <c r="J3106" s="129">
        <v>371872.72</v>
      </c>
      <c r="K3106" s="101" t="s">
        <v>1388</v>
      </c>
    </row>
    <row r="3107" spans="1:11" ht="56.25" customHeight="1">
      <c r="A3107" s="98">
        <v>35</v>
      </c>
      <c r="B3107" s="125" t="s">
        <v>1280</v>
      </c>
      <c r="C3107" s="126">
        <v>42605</v>
      </c>
      <c r="D3107" s="98" t="s">
        <v>1376</v>
      </c>
      <c r="E3107" s="98">
        <v>10835368</v>
      </c>
      <c r="F3107" s="98"/>
      <c r="G3107" s="127" t="s">
        <v>6488</v>
      </c>
      <c r="H3107" s="128">
        <v>0</v>
      </c>
      <c r="I3107" s="128">
        <v>86700.01</v>
      </c>
      <c r="J3107" s="129">
        <v>86700.01</v>
      </c>
      <c r="K3107" s="101" t="s">
        <v>1388</v>
      </c>
    </row>
    <row r="3108" spans="1:11" ht="56.25" customHeight="1">
      <c r="A3108" s="98">
        <v>35</v>
      </c>
      <c r="B3108" s="125" t="s">
        <v>1280</v>
      </c>
      <c r="C3108" s="126">
        <v>42605</v>
      </c>
      <c r="D3108" s="98" t="s">
        <v>1376</v>
      </c>
      <c r="E3108" s="98">
        <v>10835387</v>
      </c>
      <c r="F3108" s="98"/>
      <c r="G3108" s="127" t="s">
        <v>6489</v>
      </c>
      <c r="H3108" s="128">
        <v>0</v>
      </c>
      <c r="I3108" s="128">
        <v>325793.01</v>
      </c>
      <c r="J3108" s="129">
        <v>325793.01</v>
      </c>
      <c r="K3108" s="101" t="s">
        <v>1388</v>
      </c>
    </row>
    <row r="3109" spans="1:11" ht="56.25" customHeight="1">
      <c r="A3109" s="98">
        <v>35</v>
      </c>
      <c r="B3109" s="125" t="s">
        <v>1280</v>
      </c>
      <c r="C3109" s="126">
        <v>42605</v>
      </c>
      <c r="D3109" s="98" t="s">
        <v>1376</v>
      </c>
      <c r="E3109" s="98">
        <v>10835388</v>
      </c>
      <c r="F3109" s="98"/>
      <c r="G3109" s="127" t="s">
        <v>6490</v>
      </c>
      <c r="H3109" s="128">
        <v>0</v>
      </c>
      <c r="I3109" s="128">
        <v>80517</v>
      </c>
      <c r="J3109" s="129">
        <v>80517</v>
      </c>
      <c r="K3109" s="101" t="s">
        <v>1388</v>
      </c>
    </row>
    <row r="3110" spans="1:11" ht="56.25" customHeight="1">
      <c r="A3110" s="98">
        <v>35</v>
      </c>
      <c r="B3110" s="125" t="s">
        <v>1280</v>
      </c>
      <c r="C3110" s="126">
        <v>42605</v>
      </c>
      <c r="D3110" s="98" t="s">
        <v>1376</v>
      </c>
      <c r="E3110" s="98">
        <v>10835394</v>
      </c>
      <c r="F3110" s="98"/>
      <c r="G3110" s="127" t="s">
        <v>6491</v>
      </c>
      <c r="H3110" s="128">
        <v>0</v>
      </c>
      <c r="I3110" s="128">
        <v>1828.61</v>
      </c>
      <c r="J3110" s="129">
        <v>1828.61</v>
      </c>
      <c r="K3110" s="101" t="s">
        <v>1388</v>
      </c>
    </row>
    <row r="3111" spans="1:11" ht="56.25" customHeight="1">
      <c r="A3111" s="98">
        <v>35</v>
      </c>
      <c r="B3111" s="125" t="s">
        <v>1280</v>
      </c>
      <c r="C3111" s="126">
        <v>42605</v>
      </c>
      <c r="D3111" s="98" t="s">
        <v>1376</v>
      </c>
      <c r="E3111" s="98">
        <v>10835849</v>
      </c>
      <c r="F3111" s="98"/>
      <c r="G3111" s="127" t="s">
        <v>6492</v>
      </c>
      <c r="H3111" s="128">
        <v>0</v>
      </c>
      <c r="I3111" s="128">
        <v>9710.93</v>
      </c>
      <c r="J3111" s="129">
        <v>9710.93</v>
      </c>
      <c r="K3111" s="101" t="s">
        <v>1388</v>
      </c>
    </row>
    <row r="3112" spans="1:11" ht="56.25" customHeight="1">
      <c r="A3112" s="98">
        <v>35</v>
      </c>
      <c r="B3112" s="125" t="s">
        <v>1280</v>
      </c>
      <c r="C3112" s="126">
        <v>42605</v>
      </c>
      <c r="D3112" s="98" t="s">
        <v>1376</v>
      </c>
      <c r="E3112" s="98">
        <v>10836401</v>
      </c>
      <c r="F3112" s="98"/>
      <c r="G3112" s="127" t="s">
        <v>6493</v>
      </c>
      <c r="H3112" s="128">
        <v>0</v>
      </c>
      <c r="I3112" s="128">
        <v>113764.99</v>
      </c>
      <c r="J3112" s="129">
        <v>113764.99</v>
      </c>
      <c r="K3112" s="101" t="s">
        <v>1388</v>
      </c>
    </row>
    <row r="3113" spans="1:11" ht="56.25" customHeight="1">
      <c r="A3113" s="98">
        <v>35</v>
      </c>
      <c r="B3113" s="125" t="s">
        <v>1280</v>
      </c>
      <c r="C3113" s="126">
        <v>42605</v>
      </c>
      <c r="D3113" s="98" t="s">
        <v>1376</v>
      </c>
      <c r="E3113" s="98">
        <v>10836416</v>
      </c>
      <c r="F3113" s="98"/>
      <c r="G3113" s="127" t="s">
        <v>6494</v>
      </c>
      <c r="H3113" s="128">
        <v>0</v>
      </c>
      <c r="I3113" s="128">
        <v>160419.62</v>
      </c>
      <c r="J3113" s="129">
        <v>160419.62</v>
      </c>
      <c r="K3113" s="101" t="s">
        <v>1388</v>
      </c>
    </row>
    <row r="3114" spans="1:11" ht="56.25" customHeight="1">
      <c r="A3114" s="98">
        <v>35</v>
      </c>
      <c r="B3114" s="125" t="s">
        <v>1280</v>
      </c>
      <c r="C3114" s="126">
        <v>42604</v>
      </c>
      <c r="D3114" s="98" t="s">
        <v>1376</v>
      </c>
      <c r="E3114" s="98">
        <v>10886718</v>
      </c>
      <c r="F3114" s="98"/>
      <c r="G3114" s="127" t="s">
        <v>6440</v>
      </c>
      <c r="H3114" s="128">
        <v>0</v>
      </c>
      <c r="I3114" s="128">
        <v>1547.41</v>
      </c>
      <c r="J3114" s="129">
        <v>1547.41</v>
      </c>
      <c r="K3114" s="101" t="s">
        <v>1388</v>
      </c>
    </row>
    <row r="3115" spans="1:11" ht="56.25" customHeight="1">
      <c r="A3115" s="98">
        <v>35</v>
      </c>
      <c r="B3115" s="125" t="s">
        <v>1280</v>
      </c>
      <c r="C3115" s="126">
        <v>42604</v>
      </c>
      <c r="D3115" s="98" t="s">
        <v>1376</v>
      </c>
      <c r="E3115" s="98">
        <v>10886719</v>
      </c>
      <c r="F3115" s="98"/>
      <c r="G3115" s="127" t="s">
        <v>6441</v>
      </c>
      <c r="H3115" s="128">
        <v>0</v>
      </c>
      <c r="I3115" s="128">
        <v>9120.33</v>
      </c>
      <c r="J3115" s="129">
        <v>9120.33</v>
      </c>
      <c r="K3115" s="101" t="s">
        <v>1388</v>
      </c>
    </row>
    <row r="3116" spans="1:11" ht="56.25" customHeight="1">
      <c r="A3116" s="98">
        <v>35</v>
      </c>
      <c r="B3116" s="125" t="s">
        <v>1280</v>
      </c>
      <c r="C3116" s="126">
        <v>42604</v>
      </c>
      <c r="D3116" s="98" t="s">
        <v>1376</v>
      </c>
      <c r="E3116" s="98">
        <v>10886721</v>
      </c>
      <c r="F3116" s="98"/>
      <c r="G3116" s="127" t="s">
        <v>6442</v>
      </c>
      <c r="H3116" s="128">
        <v>0</v>
      </c>
      <c r="I3116" s="128">
        <v>92599.6</v>
      </c>
      <c r="J3116" s="129">
        <v>92599.6</v>
      </c>
      <c r="K3116" s="101" t="s">
        <v>1388</v>
      </c>
    </row>
    <row r="3117" spans="1:11" ht="56.25" customHeight="1">
      <c r="A3117" s="98">
        <v>35</v>
      </c>
      <c r="B3117" s="125" t="s">
        <v>1280</v>
      </c>
      <c r="C3117" s="126">
        <v>42604</v>
      </c>
      <c r="D3117" s="98" t="s">
        <v>1376</v>
      </c>
      <c r="E3117" s="98">
        <v>10886722</v>
      </c>
      <c r="F3117" s="98"/>
      <c r="G3117" s="127" t="s">
        <v>6443</v>
      </c>
      <c r="H3117" s="128">
        <v>0</v>
      </c>
      <c r="I3117" s="128">
        <v>135265.57</v>
      </c>
      <c r="J3117" s="129">
        <v>135265.57</v>
      </c>
      <c r="K3117" s="101" t="s">
        <v>1388</v>
      </c>
    </row>
    <row r="3118" spans="1:11" ht="56.25" customHeight="1">
      <c r="A3118" s="98">
        <v>35</v>
      </c>
      <c r="B3118" s="125" t="s">
        <v>1280</v>
      </c>
      <c r="C3118" s="126">
        <v>42604</v>
      </c>
      <c r="D3118" s="98" t="s">
        <v>1376</v>
      </c>
      <c r="E3118" s="98">
        <v>10886991</v>
      </c>
      <c r="F3118" s="98"/>
      <c r="G3118" s="127" t="s">
        <v>6444</v>
      </c>
      <c r="H3118" s="128">
        <v>0</v>
      </c>
      <c r="I3118" s="128">
        <v>340721.48</v>
      </c>
      <c r="J3118" s="129">
        <v>340721.48</v>
      </c>
      <c r="K3118" s="101" t="s">
        <v>1388</v>
      </c>
    </row>
    <row r="3119" spans="1:11" ht="56.25" customHeight="1">
      <c r="A3119" s="98">
        <v>35</v>
      </c>
      <c r="B3119" s="125" t="s">
        <v>1280</v>
      </c>
      <c r="C3119" s="126">
        <v>42604</v>
      </c>
      <c r="D3119" s="98" t="s">
        <v>1376</v>
      </c>
      <c r="E3119" s="98">
        <v>10887079</v>
      </c>
      <c r="F3119" s="98"/>
      <c r="G3119" s="127" t="s">
        <v>6445</v>
      </c>
      <c r="H3119" s="128">
        <v>0</v>
      </c>
      <c r="I3119" s="128">
        <v>79533.960000000006</v>
      </c>
      <c r="J3119" s="129">
        <v>79533.960000000006</v>
      </c>
      <c r="K3119" s="101" t="s">
        <v>1388</v>
      </c>
    </row>
    <row r="3120" spans="1:11" ht="56.25" customHeight="1">
      <c r="A3120" s="98">
        <v>35</v>
      </c>
      <c r="B3120" s="125" t="s">
        <v>1280</v>
      </c>
      <c r="C3120" s="126">
        <v>42604</v>
      </c>
      <c r="D3120" s="98" t="s">
        <v>1376</v>
      </c>
      <c r="E3120" s="98">
        <v>10887094</v>
      </c>
      <c r="F3120" s="98"/>
      <c r="G3120" s="127" t="s">
        <v>6446</v>
      </c>
      <c r="H3120" s="128">
        <v>0</v>
      </c>
      <c r="I3120" s="128">
        <v>127851.16</v>
      </c>
      <c r="J3120" s="129">
        <v>127851.16</v>
      </c>
      <c r="K3120" s="101" t="s">
        <v>1388</v>
      </c>
    </row>
    <row r="3121" spans="1:11" ht="56.25" customHeight="1">
      <c r="A3121" s="98">
        <v>35</v>
      </c>
      <c r="B3121" s="125" t="s">
        <v>1280</v>
      </c>
      <c r="C3121" s="126">
        <v>42604</v>
      </c>
      <c r="D3121" s="98" t="s">
        <v>1376</v>
      </c>
      <c r="E3121" s="98">
        <v>10887095</v>
      </c>
      <c r="F3121" s="98"/>
      <c r="G3121" s="127" t="s">
        <v>6447</v>
      </c>
      <c r="H3121" s="128">
        <v>0</v>
      </c>
      <c r="I3121" s="128">
        <v>49749.66</v>
      </c>
      <c r="J3121" s="129">
        <v>49749.66</v>
      </c>
      <c r="K3121" s="101" t="s">
        <v>1388</v>
      </c>
    </row>
    <row r="3122" spans="1:11" ht="56.25" customHeight="1">
      <c r="A3122" s="98">
        <v>35</v>
      </c>
      <c r="B3122" s="125" t="s">
        <v>1280</v>
      </c>
      <c r="C3122" s="126">
        <v>42604</v>
      </c>
      <c r="D3122" s="98" t="s">
        <v>1376</v>
      </c>
      <c r="E3122" s="98">
        <v>10887098</v>
      </c>
      <c r="F3122" s="98"/>
      <c r="G3122" s="127" t="s">
        <v>6448</v>
      </c>
      <c r="H3122" s="128">
        <v>0</v>
      </c>
      <c r="I3122" s="128">
        <v>465214.52</v>
      </c>
      <c r="J3122" s="129">
        <v>465214.52</v>
      </c>
      <c r="K3122" s="101" t="s">
        <v>1388</v>
      </c>
    </row>
    <row r="3123" spans="1:11" ht="56.25" customHeight="1">
      <c r="A3123" s="98">
        <v>35</v>
      </c>
      <c r="B3123" s="125" t="s">
        <v>7105</v>
      </c>
      <c r="C3123" s="126">
        <v>42627</v>
      </c>
      <c r="D3123" s="98" t="s">
        <v>1364</v>
      </c>
      <c r="E3123" s="98">
        <v>11084379</v>
      </c>
      <c r="F3123" s="98"/>
      <c r="G3123" s="127" t="s">
        <v>7106</v>
      </c>
      <c r="H3123" s="128">
        <v>0</v>
      </c>
      <c r="I3123" s="128">
        <v>20467.580000000002</v>
      </c>
      <c r="J3123" s="129">
        <v>20467.580000000002</v>
      </c>
      <c r="K3123" s="101" t="s">
        <v>1388</v>
      </c>
    </row>
    <row r="3124" spans="1:11" ht="56.25" customHeight="1">
      <c r="A3124" s="98">
        <v>35</v>
      </c>
      <c r="B3124" s="125" t="s">
        <v>7105</v>
      </c>
      <c r="C3124" s="126">
        <v>42627</v>
      </c>
      <c r="D3124" s="98" t="s">
        <v>1364</v>
      </c>
      <c r="E3124" s="98">
        <v>11084381</v>
      </c>
      <c r="F3124" s="98"/>
      <c r="G3124" s="127" t="s">
        <v>7106</v>
      </c>
      <c r="H3124" s="128">
        <v>0</v>
      </c>
      <c r="I3124" s="128">
        <v>30754.42</v>
      </c>
      <c r="J3124" s="129">
        <v>30754.42</v>
      </c>
      <c r="K3124" s="101" t="s">
        <v>1388</v>
      </c>
    </row>
    <row r="3125" spans="1:11" ht="56.25" customHeight="1">
      <c r="A3125" s="98">
        <v>35</v>
      </c>
      <c r="B3125" s="125" t="s">
        <v>1280</v>
      </c>
      <c r="C3125" s="126">
        <v>42627</v>
      </c>
      <c r="D3125" s="98" t="s">
        <v>1376</v>
      </c>
      <c r="E3125" s="98">
        <v>11095294</v>
      </c>
      <c r="F3125" s="98"/>
      <c r="G3125" s="127" t="s">
        <v>7109</v>
      </c>
      <c r="H3125" s="128">
        <v>0</v>
      </c>
      <c r="I3125" s="128">
        <v>1547.41</v>
      </c>
      <c r="J3125" s="129">
        <v>1547.41</v>
      </c>
      <c r="K3125" s="101" t="s">
        <v>1388</v>
      </c>
    </row>
    <row r="3126" spans="1:11" ht="56.25" customHeight="1">
      <c r="A3126" s="98">
        <v>35</v>
      </c>
      <c r="B3126" s="125" t="s">
        <v>1280</v>
      </c>
      <c r="C3126" s="126">
        <v>42627</v>
      </c>
      <c r="D3126" s="98" t="s">
        <v>1376</v>
      </c>
      <c r="E3126" s="98">
        <v>11095302</v>
      </c>
      <c r="F3126" s="98"/>
      <c r="G3126" s="127" t="s">
        <v>7110</v>
      </c>
      <c r="H3126" s="128">
        <v>0</v>
      </c>
      <c r="I3126" s="128">
        <v>9120.32</v>
      </c>
      <c r="J3126" s="129">
        <v>9120.32</v>
      </c>
      <c r="K3126" s="101" t="s">
        <v>1388</v>
      </c>
    </row>
    <row r="3127" spans="1:11" ht="56.25" customHeight="1">
      <c r="A3127" s="98">
        <v>35</v>
      </c>
      <c r="B3127" s="125" t="s">
        <v>1280</v>
      </c>
      <c r="C3127" s="126">
        <v>42627</v>
      </c>
      <c r="D3127" s="98" t="s">
        <v>1376</v>
      </c>
      <c r="E3127" s="98">
        <v>11095311</v>
      </c>
      <c r="F3127" s="98"/>
      <c r="G3127" s="127" t="s">
        <v>7111</v>
      </c>
      <c r="H3127" s="128">
        <v>0</v>
      </c>
      <c r="I3127" s="128">
        <v>94998.6</v>
      </c>
      <c r="J3127" s="129">
        <v>94998.6</v>
      </c>
      <c r="K3127" s="101" t="s">
        <v>1388</v>
      </c>
    </row>
    <row r="3128" spans="1:11" ht="56.25" customHeight="1">
      <c r="A3128" s="98">
        <v>35</v>
      </c>
      <c r="B3128" s="125" t="s">
        <v>1280</v>
      </c>
      <c r="C3128" s="126">
        <v>42627</v>
      </c>
      <c r="D3128" s="98" t="s">
        <v>1376</v>
      </c>
      <c r="E3128" s="98">
        <v>11095312</v>
      </c>
      <c r="F3128" s="98"/>
      <c r="G3128" s="127" t="s">
        <v>7112</v>
      </c>
      <c r="H3128" s="128">
        <v>0</v>
      </c>
      <c r="I3128" s="128">
        <v>138251.6</v>
      </c>
      <c r="J3128" s="129">
        <v>138251.6</v>
      </c>
      <c r="K3128" s="101" t="s">
        <v>1388</v>
      </c>
    </row>
    <row r="3129" spans="1:11" ht="56.25" customHeight="1">
      <c r="A3129" s="98">
        <v>35</v>
      </c>
      <c r="B3129" s="125" t="s">
        <v>1279</v>
      </c>
      <c r="C3129" s="126">
        <v>42639</v>
      </c>
      <c r="D3129" s="98" t="s">
        <v>1376</v>
      </c>
      <c r="E3129" s="98">
        <v>11206850</v>
      </c>
      <c r="F3129" s="98"/>
      <c r="G3129" s="127" t="s">
        <v>7425</v>
      </c>
      <c r="H3129" s="128">
        <v>0</v>
      </c>
      <c r="I3129" s="128">
        <v>333897.36</v>
      </c>
      <c r="J3129" s="129">
        <v>333897.36</v>
      </c>
      <c r="K3129" s="101" t="s">
        <v>1388</v>
      </c>
    </row>
    <row r="3130" spans="1:11" ht="56.25" customHeight="1">
      <c r="A3130" s="98">
        <v>35</v>
      </c>
      <c r="B3130" s="125" t="s">
        <v>1279</v>
      </c>
      <c r="C3130" s="126">
        <v>42639</v>
      </c>
      <c r="D3130" s="98" t="s">
        <v>1376</v>
      </c>
      <c r="E3130" s="98">
        <v>11206856</v>
      </c>
      <c r="F3130" s="98"/>
      <c r="G3130" s="127" t="s">
        <v>7424</v>
      </c>
      <c r="H3130" s="128">
        <v>0</v>
      </c>
      <c r="I3130" s="128">
        <v>94539</v>
      </c>
      <c r="J3130" s="129">
        <v>94539</v>
      </c>
      <c r="K3130" s="101" t="s">
        <v>1388</v>
      </c>
    </row>
    <row r="3131" spans="1:11" ht="56.25" customHeight="1">
      <c r="A3131" s="98">
        <v>41</v>
      </c>
      <c r="B3131" s="125" t="s">
        <v>1281</v>
      </c>
      <c r="C3131" s="126">
        <v>42460</v>
      </c>
      <c r="D3131" s="98" t="s">
        <v>6</v>
      </c>
      <c r="E3131" s="98">
        <v>846700</v>
      </c>
      <c r="F3131" s="98"/>
      <c r="G3131" s="127" t="s">
        <v>3142</v>
      </c>
      <c r="H3131" s="128">
        <v>0</v>
      </c>
      <c r="I3131" s="128">
        <v>2212983.5</v>
      </c>
      <c r="J3131" s="129">
        <v>2212983.5</v>
      </c>
      <c r="K3131" s="101" t="s">
        <v>1388</v>
      </c>
    </row>
    <row r="3132" spans="1:11" ht="56.25" customHeight="1">
      <c r="A3132" s="98">
        <v>41</v>
      </c>
      <c r="B3132" s="125" t="s">
        <v>1353</v>
      </c>
      <c r="C3132" s="126">
        <v>42600</v>
      </c>
      <c r="D3132" s="98" t="s">
        <v>6</v>
      </c>
      <c r="E3132" s="98">
        <v>861171</v>
      </c>
      <c r="F3132" s="98"/>
      <c r="G3132" s="127" t="s">
        <v>6379</v>
      </c>
      <c r="H3132" s="128">
        <v>0</v>
      </c>
      <c r="I3132" s="128">
        <v>23359.94</v>
      </c>
      <c r="J3132" s="129">
        <v>23359.94</v>
      </c>
      <c r="K3132" s="101" t="s">
        <v>1388</v>
      </c>
    </row>
    <row r="3133" spans="1:11" ht="56.25" customHeight="1">
      <c r="A3133" s="98">
        <v>41</v>
      </c>
      <c r="B3133" s="125" t="s">
        <v>1353</v>
      </c>
      <c r="C3133" s="126">
        <v>42627</v>
      </c>
      <c r="D3133" s="98" t="s">
        <v>6</v>
      </c>
      <c r="E3133" s="98">
        <v>863658</v>
      </c>
      <c r="F3133" s="98"/>
      <c r="G3133" s="127" t="s">
        <v>7118</v>
      </c>
      <c r="H3133" s="128">
        <v>0</v>
      </c>
      <c r="I3133" s="128">
        <v>1814</v>
      </c>
      <c r="J3133" s="129">
        <v>1814</v>
      </c>
      <c r="K3133" s="101" t="s">
        <v>1388</v>
      </c>
    </row>
    <row r="3134" spans="1:11" ht="56.25" customHeight="1">
      <c r="A3134" s="98">
        <v>41</v>
      </c>
      <c r="B3134" s="125" t="s">
        <v>7699</v>
      </c>
      <c r="C3134" s="126">
        <v>42373</v>
      </c>
      <c r="D3134" s="98" t="s">
        <v>3</v>
      </c>
      <c r="E3134" s="98">
        <v>1336541</v>
      </c>
      <c r="F3134" s="98"/>
      <c r="G3134" s="127" t="s">
        <v>7700</v>
      </c>
      <c r="H3134" s="128">
        <v>0</v>
      </c>
      <c r="I3134" s="128">
        <v>3152</v>
      </c>
      <c r="J3134" s="129">
        <v>3152</v>
      </c>
      <c r="K3134" s="101" t="s">
        <v>1388</v>
      </c>
    </row>
    <row r="3135" spans="1:11" ht="56.25" customHeight="1">
      <c r="A3135" s="98">
        <v>41</v>
      </c>
      <c r="B3135" s="125" t="s">
        <v>7699</v>
      </c>
      <c r="C3135" s="126">
        <v>42381</v>
      </c>
      <c r="D3135" s="98" t="s">
        <v>3</v>
      </c>
      <c r="E3135" s="98">
        <v>1339757</v>
      </c>
      <c r="F3135" s="98"/>
      <c r="G3135" s="127" t="s">
        <v>7884</v>
      </c>
      <c r="H3135" s="128">
        <v>0</v>
      </c>
      <c r="I3135" s="128">
        <v>73.600000000000009</v>
      </c>
      <c r="J3135" s="129">
        <v>73.600000000000009</v>
      </c>
      <c r="K3135" s="101" t="s">
        <v>1388</v>
      </c>
    </row>
    <row r="3136" spans="1:11" ht="56.25" customHeight="1">
      <c r="A3136" s="98">
        <v>41</v>
      </c>
      <c r="B3136" s="125" t="s">
        <v>7699</v>
      </c>
      <c r="C3136" s="126">
        <v>42387</v>
      </c>
      <c r="D3136" s="98" t="s">
        <v>3</v>
      </c>
      <c r="E3136" s="98">
        <v>1341677</v>
      </c>
      <c r="F3136" s="98"/>
      <c r="G3136" s="127" t="s">
        <v>7979</v>
      </c>
      <c r="H3136" s="128">
        <v>0</v>
      </c>
      <c r="I3136" s="128">
        <v>742</v>
      </c>
      <c r="J3136" s="129">
        <v>742</v>
      </c>
      <c r="K3136" s="101" t="s">
        <v>1388</v>
      </c>
    </row>
    <row r="3137" spans="1:11" ht="56.25" customHeight="1">
      <c r="A3137" s="98">
        <v>41</v>
      </c>
      <c r="B3137" s="125" t="s">
        <v>7699</v>
      </c>
      <c r="C3137" s="126">
        <v>42388</v>
      </c>
      <c r="D3137" s="98" t="s">
        <v>3</v>
      </c>
      <c r="E3137" s="98">
        <v>1342140</v>
      </c>
      <c r="F3137" s="98"/>
      <c r="G3137" s="127" t="s">
        <v>8005</v>
      </c>
      <c r="H3137" s="128">
        <v>0</v>
      </c>
      <c r="I3137" s="128">
        <v>3194.17</v>
      </c>
      <c r="J3137" s="129">
        <v>3194.17</v>
      </c>
      <c r="K3137" s="101" t="s">
        <v>1388</v>
      </c>
    </row>
    <row r="3138" spans="1:11" ht="56.25" customHeight="1">
      <c r="A3138" s="98">
        <v>41</v>
      </c>
      <c r="B3138" s="125" t="s">
        <v>7699</v>
      </c>
      <c r="C3138" s="126">
        <v>42401</v>
      </c>
      <c r="D3138" s="98" t="s">
        <v>3</v>
      </c>
      <c r="E3138" s="98">
        <v>1346309</v>
      </c>
      <c r="F3138" s="98"/>
      <c r="G3138" s="127" t="s">
        <v>8196</v>
      </c>
      <c r="H3138" s="128">
        <v>0</v>
      </c>
      <c r="I3138" s="128">
        <v>0.02</v>
      </c>
      <c r="J3138" s="129">
        <v>0.02</v>
      </c>
      <c r="K3138" s="101" t="s">
        <v>1429</v>
      </c>
    </row>
    <row r="3139" spans="1:11" ht="56.25" customHeight="1">
      <c r="A3139" s="98">
        <v>41</v>
      </c>
      <c r="B3139" s="125" t="s">
        <v>8226</v>
      </c>
      <c r="C3139" s="126">
        <v>42402</v>
      </c>
      <c r="D3139" s="98" t="s">
        <v>3</v>
      </c>
      <c r="E3139" s="98">
        <v>1346903</v>
      </c>
      <c r="F3139" s="98"/>
      <c r="G3139" s="127" t="s">
        <v>8227</v>
      </c>
      <c r="H3139" s="128">
        <v>0</v>
      </c>
      <c r="I3139" s="128">
        <v>33</v>
      </c>
      <c r="J3139" s="129">
        <v>33</v>
      </c>
      <c r="K3139" s="101" t="s">
        <v>1388</v>
      </c>
    </row>
    <row r="3140" spans="1:11" ht="56.25" customHeight="1">
      <c r="A3140" s="98">
        <v>41</v>
      </c>
      <c r="B3140" s="125" t="s">
        <v>8226</v>
      </c>
      <c r="C3140" s="126">
        <v>42405</v>
      </c>
      <c r="D3140" s="98" t="s">
        <v>3</v>
      </c>
      <c r="E3140" s="98">
        <v>1347985</v>
      </c>
      <c r="F3140" s="98"/>
      <c r="G3140" s="127" t="s">
        <v>8287</v>
      </c>
      <c r="H3140" s="128">
        <v>0</v>
      </c>
      <c r="I3140" s="128">
        <v>23</v>
      </c>
      <c r="J3140" s="129">
        <v>23</v>
      </c>
      <c r="K3140" s="101" t="s">
        <v>1388</v>
      </c>
    </row>
    <row r="3141" spans="1:11" ht="56.25" customHeight="1">
      <c r="A3141" s="98">
        <v>41</v>
      </c>
      <c r="B3141" s="125" t="s">
        <v>7699</v>
      </c>
      <c r="C3141" s="126">
        <v>42412</v>
      </c>
      <c r="D3141" s="98" t="s">
        <v>3</v>
      </c>
      <c r="E3141" s="98">
        <v>1350044</v>
      </c>
      <c r="F3141" s="98"/>
      <c r="G3141" s="127" t="s">
        <v>8326</v>
      </c>
      <c r="H3141" s="128">
        <v>0</v>
      </c>
      <c r="I3141" s="128">
        <v>6962</v>
      </c>
      <c r="J3141" s="129">
        <v>6962</v>
      </c>
      <c r="K3141" s="101" t="s">
        <v>1388</v>
      </c>
    </row>
    <row r="3142" spans="1:11" ht="56.25" customHeight="1">
      <c r="A3142" s="98">
        <v>41</v>
      </c>
      <c r="B3142" s="125" t="s">
        <v>8410</v>
      </c>
      <c r="C3142" s="126">
        <v>42419</v>
      </c>
      <c r="D3142" s="98" t="s">
        <v>3</v>
      </c>
      <c r="E3142" s="98">
        <v>1352055</v>
      </c>
      <c r="F3142" s="98"/>
      <c r="G3142" s="127" t="s">
        <v>8411</v>
      </c>
      <c r="H3142" s="128">
        <v>0</v>
      </c>
      <c r="I3142" s="128">
        <v>16745</v>
      </c>
      <c r="J3142" s="129">
        <v>16745</v>
      </c>
      <c r="K3142" s="101" t="s">
        <v>1388</v>
      </c>
    </row>
    <row r="3143" spans="1:11" ht="56.25" customHeight="1">
      <c r="A3143" s="98">
        <v>41</v>
      </c>
      <c r="B3143" s="125" t="s">
        <v>7699</v>
      </c>
      <c r="C3143" s="126">
        <v>42422</v>
      </c>
      <c r="D3143" s="98" t="s">
        <v>3</v>
      </c>
      <c r="E3143" s="98">
        <v>1352664</v>
      </c>
      <c r="F3143" s="98"/>
      <c r="G3143" s="127" t="s">
        <v>8443</v>
      </c>
      <c r="H3143" s="128">
        <v>0</v>
      </c>
      <c r="I3143" s="128">
        <v>13297.35</v>
      </c>
      <c r="J3143" s="129">
        <v>13297.35</v>
      </c>
      <c r="K3143" s="101" t="s">
        <v>1388</v>
      </c>
    </row>
    <row r="3144" spans="1:11" ht="56.25" customHeight="1">
      <c r="A3144" s="98">
        <v>41</v>
      </c>
      <c r="B3144" s="125" t="s">
        <v>8563</v>
      </c>
      <c r="C3144" s="126">
        <v>42426</v>
      </c>
      <c r="D3144" s="98" t="s">
        <v>3</v>
      </c>
      <c r="E3144" s="98">
        <v>1354394</v>
      </c>
      <c r="F3144" s="98"/>
      <c r="G3144" s="127" t="s">
        <v>8564</v>
      </c>
      <c r="H3144" s="128">
        <v>0</v>
      </c>
      <c r="I3144" s="128">
        <v>9.58</v>
      </c>
      <c r="J3144" s="129">
        <v>9.58</v>
      </c>
      <c r="K3144" s="101" t="s">
        <v>1388</v>
      </c>
    </row>
    <row r="3145" spans="1:11" ht="56.25" customHeight="1">
      <c r="A3145" s="98">
        <v>41</v>
      </c>
      <c r="B3145" s="125" t="s">
        <v>7699</v>
      </c>
      <c r="C3145" s="126">
        <v>42429</v>
      </c>
      <c r="D3145" s="98" t="s">
        <v>3</v>
      </c>
      <c r="E3145" s="98">
        <v>1354756</v>
      </c>
      <c r="F3145" s="98"/>
      <c r="G3145" s="127" t="s">
        <v>8578</v>
      </c>
      <c r="H3145" s="128">
        <v>0</v>
      </c>
      <c r="I3145" s="128">
        <v>429.3</v>
      </c>
      <c r="J3145" s="129">
        <v>429.3</v>
      </c>
      <c r="K3145" s="101" t="s">
        <v>1388</v>
      </c>
    </row>
    <row r="3146" spans="1:11" ht="56.25" customHeight="1">
      <c r="A3146" s="98">
        <v>41</v>
      </c>
      <c r="B3146" s="125" t="s">
        <v>8226</v>
      </c>
      <c r="C3146" s="126">
        <v>42429</v>
      </c>
      <c r="D3146" s="98" t="s">
        <v>3</v>
      </c>
      <c r="E3146" s="98">
        <v>1354782</v>
      </c>
      <c r="F3146" s="98"/>
      <c r="G3146" s="127" t="s">
        <v>8579</v>
      </c>
      <c r="H3146" s="128">
        <v>0</v>
      </c>
      <c r="I3146" s="128">
        <v>33</v>
      </c>
      <c r="J3146" s="129">
        <v>33</v>
      </c>
      <c r="K3146" s="101" t="s">
        <v>1388</v>
      </c>
    </row>
    <row r="3147" spans="1:11" ht="56.25" customHeight="1">
      <c r="A3147" s="98">
        <v>41</v>
      </c>
      <c r="B3147" s="125" t="s">
        <v>7699</v>
      </c>
      <c r="C3147" s="126">
        <v>42432</v>
      </c>
      <c r="D3147" s="98" t="s">
        <v>3</v>
      </c>
      <c r="E3147" s="98">
        <v>1356317</v>
      </c>
      <c r="F3147" s="98"/>
      <c r="G3147" s="127" t="s">
        <v>8678</v>
      </c>
      <c r="H3147" s="128">
        <v>0</v>
      </c>
      <c r="I3147" s="128">
        <v>5156.6000000000004</v>
      </c>
      <c r="J3147" s="129">
        <v>5156.6000000000004</v>
      </c>
      <c r="K3147" s="101" t="s">
        <v>1388</v>
      </c>
    </row>
    <row r="3148" spans="1:11" ht="56.25" customHeight="1">
      <c r="A3148" s="98">
        <v>41</v>
      </c>
      <c r="B3148" s="125" t="s">
        <v>7699</v>
      </c>
      <c r="C3148" s="126">
        <v>42436</v>
      </c>
      <c r="D3148" s="98" t="s">
        <v>3</v>
      </c>
      <c r="E3148" s="98">
        <v>1357101</v>
      </c>
      <c r="F3148" s="98"/>
      <c r="G3148" s="127" t="s">
        <v>8725</v>
      </c>
      <c r="H3148" s="128">
        <v>0</v>
      </c>
      <c r="I3148" s="128">
        <v>1388</v>
      </c>
      <c r="J3148" s="129">
        <v>1388</v>
      </c>
      <c r="K3148" s="101" t="s">
        <v>1388</v>
      </c>
    </row>
    <row r="3149" spans="1:11" ht="56.25" customHeight="1">
      <c r="A3149" s="98">
        <v>41</v>
      </c>
      <c r="B3149" s="125" t="s">
        <v>7699</v>
      </c>
      <c r="C3149" s="126">
        <v>42443</v>
      </c>
      <c r="D3149" s="98" t="s">
        <v>3</v>
      </c>
      <c r="E3149" s="98">
        <v>1359274</v>
      </c>
      <c r="F3149" s="98"/>
      <c r="G3149" s="127" t="s">
        <v>8834</v>
      </c>
      <c r="H3149" s="128">
        <v>0</v>
      </c>
      <c r="I3149" s="128">
        <v>903508.73</v>
      </c>
      <c r="J3149" s="129">
        <v>903508.73</v>
      </c>
      <c r="K3149" s="101" t="s">
        <v>1388</v>
      </c>
    </row>
    <row r="3150" spans="1:11" ht="56.25" customHeight="1">
      <c r="A3150" s="98">
        <v>41</v>
      </c>
      <c r="B3150" s="125" t="s">
        <v>7699</v>
      </c>
      <c r="C3150" s="126">
        <v>42443</v>
      </c>
      <c r="D3150" s="98" t="s">
        <v>3</v>
      </c>
      <c r="E3150" s="98">
        <v>1359357</v>
      </c>
      <c r="F3150" s="98"/>
      <c r="G3150" s="127" t="s">
        <v>8845</v>
      </c>
      <c r="H3150" s="128">
        <v>0</v>
      </c>
      <c r="I3150" s="128">
        <v>391</v>
      </c>
      <c r="J3150" s="129">
        <v>391</v>
      </c>
      <c r="K3150" s="101" t="s">
        <v>1388</v>
      </c>
    </row>
    <row r="3151" spans="1:11" ht="56.25" customHeight="1">
      <c r="A3151" s="98">
        <v>41</v>
      </c>
      <c r="B3151" s="125" t="s">
        <v>7699</v>
      </c>
      <c r="C3151" s="126">
        <v>42446</v>
      </c>
      <c r="D3151" s="98" t="s">
        <v>3</v>
      </c>
      <c r="E3151" s="98">
        <v>1360622</v>
      </c>
      <c r="F3151" s="98"/>
      <c r="G3151" s="127" t="s">
        <v>8902</v>
      </c>
      <c r="H3151" s="128">
        <v>0</v>
      </c>
      <c r="I3151" s="128">
        <v>173</v>
      </c>
      <c r="J3151" s="129">
        <v>173</v>
      </c>
      <c r="K3151" s="101" t="s">
        <v>1388</v>
      </c>
    </row>
    <row r="3152" spans="1:11" ht="56.25" customHeight="1">
      <c r="A3152" s="98">
        <v>41</v>
      </c>
      <c r="B3152" s="125" t="s">
        <v>8226</v>
      </c>
      <c r="C3152" s="126">
        <v>42457</v>
      </c>
      <c r="D3152" s="98" t="s">
        <v>3</v>
      </c>
      <c r="E3152" s="98">
        <v>1363462</v>
      </c>
      <c r="F3152" s="98"/>
      <c r="G3152" s="127" t="s">
        <v>9060</v>
      </c>
      <c r="H3152" s="128">
        <v>0</v>
      </c>
      <c r="I3152" s="128">
        <v>50</v>
      </c>
      <c r="J3152" s="129">
        <v>50</v>
      </c>
      <c r="K3152" s="101" t="s">
        <v>1388</v>
      </c>
    </row>
    <row r="3153" spans="1:11" ht="56.25" customHeight="1">
      <c r="A3153" s="98">
        <v>41</v>
      </c>
      <c r="B3153" s="125" t="s">
        <v>7699</v>
      </c>
      <c r="C3153" s="126">
        <v>42458</v>
      </c>
      <c r="D3153" s="98" t="s">
        <v>3</v>
      </c>
      <c r="E3153" s="98">
        <v>1363729</v>
      </c>
      <c r="F3153" s="98"/>
      <c r="G3153" s="127" t="s">
        <v>9070</v>
      </c>
      <c r="H3153" s="128">
        <v>0</v>
      </c>
      <c r="I3153" s="128">
        <v>4146.55</v>
      </c>
      <c r="J3153" s="129">
        <v>4146.55</v>
      </c>
      <c r="K3153" s="101" t="s">
        <v>1388</v>
      </c>
    </row>
    <row r="3154" spans="1:11" ht="56.25" customHeight="1">
      <c r="A3154" s="98">
        <v>41</v>
      </c>
      <c r="B3154" s="125" t="s">
        <v>7699</v>
      </c>
      <c r="C3154" s="126">
        <v>42467</v>
      </c>
      <c r="D3154" s="98" t="s">
        <v>3</v>
      </c>
      <c r="E3154" s="98">
        <v>1366938</v>
      </c>
      <c r="F3154" s="98"/>
      <c r="G3154" s="127" t="s">
        <v>9255</v>
      </c>
      <c r="H3154" s="128">
        <v>0</v>
      </c>
      <c r="I3154" s="128">
        <v>9289.5</v>
      </c>
      <c r="J3154" s="129">
        <v>9289.5</v>
      </c>
      <c r="K3154" s="101" t="s">
        <v>1388</v>
      </c>
    </row>
    <row r="3155" spans="1:11" ht="56.25" customHeight="1">
      <c r="A3155" s="98">
        <v>41</v>
      </c>
      <c r="B3155" s="125" t="s">
        <v>8226</v>
      </c>
      <c r="C3155" s="126">
        <v>42467</v>
      </c>
      <c r="D3155" s="98" t="s">
        <v>3</v>
      </c>
      <c r="E3155" s="98">
        <v>1367082</v>
      </c>
      <c r="F3155" s="98"/>
      <c r="G3155" s="127" t="s">
        <v>9264</v>
      </c>
      <c r="H3155" s="128">
        <v>0</v>
      </c>
      <c r="I3155" s="128">
        <v>20</v>
      </c>
      <c r="J3155" s="129">
        <v>20</v>
      </c>
      <c r="K3155" s="101" t="s">
        <v>1388</v>
      </c>
    </row>
    <row r="3156" spans="1:11" ht="56.25" customHeight="1">
      <c r="A3156" s="98">
        <v>41</v>
      </c>
      <c r="B3156" s="125" t="s">
        <v>8226</v>
      </c>
      <c r="C3156" s="126">
        <v>42471</v>
      </c>
      <c r="D3156" s="98" t="s">
        <v>3</v>
      </c>
      <c r="E3156" s="98">
        <v>1367976</v>
      </c>
      <c r="F3156" s="98"/>
      <c r="G3156" s="127" t="s">
        <v>9320</v>
      </c>
      <c r="H3156" s="128">
        <v>0</v>
      </c>
      <c r="I3156" s="128">
        <v>4</v>
      </c>
      <c r="J3156" s="129">
        <v>4</v>
      </c>
      <c r="K3156" s="101" t="s">
        <v>1388</v>
      </c>
    </row>
    <row r="3157" spans="1:11" ht="56.25" customHeight="1">
      <c r="A3157" s="98">
        <v>41</v>
      </c>
      <c r="B3157" s="125" t="s">
        <v>8226</v>
      </c>
      <c r="C3157" s="126">
        <v>42474</v>
      </c>
      <c r="D3157" s="98" t="s">
        <v>3</v>
      </c>
      <c r="E3157" s="98">
        <v>1369377</v>
      </c>
      <c r="F3157" s="98"/>
      <c r="G3157" s="127" t="s">
        <v>9389</v>
      </c>
      <c r="H3157" s="128">
        <v>0</v>
      </c>
      <c r="I3157" s="128">
        <v>500</v>
      </c>
      <c r="J3157" s="129">
        <v>500</v>
      </c>
      <c r="K3157" s="101" t="s">
        <v>1388</v>
      </c>
    </row>
    <row r="3158" spans="1:11" ht="56.25" customHeight="1">
      <c r="A3158" s="98">
        <v>41</v>
      </c>
      <c r="B3158" s="125" t="s">
        <v>8226</v>
      </c>
      <c r="C3158" s="126">
        <v>42474</v>
      </c>
      <c r="D3158" s="98" t="s">
        <v>3</v>
      </c>
      <c r="E3158" s="98">
        <v>1369381</v>
      </c>
      <c r="F3158" s="98"/>
      <c r="G3158" s="127" t="s">
        <v>9390</v>
      </c>
      <c r="H3158" s="128">
        <v>0</v>
      </c>
      <c r="I3158" s="128">
        <v>750</v>
      </c>
      <c r="J3158" s="129">
        <v>750</v>
      </c>
      <c r="K3158" s="101" t="s">
        <v>1388</v>
      </c>
    </row>
    <row r="3159" spans="1:11" ht="56.25" customHeight="1">
      <c r="A3159" s="98">
        <v>41</v>
      </c>
      <c r="B3159" s="125" t="s">
        <v>8226</v>
      </c>
      <c r="C3159" s="126">
        <v>42475</v>
      </c>
      <c r="D3159" s="98" t="s">
        <v>3</v>
      </c>
      <c r="E3159" s="98">
        <v>1369743</v>
      </c>
      <c r="F3159" s="98"/>
      <c r="G3159" s="127" t="s">
        <v>9397</v>
      </c>
      <c r="H3159" s="128">
        <v>0</v>
      </c>
      <c r="I3159" s="128">
        <v>10</v>
      </c>
      <c r="J3159" s="129">
        <v>10</v>
      </c>
      <c r="K3159" s="101" t="s">
        <v>1388</v>
      </c>
    </row>
    <row r="3160" spans="1:11" ht="56.25" customHeight="1">
      <c r="A3160" s="98">
        <v>41</v>
      </c>
      <c r="B3160" s="125" t="s">
        <v>8226</v>
      </c>
      <c r="C3160" s="126">
        <v>42475</v>
      </c>
      <c r="D3160" s="98" t="s">
        <v>3</v>
      </c>
      <c r="E3160" s="98">
        <v>1369744</v>
      </c>
      <c r="F3160" s="98"/>
      <c r="G3160" s="127" t="s">
        <v>9398</v>
      </c>
      <c r="H3160" s="128">
        <v>0</v>
      </c>
      <c r="I3160" s="128">
        <v>10</v>
      </c>
      <c r="J3160" s="129">
        <v>10</v>
      </c>
      <c r="K3160" s="101" t="s">
        <v>1388</v>
      </c>
    </row>
    <row r="3161" spans="1:11" ht="56.25" customHeight="1">
      <c r="A3161" s="98">
        <v>41</v>
      </c>
      <c r="B3161" s="125" t="s">
        <v>7699</v>
      </c>
      <c r="C3161" s="126">
        <v>42475</v>
      </c>
      <c r="D3161" s="98" t="s">
        <v>3</v>
      </c>
      <c r="E3161" s="98">
        <v>1369919</v>
      </c>
      <c r="F3161" s="98"/>
      <c r="G3161" s="127" t="s">
        <v>9408</v>
      </c>
      <c r="H3161" s="128">
        <v>0</v>
      </c>
      <c r="I3161" s="128">
        <v>221</v>
      </c>
      <c r="J3161" s="129">
        <v>221</v>
      </c>
      <c r="K3161" s="101" t="s">
        <v>1388</v>
      </c>
    </row>
    <row r="3162" spans="1:11" ht="56.25" customHeight="1">
      <c r="A3162" s="98">
        <v>41</v>
      </c>
      <c r="B3162" s="125" t="s">
        <v>7699</v>
      </c>
      <c r="C3162" s="126">
        <v>42478</v>
      </c>
      <c r="D3162" s="98" t="s">
        <v>3</v>
      </c>
      <c r="E3162" s="98">
        <v>1370201</v>
      </c>
      <c r="F3162" s="98"/>
      <c r="G3162" s="127" t="s">
        <v>9432</v>
      </c>
      <c r="H3162" s="128">
        <v>0</v>
      </c>
      <c r="I3162" s="128">
        <v>25200</v>
      </c>
      <c r="J3162" s="129">
        <v>25200</v>
      </c>
      <c r="K3162" s="101" t="s">
        <v>1388</v>
      </c>
    </row>
    <row r="3163" spans="1:11" ht="56.25" customHeight="1">
      <c r="A3163" s="98">
        <v>41</v>
      </c>
      <c r="B3163" s="125" t="s">
        <v>8226</v>
      </c>
      <c r="C3163" s="126">
        <v>42479</v>
      </c>
      <c r="D3163" s="98" t="s">
        <v>3</v>
      </c>
      <c r="E3163" s="98">
        <v>1370777</v>
      </c>
      <c r="F3163" s="98"/>
      <c r="G3163" s="127" t="s">
        <v>9460</v>
      </c>
      <c r="H3163" s="128">
        <v>0</v>
      </c>
      <c r="I3163" s="128">
        <v>150</v>
      </c>
      <c r="J3163" s="129">
        <v>150</v>
      </c>
      <c r="K3163" s="101" t="s">
        <v>1388</v>
      </c>
    </row>
    <row r="3164" spans="1:11" ht="56.25" customHeight="1">
      <c r="A3164" s="98">
        <v>41</v>
      </c>
      <c r="B3164" s="125" t="s">
        <v>8226</v>
      </c>
      <c r="C3164" s="126">
        <v>42479</v>
      </c>
      <c r="D3164" s="98" t="s">
        <v>3</v>
      </c>
      <c r="E3164" s="98">
        <v>1370778</v>
      </c>
      <c r="F3164" s="98"/>
      <c r="G3164" s="127" t="s">
        <v>9460</v>
      </c>
      <c r="H3164" s="128">
        <v>0</v>
      </c>
      <c r="I3164" s="128">
        <v>180</v>
      </c>
      <c r="J3164" s="129">
        <v>180</v>
      </c>
      <c r="K3164" s="101" t="s">
        <v>1388</v>
      </c>
    </row>
    <row r="3165" spans="1:11" ht="56.25" customHeight="1">
      <c r="A3165" s="98">
        <v>41</v>
      </c>
      <c r="B3165" s="125" t="s">
        <v>8226</v>
      </c>
      <c r="C3165" s="126">
        <v>42487</v>
      </c>
      <c r="D3165" s="98" t="s">
        <v>3</v>
      </c>
      <c r="E3165" s="98">
        <v>1373465</v>
      </c>
      <c r="F3165" s="98"/>
      <c r="G3165" s="127" t="s">
        <v>9636</v>
      </c>
      <c r="H3165" s="128">
        <v>0</v>
      </c>
      <c r="I3165" s="128">
        <v>150</v>
      </c>
      <c r="J3165" s="129">
        <v>150</v>
      </c>
      <c r="K3165" s="101" t="s">
        <v>1388</v>
      </c>
    </row>
    <row r="3166" spans="1:11" ht="56.25" customHeight="1">
      <c r="A3166" s="98">
        <v>41</v>
      </c>
      <c r="B3166" s="125" t="s">
        <v>8226</v>
      </c>
      <c r="C3166" s="126">
        <v>42487</v>
      </c>
      <c r="D3166" s="98" t="s">
        <v>3</v>
      </c>
      <c r="E3166" s="98">
        <v>1373470</v>
      </c>
      <c r="F3166" s="98"/>
      <c r="G3166" s="127" t="s">
        <v>9320</v>
      </c>
      <c r="H3166" s="128">
        <v>0</v>
      </c>
      <c r="I3166" s="128">
        <v>249</v>
      </c>
      <c r="J3166" s="129">
        <v>249</v>
      </c>
      <c r="K3166" s="101" t="s">
        <v>1388</v>
      </c>
    </row>
    <row r="3167" spans="1:11" ht="56.25" customHeight="1">
      <c r="A3167" s="98">
        <v>41</v>
      </c>
      <c r="B3167" s="125" t="s">
        <v>8226</v>
      </c>
      <c r="C3167" s="126">
        <v>42487</v>
      </c>
      <c r="D3167" s="98" t="s">
        <v>3</v>
      </c>
      <c r="E3167" s="98">
        <v>1373471</v>
      </c>
      <c r="F3167" s="98"/>
      <c r="G3167" s="127" t="s">
        <v>9637</v>
      </c>
      <c r="H3167" s="128">
        <v>0</v>
      </c>
      <c r="I3167" s="128">
        <v>43</v>
      </c>
      <c r="J3167" s="129">
        <v>43</v>
      </c>
      <c r="K3167" s="101" t="s">
        <v>1388</v>
      </c>
    </row>
    <row r="3168" spans="1:11" ht="56.25" customHeight="1">
      <c r="A3168" s="98">
        <v>41</v>
      </c>
      <c r="B3168" s="125" t="s">
        <v>7699</v>
      </c>
      <c r="C3168" s="126">
        <v>42488</v>
      </c>
      <c r="D3168" s="98" t="s">
        <v>3</v>
      </c>
      <c r="E3168" s="98">
        <v>1374263</v>
      </c>
      <c r="F3168" s="98"/>
      <c r="G3168" s="127" t="s">
        <v>9668</v>
      </c>
      <c r="H3168" s="128">
        <v>0</v>
      </c>
      <c r="I3168" s="128">
        <v>4246.99</v>
      </c>
      <c r="J3168" s="129">
        <v>4246.99</v>
      </c>
      <c r="K3168" s="101" t="s">
        <v>1388</v>
      </c>
    </row>
    <row r="3169" spans="1:11" ht="56.25" customHeight="1">
      <c r="A3169" s="98">
        <v>41</v>
      </c>
      <c r="B3169" s="125" t="s">
        <v>8226</v>
      </c>
      <c r="C3169" s="126">
        <v>42489</v>
      </c>
      <c r="D3169" s="98" t="s">
        <v>3</v>
      </c>
      <c r="E3169" s="98">
        <v>1374754</v>
      </c>
      <c r="F3169" s="98"/>
      <c r="G3169" s="127" t="s">
        <v>9695</v>
      </c>
      <c r="H3169" s="128">
        <v>0</v>
      </c>
      <c r="I3169" s="128">
        <v>165</v>
      </c>
      <c r="J3169" s="129">
        <v>165</v>
      </c>
      <c r="K3169" s="101" t="s">
        <v>1388</v>
      </c>
    </row>
    <row r="3170" spans="1:11" ht="56.25" customHeight="1">
      <c r="A3170" s="98">
        <v>41</v>
      </c>
      <c r="B3170" s="125" t="s">
        <v>8226</v>
      </c>
      <c r="C3170" s="126">
        <v>42493</v>
      </c>
      <c r="D3170" s="98" t="s">
        <v>3</v>
      </c>
      <c r="E3170" s="98">
        <v>1374960</v>
      </c>
      <c r="F3170" s="98"/>
      <c r="G3170" s="127" t="s">
        <v>9708</v>
      </c>
      <c r="H3170" s="128">
        <v>0</v>
      </c>
      <c r="I3170" s="128">
        <v>1230</v>
      </c>
      <c r="J3170" s="129">
        <v>1230</v>
      </c>
      <c r="K3170" s="101" t="s">
        <v>1388</v>
      </c>
    </row>
    <row r="3171" spans="1:11" ht="56.25" customHeight="1">
      <c r="A3171" s="98">
        <v>41</v>
      </c>
      <c r="B3171" s="125" t="s">
        <v>8563</v>
      </c>
      <c r="C3171" s="126">
        <v>42496</v>
      </c>
      <c r="D3171" s="98" t="s">
        <v>3</v>
      </c>
      <c r="E3171" s="98">
        <v>1376421</v>
      </c>
      <c r="F3171" s="98"/>
      <c r="G3171" s="127" t="s">
        <v>9776</v>
      </c>
      <c r="H3171" s="128">
        <v>0</v>
      </c>
      <c r="I3171" s="128">
        <v>36</v>
      </c>
      <c r="J3171" s="129">
        <v>36</v>
      </c>
      <c r="K3171" s="101" t="s">
        <v>1388</v>
      </c>
    </row>
    <row r="3172" spans="1:11" ht="56.25" customHeight="1">
      <c r="A3172" s="98">
        <v>41</v>
      </c>
      <c r="B3172" s="125" t="s">
        <v>8226</v>
      </c>
      <c r="C3172" s="126">
        <v>42502</v>
      </c>
      <c r="D3172" s="98" t="s">
        <v>3</v>
      </c>
      <c r="E3172" s="98">
        <v>1378406</v>
      </c>
      <c r="F3172" s="98"/>
      <c r="G3172" s="127" t="s">
        <v>9909</v>
      </c>
      <c r="H3172" s="128">
        <v>0</v>
      </c>
      <c r="I3172" s="128">
        <v>10</v>
      </c>
      <c r="J3172" s="129">
        <v>10</v>
      </c>
      <c r="K3172" s="101" t="s">
        <v>1388</v>
      </c>
    </row>
    <row r="3173" spans="1:11" ht="56.25" customHeight="1">
      <c r="A3173" s="98">
        <v>41</v>
      </c>
      <c r="B3173" s="125" t="s">
        <v>8226</v>
      </c>
      <c r="C3173" s="126">
        <v>42520</v>
      </c>
      <c r="D3173" s="98" t="s">
        <v>3</v>
      </c>
      <c r="E3173" s="98">
        <v>1383128</v>
      </c>
      <c r="F3173" s="98"/>
      <c r="G3173" s="127" t="s">
        <v>10207</v>
      </c>
      <c r="H3173" s="128">
        <v>0</v>
      </c>
      <c r="I3173" s="128">
        <v>10</v>
      </c>
      <c r="J3173" s="129">
        <v>10</v>
      </c>
      <c r="K3173" s="101" t="s">
        <v>1388</v>
      </c>
    </row>
    <row r="3174" spans="1:11" ht="56.25" customHeight="1">
      <c r="A3174" s="98">
        <v>41</v>
      </c>
      <c r="B3174" s="125" t="s">
        <v>8226</v>
      </c>
      <c r="C3174" s="126">
        <v>42521</v>
      </c>
      <c r="D3174" s="98" t="s">
        <v>3</v>
      </c>
      <c r="E3174" s="98">
        <v>1383540</v>
      </c>
      <c r="F3174" s="98"/>
      <c r="G3174" s="127" t="s">
        <v>10240</v>
      </c>
      <c r="H3174" s="128">
        <v>0</v>
      </c>
      <c r="I3174" s="128">
        <v>105</v>
      </c>
      <c r="J3174" s="129">
        <v>105</v>
      </c>
      <c r="K3174" s="101" t="s">
        <v>1388</v>
      </c>
    </row>
    <row r="3175" spans="1:11" ht="56.25" customHeight="1">
      <c r="A3175" s="98">
        <v>41</v>
      </c>
      <c r="B3175" s="125" t="s">
        <v>7699</v>
      </c>
      <c r="C3175" s="126">
        <v>42522</v>
      </c>
      <c r="D3175" s="98" t="s">
        <v>3</v>
      </c>
      <c r="E3175" s="98">
        <v>1383856</v>
      </c>
      <c r="F3175" s="98"/>
      <c r="G3175" s="127" t="s">
        <v>10257</v>
      </c>
      <c r="H3175" s="128">
        <v>0</v>
      </c>
      <c r="I3175" s="128">
        <v>919.42000000000007</v>
      </c>
      <c r="J3175" s="129">
        <v>919.42000000000007</v>
      </c>
      <c r="K3175" s="101" t="s">
        <v>1388</v>
      </c>
    </row>
    <row r="3176" spans="1:11" ht="56.25" customHeight="1">
      <c r="A3176" s="98">
        <v>41</v>
      </c>
      <c r="B3176" s="125" t="s">
        <v>8226</v>
      </c>
      <c r="C3176" s="126">
        <v>42522</v>
      </c>
      <c r="D3176" s="98" t="s">
        <v>3</v>
      </c>
      <c r="E3176" s="98">
        <v>1384053</v>
      </c>
      <c r="F3176" s="98"/>
      <c r="G3176" s="127" t="s">
        <v>10268</v>
      </c>
      <c r="H3176" s="128">
        <v>0</v>
      </c>
      <c r="I3176" s="128">
        <v>77</v>
      </c>
      <c r="J3176" s="129">
        <v>77</v>
      </c>
      <c r="K3176" s="101" t="s">
        <v>1388</v>
      </c>
    </row>
    <row r="3177" spans="1:11" ht="56.25" customHeight="1">
      <c r="A3177" s="98">
        <v>41</v>
      </c>
      <c r="B3177" s="125" t="s">
        <v>8226</v>
      </c>
      <c r="C3177" s="126">
        <v>42523</v>
      </c>
      <c r="D3177" s="98" t="s">
        <v>3</v>
      </c>
      <c r="E3177" s="98">
        <v>1384206</v>
      </c>
      <c r="F3177" s="98"/>
      <c r="G3177" s="127" t="s">
        <v>10269</v>
      </c>
      <c r="H3177" s="128">
        <v>0</v>
      </c>
      <c r="I3177" s="128">
        <v>25</v>
      </c>
      <c r="J3177" s="129">
        <v>25</v>
      </c>
      <c r="K3177" s="101" t="s">
        <v>1388</v>
      </c>
    </row>
    <row r="3178" spans="1:11" ht="56.25" customHeight="1">
      <c r="A3178" s="98">
        <v>41</v>
      </c>
      <c r="B3178" s="125" t="s">
        <v>7699</v>
      </c>
      <c r="C3178" s="126">
        <v>42524</v>
      </c>
      <c r="D3178" s="98" t="s">
        <v>3</v>
      </c>
      <c r="E3178" s="98">
        <v>1384792</v>
      </c>
      <c r="F3178" s="98"/>
      <c r="G3178" s="127" t="s">
        <v>13915</v>
      </c>
      <c r="H3178" s="128">
        <v>0</v>
      </c>
      <c r="I3178" s="128">
        <v>17837.34</v>
      </c>
      <c r="J3178" s="129">
        <v>17837.34</v>
      </c>
      <c r="K3178" s="101" t="s">
        <v>1388</v>
      </c>
    </row>
    <row r="3179" spans="1:11" ht="56.25" customHeight="1">
      <c r="A3179" s="98">
        <v>41</v>
      </c>
      <c r="B3179" s="125" t="s">
        <v>8226</v>
      </c>
      <c r="C3179" s="126">
        <v>42524</v>
      </c>
      <c r="D3179" s="98" t="s">
        <v>3</v>
      </c>
      <c r="E3179" s="98">
        <v>1385048</v>
      </c>
      <c r="F3179" s="98"/>
      <c r="G3179" s="127" t="s">
        <v>10331</v>
      </c>
      <c r="H3179" s="128">
        <v>0</v>
      </c>
      <c r="I3179" s="128">
        <v>690</v>
      </c>
      <c r="J3179" s="129">
        <v>690</v>
      </c>
      <c r="K3179" s="101" t="s">
        <v>1388</v>
      </c>
    </row>
    <row r="3180" spans="1:11" ht="56.25" customHeight="1">
      <c r="A3180" s="98">
        <v>41</v>
      </c>
      <c r="B3180" s="125" t="s">
        <v>7699</v>
      </c>
      <c r="C3180" s="126">
        <v>42524</v>
      </c>
      <c r="D3180" s="98" t="s">
        <v>3</v>
      </c>
      <c r="E3180" s="98">
        <v>1385160</v>
      </c>
      <c r="F3180" s="98"/>
      <c r="G3180" s="127" t="s">
        <v>13903</v>
      </c>
      <c r="H3180" s="128">
        <v>0</v>
      </c>
      <c r="I3180" s="128">
        <v>695</v>
      </c>
      <c r="J3180" s="129">
        <v>695</v>
      </c>
      <c r="K3180" s="101" t="s">
        <v>1388</v>
      </c>
    </row>
    <row r="3181" spans="1:11" ht="56.25" customHeight="1">
      <c r="A3181" s="98">
        <v>41</v>
      </c>
      <c r="B3181" s="125" t="s">
        <v>8226</v>
      </c>
      <c r="C3181" s="126">
        <v>42527</v>
      </c>
      <c r="D3181" s="98" t="s">
        <v>3</v>
      </c>
      <c r="E3181" s="98">
        <v>1385598</v>
      </c>
      <c r="F3181" s="98"/>
      <c r="G3181" s="127" t="s">
        <v>10377</v>
      </c>
      <c r="H3181" s="128">
        <v>0</v>
      </c>
      <c r="I3181" s="128">
        <v>1607</v>
      </c>
      <c r="J3181" s="129">
        <v>1607</v>
      </c>
      <c r="K3181" s="101" t="s">
        <v>1388</v>
      </c>
    </row>
    <row r="3182" spans="1:11" ht="56.25" customHeight="1">
      <c r="A3182" s="98">
        <v>41</v>
      </c>
      <c r="B3182" s="125" t="s">
        <v>8226</v>
      </c>
      <c r="C3182" s="126">
        <v>42529</v>
      </c>
      <c r="D3182" s="98" t="s">
        <v>3</v>
      </c>
      <c r="E3182" s="98">
        <v>1386669</v>
      </c>
      <c r="F3182" s="98"/>
      <c r="G3182" s="127" t="s">
        <v>10445</v>
      </c>
      <c r="H3182" s="128">
        <v>0</v>
      </c>
      <c r="I3182" s="128">
        <v>670</v>
      </c>
      <c r="J3182" s="129">
        <v>670</v>
      </c>
      <c r="K3182" s="101" t="s">
        <v>1388</v>
      </c>
    </row>
    <row r="3183" spans="1:11" ht="56.25" customHeight="1">
      <c r="A3183" s="98">
        <v>41</v>
      </c>
      <c r="B3183" s="125" t="s">
        <v>8226</v>
      </c>
      <c r="C3183" s="126">
        <v>42529</v>
      </c>
      <c r="D3183" s="98" t="s">
        <v>3</v>
      </c>
      <c r="E3183" s="98">
        <v>1386688</v>
      </c>
      <c r="F3183" s="98"/>
      <c r="G3183" s="127" t="s">
        <v>10446</v>
      </c>
      <c r="H3183" s="128">
        <v>0</v>
      </c>
      <c r="I3183" s="128">
        <v>20</v>
      </c>
      <c r="J3183" s="129">
        <v>20</v>
      </c>
      <c r="K3183" s="101" t="s">
        <v>1388</v>
      </c>
    </row>
    <row r="3184" spans="1:11" ht="56.25" customHeight="1">
      <c r="A3184" s="98">
        <v>41</v>
      </c>
      <c r="B3184" s="125" t="s">
        <v>8226</v>
      </c>
      <c r="C3184" s="126">
        <v>42531</v>
      </c>
      <c r="D3184" s="98" t="s">
        <v>3</v>
      </c>
      <c r="E3184" s="98">
        <v>1387861</v>
      </c>
      <c r="F3184" s="98"/>
      <c r="G3184" s="127" t="s">
        <v>10522</v>
      </c>
      <c r="H3184" s="128">
        <v>0</v>
      </c>
      <c r="I3184" s="128">
        <v>15</v>
      </c>
      <c r="J3184" s="129">
        <v>15</v>
      </c>
      <c r="K3184" s="101" t="s">
        <v>1388</v>
      </c>
    </row>
    <row r="3185" spans="1:11" ht="56.25" customHeight="1">
      <c r="A3185" s="98">
        <v>41</v>
      </c>
      <c r="B3185" s="125" t="s">
        <v>8226</v>
      </c>
      <c r="C3185" s="126">
        <v>42534</v>
      </c>
      <c r="D3185" s="98" t="s">
        <v>3</v>
      </c>
      <c r="E3185" s="98">
        <v>1388181</v>
      </c>
      <c r="F3185" s="98"/>
      <c r="G3185" s="127" t="s">
        <v>10533</v>
      </c>
      <c r="H3185" s="128">
        <v>0</v>
      </c>
      <c r="I3185" s="128">
        <v>46</v>
      </c>
      <c r="J3185" s="129">
        <v>46</v>
      </c>
      <c r="K3185" s="101" t="s">
        <v>1388</v>
      </c>
    </row>
    <row r="3186" spans="1:11" ht="56.25" customHeight="1">
      <c r="A3186" s="98">
        <v>41</v>
      </c>
      <c r="B3186" s="125" t="s">
        <v>8226</v>
      </c>
      <c r="C3186" s="126">
        <v>42534</v>
      </c>
      <c r="D3186" s="98" t="s">
        <v>3</v>
      </c>
      <c r="E3186" s="98">
        <v>1388405</v>
      </c>
      <c r="F3186" s="98"/>
      <c r="G3186" s="127" t="s">
        <v>10541</v>
      </c>
      <c r="H3186" s="128">
        <v>0</v>
      </c>
      <c r="I3186" s="128">
        <v>821</v>
      </c>
      <c r="J3186" s="129">
        <v>821</v>
      </c>
      <c r="K3186" s="101" t="s">
        <v>1388</v>
      </c>
    </row>
    <row r="3187" spans="1:11" ht="56.25" customHeight="1">
      <c r="A3187" s="98">
        <v>41</v>
      </c>
      <c r="B3187" s="125" t="s">
        <v>7699</v>
      </c>
      <c r="C3187" s="126">
        <v>42535</v>
      </c>
      <c r="D3187" s="98" t="s">
        <v>3</v>
      </c>
      <c r="E3187" s="98">
        <v>1388592</v>
      </c>
      <c r="F3187" s="98"/>
      <c r="G3187" s="127" t="s">
        <v>10555</v>
      </c>
      <c r="H3187" s="128">
        <v>0</v>
      </c>
      <c r="I3187" s="128">
        <v>18.68</v>
      </c>
      <c r="J3187" s="129">
        <v>18.68</v>
      </c>
      <c r="K3187" s="101" t="s">
        <v>1388</v>
      </c>
    </row>
    <row r="3188" spans="1:11" ht="56.25" customHeight="1">
      <c r="A3188" s="98">
        <v>41</v>
      </c>
      <c r="B3188" s="125" t="s">
        <v>8226</v>
      </c>
      <c r="C3188" s="126">
        <v>42537</v>
      </c>
      <c r="D3188" s="98" t="s">
        <v>3</v>
      </c>
      <c r="E3188" s="98">
        <v>1389524</v>
      </c>
      <c r="F3188" s="98"/>
      <c r="G3188" s="127" t="s">
        <v>9636</v>
      </c>
      <c r="H3188" s="128">
        <v>0</v>
      </c>
      <c r="I3188" s="128">
        <v>1225</v>
      </c>
      <c r="J3188" s="129">
        <v>1225</v>
      </c>
      <c r="K3188" s="101" t="s">
        <v>1388</v>
      </c>
    </row>
    <row r="3189" spans="1:11" ht="56.25" customHeight="1">
      <c r="A3189" s="98">
        <v>41</v>
      </c>
      <c r="B3189" s="125" t="s">
        <v>7699</v>
      </c>
      <c r="C3189" s="126">
        <v>42538</v>
      </c>
      <c r="D3189" s="98" t="s">
        <v>3</v>
      </c>
      <c r="E3189" s="98">
        <v>1390069</v>
      </c>
      <c r="F3189" s="98"/>
      <c r="G3189" s="127" t="s">
        <v>10678</v>
      </c>
      <c r="H3189" s="128">
        <v>0</v>
      </c>
      <c r="I3189" s="128">
        <v>3190</v>
      </c>
      <c r="J3189" s="129">
        <v>3190</v>
      </c>
      <c r="K3189" s="101" t="s">
        <v>1388</v>
      </c>
    </row>
    <row r="3190" spans="1:11" ht="56.25" customHeight="1">
      <c r="A3190" s="98">
        <v>41</v>
      </c>
      <c r="B3190" s="125" t="s">
        <v>7699</v>
      </c>
      <c r="C3190" s="126">
        <v>42545</v>
      </c>
      <c r="D3190" s="98" t="s">
        <v>3</v>
      </c>
      <c r="E3190" s="98">
        <v>1391790</v>
      </c>
      <c r="F3190" s="98"/>
      <c r="G3190" s="127" t="s">
        <v>10678</v>
      </c>
      <c r="H3190" s="128">
        <v>0</v>
      </c>
      <c r="I3190" s="128">
        <v>580</v>
      </c>
      <c r="J3190" s="129">
        <v>580</v>
      </c>
      <c r="K3190" s="101" t="s">
        <v>1388</v>
      </c>
    </row>
    <row r="3191" spans="1:11" ht="56.25" customHeight="1">
      <c r="A3191" s="98">
        <v>41</v>
      </c>
      <c r="B3191" s="125" t="s">
        <v>7699</v>
      </c>
      <c r="C3191" s="126">
        <v>42550</v>
      </c>
      <c r="D3191" s="98" t="s">
        <v>3</v>
      </c>
      <c r="E3191" s="98">
        <v>1393293</v>
      </c>
      <c r="F3191" s="98"/>
      <c r="G3191" s="127" t="s">
        <v>10932</v>
      </c>
      <c r="H3191" s="128">
        <v>0</v>
      </c>
      <c r="I3191" s="128">
        <v>12389.300000000001</v>
      </c>
      <c r="J3191" s="129">
        <v>12389.300000000001</v>
      </c>
      <c r="K3191" s="101" t="s">
        <v>1388</v>
      </c>
    </row>
    <row r="3192" spans="1:11" ht="56.25" customHeight="1">
      <c r="A3192" s="98">
        <v>41</v>
      </c>
      <c r="B3192" s="125" t="s">
        <v>7699</v>
      </c>
      <c r="C3192" s="126">
        <v>42551</v>
      </c>
      <c r="D3192" s="98" t="s">
        <v>3</v>
      </c>
      <c r="E3192" s="98">
        <v>1393661</v>
      </c>
      <c r="F3192" s="98"/>
      <c r="G3192" s="127" t="s">
        <v>10948</v>
      </c>
      <c r="H3192" s="128">
        <v>0</v>
      </c>
      <c r="I3192" s="128">
        <v>21424</v>
      </c>
      <c r="J3192" s="129">
        <v>21424</v>
      </c>
      <c r="K3192" s="101" t="s">
        <v>1388</v>
      </c>
    </row>
    <row r="3193" spans="1:11" ht="56.25" customHeight="1">
      <c r="A3193" s="98">
        <v>41</v>
      </c>
      <c r="B3193" s="125" t="s">
        <v>8226</v>
      </c>
      <c r="C3193" s="126">
        <v>42551</v>
      </c>
      <c r="D3193" s="98" t="s">
        <v>3</v>
      </c>
      <c r="E3193" s="98">
        <v>1393822</v>
      </c>
      <c r="F3193" s="98"/>
      <c r="G3193" s="127" t="s">
        <v>9636</v>
      </c>
      <c r="H3193" s="128">
        <v>0</v>
      </c>
      <c r="I3193" s="128">
        <v>370</v>
      </c>
      <c r="J3193" s="129">
        <v>370</v>
      </c>
      <c r="K3193" s="101" t="s">
        <v>1388</v>
      </c>
    </row>
    <row r="3194" spans="1:11" ht="56.25" customHeight="1">
      <c r="A3194" s="98">
        <v>41</v>
      </c>
      <c r="B3194" s="125" t="s">
        <v>8226</v>
      </c>
      <c r="C3194" s="126">
        <v>42551</v>
      </c>
      <c r="D3194" s="98" t="s">
        <v>3</v>
      </c>
      <c r="E3194" s="98">
        <v>1393825</v>
      </c>
      <c r="F3194" s="98"/>
      <c r="G3194" s="127" t="s">
        <v>9320</v>
      </c>
      <c r="H3194" s="128">
        <v>0</v>
      </c>
      <c r="I3194" s="128">
        <v>33</v>
      </c>
      <c r="J3194" s="129">
        <v>33</v>
      </c>
      <c r="K3194" s="101" t="s">
        <v>1388</v>
      </c>
    </row>
    <row r="3195" spans="1:11" ht="56.25" customHeight="1">
      <c r="A3195" s="98">
        <v>41</v>
      </c>
      <c r="B3195" s="125" t="s">
        <v>7699</v>
      </c>
      <c r="C3195" s="126">
        <v>42552</v>
      </c>
      <c r="D3195" s="98" t="s">
        <v>3</v>
      </c>
      <c r="E3195" s="98">
        <v>1394112</v>
      </c>
      <c r="F3195" s="98"/>
      <c r="G3195" s="127" t="s">
        <v>10986</v>
      </c>
      <c r="H3195" s="128">
        <v>0</v>
      </c>
      <c r="I3195" s="128">
        <v>2657</v>
      </c>
      <c r="J3195" s="129">
        <v>2657</v>
      </c>
      <c r="K3195" s="101" t="s">
        <v>1388</v>
      </c>
    </row>
    <row r="3196" spans="1:11" ht="56.25" customHeight="1">
      <c r="A3196" s="98">
        <v>41</v>
      </c>
      <c r="B3196" s="125" t="s">
        <v>8226</v>
      </c>
      <c r="C3196" s="126">
        <v>42552</v>
      </c>
      <c r="D3196" s="98" t="s">
        <v>3</v>
      </c>
      <c r="E3196" s="98">
        <v>1394249</v>
      </c>
      <c r="F3196" s="98"/>
      <c r="G3196" s="127" t="s">
        <v>9460</v>
      </c>
      <c r="H3196" s="128">
        <v>0</v>
      </c>
      <c r="I3196" s="128">
        <v>220</v>
      </c>
      <c r="J3196" s="129">
        <v>220</v>
      </c>
      <c r="K3196" s="101" t="s">
        <v>1388</v>
      </c>
    </row>
    <row r="3197" spans="1:11" ht="56.25" customHeight="1">
      <c r="A3197" s="98">
        <v>41</v>
      </c>
      <c r="B3197" s="125" t="s">
        <v>7699</v>
      </c>
      <c r="C3197" s="126">
        <v>42555</v>
      </c>
      <c r="D3197" s="98" t="s">
        <v>3</v>
      </c>
      <c r="E3197" s="98">
        <v>1394821</v>
      </c>
      <c r="F3197" s="98"/>
      <c r="G3197" s="127" t="s">
        <v>11048</v>
      </c>
      <c r="H3197" s="128">
        <v>0</v>
      </c>
      <c r="I3197" s="128">
        <v>1113</v>
      </c>
      <c r="J3197" s="129">
        <v>1113</v>
      </c>
      <c r="K3197" s="101" t="s">
        <v>1388</v>
      </c>
    </row>
    <row r="3198" spans="1:11" ht="56.25" customHeight="1">
      <c r="A3198" s="98">
        <v>41</v>
      </c>
      <c r="B3198" s="125" t="s">
        <v>8226</v>
      </c>
      <c r="C3198" s="126">
        <v>42556</v>
      </c>
      <c r="D3198" s="98" t="s">
        <v>3</v>
      </c>
      <c r="E3198" s="98">
        <v>1394964</v>
      </c>
      <c r="F3198" s="98"/>
      <c r="G3198" s="127" t="s">
        <v>11057</v>
      </c>
      <c r="H3198" s="128">
        <v>0</v>
      </c>
      <c r="I3198" s="128">
        <v>5</v>
      </c>
      <c r="J3198" s="129">
        <v>5</v>
      </c>
      <c r="K3198" s="101" t="s">
        <v>1388</v>
      </c>
    </row>
    <row r="3199" spans="1:11" ht="56.25" customHeight="1">
      <c r="A3199" s="98">
        <v>41</v>
      </c>
      <c r="B3199" s="125" t="s">
        <v>8226</v>
      </c>
      <c r="C3199" s="126">
        <v>42556</v>
      </c>
      <c r="D3199" s="98" t="s">
        <v>3</v>
      </c>
      <c r="E3199" s="98">
        <v>1394970</v>
      </c>
      <c r="F3199" s="98"/>
      <c r="G3199" s="127" t="s">
        <v>11060</v>
      </c>
      <c r="H3199" s="128">
        <v>0</v>
      </c>
      <c r="I3199" s="128">
        <v>720</v>
      </c>
      <c r="J3199" s="129">
        <v>720</v>
      </c>
      <c r="K3199" s="101" t="s">
        <v>1388</v>
      </c>
    </row>
    <row r="3200" spans="1:11" ht="56.25" customHeight="1">
      <c r="A3200" s="98">
        <v>41</v>
      </c>
      <c r="B3200" s="125" t="s">
        <v>8226</v>
      </c>
      <c r="C3200" s="126">
        <v>42556</v>
      </c>
      <c r="D3200" s="98" t="s">
        <v>3</v>
      </c>
      <c r="E3200" s="98">
        <v>1395103</v>
      </c>
      <c r="F3200" s="98"/>
      <c r="G3200" s="127" t="s">
        <v>11086</v>
      </c>
      <c r="H3200" s="128">
        <v>0</v>
      </c>
      <c r="I3200" s="128">
        <v>10</v>
      </c>
      <c r="J3200" s="129">
        <v>10</v>
      </c>
      <c r="K3200" s="101" t="s">
        <v>1388</v>
      </c>
    </row>
    <row r="3201" spans="1:11" ht="56.25" customHeight="1">
      <c r="A3201" s="98">
        <v>41</v>
      </c>
      <c r="B3201" s="125" t="s">
        <v>8226</v>
      </c>
      <c r="C3201" s="126">
        <v>42557</v>
      </c>
      <c r="D3201" s="98" t="s">
        <v>3</v>
      </c>
      <c r="E3201" s="98">
        <v>1395607</v>
      </c>
      <c r="F3201" s="98"/>
      <c r="G3201" s="127" t="s">
        <v>11146</v>
      </c>
      <c r="H3201" s="128">
        <v>0</v>
      </c>
      <c r="I3201" s="128">
        <v>30</v>
      </c>
      <c r="J3201" s="129">
        <v>30</v>
      </c>
      <c r="K3201" s="101" t="s">
        <v>1388</v>
      </c>
    </row>
    <row r="3202" spans="1:11" ht="56.25" customHeight="1">
      <c r="A3202" s="98">
        <v>41</v>
      </c>
      <c r="B3202" s="125" t="s">
        <v>8226</v>
      </c>
      <c r="C3202" s="126">
        <v>42557</v>
      </c>
      <c r="D3202" s="98" t="s">
        <v>3</v>
      </c>
      <c r="E3202" s="98">
        <v>1395609</v>
      </c>
      <c r="F3202" s="98"/>
      <c r="G3202" s="127" t="s">
        <v>11147</v>
      </c>
      <c r="H3202" s="128">
        <v>0</v>
      </c>
      <c r="I3202" s="128">
        <v>20</v>
      </c>
      <c r="J3202" s="129">
        <v>20</v>
      </c>
      <c r="K3202" s="101" t="s">
        <v>1388</v>
      </c>
    </row>
    <row r="3203" spans="1:11" ht="56.25" customHeight="1">
      <c r="A3203" s="98">
        <v>41</v>
      </c>
      <c r="B3203" s="125" t="s">
        <v>8226</v>
      </c>
      <c r="C3203" s="126">
        <v>42559</v>
      </c>
      <c r="D3203" s="98" t="s">
        <v>3</v>
      </c>
      <c r="E3203" s="98">
        <v>1396360</v>
      </c>
      <c r="F3203" s="98"/>
      <c r="G3203" s="127" t="s">
        <v>11176</v>
      </c>
      <c r="H3203" s="128">
        <v>0</v>
      </c>
      <c r="I3203" s="128">
        <v>247</v>
      </c>
      <c r="J3203" s="129">
        <v>247</v>
      </c>
      <c r="K3203" s="101" t="s">
        <v>1388</v>
      </c>
    </row>
    <row r="3204" spans="1:11" ht="56.25" customHeight="1">
      <c r="A3204" s="98">
        <v>41</v>
      </c>
      <c r="B3204" s="125" t="s">
        <v>8226</v>
      </c>
      <c r="C3204" s="126">
        <v>42565</v>
      </c>
      <c r="D3204" s="98" t="s">
        <v>3</v>
      </c>
      <c r="E3204" s="98">
        <v>1398305</v>
      </c>
      <c r="F3204" s="98"/>
      <c r="G3204" s="127" t="s">
        <v>11328</v>
      </c>
      <c r="H3204" s="128">
        <v>0</v>
      </c>
      <c r="I3204" s="128">
        <v>4378.22</v>
      </c>
      <c r="J3204" s="129">
        <v>4378.22</v>
      </c>
      <c r="K3204" s="101" t="s">
        <v>1388</v>
      </c>
    </row>
    <row r="3205" spans="1:11" ht="56.25" customHeight="1">
      <c r="A3205" s="98">
        <v>41</v>
      </c>
      <c r="B3205" s="125" t="s">
        <v>8226</v>
      </c>
      <c r="C3205" s="126">
        <v>42573</v>
      </c>
      <c r="D3205" s="98" t="s">
        <v>3</v>
      </c>
      <c r="E3205" s="98">
        <v>1400859</v>
      </c>
      <c r="F3205" s="98"/>
      <c r="G3205" s="127" t="s">
        <v>11508</v>
      </c>
      <c r="H3205" s="128">
        <v>0</v>
      </c>
      <c r="I3205" s="128">
        <v>6</v>
      </c>
      <c r="J3205" s="129">
        <v>6</v>
      </c>
      <c r="K3205" s="101" t="s">
        <v>1388</v>
      </c>
    </row>
    <row r="3206" spans="1:11" ht="56.25" customHeight="1">
      <c r="A3206" s="98">
        <v>41</v>
      </c>
      <c r="B3206" s="125" t="s">
        <v>8226</v>
      </c>
      <c r="C3206" s="126">
        <v>42576</v>
      </c>
      <c r="D3206" s="98" t="s">
        <v>3</v>
      </c>
      <c r="E3206" s="98">
        <v>1401228</v>
      </c>
      <c r="F3206" s="98"/>
      <c r="G3206" s="127" t="s">
        <v>9320</v>
      </c>
      <c r="H3206" s="128">
        <v>0</v>
      </c>
      <c r="I3206" s="128">
        <v>46</v>
      </c>
      <c r="J3206" s="129">
        <v>46</v>
      </c>
      <c r="K3206" s="101" t="s">
        <v>1388</v>
      </c>
    </row>
    <row r="3207" spans="1:11" ht="56.25" customHeight="1">
      <c r="A3207" s="98">
        <v>41</v>
      </c>
      <c r="B3207" s="125" t="s">
        <v>8226</v>
      </c>
      <c r="C3207" s="126">
        <v>42577</v>
      </c>
      <c r="D3207" s="98" t="s">
        <v>3</v>
      </c>
      <c r="E3207" s="98">
        <v>1401375</v>
      </c>
      <c r="F3207" s="98"/>
      <c r="G3207" s="127" t="s">
        <v>11542</v>
      </c>
      <c r="H3207" s="128">
        <v>0</v>
      </c>
      <c r="I3207" s="128">
        <v>500</v>
      </c>
      <c r="J3207" s="129">
        <v>500</v>
      </c>
      <c r="K3207" s="101" t="s">
        <v>1388</v>
      </c>
    </row>
    <row r="3208" spans="1:11" ht="56.25" customHeight="1">
      <c r="A3208" s="98">
        <v>41</v>
      </c>
      <c r="B3208" s="125" t="s">
        <v>8226</v>
      </c>
      <c r="C3208" s="126">
        <v>42577</v>
      </c>
      <c r="D3208" s="98" t="s">
        <v>3</v>
      </c>
      <c r="E3208" s="98">
        <v>1401377</v>
      </c>
      <c r="F3208" s="98"/>
      <c r="G3208" s="127" t="s">
        <v>11542</v>
      </c>
      <c r="H3208" s="128">
        <v>0</v>
      </c>
      <c r="I3208" s="128">
        <v>425</v>
      </c>
      <c r="J3208" s="129">
        <v>425</v>
      </c>
      <c r="K3208" s="101" t="s">
        <v>1388</v>
      </c>
    </row>
    <row r="3209" spans="1:11" ht="56.25" customHeight="1">
      <c r="A3209" s="98">
        <v>41</v>
      </c>
      <c r="B3209" s="125" t="s">
        <v>8226</v>
      </c>
      <c r="C3209" s="126">
        <v>42577</v>
      </c>
      <c r="D3209" s="98" t="s">
        <v>3</v>
      </c>
      <c r="E3209" s="98">
        <v>1401425</v>
      </c>
      <c r="F3209" s="98"/>
      <c r="G3209" s="127" t="s">
        <v>11552</v>
      </c>
      <c r="H3209" s="128">
        <v>0</v>
      </c>
      <c r="I3209" s="128">
        <v>158</v>
      </c>
      <c r="J3209" s="129">
        <v>158</v>
      </c>
      <c r="K3209" s="101" t="s">
        <v>1388</v>
      </c>
    </row>
    <row r="3210" spans="1:11" ht="56.25" customHeight="1">
      <c r="A3210" s="98">
        <v>41</v>
      </c>
      <c r="B3210" s="125" t="s">
        <v>8226</v>
      </c>
      <c r="C3210" s="126">
        <v>42578</v>
      </c>
      <c r="D3210" s="98" t="s">
        <v>3</v>
      </c>
      <c r="E3210" s="98">
        <v>1401931</v>
      </c>
      <c r="F3210" s="98"/>
      <c r="G3210" s="127" t="s">
        <v>11600</v>
      </c>
      <c r="H3210" s="128">
        <v>0</v>
      </c>
      <c r="I3210" s="128">
        <v>10</v>
      </c>
      <c r="J3210" s="129">
        <v>10</v>
      </c>
      <c r="K3210" s="101" t="s">
        <v>1388</v>
      </c>
    </row>
    <row r="3211" spans="1:11" ht="56.25" customHeight="1">
      <c r="A3211" s="98">
        <v>41</v>
      </c>
      <c r="B3211" s="125" t="s">
        <v>8226</v>
      </c>
      <c r="C3211" s="126">
        <v>42578</v>
      </c>
      <c r="D3211" s="98" t="s">
        <v>3</v>
      </c>
      <c r="E3211" s="98">
        <v>1402058</v>
      </c>
      <c r="F3211" s="98"/>
      <c r="G3211" s="127" t="s">
        <v>11609</v>
      </c>
      <c r="H3211" s="128">
        <v>0</v>
      </c>
      <c r="I3211" s="128">
        <v>15</v>
      </c>
      <c r="J3211" s="129">
        <v>15</v>
      </c>
      <c r="K3211" s="101" t="s">
        <v>1388</v>
      </c>
    </row>
    <row r="3212" spans="1:11" ht="56.25" customHeight="1">
      <c r="A3212" s="98">
        <v>41</v>
      </c>
      <c r="B3212" s="125" t="s">
        <v>8226</v>
      </c>
      <c r="C3212" s="126">
        <v>42578</v>
      </c>
      <c r="D3212" s="98" t="s">
        <v>3</v>
      </c>
      <c r="E3212" s="98">
        <v>1402059</v>
      </c>
      <c r="F3212" s="98"/>
      <c r="G3212" s="127" t="s">
        <v>11609</v>
      </c>
      <c r="H3212" s="128">
        <v>0</v>
      </c>
      <c r="I3212" s="128">
        <v>155</v>
      </c>
      <c r="J3212" s="129">
        <v>155</v>
      </c>
      <c r="K3212" s="101" t="s">
        <v>1388</v>
      </c>
    </row>
    <row r="3213" spans="1:11" ht="56.25" customHeight="1">
      <c r="A3213" s="98">
        <v>41</v>
      </c>
      <c r="B3213" s="125" t="s">
        <v>8226</v>
      </c>
      <c r="C3213" s="126">
        <v>42578</v>
      </c>
      <c r="D3213" s="98" t="s">
        <v>3</v>
      </c>
      <c r="E3213" s="98">
        <v>1402060</v>
      </c>
      <c r="F3213" s="98"/>
      <c r="G3213" s="127" t="s">
        <v>11610</v>
      </c>
      <c r="H3213" s="128">
        <v>0</v>
      </c>
      <c r="I3213" s="128">
        <v>8</v>
      </c>
      <c r="J3213" s="129">
        <v>8</v>
      </c>
      <c r="K3213" s="101" t="s">
        <v>1388</v>
      </c>
    </row>
    <row r="3214" spans="1:11" ht="56.25" customHeight="1">
      <c r="A3214" s="98">
        <v>41</v>
      </c>
      <c r="B3214" s="125" t="s">
        <v>8226</v>
      </c>
      <c r="C3214" s="126">
        <v>42579</v>
      </c>
      <c r="D3214" s="98" t="s">
        <v>3</v>
      </c>
      <c r="E3214" s="98">
        <v>1402190</v>
      </c>
      <c r="F3214" s="98"/>
      <c r="G3214" s="127" t="s">
        <v>11615</v>
      </c>
      <c r="H3214" s="128">
        <v>0</v>
      </c>
      <c r="I3214" s="128">
        <v>10</v>
      </c>
      <c r="J3214" s="129">
        <v>10</v>
      </c>
      <c r="K3214" s="101" t="s">
        <v>1388</v>
      </c>
    </row>
    <row r="3215" spans="1:11" ht="56.25" customHeight="1">
      <c r="A3215" s="98">
        <v>41</v>
      </c>
      <c r="B3215" s="125" t="s">
        <v>8226</v>
      </c>
      <c r="C3215" s="126">
        <v>42579</v>
      </c>
      <c r="D3215" s="98" t="s">
        <v>3</v>
      </c>
      <c r="E3215" s="98">
        <v>1402391</v>
      </c>
      <c r="F3215" s="98"/>
      <c r="G3215" s="127" t="s">
        <v>11642</v>
      </c>
      <c r="H3215" s="128">
        <v>0</v>
      </c>
      <c r="I3215" s="128">
        <v>35</v>
      </c>
      <c r="J3215" s="129">
        <v>35</v>
      </c>
      <c r="K3215" s="101" t="s">
        <v>1388</v>
      </c>
    </row>
    <row r="3216" spans="1:11" ht="56.25" customHeight="1">
      <c r="A3216" s="98">
        <v>41</v>
      </c>
      <c r="B3216" s="125" t="s">
        <v>8226</v>
      </c>
      <c r="C3216" s="126">
        <v>42580</v>
      </c>
      <c r="D3216" s="98" t="s">
        <v>3</v>
      </c>
      <c r="E3216" s="98">
        <v>1402720</v>
      </c>
      <c r="F3216" s="98"/>
      <c r="G3216" s="127" t="s">
        <v>11676</v>
      </c>
      <c r="H3216" s="128">
        <v>0</v>
      </c>
      <c r="I3216" s="128">
        <v>20</v>
      </c>
      <c r="J3216" s="129">
        <v>20</v>
      </c>
      <c r="K3216" s="101" t="s">
        <v>1388</v>
      </c>
    </row>
    <row r="3217" spans="1:11" ht="56.25" customHeight="1">
      <c r="A3217" s="98">
        <v>41</v>
      </c>
      <c r="B3217" s="125" t="s">
        <v>8226</v>
      </c>
      <c r="C3217" s="126">
        <v>42583</v>
      </c>
      <c r="D3217" s="98" t="s">
        <v>3</v>
      </c>
      <c r="E3217" s="98">
        <v>1403181</v>
      </c>
      <c r="F3217" s="98"/>
      <c r="G3217" s="127" t="s">
        <v>11707</v>
      </c>
      <c r="H3217" s="128">
        <v>0</v>
      </c>
      <c r="I3217" s="128">
        <v>400</v>
      </c>
      <c r="J3217" s="129">
        <v>400</v>
      </c>
      <c r="K3217" s="101" t="s">
        <v>1388</v>
      </c>
    </row>
    <row r="3218" spans="1:11" ht="56.25" customHeight="1">
      <c r="A3218" s="98">
        <v>41</v>
      </c>
      <c r="B3218" s="125" t="s">
        <v>8226</v>
      </c>
      <c r="C3218" s="126">
        <v>42583</v>
      </c>
      <c r="D3218" s="98" t="s">
        <v>3</v>
      </c>
      <c r="E3218" s="98">
        <v>1403239</v>
      </c>
      <c r="F3218" s="98"/>
      <c r="G3218" s="127" t="s">
        <v>11713</v>
      </c>
      <c r="H3218" s="128">
        <v>0</v>
      </c>
      <c r="I3218" s="128">
        <v>100</v>
      </c>
      <c r="J3218" s="129">
        <v>100</v>
      </c>
      <c r="K3218" s="101" t="s">
        <v>1388</v>
      </c>
    </row>
    <row r="3219" spans="1:11" ht="56.25" customHeight="1">
      <c r="A3219" s="98">
        <v>41</v>
      </c>
      <c r="B3219" s="125" t="s">
        <v>8226</v>
      </c>
      <c r="C3219" s="126">
        <v>42587</v>
      </c>
      <c r="D3219" s="98" t="s">
        <v>3</v>
      </c>
      <c r="E3219" s="98">
        <v>1404848</v>
      </c>
      <c r="F3219" s="98"/>
      <c r="G3219" s="127" t="s">
        <v>8287</v>
      </c>
      <c r="H3219" s="128">
        <v>0</v>
      </c>
      <c r="I3219" s="128">
        <v>46</v>
      </c>
      <c r="J3219" s="129">
        <v>46</v>
      </c>
      <c r="K3219" s="101" t="s">
        <v>1388</v>
      </c>
    </row>
    <row r="3220" spans="1:11" ht="56.25" customHeight="1">
      <c r="A3220" s="98">
        <v>41</v>
      </c>
      <c r="B3220" s="125" t="s">
        <v>8226</v>
      </c>
      <c r="C3220" s="126">
        <v>42587</v>
      </c>
      <c r="D3220" s="98" t="s">
        <v>3</v>
      </c>
      <c r="E3220" s="98">
        <v>1404949</v>
      </c>
      <c r="F3220" s="98"/>
      <c r="G3220" s="127" t="s">
        <v>11884</v>
      </c>
      <c r="H3220" s="128">
        <v>0</v>
      </c>
      <c r="I3220" s="128">
        <v>350</v>
      </c>
      <c r="J3220" s="129">
        <v>350</v>
      </c>
      <c r="K3220" s="101" t="s">
        <v>1388</v>
      </c>
    </row>
    <row r="3221" spans="1:11" ht="56.25" customHeight="1">
      <c r="A3221" s="98">
        <v>41</v>
      </c>
      <c r="B3221" s="125" t="s">
        <v>8226</v>
      </c>
      <c r="C3221" s="126">
        <v>42591</v>
      </c>
      <c r="D3221" s="98" t="s">
        <v>3</v>
      </c>
      <c r="E3221" s="98">
        <v>1406116</v>
      </c>
      <c r="F3221" s="98"/>
      <c r="G3221" s="127" t="s">
        <v>11976</v>
      </c>
      <c r="H3221" s="128">
        <v>0</v>
      </c>
      <c r="I3221" s="128">
        <v>415</v>
      </c>
      <c r="J3221" s="129">
        <v>415</v>
      </c>
      <c r="K3221" s="101" t="s">
        <v>1388</v>
      </c>
    </row>
    <row r="3222" spans="1:11" ht="56.25" customHeight="1">
      <c r="A3222" s="98">
        <v>41</v>
      </c>
      <c r="B3222" s="125" t="s">
        <v>8226</v>
      </c>
      <c r="C3222" s="126">
        <v>42591</v>
      </c>
      <c r="D3222" s="98" t="s">
        <v>3</v>
      </c>
      <c r="E3222" s="98">
        <v>1406117</v>
      </c>
      <c r="F3222" s="98"/>
      <c r="G3222" s="127" t="s">
        <v>9320</v>
      </c>
      <c r="H3222" s="128">
        <v>0</v>
      </c>
      <c r="I3222" s="128">
        <v>65</v>
      </c>
      <c r="J3222" s="129">
        <v>65</v>
      </c>
      <c r="K3222" s="101" t="s">
        <v>1388</v>
      </c>
    </row>
    <row r="3223" spans="1:11" ht="56.25" customHeight="1">
      <c r="A3223" s="98">
        <v>41</v>
      </c>
      <c r="B3223" s="125" t="s">
        <v>8226</v>
      </c>
      <c r="C3223" s="126">
        <v>42591</v>
      </c>
      <c r="D3223" s="98" t="s">
        <v>3</v>
      </c>
      <c r="E3223" s="98">
        <v>1406165</v>
      </c>
      <c r="F3223" s="98"/>
      <c r="G3223" s="127" t="s">
        <v>11977</v>
      </c>
      <c r="H3223" s="128">
        <v>0</v>
      </c>
      <c r="I3223" s="128">
        <v>1000</v>
      </c>
      <c r="J3223" s="129">
        <v>1000</v>
      </c>
      <c r="K3223" s="101" t="s">
        <v>1388</v>
      </c>
    </row>
    <row r="3224" spans="1:11" ht="56.25" customHeight="1">
      <c r="A3224" s="98">
        <v>41</v>
      </c>
      <c r="B3224" s="125" t="s">
        <v>8226</v>
      </c>
      <c r="C3224" s="126">
        <v>42592</v>
      </c>
      <c r="D3224" s="98" t="s">
        <v>3</v>
      </c>
      <c r="E3224" s="98">
        <v>1406468</v>
      </c>
      <c r="F3224" s="98"/>
      <c r="G3224" s="127" t="s">
        <v>11991</v>
      </c>
      <c r="H3224" s="128">
        <v>0</v>
      </c>
      <c r="I3224" s="128">
        <v>85</v>
      </c>
      <c r="J3224" s="129">
        <v>85</v>
      </c>
      <c r="K3224" s="101" t="s">
        <v>1388</v>
      </c>
    </row>
    <row r="3225" spans="1:11" ht="56.25" customHeight="1">
      <c r="A3225" s="98">
        <v>41</v>
      </c>
      <c r="B3225" s="125" t="s">
        <v>7699</v>
      </c>
      <c r="C3225" s="126">
        <v>42592</v>
      </c>
      <c r="D3225" s="98" t="s">
        <v>3</v>
      </c>
      <c r="E3225" s="98">
        <v>1406487</v>
      </c>
      <c r="F3225" s="98"/>
      <c r="G3225" s="127" t="s">
        <v>11992</v>
      </c>
      <c r="H3225" s="128">
        <v>0</v>
      </c>
      <c r="I3225" s="128">
        <v>741</v>
      </c>
      <c r="J3225" s="129">
        <v>741</v>
      </c>
      <c r="K3225" s="101" t="s">
        <v>1388</v>
      </c>
    </row>
    <row r="3226" spans="1:11" ht="56.25" customHeight="1">
      <c r="A3226" s="98">
        <v>41</v>
      </c>
      <c r="B3226" s="125" t="s">
        <v>8226</v>
      </c>
      <c r="C3226" s="126">
        <v>42592</v>
      </c>
      <c r="D3226" s="98" t="s">
        <v>3</v>
      </c>
      <c r="E3226" s="98">
        <v>1406570</v>
      </c>
      <c r="F3226" s="98"/>
      <c r="G3226" s="127" t="s">
        <v>12008</v>
      </c>
      <c r="H3226" s="128">
        <v>0</v>
      </c>
      <c r="I3226" s="128">
        <v>40</v>
      </c>
      <c r="J3226" s="129">
        <v>40</v>
      </c>
      <c r="K3226" s="101" t="s">
        <v>1388</v>
      </c>
    </row>
    <row r="3227" spans="1:11" ht="56.25" customHeight="1">
      <c r="A3227" s="98">
        <v>41</v>
      </c>
      <c r="B3227" s="125" t="s">
        <v>8226</v>
      </c>
      <c r="C3227" s="126">
        <v>42592</v>
      </c>
      <c r="D3227" s="98" t="s">
        <v>3</v>
      </c>
      <c r="E3227" s="98">
        <v>1406571</v>
      </c>
      <c r="F3227" s="98"/>
      <c r="G3227" s="127" t="s">
        <v>12009</v>
      </c>
      <c r="H3227" s="128">
        <v>0</v>
      </c>
      <c r="I3227" s="128">
        <v>108.4</v>
      </c>
      <c r="J3227" s="129">
        <v>108.4</v>
      </c>
      <c r="K3227" s="101" t="s">
        <v>1388</v>
      </c>
    </row>
    <row r="3228" spans="1:11" ht="56.25" customHeight="1">
      <c r="A3228" s="98">
        <v>41</v>
      </c>
      <c r="B3228" s="125" t="s">
        <v>7699</v>
      </c>
      <c r="C3228" s="126">
        <v>42593</v>
      </c>
      <c r="D3228" s="98" t="s">
        <v>3</v>
      </c>
      <c r="E3228" s="98">
        <v>1407133</v>
      </c>
      <c r="F3228" s="98"/>
      <c r="G3228" s="127" t="s">
        <v>12034</v>
      </c>
      <c r="H3228" s="128">
        <v>0</v>
      </c>
      <c r="I3228" s="128">
        <v>6128.71</v>
      </c>
      <c r="J3228" s="129">
        <v>6128.71</v>
      </c>
      <c r="K3228" s="101" t="s">
        <v>1388</v>
      </c>
    </row>
    <row r="3229" spans="1:11" ht="56.25" customHeight="1">
      <c r="A3229" s="98">
        <v>41</v>
      </c>
      <c r="B3229" s="125" t="s">
        <v>7699</v>
      </c>
      <c r="C3229" s="126">
        <v>42594</v>
      </c>
      <c r="D3229" s="98" t="s">
        <v>3</v>
      </c>
      <c r="E3229" s="98">
        <v>1407598</v>
      </c>
      <c r="F3229" s="98"/>
      <c r="G3229" s="127" t="s">
        <v>12072</v>
      </c>
      <c r="H3229" s="128">
        <v>0</v>
      </c>
      <c r="I3229" s="128">
        <v>1481281.68</v>
      </c>
      <c r="J3229" s="129">
        <v>1481281.68</v>
      </c>
      <c r="K3229" s="101" t="s">
        <v>1388</v>
      </c>
    </row>
    <row r="3230" spans="1:11" ht="56.25" customHeight="1">
      <c r="A3230" s="98">
        <v>41</v>
      </c>
      <c r="B3230" s="125" t="s">
        <v>8226</v>
      </c>
      <c r="C3230" s="126">
        <v>42597</v>
      </c>
      <c r="D3230" s="98" t="s">
        <v>3</v>
      </c>
      <c r="E3230" s="98">
        <v>1408284</v>
      </c>
      <c r="F3230" s="98"/>
      <c r="G3230" s="127" t="s">
        <v>12108</v>
      </c>
      <c r="H3230" s="128">
        <v>0</v>
      </c>
      <c r="I3230" s="128">
        <v>222</v>
      </c>
      <c r="J3230" s="129">
        <v>222</v>
      </c>
      <c r="K3230" s="101" t="s">
        <v>1388</v>
      </c>
    </row>
    <row r="3231" spans="1:11" ht="56.25" customHeight="1">
      <c r="A3231" s="98">
        <v>41</v>
      </c>
      <c r="B3231" s="125" t="s">
        <v>8226</v>
      </c>
      <c r="C3231" s="126">
        <v>42597</v>
      </c>
      <c r="D3231" s="98" t="s">
        <v>3</v>
      </c>
      <c r="E3231" s="98">
        <v>1408285</v>
      </c>
      <c r="F3231" s="98"/>
      <c r="G3231" s="127" t="s">
        <v>12109</v>
      </c>
      <c r="H3231" s="128">
        <v>0</v>
      </c>
      <c r="I3231" s="128">
        <v>200</v>
      </c>
      <c r="J3231" s="129">
        <v>200</v>
      </c>
      <c r="K3231" s="101" t="s">
        <v>1388</v>
      </c>
    </row>
    <row r="3232" spans="1:11" ht="56.25" customHeight="1">
      <c r="A3232" s="98">
        <v>41</v>
      </c>
      <c r="B3232" s="125" t="s">
        <v>8226</v>
      </c>
      <c r="C3232" s="126">
        <v>42597</v>
      </c>
      <c r="D3232" s="98" t="s">
        <v>3</v>
      </c>
      <c r="E3232" s="98">
        <v>1408393</v>
      </c>
      <c r="F3232" s="98"/>
      <c r="G3232" s="127" t="s">
        <v>12115</v>
      </c>
      <c r="H3232" s="128">
        <v>0</v>
      </c>
      <c r="I3232" s="128">
        <v>400</v>
      </c>
      <c r="J3232" s="129">
        <v>400</v>
      </c>
      <c r="K3232" s="101" t="s">
        <v>1388</v>
      </c>
    </row>
    <row r="3233" spans="1:11" ht="56.25" customHeight="1">
      <c r="A3233" s="98">
        <v>41</v>
      </c>
      <c r="B3233" s="125" t="s">
        <v>8226</v>
      </c>
      <c r="C3233" s="126">
        <v>42598</v>
      </c>
      <c r="D3233" s="98" t="s">
        <v>3</v>
      </c>
      <c r="E3233" s="98">
        <v>1408863</v>
      </c>
      <c r="F3233" s="98"/>
      <c r="G3233" s="127" t="s">
        <v>12151</v>
      </c>
      <c r="H3233" s="128">
        <v>0</v>
      </c>
      <c r="I3233" s="128">
        <v>50</v>
      </c>
      <c r="J3233" s="129">
        <v>50</v>
      </c>
      <c r="K3233" s="101" t="s">
        <v>1388</v>
      </c>
    </row>
    <row r="3234" spans="1:11" ht="56.25" customHeight="1">
      <c r="A3234" s="98">
        <v>41</v>
      </c>
      <c r="B3234" s="125" t="s">
        <v>8226</v>
      </c>
      <c r="C3234" s="126">
        <v>42599</v>
      </c>
      <c r="D3234" s="98" t="s">
        <v>3</v>
      </c>
      <c r="E3234" s="98">
        <v>1409336</v>
      </c>
      <c r="F3234" s="98"/>
      <c r="G3234" s="127" t="s">
        <v>11609</v>
      </c>
      <c r="H3234" s="128">
        <v>0</v>
      </c>
      <c r="I3234" s="128">
        <v>173</v>
      </c>
      <c r="J3234" s="129">
        <v>173</v>
      </c>
      <c r="K3234" s="101" t="s">
        <v>1388</v>
      </c>
    </row>
    <row r="3235" spans="1:11" ht="56.25" customHeight="1">
      <c r="A3235" s="98">
        <v>41</v>
      </c>
      <c r="B3235" s="125" t="s">
        <v>8226</v>
      </c>
      <c r="C3235" s="126">
        <v>42600</v>
      </c>
      <c r="D3235" s="98" t="s">
        <v>3</v>
      </c>
      <c r="E3235" s="98">
        <v>1409582</v>
      </c>
      <c r="F3235" s="98"/>
      <c r="G3235" s="127" t="s">
        <v>8287</v>
      </c>
      <c r="H3235" s="128">
        <v>0</v>
      </c>
      <c r="I3235" s="128">
        <v>135</v>
      </c>
      <c r="J3235" s="129">
        <v>135</v>
      </c>
      <c r="K3235" s="101" t="s">
        <v>1388</v>
      </c>
    </row>
    <row r="3236" spans="1:11" ht="56.25" customHeight="1">
      <c r="A3236" s="98">
        <v>41</v>
      </c>
      <c r="B3236" s="125" t="s">
        <v>8226</v>
      </c>
      <c r="C3236" s="126">
        <v>42601</v>
      </c>
      <c r="D3236" s="98" t="s">
        <v>3</v>
      </c>
      <c r="E3236" s="98">
        <v>1410363</v>
      </c>
      <c r="F3236" s="98"/>
      <c r="G3236" s="127" t="s">
        <v>12239</v>
      </c>
      <c r="H3236" s="128">
        <v>0</v>
      </c>
      <c r="I3236" s="128">
        <v>323</v>
      </c>
      <c r="J3236" s="129">
        <v>323</v>
      </c>
      <c r="K3236" s="101" t="s">
        <v>1388</v>
      </c>
    </row>
    <row r="3237" spans="1:11" ht="56.25" customHeight="1">
      <c r="A3237" s="98">
        <v>41</v>
      </c>
      <c r="B3237" s="125" t="s">
        <v>8226</v>
      </c>
      <c r="C3237" s="126">
        <v>42604</v>
      </c>
      <c r="D3237" s="98" t="s">
        <v>3</v>
      </c>
      <c r="E3237" s="98">
        <v>1410684</v>
      </c>
      <c r="F3237" s="98"/>
      <c r="G3237" s="127" t="s">
        <v>12260</v>
      </c>
      <c r="H3237" s="128">
        <v>0</v>
      </c>
      <c r="I3237" s="128">
        <v>280</v>
      </c>
      <c r="J3237" s="129">
        <v>280</v>
      </c>
      <c r="K3237" s="101" t="s">
        <v>1388</v>
      </c>
    </row>
    <row r="3238" spans="1:11" ht="56.25" customHeight="1">
      <c r="A3238" s="98">
        <v>41</v>
      </c>
      <c r="B3238" s="125" t="s">
        <v>8226</v>
      </c>
      <c r="C3238" s="126">
        <v>42605</v>
      </c>
      <c r="D3238" s="98" t="s">
        <v>3</v>
      </c>
      <c r="E3238" s="98">
        <v>1411053</v>
      </c>
      <c r="F3238" s="98"/>
      <c r="G3238" s="127" t="s">
        <v>12281</v>
      </c>
      <c r="H3238" s="128">
        <v>0</v>
      </c>
      <c r="I3238" s="128">
        <v>23.5</v>
      </c>
      <c r="J3238" s="129">
        <v>23.5</v>
      </c>
      <c r="K3238" s="101" t="s">
        <v>1388</v>
      </c>
    </row>
    <row r="3239" spans="1:11" ht="56.25" customHeight="1">
      <c r="A3239" s="98">
        <v>41</v>
      </c>
      <c r="B3239" s="125" t="s">
        <v>8226</v>
      </c>
      <c r="C3239" s="126">
        <v>42605</v>
      </c>
      <c r="D3239" s="98" t="s">
        <v>3</v>
      </c>
      <c r="E3239" s="98">
        <v>1411298</v>
      </c>
      <c r="F3239" s="98"/>
      <c r="G3239" s="127" t="s">
        <v>12303</v>
      </c>
      <c r="H3239" s="128">
        <v>0</v>
      </c>
      <c r="I3239" s="128">
        <v>534</v>
      </c>
      <c r="J3239" s="129">
        <v>534</v>
      </c>
      <c r="K3239" s="101" t="s">
        <v>1388</v>
      </c>
    </row>
    <row r="3240" spans="1:11" ht="56.25" customHeight="1">
      <c r="A3240" s="98">
        <v>41</v>
      </c>
      <c r="B3240" s="125" t="s">
        <v>8226</v>
      </c>
      <c r="C3240" s="126">
        <v>42605</v>
      </c>
      <c r="D3240" s="98" t="s">
        <v>3</v>
      </c>
      <c r="E3240" s="98">
        <v>1411303</v>
      </c>
      <c r="F3240" s="98"/>
      <c r="G3240" s="127" t="s">
        <v>12304</v>
      </c>
      <c r="H3240" s="128">
        <v>0</v>
      </c>
      <c r="I3240" s="128">
        <v>480</v>
      </c>
      <c r="J3240" s="129">
        <v>480</v>
      </c>
      <c r="K3240" s="101" t="s">
        <v>1388</v>
      </c>
    </row>
    <row r="3241" spans="1:11" ht="56.25" customHeight="1">
      <c r="A3241" s="98">
        <v>41</v>
      </c>
      <c r="B3241" s="125" t="s">
        <v>8226</v>
      </c>
      <c r="C3241" s="126">
        <v>42605</v>
      </c>
      <c r="D3241" s="98" t="s">
        <v>3</v>
      </c>
      <c r="E3241" s="98">
        <v>1411304</v>
      </c>
      <c r="F3241" s="98"/>
      <c r="G3241" s="127" t="s">
        <v>12305</v>
      </c>
      <c r="H3241" s="128">
        <v>0</v>
      </c>
      <c r="I3241" s="128">
        <v>100</v>
      </c>
      <c r="J3241" s="129">
        <v>100</v>
      </c>
      <c r="K3241" s="101" t="s">
        <v>1388</v>
      </c>
    </row>
    <row r="3242" spans="1:11" ht="56.25" customHeight="1">
      <c r="A3242" s="98">
        <v>41</v>
      </c>
      <c r="B3242" s="125" t="s">
        <v>8226</v>
      </c>
      <c r="C3242" s="126">
        <v>42606</v>
      </c>
      <c r="D3242" s="98" t="s">
        <v>3</v>
      </c>
      <c r="E3242" s="98">
        <v>1411780</v>
      </c>
      <c r="F3242" s="98"/>
      <c r="G3242" s="127" t="s">
        <v>12352</v>
      </c>
      <c r="H3242" s="128">
        <v>0</v>
      </c>
      <c r="I3242" s="128">
        <v>1.5</v>
      </c>
      <c r="J3242" s="129">
        <v>1.5</v>
      </c>
      <c r="K3242" s="101" t="s">
        <v>1388</v>
      </c>
    </row>
    <row r="3243" spans="1:11" ht="56.25" customHeight="1">
      <c r="A3243" s="98">
        <v>41</v>
      </c>
      <c r="B3243" s="125" t="s">
        <v>12416</v>
      </c>
      <c r="C3243" s="126">
        <v>42608</v>
      </c>
      <c r="D3243" s="98" t="s">
        <v>3</v>
      </c>
      <c r="E3243" s="98">
        <v>1412518</v>
      </c>
      <c r="F3243" s="98"/>
      <c r="G3243" s="127" t="s">
        <v>12417</v>
      </c>
      <c r="H3243" s="128">
        <v>0</v>
      </c>
      <c r="I3243" s="128">
        <v>2550</v>
      </c>
      <c r="J3243" s="129">
        <v>2550</v>
      </c>
      <c r="K3243" s="101" t="s">
        <v>1388</v>
      </c>
    </row>
    <row r="3244" spans="1:11" ht="56.25" customHeight="1">
      <c r="A3244" s="98">
        <v>41</v>
      </c>
      <c r="B3244" s="125" t="s">
        <v>12416</v>
      </c>
      <c r="C3244" s="126">
        <v>42608</v>
      </c>
      <c r="D3244" s="98" t="s">
        <v>3</v>
      </c>
      <c r="E3244" s="98">
        <v>1412519</v>
      </c>
      <c r="F3244" s="98"/>
      <c r="G3244" s="127" t="s">
        <v>12417</v>
      </c>
      <c r="H3244" s="128">
        <v>0</v>
      </c>
      <c r="I3244" s="128">
        <v>1630.33</v>
      </c>
      <c r="J3244" s="129">
        <v>1630.33</v>
      </c>
      <c r="K3244" s="101" t="s">
        <v>1388</v>
      </c>
    </row>
    <row r="3245" spans="1:11" ht="56.25" customHeight="1">
      <c r="A3245" s="98">
        <v>41</v>
      </c>
      <c r="B3245" s="125" t="s">
        <v>7699</v>
      </c>
      <c r="C3245" s="126">
        <v>42611</v>
      </c>
      <c r="D3245" s="98" t="s">
        <v>3</v>
      </c>
      <c r="E3245" s="98">
        <v>1413403</v>
      </c>
      <c r="F3245" s="98"/>
      <c r="G3245" s="127" t="s">
        <v>12485</v>
      </c>
      <c r="H3245" s="128">
        <v>0</v>
      </c>
      <c r="I3245" s="128">
        <v>371</v>
      </c>
      <c r="J3245" s="129">
        <v>371</v>
      </c>
      <c r="K3245" s="101" t="s">
        <v>1388</v>
      </c>
    </row>
    <row r="3246" spans="1:11" ht="56.25" customHeight="1">
      <c r="A3246" s="98">
        <v>41</v>
      </c>
      <c r="B3246" s="125" t="s">
        <v>8563</v>
      </c>
      <c r="C3246" s="126">
        <v>42619</v>
      </c>
      <c r="D3246" s="98" t="s">
        <v>3</v>
      </c>
      <c r="E3246" s="98">
        <v>1416534</v>
      </c>
      <c r="F3246" s="98"/>
      <c r="G3246" s="127" t="s">
        <v>12760</v>
      </c>
      <c r="H3246" s="128">
        <v>0</v>
      </c>
      <c r="I3246" s="128">
        <v>576</v>
      </c>
      <c r="J3246" s="129">
        <v>576</v>
      </c>
      <c r="K3246" s="101" t="s">
        <v>1388</v>
      </c>
    </row>
    <row r="3247" spans="1:11" ht="56.25" customHeight="1">
      <c r="A3247" s="98">
        <v>41</v>
      </c>
      <c r="B3247" s="125" t="s">
        <v>7699</v>
      </c>
      <c r="C3247" s="126">
        <v>42620</v>
      </c>
      <c r="D3247" s="98" t="s">
        <v>3</v>
      </c>
      <c r="E3247" s="98">
        <v>1416886</v>
      </c>
      <c r="F3247" s="98"/>
      <c r="G3247" s="127" t="s">
        <v>12781</v>
      </c>
      <c r="H3247" s="128">
        <v>0</v>
      </c>
      <c r="I3247" s="128">
        <v>0.87</v>
      </c>
      <c r="J3247" s="129">
        <v>0.87</v>
      </c>
      <c r="K3247" s="101" t="s">
        <v>1388</v>
      </c>
    </row>
    <row r="3248" spans="1:11" ht="56.25" customHeight="1">
      <c r="A3248" s="98">
        <v>41</v>
      </c>
      <c r="B3248" s="125" t="s">
        <v>7699</v>
      </c>
      <c r="C3248" s="126">
        <v>42622</v>
      </c>
      <c r="D3248" s="98" t="s">
        <v>3</v>
      </c>
      <c r="E3248" s="98">
        <v>1418138</v>
      </c>
      <c r="F3248" s="98"/>
      <c r="G3248" s="127" t="s">
        <v>12907</v>
      </c>
      <c r="H3248" s="128">
        <v>0</v>
      </c>
      <c r="I3248" s="128">
        <v>1464.67</v>
      </c>
      <c r="J3248" s="129">
        <v>1464.67</v>
      </c>
      <c r="K3248" s="101" t="s">
        <v>1388</v>
      </c>
    </row>
    <row r="3249" spans="1:11" ht="56.25" customHeight="1">
      <c r="A3249" s="98">
        <v>41</v>
      </c>
      <c r="B3249" s="125" t="s">
        <v>12416</v>
      </c>
      <c r="C3249" s="126">
        <v>42625</v>
      </c>
      <c r="D3249" s="98" t="s">
        <v>3</v>
      </c>
      <c r="E3249" s="98">
        <v>1418469</v>
      </c>
      <c r="F3249" s="98"/>
      <c r="G3249" s="127" t="s">
        <v>12928</v>
      </c>
      <c r="H3249" s="128">
        <v>0</v>
      </c>
      <c r="I3249" s="128">
        <v>689.1</v>
      </c>
      <c r="J3249" s="129">
        <v>689.1</v>
      </c>
      <c r="K3249" s="101" t="s">
        <v>1388</v>
      </c>
    </row>
    <row r="3250" spans="1:11" ht="56.25" customHeight="1">
      <c r="A3250" s="98">
        <v>41</v>
      </c>
      <c r="B3250" s="125" t="s">
        <v>7699</v>
      </c>
      <c r="C3250" s="126">
        <v>42627</v>
      </c>
      <c r="D3250" s="98" t="s">
        <v>3</v>
      </c>
      <c r="E3250" s="98">
        <v>1419635</v>
      </c>
      <c r="F3250" s="98"/>
      <c r="G3250" s="127" t="s">
        <v>13044</v>
      </c>
      <c r="H3250" s="128">
        <v>0</v>
      </c>
      <c r="I3250" s="128">
        <v>2383639.63</v>
      </c>
      <c r="J3250" s="129">
        <v>2383639.63</v>
      </c>
      <c r="K3250" s="101" t="s">
        <v>1388</v>
      </c>
    </row>
    <row r="3251" spans="1:11" ht="56.25" customHeight="1">
      <c r="A3251" s="98">
        <v>41</v>
      </c>
      <c r="B3251" s="125" t="s">
        <v>8226</v>
      </c>
      <c r="C3251" s="126">
        <v>42632</v>
      </c>
      <c r="D3251" s="98" t="s">
        <v>3</v>
      </c>
      <c r="E3251" s="98">
        <v>1421183</v>
      </c>
      <c r="F3251" s="98"/>
      <c r="G3251" s="127" t="s">
        <v>13236</v>
      </c>
      <c r="H3251" s="128">
        <v>0</v>
      </c>
      <c r="I3251" s="128">
        <v>772</v>
      </c>
      <c r="J3251" s="129">
        <v>772</v>
      </c>
      <c r="K3251" s="101" t="s">
        <v>1388</v>
      </c>
    </row>
    <row r="3252" spans="1:11" ht="56.25" customHeight="1">
      <c r="A3252" s="98">
        <v>41</v>
      </c>
      <c r="B3252" s="125" t="s">
        <v>8226</v>
      </c>
      <c r="C3252" s="126">
        <v>42632</v>
      </c>
      <c r="D3252" s="98" t="s">
        <v>3</v>
      </c>
      <c r="E3252" s="98">
        <v>1421188</v>
      </c>
      <c r="F3252" s="98"/>
      <c r="G3252" s="127" t="s">
        <v>9320</v>
      </c>
      <c r="H3252" s="128">
        <v>0</v>
      </c>
      <c r="I3252" s="128">
        <v>5</v>
      </c>
      <c r="J3252" s="129">
        <v>5</v>
      </c>
      <c r="K3252" s="101" t="s">
        <v>1388</v>
      </c>
    </row>
    <row r="3253" spans="1:11" ht="56.25" customHeight="1">
      <c r="A3253" s="98">
        <v>41</v>
      </c>
      <c r="B3253" s="125" t="s">
        <v>7699</v>
      </c>
      <c r="C3253" s="126">
        <v>42634</v>
      </c>
      <c r="D3253" s="98" t="s">
        <v>3</v>
      </c>
      <c r="E3253" s="98">
        <v>1422273</v>
      </c>
      <c r="F3253" s="98"/>
      <c r="G3253" s="127" t="s">
        <v>13371</v>
      </c>
      <c r="H3253" s="128">
        <v>0</v>
      </c>
      <c r="I3253" s="128">
        <v>57301.36</v>
      </c>
      <c r="J3253" s="129">
        <v>57301.36</v>
      </c>
      <c r="K3253" s="101" t="s">
        <v>1388</v>
      </c>
    </row>
    <row r="3254" spans="1:11" ht="56.25" customHeight="1">
      <c r="A3254" s="98">
        <v>41</v>
      </c>
      <c r="B3254" s="125" t="s">
        <v>8226</v>
      </c>
      <c r="C3254" s="126">
        <v>42636</v>
      </c>
      <c r="D3254" s="98" t="s">
        <v>3</v>
      </c>
      <c r="E3254" s="98">
        <v>1423331</v>
      </c>
      <c r="F3254" s="98"/>
      <c r="G3254" s="127" t="s">
        <v>9460</v>
      </c>
      <c r="H3254" s="128">
        <v>0</v>
      </c>
      <c r="I3254" s="128">
        <v>25</v>
      </c>
      <c r="J3254" s="129">
        <v>25</v>
      </c>
      <c r="K3254" s="101" t="s">
        <v>1388</v>
      </c>
    </row>
    <row r="3255" spans="1:11" ht="56.25" customHeight="1">
      <c r="A3255" s="98">
        <v>41</v>
      </c>
      <c r="B3255" s="125" t="s">
        <v>8226</v>
      </c>
      <c r="C3255" s="126">
        <v>42640</v>
      </c>
      <c r="D3255" s="98" t="s">
        <v>3</v>
      </c>
      <c r="E3255" s="98">
        <v>1424261</v>
      </c>
      <c r="F3255" s="98"/>
      <c r="G3255" s="127" t="s">
        <v>13618</v>
      </c>
      <c r="H3255" s="128">
        <v>0</v>
      </c>
      <c r="I3255" s="128">
        <v>285</v>
      </c>
      <c r="J3255" s="129">
        <v>285</v>
      </c>
      <c r="K3255" s="101" t="s">
        <v>1388</v>
      </c>
    </row>
    <row r="3256" spans="1:11" ht="56.25" customHeight="1">
      <c r="A3256" s="98">
        <v>41</v>
      </c>
      <c r="B3256" s="125" t="s">
        <v>8226</v>
      </c>
      <c r="C3256" s="126">
        <v>42640</v>
      </c>
      <c r="D3256" s="98" t="s">
        <v>3</v>
      </c>
      <c r="E3256" s="98">
        <v>1424263</v>
      </c>
      <c r="F3256" s="98"/>
      <c r="G3256" s="127" t="s">
        <v>13619</v>
      </c>
      <c r="H3256" s="128">
        <v>0</v>
      </c>
      <c r="I3256" s="128">
        <v>300</v>
      </c>
      <c r="J3256" s="129">
        <v>300</v>
      </c>
      <c r="K3256" s="101" t="s">
        <v>1388</v>
      </c>
    </row>
    <row r="3257" spans="1:11" ht="56.25" customHeight="1">
      <c r="A3257" s="98">
        <v>41</v>
      </c>
      <c r="B3257" s="125" t="s">
        <v>8226</v>
      </c>
      <c r="C3257" s="126">
        <v>42640</v>
      </c>
      <c r="D3257" s="98" t="s">
        <v>3</v>
      </c>
      <c r="E3257" s="98">
        <v>1424348</v>
      </c>
      <c r="F3257" s="98"/>
      <c r="G3257" s="127" t="s">
        <v>13636</v>
      </c>
      <c r="H3257" s="128">
        <v>0</v>
      </c>
      <c r="I3257" s="128">
        <v>371</v>
      </c>
      <c r="J3257" s="129">
        <v>371</v>
      </c>
      <c r="K3257" s="101" t="s">
        <v>1388</v>
      </c>
    </row>
    <row r="3258" spans="1:11" ht="56.25" customHeight="1">
      <c r="A3258" s="98">
        <v>41</v>
      </c>
      <c r="B3258" s="125" t="s">
        <v>7699</v>
      </c>
      <c r="C3258" s="126">
        <v>42642</v>
      </c>
      <c r="D3258" s="98" t="s">
        <v>3</v>
      </c>
      <c r="E3258" s="98">
        <v>1425057</v>
      </c>
      <c r="F3258" s="98"/>
      <c r="G3258" s="127" t="s">
        <v>13739</v>
      </c>
      <c r="H3258" s="128">
        <v>0</v>
      </c>
      <c r="I3258" s="128">
        <v>1094</v>
      </c>
      <c r="J3258" s="129">
        <v>1094</v>
      </c>
      <c r="K3258" s="101" t="s">
        <v>1388</v>
      </c>
    </row>
    <row r="3259" spans="1:11" ht="56.25" customHeight="1">
      <c r="A3259" s="98">
        <v>41</v>
      </c>
      <c r="B3259" s="125" t="s">
        <v>7699</v>
      </c>
      <c r="C3259" s="126">
        <v>42642</v>
      </c>
      <c r="D3259" s="98" t="s">
        <v>3</v>
      </c>
      <c r="E3259" s="98">
        <v>1425059</v>
      </c>
      <c r="F3259" s="98"/>
      <c r="G3259" s="127" t="s">
        <v>13741</v>
      </c>
      <c r="H3259" s="128">
        <v>0</v>
      </c>
      <c r="I3259" s="128">
        <v>498</v>
      </c>
      <c r="J3259" s="129">
        <v>498</v>
      </c>
      <c r="K3259" s="101" t="s">
        <v>1388</v>
      </c>
    </row>
    <row r="3260" spans="1:11" ht="56.25" customHeight="1">
      <c r="A3260" s="98">
        <v>41</v>
      </c>
      <c r="B3260" s="125" t="s">
        <v>8226</v>
      </c>
      <c r="C3260" s="126">
        <v>42642</v>
      </c>
      <c r="D3260" s="98" t="s">
        <v>3</v>
      </c>
      <c r="E3260" s="98">
        <v>1425223</v>
      </c>
      <c r="F3260" s="98"/>
      <c r="G3260" s="127" t="s">
        <v>13776</v>
      </c>
      <c r="H3260" s="128">
        <v>0</v>
      </c>
      <c r="I3260" s="128">
        <v>20</v>
      </c>
      <c r="J3260" s="129">
        <v>20</v>
      </c>
      <c r="K3260" s="101" t="s">
        <v>1388</v>
      </c>
    </row>
    <row r="3261" spans="1:11" ht="56.25" customHeight="1">
      <c r="A3261" s="98">
        <v>41</v>
      </c>
      <c r="B3261" s="125" t="s">
        <v>1281</v>
      </c>
      <c r="C3261" s="126">
        <v>42633</v>
      </c>
      <c r="D3261" s="98" t="s">
        <v>1376</v>
      </c>
      <c r="E3261" s="98">
        <v>11153721</v>
      </c>
      <c r="F3261" s="98"/>
      <c r="G3261" s="127" t="s">
        <v>7263</v>
      </c>
      <c r="H3261" s="128">
        <v>0</v>
      </c>
      <c r="I3261" s="128">
        <v>43712.73</v>
      </c>
      <c r="J3261" s="129">
        <v>43712.73</v>
      </c>
      <c r="K3261" s="101" t="s">
        <v>1388</v>
      </c>
    </row>
    <row r="3262" spans="1:11" ht="56.25" customHeight="1">
      <c r="A3262" s="98">
        <v>41</v>
      </c>
      <c r="B3262" s="125" t="s">
        <v>1281</v>
      </c>
      <c r="C3262" s="126">
        <v>42633</v>
      </c>
      <c r="D3262" s="98" t="s">
        <v>1376</v>
      </c>
      <c r="E3262" s="98">
        <v>11153823</v>
      </c>
      <c r="F3262" s="98"/>
      <c r="G3262" s="127" t="s">
        <v>7264</v>
      </c>
      <c r="H3262" s="128">
        <v>75</v>
      </c>
      <c r="I3262" s="128">
        <v>0</v>
      </c>
      <c r="J3262" s="129">
        <v>75</v>
      </c>
      <c r="K3262" s="101" t="s">
        <v>1388</v>
      </c>
    </row>
    <row r="3263" spans="1:11" ht="56.25" customHeight="1">
      <c r="A3263" s="98">
        <v>41</v>
      </c>
      <c r="B3263" s="125" t="s">
        <v>1281</v>
      </c>
      <c r="C3263" s="126">
        <v>42643</v>
      </c>
      <c r="D3263" s="98" t="s">
        <v>1376</v>
      </c>
      <c r="E3263" s="98">
        <v>11249909</v>
      </c>
      <c r="F3263" s="98"/>
      <c r="G3263" s="127" t="s">
        <v>7591</v>
      </c>
      <c r="H3263" s="128">
        <v>0</v>
      </c>
      <c r="I3263" s="128">
        <v>59123.51</v>
      </c>
      <c r="J3263" s="129">
        <v>59123.51</v>
      </c>
      <c r="K3263" s="101" t="s">
        <v>1388</v>
      </c>
    </row>
    <row r="3264" spans="1:11" ht="56.25" customHeight="1">
      <c r="A3264" s="98">
        <v>46</v>
      </c>
      <c r="B3264" s="125" t="s">
        <v>1282</v>
      </c>
      <c r="C3264" s="126">
        <v>42557</v>
      </c>
      <c r="D3264" s="98" t="s">
        <v>15</v>
      </c>
      <c r="E3264" s="98">
        <v>159</v>
      </c>
      <c r="F3264" s="98"/>
      <c r="G3264" s="127" t="s">
        <v>5362</v>
      </c>
      <c r="H3264" s="128">
        <v>1319.99</v>
      </c>
      <c r="I3264" s="128">
        <v>0</v>
      </c>
      <c r="J3264" s="129">
        <v>1319.99</v>
      </c>
      <c r="K3264" s="101" t="s">
        <v>1388</v>
      </c>
    </row>
    <row r="3265" spans="1:11" ht="56.25" customHeight="1">
      <c r="A3265" s="98">
        <v>46</v>
      </c>
      <c r="B3265" s="125" t="s">
        <v>1282</v>
      </c>
      <c r="C3265" s="126">
        <v>42557</v>
      </c>
      <c r="D3265" s="98" t="s">
        <v>15</v>
      </c>
      <c r="E3265" s="98">
        <v>160</v>
      </c>
      <c r="F3265" s="98"/>
      <c r="G3265" s="127" t="s">
        <v>5361</v>
      </c>
      <c r="H3265" s="128">
        <v>273.77</v>
      </c>
      <c r="I3265" s="128">
        <v>0</v>
      </c>
      <c r="J3265" s="129">
        <v>273.77</v>
      </c>
      <c r="K3265" s="101" t="s">
        <v>1388</v>
      </c>
    </row>
    <row r="3266" spans="1:11" ht="56.25" customHeight="1">
      <c r="A3266" s="98">
        <v>46</v>
      </c>
      <c r="B3266" s="125" t="s">
        <v>1282</v>
      </c>
      <c r="C3266" s="126">
        <v>42557</v>
      </c>
      <c r="D3266" s="98" t="s">
        <v>15</v>
      </c>
      <c r="E3266" s="98">
        <v>162</v>
      </c>
      <c r="F3266" s="98"/>
      <c r="G3266" s="127" t="s">
        <v>5357</v>
      </c>
      <c r="H3266" s="128">
        <v>43422.28</v>
      </c>
      <c r="I3266" s="128">
        <v>0</v>
      </c>
      <c r="J3266" s="129">
        <v>43422.28</v>
      </c>
      <c r="K3266" s="101" t="s">
        <v>1388</v>
      </c>
    </row>
    <row r="3267" spans="1:11" ht="56.25" customHeight="1">
      <c r="A3267" s="98">
        <v>46</v>
      </c>
      <c r="B3267" s="125" t="s">
        <v>1282</v>
      </c>
      <c r="C3267" s="126">
        <v>42557</v>
      </c>
      <c r="D3267" s="98" t="s">
        <v>15</v>
      </c>
      <c r="E3267" s="98">
        <v>163</v>
      </c>
      <c r="F3267" s="98"/>
      <c r="G3267" s="127" t="s">
        <v>5358</v>
      </c>
      <c r="H3267" s="128">
        <v>331.12</v>
      </c>
      <c r="I3267" s="128">
        <v>0</v>
      </c>
      <c r="J3267" s="129">
        <v>331.12</v>
      </c>
      <c r="K3267" s="101" t="s">
        <v>1388</v>
      </c>
    </row>
    <row r="3268" spans="1:11" ht="56.25" customHeight="1">
      <c r="A3268" s="98">
        <v>46</v>
      </c>
      <c r="B3268" s="125" t="s">
        <v>1282</v>
      </c>
      <c r="C3268" s="126">
        <v>42557</v>
      </c>
      <c r="D3268" s="98" t="s">
        <v>15</v>
      </c>
      <c r="E3268" s="98">
        <v>164</v>
      </c>
      <c r="F3268" s="98"/>
      <c r="G3268" s="127" t="s">
        <v>5360</v>
      </c>
      <c r="H3268" s="128">
        <v>280.77</v>
      </c>
      <c r="I3268" s="128">
        <v>0</v>
      </c>
      <c r="J3268" s="129">
        <v>280.77</v>
      </c>
      <c r="K3268" s="101" t="s">
        <v>1388</v>
      </c>
    </row>
    <row r="3269" spans="1:11" ht="56.25" customHeight="1">
      <c r="A3269" s="98">
        <v>46</v>
      </c>
      <c r="B3269" s="125" t="s">
        <v>1282</v>
      </c>
      <c r="C3269" s="126">
        <v>42563</v>
      </c>
      <c r="D3269" s="98" t="s">
        <v>15</v>
      </c>
      <c r="E3269" s="98">
        <v>233</v>
      </c>
      <c r="F3269" s="98"/>
      <c r="G3269" s="127" t="s">
        <v>5481</v>
      </c>
      <c r="H3269" s="128">
        <v>2649.67</v>
      </c>
      <c r="I3269" s="128">
        <v>0</v>
      </c>
      <c r="J3269" s="129">
        <v>2649.67</v>
      </c>
      <c r="K3269" s="101" t="s">
        <v>1388</v>
      </c>
    </row>
    <row r="3270" spans="1:11" ht="56.25" customHeight="1">
      <c r="A3270" s="98">
        <v>46</v>
      </c>
      <c r="B3270" s="125" t="s">
        <v>1282</v>
      </c>
      <c r="C3270" s="126">
        <v>42619</v>
      </c>
      <c r="D3270" s="98" t="s">
        <v>15</v>
      </c>
      <c r="E3270" s="98">
        <v>591</v>
      </c>
      <c r="F3270" s="98"/>
      <c r="G3270" s="127" t="s">
        <v>6893</v>
      </c>
      <c r="H3270" s="128">
        <v>5565.17</v>
      </c>
      <c r="I3270" s="128">
        <v>0</v>
      </c>
      <c r="J3270" s="129">
        <v>5565.17</v>
      </c>
      <c r="K3270" s="101" t="s">
        <v>1388</v>
      </c>
    </row>
    <row r="3271" spans="1:11" ht="56.25" customHeight="1">
      <c r="A3271" s="98">
        <v>46</v>
      </c>
      <c r="B3271" s="125" t="s">
        <v>1282</v>
      </c>
      <c r="C3271" s="126">
        <v>42619</v>
      </c>
      <c r="D3271" s="98" t="s">
        <v>1365</v>
      </c>
      <c r="E3271" s="98">
        <v>591</v>
      </c>
      <c r="F3271" s="98"/>
      <c r="G3271" s="127" t="s">
        <v>6892</v>
      </c>
      <c r="H3271" s="128">
        <v>75769.62</v>
      </c>
      <c r="I3271" s="128">
        <v>0</v>
      </c>
      <c r="J3271" s="129">
        <v>75769.62</v>
      </c>
      <c r="K3271" s="101" t="s">
        <v>1388</v>
      </c>
    </row>
    <row r="3272" spans="1:11" ht="56.25" customHeight="1">
      <c r="A3272" s="98">
        <v>46</v>
      </c>
      <c r="B3272" s="125" t="s">
        <v>1282</v>
      </c>
      <c r="C3272" s="126">
        <v>42619</v>
      </c>
      <c r="D3272" s="98" t="s">
        <v>15</v>
      </c>
      <c r="E3272" s="98">
        <v>600</v>
      </c>
      <c r="F3272" s="98"/>
      <c r="G3272" s="127" t="s">
        <v>6888</v>
      </c>
      <c r="H3272" s="128">
        <v>3206.56</v>
      </c>
      <c r="I3272" s="128">
        <v>0</v>
      </c>
      <c r="J3272" s="129">
        <v>3206.56</v>
      </c>
      <c r="K3272" s="101" t="s">
        <v>1388</v>
      </c>
    </row>
    <row r="3273" spans="1:11" ht="56.25" customHeight="1">
      <c r="A3273" s="98">
        <v>46</v>
      </c>
      <c r="B3273" s="125" t="s">
        <v>1282</v>
      </c>
      <c r="C3273" s="126">
        <v>42641</v>
      </c>
      <c r="D3273" s="98" t="s">
        <v>15</v>
      </c>
      <c r="E3273" s="98">
        <v>756</v>
      </c>
      <c r="F3273" s="98"/>
      <c r="G3273" s="127" t="s">
        <v>7548</v>
      </c>
      <c r="H3273" s="128">
        <v>465.78</v>
      </c>
      <c r="I3273" s="128">
        <v>0</v>
      </c>
      <c r="J3273" s="129">
        <v>465.78</v>
      </c>
      <c r="K3273" s="101" t="s">
        <v>1388</v>
      </c>
    </row>
    <row r="3274" spans="1:11" ht="56.25" customHeight="1">
      <c r="A3274" s="98">
        <v>46</v>
      </c>
      <c r="B3274" s="125" t="s">
        <v>1282</v>
      </c>
      <c r="C3274" s="126">
        <v>42641</v>
      </c>
      <c r="D3274" s="98" t="s">
        <v>1365</v>
      </c>
      <c r="E3274" s="98">
        <v>756</v>
      </c>
      <c r="F3274" s="98"/>
      <c r="G3274" s="127" t="s">
        <v>7547</v>
      </c>
      <c r="H3274" s="128">
        <v>6883.94</v>
      </c>
      <c r="I3274" s="128">
        <v>0</v>
      </c>
      <c r="J3274" s="129">
        <v>6883.94</v>
      </c>
      <c r="K3274" s="101" t="s">
        <v>1388</v>
      </c>
    </row>
    <row r="3275" spans="1:11" ht="56.25" customHeight="1">
      <c r="A3275" s="98">
        <v>46</v>
      </c>
      <c r="B3275" s="125" t="s">
        <v>1282</v>
      </c>
      <c r="C3275" s="126">
        <v>42641</v>
      </c>
      <c r="D3275" s="98" t="s">
        <v>15</v>
      </c>
      <c r="E3275" s="98">
        <v>757</v>
      </c>
      <c r="F3275" s="98"/>
      <c r="G3275" s="127" t="s">
        <v>7546</v>
      </c>
      <c r="H3275" s="128">
        <v>503.1</v>
      </c>
      <c r="I3275" s="128">
        <v>0</v>
      </c>
      <c r="J3275" s="129">
        <v>503.1</v>
      </c>
      <c r="K3275" s="101" t="s">
        <v>1388</v>
      </c>
    </row>
    <row r="3276" spans="1:11" ht="56.25" customHeight="1">
      <c r="A3276" s="98">
        <v>46</v>
      </c>
      <c r="B3276" s="125" t="s">
        <v>1282</v>
      </c>
      <c r="C3276" s="126">
        <v>42641</v>
      </c>
      <c r="D3276" s="98" t="s">
        <v>1365</v>
      </c>
      <c r="E3276" s="98">
        <v>757</v>
      </c>
      <c r="F3276" s="98"/>
      <c r="G3276" s="127" t="s">
        <v>7545</v>
      </c>
      <c r="H3276" s="128">
        <v>4851.55</v>
      </c>
      <c r="I3276" s="128">
        <v>0</v>
      </c>
      <c r="J3276" s="129">
        <v>4851.55</v>
      </c>
      <c r="K3276" s="101" t="s">
        <v>1388</v>
      </c>
    </row>
    <row r="3277" spans="1:11" ht="56.25" customHeight="1">
      <c r="A3277" s="98">
        <v>46</v>
      </c>
      <c r="B3277" s="125" t="s">
        <v>1282</v>
      </c>
      <c r="C3277" s="126">
        <v>42642</v>
      </c>
      <c r="D3277" s="98" t="s">
        <v>15</v>
      </c>
      <c r="E3277" s="98">
        <v>780</v>
      </c>
      <c r="F3277" s="98"/>
      <c r="G3277" s="127" t="s">
        <v>7577</v>
      </c>
      <c r="H3277" s="128">
        <v>2279.64</v>
      </c>
      <c r="I3277" s="128">
        <v>0</v>
      </c>
      <c r="J3277" s="129">
        <v>2279.64</v>
      </c>
      <c r="K3277" s="101" t="s">
        <v>1388</v>
      </c>
    </row>
    <row r="3278" spans="1:11" ht="56.25" customHeight="1">
      <c r="A3278" s="98">
        <v>46</v>
      </c>
      <c r="B3278" s="125" t="s">
        <v>1282</v>
      </c>
      <c r="C3278" s="126">
        <v>42642</v>
      </c>
      <c r="D3278" s="98" t="s">
        <v>15</v>
      </c>
      <c r="E3278" s="98">
        <v>791</v>
      </c>
      <c r="F3278" s="98"/>
      <c r="G3278" s="127" t="s">
        <v>7583</v>
      </c>
      <c r="H3278" s="128">
        <v>1101.6400000000001</v>
      </c>
      <c r="I3278" s="128">
        <v>0</v>
      </c>
      <c r="J3278" s="129">
        <v>1101.6400000000001</v>
      </c>
      <c r="K3278" s="101" t="s">
        <v>1388</v>
      </c>
    </row>
    <row r="3279" spans="1:11" ht="56.25" customHeight="1">
      <c r="A3279" s="98">
        <v>46</v>
      </c>
      <c r="B3279" s="125" t="s">
        <v>1282</v>
      </c>
      <c r="C3279" s="126">
        <v>42466</v>
      </c>
      <c r="D3279" s="98" t="s">
        <v>11</v>
      </c>
      <c r="E3279" s="98">
        <v>190237</v>
      </c>
      <c r="F3279" s="98"/>
      <c r="G3279" s="127" t="s">
        <v>3232</v>
      </c>
      <c r="H3279" s="128">
        <v>43427.22</v>
      </c>
      <c r="I3279" s="128">
        <v>0</v>
      </c>
      <c r="J3279" s="129">
        <v>43427.22</v>
      </c>
      <c r="K3279" s="101" t="s">
        <v>1388</v>
      </c>
    </row>
    <row r="3280" spans="1:11" ht="56.25" customHeight="1">
      <c r="A3280" s="98">
        <v>46</v>
      </c>
      <c r="B3280" s="125" t="s">
        <v>1282</v>
      </c>
      <c r="C3280" s="126">
        <v>42466</v>
      </c>
      <c r="D3280" s="98" t="s">
        <v>6</v>
      </c>
      <c r="E3280" s="98">
        <v>190237</v>
      </c>
      <c r="F3280" s="98"/>
      <c r="G3280" s="127" t="s">
        <v>3222</v>
      </c>
      <c r="H3280" s="128">
        <v>0</v>
      </c>
      <c r="I3280" s="128">
        <v>0.01</v>
      </c>
      <c r="J3280" s="129">
        <v>0.01</v>
      </c>
      <c r="K3280" s="101" t="s">
        <v>1388</v>
      </c>
    </row>
    <row r="3281" spans="1:11" ht="56.25" customHeight="1">
      <c r="A3281" s="98">
        <v>46</v>
      </c>
      <c r="B3281" s="125" t="s">
        <v>1282</v>
      </c>
      <c r="C3281" s="126">
        <v>42467</v>
      </c>
      <c r="D3281" s="98" t="s">
        <v>11</v>
      </c>
      <c r="E3281" s="98">
        <v>190334</v>
      </c>
      <c r="F3281" s="98"/>
      <c r="G3281" s="127" t="s">
        <v>3257</v>
      </c>
      <c r="H3281" s="128">
        <v>1203.3</v>
      </c>
      <c r="I3281" s="128">
        <v>0</v>
      </c>
      <c r="J3281" s="129">
        <v>1203.3</v>
      </c>
      <c r="K3281" s="101" t="s">
        <v>1388</v>
      </c>
    </row>
    <row r="3282" spans="1:11" ht="56.25" customHeight="1">
      <c r="A3282" s="98">
        <v>46</v>
      </c>
      <c r="B3282" s="125" t="s">
        <v>1282</v>
      </c>
      <c r="C3282" s="126">
        <v>42479</v>
      </c>
      <c r="D3282" s="98" t="s">
        <v>11</v>
      </c>
      <c r="E3282" s="98">
        <v>191375</v>
      </c>
      <c r="F3282" s="98"/>
      <c r="G3282" s="127" t="s">
        <v>3486</v>
      </c>
      <c r="H3282" s="128">
        <v>6234.29</v>
      </c>
      <c r="I3282" s="128">
        <v>0</v>
      </c>
      <c r="J3282" s="129">
        <v>6234.29</v>
      </c>
      <c r="K3282" s="101" t="s">
        <v>1388</v>
      </c>
    </row>
    <row r="3283" spans="1:11" ht="56.25" customHeight="1">
      <c r="A3283" s="98">
        <v>46</v>
      </c>
      <c r="B3283" s="125" t="s">
        <v>1282</v>
      </c>
      <c r="C3283" s="126">
        <v>42514</v>
      </c>
      <c r="D3283" s="98" t="s">
        <v>11</v>
      </c>
      <c r="E3283" s="98">
        <v>194316</v>
      </c>
      <c r="F3283" s="98"/>
      <c r="G3283" s="127" t="s">
        <v>4252</v>
      </c>
      <c r="H3283" s="128">
        <v>473.54</v>
      </c>
      <c r="I3283" s="128">
        <v>0</v>
      </c>
      <c r="J3283" s="129">
        <v>473.54</v>
      </c>
      <c r="K3283" s="101" t="s">
        <v>1388</v>
      </c>
    </row>
    <row r="3284" spans="1:11" ht="56.25" customHeight="1">
      <c r="A3284" s="98">
        <v>46</v>
      </c>
      <c r="B3284" s="125" t="s">
        <v>1282</v>
      </c>
      <c r="C3284" s="126">
        <v>42514</v>
      </c>
      <c r="D3284" s="98" t="s">
        <v>11</v>
      </c>
      <c r="E3284" s="98">
        <v>194317</v>
      </c>
      <c r="F3284" s="98"/>
      <c r="G3284" s="127" t="s">
        <v>4253</v>
      </c>
      <c r="H3284" s="128">
        <v>466.74</v>
      </c>
      <c r="I3284" s="128">
        <v>0</v>
      </c>
      <c r="J3284" s="129">
        <v>466.74</v>
      </c>
      <c r="K3284" s="101" t="s">
        <v>1388</v>
      </c>
    </row>
    <row r="3285" spans="1:11" ht="56.25" customHeight="1">
      <c r="A3285" s="98">
        <v>46</v>
      </c>
      <c r="B3285" s="125" t="s">
        <v>1282</v>
      </c>
      <c r="C3285" s="126">
        <v>42584</v>
      </c>
      <c r="D3285" s="98" t="s">
        <v>6</v>
      </c>
      <c r="E3285" s="98">
        <v>728512</v>
      </c>
      <c r="F3285" s="98"/>
      <c r="G3285" s="127" t="s">
        <v>5964</v>
      </c>
      <c r="H3285" s="128">
        <v>0</v>
      </c>
      <c r="I3285" s="128">
        <v>280147.59999999998</v>
      </c>
      <c r="J3285" s="129">
        <v>280147.59999999998</v>
      </c>
      <c r="K3285" s="101" t="s">
        <v>1388</v>
      </c>
    </row>
    <row r="3286" spans="1:11" ht="56.25" customHeight="1">
      <c r="A3286" s="98">
        <v>46</v>
      </c>
      <c r="B3286" s="125" t="s">
        <v>1282</v>
      </c>
      <c r="C3286" s="126">
        <v>42592</v>
      </c>
      <c r="D3286" s="98" t="s">
        <v>1366</v>
      </c>
      <c r="E3286" s="98">
        <v>731576</v>
      </c>
      <c r="F3286" s="98"/>
      <c r="G3286" s="127" t="s">
        <v>6223</v>
      </c>
      <c r="H3286" s="128">
        <v>0</v>
      </c>
      <c r="I3286" s="128">
        <v>210036</v>
      </c>
      <c r="J3286" s="129">
        <v>210036</v>
      </c>
      <c r="K3286" s="101" t="s">
        <v>1388</v>
      </c>
    </row>
    <row r="3287" spans="1:11" ht="56.25" customHeight="1">
      <c r="A3287" s="98">
        <v>46</v>
      </c>
      <c r="B3287" s="125" t="s">
        <v>1282</v>
      </c>
      <c r="C3287" s="126">
        <v>42376</v>
      </c>
      <c r="D3287" s="98" t="s">
        <v>11</v>
      </c>
      <c r="E3287" s="98">
        <v>838302</v>
      </c>
      <c r="F3287" s="98"/>
      <c r="G3287" s="127" t="s">
        <v>1441</v>
      </c>
      <c r="H3287" s="128">
        <v>6553.62</v>
      </c>
      <c r="I3287" s="128">
        <v>0</v>
      </c>
      <c r="J3287" s="129">
        <v>6553.62</v>
      </c>
      <c r="K3287" s="101" t="s">
        <v>1388</v>
      </c>
    </row>
    <row r="3288" spans="1:11" ht="56.25" customHeight="1">
      <c r="A3288" s="98">
        <v>46</v>
      </c>
      <c r="B3288" s="125" t="s">
        <v>1282</v>
      </c>
      <c r="C3288" s="126">
        <v>42376</v>
      </c>
      <c r="D3288" s="98" t="s">
        <v>17</v>
      </c>
      <c r="E3288" s="98">
        <v>838302</v>
      </c>
      <c r="F3288" s="98"/>
      <c r="G3288" s="127" t="s">
        <v>1441</v>
      </c>
      <c r="H3288" s="128">
        <v>0.03</v>
      </c>
      <c r="I3288" s="128">
        <v>0</v>
      </c>
      <c r="J3288" s="129">
        <v>0.03</v>
      </c>
      <c r="K3288" s="101" t="s">
        <v>1388</v>
      </c>
    </row>
    <row r="3289" spans="1:11" ht="56.25" customHeight="1">
      <c r="A3289" s="98">
        <v>46</v>
      </c>
      <c r="B3289" s="125" t="s">
        <v>1282</v>
      </c>
      <c r="C3289" s="126">
        <v>42387</v>
      </c>
      <c r="D3289" s="98" t="s">
        <v>11</v>
      </c>
      <c r="E3289" s="98">
        <v>839109</v>
      </c>
      <c r="F3289" s="98"/>
      <c r="G3289" s="127" t="s">
        <v>1599</v>
      </c>
      <c r="H3289" s="128">
        <v>50</v>
      </c>
      <c r="I3289" s="128">
        <v>0</v>
      </c>
      <c r="J3289" s="129">
        <v>50</v>
      </c>
      <c r="K3289" s="101" t="s">
        <v>1388</v>
      </c>
    </row>
    <row r="3290" spans="1:11" ht="56.25" customHeight="1">
      <c r="A3290" s="98">
        <v>46</v>
      </c>
      <c r="B3290" s="125" t="s">
        <v>1282</v>
      </c>
      <c r="C3290" s="126">
        <v>42387</v>
      </c>
      <c r="D3290" s="98" t="s">
        <v>13</v>
      </c>
      <c r="E3290" s="98">
        <v>839109</v>
      </c>
      <c r="F3290" s="98"/>
      <c r="G3290" s="127" t="s">
        <v>1598</v>
      </c>
      <c r="H3290" s="128">
        <v>284.8</v>
      </c>
      <c r="I3290" s="128">
        <v>0</v>
      </c>
      <c r="J3290" s="129">
        <v>284.8</v>
      </c>
      <c r="K3290" s="101" t="s">
        <v>1388</v>
      </c>
    </row>
    <row r="3291" spans="1:11" ht="56.25" customHeight="1">
      <c r="A3291" s="98">
        <v>46</v>
      </c>
      <c r="B3291" s="125" t="s">
        <v>1282</v>
      </c>
      <c r="C3291" s="126">
        <v>42438</v>
      </c>
      <c r="D3291" s="98" t="s">
        <v>13</v>
      </c>
      <c r="E3291" s="98">
        <v>844188</v>
      </c>
      <c r="F3291" s="98"/>
      <c r="G3291" s="127" t="s">
        <v>2635</v>
      </c>
      <c r="H3291" s="128">
        <v>34144.67</v>
      </c>
      <c r="I3291" s="128">
        <v>0</v>
      </c>
      <c r="J3291" s="129">
        <v>34144.67</v>
      </c>
      <c r="K3291" s="101" t="s">
        <v>1388</v>
      </c>
    </row>
    <row r="3292" spans="1:11" ht="56.25" customHeight="1">
      <c r="A3292" s="98">
        <v>46</v>
      </c>
      <c r="B3292" s="125" t="s">
        <v>1282</v>
      </c>
      <c r="C3292" s="126">
        <v>42438</v>
      </c>
      <c r="D3292" s="98" t="s">
        <v>11</v>
      </c>
      <c r="E3292" s="98">
        <v>844205</v>
      </c>
      <c r="F3292" s="98"/>
      <c r="G3292" s="127" t="s">
        <v>2638</v>
      </c>
      <c r="H3292" s="128">
        <v>50</v>
      </c>
      <c r="I3292" s="128">
        <v>0</v>
      </c>
      <c r="J3292" s="129">
        <v>50</v>
      </c>
      <c r="K3292" s="101" t="s">
        <v>1388</v>
      </c>
    </row>
    <row r="3293" spans="1:11" ht="56.25" customHeight="1">
      <c r="A3293" s="98">
        <v>46</v>
      </c>
      <c r="B3293" s="125" t="s">
        <v>1282</v>
      </c>
      <c r="C3293" s="126">
        <v>42438</v>
      </c>
      <c r="D3293" s="98" t="s">
        <v>13</v>
      </c>
      <c r="E3293" s="98">
        <v>844205</v>
      </c>
      <c r="F3293" s="98"/>
      <c r="G3293" s="127" t="s">
        <v>2639</v>
      </c>
      <c r="H3293" s="128">
        <v>742</v>
      </c>
      <c r="I3293" s="128">
        <v>0</v>
      </c>
      <c r="J3293" s="129">
        <v>742</v>
      </c>
      <c r="K3293" s="101" t="s">
        <v>1388</v>
      </c>
    </row>
    <row r="3294" spans="1:11" ht="56.25" customHeight="1">
      <c r="A3294" s="98">
        <v>46</v>
      </c>
      <c r="B3294" s="125" t="s">
        <v>1282</v>
      </c>
      <c r="C3294" s="126">
        <v>42472</v>
      </c>
      <c r="D3294" s="98" t="s">
        <v>11</v>
      </c>
      <c r="E3294" s="98">
        <v>847927</v>
      </c>
      <c r="F3294" s="98"/>
      <c r="G3294" s="127" t="s">
        <v>3377</v>
      </c>
      <c r="H3294" s="128">
        <v>480.33</v>
      </c>
      <c r="I3294" s="128">
        <v>0</v>
      </c>
      <c r="J3294" s="129">
        <v>480.33</v>
      </c>
      <c r="K3294" s="101" t="s">
        <v>1388</v>
      </c>
    </row>
    <row r="3295" spans="1:11" ht="56.25" customHeight="1">
      <c r="A3295" s="98">
        <v>46</v>
      </c>
      <c r="B3295" s="125" t="s">
        <v>1282</v>
      </c>
      <c r="C3295" s="126">
        <v>42488</v>
      </c>
      <c r="D3295" s="98" t="s">
        <v>11</v>
      </c>
      <c r="E3295" s="98">
        <v>849676</v>
      </c>
      <c r="F3295" s="98"/>
      <c r="G3295" s="127" t="s">
        <v>3697</v>
      </c>
      <c r="H3295" s="128">
        <v>50</v>
      </c>
      <c r="I3295" s="128">
        <v>0</v>
      </c>
      <c r="J3295" s="129">
        <v>50</v>
      </c>
      <c r="K3295" s="101" t="s">
        <v>1388</v>
      </c>
    </row>
    <row r="3296" spans="1:11" ht="56.25" customHeight="1">
      <c r="A3296" s="98">
        <v>46</v>
      </c>
      <c r="B3296" s="125" t="s">
        <v>1282</v>
      </c>
      <c r="C3296" s="126">
        <v>42488</v>
      </c>
      <c r="D3296" s="98" t="s">
        <v>13</v>
      </c>
      <c r="E3296" s="98">
        <v>849676</v>
      </c>
      <c r="F3296" s="98"/>
      <c r="G3296" s="127" t="s">
        <v>3696</v>
      </c>
      <c r="H3296" s="128">
        <v>348.49</v>
      </c>
      <c r="I3296" s="128">
        <v>0</v>
      </c>
      <c r="J3296" s="129">
        <v>348.49</v>
      </c>
      <c r="K3296" s="101" t="s">
        <v>1388</v>
      </c>
    </row>
    <row r="3297" spans="1:11" ht="56.25" customHeight="1">
      <c r="A3297" s="98">
        <v>46</v>
      </c>
      <c r="B3297" s="125" t="s">
        <v>4536</v>
      </c>
      <c r="C3297" s="126">
        <v>42529</v>
      </c>
      <c r="D3297" s="98" t="s">
        <v>11</v>
      </c>
      <c r="E3297" s="98">
        <v>853982</v>
      </c>
      <c r="F3297" s="98"/>
      <c r="G3297" s="127" t="s">
        <v>4537</v>
      </c>
      <c r="H3297" s="128">
        <v>50</v>
      </c>
      <c r="I3297" s="128">
        <v>0</v>
      </c>
      <c r="J3297" s="129">
        <v>50</v>
      </c>
      <c r="K3297" s="101" t="s">
        <v>1388</v>
      </c>
    </row>
    <row r="3298" spans="1:11" ht="56.25" customHeight="1">
      <c r="A3298" s="98">
        <v>46</v>
      </c>
      <c r="B3298" s="125" t="s">
        <v>1282</v>
      </c>
      <c r="C3298" s="126">
        <v>42531</v>
      </c>
      <c r="D3298" s="98" t="s">
        <v>6</v>
      </c>
      <c r="E3298" s="98">
        <v>854377</v>
      </c>
      <c r="F3298" s="98"/>
      <c r="G3298" s="127" t="s">
        <v>4573</v>
      </c>
      <c r="H3298" s="128">
        <v>0</v>
      </c>
      <c r="I3298" s="128">
        <v>5812.8</v>
      </c>
      <c r="J3298" s="129">
        <v>5812.8</v>
      </c>
      <c r="K3298" s="101" t="s">
        <v>1388</v>
      </c>
    </row>
    <row r="3299" spans="1:11" ht="56.25" customHeight="1">
      <c r="A3299" s="98">
        <v>46</v>
      </c>
      <c r="B3299" s="125" t="s">
        <v>1282</v>
      </c>
      <c r="C3299" s="126">
        <v>42543</v>
      </c>
      <c r="D3299" s="98" t="s">
        <v>11</v>
      </c>
      <c r="E3299" s="98">
        <v>855222</v>
      </c>
      <c r="F3299" s="98"/>
      <c r="G3299" s="127" t="s">
        <v>4926</v>
      </c>
      <c r="H3299" s="128">
        <v>50</v>
      </c>
      <c r="I3299" s="128">
        <v>0</v>
      </c>
      <c r="J3299" s="129">
        <v>50</v>
      </c>
      <c r="K3299" s="101" t="s">
        <v>1388</v>
      </c>
    </row>
    <row r="3300" spans="1:11" ht="56.25" customHeight="1">
      <c r="A3300" s="98">
        <v>46</v>
      </c>
      <c r="B3300" s="125" t="s">
        <v>1282</v>
      </c>
      <c r="C3300" s="126">
        <v>42543</v>
      </c>
      <c r="D3300" s="98" t="s">
        <v>13</v>
      </c>
      <c r="E3300" s="98">
        <v>855222</v>
      </c>
      <c r="F3300" s="98"/>
      <c r="G3300" s="127" t="s">
        <v>4925</v>
      </c>
      <c r="H3300" s="128">
        <v>356.21</v>
      </c>
      <c r="I3300" s="128">
        <v>0</v>
      </c>
      <c r="J3300" s="129">
        <v>356.21</v>
      </c>
      <c r="K3300" s="101" t="s">
        <v>1388</v>
      </c>
    </row>
    <row r="3301" spans="1:11" ht="56.25" customHeight="1">
      <c r="A3301" s="98">
        <v>46</v>
      </c>
      <c r="B3301" s="125" t="s">
        <v>1282</v>
      </c>
      <c r="C3301" s="126">
        <v>42543</v>
      </c>
      <c r="D3301" s="98" t="s">
        <v>11</v>
      </c>
      <c r="E3301" s="98">
        <v>855223</v>
      </c>
      <c r="F3301" s="98"/>
      <c r="G3301" s="127" t="s">
        <v>4928</v>
      </c>
      <c r="H3301" s="128">
        <v>50</v>
      </c>
      <c r="I3301" s="128">
        <v>0</v>
      </c>
      <c r="J3301" s="129">
        <v>50</v>
      </c>
      <c r="K3301" s="101" t="s">
        <v>1388</v>
      </c>
    </row>
    <row r="3302" spans="1:11" ht="56.25" customHeight="1">
      <c r="A3302" s="98">
        <v>46</v>
      </c>
      <c r="B3302" s="125" t="s">
        <v>1282</v>
      </c>
      <c r="C3302" s="126">
        <v>42543</v>
      </c>
      <c r="D3302" s="98" t="s">
        <v>13</v>
      </c>
      <c r="E3302" s="98">
        <v>855223</v>
      </c>
      <c r="F3302" s="98"/>
      <c r="G3302" s="127" t="s">
        <v>4927</v>
      </c>
      <c r="H3302" s="128">
        <v>356.21</v>
      </c>
      <c r="I3302" s="128">
        <v>0</v>
      </c>
      <c r="J3302" s="129">
        <v>356.21</v>
      </c>
      <c r="K3302" s="101" t="s">
        <v>1388</v>
      </c>
    </row>
    <row r="3303" spans="1:11" ht="56.25" customHeight="1">
      <c r="A3303" s="98">
        <v>46</v>
      </c>
      <c r="B3303" s="125" t="s">
        <v>1282</v>
      </c>
      <c r="C3303" s="126">
        <v>42550</v>
      </c>
      <c r="D3303" s="98" t="s">
        <v>6</v>
      </c>
      <c r="E3303" s="98">
        <v>856221</v>
      </c>
      <c r="F3303" s="98"/>
      <c r="G3303" s="127" t="s">
        <v>5130</v>
      </c>
      <c r="H3303" s="128">
        <v>0</v>
      </c>
      <c r="I3303" s="128">
        <v>347791.93</v>
      </c>
      <c r="J3303" s="129">
        <v>347791.93</v>
      </c>
      <c r="K3303" s="101" t="s">
        <v>1388</v>
      </c>
    </row>
    <row r="3304" spans="1:11" ht="56.25" customHeight="1">
      <c r="A3304" s="98">
        <v>46</v>
      </c>
      <c r="B3304" s="125" t="s">
        <v>1282</v>
      </c>
      <c r="C3304" s="126">
        <v>42558</v>
      </c>
      <c r="D3304" s="98" t="s">
        <v>6</v>
      </c>
      <c r="E3304" s="98">
        <v>857111</v>
      </c>
      <c r="F3304" s="98"/>
      <c r="G3304" s="127" t="s">
        <v>5382</v>
      </c>
      <c r="H3304" s="128">
        <v>0</v>
      </c>
      <c r="I3304" s="128">
        <v>6768471</v>
      </c>
      <c r="J3304" s="129">
        <v>6768471</v>
      </c>
      <c r="K3304" s="101" t="s">
        <v>1388</v>
      </c>
    </row>
    <row r="3305" spans="1:11" ht="56.25" customHeight="1">
      <c r="A3305" s="98">
        <v>46</v>
      </c>
      <c r="B3305" s="125" t="s">
        <v>1282</v>
      </c>
      <c r="C3305" s="126">
        <v>42559</v>
      </c>
      <c r="D3305" s="98" t="s">
        <v>6</v>
      </c>
      <c r="E3305" s="98">
        <v>857289</v>
      </c>
      <c r="F3305" s="98"/>
      <c r="G3305" s="127" t="s">
        <v>5414</v>
      </c>
      <c r="H3305" s="128">
        <v>0</v>
      </c>
      <c r="I3305" s="128">
        <v>12302000</v>
      </c>
      <c r="J3305" s="129">
        <v>12302000</v>
      </c>
      <c r="K3305" s="101" t="s">
        <v>1388</v>
      </c>
    </row>
    <row r="3306" spans="1:11" ht="56.25" customHeight="1">
      <c r="A3306" s="98">
        <v>46</v>
      </c>
      <c r="B3306" s="125" t="s">
        <v>1282</v>
      </c>
      <c r="C3306" s="126">
        <v>42572</v>
      </c>
      <c r="D3306" s="98" t="s">
        <v>11</v>
      </c>
      <c r="E3306" s="98">
        <v>858373</v>
      </c>
      <c r="F3306" s="98"/>
      <c r="G3306" s="127" t="s">
        <v>5719</v>
      </c>
      <c r="H3306" s="128">
        <v>50</v>
      </c>
      <c r="I3306" s="128">
        <v>0</v>
      </c>
      <c r="J3306" s="129">
        <v>50</v>
      </c>
      <c r="K3306" s="101" t="s">
        <v>1388</v>
      </c>
    </row>
    <row r="3307" spans="1:11" ht="56.25" customHeight="1">
      <c r="A3307" s="98">
        <v>46</v>
      </c>
      <c r="B3307" s="125" t="s">
        <v>1282</v>
      </c>
      <c r="C3307" s="126">
        <v>42572</v>
      </c>
      <c r="D3307" s="98" t="s">
        <v>13</v>
      </c>
      <c r="E3307" s="98">
        <v>858373</v>
      </c>
      <c r="F3307" s="98"/>
      <c r="G3307" s="127" t="s">
        <v>5719</v>
      </c>
      <c r="H3307" s="128">
        <v>349.6</v>
      </c>
      <c r="I3307" s="128">
        <v>0</v>
      </c>
      <c r="J3307" s="129">
        <v>349.6</v>
      </c>
      <c r="K3307" s="101" t="s">
        <v>1388</v>
      </c>
    </row>
    <row r="3308" spans="1:11" ht="56.25" customHeight="1">
      <c r="A3308" s="98">
        <v>46</v>
      </c>
      <c r="B3308" s="125" t="s">
        <v>1282</v>
      </c>
      <c r="C3308" s="126">
        <v>42626</v>
      </c>
      <c r="D3308" s="98" t="s">
        <v>11</v>
      </c>
      <c r="E3308" s="98">
        <v>863524</v>
      </c>
      <c r="F3308" s="98"/>
      <c r="G3308" s="127" t="s">
        <v>7088</v>
      </c>
      <c r="H3308" s="128">
        <v>50</v>
      </c>
      <c r="I3308" s="128">
        <v>0</v>
      </c>
      <c r="J3308" s="129">
        <v>50</v>
      </c>
      <c r="K3308" s="101" t="s">
        <v>1388</v>
      </c>
    </row>
    <row r="3309" spans="1:11" ht="56.25" customHeight="1">
      <c r="A3309" s="98">
        <v>46</v>
      </c>
      <c r="B3309" s="125" t="s">
        <v>1282</v>
      </c>
      <c r="C3309" s="126">
        <v>42626</v>
      </c>
      <c r="D3309" s="98" t="s">
        <v>13</v>
      </c>
      <c r="E3309" s="98">
        <v>863524</v>
      </c>
      <c r="F3309" s="98"/>
      <c r="G3309" s="127" t="s">
        <v>7087</v>
      </c>
      <c r="H3309" s="128">
        <v>354.02</v>
      </c>
      <c r="I3309" s="128">
        <v>0</v>
      </c>
      <c r="J3309" s="129">
        <v>354.02</v>
      </c>
      <c r="K3309" s="101" t="s">
        <v>1388</v>
      </c>
    </row>
    <row r="3310" spans="1:11" ht="56.25" customHeight="1">
      <c r="A3310" s="98">
        <v>46</v>
      </c>
      <c r="B3310" s="125" t="s">
        <v>7709</v>
      </c>
      <c r="C3310" s="126">
        <v>42373</v>
      </c>
      <c r="D3310" s="98" t="s">
        <v>3</v>
      </c>
      <c r="E3310" s="98">
        <v>1336570</v>
      </c>
      <c r="F3310" s="98"/>
      <c r="G3310" s="127" t="s">
        <v>7710</v>
      </c>
      <c r="H3310" s="128">
        <v>0</v>
      </c>
      <c r="I3310" s="128">
        <v>465</v>
      </c>
      <c r="J3310" s="129">
        <v>465</v>
      </c>
      <c r="K3310" s="101" t="s">
        <v>1388</v>
      </c>
    </row>
    <row r="3311" spans="1:11" ht="56.25" customHeight="1">
      <c r="A3311" s="98">
        <v>46</v>
      </c>
      <c r="B3311" s="125" t="s">
        <v>7709</v>
      </c>
      <c r="C3311" s="126">
        <v>42373</v>
      </c>
      <c r="D3311" s="98" t="s">
        <v>3</v>
      </c>
      <c r="E3311" s="98">
        <v>1336797</v>
      </c>
      <c r="F3311" s="98"/>
      <c r="G3311" s="127" t="s">
        <v>7740</v>
      </c>
      <c r="H3311" s="128">
        <v>0</v>
      </c>
      <c r="I3311" s="128">
        <v>8</v>
      </c>
      <c r="J3311" s="129">
        <v>8</v>
      </c>
      <c r="K3311" s="101" t="s">
        <v>1388</v>
      </c>
    </row>
    <row r="3312" spans="1:11" ht="56.25" customHeight="1">
      <c r="A3312" s="98">
        <v>46</v>
      </c>
      <c r="B3312" s="125" t="s">
        <v>7709</v>
      </c>
      <c r="C3312" s="126">
        <v>42373</v>
      </c>
      <c r="D3312" s="98" t="s">
        <v>3</v>
      </c>
      <c r="E3312" s="98">
        <v>1336800</v>
      </c>
      <c r="F3312" s="98"/>
      <c r="G3312" s="127" t="s">
        <v>7741</v>
      </c>
      <c r="H3312" s="128">
        <v>0</v>
      </c>
      <c r="I3312" s="128">
        <v>35599.86</v>
      </c>
      <c r="J3312" s="129">
        <v>35599.86</v>
      </c>
      <c r="K3312" s="101" t="s">
        <v>1388</v>
      </c>
    </row>
    <row r="3313" spans="1:11" ht="56.25" customHeight="1">
      <c r="A3313" s="98">
        <v>46</v>
      </c>
      <c r="B3313" s="125" t="s">
        <v>7709</v>
      </c>
      <c r="C3313" s="126">
        <v>42373</v>
      </c>
      <c r="D3313" s="98" t="s">
        <v>3</v>
      </c>
      <c r="E3313" s="98">
        <v>1336804</v>
      </c>
      <c r="F3313" s="98"/>
      <c r="G3313" s="127" t="s">
        <v>7742</v>
      </c>
      <c r="H3313" s="128">
        <v>0</v>
      </c>
      <c r="I3313" s="128">
        <v>1400</v>
      </c>
      <c r="J3313" s="129">
        <v>1400</v>
      </c>
      <c r="K3313" s="101" t="s">
        <v>1388</v>
      </c>
    </row>
    <row r="3314" spans="1:11" ht="56.25" customHeight="1">
      <c r="A3314" s="98">
        <v>46</v>
      </c>
      <c r="B3314" s="125" t="s">
        <v>7709</v>
      </c>
      <c r="C3314" s="126">
        <v>42376</v>
      </c>
      <c r="D3314" s="98" t="s">
        <v>3</v>
      </c>
      <c r="E3314" s="98">
        <v>1338282</v>
      </c>
      <c r="F3314" s="98"/>
      <c r="G3314" s="127" t="s">
        <v>7805</v>
      </c>
      <c r="H3314" s="128">
        <v>0</v>
      </c>
      <c r="I3314" s="128">
        <v>270.8</v>
      </c>
      <c r="J3314" s="129">
        <v>270.8</v>
      </c>
      <c r="K3314" s="101" t="s">
        <v>1388</v>
      </c>
    </row>
    <row r="3315" spans="1:11" ht="56.25" customHeight="1">
      <c r="A3315" s="98">
        <v>46</v>
      </c>
      <c r="B3315" s="125" t="s">
        <v>7709</v>
      </c>
      <c r="C3315" s="126">
        <v>42376</v>
      </c>
      <c r="D3315" s="98" t="s">
        <v>3</v>
      </c>
      <c r="E3315" s="98">
        <v>1338371</v>
      </c>
      <c r="F3315" s="98"/>
      <c r="G3315" s="127" t="s">
        <v>7809</v>
      </c>
      <c r="H3315" s="128">
        <v>0</v>
      </c>
      <c r="I3315" s="128">
        <v>371</v>
      </c>
      <c r="J3315" s="129">
        <v>371</v>
      </c>
      <c r="K3315" s="101" t="s">
        <v>1388</v>
      </c>
    </row>
    <row r="3316" spans="1:11" ht="56.25" customHeight="1">
      <c r="A3316" s="98">
        <v>46</v>
      </c>
      <c r="B3316" s="125" t="s">
        <v>7709</v>
      </c>
      <c r="C3316" s="126">
        <v>42376</v>
      </c>
      <c r="D3316" s="98" t="s">
        <v>3</v>
      </c>
      <c r="E3316" s="98">
        <v>1338372</v>
      </c>
      <c r="F3316" s="98"/>
      <c r="G3316" s="127" t="s">
        <v>7810</v>
      </c>
      <c r="H3316" s="128">
        <v>0</v>
      </c>
      <c r="I3316" s="128">
        <v>260</v>
      </c>
      <c r="J3316" s="129">
        <v>260</v>
      </c>
      <c r="K3316" s="101" t="s">
        <v>1388</v>
      </c>
    </row>
    <row r="3317" spans="1:11" ht="56.25" customHeight="1">
      <c r="A3317" s="98">
        <v>46</v>
      </c>
      <c r="B3317" s="125" t="s">
        <v>7709</v>
      </c>
      <c r="C3317" s="126">
        <v>42377</v>
      </c>
      <c r="D3317" s="98" t="s">
        <v>3</v>
      </c>
      <c r="E3317" s="98">
        <v>1338948</v>
      </c>
      <c r="F3317" s="98"/>
      <c r="G3317" s="127" t="s">
        <v>7830</v>
      </c>
      <c r="H3317" s="128">
        <v>0</v>
      </c>
      <c r="I3317" s="128">
        <v>1452</v>
      </c>
      <c r="J3317" s="129">
        <v>1452</v>
      </c>
      <c r="K3317" s="101" t="s">
        <v>1388</v>
      </c>
    </row>
    <row r="3318" spans="1:11" ht="56.25" customHeight="1">
      <c r="A3318" s="98">
        <v>46</v>
      </c>
      <c r="B3318" s="125" t="s">
        <v>7709</v>
      </c>
      <c r="C3318" s="126">
        <v>42387</v>
      </c>
      <c r="D3318" s="98" t="s">
        <v>3</v>
      </c>
      <c r="E3318" s="98">
        <v>1341734</v>
      </c>
      <c r="F3318" s="98"/>
      <c r="G3318" s="127" t="s">
        <v>7988</v>
      </c>
      <c r="H3318" s="128">
        <v>0</v>
      </c>
      <c r="I3318" s="128">
        <v>15000</v>
      </c>
      <c r="J3318" s="129">
        <v>15000</v>
      </c>
      <c r="K3318" s="101" t="s">
        <v>1388</v>
      </c>
    </row>
    <row r="3319" spans="1:11" ht="56.25" customHeight="1">
      <c r="A3319" s="98">
        <v>46</v>
      </c>
      <c r="B3319" s="125" t="s">
        <v>7709</v>
      </c>
      <c r="C3319" s="126">
        <v>42387</v>
      </c>
      <c r="D3319" s="98" t="s">
        <v>3</v>
      </c>
      <c r="E3319" s="98">
        <v>1341849</v>
      </c>
      <c r="F3319" s="98"/>
      <c r="G3319" s="127" t="s">
        <v>7994</v>
      </c>
      <c r="H3319" s="128">
        <v>0</v>
      </c>
      <c r="I3319" s="128">
        <v>11</v>
      </c>
      <c r="J3319" s="129">
        <v>11</v>
      </c>
      <c r="K3319" s="101" t="s">
        <v>1388</v>
      </c>
    </row>
    <row r="3320" spans="1:11" ht="56.25" customHeight="1">
      <c r="A3320" s="98">
        <v>46</v>
      </c>
      <c r="B3320" s="125" t="s">
        <v>7709</v>
      </c>
      <c r="C3320" s="126">
        <v>42389</v>
      </c>
      <c r="D3320" s="98" t="s">
        <v>3</v>
      </c>
      <c r="E3320" s="98">
        <v>1342649</v>
      </c>
      <c r="F3320" s="98"/>
      <c r="G3320" s="127" t="s">
        <v>8037</v>
      </c>
      <c r="H3320" s="128">
        <v>0</v>
      </c>
      <c r="I3320" s="128">
        <v>2442</v>
      </c>
      <c r="J3320" s="129">
        <v>2442</v>
      </c>
      <c r="K3320" s="101" t="s">
        <v>1388</v>
      </c>
    </row>
    <row r="3321" spans="1:11" ht="56.25" customHeight="1">
      <c r="A3321" s="98">
        <v>46</v>
      </c>
      <c r="B3321" s="125" t="s">
        <v>7709</v>
      </c>
      <c r="C3321" s="126">
        <v>42390</v>
      </c>
      <c r="D3321" s="98" t="s">
        <v>3</v>
      </c>
      <c r="E3321" s="98">
        <v>1343229</v>
      </c>
      <c r="F3321" s="98"/>
      <c r="G3321" s="127" t="s">
        <v>8069</v>
      </c>
      <c r="H3321" s="128">
        <v>0</v>
      </c>
      <c r="I3321" s="128">
        <v>6165.6100000000006</v>
      </c>
      <c r="J3321" s="129">
        <v>6165.6100000000006</v>
      </c>
      <c r="K3321" s="101" t="s">
        <v>1388</v>
      </c>
    </row>
    <row r="3322" spans="1:11" ht="56.25" customHeight="1">
      <c r="A3322" s="98">
        <v>46</v>
      </c>
      <c r="B3322" s="125" t="s">
        <v>7709</v>
      </c>
      <c r="C3322" s="126">
        <v>42397</v>
      </c>
      <c r="D3322" s="98" t="s">
        <v>3</v>
      </c>
      <c r="E3322" s="98">
        <v>1345461</v>
      </c>
      <c r="F3322" s="98"/>
      <c r="G3322" s="127" t="s">
        <v>8170</v>
      </c>
      <c r="H3322" s="128">
        <v>0</v>
      </c>
      <c r="I3322" s="128">
        <v>298.41000000000003</v>
      </c>
      <c r="J3322" s="129">
        <v>298.41000000000003</v>
      </c>
      <c r="K3322" s="101" t="s">
        <v>1388</v>
      </c>
    </row>
    <row r="3323" spans="1:11" ht="56.25" customHeight="1">
      <c r="A3323" s="98">
        <v>46</v>
      </c>
      <c r="B3323" s="125" t="s">
        <v>7709</v>
      </c>
      <c r="C3323" s="126">
        <v>42398</v>
      </c>
      <c r="D3323" s="98" t="s">
        <v>3</v>
      </c>
      <c r="E3323" s="98">
        <v>1345829</v>
      </c>
      <c r="F3323" s="98"/>
      <c r="G3323" s="127" t="s">
        <v>8180</v>
      </c>
      <c r="H3323" s="128">
        <v>0</v>
      </c>
      <c r="I3323" s="128">
        <v>7555.26</v>
      </c>
      <c r="J3323" s="129">
        <v>7555.26</v>
      </c>
      <c r="K3323" s="101" t="s">
        <v>1388</v>
      </c>
    </row>
    <row r="3324" spans="1:11" ht="56.25" customHeight="1">
      <c r="A3324" s="98">
        <v>46</v>
      </c>
      <c r="B3324" s="125" t="s">
        <v>7709</v>
      </c>
      <c r="C3324" s="126">
        <v>42398</v>
      </c>
      <c r="D3324" s="98" t="s">
        <v>3</v>
      </c>
      <c r="E3324" s="98">
        <v>1345833</v>
      </c>
      <c r="F3324" s="98"/>
      <c r="G3324" s="127" t="s">
        <v>8183</v>
      </c>
      <c r="H3324" s="128">
        <v>0</v>
      </c>
      <c r="I3324" s="128">
        <v>4995</v>
      </c>
      <c r="J3324" s="129">
        <v>4995</v>
      </c>
      <c r="K3324" s="101" t="s">
        <v>1388</v>
      </c>
    </row>
    <row r="3325" spans="1:11" ht="56.25" customHeight="1">
      <c r="A3325" s="98">
        <v>46</v>
      </c>
      <c r="B3325" s="125" t="s">
        <v>7709</v>
      </c>
      <c r="C3325" s="126">
        <v>42402</v>
      </c>
      <c r="D3325" s="98" t="s">
        <v>3</v>
      </c>
      <c r="E3325" s="98">
        <v>1346784</v>
      </c>
      <c r="F3325" s="98"/>
      <c r="G3325" s="127" t="s">
        <v>8213</v>
      </c>
      <c r="H3325" s="128">
        <v>0</v>
      </c>
      <c r="I3325" s="128">
        <v>1800</v>
      </c>
      <c r="J3325" s="129">
        <v>1800</v>
      </c>
      <c r="K3325" s="101" t="s">
        <v>1388</v>
      </c>
    </row>
    <row r="3326" spans="1:11" ht="56.25" customHeight="1">
      <c r="A3326" s="98">
        <v>46</v>
      </c>
      <c r="B3326" s="125" t="s">
        <v>7709</v>
      </c>
      <c r="C3326" s="126">
        <v>42403</v>
      </c>
      <c r="D3326" s="98" t="s">
        <v>3</v>
      </c>
      <c r="E3326" s="98">
        <v>1347112</v>
      </c>
      <c r="F3326" s="98"/>
      <c r="G3326" s="127" t="s">
        <v>8235</v>
      </c>
      <c r="H3326" s="128">
        <v>0</v>
      </c>
      <c r="I3326" s="128">
        <v>97316.6</v>
      </c>
      <c r="J3326" s="129">
        <v>97316.6</v>
      </c>
      <c r="K3326" s="101" t="s">
        <v>1388</v>
      </c>
    </row>
    <row r="3327" spans="1:11" ht="56.25" customHeight="1">
      <c r="A3327" s="98">
        <v>46</v>
      </c>
      <c r="B3327" s="125" t="s">
        <v>7709</v>
      </c>
      <c r="C3327" s="126">
        <v>42403</v>
      </c>
      <c r="D3327" s="98" t="s">
        <v>3</v>
      </c>
      <c r="E3327" s="98">
        <v>1347190</v>
      </c>
      <c r="F3327" s="98"/>
      <c r="G3327" s="127" t="s">
        <v>8241</v>
      </c>
      <c r="H3327" s="128">
        <v>0</v>
      </c>
      <c r="I3327" s="128">
        <v>2336</v>
      </c>
      <c r="J3327" s="129">
        <v>2336</v>
      </c>
      <c r="K3327" s="101" t="s">
        <v>1388</v>
      </c>
    </row>
    <row r="3328" spans="1:11" ht="56.25" customHeight="1">
      <c r="A3328" s="98">
        <v>46</v>
      </c>
      <c r="B3328" s="125" t="s">
        <v>7709</v>
      </c>
      <c r="C3328" s="126">
        <v>42405</v>
      </c>
      <c r="D3328" s="98" t="s">
        <v>3</v>
      </c>
      <c r="E3328" s="98">
        <v>1348061</v>
      </c>
      <c r="F3328" s="98"/>
      <c r="G3328" s="127" t="s">
        <v>8290</v>
      </c>
      <c r="H3328" s="128">
        <v>0</v>
      </c>
      <c r="I3328" s="128">
        <v>434</v>
      </c>
      <c r="J3328" s="129">
        <v>434</v>
      </c>
      <c r="K3328" s="101" t="s">
        <v>1388</v>
      </c>
    </row>
    <row r="3329" spans="1:11" ht="56.25" customHeight="1">
      <c r="A3329" s="98">
        <v>46</v>
      </c>
      <c r="B3329" s="125" t="s">
        <v>7709</v>
      </c>
      <c r="C3329" s="126">
        <v>42412</v>
      </c>
      <c r="D3329" s="98" t="s">
        <v>3</v>
      </c>
      <c r="E3329" s="98">
        <v>1349841</v>
      </c>
      <c r="F3329" s="98"/>
      <c r="G3329" s="127" t="s">
        <v>8319</v>
      </c>
      <c r="H3329" s="128">
        <v>0</v>
      </c>
      <c r="I3329" s="128">
        <v>22506.720000000001</v>
      </c>
      <c r="J3329" s="129">
        <v>22506.720000000001</v>
      </c>
      <c r="K3329" s="101" t="s">
        <v>1388</v>
      </c>
    </row>
    <row r="3330" spans="1:11" ht="56.25" customHeight="1">
      <c r="A3330" s="98">
        <v>46</v>
      </c>
      <c r="B3330" s="125" t="s">
        <v>7709</v>
      </c>
      <c r="C3330" s="126">
        <v>42412</v>
      </c>
      <c r="D3330" s="98" t="s">
        <v>3</v>
      </c>
      <c r="E3330" s="98">
        <v>1349845</v>
      </c>
      <c r="F3330" s="98"/>
      <c r="G3330" s="127" t="s">
        <v>8320</v>
      </c>
      <c r="H3330" s="128">
        <v>0</v>
      </c>
      <c r="I3330" s="128">
        <v>17.79</v>
      </c>
      <c r="J3330" s="129">
        <v>17.79</v>
      </c>
      <c r="K3330" s="101" t="s">
        <v>1429</v>
      </c>
    </row>
    <row r="3331" spans="1:11" ht="56.25" customHeight="1">
      <c r="A3331" s="98">
        <v>46</v>
      </c>
      <c r="B3331" s="125" t="s">
        <v>7709</v>
      </c>
      <c r="C3331" s="126">
        <v>42417</v>
      </c>
      <c r="D3331" s="98" t="s">
        <v>3</v>
      </c>
      <c r="E3331" s="98">
        <v>1351254</v>
      </c>
      <c r="F3331" s="98"/>
      <c r="G3331" s="127" t="s">
        <v>8352</v>
      </c>
      <c r="H3331" s="128">
        <v>0</v>
      </c>
      <c r="I3331" s="128">
        <v>5</v>
      </c>
      <c r="J3331" s="129">
        <v>5</v>
      </c>
      <c r="K3331" s="101" t="s">
        <v>1388</v>
      </c>
    </row>
    <row r="3332" spans="1:11" ht="56.25" customHeight="1">
      <c r="A3332" s="98">
        <v>46</v>
      </c>
      <c r="B3332" s="125" t="s">
        <v>7709</v>
      </c>
      <c r="C3332" s="126">
        <v>42419</v>
      </c>
      <c r="D3332" s="98" t="s">
        <v>3</v>
      </c>
      <c r="E3332" s="98">
        <v>1352014</v>
      </c>
      <c r="F3332" s="98"/>
      <c r="G3332" s="127" t="s">
        <v>8400</v>
      </c>
      <c r="H3332" s="128">
        <v>0</v>
      </c>
      <c r="I3332" s="128">
        <v>31.740000000000002</v>
      </c>
      <c r="J3332" s="129">
        <v>31.740000000000002</v>
      </c>
      <c r="K3332" s="101" t="s">
        <v>1388</v>
      </c>
    </row>
    <row r="3333" spans="1:11" ht="56.25" customHeight="1">
      <c r="A3333" s="98">
        <v>46</v>
      </c>
      <c r="B3333" s="125" t="s">
        <v>7709</v>
      </c>
      <c r="C3333" s="126">
        <v>42419</v>
      </c>
      <c r="D3333" s="98" t="s">
        <v>3</v>
      </c>
      <c r="E3333" s="98">
        <v>1352016</v>
      </c>
      <c r="F3333" s="98"/>
      <c r="G3333" s="127" t="s">
        <v>8401</v>
      </c>
      <c r="H3333" s="128">
        <v>0</v>
      </c>
      <c r="I3333" s="128">
        <v>5.32</v>
      </c>
      <c r="J3333" s="129">
        <v>5.32</v>
      </c>
      <c r="K3333" s="101" t="s">
        <v>1388</v>
      </c>
    </row>
    <row r="3334" spans="1:11" ht="56.25" customHeight="1">
      <c r="A3334" s="98">
        <v>46</v>
      </c>
      <c r="B3334" s="125" t="s">
        <v>7709</v>
      </c>
      <c r="C3334" s="126">
        <v>42419</v>
      </c>
      <c r="D3334" s="98" t="s">
        <v>3</v>
      </c>
      <c r="E3334" s="98">
        <v>1352017</v>
      </c>
      <c r="F3334" s="98"/>
      <c r="G3334" s="127" t="s">
        <v>8402</v>
      </c>
      <c r="H3334" s="128">
        <v>0</v>
      </c>
      <c r="I3334" s="128">
        <v>2.77</v>
      </c>
      <c r="J3334" s="129">
        <v>2.77</v>
      </c>
      <c r="K3334" s="101" t="s">
        <v>1388</v>
      </c>
    </row>
    <row r="3335" spans="1:11" ht="56.25" customHeight="1">
      <c r="A3335" s="98">
        <v>46</v>
      </c>
      <c r="B3335" s="125" t="s">
        <v>7709</v>
      </c>
      <c r="C3335" s="126">
        <v>42419</v>
      </c>
      <c r="D3335" s="98" t="s">
        <v>3</v>
      </c>
      <c r="E3335" s="98">
        <v>1352019</v>
      </c>
      <c r="F3335" s="98"/>
      <c r="G3335" s="127" t="s">
        <v>8403</v>
      </c>
      <c r="H3335" s="128">
        <v>0</v>
      </c>
      <c r="I3335" s="128">
        <v>0.97</v>
      </c>
      <c r="J3335" s="129">
        <v>0.97</v>
      </c>
      <c r="K3335" s="101" t="s">
        <v>1388</v>
      </c>
    </row>
    <row r="3336" spans="1:11" ht="56.25" customHeight="1">
      <c r="A3336" s="98">
        <v>46</v>
      </c>
      <c r="B3336" s="125" t="s">
        <v>7709</v>
      </c>
      <c r="C3336" s="126">
        <v>42419</v>
      </c>
      <c r="D3336" s="98" t="s">
        <v>3</v>
      </c>
      <c r="E3336" s="98">
        <v>1352022</v>
      </c>
      <c r="F3336" s="98"/>
      <c r="G3336" s="127" t="s">
        <v>8404</v>
      </c>
      <c r="H3336" s="128">
        <v>0</v>
      </c>
      <c r="I3336" s="128">
        <v>15.530000000000001</v>
      </c>
      <c r="J3336" s="129">
        <v>15.530000000000001</v>
      </c>
      <c r="K3336" s="101" t="s">
        <v>1388</v>
      </c>
    </row>
    <row r="3337" spans="1:11" ht="56.25" customHeight="1">
      <c r="A3337" s="98">
        <v>46</v>
      </c>
      <c r="B3337" s="125" t="s">
        <v>7709</v>
      </c>
      <c r="C3337" s="126">
        <v>42422</v>
      </c>
      <c r="D3337" s="98" t="s">
        <v>3</v>
      </c>
      <c r="E3337" s="98">
        <v>1352576</v>
      </c>
      <c r="F3337" s="98"/>
      <c r="G3337" s="127" t="s">
        <v>8440</v>
      </c>
      <c r="H3337" s="128">
        <v>0</v>
      </c>
      <c r="I3337" s="128">
        <v>300</v>
      </c>
      <c r="J3337" s="129">
        <v>300</v>
      </c>
      <c r="K3337" s="101" t="s">
        <v>1388</v>
      </c>
    </row>
    <row r="3338" spans="1:11" ht="56.25" customHeight="1">
      <c r="A3338" s="98">
        <v>46</v>
      </c>
      <c r="B3338" s="125" t="s">
        <v>7709</v>
      </c>
      <c r="C3338" s="126">
        <v>42429</v>
      </c>
      <c r="D3338" s="98" t="s">
        <v>3</v>
      </c>
      <c r="E3338" s="98">
        <v>1354803</v>
      </c>
      <c r="F3338" s="98"/>
      <c r="G3338" s="127" t="s">
        <v>8582</v>
      </c>
      <c r="H3338" s="128">
        <v>0</v>
      </c>
      <c r="I3338" s="128">
        <v>906.48</v>
      </c>
      <c r="J3338" s="129">
        <v>906.48</v>
      </c>
      <c r="K3338" s="101" t="s">
        <v>1388</v>
      </c>
    </row>
    <row r="3339" spans="1:11" ht="56.25" customHeight="1">
      <c r="A3339" s="98">
        <v>46</v>
      </c>
      <c r="B3339" s="125" t="s">
        <v>7709</v>
      </c>
      <c r="C3339" s="126">
        <v>42429</v>
      </c>
      <c r="D3339" s="98" t="s">
        <v>3</v>
      </c>
      <c r="E3339" s="98">
        <v>1354807</v>
      </c>
      <c r="F3339" s="98"/>
      <c r="G3339" s="127" t="s">
        <v>8583</v>
      </c>
      <c r="H3339" s="128">
        <v>0</v>
      </c>
      <c r="I3339" s="128">
        <v>50724</v>
      </c>
      <c r="J3339" s="129">
        <v>50724</v>
      </c>
      <c r="K3339" s="101" t="s">
        <v>1388</v>
      </c>
    </row>
    <row r="3340" spans="1:11" ht="56.25" customHeight="1">
      <c r="A3340" s="98">
        <v>46</v>
      </c>
      <c r="B3340" s="125" t="s">
        <v>7709</v>
      </c>
      <c r="C3340" s="126">
        <v>42429</v>
      </c>
      <c r="D3340" s="98" t="s">
        <v>3</v>
      </c>
      <c r="E3340" s="98">
        <v>1354881</v>
      </c>
      <c r="F3340" s="98"/>
      <c r="G3340" s="127" t="s">
        <v>8597</v>
      </c>
      <c r="H3340" s="128">
        <v>0</v>
      </c>
      <c r="I3340" s="128">
        <v>2800</v>
      </c>
      <c r="J3340" s="129">
        <v>2800</v>
      </c>
      <c r="K3340" s="101" t="s">
        <v>1388</v>
      </c>
    </row>
    <row r="3341" spans="1:11" ht="56.25" customHeight="1">
      <c r="A3341" s="98">
        <v>46</v>
      </c>
      <c r="B3341" s="125" t="s">
        <v>7709</v>
      </c>
      <c r="C3341" s="126">
        <v>42430</v>
      </c>
      <c r="D3341" s="98" t="s">
        <v>3</v>
      </c>
      <c r="E3341" s="98">
        <v>1355328</v>
      </c>
      <c r="F3341" s="98"/>
      <c r="G3341" s="127" t="s">
        <v>8619</v>
      </c>
      <c r="H3341" s="128">
        <v>0</v>
      </c>
      <c r="I3341" s="128">
        <v>4</v>
      </c>
      <c r="J3341" s="129">
        <v>4</v>
      </c>
      <c r="K3341" s="101" t="s">
        <v>1388</v>
      </c>
    </row>
    <row r="3342" spans="1:11" ht="56.25" customHeight="1">
      <c r="A3342" s="98">
        <v>46</v>
      </c>
      <c r="B3342" s="125" t="s">
        <v>7709</v>
      </c>
      <c r="C3342" s="126">
        <v>42430</v>
      </c>
      <c r="D3342" s="98" t="s">
        <v>3</v>
      </c>
      <c r="E3342" s="98">
        <v>1355435</v>
      </c>
      <c r="F3342" s="98"/>
      <c r="G3342" s="127" t="s">
        <v>8627</v>
      </c>
      <c r="H3342" s="128">
        <v>0</v>
      </c>
      <c r="I3342" s="128">
        <v>1.01</v>
      </c>
      <c r="J3342" s="129">
        <v>1.01</v>
      </c>
      <c r="K3342" s="101" t="s">
        <v>1429</v>
      </c>
    </row>
    <row r="3343" spans="1:11" ht="56.25" customHeight="1">
      <c r="A3343" s="98">
        <v>46</v>
      </c>
      <c r="B3343" s="125" t="s">
        <v>7709</v>
      </c>
      <c r="C3343" s="126">
        <v>42430</v>
      </c>
      <c r="D3343" s="98" t="s">
        <v>3</v>
      </c>
      <c r="E3343" s="98">
        <v>1355547</v>
      </c>
      <c r="F3343" s="98"/>
      <c r="G3343" s="127" t="s">
        <v>8642</v>
      </c>
      <c r="H3343" s="128">
        <v>0</v>
      </c>
      <c r="I3343" s="128">
        <v>137000</v>
      </c>
      <c r="J3343" s="129">
        <v>137000</v>
      </c>
      <c r="K3343" s="101" t="s">
        <v>1388</v>
      </c>
    </row>
    <row r="3344" spans="1:11" ht="56.25" customHeight="1">
      <c r="A3344" s="98">
        <v>46</v>
      </c>
      <c r="B3344" s="125" t="s">
        <v>7709</v>
      </c>
      <c r="C3344" s="126">
        <v>42431</v>
      </c>
      <c r="D3344" s="98" t="s">
        <v>3</v>
      </c>
      <c r="E3344" s="98">
        <v>1355786</v>
      </c>
      <c r="F3344" s="98"/>
      <c r="G3344" s="127" t="s">
        <v>8658</v>
      </c>
      <c r="H3344" s="128">
        <v>0</v>
      </c>
      <c r="I3344" s="128">
        <v>22292.28</v>
      </c>
      <c r="J3344" s="129">
        <v>22292.28</v>
      </c>
      <c r="K3344" s="101" t="s">
        <v>1388</v>
      </c>
    </row>
    <row r="3345" spans="1:11" ht="56.25" customHeight="1">
      <c r="A3345" s="98">
        <v>46</v>
      </c>
      <c r="B3345" s="125" t="s">
        <v>7709</v>
      </c>
      <c r="C3345" s="126">
        <v>42431</v>
      </c>
      <c r="D3345" s="98" t="s">
        <v>3</v>
      </c>
      <c r="E3345" s="98">
        <v>1355950</v>
      </c>
      <c r="F3345" s="98"/>
      <c r="G3345" s="127" t="s">
        <v>8664</v>
      </c>
      <c r="H3345" s="128">
        <v>0</v>
      </c>
      <c r="I3345" s="128">
        <v>877.66</v>
      </c>
      <c r="J3345" s="129">
        <v>877.66</v>
      </c>
      <c r="K3345" s="101" t="s">
        <v>1388</v>
      </c>
    </row>
    <row r="3346" spans="1:11" ht="56.25" customHeight="1">
      <c r="A3346" s="98">
        <v>46</v>
      </c>
      <c r="B3346" s="125" t="s">
        <v>7709</v>
      </c>
      <c r="C3346" s="126">
        <v>42433</v>
      </c>
      <c r="D3346" s="98" t="s">
        <v>3</v>
      </c>
      <c r="E3346" s="98">
        <v>1356793</v>
      </c>
      <c r="F3346" s="98"/>
      <c r="G3346" s="127" t="s">
        <v>8706</v>
      </c>
      <c r="H3346" s="128">
        <v>0</v>
      </c>
      <c r="I3346" s="128">
        <v>1056</v>
      </c>
      <c r="J3346" s="129">
        <v>1056</v>
      </c>
      <c r="K3346" s="101" t="s">
        <v>1388</v>
      </c>
    </row>
    <row r="3347" spans="1:11" ht="56.25" customHeight="1">
      <c r="A3347" s="98">
        <v>46</v>
      </c>
      <c r="B3347" s="125" t="s">
        <v>7709</v>
      </c>
      <c r="C3347" s="126">
        <v>42437</v>
      </c>
      <c r="D3347" s="98" t="s">
        <v>3</v>
      </c>
      <c r="E3347" s="98">
        <v>1357655</v>
      </c>
      <c r="F3347" s="98"/>
      <c r="G3347" s="127" t="s">
        <v>8760</v>
      </c>
      <c r="H3347" s="128">
        <v>0</v>
      </c>
      <c r="I3347" s="128">
        <v>1000</v>
      </c>
      <c r="J3347" s="129">
        <v>1000</v>
      </c>
      <c r="K3347" s="101" t="s">
        <v>1388</v>
      </c>
    </row>
    <row r="3348" spans="1:11" ht="56.25" customHeight="1">
      <c r="A3348" s="98">
        <v>46</v>
      </c>
      <c r="B3348" s="125" t="s">
        <v>7709</v>
      </c>
      <c r="C3348" s="126">
        <v>42438</v>
      </c>
      <c r="D3348" s="98" t="s">
        <v>3</v>
      </c>
      <c r="E3348" s="98">
        <v>1357949</v>
      </c>
      <c r="F3348" s="98"/>
      <c r="G3348" s="127" t="s">
        <v>8766</v>
      </c>
      <c r="H3348" s="128">
        <v>0</v>
      </c>
      <c r="I3348" s="128">
        <v>35</v>
      </c>
      <c r="J3348" s="129">
        <v>35</v>
      </c>
      <c r="K3348" s="101" t="s">
        <v>1388</v>
      </c>
    </row>
    <row r="3349" spans="1:11" ht="56.25" customHeight="1">
      <c r="A3349" s="98">
        <v>46</v>
      </c>
      <c r="B3349" s="125" t="s">
        <v>7709</v>
      </c>
      <c r="C3349" s="126">
        <v>42438</v>
      </c>
      <c r="D3349" s="98" t="s">
        <v>3</v>
      </c>
      <c r="E3349" s="98">
        <v>1358036</v>
      </c>
      <c r="F3349" s="98"/>
      <c r="G3349" s="127" t="s">
        <v>8778</v>
      </c>
      <c r="H3349" s="128">
        <v>0</v>
      </c>
      <c r="I3349" s="128">
        <v>528</v>
      </c>
      <c r="J3349" s="129">
        <v>528</v>
      </c>
      <c r="K3349" s="101" t="s">
        <v>1388</v>
      </c>
    </row>
    <row r="3350" spans="1:11" ht="56.25" customHeight="1">
      <c r="A3350" s="98">
        <v>46</v>
      </c>
      <c r="B3350" s="125" t="s">
        <v>7709</v>
      </c>
      <c r="C3350" s="126">
        <v>42440</v>
      </c>
      <c r="D3350" s="98" t="s">
        <v>3</v>
      </c>
      <c r="E3350" s="98">
        <v>1359086</v>
      </c>
      <c r="F3350" s="98"/>
      <c r="G3350" s="127" t="s">
        <v>8830</v>
      </c>
      <c r="H3350" s="128">
        <v>0</v>
      </c>
      <c r="I3350" s="128">
        <v>20</v>
      </c>
      <c r="J3350" s="129">
        <v>20</v>
      </c>
      <c r="K3350" s="101" t="s">
        <v>1388</v>
      </c>
    </row>
    <row r="3351" spans="1:11" ht="56.25" customHeight="1">
      <c r="A3351" s="98">
        <v>46</v>
      </c>
      <c r="B3351" s="125" t="s">
        <v>7709</v>
      </c>
      <c r="C3351" s="126">
        <v>42440</v>
      </c>
      <c r="D3351" s="98" t="s">
        <v>3</v>
      </c>
      <c r="E3351" s="98">
        <v>1359088</v>
      </c>
      <c r="F3351" s="98"/>
      <c r="G3351" s="127" t="s">
        <v>8830</v>
      </c>
      <c r="H3351" s="128">
        <v>0</v>
      </c>
      <c r="I3351" s="128">
        <v>217</v>
      </c>
      <c r="J3351" s="129">
        <v>217</v>
      </c>
      <c r="K3351" s="101" t="s">
        <v>1388</v>
      </c>
    </row>
    <row r="3352" spans="1:11" ht="56.25" customHeight="1">
      <c r="A3352" s="98">
        <v>46</v>
      </c>
      <c r="B3352" s="125" t="s">
        <v>7709</v>
      </c>
      <c r="C3352" s="126">
        <v>42440</v>
      </c>
      <c r="D3352" s="98" t="s">
        <v>3</v>
      </c>
      <c r="E3352" s="98">
        <v>1359090</v>
      </c>
      <c r="F3352" s="98"/>
      <c r="G3352" s="127" t="s">
        <v>8830</v>
      </c>
      <c r="H3352" s="128">
        <v>0</v>
      </c>
      <c r="I3352" s="128">
        <v>15</v>
      </c>
      <c r="J3352" s="129">
        <v>15</v>
      </c>
      <c r="K3352" s="101" t="s">
        <v>1388</v>
      </c>
    </row>
    <row r="3353" spans="1:11" ht="56.25" customHeight="1">
      <c r="A3353" s="98">
        <v>46</v>
      </c>
      <c r="B3353" s="125" t="s">
        <v>7709</v>
      </c>
      <c r="C3353" s="126">
        <v>42443</v>
      </c>
      <c r="D3353" s="98" t="s">
        <v>3</v>
      </c>
      <c r="E3353" s="98">
        <v>1359277</v>
      </c>
      <c r="F3353" s="98"/>
      <c r="G3353" s="127" t="s">
        <v>8835</v>
      </c>
      <c r="H3353" s="128">
        <v>0</v>
      </c>
      <c r="I3353" s="128">
        <v>567</v>
      </c>
      <c r="J3353" s="129">
        <v>567</v>
      </c>
      <c r="K3353" s="101" t="s">
        <v>1388</v>
      </c>
    </row>
    <row r="3354" spans="1:11" ht="56.25" customHeight="1">
      <c r="A3354" s="98">
        <v>46</v>
      </c>
      <c r="B3354" s="125" t="s">
        <v>7709</v>
      </c>
      <c r="C3354" s="126">
        <v>42443</v>
      </c>
      <c r="D3354" s="98" t="s">
        <v>3</v>
      </c>
      <c r="E3354" s="98">
        <v>1359385</v>
      </c>
      <c r="F3354" s="98"/>
      <c r="G3354" s="127" t="s">
        <v>8846</v>
      </c>
      <c r="H3354" s="128">
        <v>0</v>
      </c>
      <c r="I3354" s="128">
        <v>10663</v>
      </c>
      <c r="J3354" s="129">
        <v>10663</v>
      </c>
      <c r="K3354" s="101" t="s">
        <v>1388</v>
      </c>
    </row>
    <row r="3355" spans="1:11" ht="56.25" customHeight="1">
      <c r="A3355" s="98">
        <v>46</v>
      </c>
      <c r="B3355" s="125" t="s">
        <v>7709</v>
      </c>
      <c r="C3355" s="126">
        <v>42443</v>
      </c>
      <c r="D3355" s="98" t="s">
        <v>3</v>
      </c>
      <c r="E3355" s="98">
        <v>1359386</v>
      </c>
      <c r="F3355" s="98"/>
      <c r="G3355" s="127" t="s">
        <v>8847</v>
      </c>
      <c r="H3355" s="128">
        <v>0</v>
      </c>
      <c r="I3355" s="128">
        <v>2460</v>
      </c>
      <c r="J3355" s="129">
        <v>2460</v>
      </c>
      <c r="K3355" s="101" t="s">
        <v>1388</v>
      </c>
    </row>
    <row r="3356" spans="1:11" ht="56.25" customHeight="1">
      <c r="A3356" s="98">
        <v>46</v>
      </c>
      <c r="B3356" s="125" t="s">
        <v>7709</v>
      </c>
      <c r="C3356" s="126">
        <v>42443</v>
      </c>
      <c r="D3356" s="98" t="s">
        <v>3</v>
      </c>
      <c r="E3356" s="98">
        <v>1359387</v>
      </c>
      <c r="F3356" s="98"/>
      <c r="G3356" s="127" t="s">
        <v>8848</v>
      </c>
      <c r="H3356" s="128">
        <v>0</v>
      </c>
      <c r="I3356" s="128">
        <v>132</v>
      </c>
      <c r="J3356" s="129">
        <v>132</v>
      </c>
      <c r="K3356" s="101" t="s">
        <v>1388</v>
      </c>
    </row>
    <row r="3357" spans="1:11" ht="56.25" customHeight="1">
      <c r="A3357" s="98">
        <v>46</v>
      </c>
      <c r="B3357" s="125" t="s">
        <v>7709</v>
      </c>
      <c r="C3357" s="126">
        <v>42443</v>
      </c>
      <c r="D3357" s="98" t="s">
        <v>3</v>
      </c>
      <c r="E3357" s="98">
        <v>1359459</v>
      </c>
      <c r="F3357" s="98"/>
      <c r="G3357" s="127" t="s">
        <v>8850</v>
      </c>
      <c r="H3357" s="128">
        <v>0</v>
      </c>
      <c r="I3357" s="128">
        <v>300</v>
      </c>
      <c r="J3357" s="129">
        <v>300</v>
      </c>
      <c r="K3357" s="101" t="s">
        <v>1388</v>
      </c>
    </row>
    <row r="3358" spans="1:11" ht="56.25" customHeight="1">
      <c r="A3358" s="98">
        <v>46</v>
      </c>
      <c r="B3358" s="125" t="s">
        <v>7709</v>
      </c>
      <c r="C3358" s="126">
        <v>42444</v>
      </c>
      <c r="D3358" s="98" t="s">
        <v>3</v>
      </c>
      <c r="E3358" s="98">
        <v>1359665</v>
      </c>
      <c r="F3358" s="98"/>
      <c r="G3358" s="127" t="s">
        <v>8855</v>
      </c>
      <c r="H3358" s="128">
        <v>0</v>
      </c>
      <c r="I3358" s="128">
        <v>39.550000000000004</v>
      </c>
      <c r="J3358" s="129">
        <v>39.550000000000004</v>
      </c>
      <c r="K3358" s="101" t="s">
        <v>1388</v>
      </c>
    </row>
    <row r="3359" spans="1:11" ht="56.25" customHeight="1">
      <c r="A3359" s="98">
        <v>46</v>
      </c>
      <c r="B3359" s="125" t="s">
        <v>7709</v>
      </c>
      <c r="C3359" s="126">
        <v>42444</v>
      </c>
      <c r="D3359" s="98" t="s">
        <v>3</v>
      </c>
      <c r="E3359" s="98">
        <v>1359669</v>
      </c>
      <c r="F3359" s="98"/>
      <c r="G3359" s="127" t="s">
        <v>8856</v>
      </c>
      <c r="H3359" s="128">
        <v>0</v>
      </c>
      <c r="I3359" s="128">
        <v>223571.08000000002</v>
      </c>
      <c r="J3359" s="129">
        <v>223571.08000000002</v>
      </c>
      <c r="K3359" s="101" t="s">
        <v>1388</v>
      </c>
    </row>
    <row r="3360" spans="1:11" ht="56.25" customHeight="1">
      <c r="A3360" s="98">
        <v>46</v>
      </c>
      <c r="B3360" s="125" t="s">
        <v>7709</v>
      </c>
      <c r="C3360" s="126">
        <v>42444</v>
      </c>
      <c r="D3360" s="98" t="s">
        <v>3</v>
      </c>
      <c r="E3360" s="98">
        <v>1359748</v>
      </c>
      <c r="F3360" s="98"/>
      <c r="G3360" s="127" t="s">
        <v>8863</v>
      </c>
      <c r="H3360" s="128">
        <v>0</v>
      </c>
      <c r="I3360" s="128">
        <v>4495.5</v>
      </c>
      <c r="J3360" s="129">
        <v>4495.5</v>
      </c>
      <c r="K3360" s="101" t="s">
        <v>1388</v>
      </c>
    </row>
    <row r="3361" spans="1:11" ht="56.25" customHeight="1">
      <c r="A3361" s="98">
        <v>46</v>
      </c>
      <c r="B3361" s="125" t="s">
        <v>7709</v>
      </c>
      <c r="C3361" s="126">
        <v>42444</v>
      </c>
      <c r="D3361" s="98" t="s">
        <v>3</v>
      </c>
      <c r="E3361" s="98">
        <v>1359751</v>
      </c>
      <c r="F3361" s="98"/>
      <c r="G3361" s="127" t="s">
        <v>8864</v>
      </c>
      <c r="H3361" s="128">
        <v>0</v>
      </c>
      <c r="I3361" s="128">
        <v>9451.880000000001</v>
      </c>
      <c r="J3361" s="129">
        <v>9451.880000000001</v>
      </c>
      <c r="K3361" s="101" t="s">
        <v>1388</v>
      </c>
    </row>
    <row r="3362" spans="1:11" ht="56.25" customHeight="1">
      <c r="A3362" s="98">
        <v>46</v>
      </c>
      <c r="B3362" s="125" t="s">
        <v>7709</v>
      </c>
      <c r="C3362" s="126">
        <v>42444</v>
      </c>
      <c r="D3362" s="98" t="s">
        <v>3</v>
      </c>
      <c r="E3362" s="98">
        <v>1359790</v>
      </c>
      <c r="F3362" s="98"/>
      <c r="G3362" s="127" t="s">
        <v>8872</v>
      </c>
      <c r="H3362" s="128">
        <v>0</v>
      </c>
      <c r="I3362" s="128">
        <v>72229.64</v>
      </c>
      <c r="J3362" s="129">
        <v>72229.64</v>
      </c>
      <c r="K3362" s="101" t="s">
        <v>1388</v>
      </c>
    </row>
    <row r="3363" spans="1:11" ht="56.25" customHeight="1">
      <c r="A3363" s="98">
        <v>46</v>
      </c>
      <c r="B3363" s="125" t="s">
        <v>7709</v>
      </c>
      <c r="C3363" s="126">
        <v>42444</v>
      </c>
      <c r="D3363" s="98" t="s">
        <v>3</v>
      </c>
      <c r="E3363" s="98">
        <v>1359950</v>
      </c>
      <c r="F3363" s="98"/>
      <c r="G3363" s="127" t="s">
        <v>8878</v>
      </c>
      <c r="H3363" s="128">
        <v>0</v>
      </c>
      <c r="I3363" s="128">
        <v>111.3</v>
      </c>
      <c r="J3363" s="129">
        <v>111.3</v>
      </c>
      <c r="K3363" s="101" t="s">
        <v>1388</v>
      </c>
    </row>
    <row r="3364" spans="1:11" ht="56.25" customHeight="1">
      <c r="A3364" s="98">
        <v>46</v>
      </c>
      <c r="B3364" s="125" t="s">
        <v>7709</v>
      </c>
      <c r="C3364" s="126">
        <v>42446</v>
      </c>
      <c r="D3364" s="98" t="s">
        <v>3</v>
      </c>
      <c r="E3364" s="98">
        <v>1360704</v>
      </c>
      <c r="F3364" s="98"/>
      <c r="G3364" s="127" t="s">
        <v>8905</v>
      </c>
      <c r="H3364" s="128">
        <v>0</v>
      </c>
      <c r="I3364" s="128">
        <v>31987</v>
      </c>
      <c r="J3364" s="129">
        <v>31987</v>
      </c>
      <c r="K3364" s="101" t="s">
        <v>1388</v>
      </c>
    </row>
    <row r="3365" spans="1:11" ht="56.25" customHeight="1">
      <c r="A3365" s="98">
        <v>46</v>
      </c>
      <c r="B3365" s="125" t="s">
        <v>7709</v>
      </c>
      <c r="C3365" s="126">
        <v>42446</v>
      </c>
      <c r="D3365" s="98" t="s">
        <v>3</v>
      </c>
      <c r="E3365" s="98">
        <v>1360706</v>
      </c>
      <c r="F3365" s="98"/>
      <c r="G3365" s="127" t="s">
        <v>8906</v>
      </c>
      <c r="H3365" s="128">
        <v>0</v>
      </c>
      <c r="I3365" s="128">
        <v>60</v>
      </c>
      <c r="J3365" s="129">
        <v>60</v>
      </c>
      <c r="K3365" s="101" t="s">
        <v>1388</v>
      </c>
    </row>
    <row r="3366" spans="1:11" ht="56.25" customHeight="1">
      <c r="A3366" s="98">
        <v>46</v>
      </c>
      <c r="B3366" s="125" t="s">
        <v>7709</v>
      </c>
      <c r="C3366" s="126">
        <v>42446</v>
      </c>
      <c r="D3366" s="98" t="s">
        <v>3</v>
      </c>
      <c r="E3366" s="98">
        <v>1360731</v>
      </c>
      <c r="F3366" s="98"/>
      <c r="G3366" s="127" t="s">
        <v>8907</v>
      </c>
      <c r="H3366" s="128">
        <v>0</v>
      </c>
      <c r="I3366" s="128">
        <v>0.5</v>
      </c>
      <c r="J3366" s="129">
        <v>0.5</v>
      </c>
      <c r="K3366" s="101" t="s">
        <v>1429</v>
      </c>
    </row>
    <row r="3367" spans="1:11" ht="56.25" customHeight="1">
      <c r="A3367" s="98">
        <v>46</v>
      </c>
      <c r="B3367" s="125" t="s">
        <v>7709</v>
      </c>
      <c r="C3367" s="126">
        <v>42451</v>
      </c>
      <c r="D3367" s="98" t="s">
        <v>3</v>
      </c>
      <c r="E3367" s="98">
        <v>1362120</v>
      </c>
      <c r="F3367" s="98"/>
      <c r="G3367" s="127" t="s">
        <v>8993</v>
      </c>
      <c r="H3367" s="128">
        <v>0</v>
      </c>
      <c r="I3367" s="128">
        <v>1716</v>
      </c>
      <c r="J3367" s="129">
        <v>1716</v>
      </c>
      <c r="K3367" s="101" t="s">
        <v>1388</v>
      </c>
    </row>
    <row r="3368" spans="1:11" ht="56.25" customHeight="1">
      <c r="A3368" s="98">
        <v>46</v>
      </c>
      <c r="B3368" s="125" t="s">
        <v>7709</v>
      </c>
      <c r="C3368" s="126">
        <v>42452</v>
      </c>
      <c r="D3368" s="98" t="s">
        <v>3</v>
      </c>
      <c r="E3368" s="98">
        <v>1362378</v>
      </c>
      <c r="F3368" s="98"/>
      <c r="G3368" s="127" t="s">
        <v>9006</v>
      </c>
      <c r="H3368" s="128">
        <v>0</v>
      </c>
      <c r="I3368" s="128">
        <v>1000</v>
      </c>
      <c r="J3368" s="129">
        <v>1000</v>
      </c>
      <c r="K3368" s="101" t="s">
        <v>1388</v>
      </c>
    </row>
    <row r="3369" spans="1:11" ht="56.25" customHeight="1">
      <c r="A3369" s="98">
        <v>46</v>
      </c>
      <c r="B3369" s="125" t="s">
        <v>7709</v>
      </c>
      <c r="C3369" s="126">
        <v>42452</v>
      </c>
      <c r="D3369" s="98" t="s">
        <v>3</v>
      </c>
      <c r="E3369" s="98">
        <v>1362430</v>
      </c>
      <c r="F3369" s="98"/>
      <c r="G3369" s="127" t="s">
        <v>9012</v>
      </c>
      <c r="H3369" s="128">
        <v>0</v>
      </c>
      <c r="I3369" s="128">
        <v>222.6</v>
      </c>
      <c r="J3369" s="129">
        <v>222.6</v>
      </c>
      <c r="K3369" s="101" t="s">
        <v>1429</v>
      </c>
    </row>
    <row r="3370" spans="1:11" ht="56.25" customHeight="1">
      <c r="A3370" s="98">
        <v>46</v>
      </c>
      <c r="B3370" s="125" t="s">
        <v>7709</v>
      </c>
      <c r="C3370" s="126">
        <v>42453</v>
      </c>
      <c r="D3370" s="98" t="s">
        <v>3</v>
      </c>
      <c r="E3370" s="98">
        <v>1362721</v>
      </c>
      <c r="F3370" s="98"/>
      <c r="G3370" s="127" t="s">
        <v>9025</v>
      </c>
      <c r="H3370" s="128">
        <v>0</v>
      </c>
      <c r="I3370" s="128">
        <v>100000</v>
      </c>
      <c r="J3370" s="129">
        <v>100000</v>
      </c>
      <c r="K3370" s="101" t="s">
        <v>1388</v>
      </c>
    </row>
    <row r="3371" spans="1:11" ht="56.25" customHeight="1">
      <c r="A3371" s="98">
        <v>46</v>
      </c>
      <c r="B3371" s="125" t="s">
        <v>7709</v>
      </c>
      <c r="C3371" s="126">
        <v>42459</v>
      </c>
      <c r="D3371" s="98" t="s">
        <v>3</v>
      </c>
      <c r="E3371" s="98">
        <v>1364069</v>
      </c>
      <c r="F3371" s="98"/>
      <c r="G3371" s="127" t="s">
        <v>9092</v>
      </c>
      <c r="H3371" s="128">
        <v>0</v>
      </c>
      <c r="I3371" s="128">
        <v>87149.34</v>
      </c>
      <c r="J3371" s="129">
        <v>87149.34</v>
      </c>
      <c r="K3371" s="101" t="s">
        <v>1388</v>
      </c>
    </row>
    <row r="3372" spans="1:11" ht="56.25" customHeight="1">
      <c r="A3372" s="98">
        <v>46</v>
      </c>
      <c r="B3372" s="125" t="s">
        <v>7709</v>
      </c>
      <c r="C3372" s="126">
        <v>42459</v>
      </c>
      <c r="D3372" s="98" t="s">
        <v>3</v>
      </c>
      <c r="E3372" s="98">
        <v>1364293</v>
      </c>
      <c r="F3372" s="98"/>
      <c r="G3372" s="127" t="s">
        <v>9110</v>
      </c>
      <c r="H3372" s="128">
        <v>0</v>
      </c>
      <c r="I3372" s="128">
        <v>500</v>
      </c>
      <c r="J3372" s="129">
        <v>500</v>
      </c>
      <c r="K3372" s="101" t="s">
        <v>1388</v>
      </c>
    </row>
    <row r="3373" spans="1:11" ht="56.25" customHeight="1">
      <c r="A3373" s="98">
        <v>46</v>
      </c>
      <c r="B3373" s="125" t="s">
        <v>7709</v>
      </c>
      <c r="C3373" s="126">
        <v>42460</v>
      </c>
      <c r="D3373" s="98" t="s">
        <v>3</v>
      </c>
      <c r="E3373" s="98">
        <v>1364627</v>
      </c>
      <c r="F3373" s="98"/>
      <c r="G3373" s="127" t="s">
        <v>9131</v>
      </c>
      <c r="H3373" s="128">
        <v>0</v>
      </c>
      <c r="I3373" s="128">
        <v>288906.28999999998</v>
      </c>
      <c r="J3373" s="129">
        <v>288906.28999999998</v>
      </c>
      <c r="K3373" s="101" t="s">
        <v>1388</v>
      </c>
    </row>
    <row r="3374" spans="1:11" ht="56.25" customHeight="1">
      <c r="A3374" s="98">
        <v>46</v>
      </c>
      <c r="B3374" s="125" t="s">
        <v>7709</v>
      </c>
      <c r="C3374" s="126">
        <v>42460</v>
      </c>
      <c r="D3374" s="98" t="s">
        <v>3</v>
      </c>
      <c r="E3374" s="98">
        <v>1364635</v>
      </c>
      <c r="F3374" s="98"/>
      <c r="G3374" s="127" t="s">
        <v>9132</v>
      </c>
      <c r="H3374" s="128">
        <v>0</v>
      </c>
      <c r="I3374" s="128">
        <v>9078.68</v>
      </c>
      <c r="J3374" s="129">
        <v>9078.68</v>
      </c>
      <c r="K3374" s="101" t="s">
        <v>1388</v>
      </c>
    </row>
    <row r="3375" spans="1:11" ht="56.25" customHeight="1">
      <c r="A3375" s="98">
        <v>46</v>
      </c>
      <c r="B3375" s="125" t="s">
        <v>7709</v>
      </c>
      <c r="C3375" s="126">
        <v>42460</v>
      </c>
      <c r="D3375" s="98" t="s">
        <v>3</v>
      </c>
      <c r="E3375" s="98">
        <v>1364637</v>
      </c>
      <c r="F3375" s="98"/>
      <c r="G3375" s="127" t="s">
        <v>9133</v>
      </c>
      <c r="H3375" s="128">
        <v>0</v>
      </c>
      <c r="I3375" s="128">
        <v>8532.42</v>
      </c>
      <c r="J3375" s="129">
        <v>8532.42</v>
      </c>
      <c r="K3375" s="101" t="s">
        <v>1388</v>
      </c>
    </row>
    <row r="3376" spans="1:11" ht="56.25" customHeight="1">
      <c r="A3376" s="98">
        <v>46</v>
      </c>
      <c r="B3376" s="125" t="s">
        <v>7709</v>
      </c>
      <c r="C3376" s="126">
        <v>42466</v>
      </c>
      <c r="D3376" s="98" t="s">
        <v>3</v>
      </c>
      <c r="E3376" s="98">
        <v>1366635</v>
      </c>
      <c r="F3376" s="98"/>
      <c r="G3376" s="127" t="s">
        <v>9242</v>
      </c>
      <c r="H3376" s="128">
        <v>0</v>
      </c>
      <c r="I3376" s="128">
        <v>570</v>
      </c>
      <c r="J3376" s="129">
        <v>570</v>
      </c>
      <c r="K3376" s="101" t="s">
        <v>1388</v>
      </c>
    </row>
    <row r="3377" spans="1:11" ht="56.25" customHeight="1">
      <c r="A3377" s="98">
        <v>46</v>
      </c>
      <c r="B3377" s="125" t="s">
        <v>7709</v>
      </c>
      <c r="C3377" s="126">
        <v>42471</v>
      </c>
      <c r="D3377" s="98" t="s">
        <v>3</v>
      </c>
      <c r="E3377" s="98">
        <v>1367846</v>
      </c>
      <c r="F3377" s="98"/>
      <c r="G3377" s="127" t="s">
        <v>9302</v>
      </c>
      <c r="H3377" s="128">
        <v>0</v>
      </c>
      <c r="I3377" s="128">
        <v>1652.5</v>
      </c>
      <c r="J3377" s="129">
        <v>1652.5</v>
      </c>
      <c r="K3377" s="101" t="s">
        <v>1388</v>
      </c>
    </row>
    <row r="3378" spans="1:11" ht="56.25" customHeight="1">
      <c r="A3378" s="98">
        <v>46</v>
      </c>
      <c r="B3378" s="125" t="s">
        <v>7709</v>
      </c>
      <c r="C3378" s="126">
        <v>42471</v>
      </c>
      <c r="D3378" s="98" t="s">
        <v>3</v>
      </c>
      <c r="E3378" s="98">
        <v>1367922</v>
      </c>
      <c r="F3378" s="98"/>
      <c r="G3378" s="127" t="s">
        <v>9314</v>
      </c>
      <c r="H3378" s="128">
        <v>0</v>
      </c>
      <c r="I3378" s="128">
        <v>500</v>
      </c>
      <c r="J3378" s="129">
        <v>500</v>
      </c>
      <c r="K3378" s="101" t="s">
        <v>1388</v>
      </c>
    </row>
    <row r="3379" spans="1:11" ht="56.25" customHeight="1">
      <c r="A3379" s="98">
        <v>46</v>
      </c>
      <c r="B3379" s="125" t="s">
        <v>7709</v>
      </c>
      <c r="C3379" s="126">
        <v>42471</v>
      </c>
      <c r="D3379" s="98" t="s">
        <v>3</v>
      </c>
      <c r="E3379" s="98">
        <v>1368039</v>
      </c>
      <c r="F3379" s="98"/>
      <c r="G3379" s="127" t="s">
        <v>9325</v>
      </c>
      <c r="H3379" s="128">
        <v>0</v>
      </c>
      <c r="I3379" s="128">
        <v>228</v>
      </c>
      <c r="J3379" s="129">
        <v>228</v>
      </c>
      <c r="K3379" s="101" t="s">
        <v>1388</v>
      </c>
    </row>
    <row r="3380" spans="1:11" ht="56.25" customHeight="1">
      <c r="A3380" s="98">
        <v>46</v>
      </c>
      <c r="B3380" s="125" t="s">
        <v>7709</v>
      </c>
      <c r="C3380" s="126">
        <v>42472</v>
      </c>
      <c r="D3380" s="98" t="s">
        <v>3</v>
      </c>
      <c r="E3380" s="98">
        <v>1368448</v>
      </c>
      <c r="F3380" s="98"/>
      <c r="G3380" s="127" t="s">
        <v>9344</v>
      </c>
      <c r="H3380" s="128">
        <v>0</v>
      </c>
      <c r="I3380" s="128">
        <v>0.02</v>
      </c>
      <c r="J3380" s="129">
        <v>0.02</v>
      </c>
      <c r="K3380" s="101" t="s">
        <v>1429</v>
      </c>
    </row>
    <row r="3381" spans="1:11" ht="56.25" customHeight="1">
      <c r="A3381" s="98">
        <v>46</v>
      </c>
      <c r="B3381" s="125" t="s">
        <v>7709</v>
      </c>
      <c r="C3381" s="126">
        <v>42473</v>
      </c>
      <c r="D3381" s="98" t="s">
        <v>3</v>
      </c>
      <c r="E3381" s="98">
        <v>1368817</v>
      </c>
      <c r="F3381" s="98"/>
      <c r="G3381" s="127" t="s">
        <v>9357</v>
      </c>
      <c r="H3381" s="128">
        <v>0</v>
      </c>
      <c r="I3381" s="128">
        <v>33880</v>
      </c>
      <c r="J3381" s="129">
        <v>33880</v>
      </c>
      <c r="K3381" s="101" t="s">
        <v>1388</v>
      </c>
    </row>
    <row r="3382" spans="1:11" ht="56.25" customHeight="1">
      <c r="A3382" s="98">
        <v>46</v>
      </c>
      <c r="B3382" s="125" t="s">
        <v>7709</v>
      </c>
      <c r="C3382" s="126">
        <v>42478</v>
      </c>
      <c r="D3382" s="98" t="s">
        <v>3</v>
      </c>
      <c r="E3382" s="98">
        <v>1370368</v>
      </c>
      <c r="F3382" s="98"/>
      <c r="G3382" s="127" t="s">
        <v>9442</v>
      </c>
      <c r="H3382" s="128">
        <v>0</v>
      </c>
      <c r="I3382" s="128">
        <v>150</v>
      </c>
      <c r="J3382" s="129">
        <v>150</v>
      </c>
      <c r="K3382" s="101" t="s">
        <v>1388</v>
      </c>
    </row>
    <row r="3383" spans="1:11" ht="56.25" customHeight="1">
      <c r="A3383" s="98">
        <v>46</v>
      </c>
      <c r="B3383" s="125" t="s">
        <v>7709</v>
      </c>
      <c r="C3383" s="126">
        <v>42479</v>
      </c>
      <c r="D3383" s="98" t="s">
        <v>3</v>
      </c>
      <c r="E3383" s="98">
        <v>1370609</v>
      </c>
      <c r="F3383" s="98"/>
      <c r="G3383" s="127" t="s">
        <v>9444</v>
      </c>
      <c r="H3383" s="128">
        <v>0</v>
      </c>
      <c r="I3383" s="128">
        <v>4410</v>
      </c>
      <c r="J3383" s="129">
        <v>4410</v>
      </c>
      <c r="K3383" s="101" t="s">
        <v>1388</v>
      </c>
    </row>
    <row r="3384" spans="1:11" ht="56.25" customHeight="1">
      <c r="A3384" s="98">
        <v>46</v>
      </c>
      <c r="B3384" s="125" t="s">
        <v>7709</v>
      </c>
      <c r="C3384" s="126">
        <v>42479</v>
      </c>
      <c r="D3384" s="98" t="s">
        <v>3</v>
      </c>
      <c r="E3384" s="98">
        <v>1370635</v>
      </c>
      <c r="F3384" s="98"/>
      <c r="G3384" s="127" t="s">
        <v>9447</v>
      </c>
      <c r="H3384" s="128">
        <v>0</v>
      </c>
      <c r="I3384" s="128">
        <v>45163.16</v>
      </c>
      <c r="J3384" s="129">
        <v>45163.16</v>
      </c>
      <c r="K3384" s="101" t="s">
        <v>1388</v>
      </c>
    </row>
    <row r="3385" spans="1:11" ht="56.25" customHeight="1">
      <c r="A3385" s="98">
        <v>46</v>
      </c>
      <c r="B3385" s="125" t="s">
        <v>7709</v>
      </c>
      <c r="C3385" s="126">
        <v>42479</v>
      </c>
      <c r="D3385" s="98" t="s">
        <v>3</v>
      </c>
      <c r="E3385" s="98">
        <v>1370695</v>
      </c>
      <c r="F3385" s="98"/>
      <c r="G3385" s="127" t="s">
        <v>9450</v>
      </c>
      <c r="H3385" s="128">
        <v>0</v>
      </c>
      <c r="I3385" s="128">
        <v>70000</v>
      </c>
      <c r="J3385" s="129">
        <v>70000</v>
      </c>
      <c r="K3385" s="101" t="s">
        <v>1388</v>
      </c>
    </row>
    <row r="3386" spans="1:11" ht="56.25" customHeight="1">
      <c r="A3386" s="98">
        <v>46</v>
      </c>
      <c r="B3386" s="125" t="s">
        <v>7709</v>
      </c>
      <c r="C3386" s="126">
        <v>42480</v>
      </c>
      <c r="D3386" s="98" t="s">
        <v>3</v>
      </c>
      <c r="E3386" s="98">
        <v>1371094</v>
      </c>
      <c r="F3386" s="98"/>
      <c r="G3386" s="127" t="s">
        <v>9473</v>
      </c>
      <c r="H3386" s="128">
        <v>0</v>
      </c>
      <c r="I3386" s="128">
        <v>2.81</v>
      </c>
      <c r="J3386" s="129">
        <v>2.81</v>
      </c>
      <c r="K3386" s="101" t="s">
        <v>1429</v>
      </c>
    </row>
    <row r="3387" spans="1:11" ht="56.25" customHeight="1">
      <c r="A3387" s="98">
        <v>46</v>
      </c>
      <c r="B3387" s="125" t="s">
        <v>7709</v>
      </c>
      <c r="C3387" s="126">
        <v>42482</v>
      </c>
      <c r="D3387" s="98" t="s">
        <v>3</v>
      </c>
      <c r="E3387" s="98">
        <v>1372095</v>
      </c>
      <c r="F3387" s="98"/>
      <c r="G3387" s="127" t="s">
        <v>9534</v>
      </c>
      <c r="H3387" s="128">
        <v>0</v>
      </c>
      <c r="I3387" s="128">
        <v>85</v>
      </c>
      <c r="J3387" s="129">
        <v>85</v>
      </c>
      <c r="K3387" s="101" t="s">
        <v>1388</v>
      </c>
    </row>
    <row r="3388" spans="1:11" ht="56.25" customHeight="1">
      <c r="A3388" s="98">
        <v>46</v>
      </c>
      <c r="B3388" s="125" t="s">
        <v>7709</v>
      </c>
      <c r="C3388" s="126">
        <v>42485</v>
      </c>
      <c r="D3388" s="98" t="s">
        <v>3</v>
      </c>
      <c r="E3388" s="98">
        <v>1372399</v>
      </c>
      <c r="F3388" s="98"/>
      <c r="G3388" s="127" t="s">
        <v>9556</v>
      </c>
      <c r="H3388" s="128">
        <v>0</v>
      </c>
      <c r="I3388" s="128">
        <v>528</v>
      </c>
      <c r="J3388" s="129">
        <v>528</v>
      </c>
      <c r="K3388" s="101" t="s">
        <v>1388</v>
      </c>
    </row>
    <row r="3389" spans="1:11" ht="56.25" customHeight="1">
      <c r="A3389" s="98">
        <v>46</v>
      </c>
      <c r="B3389" s="125" t="s">
        <v>7709</v>
      </c>
      <c r="C3389" s="126">
        <v>42485</v>
      </c>
      <c r="D3389" s="98" t="s">
        <v>3</v>
      </c>
      <c r="E3389" s="98">
        <v>1372406</v>
      </c>
      <c r="F3389" s="98"/>
      <c r="G3389" s="127" t="s">
        <v>9557</v>
      </c>
      <c r="H3389" s="128">
        <v>0</v>
      </c>
      <c r="I3389" s="128">
        <v>1.78</v>
      </c>
      <c r="J3389" s="129">
        <v>1.78</v>
      </c>
      <c r="K3389" s="101" t="s">
        <v>1388</v>
      </c>
    </row>
    <row r="3390" spans="1:11" ht="56.25" customHeight="1">
      <c r="A3390" s="98">
        <v>46</v>
      </c>
      <c r="B3390" s="125" t="s">
        <v>7709</v>
      </c>
      <c r="C3390" s="126">
        <v>42485</v>
      </c>
      <c r="D3390" s="98" t="s">
        <v>3</v>
      </c>
      <c r="E3390" s="98">
        <v>1372408</v>
      </c>
      <c r="F3390" s="98"/>
      <c r="G3390" s="127" t="s">
        <v>9558</v>
      </c>
      <c r="H3390" s="128">
        <v>0</v>
      </c>
      <c r="I3390" s="128">
        <v>53.5</v>
      </c>
      <c r="J3390" s="129">
        <v>53.5</v>
      </c>
      <c r="K3390" s="101" t="s">
        <v>1388</v>
      </c>
    </row>
    <row r="3391" spans="1:11" ht="56.25" customHeight="1">
      <c r="A3391" s="98">
        <v>46</v>
      </c>
      <c r="B3391" s="125" t="s">
        <v>7709</v>
      </c>
      <c r="C3391" s="126">
        <v>42486</v>
      </c>
      <c r="D3391" s="98" t="s">
        <v>3</v>
      </c>
      <c r="E3391" s="98">
        <v>1372869</v>
      </c>
      <c r="F3391" s="98"/>
      <c r="G3391" s="127" t="s">
        <v>9606</v>
      </c>
      <c r="H3391" s="128">
        <v>0</v>
      </c>
      <c r="I3391" s="128">
        <v>9797.7000000000007</v>
      </c>
      <c r="J3391" s="129">
        <v>9797.7000000000007</v>
      </c>
      <c r="K3391" s="101" t="s">
        <v>1388</v>
      </c>
    </row>
    <row r="3392" spans="1:11" ht="56.25" customHeight="1">
      <c r="A3392" s="98">
        <v>46</v>
      </c>
      <c r="B3392" s="125" t="s">
        <v>7709</v>
      </c>
      <c r="C3392" s="126">
        <v>42486</v>
      </c>
      <c r="D3392" s="98" t="s">
        <v>3</v>
      </c>
      <c r="E3392" s="98">
        <v>1372872</v>
      </c>
      <c r="F3392" s="98"/>
      <c r="G3392" s="127" t="s">
        <v>9607</v>
      </c>
      <c r="H3392" s="128">
        <v>0</v>
      </c>
      <c r="I3392" s="128">
        <v>10123.6</v>
      </c>
      <c r="J3392" s="129">
        <v>10123.6</v>
      </c>
      <c r="K3392" s="101" t="s">
        <v>1388</v>
      </c>
    </row>
    <row r="3393" spans="1:11" ht="56.25" customHeight="1">
      <c r="A3393" s="98">
        <v>46</v>
      </c>
      <c r="B3393" s="125" t="s">
        <v>7709</v>
      </c>
      <c r="C3393" s="126">
        <v>42486</v>
      </c>
      <c r="D3393" s="98" t="s">
        <v>3</v>
      </c>
      <c r="E3393" s="98">
        <v>1373016</v>
      </c>
      <c r="F3393" s="98"/>
      <c r="G3393" s="127" t="s">
        <v>9618</v>
      </c>
      <c r="H3393" s="128">
        <v>0</v>
      </c>
      <c r="I3393" s="128">
        <v>31000</v>
      </c>
      <c r="J3393" s="129">
        <v>31000</v>
      </c>
      <c r="K3393" s="101" t="s">
        <v>1388</v>
      </c>
    </row>
    <row r="3394" spans="1:11" ht="56.25" customHeight="1">
      <c r="A3394" s="98">
        <v>46</v>
      </c>
      <c r="B3394" s="125" t="s">
        <v>7709</v>
      </c>
      <c r="C3394" s="126">
        <v>42487</v>
      </c>
      <c r="D3394" s="98" t="s">
        <v>3</v>
      </c>
      <c r="E3394" s="98">
        <v>1373399</v>
      </c>
      <c r="F3394" s="98"/>
      <c r="G3394" s="127" t="s">
        <v>9632</v>
      </c>
      <c r="H3394" s="128">
        <v>0</v>
      </c>
      <c r="I3394" s="128">
        <v>79</v>
      </c>
      <c r="J3394" s="129">
        <v>79</v>
      </c>
      <c r="K3394" s="101" t="s">
        <v>1388</v>
      </c>
    </row>
    <row r="3395" spans="1:11" ht="56.25" customHeight="1">
      <c r="A3395" s="98">
        <v>46</v>
      </c>
      <c r="B3395" s="125" t="s">
        <v>7709</v>
      </c>
      <c r="C3395" s="126">
        <v>42489</v>
      </c>
      <c r="D3395" s="98" t="s">
        <v>3</v>
      </c>
      <c r="E3395" s="98">
        <v>1374772</v>
      </c>
      <c r="F3395" s="98"/>
      <c r="G3395" s="127" t="s">
        <v>9696</v>
      </c>
      <c r="H3395" s="128">
        <v>0</v>
      </c>
      <c r="I3395" s="128">
        <v>248</v>
      </c>
      <c r="J3395" s="129">
        <v>248</v>
      </c>
      <c r="K3395" s="101" t="s">
        <v>1388</v>
      </c>
    </row>
    <row r="3396" spans="1:11" ht="56.25" customHeight="1">
      <c r="A3396" s="98">
        <v>46</v>
      </c>
      <c r="B3396" s="125" t="s">
        <v>7709</v>
      </c>
      <c r="C3396" s="126">
        <v>42493</v>
      </c>
      <c r="D3396" s="98" t="s">
        <v>3</v>
      </c>
      <c r="E3396" s="98">
        <v>1375095</v>
      </c>
      <c r="F3396" s="98"/>
      <c r="G3396" s="127" t="s">
        <v>9720</v>
      </c>
      <c r="H3396" s="128">
        <v>0</v>
      </c>
      <c r="I3396" s="128">
        <v>240</v>
      </c>
      <c r="J3396" s="129">
        <v>240</v>
      </c>
      <c r="K3396" s="101" t="s">
        <v>1388</v>
      </c>
    </row>
    <row r="3397" spans="1:11" ht="56.25" customHeight="1">
      <c r="A3397" s="98">
        <v>46</v>
      </c>
      <c r="B3397" s="125" t="s">
        <v>7709</v>
      </c>
      <c r="C3397" s="126">
        <v>42493</v>
      </c>
      <c r="D3397" s="98" t="s">
        <v>3</v>
      </c>
      <c r="E3397" s="98">
        <v>1375097</v>
      </c>
      <c r="F3397" s="98"/>
      <c r="G3397" s="127" t="s">
        <v>9721</v>
      </c>
      <c r="H3397" s="128">
        <v>0</v>
      </c>
      <c r="I3397" s="128">
        <v>240</v>
      </c>
      <c r="J3397" s="129">
        <v>240</v>
      </c>
      <c r="K3397" s="101" t="s">
        <v>1388</v>
      </c>
    </row>
    <row r="3398" spans="1:11" ht="56.25" customHeight="1">
      <c r="A3398" s="98">
        <v>46</v>
      </c>
      <c r="B3398" s="125" t="s">
        <v>7709</v>
      </c>
      <c r="C3398" s="126">
        <v>42493</v>
      </c>
      <c r="D3398" s="98" t="s">
        <v>3</v>
      </c>
      <c r="E3398" s="98">
        <v>1375153</v>
      </c>
      <c r="F3398" s="98"/>
      <c r="G3398" s="127" t="s">
        <v>9723</v>
      </c>
      <c r="H3398" s="128">
        <v>0</v>
      </c>
      <c r="I3398" s="128">
        <v>800</v>
      </c>
      <c r="J3398" s="129">
        <v>800</v>
      </c>
      <c r="K3398" s="101" t="s">
        <v>1388</v>
      </c>
    </row>
    <row r="3399" spans="1:11" ht="56.25" customHeight="1">
      <c r="A3399" s="98">
        <v>46</v>
      </c>
      <c r="B3399" s="125" t="s">
        <v>7709</v>
      </c>
      <c r="C3399" s="126">
        <v>42494</v>
      </c>
      <c r="D3399" s="98" t="s">
        <v>3</v>
      </c>
      <c r="E3399" s="98">
        <v>1375654</v>
      </c>
      <c r="F3399" s="98"/>
      <c r="G3399" s="127" t="s">
        <v>9747</v>
      </c>
      <c r="H3399" s="128">
        <v>0</v>
      </c>
      <c r="I3399" s="128">
        <v>400</v>
      </c>
      <c r="J3399" s="129">
        <v>400</v>
      </c>
      <c r="K3399" s="101" t="s">
        <v>1388</v>
      </c>
    </row>
    <row r="3400" spans="1:11" ht="56.25" customHeight="1">
      <c r="A3400" s="98">
        <v>46</v>
      </c>
      <c r="B3400" s="125" t="s">
        <v>7709</v>
      </c>
      <c r="C3400" s="126">
        <v>42495</v>
      </c>
      <c r="D3400" s="98" t="s">
        <v>3</v>
      </c>
      <c r="E3400" s="98">
        <v>1376007</v>
      </c>
      <c r="F3400" s="98"/>
      <c r="G3400" s="127" t="s">
        <v>9759</v>
      </c>
      <c r="H3400" s="128">
        <v>0</v>
      </c>
      <c r="I3400" s="128">
        <v>65000</v>
      </c>
      <c r="J3400" s="129">
        <v>65000</v>
      </c>
      <c r="K3400" s="101" t="s">
        <v>1388</v>
      </c>
    </row>
    <row r="3401" spans="1:11" ht="56.25" customHeight="1">
      <c r="A3401" s="98">
        <v>46</v>
      </c>
      <c r="B3401" s="125" t="s">
        <v>7709</v>
      </c>
      <c r="C3401" s="126">
        <v>42495</v>
      </c>
      <c r="D3401" s="98" t="s">
        <v>3</v>
      </c>
      <c r="E3401" s="98">
        <v>1376012</v>
      </c>
      <c r="F3401" s="98"/>
      <c r="G3401" s="127" t="s">
        <v>9761</v>
      </c>
      <c r="H3401" s="128">
        <v>0</v>
      </c>
      <c r="I3401" s="128">
        <v>20</v>
      </c>
      <c r="J3401" s="129">
        <v>20</v>
      </c>
      <c r="K3401" s="101" t="s">
        <v>1388</v>
      </c>
    </row>
    <row r="3402" spans="1:11" ht="56.25" customHeight="1">
      <c r="A3402" s="98">
        <v>46</v>
      </c>
      <c r="B3402" s="125" t="s">
        <v>7709</v>
      </c>
      <c r="C3402" s="126">
        <v>42495</v>
      </c>
      <c r="D3402" s="98" t="s">
        <v>3</v>
      </c>
      <c r="E3402" s="98">
        <v>1376125</v>
      </c>
      <c r="F3402" s="98"/>
      <c r="G3402" s="127" t="s">
        <v>9769</v>
      </c>
      <c r="H3402" s="128">
        <v>0</v>
      </c>
      <c r="I3402" s="128">
        <v>1397</v>
      </c>
      <c r="J3402" s="129">
        <v>1397</v>
      </c>
      <c r="K3402" s="101" t="s">
        <v>1388</v>
      </c>
    </row>
    <row r="3403" spans="1:11" ht="56.25" customHeight="1">
      <c r="A3403" s="98">
        <v>46</v>
      </c>
      <c r="B3403" s="125" t="s">
        <v>7709</v>
      </c>
      <c r="C3403" s="126">
        <v>42496</v>
      </c>
      <c r="D3403" s="98" t="s">
        <v>3</v>
      </c>
      <c r="E3403" s="98">
        <v>1376380</v>
      </c>
      <c r="F3403" s="98"/>
      <c r="G3403" s="127" t="s">
        <v>9773</v>
      </c>
      <c r="H3403" s="128">
        <v>0</v>
      </c>
      <c r="I3403" s="128">
        <v>100000</v>
      </c>
      <c r="J3403" s="129">
        <v>100000</v>
      </c>
      <c r="K3403" s="101" t="s">
        <v>1388</v>
      </c>
    </row>
    <row r="3404" spans="1:11" ht="56.25" customHeight="1">
      <c r="A3404" s="98">
        <v>46</v>
      </c>
      <c r="B3404" s="125" t="s">
        <v>7709</v>
      </c>
      <c r="C3404" s="126">
        <v>42499</v>
      </c>
      <c r="D3404" s="98" t="s">
        <v>3</v>
      </c>
      <c r="E3404" s="98">
        <v>1376866</v>
      </c>
      <c r="F3404" s="98"/>
      <c r="G3404" s="127" t="s">
        <v>9793</v>
      </c>
      <c r="H3404" s="128">
        <v>0</v>
      </c>
      <c r="I3404" s="128">
        <v>2.97</v>
      </c>
      <c r="J3404" s="129">
        <v>2.97</v>
      </c>
      <c r="K3404" s="101" t="s">
        <v>1429</v>
      </c>
    </row>
    <row r="3405" spans="1:11" ht="56.25" customHeight="1">
      <c r="A3405" s="98">
        <v>46</v>
      </c>
      <c r="B3405" s="125" t="s">
        <v>7709</v>
      </c>
      <c r="C3405" s="126">
        <v>42499</v>
      </c>
      <c r="D3405" s="98" t="s">
        <v>3</v>
      </c>
      <c r="E3405" s="98">
        <v>1376926</v>
      </c>
      <c r="F3405" s="98"/>
      <c r="G3405" s="127" t="s">
        <v>9800</v>
      </c>
      <c r="H3405" s="128">
        <v>0</v>
      </c>
      <c r="I3405" s="128">
        <v>10933.08</v>
      </c>
      <c r="J3405" s="129">
        <v>10933.08</v>
      </c>
      <c r="K3405" s="101" t="s">
        <v>1388</v>
      </c>
    </row>
    <row r="3406" spans="1:11" ht="56.25" customHeight="1">
      <c r="A3406" s="98">
        <v>46</v>
      </c>
      <c r="B3406" s="125" t="s">
        <v>7709</v>
      </c>
      <c r="C3406" s="126">
        <v>42499</v>
      </c>
      <c r="D3406" s="98" t="s">
        <v>3</v>
      </c>
      <c r="E3406" s="98">
        <v>1376928</v>
      </c>
      <c r="F3406" s="98"/>
      <c r="G3406" s="127" t="s">
        <v>9801</v>
      </c>
      <c r="H3406" s="128">
        <v>0</v>
      </c>
      <c r="I3406" s="128">
        <v>9321.630000000001</v>
      </c>
      <c r="J3406" s="129">
        <v>9321.630000000001</v>
      </c>
      <c r="K3406" s="101" t="s">
        <v>1388</v>
      </c>
    </row>
    <row r="3407" spans="1:11" ht="56.25" customHeight="1">
      <c r="A3407" s="98">
        <v>46</v>
      </c>
      <c r="B3407" s="125" t="s">
        <v>7709</v>
      </c>
      <c r="C3407" s="126">
        <v>42500</v>
      </c>
      <c r="D3407" s="98" t="s">
        <v>3</v>
      </c>
      <c r="E3407" s="98">
        <v>1377309</v>
      </c>
      <c r="F3407" s="98"/>
      <c r="G3407" s="127" t="s">
        <v>9818</v>
      </c>
      <c r="H3407" s="128">
        <v>0</v>
      </c>
      <c r="I3407" s="128">
        <v>1452</v>
      </c>
      <c r="J3407" s="129">
        <v>1452</v>
      </c>
      <c r="K3407" s="101" t="s">
        <v>1388</v>
      </c>
    </row>
    <row r="3408" spans="1:11" ht="56.25" customHeight="1">
      <c r="A3408" s="98">
        <v>46</v>
      </c>
      <c r="B3408" s="125" t="s">
        <v>7709</v>
      </c>
      <c r="C3408" s="126">
        <v>42500</v>
      </c>
      <c r="D3408" s="98" t="s">
        <v>3</v>
      </c>
      <c r="E3408" s="98">
        <v>1377521</v>
      </c>
      <c r="F3408" s="98"/>
      <c r="G3408" s="127" t="s">
        <v>9837</v>
      </c>
      <c r="H3408" s="128">
        <v>0</v>
      </c>
      <c r="I3408" s="128">
        <v>1452</v>
      </c>
      <c r="J3408" s="129">
        <v>1452</v>
      </c>
      <c r="K3408" s="101" t="s">
        <v>1388</v>
      </c>
    </row>
    <row r="3409" spans="1:11" ht="56.25" customHeight="1">
      <c r="A3409" s="98">
        <v>46</v>
      </c>
      <c r="B3409" s="125" t="s">
        <v>7709</v>
      </c>
      <c r="C3409" s="126">
        <v>42500</v>
      </c>
      <c r="D3409" s="98" t="s">
        <v>3</v>
      </c>
      <c r="E3409" s="98">
        <v>1377523</v>
      </c>
      <c r="F3409" s="98"/>
      <c r="G3409" s="127" t="s">
        <v>9839</v>
      </c>
      <c r="H3409" s="128">
        <v>0</v>
      </c>
      <c r="I3409" s="128">
        <v>7269</v>
      </c>
      <c r="J3409" s="129">
        <v>7269</v>
      </c>
      <c r="K3409" s="101" t="s">
        <v>1388</v>
      </c>
    </row>
    <row r="3410" spans="1:11" ht="56.25" customHeight="1">
      <c r="A3410" s="98">
        <v>46</v>
      </c>
      <c r="B3410" s="125" t="s">
        <v>7709</v>
      </c>
      <c r="C3410" s="126">
        <v>42501</v>
      </c>
      <c r="D3410" s="98" t="s">
        <v>3</v>
      </c>
      <c r="E3410" s="98">
        <v>1377886</v>
      </c>
      <c r="F3410" s="98"/>
      <c r="G3410" s="127" t="s">
        <v>9859</v>
      </c>
      <c r="H3410" s="128">
        <v>0</v>
      </c>
      <c r="I3410" s="128">
        <v>123</v>
      </c>
      <c r="J3410" s="129">
        <v>123</v>
      </c>
      <c r="K3410" s="101" t="s">
        <v>1388</v>
      </c>
    </row>
    <row r="3411" spans="1:11" ht="56.25" customHeight="1">
      <c r="A3411" s="98">
        <v>46</v>
      </c>
      <c r="B3411" s="125" t="s">
        <v>7709</v>
      </c>
      <c r="C3411" s="126">
        <v>42501</v>
      </c>
      <c r="D3411" s="98" t="s">
        <v>3</v>
      </c>
      <c r="E3411" s="98">
        <v>1377926</v>
      </c>
      <c r="F3411" s="98"/>
      <c r="G3411" s="127" t="s">
        <v>9862</v>
      </c>
      <c r="H3411" s="128">
        <v>0</v>
      </c>
      <c r="I3411" s="128">
        <v>8205</v>
      </c>
      <c r="J3411" s="129">
        <v>8205</v>
      </c>
      <c r="K3411" s="101" t="s">
        <v>1388</v>
      </c>
    </row>
    <row r="3412" spans="1:11" ht="56.25" customHeight="1">
      <c r="A3412" s="98">
        <v>46</v>
      </c>
      <c r="B3412" s="125" t="s">
        <v>7709</v>
      </c>
      <c r="C3412" s="126">
        <v>42501</v>
      </c>
      <c r="D3412" s="98" t="s">
        <v>3</v>
      </c>
      <c r="E3412" s="98">
        <v>1377928</v>
      </c>
      <c r="F3412" s="98"/>
      <c r="G3412" s="127" t="s">
        <v>9863</v>
      </c>
      <c r="H3412" s="128">
        <v>0</v>
      </c>
      <c r="I3412" s="128">
        <v>266.12</v>
      </c>
      <c r="J3412" s="129">
        <v>266.12</v>
      </c>
      <c r="K3412" s="101" t="s">
        <v>1388</v>
      </c>
    </row>
    <row r="3413" spans="1:11" ht="56.25" customHeight="1">
      <c r="A3413" s="98">
        <v>46</v>
      </c>
      <c r="B3413" s="125" t="s">
        <v>7709</v>
      </c>
      <c r="C3413" s="126">
        <v>42503</v>
      </c>
      <c r="D3413" s="98" t="s">
        <v>3</v>
      </c>
      <c r="E3413" s="98">
        <v>1378573</v>
      </c>
      <c r="F3413" s="98"/>
      <c r="G3413" s="127" t="s">
        <v>9910</v>
      </c>
      <c r="H3413" s="128">
        <v>0</v>
      </c>
      <c r="I3413" s="128">
        <v>8902</v>
      </c>
      <c r="J3413" s="129">
        <v>8902</v>
      </c>
      <c r="K3413" s="101" t="s">
        <v>1388</v>
      </c>
    </row>
    <row r="3414" spans="1:11" ht="56.25" customHeight="1">
      <c r="A3414" s="98">
        <v>46</v>
      </c>
      <c r="B3414" s="125" t="s">
        <v>7709</v>
      </c>
      <c r="C3414" s="126">
        <v>42503</v>
      </c>
      <c r="D3414" s="98" t="s">
        <v>3</v>
      </c>
      <c r="E3414" s="98">
        <v>1378667</v>
      </c>
      <c r="F3414" s="98"/>
      <c r="G3414" s="127" t="s">
        <v>9912</v>
      </c>
      <c r="H3414" s="128">
        <v>0</v>
      </c>
      <c r="I3414" s="128">
        <v>1584</v>
      </c>
      <c r="J3414" s="129">
        <v>1584</v>
      </c>
      <c r="K3414" s="101" t="s">
        <v>1388</v>
      </c>
    </row>
    <row r="3415" spans="1:11" ht="56.25" customHeight="1">
      <c r="A3415" s="98">
        <v>46</v>
      </c>
      <c r="B3415" s="125" t="s">
        <v>7709</v>
      </c>
      <c r="C3415" s="126">
        <v>42503</v>
      </c>
      <c r="D3415" s="98" t="s">
        <v>3</v>
      </c>
      <c r="E3415" s="98">
        <v>1378908</v>
      </c>
      <c r="F3415" s="98"/>
      <c r="G3415" s="127" t="s">
        <v>9923</v>
      </c>
      <c r="H3415" s="128">
        <v>0</v>
      </c>
      <c r="I3415" s="128">
        <v>424</v>
      </c>
      <c r="J3415" s="129">
        <v>424</v>
      </c>
      <c r="K3415" s="101" t="s">
        <v>1388</v>
      </c>
    </row>
    <row r="3416" spans="1:11" ht="56.25" customHeight="1">
      <c r="A3416" s="98">
        <v>46</v>
      </c>
      <c r="B3416" s="125" t="s">
        <v>7709</v>
      </c>
      <c r="C3416" s="126">
        <v>42508</v>
      </c>
      <c r="D3416" s="98" t="s">
        <v>3</v>
      </c>
      <c r="E3416" s="98">
        <v>1380002</v>
      </c>
      <c r="F3416" s="98"/>
      <c r="G3416" s="127" t="s">
        <v>9977</v>
      </c>
      <c r="H3416" s="128">
        <v>0</v>
      </c>
      <c r="I3416" s="128">
        <v>200</v>
      </c>
      <c r="J3416" s="129">
        <v>200</v>
      </c>
      <c r="K3416" s="101" t="s">
        <v>1388</v>
      </c>
    </row>
    <row r="3417" spans="1:11" ht="56.25" customHeight="1">
      <c r="A3417" s="98">
        <v>46</v>
      </c>
      <c r="B3417" s="125" t="s">
        <v>7709</v>
      </c>
      <c r="C3417" s="126">
        <v>42508</v>
      </c>
      <c r="D3417" s="98" t="s">
        <v>3</v>
      </c>
      <c r="E3417" s="98">
        <v>1380151</v>
      </c>
      <c r="F3417" s="98"/>
      <c r="G3417" s="127" t="s">
        <v>9990</v>
      </c>
      <c r="H3417" s="128">
        <v>0</v>
      </c>
      <c r="I3417" s="128">
        <v>131</v>
      </c>
      <c r="J3417" s="129">
        <v>131</v>
      </c>
      <c r="K3417" s="101" t="s">
        <v>1388</v>
      </c>
    </row>
    <row r="3418" spans="1:11" ht="56.25" customHeight="1">
      <c r="A3418" s="98">
        <v>46</v>
      </c>
      <c r="B3418" s="125" t="s">
        <v>7709</v>
      </c>
      <c r="C3418" s="126">
        <v>42509</v>
      </c>
      <c r="D3418" s="98" t="s">
        <v>3</v>
      </c>
      <c r="E3418" s="98">
        <v>1380509</v>
      </c>
      <c r="F3418" s="98"/>
      <c r="G3418" s="127" t="s">
        <v>10019</v>
      </c>
      <c r="H3418" s="128">
        <v>0</v>
      </c>
      <c r="I3418" s="128">
        <v>130.80000000000001</v>
      </c>
      <c r="J3418" s="129">
        <v>130.80000000000001</v>
      </c>
      <c r="K3418" s="101" t="s">
        <v>1388</v>
      </c>
    </row>
    <row r="3419" spans="1:11" ht="56.25" customHeight="1">
      <c r="A3419" s="98">
        <v>46</v>
      </c>
      <c r="B3419" s="125" t="s">
        <v>7709</v>
      </c>
      <c r="C3419" s="126">
        <v>42509</v>
      </c>
      <c r="D3419" s="98" t="s">
        <v>3</v>
      </c>
      <c r="E3419" s="98">
        <v>1380553</v>
      </c>
      <c r="F3419" s="98"/>
      <c r="G3419" s="127" t="s">
        <v>10022</v>
      </c>
      <c r="H3419" s="128">
        <v>0</v>
      </c>
      <c r="I3419" s="128">
        <v>184550.17</v>
      </c>
      <c r="J3419" s="129">
        <v>184550.17</v>
      </c>
      <c r="K3419" s="101" t="s">
        <v>1388</v>
      </c>
    </row>
    <row r="3420" spans="1:11" ht="56.25" customHeight="1">
      <c r="A3420" s="98">
        <v>46</v>
      </c>
      <c r="B3420" s="125" t="s">
        <v>7709</v>
      </c>
      <c r="C3420" s="126">
        <v>42510</v>
      </c>
      <c r="D3420" s="98" t="s">
        <v>3</v>
      </c>
      <c r="E3420" s="98">
        <v>1380916</v>
      </c>
      <c r="F3420" s="98"/>
      <c r="G3420" s="127" t="s">
        <v>10034</v>
      </c>
      <c r="H3420" s="128">
        <v>0</v>
      </c>
      <c r="I3420" s="128">
        <v>3102</v>
      </c>
      <c r="J3420" s="129">
        <v>3102</v>
      </c>
      <c r="K3420" s="101" t="s">
        <v>1388</v>
      </c>
    </row>
    <row r="3421" spans="1:11" ht="56.25" customHeight="1">
      <c r="A3421" s="98">
        <v>46</v>
      </c>
      <c r="B3421" s="125" t="s">
        <v>7709</v>
      </c>
      <c r="C3421" s="126">
        <v>42510</v>
      </c>
      <c r="D3421" s="98" t="s">
        <v>3</v>
      </c>
      <c r="E3421" s="98">
        <v>1380921</v>
      </c>
      <c r="F3421" s="98"/>
      <c r="G3421" s="127" t="s">
        <v>10035</v>
      </c>
      <c r="H3421" s="128">
        <v>0</v>
      </c>
      <c r="I3421" s="128">
        <v>121.5</v>
      </c>
      <c r="J3421" s="129">
        <v>121.5</v>
      </c>
      <c r="K3421" s="101" t="s">
        <v>1388</v>
      </c>
    </row>
    <row r="3422" spans="1:11" ht="56.25" customHeight="1">
      <c r="A3422" s="98">
        <v>46</v>
      </c>
      <c r="B3422" s="125" t="s">
        <v>7709</v>
      </c>
      <c r="C3422" s="126">
        <v>42513</v>
      </c>
      <c r="D3422" s="98" t="s">
        <v>3</v>
      </c>
      <c r="E3422" s="98">
        <v>1381292</v>
      </c>
      <c r="F3422" s="98"/>
      <c r="G3422" s="127" t="s">
        <v>10053</v>
      </c>
      <c r="H3422" s="128">
        <v>0</v>
      </c>
      <c r="I3422" s="128">
        <v>30</v>
      </c>
      <c r="J3422" s="129">
        <v>30</v>
      </c>
      <c r="K3422" s="101" t="s">
        <v>1429</v>
      </c>
    </row>
    <row r="3423" spans="1:11" ht="56.25" customHeight="1">
      <c r="A3423" s="98">
        <v>46</v>
      </c>
      <c r="B3423" s="125" t="s">
        <v>7709</v>
      </c>
      <c r="C3423" s="126">
        <v>42513</v>
      </c>
      <c r="D3423" s="98" t="s">
        <v>3</v>
      </c>
      <c r="E3423" s="98">
        <v>1381519</v>
      </c>
      <c r="F3423" s="98"/>
      <c r="G3423" s="127" t="s">
        <v>10067</v>
      </c>
      <c r="H3423" s="128">
        <v>0</v>
      </c>
      <c r="I3423" s="128">
        <v>1855</v>
      </c>
      <c r="J3423" s="129">
        <v>1855</v>
      </c>
      <c r="K3423" s="101" t="s">
        <v>1388</v>
      </c>
    </row>
    <row r="3424" spans="1:11" ht="56.25" customHeight="1">
      <c r="A3424" s="98">
        <v>46</v>
      </c>
      <c r="B3424" s="125" t="s">
        <v>7709</v>
      </c>
      <c r="C3424" s="126">
        <v>42514</v>
      </c>
      <c r="D3424" s="98" t="s">
        <v>3</v>
      </c>
      <c r="E3424" s="98">
        <v>1381762</v>
      </c>
      <c r="F3424" s="98"/>
      <c r="G3424" s="127" t="s">
        <v>10079</v>
      </c>
      <c r="H3424" s="128">
        <v>0</v>
      </c>
      <c r="I3424" s="128">
        <v>600</v>
      </c>
      <c r="J3424" s="129">
        <v>600</v>
      </c>
      <c r="K3424" s="101" t="s">
        <v>1388</v>
      </c>
    </row>
    <row r="3425" spans="1:11" ht="56.25" customHeight="1">
      <c r="A3425" s="98">
        <v>46</v>
      </c>
      <c r="B3425" s="125" t="s">
        <v>7709</v>
      </c>
      <c r="C3425" s="126">
        <v>42514</v>
      </c>
      <c r="D3425" s="98" t="s">
        <v>3</v>
      </c>
      <c r="E3425" s="98">
        <v>1381860</v>
      </c>
      <c r="F3425" s="98"/>
      <c r="G3425" s="127" t="s">
        <v>10089</v>
      </c>
      <c r="H3425" s="128">
        <v>0</v>
      </c>
      <c r="I3425" s="128">
        <v>482.3</v>
      </c>
      <c r="J3425" s="129">
        <v>482.3</v>
      </c>
      <c r="K3425" s="101" t="s">
        <v>1388</v>
      </c>
    </row>
    <row r="3426" spans="1:11" ht="56.25" customHeight="1">
      <c r="A3426" s="98">
        <v>46</v>
      </c>
      <c r="B3426" s="125" t="s">
        <v>7709</v>
      </c>
      <c r="C3426" s="126">
        <v>42515</v>
      </c>
      <c r="D3426" s="98" t="s">
        <v>3</v>
      </c>
      <c r="E3426" s="98">
        <v>1382340</v>
      </c>
      <c r="F3426" s="98"/>
      <c r="G3426" s="127" t="s">
        <v>10132</v>
      </c>
      <c r="H3426" s="128">
        <v>0</v>
      </c>
      <c r="I3426" s="128">
        <v>0.74</v>
      </c>
      <c r="J3426" s="129">
        <v>0.74</v>
      </c>
      <c r="K3426" s="101" t="s">
        <v>1429</v>
      </c>
    </row>
    <row r="3427" spans="1:11" ht="56.25" customHeight="1">
      <c r="A3427" s="98">
        <v>46</v>
      </c>
      <c r="B3427" s="125" t="s">
        <v>7709</v>
      </c>
      <c r="C3427" s="126">
        <v>42517</v>
      </c>
      <c r="D3427" s="98" t="s">
        <v>3</v>
      </c>
      <c r="E3427" s="98">
        <v>1382580</v>
      </c>
      <c r="F3427" s="98"/>
      <c r="G3427" s="127" t="s">
        <v>10147</v>
      </c>
      <c r="H3427" s="128">
        <v>0</v>
      </c>
      <c r="I3427" s="128">
        <v>111.3</v>
      </c>
      <c r="J3427" s="129">
        <v>111.3</v>
      </c>
      <c r="K3427" s="101" t="s">
        <v>1388</v>
      </c>
    </row>
    <row r="3428" spans="1:11" ht="56.25" customHeight="1">
      <c r="A3428" s="98">
        <v>46</v>
      </c>
      <c r="B3428" s="125" t="s">
        <v>7709</v>
      </c>
      <c r="C3428" s="126">
        <v>42517</v>
      </c>
      <c r="D3428" s="98" t="s">
        <v>3</v>
      </c>
      <c r="E3428" s="98">
        <v>1382673</v>
      </c>
      <c r="F3428" s="98"/>
      <c r="G3428" s="127" t="s">
        <v>10158</v>
      </c>
      <c r="H3428" s="128">
        <v>0</v>
      </c>
      <c r="I3428" s="128">
        <v>1.5</v>
      </c>
      <c r="J3428" s="129">
        <v>1.5</v>
      </c>
      <c r="K3428" s="101" t="s">
        <v>1388</v>
      </c>
    </row>
    <row r="3429" spans="1:11" ht="56.25" customHeight="1">
      <c r="A3429" s="98">
        <v>46</v>
      </c>
      <c r="B3429" s="125" t="s">
        <v>7709</v>
      </c>
      <c r="C3429" s="126">
        <v>42517</v>
      </c>
      <c r="D3429" s="98" t="s">
        <v>3</v>
      </c>
      <c r="E3429" s="98">
        <v>1382674</v>
      </c>
      <c r="F3429" s="98"/>
      <c r="G3429" s="127" t="s">
        <v>10159</v>
      </c>
      <c r="H3429" s="128">
        <v>0</v>
      </c>
      <c r="I3429" s="128">
        <v>264.66000000000003</v>
      </c>
      <c r="J3429" s="129">
        <v>264.66000000000003</v>
      </c>
      <c r="K3429" s="101" t="s">
        <v>1388</v>
      </c>
    </row>
    <row r="3430" spans="1:11" ht="56.25" customHeight="1">
      <c r="A3430" s="98">
        <v>46</v>
      </c>
      <c r="B3430" s="125" t="s">
        <v>7709</v>
      </c>
      <c r="C3430" s="126">
        <v>42517</v>
      </c>
      <c r="D3430" s="98" t="s">
        <v>3</v>
      </c>
      <c r="E3430" s="98">
        <v>1382677</v>
      </c>
      <c r="F3430" s="98"/>
      <c r="G3430" s="127" t="s">
        <v>10159</v>
      </c>
      <c r="H3430" s="128">
        <v>0</v>
      </c>
      <c r="I3430" s="128">
        <v>418</v>
      </c>
      <c r="J3430" s="129">
        <v>418</v>
      </c>
      <c r="K3430" s="101" t="s">
        <v>1388</v>
      </c>
    </row>
    <row r="3431" spans="1:11" ht="56.25" customHeight="1">
      <c r="A3431" s="98">
        <v>46</v>
      </c>
      <c r="B3431" s="125" t="s">
        <v>7709</v>
      </c>
      <c r="C3431" s="126">
        <v>42521</v>
      </c>
      <c r="D3431" s="98" t="s">
        <v>3</v>
      </c>
      <c r="E3431" s="98">
        <v>1383587</v>
      </c>
      <c r="F3431" s="98"/>
      <c r="G3431" s="127" t="s">
        <v>10244</v>
      </c>
      <c r="H3431" s="128">
        <v>0</v>
      </c>
      <c r="I3431" s="128">
        <v>223.9</v>
      </c>
      <c r="J3431" s="129">
        <v>223.9</v>
      </c>
      <c r="K3431" s="101" t="s">
        <v>1429</v>
      </c>
    </row>
    <row r="3432" spans="1:11" ht="56.25" customHeight="1">
      <c r="A3432" s="98">
        <v>46</v>
      </c>
      <c r="B3432" s="125" t="s">
        <v>7709</v>
      </c>
      <c r="C3432" s="126">
        <v>42527</v>
      </c>
      <c r="D3432" s="98" t="s">
        <v>3</v>
      </c>
      <c r="E3432" s="98">
        <v>1385734</v>
      </c>
      <c r="F3432" s="98"/>
      <c r="G3432" s="127" t="s">
        <v>10382</v>
      </c>
      <c r="H3432" s="128">
        <v>0</v>
      </c>
      <c r="I3432" s="128">
        <v>615.03</v>
      </c>
      <c r="J3432" s="129">
        <v>615.03</v>
      </c>
      <c r="K3432" s="101" t="s">
        <v>1388</v>
      </c>
    </row>
    <row r="3433" spans="1:11" ht="56.25" customHeight="1">
      <c r="A3433" s="98">
        <v>46</v>
      </c>
      <c r="B3433" s="125" t="s">
        <v>7709</v>
      </c>
      <c r="C3433" s="126">
        <v>42529</v>
      </c>
      <c r="D3433" s="98" t="s">
        <v>3</v>
      </c>
      <c r="E3433" s="98">
        <v>1386598</v>
      </c>
      <c r="F3433" s="98"/>
      <c r="G3433" s="127" t="s">
        <v>10436</v>
      </c>
      <c r="H3433" s="128">
        <v>0</v>
      </c>
      <c r="I3433" s="128">
        <v>800</v>
      </c>
      <c r="J3433" s="129">
        <v>800</v>
      </c>
      <c r="K3433" s="101" t="s">
        <v>1388</v>
      </c>
    </row>
    <row r="3434" spans="1:11" ht="56.25" customHeight="1">
      <c r="A3434" s="98">
        <v>46</v>
      </c>
      <c r="B3434" s="125" t="s">
        <v>7709</v>
      </c>
      <c r="C3434" s="126">
        <v>42529</v>
      </c>
      <c r="D3434" s="98" t="s">
        <v>3</v>
      </c>
      <c r="E3434" s="98">
        <v>1386599</v>
      </c>
      <c r="F3434" s="98"/>
      <c r="G3434" s="127" t="s">
        <v>10437</v>
      </c>
      <c r="H3434" s="128">
        <v>0</v>
      </c>
      <c r="I3434" s="128">
        <v>500</v>
      </c>
      <c r="J3434" s="129">
        <v>500</v>
      </c>
      <c r="K3434" s="101" t="s">
        <v>1388</v>
      </c>
    </row>
    <row r="3435" spans="1:11" ht="56.25" customHeight="1">
      <c r="A3435" s="98">
        <v>46</v>
      </c>
      <c r="B3435" s="125" t="s">
        <v>7709</v>
      </c>
      <c r="C3435" s="126">
        <v>42529</v>
      </c>
      <c r="D3435" s="98" t="s">
        <v>3</v>
      </c>
      <c r="E3435" s="98">
        <v>1386668</v>
      </c>
      <c r="F3435" s="98"/>
      <c r="G3435" s="127" t="s">
        <v>10444</v>
      </c>
      <c r="H3435" s="128">
        <v>0</v>
      </c>
      <c r="I3435" s="128">
        <v>1169.6000000000001</v>
      </c>
      <c r="J3435" s="129">
        <v>1169.6000000000001</v>
      </c>
      <c r="K3435" s="101" t="s">
        <v>1388</v>
      </c>
    </row>
    <row r="3436" spans="1:11" ht="56.25" customHeight="1">
      <c r="A3436" s="98">
        <v>46</v>
      </c>
      <c r="B3436" s="125" t="s">
        <v>7709</v>
      </c>
      <c r="C3436" s="126">
        <v>42529</v>
      </c>
      <c r="D3436" s="98" t="s">
        <v>3</v>
      </c>
      <c r="E3436" s="98">
        <v>1386704</v>
      </c>
      <c r="F3436" s="98"/>
      <c r="G3436" s="127" t="s">
        <v>10448</v>
      </c>
      <c r="H3436" s="128">
        <v>0</v>
      </c>
      <c r="I3436" s="128">
        <v>660</v>
      </c>
      <c r="J3436" s="129">
        <v>660</v>
      </c>
      <c r="K3436" s="101" t="s">
        <v>1388</v>
      </c>
    </row>
    <row r="3437" spans="1:11" ht="56.25" customHeight="1">
      <c r="A3437" s="98">
        <v>46</v>
      </c>
      <c r="B3437" s="125" t="s">
        <v>7709</v>
      </c>
      <c r="C3437" s="126">
        <v>42529</v>
      </c>
      <c r="D3437" s="98" t="s">
        <v>3</v>
      </c>
      <c r="E3437" s="98">
        <v>1386707</v>
      </c>
      <c r="F3437" s="98"/>
      <c r="G3437" s="127" t="s">
        <v>10449</v>
      </c>
      <c r="H3437" s="128">
        <v>0</v>
      </c>
      <c r="I3437" s="128">
        <v>280</v>
      </c>
      <c r="J3437" s="129">
        <v>280</v>
      </c>
      <c r="K3437" s="101" t="s">
        <v>1388</v>
      </c>
    </row>
    <row r="3438" spans="1:11" ht="56.25" customHeight="1">
      <c r="A3438" s="98">
        <v>46</v>
      </c>
      <c r="B3438" s="125" t="s">
        <v>7709</v>
      </c>
      <c r="C3438" s="126">
        <v>42530</v>
      </c>
      <c r="D3438" s="98" t="s">
        <v>3</v>
      </c>
      <c r="E3438" s="98">
        <v>1386970</v>
      </c>
      <c r="F3438" s="98"/>
      <c r="G3438" s="127" t="s">
        <v>10476</v>
      </c>
      <c r="H3438" s="128">
        <v>0</v>
      </c>
      <c r="I3438" s="128">
        <v>200</v>
      </c>
      <c r="J3438" s="129">
        <v>200</v>
      </c>
      <c r="K3438" s="101" t="s">
        <v>1388</v>
      </c>
    </row>
    <row r="3439" spans="1:11" ht="56.25" customHeight="1">
      <c r="A3439" s="98">
        <v>46</v>
      </c>
      <c r="B3439" s="125" t="s">
        <v>7709</v>
      </c>
      <c r="C3439" s="126">
        <v>42534</v>
      </c>
      <c r="D3439" s="98" t="s">
        <v>3</v>
      </c>
      <c r="E3439" s="98">
        <v>1388262</v>
      </c>
      <c r="F3439" s="98"/>
      <c r="G3439" s="127" t="s">
        <v>10537</v>
      </c>
      <c r="H3439" s="128">
        <v>0</v>
      </c>
      <c r="I3439" s="128">
        <v>3430</v>
      </c>
      <c r="J3439" s="129">
        <v>3430</v>
      </c>
      <c r="K3439" s="101" t="s">
        <v>1388</v>
      </c>
    </row>
    <row r="3440" spans="1:11" ht="56.25" customHeight="1">
      <c r="A3440" s="98">
        <v>46</v>
      </c>
      <c r="B3440" s="125" t="s">
        <v>7709</v>
      </c>
      <c r="C3440" s="126">
        <v>42536</v>
      </c>
      <c r="D3440" s="98" t="s">
        <v>3</v>
      </c>
      <c r="E3440" s="98">
        <v>1388999</v>
      </c>
      <c r="F3440" s="98"/>
      <c r="G3440" s="127" t="s">
        <v>10576</v>
      </c>
      <c r="H3440" s="128">
        <v>0</v>
      </c>
      <c r="I3440" s="128">
        <v>10</v>
      </c>
      <c r="J3440" s="129">
        <v>10</v>
      </c>
      <c r="K3440" s="101" t="s">
        <v>1388</v>
      </c>
    </row>
    <row r="3441" spans="1:11" ht="56.25" customHeight="1">
      <c r="A3441" s="98">
        <v>46</v>
      </c>
      <c r="B3441" s="125" t="s">
        <v>7709</v>
      </c>
      <c r="C3441" s="126">
        <v>42536</v>
      </c>
      <c r="D3441" s="98" t="s">
        <v>3</v>
      </c>
      <c r="E3441" s="98">
        <v>1389086</v>
      </c>
      <c r="F3441" s="98"/>
      <c r="G3441" s="127" t="s">
        <v>10584</v>
      </c>
      <c r="H3441" s="128">
        <v>0</v>
      </c>
      <c r="I3441" s="128">
        <v>435</v>
      </c>
      <c r="J3441" s="129">
        <v>435</v>
      </c>
      <c r="K3441" s="101" t="s">
        <v>1388</v>
      </c>
    </row>
    <row r="3442" spans="1:11" ht="56.25" customHeight="1">
      <c r="A3442" s="98">
        <v>46</v>
      </c>
      <c r="B3442" s="125" t="s">
        <v>7709</v>
      </c>
      <c r="C3442" s="126">
        <v>42536</v>
      </c>
      <c r="D3442" s="98" t="s">
        <v>3</v>
      </c>
      <c r="E3442" s="98">
        <v>1389170</v>
      </c>
      <c r="F3442" s="98"/>
      <c r="G3442" s="127" t="s">
        <v>10596</v>
      </c>
      <c r="H3442" s="128">
        <v>0</v>
      </c>
      <c r="I3442" s="128">
        <v>8</v>
      </c>
      <c r="J3442" s="129">
        <v>8</v>
      </c>
      <c r="K3442" s="101" t="s">
        <v>1388</v>
      </c>
    </row>
    <row r="3443" spans="1:11" ht="56.25" customHeight="1">
      <c r="A3443" s="98">
        <v>46</v>
      </c>
      <c r="B3443" s="125" t="s">
        <v>7709</v>
      </c>
      <c r="C3443" s="126">
        <v>42537</v>
      </c>
      <c r="D3443" s="98" t="s">
        <v>3</v>
      </c>
      <c r="E3443" s="98">
        <v>1389647</v>
      </c>
      <c r="F3443" s="98"/>
      <c r="G3443" s="127" t="s">
        <v>10625</v>
      </c>
      <c r="H3443" s="128">
        <v>0</v>
      </c>
      <c r="I3443" s="128">
        <v>259.7</v>
      </c>
      <c r="J3443" s="129">
        <v>259.7</v>
      </c>
      <c r="K3443" s="101" t="s">
        <v>1388</v>
      </c>
    </row>
    <row r="3444" spans="1:11" ht="56.25" customHeight="1">
      <c r="A3444" s="98">
        <v>46</v>
      </c>
      <c r="B3444" s="125" t="s">
        <v>7709</v>
      </c>
      <c r="C3444" s="126">
        <v>42537</v>
      </c>
      <c r="D3444" s="98" t="s">
        <v>3</v>
      </c>
      <c r="E3444" s="98">
        <v>1389680</v>
      </c>
      <c r="F3444" s="98"/>
      <c r="G3444" s="127" t="s">
        <v>10631</v>
      </c>
      <c r="H3444" s="128">
        <v>0</v>
      </c>
      <c r="I3444" s="128">
        <v>774</v>
      </c>
      <c r="J3444" s="129">
        <v>774</v>
      </c>
      <c r="K3444" s="101" t="s">
        <v>1388</v>
      </c>
    </row>
    <row r="3445" spans="1:11" ht="56.25" customHeight="1">
      <c r="A3445" s="98">
        <v>46</v>
      </c>
      <c r="B3445" s="125" t="s">
        <v>7709</v>
      </c>
      <c r="C3445" s="126">
        <v>42538</v>
      </c>
      <c r="D3445" s="98" t="s">
        <v>3</v>
      </c>
      <c r="E3445" s="98">
        <v>1390092</v>
      </c>
      <c r="F3445" s="98"/>
      <c r="G3445" s="127" t="s">
        <v>10682</v>
      </c>
      <c r="H3445" s="128">
        <v>0</v>
      </c>
      <c r="I3445" s="128">
        <v>284</v>
      </c>
      <c r="J3445" s="129">
        <v>284</v>
      </c>
      <c r="K3445" s="101" t="s">
        <v>1388</v>
      </c>
    </row>
    <row r="3446" spans="1:11" ht="56.25" customHeight="1">
      <c r="A3446" s="98">
        <v>46</v>
      </c>
      <c r="B3446" s="125" t="s">
        <v>7709</v>
      </c>
      <c r="C3446" s="126">
        <v>42538</v>
      </c>
      <c r="D3446" s="98" t="s">
        <v>3</v>
      </c>
      <c r="E3446" s="98">
        <v>1390108</v>
      </c>
      <c r="F3446" s="98"/>
      <c r="G3446" s="127" t="s">
        <v>10684</v>
      </c>
      <c r="H3446" s="128">
        <v>0</v>
      </c>
      <c r="I3446" s="128">
        <v>6267.6</v>
      </c>
      <c r="J3446" s="129">
        <v>6267.6</v>
      </c>
      <c r="K3446" s="101" t="s">
        <v>1388</v>
      </c>
    </row>
    <row r="3447" spans="1:11" ht="56.25" customHeight="1">
      <c r="A3447" s="98">
        <v>46</v>
      </c>
      <c r="B3447" s="125" t="s">
        <v>7709</v>
      </c>
      <c r="C3447" s="126">
        <v>42541</v>
      </c>
      <c r="D3447" s="98" t="s">
        <v>3</v>
      </c>
      <c r="E3447" s="98">
        <v>1390429</v>
      </c>
      <c r="F3447" s="98"/>
      <c r="G3447" s="127" t="s">
        <v>10706</v>
      </c>
      <c r="H3447" s="128">
        <v>0</v>
      </c>
      <c r="I3447" s="128">
        <v>1056</v>
      </c>
      <c r="J3447" s="129">
        <v>1056</v>
      </c>
      <c r="K3447" s="101" t="s">
        <v>1388</v>
      </c>
    </row>
    <row r="3448" spans="1:11" ht="56.25" customHeight="1">
      <c r="A3448" s="98">
        <v>46</v>
      </c>
      <c r="B3448" s="125" t="s">
        <v>7709</v>
      </c>
      <c r="C3448" s="126">
        <v>42543</v>
      </c>
      <c r="D3448" s="98" t="s">
        <v>3</v>
      </c>
      <c r="E3448" s="98">
        <v>1390965</v>
      </c>
      <c r="F3448" s="98"/>
      <c r="G3448" s="127" t="s">
        <v>10744</v>
      </c>
      <c r="H3448" s="128">
        <v>0</v>
      </c>
      <c r="I3448" s="128">
        <v>312</v>
      </c>
      <c r="J3448" s="129">
        <v>312</v>
      </c>
      <c r="K3448" s="101" t="s">
        <v>1388</v>
      </c>
    </row>
    <row r="3449" spans="1:11" ht="56.25" customHeight="1">
      <c r="A3449" s="98">
        <v>46</v>
      </c>
      <c r="B3449" s="125" t="s">
        <v>7709</v>
      </c>
      <c r="C3449" s="126">
        <v>42543</v>
      </c>
      <c r="D3449" s="98" t="s">
        <v>3</v>
      </c>
      <c r="E3449" s="98">
        <v>1390977</v>
      </c>
      <c r="F3449" s="98"/>
      <c r="G3449" s="127" t="s">
        <v>10745</v>
      </c>
      <c r="H3449" s="128">
        <v>0</v>
      </c>
      <c r="I3449" s="128">
        <v>90</v>
      </c>
      <c r="J3449" s="129">
        <v>90</v>
      </c>
      <c r="K3449" s="101" t="s">
        <v>1388</v>
      </c>
    </row>
    <row r="3450" spans="1:11" ht="56.25" customHeight="1">
      <c r="A3450" s="98">
        <v>46</v>
      </c>
      <c r="B3450" s="125" t="s">
        <v>7709</v>
      </c>
      <c r="C3450" s="126">
        <v>42543</v>
      </c>
      <c r="D3450" s="98" t="s">
        <v>3</v>
      </c>
      <c r="E3450" s="98">
        <v>1391060</v>
      </c>
      <c r="F3450" s="98"/>
      <c r="G3450" s="127" t="s">
        <v>10749</v>
      </c>
      <c r="H3450" s="128">
        <v>0</v>
      </c>
      <c r="I3450" s="128">
        <v>1704</v>
      </c>
      <c r="J3450" s="129">
        <v>1704</v>
      </c>
      <c r="K3450" s="101" t="s">
        <v>1388</v>
      </c>
    </row>
    <row r="3451" spans="1:11" ht="56.25" customHeight="1">
      <c r="A3451" s="98">
        <v>46</v>
      </c>
      <c r="B3451" s="125" t="s">
        <v>7709</v>
      </c>
      <c r="C3451" s="126">
        <v>42543</v>
      </c>
      <c r="D3451" s="98" t="s">
        <v>3</v>
      </c>
      <c r="E3451" s="98">
        <v>1391062</v>
      </c>
      <c r="F3451" s="98"/>
      <c r="G3451" s="127" t="s">
        <v>10750</v>
      </c>
      <c r="H3451" s="128">
        <v>0</v>
      </c>
      <c r="I3451" s="128">
        <v>6267.6</v>
      </c>
      <c r="J3451" s="129">
        <v>6267.6</v>
      </c>
      <c r="K3451" s="101" t="s">
        <v>1388</v>
      </c>
    </row>
    <row r="3452" spans="1:11" ht="56.25" customHeight="1">
      <c r="A3452" s="98">
        <v>46</v>
      </c>
      <c r="B3452" s="125" t="s">
        <v>7709</v>
      </c>
      <c r="C3452" s="126">
        <v>42543</v>
      </c>
      <c r="D3452" s="98" t="s">
        <v>3</v>
      </c>
      <c r="E3452" s="98">
        <v>1391074</v>
      </c>
      <c r="F3452" s="98"/>
      <c r="G3452" s="127" t="s">
        <v>10753</v>
      </c>
      <c r="H3452" s="128">
        <v>0</v>
      </c>
      <c r="I3452" s="128">
        <v>39</v>
      </c>
      <c r="J3452" s="129">
        <v>39</v>
      </c>
      <c r="K3452" s="101" t="s">
        <v>1388</v>
      </c>
    </row>
    <row r="3453" spans="1:11" ht="56.25" customHeight="1">
      <c r="A3453" s="98">
        <v>46</v>
      </c>
      <c r="B3453" s="125" t="s">
        <v>7709</v>
      </c>
      <c r="C3453" s="126">
        <v>42544</v>
      </c>
      <c r="D3453" s="98" t="s">
        <v>3</v>
      </c>
      <c r="E3453" s="98">
        <v>1391427</v>
      </c>
      <c r="F3453" s="98"/>
      <c r="G3453" s="127" t="s">
        <v>10788</v>
      </c>
      <c r="H3453" s="128">
        <v>0</v>
      </c>
      <c r="I3453" s="128">
        <v>0.4</v>
      </c>
      <c r="J3453" s="129">
        <v>0.4</v>
      </c>
      <c r="K3453" s="101" t="s">
        <v>1388</v>
      </c>
    </row>
    <row r="3454" spans="1:11" ht="56.25" customHeight="1">
      <c r="A3454" s="98">
        <v>46</v>
      </c>
      <c r="B3454" s="125" t="s">
        <v>7709</v>
      </c>
      <c r="C3454" s="126">
        <v>42544</v>
      </c>
      <c r="D3454" s="98" t="s">
        <v>3</v>
      </c>
      <c r="E3454" s="98">
        <v>1391445</v>
      </c>
      <c r="F3454" s="98"/>
      <c r="G3454" s="127" t="s">
        <v>10793</v>
      </c>
      <c r="H3454" s="128">
        <v>0</v>
      </c>
      <c r="I3454" s="128">
        <v>15957</v>
      </c>
      <c r="J3454" s="129">
        <v>15957</v>
      </c>
      <c r="K3454" s="101" t="s">
        <v>1388</v>
      </c>
    </row>
    <row r="3455" spans="1:11" ht="56.25" customHeight="1">
      <c r="A3455" s="98">
        <v>46</v>
      </c>
      <c r="B3455" s="125" t="s">
        <v>7709</v>
      </c>
      <c r="C3455" s="126">
        <v>42544</v>
      </c>
      <c r="D3455" s="98" t="s">
        <v>3</v>
      </c>
      <c r="E3455" s="98">
        <v>1391460</v>
      </c>
      <c r="F3455" s="98"/>
      <c r="G3455" s="127" t="s">
        <v>10795</v>
      </c>
      <c r="H3455" s="128">
        <v>0</v>
      </c>
      <c r="I3455" s="128">
        <v>60000</v>
      </c>
      <c r="J3455" s="129">
        <v>60000</v>
      </c>
      <c r="K3455" s="101" t="s">
        <v>1388</v>
      </c>
    </row>
    <row r="3456" spans="1:11" ht="56.25" customHeight="1">
      <c r="A3456" s="98">
        <v>46</v>
      </c>
      <c r="B3456" s="125" t="s">
        <v>7709</v>
      </c>
      <c r="C3456" s="126">
        <v>42545</v>
      </c>
      <c r="D3456" s="98" t="s">
        <v>3</v>
      </c>
      <c r="E3456" s="98">
        <v>1391928</v>
      </c>
      <c r="F3456" s="98"/>
      <c r="G3456" s="127" t="s">
        <v>10827</v>
      </c>
      <c r="H3456" s="128">
        <v>0</v>
      </c>
      <c r="I3456" s="128">
        <v>8085</v>
      </c>
      <c r="J3456" s="129">
        <v>8085</v>
      </c>
      <c r="K3456" s="101" t="s">
        <v>1388</v>
      </c>
    </row>
    <row r="3457" spans="1:11" ht="56.25" customHeight="1">
      <c r="A3457" s="98">
        <v>46</v>
      </c>
      <c r="B3457" s="125" t="s">
        <v>7709</v>
      </c>
      <c r="C3457" s="126">
        <v>42545</v>
      </c>
      <c r="D3457" s="98" t="s">
        <v>3</v>
      </c>
      <c r="E3457" s="98">
        <v>1392075</v>
      </c>
      <c r="F3457" s="98"/>
      <c r="G3457" s="127" t="s">
        <v>9859</v>
      </c>
      <c r="H3457" s="128">
        <v>0</v>
      </c>
      <c r="I3457" s="128">
        <v>3</v>
      </c>
      <c r="J3457" s="129">
        <v>3</v>
      </c>
      <c r="K3457" s="101" t="s">
        <v>1388</v>
      </c>
    </row>
    <row r="3458" spans="1:11" ht="56.25" customHeight="1">
      <c r="A3458" s="98">
        <v>46</v>
      </c>
      <c r="B3458" s="125" t="s">
        <v>7709</v>
      </c>
      <c r="C3458" s="126">
        <v>42545</v>
      </c>
      <c r="D3458" s="98" t="s">
        <v>3</v>
      </c>
      <c r="E3458" s="98">
        <v>1392122</v>
      </c>
      <c r="F3458" s="98"/>
      <c r="G3458" s="127" t="s">
        <v>10836</v>
      </c>
      <c r="H3458" s="128">
        <v>0</v>
      </c>
      <c r="I3458" s="128">
        <v>528</v>
      </c>
      <c r="J3458" s="129">
        <v>528</v>
      </c>
      <c r="K3458" s="101" t="s">
        <v>1388</v>
      </c>
    </row>
    <row r="3459" spans="1:11" ht="56.25" customHeight="1">
      <c r="A3459" s="98">
        <v>46</v>
      </c>
      <c r="B3459" s="125" t="s">
        <v>7709</v>
      </c>
      <c r="C3459" s="126">
        <v>42549</v>
      </c>
      <c r="D3459" s="98" t="s">
        <v>3</v>
      </c>
      <c r="E3459" s="98">
        <v>1392816</v>
      </c>
      <c r="F3459" s="98"/>
      <c r="G3459" s="127" t="s">
        <v>10894</v>
      </c>
      <c r="H3459" s="128">
        <v>0</v>
      </c>
      <c r="I3459" s="128">
        <v>1872</v>
      </c>
      <c r="J3459" s="129">
        <v>1872</v>
      </c>
      <c r="K3459" s="101" t="s">
        <v>1388</v>
      </c>
    </row>
    <row r="3460" spans="1:11" ht="56.25" customHeight="1">
      <c r="A3460" s="98">
        <v>46</v>
      </c>
      <c r="B3460" s="125" t="s">
        <v>7709</v>
      </c>
      <c r="C3460" s="126">
        <v>42550</v>
      </c>
      <c r="D3460" s="98" t="s">
        <v>3</v>
      </c>
      <c r="E3460" s="98">
        <v>1393418</v>
      </c>
      <c r="F3460" s="98"/>
      <c r="G3460" s="127" t="s">
        <v>10935</v>
      </c>
      <c r="H3460" s="128">
        <v>0</v>
      </c>
      <c r="I3460" s="128">
        <v>237</v>
      </c>
      <c r="J3460" s="129">
        <v>237</v>
      </c>
      <c r="K3460" s="101" t="s">
        <v>1388</v>
      </c>
    </row>
    <row r="3461" spans="1:11" ht="56.25" customHeight="1">
      <c r="A3461" s="98">
        <v>46</v>
      </c>
      <c r="B3461" s="125" t="s">
        <v>7709</v>
      </c>
      <c r="C3461" s="126">
        <v>42552</v>
      </c>
      <c r="D3461" s="98" t="s">
        <v>3</v>
      </c>
      <c r="E3461" s="98">
        <v>1394085</v>
      </c>
      <c r="F3461" s="98"/>
      <c r="G3461" s="127" t="s">
        <v>10982</v>
      </c>
      <c r="H3461" s="128">
        <v>0</v>
      </c>
      <c r="I3461" s="128">
        <v>521</v>
      </c>
      <c r="J3461" s="129">
        <v>521</v>
      </c>
      <c r="K3461" s="101" t="s">
        <v>1388</v>
      </c>
    </row>
    <row r="3462" spans="1:11" ht="56.25" customHeight="1">
      <c r="A3462" s="98">
        <v>46</v>
      </c>
      <c r="B3462" s="125" t="s">
        <v>7709</v>
      </c>
      <c r="C3462" s="126">
        <v>42552</v>
      </c>
      <c r="D3462" s="98" t="s">
        <v>3</v>
      </c>
      <c r="E3462" s="98">
        <v>1394107</v>
      </c>
      <c r="F3462" s="98"/>
      <c r="G3462" s="127" t="s">
        <v>10985</v>
      </c>
      <c r="H3462" s="128">
        <v>0</v>
      </c>
      <c r="I3462" s="128">
        <v>932.99</v>
      </c>
      <c r="J3462" s="129">
        <v>932.99</v>
      </c>
      <c r="K3462" s="101" t="s">
        <v>1388</v>
      </c>
    </row>
    <row r="3463" spans="1:11" ht="56.25" customHeight="1">
      <c r="A3463" s="98">
        <v>46</v>
      </c>
      <c r="B3463" s="125" t="s">
        <v>7709</v>
      </c>
      <c r="C3463" s="126">
        <v>42552</v>
      </c>
      <c r="D3463" s="98" t="s">
        <v>3</v>
      </c>
      <c r="E3463" s="98">
        <v>1394320</v>
      </c>
      <c r="F3463" s="98"/>
      <c r="G3463" s="127" t="s">
        <v>11006</v>
      </c>
      <c r="H3463" s="128">
        <v>0</v>
      </c>
      <c r="I3463" s="128">
        <v>194000.85</v>
      </c>
      <c r="J3463" s="129">
        <v>194000.85</v>
      </c>
      <c r="K3463" s="101" t="s">
        <v>1388</v>
      </c>
    </row>
    <row r="3464" spans="1:11" ht="56.25" customHeight="1">
      <c r="A3464" s="98">
        <v>46</v>
      </c>
      <c r="B3464" s="125" t="s">
        <v>7709</v>
      </c>
      <c r="C3464" s="126">
        <v>42555</v>
      </c>
      <c r="D3464" s="98" t="s">
        <v>3</v>
      </c>
      <c r="E3464" s="98">
        <v>1394615</v>
      </c>
      <c r="F3464" s="98"/>
      <c r="G3464" s="127" t="s">
        <v>11036</v>
      </c>
      <c r="H3464" s="128">
        <v>0</v>
      </c>
      <c r="I3464" s="128">
        <v>150</v>
      </c>
      <c r="J3464" s="129">
        <v>150</v>
      </c>
      <c r="K3464" s="101" t="s">
        <v>1388</v>
      </c>
    </row>
    <row r="3465" spans="1:11" ht="56.25" customHeight="1">
      <c r="A3465" s="98">
        <v>46</v>
      </c>
      <c r="B3465" s="125" t="s">
        <v>7709</v>
      </c>
      <c r="C3465" s="126">
        <v>42555</v>
      </c>
      <c r="D3465" s="98" t="s">
        <v>3</v>
      </c>
      <c r="E3465" s="98">
        <v>1394616</v>
      </c>
      <c r="F3465" s="98"/>
      <c r="G3465" s="127" t="s">
        <v>11037</v>
      </c>
      <c r="H3465" s="128">
        <v>0</v>
      </c>
      <c r="I3465" s="128">
        <v>720</v>
      </c>
      <c r="J3465" s="129">
        <v>720</v>
      </c>
      <c r="K3465" s="101" t="s">
        <v>1388</v>
      </c>
    </row>
    <row r="3466" spans="1:11" ht="56.25" customHeight="1">
      <c r="A3466" s="98">
        <v>46</v>
      </c>
      <c r="B3466" s="125" t="s">
        <v>7709</v>
      </c>
      <c r="C3466" s="126">
        <v>42555</v>
      </c>
      <c r="D3466" s="98" t="s">
        <v>3</v>
      </c>
      <c r="E3466" s="98">
        <v>1394780</v>
      </c>
      <c r="F3466" s="98"/>
      <c r="G3466" s="127" t="s">
        <v>11046</v>
      </c>
      <c r="H3466" s="128">
        <v>0</v>
      </c>
      <c r="I3466" s="128">
        <v>1425</v>
      </c>
      <c r="J3466" s="129">
        <v>1425</v>
      </c>
      <c r="K3466" s="101" t="s">
        <v>1388</v>
      </c>
    </row>
    <row r="3467" spans="1:11" ht="56.25" customHeight="1">
      <c r="A3467" s="98">
        <v>46</v>
      </c>
      <c r="B3467" s="125" t="s">
        <v>7709</v>
      </c>
      <c r="C3467" s="126">
        <v>42555</v>
      </c>
      <c r="D3467" s="98" t="s">
        <v>3</v>
      </c>
      <c r="E3467" s="98">
        <v>1394785</v>
      </c>
      <c r="F3467" s="98"/>
      <c r="G3467" s="127" t="s">
        <v>11046</v>
      </c>
      <c r="H3467" s="128">
        <v>0</v>
      </c>
      <c r="I3467" s="128">
        <v>0.2</v>
      </c>
      <c r="J3467" s="129">
        <v>0.2</v>
      </c>
      <c r="K3467" s="101" t="s">
        <v>1429</v>
      </c>
    </row>
    <row r="3468" spans="1:11" ht="56.25" customHeight="1">
      <c r="A3468" s="98">
        <v>46</v>
      </c>
      <c r="B3468" s="125" t="s">
        <v>7709</v>
      </c>
      <c r="C3468" s="126">
        <v>42556</v>
      </c>
      <c r="D3468" s="98" t="s">
        <v>3</v>
      </c>
      <c r="E3468" s="98">
        <v>1394997</v>
      </c>
      <c r="F3468" s="98"/>
      <c r="G3468" s="127" t="s">
        <v>11069</v>
      </c>
      <c r="H3468" s="128">
        <v>0</v>
      </c>
      <c r="I3468" s="128">
        <v>960</v>
      </c>
      <c r="J3468" s="129">
        <v>960</v>
      </c>
      <c r="K3468" s="101" t="s">
        <v>1388</v>
      </c>
    </row>
    <row r="3469" spans="1:11" ht="56.25" customHeight="1">
      <c r="A3469" s="98">
        <v>46</v>
      </c>
      <c r="B3469" s="125" t="s">
        <v>7709</v>
      </c>
      <c r="C3469" s="126">
        <v>42556</v>
      </c>
      <c r="D3469" s="98" t="s">
        <v>3</v>
      </c>
      <c r="E3469" s="98">
        <v>1395000</v>
      </c>
      <c r="F3469" s="98"/>
      <c r="G3469" s="127" t="s">
        <v>11069</v>
      </c>
      <c r="H3469" s="128">
        <v>0</v>
      </c>
      <c r="I3469" s="128">
        <v>5936</v>
      </c>
      <c r="J3469" s="129">
        <v>5936</v>
      </c>
      <c r="K3469" s="101" t="s">
        <v>1388</v>
      </c>
    </row>
    <row r="3470" spans="1:11" ht="56.25" customHeight="1">
      <c r="A3470" s="98">
        <v>46</v>
      </c>
      <c r="B3470" s="125" t="s">
        <v>7709</v>
      </c>
      <c r="C3470" s="126">
        <v>42556</v>
      </c>
      <c r="D3470" s="98" t="s">
        <v>3</v>
      </c>
      <c r="E3470" s="98">
        <v>1395174</v>
      </c>
      <c r="F3470" s="98"/>
      <c r="G3470" s="127" t="s">
        <v>11106</v>
      </c>
      <c r="H3470" s="128">
        <v>0</v>
      </c>
      <c r="I3470" s="128">
        <v>33</v>
      </c>
      <c r="J3470" s="129">
        <v>33</v>
      </c>
      <c r="K3470" s="101" t="s">
        <v>1388</v>
      </c>
    </row>
    <row r="3471" spans="1:11" ht="56.25" customHeight="1">
      <c r="A3471" s="98">
        <v>46</v>
      </c>
      <c r="B3471" s="125" t="s">
        <v>7709</v>
      </c>
      <c r="C3471" s="126">
        <v>42556</v>
      </c>
      <c r="D3471" s="98" t="s">
        <v>3</v>
      </c>
      <c r="E3471" s="98">
        <v>1395175</v>
      </c>
      <c r="F3471" s="98"/>
      <c r="G3471" s="127" t="s">
        <v>11107</v>
      </c>
      <c r="H3471" s="128">
        <v>0</v>
      </c>
      <c r="I3471" s="128">
        <v>3388.1800000000003</v>
      </c>
      <c r="J3471" s="129">
        <v>3388.1800000000003</v>
      </c>
      <c r="K3471" s="101" t="s">
        <v>1388</v>
      </c>
    </row>
    <row r="3472" spans="1:11" ht="56.25" customHeight="1">
      <c r="A3472" s="98">
        <v>46</v>
      </c>
      <c r="B3472" s="125" t="s">
        <v>7709</v>
      </c>
      <c r="C3472" s="126">
        <v>42556</v>
      </c>
      <c r="D3472" s="98" t="s">
        <v>3</v>
      </c>
      <c r="E3472" s="98">
        <v>1395274</v>
      </c>
      <c r="F3472" s="98"/>
      <c r="G3472" s="127" t="s">
        <v>11112</v>
      </c>
      <c r="H3472" s="128">
        <v>0</v>
      </c>
      <c r="I3472" s="128">
        <v>111.3</v>
      </c>
      <c r="J3472" s="129">
        <v>111.3</v>
      </c>
      <c r="K3472" s="101" t="s">
        <v>1388</v>
      </c>
    </row>
    <row r="3473" spans="1:11" ht="56.25" customHeight="1">
      <c r="A3473" s="98">
        <v>46</v>
      </c>
      <c r="B3473" s="125" t="s">
        <v>7709</v>
      </c>
      <c r="C3473" s="126">
        <v>42556</v>
      </c>
      <c r="D3473" s="98" t="s">
        <v>3</v>
      </c>
      <c r="E3473" s="98">
        <v>1395275</v>
      </c>
      <c r="F3473" s="98"/>
      <c r="G3473" s="127" t="s">
        <v>11113</v>
      </c>
      <c r="H3473" s="128">
        <v>0</v>
      </c>
      <c r="I3473" s="128">
        <v>665.99</v>
      </c>
      <c r="J3473" s="129">
        <v>665.99</v>
      </c>
      <c r="K3473" s="101" t="s">
        <v>1388</v>
      </c>
    </row>
    <row r="3474" spans="1:11" ht="56.25" customHeight="1">
      <c r="A3474" s="98">
        <v>46</v>
      </c>
      <c r="B3474" s="125" t="s">
        <v>7709</v>
      </c>
      <c r="C3474" s="126">
        <v>42556</v>
      </c>
      <c r="D3474" s="98" t="s">
        <v>3</v>
      </c>
      <c r="E3474" s="98">
        <v>1395315</v>
      </c>
      <c r="F3474" s="98"/>
      <c r="G3474" s="127" t="s">
        <v>11117</v>
      </c>
      <c r="H3474" s="128">
        <v>0</v>
      </c>
      <c r="I3474" s="128">
        <v>5</v>
      </c>
      <c r="J3474" s="129">
        <v>5</v>
      </c>
      <c r="K3474" s="101" t="s">
        <v>1429</v>
      </c>
    </row>
    <row r="3475" spans="1:11" ht="56.25" customHeight="1">
      <c r="A3475" s="98">
        <v>46</v>
      </c>
      <c r="B3475" s="125" t="s">
        <v>7709</v>
      </c>
      <c r="C3475" s="126">
        <v>42558</v>
      </c>
      <c r="D3475" s="98" t="s">
        <v>3</v>
      </c>
      <c r="E3475" s="98">
        <v>1396092</v>
      </c>
      <c r="F3475" s="98"/>
      <c r="G3475" s="127" t="s">
        <v>11170</v>
      </c>
      <c r="H3475" s="128">
        <v>0</v>
      </c>
      <c r="I3475" s="128">
        <v>960</v>
      </c>
      <c r="J3475" s="129">
        <v>960</v>
      </c>
      <c r="K3475" s="101" t="s">
        <v>1388</v>
      </c>
    </row>
    <row r="3476" spans="1:11" ht="56.25" customHeight="1">
      <c r="A3476" s="98">
        <v>46</v>
      </c>
      <c r="B3476" s="125" t="s">
        <v>7709</v>
      </c>
      <c r="C3476" s="126">
        <v>42559</v>
      </c>
      <c r="D3476" s="98" t="s">
        <v>3</v>
      </c>
      <c r="E3476" s="98">
        <v>1396417</v>
      </c>
      <c r="F3476" s="98"/>
      <c r="G3476" s="127" t="s">
        <v>11190</v>
      </c>
      <c r="H3476" s="128">
        <v>0</v>
      </c>
      <c r="I3476" s="128">
        <v>111.5</v>
      </c>
      <c r="J3476" s="129">
        <v>111.5</v>
      </c>
      <c r="K3476" s="101" t="s">
        <v>1388</v>
      </c>
    </row>
    <row r="3477" spans="1:11" ht="56.25" customHeight="1">
      <c r="A3477" s="98">
        <v>46</v>
      </c>
      <c r="B3477" s="125" t="s">
        <v>7709</v>
      </c>
      <c r="C3477" s="126">
        <v>42559</v>
      </c>
      <c r="D3477" s="98" t="s">
        <v>3</v>
      </c>
      <c r="E3477" s="98">
        <v>1396419</v>
      </c>
      <c r="F3477" s="98"/>
      <c r="G3477" s="127" t="s">
        <v>11191</v>
      </c>
      <c r="H3477" s="128">
        <v>0</v>
      </c>
      <c r="I3477" s="128">
        <v>111.5</v>
      </c>
      <c r="J3477" s="129">
        <v>111.5</v>
      </c>
      <c r="K3477" s="101" t="s">
        <v>1388</v>
      </c>
    </row>
    <row r="3478" spans="1:11" ht="56.25" customHeight="1">
      <c r="A3478" s="98">
        <v>46</v>
      </c>
      <c r="B3478" s="125" t="s">
        <v>7709</v>
      </c>
      <c r="C3478" s="126">
        <v>42562</v>
      </c>
      <c r="D3478" s="98" t="s">
        <v>3</v>
      </c>
      <c r="E3478" s="98">
        <v>1396868</v>
      </c>
      <c r="F3478" s="98"/>
      <c r="G3478" s="127" t="s">
        <v>11222</v>
      </c>
      <c r="H3478" s="128">
        <v>0</v>
      </c>
      <c r="I3478" s="128">
        <v>1322</v>
      </c>
      <c r="J3478" s="129">
        <v>1322</v>
      </c>
      <c r="K3478" s="101" t="s">
        <v>1388</v>
      </c>
    </row>
    <row r="3479" spans="1:11" ht="56.25" customHeight="1">
      <c r="A3479" s="98">
        <v>46</v>
      </c>
      <c r="B3479" s="125" t="s">
        <v>7709</v>
      </c>
      <c r="C3479" s="126">
        <v>42563</v>
      </c>
      <c r="D3479" s="98" t="s">
        <v>3</v>
      </c>
      <c r="E3479" s="98">
        <v>1397501</v>
      </c>
      <c r="F3479" s="98"/>
      <c r="G3479" s="127" t="s">
        <v>11267</v>
      </c>
      <c r="H3479" s="128">
        <v>0</v>
      </c>
      <c r="I3479" s="128">
        <v>900</v>
      </c>
      <c r="J3479" s="129">
        <v>900</v>
      </c>
      <c r="K3479" s="101" t="s">
        <v>1388</v>
      </c>
    </row>
    <row r="3480" spans="1:11" ht="56.25" customHeight="1">
      <c r="A3480" s="98">
        <v>46</v>
      </c>
      <c r="B3480" s="125" t="s">
        <v>7709</v>
      </c>
      <c r="C3480" s="126">
        <v>42563</v>
      </c>
      <c r="D3480" s="98" t="s">
        <v>3</v>
      </c>
      <c r="E3480" s="98">
        <v>1397503</v>
      </c>
      <c r="F3480" s="98"/>
      <c r="G3480" s="127" t="s">
        <v>11268</v>
      </c>
      <c r="H3480" s="128">
        <v>0</v>
      </c>
      <c r="I3480" s="128">
        <v>133.5</v>
      </c>
      <c r="J3480" s="129">
        <v>133.5</v>
      </c>
      <c r="K3480" s="101" t="s">
        <v>1388</v>
      </c>
    </row>
    <row r="3481" spans="1:11" ht="56.25" customHeight="1">
      <c r="A3481" s="98">
        <v>46</v>
      </c>
      <c r="B3481" s="125" t="s">
        <v>7709</v>
      </c>
      <c r="C3481" s="126">
        <v>42565</v>
      </c>
      <c r="D3481" s="98" t="s">
        <v>3</v>
      </c>
      <c r="E3481" s="98">
        <v>1398243</v>
      </c>
      <c r="F3481" s="98"/>
      <c r="G3481" s="127" t="s">
        <v>11321</v>
      </c>
      <c r="H3481" s="128">
        <v>0</v>
      </c>
      <c r="I3481" s="128">
        <v>150000</v>
      </c>
      <c r="J3481" s="129">
        <v>150000</v>
      </c>
      <c r="K3481" s="101" t="s">
        <v>1388</v>
      </c>
    </row>
    <row r="3482" spans="1:11" ht="56.25" customHeight="1">
      <c r="A3482" s="98">
        <v>46</v>
      </c>
      <c r="B3482" s="125" t="s">
        <v>7709</v>
      </c>
      <c r="C3482" s="126">
        <v>42565</v>
      </c>
      <c r="D3482" s="98" t="s">
        <v>3</v>
      </c>
      <c r="E3482" s="98">
        <v>1398382</v>
      </c>
      <c r="F3482" s="98"/>
      <c r="G3482" s="127" t="s">
        <v>11331</v>
      </c>
      <c r="H3482" s="128">
        <v>0</v>
      </c>
      <c r="I3482" s="128">
        <v>97</v>
      </c>
      <c r="J3482" s="129">
        <v>97</v>
      </c>
      <c r="K3482" s="101" t="s">
        <v>1388</v>
      </c>
    </row>
    <row r="3483" spans="1:11" ht="56.25" customHeight="1">
      <c r="A3483" s="98">
        <v>46</v>
      </c>
      <c r="B3483" s="125" t="s">
        <v>7709</v>
      </c>
      <c r="C3483" s="126">
        <v>42565</v>
      </c>
      <c r="D3483" s="98" t="s">
        <v>3</v>
      </c>
      <c r="E3483" s="98">
        <v>1398385</v>
      </c>
      <c r="F3483" s="98"/>
      <c r="G3483" s="127" t="s">
        <v>11332</v>
      </c>
      <c r="H3483" s="128">
        <v>0</v>
      </c>
      <c r="I3483" s="128">
        <v>97</v>
      </c>
      <c r="J3483" s="129">
        <v>97</v>
      </c>
      <c r="K3483" s="101" t="s">
        <v>1388</v>
      </c>
    </row>
    <row r="3484" spans="1:11" ht="56.25" customHeight="1">
      <c r="A3484" s="98">
        <v>46</v>
      </c>
      <c r="B3484" s="125" t="s">
        <v>7709</v>
      </c>
      <c r="C3484" s="126">
        <v>42569</v>
      </c>
      <c r="D3484" s="98" t="s">
        <v>3</v>
      </c>
      <c r="E3484" s="98">
        <v>1399107</v>
      </c>
      <c r="F3484" s="98"/>
      <c r="G3484" s="127" t="s">
        <v>11384</v>
      </c>
      <c r="H3484" s="128">
        <v>0</v>
      </c>
      <c r="I3484" s="128">
        <v>2522</v>
      </c>
      <c r="J3484" s="129">
        <v>2522</v>
      </c>
      <c r="K3484" s="101" t="s">
        <v>1388</v>
      </c>
    </row>
    <row r="3485" spans="1:11" ht="56.25" customHeight="1">
      <c r="A3485" s="98">
        <v>46</v>
      </c>
      <c r="B3485" s="125" t="s">
        <v>7709</v>
      </c>
      <c r="C3485" s="126">
        <v>42569</v>
      </c>
      <c r="D3485" s="98" t="s">
        <v>3</v>
      </c>
      <c r="E3485" s="98">
        <v>1399109</v>
      </c>
      <c r="F3485" s="98"/>
      <c r="G3485" s="127" t="s">
        <v>11385</v>
      </c>
      <c r="H3485" s="128">
        <v>0</v>
      </c>
      <c r="I3485" s="128">
        <v>1188</v>
      </c>
      <c r="J3485" s="129">
        <v>1188</v>
      </c>
      <c r="K3485" s="101" t="s">
        <v>1388</v>
      </c>
    </row>
    <row r="3486" spans="1:11" ht="56.25" customHeight="1">
      <c r="A3486" s="98">
        <v>46</v>
      </c>
      <c r="B3486" s="125" t="s">
        <v>7709</v>
      </c>
      <c r="C3486" s="126">
        <v>42571</v>
      </c>
      <c r="D3486" s="98" t="s">
        <v>3</v>
      </c>
      <c r="E3486" s="98">
        <v>1399747</v>
      </c>
      <c r="F3486" s="98"/>
      <c r="G3486" s="127" t="s">
        <v>11431</v>
      </c>
      <c r="H3486" s="128">
        <v>0</v>
      </c>
      <c r="I3486" s="128">
        <v>1267.24</v>
      </c>
      <c r="J3486" s="129">
        <v>1267.24</v>
      </c>
      <c r="K3486" s="101" t="s">
        <v>1388</v>
      </c>
    </row>
    <row r="3487" spans="1:11" ht="56.25" customHeight="1">
      <c r="A3487" s="98">
        <v>46</v>
      </c>
      <c r="B3487" s="125" t="s">
        <v>7709</v>
      </c>
      <c r="C3487" s="126">
        <v>42571</v>
      </c>
      <c r="D3487" s="98" t="s">
        <v>3</v>
      </c>
      <c r="E3487" s="98">
        <v>1399926</v>
      </c>
      <c r="F3487" s="98"/>
      <c r="G3487" s="127" t="s">
        <v>11453</v>
      </c>
      <c r="H3487" s="128">
        <v>0</v>
      </c>
      <c r="I3487" s="128">
        <v>3117</v>
      </c>
      <c r="J3487" s="129">
        <v>3117</v>
      </c>
      <c r="K3487" s="101" t="s">
        <v>1388</v>
      </c>
    </row>
    <row r="3488" spans="1:11" ht="56.25" customHeight="1">
      <c r="A3488" s="98">
        <v>46</v>
      </c>
      <c r="B3488" s="125" t="s">
        <v>7709</v>
      </c>
      <c r="C3488" s="126">
        <v>42572</v>
      </c>
      <c r="D3488" s="98" t="s">
        <v>3</v>
      </c>
      <c r="E3488" s="98">
        <v>1400211</v>
      </c>
      <c r="F3488" s="98"/>
      <c r="G3488" s="127" t="s">
        <v>11469</v>
      </c>
      <c r="H3488" s="128">
        <v>0</v>
      </c>
      <c r="I3488" s="128">
        <v>9947.380000000001</v>
      </c>
      <c r="J3488" s="129">
        <v>9947.380000000001</v>
      </c>
      <c r="K3488" s="101" t="s">
        <v>1388</v>
      </c>
    </row>
    <row r="3489" spans="1:11" ht="56.25" customHeight="1">
      <c r="A3489" s="98">
        <v>46</v>
      </c>
      <c r="B3489" s="125" t="s">
        <v>7709</v>
      </c>
      <c r="C3489" s="126">
        <v>42572</v>
      </c>
      <c r="D3489" s="98" t="s">
        <v>3</v>
      </c>
      <c r="E3489" s="98">
        <v>1400212</v>
      </c>
      <c r="F3489" s="98"/>
      <c r="G3489" s="127" t="s">
        <v>11470</v>
      </c>
      <c r="H3489" s="128">
        <v>0</v>
      </c>
      <c r="I3489" s="128">
        <v>2739.12</v>
      </c>
      <c r="J3489" s="129">
        <v>2739.12</v>
      </c>
      <c r="K3489" s="101" t="s">
        <v>1388</v>
      </c>
    </row>
    <row r="3490" spans="1:11" ht="56.25" customHeight="1">
      <c r="A3490" s="98">
        <v>46</v>
      </c>
      <c r="B3490" s="125" t="s">
        <v>7709</v>
      </c>
      <c r="C3490" s="126">
        <v>42576</v>
      </c>
      <c r="D3490" s="98" t="s">
        <v>3</v>
      </c>
      <c r="E3490" s="98">
        <v>1401040</v>
      </c>
      <c r="F3490" s="98"/>
      <c r="G3490" s="127" t="s">
        <v>11519</v>
      </c>
      <c r="H3490" s="128">
        <v>0</v>
      </c>
      <c r="I3490" s="128">
        <v>5130</v>
      </c>
      <c r="J3490" s="129">
        <v>5130</v>
      </c>
      <c r="K3490" s="101" t="s">
        <v>1388</v>
      </c>
    </row>
    <row r="3491" spans="1:11" ht="56.25" customHeight="1">
      <c r="A3491" s="98">
        <v>46</v>
      </c>
      <c r="B3491" s="125" t="s">
        <v>7709</v>
      </c>
      <c r="C3491" s="126">
        <v>42576</v>
      </c>
      <c r="D3491" s="98" t="s">
        <v>3</v>
      </c>
      <c r="E3491" s="98">
        <v>1401042</v>
      </c>
      <c r="F3491" s="98"/>
      <c r="G3491" s="127" t="s">
        <v>11519</v>
      </c>
      <c r="H3491" s="128">
        <v>0</v>
      </c>
      <c r="I3491" s="128">
        <v>6000</v>
      </c>
      <c r="J3491" s="129">
        <v>6000</v>
      </c>
      <c r="K3491" s="101" t="s">
        <v>1388</v>
      </c>
    </row>
    <row r="3492" spans="1:11" ht="56.25" customHeight="1">
      <c r="A3492" s="98">
        <v>46</v>
      </c>
      <c r="B3492" s="125" t="s">
        <v>7709</v>
      </c>
      <c r="C3492" s="126">
        <v>42576</v>
      </c>
      <c r="D3492" s="98" t="s">
        <v>3</v>
      </c>
      <c r="E3492" s="98">
        <v>1401074</v>
      </c>
      <c r="F3492" s="98"/>
      <c r="G3492" s="127" t="s">
        <v>11530</v>
      </c>
      <c r="H3492" s="128">
        <v>0</v>
      </c>
      <c r="I3492" s="128">
        <v>1855</v>
      </c>
      <c r="J3492" s="129">
        <v>1855</v>
      </c>
      <c r="K3492" s="101" t="s">
        <v>1388</v>
      </c>
    </row>
    <row r="3493" spans="1:11" ht="56.25" customHeight="1">
      <c r="A3493" s="98">
        <v>46</v>
      </c>
      <c r="B3493" s="125" t="s">
        <v>7709</v>
      </c>
      <c r="C3493" s="126">
        <v>42577</v>
      </c>
      <c r="D3493" s="98" t="s">
        <v>3</v>
      </c>
      <c r="E3493" s="98">
        <v>1401379</v>
      </c>
      <c r="F3493" s="98"/>
      <c r="G3493" s="127" t="s">
        <v>11544</v>
      </c>
      <c r="H3493" s="128">
        <v>0</v>
      </c>
      <c r="I3493" s="128">
        <v>4</v>
      </c>
      <c r="J3493" s="129">
        <v>4</v>
      </c>
      <c r="K3493" s="101" t="s">
        <v>1388</v>
      </c>
    </row>
    <row r="3494" spans="1:11" ht="56.25" customHeight="1">
      <c r="A3494" s="98">
        <v>46</v>
      </c>
      <c r="B3494" s="125" t="s">
        <v>7709</v>
      </c>
      <c r="C3494" s="126">
        <v>42577</v>
      </c>
      <c r="D3494" s="98" t="s">
        <v>3</v>
      </c>
      <c r="E3494" s="98">
        <v>1401380</v>
      </c>
      <c r="F3494" s="98"/>
      <c r="G3494" s="127" t="s">
        <v>11545</v>
      </c>
      <c r="H3494" s="128">
        <v>0</v>
      </c>
      <c r="I3494" s="128">
        <v>4</v>
      </c>
      <c r="J3494" s="129">
        <v>4</v>
      </c>
      <c r="K3494" s="101" t="s">
        <v>1388</v>
      </c>
    </row>
    <row r="3495" spans="1:11" ht="56.25" customHeight="1">
      <c r="A3495" s="98">
        <v>46</v>
      </c>
      <c r="B3495" s="125" t="s">
        <v>7709</v>
      </c>
      <c r="C3495" s="126">
        <v>42578</v>
      </c>
      <c r="D3495" s="98" t="s">
        <v>3</v>
      </c>
      <c r="E3495" s="98">
        <v>1402055</v>
      </c>
      <c r="F3495" s="98"/>
      <c r="G3495" s="127" t="s">
        <v>11608</v>
      </c>
      <c r="H3495" s="128">
        <v>0</v>
      </c>
      <c r="I3495" s="128">
        <v>10000</v>
      </c>
      <c r="J3495" s="129">
        <v>10000</v>
      </c>
      <c r="K3495" s="101" t="s">
        <v>1388</v>
      </c>
    </row>
    <row r="3496" spans="1:11" ht="56.25" customHeight="1">
      <c r="A3496" s="98">
        <v>46</v>
      </c>
      <c r="B3496" s="125" t="s">
        <v>7709</v>
      </c>
      <c r="C3496" s="126">
        <v>42579</v>
      </c>
      <c r="D3496" s="98" t="s">
        <v>3</v>
      </c>
      <c r="E3496" s="98">
        <v>1402189</v>
      </c>
      <c r="F3496" s="98"/>
      <c r="G3496" s="127" t="s">
        <v>11614</v>
      </c>
      <c r="H3496" s="128">
        <v>0</v>
      </c>
      <c r="I3496" s="128">
        <v>28.54</v>
      </c>
      <c r="J3496" s="129">
        <v>28.54</v>
      </c>
      <c r="K3496" s="101" t="s">
        <v>1429</v>
      </c>
    </row>
    <row r="3497" spans="1:11" ht="56.25" customHeight="1">
      <c r="A3497" s="98">
        <v>46</v>
      </c>
      <c r="B3497" s="125" t="s">
        <v>7709</v>
      </c>
      <c r="C3497" s="126">
        <v>42579</v>
      </c>
      <c r="D3497" s="98" t="s">
        <v>3</v>
      </c>
      <c r="E3497" s="98">
        <v>1402395</v>
      </c>
      <c r="F3497" s="98"/>
      <c r="G3497" s="127" t="s">
        <v>11643</v>
      </c>
      <c r="H3497" s="128">
        <v>0</v>
      </c>
      <c r="I3497" s="128">
        <v>41686.910000000003</v>
      </c>
      <c r="J3497" s="129">
        <v>41686.910000000003</v>
      </c>
      <c r="K3497" s="101" t="s">
        <v>1388</v>
      </c>
    </row>
    <row r="3498" spans="1:11" ht="56.25" customHeight="1">
      <c r="A3498" s="98">
        <v>46</v>
      </c>
      <c r="B3498" s="125" t="s">
        <v>7709</v>
      </c>
      <c r="C3498" s="126">
        <v>42579</v>
      </c>
      <c r="D3498" s="98" t="s">
        <v>3</v>
      </c>
      <c r="E3498" s="98">
        <v>1402452</v>
      </c>
      <c r="F3498" s="98"/>
      <c r="G3498" s="127" t="s">
        <v>11648</v>
      </c>
      <c r="H3498" s="128">
        <v>0</v>
      </c>
      <c r="I3498" s="128">
        <v>226</v>
      </c>
      <c r="J3498" s="129">
        <v>226</v>
      </c>
      <c r="K3498" s="101" t="s">
        <v>1388</v>
      </c>
    </row>
    <row r="3499" spans="1:11" ht="56.25" customHeight="1">
      <c r="A3499" s="98">
        <v>46</v>
      </c>
      <c r="B3499" s="125" t="s">
        <v>7709</v>
      </c>
      <c r="C3499" s="126">
        <v>42579</v>
      </c>
      <c r="D3499" s="98" t="s">
        <v>3</v>
      </c>
      <c r="E3499" s="98">
        <v>1402457</v>
      </c>
      <c r="F3499" s="98"/>
      <c r="G3499" s="127" t="s">
        <v>11649</v>
      </c>
      <c r="H3499" s="128">
        <v>0</v>
      </c>
      <c r="I3499" s="128">
        <v>1840</v>
      </c>
      <c r="J3499" s="129">
        <v>1840</v>
      </c>
      <c r="K3499" s="101" t="s">
        <v>1388</v>
      </c>
    </row>
    <row r="3500" spans="1:11" ht="56.25" customHeight="1">
      <c r="A3500" s="98">
        <v>46</v>
      </c>
      <c r="B3500" s="125" t="s">
        <v>7709</v>
      </c>
      <c r="C3500" s="126">
        <v>42579</v>
      </c>
      <c r="D3500" s="98" t="s">
        <v>3</v>
      </c>
      <c r="E3500" s="98">
        <v>1402497</v>
      </c>
      <c r="F3500" s="98"/>
      <c r="G3500" s="127" t="s">
        <v>11650</v>
      </c>
      <c r="H3500" s="128">
        <v>0</v>
      </c>
      <c r="I3500" s="128">
        <v>1</v>
      </c>
      <c r="J3500" s="129">
        <v>1</v>
      </c>
      <c r="K3500" s="101" t="s">
        <v>1388</v>
      </c>
    </row>
    <row r="3501" spans="1:11" ht="56.25" customHeight="1">
      <c r="A3501" s="98">
        <v>46</v>
      </c>
      <c r="B3501" s="125" t="s">
        <v>7709</v>
      </c>
      <c r="C3501" s="126">
        <v>42580</v>
      </c>
      <c r="D3501" s="98" t="s">
        <v>3</v>
      </c>
      <c r="E3501" s="98">
        <v>1402711</v>
      </c>
      <c r="F3501" s="98"/>
      <c r="G3501" s="127" t="s">
        <v>11672</v>
      </c>
      <c r="H3501" s="128">
        <v>0</v>
      </c>
      <c r="I3501" s="128">
        <v>4426</v>
      </c>
      <c r="J3501" s="129">
        <v>4426</v>
      </c>
      <c r="K3501" s="101" t="s">
        <v>1388</v>
      </c>
    </row>
    <row r="3502" spans="1:11" ht="56.25" customHeight="1">
      <c r="A3502" s="98">
        <v>46</v>
      </c>
      <c r="B3502" s="125" t="s">
        <v>7709</v>
      </c>
      <c r="C3502" s="126">
        <v>42580</v>
      </c>
      <c r="D3502" s="98" t="s">
        <v>3</v>
      </c>
      <c r="E3502" s="98">
        <v>1402716</v>
      </c>
      <c r="F3502" s="98"/>
      <c r="G3502" s="127" t="s">
        <v>11674</v>
      </c>
      <c r="H3502" s="128">
        <v>0</v>
      </c>
      <c r="I3502" s="128">
        <v>200.70000000000002</v>
      </c>
      <c r="J3502" s="129">
        <v>200.70000000000002</v>
      </c>
      <c r="K3502" s="101" t="s">
        <v>1388</v>
      </c>
    </row>
    <row r="3503" spans="1:11" ht="56.25" customHeight="1">
      <c r="A3503" s="98">
        <v>46</v>
      </c>
      <c r="B3503" s="125" t="s">
        <v>7709</v>
      </c>
      <c r="C3503" s="126">
        <v>42580</v>
      </c>
      <c r="D3503" s="98" t="s">
        <v>3</v>
      </c>
      <c r="E3503" s="98">
        <v>1402718</v>
      </c>
      <c r="F3503" s="98"/>
      <c r="G3503" s="127" t="s">
        <v>11675</v>
      </c>
      <c r="H3503" s="128">
        <v>0</v>
      </c>
      <c r="I3503" s="128">
        <v>2473</v>
      </c>
      <c r="J3503" s="129">
        <v>2473</v>
      </c>
      <c r="K3503" s="101" t="s">
        <v>1388</v>
      </c>
    </row>
    <row r="3504" spans="1:11" ht="56.25" customHeight="1">
      <c r="A3504" s="98">
        <v>46</v>
      </c>
      <c r="B3504" s="125" t="s">
        <v>7709</v>
      </c>
      <c r="C3504" s="126">
        <v>42580</v>
      </c>
      <c r="D3504" s="98" t="s">
        <v>3</v>
      </c>
      <c r="E3504" s="98">
        <v>1402794</v>
      </c>
      <c r="F3504" s="98"/>
      <c r="G3504" s="127" t="s">
        <v>11688</v>
      </c>
      <c r="H3504" s="128">
        <v>0</v>
      </c>
      <c r="I3504" s="128">
        <v>37</v>
      </c>
      <c r="J3504" s="129">
        <v>37</v>
      </c>
      <c r="K3504" s="101" t="s">
        <v>1388</v>
      </c>
    </row>
    <row r="3505" spans="1:11" ht="56.25" customHeight="1">
      <c r="A3505" s="98">
        <v>46</v>
      </c>
      <c r="B3505" s="125" t="s">
        <v>7709</v>
      </c>
      <c r="C3505" s="126">
        <v>42580</v>
      </c>
      <c r="D3505" s="98" t="s">
        <v>3</v>
      </c>
      <c r="E3505" s="98">
        <v>1402864</v>
      </c>
      <c r="F3505" s="98"/>
      <c r="G3505" s="127" t="s">
        <v>11691</v>
      </c>
      <c r="H3505" s="128">
        <v>0</v>
      </c>
      <c r="I3505" s="128">
        <v>16626</v>
      </c>
      <c r="J3505" s="129">
        <v>16626</v>
      </c>
      <c r="K3505" s="101" t="s">
        <v>1388</v>
      </c>
    </row>
    <row r="3506" spans="1:11" ht="56.25" customHeight="1">
      <c r="A3506" s="98">
        <v>46</v>
      </c>
      <c r="B3506" s="125" t="s">
        <v>7709</v>
      </c>
      <c r="C3506" s="126">
        <v>42580</v>
      </c>
      <c r="D3506" s="98" t="s">
        <v>3</v>
      </c>
      <c r="E3506" s="98">
        <v>1402939</v>
      </c>
      <c r="F3506" s="98"/>
      <c r="G3506" s="127" t="s">
        <v>11692</v>
      </c>
      <c r="H3506" s="128">
        <v>0</v>
      </c>
      <c r="I3506" s="128">
        <v>2720</v>
      </c>
      <c r="J3506" s="129">
        <v>2720</v>
      </c>
      <c r="K3506" s="101" t="s">
        <v>1388</v>
      </c>
    </row>
    <row r="3507" spans="1:11" ht="56.25" customHeight="1">
      <c r="A3507" s="98">
        <v>46</v>
      </c>
      <c r="B3507" s="125" t="s">
        <v>7709</v>
      </c>
      <c r="C3507" s="126">
        <v>42583</v>
      </c>
      <c r="D3507" s="98" t="s">
        <v>3</v>
      </c>
      <c r="E3507" s="98">
        <v>1403135</v>
      </c>
      <c r="F3507" s="98"/>
      <c r="G3507" s="127" t="s">
        <v>11699</v>
      </c>
      <c r="H3507" s="128">
        <v>0</v>
      </c>
      <c r="I3507" s="128">
        <v>3394</v>
      </c>
      <c r="J3507" s="129">
        <v>3394</v>
      </c>
      <c r="K3507" s="101" t="s">
        <v>1388</v>
      </c>
    </row>
    <row r="3508" spans="1:11" ht="56.25" customHeight="1">
      <c r="A3508" s="98">
        <v>46</v>
      </c>
      <c r="B3508" s="125" t="s">
        <v>7709</v>
      </c>
      <c r="C3508" s="126">
        <v>42583</v>
      </c>
      <c r="D3508" s="98" t="s">
        <v>3</v>
      </c>
      <c r="E3508" s="98">
        <v>1403174</v>
      </c>
      <c r="F3508" s="98"/>
      <c r="G3508" s="127" t="s">
        <v>11703</v>
      </c>
      <c r="H3508" s="128">
        <v>0</v>
      </c>
      <c r="I3508" s="128">
        <v>1307.1000000000001</v>
      </c>
      <c r="J3508" s="129">
        <v>1307.1000000000001</v>
      </c>
      <c r="K3508" s="101" t="s">
        <v>1388</v>
      </c>
    </row>
    <row r="3509" spans="1:11" ht="56.25" customHeight="1">
      <c r="A3509" s="98">
        <v>46</v>
      </c>
      <c r="B3509" s="125" t="s">
        <v>7709</v>
      </c>
      <c r="C3509" s="126">
        <v>42584</v>
      </c>
      <c r="D3509" s="98" t="s">
        <v>3</v>
      </c>
      <c r="E3509" s="98">
        <v>1403658</v>
      </c>
      <c r="F3509" s="98"/>
      <c r="G3509" s="127" t="s">
        <v>11745</v>
      </c>
      <c r="H3509" s="128">
        <v>0</v>
      </c>
      <c r="I3509" s="128">
        <v>11309</v>
      </c>
      <c r="J3509" s="129">
        <v>11309</v>
      </c>
      <c r="K3509" s="101" t="s">
        <v>1388</v>
      </c>
    </row>
    <row r="3510" spans="1:11" ht="56.25" customHeight="1">
      <c r="A3510" s="98">
        <v>46</v>
      </c>
      <c r="B3510" s="125" t="s">
        <v>7709</v>
      </c>
      <c r="C3510" s="126">
        <v>42584</v>
      </c>
      <c r="D3510" s="98" t="s">
        <v>3</v>
      </c>
      <c r="E3510" s="98">
        <v>1403659</v>
      </c>
      <c r="F3510" s="98"/>
      <c r="G3510" s="127" t="s">
        <v>11746</v>
      </c>
      <c r="H3510" s="128">
        <v>0</v>
      </c>
      <c r="I3510" s="128">
        <v>180</v>
      </c>
      <c r="J3510" s="129">
        <v>180</v>
      </c>
      <c r="K3510" s="101" t="s">
        <v>1388</v>
      </c>
    </row>
    <row r="3511" spans="1:11" ht="56.25" customHeight="1">
      <c r="A3511" s="98">
        <v>46</v>
      </c>
      <c r="B3511" s="125" t="s">
        <v>7709</v>
      </c>
      <c r="C3511" s="126">
        <v>42584</v>
      </c>
      <c r="D3511" s="98" t="s">
        <v>3</v>
      </c>
      <c r="E3511" s="98">
        <v>1403803</v>
      </c>
      <c r="F3511" s="98"/>
      <c r="G3511" s="127" t="s">
        <v>11746</v>
      </c>
      <c r="H3511" s="128">
        <v>0</v>
      </c>
      <c r="I3511" s="128">
        <v>10</v>
      </c>
      <c r="J3511" s="129">
        <v>10</v>
      </c>
      <c r="K3511" s="101" t="s">
        <v>1388</v>
      </c>
    </row>
    <row r="3512" spans="1:11" ht="56.25" customHeight="1">
      <c r="A3512" s="98">
        <v>46</v>
      </c>
      <c r="B3512" s="125" t="s">
        <v>7709</v>
      </c>
      <c r="C3512" s="126">
        <v>42585</v>
      </c>
      <c r="D3512" s="98" t="s">
        <v>3</v>
      </c>
      <c r="E3512" s="98">
        <v>1404000</v>
      </c>
      <c r="F3512" s="98"/>
      <c r="G3512" s="127" t="s">
        <v>11787</v>
      </c>
      <c r="H3512" s="128">
        <v>0</v>
      </c>
      <c r="I3512" s="128">
        <v>100</v>
      </c>
      <c r="J3512" s="129">
        <v>100</v>
      </c>
      <c r="K3512" s="101" t="s">
        <v>1388</v>
      </c>
    </row>
    <row r="3513" spans="1:11" ht="56.25" customHeight="1">
      <c r="A3513" s="98">
        <v>46</v>
      </c>
      <c r="B3513" s="125" t="s">
        <v>7709</v>
      </c>
      <c r="C3513" s="126">
        <v>42585</v>
      </c>
      <c r="D3513" s="98" t="s">
        <v>3</v>
      </c>
      <c r="E3513" s="98">
        <v>1404066</v>
      </c>
      <c r="F3513" s="98"/>
      <c r="G3513" s="127" t="s">
        <v>11801</v>
      </c>
      <c r="H3513" s="128">
        <v>0</v>
      </c>
      <c r="I3513" s="128">
        <v>25</v>
      </c>
      <c r="J3513" s="129">
        <v>25</v>
      </c>
      <c r="K3513" s="101" t="s">
        <v>1388</v>
      </c>
    </row>
    <row r="3514" spans="1:11" ht="56.25" customHeight="1">
      <c r="A3514" s="98">
        <v>46</v>
      </c>
      <c r="B3514" s="125" t="s">
        <v>7709</v>
      </c>
      <c r="C3514" s="126">
        <v>42585</v>
      </c>
      <c r="D3514" s="98" t="s">
        <v>3</v>
      </c>
      <c r="E3514" s="98">
        <v>1404071</v>
      </c>
      <c r="F3514" s="98"/>
      <c r="G3514" s="127" t="s">
        <v>11802</v>
      </c>
      <c r="H3514" s="128">
        <v>0</v>
      </c>
      <c r="I3514" s="128">
        <v>31000</v>
      </c>
      <c r="J3514" s="129">
        <v>31000</v>
      </c>
      <c r="K3514" s="101" t="s">
        <v>1388</v>
      </c>
    </row>
    <row r="3515" spans="1:11" ht="56.25" customHeight="1">
      <c r="A3515" s="98">
        <v>46</v>
      </c>
      <c r="B3515" s="125" t="s">
        <v>7709</v>
      </c>
      <c r="C3515" s="126">
        <v>42586</v>
      </c>
      <c r="D3515" s="98" t="s">
        <v>3</v>
      </c>
      <c r="E3515" s="98">
        <v>1404592</v>
      </c>
      <c r="F3515" s="98"/>
      <c r="G3515" s="127" t="s">
        <v>11854</v>
      </c>
      <c r="H3515" s="128">
        <v>0</v>
      </c>
      <c r="I3515" s="128">
        <v>2088</v>
      </c>
      <c r="J3515" s="129">
        <v>2088</v>
      </c>
      <c r="K3515" s="101" t="s">
        <v>1388</v>
      </c>
    </row>
    <row r="3516" spans="1:11" ht="56.25" customHeight="1">
      <c r="A3516" s="98">
        <v>46</v>
      </c>
      <c r="B3516" s="125" t="s">
        <v>7709</v>
      </c>
      <c r="C3516" s="126">
        <v>42586</v>
      </c>
      <c r="D3516" s="98" t="s">
        <v>3</v>
      </c>
      <c r="E3516" s="98">
        <v>1404695</v>
      </c>
      <c r="F3516" s="98"/>
      <c r="G3516" s="127" t="s">
        <v>11862</v>
      </c>
      <c r="H3516" s="128">
        <v>0</v>
      </c>
      <c r="I3516" s="128">
        <v>167332</v>
      </c>
      <c r="J3516" s="129">
        <v>167332</v>
      </c>
      <c r="K3516" s="101" t="s">
        <v>1388</v>
      </c>
    </row>
    <row r="3517" spans="1:11" ht="56.25" customHeight="1">
      <c r="A3517" s="98">
        <v>46</v>
      </c>
      <c r="B3517" s="125" t="s">
        <v>7709</v>
      </c>
      <c r="C3517" s="126">
        <v>42586</v>
      </c>
      <c r="D3517" s="98" t="s">
        <v>3</v>
      </c>
      <c r="E3517" s="98">
        <v>1404697</v>
      </c>
      <c r="F3517" s="98"/>
      <c r="G3517" s="127" t="s">
        <v>11863</v>
      </c>
      <c r="H3517" s="128">
        <v>0</v>
      </c>
      <c r="I3517" s="128">
        <v>174788</v>
      </c>
      <c r="J3517" s="129">
        <v>174788</v>
      </c>
      <c r="K3517" s="101" t="s">
        <v>1388</v>
      </c>
    </row>
    <row r="3518" spans="1:11" ht="56.25" customHeight="1">
      <c r="A3518" s="98">
        <v>46</v>
      </c>
      <c r="B3518" s="125" t="s">
        <v>7709</v>
      </c>
      <c r="C3518" s="126">
        <v>42587</v>
      </c>
      <c r="D3518" s="98" t="s">
        <v>3</v>
      </c>
      <c r="E3518" s="98">
        <v>1404876</v>
      </c>
      <c r="F3518" s="98"/>
      <c r="G3518" s="127" t="s">
        <v>11869</v>
      </c>
      <c r="H3518" s="128">
        <v>0</v>
      </c>
      <c r="I3518" s="128">
        <v>139.11000000000001</v>
      </c>
      <c r="J3518" s="129">
        <v>139.11000000000001</v>
      </c>
      <c r="K3518" s="101" t="s">
        <v>1388</v>
      </c>
    </row>
    <row r="3519" spans="1:11" ht="56.25" customHeight="1">
      <c r="A3519" s="98">
        <v>46</v>
      </c>
      <c r="B3519" s="125" t="s">
        <v>7709</v>
      </c>
      <c r="C3519" s="126">
        <v>42587</v>
      </c>
      <c r="D3519" s="98" t="s">
        <v>3</v>
      </c>
      <c r="E3519" s="98">
        <v>1404891</v>
      </c>
      <c r="F3519" s="98"/>
      <c r="G3519" s="127" t="s">
        <v>11874</v>
      </c>
      <c r="H3519" s="128">
        <v>0</v>
      </c>
      <c r="I3519" s="128">
        <v>360390.35000000003</v>
      </c>
      <c r="J3519" s="129">
        <v>360390.35000000003</v>
      </c>
      <c r="K3519" s="101" t="s">
        <v>1388</v>
      </c>
    </row>
    <row r="3520" spans="1:11" ht="56.25" customHeight="1">
      <c r="A3520" s="98">
        <v>46</v>
      </c>
      <c r="B3520" s="125" t="s">
        <v>7709</v>
      </c>
      <c r="C3520" s="126">
        <v>42587</v>
      </c>
      <c r="D3520" s="98" t="s">
        <v>3</v>
      </c>
      <c r="E3520" s="98">
        <v>1404894</v>
      </c>
      <c r="F3520" s="98"/>
      <c r="G3520" s="127" t="s">
        <v>11875</v>
      </c>
      <c r="H3520" s="128">
        <v>0</v>
      </c>
      <c r="I3520" s="128">
        <v>12689.76</v>
      </c>
      <c r="J3520" s="129">
        <v>12689.76</v>
      </c>
      <c r="K3520" s="101" t="s">
        <v>1388</v>
      </c>
    </row>
    <row r="3521" spans="1:11" ht="56.25" customHeight="1">
      <c r="A3521" s="98">
        <v>46</v>
      </c>
      <c r="B3521" s="125" t="s">
        <v>7709</v>
      </c>
      <c r="C3521" s="126">
        <v>42587</v>
      </c>
      <c r="D3521" s="98" t="s">
        <v>3</v>
      </c>
      <c r="E3521" s="98">
        <v>1404895</v>
      </c>
      <c r="F3521" s="98"/>
      <c r="G3521" s="127" t="s">
        <v>11876</v>
      </c>
      <c r="H3521" s="128">
        <v>0</v>
      </c>
      <c r="I3521" s="128">
        <v>2759.7000000000003</v>
      </c>
      <c r="J3521" s="129">
        <v>2759.7000000000003</v>
      </c>
      <c r="K3521" s="101" t="s">
        <v>1388</v>
      </c>
    </row>
    <row r="3522" spans="1:11" ht="56.25" customHeight="1">
      <c r="A3522" s="98">
        <v>46</v>
      </c>
      <c r="B3522" s="125" t="s">
        <v>7709</v>
      </c>
      <c r="C3522" s="126">
        <v>42587</v>
      </c>
      <c r="D3522" s="98" t="s">
        <v>3</v>
      </c>
      <c r="E3522" s="98">
        <v>1404970</v>
      </c>
      <c r="F3522" s="98"/>
      <c r="G3522" s="127" t="s">
        <v>11890</v>
      </c>
      <c r="H3522" s="128">
        <v>0</v>
      </c>
      <c r="I3522" s="128">
        <v>1484</v>
      </c>
      <c r="J3522" s="129">
        <v>1484</v>
      </c>
      <c r="K3522" s="101" t="s">
        <v>1388</v>
      </c>
    </row>
    <row r="3523" spans="1:11" ht="56.25" customHeight="1">
      <c r="A3523" s="98">
        <v>46</v>
      </c>
      <c r="B3523" s="125" t="s">
        <v>7709</v>
      </c>
      <c r="C3523" s="126">
        <v>42587</v>
      </c>
      <c r="D3523" s="98" t="s">
        <v>3</v>
      </c>
      <c r="E3523" s="98">
        <v>1405096</v>
      </c>
      <c r="F3523" s="98"/>
      <c r="G3523" s="127" t="s">
        <v>11903</v>
      </c>
      <c r="H3523" s="128">
        <v>0</v>
      </c>
      <c r="I3523" s="128">
        <v>2666</v>
      </c>
      <c r="J3523" s="129">
        <v>2666</v>
      </c>
      <c r="K3523" s="101" t="s">
        <v>1388</v>
      </c>
    </row>
    <row r="3524" spans="1:11" ht="56.25" customHeight="1">
      <c r="A3524" s="98">
        <v>46</v>
      </c>
      <c r="B3524" s="125" t="s">
        <v>7709</v>
      </c>
      <c r="C3524" s="126">
        <v>42590</v>
      </c>
      <c r="D3524" s="98" t="s">
        <v>3</v>
      </c>
      <c r="E3524" s="98">
        <v>1405368</v>
      </c>
      <c r="F3524" s="98"/>
      <c r="G3524" s="127" t="s">
        <v>11911</v>
      </c>
      <c r="H3524" s="128">
        <v>0</v>
      </c>
      <c r="I3524" s="128">
        <v>323</v>
      </c>
      <c r="J3524" s="129">
        <v>323</v>
      </c>
      <c r="K3524" s="101" t="s">
        <v>1388</v>
      </c>
    </row>
    <row r="3525" spans="1:11" ht="56.25" customHeight="1">
      <c r="A3525" s="98">
        <v>46</v>
      </c>
      <c r="B3525" s="125" t="s">
        <v>7709</v>
      </c>
      <c r="C3525" s="126">
        <v>42591</v>
      </c>
      <c r="D3525" s="98" t="s">
        <v>3</v>
      </c>
      <c r="E3525" s="98">
        <v>1406264</v>
      </c>
      <c r="F3525" s="98"/>
      <c r="G3525" s="127" t="s">
        <v>11984</v>
      </c>
      <c r="H3525" s="128">
        <v>0</v>
      </c>
      <c r="I3525" s="128">
        <v>10</v>
      </c>
      <c r="J3525" s="129">
        <v>10</v>
      </c>
      <c r="K3525" s="101" t="s">
        <v>1388</v>
      </c>
    </row>
    <row r="3526" spans="1:11" ht="56.25" customHeight="1">
      <c r="A3526" s="98">
        <v>46</v>
      </c>
      <c r="B3526" s="125" t="s">
        <v>7709</v>
      </c>
      <c r="C3526" s="126">
        <v>42592</v>
      </c>
      <c r="D3526" s="98" t="s">
        <v>3</v>
      </c>
      <c r="E3526" s="98">
        <v>1406726</v>
      </c>
      <c r="F3526" s="98"/>
      <c r="G3526" s="127" t="s">
        <v>12019</v>
      </c>
      <c r="H3526" s="128">
        <v>0</v>
      </c>
      <c r="I3526" s="128">
        <v>4849</v>
      </c>
      <c r="J3526" s="129">
        <v>4849</v>
      </c>
      <c r="K3526" s="101" t="s">
        <v>1388</v>
      </c>
    </row>
    <row r="3527" spans="1:11" ht="56.25" customHeight="1">
      <c r="A3527" s="98">
        <v>46</v>
      </c>
      <c r="B3527" s="125" t="s">
        <v>7709</v>
      </c>
      <c r="C3527" s="126">
        <v>42593</v>
      </c>
      <c r="D3527" s="98" t="s">
        <v>3</v>
      </c>
      <c r="E3527" s="98">
        <v>1407224</v>
      </c>
      <c r="F3527" s="98"/>
      <c r="G3527" s="127" t="s">
        <v>12037</v>
      </c>
      <c r="H3527" s="128">
        <v>0</v>
      </c>
      <c r="I3527" s="128">
        <v>97955.5</v>
      </c>
      <c r="J3527" s="129">
        <v>97955.5</v>
      </c>
      <c r="K3527" s="101" t="s">
        <v>1388</v>
      </c>
    </row>
    <row r="3528" spans="1:11" ht="56.25" customHeight="1">
      <c r="A3528" s="98">
        <v>46</v>
      </c>
      <c r="B3528" s="125" t="s">
        <v>7709</v>
      </c>
      <c r="C3528" s="126">
        <v>42594</v>
      </c>
      <c r="D3528" s="98" t="s">
        <v>3</v>
      </c>
      <c r="E3528" s="98">
        <v>1407739</v>
      </c>
      <c r="F3528" s="98"/>
      <c r="G3528" s="127" t="s">
        <v>12078</v>
      </c>
      <c r="H3528" s="128">
        <v>0</v>
      </c>
      <c r="I3528" s="128">
        <v>1575</v>
      </c>
      <c r="J3528" s="129">
        <v>1575</v>
      </c>
      <c r="K3528" s="101" t="s">
        <v>1388</v>
      </c>
    </row>
    <row r="3529" spans="1:11" ht="56.25" customHeight="1">
      <c r="A3529" s="98">
        <v>46</v>
      </c>
      <c r="B3529" s="125" t="s">
        <v>7709</v>
      </c>
      <c r="C3529" s="126">
        <v>42598</v>
      </c>
      <c r="D3529" s="98" t="s">
        <v>3</v>
      </c>
      <c r="E3529" s="98">
        <v>1408686</v>
      </c>
      <c r="F3529" s="98"/>
      <c r="G3529" s="127" t="s">
        <v>12124</v>
      </c>
      <c r="H3529" s="128">
        <v>0</v>
      </c>
      <c r="I3529" s="128">
        <v>447097.84</v>
      </c>
      <c r="J3529" s="129">
        <v>447097.84</v>
      </c>
      <c r="K3529" s="101" t="s">
        <v>1388</v>
      </c>
    </row>
    <row r="3530" spans="1:11" ht="56.25" customHeight="1">
      <c r="A3530" s="98">
        <v>46</v>
      </c>
      <c r="B3530" s="125" t="s">
        <v>7709</v>
      </c>
      <c r="C3530" s="126">
        <v>42598</v>
      </c>
      <c r="D3530" s="98" t="s">
        <v>3</v>
      </c>
      <c r="E3530" s="98">
        <v>1408689</v>
      </c>
      <c r="F3530" s="98"/>
      <c r="G3530" s="127" t="s">
        <v>12126</v>
      </c>
      <c r="H3530" s="128">
        <v>0</v>
      </c>
      <c r="I3530" s="128">
        <v>2835.87</v>
      </c>
      <c r="J3530" s="129">
        <v>2835.87</v>
      </c>
      <c r="K3530" s="101" t="s">
        <v>1388</v>
      </c>
    </row>
    <row r="3531" spans="1:11" ht="56.25" customHeight="1">
      <c r="A3531" s="98">
        <v>46</v>
      </c>
      <c r="B3531" s="125" t="s">
        <v>7709</v>
      </c>
      <c r="C3531" s="126">
        <v>42598</v>
      </c>
      <c r="D3531" s="98" t="s">
        <v>3</v>
      </c>
      <c r="E3531" s="98">
        <v>1408694</v>
      </c>
      <c r="F3531" s="98"/>
      <c r="G3531" s="127" t="s">
        <v>12129</v>
      </c>
      <c r="H3531" s="128">
        <v>0</v>
      </c>
      <c r="I3531" s="128">
        <v>6943.33</v>
      </c>
      <c r="J3531" s="129">
        <v>6943.33</v>
      </c>
      <c r="K3531" s="101" t="s">
        <v>1388</v>
      </c>
    </row>
    <row r="3532" spans="1:11" ht="56.25" customHeight="1">
      <c r="A3532" s="98">
        <v>46</v>
      </c>
      <c r="B3532" s="125" t="s">
        <v>7709</v>
      </c>
      <c r="C3532" s="126">
        <v>42598</v>
      </c>
      <c r="D3532" s="98" t="s">
        <v>3</v>
      </c>
      <c r="E3532" s="98">
        <v>1408720</v>
      </c>
      <c r="F3532" s="98"/>
      <c r="G3532" s="127" t="s">
        <v>12134</v>
      </c>
      <c r="H3532" s="128">
        <v>0</v>
      </c>
      <c r="I3532" s="128">
        <v>139</v>
      </c>
      <c r="J3532" s="129">
        <v>139</v>
      </c>
      <c r="K3532" s="101" t="s">
        <v>1388</v>
      </c>
    </row>
    <row r="3533" spans="1:11" ht="56.25" customHeight="1">
      <c r="A3533" s="98">
        <v>46</v>
      </c>
      <c r="B3533" s="125" t="s">
        <v>7709</v>
      </c>
      <c r="C3533" s="126">
        <v>42598</v>
      </c>
      <c r="D3533" s="98" t="s">
        <v>3</v>
      </c>
      <c r="E3533" s="98">
        <v>1408850</v>
      </c>
      <c r="F3533" s="98"/>
      <c r="G3533" s="127" t="s">
        <v>12150</v>
      </c>
      <c r="H3533" s="128">
        <v>0</v>
      </c>
      <c r="I3533" s="128">
        <v>49009.950000000004</v>
      </c>
      <c r="J3533" s="129">
        <v>49009.950000000004</v>
      </c>
      <c r="K3533" s="101" t="s">
        <v>1388</v>
      </c>
    </row>
    <row r="3534" spans="1:11" ht="56.25" customHeight="1">
      <c r="A3534" s="98">
        <v>46</v>
      </c>
      <c r="B3534" s="125" t="s">
        <v>7709</v>
      </c>
      <c r="C3534" s="126">
        <v>42599</v>
      </c>
      <c r="D3534" s="98" t="s">
        <v>3</v>
      </c>
      <c r="E3534" s="98">
        <v>1409434</v>
      </c>
      <c r="F3534" s="98"/>
      <c r="G3534" s="127" t="s">
        <v>12193</v>
      </c>
      <c r="H3534" s="128">
        <v>0</v>
      </c>
      <c r="I3534" s="128">
        <v>2475</v>
      </c>
      <c r="J3534" s="129">
        <v>2475</v>
      </c>
      <c r="K3534" s="101" t="s">
        <v>1388</v>
      </c>
    </row>
    <row r="3535" spans="1:11" ht="56.25" customHeight="1">
      <c r="A3535" s="98">
        <v>46</v>
      </c>
      <c r="B3535" s="125" t="s">
        <v>7709</v>
      </c>
      <c r="C3535" s="126">
        <v>42600</v>
      </c>
      <c r="D3535" s="98" t="s">
        <v>3</v>
      </c>
      <c r="E3535" s="98">
        <v>1409607</v>
      </c>
      <c r="F3535" s="98"/>
      <c r="G3535" s="127" t="s">
        <v>12197</v>
      </c>
      <c r="H3535" s="128">
        <v>0</v>
      </c>
      <c r="I3535" s="128">
        <v>14311.9</v>
      </c>
      <c r="J3535" s="129">
        <v>14311.9</v>
      </c>
      <c r="K3535" s="101" t="s">
        <v>1388</v>
      </c>
    </row>
    <row r="3536" spans="1:11" ht="56.25" customHeight="1">
      <c r="A3536" s="98">
        <v>46</v>
      </c>
      <c r="B3536" s="125" t="s">
        <v>7709</v>
      </c>
      <c r="C3536" s="126">
        <v>42600</v>
      </c>
      <c r="D3536" s="98" t="s">
        <v>3</v>
      </c>
      <c r="E3536" s="98">
        <v>1409681</v>
      </c>
      <c r="F3536" s="98"/>
      <c r="G3536" s="127" t="s">
        <v>12209</v>
      </c>
      <c r="H3536" s="128">
        <v>0</v>
      </c>
      <c r="I3536" s="128">
        <v>139218.01999999999</v>
      </c>
      <c r="J3536" s="129">
        <v>139218.01999999999</v>
      </c>
      <c r="K3536" s="101" t="s">
        <v>1388</v>
      </c>
    </row>
    <row r="3537" spans="1:11" ht="56.25" customHeight="1">
      <c r="A3537" s="98">
        <v>46</v>
      </c>
      <c r="B3537" s="125" t="s">
        <v>7709</v>
      </c>
      <c r="C3537" s="126">
        <v>42600</v>
      </c>
      <c r="D3537" s="98" t="s">
        <v>3</v>
      </c>
      <c r="E3537" s="98">
        <v>1409693</v>
      </c>
      <c r="F3537" s="98"/>
      <c r="G3537" s="127" t="s">
        <v>12210</v>
      </c>
      <c r="H3537" s="128">
        <v>0</v>
      </c>
      <c r="I3537" s="128">
        <v>186.97</v>
      </c>
      <c r="J3537" s="129">
        <v>186.97</v>
      </c>
      <c r="K3537" s="101" t="s">
        <v>1388</v>
      </c>
    </row>
    <row r="3538" spans="1:11" ht="56.25" customHeight="1">
      <c r="A3538" s="98">
        <v>46</v>
      </c>
      <c r="B3538" s="125" t="s">
        <v>7709</v>
      </c>
      <c r="C3538" s="126">
        <v>42601</v>
      </c>
      <c r="D3538" s="98" t="s">
        <v>3</v>
      </c>
      <c r="E3538" s="98">
        <v>1410211</v>
      </c>
      <c r="F3538" s="98"/>
      <c r="G3538" s="127" t="s">
        <v>12236</v>
      </c>
      <c r="H3538" s="128">
        <v>0</v>
      </c>
      <c r="I3538" s="128">
        <v>24961</v>
      </c>
      <c r="J3538" s="129">
        <v>24961</v>
      </c>
      <c r="K3538" s="101" t="s">
        <v>1388</v>
      </c>
    </row>
    <row r="3539" spans="1:11" ht="56.25" customHeight="1">
      <c r="A3539" s="98">
        <v>46</v>
      </c>
      <c r="B3539" s="125" t="s">
        <v>7709</v>
      </c>
      <c r="C3539" s="126">
        <v>42604</v>
      </c>
      <c r="D3539" s="98" t="s">
        <v>3</v>
      </c>
      <c r="E3539" s="98">
        <v>1410715</v>
      </c>
      <c r="F3539" s="98"/>
      <c r="G3539" s="127" t="s">
        <v>12265</v>
      </c>
      <c r="H3539" s="128">
        <v>0</v>
      </c>
      <c r="I3539" s="128">
        <v>26.5</v>
      </c>
      <c r="J3539" s="129">
        <v>26.5</v>
      </c>
      <c r="K3539" s="101" t="s">
        <v>1388</v>
      </c>
    </row>
    <row r="3540" spans="1:11" ht="56.25" customHeight="1">
      <c r="A3540" s="98">
        <v>46</v>
      </c>
      <c r="B3540" s="125" t="s">
        <v>7709</v>
      </c>
      <c r="C3540" s="126">
        <v>42605</v>
      </c>
      <c r="D3540" s="98" t="s">
        <v>3</v>
      </c>
      <c r="E3540" s="98">
        <v>1411199</v>
      </c>
      <c r="F3540" s="98"/>
      <c r="G3540" s="127" t="s">
        <v>12293</v>
      </c>
      <c r="H3540" s="128">
        <v>0</v>
      </c>
      <c r="I3540" s="128">
        <v>161313.01999999999</v>
      </c>
      <c r="J3540" s="129">
        <v>161313.01999999999</v>
      </c>
      <c r="K3540" s="101" t="s">
        <v>1388</v>
      </c>
    </row>
    <row r="3541" spans="1:11" ht="56.25" customHeight="1">
      <c r="A3541" s="98">
        <v>46</v>
      </c>
      <c r="B3541" s="125" t="s">
        <v>7709</v>
      </c>
      <c r="C3541" s="126">
        <v>42606</v>
      </c>
      <c r="D3541" s="98" t="s">
        <v>3</v>
      </c>
      <c r="E3541" s="98">
        <v>1411766</v>
      </c>
      <c r="F3541" s="98"/>
      <c r="G3541" s="127" t="s">
        <v>12351</v>
      </c>
      <c r="H3541" s="128">
        <v>0</v>
      </c>
      <c r="I3541" s="128">
        <v>3540</v>
      </c>
      <c r="J3541" s="129">
        <v>3540</v>
      </c>
      <c r="K3541" s="101" t="s">
        <v>1388</v>
      </c>
    </row>
    <row r="3542" spans="1:11" ht="56.25" customHeight="1">
      <c r="A3542" s="98">
        <v>46</v>
      </c>
      <c r="B3542" s="125" t="s">
        <v>7709</v>
      </c>
      <c r="C3542" s="126">
        <v>42607</v>
      </c>
      <c r="D3542" s="98" t="s">
        <v>3</v>
      </c>
      <c r="E3542" s="98">
        <v>1412106</v>
      </c>
      <c r="F3542" s="98"/>
      <c r="G3542" s="127" t="s">
        <v>12369</v>
      </c>
      <c r="H3542" s="128">
        <v>0</v>
      </c>
      <c r="I3542" s="128">
        <v>80</v>
      </c>
      <c r="J3542" s="129">
        <v>80</v>
      </c>
      <c r="K3542" s="101" t="s">
        <v>1388</v>
      </c>
    </row>
    <row r="3543" spans="1:11" ht="56.25" customHeight="1">
      <c r="A3543" s="98">
        <v>46</v>
      </c>
      <c r="B3543" s="125" t="s">
        <v>7709</v>
      </c>
      <c r="C3543" s="126">
        <v>42611</v>
      </c>
      <c r="D3543" s="98" t="s">
        <v>3</v>
      </c>
      <c r="E3543" s="98">
        <v>1413241</v>
      </c>
      <c r="F3543" s="98"/>
      <c r="G3543" s="127" t="s">
        <v>12462</v>
      </c>
      <c r="H3543" s="128">
        <v>0</v>
      </c>
      <c r="I3543" s="128">
        <v>371</v>
      </c>
      <c r="J3543" s="129">
        <v>371</v>
      </c>
      <c r="K3543" s="101" t="s">
        <v>1388</v>
      </c>
    </row>
    <row r="3544" spans="1:11" ht="56.25" customHeight="1">
      <c r="A3544" s="98">
        <v>46</v>
      </c>
      <c r="B3544" s="125" t="s">
        <v>7709</v>
      </c>
      <c r="C3544" s="126">
        <v>42611</v>
      </c>
      <c r="D3544" s="98" t="s">
        <v>3</v>
      </c>
      <c r="E3544" s="98">
        <v>1413279</v>
      </c>
      <c r="F3544" s="98"/>
      <c r="G3544" s="127" t="s">
        <v>12475</v>
      </c>
      <c r="H3544" s="128">
        <v>0</v>
      </c>
      <c r="I3544" s="128">
        <v>23014.3</v>
      </c>
      <c r="J3544" s="129">
        <v>23014.3</v>
      </c>
      <c r="K3544" s="101" t="s">
        <v>1388</v>
      </c>
    </row>
    <row r="3545" spans="1:11" ht="56.25" customHeight="1">
      <c r="A3545" s="98">
        <v>46</v>
      </c>
      <c r="B3545" s="125" t="s">
        <v>7709</v>
      </c>
      <c r="C3545" s="126">
        <v>42611</v>
      </c>
      <c r="D3545" s="98" t="s">
        <v>3</v>
      </c>
      <c r="E3545" s="98">
        <v>1413314</v>
      </c>
      <c r="F3545" s="98"/>
      <c r="G3545" s="127" t="s">
        <v>12480</v>
      </c>
      <c r="H3545" s="128">
        <v>0</v>
      </c>
      <c r="I3545" s="128">
        <v>45000</v>
      </c>
      <c r="J3545" s="129">
        <v>45000</v>
      </c>
      <c r="K3545" s="101" t="s">
        <v>1388</v>
      </c>
    </row>
    <row r="3546" spans="1:11" ht="56.25" customHeight="1">
      <c r="A3546" s="98">
        <v>46</v>
      </c>
      <c r="B3546" s="125" t="s">
        <v>7709</v>
      </c>
      <c r="C3546" s="126">
        <v>42611</v>
      </c>
      <c r="D3546" s="98" t="s">
        <v>3</v>
      </c>
      <c r="E3546" s="98">
        <v>1413319</v>
      </c>
      <c r="F3546" s="98"/>
      <c r="G3546" s="127" t="s">
        <v>12481</v>
      </c>
      <c r="H3546" s="128">
        <v>0</v>
      </c>
      <c r="I3546" s="128">
        <v>400</v>
      </c>
      <c r="J3546" s="129">
        <v>400</v>
      </c>
      <c r="K3546" s="101" t="s">
        <v>1388</v>
      </c>
    </row>
    <row r="3547" spans="1:11" ht="56.25" customHeight="1">
      <c r="A3547" s="98">
        <v>46</v>
      </c>
      <c r="B3547" s="125" t="s">
        <v>7709</v>
      </c>
      <c r="C3547" s="126">
        <v>42612</v>
      </c>
      <c r="D3547" s="98" t="s">
        <v>3</v>
      </c>
      <c r="E3547" s="98">
        <v>1414039</v>
      </c>
      <c r="F3547" s="98"/>
      <c r="G3547" s="127" t="s">
        <v>12530</v>
      </c>
      <c r="H3547" s="128">
        <v>0</v>
      </c>
      <c r="I3547" s="128">
        <v>608</v>
      </c>
      <c r="J3547" s="129">
        <v>608</v>
      </c>
      <c r="K3547" s="101" t="s">
        <v>1388</v>
      </c>
    </row>
    <row r="3548" spans="1:11" ht="56.25" customHeight="1">
      <c r="A3548" s="98">
        <v>46</v>
      </c>
      <c r="B3548" s="125" t="s">
        <v>7709</v>
      </c>
      <c r="C3548" s="126">
        <v>42613</v>
      </c>
      <c r="D3548" s="98" t="s">
        <v>3</v>
      </c>
      <c r="E3548" s="98">
        <v>1414271</v>
      </c>
      <c r="F3548" s="98"/>
      <c r="G3548" s="127" t="s">
        <v>12554</v>
      </c>
      <c r="H3548" s="128">
        <v>0</v>
      </c>
      <c r="I3548" s="128">
        <v>832</v>
      </c>
      <c r="J3548" s="129">
        <v>832</v>
      </c>
      <c r="K3548" s="101" t="s">
        <v>1388</v>
      </c>
    </row>
    <row r="3549" spans="1:11" ht="56.25" customHeight="1">
      <c r="A3549" s="98">
        <v>46</v>
      </c>
      <c r="B3549" s="125" t="s">
        <v>7709</v>
      </c>
      <c r="C3549" s="126">
        <v>42613</v>
      </c>
      <c r="D3549" s="98" t="s">
        <v>3</v>
      </c>
      <c r="E3549" s="98">
        <v>1414354</v>
      </c>
      <c r="F3549" s="98"/>
      <c r="G3549" s="127" t="s">
        <v>12571</v>
      </c>
      <c r="H3549" s="128">
        <v>0</v>
      </c>
      <c r="I3549" s="128">
        <v>1031</v>
      </c>
      <c r="J3549" s="129">
        <v>1031</v>
      </c>
      <c r="K3549" s="101" t="s">
        <v>1388</v>
      </c>
    </row>
    <row r="3550" spans="1:11" ht="56.25" customHeight="1">
      <c r="A3550" s="98">
        <v>46</v>
      </c>
      <c r="B3550" s="125" t="s">
        <v>7709</v>
      </c>
      <c r="C3550" s="126">
        <v>42613</v>
      </c>
      <c r="D3550" s="98" t="s">
        <v>3</v>
      </c>
      <c r="E3550" s="98">
        <v>1414385</v>
      </c>
      <c r="F3550" s="98"/>
      <c r="G3550" s="127" t="s">
        <v>12577</v>
      </c>
      <c r="H3550" s="128">
        <v>0</v>
      </c>
      <c r="I3550" s="128">
        <v>300</v>
      </c>
      <c r="J3550" s="129">
        <v>300</v>
      </c>
      <c r="K3550" s="101" t="s">
        <v>1388</v>
      </c>
    </row>
    <row r="3551" spans="1:11" ht="56.25" customHeight="1">
      <c r="A3551" s="98">
        <v>46</v>
      </c>
      <c r="B3551" s="125" t="s">
        <v>7709</v>
      </c>
      <c r="C3551" s="126">
        <v>42615</v>
      </c>
      <c r="D3551" s="98" t="s">
        <v>3</v>
      </c>
      <c r="E3551" s="98">
        <v>1415329</v>
      </c>
      <c r="F3551" s="98"/>
      <c r="G3551" s="127" t="s">
        <v>12651</v>
      </c>
      <c r="H3551" s="128">
        <v>0</v>
      </c>
      <c r="I3551" s="128">
        <v>53.4</v>
      </c>
      <c r="J3551" s="129">
        <v>53.4</v>
      </c>
      <c r="K3551" s="101" t="s">
        <v>1388</v>
      </c>
    </row>
    <row r="3552" spans="1:11" ht="56.25" customHeight="1">
      <c r="A3552" s="98">
        <v>46</v>
      </c>
      <c r="B3552" s="125" t="s">
        <v>7709</v>
      </c>
      <c r="C3552" s="126">
        <v>42615</v>
      </c>
      <c r="D3552" s="98" t="s">
        <v>3</v>
      </c>
      <c r="E3552" s="98">
        <v>1415333</v>
      </c>
      <c r="F3552" s="98"/>
      <c r="G3552" s="127" t="s">
        <v>12652</v>
      </c>
      <c r="H3552" s="128">
        <v>0</v>
      </c>
      <c r="I3552" s="128">
        <v>39.200000000000003</v>
      </c>
      <c r="J3552" s="129">
        <v>39.200000000000003</v>
      </c>
      <c r="K3552" s="101" t="s">
        <v>1388</v>
      </c>
    </row>
    <row r="3553" spans="1:11" ht="56.25" customHeight="1">
      <c r="A3553" s="98">
        <v>46</v>
      </c>
      <c r="B3553" s="125" t="s">
        <v>7709</v>
      </c>
      <c r="C3553" s="126">
        <v>42615</v>
      </c>
      <c r="D3553" s="98" t="s">
        <v>3</v>
      </c>
      <c r="E3553" s="98">
        <v>1415529</v>
      </c>
      <c r="F3553" s="98"/>
      <c r="G3553" s="127" t="s">
        <v>12666</v>
      </c>
      <c r="H3553" s="128">
        <v>0</v>
      </c>
      <c r="I3553" s="128">
        <v>2030.65</v>
      </c>
      <c r="J3553" s="129">
        <v>2030.65</v>
      </c>
      <c r="K3553" s="101" t="s">
        <v>1388</v>
      </c>
    </row>
    <row r="3554" spans="1:11" ht="56.25" customHeight="1">
      <c r="A3554" s="98">
        <v>46</v>
      </c>
      <c r="B3554" s="125" t="s">
        <v>7709</v>
      </c>
      <c r="C3554" s="126">
        <v>42615</v>
      </c>
      <c r="D3554" s="98" t="s">
        <v>3</v>
      </c>
      <c r="E3554" s="98">
        <v>1415530</v>
      </c>
      <c r="F3554" s="98"/>
      <c r="G3554" s="127" t="s">
        <v>12666</v>
      </c>
      <c r="H3554" s="128">
        <v>0</v>
      </c>
      <c r="I3554" s="128">
        <v>160.1</v>
      </c>
      <c r="J3554" s="129">
        <v>160.1</v>
      </c>
      <c r="K3554" s="101" t="s">
        <v>1388</v>
      </c>
    </row>
    <row r="3555" spans="1:11" ht="56.25" customHeight="1">
      <c r="A3555" s="98">
        <v>46</v>
      </c>
      <c r="B3555" s="125" t="s">
        <v>7709</v>
      </c>
      <c r="C3555" s="126">
        <v>42615</v>
      </c>
      <c r="D3555" s="98" t="s">
        <v>3</v>
      </c>
      <c r="E3555" s="98">
        <v>1415531</v>
      </c>
      <c r="F3555" s="98"/>
      <c r="G3555" s="127" t="s">
        <v>12666</v>
      </c>
      <c r="H3555" s="128">
        <v>0</v>
      </c>
      <c r="I3555" s="128">
        <v>164.67000000000002</v>
      </c>
      <c r="J3555" s="129">
        <v>164.67000000000002</v>
      </c>
      <c r="K3555" s="101" t="s">
        <v>1388</v>
      </c>
    </row>
    <row r="3556" spans="1:11" ht="56.25" customHeight="1">
      <c r="A3556" s="98">
        <v>46</v>
      </c>
      <c r="B3556" s="125" t="s">
        <v>7709</v>
      </c>
      <c r="C3556" s="126">
        <v>42615</v>
      </c>
      <c r="D3556" s="98" t="s">
        <v>3</v>
      </c>
      <c r="E3556" s="98">
        <v>1415646</v>
      </c>
      <c r="F3556" s="98"/>
      <c r="G3556" s="127" t="s">
        <v>12671</v>
      </c>
      <c r="H3556" s="128">
        <v>0</v>
      </c>
      <c r="I3556" s="128">
        <v>135</v>
      </c>
      <c r="J3556" s="129">
        <v>135</v>
      </c>
      <c r="K3556" s="101" t="s">
        <v>1388</v>
      </c>
    </row>
    <row r="3557" spans="1:11" ht="56.25" customHeight="1">
      <c r="A3557" s="98">
        <v>46</v>
      </c>
      <c r="B3557" s="125" t="s">
        <v>7709</v>
      </c>
      <c r="C3557" s="126">
        <v>42618</v>
      </c>
      <c r="D3557" s="98" t="s">
        <v>3</v>
      </c>
      <c r="E3557" s="98">
        <v>1415867</v>
      </c>
      <c r="F3557" s="98"/>
      <c r="G3557" s="127" t="s">
        <v>12696</v>
      </c>
      <c r="H3557" s="128">
        <v>0</v>
      </c>
      <c r="I3557" s="128">
        <v>264</v>
      </c>
      <c r="J3557" s="129">
        <v>264</v>
      </c>
      <c r="K3557" s="101" t="s">
        <v>1388</v>
      </c>
    </row>
    <row r="3558" spans="1:11" ht="56.25" customHeight="1">
      <c r="A3558" s="98">
        <v>46</v>
      </c>
      <c r="B3558" s="125" t="s">
        <v>7709</v>
      </c>
      <c r="C3558" s="126">
        <v>42618</v>
      </c>
      <c r="D3558" s="98" t="s">
        <v>3</v>
      </c>
      <c r="E3558" s="98">
        <v>1416096</v>
      </c>
      <c r="F3558" s="98"/>
      <c r="G3558" s="127" t="s">
        <v>12713</v>
      </c>
      <c r="H3558" s="128">
        <v>0</v>
      </c>
      <c r="I3558" s="128">
        <v>26884</v>
      </c>
      <c r="J3558" s="129">
        <v>26884</v>
      </c>
      <c r="K3558" s="101" t="s">
        <v>1388</v>
      </c>
    </row>
    <row r="3559" spans="1:11" ht="56.25" customHeight="1">
      <c r="A3559" s="98">
        <v>46</v>
      </c>
      <c r="B3559" s="125" t="s">
        <v>7709</v>
      </c>
      <c r="C3559" s="126">
        <v>42618</v>
      </c>
      <c r="D3559" s="98" t="s">
        <v>3</v>
      </c>
      <c r="E3559" s="98">
        <v>1416097</v>
      </c>
      <c r="F3559" s="98"/>
      <c r="G3559" s="127" t="s">
        <v>12714</v>
      </c>
      <c r="H3559" s="128">
        <v>0</v>
      </c>
      <c r="I3559" s="128">
        <v>642</v>
      </c>
      <c r="J3559" s="129">
        <v>642</v>
      </c>
      <c r="K3559" s="101" t="s">
        <v>1388</v>
      </c>
    </row>
    <row r="3560" spans="1:11" ht="56.25" customHeight="1">
      <c r="A3560" s="98">
        <v>46</v>
      </c>
      <c r="B3560" s="125" t="s">
        <v>7709</v>
      </c>
      <c r="C3560" s="126">
        <v>42619</v>
      </c>
      <c r="D3560" s="98" t="s">
        <v>3</v>
      </c>
      <c r="E3560" s="98">
        <v>1416538</v>
      </c>
      <c r="F3560" s="98"/>
      <c r="G3560" s="127" t="s">
        <v>12761</v>
      </c>
      <c r="H3560" s="128">
        <v>0</v>
      </c>
      <c r="I3560" s="128">
        <v>4484</v>
      </c>
      <c r="J3560" s="129">
        <v>4484</v>
      </c>
      <c r="K3560" s="101" t="s">
        <v>1388</v>
      </c>
    </row>
    <row r="3561" spans="1:11" ht="56.25" customHeight="1">
      <c r="A3561" s="98">
        <v>46</v>
      </c>
      <c r="B3561" s="125" t="s">
        <v>7709</v>
      </c>
      <c r="C3561" s="126">
        <v>42620</v>
      </c>
      <c r="D3561" s="98" t="s">
        <v>3</v>
      </c>
      <c r="E3561" s="98">
        <v>1417077</v>
      </c>
      <c r="F3561" s="98"/>
      <c r="G3561" s="127" t="s">
        <v>12803</v>
      </c>
      <c r="H3561" s="128">
        <v>0</v>
      </c>
      <c r="I3561" s="128">
        <v>149.11000000000001</v>
      </c>
      <c r="J3561" s="129">
        <v>149.11000000000001</v>
      </c>
      <c r="K3561" s="101" t="s">
        <v>1388</v>
      </c>
    </row>
    <row r="3562" spans="1:11" ht="56.25" customHeight="1">
      <c r="A3562" s="98">
        <v>46</v>
      </c>
      <c r="B3562" s="125" t="s">
        <v>7709</v>
      </c>
      <c r="C3562" s="126">
        <v>42622</v>
      </c>
      <c r="D3562" s="98" t="s">
        <v>3</v>
      </c>
      <c r="E3562" s="98">
        <v>1417758</v>
      </c>
      <c r="F3562" s="98"/>
      <c r="G3562" s="127" t="s">
        <v>12853</v>
      </c>
      <c r="H3562" s="128">
        <v>0</v>
      </c>
      <c r="I3562" s="128">
        <v>411962.5</v>
      </c>
      <c r="J3562" s="129">
        <v>411962.5</v>
      </c>
      <c r="K3562" s="101" t="s">
        <v>1388</v>
      </c>
    </row>
    <row r="3563" spans="1:11" ht="56.25" customHeight="1">
      <c r="A3563" s="98">
        <v>46</v>
      </c>
      <c r="B3563" s="125" t="s">
        <v>7709</v>
      </c>
      <c r="C3563" s="126">
        <v>42622</v>
      </c>
      <c r="D3563" s="98" t="s">
        <v>3</v>
      </c>
      <c r="E3563" s="98">
        <v>1417765</v>
      </c>
      <c r="F3563" s="98"/>
      <c r="G3563" s="127" t="s">
        <v>12854</v>
      </c>
      <c r="H3563" s="128">
        <v>0</v>
      </c>
      <c r="I3563" s="128">
        <v>4163.8500000000004</v>
      </c>
      <c r="J3563" s="129">
        <v>4163.8500000000004</v>
      </c>
      <c r="K3563" s="101" t="s">
        <v>1388</v>
      </c>
    </row>
    <row r="3564" spans="1:11" ht="56.25" customHeight="1">
      <c r="A3564" s="98">
        <v>46</v>
      </c>
      <c r="B3564" s="125" t="s">
        <v>7709</v>
      </c>
      <c r="C3564" s="126">
        <v>42622</v>
      </c>
      <c r="D3564" s="98" t="s">
        <v>3</v>
      </c>
      <c r="E3564" s="98">
        <v>1417771</v>
      </c>
      <c r="F3564" s="98"/>
      <c r="G3564" s="127" t="s">
        <v>12855</v>
      </c>
      <c r="H3564" s="128">
        <v>0</v>
      </c>
      <c r="I3564" s="128">
        <v>6319.26</v>
      </c>
      <c r="J3564" s="129">
        <v>6319.26</v>
      </c>
      <c r="K3564" s="101" t="s">
        <v>1388</v>
      </c>
    </row>
    <row r="3565" spans="1:11" ht="56.25" customHeight="1">
      <c r="A3565" s="98">
        <v>46</v>
      </c>
      <c r="B3565" s="125" t="s">
        <v>7709</v>
      </c>
      <c r="C3565" s="126">
        <v>42622</v>
      </c>
      <c r="D3565" s="98" t="s">
        <v>3</v>
      </c>
      <c r="E3565" s="98">
        <v>1417798</v>
      </c>
      <c r="F3565" s="98"/>
      <c r="G3565" s="127" t="s">
        <v>12861</v>
      </c>
      <c r="H3565" s="128">
        <v>0</v>
      </c>
      <c r="I3565" s="128">
        <v>45</v>
      </c>
      <c r="J3565" s="129">
        <v>45</v>
      </c>
      <c r="K3565" s="101" t="s">
        <v>1388</v>
      </c>
    </row>
    <row r="3566" spans="1:11" ht="56.25" customHeight="1">
      <c r="A3566" s="98">
        <v>46</v>
      </c>
      <c r="B3566" s="125" t="s">
        <v>7709</v>
      </c>
      <c r="C3566" s="126">
        <v>42622</v>
      </c>
      <c r="D3566" s="98" t="s">
        <v>3</v>
      </c>
      <c r="E3566" s="98">
        <v>1417887</v>
      </c>
      <c r="F3566" s="98"/>
      <c r="G3566" s="127" t="s">
        <v>12874</v>
      </c>
      <c r="H3566" s="128">
        <v>0</v>
      </c>
      <c r="I3566" s="128">
        <v>9832</v>
      </c>
      <c r="J3566" s="129">
        <v>9832</v>
      </c>
      <c r="K3566" s="101" t="s">
        <v>1388</v>
      </c>
    </row>
    <row r="3567" spans="1:11" ht="56.25" customHeight="1">
      <c r="A3567" s="98">
        <v>46</v>
      </c>
      <c r="B3567" s="125" t="s">
        <v>7709</v>
      </c>
      <c r="C3567" s="126">
        <v>42626</v>
      </c>
      <c r="D3567" s="98" t="s">
        <v>3</v>
      </c>
      <c r="E3567" s="98">
        <v>1418867</v>
      </c>
      <c r="F3567" s="98"/>
      <c r="G3567" s="127" t="s">
        <v>12959</v>
      </c>
      <c r="H3567" s="128">
        <v>0</v>
      </c>
      <c r="I3567" s="128">
        <v>3876.09</v>
      </c>
      <c r="J3567" s="129">
        <v>3876.09</v>
      </c>
      <c r="K3567" s="101" t="s">
        <v>1388</v>
      </c>
    </row>
    <row r="3568" spans="1:11" ht="56.25" customHeight="1">
      <c r="A3568" s="98">
        <v>46</v>
      </c>
      <c r="B3568" s="125" t="s">
        <v>7709</v>
      </c>
      <c r="C3568" s="126">
        <v>42626</v>
      </c>
      <c r="D3568" s="98" t="s">
        <v>3</v>
      </c>
      <c r="E3568" s="98">
        <v>1418871</v>
      </c>
      <c r="F3568" s="98"/>
      <c r="G3568" s="127" t="s">
        <v>12960</v>
      </c>
      <c r="H3568" s="128">
        <v>0</v>
      </c>
      <c r="I3568" s="128">
        <v>23185</v>
      </c>
      <c r="J3568" s="129">
        <v>23185</v>
      </c>
      <c r="K3568" s="101" t="s">
        <v>1388</v>
      </c>
    </row>
    <row r="3569" spans="1:11" ht="56.25" customHeight="1">
      <c r="A3569" s="98">
        <v>46</v>
      </c>
      <c r="B3569" s="125" t="s">
        <v>7709</v>
      </c>
      <c r="C3569" s="126">
        <v>42627</v>
      </c>
      <c r="D3569" s="98" t="s">
        <v>3</v>
      </c>
      <c r="E3569" s="98">
        <v>1419568</v>
      </c>
      <c r="F3569" s="98"/>
      <c r="G3569" s="127" t="s">
        <v>13020</v>
      </c>
      <c r="H3569" s="128">
        <v>0</v>
      </c>
      <c r="I3569" s="128">
        <v>1503.3600000000001</v>
      </c>
      <c r="J3569" s="129">
        <v>1503.3600000000001</v>
      </c>
      <c r="K3569" s="101" t="s">
        <v>1388</v>
      </c>
    </row>
    <row r="3570" spans="1:11" ht="56.25" customHeight="1">
      <c r="A3570" s="98">
        <v>46</v>
      </c>
      <c r="B3570" s="125" t="s">
        <v>7709</v>
      </c>
      <c r="C3570" s="126">
        <v>42627</v>
      </c>
      <c r="D3570" s="98" t="s">
        <v>3</v>
      </c>
      <c r="E3570" s="98">
        <v>1419825</v>
      </c>
      <c r="F3570" s="98"/>
      <c r="G3570" s="127" t="s">
        <v>12078</v>
      </c>
      <c r="H3570" s="128">
        <v>0</v>
      </c>
      <c r="I3570" s="128">
        <v>4110</v>
      </c>
      <c r="J3570" s="129">
        <v>4110</v>
      </c>
      <c r="K3570" s="101" t="s">
        <v>1388</v>
      </c>
    </row>
    <row r="3571" spans="1:11" ht="56.25" customHeight="1">
      <c r="A3571" s="98">
        <v>46</v>
      </c>
      <c r="B3571" s="125" t="s">
        <v>7709</v>
      </c>
      <c r="C3571" s="126">
        <v>42627</v>
      </c>
      <c r="D3571" s="98" t="s">
        <v>3</v>
      </c>
      <c r="E3571" s="98">
        <v>1419827</v>
      </c>
      <c r="F3571" s="98"/>
      <c r="G3571" s="127" t="s">
        <v>13089</v>
      </c>
      <c r="H3571" s="128">
        <v>0</v>
      </c>
      <c r="I3571" s="128">
        <v>3619</v>
      </c>
      <c r="J3571" s="129">
        <v>3619</v>
      </c>
      <c r="K3571" s="101" t="s">
        <v>1388</v>
      </c>
    </row>
    <row r="3572" spans="1:11" ht="56.25" customHeight="1">
      <c r="A3572" s="98">
        <v>46</v>
      </c>
      <c r="B3572" s="125" t="s">
        <v>7709</v>
      </c>
      <c r="C3572" s="126">
        <v>42628</v>
      </c>
      <c r="D3572" s="98" t="s">
        <v>3</v>
      </c>
      <c r="E3572" s="98">
        <v>1420242</v>
      </c>
      <c r="F3572" s="98"/>
      <c r="G3572" s="127" t="s">
        <v>13134</v>
      </c>
      <c r="H3572" s="128">
        <v>0</v>
      </c>
      <c r="I3572" s="128">
        <v>70</v>
      </c>
      <c r="J3572" s="129">
        <v>70</v>
      </c>
      <c r="K3572" s="101" t="s">
        <v>1388</v>
      </c>
    </row>
    <row r="3573" spans="1:11" ht="56.25" customHeight="1">
      <c r="A3573" s="98">
        <v>46</v>
      </c>
      <c r="B3573" s="125" t="s">
        <v>7709</v>
      </c>
      <c r="C3573" s="126">
        <v>42628</v>
      </c>
      <c r="D3573" s="98" t="s">
        <v>3</v>
      </c>
      <c r="E3573" s="98">
        <v>1420259</v>
      </c>
      <c r="F3573" s="98"/>
      <c r="G3573" s="127" t="s">
        <v>13136</v>
      </c>
      <c r="H3573" s="128">
        <v>0</v>
      </c>
      <c r="I3573" s="128">
        <v>111.3</v>
      </c>
      <c r="J3573" s="129">
        <v>111.3</v>
      </c>
      <c r="K3573" s="101" t="s">
        <v>1388</v>
      </c>
    </row>
    <row r="3574" spans="1:11" ht="56.25" customHeight="1">
      <c r="A3574" s="98">
        <v>46</v>
      </c>
      <c r="B3574" s="125" t="s">
        <v>7709</v>
      </c>
      <c r="C3574" s="126">
        <v>42628</v>
      </c>
      <c r="D3574" s="98" t="s">
        <v>3</v>
      </c>
      <c r="E3574" s="98">
        <v>1420263</v>
      </c>
      <c r="F3574" s="98"/>
      <c r="G3574" s="127" t="s">
        <v>13137</v>
      </c>
      <c r="H3574" s="128">
        <v>0</v>
      </c>
      <c r="I3574" s="128">
        <v>111.3</v>
      </c>
      <c r="J3574" s="129">
        <v>111.3</v>
      </c>
      <c r="K3574" s="101" t="s">
        <v>1388</v>
      </c>
    </row>
    <row r="3575" spans="1:11" ht="56.25" customHeight="1">
      <c r="A3575" s="98">
        <v>46</v>
      </c>
      <c r="B3575" s="125" t="s">
        <v>7709</v>
      </c>
      <c r="C3575" s="126">
        <v>42633</v>
      </c>
      <c r="D3575" s="98" t="s">
        <v>3</v>
      </c>
      <c r="E3575" s="98">
        <v>1421732</v>
      </c>
      <c r="F3575" s="98"/>
      <c r="G3575" s="127" t="s">
        <v>13310</v>
      </c>
      <c r="H3575" s="128">
        <v>0</v>
      </c>
      <c r="I3575" s="128">
        <v>13255</v>
      </c>
      <c r="J3575" s="129">
        <v>13255</v>
      </c>
      <c r="K3575" s="101" t="s">
        <v>1388</v>
      </c>
    </row>
    <row r="3576" spans="1:11" ht="56.25" customHeight="1">
      <c r="A3576" s="98">
        <v>46</v>
      </c>
      <c r="B3576" s="125" t="s">
        <v>7709</v>
      </c>
      <c r="C3576" s="126">
        <v>42633</v>
      </c>
      <c r="D3576" s="98" t="s">
        <v>3</v>
      </c>
      <c r="E3576" s="98">
        <v>1421737</v>
      </c>
      <c r="F3576" s="98"/>
      <c r="G3576" s="127" t="s">
        <v>13311</v>
      </c>
      <c r="H3576" s="128">
        <v>0</v>
      </c>
      <c r="I3576" s="128">
        <v>1</v>
      </c>
      <c r="J3576" s="129">
        <v>1</v>
      </c>
      <c r="K3576" s="101" t="s">
        <v>1388</v>
      </c>
    </row>
    <row r="3577" spans="1:11" ht="56.25" customHeight="1">
      <c r="A3577" s="98">
        <v>46</v>
      </c>
      <c r="B3577" s="125" t="s">
        <v>7709</v>
      </c>
      <c r="C3577" s="126">
        <v>42633</v>
      </c>
      <c r="D3577" s="98" t="s">
        <v>3</v>
      </c>
      <c r="E3577" s="98">
        <v>1421741</v>
      </c>
      <c r="F3577" s="98"/>
      <c r="G3577" s="127" t="s">
        <v>13312</v>
      </c>
      <c r="H3577" s="128">
        <v>0</v>
      </c>
      <c r="I3577" s="128">
        <v>69.55</v>
      </c>
      <c r="J3577" s="129">
        <v>69.55</v>
      </c>
      <c r="K3577" s="101" t="s">
        <v>1388</v>
      </c>
    </row>
    <row r="3578" spans="1:11" ht="56.25" customHeight="1">
      <c r="A3578" s="98">
        <v>46</v>
      </c>
      <c r="B3578" s="125" t="s">
        <v>7709</v>
      </c>
      <c r="C3578" s="126">
        <v>42633</v>
      </c>
      <c r="D3578" s="98" t="s">
        <v>3</v>
      </c>
      <c r="E3578" s="98">
        <v>1421745</v>
      </c>
      <c r="F3578" s="98"/>
      <c r="G3578" s="127" t="s">
        <v>13313</v>
      </c>
      <c r="H3578" s="128">
        <v>0</v>
      </c>
      <c r="I3578" s="128">
        <v>69.55</v>
      </c>
      <c r="J3578" s="129">
        <v>69.55</v>
      </c>
      <c r="K3578" s="101" t="s">
        <v>1388</v>
      </c>
    </row>
    <row r="3579" spans="1:11" ht="56.25" customHeight="1">
      <c r="A3579" s="98">
        <v>46</v>
      </c>
      <c r="B3579" s="125" t="s">
        <v>7709</v>
      </c>
      <c r="C3579" s="126">
        <v>42633</v>
      </c>
      <c r="D3579" s="98" t="s">
        <v>3</v>
      </c>
      <c r="E3579" s="98">
        <v>1421750</v>
      </c>
      <c r="F3579" s="98"/>
      <c r="G3579" s="127" t="s">
        <v>13314</v>
      </c>
      <c r="H3579" s="128">
        <v>0</v>
      </c>
      <c r="I3579" s="128">
        <v>5440.55</v>
      </c>
      <c r="J3579" s="129">
        <v>5440.55</v>
      </c>
      <c r="K3579" s="101" t="s">
        <v>1388</v>
      </c>
    </row>
    <row r="3580" spans="1:11" ht="56.25" customHeight="1">
      <c r="A3580" s="98">
        <v>46</v>
      </c>
      <c r="B3580" s="125" t="s">
        <v>7709</v>
      </c>
      <c r="C3580" s="126">
        <v>42633</v>
      </c>
      <c r="D3580" s="98" t="s">
        <v>3</v>
      </c>
      <c r="E3580" s="98">
        <v>1421751</v>
      </c>
      <c r="F3580" s="98"/>
      <c r="G3580" s="127" t="s">
        <v>13315</v>
      </c>
      <c r="H3580" s="128">
        <v>0</v>
      </c>
      <c r="I3580" s="128">
        <v>5440.55</v>
      </c>
      <c r="J3580" s="129">
        <v>5440.55</v>
      </c>
      <c r="K3580" s="101" t="s">
        <v>1388</v>
      </c>
    </row>
    <row r="3581" spans="1:11" ht="56.25" customHeight="1">
      <c r="A3581" s="98">
        <v>46</v>
      </c>
      <c r="B3581" s="125" t="s">
        <v>7709</v>
      </c>
      <c r="C3581" s="126">
        <v>42633</v>
      </c>
      <c r="D3581" s="98" t="s">
        <v>3</v>
      </c>
      <c r="E3581" s="98">
        <v>1421759</v>
      </c>
      <c r="F3581" s="98"/>
      <c r="G3581" s="127" t="s">
        <v>13318</v>
      </c>
      <c r="H3581" s="128">
        <v>0</v>
      </c>
      <c r="I3581" s="128">
        <v>21</v>
      </c>
      <c r="J3581" s="129">
        <v>21</v>
      </c>
      <c r="K3581" s="101" t="s">
        <v>1388</v>
      </c>
    </row>
    <row r="3582" spans="1:11" ht="56.25" customHeight="1">
      <c r="A3582" s="98">
        <v>46</v>
      </c>
      <c r="B3582" s="125" t="s">
        <v>7709</v>
      </c>
      <c r="C3582" s="126">
        <v>42634</v>
      </c>
      <c r="D3582" s="98" t="s">
        <v>3</v>
      </c>
      <c r="E3582" s="98">
        <v>1422074</v>
      </c>
      <c r="F3582" s="98"/>
      <c r="G3582" s="127" t="s">
        <v>13336</v>
      </c>
      <c r="H3582" s="128">
        <v>0</v>
      </c>
      <c r="I3582" s="128">
        <v>10000</v>
      </c>
      <c r="J3582" s="129">
        <v>10000</v>
      </c>
      <c r="K3582" s="101" t="s">
        <v>1388</v>
      </c>
    </row>
    <row r="3583" spans="1:11" ht="56.25" customHeight="1">
      <c r="A3583" s="98">
        <v>46</v>
      </c>
      <c r="B3583" s="125" t="s">
        <v>7709</v>
      </c>
      <c r="C3583" s="126">
        <v>42634</v>
      </c>
      <c r="D3583" s="98" t="s">
        <v>3</v>
      </c>
      <c r="E3583" s="98">
        <v>1422282</v>
      </c>
      <c r="F3583" s="98"/>
      <c r="G3583" s="127" t="s">
        <v>13373</v>
      </c>
      <c r="H3583" s="128">
        <v>0</v>
      </c>
      <c r="I3583" s="128">
        <v>270.3</v>
      </c>
      <c r="J3583" s="129">
        <v>270.3</v>
      </c>
      <c r="K3583" s="101" t="s">
        <v>1388</v>
      </c>
    </row>
    <row r="3584" spans="1:11" ht="56.25" customHeight="1">
      <c r="A3584" s="98">
        <v>46</v>
      </c>
      <c r="B3584" s="125" t="s">
        <v>7709</v>
      </c>
      <c r="C3584" s="126">
        <v>42634</v>
      </c>
      <c r="D3584" s="98" t="s">
        <v>3</v>
      </c>
      <c r="E3584" s="98">
        <v>1422337</v>
      </c>
      <c r="F3584" s="98"/>
      <c r="G3584" s="127" t="s">
        <v>13376</v>
      </c>
      <c r="H3584" s="128">
        <v>0</v>
      </c>
      <c r="I3584" s="128">
        <v>4625</v>
      </c>
      <c r="J3584" s="129">
        <v>4625</v>
      </c>
      <c r="K3584" s="101" t="s">
        <v>1388</v>
      </c>
    </row>
    <row r="3585" spans="1:11" ht="56.25" customHeight="1">
      <c r="A3585" s="98">
        <v>46</v>
      </c>
      <c r="B3585" s="125" t="s">
        <v>7709</v>
      </c>
      <c r="C3585" s="126">
        <v>42634</v>
      </c>
      <c r="D3585" s="98" t="s">
        <v>3</v>
      </c>
      <c r="E3585" s="98">
        <v>1422338</v>
      </c>
      <c r="F3585" s="98"/>
      <c r="G3585" s="127" t="s">
        <v>13377</v>
      </c>
      <c r="H3585" s="128">
        <v>0</v>
      </c>
      <c r="I3585" s="128">
        <v>0.04</v>
      </c>
      <c r="J3585" s="129">
        <v>0.04</v>
      </c>
      <c r="K3585" s="101" t="s">
        <v>1429</v>
      </c>
    </row>
    <row r="3586" spans="1:11" ht="56.25" customHeight="1">
      <c r="A3586" s="98">
        <v>46</v>
      </c>
      <c r="B3586" s="125" t="s">
        <v>7709</v>
      </c>
      <c r="C3586" s="126">
        <v>42634</v>
      </c>
      <c r="D3586" s="98" t="s">
        <v>3</v>
      </c>
      <c r="E3586" s="98">
        <v>1422388</v>
      </c>
      <c r="F3586" s="98"/>
      <c r="G3586" s="127" t="s">
        <v>13378</v>
      </c>
      <c r="H3586" s="128">
        <v>0</v>
      </c>
      <c r="I3586" s="128">
        <v>432</v>
      </c>
      <c r="J3586" s="129">
        <v>432</v>
      </c>
      <c r="K3586" s="101" t="s">
        <v>1388</v>
      </c>
    </row>
    <row r="3587" spans="1:11" ht="56.25" customHeight="1">
      <c r="A3587" s="98">
        <v>46</v>
      </c>
      <c r="B3587" s="125" t="s">
        <v>7709</v>
      </c>
      <c r="C3587" s="126">
        <v>42634</v>
      </c>
      <c r="D3587" s="98" t="s">
        <v>3</v>
      </c>
      <c r="E3587" s="98">
        <v>1422389</v>
      </c>
      <c r="F3587" s="98"/>
      <c r="G3587" s="127" t="s">
        <v>13379</v>
      </c>
      <c r="H3587" s="128">
        <v>0</v>
      </c>
      <c r="I3587" s="128">
        <v>349</v>
      </c>
      <c r="J3587" s="129">
        <v>349</v>
      </c>
      <c r="K3587" s="101" t="s">
        <v>1388</v>
      </c>
    </row>
    <row r="3588" spans="1:11" ht="56.25" customHeight="1">
      <c r="A3588" s="98">
        <v>46</v>
      </c>
      <c r="B3588" s="125" t="s">
        <v>7709</v>
      </c>
      <c r="C3588" s="126">
        <v>42634</v>
      </c>
      <c r="D3588" s="98" t="s">
        <v>3</v>
      </c>
      <c r="E3588" s="98">
        <v>1422391</v>
      </c>
      <c r="F3588" s="98"/>
      <c r="G3588" s="127" t="s">
        <v>13380</v>
      </c>
      <c r="H3588" s="128">
        <v>0</v>
      </c>
      <c r="I3588" s="128">
        <v>222</v>
      </c>
      <c r="J3588" s="129">
        <v>222</v>
      </c>
      <c r="K3588" s="101" t="s">
        <v>1388</v>
      </c>
    </row>
    <row r="3589" spans="1:11" ht="56.25" customHeight="1">
      <c r="A3589" s="98">
        <v>46</v>
      </c>
      <c r="B3589" s="125" t="s">
        <v>7709</v>
      </c>
      <c r="C3589" s="126">
        <v>42635</v>
      </c>
      <c r="D3589" s="98" t="s">
        <v>3</v>
      </c>
      <c r="E3589" s="98">
        <v>1422563</v>
      </c>
      <c r="F3589" s="98"/>
      <c r="G3589" s="127" t="s">
        <v>13389</v>
      </c>
      <c r="H3589" s="128">
        <v>0</v>
      </c>
      <c r="I3589" s="128">
        <v>303.5</v>
      </c>
      <c r="J3589" s="129">
        <v>303.5</v>
      </c>
      <c r="K3589" s="101" t="s">
        <v>1388</v>
      </c>
    </row>
    <row r="3590" spans="1:11" ht="56.25" customHeight="1">
      <c r="A3590" s="98">
        <v>46</v>
      </c>
      <c r="B3590" s="125" t="s">
        <v>7709</v>
      </c>
      <c r="C3590" s="126">
        <v>42635</v>
      </c>
      <c r="D3590" s="98" t="s">
        <v>3</v>
      </c>
      <c r="E3590" s="98">
        <v>1422566</v>
      </c>
      <c r="F3590" s="98"/>
      <c r="G3590" s="127" t="s">
        <v>13390</v>
      </c>
      <c r="H3590" s="128">
        <v>0</v>
      </c>
      <c r="I3590" s="128">
        <v>5363</v>
      </c>
      <c r="J3590" s="129">
        <v>5363</v>
      </c>
      <c r="K3590" s="101" t="s">
        <v>1388</v>
      </c>
    </row>
    <row r="3591" spans="1:11" ht="56.25" customHeight="1">
      <c r="A3591" s="98">
        <v>46</v>
      </c>
      <c r="B3591" s="125" t="s">
        <v>7709</v>
      </c>
      <c r="C3591" s="126">
        <v>42635</v>
      </c>
      <c r="D3591" s="98" t="s">
        <v>3</v>
      </c>
      <c r="E3591" s="98">
        <v>1422637</v>
      </c>
      <c r="F3591" s="98"/>
      <c r="G3591" s="127" t="s">
        <v>13410</v>
      </c>
      <c r="H3591" s="128">
        <v>0</v>
      </c>
      <c r="I3591" s="128">
        <v>2232.88</v>
      </c>
      <c r="J3591" s="129">
        <v>2232.88</v>
      </c>
      <c r="K3591" s="101" t="s">
        <v>1388</v>
      </c>
    </row>
    <row r="3592" spans="1:11" ht="56.25" customHeight="1">
      <c r="A3592" s="98">
        <v>46</v>
      </c>
      <c r="B3592" s="125" t="s">
        <v>7709</v>
      </c>
      <c r="C3592" s="126">
        <v>42635</v>
      </c>
      <c r="D3592" s="98" t="s">
        <v>3</v>
      </c>
      <c r="E3592" s="98">
        <v>1422639</v>
      </c>
      <c r="F3592" s="98"/>
      <c r="G3592" s="127" t="s">
        <v>13411</v>
      </c>
      <c r="H3592" s="128">
        <v>0</v>
      </c>
      <c r="I3592" s="128">
        <v>2232.88</v>
      </c>
      <c r="J3592" s="129">
        <v>2232.88</v>
      </c>
      <c r="K3592" s="101" t="s">
        <v>1388</v>
      </c>
    </row>
    <row r="3593" spans="1:11" ht="56.25" customHeight="1">
      <c r="A3593" s="98">
        <v>46</v>
      </c>
      <c r="B3593" s="125" t="s">
        <v>7709</v>
      </c>
      <c r="C3593" s="126">
        <v>42635</v>
      </c>
      <c r="D3593" s="98" t="s">
        <v>3</v>
      </c>
      <c r="E3593" s="98">
        <v>1422642</v>
      </c>
      <c r="F3593" s="98"/>
      <c r="G3593" s="127" t="s">
        <v>13412</v>
      </c>
      <c r="H3593" s="128">
        <v>0</v>
      </c>
      <c r="I3593" s="128">
        <v>2232.88</v>
      </c>
      <c r="J3593" s="129">
        <v>2232.88</v>
      </c>
      <c r="K3593" s="101" t="s">
        <v>1388</v>
      </c>
    </row>
    <row r="3594" spans="1:11" ht="56.25" customHeight="1">
      <c r="A3594" s="98">
        <v>46</v>
      </c>
      <c r="B3594" s="125" t="s">
        <v>7709</v>
      </c>
      <c r="C3594" s="126">
        <v>42635</v>
      </c>
      <c r="D3594" s="98" t="s">
        <v>3</v>
      </c>
      <c r="E3594" s="98">
        <v>1422644</v>
      </c>
      <c r="F3594" s="98"/>
      <c r="G3594" s="127" t="s">
        <v>13413</v>
      </c>
      <c r="H3594" s="128">
        <v>0</v>
      </c>
      <c r="I3594" s="128">
        <v>693.75</v>
      </c>
      <c r="J3594" s="129">
        <v>693.75</v>
      </c>
      <c r="K3594" s="101" t="s">
        <v>1388</v>
      </c>
    </row>
    <row r="3595" spans="1:11" ht="56.25" customHeight="1">
      <c r="A3595" s="98">
        <v>46</v>
      </c>
      <c r="B3595" s="125" t="s">
        <v>7709</v>
      </c>
      <c r="C3595" s="126">
        <v>42635</v>
      </c>
      <c r="D3595" s="98" t="s">
        <v>3</v>
      </c>
      <c r="E3595" s="98">
        <v>1422645</v>
      </c>
      <c r="F3595" s="98"/>
      <c r="G3595" s="127" t="s">
        <v>13414</v>
      </c>
      <c r="H3595" s="128">
        <v>0</v>
      </c>
      <c r="I3595" s="128">
        <v>693.75</v>
      </c>
      <c r="J3595" s="129">
        <v>693.75</v>
      </c>
      <c r="K3595" s="101" t="s">
        <v>1388</v>
      </c>
    </row>
    <row r="3596" spans="1:11" ht="56.25" customHeight="1">
      <c r="A3596" s="98">
        <v>46</v>
      </c>
      <c r="B3596" s="125" t="s">
        <v>7709</v>
      </c>
      <c r="C3596" s="126">
        <v>42635</v>
      </c>
      <c r="D3596" s="98" t="s">
        <v>3</v>
      </c>
      <c r="E3596" s="98">
        <v>1422647</v>
      </c>
      <c r="F3596" s="98"/>
      <c r="G3596" s="127" t="s">
        <v>13415</v>
      </c>
      <c r="H3596" s="128">
        <v>0</v>
      </c>
      <c r="I3596" s="128">
        <v>658</v>
      </c>
      <c r="J3596" s="129">
        <v>658</v>
      </c>
      <c r="K3596" s="101" t="s">
        <v>1388</v>
      </c>
    </row>
    <row r="3597" spans="1:11" ht="56.25" customHeight="1">
      <c r="A3597" s="98">
        <v>46</v>
      </c>
      <c r="B3597" s="125" t="s">
        <v>7709</v>
      </c>
      <c r="C3597" s="126">
        <v>42635</v>
      </c>
      <c r="D3597" s="98" t="s">
        <v>3</v>
      </c>
      <c r="E3597" s="98">
        <v>1422728</v>
      </c>
      <c r="F3597" s="98"/>
      <c r="G3597" s="127" t="s">
        <v>13428</v>
      </c>
      <c r="H3597" s="128">
        <v>0</v>
      </c>
      <c r="I3597" s="128">
        <v>85</v>
      </c>
      <c r="J3597" s="129">
        <v>85</v>
      </c>
      <c r="K3597" s="101" t="s">
        <v>1388</v>
      </c>
    </row>
    <row r="3598" spans="1:11" ht="56.25" customHeight="1">
      <c r="A3598" s="98">
        <v>46</v>
      </c>
      <c r="B3598" s="125" t="s">
        <v>7709</v>
      </c>
      <c r="C3598" s="126">
        <v>42635</v>
      </c>
      <c r="D3598" s="98" t="s">
        <v>3</v>
      </c>
      <c r="E3598" s="98">
        <v>1422729</v>
      </c>
      <c r="F3598" s="98"/>
      <c r="G3598" s="127" t="s">
        <v>13390</v>
      </c>
      <c r="H3598" s="128">
        <v>0</v>
      </c>
      <c r="I3598" s="128">
        <v>30</v>
      </c>
      <c r="J3598" s="129">
        <v>30</v>
      </c>
      <c r="K3598" s="101" t="s">
        <v>1388</v>
      </c>
    </row>
    <row r="3599" spans="1:11" ht="56.25" customHeight="1">
      <c r="A3599" s="98">
        <v>46</v>
      </c>
      <c r="B3599" s="125" t="s">
        <v>7709</v>
      </c>
      <c r="C3599" s="126">
        <v>42635</v>
      </c>
      <c r="D3599" s="98" t="s">
        <v>3</v>
      </c>
      <c r="E3599" s="98">
        <v>1422766</v>
      </c>
      <c r="F3599" s="98"/>
      <c r="G3599" s="127" t="s">
        <v>13430</v>
      </c>
      <c r="H3599" s="128">
        <v>0</v>
      </c>
      <c r="I3599" s="128">
        <v>444</v>
      </c>
      <c r="J3599" s="129">
        <v>444</v>
      </c>
      <c r="K3599" s="101" t="s">
        <v>1388</v>
      </c>
    </row>
    <row r="3600" spans="1:11" ht="56.25" customHeight="1">
      <c r="A3600" s="98">
        <v>46</v>
      </c>
      <c r="B3600" s="125" t="s">
        <v>7709</v>
      </c>
      <c r="C3600" s="126">
        <v>42636</v>
      </c>
      <c r="D3600" s="98" t="s">
        <v>3</v>
      </c>
      <c r="E3600" s="98">
        <v>1423010</v>
      </c>
      <c r="F3600" s="98"/>
      <c r="G3600" s="127" t="s">
        <v>13447</v>
      </c>
      <c r="H3600" s="128">
        <v>0</v>
      </c>
      <c r="I3600" s="128">
        <v>1244</v>
      </c>
      <c r="J3600" s="129">
        <v>1244</v>
      </c>
      <c r="K3600" s="101" t="s">
        <v>1388</v>
      </c>
    </row>
    <row r="3601" spans="1:11" ht="56.25" customHeight="1">
      <c r="A3601" s="98">
        <v>46</v>
      </c>
      <c r="B3601" s="125" t="s">
        <v>7709</v>
      </c>
      <c r="C3601" s="126">
        <v>42639</v>
      </c>
      <c r="D3601" s="98" t="s">
        <v>3</v>
      </c>
      <c r="E3601" s="98">
        <v>1423722</v>
      </c>
      <c r="F3601" s="98"/>
      <c r="G3601" s="127" t="s">
        <v>13540</v>
      </c>
      <c r="H3601" s="128">
        <v>0</v>
      </c>
      <c r="I3601" s="128">
        <v>448.8</v>
      </c>
      <c r="J3601" s="129">
        <v>448.8</v>
      </c>
      <c r="K3601" s="101" t="s">
        <v>1388</v>
      </c>
    </row>
    <row r="3602" spans="1:11" ht="56.25" customHeight="1">
      <c r="A3602" s="98">
        <v>46</v>
      </c>
      <c r="B3602" s="125" t="s">
        <v>7709</v>
      </c>
      <c r="C3602" s="126">
        <v>42639</v>
      </c>
      <c r="D3602" s="98" t="s">
        <v>3</v>
      </c>
      <c r="E3602" s="98">
        <v>1423725</v>
      </c>
      <c r="F3602" s="98"/>
      <c r="G3602" s="127" t="s">
        <v>13541</v>
      </c>
      <c r="H3602" s="128">
        <v>0</v>
      </c>
      <c r="I3602" s="128">
        <v>112.19</v>
      </c>
      <c r="J3602" s="129">
        <v>112.19</v>
      </c>
      <c r="K3602" s="101" t="s">
        <v>1388</v>
      </c>
    </row>
    <row r="3603" spans="1:11" ht="56.25" customHeight="1">
      <c r="A3603" s="98">
        <v>46</v>
      </c>
      <c r="B3603" s="125" t="s">
        <v>7709</v>
      </c>
      <c r="C3603" s="126">
        <v>42639</v>
      </c>
      <c r="D3603" s="98" t="s">
        <v>3</v>
      </c>
      <c r="E3603" s="98">
        <v>1423726</v>
      </c>
      <c r="F3603" s="98"/>
      <c r="G3603" s="127" t="s">
        <v>13542</v>
      </c>
      <c r="H3603" s="128">
        <v>0</v>
      </c>
      <c r="I3603" s="128">
        <v>7.0000000000000007E-2</v>
      </c>
      <c r="J3603" s="129">
        <v>7.0000000000000007E-2</v>
      </c>
      <c r="K3603" s="101" t="s">
        <v>1388</v>
      </c>
    </row>
    <row r="3604" spans="1:11" ht="56.25" customHeight="1">
      <c r="A3604" s="98">
        <v>46</v>
      </c>
      <c r="B3604" s="125" t="s">
        <v>7709</v>
      </c>
      <c r="C3604" s="126">
        <v>42639</v>
      </c>
      <c r="D3604" s="98" t="s">
        <v>3</v>
      </c>
      <c r="E3604" s="98">
        <v>1423773</v>
      </c>
      <c r="F3604" s="98"/>
      <c r="G3604" s="127" t="s">
        <v>13551</v>
      </c>
      <c r="H3604" s="128">
        <v>0</v>
      </c>
      <c r="I3604" s="128">
        <v>29210</v>
      </c>
      <c r="J3604" s="129">
        <v>29210</v>
      </c>
      <c r="K3604" s="101" t="s">
        <v>1388</v>
      </c>
    </row>
    <row r="3605" spans="1:11" ht="56.25" customHeight="1">
      <c r="A3605" s="98">
        <v>46</v>
      </c>
      <c r="B3605" s="125" t="s">
        <v>7709</v>
      </c>
      <c r="C3605" s="126">
        <v>42640</v>
      </c>
      <c r="D3605" s="98" t="s">
        <v>3</v>
      </c>
      <c r="E3605" s="98">
        <v>1424005</v>
      </c>
      <c r="F3605" s="98"/>
      <c r="G3605" s="127" t="s">
        <v>13555</v>
      </c>
      <c r="H3605" s="128">
        <v>0</v>
      </c>
      <c r="I3605" s="128">
        <v>0.03</v>
      </c>
      <c r="J3605" s="129">
        <v>0.03</v>
      </c>
      <c r="K3605" s="101" t="s">
        <v>1388</v>
      </c>
    </row>
    <row r="3606" spans="1:11" ht="56.25" customHeight="1">
      <c r="A3606" s="98">
        <v>46</v>
      </c>
      <c r="B3606" s="125" t="s">
        <v>7709</v>
      </c>
      <c r="C3606" s="126">
        <v>42640</v>
      </c>
      <c r="D3606" s="98" t="s">
        <v>3</v>
      </c>
      <c r="E3606" s="98">
        <v>1424045</v>
      </c>
      <c r="F3606" s="98"/>
      <c r="G3606" s="127" t="s">
        <v>13559</v>
      </c>
      <c r="H3606" s="128">
        <v>0</v>
      </c>
      <c r="I3606" s="128">
        <v>52000</v>
      </c>
      <c r="J3606" s="129">
        <v>52000</v>
      </c>
      <c r="K3606" s="101" t="s">
        <v>1388</v>
      </c>
    </row>
    <row r="3607" spans="1:11" ht="56.25" customHeight="1">
      <c r="A3607" s="98">
        <v>46</v>
      </c>
      <c r="B3607" s="125" t="s">
        <v>7709</v>
      </c>
      <c r="C3607" s="126">
        <v>42640</v>
      </c>
      <c r="D3607" s="98" t="s">
        <v>3</v>
      </c>
      <c r="E3607" s="98">
        <v>1424119</v>
      </c>
      <c r="F3607" s="98"/>
      <c r="G3607" s="127" t="s">
        <v>13573</v>
      </c>
      <c r="H3607" s="128">
        <v>0</v>
      </c>
      <c r="I3607" s="128">
        <v>222</v>
      </c>
      <c r="J3607" s="129">
        <v>222</v>
      </c>
      <c r="K3607" s="101" t="s">
        <v>1388</v>
      </c>
    </row>
    <row r="3608" spans="1:11" ht="56.25" customHeight="1">
      <c r="A3608" s="98">
        <v>46</v>
      </c>
      <c r="B3608" s="125" t="s">
        <v>7709</v>
      </c>
      <c r="C3608" s="126">
        <v>42640</v>
      </c>
      <c r="D3608" s="98" t="s">
        <v>3</v>
      </c>
      <c r="E3608" s="98">
        <v>1424373</v>
      </c>
      <c r="F3608" s="98"/>
      <c r="G3608" s="127" t="s">
        <v>13637</v>
      </c>
      <c r="H3608" s="128">
        <v>0</v>
      </c>
      <c r="I3608" s="128">
        <v>371</v>
      </c>
      <c r="J3608" s="129">
        <v>371</v>
      </c>
      <c r="K3608" s="101" t="s">
        <v>1388</v>
      </c>
    </row>
    <row r="3609" spans="1:11" ht="56.25" customHeight="1">
      <c r="A3609" s="98">
        <v>46</v>
      </c>
      <c r="B3609" s="125" t="s">
        <v>7709</v>
      </c>
      <c r="C3609" s="126">
        <v>42641</v>
      </c>
      <c r="D3609" s="98" t="s">
        <v>3</v>
      </c>
      <c r="E3609" s="98">
        <v>1424531</v>
      </c>
      <c r="F3609" s="98"/>
      <c r="G3609" s="127" t="s">
        <v>13642</v>
      </c>
      <c r="H3609" s="128">
        <v>0</v>
      </c>
      <c r="I3609" s="128">
        <v>1</v>
      </c>
      <c r="J3609" s="129">
        <v>1</v>
      </c>
      <c r="K3609" s="101" t="s">
        <v>1388</v>
      </c>
    </row>
    <row r="3610" spans="1:11" ht="56.25" customHeight="1">
      <c r="A3610" s="98">
        <v>46</v>
      </c>
      <c r="B3610" s="125" t="s">
        <v>7709</v>
      </c>
      <c r="C3610" s="126">
        <v>42641</v>
      </c>
      <c r="D3610" s="98" t="s">
        <v>3</v>
      </c>
      <c r="E3610" s="98">
        <v>1424543</v>
      </c>
      <c r="F3610" s="98"/>
      <c r="G3610" s="127" t="s">
        <v>13644</v>
      </c>
      <c r="H3610" s="128">
        <v>0</v>
      </c>
      <c r="I3610" s="128">
        <v>84</v>
      </c>
      <c r="J3610" s="129">
        <v>84</v>
      </c>
      <c r="K3610" s="101" t="s">
        <v>1388</v>
      </c>
    </row>
    <row r="3611" spans="1:11" ht="56.25" customHeight="1">
      <c r="A3611" s="98">
        <v>46</v>
      </c>
      <c r="B3611" s="125" t="s">
        <v>7709</v>
      </c>
      <c r="C3611" s="126">
        <v>42642</v>
      </c>
      <c r="D3611" s="98" t="s">
        <v>3</v>
      </c>
      <c r="E3611" s="98">
        <v>1425058</v>
      </c>
      <c r="F3611" s="98"/>
      <c r="G3611" s="127" t="s">
        <v>13740</v>
      </c>
      <c r="H3611" s="128">
        <v>0</v>
      </c>
      <c r="I3611" s="128">
        <v>12224.94</v>
      </c>
      <c r="J3611" s="129">
        <v>12224.94</v>
      </c>
      <c r="K3611" s="101" t="s">
        <v>1388</v>
      </c>
    </row>
    <row r="3612" spans="1:11" ht="56.25" customHeight="1">
      <c r="A3612" s="98">
        <v>46</v>
      </c>
      <c r="B3612" s="125" t="s">
        <v>7709</v>
      </c>
      <c r="C3612" s="126">
        <v>42642</v>
      </c>
      <c r="D3612" s="98" t="s">
        <v>3</v>
      </c>
      <c r="E3612" s="98">
        <v>1425060</v>
      </c>
      <c r="F3612" s="98"/>
      <c r="G3612" s="127" t="s">
        <v>13742</v>
      </c>
      <c r="H3612" s="128">
        <v>0</v>
      </c>
      <c r="I3612" s="128">
        <v>5516.16</v>
      </c>
      <c r="J3612" s="129">
        <v>5516.16</v>
      </c>
      <c r="K3612" s="101" t="s">
        <v>1388</v>
      </c>
    </row>
    <row r="3613" spans="1:11" ht="56.25" customHeight="1">
      <c r="A3613" s="98">
        <v>46</v>
      </c>
      <c r="B3613" s="125" t="s">
        <v>7709</v>
      </c>
      <c r="C3613" s="126">
        <v>42642</v>
      </c>
      <c r="D3613" s="98" t="s">
        <v>3</v>
      </c>
      <c r="E3613" s="98">
        <v>1425061</v>
      </c>
      <c r="F3613" s="98"/>
      <c r="G3613" s="127" t="s">
        <v>13743</v>
      </c>
      <c r="H3613" s="128">
        <v>0</v>
      </c>
      <c r="I3613" s="128">
        <v>357972.91000000003</v>
      </c>
      <c r="J3613" s="129">
        <v>357972.91000000003</v>
      </c>
      <c r="K3613" s="101" t="s">
        <v>1388</v>
      </c>
    </row>
    <row r="3614" spans="1:11" ht="56.25" customHeight="1">
      <c r="A3614" s="98">
        <v>46</v>
      </c>
      <c r="B3614" s="125" t="s">
        <v>7709</v>
      </c>
      <c r="C3614" s="126">
        <v>42642</v>
      </c>
      <c r="D3614" s="98" t="s">
        <v>3</v>
      </c>
      <c r="E3614" s="98">
        <v>1425100</v>
      </c>
      <c r="F3614" s="98"/>
      <c r="G3614" s="127" t="s">
        <v>13750</v>
      </c>
      <c r="H3614" s="128">
        <v>0</v>
      </c>
      <c r="I3614" s="128">
        <v>7175.32</v>
      </c>
      <c r="J3614" s="129">
        <v>7175.32</v>
      </c>
      <c r="K3614" s="101" t="s">
        <v>1429</v>
      </c>
    </row>
    <row r="3615" spans="1:11" ht="56.25" customHeight="1">
      <c r="A3615" s="98">
        <v>46</v>
      </c>
      <c r="B3615" s="125" t="s">
        <v>7709</v>
      </c>
      <c r="C3615" s="126">
        <v>42642</v>
      </c>
      <c r="D3615" s="98" t="s">
        <v>3</v>
      </c>
      <c r="E3615" s="98">
        <v>1425287</v>
      </c>
      <c r="F3615" s="98"/>
      <c r="G3615" s="127" t="s">
        <v>13783</v>
      </c>
      <c r="H3615" s="128">
        <v>0</v>
      </c>
      <c r="I3615" s="128">
        <v>4923.5600000000004</v>
      </c>
      <c r="J3615" s="129">
        <v>4923.5600000000004</v>
      </c>
      <c r="K3615" s="101" t="s">
        <v>1388</v>
      </c>
    </row>
    <row r="3616" spans="1:11" ht="56.25" customHeight="1">
      <c r="A3616" s="98">
        <v>46</v>
      </c>
      <c r="B3616" s="125" t="s">
        <v>7709</v>
      </c>
      <c r="C3616" s="126">
        <v>42643</v>
      </c>
      <c r="D3616" s="98" t="s">
        <v>3</v>
      </c>
      <c r="E3616" s="98">
        <v>1425484</v>
      </c>
      <c r="F3616" s="98"/>
      <c r="G3616" s="127" t="s">
        <v>13791</v>
      </c>
      <c r="H3616" s="128">
        <v>0</v>
      </c>
      <c r="I3616" s="128">
        <v>1915</v>
      </c>
      <c r="J3616" s="129">
        <v>1915</v>
      </c>
      <c r="K3616" s="101" t="s">
        <v>1388</v>
      </c>
    </row>
    <row r="3617" spans="1:11" ht="56.25" customHeight="1">
      <c r="A3617" s="98">
        <v>46</v>
      </c>
      <c r="B3617" s="125" t="s">
        <v>7709</v>
      </c>
      <c r="C3617" s="126">
        <v>42643</v>
      </c>
      <c r="D3617" s="98" t="s">
        <v>3</v>
      </c>
      <c r="E3617" s="98">
        <v>1425595</v>
      </c>
      <c r="F3617" s="98"/>
      <c r="G3617" s="127" t="s">
        <v>13804</v>
      </c>
      <c r="H3617" s="128">
        <v>0</v>
      </c>
      <c r="I3617" s="128">
        <v>166.98</v>
      </c>
      <c r="J3617" s="129">
        <v>166.98</v>
      </c>
      <c r="K3617" s="101" t="s">
        <v>1388</v>
      </c>
    </row>
    <row r="3618" spans="1:11" ht="56.25" customHeight="1">
      <c r="A3618" s="98">
        <v>46</v>
      </c>
      <c r="B3618" s="125" t="s">
        <v>7709</v>
      </c>
      <c r="C3618" s="126">
        <v>42643</v>
      </c>
      <c r="D3618" s="98" t="s">
        <v>3</v>
      </c>
      <c r="E3618" s="98">
        <v>1425774</v>
      </c>
      <c r="F3618" s="98"/>
      <c r="G3618" s="127" t="s">
        <v>13873</v>
      </c>
      <c r="H3618" s="128">
        <v>0</v>
      </c>
      <c r="I3618" s="128">
        <v>954.1</v>
      </c>
      <c r="J3618" s="129">
        <v>954.1</v>
      </c>
      <c r="K3618" s="101" t="s">
        <v>1388</v>
      </c>
    </row>
    <row r="3619" spans="1:11" ht="56.25" customHeight="1">
      <c r="A3619" s="98">
        <v>46</v>
      </c>
      <c r="B3619" s="125" t="s">
        <v>7709</v>
      </c>
      <c r="C3619" s="126">
        <v>42643</v>
      </c>
      <c r="D3619" s="98" t="s">
        <v>3</v>
      </c>
      <c r="E3619" s="98">
        <v>1425851</v>
      </c>
      <c r="F3619" s="98"/>
      <c r="G3619" s="127" t="s">
        <v>13882</v>
      </c>
      <c r="H3619" s="128">
        <v>0</v>
      </c>
      <c r="I3619" s="128">
        <v>222</v>
      </c>
      <c r="J3619" s="129">
        <v>222</v>
      </c>
      <c r="K3619" s="101" t="s">
        <v>1388</v>
      </c>
    </row>
    <row r="3620" spans="1:11" ht="56.25" customHeight="1">
      <c r="A3620" s="98">
        <v>46</v>
      </c>
      <c r="B3620" s="125" t="s">
        <v>7709</v>
      </c>
      <c r="C3620" s="126">
        <v>42643</v>
      </c>
      <c r="D3620" s="98" t="s">
        <v>3</v>
      </c>
      <c r="E3620" s="98">
        <v>1425856</v>
      </c>
      <c r="F3620" s="98"/>
      <c r="G3620" s="127" t="s">
        <v>13884</v>
      </c>
      <c r="H3620" s="128">
        <v>0</v>
      </c>
      <c r="I3620" s="128">
        <v>222</v>
      </c>
      <c r="J3620" s="129">
        <v>222</v>
      </c>
      <c r="K3620" s="101" t="s">
        <v>1388</v>
      </c>
    </row>
    <row r="3621" spans="1:11" ht="56.25" customHeight="1">
      <c r="A3621" s="98">
        <v>46</v>
      </c>
      <c r="B3621" s="125" t="s">
        <v>7709</v>
      </c>
      <c r="C3621" s="126">
        <v>42643</v>
      </c>
      <c r="D3621" s="98" t="s">
        <v>3</v>
      </c>
      <c r="E3621" s="98">
        <v>1425858</v>
      </c>
      <c r="F3621" s="98"/>
      <c r="G3621" s="127" t="s">
        <v>13886</v>
      </c>
      <c r="H3621" s="128">
        <v>0</v>
      </c>
      <c r="I3621" s="128">
        <v>16</v>
      </c>
      <c r="J3621" s="129">
        <v>16</v>
      </c>
      <c r="K3621" s="101" t="s">
        <v>1388</v>
      </c>
    </row>
    <row r="3622" spans="1:11" ht="56.25" customHeight="1">
      <c r="A3622" s="98">
        <v>46</v>
      </c>
      <c r="B3622" s="125" t="s">
        <v>7709</v>
      </c>
      <c r="C3622" s="126">
        <v>42643</v>
      </c>
      <c r="D3622" s="98" t="s">
        <v>3</v>
      </c>
      <c r="E3622" s="98">
        <v>1425860</v>
      </c>
      <c r="F3622" s="98"/>
      <c r="G3622" s="127" t="s">
        <v>13556</v>
      </c>
      <c r="H3622" s="128">
        <v>0</v>
      </c>
      <c r="I3622" s="128">
        <v>177.71</v>
      </c>
      <c r="J3622" s="129">
        <v>177.71</v>
      </c>
      <c r="K3622" s="101" t="s">
        <v>1388</v>
      </c>
    </row>
    <row r="3623" spans="1:11" ht="56.25" customHeight="1">
      <c r="A3623" s="98">
        <v>46</v>
      </c>
      <c r="B3623" s="125" t="s">
        <v>7709</v>
      </c>
      <c r="C3623" s="126">
        <v>42643</v>
      </c>
      <c r="D3623" s="98" t="s">
        <v>3</v>
      </c>
      <c r="E3623" s="98">
        <v>1425866</v>
      </c>
      <c r="F3623" s="98"/>
      <c r="G3623" s="127" t="s">
        <v>13888</v>
      </c>
      <c r="H3623" s="128">
        <v>0</v>
      </c>
      <c r="I3623" s="128">
        <v>7259.6</v>
      </c>
      <c r="J3623" s="129">
        <v>7259.6</v>
      </c>
      <c r="K3623" s="101" t="s">
        <v>1388</v>
      </c>
    </row>
    <row r="3624" spans="1:11" ht="56.25" customHeight="1">
      <c r="A3624" s="98">
        <v>46</v>
      </c>
      <c r="B3624" s="125" t="s">
        <v>7709</v>
      </c>
      <c r="C3624" s="126">
        <v>42643</v>
      </c>
      <c r="D3624" s="98" t="s">
        <v>3</v>
      </c>
      <c r="E3624" s="98">
        <v>1425876</v>
      </c>
      <c r="F3624" s="98"/>
      <c r="G3624" s="127" t="s">
        <v>13891</v>
      </c>
      <c r="H3624" s="128">
        <v>0</v>
      </c>
      <c r="I3624" s="128">
        <v>2112</v>
      </c>
      <c r="J3624" s="129">
        <v>2112</v>
      </c>
      <c r="K3624" s="101" t="s">
        <v>1388</v>
      </c>
    </row>
    <row r="3625" spans="1:11" ht="56.25" customHeight="1">
      <c r="A3625" s="98">
        <v>46</v>
      </c>
      <c r="B3625" s="125" t="s">
        <v>7709</v>
      </c>
      <c r="C3625" s="126">
        <v>42643</v>
      </c>
      <c r="D3625" s="98" t="s">
        <v>3</v>
      </c>
      <c r="E3625" s="98">
        <v>1425879</v>
      </c>
      <c r="F3625" s="98"/>
      <c r="G3625" s="127" t="s">
        <v>13892</v>
      </c>
      <c r="H3625" s="128">
        <v>0</v>
      </c>
      <c r="I3625" s="128">
        <v>132.5</v>
      </c>
      <c r="J3625" s="129">
        <v>132.5</v>
      </c>
      <c r="K3625" s="101" t="s">
        <v>1388</v>
      </c>
    </row>
    <row r="3626" spans="1:11" ht="56.25" customHeight="1">
      <c r="A3626" s="98">
        <v>46</v>
      </c>
      <c r="B3626" s="125" t="s">
        <v>7709</v>
      </c>
      <c r="C3626" s="126">
        <v>42643</v>
      </c>
      <c r="D3626" s="98" t="s">
        <v>3</v>
      </c>
      <c r="E3626" s="98">
        <v>1425882</v>
      </c>
      <c r="F3626" s="98"/>
      <c r="G3626" s="127" t="s">
        <v>13893</v>
      </c>
      <c r="H3626" s="128">
        <v>0</v>
      </c>
      <c r="I3626" s="128">
        <v>413.07</v>
      </c>
      <c r="J3626" s="129">
        <v>413.07</v>
      </c>
      <c r="K3626" s="101" t="s">
        <v>1388</v>
      </c>
    </row>
    <row r="3627" spans="1:11" ht="56.25" customHeight="1">
      <c r="A3627" s="98">
        <v>47</v>
      </c>
      <c r="B3627" s="125" t="s">
        <v>1825</v>
      </c>
      <c r="C3627" s="126">
        <v>42641</v>
      </c>
      <c r="D3627" s="98" t="s">
        <v>15</v>
      </c>
      <c r="E3627" s="98">
        <v>776</v>
      </c>
      <c r="F3627" s="98"/>
      <c r="G3627" s="127" t="s">
        <v>7554</v>
      </c>
      <c r="H3627" s="128">
        <v>1765.55</v>
      </c>
      <c r="I3627" s="128">
        <v>0</v>
      </c>
      <c r="J3627" s="129">
        <v>1765.55</v>
      </c>
      <c r="K3627" s="101" t="s">
        <v>1388</v>
      </c>
    </row>
    <row r="3628" spans="1:11" ht="56.25" customHeight="1">
      <c r="A3628" s="98">
        <v>47</v>
      </c>
      <c r="B3628" s="125" t="s">
        <v>1825</v>
      </c>
      <c r="C3628" s="126">
        <v>42639</v>
      </c>
      <c r="D3628" s="98" t="s">
        <v>1366</v>
      </c>
      <c r="E3628" s="98">
        <v>747717</v>
      </c>
      <c r="F3628" s="98"/>
      <c r="G3628" s="127" t="s">
        <v>7426</v>
      </c>
      <c r="H3628" s="128">
        <v>0</v>
      </c>
      <c r="I3628" s="128">
        <v>415909</v>
      </c>
      <c r="J3628" s="129">
        <v>415909</v>
      </c>
      <c r="K3628" s="101" t="s">
        <v>1388</v>
      </c>
    </row>
    <row r="3629" spans="1:11" ht="56.25" customHeight="1">
      <c r="A3629" s="98">
        <v>47</v>
      </c>
      <c r="B3629" s="125" t="s">
        <v>1825</v>
      </c>
      <c r="C3629" s="126">
        <v>42398</v>
      </c>
      <c r="D3629" s="98" t="s">
        <v>6</v>
      </c>
      <c r="E3629" s="98">
        <v>840283</v>
      </c>
      <c r="F3629" s="98"/>
      <c r="G3629" s="127" t="s">
        <v>1826</v>
      </c>
      <c r="H3629" s="128">
        <v>0</v>
      </c>
      <c r="I3629" s="128">
        <v>540599.52</v>
      </c>
      <c r="J3629" s="129">
        <v>540599.52</v>
      </c>
      <c r="K3629" s="101" t="s">
        <v>1388</v>
      </c>
    </row>
    <row r="3630" spans="1:11" ht="56.25" customHeight="1">
      <c r="A3630" s="98">
        <v>47</v>
      </c>
      <c r="B3630" s="125" t="s">
        <v>1825</v>
      </c>
      <c r="C3630" s="126">
        <v>42404</v>
      </c>
      <c r="D3630" s="98" t="s">
        <v>6</v>
      </c>
      <c r="E3630" s="98">
        <v>841009</v>
      </c>
      <c r="F3630" s="98"/>
      <c r="G3630" s="127" t="s">
        <v>1922</v>
      </c>
      <c r="H3630" s="128">
        <v>0</v>
      </c>
      <c r="I3630" s="128">
        <v>24545.39</v>
      </c>
      <c r="J3630" s="129">
        <v>24545.39</v>
      </c>
      <c r="K3630" s="101" t="s">
        <v>1388</v>
      </c>
    </row>
    <row r="3631" spans="1:11" ht="56.25" customHeight="1">
      <c r="A3631" s="98">
        <v>47</v>
      </c>
      <c r="B3631" s="125" t="s">
        <v>1825</v>
      </c>
      <c r="C3631" s="126">
        <v>42404</v>
      </c>
      <c r="D3631" s="98" t="s">
        <v>6</v>
      </c>
      <c r="E3631" s="98">
        <v>841031</v>
      </c>
      <c r="F3631" s="98"/>
      <c r="G3631" s="127" t="s">
        <v>1925</v>
      </c>
      <c r="H3631" s="128">
        <v>0</v>
      </c>
      <c r="I3631" s="128">
        <v>27980</v>
      </c>
      <c r="J3631" s="129">
        <v>27980</v>
      </c>
      <c r="K3631" s="101" t="s">
        <v>1388</v>
      </c>
    </row>
    <row r="3632" spans="1:11" ht="56.25" customHeight="1">
      <c r="A3632" s="98">
        <v>47</v>
      </c>
      <c r="B3632" s="125" t="s">
        <v>1825</v>
      </c>
      <c r="C3632" s="126">
        <v>42411</v>
      </c>
      <c r="D3632" s="98" t="s">
        <v>6</v>
      </c>
      <c r="E3632" s="98">
        <v>841560</v>
      </c>
      <c r="F3632" s="98"/>
      <c r="G3632" s="127" t="s">
        <v>2088</v>
      </c>
      <c r="H3632" s="128">
        <v>0</v>
      </c>
      <c r="I3632" s="128">
        <v>918163.08</v>
      </c>
      <c r="J3632" s="129">
        <v>918163.08</v>
      </c>
      <c r="K3632" s="101" t="s">
        <v>1388</v>
      </c>
    </row>
    <row r="3633" spans="1:11" ht="56.25" customHeight="1">
      <c r="A3633" s="98">
        <v>47</v>
      </c>
      <c r="B3633" s="125" t="s">
        <v>1825</v>
      </c>
      <c r="C3633" s="126">
        <v>42417</v>
      </c>
      <c r="D3633" s="98" t="s">
        <v>6</v>
      </c>
      <c r="E3633" s="98">
        <v>842089</v>
      </c>
      <c r="F3633" s="98"/>
      <c r="G3633" s="127" t="s">
        <v>2269</v>
      </c>
      <c r="H3633" s="128">
        <v>0</v>
      </c>
      <c r="I3633" s="128">
        <v>181500</v>
      </c>
      <c r="J3633" s="129">
        <v>181500</v>
      </c>
      <c r="K3633" s="101" t="s">
        <v>1388</v>
      </c>
    </row>
    <row r="3634" spans="1:11" ht="56.25" customHeight="1">
      <c r="A3634" s="98">
        <v>47</v>
      </c>
      <c r="B3634" s="125" t="s">
        <v>1825</v>
      </c>
      <c r="C3634" s="126">
        <v>42423</v>
      </c>
      <c r="D3634" s="98" t="s">
        <v>6</v>
      </c>
      <c r="E3634" s="98">
        <v>842586</v>
      </c>
      <c r="F3634" s="98"/>
      <c r="G3634" s="127" t="s">
        <v>2367</v>
      </c>
      <c r="H3634" s="128">
        <v>0</v>
      </c>
      <c r="I3634" s="128">
        <v>26798</v>
      </c>
      <c r="J3634" s="129">
        <v>26798</v>
      </c>
      <c r="K3634" s="101" t="s">
        <v>1388</v>
      </c>
    </row>
    <row r="3635" spans="1:11" ht="56.25" customHeight="1">
      <c r="A3635" s="98">
        <v>47</v>
      </c>
      <c r="B3635" s="125" t="s">
        <v>1283</v>
      </c>
      <c r="C3635" s="126">
        <v>42432</v>
      </c>
      <c r="D3635" s="98" t="s">
        <v>6</v>
      </c>
      <c r="E3635" s="98">
        <v>843739</v>
      </c>
      <c r="F3635" s="98"/>
      <c r="G3635" s="127" t="s">
        <v>2533</v>
      </c>
      <c r="H3635" s="128">
        <v>0</v>
      </c>
      <c r="I3635" s="128">
        <v>40</v>
      </c>
      <c r="J3635" s="129">
        <v>40</v>
      </c>
      <c r="K3635" s="101" t="s">
        <v>1388</v>
      </c>
    </row>
    <row r="3636" spans="1:11" ht="56.25" customHeight="1">
      <c r="A3636" s="98">
        <v>47</v>
      </c>
      <c r="B3636" s="125" t="s">
        <v>1283</v>
      </c>
      <c r="C3636" s="126">
        <v>42440</v>
      </c>
      <c r="D3636" s="98" t="s">
        <v>6</v>
      </c>
      <c r="E3636" s="98">
        <v>844622</v>
      </c>
      <c r="F3636" s="98"/>
      <c r="G3636" s="127" t="s">
        <v>2675</v>
      </c>
      <c r="H3636" s="128">
        <v>0</v>
      </c>
      <c r="I3636" s="128">
        <v>249641</v>
      </c>
      <c r="J3636" s="129">
        <v>249641</v>
      </c>
      <c r="K3636" s="101" t="s">
        <v>1388</v>
      </c>
    </row>
    <row r="3637" spans="1:11" ht="56.25" customHeight="1">
      <c r="A3637" s="98">
        <v>47</v>
      </c>
      <c r="B3637" s="125" t="s">
        <v>1825</v>
      </c>
      <c r="C3637" s="126">
        <v>42468</v>
      </c>
      <c r="D3637" s="98" t="s">
        <v>11</v>
      </c>
      <c r="E3637" s="98">
        <v>847570</v>
      </c>
      <c r="F3637" s="98"/>
      <c r="G3637" s="127" t="s">
        <v>3304</v>
      </c>
      <c r="H3637" s="128">
        <v>1152.02</v>
      </c>
      <c r="I3637" s="128">
        <v>0</v>
      </c>
      <c r="J3637" s="129">
        <v>1152.02</v>
      </c>
      <c r="K3637" s="101" t="s">
        <v>1388</v>
      </c>
    </row>
    <row r="3638" spans="1:11" ht="56.25" customHeight="1">
      <c r="A3638" s="98">
        <v>47</v>
      </c>
      <c r="B3638" s="125" t="s">
        <v>1283</v>
      </c>
      <c r="C3638" s="126">
        <v>42513</v>
      </c>
      <c r="D3638" s="98" t="s">
        <v>6</v>
      </c>
      <c r="E3638" s="98">
        <v>852240</v>
      </c>
      <c r="F3638" s="98"/>
      <c r="G3638" s="127" t="s">
        <v>4195</v>
      </c>
      <c r="H3638" s="128">
        <v>0</v>
      </c>
      <c r="I3638" s="128">
        <v>120</v>
      </c>
      <c r="J3638" s="129">
        <v>120</v>
      </c>
      <c r="K3638" s="101" t="s">
        <v>1388</v>
      </c>
    </row>
    <row r="3639" spans="1:11" ht="56.25" customHeight="1">
      <c r="A3639" s="98">
        <v>47</v>
      </c>
      <c r="B3639" s="125" t="s">
        <v>1283</v>
      </c>
      <c r="C3639" s="126">
        <v>42521</v>
      </c>
      <c r="D3639" s="98" t="s">
        <v>6</v>
      </c>
      <c r="E3639" s="98">
        <v>853246</v>
      </c>
      <c r="F3639" s="98"/>
      <c r="G3639" s="127" t="s">
        <v>4349</v>
      </c>
      <c r="H3639" s="128">
        <v>0</v>
      </c>
      <c r="I3639" s="128">
        <v>556800</v>
      </c>
      <c r="J3639" s="129">
        <v>556800</v>
      </c>
      <c r="K3639" s="101" t="s">
        <v>1388</v>
      </c>
    </row>
    <row r="3640" spans="1:11" ht="56.25" customHeight="1">
      <c r="A3640" s="98">
        <v>47</v>
      </c>
      <c r="B3640" s="125" t="s">
        <v>1825</v>
      </c>
      <c r="C3640" s="126">
        <v>42559</v>
      </c>
      <c r="D3640" s="98" t="s">
        <v>6</v>
      </c>
      <c r="E3640" s="98">
        <v>857286</v>
      </c>
      <c r="F3640" s="98"/>
      <c r="G3640" s="127" t="s">
        <v>5413</v>
      </c>
      <c r="H3640" s="128">
        <v>0</v>
      </c>
      <c r="I3640" s="128">
        <v>497300</v>
      </c>
      <c r="J3640" s="129">
        <v>497300</v>
      </c>
      <c r="K3640" s="101" t="s">
        <v>1388</v>
      </c>
    </row>
    <row r="3641" spans="1:11" ht="56.25" customHeight="1">
      <c r="A3641" s="98">
        <v>47</v>
      </c>
      <c r="B3641" s="125" t="s">
        <v>6966</v>
      </c>
      <c r="C3641" s="126">
        <v>42621</v>
      </c>
      <c r="D3641" s="98" t="s">
        <v>6</v>
      </c>
      <c r="E3641" s="98">
        <v>863091</v>
      </c>
      <c r="F3641" s="98"/>
      <c r="G3641" s="127" t="s">
        <v>6967</v>
      </c>
      <c r="H3641" s="128">
        <v>0</v>
      </c>
      <c r="I3641" s="128">
        <v>230.4</v>
      </c>
      <c r="J3641" s="129">
        <v>230.4</v>
      </c>
      <c r="K3641" s="101" t="s">
        <v>1388</v>
      </c>
    </row>
    <row r="3642" spans="1:11" ht="56.25" customHeight="1">
      <c r="A3642" s="98">
        <v>47</v>
      </c>
      <c r="B3642" s="125" t="s">
        <v>7734</v>
      </c>
      <c r="C3642" s="126">
        <v>42373</v>
      </c>
      <c r="D3642" s="98" t="s">
        <v>3</v>
      </c>
      <c r="E3642" s="98">
        <v>1336720</v>
      </c>
      <c r="F3642" s="98"/>
      <c r="G3642" s="127" t="s">
        <v>7735</v>
      </c>
      <c r="H3642" s="128">
        <v>0</v>
      </c>
      <c r="I3642" s="128">
        <v>387.1</v>
      </c>
      <c r="J3642" s="129">
        <v>387.1</v>
      </c>
      <c r="K3642" s="101" t="s">
        <v>1429</v>
      </c>
    </row>
    <row r="3643" spans="1:11" ht="56.25" customHeight="1">
      <c r="A3643" s="98">
        <v>47</v>
      </c>
      <c r="B3643" s="125" t="s">
        <v>7734</v>
      </c>
      <c r="C3643" s="126">
        <v>42375</v>
      </c>
      <c r="D3643" s="98" t="s">
        <v>3</v>
      </c>
      <c r="E3643" s="98">
        <v>1337716</v>
      </c>
      <c r="F3643" s="98"/>
      <c r="G3643" s="127" t="s">
        <v>7769</v>
      </c>
      <c r="H3643" s="128">
        <v>0</v>
      </c>
      <c r="I3643" s="128">
        <v>244402.28</v>
      </c>
      <c r="J3643" s="129">
        <v>244402.28</v>
      </c>
      <c r="K3643" s="101" t="s">
        <v>1388</v>
      </c>
    </row>
    <row r="3644" spans="1:11" ht="56.25" customHeight="1">
      <c r="A3644" s="98">
        <v>47</v>
      </c>
      <c r="B3644" s="125" t="s">
        <v>7734</v>
      </c>
      <c r="C3644" s="126">
        <v>42375</v>
      </c>
      <c r="D3644" s="98" t="s">
        <v>3</v>
      </c>
      <c r="E3644" s="98">
        <v>1337751</v>
      </c>
      <c r="F3644" s="98"/>
      <c r="G3644" s="127" t="s">
        <v>7773</v>
      </c>
      <c r="H3644" s="128">
        <v>0</v>
      </c>
      <c r="I3644" s="128">
        <v>47</v>
      </c>
      <c r="J3644" s="129">
        <v>47</v>
      </c>
      <c r="K3644" s="101" t="s">
        <v>1388</v>
      </c>
    </row>
    <row r="3645" spans="1:11" ht="56.25" customHeight="1">
      <c r="A3645" s="98">
        <v>47</v>
      </c>
      <c r="B3645" s="125" t="s">
        <v>7734</v>
      </c>
      <c r="C3645" s="126">
        <v>42375</v>
      </c>
      <c r="D3645" s="98" t="s">
        <v>3</v>
      </c>
      <c r="E3645" s="98">
        <v>1337755</v>
      </c>
      <c r="F3645" s="98"/>
      <c r="G3645" s="127" t="s">
        <v>7773</v>
      </c>
      <c r="H3645" s="128">
        <v>0</v>
      </c>
      <c r="I3645" s="128">
        <v>16</v>
      </c>
      <c r="J3645" s="129">
        <v>16</v>
      </c>
      <c r="K3645" s="101" t="s">
        <v>1388</v>
      </c>
    </row>
    <row r="3646" spans="1:11" ht="56.25" customHeight="1">
      <c r="A3646" s="98">
        <v>47</v>
      </c>
      <c r="B3646" s="125" t="s">
        <v>7734</v>
      </c>
      <c r="C3646" s="126">
        <v>42375</v>
      </c>
      <c r="D3646" s="98" t="s">
        <v>3</v>
      </c>
      <c r="E3646" s="98">
        <v>1337770</v>
      </c>
      <c r="F3646" s="98"/>
      <c r="G3646" s="127" t="s">
        <v>7777</v>
      </c>
      <c r="H3646" s="128">
        <v>0</v>
      </c>
      <c r="I3646" s="128">
        <v>37.72</v>
      </c>
      <c r="J3646" s="129">
        <v>37.72</v>
      </c>
      <c r="K3646" s="101" t="s">
        <v>1388</v>
      </c>
    </row>
    <row r="3647" spans="1:11" ht="56.25" customHeight="1">
      <c r="A3647" s="98">
        <v>47</v>
      </c>
      <c r="B3647" s="125" t="s">
        <v>7734</v>
      </c>
      <c r="C3647" s="126">
        <v>42401</v>
      </c>
      <c r="D3647" s="98" t="s">
        <v>3</v>
      </c>
      <c r="E3647" s="98">
        <v>1346473</v>
      </c>
      <c r="F3647" s="98"/>
      <c r="G3647" s="127" t="s">
        <v>8208</v>
      </c>
      <c r="H3647" s="128">
        <v>0</v>
      </c>
      <c r="I3647" s="128">
        <v>1814.79</v>
      </c>
      <c r="J3647" s="129">
        <v>1814.79</v>
      </c>
      <c r="K3647" s="101" t="s">
        <v>1388</v>
      </c>
    </row>
    <row r="3648" spans="1:11" ht="56.25" customHeight="1">
      <c r="A3648" s="98">
        <v>47</v>
      </c>
      <c r="B3648" s="125" t="s">
        <v>7734</v>
      </c>
      <c r="C3648" s="126">
        <v>42402</v>
      </c>
      <c r="D3648" s="98" t="s">
        <v>3</v>
      </c>
      <c r="E3648" s="98">
        <v>1346921</v>
      </c>
      <c r="F3648" s="98"/>
      <c r="G3648" s="127" t="s">
        <v>8229</v>
      </c>
      <c r="H3648" s="128">
        <v>0</v>
      </c>
      <c r="I3648" s="128">
        <v>11000</v>
      </c>
      <c r="J3648" s="129">
        <v>11000</v>
      </c>
      <c r="K3648" s="101" t="s">
        <v>1388</v>
      </c>
    </row>
    <row r="3649" spans="1:11" ht="56.25" customHeight="1">
      <c r="A3649" s="98">
        <v>47</v>
      </c>
      <c r="B3649" s="125" t="s">
        <v>7734</v>
      </c>
      <c r="C3649" s="126">
        <v>42403</v>
      </c>
      <c r="D3649" s="98" t="s">
        <v>3</v>
      </c>
      <c r="E3649" s="98">
        <v>1347238</v>
      </c>
      <c r="F3649" s="98"/>
      <c r="G3649" s="127" t="s">
        <v>8247</v>
      </c>
      <c r="H3649" s="128">
        <v>0</v>
      </c>
      <c r="I3649" s="128">
        <v>300</v>
      </c>
      <c r="J3649" s="129">
        <v>300</v>
      </c>
      <c r="K3649" s="101" t="s">
        <v>1388</v>
      </c>
    </row>
    <row r="3650" spans="1:11" ht="56.25" customHeight="1">
      <c r="A3650" s="98">
        <v>47</v>
      </c>
      <c r="B3650" s="125" t="s">
        <v>8482</v>
      </c>
      <c r="C3650" s="126">
        <v>42423</v>
      </c>
      <c r="D3650" s="98" t="s">
        <v>3</v>
      </c>
      <c r="E3650" s="98">
        <v>1353066</v>
      </c>
      <c r="F3650" s="98"/>
      <c r="G3650" s="127" t="s">
        <v>8483</v>
      </c>
      <c r="H3650" s="128">
        <v>0</v>
      </c>
      <c r="I3650" s="128">
        <v>702038.48</v>
      </c>
      <c r="J3650" s="129">
        <v>702038.48</v>
      </c>
      <c r="K3650" s="101" t="s">
        <v>1388</v>
      </c>
    </row>
    <row r="3651" spans="1:11" ht="56.25" customHeight="1">
      <c r="A3651" s="98">
        <v>47</v>
      </c>
      <c r="B3651" s="125" t="s">
        <v>8589</v>
      </c>
      <c r="C3651" s="126">
        <v>42429</v>
      </c>
      <c r="D3651" s="98" t="s">
        <v>3</v>
      </c>
      <c r="E3651" s="98">
        <v>1354822</v>
      </c>
      <c r="F3651" s="98"/>
      <c r="G3651" s="127" t="s">
        <v>8590</v>
      </c>
      <c r="H3651" s="128">
        <v>0</v>
      </c>
      <c r="I3651" s="128">
        <v>9471</v>
      </c>
      <c r="J3651" s="129">
        <v>9471</v>
      </c>
      <c r="K3651" s="101" t="s">
        <v>1388</v>
      </c>
    </row>
    <row r="3652" spans="1:11" ht="56.25" customHeight="1">
      <c r="A3652" s="98">
        <v>47</v>
      </c>
      <c r="B3652" s="125" t="s">
        <v>8589</v>
      </c>
      <c r="C3652" s="126">
        <v>42429</v>
      </c>
      <c r="D3652" s="98" t="s">
        <v>3</v>
      </c>
      <c r="E3652" s="98">
        <v>1354827</v>
      </c>
      <c r="F3652" s="98"/>
      <c r="G3652" s="127" t="s">
        <v>8591</v>
      </c>
      <c r="H3652" s="128">
        <v>0</v>
      </c>
      <c r="I3652" s="128">
        <v>5750.25</v>
      </c>
      <c r="J3652" s="129">
        <v>5750.25</v>
      </c>
      <c r="K3652" s="101" t="s">
        <v>1388</v>
      </c>
    </row>
    <row r="3653" spans="1:11" ht="56.25" customHeight="1">
      <c r="A3653" s="98">
        <v>47</v>
      </c>
      <c r="B3653" s="125" t="s">
        <v>7734</v>
      </c>
      <c r="C3653" s="126">
        <v>42429</v>
      </c>
      <c r="D3653" s="98" t="s">
        <v>3</v>
      </c>
      <c r="E3653" s="98">
        <v>1355101</v>
      </c>
      <c r="F3653" s="98"/>
      <c r="G3653" s="127" t="s">
        <v>8610</v>
      </c>
      <c r="H3653" s="128">
        <v>0</v>
      </c>
      <c r="I3653" s="128">
        <v>8.76</v>
      </c>
      <c r="J3653" s="129">
        <v>8.76</v>
      </c>
      <c r="K3653" s="101" t="s">
        <v>1388</v>
      </c>
    </row>
    <row r="3654" spans="1:11" ht="56.25" customHeight="1">
      <c r="A3654" s="98">
        <v>47</v>
      </c>
      <c r="B3654" s="125" t="s">
        <v>7734</v>
      </c>
      <c r="C3654" s="126">
        <v>42447</v>
      </c>
      <c r="D3654" s="98" t="s">
        <v>3</v>
      </c>
      <c r="E3654" s="98">
        <v>1360916</v>
      </c>
      <c r="F3654" s="98"/>
      <c r="G3654" s="127" t="s">
        <v>8909</v>
      </c>
      <c r="H3654" s="128">
        <v>0</v>
      </c>
      <c r="I3654" s="128">
        <v>244402.28</v>
      </c>
      <c r="J3654" s="129">
        <v>244402.28</v>
      </c>
      <c r="K3654" s="101" t="s">
        <v>1388</v>
      </c>
    </row>
    <row r="3655" spans="1:11" ht="56.25" customHeight="1">
      <c r="A3655" s="98">
        <v>47</v>
      </c>
      <c r="B3655" s="125" t="s">
        <v>7734</v>
      </c>
      <c r="C3655" s="126">
        <v>42447</v>
      </c>
      <c r="D3655" s="98" t="s">
        <v>3</v>
      </c>
      <c r="E3655" s="98">
        <v>1360922</v>
      </c>
      <c r="F3655" s="98"/>
      <c r="G3655" s="127" t="s">
        <v>8910</v>
      </c>
      <c r="H3655" s="128">
        <v>0</v>
      </c>
      <c r="I3655" s="128">
        <v>672106.27</v>
      </c>
      <c r="J3655" s="129">
        <v>672106.27</v>
      </c>
      <c r="K3655" s="101" t="s">
        <v>1388</v>
      </c>
    </row>
    <row r="3656" spans="1:11" ht="56.25" customHeight="1">
      <c r="A3656" s="98">
        <v>47</v>
      </c>
      <c r="B3656" s="125" t="s">
        <v>7734</v>
      </c>
      <c r="C3656" s="126">
        <v>42459</v>
      </c>
      <c r="D3656" s="98" t="s">
        <v>3</v>
      </c>
      <c r="E3656" s="98">
        <v>1364185</v>
      </c>
      <c r="F3656" s="98"/>
      <c r="G3656" s="127" t="s">
        <v>9098</v>
      </c>
      <c r="H3656" s="128">
        <v>0</v>
      </c>
      <c r="I3656" s="128">
        <v>200</v>
      </c>
      <c r="J3656" s="129">
        <v>200</v>
      </c>
      <c r="K3656" s="101" t="s">
        <v>1388</v>
      </c>
    </row>
    <row r="3657" spans="1:11" ht="56.25" customHeight="1">
      <c r="A3657" s="98">
        <v>47</v>
      </c>
      <c r="B3657" s="125" t="s">
        <v>7734</v>
      </c>
      <c r="C3657" s="126">
        <v>42460</v>
      </c>
      <c r="D3657" s="98" t="s">
        <v>3</v>
      </c>
      <c r="E3657" s="98">
        <v>1364559</v>
      </c>
      <c r="F3657" s="98"/>
      <c r="G3657" s="127" t="s">
        <v>9123</v>
      </c>
      <c r="H3657" s="128">
        <v>0</v>
      </c>
      <c r="I3657" s="128">
        <v>6688.5</v>
      </c>
      <c r="J3657" s="129">
        <v>6688.5</v>
      </c>
      <c r="K3657" s="101" t="s">
        <v>1388</v>
      </c>
    </row>
    <row r="3658" spans="1:11" ht="56.25" customHeight="1">
      <c r="A3658" s="98">
        <v>47</v>
      </c>
      <c r="B3658" s="125" t="s">
        <v>7734</v>
      </c>
      <c r="C3658" s="126">
        <v>42460</v>
      </c>
      <c r="D3658" s="98" t="s">
        <v>3</v>
      </c>
      <c r="E3658" s="98">
        <v>1364841</v>
      </c>
      <c r="F3658" s="98"/>
      <c r="G3658" s="127" t="s">
        <v>9148</v>
      </c>
      <c r="H3658" s="128">
        <v>0</v>
      </c>
      <c r="I3658" s="128">
        <v>823.1</v>
      </c>
      <c r="J3658" s="129">
        <v>823.1</v>
      </c>
      <c r="K3658" s="101" t="s">
        <v>1388</v>
      </c>
    </row>
    <row r="3659" spans="1:11" ht="56.25" customHeight="1">
      <c r="A3659" s="98">
        <v>47</v>
      </c>
      <c r="B3659" s="125" t="s">
        <v>7734</v>
      </c>
      <c r="C3659" s="126">
        <v>42467</v>
      </c>
      <c r="D3659" s="98" t="s">
        <v>3</v>
      </c>
      <c r="E3659" s="98">
        <v>1367073</v>
      </c>
      <c r="F3659" s="98"/>
      <c r="G3659" s="127" t="s">
        <v>9263</v>
      </c>
      <c r="H3659" s="128">
        <v>0</v>
      </c>
      <c r="I3659" s="128">
        <v>0.05</v>
      </c>
      <c r="J3659" s="129">
        <v>0.05</v>
      </c>
      <c r="K3659" s="101" t="s">
        <v>1429</v>
      </c>
    </row>
    <row r="3660" spans="1:11" ht="56.25" customHeight="1">
      <c r="A3660" s="98">
        <v>47</v>
      </c>
      <c r="B3660" s="125" t="s">
        <v>7734</v>
      </c>
      <c r="C3660" s="126">
        <v>42471</v>
      </c>
      <c r="D3660" s="98" t="s">
        <v>3</v>
      </c>
      <c r="E3660" s="98">
        <v>1367916</v>
      </c>
      <c r="F3660" s="98"/>
      <c r="G3660" s="127" t="s">
        <v>9312</v>
      </c>
      <c r="H3660" s="128">
        <v>0</v>
      </c>
      <c r="I3660" s="128">
        <v>180</v>
      </c>
      <c r="J3660" s="129">
        <v>180</v>
      </c>
      <c r="K3660" s="101" t="s">
        <v>1388</v>
      </c>
    </row>
    <row r="3661" spans="1:11" ht="56.25" customHeight="1">
      <c r="A3661" s="98">
        <v>47</v>
      </c>
      <c r="B3661" s="125" t="s">
        <v>7734</v>
      </c>
      <c r="C3661" s="126">
        <v>42474</v>
      </c>
      <c r="D3661" s="98" t="s">
        <v>3</v>
      </c>
      <c r="E3661" s="98">
        <v>1369150</v>
      </c>
      <c r="F3661" s="98"/>
      <c r="G3661" s="127" t="s">
        <v>9369</v>
      </c>
      <c r="H3661" s="128">
        <v>0</v>
      </c>
      <c r="I3661" s="128">
        <v>50</v>
      </c>
      <c r="J3661" s="129">
        <v>50</v>
      </c>
      <c r="K3661" s="101" t="s">
        <v>1388</v>
      </c>
    </row>
    <row r="3662" spans="1:11" ht="56.25" customHeight="1">
      <c r="A3662" s="98">
        <v>47</v>
      </c>
      <c r="B3662" s="125" t="s">
        <v>7734</v>
      </c>
      <c r="C3662" s="126">
        <v>42474</v>
      </c>
      <c r="D3662" s="98" t="s">
        <v>3</v>
      </c>
      <c r="E3662" s="98">
        <v>1369151</v>
      </c>
      <c r="F3662" s="98"/>
      <c r="G3662" s="127" t="s">
        <v>9370</v>
      </c>
      <c r="H3662" s="128">
        <v>0</v>
      </c>
      <c r="I3662" s="128">
        <v>70</v>
      </c>
      <c r="J3662" s="129">
        <v>70</v>
      </c>
      <c r="K3662" s="101" t="s">
        <v>1388</v>
      </c>
    </row>
    <row r="3663" spans="1:11" ht="56.25" customHeight="1">
      <c r="A3663" s="98">
        <v>47</v>
      </c>
      <c r="B3663" s="125" t="s">
        <v>7734</v>
      </c>
      <c r="C3663" s="126">
        <v>42474</v>
      </c>
      <c r="D3663" s="98" t="s">
        <v>3</v>
      </c>
      <c r="E3663" s="98">
        <v>1369174</v>
      </c>
      <c r="F3663" s="98"/>
      <c r="G3663" s="127" t="s">
        <v>9373</v>
      </c>
      <c r="H3663" s="128">
        <v>0</v>
      </c>
      <c r="I3663" s="128">
        <v>210</v>
      </c>
      <c r="J3663" s="129">
        <v>210</v>
      </c>
      <c r="K3663" s="101" t="s">
        <v>1388</v>
      </c>
    </row>
    <row r="3664" spans="1:11" ht="56.25" customHeight="1">
      <c r="A3664" s="98">
        <v>47</v>
      </c>
      <c r="B3664" s="125" t="s">
        <v>7734</v>
      </c>
      <c r="C3664" s="126">
        <v>42480</v>
      </c>
      <c r="D3664" s="98" t="s">
        <v>3</v>
      </c>
      <c r="E3664" s="98">
        <v>1371093</v>
      </c>
      <c r="F3664" s="98"/>
      <c r="G3664" s="127" t="s">
        <v>9472</v>
      </c>
      <c r="H3664" s="128">
        <v>0</v>
      </c>
      <c r="I3664" s="128">
        <v>3660</v>
      </c>
      <c r="J3664" s="129">
        <v>3660</v>
      </c>
      <c r="K3664" s="101" t="s">
        <v>1388</v>
      </c>
    </row>
    <row r="3665" spans="1:11" ht="56.25" customHeight="1">
      <c r="A3665" s="98">
        <v>47</v>
      </c>
      <c r="B3665" s="125" t="s">
        <v>7734</v>
      </c>
      <c r="C3665" s="126">
        <v>42480</v>
      </c>
      <c r="D3665" s="98" t="s">
        <v>3</v>
      </c>
      <c r="E3665" s="98">
        <v>1371155</v>
      </c>
      <c r="F3665" s="98"/>
      <c r="G3665" s="127" t="s">
        <v>9481</v>
      </c>
      <c r="H3665" s="128">
        <v>0</v>
      </c>
      <c r="I3665" s="128">
        <v>9512</v>
      </c>
      <c r="J3665" s="129">
        <v>9512</v>
      </c>
      <c r="K3665" s="101" t="s">
        <v>1388</v>
      </c>
    </row>
    <row r="3666" spans="1:11" ht="56.25" customHeight="1">
      <c r="A3666" s="98">
        <v>47</v>
      </c>
      <c r="B3666" s="125" t="s">
        <v>7734</v>
      </c>
      <c r="C3666" s="126">
        <v>42485</v>
      </c>
      <c r="D3666" s="98" t="s">
        <v>3</v>
      </c>
      <c r="E3666" s="98">
        <v>1372462</v>
      </c>
      <c r="F3666" s="98"/>
      <c r="G3666" s="127" t="s">
        <v>9568</v>
      </c>
      <c r="H3666" s="128">
        <v>0</v>
      </c>
      <c r="I3666" s="128">
        <v>6921.79</v>
      </c>
      <c r="J3666" s="129">
        <v>6921.79</v>
      </c>
      <c r="K3666" s="101" t="s">
        <v>1388</v>
      </c>
    </row>
    <row r="3667" spans="1:11" ht="56.25" customHeight="1">
      <c r="A3667" s="98">
        <v>47</v>
      </c>
      <c r="B3667" s="125" t="s">
        <v>7734</v>
      </c>
      <c r="C3667" s="126">
        <v>42485</v>
      </c>
      <c r="D3667" s="98" t="s">
        <v>3</v>
      </c>
      <c r="E3667" s="98">
        <v>1372465</v>
      </c>
      <c r="F3667" s="98"/>
      <c r="G3667" s="127" t="s">
        <v>9569</v>
      </c>
      <c r="H3667" s="128">
        <v>0</v>
      </c>
      <c r="I3667" s="128">
        <v>9835.17</v>
      </c>
      <c r="J3667" s="129">
        <v>9835.17</v>
      </c>
      <c r="K3667" s="101" t="s">
        <v>1388</v>
      </c>
    </row>
    <row r="3668" spans="1:11" ht="56.25" customHeight="1">
      <c r="A3668" s="98">
        <v>47</v>
      </c>
      <c r="B3668" s="125" t="s">
        <v>7734</v>
      </c>
      <c r="C3668" s="126">
        <v>42486</v>
      </c>
      <c r="D3668" s="98" t="s">
        <v>3</v>
      </c>
      <c r="E3668" s="98">
        <v>1372746</v>
      </c>
      <c r="F3668" s="98"/>
      <c r="G3668" s="127" t="s">
        <v>9584</v>
      </c>
      <c r="H3668" s="128">
        <v>0</v>
      </c>
      <c r="I3668" s="128">
        <v>3192</v>
      </c>
      <c r="J3668" s="129">
        <v>3192</v>
      </c>
      <c r="K3668" s="101" t="s">
        <v>1388</v>
      </c>
    </row>
    <row r="3669" spans="1:11" ht="56.25" customHeight="1">
      <c r="A3669" s="98">
        <v>47</v>
      </c>
      <c r="B3669" s="125" t="s">
        <v>7734</v>
      </c>
      <c r="C3669" s="126">
        <v>42488</v>
      </c>
      <c r="D3669" s="98" t="s">
        <v>3</v>
      </c>
      <c r="E3669" s="98">
        <v>1374049</v>
      </c>
      <c r="F3669" s="98"/>
      <c r="G3669" s="127" t="s">
        <v>9652</v>
      </c>
      <c r="H3669" s="128">
        <v>0</v>
      </c>
      <c r="I3669" s="128">
        <v>3192</v>
      </c>
      <c r="J3669" s="129">
        <v>3192</v>
      </c>
      <c r="K3669" s="101" t="s">
        <v>1388</v>
      </c>
    </row>
    <row r="3670" spans="1:11" ht="56.25" customHeight="1">
      <c r="A3670" s="98">
        <v>47</v>
      </c>
      <c r="B3670" s="125" t="s">
        <v>7734</v>
      </c>
      <c r="C3670" s="126">
        <v>42494</v>
      </c>
      <c r="D3670" s="98" t="s">
        <v>3</v>
      </c>
      <c r="E3670" s="98">
        <v>1375467</v>
      </c>
      <c r="F3670" s="98"/>
      <c r="G3670" s="127" t="s">
        <v>9733</v>
      </c>
      <c r="H3670" s="128">
        <v>0</v>
      </c>
      <c r="I3670" s="128">
        <v>7366</v>
      </c>
      <c r="J3670" s="129">
        <v>7366</v>
      </c>
      <c r="K3670" s="101" t="s">
        <v>1388</v>
      </c>
    </row>
    <row r="3671" spans="1:11" ht="56.25" customHeight="1">
      <c r="A3671" s="98">
        <v>47</v>
      </c>
      <c r="B3671" s="125" t="s">
        <v>7734</v>
      </c>
      <c r="C3671" s="126">
        <v>42494</v>
      </c>
      <c r="D3671" s="98" t="s">
        <v>3</v>
      </c>
      <c r="E3671" s="98">
        <v>1375468</v>
      </c>
      <c r="F3671" s="98"/>
      <c r="G3671" s="127" t="s">
        <v>9734</v>
      </c>
      <c r="H3671" s="128">
        <v>0</v>
      </c>
      <c r="I3671" s="128">
        <v>1402</v>
      </c>
      <c r="J3671" s="129">
        <v>1402</v>
      </c>
      <c r="K3671" s="101" t="s">
        <v>1388</v>
      </c>
    </row>
    <row r="3672" spans="1:11" ht="56.25" customHeight="1">
      <c r="A3672" s="98">
        <v>47</v>
      </c>
      <c r="B3672" s="125" t="s">
        <v>7734</v>
      </c>
      <c r="C3672" s="126">
        <v>42509</v>
      </c>
      <c r="D3672" s="98" t="s">
        <v>3</v>
      </c>
      <c r="E3672" s="98">
        <v>1380566</v>
      </c>
      <c r="F3672" s="98"/>
      <c r="G3672" s="127" t="s">
        <v>10023</v>
      </c>
      <c r="H3672" s="128">
        <v>0</v>
      </c>
      <c r="I3672" s="128">
        <v>4939.2</v>
      </c>
      <c r="J3672" s="129">
        <v>4939.2</v>
      </c>
      <c r="K3672" s="101" t="s">
        <v>1388</v>
      </c>
    </row>
    <row r="3673" spans="1:11" ht="56.25" customHeight="1">
      <c r="A3673" s="98">
        <v>47</v>
      </c>
      <c r="B3673" s="125" t="s">
        <v>7734</v>
      </c>
      <c r="C3673" s="126">
        <v>42520</v>
      </c>
      <c r="D3673" s="98" t="s">
        <v>3</v>
      </c>
      <c r="E3673" s="98">
        <v>1383035</v>
      </c>
      <c r="F3673" s="98"/>
      <c r="G3673" s="127" t="s">
        <v>10199</v>
      </c>
      <c r="H3673" s="128">
        <v>0</v>
      </c>
      <c r="I3673" s="128">
        <v>3.14</v>
      </c>
      <c r="J3673" s="129">
        <v>3.14</v>
      </c>
      <c r="K3673" s="101" t="s">
        <v>1388</v>
      </c>
    </row>
    <row r="3674" spans="1:11" ht="56.25" customHeight="1">
      <c r="A3674" s="98">
        <v>47</v>
      </c>
      <c r="B3674" s="125" t="s">
        <v>7734</v>
      </c>
      <c r="C3674" s="126">
        <v>42520</v>
      </c>
      <c r="D3674" s="98" t="s">
        <v>3</v>
      </c>
      <c r="E3674" s="98">
        <v>1383036</v>
      </c>
      <c r="F3674" s="98"/>
      <c r="G3674" s="127" t="s">
        <v>10200</v>
      </c>
      <c r="H3674" s="128">
        <v>0</v>
      </c>
      <c r="I3674" s="128">
        <v>1168.3</v>
      </c>
      <c r="J3674" s="129">
        <v>1168.3</v>
      </c>
      <c r="K3674" s="101" t="s">
        <v>1388</v>
      </c>
    </row>
    <row r="3675" spans="1:11" ht="56.25" customHeight="1">
      <c r="A3675" s="98">
        <v>47</v>
      </c>
      <c r="B3675" s="125" t="s">
        <v>7734</v>
      </c>
      <c r="C3675" s="126">
        <v>42521</v>
      </c>
      <c r="D3675" s="98" t="s">
        <v>3</v>
      </c>
      <c r="E3675" s="98">
        <v>1383331</v>
      </c>
      <c r="F3675" s="98"/>
      <c r="G3675" s="127" t="s">
        <v>10214</v>
      </c>
      <c r="H3675" s="128">
        <v>0</v>
      </c>
      <c r="I3675" s="128">
        <v>2192</v>
      </c>
      <c r="J3675" s="129">
        <v>2192</v>
      </c>
      <c r="K3675" s="101" t="s">
        <v>1388</v>
      </c>
    </row>
    <row r="3676" spans="1:11" ht="56.25" customHeight="1">
      <c r="A3676" s="98">
        <v>47</v>
      </c>
      <c r="B3676" s="125" t="s">
        <v>7734</v>
      </c>
      <c r="C3676" s="126">
        <v>42524</v>
      </c>
      <c r="D3676" s="98" t="s">
        <v>3</v>
      </c>
      <c r="E3676" s="98">
        <v>1384736</v>
      </c>
      <c r="F3676" s="98"/>
      <c r="G3676" s="127" t="s">
        <v>10306</v>
      </c>
      <c r="H3676" s="128">
        <v>0</v>
      </c>
      <c r="I3676" s="128">
        <v>0.26</v>
      </c>
      <c r="J3676" s="129">
        <v>0.26</v>
      </c>
      <c r="K3676" s="101" t="s">
        <v>1388</v>
      </c>
    </row>
    <row r="3677" spans="1:11" ht="56.25" customHeight="1">
      <c r="A3677" s="98">
        <v>47</v>
      </c>
      <c r="B3677" s="125" t="s">
        <v>7734</v>
      </c>
      <c r="C3677" s="126">
        <v>42524</v>
      </c>
      <c r="D3677" s="98" t="s">
        <v>3</v>
      </c>
      <c r="E3677" s="98">
        <v>1384737</v>
      </c>
      <c r="F3677" s="98"/>
      <c r="G3677" s="127" t="s">
        <v>10307</v>
      </c>
      <c r="H3677" s="128">
        <v>0</v>
      </c>
      <c r="I3677" s="128">
        <v>98</v>
      </c>
      <c r="J3677" s="129">
        <v>98</v>
      </c>
      <c r="K3677" s="101" t="s">
        <v>1388</v>
      </c>
    </row>
    <row r="3678" spans="1:11" ht="56.25" customHeight="1">
      <c r="A3678" s="98">
        <v>47</v>
      </c>
      <c r="B3678" s="125" t="s">
        <v>7734</v>
      </c>
      <c r="C3678" s="126">
        <v>42524</v>
      </c>
      <c r="D3678" s="98" t="s">
        <v>3</v>
      </c>
      <c r="E3678" s="98">
        <v>1384754</v>
      </c>
      <c r="F3678" s="98"/>
      <c r="G3678" s="127" t="s">
        <v>10308</v>
      </c>
      <c r="H3678" s="128">
        <v>0</v>
      </c>
      <c r="I3678" s="128">
        <v>668</v>
      </c>
      <c r="J3678" s="129">
        <v>668</v>
      </c>
      <c r="K3678" s="101" t="s">
        <v>1388</v>
      </c>
    </row>
    <row r="3679" spans="1:11" ht="56.25" customHeight="1">
      <c r="A3679" s="98">
        <v>47</v>
      </c>
      <c r="B3679" s="125" t="s">
        <v>7734</v>
      </c>
      <c r="C3679" s="126">
        <v>42527</v>
      </c>
      <c r="D3679" s="98" t="s">
        <v>3</v>
      </c>
      <c r="E3679" s="98">
        <v>1385418</v>
      </c>
      <c r="F3679" s="98"/>
      <c r="G3679" s="127" t="s">
        <v>10346</v>
      </c>
      <c r="H3679" s="128">
        <v>0</v>
      </c>
      <c r="I3679" s="128">
        <v>25.21</v>
      </c>
      <c r="J3679" s="129">
        <v>25.21</v>
      </c>
      <c r="K3679" s="101" t="s">
        <v>1388</v>
      </c>
    </row>
    <row r="3680" spans="1:11" ht="56.25" customHeight="1">
      <c r="A3680" s="98">
        <v>47</v>
      </c>
      <c r="B3680" s="125" t="s">
        <v>7734</v>
      </c>
      <c r="C3680" s="126">
        <v>42538</v>
      </c>
      <c r="D3680" s="98" t="s">
        <v>3</v>
      </c>
      <c r="E3680" s="98">
        <v>1389973</v>
      </c>
      <c r="F3680" s="98"/>
      <c r="G3680" s="127" t="s">
        <v>10668</v>
      </c>
      <c r="H3680" s="128">
        <v>0</v>
      </c>
      <c r="I3680" s="128">
        <v>0.1</v>
      </c>
      <c r="J3680" s="129">
        <v>0.1</v>
      </c>
      <c r="K3680" s="101" t="s">
        <v>1388</v>
      </c>
    </row>
    <row r="3681" spans="1:11" ht="56.25" customHeight="1">
      <c r="A3681" s="98">
        <v>47</v>
      </c>
      <c r="B3681" s="125" t="s">
        <v>7734</v>
      </c>
      <c r="C3681" s="126">
        <v>42538</v>
      </c>
      <c r="D3681" s="98" t="s">
        <v>3</v>
      </c>
      <c r="E3681" s="98">
        <v>1389975</v>
      </c>
      <c r="F3681" s="98"/>
      <c r="G3681" s="127" t="s">
        <v>10669</v>
      </c>
      <c r="H3681" s="128">
        <v>0</v>
      </c>
      <c r="I3681" s="128">
        <v>0.02</v>
      </c>
      <c r="J3681" s="129">
        <v>0.02</v>
      </c>
      <c r="K3681" s="101" t="s">
        <v>1388</v>
      </c>
    </row>
    <row r="3682" spans="1:11" ht="56.25" customHeight="1">
      <c r="A3682" s="98">
        <v>47</v>
      </c>
      <c r="B3682" s="125" t="s">
        <v>7734</v>
      </c>
      <c r="C3682" s="126">
        <v>42551</v>
      </c>
      <c r="D3682" s="98" t="s">
        <v>3</v>
      </c>
      <c r="E3682" s="98">
        <v>1393738</v>
      </c>
      <c r="F3682" s="98"/>
      <c r="G3682" s="127" t="s">
        <v>10954</v>
      </c>
      <c r="H3682" s="128">
        <v>0</v>
      </c>
      <c r="I3682" s="128">
        <v>213.15</v>
      </c>
      <c r="J3682" s="129">
        <v>213.15</v>
      </c>
      <c r="K3682" s="101" t="s">
        <v>1388</v>
      </c>
    </row>
    <row r="3683" spans="1:11" ht="56.25" customHeight="1">
      <c r="A3683" s="98">
        <v>47</v>
      </c>
      <c r="B3683" s="125" t="s">
        <v>7734</v>
      </c>
      <c r="C3683" s="126">
        <v>42551</v>
      </c>
      <c r="D3683" s="98" t="s">
        <v>3</v>
      </c>
      <c r="E3683" s="98">
        <v>1393740</v>
      </c>
      <c r="F3683" s="98"/>
      <c r="G3683" s="127" t="s">
        <v>10955</v>
      </c>
      <c r="H3683" s="128">
        <v>0</v>
      </c>
      <c r="I3683" s="128">
        <v>181.83</v>
      </c>
      <c r="J3683" s="129">
        <v>181.83</v>
      </c>
      <c r="K3683" s="101" t="s">
        <v>1388</v>
      </c>
    </row>
    <row r="3684" spans="1:11" ht="56.25" customHeight="1">
      <c r="A3684" s="98">
        <v>47</v>
      </c>
      <c r="B3684" s="125" t="s">
        <v>7734</v>
      </c>
      <c r="C3684" s="126">
        <v>42562</v>
      </c>
      <c r="D3684" s="98" t="s">
        <v>3</v>
      </c>
      <c r="E3684" s="98">
        <v>1397002</v>
      </c>
      <c r="F3684" s="98"/>
      <c r="G3684" s="127" t="s">
        <v>11228</v>
      </c>
      <c r="H3684" s="128">
        <v>0</v>
      </c>
      <c r="I3684" s="128">
        <v>0.67</v>
      </c>
      <c r="J3684" s="129">
        <v>0.67</v>
      </c>
      <c r="K3684" s="101" t="s">
        <v>1388</v>
      </c>
    </row>
    <row r="3685" spans="1:11" ht="56.25" customHeight="1">
      <c r="A3685" s="98">
        <v>47</v>
      </c>
      <c r="B3685" s="125" t="s">
        <v>7734</v>
      </c>
      <c r="C3685" s="126">
        <v>42565</v>
      </c>
      <c r="D3685" s="98" t="s">
        <v>3</v>
      </c>
      <c r="E3685" s="98">
        <v>1398140</v>
      </c>
      <c r="F3685" s="98"/>
      <c r="G3685" s="127" t="s">
        <v>11288</v>
      </c>
      <c r="H3685" s="128">
        <v>0</v>
      </c>
      <c r="I3685" s="128">
        <v>19320</v>
      </c>
      <c r="J3685" s="129">
        <v>19320</v>
      </c>
      <c r="K3685" s="101" t="s">
        <v>1388</v>
      </c>
    </row>
    <row r="3686" spans="1:11" ht="56.25" customHeight="1">
      <c r="A3686" s="98">
        <v>47</v>
      </c>
      <c r="B3686" s="125" t="s">
        <v>7734</v>
      </c>
      <c r="C3686" s="126">
        <v>42565</v>
      </c>
      <c r="D3686" s="98" t="s">
        <v>3</v>
      </c>
      <c r="E3686" s="98">
        <v>1398141</v>
      </c>
      <c r="F3686" s="98"/>
      <c r="G3686" s="127" t="s">
        <v>11289</v>
      </c>
      <c r="H3686" s="128">
        <v>0</v>
      </c>
      <c r="I3686" s="128">
        <v>31259</v>
      </c>
      <c r="J3686" s="129">
        <v>31259</v>
      </c>
      <c r="K3686" s="101" t="s">
        <v>1388</v>
      </c>
    </row>
    <row r="3687" spans="1:11" ht="56.25" customHeight="1">
      <c r="A3687" s="98">
        <v>47</v>
      </c>
      <c r="B3687" s="125" t="s">
        <v>7734</v>
      </c>
      <c r="C3687" s="126">
        <v>42565</v>
      </c>
      <c r="D3687" s="98" t="s">
        <v>3</v>
      </c>
      <c r="E3687" s="98">
        <v>1398142</v>
      </c>
      <c r="F3687" s="98"/>
      <c r="G3687" s="127" t="s">
        <v>11290</v>
      </c>
      <c r="H3687" s="128">
        <v>0</v>
      </c>
      <c r="I3687" s="128">
        <v>2590</v>
      </c>
      <c r="J3687" s="129">
        <v>2590</v>
      </c>
      <c r="K3687" s="101" t="s">
        <v>1388</v>
      </c>
    </row>
    <row r="3688" spans="1:11" ht="56.25" customHeight="1">
      <c r="A3688" s="98">
        <v>47</v>
      </c>
      <c r="B3688" s="125" t="s">
        <v>7734</v>
      </c>
      <c r="C3688" s="126">
        <v>42565</v>
      </c>
      <c r="D3688" s="98" t="s">
        <v>3</v>
      </c>
      <c r="E3688" s="98">
        <v>1398145</v>
      </c>
      <c r="F3688" s="98"/>
      <c r="G3688" s="127" t="s">
        <v>11292</v>
      </c>
      <c r="H3688" s="128">
        <v>0</v>
      </c>
      <c r="I3688" s="128">
        <v>56832</v>
      </c>
      <c r="J3688" s="129">
        <v>56832</v>
      </c>
      <c r="K3688" s="101" t="s">
        <v>1388</v>
      </c>
    </row>
    <row r="3689" spans="1:11" ht="56.25" customHeight="1">
      <c r="A3689" s="98">
        <v>47</v>
      </c>
      <c r="B3689" s="125" t="s">
        <v>7734</v>
      </c>
      <c r="C3689" s="126">
        <v>42565</v>
      </c>
      <c r="D3689" s="98" t="s">
        <v>3</v>
      </c>
      <c r="E3689" s="98">
        <v>1398147</v>
      </c>
      <c r="F3689" s="98"/>
      <c r="G3689" s="127" t="s">
        <v>11293</v>
      </c>
      <c r="H3689" s="128">
        <v>0</v>
      </c>
      <c r="I3689" s="128">
        <v>3109</v>
      </c>
      <c r="J3689" s="129">
        <v>3109</v>
      </c>
      <c r="K3689" s="101" t="s">
        <v>1388</v>
      </c>
    </row>
    <row r="3690" spans="1:11" ht="56.25" customHeight="1">
      <c r="A3690" s="98">
        <v>47</v>
      </c>
      <c r="B3690" s="125" t="s">
        <v>7734</v>
      </c>
      <c r="C3690" s="126">
        <v>42565</v>
      </c>
      <c r="D3690" s="98" t="s">
        <v>3</v>
      </c>
      <c r="E3690" s="98">
        <v>1398148</v>
      </c>
      <c r="F3690" s="98"/>
      <c r="G3690" s="127" t="s">
        <v>11294</v>
      </c>
      <c r="H3690" s="128">
        <v>0</v>
      </c>
      <c r="I3690" s="128">
        <v>4144</v>
      </c>
      <c r="J3690" s="129">
        <v>4144</v>
      </c>
      <c r="K3690" s="101" t="s">
        <v>1388</v>
      </c>
    </row>
    <row r="3691" spans="1:11" ht="56.25" customHeight="1">
      <c r="A3691" s="98">
        <v>47</v>
      </c>
      <c r="B3691" s="125" t="s">
        <v>7734</v>
      </c>
      <c r="C3691" s="126">
        <v>42565</v>
      </c>
      <c r="D3691" s="98" t="s">
        <v>3</v>
      </c>
      <c r="E3691" s="98">
        <v>1398149</v>
      </c>
      <c r="F3691" s="98"/>
      <c r="G3691" s="127" t="s">
        <v>11295</v>
      </c>
      <c r="H3691" s="128">
        <v>0</v>
      </c>
      <c r="I3691" s="128">
        <v>1554</v>
      </c>
      <c r="J3691" s="129">
        <v>1554</v>
      </c>
      <c r="K3691" s="101" t="s">
        <v>1388</v>
      </c>
    </row>
    <row r="3692" spans="1:11" ht="56.25" customHeight="1">
      <c r="A3692" s="98">
        <v>47</v>
      </c>
      <c r="B3692" s="125" t="s">
        <v>7734</v>
      </c>
      <c r="C3692" s="126">
        <v>42565</v>
      </c>
      <c r="D3692" s="98" t="s">
        <v>3</v>
      </c>
      <c r="E3692" s="98">
        <v>1398151</v>
      </c>
      <c r="F3692" s="98"/>
      <c r="G3692" s="127" t="s">
        <v>11296</v>
      </c>
      <c r="H3692" s="128">
        <v>0</v>
      </c>
      <c r="I3692" s="128">
        <v>64776</v>
      </c>
      <c r="J3692" s="129">
        <v>64776</v>
      </c>
      <c r="K3692" s="101" t="s">
        <v>1388</v>
      </c>
    </row>
    <row r="3693" spans="1:11" ht="56.25" customHeight="1">
      <c r="A3693" s="98">
        <v>47</v>
      </c>
      <c r="B3693" s="125" t="s">
        <v>7734</v>
      </c>
      <c r="C3693" s="126">
        <v>42565</v>
      </c>
      <c r="D3693" s="98" t="s">
        <v>3</v>
      </c>
      <c r="E3693" s="98">
        <v>1398152</v>
      </c>
      <c r="F3693" s="98"/>
      <c r="G3693" s="127" t="s">
        <v>11297</v>
      </c>
      <c r="H3693" s="128">
        <v>0</v>
      </c>
      <c r="I3693" s="128">
        <v>12358.79</v>
      </c>
      <c r="J3693" s="129">
        <v>12358.79</v>
      </c>
      <c r="K3693" s="101" t="s">
        <v>1388</v>
      </c>
    </row>
    <row r="3694" spans="1:11" ht="56.25" customHeight="1">
      <c r="A3694" s="98">
        <v>47</v>
      </c>
      <c r="B3694" s="125" t="s">
        <v>7734</v>
      </c>
      <c r="C3694" s="126">
        <v>42565</v>
      </c>
      <c r="D3694" s="98" t="s">
        <v>3</v>
      </c>
      <c r="E3694" s="98">
        <v>1398153</v>
      </c>
      <c r="F3694" s="98"/>
      <c r="G3694" s="127" t="s">
        <v>11298</v>
      </c>
      <c r="H3694" s="128">
        <v>0</v>
      </c>
      <c r="I3694" s="128">
        <v>19616</v>
      </c>
      <c r="J3694" s="129">
        <v>19616</v>
      </c>
      <c r="K3694" s="101" t="s">
        <v>1388</v>
      </c>
    </row>
    <row r="3695" spans="1:11" ht="56.25" customHeight="1">
      <c r="A3695" s="98">
        <v>47</v>
      </c>
      <c r="B3695" s="125" t="s">
        <v>7734</v>
      </c>
      <c r="C3695" s="126">
        <v>42565</v>
      </c>
      <c r="D3695" s="98" t="s">
        <v>3</v>
      </c>
      <c r="E3695" s="98">
        <v>1398154</v>
      </c>
      <c r="F3695" s="98"/>
      <c r="G3695" s="127" t="s">
        <v>11299</v>
      </c>
      <c r="H3695" s="128">
        <v>0</v>
      </c>
      <c r="I3695" s="128">
        <v>21705.58</v>
      </c>
      <c r="J3695" s="129">
        <v>21705.58</v>
      </c>
      <c r="K3695" s="101" t="s">
        <v>1388</v>
      </c>
    </row>
    <row r="3696" spans="1:11" ht="56.25" customHeight="1">
      <c r="A3696" s="98">
        <v>47</v>
      </c>
      <c r="B3696" s="125" t="s">
        <v>7734</v>
      </c>
      <c r="C3696" s="126">
        <v>42565</v>
      </c>
      <c r="D3696" s="98" t="s">
        <v>3</v>
      </c>
      <c r="E3696" s="98">
        <v>1398159</v>
      </c>
      <c r="F3696" s="98"/>
      <c r="G3696" s="127" t="s">
        <v>11300</v>
      </c>
      <c r="H3696" s="128">
        <v>0</v>
      </c>
      <c r="I3696" s="128">
        <v>7586</v>
      </c>
      <c r="J3696" s="129">
        <v>7586</v>
      </c>
      <c r="K3696" s="101" t="s">
        <v>1388</v>
      </c>
    </row>
    <row r="3697" spans="1:11" ht="56.25" customHeight="1">
      <c r="A3697" s="98">
        <v>47</v>
      </c>
      <c r="B3697" s="125" t="s">
        <v>7734</v>
      </c>
      <c r="C3697" s="126">
        <v>42565</v>
      </c>
      <c r="D3697" s="98" t="s">
        <v>3</v>
      </c>
      <c r="E3697" s="98">
        <v>1398161</v>
      </c>
      <c r="F3697" s="98"/>
      <c r="G3697" s="127" t="s">
        <v>11302</v>
      </c>
      <c r="H3697" s="128">
        <v>0</v>
      </c>
      <c r="I3697" s="128">
        <v>1037</v>
      </c>
      <c r="J3697" s="129">
        <v>1037</v>
      </c>
      <c r="K3697" s="101" t="s">
        <v>1388</v>
      </c>
    </row>
    <row r="3698" spans="1:11" ht="56.25" customHeight="1">
      <c r="A3698" s="98">
        <v>47</v>
      </c>
      <c r="B3698" s="125" t="s">
        <v>7734</v>
      </c>
      <c r="C3698" s="126">
        <v>42565</v>
      </c>
      <c r="D3698" s="98" t="s">
        <v>3</v>
      </c>
      <c r="E3698" s="98">
        <v>1398167</v>
      </c>
      <c r="F3698" s="98"/>
      <c r="G3698" s="127" t="s">
        <v>11303</v>
      </c>
      <c r="H3698" s="128">
        <v>0</v>
      </c>
      <c r="I3698" s="128">
        <v>1037</v>
      </c>
      <c r="J3698" s="129">
        <v>1037</v>
      </c>
      <c r="K3698" s="101" t="s">
        <v>1388</v>
      </c>
    </row>
    <row r="3699" spans="1:11" ht="56.25" customHeight="1">
      <c r="A3699" s="98">
        <v>47</v>
      </c>
      <c r="B3699" s="125" t="s">
        <v>7734</v>
      </c>
      <c r="C3699" s="126">
        <v>42565</v>
      </c>
      <c r="D3699" s="98" t="s">
        <v>3</v>
      </c>
      <c r="E3699" s="98">
        <v>1398169</v>
      </c>
      <c r="F3699" s="98"/>
      <c r="G3699" s="127" t="s">
        <v>11304</v>
      </c>
      <c r="H3699" s="128">
        <v>0</v>
      </c>
      <c r="I3699" s="128">
        <v>26135</v>
      </c>
      <c r="J3699" s="129">
        <v>26135</v>
      </c>
      <c r="K3699" s="101" t="s">
        <v>1388</v>
      </c>
    </row>
    <row r="3700" spans="1:11" ht="56.25" customHeight="1">
      <c r="A3700" s="98">
        <v>47</v>
      </c>
      <c r="B3700" s="125" t="s">
        <v>7734</v>
      </c>
      <c r="C3700" s="126">
        <v>42565</v>
      </c>
      <c r="D3700" s="98" t="s">
        <v>3</v>
      </c>
      <c r="E3700" s="98">
        <v>1398173</v>
      </c>
      <c r="F3700" s="98"/>
      <c r="G3700" s="127" t="s">
        <v>11306</v>
      </c>
      <c r="H3700" s="128">
        <v>0</v>
      </c>
      <c r="I3700" s="128">
        <v>25571</v>
      </c>
      <c r="J3700" s="129">
        <v>25571</v>
      </c>
      <c r="K3700" s="101" t="s">
        <v>1388</v>
      </c>
    </row>
    <row r="3701" spans="1:11" ht="56.25" customHeight="1">
      <c r="A3701" s="98">
        <v>47</v>
      </c>
      <c r="B3701" s="125" t="s">
        <v>7734</v>
      </c>
      <c r="C3701" s="126">
        <v>42565</v>
      </c>
      <c r="D3701" s="98" t="s">
        <v>3</v>
      </c>
      <c r="E3701" s="98">
        <v>1398176</v>
      </c>
      <c r="F3701" s="98"/>
      <c r="G3701" s="127" t="s">
        <v>11308</v>
      </c>
      <c r="H3701" s="128">
        <v>0</v>
      </c>
      <c r="I3701" s="128">
        <v>12504</v>
      </c>
      <c r="J3701" s="129">
        <v>12504</v>
      </c>
      <c r="K3701" s="101" t="s">
        <v>1388</v>
      </c>
    </row>
    <row r="3702" spans="1:11" ht="56.25" customHeight="1">
      <c r="A3702" s="98">
        <v>47</v>
      </c>
      <c r="B3702" s="125" t="s">
        <v>7734</v>
      </c>
      <c r="C3702" s="126">
        <v>42565</v>
      </c>
      <c r="D3702" s="98" t="s">
        <v>3</v>
      </c>
      <c r="E3702" s="98">
        <v>1398177</v>
      </c>
      <c r="F3702" s="98"/>
      <c r="G3702" s="127" t="s">
        <v>11309</v>
      </c>
      <c r="H3702" s="128">
        <v>0</v>
      </c>
      <c r="I3702" s="128">
        <v>4292</v>
      </c>
      <c r="J3702" s="129">
        <v>4292</v>
      </c>
      <c r="K3702" s="101" t="s">
        <v>1388</v>
      </c>
    </row>
    <row r="3703" spans="1:11" ht="56.25" customHeight="1">
      <c r="A3703" s="98">
        <v>47</v>
      </c>
      <c r="B3703" s="125" t="s">
        <v>7734</v>
      </c>
      <c r="C3703" s="126">
        <v>42565</v>
      </c>
      <c r="D3703" s="98" t="s">
        <v>3</v>
      </c>
      <c r="E3703" s="98">
        <v>1398180</v>
      </c>
      <c r="F3703" s="98"/>
      <c r="G3703" s="127" t="s">
        <v>11310</v>
      </c>
      <c r="H3703" s="128">
        <v>0</v>
      </c>
      <c r="I3703" s="128">
        <v>22234</v>
      </c>
      <c r="J3703" s="129">
        <v>22234</v>
      </c>
      <c r="K3703" s="101" t="s">
        <v>1388</v>
      </c>
    </row>
    <row r="3704" spans="1:11" ht="56.25" customHeight="1">
      <c r="A3704" s="98">
        <v>47</v>
      </c>
      <c r="B3704" s="125" t="s">
        <v>11423</v>
      </c>
      <c r="C3704" s="126">
        <v>42571</v>
      </c>
      <c r="D3704" s="98" t="s">
        <v>3</v>
      </c>
      <c r="E3704" s="98">
        <v>1399718</v>
      </c>
      <c r="F3704" s="98"/>
      <c r="G3704" s="127" t="s">
        <v>11424</v>
      </c>
      <c r="H3704" s="128">
        <v>0</v>
      </c>
      <c r="I3704" s="128">
        <v>4968</v>
      </c>
      <c r="J3704" s="129">
        <v>4968</v>
      </c>
      <c r="K3704" s="101" t="s">
        <v>1388</v>
      </c>
    </row>
    <row r="3705" spans="1:11" ht="56.25" customHeight="1">
      <c r="A3705" s="98">
        <v>47</v>
      </c>
      <c r="B3705" s="125" t="s">
        <v>7734</v>
      </c>
      <c r="C3705" s="126">
        <v>42571</v>
      </c>
      <c r="D3705" s="98" t="s">
        <v>3</v>
      </c>
      <c r="E3705" s="98">
        <v>1399796</v>
      </c>
      <c r="F3705" s="98"/>
      <c r="G3705" s="127" t="s">
        <v>11439</v>
      </c>
      <c r="H3705" s="128">
        <v>0</v>
      </c>
      <c r="I3705" s="128">
        <v>13164.5</v>
      </c>
      <c r="J3705" s="129">
        <v>13164.5</v>
      </c>
      <c r="K3705" s="101" t="s">
        <v>1388</v>
      </c>
    </row>
    <row r="3706" spans="1:11" ht="56.25" customHeight="1">
      <c r="A3706" s="98">
        <v>47</v>
      </c>
      <c r="B3706" s="125" t="s">
        <v>7734</v>
      </c>
      <c r="C3706" s="126">
        <v>42571</v>
      </c>
      <c r="D3706" s="98" t="s">
        <v>3</v>
      </c>
      <c r="E3706" s="98">
        <v>1399831</v>
      </c>
      <c r="F3706" s="98"/>
      <c r="G3706" s="127" t="s">
        <v>11447</v>
      </c>
      <c r="H3706" s="128">
        <v>0</v>
      </c>
      <c r="I3706" s="128">
        <v>4250</v>
      </c>
      <c r="J3706" s="129">
        <v>4250</v>
      </c>
      <c r="K3706" s="101" t="s">
        <v>1388</v>
      </c>
    </row>
    <row r="3707" spans="1:11" ht="56.25" customHeight="1">
      <c r="A3707" s="98">
        <v>47</v>
      </c>
      <c r="B3707" s="125" t="s">
        <v>7734</v>
      </c>
      <c r="C3707" s="126">
        <v>42576</v>
      </c>
      <c r="D3707" s="98" t="s">
        <v>3</v>
      </c>
      <c r="E3707" s="98">
        <v>1401041</v>
      </c>
      <c r="F3707" s="98"/>
      <c r="G3707" s="127" t="s">
        <v>11520</v>
      </c>
      <c r="H3707" s="128">
        <v>0</v>
      </c>
      <c r="I3707" s="128">
        <v>553</v>
      </c>
      <c r="J3707" s="129">
        <v>553</v>
      </c>
      <c r="K3707" s="101" t="s">
        <v>1388</v>
      </c>
    </row>
    <row r="3708" spans="1:11" ht="56.25" customHeight="1">
      <c r="A3708" s="98">
        <v>47</v>
      </c>
      <c r="B3708" s="125" t="s">
        <v>7734</v>
      </c>
      <c r="C3708" s="126">
        <v>42576</v>
      </c>
      <c r="D3708" s="98" t="s">
        <v>3</v>
      </c>
      <c r="E3708" s="98">
        <v>1401045</v>
      </c>
      <c r="F3708" s="98"/>
      <c r="G3708" s="127" t="s">
        <v>11522</v>
      </c>
      <c r="H3708" s="128">
        <v>0</v>
      </c>
      <c r="I3708" s="128">
        <v>57.28</v>
      </c>
      <c r="J3708" s="129">
        <v>57.28</v>
      </c>
      <c r="K3708" s="101" t="s">
        <v>1388</v>
      </c>
    </row>
    <row r="3709" spans="1:11" ht="56.25" customHeight="1">
      <c r="A3709" s="98">
        <v>47</v>
      </c>
      <c r="B3709" s="125" t="s">
        <v>7734</v>
      </c>
      <c r="C3709" s="126">
        <v>42577</v>
      </c>
      <c r="D3709" s="98" t="s">
        <v>3</v>
      </c>
      <c r="E3709" s="98">
        <v>1401443</v>
      </c>
      <c r="F3709" s="98"/>
      <c r="G3709" s="127" t="s">
        <v>11558</v>
      </c>
      <c r="H3709" s="128">
        <v>0</v>
      </c>
      <c r="I3709" s="128">
        <v>646.39</v>
      </c>
      <c r="J3709" s="129">
        <v>646.39</v>
      </c>
      <c r="K3709" s="101" t="s">
        <v>1388</v>
      </c>
    </row>
    <row r="3710" spans="1:11" ht="56.25" customHeight="1">
      <c r="A3710" s="98">
        <v>47</v>
      </c>
      <c r="B3710" s="125" t="s">
        <v>7734</v>
      </c>
      <c r="C3710" s="126">
        <v>42579</v>
      </c>
      <c r="D3710" s="98" t="s">
        <v>3</v>
      </c>
      <c r="E3710" s="98">
        <v>1402302</v>
      </c>
      <c r="F3710" s="98"/>
      <c r="G3710" s="127" t="s">
        <v>11637</v>
      </c>
      <c r="H3710" s="128">
        <v>0</v>
      </c>
      <c r="I3710" s="128">
        <v>1037</v>
      </c>
      <c r="J3710" s="129">
        <v>1037</v>
      </c>
      <c r="K3710" s="101" t="s">
        <v>1388</v>
      </c>
    </row>
    <row r="3711" spans="1:11" ht="56.25" customHeight="1">
      <c r="A3711" s="98">
        <v>47</v>
      </c>
      <c r="B3711" s="125" t="s">
        <v>7734</v>
      </c>
      <c r="C3711" s="126">
        <v>42580</v>
      </c>
      <c r="D3711" s="98" t="s">
        <v>3</v>
      </c>
      <c r="E3711" s="98">
        <v>1402635</v>
      </c>
      <c r="F3711" s="98"/>
      <c r="G3711" s="127" t="s">
        <v>11659</v>
      </c>
      <c r="H3711" s="128">
        <v>0</v>
      </c>
      <c r="I3711" s="128">
        <v>226.67000000000002</v>
      </c>
      <c r="J3711" s="129">
        <v>226.67000000000002</v>
      </c>
      <c r="K3711" s="101" t="s">
        <v>1388</v>
      </c>
    </row>
    <row r="3712" spans="1:11" ht="56.25" customHeight="1">
      <c r="A3712" s="98">
        <v>47</v>
      </c>
      <c r="B3712" s="125" t="s">
        <v>7734</v>
      </c>
      <c r="C3712" s="126">
        <v>42584</v>
      </c>
      <c r="D3712" s="98" t="s">
        <v>3</v>
      </c>
      <c r="E3712" s="98">
        <v>1403568</v>
      </c>
      <c r="F3712" s="98"/>
      <c r="G3712" s="127" t="s">
        <v>11736</v>
      </c>
      <c r="H3712" s="128">
        <v>0</v>
      </c>
      <c r="I3712" s="128">
        <v>1117.33</v>
      </c>
      <c r="J3712" s="129">
        <v>1117.33</v>
      </c>
      <c r="K3712" s="101" t="s">
        <v>1388</v>
      </c>
    </row>
    <row r="3713" spans="1:11" ht="56.25" customHeight="1">
      <c r="A3713" s="98">
        <v>47</v>
      </c>
      <c r="B3713" s="125" t="s">
        <v>7734</v>
      </c>
      <c r="C3713" s="126">
        <v>42584</v>
      </c>
      <c r="D3713" s="98" t="s">
        <v>3</v>
      </c>
      <c r="E3713" s="98">
        <v>1403605</v>
      </c>
      <c r="F3713" s="98"/>
      <c r="G3713" s="127" t="s">
        <v>11741</v>
      </c>
      <c r="H3713" s="128">
        <v>0</v>
      </c>
      <c r="I3713" s="128">
        <v>8463.01</v>
      </c>
      <c r="J3713" s="129">
        <v>8463.01</v>
      </c>
      <c r="K3713" s="101" t="s">
        <v>1388</v>
      </c>
    </row>
    <row r="3714" spans="1:11" ht="56.25" customHeight="1">
      <c r="A3714" s="98">
        <v>47</v>
      </c>
      <c r="B3714" s="125" t="s">
        <v>7734</v>
      </c>
      <c r="C3714" s="126">
        <v>42593</v>
      </c>
      <c r="D3714" s="98" t="s">
        <v>3</v>
      </c>
      <c r="E3714" s="98">
        <v>1406999</v>
      </c>
      <c r="F3714" s="98"/>
      <c r="G3714" s="127" t="s">
        <v>12028</v>
      </c>
      <c r="H3714" s="128">
        <v>0</v>
      </c>
      <c r="I3714" s="128">
        <v>9240</v>
      </c>
      <c r="J3714" s="129">
        <v>9240</v>
      </c>
      <c r="K3714" s="101" t="s">
        <v>1388</v>
      </c>
    </row>
    <row r="3715" spans="1:11" ht="56.25" customHeight="1">
      <c r="A3715" s="98">
        <v>47</v>
      </c>
      <c r="B3715" s="125" t="s">
        <v>7734</v>
      </c>
      <c r="C3715" s="126">
        <v>42597</v>
      </c>
      <c r="D3715" s="98" t="s">
        <v>3</v>
      </c>
      <c r="E3715" s="98">
        <v>1408508</v>
      </c>
      <c r="F3715" s="98"/>
      <c r="G3715" s="127" t="s">
        <v>12118</v>
      </c>
      <c r="H3715" s="128">
        <v>0</v>
      </c>
      <c r="I3715" s="128">
        <v>3281.57</v>
      </c>
      <c r="J3715" s="129">
        <v>3281.57</v>
      </c>
      <c r="K3715" s="101" t="s">
        <v>1388</v>
      </c>
    </row>
    <row r="3716" spans="1:11" ht="56.25" customHeight="1">
      <c r="A3716" s="98">
        <v>47</v>
      </c>
      <c r="B3716" s="125" t="s">
        <v>7734</v>
      </c>
      <c r="C3716" s="126">
        <v>42599</v>
      </c>
      <c r="D3716" s="98" t="s">
        <v>3</v>
      </c>
      <c r="E3716" s="98">
        <v>1409244</v>
      </c>
      <c r="F3716" s="98"/>
      <c r="G3716" s="127" t="s">
        <v>12183</v>
      </c>
      <c r="H3716" s="128">
        <v>0</v>
      </c>
      <c r="I3716" s="128">
        <v>1155</v>
      </c>
      <c r="J3716" s="129">
        <v>1155</v>
      </c>
      <c r="K3716" s="101" t="s">
        <v>1388</v>
      </c>
    </row>
    <row r="3717" spans="1:11" ht="56.25" customHeight="1">
      <c r="A3717" s="98">
        <v>47</v>
      </c>
      <c r="B3717" s="125" t="s">
        <v>7734</v>
      </c>
      <c r="C3717" s="126">
        <v>42604</v>
      </c>
      <c r="D3717" s="98" t="s">
        <v>3</v>
      </c>
      <c r="E3717" s="98">
        <v>1410639</v>
      </c>
      <c r="F3717" s="98"/>
      <c r="G3717" s="127" t="s">
        <v>12252</v>
      </c>
      <c r="H3717" s="128">
        <v>0</v>
      </c>
      <c r="I3717" s="128">
        <v>240</v>
      </c>
      <c r="J3717" s="129">
        <v>240</v>
      </c>
      <c r="K3717" s="101" t="s">
        <v>1388</v>
      </c>
    </row>
    <row r="3718" spans="1:11" ht="56.25" customHeight="1">
      <c r="A3718" s="98">
        <v>47</v>
      </c>
      <c r="B3718" s="125" t="s">
        <v>7734</v>
      </c>
      <c r="C3718" s="126">
        <v>42604</v>
      </c>
      <c r="D3718" s="98" t="s">
        <v>3</v>
      </c>
      <c r="E3718" s="98">
        <v>1410640</v>
      </c>
      <c r="F3718" s="98"/>
      <c r="G3718" s="127" t="s">
        <v>12253</v>
      </c>
      <c r="H3718" s="128">
        <v>0</v>
      </c>
      <c r="I3718" s="128">
        <v>20</v>
      </c>
      <c r="J3718" s="129">
        <v>20</v>
      </c>
      <c r="K3718" s="101" t="s">
        <v>1388</v>
      </c>
    </row>
    <row r="3719" spans="1:11" ht="56.25" customHeight="1">
      <c r="A3719" s="98">
        <v>47</v>
      </c>
      <c r="B3719" s="125" t="s">
        <v>7734</v>
      </c>
      <c r="C3719" s="126">
        <v>42618</v>
      </c>
      <c r="D3719" s="98" t="s">
        <v>3</v>
      </c>
      <c r="E3719" s="98">
        <v>1416032</v>
      </c>
      <c r="F3719" s="98"/>
      <c r="G3719" s="127" t="s">
        <v>12708</v>
      </c>
      <c r="H3719" s="128">
        <v>0</v>
      </c>
      <c r="I3719" s="128">
        <v>580</v>
      </c>
      <c r="J3719" s="129">
        <v>580</v>
      </c>
      <c r="K3719" s="101" t="s">
        <v>1388</v>
      </c>
    </row>
    <row r="3720" spans="1:11" ht="56.25" customHeight="1">
      <c r="A3720" s="98">
        <v>47</v>
      </c>
      <c r="B3720" s="125" t="s">
        <v>7734</v>
      </c>
      <c r="C3720" s="126">
        <v>42622</v>
      </c>
      <c r="D3720" s="98" t="s">
        <v>3</v>
      </c>
      <c r="E3720" s="98">
        <v>1417853</v>
      </c>
      <c r="F3720" s="98"/>
      <c r="G3720" s="127" t="s">
        <v>12869</v>
      </c>
      <c r="H3720" s="128">
        <v>0</v>
      </c>
      <c r="I3720" s="128">
        <v>523</v>
      </c>
      <c r="J3720" s="129">
        <v>523</v>
      </c>
      <c r="K3720" s="101" t="s">
        <v>1388</v>
      </c>
    </row>
    <row r="3721" spans="1:11" ht="56.25" customHeight="1">
      <c r="A3721" s="98">
        <v>47</v>
      </c>
      <c r="B3721" s="125" t="s">
        <v>7734</v>
      </c>
      <c r="C3721" s="126">
        <v>42625</v>
      </c>
      <c r="D3721" s="98" t="s">
        <v>3</v>
      </c>
      <c r="E3721" s="98">
        <v>1418483</v>
      </c>
      <c r="F3721" s="98"/>
      <c r="G3721" s="127" t="s">
        <v>12930</v>
      </c>
      <c r="H3721" s="128">
        <v>0</v>
      </c>
      <c r="I3721" s="128">
        <v>185</v>
      </c>
      <c r="J3721" s="129">
        <v>185</v>
      </c>
      <c r="K3721" s="101" t="s">
        <v>1388</v>
      </c>
    </row>
    <row r="3722" spans="1:11" ht="56.25" customHeight="1">
      <c r="A3722" s="98">
        <v>47</v>
      </c>
      <c r="B3722" s="125" t="s">
        <v>7734</v>
      </c>
      <c r="C3722" s="126">
        <v>42626</v>
      </c>
      <c r="D3722" s="98" t="s">
        <v>3</v>
      </c>
      <c r="E3722" s="98">
        <v>1419075</v>
      </c>
      <c r="F3722" s="98"/>
      <c r="G3722" s="127" t="s">
        <v>13000</v>
      </c>
      <c r="H3722" s="128">
        <v>0</v>
      </c>
      <c r="I3722" s="128">
        <v>1896</v>
      </c>
      <c r="J3722" s="129">
        <v>1896</v>
      </c>
      <c r="K3722" s="101" t="s">
        <v>1388</v>
      </c>
    </row>
    <row r="3723" spans="1:11" ht="56.25" customHeight="1">
      <c r="A3723" s="98">
        <v>47</v>
      </c>
      <c r="B3723" s="125" t="s">
        <v>13052</v>
      </c>
      <c r="C3723" s="126">
        <v>42627</v>
      </c>
      <c r="D3723" s="98" t="s">
        <v>3</v>
      </c>
      <c r="E3723" s="98">
        <v>1419662</v>
      </c>
      <c r="F3723" s="98"/>
      <c r="G3723" s="127" t="s">
        <v>13053</v>
      </c>
      <c r="H3723" s="128">
        <v>0</v>
      </c>
      <c r="I3723" s="128">
        <v>85</v>
      </c>
      <c r="J3723" s="129">
        <v>85</v>
      </c>
      <c r="K3723" s="101" t="s">
        <v>1388</v>
      </c>
    </row>
    <row r="3724" spans="1:11" ht="56.25" customHeight="1">
      <c r="A3724" s="98">
        <v>47</v>
      </c>
      <c r="B3724" s="125" t="s">
        <v>13052</v>
      </c>
      <c r="C3724" s="126">
        <v>42627</v>
      </c>
      <c r="D3724" s="98" t="s">
        <v>3</v>
      </c>
      <c r="E3724" s="98">
        <v>1419665</v>
      </c>
      <c r="F3724" s="98"/>
      <c r="G3724" s="127" t="s">
        <v>13055</v>
      </c>
      <c r="H3724" s="128">
        <v>0</v>
      </c>
      <c r="I3724" s="128">
        <v>1968.2</v>
      </c>
      <c r="J3724" s="129">
        <v>1968.2</v>
      </c>
      <c r="K3724" s="101" t="s">
        <v>1388</v>
      </c>
    </row>
    <row r="3725" spans="1:11" ht="56.25" customHeight="1">
      <c r="A3725" s="98">
        <v>47</v>
      </c>
      <c r="B3725" s="125" t="s">
        <v>7734</v>
      </c>
      <c r="C3725" s="126">
        <v>42629</v>
      </c>
      <c r="D3725" s="98" t="s">
        <v>3</v>
      </c>
      <c r="E3725" s="98">
        <v>1420879</v>
      </c>
      <c r="F3725" s="98"/>
      <c r="G3725" s="127" t="s">
        <v>13208</v>
      </c>
      <c r="H3725" s="128">
        <v>0</v>
      </c>
      <c r="I3725" s="128">
        <v>51.9</v>
      </c>
      <c r="J3725" s="129">
        <v>51.9</v>
      </c>
      <c r="K3725" s="101" t="s">
        <v>1388</v>
      </c>
    </row>
    <row r="3726" spans="1:11" ht="56.25" customHeight="1">
      <c r="A3726" s="98">
        <v>47</v>
      </c>
      <c r="B3726" s="125" t="s">
        <v>7734</v>
      </c>
      <c r="C3726" s="126">
        <v>42632</v>
      </c>
      <c r="D3726" s="98" t="s">
        <v>3</v>
      </c>
      <c r="E3726" s="98">
        <v>1421098</v>
      </c>
      <c r="F3726" s="98"/>
      <c r="G3726" s="127" t="s">
        <v>13212</v>
      </c>
      <c r="H3726" s="128">
        <v>0</v>
      </c>
      <c r="I3726" s="128">
        <v>8265.7199999999993</v>
      </c>
      <c r="J3726" s="129">
        <v>8265.7199999999993</v>
      </c>
      <c r="K3726" s="101" t="s">
        <v>1388</v>
      </c>
    </row>
    <row r="3727" spans="1:11" ht="56.25" customHeight="1">
      <c r="A3727" s="98">
        <v>47</v>
      </c>
      <c r="B3727" s="125" t="s">
        <v>7734</v>
      </c>
      <c r="C3727" s="126">
        <v>42632</v>
      </c>
      <c r="D3727" s="98" t="s">
        <v>3</v>
      </c>
      <c r="E3727" s="98">
        <v>1421099</v>
      </c>
      <c r="F3727" s="98"/>
      <c r="G3727" s="127" t="s">
        <v>13213</v>
      </c>
      <c r="H3727" s="128">
        <v>0</v>
      </c>
      <c r="I3727" s="128">
        <v>33228.800000000003</v>
      </c>
      <c r="J3727" s="129">
        <v>33228.800000000003</v>
      </c>
      <c r="K3727" s="101" t="s">
        <v>1388</v>
      </c>
    </row>
    <row r="3728" spans="1:11" ht="56.25" customHeight="1">
      <c r="A3728" s="98">
        <v>47</v>
      </c>
      <c r="B3728" s="125" t="s">
        <v>7734</v>
      </c>
      <c r="C3728" s="126">
        <v>42632</v>
      </c>
      <c r="D3728" s="98" t="s">
        <v>3</v>
      </c>
      <c r="E3728" s="98">
        <v>1421100</v>
      </c>
      <c r="F3728" s="98"/>
      <c r="G3728" s="127" t="s">
        <v>13214</v>
      </c>
      <c r="H3728" s="128">
        <v>0</v>
      </c>
      <c r="I3728" s="128">
        <v>12156.48</v>
      </c>
      <c r="J3728" s="129">
        <v>12156.48</v>
      </c>
      <c r="K3728" s="101" t="s">
        <v>1388</v>
      </c>
    </row>
    <row r="3729" spans="1:11" ht="56.25" customHeight="1">
      <c r="A3729" s="98">
        <v>47</v>
      </c>
      <c r="B3729" s="125" t="s">
        <v>7734</v>
      </c>
      <c r="C3729" s="126">
        <v>42632</v>
      </c>
      <c r="D3729" s="98" t="s">
        <v>3</v>
      </c>
      <c r="E3729" s="98">
        <v>1421101</v>
      </c>
      <c r="F3729" s="98"/>
      <c r="G3729" s="127" t="s">
        <v>13215</v>
      </c>
      <c r="H3729" s="128">
        <v>0</v>
      </c>
      <c r="I3729" s="128">
        <v>20685.16</v>
      </c>
      <c r="J3729" s="129">
        <v>20685.16</v>
      </c>
      <c r="K3729" s="101" t="s">
        <v>1388</v>
      </c>
    </row>
    <row r="3730" spans="1:11" ht="56.25" customHeight="1">
      <c r="A3730" s="98">
        <v>47</v>
      </c>
      <c r="B3730" s="125" t="s">
        <v>7734</v>
      </c>
      <c r="C3730" s="126">
        <v>42632</v>
      </c>
      <c r="D3730" s="98" t="s">
        <v>3</v>
      </c>
      <c r="E3730" s="98">
        <v>1421103</v>
      </c>
      <c r="F3730" s="98"/>
      <c r="G3730" s="127" t="s">
        <v>13216</v>
      </c>
      <c r="H3730" s="128">
        <v>0</v>
      </c>
      <c r="I3730" s="128">
        <v>2493.66</v>
      </c>
      <c r="J3730" s="129">
        <v>2493.66</v>
      </c>
      <c r="K3730" s="101" t="s">
        <v>1388</v>
      </c>
    </row>
    <row r="3731" spans="1:11" ht="56.25" customHeight="1">
      <c r="A3731" s="98">
        <v>47</v>
      </c>
      <c r="B3731" s="125" t="s">
        <v>7734</v>
      </c>
      <c r="C3731" s="126">
        <v>42632</v>
      </c>
      <c r="D3731" s="98" t="s">
        <v>3</v>
      </c>
      <c r="E3731" s="98">
        <v>1421104</v>
      </c>
      <c r="F3731" s="98"/>
      <c r="G3731" s="127" t="s">
        <v>13217</v>
      </c>
      <c r="H3731" s="128">
        <v>0</v>
      </c>
      <c r="I3731" s="128">
        <v>2318.16</v>
      </c>
      <c r="J3731" s="129">
        <v>2318.16</v>
      </c>
      <c r="K3731" s="101" t="s">
        <v>1388</v>
      </c>
    </row>
    <row r="3732" spans="1:11" ht="56.25" customHeight="1">
      <c r="A3732" s="98">
        <v>47</v>
      </c>
      <c r="B3732" s="125" t="s">
        <v>7734</v>
      </c>
      <c r="C3732" s="126">
        <v>42632</v>
      </c>
      <c r="D3732" s="98" t="s">
        <v>3</v>
      </c>
      <c r="E3732" s="98">
        <v>1421105</v>
      </c>
      <c r="F3732" s="98"/>
      <c r="G3732" s="127" t="s">
        <v>13218</v>
      </c>
      <c r="H3732" s="128">
        <v>0</v>
      </c>
      <c r="I3732" s="128">
        <v>2761.76</v>
      </c>
      <c r="J3732" s="129">
        <v>2761.76</v>
      </c>
      <c r="K3732" s="101" t="s">
        <v>1388</v>
      </c>
    </row>
    <row r="3733" spans="1:11" ht="56.25" customHeight="1">
      <c r="A3733" s="98">
        <v>47</v>
      </c>
      <c r="B3733" s="125" t="s">
        <v>7734</v>
      </c>
      <c r="C3733" s="126">
        <v>42632</v>
      </c>
      <c r="D3733" s="98" t="s">
        <v>3</v>
      </c>
      <c r="E3733" s="98">
        <v>1421107</v>
      </c>
      <c r="F3733" s="98"/>
      <c r="G3733" s="127" t="s">
        <v>13219</v>
      </c>
      <c r="H3733" s="128">
        <v>0</v>
      </c>
      <c r="I3733" s="128">
        <v>19184.080000000002</v>
      </c>
      <c r="J3733" s="129">
        <v>19184.080000000002</v>
      </c>
      <c r="K3733" s="101" t="s">
        <v>1388</v>
      </c>
    </row>
    <row r="3734" spans="1:11" ht="56.25" customHeight="1">
      <c r="A3734" s="98">
        <v>47</v>
      </c>
      <c r="B3734" s="125" t="s">
        <v>7734</v>
      </c>
      <c r="C3734" s="126">
        <v>42632</v>
      </c>
      <c r="D3734" s="98" t="s">
        <v>3</v>
      </c>
      <c r="E3734" s="98">
        <v>1421108</v>
      </c>
      <c r="F3734" s="98"/>
      <c r="G3734" s="127" t="s">
        <v>13220</v>
      </c>
      <c r="H3734" s="128">
        <v>0</v>
      </c>
      <c r="I3734" s="128">
        <v>1496.76</v>
      </c>
      <c r="J3734" s="129">
        <v>1496.76</v>
      </c>
      <c r="K3734" s="101" t="s">
        <v>1388</v>
      </c>
    </row>
    <row r="3735" spans="1:11" ht="56.25" customHeight="1">
      <c r="A3735" s="98">
        <v>47</v>
      </c>
      <c r="B3735" s="125" t="s">
        <v>7734</v>
      </c>
      <c r="C3735" s="126">
        <v>42632</v>
      </c>
      <c r="D3735" s="98" t="s">
        <v>3</v>
      </c>
      <c r="E3735" s="98">
        <v>1421110</v>
      </c>
      <c r="F3735" s="98"/>
      <c r="G3735" s="127" t="s">
        <v>13221</v>
      </c>
      <c r="H3735" s="128">
        <v>0</v>
      </c>
      <c r="I3735" s="128">
        <v>13059.68</v>
      </c>
      <c r="J3735" s="129">
        <v>13059.68</v>
      </c>
      <c r="K3735" s="101" t="s">
        <v>1388</v>
      </c>
    </row>
    <row r="3736" spans="1:11" ht="56.25" customHeight="1">
      <c r="A3736" s="98">
        <v>47</v>
      </c>
      <c r="B3736" s="125" t="s">
        <v>7734</v>
      </c>
      <c r="C3736" s="126">
        <v>42632</v>
      </c>
      <c r="D3736" s="98" t="s">
        <v>3</v>
      </c>
      <c r="E3736" s="98">
        <v>1421114</v>
      </c>
      <c r="F3736" s="98"/>
      <c r="G3736" s="127" t="s">
        <v>13222</v>
      </c>
      <c r="H3736" s="128">
        <v>0</v>
      </c>
      <c r="I3736" s="128">
        <v>8691.2000000000007</v>
      </c>
      <c r="J3736" s="129">
        <v>8691.2000000000007</v>
      </c>
      <c r="K3736" s="101" t="s">
        <v>1388</v>
      </c>
    </row>
    <row r="3737" spans="1:11" ht="56.25" customHeight="1">
      <c r="A3737" s="98">
        <v>47</v>
      </c>
      <c r="B3737" s="125" t="s">
        <v>7734</v>
      </c>
      <c r="C3737" s="126">
        <v>42641</v>
      </c>
      <c r="D3737" s="98" t="s">
        <v>3</v>
      </c>
      <c r="E3737" s="98">
        <v>1424582</v>
      </c>
      <c r="F3737" s="98"/>
      <c r="G3737" s="127" t="s">
        <v>13655</v>
      </c>
      <c r="H3737" s="128">
        <v>0</v>
      </c>
      <c r="I3737" s="128">
        <v>14880</v>
      </c>
      <c r="J3737" s="129">
        <v>14880</v>
      </c>
      <c r="K3737" s="101" t="s">
        <v>1388</v>
      </c>
    </row>
    <row r="3738" spans="1:11" ht="56.25" customHeight="1">
      <c r="A3738" s="98">
        <v>48</v>
      </c>
      <c r="B3738" s="125" t="s">
        <v>1284</v>
      </c>
      <c r="C3738" s="126">
        <v>42580</v>
      </c>
      <c r="D3738" s="98" t="s">
        <v>15</v>
      </c>
      <c r="E3738" s="98">
        <v>342</v>
      </c>
      <c r="F3738" s="98"/>
      <c r="G3738" s="127" t="s">
        <v>5886</v>
      </c>
      <c r="H3738" s="128">
        <v>13990</v>
      </c>
      <c r="I3738" s="128">
        <v>0</v>
      </c>
      <c r="J3738" s="129">
        <v>13990</v>
      </c>
      <c r="K3738" s="101" t="s">
        <v>1388</v>
      </c>
    </row>
    <row r="3739" spans="1:11" ht="56.25" customHeight="1">
      <c r="A3739" s="98">
        <v>48</v>
      </c>
      <c r="B3739" s="125" t="s">
        <v>1284</v>
      </c>
      <c r="C3739" s="126">
        <v>42635</v>
      </c>
      <c r="D3739" s="98" t="s">
        <v>15</v>
      </c>
      <c r="E3739" s="98">
        <v>713</v>
      </c>
      <c r="F3739" s="98"/>
      <c r="G3739" s="127" t="s">
        <v>7348</v>
      </c>
      <c r="H3739" s="128">
        <v>13990</v>
      </c>
      <c r="I3739" s="128">
        <v>0</v>
      </c>
      <c r="J3739" s="129">
        <v>13990</v>
      </c>
      <c r="K3739" s="101" t="s">
        <v>1388</v>
      </c>
    </row>
    <row r="3740" spans="1:11" ht="56.25" customHeight="1">
      <c r="A3740" s="98">
        <v>48</v>
      </c>
      <c r="B3740" s="125" t="s">
        <v>1284</v>
      </c>
      <c r="C3740" s="126">
        <v>42401</v>
      </c>
      <c r="D3740" s="98" t="s">
        <v>11</v>
      </c>
      <c r="E3740" s="98">
        <v>184361</v>
      </c>
      <c r="F3740" s="98"/>
      <c r="G3740" s="127" t="s">
        <v>1861</v>
      </c>
      <c r="H3740" s="128">
        <v>292.5</v>
      </c>
      <c r="I3740" s="128">
        <v>0</v>
      </c>
      <c r="J3740" s="129">
        <v>292.5</v>
      </c>
      <c r="K3740" s="101" t="s">
        <v>1388</v>
      </c>
    </row>
    <row r="3741" spans="1:11" ht="56.25" customHeight="1">
      <c r="A3741" s="98">
        <v>48</v>
      </c>
      <c r="B3741" s="125" t="s">
        <v>1284</v>
      </c>
      <c r="C3741" s="126">
        <v>42376</v>
      </c>
      <c r="D3741" s="98" t="s">
        <v>6</v>
      </c>
      <c r="E3741" s="98">
        <v>838420</v>
      </c>
      <c r="F3741" s="98"/>
      <c r="G3741" s="127" t="s">
        <v>1432</v>
      </c>
      <c r="H3741" s="128">
        <v>0</v>
      </c>
      <c r="I3741" s="128">
        <v>321.45</v>
      </c>
      <c r="J3741" s="129">
        <v>321.45</v>
      </c>
      <c r="K3741" s="101" t="s">
        <v>1388</v>
      </c>
    </row>
    <row r="3742" spans="1:11" ht="56.25" customHeight="1">
      <c r="A3742" s="98">
        <v>48</v>
      </c>
      <c r="B3742" s="125" t="s">
        <v>8230</v>
      </c>
      <c r="C3742" s="126">
        <v>42402</v>
      </c>
      <c r="D3742" s="98" t="s">
        <v>3</v>
      </c>
      <c r="E3742" s="98">
        <v>1346960</v>
      </c>
      <c r="F3742" s="98"/>
      <c r="G3742" s="127" t="s">
        <v>8231</v>
      </c>
      <c r="H3742" s="128">
        <v>0</v>
      </c>
      <c r="I3742" s="128">
        <v>52</v>
      </c>
      <c r="J3742" s="129">
        <v>52</v>
      </c>
      <c r="K3742" s="101" t="s">
        <v>1388</v>
      </c>
    </row>
    <row r="3743" spans="1:11" ht="56.25" customHeight="1">
      <c r="A3743" s="98">
        <v>48</v>
      </c>
      <c r="B3743" s="125" t="s">
        <v>8230</v>
      </c>
      <c r="C3743" s="126">
        <v>42402</v>
      </c>
      <c r="D3743" s="98" t="s">
        <v>3</v>
      </c>
      <c r="E3743" s="98">
        <v>1346967</v>
      </c>
      <c r="F3743" s="98"/>
      <c r="G3743" s="127" t="s">
        <v>8232</v>
      </c>
      <c r="H3743" s="128">
        <v>0</v>
      </c>
      <c r="I3743" s="128">
        <v>52</v>
      </c>
      <c r="J3743" s="129">
        <v>52</v>
      </c>
      <c r="K3743" s="101" t="s">
        <v>1388</v>
      </c>
    </row>
    <row r="3744" spans="1:11" ht="56.25" customHeight="1">
      <c r="A3744" s="98">
        <v>48</v>
      </c>
      <c r="B3744" s="125" t="s">
        <v>8230</v>
      </c>
      <c r="C3744" s="126">
        <v>42416</v>
      </c>
      <c r="D3744" s="98" t="s">
        <v>3</v>
      </c>
      <c r="E3744" s="98">
        <v>1350859</v>
      </c>
      <c r="F3744" s="98"/>
      <c r="G3744" s="127" t="s">
        <v>8340</v>
      </c>
      <c r="H3744" s="128">
        <v>0</v>
      </c>
      <c r="I3744" s="128">
        <v>0.3</v>
      </c>
      <c r="J3744" s="129">
        <v>0.3</v>
      </c>
      <c r="K3744" s="101" t="s">
        <v>1429</v>
      </c>
    </row>
    <row r="3745" spans="1:11" ht="56.25" customHeight="1">
      <c r="A3745" s="98">
        <v>48</v>
      </c>
      <c r="B3745" s="125" t="s">
        <v>8230</v>
      </c>
      <c r="C3745" s="126">
        <v>42423</v>
      </c>
      <c r="D3745" s="98" t="s">
        <v>3</v>
      </c>
      <c r="E3745" s="98">
        <v>1353264</v>
      </c>
      <c r="F3745" s="98"/>
      <c r="G3745" s="127" t="s">
        <v>8494</v>
      </c>
      <c r="H3745" s="128">
        <v>0</v>
      </c>
      <c r="I3745" s="128">
        <v>11</v>
      </c>
      <c r="J3745" s="129">
        <v>11</v>
      </c>
      <c r="K3745" s="101" t="s">
        <v>1429</v>
      </c>
    </row>
    <row r="3746" spans="1:11" ht="56.25" customHeight="1">
      <c r="A3746" s="98">
        <v>48</v>
      </c>
      <c r="B3746" s="125" t="s">
        <v>8230</v>
      </c>
      <c r="C3746" s="126">
        <v>42430</v>
      </c>
      <c r="D3746" s="98" t="s">
        <v>3</v>
      </c>
      <c r="E3746" s="98">
        <v>1355275</v>
      </c>
      <c r="F3746" s="98"/>
      <c r="G3746" s="127" t="s">
        <v>8614</v>
      </c>
      <c r="H3746" s="128">
        <v>0</v>
      </c>
      <c r="I3746" s="128">
        <v>721.84</v>
      </c>
      <c r="J3746" s="129">
        <v>721.84</v>
      </c>
      <c r="K3746" s="101" t="s">
        <v>1388</v>
      </c>
    </row>
    <row r="3747" spans="1:11" ht="56.25" customHeight="1">
      <c r="A3747" s="98">
        <v>48</v>
      </c>
      <c r="B3747" s="125" t="s">
        <v>8230</v>
      </c>
      <c r="C3747" s="126">
        <v>42475</v>
      </c>
      <c r="D3747" s="98" t="s">
        <v>3</v>
      </c>
      <c r="E3747" s="98">
        <v>1369936</v>
      </c>
      <c r="F3747" s="98"/>
      <c r="G3747" s="127" t="s">
        <v>9412</v>
      </c>
      <c r="H3747" s="128">
        <v>0</v>
      </c>
      <c r="I3747" s="128">
        <v>4362.2</v>
      </c>
      <c r="J3747" s="129">
        <v>4362.2</v>
      </c>
      <c r="K3747" s="101" t="s">
        <v>1388</v>
      </c>
    </row>
    <row r="3748" spans="1:11" ht="56.25" customHeight="1">
      <c r="A3748" s="98">
        <v>48</v>
      </c>
      <c r="B3748" s="125" t="s">
        <v>8230</v>
      </c>
      <c r="C3748" s="126">
        <v>42479</v>
      </c>
      <c r="D3748" s="98" t="s">
        <v>3</v>
      </c>
      <c r="E3748" s="98">
        <v>1370786</v>
      </c>
      <c r="F3748" s="98"/>
      <c r="G3748" s="127" t="s">
        <v>9461</v>
      </c>
      <c r="H3748" s="128">
        <v>0</v>
      </c>
      <c r="I3748" s="128">
        <v>0.44</v>
      </c>
      <c r="J3748" s="129">
        <v>0.44</v>
      </c>
      <c r="K3748" s="101" t="s">
        <v>1429</v>
      </c>
    </row>
    <row r="3749" spans="1:11" ht="56.25" customHeight="1">
      <c r="A3749" s="98">
        <v>48</v>
      </c>
      <c r="B3749" s="125" t="s">
        <v>8230</v>
      </c>
      <c r="C3749" s="126">
        <v>42480</v>
      </c>
      <c r="D3749" s="98" t="s">
        <v>3</v>
      </c>
      <c r="E3749" s="98">
        <v>1371201</v>
      </c>
      <c r="F3749" s="98"/>
      <c r="G3749" s="127" t="s">
        <v>9492</v>
      </c>
      <c r="H3749" s="128">
        <v>0</v>
      </c>
      <c r="I3749" s="128">
        <v>66</v>
      </c>
      <c r="J3749" s="129">
        <v>66</v>
      </c>
      <c r="K3749" s="101" t="s">
        <v>1429</v>
      </c>
    </row>
    <row r="3750" spans="1:11" ht="56.25" customHeight="1">
      <c r="A3750" s="98">
        <v>48</v>
      </c>
      <c r="B3750" s="125" t="s">
        <v>8230</v>
      </c>
      <c r="C3750" s="126">
        <v>42494</v>
      </c>
      <c r="D3750" s="98" t="s">
        <v>3</v>
      </c>
      <c r="E3750" s="98">
        <v>1375649</v>
      </c>
      <c r="F3750" s="98"/>
      <c r="G3750" s="127" t="s">
        <v>9746</v>
      </c>
      <c r="H3750" s="128">
        <v>0</v>
      </c>
      <c r="I3750" s="128">
        <v>261.5</v>
      </c>
      <c r="J3750" s="129">
        <v>261.5</v>
      </c>
      <c r="K3750" s="101" t="s">
        <v>1388</v>
      </c>
    </row>
    <row r="3751" spans="1:11" ht="56.25" customHeight="1">
      <c r="A3751" s="98">
        <v>48</v>
      </c>
      <c r="B3751" s="125" t="s">
        <v>8230</v>
      </c>
      <c r="C3751" s="126">
        <v>42590</v>
      </c>
      <c r="D3751" s="98" t="s">
        <v>3</v>
      </c>
      <c r="E3751" s="98">
        <v>1405402</v>
      </c>
      <c r="F3751" s="98"/>
      <c r="G3751" s="127" t="s">
        <v>11915</v>
      </c>
      <c r="H3751" s="128">
        <v>0</v>
      </c>
      <c r="I3751" s="128">
        <v>0.16</v>
      </c>
      <c r="J3751" s="129">
        <v>0.16</v>
      </c>
      <c r="K3751" s="101" t="s">
        <v>1429</v>
      </c>
    </row>
    <row r="3752" spans="1:11" ht="56.25" customHeight="1">
      <c r="A3752" s="98">
        <v>48</v>
      </c>
      <c r="B3752" s="125" t="s">
        <v>8230</v>
      </c>
      <c r="C3752" s="126">
        <v>42594</v>
      </c>
      <c r="D3752" s="98" t="s">
        <v>3</v>
      </c>
      <c r="E3752" s="98">
        <v>1407396</v>
      </c>
      <c r="F3752" s="98"/>
      <c r="G3752" s="127" t="s">
        <v>12042</v>
      </c>
      <c r="H3752" s="128">
        <v>0</v>
      </c>
      <c r="I3752" s="128">
        <v>6211.8600000000006</v>
      </c>
      <c r="J3752" s="129">
        <v>6211.8600000000006</v>
      </c>
      <c r="K3752" s="101" t="s">
        <v>1388</v>
      </c>
    </row>
    <row r="3753" spans="1:11" ht="56.25" customHeight="1">
      <c r="A3753" s="98">
        <v>48</v>
      </c>
      <c r="B3753" s="125" t="s">
        <v>8230</v>
      </c>
      <c r="C3753" s="126">
        <v>42612</v>
      </c>
      <c r="D3753" s="98" t="s">
        <v>3</v>
      </c>
      <c r="E3753" s="98">
        <v>1413901</v>
      </c>
      <c r="F3753" s="98"/>
      <c r="G3753" s="127" t="s">
        <v>12522</v>
      </c>
      <c r="H3753" s="128">
        <v>0</v>
      </c>
      <c r="I3753" s="128">
        <v>42409</v>
      </c>
      <c r="J3753" s="129">
        <v>42409</v>
      </c>
      <c r="K3753" s="101" t="s">
        <v>1388</v>
      </c>
    </row>
    <row r="3754" spans="1:11" ht="56.25" customHeight="1">
      <c r="A3754" s="98">
        <v>48</v>
      </c>
      <c r="B3754" s="125" t="s">
        <v>8230</v>
      </c>
      <c r="C3754" s="126">
        <v>42620</v>
      </c>
      <c r="D3754" s="98" t="s">
        <v>3</v>
      </c>
      <c r="E3754" s="98">
        <v>1417024</v>
      </c>
      <c r="F3754" s="98"/>
      <c r="G3754" s="127" t="s">
        <v>12797</v>
      </c>
      <c r="H3754" s="128">
        <v>0</v>
      </c>
      <c r="I3754" s="128">
        <v>18300</v>
      </c>
      <c r="J3754" s="129">
        <v>18300</v>
      </c>
      <c r="K3754" s="101" t="s">
        <v>1388</v>
      </c>
    </row>
    <row r="3755" spans="1:11" ht="56.25" customHeight="1">
      <c r="A3755" s="98">
        <v>48</v>
      </c>
      <c r="B3755" s="125" t="s">
        <v>8230</v>
      </c>
      <c r="C3755" s="126">
        <v>42640</v>
      </c>
      <c r="D3755" s="98" t="s">
        <v>3</v>
      </c>
      <c r="E3755" s="98">
        <v>1424253</v>
      </c>
      <c r="F3755" s="98"/>
      <c r="G3755" s="127" t="s">
        <v>13616</v>
      </c>
      <c r="H3755" s="128">
        <v>0</v>
      </c>
      <c r="I3755" s="128">
        <v>5350.59</v>
      </c>
      <c r="J3755" s="129">
        <v>5350.59</v>
      </c>
      <c r="K3755" s="101" t="s">
        <v>1388</v>
      </c>
    </row>
    <row r="3756" spans="1:11" ht="56.25" customHeight="1">
      <c r="A3756" s="98">
        <v>50</v>
      </c>
      <c r="B3756" s="125" t="s">
        <v>8280</v>
      </c>
      <c r="C3756" s="126">
        <v>42405</v>
      </c>
      <c r="D3756" s="98" t="s">
        <v>3</v>
      </c>
      <c r="E3756" s="98">
        <v>1347927</v>
      </c>
      <c r="F3756" s="98"/>
      <c r="G3756" s="127" t="s">
        <v>8281</v>
      </c>
      <c r="H3756" s="128">
        <v>0</v>
      </c>
      <c r="I3756" s="128">
        <v>19732.07</v>
      </c>
      <c r="J3756" s="129">
        <v>19732.07</v>
      </c>
      <c r="K3756" s="101" t="s">
        <v>1388</v>
      </c>
    </row>
    <row r="3757" spans="1:11" ht="56.25" customHeight="1">
      <c r="A3757" s="98">
        <v>50</v>
      </c>
      <c r="B3757" s="125" t="s">
        <v>8280</v>
      </c>
      <c r="C3757" s="126">
        <v>42415</v>
      </c>
      <c r="D3757" s="98" t="s">
        <v>3</v>
      </c>
      <c r="E3757" s="98">
        <v>1350425</v>
      </c>
      <c r="F3757" s="98"/>
      <c r="G3757" s="127" t="s">
        <v>8328</v>
      </c>
      <c r="H3757" s="128">
        <v>0</v>
      </c>
      <c r="I3757" s="128">
        <v>1486.22</v>
      </c>
      <c r="J3757" s="129">
        <v>1486.22</v>
      </c>
      <c r="K3757" s="101" t="s">
        <v>1388</v>
      </c>
    </row>
    <row r="3758" spans="1:11" ht="56.25" customHeight="1">
      <c r="A3758" s="98">
        <v>51</v>
      </c>
      <c r="B3758" s="125" t="s">
        <v>1285</v>
      </c>
      <c r="C3758" s="126">
        <v>42550</v>
      </c>
      <c r="D3758" s="98" t="s">
        <v>6</v>
      </c>
      <c r="E3758" s="98">
        <v>717034</v>
      </c>
      <c r="F3758" s="98"/>
      <c r="G3758" s="127" t="s">
        <v>5125</v>
      </c>
      <c r="H3758" s="128">
        <v>0</v>
      </c>
      <c r="I3758" s="128">
        <v>107000</v>
      </c>
      <c r="J3758" s="129">
        <v>107000</v>
      </c>
      <c r="K3758" s="101" t="s">
        <v>1388</v>
      </c>
    </row>
    <row r="3759" spans="1:11" ht="56.25" customHeight="1">
      <c r="A3759" s="98">
        <v>51</v>
      </c>
      <c r="B3759" s="125" t="s">
        <v>1285</v>
      </c>
      <c r="C3759" s="126">
        <v>42384</v>
      </c>
      <c r="D3759" s="98" t="s">
        <v>6</v>
      </c>
      <c r="E3759" s="98">
        <v>839011</v>
      </c>
      <c r="F3759" s="98"/>
      <c r="G3759" s="127" t="s">
        <v>1553</v>
      </c>
      <c r="H3759" s="128">
        <v>0</v>
      </c>
      <c r="I3759" s="128">
        <v>134.75</v>
      </c>
      <c r="J3759" s="129">
        <v>134.75</v>
      </c>
      <c r="K3759" s="101" t="s">
        <v>1388</v>
      </c>
    </row>
    <row r="3760" spans="1:11" ht="56.25" customHeight="1">
      <c r="A3760" s="98">
        <v>51</v>
      </c>
      <c r="B3760" s="125" t="s">
        <v>1285</v>
      </c>
      <c r="C3760" s="126">
        <v>42417</v>
      </c>
      <c r="D3760" s="98" t="s">
        <v>6</v>
      </c>
      <c r="E3760" s="98">
        <v>842088</v>
      </c>
      <c r="F3760" s="98"/>
      <c r="G3760" s="127" t="s">
        <v>2268</v>
      </c>
      <c r="H3760" s="128">
        <v>0</v>
      </c>
      <c r="I3760" s="128">
        <v>5.87</v>
      </c>
      <c r="J3760" s="129">
        <v>5.87</v>
      </c>
      <c r="K3760" s="101" t="s">
        <v>1388</v>
      </c>
    </row>
    <row r="3761" spans="1:11" ht="56.25" customHeight="1">
      <c r="A3761" s="98">
        <v>51</v>
      </c>
      <c r="B3761" s="125" t="s">
        <v>1285</v>
      </c>
      <c r="C3761" s="126">
        <v>42417</v>
      </c>
      <c r="D3761" s="98" t="s">
        <v>6</v>
      </c>
      <c r="E3761" s="98">
        <v>842093</v>
      </c>
      <c r="F3761" s="98"/>
      <c r="G3761" s="127" t="s">
        <v>2272</v>
      </c>
      <c r="H3761" s="128">
        <v>0</v>
      </c>
      <c r="I3761" s="128">
        <v>105.87</v>
      </c>
      <c r="J3761" s="129">
        <v>105.87</v>
      </c>
      <c r="K3761" s="101" t="s">
        <v>1388</v>
      </c>
    </row>
    <row r="3762" spans="1:11" ht="56.25" customHeight="1">
      <c r="A3762" s="98">
        <v>51</v>
      </c>
      <c r="B3762" s="125" t="s">
        <v>1285</v>
      </c>
      <c r="C3762" s="126">
        <v>42436</v>
      </c>
      <c r="D3762" s="98" t="s">
        <v>6</v>
      </c>
      <c r="E3762" s="98">
        <v>844000</v>
      </c>
      <c r="F3762" s="98"/>
      <c r="G3762" s="127" t="s">
        <v>2583</v>
      </c>
      <c r="H3762" s="128">
        <v>0</v>
      </c>
      <c r="I3762" s="128">
        <v>435.15</v>
      </c>
      <c r="J3762" s="129">
        <v>435.15</v>
      </c>
      <c r="K3762" s="101" t="s">
        <v>1388</v>
      </c>
    </row>
    <row r="3763" spans="1:11" ht="56.25" customHeight="1">
      <c r="A3763" s="98">
        <v>51</v>
      </c>
      <c r="B3763" s="125" t="s">
        <v>1285</v>
      </c>
      <c r="C3763" s="126">
        <v>42478</v>
      </c>
      <c r="D3763" s="98" t="s">
        <v>6</v>
      </c>
      <c r="E3763" s="98">
        <v>848434</v>
      </c>
      <c r="F3763" s="98"/>
      <c r="G3763" s="127" t="s">
        <v>3465</v>
      </c>
      <c r="H3763" s="128">
        <v>0</v>
      </c>
      <c r="I3763" s="128">
        <v>401338.7</v>
      </c>
      <c r="J3763" s="129">
        <v>401338.7</v>
      </c>
      <c r="K3763" s="101" t="s">
        <v>1388</v>
      </c>
    </row>
    <row r="3764" spans="1:11" ht="56.25" customHeight="1">
      <c r="A3764" s="98">
        <v>51</v>
      </c>
      <c r="B3764" s="125" t="s">
        <v>1285</v>
      </c>
      <c r="C3764" s="126">
        <v>42621</v>
      </c>
      <c r="D3764" s="98" t="s">
        <v>11</v>
      </c>
      <c r="E3764" s="98">
        <v>863081</v>
      </c>
      <c r="F3764" s="98"/>
      <c r="G3764" s="127" t="s">
        <v>6999</v>
      </c>
      <c r="H3764" s="128">
        <v>50</v>
      </c>
      <c r="I3764" s="128">
        <v>0</v>
      </c>
      <c r="J3764" s="129">
        <v>50</v>
      </c>
      <c r="K3764" s="101" t="s">
        <v>1388</v>
      </c>
    </row>
    <row r="3765" spans="1:11" ht="56.25" customHeight="1">
      <c r="A3765" s="98">
        <v>51</v>
      </c>
      <c r="B3765" s="125" t="s">
        <v>1285</v>
      </c>
      <c r="C3765" s="126">
        <v>42621</v>
      </c>
      <c r="D3765" s="98" t="s">
        <v>6</v>
      </c>
      <c r="E3765" s="98">
        <v>863081</v>
      </c>
      <c r="F3765" s="98"/>
      <c r="G3765" s="127" t="s">
        <v>6965</v>
      </c>
      <c r="H3765" s="128">
        <v>0</v>
      </c>
      <c r="I3765" s="128">
        <v>1304331.31</v>
      </c>
      <c r="J3765" s="129">
        <v>1304331.31</v>
      </c>
      <c r="K3765" s="101" t="s">
        <v>1388</v>
      </c>
    </row>
    <row r="3766" spans="1:11" ht="56.25" customHeight="1">
      <c r="A3766" s="98">
        <v>51</v>
      </c>
      <c r="B3766" s="125" t="s">
        <v>7798</v>
      </c>
      <c r="C3766" s="126">
        <v>42376</v>
      </c>
      <c r="D3766" s="98" t="s">
        <v>3</v>
      </c>
      <c r="E3766" s="98">
        <v>1338200</v>
      </c>
      <c r="F3766" s="98"/>
      <c r="G3766" s="127" t="s">
        <v>7799</v>
      </c>
      <c r="H3766" s="128">
        <v>0</v>
      </c>
      <c r="I3766" s="128">
        <v>878</v>
      </c>
      <c r="J3766" s="129">
        <v>878</v>
      </c>
      <c r="K3766" s="101" t="s">
        <v>1429</v>
      </c>
    </row>
    <row r="3767" spans="1:11" ht="56.25" customHeight="1">
      <c r="A3767" s="98">
        <v>51</v>
      </c>
      <c r="B3767" s="125" t="s">
        <v>7798</v>
      </c>
      <c r="C3767" s="126">
        <v>42380</v>
      </c>
      <c r="D3767" s="98" t="s">
        <v>3</v>
      </c>
      <c r="E3767" s="98">
        <v>1339194</v>
      </c>
      <c r="F3767" s="98"/>
      <c r="G3767" s="127" t="s">
        <v>7840</v>
      </c>
      <c r="H3767" s="128">
        <v>0</v>
      </c>
      <c r="I3767" s="128">
        <v>506.42</v>
      </c>
      <c r="J3767" s="129">
        <v>506.42</v>
      </c>
      <c r="K3767" s="101" t="s">
        <v>1388</v>
      </c>
    </row>
    <row r="3768" spans="1:11" ht="56.25" customHeight="1">
      <c r="A3768" s="98">
        <v>51</v>
      </c>
      <c r="B3768" s="125" t="s">
        <v>7798</v>
      </c>
      <c r="C3768" s="126">
        <v>42380</v>
      </c>
      <c r="D3768" s="98" t="s">
        <v>3</v>
      </c>
      <c r="E3768" s="98">
        <v>1339198</v>
      </c>
      <c r="F3768" s="98"/>
      <c r="G3768" s="127" t="s">
        <v>7841</v>
      </c>
      <c r="H3768" s="128">
        <v>0</v>
      </c>
      <c r="I3768" s="128">
        <v>641</v>
      </c>
      <c r="J3768" s="129">
        <v>641</v>
      </c>
      <c r="K3768" s="101" t="s">
        <v>1388</v>
      </c>
    </row>
    <row r="3769" spans="1:11" ht="56.25" customHeight="1">
      <c r="A3769" s="98">
        <v>51</v>
      </c>
      <c r="B3769" s="125" t="s">
        <v>7798</v>
      </c>
      <c r="C3769" s="126">
        <v>42387</v>
      </c>
      <c r="D3769" s="98" t="s">
        <v>3</v>
      </c>
      <c r="E3769" s="98">
        <v>1341879</v>
      </c>
      <c r="F3769" s="98"/>
      <c r="G3769" s="127" t="s">
        <v>7996</v>
      </c>
      <c r="H3769" s="128">
        <v>0</v>
      </c>
      <c r="I3769" s="128">
        <v>1539</v>
      </c>
      <c r="J3769" s="129">
        <v>1539</v>
      </c>
      <c r="K3769" s="101" t="s">
        <v>1429</v>
      </c>
    </row>
    <row r="3770" spans="1:11" ht="56.25" customHeight="1">
      <c r="A3770" s="98">
        <v>51</v>
      </c>
      <c r="B3770" s="125" t="s">
        <v>8267</v>
      </c>
      <c r="C3770" s="126">
        <v>42404</v>
      </c>
      <c r="D3770" s="98" t="s">
        <v>3</v>
      </c>
      <c r="E3770" s="98">
        <v>1347624</v>
      </c>
      <c r="F3770" s="98"/>
      <c r="G3770" s="127" t="s">
        <v>8268</v>
      </c>
      <c r="H3770" s="128">
        <v>0</v>
      </c>
      <c r="I3770" s="128">
        <v>540</v>
      </c>
      <c r="J3770" s="129">
        <v>540</v>
      </c>
      <c r="K3770" s="101" t="s">
        <v>1388</v>
      </c>
    </row>
    <row r="3771" spans="1:11" ht="56.25" customHeight="1">
      <c r="A3771" s="98">
        <v>51</v>
      </c>
      <c r="B3771" s="125" t="s">
        <v>8267</v>
      </c>
      <c r="C3771" s="126">
        <v>42464</v>
      </c>
      <c r="D3771" s="98" t="s">
        <v>3</v>
      </c>
      <c r="E3771" s="98">
        <v>1365605</v>
      </c>
      <c r="F3771" s="98"/>
      <c r="G3771" s="127" t="s">
        <v>9181</v>
      </c>
      <c r="H3771" s="128">
        <v>0</v>
      </c>
      <c r="I3771" s="128">
        <v>777</v>
      </c>
      <c r="J3771" s="129">
        <v>777</v>
      </c>
      <c r="K3771" s="101" t="s">
        <v>1388</v>
      </c>
    </row>
    <row r="3772" spans="1:11" ht="56.25" customHeight="1">
      <c r="A3772" s="98">
        <v>51</v>
      </c>
      <c r="B3772" s="125" t="s">
        <v>8267</v>
      </c>
      <c r="C3772" s="126">
        <v>42503</v>
      </c>
      <c r="D3772" s="98" t="s">
        <v>3</v>
      </c>
      <c r="E3772" s="98">
        <v>1378788</v>
      </c>
      <c r="F3772" s="98"/>
      <c r="G3772" s="127" t="s">
        <v>9920</v>
      </c>
      <c r="H3772" s="128">
        <v>0</v>
      </c>
      <c r="I3772" s="128">
        <v>0.5</v>
      </c>
      <c r="J3772" s="129">
        <v>0.5</v>
      </c>
      <c r="K3772" s="101" t="s">
        <v>1429</v>
      </c>
    </row>
    <row r="3773" spans="1:11" ht="56.25" customHeight="1">
      <c r="A3773" s="98">
        <v>51</v>
      </c>
      <c r="B3773" s="125" t="s">
        <v>8267</v>
      </c>
      <c r="C3773" s="126">
        <v>42543</v>
      </c>
      <c r="D3773" s="98" t="s">
        <v>3</v>
      </c>
      <c r="E3773" s="98">
        <v>1391012</v>
      </c>
      <c r="F3773" s="98"/>
      <c r="G3773" s="127" t="s">
        <v>10747</v>
      </c>
      <c r="H3773" s="128">
        <v>0</v>
      </c>
      <c r="I3773" s="128">
        <v>525</v>
      </c>
      <c r="J3773" s="129">
        <v>525</v>
      </c>
      <c r="K3773" s="101" t="s">
        <v>1388</v>
      </c>
    </row>
    <row r="3774" spans="1:11" ht="56.25" customHeight="1">
      <c r="A3774" s="98">
        <v>51</v>
      </c>
      <c r="B3774" s="125" t="s">
        <v>8267</v>
      </c>
      <c r="C3774" s="126">
        <v>42579</v>
      </c>
      <c r="D3774" s="98" t="s">
        <v>3</v>
      </c>
      <c r="E3774" s="98">
        <v>1402423</v>
      </c>
      <c r="F3774" s="98"/>
      <c r="G3774" s="127" t="s">
        <v>11645</v>
      </c>
      <c r="H3774" s="128">
        <v>0</v>
      </c>
      <c r="I3774" s="128">
        <v>12360</v>
      </c>
      <c r="J3774" s="129">
        <v>12360</v>
      </c>
      <c r="K3774" s="101" t="s">
        <v>1388</v>
      </c>
    </row>
    <row r="3775" spans="1:11" ht="56.25" customHeight="1">
      <c r="A3775" s="98">
        <v>51</v>
      </c>
      <c r="B3775" s="125" t="s">
        <v>8267</v>
      </c>
      <c r="C3775" s="126">
        <v>42580</v>
      </c>
      <c r="D3775" s="98" t="s">
        <v>3</v>
      </c>
      <c r="E3775" s="98">
        <v>1402587</v>
      </c>
      <c r="F3775" s="98"/>
      <c r="G3775" s="127" t="s">
        <v>11651</v>
      </c>
      <c r="H3775" s="128">
        <v>0</v>
      </c>
      <c r="I3775" s="128">
        <v>1530</v>
      </c>
      <c r="J3775" s="129">
        <v>1530</v>
      </c>
      <c r="K3775" s="101" t="s">
        <v>1388</v>
      </c>
    </row>
    <row r="3776" spans="1:11" ht="56.25" customHeight="1">
      <c r="A3776" s="98">
        <v>51</v>
      </c>
      <c r="B3776" s="125" t="s">
        <v>8267</v>
      </c>
      <c r="C3776" s="126">
        <v>42626</v>
      </c>
      <c r="D3776" s="98" t="s">
        <v>3</v>
      </c>
      <c r="E3776" s="98">
        <v>1418885</v>
      </c>
      <c r="F3776" s="98"/>
      <c r="G3776" s="127" t="s">
        <v>12964</v>
      </c>
      <c r="H3776" s="128">
        <v>0</v>
      </c>
      <c r="I3776" s="128">
        <v>1168.9000000000001</v>
      </c>
      <c r="J3776" s="129">
        <v>1168.9000000000001</v>
      </c>
      <c r="K3776" s="101" t="s">
        <v>1388</v>
      </c>
    </row>
    <row r="3777" spans="1:11" ht="56.25" customHeight="1">
      <c r="A3777" s="98">
        <v>51</v>
      </c>
      <c r="B3777" s="125" t="s">
        <v>8267</v>
      </c>
      <c r="C3777" s="126">
        <v>42641</v>
      </c>
      <c r="D3777" s="98" t="s">
        <v>3</v>
      </c>
      <c r="E3777" s="98">
        <v>1424669</v>
      </c>
      <c r="F3777" s="98"/>
      <c r="G3777" s="127" t="s">
        <v>13681</v>
      </c>
      <c r="H3777" s="128">
        <v>0</v>
      </c>
      <c r="I3777" s="128">
        <v>599.94000000000005</v>
      </c>
      <c r="J3777" s="129">
        <v>599.94000000000005</v>
      </c>
      <c r="K3777" s="101" t="s">
        <v>1388</v>
      </c>
    </row>
    <row r="3778" spans="1:11" ht="56.25" customHeight="1">
      <c r="A3778" s="98">
        <v>52</v>
      </c>
      <c r="B3778" s="125" t="s">
        <v>1286</v>
      </c>
      <c r="C3778" s="126">
        <v>42543</v>
      </c>
      <c r="D3778" s="98" t="s">
        <v>15</v>
      </c>
      <c r="E3778" s="98">
        <v>68</v>
      </c>
      <c r="F3778" s="98"/>
      <c r="G3778" s="127" t="s">
        <v>4913</v>
      </c>
      <c r="H3778" s="128">
        <v>577.88</v>
      </c>
      <c r="I3778" s="128">
        <v>0</v>
      </c>
      <c r="J3778" s="129">
        <v>577.88</v>
      </c>
      <c r="K3778" s="101" t="s">
        <v>1388</v>
      </c>
    </row>
    <row r="3779" spans="1:11" ht="56.25" customHeight="1">
      <c r="A3779" s="98">
        <v>52</v>
      </c>
      <c r="B3779" s="125" t="s">
        <v>1286</v>
      </c>
      <c r="C3779" s="126">
        <v>42621</v>
      </c>
      <c r="D3779" s="98" t="s">
        <v>15</v>
      </c>
      <c r="E3779" s="98">
        <v>610</v>
      </c>
      <c r="F3779" s="98"/>
      <c r="G3779" s="127" t="s">
        <v>6969</v>
      </c>
      <c r="H3779" s="128">
        <v>338.6</v>
      </c>
      <c r="I3779" s="128">
        <v>0</v>
      </c>
      <c r="J3779" s="129">
        <v>338.6</v>
      </c>
      <c r="K3779" s="101" t="s">
        <v>1388</v>
      </c>
    </row>
    <row r="3780" spans="1:11" ht="56.25" customHeight="1">
      <c r="A3780" s="98">
        <v>52</v>
      </c>
      <c r="B3780" s="125" t="s">
        <v>1286</v>
      </c>
      <c r="C3780" s="126">
        <v>42639</v>
      </c>
      <c r="D3780" s="98" t="s">
        <v>15</v>
      </c>
      <c r="E3780" s="98">
        <v>760</v>
      </c>
      <c r="F3780" s="98"/>
      <c r="G3780" s="127" t="s">
        <v>7458</v>
      </c>
      <c r="H3780" s="128">
        <v>856.94</v>
      </c>
      <c r="I3780" s="128">
        <v>0</v>
      </c>
      <c r="J3780" s="129">
        <v>856.94</v>
      </c>
      <c r="K3780" s="101" t="s">
        <v>1388</v>
      </c>
    </row>
    <row r="3781" spans="1:11" ht="56.25" customHeight="1">
      <c r="A3781" s="98">
        <v>52</v>
      </c>
      <c r="B3781" s="125" t="s">
        <v>1286</v>
      </c>
      <c r="C3781" s="126">
        <v>42390</v>
      </c>
      <c r="D3781" s="98" t="s">
        <v>11</v>
      </c>
      <c r="E3781" s="98">
        <v>183476</v>
      </c>
      <c r="F3781" s="98"/>
      <c r="G3781" s="127" t="s">
        <v>1668</v>
      </c>
      <c r="H3781" s="128">
        <v>691.68</v>
      </c>
      <c r="I3781" s="128">
        <v>0</v>
      </c>
      <c r="J3781" s="129">
        <v>691.68</v>
      </c>
      <c r="K3781" s="101" t="s">
        <v>1388</v>
      </c>
    </row>
    <row r="3782" spans="1:11" ht="56.25" customHeight="1">
      <c r="A3782" s="98">
        <v>52</v>
      </c>
      <c r="B3782" s="125" t="s">
        <v>1286</v>
      </c>
      <c r="C3782" s="126">
        <v>42390</v>
      </c>
      <c r="D3782" s="98" t="s">
        <v>6</v>
      </c>
      <c r="E3782" s="98">
        <v>183476</v>
      </c>
      <c r="F3782" s="98"/>
      <c r="G3782" s="127" t="s">
        <v>1663</v>
      </c>
      <c r="H3782" s="128">
        <v>0</v>
      </c>
      <c r="I3782" s="128">
        <v>0.05</v>
      </c>
      <c r="J3782" s="129">
        <v>0.05</v>
      </c>
      <c r="K3782" s="101" t="s">
        <v>1388</v>
      </c>
    </row>
    <row r="3783" spans="1:11" ht="56.25" customHeight="1">
      <c r="A3783" s="98">
        <v>52</v>
      </c>
      <c r="B3783" s="125" t="s">
        <v>1286</v>
      </c>
      <c r="C3783" s="126">
        <v>42418</v>
      </c>
      <c r="D3783" s="98" t="s">
        <v>11</v>
      </c>
      <c r="E3783" s="98">
        <v>185811</v>
      </c>
      <c r="F3783" s="98"/>
      <c r="G3783" s="127" t="s">
        <v>2293</v>
      </c>
      <c r="H3783" s="128">
        <v>358.49</v>
      </c>
      <c r="I3783" s="128">
        <v>0</v>
      </c>
      <c r="J3783" s="129">
        <v>358.49</v>
      </c>
      <c r="K3783" s="101" t="s">
        <v>1388</v>
      </c>
    </row>
    <row r="3784" spans="1:11" ht="56.25" customHeight="1">
      <c r="A3784" s="98">
        <v>52</v>
      </c>
      <c r="B3784" s="125" t="s">
        <v>1286</v>
      </c>
      <c r="C3784" s="126">
        <v>42418</v>
      </c>
      <c r="D3784" s="98" t="s">
        <v>11</v>
      </c>
      <c r="E3784" s="98">
        <v>185819</v>
      </c>
      <c r="F3784" s="98"/>
      <c r="G3784" s="127" t="s">
        <v>2295</v>
      </c>
      <c r="H3784" s="128">
        <v>352.32</v>
      </c>
      <c r="I3784" s="128">
        <v>0</v>
      </c>
      <c r="J3784" s="129">
        <v>352.32</v>
      </c>
      <c r="K3784" s="101" t="s">
        <v>1388</v>
      </c>
    </row>
    <row r="3785" spans="1:11" ht="56.25" customHeight="1">
      <c r="A3785" s="98">
        <v>52</v>
      </c>
      <c r="B3785" s="125" t="s">
        <v>1286</v>
      </c>
      <c r="C3785" s="126">
        <v>42419</v>
      </c>
      <c r="D3785" s="98" t="s">
        <v>11</v>
      </c>
      <c r="E3785" s="98">
        <v>185954</v>
      </c>
      <c r="F3785" s="98"/>
      <c r="G3785" s="127" t="s">
        <v>2328</v>
      </c>
      <c r="H3785" s="128">
        <v>386.62</v>
      </c>
      <c r="I3785" s="128">
        <v>0</v>
      </c>
      <c r="J3785" s="129">
        <v>386.62</v>
      </c>
      <c r="K3785" s="101" t="s">
        <v>1388</v>
      </c>
    </row>
    <row r="3786" spans="1:11" ht="56.25" customHeight="1">
      <c r="A3786" s="98">
        <v>52</v>
      </c>
      <c r="B3786" s="125" t="s">
        <v>1286</v>
      </c>
      <c r="C3786" s="126">
        <v>42446</v>
      </c>
      <c r="D3786" s="98" t="s">
        <v>11</v>
      </c>
      <c r="E3786" s="98">
        <v>188387</v>
      </c>
      <c r="F3786" s="98"/>
      <c r="G3786" s="127" t="s">
        <v>2820</v>
      </c>
      <c r="H3786" s="128">
        <v>506.67</v>
      </c>
      <c r="I3786" s="128">
        <v>0</v>
      </c>
      <c r="J3786" s="129">
        <v>506.67</v>
      </c>
      <c r="K3786" s="101" t="s">
        <v>1388</v>
      </c>
    </row>
    <row r="3787" spans="1:11" ht="56.25" customHeight="1">
      <c r="A3787" s="98">
        <v>52</v>
      </c>
      <c r="B3787" s="125" t="s">
        <v>1286</v>
      </c>
      <c r="C3787" s="126">
        <v>42446</v>
      </c>
      <c r="D3787" s="98" t="s">
        <v>13</v>
      </c>
      <c r="E3787" s="98">
        <v>188387</v>
      </c>
      <c r="F3787" s="98"/>
      <c r="G3787" s="127" t="s">
        <v>2819</v>
      </c>
      <c r="H3787" s="128">
        <v>0.02</v>
      </c>
      <c r="I3787" s="128">
        <v>0</v>
      </c>
      <c r="J3787" s="129">
        <v>0.02</v>
      </c>
      <c r="K3787" s="101" t="s">
        <v>1388</v>
      </c>
    </row>
    <row r="3788" spans="1:11" ht="56.25" customHeight="1">
      <c r="A3788" s="98">
        <v>52</v>
      </c>
      <c r="B3788" s="125" t="s">
        <v>1286</v>
      </c>
      <c r="C3788" s="126">
        <v>42453</v>
      </c>
      <c r="D3788" s="98" t="s">
        <v>11</v>
      </c>
      <c r="E3788" s="98">
        <v>188957</v>
      </c>
      <c r="F3788" s="98"/>
      <c r="G3788" s="127" t="s">
        <v>3036</v>
      </c>
      <c r="H3788" s="128">
        <v>462.08</v>
      </c>
      <c r="I3788" s="128">
        <v>0</v>
      </c>
      <c r="J3788" s="129">
        <v>462.08</v>
      </c>
      <c r="K3788" s="101" t="s">
        <v>1388</v>
      </c>
    </row>
    <row r="3789" spans="1:11" ht="56.25" customHeight="1">
      <c r="A3789" s="98">
        <v>52</v>
      </c>
      <c r="B3789" s="125" t="s">
        <v>1286</v>
      </c>
      <c r="C3789" s="126">
        <v>42394</v>
      </c>
      <c r="D3789" s="98" t="s">
        <v>11</v>
      </c>
      <c r="E3789" s="98">
        <v>839413</v>
      </c>
      <c r="F3789" s="98"/>
      <c r="G3789" s="127" t="s">
        <v>1705</v>
      </c>
      <c r="H3789" s="128">
        <v>50</v>
      </c>
      <c r="I3789" s="128">
        <v>0</v>
      </c>
      <c r="J3789" s="129">
        <v>50</v>
      </c>
      <c r="K3789" s="101" t="s">
        <v>1388</v>
      </c>
    </row>
    <row r="3790" spans="1:11" ht="56.25" customHeight="1">
      <c r="A3790" s="98">
        <v>52</v>
      </c>
      <c r="B3790" s="125" t="s">
        <v>1286</v>
      </c>
      <c r="C3790" s="126">
        <v>42394</v>
      </c>
      <c r="D3790" s="98" t="s">
        <v>6</v>
      </c>
      <c r="E3790" s="98">
        <v>839413</v>
      </c>
      <c r="F3790" s="98"/>
      <c r="G3790" s="127" t="s">
        <v>1694</v>
      </c>
      <c r="H3790" s="128">
        <v>0</v>
      </c>
      <c r="I3790" s="128">
        <v>37200</v>
      </c>
      <c r="J3790" s="129">
        <v>37200</v>
      </c>
      <c r="K3790" s="101" t="s">
        <v>1388</v>
      </c>
    </row>
    <row r="3791" spans="1:11" ht="56.25" customHeight="1">
      <c r="A3791" s="98">
        <v>52</v>
      </c>
      <c r="B3791" s="125" t="s">
        <v>1286</v>
      </c>
      <c r="C3791" s="126">
        <v>42394</v>
      </c>
      <c r="D3791" s="98" t="s">
        <v>11</v>
      </c>
      <c r="E3791" s="98">
        <v>839503</v>
      </c>
      <c r="F3791" s="98"/>
      <c r="G3791" s="127" t="s">
        <v>1719</v>
      </c>
      <c r="H3791" s="128">
        <v>50</v>
      </c>
      <c r="I3791" s="128">
        <v>0</v>
      </c>
      <c r="J3791" s="129">
        <v>50</v>
      </c>
      <c r="K3791" s="101" t="s">
        <v>1388</v>
      </c>
    </row>
    <row r="3792" spans="1:11" ht="56.25" customHeight="1">
      <c r="A3792" s="98">
        <v>52</v>
      </c>
      <c r="B3792" s="125" t="s">
        <v>1286</v>
      </c>
      <c r="C3792" s="126">
        <v>42394</v>
      </c>
      <c r="D3792" s="98" t="s">
        <v>6</v>
      </c>
      <c r="E3792" s="98">
        <v>839503</v>
      </c>
      <c r="F3792" s="98"/>
      <c r="G3792" s="127" t="s">
        <v>1695</v>
      </c>
      <c r="H3792" s="128">
        <v>0</v>
      </c>
      <c r="I3792" s="128">
        <v>373045</v>
      </c>
      <c r="J3792" s="129">
        <v>373045</v>
      </c>
      <c r="K3792" s="101" t="s">
        <v>1388</v>
      </c>
    </row>
    <row r="3793" spans="1:11" ht="56.25" customHeight="1">
      <c r="A3793" s="98">
        <v>52</v>
      </c>
      <c r="B3793" s="125" t="s">
        <v>1286</v>
      </c>
      <c r="C3793" s="126">
        <v>42398</v>
      </c>
      <c r="D3793" s="98" t="s">
        <v>13</v>
      </c>
      <c r="E3793" s="98">
        <v>840221</v>
      </c>
      <c r="F3793" s="98"/>
      <c r="G3793" s="127" t="s">
        <v>1842</v>
      </c>
      <c r="H3793" s="128">
        <v>80</v>
      </c>
      <c r="I3793" s="128">
        <v>0</v>
      </c>
      <c r="J3793" s="129">
        <v>80</v>
      </c>
      <c r="K3793" s="101" t="s">
        <v>1388</v>
      </c>
    </row>
    <row r="3794" spans="1:11" ht="56.25" customHeight="1">
      <c r="A3794" s="98">
        <v>52</v>
      </c>
      <c r="B3794" s="125" t="s">
        <v>1286</v>
      </c>
      <c r="C3794" s="126">
        <v>42424</v>
      </c>
      <c r="D3794" s="98" t="s">
        <v>11</v>
      </c>
      <c r="E3794" s="98">
        <v>842649</v>
      </c>
      <c r="F3794" s="98"/>
      <c r="G3794" s="127" t="s">
        <v>2392</v>
      </c>
      <c r="H3794" s="128">
        <v>305.52999999999997</v>
      </c>
      <c r="I3794" s="128">
        <v>0</v>
      </c>
      <c r="J3794" s="129">
        <v>305.52999999999997</v>
      </c>
      <c r="K3794" s="101" t="s">
        <v>1388</v>
      </c>
    </row>
    <row r="3795" spans="1:11" ht="56.25" customHeight="1">
      <c r="A3795" s="98">
        <v>52</v>
      </c>
      <c r="B3795" s="125" t="s">
        <v>1286</v>
      </c>
      <c r="C3795" s="126">
        <v>42424</v>
      </c>
      <c r="D3795" s="98" t="s">
        <v>6</v>
      </c>
      <c r="E3795" s="98">
        <v>842662</v>
      </c>
      <c r="F3795" s="98"/>
      <c r="G3795" s="127" t="s">
        <v>2380</v>
      </c>
      <c r="H3795" s="128">
        <v>0</v>
      </c>
      <c r="I3795" s="128">
        <v>728.13</v>
      </c>
      <c r="J3795" s="129">
        <v>728.13</v>
      </c>
      <c r="K3795" s="101" t="s">
        <v>1388</v>
      </c>
    </row>
    <row r="3796" spans="1:11" ht="56.25" customHeight="1">
      <c r="A3796" s="98">
        <v>52</v>
      </c>
      <c r="B3796" s="125" t="s">
        <v>1286</v>
      </c>
      <c r="C3796" s="126">
        <v>42444</v>
      </c>
      <c r="D3796" s="98" t="s">
        <v>11</v>
      </c>
      <c r="E3796" s="98">
        <v>844899</v>
      </c>
      <c r="F3796" s="98"/>
      <c r="G3796" s="127" t="s">
        <v>2771</v>
      </c>
      <c r="H3796" s="128">
        <v>50</v>
      </c>
      <c r="I3796" s="128">
        <v>0</v>
      </c>
      <c r="J3796" s="129">
        <v>50</v>
      </c>
      <c r="K3796" s="101" t="s">
        <v>1388</v>
      </c>
    </row>
    <row r="3797" spans="1:11" ht="56.25" customHeight="1">
      <c r="A3797" s="98">
        <v>52</v>
      </c>
      <c r="B3797" s="125" t="s">
        <v>1286</v>
      </c>
      <c r="C3797" s="126">
        <v>42444</v>
      </c>
      <c r="D3797" s="98" t="s">
        <v>13</v>
      </c>
      <c r="E3797" s="98">
        <v>844899</v>
      </c>
      <c r="F3797" s="98"/>
      <c r="G3797" s="127" t="s">
        <v>2772</v>
      </c>
      <c r="H3797" s="128">
        <v>23.18</v>
      </c>
      <c r="I3797" s="128">
        <v>0</v>
      </c>
      <c r="J3797" s="129">
        <v>23.18</v>
      </c>
      <c r="K3797" s="101" t="s">
        <v>1388</v>
      </c>
    </row>
    <row r="3798" spans="1:11" ht="56.25" customHeight="1">
      <c r="A3798" s="98">
        <v>52</v>
      </c>
      <c r="B3798" s="125" t="s">
        <v>1286</v>
      </c>
      <c r="C3798" s="126">
        <v>42445</v>
      </c>
      <c r="D3798" s="98" t="s">
        <v>11</v>
      </c>
      <c r="E3798" s="98">
        <v>844979</v>
      </c>
      <c r="F3798" s="98"/>
      <c r="G3798" s="127" t="s">
        <v>2789</v>
      </c>
      <c r="H3798" s="128">
        <v>50</v>
      </c>
      <c r="I3798" s="128">
        <v>0</v>
      </c>
      <c r="J3798" s="129">
        <v>50</v>
      </c>
      <c r="K3798" s="101" t="s">
        <v>1388</v>
      </c>
    </row>
    <row r="3799" spans="1:11" ht="56.25" customHeight="1">
      <c r="A3799" s="98">
        <v>52</v>
      </c>
      <c r="B3799" s="125" t="s">
        <v>1286</v>
      </c>
      <c r="C3799" s="126">
        <v>42445</v>
      </c>
      <c r="D3799" s="98" t="s">
        <v>13</v>
      </c>
      <c r="E3799" s="98">
        <v>844979</v>
      </c>
      <c r="F3799" s="98"/>
      <c r="G3799" s="127" t="s">
        <v>2790</v>
      </c>
      <c r="H3799" s="128">
        <v>250.7</v>
      </c>
      <c r="I3799" s="128">
        <v>0</v>
      </c>
      <c r="J3799" s="129">
        <v>250.7</v>
      </c>
      <c r="K3799" s="101" t="s">
        <v>1388</v>
      </c>
    </row>
    <row r="3800" spans="1:11" ht="56.25" customHeight="1">
      <c r="A3800" s="98">
        <v>52</v>
      </c>
      <c r="B3800" s="125" t="s">
        <v>1286</v>
      </c>
      <c r="C3800" s="126">
        <v>42458</v>
      </c>
      <c r="D3800" s="98" t="s">
        <v>11</v>
      </c>
      <c r="E3800" s="98">
        <v>846078</v>
      </c>
      <c r="F3800" s="98"/>
      <c r="G3800" s="127" t="s">
        <v>3103</v>
      </c>
      <c r="H3800" s="128">
        <v>295.11</v>
      </c>
      <c r="I3800" s="128">
        <v>0</v>
      </c>
      <c r="J3800" s="129">
        <v>295.11</v>
      </c>
      <c r="K3800" s="101" t="s">
        <v>1388</v>
      </c>
    </row>
    <row r="3801" spans="1:11" ht="56.25" customHeight="1">
      <c r="A3801" s="98">
        <v>52</v>
      </c>
      <c r="B3801" s="125" t="s">
        <v>1286</v>
      </c>
      <c r="C3801" s="126">
        <v>42480</v>
      </c>
      <c r="D3801" s="98" t="s">
        <v>11</v>
      </c>
      <c r="E3801" s="98">
        <v>848644</v>
      </c>
      <c r="F3801" s="98"/>
      <c r="G3801" s="127" t="s">
        <v>3515</v>
      </c>
      <c r="H3801" s="128">
        <v>492.13</v>
      </c>
      <c r="I3801" s="128">
        <v>0</v>
      </c>
      <c r="J3801" s="129">
        <v>492.13</v>
      </c>
      <c r="K3801" s="101" t="s">
        <v>1388</v>
      </c>
    </row>
    <row r="3802" spans="1:11" ht="56.25" customHeight="1">
      <c r="A3802" s="98">
        <v>52</v>
      </c>
      <c r="B3802" s="125" t="s">
        <v>1286</v>
      </c>
      <c r="C3802" s="126">
        <v>42517</v>
      </c>
      <c r="D3802" s="98" t="s">
        <v>11</v>
      </c>
      <c r="E3802" s="98">
        <v>852781</v>
      </c>
      <c r="F3802" s="98"/>
      <c r="G3802" s="127" t="s">
        <v>4312</v>
      </c>
      <c r="H3802" s="128">
        <v>50</v>
      </c>
      <c r="I3802" s="128">
        <v>0</v>
      </c>
      <c r="J3802" s="129">
        <v>50</v>
      </c>
      <c r="K3802" s="101" t="s">
        <v>1388</v>
      </c>
    </row>
    <row r="3803" spans="1:11" ht="56.25" customHeight="1">
      <c r="A3803" s="98">
        <v>52</v>
      </c>
      <c r="B3803" s="125" t="s">
        <v>1286</v>
      </c>
      <c r="C3803" s="126">
        <v>42517</v>
      </c>
      <c r="D3803" s="98" t="s">
        <v>13</v>
      </c>
      <c r="E3803" s="98">
        <v>852781</v>
      </c>
      <c r="F3803" s="98"/>
      <c r="G3803" s="127" t="s">
        <v>4311</v>
      </c>
      <c r="H3803" s="128">
        <v>116.51</v>
      </c>
      <c r="I3803" s="128">
        <v>0</v>
      </c>
      <c r="J3803" s="129">
        <v>116.51</v>
      </c>
      <c r="K3803" s="101" t="s">
        <v>1388</v>
      </c>
    </row>
    <row r="3804" spans="1:11" ht="56.25" customHeight="1">
      <c r="A3804" s="98">
        <v>52</v>
      </c>
      <c r="B3804" s="125" t="s">
        <v>1286</v>
      </c>
      <c r="C3804" s="126">
        <v>42600</v>
      </c>
      <c r="D3804" s="98" t="s">
        <v>6</v>
      </c>
      <c r="E3804" s="98">
        <v>861202</v>
      </c>
      <c r="F3804" s="98"/>
      <c r="G3804" s="127" t="s">
        <v>6382</v>
      </c>
      <c r="H3804" s="128">
        <v>0</v>
      </c>
      <c r="I3804" s="128">
        <v>465</v>
      </c>
      <c r="J3804" s="129">
        <v>465</v>
      </c>
      <c r="K3804" s="101" t="s">
        <v>1388</v>
      </c>
    </row>
    <row r="3805" spans="1:11" ht="56.25" customHeight="1">
      <c r="A3805" s="98">
        <v>52</v>
      </c>
      <c r="B3805" s="125" t="s">
        <v>1286</v>
      </c>
      <c r="C3805" s="126">
        <v>42640</v>
      </c>
      <c r="D3805" s="98" t="s">
        <v>11</v>
      </c>
      <c r="E3805" s="98">
        <v>864699</v>
      </c>
      <c r="F3805" s="98"/>
      <c r="G3805" s="127" t="s">
        <v>7478</v>
      </c>
      <c r="H3805" s="128">
        <v>50</v>
      </c>
      <c r="I3805" s="128">
        <v>0</v>
      </c>
      <c r="J3805" s="129">
        <v>50</v>
      </c>
      <c r="K3805" s="101" t="s">
        <v>1388</v>
      </c>
    </row>
    <row r="3806" spans="1:11" ht="56.25" customHeight="1">
      <c r="A3806" s="98">
        <v>52</v>
      </c>
      <c r="B3806" s="125" t="s">
        <v>1286</v>
      </c>
      <c r="C3806" s="126">
        <v>42640</v>
      </c>
      <c r="D3806" s="98" t="s">
        <v>13</v>
      </c>
      <c r="E3806" s="98">
        <v>864699</v>
      </c>
      <c r="F3806" s="98"/>
      <c r="G3806" s="127" t="s">
        <v>7478</v>
      </c>
      <c r="H3806" s="128">
        <v>173.51</v>
      </c>
      <c r="I3806" s="128">
        <v>0</v>
      </c>
      <c r="J3806" s="129">
        <v>173.51</v>
      </c>
      <c r="K3806" s="101" t="s">
        <v>1388</v>
      </c>
    </row>
    <row r="3807" spans="1:11" ht="56.25" customHeight="1">
      <c r="A3807" s="98">
        <v>52</v>
      </c>
      <c r="B3807" s="125" t="s">
        <v>7837</v>
      </c>
      <c r="C3807" s="126">
        <v>42380</v>
      </c>
      <c r="D3807" s="98" t="s">
        <v>3</v>
      </c>
      <c r="E3807" s="98">
        <v>1339181</v>
      </c>
      <c r="F3807" s="98"/>
      <c r="G3807" s="127" t="s">
        <v>7838</v>
      </c>
      <c r="H3807" s="128">
        <v>0</v>
      </c>
      <c r="I3807" s="128">
        <v>24</v>
      </c>
      <c r="J3807" s="129">
        <v>24</v>
      </c>
      <c r="K3807" s="101" t="s">
        <v>1388</v>
      </c>
    </row>
    <row r="3808" spans="1:11" ht="56.25" customHeight="1">
      <c r="A3808" s="98">
        <v>52</v>
      </c>
      <c r="B3808" s="125" t="s">
        <v>7837</v>
      </c>
      <c r="C3808" s="126">
        <v>42419</v>
      </c>
      <c r="D3808" s="98" t="s">
        <v>3</v>
      </c>
      <c r="E3808" s="98">
        <v>1352046</v>
      </c>
      <c r="F3808" s="98"/>
      <c r="G3808" s="127" t="s">
        <v>8408</v>
      </c>
      <c r="H3808" s="128">
        <v>0</v>
      </c>
      <c r="I3808" s="128">
        <v>185.5</v>
      </c>
      <c r="J3808" s="129">
        <v>185.5</v>
      </c>
      <c r="K3808" s="101" t="s">
        <v>1388</v>
      </c>
    </row>
    <row r="3809" spans="1:11" ht="56.25" customHeight="1">
      <c r="A3809" s="98">
        <v>52</v>
      </c>
      <c r="B3809" s="125" t="s">
        <v>7837</v>
      </c>
      <c r="C3809" s="126">
        <v>42423</v>
      </c>
      <c r="D3809" s="98" t="s">
        <v>3</v>
      </c>
      <c r="E3809" s="98">
        <v>1353065</v>
      </c>
      <c r="F3809" s="98"/>
      <c r="G3809" s="127" t="s">
        <v>8481</v>
      </c>
      <c r="H3809" s="128">
        <v>0</v>
      </c>
      <c r="I3809" s="128">
        <v>371</v>
      </c>
      <c r="J3809" s="129">
        <v>371</v>
      </c>
      <c r="K3809" s="101" t="s">
        <v>1388</v>
      </c>
    </row>
    <row r="3810" spans="1:11" ht="56.25" customHeight="1">
      <c r="A3810" s="98">
        <v>52</v>
      </c>
      <c r="B3810" s="125" t="s">
        <v>7837</v>
      </c>
      <c r="C3810" s="126">
        <v>42423</v>
      </c>
      <c r="D3810" s="98" t="s">
        <v>3</v>
      </c>
      <c r="E3810" s="98">
        <v>1353123</v>
      </c>
      <c r="F3810" s="98"/>
      <c r="G3810" s="127" t="s">
        <v>8487</v>
      </c>
      <c r="H3810" s="128">
        <v>0</v>
      </c>
      <c r="I3810" s="128">
        <v>36</v>
      </c>
      <c r="J3810" s="129">
        <v>36</v>
      </c>
      <c r="K3810" s="101" t="s">
        <v>1388</v>
      </c>
    </row>
    <row r="3811" spans="1:11" ht="56.25" customHeight="1">
      <c r="A3811" s="98">
        <v>52</v>
      </c>
      <c r="B3811" s="125" t="s">
        <v>7837</v>
      </c>
      <c r="C3811" s="126">
        <v>42423</v>
      </c>
      <c r="D3811" s="98" t="s">
        <v>3</v>
      </c>
      <c r="E3811" s="98">
        <v>1353215</v>
      </c>
      <c r="F3811" s="98"/>
      <c r="G3811" s="127" t="s">
        <v>8493</v>
      </c>
      <c r="H3811" s="128">
        <v>0</v>
      </c>
      <c r="I3811" s="128">
        <v>9</v>
      </c>
      <c r="J3811" s="129">
        <v>9</v>
      </c>
      <c r="K3811" s="101" t="s">
        <v>1388</v>
      </c>
    </row>
    <row r="3812" spans="1:11" ht="56.25" customHeight="1">
      <c r="A3812" s="98">
        <v>52</v>
      </c>
      <c r="B3812" s="125" t="s">
        <v>7837</v>
      </c>
      <c r="C3812" s="126">
        <v>42424</v>
      </c>
      <c r="D3812" s="98" t="s">
        <v>3</v>
      </c>
      <c r="E3812" s="98">
        <v>1353526</v>
      </c>
      <c r="F3812" s="98"/>
      <c r="G3812" s="127" t="s">
        <v>8501</v>
      </c>
      <c r="H3812" s="128">
        <v>0</v>
      </c>
      <c r="I3812" s="128">
        <v>185.5</v>
      </c>
      <c r="J3812" s="129">
        <v>185.5</v>
      </c>
      <c r="K3812" s="101" t="s">
        <v>1388</v>
      </c>
    </row>
    <row r="3813" spans="1:11" ht="56.25" customHeight="1">
      <c r="A3813" s="98">
        <v>52</v>
      </c>
      <c r="B3813" s="125" t="s">
        <v>7837</v>
      </c>
      <c r="C3813" s="126">
        <v>42424</v>
      </c>
      <c r="D3813" s="98" t="s">
        <v>3</v>
      </c>
      <c r="E3813" s="98">
        <v>1353632</v>
      </c>
      <c r="F3813" s="98"/>
      <c r="G3813" s="127" t="s">
        <v>8515</v>
      </c>
      <c r="H3813" s="128">
        <v>0</v>
      </c>
      <c r="I3813" s="128">
        <v>927.5</v>
      </c>
      <c r="J3813" s="129">
        <v>927.5</v>
      </c>
      <c r="K3813" s="101" t="s">
        <v>1388</v>
      </c>
    </row>
    <row r="3814" spans="1:11" ht="56.25" customHeight="1">
      <c r="A3814" s="98">
        <v>52</v>
      </c>
      <c r="B3814" s="125" t="s">
        <v>7837</v>
      </c>
      <c r="C3814" s="126">
        <v>42429</v>
      </c>
      <c r="D3814" s="98" t="s">
        <v>3</v>
      </c>
      <c r="E3814" s="98">
        <v>1354740</v>
      </c>
      <c r="F3814" s="98"/>
      <c r="G3814" s="127" t="s">
        <v>8572</v>
      </c>
      <c r="H3814" s="128">
        <v>0</v>
      </c>
      <c r="I3814" s="128">
        <v>29</v>
      </c>
      <c r="J3814" s="129">
        <v>29</v>
      </c>
      <c r="K3814" s="101" t="s">
        <v>1388</v>
      </c>
    </row>
    <row r="3815" spans="1:11" ht="56.25" customHeight="1">
      <c r="A3815" s="98">
        <v>52</v>
      </c>
      <c r="B3815" s="125" t="s">
        <v>7837</v>
      </c>
      <c r="C3815" s="126">
        <v>42429</v>
      </c>
      <c r="D3815" s="98" t="s">
        <v>3</v>
      </c>
      <c r="E3815" s="98">
        <v>1354742</v>
      </c>
      <c r="F3815" s="98"/>
      <c r="G3815" s="127" t="s">
        <v>8573</v>
      </c>
      <c r="H3815" s="128">
        <v>0</v>
      </c>
      <c r="I3815" s="128">
        <v>51</v>
      </c>
      <c r="J3815" s="129">
        <v>51</v>
      </c>
      <c r="K3815" s="101" t="s">
        <v>1388</v>
      </c>
    </row>
    <row r="3816" spans="1:11" ht="56.25" customHeight="1">
      <c r="A3816" s="98">
        <v>52</v>
      </c>
      <c r="B3816" s="125" t="s">
        <v>7837</v>
      </c>
      <c r="C3816" s="126">
        <v>42429</v>
      </c>
      <c r="D3816" s="98" t="s">
        <v>3</v>
      </c>
      <c r="E3816" s="98">
        <v>1354743</v>
      </c>
      <c r="F3816" s="98"/>
      <c r="G3816" s="127" t="s">
        <v>8574</v>
      </c>
      <c r="H3816" s="128">
        <v>0</v>
      </c>
      <c r="I3816" s="128">
        <v>18</v>
      </c>
      <c r="J3816" s="129">
        <v>18</v>
      </c>
      <c r="K3816" s="101" t="s">
        <v>1388</v>
      </c>
    </row>
    <row r="3817" spans="1:11" ht="56.25" customHeight="1">
      <c r="A3817" s="98">
        <v>52</v>
      </c>
      <c r="B3817" s="125" t="s">
        <v>7837</v>
      </c>
      <c r="C3817" s="126">
        <v>42429</v>
      </c>
      <c r="D3817" s="98" t="s">
        <v>3</v>
      </c>
      <c r="E3817" s="98">
        <v>1354744</v>
      </c>
      <c r="F3817" s="98"/>
      <c r="G3817" s="127" t="s">
        <v>8575</v>
      </c>
      <c r="H3817" s="128">
        <v>0</v>
      </c>
      <c r="I3817" s="128">
        <v>12</v>
      </c>
      <c r="J3817" s="129">
        <v>12</v>
      </c>
      <c r="K3817" s="101" t="s">
        <v>1388</v>
      </c>
    </row>
    <row r="3818" spans="1:11" ht="56.25" customHeight="1">
      <c r="A3818" s="98">
        <v>52</v>
      </c>
      <c r="B3818" s="125" t="s">
        <v>7837</v>
      </c>
      <c r="C3818" s="126">
        <v>42429</v>
      </c>
      <c r="D3818" s="98" t="s">
        <v>3</v>
      </c>
      <c r="E3818" s="98">
        <v>1354745</v>
      </c>
      <c r="F3818" s="98"/>
      <c r="G3818" s="127" t="s">
        <v>8576</v>
      </c>
      <c r="H3818" s="128">
        <v>0</v>
      </c>
      <c r="I3818" s="128">
        <v>6</v>
      </c>
      <c r="J3818" s="129">
        <v>6</v>
      </c>
      <c r="K3818" s="101" t="s">
        <v>1388</v>
      </c>
    </row>
    <row r="3819" spans="1:11" ht="56.25" customHeight="1">
      <c r="A3819" s="98">
        <v>52</v>
      </c>
      <c r="B3819" s="125" t="s">
        <v>7837</v>
      </c>
      <c r="C3819" s="126">
        <v>42429</v>
      </c>
      <c r="D3819" s="98" t="s">
        <v>3</v>
      </c>
      <c r="E3819" s="98">
        <v>1354746</v>
      </c>
      <c r="F3819" s="98"/>
      <c r="G3819" s="127" t="s">
        <v>8577</v>
      </c>
      <c r="H3819" s="128">
        <v>0</v>
      </c>
      <c r="I3819" s="128">
        <v>15</v>
      </c>
      <c r="J3819" s="129">
        <v>15</v>
      </c>
      <c r="K3819" s="101" t="s">
        <v>1388</v>
      </c>
    </row>
    <row r="3820" spans="1:11" ht="56.25" customHeight="1">
      <c r="A3820" s="98">
        <v>52</v>
      </c>
      <c r="B3820" s="125" t="s">
        <v>7837</v>
      </c>
      <c r="C3820" s="126">
        <v>42432</v>
      </c>
      <c r="D3820" s="98" t="s">
        <v>3</v>
      </c>
      <c r="E3820" s="98">
        <v>1356260</v>
      </c>
      <c r="F3820" s="98"/>
      <c r="G3820" s="127" t="s">
        <v>8674</v>
      </c>
      <c r="H3820" s="128">
        <v>0</v>
      </c>
      <c r="I3820" s="128">
        <v>2881.44</v>
      </c>
      <c r="J3820" s="129">
        <v>2881.44</v>
      </c>
      <c r="K3820" s="101" t="s">
        <v>1388</v>
      </c>
    </row>
    <row r="3821" spans="1:11" ht="56.25" customHeight="1">
      <c r="A3821" s="98">
        <v>52</v>
      </c>
      <c r="B3821" s="125" t="s">
        <v>7837</v>
      </c>
      <c r="C3821" s="126">
        <v>42467</v>
      </c>
      <c r="D3821" s="98" t="s">
        <v>3</v>
      </c>
      <c r="E3821" s="98">
        <v>1366936</v>
      </c>
      <c r="F3821" s="98"/>
      <c r="G3821" s="127" t="s">
        <v>9254</v>
      </c>
      <c r="H3821" s="128">
        <v>0</v>
      </c>
      <c r="I3821" s="128">
        <v>109000</v>
      </c>
      <c r="J3821" s="129">
        <v>109000</v>
      </c>
      <c r="K3821" s="101" t="s">
        <v>1388</v>
      </c>
    </row>
    <row r="3822" spans="1:11" ht="56.25" customHeight="1">
      <c r="A3822" s="98">
        <v>52</v>
      </c>
      <c r="B3822" s="125" t="s">
        <v>7837</v>
      </c>
      <c r="C3822" s="126">
        <v>42480</v>
      </c>
      <c r="D3822" s="98" t="s">
        <v>3</v>
      </c>
      <c r="E3822" s="98">
        <v>1371222</v>
      </c>
      <c r="F3822" s="98"/>
      <c r="G3822" s="127" t="s">
        <v>9493</v>
      </c>
      <c r="H3822" s="128">
        <v>0</v>
      </c>
      <c r="I3822" s="128">
        <v>896</v>
      </c>
      <c r="J3822" s="129">
        <v>896</v>
      </c>
      <c r="K3822" s="101" t="s">
        <v>1388</v>
      </c>
    </row>
    <row r="3823" spans="1:11" ht="56.25" customHeight="1">
      <c r="A3823" s="98">
        <v>52</v>
      </c>
      <c r="B3823" s="125" t="s">
        <v>7837</v>
      </c>
      <c r="C3823" s="126">
        <v>42480</v>
      </c>
      <c r="D3823" s="98" t="s">
        <v>3</v>
      </c>
      <c r="E3823" s="98">
        <v>1371223</v>
      </c>
      <c r="F3823" s="98"/>
      <c r="G3823" s="127" t="s">
        <v>9494</v>
      </c>
      <c r="H3823" s="128">
        <v>0</v>
      </c>
      <c r="I3823" s="128">
        <v>658</v>
      </c>
      <c r="J3823" s="129">
        <v>658</v>
      </c>
      <c r="K3823" s="101" t="s">
        <v>1388</v>
      </c>
    </row>
    <row r="3824" spans="1:11" ht="56.25" customHeight="1">
      <c r="A3824" s="98">
        <v>52</v>
      </c>
      <c r="B3824" s="125" t="s">
        <v>7837</v>
      </c>
      <c r="C3824" s="126">
        <v>42523</v>
      </c>
      <c r="D3824" s="98" t="s">
        <v>3</v>
      </c>
      <c r="E3824" s="98">
        <v>1384330</v>
      </c>
      <c r="F3824" s="98"/>
      <c r="G3824" s="127" t="s">
        <v>10286</v>
      </c>
      <c r="H3824" s="128">
        <v>0</v>
      </c>
      <c r="I3824" s="128">
        <v>836</v>
      </c>
      <c r="J3824" s="129">
        <v>836</v>
      </c>
      <c r="K3824" s="101" t="s">
        <v>1388</v>
      </c>
    </row>
    <row r="3825" spans="1:11" ht="56.25" customHeight="1">
      <c r="A3825" s="98">
        <v>52</v>
      </c>
      <c r="B3825" s="125" t="s">
        <v>7837</v>
      </c>
      <c r="C3825" s="126">
        <v>42523</v>
      </c>
      <c r="D3825" s="98" t="s">
        <v>3</v>
      </c>
      <c r="E3825" s="98">
        <v>1384332</v>
      </c>
      <c r="F3825" s="98"/>
      <c r="G3825" s="127" t="s">
        <v>10287</v>
      </c>
      <c r="H3825" s="128">
        <v>0</v>
      </c>
      <c r="I3825" s="128">
        <v>1113</v>
      </c>
      <c r="J3825" s="129">
        <v>1113</v>
      </c>
      <c r="K3825" s="101" t="s">
        <v>1388</v>
      </c>
    </row>
    <row r="3826" spans="1:11" ht="56.25" customHeight="1">
      <c r="A3826" s="98">
        <v>52</v>
      </c>
      <c r="B3826" s="125" t="s">
        <v>7837</v>
      </c>
      <c r="C3826" s="126">
        <v>42523</v>
      </c>
      <c r="D3826" s="98" t="s">
        <v>3</v>
      </c>
      <c r="E3826" s="98">
        <v>1384334</v>
      </c>
      <c r="F3826" s="98"/>
      <c r="G3826" s="127" t="s">
        <v>10288</v>
      </c>
      <c r="H3826" s="128">
        <v>0</v>
      </c>
      <c r="I3826" s="128">
        <v>371</v>
      </c>
      <c r="J3826" s="129">
        <v>371</v>
      </c>
      <c r="K3826" s="101" t="s">
        <v>1388</v>
      </c>
    </row>
    <row r="3827" spans="1:11" ht="56.25" customHeight="1">
      <c r="A3827" s="98">
        <v>52</v>
      </c>
      <c r="B3827" s="125" t="s">
        <v>7837</v>
      </c>
      <c r="C3827" s="126">
        <v>42524</v>
      </c>
      <c r="D3827" s="98" t="s">
        <v>3</v>
      </c>
      <c r="E3827" s="98">
        <v>1384985</v>
      </c>
      <c r="F3827" s="98"/>
      <c r="G3827" s="127" t="s">
        <v>10326</v>
      </c>
      <c r="H3827" s="128">
        <v>0</v>
      </c>
      <c r="I3827" s="128">
        <v>1298.5</v>
      </c>
      <c r="J3827" s="129">
        <v>1298.5</v>
      </c>
      <c r="K3827" s="101" t="s">
        <v>1388</v>
      </c>
    </row>
    <row r="3828" spans="1:11" ht="56.25" customHeight="1">
      <c r="A3828" s="98">
        <v>52</v>
      </c>
      <c r="B3828" s="125" t="s">
        <v>7837</v>
      </c>
      <c r="C3828" s="126">
        <v>42524</v>
      </c>
      <c r="D3828" s="98" t="s">
        <v>3</v>
      </c>
      <c r="E3828" s="98">
        <v>1384987</v>
      </c>
      <c r="F3828" s="98"/>
      <c r="G3828" s="127" t="s">
        <v>10327</v>
      </c>
      <c r="H3828" s="128">
        <v>0</v>
      </c>
      <c r="I3828" s="128">
        <v>505</v>
      </c>
      <c r="J3828" s="129">
        <v>505</v>
      </c>
      <c r="K3828" s="101" t="s">
        <v>1388</v>
      </c>
    </row>
    <row r="3829" spans="1:11" ht="56.25" customHeight="1">
      <c r="A3829" s="98">
        <v>52</v>
      </c>
      <c r="B3829" s="125" t="s">
        <v>7837</v>
      </c>
      <c r="C3829" s="126">
        <v>42536</v>
      </c>
      <c r="D3829" s="98" t="s">
        <v>3</v>
      </c>
      <c r="E3829" s="98">
        <v>1389262</v>
      </c>
      <c r="F3829" s="98"/>
      <c r="G3829" s="127" t="s">
        <v>10607</v>
      </c>
      <c r="H3829" s="128">
        <v>0</v>
      </c>
      <c r="I3829" s="128">
        <v>1298.5</v>
      </c>
      <c r="J3829" s="129">
        <v>1298.5</v>
      </c>
      <c r="K3829" s="101" t="s">
        <v>1388</v>
      </c>
    </row>
    <row r="3830" spans="1:11" ht="56.25" customHeight="1">
      <c r="A3830" s="98">
        <v>52</v>
      </c>
      <c r="B3830" s="125" t="s">
        <v>7837</v>
      </c>
      <c r="C3830" s="126">
        <v>42550</v>
      </c>
      <c r="D3830" s="98" t="s">
        <v>3</v>
      </c>
      <c r="E3830" s="98">
        <v>1393451</v>
      </c>
      <c r="F3830" s="98"/>
      <c r="G3830" s="127" t="s">
        <v>10937</v>
      </c>
      <c r="H3830" s="128">
        <v>0</v>
      </c>
      <c r="I3830" s="128">
        <v>4095.6</v>
      </c>
      <c r="J3830" s="129">
        <v>4095.6</v>
      </c>
      <c r="K3830" s="101" t="s">
        <v>1388</v>
      </c>
    </row>
    <row r="3831" spans="1:11" ht="56.25" customHeight="1">
      <c r="A3831" s="98">
        <v>52</v>
      </c>
      <c r="B3831" s="125" t="s">
        <v>7837</v>
      </c>
      <c r="C3831" s="126">
        <v>42626</v>
      </c>
      <c r="D3831" s="98" t="s">
        <v>3</v>
      </c>
      <c r="E3831" s="98">
        <v>1418892</v>
      </c>
      <c r="F3831" s="98"/>
      <c r="G3831" s="127" t="s">
        <v>12966</v>
      </c>
      <c r="H3831" s="128">
        <v>0</v>
      </c>
      <c r="I3831" s="128">
        <v>1312.28</v>
      </c>
      <c r="J3831" s="129">
        <v>1312.28</v>
      </c>
      <c r="K3831" s="101" t="s">
        <v>1388</v>
      </c>
    </row>
    <row r="3832" spans="1:11" ht="56.25" customHeight="1">
      <c r="A3832" s="98">
        <v>52</v>
      </c>
      <c r="B3832" s="125" t="s">
        <v>7837</v>
      </c>
      <c r="C3832" s="126">
        <v>42642</v>
      </c>
      <c r="D3832" s="98" t="s">
        <v>3</v>
      </c>
      <c r="E3832" s="98">
        <v>1425054</v>
      </c>
      <c r="F3832" s="98"/>
      <c r="G3832" s="127" t="s">
        <v>13735</v>
      </c>
      <c r="H3832" s="128">
        <v>0</v>
      </c>
      <c r="I3832" s="128">
        <v>512</v>
      </c>
      <c r="J3832" s="129">
        <v>512</v>
      </c>
      <c r="K3832" s="101" t="s">
        <v>1388</v>
      </c>
    </row>
    <row r="3833" spans="1:11" ht="56.25" customHeight="1">
      <c r="A3833" s="98">
        <v>66</v>
      </c>
      <c r="B3833" s="125" t="s">
        <v>1287</v>
      </c>
      <c r="C3833" s="126">
        <v>42622</v>
      </c>
      <c r="D3833" s="98" t="s">
        <v>1366</v>
      </c>
      <c r="E3833" s="98">
        <v>742376</v>
      </c>
      <c r="F3833" s="98"/>
      <c r="G3833" s="127" t="s">
        <v>7007</v>
      </c>
      <c r="H3833" s="128">
        <v>0</v>
      </c>
      <c r="I3833" s="128">
        <v>3061.19</v>
      </c>
      <c r="J3833" s="129">
        <v>3061.19</v>
      </c>
      <c r="K3833" s="101" t="s">
        <v>1388</v>
      </c>
    </row>
    <row r="3834" spans="1:11" ht="56.25" customHeight="1">
      <c r="A3834" s="98">
        <v>66</v>
      </c>
      <c r="B3834" s="125" t="s">
        <v>1287</v>
      </c>
      <c r="C3834" s="126">
        <v>42622</v>
      </c>
      <c r="D3834" s="98" t="s">
        <v>1366</v>
      </c>
      <c r="E3834" s="98">
        <v>742381</v>
      </c>
      <c r="F3834" s="98"/>
      <c r="G3834" s="127" t="s">
        <v>7008</v>
      </c>
      <c r="H3834" s="128">
        <v>0</v>
      </c>
      <c r="I3834" s="128">
        <v>1507.35</v>
      </c>
      <c r="J3834" s="129">
        <v>1507.35</v>
      </c>
      <c r="K3834" s="101" t="s">
        <v>1388</v>
      </c>
    </row>
    <row r="3835" spans="1:11" ht="56.25" customHeight="1">
      <c r="A3835" s="98">
        <v>66</v>
      </c>
      <c r="B3835" s="125" t="s">
        <v>1287</v>
      </c>
      <c r="C3835" s="126">
        <v>42622</v>
      </c>
      <c r="D3835" s="98" t="s">
        <v>1366</v>
      </c>
      <c r="E3835" s="98">
        <v>742382</v>
      </c>
      <c r="F3835" s="98"/>
      <c r="G3835" s="127" t="s">
        <v>7009</v>
      </c>
      <c r="H3835" s="128">
        <v>0</v>
      </c>
      <c r="I3835" s="128">
        <v>1430.43</v>
      </c>
      <c r="J3835" s="129">
        <v>1430.43</v>
      </c>
      <c r="K3835" s="101" t="s">
        <v>1388</v>
      </c>
    </row>
    <row r="3836" spans="1:11" ht="56.25" customHeight="1">
      <c r="A3836" s="98">
        <v>66</v>
      </c>
      <c r="B3836" s="125" t="s">
        <v>1287</v>
      </c>
      <c r="C3836" s="126">
        <v>42622</v>
      </c>
      <c r="D3836" s="98" t="s">
        <v>1366</v>
      </c>
      <c r="E3836" s="98">
        <v>742383</v>
      </c>
      <c r="F3836" s="98"/>
      <c r="G3836" s="127" t="s">
        <v>7010</v>
      </c>
      <c r="H3836" s="128">
        <v>0</v>
      </c>
      <c r="I3836" s="128">
        <v>1892.22</v>
      </c>
      <c r="J3836" s="129">
        <v>1892.22</v>
      </c>
      <c r="K3836" s="101" t="s">
        <v>1388</v>
      </c>
    </row>
    <row r="3837" spans="1:11" ht="56.25" customHeight="1">
      <c r="A3837" s="98">
        <v>66</v>
      </c>
      <c r="B3837" s="125" t="s">
        <v>1287</v>
      </c>
      <c r="C3837" s="126">
        <v>42422</v>
      </c>
      <c r="D3837" s="98" t="s">
        <v>13</v>
      </c>
      <c r="E3837" s="98">
        <v>842476</v>
      </c>
      <c r="F3837" s="98"/>
      <c r="G3837" s="127" t="s">
        <v>2359</v>
      </c>
      <c r="H3837" s="128">
        <v>940</v>
      </c>
      <c r="I3837" s="128">
        <v>0</v>
      </c>
      <c r="J3837" s="129">
        <v>940</v>
      </c>
      <c r="K3837" s="101" t="s">
        <v>1388</v>
      </c>
    </row>
    <row r="3838" spans="1:11" ht="56.25" customHeight="1">
      <c r="A3838" s="98">
        <v>66</v>
      </c>
      <c r="B3838" s="125" t="s">
        <v>1287</v>
      </c>
      <c r="C3838" s="126">
        <v>42598</v>
      </c>
      <c r="D3838" s="98" t="s">
        <v>6</v>
      </c>
      <c r="E3838" s="98">
        <v>860994</v>
      </c>
      <c r="F3838" s="98"/>
      <c r="G3838" s="127" t="s">
        <v>6328</v>
      </c>
      <c r="H3838" s="128">
        <v>0</v>
      </c>
      <c r="I3838" s="128">
        <v>451.61</v>
      </c>
      <c r="J3838" s="129">
        <v>451.61</v>
      </c>
      <c r="K3838" s="101" t="s">
        <v>1388</v>
      </c>
    </row>
    <row r="3839" spans="1:11" ht="56.25" customHeight="1">
      <c r="A3839" s="98">
        <v>66</v>
      </c>
      <c r="B3839" s="125" t="s">
        <v>8787</v>
      </c>
      <c r="C3839" s="126">
        <v>42439</v>
      </c>
      <c r="D3839" s="98" t="s">
        <v>3</v>
      </c>
      <c r="E3839" s="98">
        <v>1358408</v>
      </c>
      <c r="F3839" s="98"/>
      <c r="G3839" s="127" t="s">
        <v>8788</v>
      </c>
      <c r="H3839" s="128">
        <v>0</v>
      </c>
      <c r="I3839" s="128">
        <v>417833.32</v>
      </c>
      <c r="J3839" s="129">
        <v>417833.32</v>
      </c>
      <c r="K3839" s="101" t="s">
        <v>1388</v>
      </c>
    </row>
    <row r="3840" spans="1:11" ht="56.25" customHeight="1">
      <c r="A3840" s="98">
        <v>66</v>
      </c>
      <c r="B3840" s="125" t="s">
        <v>8787</v>
      </c>
      <c r="C3840" s="126">
        <v>42486</v>
      </c>
      <c r="D3840" s="98" t="s">
        <v>3</v>
      </c>
      <c r="E3840" s="98">
        <v>1372744</v>
      </c>
      <c r="F3840" s="98"/>
      <c r="G3840" s="127" t="s">
        <v>9583</v>
      </c>
      <c r="H3840" s="128">
        <v>0</v>
      </c>
      <c r="I3840" s="128">
        <v>90</v>
      </c>
      <c r="J3840" s="129">
        <v>90</v>
      </c>
      <c r="K3840" s="101" t="s">
        <v>1388</v>
      </c>
    </row>
    <row r="3841" spans="1:11" ht="56.25" customHeight="1">
      <c r="A3841" s="98">
        <v>66</v>
      </c>
      <c r="B3841" s="125" t="s">
        <v>8787</v>
      </c>
      <c r="C3841" s="126">
        <v>42501</v>
      </c>
      <c r="D3841" s="98" t="s">
        <v>3</v>
      </c>
      <c r="E3841" s="98">
        <v>1377834</v>
      </c>
      <c r="F3841" s="98"/>
      <c r="G3841" s="127" t="s">
        <v>9853</v>
      </c>
      <c r="H3841" s="128">
        <v>0</v>
      </c>
      <c r="I3841" s="128">
        <v>5822.5</v>
      </c>
      <c r="J3841" s="129">
        <v>5822.5</v>
      </c>
      <c r="K3841" s="101" t="s">
        <v>1388</v>
      </c>
    </row>
    <row r="3842" spans="1:11" ht="56.25" customHeight="1">
      <c r="A3842" s="98">
        <v>66</v>
      </c>
      <c r="B3842" s="125" t="s">
        <v>8787</v>
      </c>
      <c r="C3842" s="126">
        <v>42501</v>
      </c>
      <c r="D3842" s="98" t="s">
        <v>3</v>
      </c>
      <c r="E3842" s="98">
        <v>1377836</v>
      </c>
      <c r="F3842" s="98"/>
      <c r="G3842" s="127" t="s">
        <v>9855</v>
      </c>
      <c r="H3842" s="128">
        <v>0</v>
      </c>
      <c r="I3842" s="128">
        <v>771.6</v>
      </c>
      <c r="J3842" s="129">
        <v>771.6</v>
      </c>
      <c r="K3842" s="101" t="s">
        <v>1388</v>
      </c>
    </row>
    <row r="3843" spans="1:11" ht="56.25" customHeight="1">
      <c r="A3843" s="98">
        <v>66</v>
      </c>
      <c r="B3843" s="125" t="s">
        <v>8787</v>
      </c>
      <c r="C3843" s="126">
        <v>42501</v>
      </c>
      <c r="D3843" s="98" t="s">
        <v>3</v>
      </c>
      <c r="E3843" s="98">
        <v>1377837</v>
      </c>
      <c r="F3843" s="98"/>
      <c r="G3843" s="127" t="s">
        <v>9856</v>
      </c>
      <c r="H3843" s="128">
        <v>0</v>
      </c>
      <c r="I3843" s="128">
        <v>3332</v>
      </c>
      <c r="J3843" s="129">
        <v>3332</v>
      </c>
      <c r="K3843" s="101" t="s">
        <v>1388</v>
      </c>
    </row>
    <row r="3844" spans="1:11" ht="56.25" customHeight="1">
      <c r="A3844" s="98">
        <v>66</v>
      </c>
      <c r="B3844" s="125" t="s">
        <v>8787</v>
      </c>
      <c r="C3844" s="126">
        <v>42501</v>
      </c>
      <c r="D3844" s="98" t="s">
        <v>3</v>
      </c>
      <c r="E3844" s="98">
        <v>1377839</v>
      </c>
      <c r="F3844" s="98"/>
      <c r="G3844" s="127" t="s">
        <v>9857</v>
      </c>
      <c r="H3844" s="128">
        <v>0</v>
      </c>
      <c r="I3844" s="128">
        <v>1061.2</v>
      </c>
      <c r="J3844" s="129">
        <v>1061.2</v>
      </c>
      <c r="K3844" s="101" t="s">
        <v>1388</v>
      </c>
    </row>
    <row r="3845" spans="1:11" ht="56.25" customHeight="1">
      <c r="A3845" s="98">
        <v>66</v>
      </c>
      <c r="B3845" s="125" t="s">
        <v>8787</v>
      </c>
      <c r="C3845" s="126">
        <v>42501</v>
      </c>
      <c r="D3845" s="98" t="s">
        <v>3</v>
      </c>
      <c r="E3845" s="98">
        <v>1377841</v>
      </c>
      <c r="F3845" s="98"/>
      <c r="G3845" s="127" t="s">
        <v>9858</v>
      </c>
      <c r="H3845" s="128">
        <v>0</v>
      </c>
      <c r="I3845" s="128">
        <v>21.830000000000002</v>
      </c>
      <c r="J3845" s="129">
        <v>21.830000000000002</v>
      </c>
      <c r="K3845" s="101" t="s">
        <v>1388</v>
      </c>
    </row>
    <row r="3846" spans="1:11" ht="56.25" customHeight="1">
      <c r="A3846" s="98">
        <v>66</v>
      </c>
      <c r="B3846" s="125" t="s">
        <v>8787</v>
      </c>
      <c r="C3846" s="126">
        <v>42559</v>
      </c>
      <c r="D3846" s="98" t="s">
        <v>3</v>
      </c>
      <c r="E3846" s="98">
        <v>1396434</v>
      </c>
      <c r="F3846" s="98"/>
      <c r="G3846" s="127" t="s">
        <v>11193</v>
      </c>
      <c r="H3846" s="128">
        <v>0</v>
      </c>
      <c r="I3846" s="128">
        <v>19.75</v>
      </c>
      <c r="J3846" s="129">
        <v>19.75</v>
      </c>
      <c r="K3846" s="101" t="s">
        <v>1388</v>
      </c>
    </row>
    <row r="3847" spans="1:11" ht="56.25" customHeight="1">
      <c r="A3847" s="98">
        <v>66</v>
      </c>
      <c r="B3847" s="125" t="s">
        <v>8787</v>
      </c>
      <c r="C3847" s="126">
        <v>42564</v>
      </c>
      <c r="D3847" s="98" t="s">
        <v>3</v>
      </c>
      <c r="E3847" s="98">
        <v>1397907</v>
      </c>
      <c r="F3847" s="98"/>
      <c r="G3847" s="127" t="s">
        <v>11284</v>
      </c>
      <c r="H3847" s="128">
        <v>0</v>
      </c>
      <c r="I3847" s="128">
        <v>272</v>
      </c>
      <c r="J3847" s="129">
        <v>272</v>
      </c>
      <c r="K3847" s="101" t="s">
        <v>1388</v>
      </c>
    </row>
    <row r="3848" spans="1:11" ht="56.25" customHeight="1">
      <c r="A3848" s="98">
        <v>66</v>
      </c>
      <c r="B3848" s="125" t="s">
        <v>8787</v>
      </c>
      <c r="C3848" s="126">
        <v>42592</v>
      </c>
      <c r="D3848" s="98" t="s">
        <v>3</v>
      </c>
      <c r="E3848" s="98">
        <v>1406518</v>
      </c>
      <c r="F3848" s="98"/>
      <c r="G3848" s="127" t="s">
        <v>12001</v>
      </c>
      <c r="H3848" s="128">
        <v>0</v>
      </c>
      <c r="I3848" s="128">
        <v>117.25</v>
      </c>
      <c r="J3848" s="129">
        <v>117.25</v>
      </c>
      <c r="K3848" s="101" t="s">
        <v>1388</v>
      </c>
    </row>
    <row r="3849" spans="1:11" ht="56.25" customHeight="1">
      <c r="A3849" s="98">
        <v>66</v>
      </c>
      <c r="B3849" s="125" t="s">
        <v>8787</v>
      </c>
      <c r="C3849" s="126">
        <v>42592</v>
      </c>
      <c r="D3849" s="98" t="s">
        <v>3</v>
      </c>
      <c r="E3849" s="98">
        <v>1406521</v>
      </c>
      <c r="F3849" s="98"/>
      <c r="G3849" s="127" t="s">
        <v>12002</v>
      </c>
      <c r="H3849" s="128">
        <v>0</v>
      </c>
      <c r="I3849" s="128">
        <v>1</v>
      </c>
      <c r="J3849" s="129">
        <v>1</v>
      </c>
      <c r="K3849" s="101" t="s">
        <v>1388</v>
      </c>
    </row>
    <row r="3850" spans="1:11" ht="56.25" customHeight="1">
      <c r="A3850" s="98">
        <v>66</v>
      </c>
      <c r="B3850" s="125" t="s">
        <v>8787</v>
      </c>
      <c r="C3850" s="126">
        <v>42592</v>
      </c>
      <c r="D3850" s="98" t="s">
        <v>3</v>
      </c>
      <c r="E3850" s="98">
        <v>1406527</v>
      </c>
      <c r="F3850" s="98"/>
      <c r="G3850" s="127" t="s">
        <v>12003</v>
      </c>
      <c r="H3850" s="128">
        <v>0</v>
      </c>
      <c r="I3850" s="128">
        <v>7787</v>
      </c>
      <c r="J3850" s="129">
        <v>7787</v>
      </c>
      <c r="K3850" s="101" t="s">
        <v>1388</v>
      </c>
    </row>
    <row r="3851" spans="1:11" ht="56.25" customHeight="1">
      <c r="A3851" s="98">
        <v>66</v>
      </c>
      <c r="B3851" s="125" t="s">
        <v>8787</v>
      </c>
      <c r="C3851" s="126">
        <v>42592</v>
      </c>
      <c r="D3851" s="98" t="s">
        <v>3</v>
      </c>
      <c r="E3851" s="98">
        <v>1406533</v>
      </c>
      <c r="F3851" s="98"/>
      <c r="G3851" s="127" t="s">
        <v>12005</v>
      </c>
      <c r="H3851" s="128">
        <v>0</v>
      </c>
      <c r="I3851" s="128">
        <v>1</v>
      </c>
      <c r="J3851" s="129">
        <v>1</v>
      </c>
      <c r="K3851" s="101" t="s">
        <v>1388</v>
      </c>
    </row>
    <row r="3852" spans="1:11" ht="56.25" customHeight="1">
      <c r="A3852" s="98">
        <v>66</v>
      </c>
      <c r="B3852" s="125" t="s">
        <v>8787</v>
      </c>
      <c r="C3852" s="126">
        <v>42613</v>
      </c>
      <c r="D3852" s="98" t="s">
        <v>3</v>
      </c>
      <c r="E3852" s="98">
        <v>1414526</v>
      </c>
      <c r="F3852" s="98"/>
      <c r="G3852" s="127" t="s">
        <v>12584</v>
      </c>
      <c r="H3852" s="128">
        <v>0</v>
      </c>
      <c r="I3852" s="128">
        <v>515</v>
      </c>
      <c r="J3852" s="129">
        <v>515</v>
      </c>
      <c r="K3852" s="101" t="s">
        <v>1388</v>
      </c>
    </row>
    <row r="3853" spans="1:11" ht="56.25" customHeight="1">
      <c r="A3853" s="98">
        <v>66</v>
      </c>
      <c r="B3853" s="125" t="s">
        <v>8787</v>
      </c>
      <c r="C3853" s="126">
        <v>42629</v>
      </c>
      <c r="D3853" s="98" t="s">
        <v>3</v>
      </c>
      <c r="E3853" s="98">
        <v>1420551</v>
      </c>
      <c r="F3853" s="98"/>
      <c r="G3853" s="127" t="s">
        <v>13157</v>
      </c>
      <c r="H3853" s="128">
        <v>0</v>
      </c>
      <c r="I3853" s="128">
        <v>397.40000000000003</v>
      </c>
      <c r="J3853" s="129">
        <v>397.40000000000003</v>
      </c>
      <c r="K3853" s="101" t="s">
        <v>1388</v>
      </c>
    </row>
    <row r="3854" spans="1:11" ht="56.25" customHeight="1">
      <c r="A3854" s="98">
        <v>66</v>
      </c>
      <c r="B3854" s="125" t="s">
        <v>8787</v>
      </c>
      <c r="C3854" s="126">
        <v>42640</v>
      </c>
      <c r="D3854" s="98" t="s">
        <v>3</v>
      </c>
      <c r="E3854" s="98">
        <v>1424323</v>
      </c>
      <c r="F3854" s="98"/>
      <c r="G3854" s="127" t="s">
        <v>13631</v>
      </c>
      <c r="H3854" s="128">
        <v>0</v>
      </c>
      <c r="I3854" s="128">
        <v>33</v>
      </c>
      <c r="J3854" s="129">
        <v>33</v>
      </c>
      <c r="K3854" s="101" t="s">
        <v>1388</v>
      </c>
    </row>
    <row r="3855" spans="1:11" ht="56.25" customHeight="1">
      <c r="A3855" s="98">
        <v>66</v>
      </c>
      <c r="B3855" s="125" t="s">
        <v>8787</v>
      </c>
      <c r="C3855" s="126">
        <v>42640</v>
      </c>
      <c r="D3855" s="98" t="s">
        <v>3</v>
      </c>
      <c r="E3855" s="98">
        <v>1424331</v>
      </c>
      <c r="F3855" s="98"/>
      <c r="G3855" s="127" t="s">
        <v>13634</v>
      </c>
      <c r="H3855" s="128">
        <v>0</v>
      </c>
      <c r="I3855" s="128">
        <v>0.26</v>
      </c>
      <c r="J3855" s="129">
        <v>0.26</v>
      </c>
      <c r="K3855" s="101" t="s">
        <v>1388</v>
      </c>
    </row>
    <row r="3856" spans="1:11" ht="56.25" customHeight="1">
      <c r="A3856" s="98">
        <v>66</v>
      </c>
      <c r="B3856" s="125" t="s">
        <v>8787</v>
      </c>
      <c r="C3856" s="126">
        <v>42642</v>
      </c>
      <c r="D3856" s="98" t="s">
        <v>3</v>
      </c>
      <c r="E3856" s="98">
        <v>1425062</v>
      </c>
      <c r="F3856" s="98"/>
      <c r="G3856" s="127" t="s">
        <v>13744</v>
      </c>
      <c r="H3856" s="128">
        <v>0</v>
      </c>
      <c r="I3856" s="128">
        <v>1690.4</v>
      </c>
      <c r="J3856" s="129">
        <v>1690.4</v>
      </c>
      <c r="K3856" s="101" t="s">
        <v>1388</v>
      </c>
    </row>
    <row r="3857" spans="1:11" ht="56.25" customHeight="1">
      <c r="A3857" s="98">
        <v>66</v>
      </c>
      <c r="B3857" s="125" t="s">
        <v>8787</v>
      </c>
      <c r="C3857" s="126">
        <v>42643</v>
      </c>
      <c r="D3857" s="98" t="s">
        <v>3</v>
      </c>
      <c r="E3857" s="98">
        <v>1425546</v>
      </c>
      <c r="F3857" s="98"/>
      <c r="G3857" s="127" t="s">
        <v>13800</v>
      </c>
      <c r="H3857" s="128">
        <v>0</v>
      </c>
      <c r="I3857" s="128">
        <v>5787.2300000000005</v>
      </c>
      <c r="J3857" s="129">
        <v>5787.2300000000005</v>
      </c>
      <c r="K3857" s="101" t="s">
        <v>1388</v>
      </c>
    </row>
    <row r="3858" spans="1:11" ht="56.25" customHeight="1">
      <c r="A3858" s="98">
        <v>70</v>
      </c>
      <c r="B3858" s="125" t="s">
        <v>1614</v>
      </c>
      <c r="C3858" s="126">
        <v>42580</v>
      </c>
      <c r="D3858" s="98" t="s">
        <v>15</v>
      </c>
      <c r="E3858" s="98">
        <v>336</v>
      </c>
      <c r="F3858" s="98"/>
      <c r="G3858" s="127" t="s">
        <v>5892</v>
      </c>
      <c r="H3858" s="128">
        <v>271.72000000000003</v>
      </c>
      <c r="I3858" s="128">
        <v>0</v>
      </c>
      <c r="J3858" s="129">
        <v>271.72000000000003</v>
      </c>
      <c r="K3858" s="101" t="s">
        <v>1388</v>
      </c>
    </row>
    <row r="3859" spans="1:11" ht="56.25" customHeight="1">
      <c r="A3859" s="98">
        <v>70</v>
      </c>
      <c r="B3859" s="125" t="s">
        <v>1614</v>
      </c>
      <c r="C3859" s="126">
        <v>42580</v>
      </c>
      <c r="D3859" s="98" t="s">
        <v>15</v>
      </c>
      <c r="E3859" s="98">
        <v>337</v>
      </c>
      <c r="F3859" s="98"/>
      <c r="G3859" s="127" t="s">
        <v>5891</v>
      </c>
      <c r="H3859" s="128">
        <v>302.58999999999997</v>
      </c>
      <c r="I3859" s="128">
        <v>0</v>
      </c>
      <c r="J3859" s="129">
        <v>302.58999999999997</v>
      </c>
      <c r="K3859" s="101" t="s">
        <v>1388</v>
      </c>
    </row>
    <row r="3860" spans="1:11" ht="56.25" customHeight="1">
      <c r="A3860" s="98">
        <v>70</v>
      </c>
      <c r="B3860" s="125" t="s">
        <v>1614</v>
      </c>
      <c r="C3860" s="126">
        <v>42580</v>
      </c>
      <c r="D3860" s="98" t="s">
        <v>15</v>
      </c>
      <c r="E3860" s="98">
        <v>338</v>
      </c>
      <c r="F3860" s="98"/>
      <c r="G3860" s="127" t="s">
        <v>5888</v>
      </c>
      <c r="H3860" s="128">
        <v>271.23</v>
      </c>
      <c r="I3860" s="128">
        <v>0</v>
      </c>
      <c r="J3860" s="129">
        <v>271.23</v>
      </c>
      <c r="K3860" s="101" t="s">
        <v>1388</v>
      </c>
    </row>
    <row r="3861" spans="1:11" ht="56.25" customHeight="1">
      <c r="A3861" s="98">
        <v>70</v>
      </c>
      <c r="B3861" s="125" t="s">
        <v>1614</v>
      </c>
      <c r="C3861" s="126">
        <v>42643</v>
      </c>
      <c r="D3861" s="98" t="s">
        <v>15</v>
      </c>
      <c r="E3861" s="98">
        <v>792</v>
      </c>
      <c r="F3861" s="98"/>
      <c r="G3861" s="127" t="s">
        <v>7677</v>
      </c>
      <c r="H3861" s="128">
        <v>304.3</v>
      </c>
      <c r="I3861" s="128">
        <v>0</v>
      </c>
      <c r="J3861" s="129">
        <v>304.3</v>
      </c>
      <c r="K3861" s="101" t="s">
        <v>1388</v>
      </c>
    </row>
    <row r="3862" spans="1:11" ht="56.25" customHeight="1">
      <c r="A3862" s="98">
        <v>70</v>
      </c>
      <c r="B3862" s="125" t="s">
        <v>1614</v>
      </c>
      <c r="C3862" s="126">
        <v>42388</v>
      </c>
      <c r="D3862" s="98" t="s">
        <v>11</v>
      </c>
      <c r="E3862" s="98">
        <v>839166</v>
      </c>
      <c r="F3862" s="98"/>
      <c r="G3862" s="127" t="s">
        <v>1615</v>
      </c>
      <c r="H3862" s="128">
        <v>50</v>
      </c>
      <c r="I3862" s="128">
        <v>0</v>
      </c>
      <c r="J3862" s="129">
        <v>50</v>
      </c>
      <c r="K3862" s="101" t="s">
        <v>1388</v>
      </c>
    </row>
    <row r="3863" spans="1:11" ht="56.25" customHeight="1">
      <c r="A3863" s="98">
        <v>70</v>
      </c>
      <c r="B3863" s="125" t="s">
        <v>1614</v>
      </c>
      <c r="C3863" s="126">
        <v>42389</v>
      </c>
      <c r="D3863" s="98" t="s">
        <v>11</v>
      </c>
      <c r="E3863" s="98">
        <v>839292</v>
      </c>
      <c r="F3863" s="98"/>
      <c r="G3863" s="127" t="s">
        <v>1648</v>
      </c>
      <c r="H3863" s="128">
        <v>50</v>
      </c>
      <c r="I3863" s="128">
        <v>0</v>
      </c>
      <c r="J3863" s="129">
        <v>50</v>
      </c>
      <c r="K3863" s="101" t="s">
        <v>1388</v>
      </c>
    </row>
    <row r="3864" spans="1:11" ht="56.25" customHeight="1">
      <c r="A3864" s="98">
        <v>70</v>
      </c>
      <c r="B3864" s="125" t="s">
        <v>1614</v>
      </c>
      <c r="C3864" s="126">
        <v>42389</v>
      </c>
      <c r="D3864" s="98" t="s">
        <v>11</v>
      </c>
      <c r="E3864" s="98">
        <v>839294</v>
      </c>
      <c r="F3864" s="98"/>
      <c r="G3864" s="127" t="s">
        <v>1650</v>
      </c>
      <c r="H3864" s="128">
        <v>50</v>
      </c>
      <c r="I3864" s="128">
        <v>0</v>
      </c>
      <c r="J3864" s="129">
        <v>50</v>
      </c>
      <c r="K3864" s="101" t="s">
        <v>1388</v>
      </c>
    </row>
    <row r="3865" spans="1:11" ht="56.25" customHeight="1">
      <c r="A3865" s="98">
        <v>70</v>
      </c>
      <c r="B3865" s="125" t="s">
        <v>8282</v>
      </c>
      <c r="C3865" s="126">
        <v>42389</v>
      </c>
      <c r="D3865" s="98" t="s">
        <v>13</v>
      </c>
      <c r="E3865" s="98">
        <v>839294</v>
      </c>
      <c r="F3865" s="98"/>
      <c r="G3865" s="127" t="s">
        <v>14937</v>
      </c>
      <c r="H3865" s="128">
        <v>2516.61</v>
      </c>
      <c r="I3865" s="128">
        <v>0</v>
      </c>
      <c r="J3865" s="129">
        <v>2516.61</v>
      </c>
      <c r="K3865" s="101" t="s">
        <v>1388</v>
      </c>
    </row>
    <row r="3866" spans="1:11" ht="56.25" customHeight="1">
      <c r="A3866" s="98">
        <v>70</v>
      </c>
      <c r="B3866" s="125" t="s">
        <v>1614</v>
      </c>
      <c r="C3866" s="126">
        <v>42389</v>
      </c>
      <c r="D3866" s="98" t="s">
        <v>11</v>
      </c>
      <c r="E3866" s="98">
        <v>839296</v>
      </c>
      <c r="F3866" s="98"/>
      <c r="G3866" s="127" t="s">
        <v>1652</v>
      </c>
      <c r="H3866" s="128">
        <v>50</v>
      </c>
      <c r="I3866" s="128">
        <v>0</v>
      </c>
      <c r="J3866" s="129">
        <v>50</v>
      </c>
      <c r="K3866" s="101" t="s">
        <v>1388</v>
      </c>
    </row>
    <row r="3867" spans="1:11" ht="56.25" customHeight="1">
      <c r="A3867" s="98">
        <v>70</v>
      </c>
      <c r="B3867" s="125" t="s">
        <v>1614</v>
      </c>
      <c r="C3867" s="126">
        <v>42389</v>
      </c>
      <c r="D3867" s="98" t="s">
        <v>11</v>
      </c>
      <c r="E3867" s="98">
        <v>839297</v>
      </c>
      <c r="F3867" s="98"/>
      <c r="G3867" s="127" t="s">
        <v>1653</v>
      </c>
      <c r="H3867" s="128">
        <v>50</v>
      </c>
      <c r="I3867" s="128">
        <v>0</v>
      </c>
      <c r="J3867" s="129">
        <v>50</v>
      </c>
      <c r="K3867" s="101" t="s">
        <v>1388</v>
      </c>
    </row>
    <row r="3868" spans="1:11" ht="56.25" customHeight="1">
      <c r="A3868" s="98">
        <v>70</v>
      </c>
      <c r="B3868" s="125" t="s">
        <v>8282</v>
      </c>
      <c r="C3868" s="126">
        <v>42398</v>
      </c>
      <c r="D3868" s="98" t="s">
        <v>13</v>
      </c>
      <c r="E3868" s="98">
        <v>840211</v>
      </c>
      <c r="F3868" s="98"/>
      <c r="G3868" s="127" t="s">
        <v>14938</v>
      </c>
      <c r="H3868" s="128">
        <v>50</v>
      </c>
      <c r="I3868" s="128">
        <v>0</v>
      </c>
      <c r="J3868" s="129">
        <v>50</v>
      </c>
      <c r="K3868" s="101" t="s">
        <v>1388</v>
      </c>
    </row>
    <row r="3869" spans="1:11" ht="56.25" customHeight="1">
      <c r="A3869" s="98">
        <v>70</v>
      </c>
      <c r="B3869" s="125" t="s">
        <v>8282</v>
      </c>
      <c r="C3869" s="126">
        <v>42401</v>
      </c>
      <c r="D3869" s="98" t="s">
        <v>13</v>
      </c>
      <c r="E3869" s="98">
        <v>840489</v>
      </c>
      <c r="F3869" s="98"/>
      <c r="G3869" s="127" t="s">
        <v>14936</v>
      </c>
      <c r="H3869" s="128">
        <v>50</v>
      </c>
      <c r="I3869" s="128">
        <v>0</v>
      </c>
      <c r="J3869" s="129">
        <v>50</v>
      </c>
      <c r="K3869" s="101" t="s">
        <v>1388</v>
      </c>
    </row>
    <row r="3870" spans="1:11" ht="56.25" customHeight="1">
      <c r="A3870" s="98">
        <v>70</v>
      </c>
      <c r="B3870" s="125" t="s">
        <v>1614</v>
      </c>
      <c r="C3870" s="126">
        <v>42552</v>
      </c>
      <c r="D3870" s="98" t="s">
        <v>6</v>
      </c>
      <c r="E3870" s="98">
        <v>856719</v>
      </c>
      <c r="F3870" s="98"/>
      <c r="G3870" s="127" t="s">
        <v>5241</v>
      </c>
      <c r="H3870" s="128">
        <v>0</v>
      </c>
      <c r="I3870" s="128">
        <v>34547</v>
      </c>
      <c r="J3870" s="129">
        <v>34547</v>
      </c>
      <c r="K3870" s="101" t="s">
        <v>1388</v>
      </c>
    </row>
    <row r="3871" spans="1:11" ht="56.25" customHeight="1">
      <c r="A3871" s="98">
        <v>70</v>
      </c>
      <c r="B3871" s="125" t="s">
        <v>8282</v>
      </c>
      <c r="C3871" s="126">
        <v>42405</v>
      </c>
      <c r="D3871" s="98" t="s">
        <v>3</v>
      </c>
      <c r="E3871" s="98">
        <v>1347961</v>
      </c>
      <c r="F3871" s="98"/>
      <c r="G3871" s="127" t="s">
        <v>8283</v>
      </c>
      <c r="H3871" s="128">
        <v>0</v>
      </c>
      <c r="I3871" s="128">
        <v>1</v>
      </c>
      <c r="J3871" s="129">
        <v>1</v>
      </c>
      <c r="K3871" s="101" t="s">
        <v>1429</v>
      </c>
    </row>
    <row r="3872" spans="1:11" ht="56.25" customHeight="1">
      <c r="A3872" s="98">
        <v>70</v>
      </c>
      <c r="B3872" s="125" t="s">
        <v>8282</v>
      </c>
      <c r="C3872" s="126">
        <v>42405</v>
      </c>
      <c r="D3872" s="98" t="s">
        <v>3</v>
      </c>
      <c r="E3872" s="98">
        <v>1347964</v>
      </c>
      <c r="F3872" s="98"/>
      <c r="G3872" s="127" t="s">
        <v>8284</v>
      </c>
      <c r="H3872" s="128">
        <v>0</v>
      </c>
      <c r="I3872" s="128">
        <v>1</v>
      </c>
      <c r="J3872" s="129">
        <v>1</v>
      </c>
      <c r="K3872" s="101" t="s">
        <v>1429</v>
      </c>
    </row>
    <row r="3873" spans="1:11" ht="56.25" customHeight="1">
      <c r="A3873" s="98">
        <v>70</v>
      </c>
      <c r="B3873" s="125" t="s">
        <v>8282</v>
      </c>
      <c r="C3873" s="126">
        <v>42412</v>
      </c>
      <c r="D3873" s="98" t="s">
        <v>3</v>
      </c>
      <c r="E3873" s="98">
        <v>1350022</v>
      </c>
      <c r="F3873" s="98"/>
      <c r="G3873" s="127" t="s">
        <v>8324</v>
      </c>
      <c r="H3873" s="128">
        <v>0</v>
      </c>
      <c r="I3873" s="128">
        <v>340</v>
      </c>
      <c r="J3873" s="129">
        <v>340</v>
      </c>
      <c r="K3873" s="101" t="s">
        <v>1388</v>
      </c>
    </row>
    <row r="3874" spans="1:11" ht="56.25" customHeight="1">
      <c r="A3874" s="98">
        <v>70</v>
      </c>
      <c r="B3874" s="125" t="s">
        <v>8282</v>
      </c>
      <c r="C3874" s="126">
        <v>42430</v>
      </c>
      <c r="D3874" s="98" t="s">
        <v>3</v>
      </c>
      <c r="E3874" s="98">
        <v>1355241</v>
      </c>
      <c r="F3874" s="98"/>
      <c r="G3874" s="127" t="s">
        <v>8612</v>
      </c>
      <c r="H3874" s="128">
        <v>0</v>
      </c>
      <c r="I3874" s="128">
        <v>932</v>
      </c>
      <c r="J3874" s="129">
        <v>932</v>
      </c>
      <c r="K3874" s="101" t="s">
        <v>1388</v>
      </c>
    </row>
    <row r="3875" spans="1:11" ht="56.25" customHeight="1">
      <c r="A3875" s="98">
        <v>70</v>
      </c>
      <c r="B3875" s="125" t="s">
        <v>8282</v>
      </c>
      <c r="C3875" s="126">
        <v>42443</v>
      </c>
      <c r="D3875" s="98" t="s">
        <v>3</v>
      </c>
      <c r="E3875" s="98">
        <v>1359252</v>
      </c>
      <c r="F3875" s="98"/>
      <c r="G3875" s="127" t="s">
        <v>8831</v>
      </c>
      <c r="H3875" s="128">
        <v>0</v>
      </c>
      <c r="I3875" s="128">
        <v>11600</v>
      </c>
      <c r="J3875" s="129">
        <v>11600</v>
      </c>
      <c r="K3875" s="101" t="s">
        <v>1388</v>
      </c>
    </row>
    <row r="3876" spans="1:11" ht="56.25" customHeight="1">
      <c r="A3876" s="98">
        <v>70</v>
      </c>
      <c r="B3876" s="125" t="s">
        <v>8282</v>
      </c>
      <c r="C3876" s="126">
        <v>42445</v>
      </c>
      <c r="D3876" s="98" t="s">
        <v>3</v>
      </c>
      <c r="E3876" s="98">
        <v>1360255</v>
      </c>
      <c r="F3876" s="98"/>
      <c r="G3876" s="127" t="s">
        <v>8886</v>
      </c>
      <c r="H3876" s="128">
        <v>0</v>
      </c>
      <c r="I3876" s="128">
        <v>30</v>
      </c>
      <c r="J3876" s="129">
        <v>30</v>
      </c>
      <c r="K3876" s="101" t="s">
        <v>1388</v>
      </c>
    </row>
    <row r="3877" spans="1:11" ht="56.25" customHeight="1">
      <c r="A3877" s="98">
        <v>70</v>
      </c>
      <c r="B3877" s="125" t="s">
        <v>8282</v>
      </c>
      <c r="C3877" s="126">
        <v>42452</v>
      </c>
      <c r="D3877" s="98" t="s">
        <v>3</v>
      </c>
      <c r="E3877" s="98">
        <v>1362289</v>
      </c>
      <c r="F3877" s="98"/>
      <c r="G3877" s="127" t="s">
        <v>8994</v>
      </c>
      <c r="H3877" s="128">
        <v>0</v>
      </c>
      <c r="I3877" s="128">
        <v>115.5</v>
      </c>
      <c r="J3877" s="129">
        <v>115.5</v>
      </c>
      <c r="K3877" s="101" t="s">
        <v>1388</v>
      </c>
    </row>
    <row r="3878" spans="1:11" ht="56.25" customHeight="1">
      <c r="A3878" s="98">
        <v>70</v>
      </c>
      <c r="B3878" s="125" t="s">
        <v>8282</v>
      </c>
      <c r="C3878" s="126">
        <v>42464</v>
      </c>
      <c r="D3878" s="98" t="s">
        <v>3</v>
      </c>
      <c r="E3878" s="98">
        <v>1365627</v>
      </c>
      <c r="F3878" s="98"/>
      <c r="G3878" s="127" t="s">
        <v>9185</v>
      </c>
      <c r="H3878" s="128">
        <v>0</v>
      </c>
      <c r="I3878" s="128">
        <v>30</v>
      </c>
      <c r="J3878" s="129">
        <v>30</v>
      </c>
      <c r="K3878" s="101" t="s">
        <v>1388</v>
      </c>
    </row>
    <row r="3879" spans="1:11" ht="56.25" customHeight="1">
      <c r="A3879" s="98">
        <v>70</v>
      </c>
      <c r="B3879" s="125" t="s">
        <v>8282</v>
      </c>
      <c r="C3879" s="126">
        <v>42473</v>
      </c>
      <c r="D3879" s="98" t="s">
        <v>3</v>
      </c>
      <c r="E3879" s="98">
        <v>1368659</v>
      </c>
      <c r="F3879" s="98"/>
      <c r="G3879" s="127" t="s">
        <v>9347</v>
      </c>
      <c r="H3879" s="128">
        <v>0</v>
      </c>
      <c r="I3879" s="128">
        <v>1983</v>
      </c>
      <c r="J3879" s="129">
        <v>1983</v>
      </c>
      <c r="K3879" s="101" t="s">
        <v>1388</v>
      </c>
    </row>
    <row r="3880" spans="1:11" ht="56.25" customHeight="1">
      <c r="A3880" s="98">
        <v>70</v>
      </c>
      <c r="B3880" s="125" t="s">
        <v>8282</v>
      </c>
      <c r="C3880" s="126">
        <v>42478</v>
      </c>
      <c r="D3880" s="98" t="s">
        <v>3</v>
      </c>
      <c r="E3880" s="98">
        <v>1370112</v>
      </c>
      <c r="F3880" s="98"/>
      <c r="G3880" s="127" t="s">
        <v>9424</v>
      </c>
      <c r="H3880" s="128">
        <v>0</v>
      </c>
      <c r="I3880" s="128">
        <v>164</v>
      </c>
      <c r="J3880" s="129">
        <v>164</v>
      </c>
      <c r="K3880" s="101" t="s">
        <v>1388</v>
      </c>
    </row>
    <row r="3881" spans="1:11" ht="56.25" customHeight="1">
      <c r="A3881" s="98">
        <v>70</v>
      </c>
      <c r="B3881" s="125" t="s">
        <v>8282</v>
      </c>
      <c r="C3881" s="126">
        <v>42496</v>
      </c>
      <c r="D3881" s="98" t="s">
        <v>3</v>
      </c>
      <c r="E3881" s="98">
        <v>1376475</v>
      </c>
      <c r="F3881" s="98"/>
      <c r="G3881" s="127" t="s">
        <v>9782</v>
      </c>
      <c r="H3881" s="128">
        <v>0</v>
      </c>
      <c r="I3881" s="128">
        <v>387.2</v>
      </c>
      <c r="J3881" s="129">
        <v>387.2</v>
      </c>
      <c r="K3881" s="101" t="s">
        <v>1388</v>
      </c>
    </row>
    <row r="3882" spans="1:11" ht="56.25" customHeight="1">
      <c r="A3882" s="98">
        <v>70</v>
      </c>
      <c r="B3882" s="125" t="s">
        <v>8282</v>
      </c>
      <c r="C3882" s="126">
        <v>42499</v>
      </c>
      <c r="D3882" s="98" t="s">
        <v>3</v>
      </c>
      <c r="E3882" s="98">
        <v>1376875</v>
      </c>
      <c r="F3882" s="98"/>
      <c r="G3882" s="127" t="s">
        <v>9794</v>
      </c>
      <c r="H3882" s="128">
        <v>0</v>
      </c>
      <c r="I3882" s="128">
        <v>1.4000000000000001</v>
      </c>
      <c r="J3882" s="129">
        <v>1.4000000000000001</v>
      </c>
      <c r="K3882" s="101" t="s">
        <v>1388</v>
      </c>
    </row>
    <row r="3883" spans="1:11" ht="56.25" customHeight="1">
      <c r="A3883" s="98">
        <v>70</v>
      </c>
      <c r="B3883" s="125" t="s">
        <v>8282</v>
      </c>
      <c r="C3883" s="126">
        <v>42499</v>
      </c>
      <c r="D3883" s="98" t="s">
        <v>3</v>
      </c>
      <c r="E3883" s="98">
        <v>1377023</v>
      </c>
      <c r="F3883" s="98"/>
      <c r="G3883" s="127" t="s">
        <v>9806</v>
      </c>
      <c r="H3883" s="128">
        <v>0</v>
      </c>
      <c r="I3883" s="128">
        <v>730</v>
      </c>
      <c r="J3883" s="129">
        <v>730</v>
      </c>
      <c r="K3883" s="101" t="s">
        <v>1388</v>
      </c>
    </row>
    <row r="3884" spans="1:11" ht="56.25" customHeight="1">
      <c r="A3884" s="98">
        <v>70</v>
      </c>
      <c r="B3884" s="125" t="s">
        <v>8282</v>
      </c>
      <c r="C3884" s="126">
        <v>42506</v>
      </c>
      <c r="D3884" s="98" t="s">
        <v>3</v>
      </c>
      <c r="E3884" s="98">
        <v>1379251</v>
      </c>
      <c r="F3884" s="98"/>
      <c r="G3884" s="127" t="s">
        <v>9935</v>
      </c>
      <c r="H3884" s="128">
        <v>0</v>
      </c>
      <c r="I3884" s="128">
        <v>1000</v>
      </c>
      <c r="J3884" s="129">
        <v>1000</v>
      </c>
      <c r="K3884" s="101" t="s">
        <v>1388</v>
      </c>
    </row>
    <row r="3885" spans="1:11" ht="56.25" customHeight="1">
      <c r="A3885" s="98">
        <v>70</v>
      </c>
      <c r="B3885" s="125" t="s">
        <v>8282</v>
      </c>
      <c r="C3885" s="126">
        <v>42508</v>
      </c>
      <c r="D3885" s="98" t="s">
        <v>3</v>
      </c>
      <c r="E3885" s="98">
        <v>1380071</v>
      </c>
      <c r="F3885" s="98"/>
      <c r="G3885" s="127" t="s">
        <v>9983</v>
      </c>
      <c r="H3885" s="128">
        <v>0</v>
      </c>
      <c r="I3885" s="128">
        <v>200</v>
      </c>
      <c r="J3885" s="129">
        <v>200</v>
      </c>
      <c r="K3885" s="101" t="s">
        <v>1388</v>
      </c>
    </row>
    <row r="3886" spans="1:11" ht="56.25" customHeight="1">
      <c r="A3886" s="98">
        <v>70</v>
      </c>
      <c r="B3886" s="125" t="s">
        <v>8282</v>
      </c>
      <c r="C3886" s="126">
        <v>42514</v>
      </c>
      <c r="D3886" s="98" t="s">
        <v>3</v>
      </c>
      <c r="E3886" s="98">
        <v>1381893</v>
      </c>
      <c r="F3886" s="98"/>
      <c r="G3886" s="127" t="s">
        <v>10091</v>
      </c>
      <c r="H3886" s="128">
        <v>0</v>
      </c>
      <c r="I3886" s="128">
        <v>438</v>
      </c>
      <c r="J3886" s="129">
        <v>438</v>
      </c>
      <c r="K3886" s="101" t="s">
        <v>1388</v>
      </c>
    </row>
    <row r="3887" spans="1:11" ht="56.25" customHeight="1">
      <c r="A3887" s="98">
        <v>70</v>
      </c>
      <c r="B3887" s="125" t="s">
        <v>8282</v>
      </c>
      <c r="C3887" s="126">
        <v>42515</v>
      </c>
      <c r="D3887" s="98" t="s">
        <v>3</v>
      </c>
      <c r="E3887" s="98">
        <v>1382106</v>
      </c>
      <c r="F3887" s="98"/>
      <c r="G3887" s="127" t="s">
        <v>10101</v>
      </c>
      <c r="H3887" s="128">
        <v>0</v>
      </c>
      <c r="I3887" s="128">
        <v>100</v>
      </c>
      <c r="J3887" s="129">
        <v>100</v>
      </c>
      <c r="K3887" s="101" t="s">
        <v>1388</v>
      </c>
    </row>
    <row r="3888" spans="1:11" ht="56.25" customHeight="1">
      <c r="A3888" s="98">
        <v>70</v>
      </c>
      <c r="B3888" s="125" t="s">
        <v>8282</v>
      </c>
      <c r="C3888" s="126">
        <v>42515</v>
      </c>
      <c r="D3888" s="98" t="s">
        <v>3</v>
      </c>
      <c r="E3888" s="98">
        <v>1382124</v>
      </c>
      <c r="F3888" s="98"/>
      <c r="G3888" s="127" t="s">
        <v>10103</v>
      </c>
      <c r="H3888" s="128">
        <v>0</v>
      </c>
      <c r="I3888" s="128">
        <v>331.92</v>
      </c>
      <c r="J3888" s="129">
        <v>331.92</v>
      </c>
      <c r="K3888" s="101" t="s">
        <v>1388</v>
      </c>
    </row>
    <row r="3889" spans="1:11" ht="56.25" customHeight="1">
      <c r="A3889" s="98">
        <v>70</v>
      </c>
      <c r="B3889" s="125" t="s">
        <v>8282</v>
      </c>
      <c r="C3889" s="126">
        <v>42515</v>
      </c>
      <c r="D3889" s="98" t="s">
        <v>3</v>
      </c>
      <c r="E3889" s="98">
        <v>1382127</v>
      </c>
      <c r="F3889" s="98"/>
      <c r="G3889" s="127" t="s">
        <v>10104</v>
      </c>
      <c r="H3889" s="128">
        <v>0</v>
      </c>
      <c r="I3889" s="128">
        <v>1600</v>
      </c>
      <c r="J3889" s="129">
        <v>1600</v>
      </c>
      <c r="K3889" s="101" t="s">
        <v>1388</v>
      </c>
    </row>
    <row r="3890" spans="1:11" ht="56.25" customHeight="1">
      <c r="A3890" s="98">
        <v>70</v>
      </c>
      <c r="B3890" s="125" t="s">
        <v>8282</v>
      </c>
      <c r="C3890" s="126">
        <v>42517</v>
      </c>
      <c r="D3890" s="98" t="s">
        <v>3</v>
      </c>
      <c r="E3890" s="98">
        <v>1382656</v>
      </c>
      <c r="F3890" s="98"/>
      <c r="G3890" s="127" t="s">
        <v>10154</v>
      </c>
      <c r="H3890" s="128">
        <v>0</v>
      </c>
      <c r="I3890" s="128">
        <v>30</v>
      </c>
      <c r="J3890" s="129">
        <v>30</v>
      </c>
      <c r="K3890" s="101" t="s">
        <v>1388</v>
      </c>
    </row>
    <row r="3891" spans="1:11" ht="56.25" customHeight="1">
      <c r="A3891" s="98">
        <v>70</v>
      </c>
      <c r="B3891" s="125" t="s">
        <v>8282</v>
      </c>
      <c r="C3891" s="126">
        <v>42517</v>
      </c>
      <c r="D3891" s="98" t="s">
        <v>3</v>
      </c>
      <c r="E3891" s="98">
        <v>1382657</v>
      </c>
      <c r="F3891" s="98"/>
      <c r="G3891" s="127" t="s">
        <v>10155</v>
      </c>
      <c r="H3891" s="128">
        <v>0</v>
      </c>
      <c r="I3891" s="128">
        <v>50</v>
      </c>
      <c r="J3891" s="129">
        <v>50</v>
      </c>
      <c r="K3891" s="101" t="s">
        <v>1388</v>
      </c>
    </row>
    <row r="3892" spans="1:11" ht="56.25" customHeight="1">
      <c r="A3892" s="98">
        <v>70</v>
      </c>
      <c r="B3892" s="125" t="s">
        <v>10312</v>
      </c>
      <c r="C3892" s="126">
        <v>42524</v>
      </c>
      <c r="D3892" s="98" t="s">
        <v>3</v>
      </c>
      <c r="E3892" s="98">
        <v>1384827</v>
      </c>
      <c r="F3892" s="98"/>
      <c r="G3892" s="127" t="s">
        <v>10313</v>
      </c>
      <c r="H3892" s="128">
        <v>0</v>
      </c>
      <c r="I3892" s="128">
        <v>429.12</v>
      </c>
      <c r="J3892" s="129">
        <v>429.12</v>
      </c>
      <c r="K3892" s="101" t="s">
        <v>1388</v>
      </c>
    </row>
    <row r="3893" spans="1:11" ht="56.25" customHeight="1">
      <c r="A3893" s="98">
        <v>70</v>
      </c>
      <c r="B3893" s="125" t="s">
        <v>10312</v>
      </c>
      <c r="C3893" s="126">
        <v>42524</v>
      </c>
      <c r="D3893" s="98" t="s">
        <v>3</v>
      </c>
      <c r="E3893" s="98">
        <v>1384829</v>
      </c>
      <c r="F3893" s="98"/>
      <c r="G3893" s="127" t="s">
        <v>10313</v>
      </c>
      <c r="H3893" s="128">
        <v>0</v>
      </c>
      <c r="I3893" s="128">
        <v>374.85</v>
      </c>
      <c r="J3893" s="129">
        <v>374.85</v>
      </c>
      <c r="K3893" s="101" t="s">
        <v>1388</v>
      </c>
    </row>
    <row r="3894" spans="1:11" ht="56.25" customHeight="1">
      <c r="A3894" s="98">
        <v>70</v>
      </c>
      <c r="B3894" s="125" t="s">
        <v>8282</v>
      </c>
      <c r="C3894" s="126">
        <v>42536</v>
      </c>
      <c r="D3894" s="98" t="s">
        <v>3</v>
      </c>
      <c r="E3894" s="98">
        <v>1389072</v>
      </c>
      <c r="F3894" s="98"/>
      <c r="G3894" s="127" t="s">
        <v>10582</v>
      </c>
      <c r="H3894" s="128">
        <v>0</v>
      </c>
      <c r="I3894" s="128">
        <v>70</v>
      </c>
      <c r="J3894" s="129">
        <v>70</v>
      </c>
      <c r="K3894" s="101" t="s">
        <v>1388</v>
      </c>
    </row>
    <row r="3895" spans="1:11" ht="56.25" customHeight="1">
      <c r="A3895" s="98">
        <v>70</v>
      </c>
      <c r="B3895" s="125" t="s">
        <v>8282</v>
      </c>
      <c r="C3895" s="126">
        <v>42549</v>
      </c>
      <c r="D3895" s="98" t="s">
        <v>3</v>
      </c>
      <c r="E3895" s="98">
        <v>1392793</v>
      </c>
      <c r="F3895" s="98"/>
      <c r="G3895" s="127" t="s">
        <v>10892</v>
      </c>
      <c r="H3895" s="128">
        <v>0</v>
      </c>
      <c r="I3895" s="128">
        <v>200</v>
      </c>
      <c r="J3895" s="129">
        <v>200</v>
      </c>
      <c r="K3895" s="101" t="s">
        <v>1388</v>
      </c>
    </row>
    <row r="3896" spans="1:11" ht="56.25" customHeight="1">
      <c r="A3896" s="98">
        <v>70</v>
      </c>
      <c r="B3896" s="125" t="s">
        <v>8282</v>
      </c>
      <c r="C3896" s="126">
        <v>42549</v>
      </c>
      <c r="D3896" s="98" t="s">
        <v>3</v>
      </c>
      <c r="E3896" s="98">
        <v>1392810</v>
      </c>
      <c r="F3896" s="98"/>
      <c r="G3896" s="127" t="s">
        <v>10893</v>
      </c>
      <c r="H3896" s="128">
        <v>0</v>
      </c>
      <c r="I3896" s="128">
        <v>0.2</v>
      </c>
      <c r="J3896" s="129">
        <v>0.2</v>
      </c>
      <c r="K3896" s="101" t="s">
        <v>1388</v>
      </c>
    </row>
    <row r="3897" spans="1:11" ht="56.25" customHeight="1">
      <c r="A3897" s="98">
        <v>70</v>
      </c>
      <c r="B3897" s="125" t="s">
        <v>8282</v>
      </c>
      <c r="C3897" s="126">
        <v>42550</v>
      </c>
      <c r="D3897" s="98" t="s">
        <v>3</v>
      </c>
      <c r="E3897" s="98">
        <v>1393158</v>
      </c>
      <c r="F3897" s="98"/>
      <c r="G3897" s="127" t="s">
        <v>10912</v>
      </c>
      <c r="H3897" s="128">
        <v>0</v>
      </c>
      <c r="I3897" s="128">
        <v>774.08</v>
      </c>
      <c r="J3897" s="129">
        <v>774.08</v>
      </c>
      <c r="K3897" s="101" t="s">
        <v>1388</v>
      </c>
    </row>
    <row r="3898" spans="1:11" ht="56.25" customHeight="1">
      <c r="A3898" s="98">
        <v>70</v>
      </c>
      <c r="B3898" s="125" t="s">
        <v>8282</v>
      </c>
      <c r="C3898" s="126">
        <v>42557</v>
      </c>
      <c r="D3898" s="98" t="s">
        <v>3</v>
      </c>
      <c r="E3898" s="98">
        <v>1395544</v>
      </c>
      <c r="F3898" s="98"/>
      <c r="G3898" s="127" t="s">
        <v>11133</v>
      </c>
      <c r="H3898" s="128">
        <v>0</v>
      </c>
      <c r="I3898" s="128">
        <v>734</v>
      </c>
      <c r="J3898" s="129">
        <v>734</v>
      </c>
      <c r="K3898" s="101" t="s">
        <v>1388</v>
      </c>
    </row>
    <row r="3899" spans="1:11" ht="56.25" customHeight="1">
      <c r="A3899" s="98">
        <v>70</v>
      </c>
      <c r="B3899" s="125" t="s">
        <v>8282</v>
      </c>
      <c r="C3899" s="126">
        <v>42576</v>
      </c>
      <c r="D3899" s="98" t="s">
        <v>3</v>
      </c>
      <c r="E3899" s="98">
        <v>1401061</v>
      </c>
      <c r="F3899" s="98"/>
      <c r="G3899" s="127" t="s">
        <v>11527</v>
      </c>
      <c r="H3899" s="128">
        <v>0</v>
      </c>
      <c r="I3899" s="128">
        <v>4500</v>
      </c>
      <c r="J3899" s="129">
        <v>4500</v>
      </c>
      <c r="K3899" s="101" t="s">
        <v>1388</v>
      </c>
    </row>
    <row r="3900" spans="1:11" ht="56.25" customHeight="1">
      <c r="A3900" s="98">
        <v>70</v>
      </c>
      <c r="B3900" s="125" t="s">
        <v>8282</v>
      </c>
      <c r="C3900" s="126">
        <v>42577</v>
      </c>
      <c r="D3900" s="98" t="s">
        <v>3</v>
      </c>
      <c r="E3900" s="98">
        <v>1401503</v>
      </c>
      <c r="F3900" s="98"/>
      <c r="G3900" s="127" t="s">
        <v>11577</v>
      </c>
      <c r="H3900" s="128">
        <v>0</v>
      </c>
      <c r="I3900" s="128">
        <v>4363.5</v>
      </c>
      <c r="J3900" s="129">
        <v>4363.5</v>
      </c>
      <c r="K3900" s="101" t="s">
        <v>1388</v>
      </c>
    </row>
    <row r="3901" spans="1:11" ht="56.25" customHeight="1">
      <c r="A3901" s="98">
        <v>70</v>
      </c>
      <c r="B3901" s="125" t="s">
        <v>8282</v>
      </c>
      <c r="C3901" s="126">
        <v>42580</v>
      </c>
      <c r="D3901" s="98" t="s">
        <v>3</v>
      </c>
      <c r="E3901" s="98">
        <v>1402740</v>
      </c>
      <c r="F3901" s="98"/>
      <c r="G3901" s="127" t="s">
        <v>11679</v>
      </c>
      <c r="H3901" s="128">
        <v>0</v>
      </c>
      <c r="I3901" s="128">
        <v>1488</v>
      </c>
      <c r="J3901" s="129">
        <v>1488</v>
      </c>
      <c r="K3901" s="101" t="s">
        <v>1388</v>
      </c>
    </row>
    <row r="3902" spans="1:11" ht="56.25" customHeight="1">
      <c r="A3902" s="98">
        <v>70</v>
      </c>
      <c r="B3902" s="125" t="s">
        <v>8282</v>
      </c>
      <c r="C3902" s="126">
        <v>42580</v>
      </c>
      <c r="D3902" s="98" t="s">
        <v>3</v>
      </c>
      <c r="E3902" s="98">
        <v>1402742</v>
      </c>
      <c r="F3902" s="98"/>
      <c r="G3902" s="127" t="s">
        <v>11681</v>
      </c>
      <c r="H3902" s="128">
        <v>0</v>
      </c>
      <c r="I3902" s="128">
        <v>10</v>
      </c>
      <c r="J3902" s="129">
        <v>10</v>
      </c>
      <c r="K3902" s="101" t="s">
        <v>1388</v>
      </c>
    </row>
    <row r="3903" spans="1:11" ht="56.25" customHeight="1">
      <c r="A3903" s="98">
        <v>70</v>
      </c>
      <c r="B3903" s="125" t="s">
        <v>8282</v>
      </c>
      <c r="C3903" s="126">
        <v>42580</v>
      </c>
      <c r="D3903" s="98" t="s">
        <v>3</v>
      </c>
      <c r="E3903" s="98">
        <v>1402743</v>
      </c>
      <c r="F3903" s="98"/>
      <c r="G3903" s="127" t="s">
        <v>11682</v>
      </c>
      <c r="H3903" s="128">
        <v>0</v>
      </c>
      <c r="I3903" s="128">
        <v>1800</v>
      </c>
      <c r="J3903" s="129">
        <v>1800</v>
      </c>
      <c r="K3903" s="101" t="s">
        <v>1388</v>
      </c>
    </row>
    <row r="3904" spans="1:11" ht="56.25" customHeight="1">
      <c r="A3904" s="98">
        <v>70</v>
      </c>
      <c r="B3904" s="125" t="s">
        <v>8282</v>
      </c>
      <c r="C3904" s="126">
        <v>42591</v>
      </c>
      <c r="D3904" s="98" t="s">
        <v>3</v>
      </c>
      <c r="E3904" s="98">
        <v>1406025</v>
      </c>
      <c r="F3904" s="98"/>
      <c r="G3904" s="127" t="s">
        <v>11963</v>
      </c>
      <c r="H3904" s="128">
        <v>0</v>
      </c>
      <c r="I3904" s="128">
        <v>330</v>
      </c>
      <c r="J3904" s="129">
        <v>330</v>
      </c>
      <c r="K3904" s="101" t="s">
        <v>1388</v>
      </c>
    </row>
    <row r="3905" spans="1:11" ht="56.25" customHeight="1">
      <c r="A3905" s="98">
        <v>70</v>
      </c>
      <c r="B3905" s="125" t="s">
        <v>8282</v>
      </c>
      <c r="C3905" s="126">
        <v>42593</v>
      </c>
      <c r="D3905" s="98" t="s">
        <v>3</v>
      </c>
      <c r="E3905" s="98">
        <v>1407009</v>
      </c>
      <c r="F3905" s="98"/>
      <c r="G3905" s="127" t="s">
        <v>12030</v>
      </c>
      <c r="H3905" s="128">
        <v>0</v>
      </c>
      <c r="I3905" s="128">
        <v>10926.75</v>
      </c>
      <c r="J3905" s="129">
        <v>10926.75</v>
      </c>
      <c r="K3905" s="101" t="s">
        <v>1388</v>
      </c>
    </row>
    <row r="3906" spans="1:11" ht="56.25" customHeight="1">
      <c r="A3906" s="98">
        <v>70</v>
      </c>
      <c r="B3906" s="125" t="s">
        <v>8282</v>
      </c>
      <c r="C3906" s="126">
        <v>42605</v>
      </c>
      <c r="D3906" s="98" t="s">
        <v>3</v>
      </c>
      <c r="E3906" s="98">
        <v>1411123</v>
      </c>
      <c r="F3906" s="98"/>
      <c r="G3906" s="127" t="s">
        <v>12286</v>
      </c>
      <c r="H3906" s="128">
        <v>0</v>
      </c>
      <c r="I3906" s="128">
        <v>91.4</v>
      </c>
      <c r="J3906" s="129">
        <v>91.4</v>
      </c>
      <c r="K3906" s="101" t="s">
        <v>1388</v>
      </c>
    </row>
    <row r="3907" spans="1:11" ht="56.25" customHeight="1">
      <c r="A3907" s="98">
        <v>70</v>
      </c>
      <c r="B3907" s="125" t="s">
        <v>8282</v>
      </c>
      <c r="C3907" s="126">
        <v>42605</v>
      </c>
      <c r="D3907" s="98" t="s">
        <v>3</v>
      </c>
      <c r="E3907" s="98">
        <v>1411126</v>
      </c>
      <c r="F3907" s="98"/>
      <c r="G3907" s="127" t="s">
        <v>12287</v>
      </c>
      <c r="H3907" s="128">
        <v>0</v>
      </c>
      <c r="I3907" s="128">
        <v>11092.9</v>
      </c>
      <c r="J3907" s="129">
        <v>11092.9</v>
      </c>
      <c r="K3907" s="101" t="s">
        <v>1388</v>
      </c>
    </row>
    <row r="3908" spans="1:11" ht="56.25" customHeight="1">
      <c r="A3908" s="98">
        <v>70</v>
      </c>
      <c r="B3908" s="125" t="s">
        <v>8282</v>
      </c>
      <c r="C3908" s="126">
        <v>42606</v>
      </c>
      <c r="D3908" s="98" t="s">
        <v>3</v>
      </c>
      <c r="E3908" s="98">
        <v>1411684</v>
      </c>
      <c r="F3908" s="98"/>
      <c r="G3908" s="127" t="s">
        <v>12329</v>
      </c>
      <c r="H3908" s="128">
        <v>0</v>
      </c>
      <c r="I3908" s="128">
        <v>100</v>
      </c>
      <c r="J3908" s="129">
        <v>100</v>
      </c>
      <c r="K3908" s="101" t="s">
        <v>1388</v>
      </c>
    </row>
    <row r="3909" spans="1:11" ht="56.25" customHeight="1">
      <c r="A3909" s="98">
        <v>70</v>
      </c>
      <c r="B3909" s="125" t="s">
        <v>8282</v>
      </c>
      <c r="C3909" s="126">
        <v>42608</v>
      </c>
      <c r="D3909" s="98" t="s">
        <v>3</v>
      </c>
      <c r="E3909" s="98">
        <v>1412479</v>
      </c>
      <c r="F3909" s="98"/>
      <c r="G3909" s="127" t="s">
        <v>12401</v>
      </c>
      <c r="H3909" s="128">
        <v>0</v>
      </c>
      <c r="I3909" s="128">
        <v>257.29000000000002</v>
      </c>
      <c r="J3909" s="129">
        <v>257.29000000000002</v>
      </c>
      <c r="K3909" s="101" t="s">
        <v>1388</v>
      </c>
    </row>
    <row r="3910" spans="1:11" ht="56.25" customHeight="1">
      <c r="A3910" s="98">
        <v>70</v>
      </c>
      <c r="B3910" s="125" t="s">
        <v>8282</v>
      </c>
      <c r="C3910" s="126">
        <v>42613</v>
      </c>
      <c r="D3910" s="98" t="s">
        <v>3</v>
      </c>
      <c r="E3910" s="98">
        <v>1414239</v>
      </c>
      <c r="F3910" s="98"/>
      <c r="G3910" s="127" t="s">
        <v>12549</v>
      </c>
      <c r="H3910" s="128">
        <v>0</v>
      </c>
      <c r="I3910" s="128">
        <v>2242.98</v>
      </c>
      <c r="J3910" s="129">
        <v>2242.98</v>
      </c>
      <c r="K3910" s="101" t="s">
        <v>1388</v>
      </c>
    </row>
    <row r="3911" spans="1:11" ht="56.25" customHeight="1">
      <c r="A3911" s="98">
        <v>70</v>
      </c>
      <c r="B3911" s="125" t="s">
        <v>8282</v>
      </c>
      <c r="C3911" s="126">
        <v>42613</v>
      </c>
      <c r="D3911" s="98" t="s">
        <v>3</v>
      </c>
      <c r="E3911" s="98">
        <v>1414337</v>
      </c>
      <c r="F3911" s="98"/>
      <c r="G3911" s="127" t="s">
        <v>12570</v>
      </c>
      <c r="H3911" s="128">
        <v>0</v>
      </c>
      <c r="I3911" s="128">
        <v>976</v>
      </c>
      <c r="J3911" s="129">
        <v>976</v>
      </c>
      <c r="K3911" s="101" t="s">
        <v>1388</v>
      </c>
    </row>
    <row r="3912" spans="1:11" ht="56.25" customHeight="1">
      <c r="A3912" s="98">
        <v>70</v>
      </c>
      <c r="B3912" s="125" t="s">
        <v>8282</v>
      </c>
      <c r="C3912" s="126">
        <v>42619</v>
      </c>
      <c r="D3912" s="98" t="s">
        <v>3</v>
      </c>
      <c r="E3912" s="98">
        <v>1416332</v>
      </c>
      <c r="F3912" s="98"/>
      <c r="G3912" s="127" t="s">
        <v>12731</v>
      </c>
      <c r="H3912" s="128">
        <v>0</v>
      </c>
      <c r="I3912" s="128">
        <v>90</v>
      </c>
      <c r="J3912" s="129">
        <v>90</v>
      </c>
      <c r="K3912" s="101" t="s">
        <v>1388</v>
      </c>
    </row>
    <row r="3913" spans="1:11" ht="56.25" customHeight="1">
      <c r="A3913" s="98">
        <v>70</v>
      </c>
      <c r="B3913" s="125" t="s">
        <v>8282</v>
      </c>
      <c r="C3913" s="126">
        <v>42626</v>
      </c>
      <c r="D3913" s="98" t="s">
        <v>3</v>
      </c>
      <c r="E3913" s="98">
        <v>1419288</v>
      </c>
      <c r="F3913" s="98"/>
      <c r="G3913" s="127" t="s">
        <v>13010</v>
      </c>
      <c r="H3913" s="128">
        <v>0</v>
      </c>
      <c r="I3913" s="128">
        <v>60</v>
      </c>
      <c r="J3913" s="129">
        <v>60</v>
      </c>
      <c r="K3913" s="101" t="s">
        <v>1388</v>
      </c>
    </row>
    <row r="3914" spans="1:11" ht="56.25" customHeight="1">
      <c r="A3914" s="98">
        <v>70</v>
      </c>
      <c r="B3914" s="125" t="s">
        <v>8282</v>
      </c>
      <c r="C3914" s="126">
        <v>42627</v>
      </c>
      <c r="D3914" s="98" t="s">
        <v>3</v>
      </c>
      <c r="E3914" s="98">
        <v>1419678</v>
      </c>
      <c r="F3914" s="98"/>
      <c r="G3914" s="127" t="s">
        <v>13060</v>
      </c>
      <c r="H3914" s="128">
        <v>0</v>
      </c>
      <c r="I3914" s="128">
        <v>290</v>
      </c>
      <c r="J3914" s="129">
        <v>290</v>
      </c>
      <c r="K3914" s="101" t="s">
        <v>1388</v>
      </c>
    </row>
    <row r="3915" spans="1:11" ht="56.25" customHeight="1">
      <c r="A3915" s="98">
        <v>70</v>
      </c>
      <c r="B3915" s="125" t="s">
        <v>8282</v>
      </c>
      <c r="C3915" s="126">
        <v>42627</v>
      </c>
      <c r="D3915" s="98" t="s">
        <v>3</v>
      </c>
      <c r="E3915" s="98">
        <v>1419680</v>
      </c>
      <c r="F3915" s="98"/>
      <c r="G3915" s="127" t="s">
        <v>13061</v>
      </c>
      <c r="H3915" s="128">
        <v>0</v>
      </c>
      <c r="I3915" s="128">
        <v>100</v>
      </c>
      <c r="J3915" s="129">
        <v>100</v>
      </c>
      <c r="K3915" s="101" t="s">
        <v>1388</v>
      </c>
    </row>
    <row r="3916" spans="1:11" ht="56.25" customHeight="1">
      <c r="A3916" s="98">
        <v>70</v>
      </c>
      <c r="B3916" s="125" t="s">
        <v>8282</v>
      </c>
      <c r="C3916" s="126">
        <v>42628</v>
      </c>
      <c r="D3916" s="98" t="s">
        <v>3</v>
      </c>
      <c r="E3916" s="98">
        <v>1420092</v>
      </c>
      <c r="F3916" s="98"/>
      <c r="G3916" s="127" t="s">
        <v>13109</v>
      </c>
      <c r="H3916" s="128">
        <v>0</v>
      </c>
      <c r="I3916" s="128">
        <v>33</v>
      </c>
      <c r="J3916" s="129">
        <v>33</v>
      </c>
      <c r="K3916" s="101" t="s">
        <v>1388</v>
      </c>
    </row>
    <row r="3917" spans="1:11" ht="56.25" customHeight="1">
      <c r="A3917" s="98">
        <v>70</v>
      </c>
      <c r="B3917" s="125" t="s">
        <v>8282</v>
      </c>
      <c r="C3917" s="126">
        <v>42641</v>
      </c>
      <c r="D3917" s="98" t="s">
        <v>3</v>
      </c>
      <c r="E3917" s="98">
        <v>1424640</v>
      </c>
      <c r="F3917" s="98"/>
      <c r="G3917" s="127" t="s">
        <v>13675</v>
      </c>
      <c r="H3917" s="128">
        <v>0</v>
      </c>
      <c r="I3917" s="128">
        <v>927.5</v>
      </c>
      <c r="J3917" s="129">
        <v>927.5</v>
      </c>
      <c r="K3917" s="101" t="s">
        <v>1388</v>
      </c>
    </row>
    <row r="3918" spans="1:11" ht="56.25" customHeight="1">
      <c r="A3918" s="98">
        <v>70</v>
      </c>
      <c r="B3918" s="125" t="s">
        <v>8282</v>
      </c>
      <c r="C3918" s="126">
        <v>42641</v>
      </c>
      <c r="D3918" s="98" t="s">
        <v>3</v>
      </c>
      <c r="E3918" s="98">
        <v>1424642</v>
      </c>
      <c r="F3918" s="98"/>
      <c r="G3918" s="127" t="s">
        <v>13676</v>
      </c>
      <c r="H3918" s="128">
        <v>0</v>
      </c>
      <c r="I3918" s="128">
        <v>28998</v>
      </c>
      <c r="J3918" s="129">
        <v>28998</v>
      </c>
      <c r="K3918" s="101" t="s">
        <v>1388</v>
      </c>
    </row>
    <row r="3919" spans="1:11" ht="56.25" customHeight="1">
      <c r="A3919" s="98">
        <v>70</v>
      </c>
      <c r="B3919" s="125" t="s">
        <v>1614</v>
      </c>
      <c r="C3919" s="126">
        <v>42579</v>
      </c>
      <c r="D3919" s="98" t="s">
        <v>1376</v>
      </c>
      <c r="E3919" s="98">
        <v>10743914</v>
      </c>
      <c r="F3919" s="98"/>
      <c r="G3919" s="127" t="s">
        <v>5864</v>
      </c>
      <c r="H3919" s="128">
        <v>7356.53</v>
      </c>
      <c r="I3919" s="128">
        <v>0</v>
      </c>
      <c r="J3919" s="129">
        <v>7356.53</v>
      </c>
      <c r="K3919" s="101" t="s">
        <v>1388</v>
      </c>
    </row>
    <row r="3920" spans="1:11" ht="56.25" customHeight="1">
      <c r="A3920" s="98">
        <v>70</v>
      </c>
      <c r="B3920" s="125" t="s">
        <v>1614</v>
      </c>
      <c r="C3920" s="126">
        <v>42579</v>
      </c>
      <c r="D3920" s="98" t="s">
        <v>1376</v>
      </c>
      <c r="E3920" s="98">
        <v>10751637</v>
      </c>
      <c r="F3920" s="98"/>
      <c r="G3920" s="127" t="s">
        <v>5863</v>
      </c>
      <c r="H3920" s="128">
        <v>1656</v>
      </c>
      <c r="I3920" s="128">
        <v>0</v>
      </c>
      <c r="J3920" s="129">
        <v>1656</v>
      </c>
      <c r="K3920" s="101" t="s">
        <v>1388</v>
      </c>
    </row>
    <row r="3921" spans="1:11" ht="56.25" customHeight="1">
      <c r="A3921" s="98">
        <v>70</v>
      </c>
      <c r="B3921" s="125" t="s">
        <v>1614</v>
      </c>
      <c r="C3921" s="126">
        <v>42585</v>
      </c>
      <c r="D3921" s="98" t="s">
        <v>1376</v>
      </c>
      <c r="E3921" s="98">
        <v>10775188</v>
      </c>
      <c r="F3921" s="98"/>
      <c r="G3921" s="127" t="s">
        <v>6017</v>
      </c>
      <c r="H3921" s="128">
        <v>1000.4</v>
      </c>
      <c r="I3921" s="128">
        <v>0</v>
      </c>
      <c r="J3921" s="129">
        <v>1000.4</v>
      </c>
      <c r="K3921" s="101" t="s">
        <v>1388</v>
      </c>
    </row>
    <row r="3922" spans="1:11" ht="56.25" customHeight="1">
      <c r="A3922" s="98">
        <v>70</v>
      </c>
      <c r="B3922" s="125" t="s">
        <v>1614</v>
      </c>
      <c r="C3922" s="126">
        <v>42585</v>
      </c>
      <c r="D3922" s="98" t="s">
        <v>1376</v>
      </c>
      <c r="E3922" s="98">
        <v>10775209</v>
      </c>
      <c r="F3922" s="98"/>
      <c r="G3922" s="127" t="s">
        <v>6017</v>
      </c>
      <c r="H3922" s="128">
        <v>6183.21</v>
      </c>
      <c r="I3922" s="128">
        <v>0</v>
      </c>
      <c r="J3922" s="129">
        <v>6183.21</v>
      </c>
      <c r="K3922" s="101" t="s">
        <v>1388</v>
      </c>
    </row>
    <row r="3923" spans="1:11" ht="56.25" customHeight="1">
      <c r="A3923" s="98">
        <v>70</v>
      </c>
      <c r="B3923" s="125" t="s">
        <v>1614</v>
      </c>
      <c r="C3923" s="126">
        <v>42586</v>
      </c>
      <c r="D3923" s="98" t="s">
        <v>1376</v>
      </c>
      <c r="E3923" s="98">
        <v>10775231</v>
      </c>
      <c r="F3923" s="98"/>
      <c r="G3923" s="127" t="s">
        <v>6017</v>
      </c>
      <c r="H3923" s="128">
        <v>3088.41</v>
      </c>
      <c r="I3923" s="128">
        <v>0</v>
      </c>
      <c r="J3923" s="129">
        <v>3088.41</v>
      </c>
      <c r="K3923" s="101" t="s">
        <v>1388</v>
      </c>
    </row>
    <row r="3924" spans="1:11" ht="56.25" customHeight="1">
      <c r="A3924" s="98">
        <v>70</v>
      </c>
      <c r="B3924" s="125" t="s">
        <v>1614</v>
      </c>
      <c r="C3924" s="126">
        <v>42585</v>
      </c>
      <c r="D3924" s="98" t="s">
        <v>1376</v>
      </c>
      <c r="E3924" s="98">
        <v>10775233</v>
      </c>
      <c r="F3924" s="98"/>
      <c r="G3924" s="127" t="s">
        <v>6017</v>
      </c>
      <c r="H3924" s="128">
        <v>900</v>
      </c>
      <c r="I3924" s="128">
        <v>0</v>
      </c>
      <c r="J3924" s="129">
        <v>900</v>
      </c>
      <c r="K3924" s="101" t="s">
        <v>1388</v>
      </c>
    </row>
    <row r="3925" spans="1:11" ht="56.25" customHeight="1">
      <c r="A3925" s="98">
        <v>70</v>
      </c>
      <c r="B3925" s="125" t="s">
        <v>1614</v>
      </c>
      <c r="C3925" s="126">
        <v>42627</v>
      </c>
      <c r="D3925" s="98" t="s">
        <v>1376</v>
      </c>
      <c r="E3925" s="98">
        <v>11097115</v>
      </c>
      <c r="F3925" s="98"/>
      <c r="G3925" s="127" t="s">
        <v>7134</v>
      </c>
      <c r="H3925" s="128">
        <v>3825.2</v>
      </c>
      <c r="I3925" s="128">
        <v>0</v>
      </c>
      <c r="J3925" s="129">
        <v>3825.2</v>
      </c>
      <c r="K3925" s="101" t="s">
        <v>1388</v>
      </c>
    </row>
    <row r="3926" spans="1:11" ht="56.25" customHeight="1">
      <c r="A3926" s="98">
        <v>70</v>
      </c>
      <c r="B3926" s="125" t="s">
        <v>1614</v>
      </c>
      <c r="C3926" s="126">
        <v>42627</v>
      </c>
      <c r="D3926" s="98" t="s">
        <v>1376</v>
      </c>
      <c r="E3926" s="98">
        <v>11097128</v>
      </c>
      <c r="F3926" s="98"/>
      <c r="G3926" s="127" t="s">
        <v>7137</v>
      </c>
      <c r="H3926" s="128">
        <v>75</v>
      </c>
      <c r="I3926" s="128">
        <v>0</v>
      </c>
      <c r="J3926" s="129">
        <v>75</v>
      </c>
      <c r="K3926" s="101" t="s">
        <v>1388</v>
      </c>
    </row>
    <row r="3927" spans="1:11" ht="56.25" customHeight="1">
      <c r="A3927" s="98">
        <v>70</v>
      </c>
      <c r="B3927" s="125" t="s">
        <v>1614</v>
      </c>
      <c r="C3927" s="126">
        <v>42627</v>
      </c>
      <c r="D3927" s="98" t="s">
        <v>1376</v>
      </c>
      <c r="E3927" s="98">
        <v>11097174</v>
      </c>
      <c r="F3927" s="98"/>
      <c r="G3927" s="127" t="s">
        <v>7135</v>
      </c>
      <c r="H3927" s="128">
        <v>5164.26</v>
      </c>
      <c r="I3927" s="128">
        <v>0</v>
      </c>
      <c r="J3927" s="129">
        <v>5164.26</v>
      </c>
      <c r="K3927" s="101" t="s">
        <v>1388</v>
      </c>
    </row>
    <row r="3928" spans="1:11" ht="56.25" customHeight="1">
      <c r="A3928" s="98">
        <v>70</v>
      </c>
      <c r="B3928" s="125" t="s">
        <v>1614</v>
      </c>
      <c r="C3928" s="126">
        <v>42627</v>
      </c>
      <c r="D3928" s="98" t="s">
        <v>1376</v>
      </c>
      <c r="E3928" s="98">
        <v>11097175</v>
      </c>
      <c r="F3928" s="98"/>
      <c r="G3928" s="127" t="s">
        <v>7136</v>
      </c>
      <c r="H3928" s="128">
        <v>75</v>
      </c>
      <c r="I3928" s="128">
        <v>0</v>
      </c>
      <c r="J3928" s="129">
        <v>75</v>
      </c>
      <c r="K3928" s="101" t="s">
        <v>1388</v>
      </c>
    </row>
    <row r="3929" spans="1:11" ht="56.25" customHeight="1">
      <c r="A3929" s="98">
        <v>70</v>
      </c>
      <c r="B3929" s="125" t="s">
        <v>1614</v>
      </c>
      <c r="C3929" s="126">
        <v>42627</v>
      </c>
      <c r="D3929" s="98" t="s">
        <v>1376</v>
      </c>
      <c r="E3929" s="98">
        <v>11112361</v>
      </c>
      <c r="F3929" s="98"/>
      <c r="G3929" s="127" t="s">
        <v>7138</v>
      </c>
      <c r="H3929" s="128">
        <v>3652.64</v>
      </c>
      <c r="I3929" s="128">
        <v>0</v>
      </c>
      <c r="J3929" s="129">
        <v>3652.64</v>
      </c>
      <c r="K3929" s="101" t="s">
        <v>1388</v>
      </c>
    </row>
    <row r="3930" spans="1:11" ht="56.25" customHeight="1">
      <c r="A3930" s="98">
        <v>70</v>
      </c>
      <c r="B3930" s="125" t="s">
        <v>1614</v>
      </c>
      <c r="C3930" s="126">
        <v>42627</v>
      </c>
      <c r="D3930" s="98" t="s">
        <v>1376</v>
      </c>
      <c r="E3930" s="98">
        <v>11112362</v>
      </c>
      <c r="F3930" s="98"/>
      <c r="G3930" s="127" t="s">
        <v>7139</v>
      </c>
      <c r="H3930" s="128">
        <v>75</v>
      </c>
      <c r="I3930" s="128">
        <v>0</v>
      </c>
      <c r="J3930" s="129">
        <v>75</v>
      </c>
      <c r="K3930" s="101" t="s">
        <v>1388</v>
      </c>
    </row>
    <row r="3931" spans="1:11" ht="56.25" customHeight="1">
      <c r="A3931" s="98">
        <v>70</v>
      </c>
      <c r="B3931" s="125" t="s">
        <v>1614</v>
      </c>
      <c r="C3931" s="126">
        <v>42634</v>
      </c>
      <c r="D3931" s="98" t="s">
        <v>1376</v>
      </c>
      <c r="E3931" s="98">
        <v>11181643</v>
      </c>
      <c r="F3931" s="98"/>
      <c r="G3931" s="127" t="s">
        <v>7303</v>
      </c>
      <c r="H3931" s="128">
        <v>3088.41</v>
      </c>
      <c r="I3931" s="128">
        <v>0</v>
      </c>
      <c r="J3931" s="129">
        <v>3088.41</v>
      </c>
      <c r="K3931" s="101" t="s">
        <v>1388</v>
      </c>
    </row>
    <row r="3932" spans="1:11" ht="56.25" customHeight="1">
      <c r="A3932" s="98">
        <v>70</v>
      </c>
      <c r="B3932" s="125" t="s">
        <v>1614</v>
      </c>
      <c r="C3932" s="126">
        <v>42634</v>
      </c>
      <c r="D3932" s="98" t="s">
        <v>1376</v>
      </c>
      <c r="E3932" s="98">
        <v>11181644</v>
      </c>
      <c r="F3932" s="98"/>
      <c r="G3932" s="127" t="s">
        <v>7303</v>
      </c>
      <c r="H3932" s="128">
        <v>900</v>
      </c>
      <c r="I3932" s="128">
        <v>0</v>
      </c>
      <c r="J3932" s="129">
        <v>900</v>
      </c>
      <c r="K3932" s="101" t="s">
        <v>1388</v>
      </c>
    </row>
    <row r="3933" spans="1:11" ht="56.25" customHeight="1">
      <c r="A3933" s="98">
        <v>70</v>
      </c>
      <c r="B3933" s="125" t="s">
        <v>1614</v>
      </c>
      <c r="C3933" s="126">
        <v>42639</v>
      </c>
      <c r="D3933" s="98" t="s">
        <v>1376</v>
      </c>
      <c r="E3933" s="98">
        <v>11209634</v>
      </c>
      <c r="F3933" s="98"/>
      <c r="G3933" s="127" t="s">
        <v>7463</v>
      </c>
      <c r="H3933" s="128">
        <v>689.6</v>
      </c>
      <c r="I3933" s="128">
        <v>0</v>
      </c>
      <c r="J3933" s="129">
        <v>689.6</v>
      </c>
      <c r="K3933" s="101" t="s">
        <v>1388</v>
      </c>
    </row>
    <row r="3934" spans="1:11" ht="56.25" customHeight="1">
      <c r="A3934" s="98">
        <v>70</v>
      </c>
      <c r="B3934" s="125" t="s">
        <v>1614</v>
      </c>
      <c r="C3934" s="126">
        <v>42639</v>
      </c>
      <c r="D3934" s="98" t="s">
        <v>1376</v>
      </c>
      <c r="E3934" s="98">
        <v>11209635</v>
      </c>
      <c r="F3934" s="98"/>
      <c r="G3934" s="127" t="s">
        <v>7465</v>
      </c>
      <c r="H3934" s="128">
        <v>75</v>
      </c>
      <c r="I3934" s="128">
        <v>0</v>
      </c>
      <c r="J3934" s="129">
        <v>75</v>
      </c>
      <c r="K3934" s="101" t="s">
        <v>1388</v>
      </c>
    </row>
    <row r="3935" spans="1:11" ht="56.25" customHeight="1">
      <c r="A3935" s="98">
        <v>70</v>
      </c>
      <c r="B3935" s="125" t="s">
        <v>1614</v>
      </c>
      <c r="C3935" s="126">
        <v>42639</v>
      </c>
      <c r="D3935" s="98" t="s">
        <v>1376</v>
      </c>
      <c r="E3935" s="98">
        <v>11209636</v>
      </c>
      <c r="F3935" s="98"/>
      <c r="G3935" s="127" t="s">
        <v>7462</v>
      </c>
      <c r="H3935" s="128">
        <v>40422</v>
      </c>
      <c r="I3935" s="128">
        <v>0</v>
      </c>
      <c r="J3935" s="129">
        <v>40422</v>
      </c>
      <c r="K3935" s="101" t="s">
        <v>1388</v>
      </c>
    </row>
    <row r="3936" spans="1:11" ht="56.25" customHeight="1">
      <c r="A3936" s="98">
        <v>70</v>
      </c>
      <c r="B3936" s="125" t="s">
        <v>1614</v>
      </c>
      <c r="C3936" s="126">
        <v>42639</v>
      </c>
      <c r="D3936" s="98" t="s">
        <v>1376</v>
      </c>
      <c r="E3936" s="98">
        <v>11209637</v>
      </c>
      <c r="F3936" s="98"/>
      <c r="G3936" s="127" t="s">
        <v>7466</v>
      </c>
      <c r="H3936" s="128">
        <v>75</v>
      </c>
      <c r="I3936" s="128">
        <v>0</v>
      </c>
      <c r="J3936" s="129">
        <v>75</v>
      </c>
      <c r="K3936" s="101" t="s">
        <v>1388</v>
      </c>
    </row>
    <row r="3937" spans="1:11" ht="56.25" customHeight="1">
      <c r="A3937" s="98">
        <v>70</v>
      </c>
      <c r="B3937" s="125" t="s">
        <v>1614</v>
      </c>
      <c r="C3937" s="126">
        <v>42639</v>
      </c>
      <c r="D3937" s="98" t="s">
        <v>1376</v>
      </c>
      <c r="E3937" s="98">
        <v>11209638</v>
      </c>
      <c r="F3937" s="98"/>
      <c r="G3937" s="127" t="s">
        <v>7461</v>
      </c>
      <c r="H3937" s="128">
        <v>5082.2</v>
      </c>
      <c r="I3937" s="128">
        <v>0</v>
      </c>
      <c r="J3937" s="129">
        <v>5082.2</v>
      </c>
      <c r="K3937" s="101" t="s">
        <v>1388</v>
      </c>
    </row>
    <row r="3938" spans="1:11" ht="56.25" customHeight="1">
      <c r="A3938" s="98">
        <v>70</v>
      </c>
      <c r="B3938" s="125" t="s">
        <v>1614</v>
      </c>
      <c r="C3938" s="126">
        <v>42639</v>
      </c>
      <c r="D3938" s="98" t="s">
        <v>1376</v>
      </c>
      <c r="E3938" s="98">
        <v>11209639</v>
      </c>
      <c r="F3938" s="98"/>
      <c r="G3938" s="127" t="s">
        <v>7464</v>
      </c>
      <c r="H3938" s="128">
        <v>75</v>
      </c>
      <c r="I3938" s="128">
        <v>0</v>
      </c>
      <c r="J3938" s="129">
        <v>75</v>
      </c>
      <c r="K3938" s="101" t="s">
        <v>1388</v>
      </c>
    </row>
    <row r="3939" spans="1:11" ht="56.25" customHeight="1">
      <c r="A3939" s="98">
        <v>76</v>
      </c>
      <c r="B3939" s="125" t="s">
        <v>6375</v>
      </c>
      <c r="C3939" s="126">
        <v>42600</v>
      </c>
      <c r="D3939" s="98" t="s">
        <v>1366</v>
      </c>
      <c r="E3939" s="98">
        <v>734486</v>
      </c>
      <c r="F3939" s="98"/>
      <c r="G3939" s="127" t="s">
        <v>6376</v>
      </c>
      <c r="H3939" s="128">
        <v>0</v>
      </c>
      <c r="I3939" s="128">
        <v>20000</v>
      </c>
      <c r="J3939" s="129">
        <v>20000</v>
      </c>
      <c r="K3939" s="101" t="s">
        <v>1388</v>
      </c>
    </row>
    <row r="3940" spans="1:11" ht="56.25" customHeight="1">
      <c r="A3940" s="98">
        <v>76</v>
      </c>
      <c r="B3940" s="125" t="s">
        <v>6375</v>
      </c>
      <c r="C3940" s="126">
        <v>42600</v>
      </c>
      <c r="D3940" s="98" t="s">
        <v>6</v>
      </c>
      <c r="E3940" s="98">
        <v>861196</v>
      </c>
      <c r="F3940" s="98"/>
      <c r="G3940" s="127" t="s">
        <v>6380</v>
      </c>
      <c r="H3940" s="128">
        <v>0</v>
      </c>
      <c r="I3940" s="128">
        <v>2516681.87</v>
      </c>
      <c r="J3940" s="129">
        <v>2516681.87</v>
      </c>
      <c r="K3940" s="101" t="s">
        <v>1388</v>
      </c>
    </row>
    <row r="3941" spans="1:11" ht="56.25" customHeight="1">
      <c r="A3941" s="98">
        <v>76</v>
      </c>
      <c r="B3941" s="125" t="s">
        <v>6375</v>
      </c>
      <c r="C3941" s="126">
        <v>42618</v>
      </c>
      <c r="D3941" s="98" t="s">
        <v>6</v>
      </c>
      <c r="E3941" s="98">
        <v>862827</v>
      </c>
      <c r="F3941" s="98"/>
      <c r="G3941" s="127" t="s">
        <v>6828</v>
      </c>
      <c r="H3941" s="128">
        <v>0</v>
      </c>
      <c r="I3941" s="128">
        <v>6500000</v>
      </c>
      <c r="J3941" s="129">
        <v>6500000</v>
      </c>
      <c r="K3941" s="101" t="s">
        <v>1388</v>
      </c>
    </row>
    <row r="3942" spans="1:11" ht="56.25" customHeight="1">
      <c r="A3942" s="98">
        <v>78</v>
      </c>
      <c r="B3942" s="125" t="s">
        <v>3534</v>
      </c>
      <c r="C3942" s="126">
        <v>42551</v>
      </c>
      <c r="D3942" s="98" t="s">
        <v>15</v>
      </c>
      <c r="E3942" s="98">
        <v>113</v>
      </c>
      <c r="F3942" s="98"/>
      <c r="G3942" s="127" t="s">
        <v>5192</v>
      </c>
      <c r="H3942" s="128">
        <v>375.64</v>
      </c>
      <c r="I3942" s="128">
        <v>0</v>
      </c>
      <c r="J3942" s="129">
        <v>375.64</v>
      </c>
      <c r="K3942" s="101" t="s">
        <v>1388</v>
      </c>
    </row>
    <row r="3943" spans="1:11" ht="56.25" customHeight="1">
      <c r="A3943" s="98">
        <v>78</v>
      </c>
      <c r="B3943" s="125" t="s">
        <v>3534</v>
      </c>
      <c r="C3943" s="126">
        <v>42551</v>
      </c>
      <c r="D3943" s="98" t="s">
        <v>6</v>
      </c>
      <c r="E3943" s="98">
        <v>213982</v>
      </c>
      <c r="F3943" s="98"/>
      <c r="G3943" s="127" t="s">
        <v>5190</v>
      </c>
      <c r="H3943" s="128">
        <v>0</v>
      </c>
      <c r="I3943" s="128">
        <v>1141.51</v>
      </c>
      <c r="J3943" s="129">
        <v>1141.51</v>
      </c>
      <c r="K3943" s="101" t="s">
        <v>1388</v>
      </c>
    </row>
    <row r="3944" spans="1:11" ht="56.25" customHeight="1">
      <c r="A3944" s="98">
        <v>78</v>
      </c>
      <c r="B3944" s="125" t="s">
        <v>3534</v>
      </c>
      <c r="C3944" s="126">
        <v>42621</v>
      </c>
      <c r="D3944" s="98" t="s">
        <v>1366</v>
      </c>
      <c r="E3944" s="98">
        <v>741931</v>
      </c>
      <c r="F3944" s="98"/>
      <c r="G3944" s="127" t="s">
        <v>6963</v>
      </c>
      <c r="H3944" s="128">
        <v>0</v>
      </c>
      <c r="I3944" s="128">
        <v>196724</v>
      </c>
      <c r="J3944" s="129">
        <v>196724</v>
      </c>
      <c r="K3944" s="101" t="s">
        <v>1388</v>
      </c>
    </row>
    <row r="3945" spans="1:11" ht="56.25" customHeight="1">
      <c r="A3945" s="98">
        <v>78</v>
      </c>
      <c r="B3945" s="125" t="s">
        <v>3534</v>
      </c>
      <c r="C3945" s="126">
        <v>42622</v>
      </c>
      <c r="D3945" s="98" t="s">
        <v>1366</v>
      </c>
      <c r="E3945" s="98">
        <v>742059</v>
      </c>
      <c r="F3945" s="98"/>
      <c r="G3945" s="127" t="s">
        <v>7004</v>
      </c>
      <c r="H3945" s="128">
        <v>0</v>
      </c>
      <c r="I3945" s="128">
        <v>113336</v>
      </c>
      <c r="J3945" s="129">
        <v>113336</v>
      </c>
      <c r="K3945" s="101" t="s">
        <v>1388</v>
      </c>
    </row>
    <row r="3946" spans="1:11" ht="56.25" customHeight="1">
      <c r="A3946" s="98">
        <v>78</v>
      </c>
      <c r="B3946" s="125" t="s">
        <v>3534</v>
      </c>
      <c r="C3946" s="126">
        <v>42622</v>
      </c>
      <c r="D3946" s="98" t="s">
        <v>1366</v>
      </c>
      <c r="E3946" s="98">
        <v>742060</v>
      </c>
      <c r="F3946" s="98"/>
      <c r="G3946" s="127" t="s">
        <v>7005</v>
      </c>
      <c r="H3946" s="128">
        <v>0</v>
      </c>
      <c r="I3946" s="128">
        <v>242358</v>
      </c>
      <c r="J3946" s="129">
        <v>242358</v>
      </c>
      <c r="K3946" s="101" t="s">
        <v>1388</v>
      </c>
    </row>
    <row r="3947" spans="1:11" ht="56.25" customHeight="1">
      <c r="A3947" s="98">
        <v>78</v>
      </c>
      <c r="B3947" s="125" t="s">
        <v>3534</v>
      </c>
      <c r="C3947" s="126">
        <v>42622</v>
      </c>
      <c r="D3947" s="98" t="s">
        <v>1366</v>
      </c>
      <c r="E3947" s="98">
        <v>742061</v>
      </c>
      <c r="F3947" s="98"/>
      <c r="G3947" s="127" t="s">
        <v>7005</v>
      </c>
      <c r="H3947" s="128">
        <v>0</v>
      </c>
      <c r="I3947" s="128">
        <v>264306</v>
      </c>
      <c r="J3947" s="129">
        <v>264306</v>
      </c>
      <c r="K3947" s="101" t="s">
        <v>1388</v>
      </c>
    </row>
    <row r="3948" spans="1:11" ht="56.25" customHeight="1">
      <c r="A3948" s="98">
        <v>78</v>
      </c>
      <c r="B3948" s="125" t="s">
        <v>1322</v>
      </c>
      <c r="C3948" s="126">
        <v>42458</v>
      </c>
      <c r="D3948" s="98" t="s">
        <v>11</v>
      </c>
      <c r="E3948" s="98">
        <v>846253</v>
      </c>
      <c r="F3948" s="98"/>
      <c r="G3948" s="127" t="s">
        <v>3110</v>
      </c>
      <c r="H3948" s="128">
        <v>50</v>
      </c>
      <c r="I3948" s="128">
        <v>0</v>
      </c>
      <c r="J3948" s="129">
        <v>50</v>
      </c>
      <c r="K3948" s="101" t="s">
        <v>1388</v>
      </c>
    </row>
    <row r="3949" spans="1:11" ht="56.25" customHeight="1">
      <c r="A3949" s="98">
        <v>78</v>
      </c>
      <c r="B3949" s="125" t="s">
        <v>1322</v>
      </c>
      <c r="C3949" s="126">
        <v>42458</v>
      </c>
      <c r="D3949" s="98" t="s">
        <v>11</v>
      </c>
      <c r="E3949" s="98">
        <v>846257</v>
      </c>
      <c r="F3949" s="98"/>
      <c r="G3949" s="127" t="s">
        <v>3111</v>
      </c>
      <c r="H3949" s="128">
        <v>50</v>
      </c>
      <c r="I3949" s="128">
        <v>0</v>
      </c>
      <c r="J3949" s="129">
        <v>50</v>
      </c>
      <c r="K3949" s="101" t="s">
        <v>1388</v>
      </c>
    </row>
    <row r="3950" spans="1:11" ht="56.25" customHeight="1">
      <c r="A3950" s="98">
        <v>78</v>
      </c>
      <c r="B3950" s="125" t="s">
        <v>3534</v>
      </c>
      <c r="C3950" s="126">
        <v>42481</v>
      </c>
      <c r="D3950" s="98" t="s">
        <v>6</v>
      </c>
      <c r="E3950" s="98">
        <v>848835</v>
      </c>
      <c r="F3950" s="98"/>
      <c r="G3950" s="127" t="s">
        <v>3535</v>
      </c>
      <c r="H3950" s="128">
        <v>0</v>
      </c>
      <c r="I3950" s="128">
        <v>10.98</v>
      </c>
      <c r="J3950" s="129">
        <v>10.98</v>
      </c>
      <c r="K3950" s="101" t="s">
        <v>1388</v>
      </c>
    </row>
    <row r="3951" spans="1:11" ht="56.25" customHeight="1">
      <c r="A3951" s="98">
        <v>78</v>
      </c>
      <c r="B3951" s="125" t="s">
        <v>3534</v>
      </c>
      <c r="C3951" s="126">
        <v>42502</v>
      </c>
      <c r="D3951" s="98" t="s">
        <v>6</v>
      </c>
      <c r="E3951" s="98">
        <v>851158</v>
      </c>
      <c r="F3951" s="98"/>
      <c r="G3951" s="127" t="s">
        <v>3950</v>
      </c>
      <c r="H3951" s="128">
        <v>0</v>
      </c>
      <c r="I3951" s="128">
        <v>2250.56</v>
      </c>
      <c r="J3951" s="129">
        <v>2250.56</v>
      </c>
      <c r="K3951" s="101" t="s">
        <v>1388</v>
      </c>
    </row>
    <row r="3952" spans="1:11" ht="56.25" customHeight="1">
      <c r="A3952" s="98">
        <v>78</v>
      </c>
      <c r="B3952" s="125" t="s">
        <v>3534</v>
      </c>
      <c r="C3952" s="126">
        <v>42502</v>
      </c>
      <c r="D3952" s="98" t="s">
        <v>11</v>
      </c>
      <c r="E3952" s="98">
        <v>851161</v>
      </c>
      <c r="F3952" s="98"/>
      <c r="G3952" s="127" t="s">
        <v>3962</v>
      </c>
      <c r="H3952" s="128">
        <v>50</v>
      </c>
      <c r="I3952" s="128">
        <v>0</v>
      </c>
      <c r="J3952" s="129">
        <v>50</v>
      </c>
      <c r="K3952" s="101" t="s">
        <v>1388</v>
      </c>
    </row>
    <row r="3953" spans="1:11" ht="56.25" customHeight="1">
      <c r="A3953" s="98">
        <v>78</v>
      </c>
      <c r="B3953" s="125" t="s">
        <v>1322</v>
      </c>
      <c r="C3953" s="126">
        <v>42522</v>
      </c>
      <c r="D3953" s="98" t="s">
        <v>11</v>
      </c>
      <c r="E3953" s="98">
        <v>853432</v>
      </c>
      <c r="F3953" s="98"/>
      <c r="G3953" s="127" t="s">
        <v>4420</v>
      </c>
      <c r="H3953" s="128">
        <v>363.71</v>
      </c>
      <c r="I3953" s="128">
        <v>0</v>
      </c>
      <c r="J3953" s="129">
        <v>363.71</v>
      </c>
      <c r="K3953" s="101" t="s">
        <v>1388</v>
      </c>
    </row>
    <row r="3954" spans="1:11" ht="56.25" customHeight="1">
      <c r="A3954" s="98">
        <v>78</v>
      </c>
      <c r="B3954" s="125" t="s">
        <v>1322</v>
      </c>
      <c r="C3954" s="126">
        <v>42522</v>
      </c>
      <c r="D3954" s="98" t="s">
        <v>11</v>
      </c>
      <c r="E3954" s="98">
        <v>853433</v>
      </c>
      <c r="F3954" s="98"/>
      <c r="G3954" s="127" t="s">
        <v>4419</v>
      </c>
      <c r="H3954" s="128">
        <v>1076.05</v>
      </c>
      <c r="I3954" s="128">
        <v>0</v>
      </c>
      <c r="J3954" s="129">
        <v>1076.05</v>
      </c>
      <c r="K3954" s="101" t="s">
        <v>1388</v>
      </c>
    </row>
    <row r="3955" spans="1:11" ht="56.25" customHeight="1">
      <c r="A3955" s="98">
        <v>78</v>
      </c>
      <c r="B3955" s="125" t="s">
        <v>1322</v>
      </c>
      <c r="C3955" s="126">
        <v>42583</v>
      </c>
      <c r="D3955" s="98" t="s">
        <v>11</v>
      </c>
      <c r="E3955" s="98">
        <v>859626</v>
      </c>
      <c r="F3955" s="98"/>
      <c r="G3955" s="127" t="s">
        <v>5958</v>
      </c>
      <c r="H3955" s="128">
        <v>679.61</v>
      </c>
      <c r="I3955" s="128">
        <v>0</v>
      </c>
      <c r="J3955" s="129">
        <v>679.61</v>
      </c>
      <c r="K3955" s="101" t="s">
        <v>1388</v>
      </c>
    </row>
    <row r="3956" spans="1:11" ht="56.25" customHeight="1">
      <c r="A3956" s="98">
        <v>78</v>
      </c>
      <c r="B3956" s="125" t="s">
        <v>1322</v>
      </c>
      <c r="C3956" s="126">
        <v>42600</v>
      </c>
      <c r="D3956" s="98" t="s">
        <v>11</v>
      </c>
      <c r="E3956" s="98">
        <v>861156</v>
      </c>
      <c r="F3956" s="98"/>
      <c r="G3956" s="127" t="s">
        <v>6415</v>
      </c>
      <c r="H3956" s="128">
        <v>638.79</v>
      </c>
      <c r="I3956" s="128">
        <v>0</v>
      </c>
      <c r="J3956" s="129">
        <v>638.79</v>
      </c>
      <c r="K3956" s="101" t="s">
        <v>1388</v>
      </c>
    </row>
    <row r="3957" spans="1:11" ht="56.25" customHeight="1">
      <c r="A3957" s="98">
        <v>78</v>
      </c>
      <c r="B3957" s="125" t="s">
        <v>1322</v>
      </c>
      <c r="C3957" s="126">
        <v>42605</v>
      </c>
      <c r="D3957" s="98" t="s">
        <v>11</v>
      </c>
      <c r="E3957" s="98">
        <v>861541</v>
      </c>
      <c r="F3957" s="98"/>
      <c r="G3957" s="127" t="s">
        <v>6517</v>
      </c>
      <c r="H3957" s="128">
        <v>710</v>
      </c>
      <c r="I3957" s="128">
        <v>0</v>
      </c>
      <c r="J3957" s="129">
        <v>710</v>
      </c>
      <c r="K3957" s="101" t="s">
        <v>1388</v>
      </c>
    </row>
    <row r="3958" spans="1:11" ht="56.25" customHeight="1">
      <c r="A3958" s="98">
        <v>78</v>
      </c>
      <c r="B3958" s="125" t="s">
        <v>1322</v>
      </c>
      <c r="C3958" s="126">
        <v>42614</v>
      </c>
      <c r="D3958" s="98" t="s">
        <v>11</v>
      </c>
      <c r="E3958" s="98">
        <v>862656</v>
      </c>
      <c r="F3958" s="98"/>
      <c r="G3958" s="127" t="s">
        <v>6763</v>
      </c>
      <c r="H3958" s="128">
        <v>666.44</v>
      </c>
      <c r="I3958" s="128">
        <v>0</v>
      </c>
      <c r="J3958" s="129">
        <v>666.44</v>
      </c>
      <c r="K3958" s="101" t="s">
        <v>1388</v>
      </c>
    </row>
    <row r="3959" spans="1:11" ht="56.25" customHeight="1">
      <c r="A3959" s="98">
        <v>78</v>
      </c>
      <c r="B3959" s="125" t="s">
        <v>1322</v>
      </c>
      <c r="C3959" s="126">
        <v>42633</v>
      </c>
      <c r="D3959" s="98" t="s">
        <v>11</v>
      </c>
      <c r="E3959" s="98">
        <v>864097</v>
      </c>
      <c r="F3959" s="98"/>
      <c r="G3959" s="127" t="s">
        <v>7269</v>
      </c>
      <c r="H3959" s="128">
        <v>1450.26</v>
      </c>
      <c r="I3959" s="128">
        <v>0</v>
      </c>
      <c r="J3959" s="129">
        <v>1450.26</v>
      </c>
      <c r="K3959" s="101" t="s">
        <v>1388</v>
      </c>
    </row>
    <row r="3960" spans="1:11" ht="56.25" customHeight="1">
      <c r="A3960" s="98">
        <v>78</v>
      </c>
      <c r="B3960" s="125" t="s">
        <v>3534</v>
      </c>
      <c r="C3960" s="126">
        <v>42636</v>
      </c>
      <c r="D3960" s="98" t="s">
        <v>11</v>
      </c>
      <c r="E3960" s="98">
        <v>864391</v>
      </c>
      <c r="F3960" s="98"/>
      <c r="G3960" s="127" t="s">
        <v>7384</v>
      </c>
      <c r="H3960" s="128">
        <v>2261.12</v>
      </c>
      <c r="I3960" s="128">
        <v>0</v>
      </c>
      <c r="J3960" s="129">
        <v>2261.12</v>
      </c>
      <c r="K3960" s="101" t="s">
        <v>1388</v>
      </c>
    </row>
    <row r="3961" spans="1:11" ht="56.25" customHeight="1">
      <c r="A3961" s="98">
        <v>78</v>
      </c>
      <c r="B3961" s="125" t="s">
        <v>3534</v>
      </c>
      <c r="C3961" s="126">
        <v>42643</v>
      </c>
      <c r="D3961" s="98" t="s">
        <v>11</v>
      </c>
      <c r="E3961" s="98">
        <v>865502</v>
      </c>
      <c r="F3961" s="98"/>
      <c r="G3961" s="127" t="s">
        <v>7601</v>
      </c>
      <c r="H3961" s="128">
        <v>490</v>
      </c>
      <c r="I3961" s="128">
        <v>0</v>
      </c>
      <c r="J3961" s="129">
        <v>490</v>
      </c>
      <c r="K3961" s="101" t="s">
        <v>1388</v>
      </c>
    </row>
    <row r="3962" spans="1:11" ht="56.25" customHeight="1">
      <c r="A3962" s="98">
        <v>78</v>
      </c>
      <c r="B3962" s="125" t="s">
        <v>9585</v>
      </c>
      <c r="C3962" s="126">
        <v>42486</v>
      </c>
      <c r="D3962" s="98" t="s">
        <v>3</v>
      </c>
      <c r="E3962" s="98">
        <v>1372760</v>
      </c>
      <c r="F3962" s="98"/>
      <c r="G3962" s="127" t="s">
        <v>9586</v>
      </c>
      <c r="H3962" s="128">
        <v>0</v>
      </c>
      <c r="I3962" s="128">
        <v>122.7</v>
      </c>
      <c r="J3962" s="129">
        <v>122.7</v>
      </c>
      <c r="K3962" s="101" t="s">
        <v>1388</v>
      </c>
    </row>
    <row r="3963" spans="1:11" ht="56.25" customHeight="1">
      <c r="A3963" s="98">
        <v>78</v>
      </c>
      <c r="B3963" s="125" t="s">
        <v>9585</v>
      </c>
      <c r="C3963" s="126">
        <v>42569</v>
      </c>
      <c r="D3963" s="98" t="s">
        <v>3</v>
      </c>
      <c r="E3963" s="98">
        <v>1398904</v>
      </c>
      <c r="F3963" s="98"/>
      <c r="G3963" s="127" t="s">
        <v>11361</v>
      </c>
      <c r="H3963" s="128">
        <v>0</v>
      </c>
      <c r="I3963" s="128">
        <v>2469.5500000000002</v>
      </c>
      <c r="J3963" s="129">
        <v>2469.5500000000002</v>
      </c>
      <c r="K3963" s="101" t="s">
        <v>1388</v>
      </c>
    </row>
    <row r="3964" spans="1:11" ht="56.25" customHeight="1">
      <c r="A3964" s="98">
        <v>78</v>
      </c>
      <c r="B3964" s="125" t="s">
        <v>9585</v>
      </c>
      <c r="C3964" s="126">
        <v>42569</v>
      </c>
      <c r="D3964" s="98" t="s">
        <v>3</v>
      </c>
      <c r="E3964" s="98">
        <v>1398936</v>
      </c>
      <c r="F3964" s="98"/>
      <c r="G3964" s="127" t="s">
        <v>11365</v>
      </c>
      <c r="H3964" s="128">
        <v>0</v>
      </c>
      <c r="I3964" s="128">
        <v>100</v>
      </c>
      <c r="J3964" s="129">
        <v>100</v>
      </c>
      <c r="K3964" s="101" t="s">
        <v>1388</v>
      </c>
    </row>
    <row r="3965" spans="1:11" ht="56.25" customHeight="1">
      <c r="A3965" s="98">
        <v>78</v>
      </c>
      <c r="B3965" s="125" t="s">
        <v>9585</v>
      </c>
      <c r="C3965" s="126">
        <v>42586</v>
      </c>
      <c r="D3965" s="98" t="s">
        <v>3</v>
      </c>
      <c r="E3965" s="98">
        <v>1404379</v>
      </c>
      <c r="F3965" s="98"/>
      <c r="G3965" s="127" t="s">
        <v>11831</v>
      </c>
      <c r="H3965" s="128">
        <v>0</v>
      </c>
      <c r="I3965" s="128">
        <v>1443</v>
      </c>
      <c r="J3965" s="129">
        <v>1443</v>
      </c>
      <c r="K3965" s="101" t="s">
        <v>1388</v>
      </c>
    </row>
    <row r="3966" spans="1:11" ht="56.25" customHeight="1">
      <c r="A3966" s="98">
        <v>78</v>
      </c>
      <c r="B3966" s="125" t="s">
        <v>9585</v>
      </c>
      <c r="C3966" s="126">
        <v>42592</v>
      </c>
      <c r="D3966" s="98" t="s">
        <v>3</v>
      </c>
      <c r="E3966" s="98">
        <v>1406729</v>
      </c>
      <c r="F3966" s="98"/>
      <c r="G3966" s="127" t="s">
        <v>12020</v>
      </c>
      <c r="H3966" s="128">
        <v>0</v>
      </c>
      <c r="I3966" s="128">
        <v>400</v>
      </c>
      <c r="J3966" s="129">
        <v>400</v>
      </c>
      <c r="K3966" s="101" t="s">
        <v>1388</v>
      </c>
    </row>
    <row r="3967" spans="1:11" ht="56.25" customHeight="1">
      <c r="A3967" s="98">
        <v>78</v>
      </c>
      <c r="B3967" s="125" t="s">
        <v>9585</v>
      </c>
      <c r="C3967" s="126">
        <v>42618</v>
      </c>
      <c r="D3967" s="98" t="s">
        <v>3</v>
      </c>
      <c r="E3967" s="98">
        <v>1416078</v>
      </c>
      <c r="F3967" s="98"/>
      <c r="G3967" s="127" t="s">
        <v>12711</v>
      </c>
      <c r="H3967" s="128">
        <v>0</v>
      </c>
      <c r="I3967" s="128">
        <v>5128</v>
      </c>
      <c r="J3967" s="129">
        <v>5128</v>
      </c>
      <c r="K3967" s="101" t="s">
        <v>1388</v>
      </c>
    </row>
    <row r="3968" spans="1:11" ht="56.25" customHeight="1">
      <c r="A3968" s="98">
        <v>78</v>
      </c>
      <c r="B3968" s="125" t="s">
        <v>9585</v>
      </c>
      <c r="C3968" s="126">
        <v>42619</v>
      </c>
      <c r="D3968" s="98" t="s">
        <v>3</v>
      </c>
      <c r="E3968" s="98">
        <v>1416583</v>
      </c>
      <c r="F3968" s="98"/>
      <c r="G3968" s="127" t="s">
        <v>12766</v>
      </c>
      <c r="H3968" s="128">
        <v>0</v>
      </c>
      <c r="I3968" s="128">
        <v>14530</v>
      </c>
      <c r="J3968" s="129">
        <v>14530</v>
      </c>
      <c r="K3968" s="101" t="s">
        <v>1388</v>
      </c>
    </row>
    <row r="3969" spans="1:11" ht="56.25" customHeight="1">
      <c r="A3969" s="98">
        <v>78</v>
      </c>
      <c r="B3969" s="125" t="s">
        <v>9585</v>
      </c>
      <c r="C3969" s="126">
        <v>42626</v>
      </c>
      <c r="D3969" s="98" t="s">
        <v>3</v>
      </c>
      <c r="E3969" s="98">
        <v>1419327</v>
      </c>
      <c r="F3969" s="98"/>
      <c r="G3969" s="127" t="s">
        <v>13011</v>
      </c>
      <c r="H3969" s="128">
        <v>0</v>
      </c>
      <c r="I3969" s="128">
        <v>720</v>
      </c>
      <c r="J3969" s="129">
        <v>720</v>
      </c>
      <c r="K3969" s="101" t="s">
        <v>1388</v>
      </c>
    </row>
    <row r="3970" spans="1:11" ht="56.25" customHeight="1">
      <c r="A3970" s="98">
        <v>78</v>
      </c>
      <c r="B3970" s="125" t="s">
        <v>9585</v>
      </c>
      <c r="C3970" s="126">
        <v>42626</v>
      </c>
      <c r="D3970" s="98" t="s">
        <v>3</v>
      </c>
      <c r="E3970" s="98">
        <v>1419330</v>
      </c>
      <c r="F3970" s="98"/>
      <c r="G3970" s="127" t="s">
        <v>13012</v>
      </c>
      <c r="H3970" s="128">
        <v>0</v>
      </c>
      <c r="I3970" s="128">
        <v>1860</v>
      </c>
      <c r="J3970" s="129">
        <v>1860</v>
      </c>
      <c r="K3970" s="101" t="s">
        <v>1388</v>
      </c>
    </row>
    <row r="3971" spans="1:11" ht="56.25" customHeight="1">
      <c r="A3971" s="98">
        <v>78</v>
      </c>
      <c r="B3971" s="125" t="s">
        <v>9585</v>
      </c>
      <c r="C3971" s="126">
        <v>42626</v>
      </c>
      <c r="D3971" s="98" t="s">
        <v>3</v>
      </c>
      <c r="E3971" s="98">
        <v>1419334</v>
      </c>
      <c r="F3971" s="98"/>
      <c r="G3971" s="127" t="s">
        <v>13013</v>
      </c>
      <c r="H3971" s="128">
        <v>0</v>
      </c>
      <c r="I3971" s="128">
        <v>1650</v>
      </c>
      <c r="J3971" s="129">
        <v>1650</v>
      </c>
      <c r="K3971" s="101" t="s">
        <v>1388</v>
      </c>
    </row>
    <row r="3972" spans="1:11" ht="56.25" customHeight="1">
      <c r="A3972" s="98">
        <v>78</v>
      </c>
      <c r="B3972" s="125" t="s">
        <v>9585</v>
      </c>
      <c r="C3972" s="126">
        <v>42629</v>
      </c>
      <c r="D3972" s="98" t="s">
        <v>3</v>
      </c>
      <c r="E3972" s="98">
        <v>1420936</v>
      </c>
      <c r="F3972" s="98"/>
      <c r="G3972" s="127" t="s">
        <v>13210</v>
      </c>
      <c r="H3972" s="128">
        <v>0</v>
      </c>
      <c r="I3972" s="128">
        <v>523.6</v>
      </c>
      <c r="J3972" s="129">
        <v>523.6</v>
      </c>
      <c r="K3972" s="101" t="s">
        <v>1388</v>
      </c>
    </row>
    <row r="3973" spans="1:11" ht="56.25" customHeight="1">
      <c r="A3973" s="98">
        <v>78</v>
      </c>
      <c r="B3973" s="125" t="s">
        <v>13346</v>
      </c>
      <c r="C3973" s="126">
        <v>42634</v>
      </c>
      <c r="D3973" s="98" t="s">
        <v>3</v>
      </c>
      <c r="E3973" s="98">
        <v>1422131</v>
      </c>
      <c r="F3973" s="98"/>
      <c r="G3973" s="127" t="s">
        <v>13347</v>
      </c>
      <c r="H3973" s="128">
        <v>0</v>
      </c>
      <c r="I3973" s="128">
        <v>1130</v>
      </c>
      <c r="J3973" s="129">
        <v>1130</v>
      </c>
      <c r="K3973" s="101" t="s">
        <v>1388</v>
      </c>
    </row>
    <row r="3974" spans="1:11" ht="56.25" customHeight="1">
      <c r="A3974" s="98">
        <v>78</v>
      </c>
      <c r="B3974" s="125" t="s">
        <v>13346</v>
      </c>
      <c r="C3974" s="126">
        <v>42634</v>
      </c>
      <c r="D3974" s="98" t="s">
        <v>3</v>
      </c>
      <c r="E3974" s="98">
        <v>1422137</v>
      </c>
      <c r="F3974" s="98"/>
      <c r="G3974" s="127" t="s">
        <v>13348</v>
      </c>
      <c r="H3974" s="128">
        <v>0</v>
      </c>
      <c r="I3974" s="128">
        <v>895.1</v>
      </c>
      <c r="J3974" s="129">
        <v>895.1</v>
      </c>
      <c r="K3974" s="101" t="s">
        <v>1388</v>
      </c>
    </row>
    <row r="3975" spans="1:11" ht="56.25" customHeight="1">
      <c r="A3975" s="98">
        <v>78</v>
      </c>
      <c r="B3975" s="125" t="s">
        <v>13346</v>
      </c>
      <c r="C3975" s="126">
        <v>42634</v>
      </c>
      <c r="D3975" s="98" t="s">
        <v>3</v>
      </c>
      <c r="E3975" s="98">
        <v>1422140</v>
      </c>
      <c r="F3975" s="98"/>
      <c r="G3975" s="127" t="s">
        <v>13350</v>
      </c>
      <c r="H3975" s="128">
        <v>0</v>
      </c>
      <c r="I3975" s="128">
        <v>185</v>
      </c>
      <c r="J3975" s="129">
        <v>185</v>
      </c>
      <c r="K3975" s="101" t="s">
        <v>1388</v>
      </c>
    </row>
    <row r="3976" spans="1:11" ht="56.25" customHeight="1">
      <c r="A3976" s="98">
        <v>78</v>
      </c>
      <c r="B3976" s="125" t="s">
        <v>13346</v>
      </c>
      <c r="C3976" s="126">
        <v>42634</v>
      </c>
      <c r="D3976" s="98" t="s">
        <v>3</v>
      </c>
      <c r="E3976" s="98">
        <v>1422147</v>
      </c>
      <c r="F3976" s="98"/>
      <c r="G3976" s="127" t="s">
        <v>13352</v>
      </c>
      <c r="H3976" s="128">
        <v>0</v>
      </c>
      <c r="I3976" s="128">
        <v>1340.67</v>
      </c>
      <c r="J3976" s="129">
        <v>1340.67</v>
      </c>
      <c r="K3976" s="101" t="s">
        <v>1388</v>
      </c>
    </row>
    <row r="3977" spans="1:11" ht="56.25" customHeight="1">
      <c r="A3977" s="98">
        <v>78</v>
      </c>
      <c r="B3977" s="125" t="s">
        <v>13346</v>
      </c>
      <c r="C3977" s="126">
        <v>42634</v>
      </c>
      <c r="D3977" s="98" t="s">
        <v>3</v>
      </c>
      <c r="E3977" s="98">
        <v>1422149</v>
      </c>
      <c r="F3977" s="98"/>
      <c r="G3977" s="127" t="s">
        <v>13353</v>
      </c>
      <c r="H3977" s="128">
        <v>0</v>
      </c>
      <c r="I3977" s="128">
        <v>877.2</v>
      </c>
      <c r="J3977" s="129">
        <v>877.2</v>
      </c>
      <c r="K3977" s="101" t="s">
        <v>1388</v>
      </c>
    </row>
    <row r="3978" spans="1:11" ht="56.25" customHeight="1">
      <c r="A3978" s="98">
        <v>78</v>
      </c>
      <c r="B3978" s="125" t="s">
        <v>13346</v>
      </c>
      <c r="C3978" s="126">
        <v>42634</v>
      </c>
      <c r="D3978" s="98" t="s">
        <v>3</v>
      </c>
      <c r="E3978" s="98">
        <v>1422151</v>
      </c>
      <c r="F3978" s="98"/>
      <c r="G3978" s="127" t="s">
        <v>13354</v>
      </c>
      <c r="H3978" s="128">
        <v>0</v>
      </c>
      <c r="I3978" s="128">
        <v>92.5</v>
      </c>
      <c r="J3978" s="129">
        <v>92.5</v>
      </c>
      <c r="K3978" s="101" t="s">
        <v>1388</v>
      </c>
    </row>
    <row r="3979" spans="1:11" ht="56.25" customHeight="1">
      <c r="A3979" s="98">
        <v>81</v>
      </c>
      <c r="B3979" s="125" t="s">
        <v>1288</v>
      </c>
      <c r="C3979" s="126">
        <v>42528</v>
      </c>
      <c r="D3979" s="98" t="s">
        <v>6</v>
      </c>
      <c r="E3979" s="98">
        <v>709579</v>
      </c>
      <c r="F3979" s="98"/>
      <c r="G3979" s="127" t="s">
        <v>4525</v>
      </c>
      <c r="H3979" s="128">
        <v>0</v>
      </c>
      <c r="I3979" s="128">
        <v>1394000</v>
      </c>
      <c r="J3979" s="129">
        <v>1394000</v>
      </c>
      <c r="K3979" s="101" t="s">
        <v>1388</v>
      </c>
    </row>
    <row r="3980" spans="1:11" ht="56.25" customHeight="1">
      <c r="A3980" s="98">
        <v>81</v>
      </c>
      <c r="B3980" s="125" t="s">
        <v>1288</v>
      </c>
      <c r="C3980" s="126">
        <v>42423</v>
      </c>
      <c r="D3980" s="98" t="s">
        <v>13</v>
      </c>
      <c r="E3980" s="98">
        <v>842628</v>
      </c>
      <c r="F3980" s="98"/>
      <c r="G3980" s="127" t="s">
        <v>2377</v>
      </c>
      <c r="H3980" s="128">
        <v>737.76</v>
      </c>
      <c r="I3980" s="128">
        <v>0</v>
      </c>
      <c r="J3980" s="129">
        <v>737.76</v>
      </c>
      <c r="K3980" s="101" t="s">
        <v>1388</v>
      </c>
    </row>
    <row r="3981" spans="1:11" ht="56.25" customHeight="1">
      <c r="A3981" s="98">
        <v>81</v>
      </c>
      <c r="B3981" s="125" t="s">
        <v>1288</v>
      </c>
      <c r="C3981" s="126">
        <v>42452</v>
      </c>
      <c r="D3981" s="98" t="s">
        <v>13</v>
      </c>
      <c r="E3981" s="98">
        <v>845757</v>
      </c>
      <c r="F3981" s="98"/>
      <c r="G3981" s="127" t="s">
        <v>3027</v>
      </c>
      <c r="H3981" s="128">
        <v>925</v>
      </c>
      <c r="I3981" s="128">
        <v>0</v>
      </c>
      <c r="J3981" s="129">
        <v>925</v>
      </c>
      <c r="K3981" s="101" t="s">
        <v>1388</v>
      </c>
    </row>
    <row r="3982" spans="1:11" ht="56.25" customHeight="1">
      <c r="A3982" s="98">
        <v>81</v>
      </c>
      <c r="B3982" s="125" t="s">
        <v>1288</v>
      </c>
      <c r="C3982" s="126">
        <v>42564</v>
      </c>
      <c r="D3982" s="98" t="s">
        <v>6</v>
      </c>
      <c r="E3982" s="98">
        <v>857782</v>
      </c>
      <c r="F3982" s="98"/>
      <c r="G3982" s="127" t="s">
        <v>5503</v>
      </c>
      <c r="H3982" s="128">
        <v>0</v>
      </c>
      <c r="I3982" s="128">
        <v>441734030.39999998</v>
      </c>
      <c r="J3982" s="129">
        <v>441734030.39999998</v>
      </c>
      <c r="K3982" s="101" t="s">
        <v>1388</v>
      </c>
    </row>
    <row r="3983" spans="1:11" ht="56.25" customHeight="1">
      <c r="A3983" s="98">
        <v>81</v>
      </c>
      <c r="B3983" s="125" t="s">
        <v>1288</v>
      </c>
      <c r="C3983" s="126">
        <v>42606</v>
      </c>
      <c r="D3983" s="98" t="s">
        <v>6</v>
      </c>
      <c r="E3983" s="98">
        <v>861624</v>
      </c>
      <c r="F3983" s="98"/>
      <c r="G3983" s="127" t="s">
        <v>6521</v>
      </c>
      <c r="H3983" s="128">
        <v>0</v>
      </c>
      <c r="I3983" s="128">
        <v>363</v>
      </c>
      <c r="J3983" s="129">
        <v>363</v>
      </c>
      <c r="K3983" s="101" t="s">
        <v>1388</v>
      </c>
    </row>
    <row r="3984" spans="1:11" ht="56.25" customHeight="1">
      <c r="A3984" s="98">
        <v>81</v>
      </c>
      <c r="B3984" s="125" t="s">
        <v>8014</v>
      </c>
      <c r="C3984" s="126">
        <v>42388</v>
      </c>
      <c r="D3984" s="98" t="s">
        <v>3</v>
      </c>
      <c r="E3984" s="98">
        <v>1342215</v>
      </c>
      <c r="F3984" s="98"/>
      <c r="G3984" s="127" t="s">
        <v>8015</v>
      </c>
      <c r="H3984" s="128">
        <v>0</v>
      </c>
      <c r="I3984" s="128">
        <v>4090</v>
      </c>
      <c r="J3984" s="129">
        <v>4090</v>
      </c>
      <c r="K3984" s="101" t="s">
        <v>1388</v>
      </c>
    </row>
    <row r="3985" spans="1:11" ht="56.25" customHeight="1">
      <c r="A3985" s="98">
        <v>81</v>
      </c>
      <c r="B3985" s="125" t="s">
        <v>8014</v>
      </c>
      <c r="C3985" s="126">
        <v>42390</v>
      </c>
      <c r="D3985" s="98" t="s">
        <v>3</v>
      </c>
      <c r="E3985" s="98">
        <v>1343238</v>
      </c>
      <c r="F3985" s="98"/>
      <c r="G3985" s="127" t="s">
        <v>8070</v>
      </c>
      <c r="H3985" s="128">
        <v>0</v>
      </c>
      <c r="I3985" s="128">
        <v>50</v>
      </c>
      <c r="J3985" s="129">
        <v>50</v>
      </c>
      <c r="K3985" s="101" t="s">
        <v>1388</v>
      </c>
    </row>
    <row r="3986" spans="1:11" ht="56.25" customHeight="1">
      <c r="A3986" s="98">
        <v>81</v>
      </c>
      <c r="B3986" s="125" t="s">
        <v>8014</v>
      </c>
      <c r="C3986" s="126">
        <v>42397</v>
      </c>
      <c r="D3986" s="98" t="s">
        <v>3</v>
      </c>
      <c r="E3986" s="98">
        <v>1345318</v>
      </c>
      <c r="F3986" s="98"/>
      <c r="G3986" s="127" t="s">
        <v>8167</v>
      </c>
      <c r="H3986" s="128">
        <v>0</v>
      </c>
      <c r="I3986" s="128">
        <v>4599</v>
      </c>
      <c r="J3986" s="129">
        <v>4599</v>
      </c>
      <c r="K3986" s="101" t="s">
        <v>1388</v>
      </c>
    </row>
    <row r="3987" spans="1:11" ht="56.25" customHeight="1">
      <c r="A3987" s="98">
        <v>81</v>
      </c>
      <c r="B3987" s="125" t="s">
        <v>8014</v>
      </c>
      <c r="C3987" s="126">
        <v>42398</v>
      </c>
      <c r="D3987" s="98" t="s">
        <v>3</v>
      </c>
      <c r="E3987" s="98">
        <v>1346045</v>
      </c>
      <c r="F3987" s="98"/>
      <c r="G3987" s="127" t="s">
        <v>8192</v>
      </c>
      <c r="H3987" s="128">
        <v>0</v>
      </c>
      <c r="I3987" s="128">
        <v>9344.5</v>
      </c>
      <c r="J3987" s="129">
        <v>9344.5</v>
      </c>
      <c r="K3987" s="101" t="s">
        <v>1388</v>
      </c>
    </row>
    <row r="3988" spans="1:11" ht="56.25" customHeight="1">
      <c r="A3988" s="98">
        <v>81</v>
      </c>
      <c r="B3988" s="125" t="s">
        <v>8014</v>
      </c>
      <c r="C3988" s="126">
        <v>42446</v>
      </c>
      <c r="D3988" s="98" t="s">
        <v>3</v>
      </c>
      <c r="E3988" s="98">
        <v>1360527</v>
      </c>
      <c r="F3988" s="98"/>
      <c r="G3988" s="127" t="s">
        <v>8894</v>
      </c>
      <c r="H3988" s="128">
        <v>0</v>
      </c>
      <c r="I3988" s="128">
        <v>24701.54</v>
      </c>
      <c r="J3988" s="129">
        <v>24701.54</v>
      </c>
      <c r="K3988" s="101" t="s">
        <v>1388</v>
      </c>
    </row>
    <row r="3989" spans="1:11" ht="56.25" customHeight="1">
      <c r="A3989" s="98">
        <v>81</v>
      </c>
      <c r="B3989" s="125" t="s">
        <v>8014</v>
      </c>
      <c r="C3989" s="126">
        <v>42458</v>
      </c>
      <c r="D3989" s="98" t="s">
        <v>3</v>
      </c>
      <c r="E3989" s="98">
        <v>1363835</v>
      </c>
      <c r="F3989" s="98"/>
      <c r="G3989" s="127" t="s">
        <v>9079</v>
      </c>
      <c r="H3989" s="128">
        <v>0</v>
      </c>
      <c r="I3989" s="128">
        <v>374.44</v>
      </c>
      <c r="J3989" s="129">
        <v>374.44</v>
      </c>
      <c r="K3989" s="101" t="s">
        <v>1388</v>
      </c>
    </row>
    <row r="3990" spans="1:11" ht="56.25" customHeight="1">
      <c r="A3990" s="98">
        <v>81</v>
      </c>
      <c r="B3990" s="125" t="s">
        <v>8014</v>
      </c>
      <c r="C3990" s="126">
        <v>42473</v>
      </c>
      <c r="D3990" s="98" t="s">
        <v>3</v>
      </c>
      <c r="E3990" s="98">
        <v>1368651</v>
      </c>
      <c r="F3990" s="98"/>
      <c r="G3990" s="127" t="s">
        <v>9346</v>
      </c>
      <c r="H3990" s="128">
        <v>0</v>
      </c>
      <c r="I3990" s="128">
        <v>14141</v>
      </c>
      <c r="J3990" s="129">
        <v>14141</v>
      </c>
      <c r="K3990" s="101" t="s">
        <v>1388</v>
      </c>
    </row>
    <row r="3991" spans="1:11" ht="56.25" customHeight="1">
      <c r="A3991" s="98">
        <v>81</v>
      </c>
      <c r="B3991" s="125" t="s">
        <v>8014</v>
      </c>
      <c r="C3991" s="126">
        <v>42474</v>
      </c>
      <c r="D3991" s="98" t="s">
        <v>3</v>
      </c>
      <c r="E3991" s="98">
        <v>1369351</v>
      </c>
      <c r="F3991" s="98"/>
      <c r="G3991" s="127" t="s">
        <v>9387</v>
      </c>
      <c r="H3991" s="128">
        <v>0</v>
      </c>
      <c r="I3991" s="128">
        <v>203.4</v>
      </c>
      <c r="J3991" s="129">
        <v>203.4</v>
      </c>
      <c r="K3991" s="101" t="s">
        <v>1388</v>
      </c>
    </row>
    <row r="3992" spans="1:11" ht="56.25" customHeight="1">
      <c r="A3992" s="98">
        <v>81</v>
      </c>
      <c r="B3992" s="125" t="s">
        <v>8014</v>
      </c>
      <c r="C3992" s="126">
        <v>42478</v>
      </c>
      <c r="D3992" s="98" t="s">
        <v>3</v>
      </c>
      <c r="E3992" s="98">
        <v>1370166</v>
      </c>
      <c r="F3992" s="98"/>
      <c r="G3992" s="127" t="s">
        <v>9429</v>
      </c>
      <c r="H3992" s="128">
        <v>0</v>
      </c>
      <c r="I3992" s="128">
        <v>3673.73</v>
      </c>
      <c r="J3992" s="129">
        <v>3673.73</v>
      </c>
      <c r="K3992" s="101" t="s">
        <v>1388</v>
      </c>
    </row>
    <row r="3993" spans="1:11" ht="56.25" customHeight="1">
      <c r="A3993" s="98">
        <v>81</v>
      </c>
      <c r="B3993" s="125" t="s">
        <v>8014</v>
      </c>
      <c r="C3993" s="126">
        <v>42500</v>
      </c>
      <c r="D3993" s="98" t="s">
        <v>3</v>
      </c>
      <c r="E3993" s="98">
        <v>1377500</v>
      </c>
      <c r="F3993" s="98"/>
      <c r="G3993" s="127" t="s">
        <v>9828</v>
      </c>
      <c r="H3993" s="128">
        <v>0</v>
      </c>
      <c r="I3993" s="128">
        <v>640.5</v>
      </c>
      <c r="J3993" s="129">
        <v>640.5</v>
      </c>
      <c r="K3993" s="101" t="s">
        <v>1388</v>
      </c>
    </row>
    <row r="3994" spans="1:11" ht="56.25" customHeight="1">
      <c r="A3994" s="98">
        <v>81</v>
      </c>
      <c r="B3994" s="125" t="s">
        <v>8014</v>
      </c>
      <c r="C3994" s="126">
        <v>42521</v>
      </c>
      <c r="D3994" s="98" t="s">
        <v>3</v>
      </c>
      <c r="E3994" s="98">
        <v>1383424</v>
      </c>
      <c r="F3994" s="98"/>
      <c r="G3994" s="127" t="s">
        <v>10233</v>
      </c>
      <c r="H3994" s="128">
        <v>0</v>
      </c>
      <c r="I3994" s="128">
        <v>1783706.33</v>
      </c>
      <c r="J3994" s="129">
        <v>1783706.33</v>
      </c>
      <c r="K3994" s="101" t="s">
        <v>1388</v>
      </c>
    </row>
    <row r="3995" spans="1:11" ht="56.25" customHeight="1">
      <c r="A3995" s="98">
        <v>81</v>
      </c>
      <c r="B3995" s="125" t="s">
        <v>8014</v>
      </c>
      <c r="C3995" s="126">
        <v>42538</v>
      </c>
      <c r="D3995" s="98" t="s">
        <v>3</v>
      </c>
      <c r="E3995" s="98">
        <v>1390220</v>
      </c>
      <c r="F3995" s="98"/>
      <c r="G3995" s="127" t="s">
        <v>10692</v>
      </c>
      <c r="H3995" s="128">
        <v>0</v>
      </c>
      <c r="I3995" s="128">
        <v>129.43</v>
      </c>
      <c r="J3995" s="129">
        <v>129.43</v>
      </c>
      <c r="K3995" s="101" t="s">
        <v>1388</v>
      </c>
    </row>
    <row r="3996" spans="1:11" ht="56.25" customHeight="1">
      <c r="A3996" s="98">
        <v>81</v>
      </c>
      <c r="B3996" s="125" t="s">
        <v>8014</v>
      </c>
      <c r="C3996" s="126">
        <v>42543</v>
      </c>
      <c r="D3996" s="98" t="s">
        <v>3</v>
      </c>
      <c r="E3996" s="98">
        <v>1390891</v>
      </c>
      <c r="F3996" s="98"/>
      <c r="G3996" s="127" t="s">
        <v>10738</v>
      </c>
      <c r="H3996" s="128">
        <v>0</v>
      </c>
      <c r="I3996" s="128">
        <v>9</v>
      </c>
      <c r="J3996" s="129">
        <v>9</v>
      </c>
      <c r="K3996" s="101" t="s">
        <v>1388</v>
      </c>
    </row>
    <row r="3997" spans="1:11" ht="56.25" customHeight="1">
      <c r="A3997" s="98">
        <v>81</v>
      </c>
      <c r="B3997" s="125" t="s">
        <v>8014</v>
      </c>
      <c r="C3997" s="126">
        <v>42543</v>
      </c>
      <c r="D3997" s="98" t="s">
        <v>3</v>
      </c>
      <c r="E3997" s="98">
        <v>1390923</v>
      </c>
      <c r="F3997" s="98"/>
      <c r="G3997" s="127" t="s">
        <v>10741</v>
      </c>
      <c r="H3997" s="128">
        <v>0</v>
      </c>
      <c r="I3997" s="128">
        <v>0.5</v>
      </c>
      <c r="J3997" s="129">
        <v>0.5</v>
      </c>
      <c r="K3997" s="101" t="s">
        <v>1388</v>
      </c>
    </row>
    <row r="3998" spans="1:11" ht="56.25" customHeight="1">
      <c r="A3998" s="98">
        <v>81</v>
      </c>
      <c r="B3998" s="125" t="s">
        <v>8014</v>
      </c>
      <c r="C3998" s="126">
        <v>42543</v>
      </c>
      <c r="D3998" s="98" t="s">
        <v>3</v>
      </c>
      <c r="E3998" s="98">
        <v>1390927</v>
      </c>
      <c r="F3998" s="98"/>
      <c r="G3998" s="127" t="s">
        <v>10742</v>
      </c>
      <c r="H3998" s="128">
        <v>0</v>
      </c>
      <c r="I3998" s="128">
        <v>0.5</v>
      </c>
      <c r="J3998" s="129">
        <v>0.5</v>
      </c>
      <c r="K3998" s="101" t="s">
        <v>1388</v>
      </c>
    </row>
    <row r="3999" spans="1:11" ht="56.25" customHeight="1">
      <c r="A3999" s="98">
        <v>81</v>
      </c>
      <c r="B3999" s="125" t="s">
        <v>8014</v>
      </c>
      <c r="C3999" s="126">
        <v>42555</v>
      </c>
      <c r="D3999" s="98" t="s">
        <v>3</v>
      </c>
      <c r="E3999" s="98">
        <v>1394505</v>
      </c>
      <c r="F3999" s="98"/>
      <c r="G3999" s="127" t="s">
        <v>11013</v>
      </c>
      <c r="H3999" s="128">
        <v>0</v>
      </c>
      <c r="I3999" s="128">
        <v>4402964</v>
      </c>
      <c r="J3999" s="129">
        <v>4402964</v>
      </c>
      <c r="K3999" s="101" t="s">
        <v>1388</v>
      </c>
    </row>
    <row r="4000" spans="1:11" ht="56.25" customHeight="1">
      <c r="A4000" s="98">
        <v>81</v>
      </c>
      <c r="B4000" s="125" t="s">
        <v>8014</v>
      </c>
      <c r="C4000" s="126">
        <v>42556</v>
      </c>
      <c r="D4000" s="98" t="s">
        <v>3</v>
      </c>
      <c r="E4000" s="98">
        <v>1394942</v>
      </c>
      <c r="F4000" s="98"/>
      <c r="G4000" s="127" t="s">
        <v>11049</v>
      </c>
      <c r="H4000" s="128">
        <v>0</v>
      </c>
      <c r="I4000" s="128">
        <v>776993.5</v>
      </c>
      <c r="J4000" s="129">
        <v>776993.5</v>
      </c>
      <c r="K4000" s="101" t="s">
        <v>1388</v>
      </c>
    </row>
    <row r="4001" spans="1:11" ht="56.25" customHeight="1">
      <c r="A4001" s="98">
        <v>81</v>
      </c>
      <c r="B4001" s="125" t="s">
        <v>8014</v>
      </c>
      <c r="C4001" s="126">
        <v>42578</v>
      </c>
      <c r="D4001" s="98" t="s">
        <v>3</v>
      </c>
      <c r="E4001" s="98">
        <v>1401873</v>
      </c>
      <c r="F4001" s="98"/>
      <c r="G4001" s="127" t="s">
        <v>11594</v>
      </c>
      <c r="H4001" s="128">
        <v>0</v>
      </c>
      <c r="I4001" s="128">
        <v>7915.1900000000005</v>
      </c>
      <c r="J4001" s="129">
        <v>7915.1900000000005</v>
      </c>
      <c r="K4001" s="101" t="s">
        <v>1388</v>
      </c>
    </row>
    <row r="4002" spans="1:11" ht="56.25" customHeight="1">
      <c r="A4002" s="98">
        <v>81</v>
      </c>
      <c r="B4002" s="125" t="s">
        <v>8014</v>
      </c>
      <c r="C4002" s="126">
        <v>42578</v>
      </c>
      <c r="D4002" s="98" t="s">
        <v>3</v>
      </c>
      <c r="E4002" s="98">
        <v>1401874</v>
      </c>
      <c r="F4002" s="98"/>
      <c r="G4002" s="127" t="s">
        <v>11595</v>
      </c>
      <c r="H4002" s="128">
        <v>0</v>
      </c>
      <c r="I4002" s="128">
        <v>3949</v>
      </c>
      <c r="J4002" s="129">
        <v>3949</v>
      </c>
      <c r="K4002" s="101" t="s">
        <v>1388</v>
      </c>
    </row>
    <row r="4003" spans="1:11" ht="56.25" customHeight="1">
      <c r="A4003" s="98">
        <v>81</v>
      </c>
      <c r="B4003" s="125" t="s">
        <v>8014</v>
      </c>
      <c r="C4003" s="126">
        <v>42585</v>
      </c>
      <c r="D4003" s="98" t="s">
        <v>3</v>
      </c>
      <c r="E4003" s="98">
        <v>1404228</v>
      </c>
      <c r="F4003" s="98"/>
      <c r="G4003" s="127" t="s">
        <v>11830</v>
      </c>
      <c r="H4003" s="128">
        <v>0</v>
      </c>
      <c r="I4003" s="128">
        <v>300</v>
      </c>
      <c r="J4003" s="129">
        <v>300</v>
      </c>
      <c r="K4003" s="101" t="s">
        <v>1388</v>
      </c>
    </row>
    <row r="4004" spans="1:11" ht="56.25" customHeight="1">
      <c r="A4004" s="98">
        <v>81</v>
      </c>
      <c r="B4004" s="125" t="s">
        <v>8014</v>
      </c>
      <c r="C4004" s="126">
        <v>42591</v>
      </c>
      <c r="D4004" s="98" t="s">
        <v>3</v>
      </c>
      <c r="E4004" s="98">
        <v>1405986</v>
      </c>
      <c r="F4004" s="98"/>
      <c r="G4004" s="127" t="s">
        <v>11959</v>
      </c>
      <c r="H4004" s="128">
        <v>0</v>
      </c>
      <c r="I4004" s="128">
        <v>173.8</v>
      </c>
      <c r="J4004" s="129">
        <v>173.8</v>
      </c>
      <c r="K4004" s="101" t="s">
        <v>1388</v>
      </c>
    </row>
    <row r="4005" spans="1:11" ht="56.25" customHeight="1">
      <c r="A4005" s="98">
        <v>81</v>
      </c>
      <c r="B4005" s="125" t="s">
        <v>8014</v>
      </c>
      <c r="C4005" s="126">
        <v>42594</v>
      </c>
      <c r="D4005" s="98" t="s">
        <v>3</v>
      </c>
      <c r="E4005" s="98">
        <v>1407657</v>
      </c>
      <c r="F4005" s="98"/>
      <c r="G4005" s="127" t="s">
        <v>12076</v>
      </c>
      <c r="H4005" s="128">
        <v>0</v>
      </c>
      <c r="I4005" s="128">
        <v>1484</v>
      </c>
      <c r="J4005" s="129">
        <v>1484</v>
      </c>
      <c r="K4005" s="101" t="s">
        <v>1388</v>
      </c>
    </row>
    <row r="4006" spans="1:11" ht="56.25" customHeight="1">
      <c r="A4006" s="98">
        <v>81</v>
      </c>
      <c r="B4006" s="125" t="s">
        <v>8014</v>
      </c>
      <c r="C4006" s="126">
        <v>42594</v>
      </c>
      <c r="D4006" s="98" t="s">
        <v>3</v>
      </c>
      <c r="E4006" s="98">
        <v>1407733</v>
      </c>
      <c r="F4006" s="98"/>
      <c r="G4006" s="127" t="s">
        <v>12077</v>
      </c>
      <c r="H4006" s="128">
        <v>0</v>
      </c>
      <c r="I4006" s="128">
        <v>32.700000000000003</v>
      </c>
      <c r="J4006" s="129">
        <v>32.700000000000003</v>
      </c>
      <c r="K4006" s="101" t="s">
        <v>1388</v>
      </c>
    </row>
    <row r="4007" spans="1:11" ht="56.25" customHeight="1">
      <c r="A4007" s="98">
        <v>81</v>
      </c>
      <c r="B4007" s="125" t="s">
        <v>8014</v>
      </c>
      <c r="C4007" s="126">
        <v>42604</v>
      </c>
      <c r="D4007" s="98" t="s">
        <v>3</v>
      </c>
      <c r="E4007" s="98">
        <v>1410671</v>
      </c>
      <c r="F4007" s="98"/>
      <c r="G4007" s="127" t="s">
        <v>12257</v>
      </c>
      <c r="H4007" s="128">
        <v>0</v>
      </c>
      <c r="I4007" s="128">
        <v>9516894.4000000004</v>
      </c>
      <c r="J4007" s="129">
        <v>9516894.4000000004</v>
      </c>
      <c r="K4007" s="101" t="s">
        <v>1388</v>
      </c>
    </row>
    <row r="4008" spans="1:11" ht="56.25" customHeight="1">
      <c r="A4008" s="98">
        <v>81</v>
      </c>
      <c r="B4008" s="125" t="s">
        <v>8014</v>
      </c>
      <c r="C4008" s="126">
        <v>42607</v>
      </c>
      <c r="D4008" s="98" t="s">
        <v>3</v>
      </c>
      <c r="E4008" s="98">
        <v>1412079</v>
      </c>
      <c r="F4008" s="98"/>
      <c r="G4008" s="127" t="s">
        <v>12363</v>
      </c>
      <c r="H4008" s="128">
        <v>0</v>
      </c>
      <c r="I4008" s="128">
        <v>120</v>
      </c>
      <c r="J4008" s="129">
        <v>120</v>
      </c>
      <c r="K4008" s="101" t="s">
        <v>1388</v>
      </c>
    </row>
    <row r="4009" spans="1:11" ht="56.25" customHeight="1">
      <c r="A4009" s="98">
        <v>81</v>
      </c>
      <c r="B4009" s="125" t="s">
        <v>8014</v>
      </c>
      <c r="C4009" s="126">
        <v>42615</v>
      </c>
      <c r="D4009" s="98" t="s">
        <v>3</v>
      </c>
      <c r="E4009" s="98">
        <v>1415315</v>
      </c>
      <c r="F4009" s="98"/>
      <c r="G4009" s="127" t="s">
        <v>12648</v>
      </c>
      <c r="H4009" s="128">
        <v>0</v>
      </c>
      <c r="I4009" s="128">
        <v>7165</v>
      </c>
      <c r="J4009" s="129">
        <v>7165</v>
      </c>
      <c r="K4009" s="101" t="s">
        <v>1388</v>
      </c>
    </row>
    <row r="4010" spans="1:11" ht="56.25" customHeight="1">
      <c r="A4010" s="98">
        <v>81</v>
      </c>
      <c r="B4010" s="125" t="s">
        <v>8014</v>
      </c>
      <c r="C4010" s="126">
        <v>42620</v>
      </c>
      <c r="D4010" s="98" t="s">
        <v>3</v>
      </c>
      <c r="E4010" s="98">
        <v>1416883</v>
      </c>
      <c r="F4010" s="98"/>
      <c r="G4010" s="127" t="s">
        <v>12780</v>
      </c>
      <c r="H4010" s="128">
        <v>0</v>
      </c>
      <c r="I4010" s="128">
        <v>150</v>
      </c>
      <c r="J4010" s="129">
        <v>150</v>
      </c>
      <c r="K4010" s="101" t="s">
        <v>1388</v>
      </c>
    </row>
    <row r="4011" spans="1:11" ht="56.25" customHeight="1">
      <c r="A4011" s="98">
        <v>81</v>
      </c>
      <c r="B4011" s="125" t="s">
        <v>8014</v>
      </c>
      <c r="C4011" s="126">
        <v>42626</v>
      </c>
      <c r="D4011" s="98" t="s">
        <v>3</v>
      </c>
      <c r="E4011" s="98">
        <v>1418882</v>
      </c>
      <c r="F4011" s="98"/>
      <c r="G4011" s="127" t="s">
        <v>12963</v>
      </c>
      <c r="H4011" s="128">
        <v>0</v>
      </c>
      <c r="I4011" s="128">
        <v>35</v>
      </c>
      <c r="J4011" s="129">
        <v>35</v>
      </c>
      <c r="K4011" s="101" t="s">
        <v>1388</v>
      </c>
    </row>
    <row r="4012" spans="1:11" ht="56.25" customHeight="1">
      <c r="A4012" s="98">
        <v>81</v>
      </c>
      <c r="B4012" s="125" t="s">
        <v>8014</v>
      </c>
      <c r="C4012" s="126">
        <v>42627</v>
      </c>
      <c r="D4012" s="98" t="s">
        <v>3</v>
      </c>
      <c r="E4012" s="98">
        <v>1419651</v>
      </c>
      <c r="F4012" s="98"/>
      <c r="G4012" s="127" t="s">
        <v>13046</v>
      </c>
      <c r="H4012" s="128">
        <v>0</v>
      </c>
      <c r="I4012" s="128">
        <v>5833.17</v>
      </c>
      <c r="J4012" s="129">
        <v>5833.17</v>
      </c>
      <c r="K4012" s="101" t="s">
        <v>1388</v>
      </c>
    </row>
    <row r="4013" spans="1:11" ht="56.25" customHeight="1">
      <c r="A4013" s="98">
        <v>81</v>
      </c>
      <c r="B4013" s="125" t="s">
        <v>8014</v>
      </c>
      <c r="C4013" s="126">
        <v>42627</v>
      </c>
      <c r="D4013" s="98" t="s">
        <v>3</v>
      </c>
      <c r="E4013" s="98">
        <v>1419652</v>
      </c>
      <c r="F4013" s="98"/>
      <c r="G4013" s="127" t="s">
        <v>13047</v>
      </c>
      <c r="H4013" s="128">
        <v>0</v>
      </c>
      <c r="I4013" s="128">
        <v>8683</v>
      </c>
      <c r="J4013" s="129">
        <v>8683</v>
      </c>
      <c r="K4013" s="101" t="s">
        <v>1388</v>
      </c>
    </row>
    <row r="4014" spans="1:11" ht="56.25" customHeight="1">
      <c r="A4014" s="98">
        <v>81</v>
      </c>
      <c r="B4014" s="125" t="s">
        <v>8014</v>
      </c>
      <c r="C4014" s="126">
        <v>42627</v>
      </c>
      <c r="D4014" s="98" t="s">
        <v>3</v>
      </c>
      <c r="E4014" s="98">
        <v>1419732</v>
      </c>
      <c r="F4014" s="98"/>
      <c r="G4014" s="127" t="s">
        <v>13079</v>
      </c>
      <c r="H4014" s="128">
        <v>0</v>
      </c>
      <c r="I4014" s="128">
        <v>3730.65</v>
      </c>
      <c r="J4014" s="129">
        <v>3730.65</v>
      </c>
      <c r="K4014" s="101" t="s">
        <v>1388</v>
      </c>
    </row>
    <row r="4015" spans="1:11" ht="56.25" customHeight="1">
      <c r="A4015" s="98">
        <v>81</v>
      </c>
      <c r="B4015" s="125" t="s">
        <v>8014</v>
      </c>
      <c r="C4015" s="126">
        <v>42627</v>
      </c>
      <c r="D4015" s="98" t="s">
        <v>3</v>
      </c>
      <c r="E4015" s="98">
        <v>1419753</v>
      </c>
      <c r="F4015" s="98"/>
      <c r="G4015" s="127" t="s">
        <v>13086</v>
      </c>
      <c r="H4015" s="128">
        <v>0</v>
      </c>
      <c r="I4015" s="128">
        <v>1109.96</v>
      </c>
      <c r="J4015" s="129">
        <v>1109.96</v>
      </c>
      <c r="K4015" s="101" t="s">
        <v>1388</v>
      </c>
    </row>
    <row r="4016" spans="1:11" ht="56.25" customHeight="1">
      <c r="A4016" s="98">
        <v>81</v>
      </c>
      <c r="B4016" s="125" t="s">
        <v>8014</v>
      </c>
      <c r="C4016" s="126">
        <v>42632</v>
      </c>
      <c r="D4016" s="98" t="s">
        <v>3</v>
      </c>
      <c r="E4016" s="98">
        <v>1421356</v>
      </c>
      <c r="F4016" s="98"/>
      <c r="G4016" s="127" t="s">
        <v>13252</v>
      </c>
      <c r="H4016" s="128">
        <v>0</v>
      </c>
      <c r="I4016" s="128">
        <v>120</v>
      </c>
      <c r="J4016" s="129">
        <v>120</v>
      </c>
      <c r="K4016" s="101" t="s">
        <v>1388</v>
      </c>
    </row>
    <row r="4017" spans="1:11" ht="56.25" customHeight="1">
      <c r="A4017" s="98">
        <v>81</v>
      </c>
      <c r="B4017" s="125" t="s">
        <v>8014</v>
      </c>
      <c r="C4017" s="126">
        <v>42636</v>
      </c>
      <c r="D4017" s="98" t="s">
        <v>3</v>
      </c>
      <c r="E4017" s="98">
        <v>1423016</v>
      </c>
      <c r="F4017" s="98"/>
      <c r="G4017" s="127" t="s">
        <v>13450</v>
      </c>
      <c r="H4017" s="128">
        <v>0</v>
      </c>
      <c r="I4017" s="128">
        <v>57.2</v>
      </c>
      <c r="J4017" s="129">
        <v>57.2</v>
      </c>
      <c r="K4017" s="101" t="s">
        <v>1388</v>
      </c>
    </row>
    <row r="4018" spans="1:11" ht="56.25" customHeight="1">
      <c r="A4018" s="98">
        <v>81</v>
      </c>
      <c r="B4018" s="125" t="s">
        <v>8014</v>
      </c>
      <c r="C4018" s="126">
        <v>42639</v>
      </c>
      <c r="D4018" s="98" t="s">
        <v>3</v>
      </c>
      <c r="E4018" s="98">
        <v>1423720</v>
      </c>
      <c r="F4018" s="98"/>
      <c r="G4018" s="127" t="s">
        <v>13539</v>
      </c>
      <c r="H4018" s="128">
        <v>0</v>
      </c>
      <c r="I4018" s="128">
        <v>371</v>
      </c>
      <c r="J4018" s="129">
        <v>371</v>
      </c>
      <c r="K4018" s="101" t="s">
        <v>1388</v>
      </c>
    </row>
    <row r="4019" spans="1:11" ht="56.25" customHeight="1">
      <c r="A4019" s="98">
        <v>81</v>
      </c>
      <c r="B4019" s="125" t="s">
        <v>8014</v>
      </c>
      <c r="C4019" s="126">
        <v>42642</v>
      </c>
      <c r="D4019" s="98" t="s">
        <v>3</v>
      </c>
      <c r="E4019" s="98">
        <v>1425201</v>
      </c>
      <c r="F4019" s="98"/>
      <c r="G4019" s="127" t="s">
        <v>13771</v>
      </c>
      <c r="H4019" s="128">
        <v>0</v>
      </c>
      <c r="I4019" s="128">
        <v>141</v>
      </c>
      <c r="J4019" s="129">
        <v>141</v>
      </c>
      <c r="K4019" s="101" t="s">
        <v>1388</v>
      </c>
    </row>
    <row r="4020" spans="1:11" ht="56.25" customHeight="1">
      <c r="A4020" s="98">
        <v>81</v>
      </c>
      <c r="B4020" s="125" t="s">
        <v>1288</v>
      </c>
      <c r="C4020" s="126">
        <v>42549</v>
      </c>
      <c r="D4020" s="98" t="s">
        <v>1376</v>
      </c>
      <c r="E4020" s="98">
        <v>10584580</v>
      </c>
      <c r="F4020" s="98"/>
      <c r="G4020" s="127" t="s">
        <v>5072</v>
      </c>
      <c r="H4020" s="128">
        <v>1586.88</v>
      </c>
      <c r="I4020" s="128">
        <v>0</v>
      </c>
      <c r="J4020" s="129">
        <v>1586.88</v>
      </c>
      <c r="K4020" s="101" t="s">
        <v>1388</v>
      </c>
    </row>
    <row r="4021" spans="1:11" ht="56.25" customHeight="1">
      <c r="A4021" s="98">
        <v>86</v>
      </c>
      <c r="B4021" s="125" t="s">
        <v>1354</v>
      </c>
      <c r="C4021" s="126">
        <v>42508</v>
      </c>
      <c r="D4021" s="98" t="s">
        <v>6</v>
      </c>
      <c r="E4021" s="98">
        <v>703365</v>
      </c>
      <c r="F4021" s="98"/>
      <c r="G4021" s="127" t="s">
        <v>4109</v>
      </c>
      <c r="H4021" s="128">
        <v>0</v>
      </c>
      <c r="I4021" s="128">
        <v>3908300</v>
      </c>
      <c r="J4021" s="129">
        <v>3908300</v>
      </c>
      <c r="K4021" s="101" t="s">
        <v>1388</v>
      </c>
    </row>
    <row r="4022" spans="1:11" ht="56.25" customHeight="1">
      <c r="A4022" s="98">
        <v>86</v>
      </c>
      <c r="B4022" s="125" t="s">
        <v>1289</v>
      </c>
      <c r="C4022" s="126">
        <v>42397</v>
      </c>
      <c r="D4022" s="98" t="s">
        <v>6</v>
      </c>
      <c r="E4022" s="98">
        <v>840052</v>
      </c>
      <c r="F4022" s="98"/>
      <c r="G4022" s="127" t="s">
        <v>1790</v>
      </c>
      <c r="H4022" s="128">
        <v>0</v>
      </c>
      <c r="I4022" s="128">
        <v>60</v>
      </c>
      <c r="J4022" s="129">
        <v>60</v>
      </c>
      <c r="K4022" s="101" t="s">
        <v>1388</v>
      </c>
    </row>
    <row r="4023" spans="1:11" ht="56.25" customHeight="1">
      <c r="A4023" s="98">
        <v>86</v>
      </c>
      <c r="B4023" s="125" t="s">
        <v>1289</v>
      </c>
      <c r="C4023" s="126">
        <v>42424</v>
      </c>
      <c r="D4023" s="98" t="s">
        <v>6</v>
      </c>
      <c r="E4023" s="98">
        <v>842859</v>
      </c>
      <c r="F4023" s="98"/>
      <c r="G4023" s="127" t="s">
        <v>2381</v>
      </c>
      <c r="H4023" s="128">
        <v>0</v>
      </c>
      <c r="I4023" s="128">
        <v>35.65</v>
      </c>
      <c r="J4023" s="129">
        <v>35.65</v>
      </c>
      <c r="K4023" s="101" t="s">
        <v>1388</v>
      </c>
    </row>
    <row r="4024" spans="1:11" ht="56.25" customHeight="1">
      <c r="A4024" s="98">
        <v>86</v>
      </c>
      <c r="B4024" s="125" t="s">
        <v>1289</v>
      </c>
      <c r="C4024" s="126">
        <v>42424</v>
      </c>
      <c r="D4024" s="98" t="s">
        <v>6</v>
      </c>
      <c r="E4024" s="98">
        <v>842864</v>
      </c>
      <c r="F4024" s="98"/>
      <c r="G4024" s="127" t="s">
        <v>2384</v>
      </c>
      <c r="H4024" s="128">
        <v>0</v>
      </c>
      <c r="I4024" s="128">
        <v>270</v>
      </c>
      <c r="J4024" s="129">
        <v>270</v>
      </c>
      <c r="K4024" s="101" t="s">
        <v>1388</v>
      </c>
    </row>
    <row r="4025" spans="1:11" ht="56.25" customHeight="1">
      <c r="A4025" s="98">
        <v>86</v>
      </c>
      <c r="B4025" s="125" t="s">
        <v>1289</v>
      </c>
      <c r="C4025" s="126">
        <v>42424</v>
      </c>
      <c r="D4025" s="98" t="s">
        <v>6</v>
      </c>
      <c r="E4025" s="98">
        <v>842866</v>
      </c>
      <c r="F4025" s="98"/>
      <c r="G4025" s="127" t="s">
        <v>2385</v>
      </c>
      <c r="H4025" s="128">
        <v>0</v>
      </c>
      <c r="I4025" s="128">
        <v>295232.52</v>
      </c>
      <c r="J4025" s="129">
        <v>295232.52</v>
      </c>
      <c r="K4025" s="101" t="s">
        <v>1388</v>
      </c>
    </row>
    <row r="4026" spans="1:11" ht="56.25" customHeight="1">
      <c r="A4026" s="98">
        <v>86</v>
      </c>
      <c r="B4026" s="125" t="s">
        <v>1289</v>
      </c>
      <c r="C4026" s="126">
        <v>42424</v>
      </c>
      <c r="D4026" s="98" t="s">
        <v>6</v>
      </c>
      <c r="E4026" s="98">
        <v>842868</v>
      </c>
      <c r="F4026" s="98"/>
      <c r="G4026" s="127" t="s">
        <v>2386</v>
      </c>
      <c r="H4026" s="128">
        <v>0</v>
      </c>
      <c r="I4026" s="128">
        <v>1663.93</v>
      </c>
      <c r="J4026" s="129">
        <v>1663.93</v>
      </c>
      <c r="K4026" s="101" t="s">
        <v>1388</v>
      </c>
    </row>
    <row r="4027" spans="1:11" ht="56.25" customHeight="1">
      <c r="A4027" s="98">
        <v>86</v>
      </c>
      <c r="B4027" s="125" t="s">
        <v>2548</v>
      </c>
      <c r="C4027" s="126">
        <v>42433</v>
      </c>
      <c r="D4027" s="98" t="s">
        <v>6</v>
      </c>
      <c r="E4027" s="98">
        <v>843885</v>
      </c>
      <c r="F4027" s="98"/>
      <c r="G4027" s="127" t="s">
        <v>2549</v>
      </c>
      <c r="H4027" s="128">
        <v>0</v>
      </c>
      <c r="I4027" s="128">
        <v>421384.34</v>
      </c>
      <c r="J4027" s="129">
        <v>421384.34</v>
      </c>
      <c r="K4027" s="101" t="s">
        <v>1388</v>
      </c>
    </row>
    <row r="4028" spans="1:11" ht="56.25" customHeight="1">
      <c r="A4028" s="98">
        <v>86</v>
      </c>
      <c r="B4028" s="125" t="s">
        <v>1289</v>
      </c>
      <c r="C4028" s="126">
        <v>42439</v>
      </c>
      <c r="D4028" s="98" t="s">
        <v>6</v>
      </c>
      <c r="E4028" s="98">
        <v>844447</v>
      </c>
      <c r="F4028" s="98"/>
      <c r="G4028" s="127" t="s">
        <v>2643</v>
      </c>
      <c r="H4028" s="128">
        <v>0</v>
      </c>
      <c r="I4028" s="128">
        <v>24840</v>
      </c>
      <c r="J4028" s="129">
        <v>24840</v>
      </c>
      <c r="K4028" s="101" t="s">
        <v>1388</v>
      </c>
    </row>
    <row r="4029" spans="1:11" ht="56.25" customHeight="1">
      <c r="A4029" s="98">
        <v>86</v>
      </c>
      <c r="B4029" s="125" t="s">
        <v>2548</v>
      </c>
      <c r="C4029" s="126">
        <v>42439</v>
      </c>
      <c r="D4029" s="98" t="s">
        <v>6</v>
      </c>
      <c r="E4029" s="98">
        <v>844522</v>
      </c>
      <c r="F4029" s="98"/>
      <c r="G4029" s="127" t="s">
        <v>2647</v>
      </c>
      <c r="H4029" s="128">
        <v>0</v>
      </c>
      <c r="I4029" s="128">
        <v>57816.88</v>
      </c>
      <c r="J4029" s="129">
        <v>57816.88</v>
      </c>
      <c r="K4029" s="101" t="s">
        <v>1388</v>
      </c>
    </row>
    <row r="4030" spans="1:11" ht="56.25" customHeight="1">
      <c r="A4030" s="98">
        <v>86</v>
      </c>
      <c r="B4030" s="125" t="s">
        <v>1340</v>
      </c>
      <c r="C4030" s="126">
        <v>42444</v>
      </c>
      <c r="D4030" s="98" t="s">
        <v>6</v>
      </c>
      <c r="E4030" s="98">
        <v>844905</v>
      </c>
      <c r="F4030" s="98"/>
      <c r="G4030" s="127" t="s">
        <v>2754</v>
      </c>
      <c r="H4030" s="128">
        <v>0</v>
      </c>
      <c r="I4030" s="128">
        <v>216405.56</v>
      </c>
      <c r="J4030" s="129">
        <v>216405.56</v>
      </c>
      <c r="K4030" s="101" t="s">
        <v>1388</v>
      </c>
    </row>
    <row r="4031" spans="1:11" ht="56.25" customHeight="1">
      <c r="A4031" s="98">
        <v>86</v>
      </c>
      <c r="B4031" s="125" t="s">
        <v>1289</v>
      </c>
      <c r="C4031" s="126">
        <v>42460</v>
      </c>
      <c r="D4031" s="98" t="s">
        <v>6</v>
      </c>
      <c r="E4031" s="98">
        <v>846672</v>
      </c>
      <c r="F4031" s="98"/>
      <c r="G4031" s="127" t="s">
        <v>3140</v>
      </c>
      <c r="H4031" s="128">
        <v>0</v>
      </c>
      <c r="I4031" s="128">
        <v>463.28</v>
      </c>
      <c r="J4031" s="129">
        <v>463.28</v>
      </c>
      <c r="K4031" s="101" t="s">
        <v>1429</v>
      </c>
    </row>
    <row r="4032" spans="1:11" ht="56.25" customHeight="1">
      <c r="A4032" s="98">
        <v>86</v>
      </c>
      <c r="B4032" s="125" t="s">
        <v>1289</v>
      </c>
      <c r="C4032" s="126">
        <v>42466</v>
      </c>
      <c r="D4032" s="98" t="s">
        <v>6</v>
      </c>
      <c r="E4032" s="98">
        <v>847206</v>
      </c>
      <c r="F4032" s="98"/>
      <c r="G4032" s="127" t="s">
        <v>3223</v>
      </c>
      <c r="H4032" s="128">
        <v>0</v>
      </c>
      <c r="I4032" s="128">
        <v>963.6</v>
      </c>
      <c r="J4032" s="129">
        <v>963.6</v>
      </c>
      <c r="K4032" s="101" t="s">
        <v>1388</v>
      </c>
    </row>
    <row r="4033" spans="1:11" ht="56.25" customHeight="1">
      <c r="A4033" s="98">
        <v>86</v>
      </c>
      <c r="B4033" s="125" t="s">
        <v>1289</v>
      </c>
      <c r="C4033" s="126">
        <v>42466</v>
      </c>
      <c r="D4033" s="98" t="s">
        <v>6</v>
      </c>
      <c r="E4033" s="98">
        <v>847207</v>
      </c>
      <c r="F4033" s="98"/>
      <c r="G4033" s="127" t="s">
        <v>3224</v>
      </c>
      <c r="H4033" s="128">
        <v>0</v>
      </c>
      <c r="I4033" s="128">
        <v>2375</v>
      </c>
      <c r="J4033" s="129">
        <v>2375</v>
      </c>
      <c r="K4033" s="101" t="s">
        <v>1388</v>
      </c>
    </row>
    <row r="4034" spans="1:11" ht="56.25" customHeight="1">
      <c r="A4034" s="98">
        <v>86</v>
      </c>
      <c r="B4034" s="125" t="s">
        <v>1289</v>
      </c>
      <c r="C4034" s="126">
        <v>42466</v>
      </c>
      <c r="D4034" s="98" t="s">
        <v>6</v>
      </c>
      <c r="E4034" s="98">
        <v>847208</v>
      </c>
      <c r="F4034" s="98"/>
      <c r="G4034" s="127" t="s">
        <v>3225</v>
      </c>
      <c r="H4034" s="128">
        <v>0</v>
      </c>
      <c r="I4034" s="128">
        <v>4516</v>
      </c>
      <c r="J4034" s="129">
        <v>4516</v>
      </c>
      <c r="K4034" s="101" t="s">
        <v>1388</v>
      </c>
    </row>
    <row r="4035" spans="1:11" ht="56.25" customHeight="1">
      <c r="A4035" s="98">
        <v>86</v>
      </c>
      <c r="B4035" s="125" t="s">
        <v>1289</v>
      </c>
      <c r="C4035" s="126">
        <v>42481</v>
      </c>
      <c r="D4035" s="98" t="s">
        <v>6</v>
      </c>
      <c r="E4035" s="98">
        <v>848825</v>
      </c>
      <c r="F4035" s="98"/>
      <c r="G4035" s="127" t="s">
        <v>3533</v>
      </c>
      <c r="H4035" s="128">
        <v>0</v>
      </c>
      <c r="I4035" s="128">
        <v>2126.4499999999998</v>
      </c>
      <c r="J4035" s="129">
        <v>2126.4499999999998</v>
      </c>
      <c r="K4035" s="101" t="s">
        <v>1388</v>
      </c>
    </row>
    <row r="4036" spans="1:11" ht="56.25" customHeight="1">
      <c r="A4036" s="98">
        <v>86</v>
      </c>
      <c r="B4036" s="125" t="s">
        <v>1289</v>
      </c>
      <c r="C4036" s="126">
        <v>42482</v>
      </c>
      <c r="D4036" s="98" t="s">
        <v>6</v>
      </c>
      <c r="E4036" s="98">
        <v>848981</v>
      </c>
      <c r="F4036" s="98"/>
      <c r="G4036" s="127" t="s">
        <v>3548</v>
      </c>
      <c r="H4036" s="128">
        <v>0</v>
      </c>
      <c r="I4036" s="128">
        <v>8790.8700000000008</v>
      </c>
      <c r="J4036" s="129">
        <v>8790.8700000000008</v>
      </c>
      <c r="K4036" s="101" t="s">
        <v>1388</v>
      </c>
    </row>
    <row r="4037" spans="1:11" ht="56.25" customHeight="1">
      <c r="A4037" s="98">
        <v>86</v>
      </c>
      <c r="B4037" s="125" t="s">
        <v>1289</v>
      </c>
      <c r="C4037" s="126">
        <v>42488</v>
      </c>
      <c r="D4037" s="98" t="s">
        <v>6</v>
      </c>
      <c r="E4037" s="98">
        <v>849716</v>
      </c>
      <c r="F4037" s="98"/>
      <c r="G4037" s="127" t="s">
        <v>3674</v>
      </c>
      <c r="H4037" s="128">
        <v>0</v>
      </c>
      <c r="I4037" s="128">
        <v>90720.92</v>
      </c>
      <c r="J4037" s="129">
        <v>90720.92</v>
      </c>
      <c r="K4037" s="101" t="s">
        <v>1388</v>
      </c>
    </row>
    <row r="4038" spans="1:11" ht="56.25" customHeight="1">
      <c r="A4038" s="98">
        <v>86</v>
      </c>
      <c r="B4038" s="125" t="s">
        <v>1289</v>
      </c>
      <c r="C4038" s="126">
        <v>42488</v>
      </c>
      <c r="D4038" s="98" t="s">
        <v>6</v>
      </c>
      <c r="E4038" s="98">
        <v>849719</v>
      </c>
      <c r="F4038" s="98"/>
      <c r="G4038" s="127" t="s">
        <v>3675</v>
      </c>
      <c r="H4038" s="128">
        <v>0</v>
      </c>
      <c r="I4038" s="128">
        <v>5167.07</v>
      </c>
      <c r="J4038" s="129">
        <v>5167.07</v>
      </c>
      <c r="K4038" s="101" t="s">
        <v>1388</v>
      </c>
    </row>
    <row r="4039" spans="1:11" ht="56.25" customHeight="1">
      <c r="A4039" s="98">
        <v>86</v>
      </c>
      <c r="B4039" s="125" t="s">
        <v>1289</v>
      </c>
      <c r="C4039" s="126">
        <v>42488</v>
      </c>
      <c r="D4039" s="98" t="s">
        <v>6</v>
      </c>
      <c r="E4039" s="98">
        <v>849721</v>
      </c>
      <c r="F4039" s="98"/>
      <c r="G4039" s="127" t="s">
        <v>3676</v>
      </c>
      <c r="H4039" s="128">
        <v>0</v>
      </c>
      <c r="I4039" s="128">
        <v>664.43</v>
      </c>
      <c r="J4039" s="129">
        <v>664.43</v>
      </c>
      <c r="K4039" s="101" t="s">
        <v>1388</v>
      </c>
    </row>
    <row r="4040" spans="1:11" ht="56.25" customHeight="1">
      <c r="A4040" s="98">
        <v>86</v>
      </c>
      <c r="B4040" s="125" t="s">
        <v>1289</v>
      </c>
      <c r="C4040" s="126">
        <v>42488</v>
      </c>
      <c r="D4040" s="98" t="s">
        <v>6</v>
      </c>
      <c r="E4040" s="98">
        <v>849722</v>
      </c>
      <c r="F4040" s="98"/>
      <c r="G4040" s="127" t="s">
        <v>3677</v>
      </c>
      <c r="H4040" s="128">
        <v>0</v>
      </c>
      <c r="I4040" s="128">
        <v>9324.24</v>
      </c>
      <c r="J4040" s="129">
        <v>9324.24</v>
      </c>
      <c r="K4040" s="101" t="s">
        <v>1388</v>
      </c>
    </row>
    <row r="4041" spans="1:11" ht="56.25" customHeight="1">
      <c r="A4041" s="98">
        <v>86</v>
      </c>
      <c r="B4041" s="125" t="s">
        <v>1340</v>
      </c>
      <c r="C4041" s="126">
        <v>42501</v>
      </c>
      <c r="D4041" s="98" t="s">
        <v>6</v>
      </c>
      <c r="E4041" s="98">
        <v>850986</v>
      </c>
      <c r="F4041" s="98"/>
      <c r="G4041" s="127" t="s">
        <v>3903</v>
      </c>
      <c r="H4041" s="128">
        <v>0</v>
      </c>
      <c r="I4041" s="128">
        <v>11652988.57</v>
      </c>
      <c r="J4041" s="129">
        <v>11652988.57</v>
      </c>
      <c r="K4041" s="101" t="s">
        <v>1388</v>
      </c>
    </row>
    <row r="4042" spans="1:11" ht="56.25" customHeight="1">
      <c r="A4042" s="98">
        <v>86</v>
      </c>
      <c r="B4042" s="125" t="s">
        <v>1340</v>
      </c>
      <c r="C4042" s="126">
        <v>42501</v>
      </c>
      <c r="D4042" s="98" t="s">
        <v>11</v>
      </c>
      <c r="E4042" s="98">
        <v>851014</v>
      </c>
      <c r="F4042" s="98"/>
      <c r="G4042" s="127" t="s">
        <v>3923</v>
      </c>
      <c r="H4042" s="128">
        <v>50</v>
      </c>
      <c r="I4042" s="128">
        <v>0</v>
      </c>
      <c r="J4042" s="129">
        <v>50</v>
      </c>
      <c r="K4042" s="101" t="s">
        <v>1388</v>
      </c>
    </row>
    <row r="4043" spans="1:11" ht="56.25" customHeight="1">
      <c r="A4043" s="98">
        <v>86</v>
      </c>
      <c r="B4043" s="125" t="s">
        <v>1340</v>
      </c>
      <c r="C4043" s="126">
        <v>42507</v>
      </c>
      <c r="D4043" s="98" t="s">
        <v>6</v>
      </c>
      <c r="E4043" s="98">
        <v>851671</v>
      </c>
      <c r="F4043" s="98"/>
      <c r="G4043" s="127" t="s">
        <v>4079</v>
      </c>
      <c r="H4043" s="128">
        <v>0</v>
      </c>
      <c r="I4043" s="128">
        <v>32681</v>
      </c>
      <c r="J4043" s="129">
        <v>32681</v>
      </c>
      <c r="K4043" s="101" t="s">
        <v>1388</v>
      </c>
    </row>
    <row r="4044" spans="1:11" ht="56.25" customHeight="1">
      <c r="A4044" s="98">
        <v>86</v>
      </c>
      <c r="B4044" s="125" t="s">
        <v>1289</v>
      </c>
      <c r="C4044" s="126">
        <v>42508</v>
      </c>
      <c r="D4044" s="98" t="s">
        <v>6</v>
      </c>
      <c r="E4044" s="98">
        <v>851799</v>
      </c>
      <c r="F4044" s="98"/>
      <c r="G4044" s="127" t="s">
        <v>4114</v>
      </c>
      <c r="H4044" s="128">
        <v>0</v>
      </c>
      <c r="I4044" s="128">
        <v>18</v>
      </c>
      <c r="J4044" s="129">
        <v>18</v>
      </c>
      <c r="K4044" s="101" t="s">
        <v>1388</v>
      </c>
    </row>
    <row r="4045" spans="1:11" ht="56.25" customHeight="1">
      <c r="A4045" s="98">
        <v>86</v>
      </c>
      <c r="B4045" s="125" t="s">
        <v>1289</v>
      </c>
      <c r="C4045" s="126">
        <v>42508</v>
      </c>
      <c r="D4045" s="98" t="s">
        <v>6</v>
      </c>
      <c r="E4045" s="98">
        <v>851821</v>
      </c>
      <c r="F4045" s="98"/>
      <c r="G4045" s="127" t="s">
        <v>4115</v>
      </c>
      <c r="H4045" s="128">
        <v>0</v>
      </c>
      <c r="I4045" s="128">
        <v>3166.5</v>
      </c>
      <c r="J4045" s="129">
        <v>3166.5</v>
      </c>
      <c r="K4045" s="101" t="s">
        <v>1388</v>
      </c>
    </row>
    <row r="4046" spans="1:11" ht="56.25" customHeight="1">
      <c r="A4046" s="98">
        <v>86</v>
      </c>
      <c r="B4046" s="125" t="s">
        <v>1289</v>
      </c>
      <c r="C4046" s="126">
        <v>42508</v>
      </c>
      <c r="D4046" s="98" t="s">
        <v>6</v>
      </c>
      <c r="E4046" s="98">
        <v>851826</v>
      </c>
      <c r="F4046" s="98"/>
      <c r="G4046" s="127" t="s">
        <v>4116</v>
      </c>
      <c r="H4046" s="128">
        <v>0</v>
      </c>
      <c r="I4046" s="128">
        <v>1157.58</v>
      </c>
      <c r="J4046" s="129">
        <v>1157.58</v>
      </c>
      <c r="K4046" s="101" t="s">
        <v>1388</v>
      </c>
    </row>
    <row r="4047" spans="1:11" ht="56.25" customHeight="1">
      <c r="A4047" s="98">
        <v>86</v>
      </c>
      <c r="B4047" s="125" t="s">
        <v>1289</v>
      </c>
      <c r="C4047" s="126">
        <v>42509</v>
      </c>
      <c r="D4047" s="98" t="s">
        <v>6</v>
      </c>
      <c r="E4047" s="98">
        <v>851951</v>
      </c>
      <c r="F4047" s="98"/>
      <c r="G4047" s="127" t="s">
        <v>4140</v>
      </c>
      <c r="H4047" s="128">
        <v>0</v>
      </c>
      <c r="I4047" s="128">
        <v>2321.5</v>
      </c>
      <c r="J4047" s="129">
        <v>2321.5</v>
      </c>
      <c r="K4047" s="101" t="s">
        <v>1388</v>
      </c>
    </row>
    <row r="4048" spans="1:11" ht="56.25" customHeight="1">
      <c r="A4048" s="98">
        <v>86</v>
      </c>
      <c r="B4048" s="125" t="s">
        <v>1289</v>
      </c>
      <c r="C4048" s="126">
        <v>42513</v>
      </c>
      <c r="D4048" s="98" t="s">
        <v>6</v>
      </c>
      <c r="E4048" s="98">
        <v>852235</v>
      </c>
      <c r="F4048" s="98"/>
      <c r="G4048" s="127" t="s">
        <v>4194</v>
      </c>
      <c r="H4048" s="128">
        <v>0</v>
      </c>
      <c r="I4048" s="128">
        <v>2748</v>
      </c>
      <c r="J4048" s="129">
        <v>2748</v>
      </c>
      <c r="K4048" s="101" t="s">
        <v>1388</v>
      </c>
    </row>
    <row r="4049" spans="1:11" ht="56.25" customHeight="1">
      <c r="A4049" s="98">
        <v>86</v>
      </c>
      <c r="B4049" s="125" t="s">
        <v>1340</v>
      </c>
      <c r="C4049" s="126">
        <v>42514</v>
      </c>
      <c r="D4049" s="98" t="s">
        <v>6</v>
      </c>
      <c r="E4049" s="98">
        <v>852392</v>
      </c>
      <c r="F4049" s="98"/>
      <c r="G4049" s="127" t="s">
        <v>4244</v>
      </c>
      <c r="H4049" s="128">
        <v>0</v>
      </c>
      <c r="I4049" s="128">
        <v>22687.56</v>
      </c>
      <c r="J4049" s="129">
        <v>22687.56</v>
      </c>
      <c r="K4049" s="101" t="s">
        <v>1388</v>
      </c>
    </row>
    <row r="4050" spans="1:11" ht="56.25" customHeight="1">
      <c r="A4050" s="98">
        <v>86</v>
      </c>
      <c r="B4050" s="125" t="s">
        <v>1340</v>
      </c>
      <c r="C4050" s="126">
        <v>42514</v>
      </c>
      <c r="D4050" s="98" t="s">
        <v>6</v>
      </c>
      <c r="E4050" s="98">
        <v>852394</v>
      </c>
      <c r="F4050" s="98"/>
      <c r="G4050" s="127" t="s">
        <v>4245</v>
      </c>
      <c r="H4050" s="128">
        <v>0</v>
      </c>
      <c r="I4050" s="128">
        <v>653493.79</v>
      </c>
      <c r="J4050" s="129">
        <v>653493.79</v>
      </c>
      <c r="K4050" s="101" t="s">
        <v>1388</v>
      </c>
    </row>
    <row r="4051" spans="1:11" ht="56.25" customHeight="1">
      <c r="A4051" s="98">
        <v>86</v>
      </c>
      <c r="B4051" s="125" t="s">
        <v>1340</v>
      </c>
      <c r="C4051" s="126">
        <v>42523</v>
      </c>
      <c r="D4051" s="98" t="s">
        <v>6</v>
      </c>
      <c r="E4051" s="98">
        <v>853563</v>
      </c>
      <c r="F4051" s="98"/>
      <c r="G4051" s="127" t="s">
        <v>4448</v>
      </c>
      <c r="H4051" s="128">
        <v>0</v>
      </c>
      <c r="I4051" s="128">
        <v>27971.37</v>
      </c>
      <c r="J4051" s="129">
        <v>27971.37</v>
      </c>
      <c r="K4051" s="101" t="s">
        <v>1388</v>
      </c>
    </row>
    <row r="4052" spans="1:11" ht="56.25" customHeight="1">
      <c r="A4052" s="98">
        <v>86</v>
      </c>
      <c r="B4052" s="125" t="s">
        <v>1340</v>
      </c>
      <c r="C4052" s="126">
        <v>42555</v>
      </c>
      <c r="D4052" s="98" t="s">
        <v>6</v>
      </c>
      <c r="E4052" s="98">
        <v>856790</v>
      </c>
      <c r="F4052" s="98"/>
      <c r="G4052" s="127" t="s">
        <v>5259</v>
      </c>
      <c r="H4052" s="128">
        <v>0</v>
      </c>
      <c r="I4052" s="128">
        <v>2139620.79</v>
      </c>
      <c r="J4052" s="129">
        <v>2139620.79</v>
      </c>
      <c r="K4052" s="101" t="s">
        <v>1388</v>
      </c>
    </row>
    <row r="4053" spans="1:11" ht="56.25" customHeight="1">
      <c r="A4053" s="98">
        <v>86</v>
      </c>
      <c r="B4053" s="125" t="s">
        <v>1340</v>
      </c>
      <c r="C4053" s="126">
        <v>42555</v>
      </c>
      <c r="D4053" s="98" t="s">
        <v>6</v>
      </c>
      <c r="E4053" s="98">
        <v>856793</v>
      </c>
      <c r="F4053" s="98"/>
      <c r="G4053" s="127" t="s">
        <v>5260</v>
      </c>
      <c r="H4053" s="128">
        <v>0</v>
      </c>
      <c r="I4053" s="128">
        <v>84000</v>
      </c>
      <c r="J4053" s="129">
        <v>84000</v>
      </c>
      <c r="K4053" s="101" t="s">
        <v>1388</v>
      </c>
    </row>
    <row r="4054" spans="1:11" ht="56.25" customHeight="1">
      <c r="A4054" s="98">
        <v>86</v>
      </c>
      <c r="B4054" s="125" t="s">
        <v>1340</v>
      </c>
      <c r="C4054" s="126">
        <v>42559</v>
      </c>
      <c r="D4054" s="98" t="s">
        <v>6</v>
      </c>
      <c r="E4054" s="98">
        <v>857275</v>
      </c>
      <c r="F4054" s="98"/>
      <c r="G4054" s="127" t="s">
        <v>5412</v>
      </c>
      <c r="H4054" s="128">
        <v>0</v>
      </c>
      <c r="I4054" s="128">
        <v>2299</v>
      </c>
      <c r="J4054" s="129">
        <v>2299</v>
      </c>
      <c r="K4054" s="101" t="s">
        <v>1388</v>
      </c>
    </row>
    <row r="4055" spans="1:11" ht="56.25" customHeight="1">
      <c r="A4055" s="98">
        <v>86</v>
      </c>
      <c r="B4055" s="125" t="s">
        <v>1340</v>
      </c>
      <c r="C4055" s="126">
        <v>42573</v>
      </c>
      <c r="D4055" s="98" t="s">
        <v>6</v>
      </c>
      <c r="E4055" s="98">
        <v>858494</v>
      </c>
      <c r="F4055" s="98"/>
      <c r="G4055" s="127" t="s">
        <v>5724</v>
      </c>
      <c r="H4055" s="128">
        <v>0</v>
      </c>
      <c r="I4055" s="128">
        <v>14321.19</v>
      </c>
      <c r="J4055" s="129">
        <v>14321.19</v>
      </c>
      <c r="K4055" s="101" t="s">
        <v>1388</v>
      </c>
    </row>
    <row r="4056" spans="1:11" ht="56.25" customHeight="1">
      <c r="A4056" s="98">
        <v>86</v>
      </c>
      <c r="B4056" s="125" t="s">
        <v>1340</v>
      </c>
      <c r="C4056" s="126">
        <v>42594</v>
      </c>
      <c r="D4056" s="98" t="s">
        <v>6</v>
      </c>
      <c r="E4056" s="98">
        <v>860746</v>
      </c>
      <c r="F4056" s="98"/>
      <c r="G4056" s="127" t="s">
        <v>6253</v>
      </c>
      <c r="H4056" s="128">
        <v>0</v>
      </c>
      <c r="I4056" s="128">
        <v>18540.64</v>
      </c>
      <c r="J4056" s="129">
        <v>18540.64</v>
      </c>
      <c r="K4056" s="101" t="s">
        <v>1388</v>
      </c>
    </row>
    <row r="4057" spans="1:11" ht="56.25" customHeight="1">
      <c r="A4057" s="98">
        <v>86</v>
      </c>
      <c r="B4057" s="125" t="s">
        <v>1354</v>
      </c>
      <c r="C4057" s="126">
        <v>42612</v>
      </c>
      <c r="D4057" s="98" t="s">
        <v>6</v>
      </c>
      <c r="E4057" s="98">
        <v>862295</v>
      </c>
      <c r="F4057" s="98"/>
      <c r="G4057" s="127" t="s">
        <v>6696</v>
      </c>
      <c r="H4057" s="128">
        <v>0</v>
      </c>
      <c r="I4057" s="128">
        <v>2686157.38</v>
      </c>
      <c r="J4057" s="129">
        <v>2686157.38</v>
      </c>
      <c r="K4057" s="101" t="s">
        <v>1388</v>
      </c>
    </row>
    <row r="4058" spans="1:11" ht="56.25" customHeight="1">
      <c r="A4058" s="98">
        <v>86</v>
      </c>
      <c r="B4058" s="125" t="s">
        <v>7718</v>
      </c>
      <c r="C4058" s="126">
        <v>42373</v>
      </c>
      <c r="D4058" s="98" t="s">
        <v>3</v>
      </c>
      <c r="E4058" s="98">
        <v>1336641</v>
      </c>
      <c r="F4058" s="98"/>
      <c r="G4058" s="127" t="s">
        <v>7719</v>
      </c>
      <c r="H4058" s="128">
        <v>0</v>
      </c>
      <c r="I4058" s="128">
        <v>0.18</v>
      </c>
      <c r="J4058" s="129">
        <v>0.18</v>
      </c>
      <c r="K4058" s="101" t="s">
        <v>1429</v>
      </c>
    </row>
    <row r="4059" spans="1:11" ht="56.25" customHeight="1">
      <c r="A4059" s="98">
        <v>86</v>
      </c>
      <c r="B4059" s="125" t="s">
        <v>7718</v>
      </c>
      <c r="C4059" s="126">
        <v>42373</v>
      </c>
      <c r="D4059" s="98" t="s">
        <v>3</v>
      </c>
      <c r="E4059" s="98">
        <v>1336651</v>
      </c>
      <c r="F4059" s="98"/>
      <c r="G4059" s="127" t="s">
        <v>7724</v>
      </c>
      <c r="H4059" s="128">
        <v>0</v>
      </c>
      <c r="I4059" s="128">
        <v>10000</v>
      </c>
      <c r="J4059" s="129">
        <v>10000</v>
      </c>
      <c r="K4059" s="101" t="s">
        <v>1388</v>
      </c>
    </row>
    <row r="4060" spans="1:11" ht="56.25" customHeight="1">
      <c r="A4060" s="98">
        <v>86</v>
      </c>
      <c r="B4060" s="125" t="s">
        <v>7718</v>
      </c>
      <c r="C4060" s="126">
        <v>42374</v>
      </c>
      <c r="D4060" s="98" t="s">
        <v>3</v>
      </c>
      <c r="E4060" s="98">
        <v>1337261</v>
      </c>
      <c r="F4060" s="98"/>
      <c r="G4060" s="127" t="s">
        <v>7760</v>
      </c>
      <c r="H4060" s="128">
        <v>0</v>
      </c>
      <c r="I4060" s="128">
        <v>83766.509999999995</v>
      </c>
      <c r="J4060" s="129">
        <v>83766.509999999995</v>
      </c>
      <c r="K4060" s="101" t="s">
        <v>1388</v>
      </c>
    </row>
    <row r="4061" spans="1:11" ht="56.25" customHeight="1">
      <c r="A4061" s="98">
        <v>86</v>
      </c>
      <c r="B4061" s="125" t="s">
        <v>7718</v>
      </c>
      <c r="C4061" s="126">
        <v>42380</v>
      </c>
      <c r="D4061" s="98" t="s">
        <v>3</v>
      </c>
      <c r="E4061" s="98">
        <v>1339158</v>
      </c>
      <c r="F4061" s="98"/>
      <c r="G4061" s="127" t="s">
        <v>7832</v>
      </c>
      <c r="H4061" s="128">
        <v>0</v>
      </c>
      <c r="I4061" s="128">
        <v>29305</v>
      </c>
      <c r="J4061" s="129">
        <v>29305</v>
      </c>
      <c r="K4061" s="101" t="s">
        <v>1388</v>
      </c>
    </row>
    <row r="4062" spans="1:11" ht="56.25" customHeight="1">
      <c r="A4062" s="98">
        <v>86</v>
      </c>
      <c r="B4062" s="125" t="s">
        <v>7718</v>
      </c>
      <c r="C4062" s="126">
        <v>42380</v>
      </c>
      <c r="D4062" s="98" t="s">
        <v>3</v>
      </c>
      <c r="E4062" s="98">
        <v>1339163</v>
      </c>
      <c r="F4062" s="98"/>
      <c r="G4062" s="127" t="s">
        <v>7833</v>
      </c>
      <c r="H4062" s="128">
        <v>0</v>
      </c>
      <c r="I4062" s="128">
        <v>2394</v>
      </c>
      <c r="J4062" s="129">
        <v>2394</v>
      </c>
      <c r="K4062" s="101" t="s">
        <v>1388</v>
      </c>
    </row>
    <row r="4063" spans="1:11" ht="56.25" customHeight="1">
      <c r="A4063" s="98">
        <v>86</v>
      </c>
      <c r="B4063" s="125" t="s">
        <v>7718</v>
      </c>
      <c r="C4063" s="126">
        <v>42380</v>
      </c>
      <c r="D4063" s="98" t="s">
        <v>3</v>
      </c>
      <c r="E4063" s="98">
        <v>1339165</v>
      </c>
      <c r="F4063" s="98"/>
      <c r="G4063" s="127" t="s">
        <v>7834</v>
      </c>
      <c r="H4063" s="128">
        <v>0</v>
      </c>
      <c r="I4063" s="128">
        <v>122738.38</v>
      </c>
      <c r="J4063" s="129">
        <v>122738.38</v>
      </c>
      <c r="K4063" s="101" t="s">
        <v>1388</v>
      </c>
    </row>
    <row r="4064" spans="1:11" ht="56.25" customHeight="1">
      <c r="A4064" s="98">
        <v>86</v>
      </c>
      <c r="B4064" s="125" t="s">
        <v>7718</v>
      </c>
      <c r="C4064" s="126">
        <v>42380</v>
      </c>
      <c r="D4064" s="98" t="s">
        <v>3</v>
      </c>
      <c r="E4064" s="98">
        <v>1339168</v>
      </c>
      <c r="F4064" s="98"/>
      <c r="G4064" s="127" t="s">
        <v>7835</v>
      </c>
      <c r="H4064" s="128">
        <v>0</v>
      </c>
      <c r="I4064" s="128">
        <v>73272.33</v>
      </c>
      <c r="J4064" s="129">
        <v>73272.33</v>
      </c>
      <c r="K4064" s="101" t="s">
        <v>1388</v>
      </c>
    </row>
    <row r="4065" spans="1:11" ht="56.25" customHeight="1">
      <c r="A4065" s="98">
        <v>86</v>
      </c>
      <c r="B4065" s="125" t="s">
        <v>7889</v>
      </c>
      <c r="C4065" s="126">
        <v>42381</v>
      </c>
      <c r="D4065" s="98" t="s">
        <v>3</v>
      </c>
      <c r="E4065" s="98">
        <v>1339872</v>
      </c>
      <c r="F4065" s="98"/>
      <c r="G4065" s="127" t="s">
        <v>7890</v>
      </c>
      <c r="H4065" s="128">
        <v>0</v>
      </c>
      <c r="I4065" s="128">
        <v>400.40000000000003</v>
      </c>
      <c r="J4065" s="129">
        <v>400.40000000000003</v>
      </c>
      <c r="K4065" s="101" t="s">
        <v>1388</v>
      </c>
    </row>
    <row r="4066" spans="1:11" ht="56.25" customHeight="1">
      <c r="A4066" s="98">
        <v>86</v>
      </c>
      <c r="B4066" s="125" t="s">
        <v>7889</v>
      </c>
      <c r="C4066" s="126">
        <v>42394</v>
      </c>
      <c r="D4066" s="98" t="s">
        <v>3</v>
      </c>
      <c r="E4066" s="98">
        <v>1343649</v>
      </c>
      <c r="F4066" s="98"/>
      <c r="G4066" s="127" t="s">
        <v>8082</v>
      </c>
      <c r="H4066" s="128">
        <v>0</v>
      </c>
      <c r="I4066" s="128">
        <v>57816.880000000005</v>
      </c>
      <c r="J4066" s="129">
        <v>57816.880000000005</v>
      </c>
      <c r="K4066" s="101" t="s">
        <v>1388</v>
      </c>
    </row>
    <row r="4067" spans="1:11" ht="56.25" customHeight="1">
      <c r="A4067" s="98">
        <v>86</v>
      </c>
      <c r="B4067" s="125" t="s">
        <v>7889</v>
      </c>
      <c r="C4067" s="126">
        <v>42398</v>
      </c>
      <c r="D4067" s="98" t="s">
        <v>3</v>
      </c>
      <c r="E4067" s="98">
        <v>1345866</v>
      </c>
      <c r="F4067" s="98"/>
      <c r="G4067" s="127" t="s">
        <v>8187</v>
      </c>
      <c r="H4067" s="128">
        <v>0</v>
      </c>
      <c r="I4067" s="128">
        <v>85541.81</v>
      </c>
      <c r="J4067" s="129">
        <v>85541.81</v>
      </c>
      <c r="K4067" s="101" t="s">
        <v>1429</v>
      </c>
    </row>
    <row r="4068" spans="1:11" ht="56.25" customHeight="1">
      <c r="A4068" s="98">
        <v>86</v>
      </c>
      <c r="B4068" s="125" t="s">
        <v>7889</v>
      </c>
      <c r="C4068" s="126">
        <v>42398</v>
      </c>
      <c r="D4068" s="98" t="s">
        <v>3</v>
      </c>
      <c r="E4068" s="98">
        <v>1345869</v>
      </c>
      <c r="F4068" s="98"/>
      <c r="G4068" s="127" t="s">
        <v>8188</v>
      </c>
      <c r="H4068" s="128">
        <v>0</v>
      </c>
      <c r="I4068" s="128">
        <v>5000</v>
      </c>
      <c r="J4068" s="129">
        <v>5000</v>
      </c>
      <c r="K4068" s="101" t="s">
        <v>1429</v>
      </c>
    </row>
    <row r="4069" spans="1:11" ht="56.25" customHeight="1">
      <c r="A4069" s="98">
        <v>86</v>
      </c>
      <c r="B4069" s="125" t="s">
        <v>7889</v>
      </c>
      <c r="C4069" s="126">
        <v>42418</v>
      </c>
      <c r="D4069" s="98" t="s">
        <v>3</v>
      </c>
      <c r="E4069" s="98">
        <v>1351584</v>
      </c>
      <c r="F4069" s="98"/>
      <c r="G4069" s="127" t="s">
        <v>8370</v>
      </c>
      <c r="H4069" s="128">
        <v>0</v>
      </c>
      <c r="I4069" s="128">
        <v>7477</v>
      </c>
      <c r="J4069" s="129">
        <v>7477</v>
      </c>
      <c r="K4069" s="101" t="s">
        <v>1388</v>
      </c>
    </row>
    <row r="4070" spans="1:11" ht="56.25" customHeight="1">
      <c r="A4070" s="98">
        <v>86</v>
      </c>
      <c r="B4070" s="125" t="s">
        <v>7889</v>
      </c>
      <c r="C4070" s="126">
        <v>42418</v>
      </c>
      <c r="D4070" s="98" t="s">
        <v>3</v>
      </c>
      <c r="E4070" s="98">
        <v>1351692</v>
      </c>
      <c r="F4070" s="98"/>
      <c r="G4070" s="127" t="s">
        <v>8385</v>
      </c>
      <c r="H4070" s="128">
        <v>0</v>
      </c>
      <c r="I4070" s="128">
        <v>1342</v>
      </c>
      <c r="J4070" s="129">
        <v>1342</v>
      </c>
      <c r="K4070" s="101" t="s">
        <v>1388</v>
      </c>
    </row>
    <row r="4071" spans="1:11" ht="56.25" customHeight="1">
      <c r="A4071" s="98">
        <v>86</v>
      </c>
      <c r="B4071" s="125" t="s">
        <v>7889</v>
      </c>
      <c r="C4071" s="126">
        <v>42418</v>
      </c>
      <c r="D4071" s="98" t="s">
        <v>3</v>
      </c>
      <c r="E4071" s="98">
        <v>1351694</v>
      </c>
      <c r="F4071" s="98"/>
      <c r="G4071" s="127" t="s">
        <v>8386</v>
      </c>
      <c r="H4071" s="128">
        <v>0</v>
      </c>
      <c r="I4071" s="128">
        <v>0.5</v>
      </c>
      <c r="J4071" s="129">
        <v>0.5</v>
      </c>
      <c r="K4071" s="101" t="s">
        <v>1388</v>
      </c>
    </row>
    <row r="4072" spans="1:11" ht="56.25" customHeight="1">
      <c r="A4072" s="98">
        <v>86</v>
      </c>
      <c r="B4072" s="125" t="s">
        <v>7718</v>
      </c>
      <c r="C4072" s="126">
        <v>42438</v>
      </c>
      <c r="D4072" s="98" t="s">
        <v>3</v>
      </c>
      <c r="E4072" s="98">
        <v>1358152</v>
      </c>
      <c r="F4072" s="98"/>
      <c r="G4072" s="127" t="s">
        <v>8785</v>
      </c>
      <c r="H4072" s="128">
        <v>0</v>
      </c>
      <c r="I4072" s="128">
        <v>81.760000000000005</v>
      </c>
      <c r="J4072" s="129">
        <v>81.760000000000005</v>
      </c>
      <c r="K4072" s="101" t="s">
        <v>1429</v>
      </c>
    </row>
    <row r="4073" spans="1:11" ht="56.25" customHeight="1">
      <c r="A4073" s="98">
        <v>86</v>
      </c>
      <c r="B4073" s="125" t="s">
        <v>7889</v>
      </c>
      <c r="C4073" s="126">
        <v>42439</v>
      </c>
      <c r="D4073" s="98" t="s">
        <v>3</v>
      </c>
      <c r="E4073" s="98">
        <v>1358517</v>
      </c>
      <c r="F4073" s="98"/>
      <c r="G4073" s="127" t="s">
        <v>8811</v>
      </c>
      <c r="H4073" s="128">
        <v>0</v>
      </c>
      <c r="I4073" s="128">
        <v>660.71</v>
      </c>
      <c r="J4073" s="129">
        <v>660.71</v>
      </c>
      <c r="K4073" s="101" t="s">
        <v>1388</v>
      </c>
    </row>
    <row r="4074" spans="1:11" ht="56.25" customHeight="1">
      <c r="A4074" s="98">
        <v>86</v>
      </c>
      <c r="B4074" s="125" t="s">
        <v>7889</v>
      </c>
      <c r="C4074" s="126">
        <v>42457</v>
      </c>
      <c r="D4074" s="98" t="s">
        <v>3</v>
      </c>
      <c r="E4074" s="98">
        <v>1363206</v>
      </c>
      <c r="F4074" s="98"/>
      <c r="G4074" s="127" t="s">
        <v>9045</v>
      </c>
      <c r="H4074" s="128">
        <v>0</v>
      </c>
      <c r="I4074" s="128">
        <v>21984.639999999999</v>
      </c>
      <c r="J4074" s="129">
        <v>21984.639999999999</v>
      </c>
      <c r="K4074" s="101" t="s">
        <v>1388</v>
      </c>
    </row>
    <row r="4075" spans="1:11" ht="56.25" customHeight="1">
      <c r="A4075" s="98">
        <v>86</v>
      </c>
      <c r="B4075" s="125" t="s">
        <v>7889</v>
      </c>
      <c r="C4075" s="126">
        <v>42466</v>
      </c>
      <c r="D4075" s="98" t="s">
        <v>3</v>
      </c>
      <c r="E4075" s="98">
        <v>1366410</v>
      </c>
      <c r="F4075" s="98"/>
      <c r="G4075" s="127" t="s">
        <v>9223</v>
      </c>
      <c r="H4075" s="128">
        <v>0</v>
      </c>
      <c r="I4075" s="128">
        <v>16163.970000000001</v>
      </c>
      <c r="J4075" s="129">
        <v>16163.970000000001</v>
      </c>
      <c r="K4075" s="101" t="s">
        <v>1388</v>
      </c>
    </row>
    <row r="4076" spans="1:11" ht="56.25" customHeight="1">
      <c r="A4076" s="98">
        <v>86</v>
      </c>
      <c r="B4076" s="125" t="s">
        <v>7718</v>
      </c>
      <c r="C4076" s="126">
        <v>42466</v>
      </c>
      <c r="D4076" s="98" t="s">
        <v>3</v>
      </c>
      <c r="E4076" s="98">
        <v>1366518</v>
      </c>
      <c r="F4076" s="98"/>
      <c r="G4076" s="127" t="s">
        <v>9233</v>
      </c>
      <c r="H4076" s="128">
        <v>0</v>
      </c>
      <c r="I4076" s="128">
        <v>6000</v>
      </c>
      <c r="J4076" s="129">
        <v>6000</v>
      </c>
      <c r="K4076" s="101" t="s">
        <v>1388</v>
      </c>
    </row>
    <row r="4077" spans="1:11" ht="56.25" customHeight="1">
      <c r="A4077" s="98">
        <v>86</v>
      </c>
      <c r="B4077" s="125" t="s">
        <v>7718</v>
      </c>
      <c r="C4077" s="126">
        <v>42467</v>
      </c>
      <c r="D4077" s="98" t="s">
        <v>3</v>
      </c>
      <c r="E4077" s="98">
        <v>1366962</v>
      </c>
      <c r="F4077" s="98"/>
      <c r="G4077" s="127" t="s">
        <v>9256</v>
      </c>
      <c r="H4077" s="128">
        <v>0</v>
      </c>
      <c r="I4077" s="128">
        <v>352.7</v>
      </c>
      <c r="J4077" s="129">
        <v>352.7</v>
      </c>
      <c r="K4077" s="101" t="s">
        <v>1388</v>
      </c>
    </row>
    <row r="4078" spans="1:11" ht="56.25" customHeight="1">
      <c r="A4078" s="98">
        <v>86</v>
      </c>
      <c r="B4078" s="125" t="s">
        <v>7889</v>
      </c>
      <c r="C4078" s="126">
        <v>42471</v>
      </c>
      <c r="D4078" s="98" t="s">
        <v>3</v>
      </c>
      <c r="E4078" s="98">
        <v>1367826</v>
      </c>
      <c r="F4078" s="98"/>
      <c r="G4078" s="127" t="s">
        <v>9298</v>
      </c>
      <c r="H4078" s="128">
        <v>0</v>
      </c>
      <c r="I4078" s="128">
        <v>22927.84</v>
      </c>
      <c r="J4078" s="129">
        <v>22927.84</v>
      </c>
      <c r="K4078" s="101" t="s">
        <v>1388</v>
      </c>
    </row>
    <row r="4079" spans="1:11" ht="56.25" customHeight="1">
      <c r="A4079" s="98">
        <v>86</v>
      </c>
      <c r="B4079" s="125" t="s">
        <v>7718</v>
      </c>
      <c r="C4079" s="126">
        <v>42475</v>
      </c>
      <c r="D4079" s="98" t="s">
        <v>3</v>
      </c>
      <c r="E4079" s="98">
        <v>1369885</v>
      </c>
      <c r="F4079" s="98"/>
      <c r="G4079" s="127" t="s">
        <v>9405</v>
      </c>
      <c r="H4079" s="128">
        <v>0</v>
      </c>
      <c r="I4079" s="128">
        <v>191</v>
      </c>
      <c r="J4079" s="129">
        <v>191</v>
      </c>
      <c r="K4079" s="101" t="s">
        <v>1388</v>
      </c>
    </row>
    <row r="4080" spans="1:11" ht="56.25" customHeight="1">
      <c r="A4080" s="98">
        <v>86</v>
      </c>
      <c r="B4080" s="125" t="s">
        <v>7889</v>
      </c>
      <c r="C4080" s="126">
        <v>42478</v>
      </c>
      <c r="D4080" s="98" t="s">
        <v>3</v>
      </c>
      <c r="E4080" s="98">
        <v>1370155</v>
      </c>
      <c r="F4080" s="98"/>
      <c r="G4080" s="127" t="s">
        <v>9427</v>
      </c>
      <c r="H4080" s="128">
        <v>0</v>
      </c>
      <c r="I4080" s="128">
        <v>0.09</v>
      </c>
      <c r="J4080" s="129">
        <v>0.09</v>
      </c>
      <c r="K4080" s="101" t="s">
        <v>1429</v>
      </c>
    </row>
    <row r="4081" spans="1:11" ht="56.25" customHeight="1">
      <c r="A4081" s="98">
        <v>86</v>
      </c>
      <c r="B4081" s="125" t="s">
        <v>7889</v>
      </c>
      <c r="C4081" s="126">
        <v>42481</v>
      </c>
      <c r="D4081" s="98" t="s">
        <v>3</v>
      </c>
      <c r="E4081" s="98">
        <v>1371683</v>
      </c>
      <c r="F4081" s="98"/>
      <c r="G4081" s="127" t="s">
        <v>9521</v>
      </c>
      <c r="H4081" s="128">
        <v>0</v>
      </c>
      <c r="I4081" s="128">
        <v>2512.5</v>
      </c>
      <c r="J4081" s="129">
        <v>2512.5</v>
      </c>
      <c r="K4081" s="101" t="s">
        <v>1388</v>
      </c>
    </row>
    <row r="4082" spans="1:11" ht="56.25" customHeight="1">
      <c r="A4082" s="98">
        <v>86</v>
      </c>
      <c r="B4082" s="125" t="s">
        <v>7889</v>
      </c>
      <c r="C4082" s="126">
        <v>42485</v>
      </c>
      <c r="D4082" s="98" t="s">
        <v>3</v>
      </c>
      <c r="E4082" s="98">
        <v>1372394</v>
      </c>
      <c r="F4082" s="98"/>
      <c r="G4082" s="127" t="s">
        <v>9555</v>
      </c>
      <c r="H4082" s="128">
        <v>0</v>
      </c>
      <c r="I4082" s="128">
        <v>1.02</v>
      </c>
      <c r="J4082" s="129">
        <v>1.02</v>
      </c>
      <c r="K4082" s="101" t="s">
        <v>1388</v>
      </c>
    </row>
    <row r="4083" spans="1:11" ht="56.25" customHeight="1">
      <c r="A4083" s="98">
        <v>86</v>
      </c>
      <c r="B4083" s="125" t="s">
        <v>7718</v>
      </c>
      <c r="C4083" s="126">
        <v>42500</v>
      </c>
      <c r="D4083" s="98" t="s">
        <v>3</v>
      </c>
      <c r="E4083" s="98">
        <v>1377512</v>
      </c>
      <c r="F4083" s="98"/>
      <c r="G4083" s="127" t="s">
        <v>9831</v>
      </c>
      <c r="H4083" s="128">
        <v>0</v>
      </c>
      <c r="I4083" s="128">
        <v>1545.8</v>
      </c>
      <c r="J4083" s="129">
        <v>1545.8</v>
      </c>
      <c r="K4083" s="101" t="s">
        <v>1429</v>
      </c>
    </row>
    <row r="4084" spans="1:11" ht="56.25" customHeight="1">
      <c r="A4084" s="98">
        <v>86</v>
      </c>
      <c r="B4084" s="125" t="s">
        <v>7889</v>
      </c>
      <c r="C4084" s="126">
        <v>42501</v>
      </c>
      <c r="D4084" s="98" t="s">
        <v>3</v>
      </c>
      <c r="E4084" s="98">
        <v>1377714</v>
      </c>
      <c r="F4084" s="98"/>
      <c r="G4084" s="127" t="s">
        <v>9845</v>
      </c>
      <c r="H4084" s="128">
        <v>0</v>
      </c>
      <c r="I4084" s="128">
        <v>50</v>
      </c>
      <c r="J4084" s="129">
        <v>50</v>
      </c>
      <c r="K4084" s="101" t="s">
        <v>1388</v>
      </c>
    </row>
    <row r="4085" spans="1:11" ht="56.25" customHeight="1">
      <c r="A4085" s="98">
        <v>86</v>
      </c>
      <c r="B4085" s="125" t="s">
        <v>7889</v>
      </c>
      <c r="C4085" s="126">
        <v>42502</v>
      </c>
      <c r="D4085" s="98" t="s">
        <v>3</v>
      </c>
      <c r="E4085" s="98">
        <v>1378317</v>
      </c>
      <c r="F4085" s="98"/>
      <c r="G4085" s="127" t="s">
        <v>9898</v>
      </c>
      <c r="H4085" s="128">
        <v>0</v>
      </c>
      <c r="I4085" s="128">
        <v>651.98</v>
      </c>
      <c r="J4085" s="129">
        <v>651.98</v>
      </c>
      <c r="K4085" s="101" t="s">
        <v>1388</v>
      </c>
    </row>
    <row r="4086" spans="1:11" ht="56.25" customHeight="1">
      <c r="A4086" s="98">
        <v>86</v>
      </c>
      <c r="B4086" s="125" t="s">
        <v>7889</v>
      </c>
      <c r="C4086" s="126">
        <v>42502</v>
      </c>
      <c r="D4086" s="98" t="s">
        <v>3</v>
      </c>
      <c r="E4086" s="98">
        <v>1378319</v>
      </c>
      <c r="F4086" s="98"/>
      <c r="G4086" s="127" t="s">
        <v>9899</v>
      </c>
      <c r="H4086" s="128">
        <v>0</v>
      </c>
      <c r="I4086" s="128">
        <v>674.48</v>
      </c>
      <c r="J4086" s="129">
        <v>674.48</v>
      </c>
      <c r="K4086" s="101" t="s">
        <v>1388</v>
      </c>
    </row>
    <row r="4087" spans="1:11" ht="56.25" customHeight="1">
      <c r="A4087" s="98">
        <v>86</v>
      </c>
      <c r="B4087" s="125" t="s">
        <v>7889</v>
      </c>
      <c r="C4087" s="126">
        <v>42508</v>
      </c>
      <c r="D4087" s="98" t="s">
        <v>3</v>
      </c>
      <c r="E4087" s="98">
        <v>1380221</v>
      </c>
      <c r="F4087" s="98"/>
      <c r="G4087" s="127" t="s">
        <v>9997</v>
      </c>
      <c r="H4087" s="128">
        <v>0</v>
      </c>
      <c r="I4087" s="128">
        <v>0.06</v>
      </c>
      <c r="J4087" s="129">
        <v>0.06</v>
      </c>
      <c r="K4087" s="101" t="s">
        <v>1429</v>
      </c>
    </row>
    <row r="4088" spans="1:11" ht="56.25" customHeight="1">
      <c r="A4088" s="98">
        <v>86</v>
      </c>
      <c r="B4088" s="125" t="s">
        <v>7718</v>
      </c>
      <c r="C4088" s="126">
        <v>42509</v>
      </c>
      <c r="D4088" s="98" t="s">
        <v>3</v>
      </c>
      <c r="E4088" s="98">
        <v>1380582</v>
      </c>
      <c r="F4088" s="98"/>
      <c r="G4088" s="127" t="s">
        <v>10025</v>
      </c>
      <c r="H4088" s="128">
        <v>0</v>
      </c>
      <c r="I4088" s="128">
        <v>1603.53</v>
      </c>
      <c r="J4088" s="129">
        <v>1603.53</v>
      </c>
      <c r="K4088" s="101" t="s">
        <v>1388</v>
      </c>
    </row>
    <row r="4089" spans="1:11" ht="56.25" customHeight="1">
      <c r="A4089" s="98">
        <v>86</v>
      </c>
      <c r="B4089" s="125" t="s">
        <v>7718</v>
      </c>
      <c r="C4089" s="126">
        <v>42524</v>
      </c>
      <c r="D4089" s="98" t="s">
        <v>3</v>
      </c>
      <c r="E4089" s="98">
        <v>1384859</v>
      </c>
      <c r="F4089" s="98"/>
      <c r="G4089" s="127" t="s">
        <v>10316</v>
      </c>
      <c r="H4089" s="128">
        <v>0</v>
      </c>
      <c r="I4089" s="128">
        <v>169</v>
      </c>
      <c r="J4089" s="129">
        <v>169</v>
      </c>
      <c r="K4089" s="101" t="s">
        <v>1388</v>
      </c>
    </row>
    <row r="4090" spans="1:11" ht="56.25" customHeight="1">
      <c r="A4090" s="98">
        <v>86</v>
      </c>
      <c r="B4090" s="125" t="s">
        <v>7889</v>
      </c>
      <c r="C4090" s="126">
        <v>42529</v>
      </c>
      <c r="D4090" s="98" t="s">
        <v>3</v>
      </c>
      <c r="E4090" s="98">
        <v>1386610</v>
      </c>
      <c r="F4090" s="98"/>
      <c r="G4090" s="127" t="s">
        <v>10441</v>
      </c>
      <c r="H4090" s="128">
        <v>0</v>
      </c>
      <c r="I4090" s="128">
        <v>156</v>
      </c>
      <c r="J4090" s="129">
        <v>156</v>
      </c>
      <c r="K4090" s="101" t="s">
        <v>1388</v>
      </c>
    </row>
    <row r="4091" spans="1:11" ht="56.25" customHeight="1">
      <c r="A4091" s="98">
        <v>86</v>
      </c>
      <c r="B4091" s="125" t="s">
        <v>7718</v>
      </c>
      <c r="C4091" s="126">
        <v>42530</v>
      </c>
      <c r="D4091" s="98" t="s">
        <v>3</v>
      </c>
      <c r="E4091" s="98">
        <v>1387186</v>
      </c>
      <c r="F4091" s="98"/>
      <c r="G4091" s="127" t="s">
        <v>10485</v>
      </c>
      <c r="H4091" s="128">
        <v>0</v>
      </c>
      <c r="I4091" s="128">
        <v>1</v>
      </c>
      <c r="J4091" s="129">
        <v>1</v>
      </c>
      <c r="K4091" s="101" t="s">
        <v>1388</v>
      </c>
    </row>
    <row r="4092" spans="1:11" ht="56.25" customHeight="1">
      <c r="A4092" s="98">
        <v>86</v>
      </c>
      <c r="B4092" s="125" t="s">
        <v>7889</v>
      </c>
      <c r="C4092" s="126">
        <v>42538</v>
      </c>
      <c r="D4092" s="98" t="s">
        <v>3</v>
      </c>
      <c r="E4092" s="98">
        <v>1389965</v>
      </c>
      <c r="F4092" s="98"/>
      <c r="G4092" s="127" t="s">
        <v>10666</v>
      </c>
      <c r="H4092" s="128">
        <v>0</v>
      </c>
      <c r="I4092" s="128">
        <v>66</v>
      </c>
      <c r="J4092" s="129">
        <v>66</v>
      </c>
      <c r="K4092" s="101" t="s">
        <v>1388</v>
      </c>
    </row>
    <row r="4093" spans="1:11" ht="56.25" customHeight="1">
      <c r="A4093" s="98">
        <v>86</v>
      </c>
      <c r="B4093" s="125" t="s">
        <v>7889</v>
      </c>
      <c r="C4093" s="126">
        <v>42538</v>
      </c>
      <c r="D4093" s="98" t="s">
        <v>3</v>
      </c>
      <c r="E4093" s="98">
        <v>1389969</v>
      </c>
      <c r="F4093" s="98"/>
      <c r="G4093" s="127" t="s">
        <v>10667</v>
      </c>
      <c r="H4093" s="128">
        <v>0</v>
      </c>
      <c r="I4093" s="128">
        <v>0.89</v>
      </c>
      <c r="J4093" s="129">
        <v>0.89</v>
      </c>
      <c r="K4093" s="101" t="s">
        <v>1388</v>
      </c>
    </row>
    <row r="4094" spans="1:11" ht="56.25" customHeight="1">
      <c r="A4094" s="98">
        <v>86</v>
      </c>
      <c r="B4094" s="125" t="s">
        <v>7718</v>
      </c>
      <c r="C4094" s="126">
        <v>42538</v>
      </c>
      <c r="D4094" s="98" t="s">
        <v>3</v>
      </c>
      <c r="E4094" s="98">
        <v>1390001</v>
      </c>
      <c r="F4094" s="98"/>
      <c r="G4094" s="127" t="s">
        <v>10670</v>
      </c>
      <c r="H4094" s="128">
        <v>0</v>
      </c>
      <c r="I4094" s="128">
        <v>80</v>
      </c>
      <c r="J4094" s="129">
        <v>80</v>
      </c>
      <c r="K4094" s="101" t="s">
        <v>1388</v>
      </c>
    </row>
    <row r="4095" spans="1:11" ht="56.25" customHeight="1">
      <c r="A4095" s="98">
        <v>86</v>
      </c>
      <c r="B4095" s="125" t="s">
        <v>7718</v>
      </c>
      <c r="C4095" s="126">
        <v>42538</v>
      </c>
      <c r="D4095" s="98" t="s">
        <v>3</v>
      </c>
      <c r="E4095" s="98">
        <v>1390005</v>
      </c>
      <c r="F4095" s="98"/>
      <c r="G4095" s="127" t="s">
        <v>10671</v>
      </c>
      <c r="H4095" s="128">
        <v>0</v>
      </c>
      <c r="I4095" s="128">
        <v>15796.93</v>
      </c>
      <c r="J4095" s="129">
        <v>15796.93</v>
      </c>
      <c r="K4095" s="101" t="s">
        <v>1388</v>
      </c>
    </row>
    <row r="4096" spans="1:11" ht="56.25" customHeight="1">
      <c r="A4096" s="98">
        <v>86</v>
      </c>
      <c r="B4096" s="125" t="s">
        <v>7889</v>
      </c>
      <c r="C4096" s="126">
        <v>42548</v>
      </c>
      <c r="D4096" s="98" t="s">
        <v>3</v>
      </c>
      <c r="E4096" s="98">
        <v>1392318</v>
      </c>
      <c r="F4096" s="98"/>
      <c r="G4096" s="127" t="s">
        <v>10853</v>
      </c>
      <c r="H4096" s="128">
        <v>0</v>
      </c>
      <c r="I4096" s="128">
        <v>992</v>
      </c>
      <c r="J4096" s="129">
        <v>992</v>
      </c>
      <c r="K4096" s="101" t="s">
        <v>1388</v>
      </c>
    </row>
    <row r="4097" spans="1:11" ht="56.25" customHeight="1">
      <c r="A4097" s="98">
        <v>86</v>
      </c>
      <c r="B4097" s="125" t="s">
        <v>7889</v>
      </c>
      <c r="C4097" s="126">
        <v>42548</v>
      </c>
      <c r="D4097" s="98" t="s">
        <v>3</v>
      </c>
      <c r="E4097" s="98">
        <v>1392320</v>
      </c>
      <c r="F4097" s="98"/>
      <c r="G4097" s="127" t="s">
        <v>10854</v>
      </c>
      <c r="H4097" s="128">
        <v>0</v>
      </c>
      <c r="I4097" s="128">
        <v>357.8</v>
      </c>
      <c r="J4097" s="129">
        <v>357.8</v>
      </c>
      <c r="K4097" s="101" t="s">
        <v>1388</v>
      </c>
    </row>
    <row r="4098" spans="1:11" ht="56.25" customHeight="1">
      <c r="A4098" s="98">
        <v>86</v>
      </c>
      <c r="B4098" s="125" t="s">
        <v>7889</v>
      </c>
      <c r="C4098" s="126">
        <v>42550</v>
      </c>
      <c r="D4098" s="98" t="s">
        <v>3</v>
      </c>
      <c r="E4098" s="98">
        <v>1393272</v>
      </c>
      <c r="F4098" s="98"/>
      <c r="G4098" s="127" t="s">
        <v>10926</v>
      </c>
      <c r="H4098" s="128">
        <v>0</v>
      </c>
      <c r="I4098" s="128">
        <v>1.0900000000000001</v>
      </c>
      <c r="J4098" s="129">
        <v>1.0900000000000001</v>
      </c>
      <c r="K4098" s="101" t="s">
        <v>1388</v>
      </c>
    </row>
    <row r="4099" spans="1:11" ht="56.25" customHeight="1">
      <c r="A4099" s="98">
        <v>86</v>
      </c>
      <c r="B4099" s="125" t="s">
        <v>7718</v>
      </c>
      <c r="C4099" s="126">
        <v>42556</v>
      </c>
      <c r="D4099" s="98" t="s">
        <v>3</v>
      </c>
      <c r="E4099" s="98">
        <v>1395029</v>
      </c>
      <c r="F4099" s="98"/>
      <c r="G4099" s="127" t="s">
        <v>11072</v>
      </c>
      <c r="H4099" s="128">
        <v>0</v>
      </c>
      <c r="I4099" s="128">
        <v>0.04</v>
      </c>
      <c r="J4099" s="129">
        <v>0.04</v>
      </c>
      <c r="K4099" s="101" t="s">
        <v>1388</v>
      </c>
    </row>
    <row r="4100" spans="1:11" ht="56.25" customHeight="1">
      <c r="A4100" s="98">
        <v>86</v>
      </c>
      <c r="B4100" s="125" t="s">
        <v>7889</v>
      </c>
      <c r="C4100" s="126">
        <v>42557</v>
      </c>
      <c r="D4100" s="98" t="s">
        <v>3</v>
      </c>
      <c r="E4100" s="98">
        <v>1395591</v>
      </c>
      <c r="F4100" s="98"/>
      <c r="G4100" s="127" t="s">
        <v>11143</v>
      </c>
      <c r="H4100" s="128">
        <v>0</v>
      </c>
      <c r="I4100" s="128">
        <v>375</v>
      </c>
      <c r="J4100" s="129">
        <v>375</v>
      </c>
      <c r="K4100" s="101" t="s">
        <v>1388</v>
      </c>
    </row>
    <row r="4101" spans="1:11" ht="56.25" customHeight="1">
      <c r="A4101" s="98">
        <v>86</v>
      </c>
      <c r="B4101" s="125" t="s">
        <v>7889</v>
      </c>
      <c r="C4101" s="126">
        <v>42557</v>
      </c>
      <c r="D4101" s="98" t="s">
        <v>3</v>
      </c>
      <c r="E4101" s="98">
        <v>1395592</v>
      </c>
      <c r="F4101" s="98"/>
      <c r="G4101" s="127" t="s">
        <v>11144</v>
      </c>
      <c r="H4101" s="128">
        <v>0</v>
      </c>
      <c r="I4101" s="128">
        <v>165</v>
      </c>
      <c r="J4101" s="129">
        <v>165</v>
      </c>
      <c r="K4101" s="101" t="s">
        <v>1388</v>
      </c>
    </row>
    <row r="4102" spans="1:11" ht="56.25" customHeight="1">
      <c r="A4102" s="98">
        <v>86</v>
      </c>
      <c r="B4102" s="125" t="s">
        <v>7718</v>
      </c>
      <c r="C4102" s="126">
        <v>42563</v>
      </c>
      <c r="D4102" s="98" t="s">
        <v>3</v>
      </c>
      <c r="E4102" s="98">
        <v>1397341</v>
      </c>
      <c r="F4102" s="98"/>
      <c r="G4102" s="127" t="s">
        <v>11246</v>
      </c>
      <c r="H4102" s="128">
        <v>0</v>
      </c>
      <c r="I4102" s="128">
        <v>192.29</v>
      </c>
      <c r="J4102" s="129">
        <v>192.29</v>
      </c>
      <c r="K4102" s="101" t="s">
        <v>1388</v>
      </c>
    </row>
    <row r="4103" spans="1:11" ht="56.25" customHeight="1">
      <c r="A4103" s="98">
        <v>86</v>
      </c>
      <c r="B4103" s="125" t="s">
        <v>7718</v>
      </c>
      <c r="C4103" s="126">
        <v>42563</v>
      </c>
      <c r="D4103" s="98" t="s">
        <v>3</v>
      </c>
      <c r="E4103" s="98">
        <v>1397342</v>
      </c>
      <c r="F4103" s="98"/>
      <c r="G4103" s="127" t="s">
        <v>11246</v>
      </c>
      <c r="H4103" s="128">
        <v>0</v>
      </c>
      <c r="I4103" s="128">
        <v>11</v>
      </c>
      <c r="J4103" s="129">
        <v>11</v>
      </c>
      <c r="K4103" s="101" t="s">
        <v>1388</v>
      </c>
    </row>
    <row r="4104" spans="1:11" ht="56.25" customHeight="1">
      <c r="A4104" s="98">
        <v>86</v>
      </c>
      <c r="B4104" s="125" t="s">
        <v>7718</v>
      </c>
      <c r="C4104" s="126">
        <v>42563</v>
      </c>
      <c r="D4104" s="98" t="s">
        <v>3</v>
      </c>
      <c r="E4104" s="98">
        <v>1397344</v>
      </c>
      <c r="F4104" s="98"/>
      <c r="G4104" s="127" t="s">
        <v>11246</v>
      </c>
      <c r="H4104" s="128">
        <v>0</v>
      </c>
      <c r="I4104" s="128">
        <v>2759.65</v>
      </c>
      <c r="J4104" s="129">
        <v>2759.65</v>
      </c>
      <c r="K4104" s="101" t="s">
        <v>1388</v>
      </c>
    </row>
    <row r="4105" spans="1:11" ht="56.25" customHeight="1">
      <c r="A4105" s="98">
        <v>86</v>
      </c>
      <c r="B4105" s="125" t="s">
        <v>7718</v>
      </c>
      <c r="C4105" s="126">
        <v>42563</v>
      </c>
      <c r="D4105" s="98" t="s">
        <v>3</v>
      </c>
      <c r="E4105" s="98">
        <v>1397363</v>
      </c>
      <c r="F4105" s="98"/>
      <c r="G4105" s="127" t="s">
        <v>11248</v>
      </c>
      <c r="H4105" s="128">
        <v>0</v>
      </c>
      <c r="I4105" s="128">
        <v>11708.380000000001</v>
      </c>
      <c r="J4105" s="129">
        <v>11708.380000000001</v>
      </c>
      <c r="K4105" s="101" t="s">
        <v>1388</v>
      </c>
    </row>
    <row r="4106" spans="1:11" ht="56.25" customHeight="1">
      <c r="A4106" s="98">
        <v>86</v>
      </c>
      <c r="B4106" s="125" t="s">
        <v>7718</v>
      </c>
      <c r="C4106" s="126">
        <v>42563</v>
      </c>
      <c r="D4106" s="98" t="s">
        <v>3</v>
      </c>
      <c r="E4106" s="98">
        <v>1397373</v>
      </c>
      <c r="F4106" s="98"/>
      <c r="G4106" s="127" t="s">
        <v>11250</v>
      </c>
      <c r="H4106" s="128">
        <v>0</v>
      </c>
      <c r="I4106" s="128">
        <v>3244.62</v>
      </c>
      <c r="J4106" s="129">
        <v>3244.62</v>
      </c>
      <c r="K4106" s="101" t="s">
        <v>1388</v>
      </c>
    </row>
    <row r="4107" spans="1:11" ht="56.25" customHeight="1">
      <c r="A4107" s="98">
        <v>86</v>
      </c>
      <c r="B4107" s="125" t="s">
        <v>7718</v>
      </c>
      <c r="C4107" s="126">
        <v>42563</v>
      </c>
      <c r="D4107" s="98" t="s">
        <v>3</v>
      </c>
      <c r="E4107" s="98">
        <v>1397376</v>
      </c>
      <c r="F4107" s="98"/>
      <c r="G4107" s="127" t="s">
        <v>11252</v>
      </c>
      <c r="H4107" s="128">
        <v>0</v>
      </c>
      <c r="I4107" s="128">
        <v>2649.87</v>
      </c>
      <c r="J4107" s="129">
        <v>2649.87</v>
      </c>
      <c r="K4107" s="101" t="s">
        <v>1388</v>
      </c>
    </row>
    <row r="4108" spans="1:11" ht="56.25" customHeight="1">
      <c r="A4108" s="98">
        <v>86</v>
      </c>
      <c r="B4108" s="125" t="s">
        <v>7718</v>
      </c>
      <c r="C4108" s="126">
        <v>42563</v>
      </c>
      <c r="D4108" s="98" t="s">
        <v>3</v>
      </c>
      <c r="E4108" s="98">
        <v>1397378</v>
      </c>
      <c r="F4108" s="98"/>
      <c r="G4108" s="127" t="s">
        <v>11253</v>
      </c>
      <c r="H4108" s="128">
        <v>0</v>
      </c>
      <c r="I4108" s="128">
        <v>259.87</v>
      </c>
      <c r="J4108" s="129">
        <v>259.87</v>
      </c>
      <c r="K4108" s="101" t="s">
        <v>1388</v>
      </c>
    </row>
    <row r="4109" spans="1:11" ht="56.25" customHeight="1">
      <c r="A4109" s="98">
        <v>86</v>
      </c>
      <c r="B4109" s="125" t="s">
        <v>7889</v>
      </c>
      <c r="C4109" s="126">
        <v>42565</v>
      </c>
      <c r="D4109" s="98" t="s">
        <v>3</v>
      </c>
      <c r="E4109" s="98">
        <v>1398134</v>
      </c>
      <c r="F4109" s="98"/>
      <c r="G4109" s="127" t="s">
        <v>11287</v>
      </c>
      <c r="H4109" s="128">
        <v>0</v>
      </c>
      <c r="I4109" s="128">
        <v>11120</v>
      </c>
      <c r="J4109" s="129">
        <v>11120</v>
      </c>
      <c r="K4109" s="101" t="s">
        <v>1388</v>
      </c>
    </row>
    <row r="4110" spans="1:11" ht="56.25" customHeight="1">
      <c r="A4110" s="98">
        <v>86</v>
      </c>
      <c r="B4110" s="125" t="s">
        <v>7889</v>
      </c>
      <c r="C4110" s="126">
        <v>42565</v>
      </c>
      <c r="D4110" s="98" t="s">
        <v>3</v>
      </c>
      <c r="E4110" s="98">
        <v>1398370</v>
      </c>
      <c r="F4110" s="98"/>
      <c r="G4110" s="127" t="s">
        <v>11330</v>
      </c>
      <c r="H4110" s="128">
        <v>0</v>
      </c>
      <c r="I4110" s="128">
        <v>4</v>
      </c>
      <c r="J4110" s="129">
        <v>4</v>
      </c>
      <c r="K4110" s="101" t="s">
        <v>1429</v>
      </c>
    </row>
    <row r="4111" spans="1:11" ht="56.25" customHeight="1">
      <c r="A4111" s="98">
        <v>86</v>
      </c>
      <c r="B4111" s="125" t="s">
        <v>7718</v>
      </c>
      <c r="C4111" s="126">
        <v>42566</v>
      </c>
      <c r="D4111" s="98" t="s">
        <v>3</v>
      </c>
      <c r="E4111" s="98">
        <v>1398562</v>
      </c>
      <c r="F4111" s="98"/>
      <c r="G4111" s="127" t="s">
        <v>11338</v>
      </c>
      <c r="H4111" s="128">
        <v>0</v>
      </c>
      <c r="I4111" s="128">
        <v>2101.16</v>
      </c>
      <c r="J4111" s="129">
        <v>2101.16</v>
      </c>
      <c r="K4111" s="101" t="s">
        <v>1388</v>
      </c>
    </row>
    <row r="4112" spans="1:11" ht="56.25" customHeight="1">
      <c r="A4112" s="98">
        <v>86</v>
      </c>
      <c r="B4112" s="125" t="s">
        <v>7718</v>
      </c>
      <c r="C4112" s="126">
        <v>42573</v>
      </c>
      <c r="D4112" s="98" t="s">
        <v>3</v>
      </c>
      <c r="E4112" s="98">
        <v>1400677</v>
      </c>
      <c r="F4112" s="98"/>
      <c r="G4112" s="127" t="s">
        <v>11496</v>
      </c>
      <c r="H4112" s="128">
        <v>0</v>
      </c>
      <c r="I4112" s="128">
        <v>1624.5</v>
      </c>
      <c r="J4112" s="129">
        <v>1624.5</v>
      </c>
      <c r="K4112" s="101" t="s">
        <v>1388</v>
      </c>
    </row>
    <row r="4113" spans="1:11" ht="56.25" customHeight="1">
      <c r="A4113" s="98">
        <v>86</v>
      </c>
      <c r="B4113" s="125" t="s">
        <v>7718</v>
      </c>
      <c r="C4113" s="126">
        <v>42577</v>
      </c>
      <c r="D4113" s="98" t="s">
        <v>3</v>
      </c>
      <c r="E4113" s="98">
        <v>1401405</v>
      </c>
      <c r="F4113" s="98"/>
      <c r="G4113" s="127" t="s">
        <v>11550</v>
      </c>
      <c r="H4113" s="128">
        <v>0</v>
      </c>
      <c r="I4113" s="128">
        <v>3726.04</v>
      </c>
      <c r="J4113" s="129">
        <v>3726.04</v>
      </c>
      <c r="K4113" s="101" t="s">
        <v>1388</v>
      </c>
    </row>
    <row r="4114" spans="1:11" ht="56.25" customHeight="1">
      <c r="A4114" s="98">
        <v>86</v>
      </c>
      <c r="B4114" s="125" t="s">
        <v>7718</v>
      </c>
      <c r="C4114" s="126">
        <v>42577</v>
      </c>
      <c r="D4114" s="98" t="s">
        <v>3</v>
      </c>
      <c r="E4114" s="98">
        <v>1401410</v>
      </c>
      <c r="F4114" s="98"/>
      <c r="G4114" s="127" t="s">
        <v>11551</v>
      </c>
      <c r="H4114" s="128">
        <v>0</v>
      </c>
      <c r="I4114" s="128">
        <v>7082.14</v>
      </c>
      <c r="J4114" s="129">
        <v>7082.14</v>
      </c>
      <c r="K4114" s="101" t="s">
        <v>1388</v>
      </c>
    </row>
    <row r="4115" spans="1:11" ht="56.25" customHeight="1">
      <c r="A4115" s="98">
        <v>86</v>
      </c>
      <c r="B4115" s="125" t="s">
        <v>7889</v>
      </c>
      <c r="C4115" s="126">
        <v>42579</v>
      </c>
      <c r="D4115" s="98" t="s">
        <v>3</v>
      </c>
      <c r="E4115" s="98">
        <v>1402291</v>
      </c>
      <c r="F4115" s="98"/>
      <c r="G4115" s="127" t="s">
        <v>11633</v>
      </c>
      <c r="H4115" s="128">
        <v>0</v>
      </c>
      <c r="I4115" s="128">
        <v>0.09</v>
      </c>
      <c r="J4115" s="129">
        <v>0.09</v>
      </c>
      <c r="K4115" s="101" t="s">
        <v>1429</v>
      </c>
    </row>
    <row r="4116" spans="1:11" ht="56.25" customHeight="1">
      <c r="A4116" s="98">
        <v>86</v>
      </c>
      <c r="B4116" s="125" t="s">
        <v>7889</v>
      </c>
      <c r="C4116" s="126">
        <v>42580</v>
      </c>
      <c r="D4116" s="98" t="s">
        <v>3</v>
      </c>
      <c r="E4116" s="98">
        <v>1402649</v>
      </c>
      <c r="F4116" s="98"/>
      <c r="G4116" s="127" t="s">
        <v>11662</v>
      </c>
      <c r="H4116" s="128">
        <v>0</v>
      </c>
      <c r="I4116" s="128">
        <v>1.24</v>
      </c>
      <c r="J4116" s="129">
        <v>1.24</v>
      </c>
      <c r="K4116" s="101" t="s">
        <v>1388</v>
      </c>
    </row>
    <row r="4117" spans="1:11" ht="56.25" customHeight="1">
      <c r="A4117" s="98">
        <v>86</v>
      </c>
      <c r="B4117" s="125" t="s">
        <v>7889</v>
      </c>
      <c r="C4117" s="126">
        <v>42580</v>
      </c>
      <c r="D4117" s="98" t="s">
        <v>3</v>
      </c>
      <c r="E4117" s="98">
        <v>1402652</v>
      </c>
      <c r="F4117" s="98"/>
      <c r="G4117" s="127" t="s">
        <v>11663</v>
      </c>
      <c r="H4117" s="128">
        <v>0</v>
      </c>
      <c r="I4117" s="128">
        <v>0.01</v>
      </c>
      <c r="J4117" s="129">
        <v>0.01</v>
      </c>
      <c r="K4117" s="101" t="s">
        <v>1388</v>
      </c>
    </row>
    <row r="4118" spans="1:11" ht="56.25" customHeight="1">
      <c r="A4118" s="98">
        <v>86</v>
      </c>
      <c r="B4118" s="125" t="s">
        <v>7889</v>
      </c>
      <c r="C4118" s="126">
        <v>42580</v>
      </c>
      <c r="D4118" s="98" t="s">
        <v>3</v>
      </c>
      <c r="E4118" s="98">
        <v>1402653</v>
      </c>
      <c r="F4118" s="98"/>
      <c r="G4118" s="127" t="s">
        <v>11664</v>
      </c>
      <c r="H4118" s="128">
        <v>0</v>
      </c>
      <c r="I4118" s="128">
        <v>0.03</v>
      </c>
      <c r="J4118" s="129">
        <v>0.03</v>
      </c>
      <c r="K4118" s="101" t="s">
        <v>1388</v>
      </c>
    </row>
    <row r="4119" spans="1:11" ht="56.25" customHeight="1">
      <c r="A4119" s="98">
        <v>86</v>
      </c>
      <c r="B4119" s="125" t="s">
        <v>7718</v>
      </c>
      <c r="C4119" s="126">
        <v>42580</v>
      </c>
      <c r="D4119" s="98" t="s">
        <v>3</v>
      </c>
      <c r="E4119" s="98">
        <v>1402672</v>
      </c>
      <c r="F4119" s="98"/>
      <c r="G4119" s="127" t="s">
        <v>11666</v>
      </c>
      <c r="H4119" s="128">
        <v>0</v>
      </c>
      <c r="I4119" s="128">
        <v>0.76</v>
      </c>
      <c r="J4119" s="129">
        <v>0.76</v>
      </c>
      <c r="K4119" s="101" t="s">
        <v>1429</v>
      </c>
    </row>
    <row r="4120" spans="1:11" ht="56.25" customHeight="1">
      <c r="A4120" s="98">
        <v>86</v>
      </c>
      <c r="B4120" s="125" t="s">
        <v>7889</v>
      </c>
      <c r="C4120" s="126">
        <v>42584</v>
      </c>
      <c r="D4120" s="98" t="s">
        <v>3</v>
      </c>
      <c r="E4120" s="98">
        <v>1403542</v>
      </c>
      <c r="F4120" s="98"/>
      <c r="G4120" s="127" t="s">
        <v>11732</v>
      </c>
      <c r="H4120" s="128">
        <v>0</v>
      </c>
      <c r="I4120" s="128">
        <v>4817.5</v>
      </c>
      <c r="J4120" s="129">
        <v>4817.5</v>
      </c>
      <c r="K4120" s="101" t="s">
        <v>1388</v>
      </c>
    </row>
    <row r="4121" spans="1:11" ht="56.25" customHeight="1">
      <c r="A4121" s="98">
        <v>86</v>
      </c>
      <c r="B4121" s="125" t="s">
        <v>7889</v>
      </c>
      <c r="C4121" s="126">
        <v>42584</v>
      </c>
      <c r="D4121" s="98" t="s">
        <v>3</v>
      </c>
      <c r="E4121" s="98">
        <v>1403543</v>
      </c>
      <c r="F4121" s="98"/>
      <c r="G4121" s="127" t="s">
        <v>11732</v>
      </c>
      <c r="H4121" s="128">
        <v>0</v>
      </c>
      <c r="I4121" s="128">
        <v>677</v>
      </c>
      <c r="J4121" s="129">
        <v>677</v>
      </c>
      <c r="K4121" s="101" t="s">
        <v>1388</v>
      </c>
    </row>
    <row r="4122" spans="1:11" ht="56.25" customHeight="1">
      <c r="A4122" s="98">
        <v>86</v>
      </c>
      <c r="B4122" s="125" t="s">
        <v>7889</v>
      </c>
      <c r="C4122" s="126">
        <v>42584</v>
      </c>
      <c r="D4122" s="98" t="s">
        <v>3</v>
      </c>
      <c r="E4122" s="98">
        <v>1403738</v>
      </c>
      <c r="F4122" s="98"/>
      <c r="G4122" s="127" t="s">
        <v>11732</v>
      </c>
      <c r="H4122" s="128">
        <v>0</v>
      </c>
      <c r="I4122" s="128">
        <v>214.08</v>
      </c>
      <c r="J4122" s="129">
        <v>214.08</v>
      </c>
      <c r="K4122" s="101" t="s">
        <v>1388</v>
      </c>
    </row>
    <row r="4123" spans="1:11" ht="56.25" customHeight="1">
      <c r="A4123" s="98">
        <v>86</v>
      </c>
      <c r="B4123" s="125" t="s">
        <v>7889</v>
      </c>
      <c r="C4123" s="126">
        <v>42585</v>
      </c>
      <c r="D4123" s="98" t="s">
        <v>3</v>
      </c>
      <c r="E4123" s="98">
        <v>1404226</v>
      </c>
      <c r="F4123" s="98"/>
      <c r="G4123" s="127" t="s">
        <v>11829</v>
      </c>
      <c r="H4123" s="128">
        <v>0</v>
      </c>
      <c r="I4123" s="128">
        <v>185</v>
      </c>
      <c r="J4123" s="129">
        <v>185</v>
      </c>
      <c r="K4123" s="101" t="s">
        <v>1388</v>
      </c>
    </row>
    <row r="4124" spans="1:11" ht="56.25" customHeight="1">
      <c r="A4124" s="98">
        <v>86</v>
      </c>
      <c r="B4124" s="125" t="s">
        <v>7889</v>
      </c>
      <c r="C4124" s="126">
        <v>42590</v>
      </c>
      <c r="D4124" s="98" t="s">
        <v>3</v>
      </c>
      <c r="E4124" s="98">
        <v>1405596</v>
      </c>
      <c r="F4124" s="98"/>
      <c r="G4124" s="127" t="s">
        <v>11929</v>
      </c>
      <c r="H4124" s="128">
        <v>0</v>
      </c>
      <c r="I4124" s="128">
        <v>5000</v>
      </c>
      <c r="J4124" s="129">
        <v>5000</v>
      </c>
      <c r="K4124" s="101" t="s">
        <v>1388</v>
      </c>
    </row>
    <row r="4125" spans="1:11" ht="56.25" customHeight="1">
      <c r="A4125" s="98">
        <v>86</v>
      </c>
      <c r="B4125" s="125" t="s">
        <v>7718</v>
      </c>
      <c r="C4125" s="126">
        <v>42592</v>
      </c>
      <c r="D4125" s="98" t="s">
        <v>3</v>
      </c>
      <c r="E4125" s="98">
        <v>1406528</v>
      </c>
      <c r="F4125" s="98"/>
      <c r="G4125" s="127" t="s">
        <v>12004</v>
      </c>
      <c r="H4125" s="128">
        <v>0</v>
      </c>
      <c r="I4125" s="128">
        <v>3537.81</v>
      </c>
      <c r="J4125" s="129">
        <v>3537.81</v>
      </c>
      <c r="K4125" s="101" t="s">
        <v>1388</v>
      </c>
    </row>
    <row r="4126" spans="1:11" ht="56.25" customHeight="1">
      <c r="A4126" s="98">
        <v>86</v>
      </c>
      <c r="B4126" s="125" t="s">
        <v>7718</v>
      </c>
      <c r="C4126" s="126">
        <v>42594</v>
      </c>
      <c r="D4126" s="98" t="s">
        <v>3</v>
      </c>
      <c r="E4126" s="98">
        <v>1407541</v>
      </c>
      <c r="F4126" s="98"/>
      <c r="G4126" s="127" t="s">
        <v>12063</v>
      </c>
      <c r="H4126" s="128">
        <v>0</v>
      </c>
      <c r="I4126" s="128">
        <v>8141.58</v>
      </c>
      <c r="J4126" s="129">
        <v>8141.58</v>
      </c>
      <c r="K4126" s="101" t="s">
        <v>1388</v>
      </c>
    </row>
    <row r="4127" spans="1:11" ht="56.25" customHeight="1">
      <c r="A4127" s="98">
        <v>86</v>
      </c>
      <c r="B4127" s="125" t="s">
        <v>7718</v>
      </c>
      <c r="C4127" s="126">
        <v>42594</v>
      </c>
      <c r="D4127" s="98" t="s">
        <v>3</v>
      </c>
      <c r="E4127" s="98">
        <v>1407548</v>
      </c>
      <c r="F4127" s="98"/>
      <c r="G4127" s="127" t="s">
        <v>12066</v>
      </c>
      <c r="H4127" s="128">
        <v>0</v>
      </c>
      <c r="I4127" s="128">
        <v>144</v>
      </c>
      <c r="J4127" s="129">
        <v>144</v>
      </c>
      <c r="K4127" s="101" t="s">
        <v>1388</v>
      </c>
    </row>
    <row r="4128" spans="1:11" ht="56.25" customHeight="1">
      <c r="A4128" s="98">
        <v>86</v>
      </c>
      <c r="B4128" s="125" t="s">
        <v>7718</v>
      </c>
      <c r="C4128" s="126">
        <v>42594</v>
      </c>
      <c r="D4128" s="98" t="s">
        <v>3</v>
      </c>
      <c r="E4128" s="98">
        <v>1407549</v>
      </c>
      <c r="F4128" s="98"/>
      <c r="G4128" s="127" t="s">
        <v>12067</v>
      </c>
      <c r="H4128" s="128">
        <v>0</v>
      </c>
      <c r="I4128" s="128">
        <v>957.23</v>
      </c>
      <c r="J4128" s="129">
        <v>957.23</v>
      </c>
      <c r="K4128" s="101" t="s">
        <v>1388</v>
      </c>
    </row>
    <row r="4129" spans="1:11" ht="56.25" customHeight="1">
      <c r="A4129" s="98">
        <v>86</v>
      </c>
      <c r="B4129" s="125" t="s">
        <v>7718</v>
      </c>
      <c r="C4129" s="126">
        <v>42594</v>
      </c>
      <c r="D4129" s="98" t="s">
        <v>3</v>
      </c>
      <c r="E4129" s="98">
        <v>1407553</v>
      </c>
      <c r="F4129" s="98"/>
      <c r="G4129" s="127" t="s">
        <v>12068</v>
      </c>
      <c r="H4129" s="128">
        <v>0</v>
      </c>
      <c r="I4129" s="128">
        <v>700</v>
      </c>
      <c r="J4129" s="129">
        <v>700</v>
      </c>
      <c r="K4129" s="101" t="s">
        <v>1388</v>
      </c>
    </row>
    <row r="4130" spans="1:11" ht="56.25" customHeight="1">
      <c r="A4130" s="98">
        <v>86</v>
      </c>
      <c r="B4130" s="125" t="s">
        <v>7889</v>
      </c>
      <c r="C4130" s="126">
        <v>42594</v>
      </c>
      <c r="D4130" s="98" t="s">
        <v>3</v>
      </c>
      <c r="E4130" s="98">
        <v>1407594</v>
      </c>
      <c r="F4130" s="98"/>
      <c r="G4130" s="127" t="s">
        <v>12071</v>
      </c>
      <c r="H4130" s="128">
        <v>0</v>
      </c>
      <c r="I4130" s="128">
        <v>386.88</v>
      </c>
      <c r="J4130" s="129">
        <v>386.88</v>
      </c>
      <c r="K4130" s="101" t="s">
        <v>1388</v>
      </c>
    </row>
    <row r="4131" spans="1:11" ht="56.25" customHeight="1">
      <c r="A4131" s="98">
        <v>86</v>
      </c>
      <c r="B4131" s="125" t="s">
        <v>7889</v>
      </c>
      <c r="C4131" s="126">
        <v>42594</v>
      </c>
      <c r="D4131" s="98" t="s">
        <v>3</v>
      </c>
      <c r="E4131" s="98">
        <v>1407600</v>
      </c>
      <c r="F4131" s="98"/>
      <c r="G4131" s="127" t="s">
        <v>12073</v>
      </c>
      <c r="H4131" s="128">
        <v>0</v>
      </c>
      <c r="I4131" s="128">
        <v>191</v>
      </c>
      <c r="J4131" s="129">
        <v>191</v>
      </c>
      <c r="K4131" s="101" t="s">
        <v>1388</v>
      </c>
    </row>
    <row r="4132" spans="1:11" ht="56.25" customHeight="1">
      <c r="A4132" s="98">
        <v>86</v>
      </c>
      <c r="B4132" s="125" t="s">
        <v>7889</v>
      </c>
      <c r="C4132" s="126">
        <v>42594</v>
      </c>
      <c r="D4132" s="98" t="s">
        <v>3</v>
      </c>
      <c r="E4132" s="98">
        <v>1407601</v>
      </c>
      <c r="F4132" s="98"/>
      <c r="G4132" s="127" t="s">
        <v>12074</v>
      </c>
      <c r="H4132" s="128">
        <v>0</v>
      </c>
      <c r="I4132" s="128">
        <v>13.620000000000001</v>
      </c>
      <c r="J4132" s="129">
        <v>13.620000000000001</v>
      </c>
      <c r="K4132" s="101" t="s">
        <v>1388</v>
      </c>
    </row>
    <row r="4133" spans="1:11" ht="56.25" customHeight="1">
      <c r="A4133" s="98">
        <v>86</v>
      </c>
      <c r="B4133" s="125" t="s">
        <v>7889</v>
      </c>
      <c r="C4133" s="126">
        <v>42594</v>
      </c>
      <c r="D4133" s="98" t="s">
        <v>3</v>
      </c>
      <c r="E4133" s="98">
        <v>1407895</v>
      </c>
      <c r="F4133" s="98"/>
      <c r="G4133" s="127" t="s">
        <v>12083</v>
      </c>
      <c r="H4133" s="128">
        <v>0</v>
      </c>
      <c r="I4133" s="128">
        <v>2667</v>
      </c>
      <c r="J4133" s="129">
        <v>2667</v>
      </c>
      <c r="K4133" s="101" t="s">
        <v>1388</v>
      </c>
    </row>
    <row r="4134" spans="1:11" ht="56.25" customHeight="1">
      <c r="A4134" s="98">
        <v>86</v>
      </c>
      <c r="B4134" s="125" t="s">
        <v>7889</v>
      </c>
      <c r="C4134" s="126">
        <v>42594</v>
      </c>
      <c r="D4134" s="98" t="s">
        <v>3</v>
      </c>
      <c r="E4134" s="98">
        <v>1407898</v>
      </c>
      <c r="F4134" s="98"/>
      <c r="G4134" s="127" t="s">
        <v>12084</v>
      </c>
      <c r="H4134" s="128">
        <v>0</v>
      </c>
      <c r="I4134" s="128">
        <v>131</v>
      </c>
      <c r="J4134" s="129">
        <v>131</v>
      </c>
      <c r="K4134" s="101" t="s">
        <v>1388</v>
      </c>
    </row>
    <row r="4135" spans="1:11" ht="56.25" customHeight="1">
      <c r="A4135" s="98">
        <v>86</v>
      </c>
      <c r="B4135" s="125" t="s">
        <v>7718</v>
      </c>
      <c r="C4135" s="126">
        <v>42597</v>
      </c>
      <c r="D4135" s="98" t="s">
        <v>3</v>
      </c>
      <c r="E4135" s="98">
        <v>1408504</v>
      </c>
      <c r="F4135" s="98"/>
      <c r="G4135" s="127" t="s">
        <v>12117</v>
      </c>
      <c r="H4135" s="128">
        <v>0</v>
      </c>
      <c r="I4135" s="128">
        <v>2550.96</v>
      </c>
      <c r="J4135" s="129">
        <v>2550.96</v>
      </c>
      <c r="K4135" s="101" t="s">
        <v>1388</v>
      </c>
    </row>
    <row r="4136" spans="1:11" ht="56.25" customHeight="1">
      <c r="A4136" s="98">
        <v>86</v>
      </c>
      <c r="B4136" s="125" t="s">
        <v>7718</v>
      </c>
      <c r="C4136" s="126">
        <v>42597</v>
      </c>
      <c r="D4136" s="98" t="s">
        <v>3</v>
      </c>
      <c r="E4136" s="98">
        <v>1408506</v>
      </c>
      <c r="F4136" s="98"/>
      <c r="G4136" s="127" t="s">
        <v>12117</v>
      </c>
      <c r="H4136" s="128">
        <v>0</v>
      </c>
      <c r="I4136" s="128">
        <v>38</v>
      </c>
      <c r="J4136" s="129">
        <v>38</v>
      </c>
      <c r="K4136" s="101" t="s">
        <v>1388</v>
      </c>
    </row>
    <row r="4137" spans="1:11" ht="56.25" customHeight="1">
      <c r="A4137" s="98">
        <v>86</v>
      </c>
      <c r="B4137" s="125" t="s">
        <v>7889</v>
      </c>
      <c r="C4137" s="126">
        <v>42598</v>
      </c>
      <c r="D4137" s="98" t="s">
        <v>3</v>
      </c>
      <c r="E4137" s="98">
        <v>1408893</v>
      </c>
      <c r="F4137" s="98"/>
      <c r="G4137" s="127" t="s">
        <v>12155</v>
      </c>
      <c r="H4137" s="128">
        <v>0</v>
      </c>
      <c r="I4137" s="128">
        <v>232</v>
      </c>
      <c r="J4137" s="129">
        <v>232</v>
      </c>
      <c r="K4137" s="101" t="s">
        <v>1388</v>
      </c>
    </row>
    <row r="4138" spans="1:11" ht="56.25" customHeight="1">
      <c r="A4138" s="98">
        <v>86</v>
      </c>
      <c r="B4138" s="125" t="s">
        <v>7718</v>
      </c>
      <c r="C4138" s="126">
        <v>42599</v>
      </c>
      <c r="D4138" s="98" t="s">
        <v>3</v>
      </c>
      <c r="E4138" s="98">
        <v>1409192</v>
      </c>
      <c r="F4138" s="98"/>
      <c r="G4138" s="127" t="s">
        <v>12169</v>
      </c>
      <c r="H4138" s="128">
        <v>0</v>
      </c>
      <c r="I4138" s="128">
        <v>2218.25</v>
      </c>
      <c r="J4138" s="129">
        <v>2218.25</v>
      </c>
      <c r="K4138" s="101" t="s">
        <v>1388</v>
      </c>
    </row>
    <row r="4139" spans="1:11" ht="56.25" customHeight="1">
      <c r="A4139" s="98">
        <v>86</v>
      </c>
      <c r="B4139" s="125" t="s">
        <v>7718</v>
      </c>
      <c r="C4139" s="126">
        <v>42599</v>
      </c>
      <c r="D4139" s="98" t="s">
        <v>3</v>
      </c>
      <c r="E4139" s="98">
        <v>1409194</v>
      </c>
      <c r="F4139" s="98"/>
      <c r="G4139" s="127" t="s">
        <v>12171</v>
      </c>
      <c r="H4139" s="128">
        <v>0</v>
      </c>
      <c r="I4139" s="128">
        <v>7897.7</v>
      </c>
      <c r="J4139" s="129">
        <v>7897.7</v>
      </c>
      <c r="K4139" s="101" t="s">
        <v>1388</v>
      </c>
    </row>
    <row r="4140" spans="1:11" ht="56.25" customHeight="1">
      <c r="A4140" s="98">
        <v>86</v>
      </c>
      <c r="B4140" s="125" t="s">
        <v>7718</v>
      </c>
      <c r="C4140" s="126">
        <v>42599</v>
      </c>
      <c r="D4140" s="98" t="s">
        <v>3</v>
      </c>
      <c r="E4140" s="98">
        <v>1409195</v>
      </c>
      <c r="F4140" s="98"/>
      <c r="G4140" s="127" t="s">
        <v>12172</v>
      </c>
      <c r="H4140" s="128">
        <v>0</v>
      </c>
      <c r="I4140" s="128">
        <v>151.80000000000001</v>
      </c>
      <c r="J4140" s="129">
        <v>151.80000000000001</v>
      </c>
      <c r="K4140" s="101" t="s">
        <v>1388</v>
      </c>
    </row>
    <row r="4141" spans="1:11" ht="56.25" customHeight="1">
      <c r="A4141" s="98">
        <v>86</v>
      </c>
      <c r="B4141" s="125" t="s">
        <v>7889</v>
      </c>
      <c r="C4141" s="126">
        <v>42600</v>
      </c>
      <c r="D4141" s="98" t="s">
        <v>3</v>
      </c>
      <c r="E4141" s="98">
        <v>1409612</v>
      </c>
      <c r="F4141" s="98"/>
      <c r="G4141" s="127" t="s">
        <v>12199</v>
      </c>
      <c r="H4141" s="128">
        <v>0</v>
      </c>
      <c r="I4141" s="128">
        <v>60</v>
      </c>
      <c r="J4141" s="129">
        <v>60</v>
      </c>
      <c r="K4141" s="101" t="s">
        <v>1388</v>
      </c>
    </row>
    <row r="4142" spans="1:11" ht="56.25" customHeight="1">
      <c r="A4142" s="98">
        <v>86</v>
      </c>
      <c r="B4142" s="125" t="s">
        <v>7718</v>
      </c>
      <c r="C4142" s="126">
        <v>42601</v>
      </c>
      <c r="D4142" s="98" t="s">
        <v>3</v>
      </c>
      <c r="E4142" s="98">
        <v>1410062</v>
      </c>
      <c r="F4142" s="98"/>
      <c r="G4142" s="127" t="s">
        <v>12229</v>
      </c>
      <c r="H4142" s="128">
        <v>0</v>
      </c>
      <c r="I4142" s="128">
        <v>2479.7000000000003</v>
      </c>
      <c r="J4142" s="129">
        <v>2479.7000000000003</v>
      </c>
      <c r="K4142" s="101" t="s">
        <v>1388</v>
      </c>
    </row>
    <row r="4143" spans="1:11" ht="56.25" customHeight="1">
      <c r="A4143" s="98">
        <v>86</v>
      </c>
      <c r="B4143" s="125" t="s">
        <v>7889</v>
      </c>
      <c r="C4143" s="126">
        <v>42607</v>
      </c>
      <c r="D4143" s="98" t="s">
        <v>3</v>
      </c>
      <c r="E4143" s="98">
        <v>1412204</v>
      </c>
      <c r="F4143" s="98"/>
      <c r="G4143" s="127" t="s">
        <v>12384</v>
      </c>
      <c r="H4143" s="128">
        <v>0</v>
      </c>
      <c r="I4143" s="128">
        <v>669.74</v>
      </c>
      <c r="J4143" s="129">
        <v>669.74</v>
      </c>
      <c r="K4143" s="101" t="s">
        <v>1388</v>
      </c>
    </row>
    <row r="4144" spans="1:11" ht="56.25" customHeight="1">
      <c r="A4144" s="98">
        <v>86</v>
      </c>
      <c r="B4144" s="125" t="s">
        <v>7889</v>
      </c>
      <c r="C4144" s="126">
        <v>42607</v>
      </c>
      <c r="D4144" s="98" t="s">
        <v>3</v>
      </c>
      <c r="E4144" s="98">
        <v>1412206</v>
      </c>
      <c r="F4144" s="98"/>
      <c r="G4144" s="127" t="s">
        <v>12385</v>
      </c>
      <c r="H4144" s="128">
        <v>0</v>
      </c>
      <c r="I4144" s="128">
        <v>1060.3399999999999</v>
      </c>
      <c r="J4144" s="129">
        <v>1060.3399999999999</v>
      </c>
      <c r="K4144" s="101" t="s">
        <v>1388</v>
      </c>
    </row>
    <row r="4145" spans="1:11" ht="56.25" customHeight="1">
      <c r="A4145" s="98">
        <v>86</v>
      </c>
      <c r="B4145" s="125" t="s">
        <v>7718</v>
      </c>
      <c r="C4145" s="126">
        <v>42611</v>
      </c>
      <c r="D4145" s="98" t="s">
        <v>3</v>
      </c>
      <c r="E4145" s="98">
        <v>1413277</v>
      </c>
      <c r="F4145" s="98"/>
      <c r="G4145" s="127" t="s">
        <v>12474</v>
      </c>
      <c r="H4145" s="128">
        <v>0</v>
      </c>
      <c r="I4145" s="128">
        <v>3352.7000000000003</v>
      </c>
      <c r="J4145" s="129">
        <v>3352.7000000000003</v>
      </c>
      <c r="K4145" s="101" t="s">
        <v>1388</v>
      </c>
    </row>
    <row r="4146" spans="1:11" ht="56.25" customHeight="1">
      <c r="A4146" s="98">
        <v>86</v>
      </c>
      <c r="B4146" s="125" t="s">
        <v>7718</v>
      </c>
      <c r="C4146" s="126">
        <v>42611</v>
      </c>
      <c r="D4146" s="98" t="s">
        <v>3</v>
      </c>
      <c r="E4146" s="98">
        <v>1413280</v>
      </c>
      <c r="F4146" s="98"/>
      <c r="G4146" s="127" t="s">
        <v>12476</v>
      </c>
      <c r="H4146" s="128">
        <v>0</v>
      </c>
      <c r="I4146" s="128">
        <v>6370.52</v>
      </c>
      <c r="J4146" s="129">
        <v>6370.52</v>
      </c>
      <c r="K4146" s="101" t="s">
        <v>1388</v>
      </c>
    </row>
    <row r="4147" spans="1:11" ht="56.25" customHeight="1">
      <c r="A4147" s="98">
        <v>86</v>
      </c>
      <c r="B4147" s="125" t="s">
        <v>7889</v>
      </c>
      <c r="C4147" s="126">
        <v>42612</v>
      </c>
      <c r="D4147" s="98" t="s">
        <v>3</v>
      </c>
      <c r="E4147" s="98">
        <v>1413987</v>
      </c>
      <c r="F4147" s="98"/>
      <c r="G4147" s="127" t="s">
        <v>12527</v>
      </c>
      <c r="H4147" s="128">
        <v>0</v>
      </c>
      <c r="I4147" s="128">
        <v>7463</v>
      </c>
      <c r="J4147" s="129">
        <v>7463</v>
      </c>
      <c r="K4147" s="101" t="s">
        <v>1388</v>
      </c>
    </row>
    <row r="4148" spans="1:11" ht="56.25" customHeight="1">
      <c r="A4148" s="98">
        <v>86</v>
      </c>
      <c r="B4148" s="125" t="s">
        <v>7889</v>
      </c>
      <c r="C4148" s="126">
        <v>42612</v>
      </c>
      <c r="D4148" s="98" t="s">
        <v>3</v>
      </c>
      <c r="E4148" s="98">
        <v>1414026</v>
      </c>
      <c r="F4148" s="98"/>
      <c r="G4148" s="127" t="s">
        <v>12529</v>
      </c>
      <c r="H4148" s="128">
        <v>0</v>
      </c>
      <c r="I4148" s="128">
        <v>50</v>
      </c>
      <c r="J4148" s="129">
        <v>50</v>
      </c>
      <c r="K4148" s="101" t="s">
        <v>1388</v>
      </c>
    </row>
    <row r="4149" spans="1:11" ht="56.25" customHeight="1">
      <c r="A4149" s="98">
        <v>86</v>
      </c>
      <c r="B4149" s="125" t="s">
        <v>7889</v>
      </c>
      <c r="C4149" s="126">
        <v>42615</v>
      </c>
      <c r="D4149" s="98" t="s">
        <v>3</v>
      </c>
      <c r="E4149" s="98">
        <v>1415402</v>
      </c>
      <c r="F4149" s="98"/>
      <c r="G4149" s="127" t="s">
        <v>12661</v>
      </c>
      <c r="H4149" s="128">
        <v>0</v>
      </c>
      <c r="I4149" s="128">
        <v>349.06</v>
      </c>
      <c r="J4149" s="129">
        <v>349.06</v>
      </c>
      <c r="K4149" s="101" t="s">
        <v>1388</v>
      </c>
    </row>
    <row r="4150" spans="1:11" ht="56.25" customHeight="1">
      <c r="A4150" s="98">
        <v>86</v>
      </c>
      <c r="B4150" s="125" t="s">
        <v>7718</v>
      </c>
      <c r="C4150" s="126">
        <v>42620</v>
      </c>
      <c r="D4150" s="98" t="s">
        <v>3</v>
      </c>
      <c r="E4150" s="98">
        <v>1416838</v>
      </c>
      <c r="F4150" s="98"/>
      <c r="G4150" s="127" t="s">
        <v>12776</v>
      </c>
      <c r="H4150" s="128">
        <v>0</v>
      </c>
      <c r="I4150" s="128">
        <v>12.13</v>
      </c>
      <c r="J4150" s="129">
        <v>12.13</v>
      </c>
      <c r="K4150" s="101" t="s">
        <v>1429</v>
      </c>
    </row>
    <row r="4151" spans="1:11" ht="56.25" customHeight="1">
      <c r="A4151" s="98">
        <v>86</v>
      </c>
      <c r="B4151" s="125" t="s">
        <v>7718</v>
      </c>
      <c r="C4151" s="126">
        <v>42620</v>
      </c>
      <c r="D4151" s="98" t="s">
        <v>3</v>
      </c>
      <c r="E4151" s="98">
        <v>1416849</v>
      </c>
      <c r="F4151" s="98"/>
      <c r="G4151" s="127" t="s">
        <v>12777</v>
      </c>
      <c r="H4151" s="128">
        <v>0</v>
      </c>
      <c r="I4151" s="128">
        <v>7760.09</v>
      </c>
      <c r="J4151" s="129">
        <v>7760.09</v>
      </c>
      <c r="K4151" s="101" t="s">
        <v>1388</v>
      </c>
    </row>
    <row r="4152" spans="1:11" ht="56.25" customHeight="1">
      <c r="A4152" s="98">
        <v>86</v>
      </c>
      <c r="B4152" s="125" t="s">
        <v>7718</v>
      </c>
      <c r="C4152" s="126">
        <v>42620</v>
      </c>
      <c r="D4152" s="98" t="s">
        <v>3</v>
      </c>
      <c r="E4152" s="98">
        <v>1416862</v>
      </c>
      <c r="F4152" s="98"/>
      <c r="G4152" s="127" t="s">
        <v>12779</v>
      </c>
      <c r="H4152" s="128">
        <v>0</v>
      </c>
      <c r="I4152" s="128">
        <v>351.5</v>
      </c>
      <c r="J4152" s="129">
        <v>351.5</v>
      </c>
      <c r="K4152" s="101" t="s">
        <v>1388</v>
      </c>
    </row>
    <row r="4153" spans="1:11" ht="56.25" customHeight="1">
      <c r="A4153" s="98">
        <v>86</v>
      </c>
      <c r="B4153" s="125" t="s">
        <v>7889</v>
      </c>
      <c r="C4153" s="126">
        <v>42622</v>
      </c>
      <c r="D4153" s="98" t="s">
        <v>3</v>
      </c>
      <c r="E4153" s="98">
        <v>1417889</v>
      </c>
      <c r="F4153" s="98"/>
      <c r="G4153" s="127" t="s">
        <v>12876</v>
      </c>
      <c r="H4153" s="128">
        <v>0</v>
      </c>
      <c r="I4153" s="128">
        <v>9800</v>
      </c>
      <c r="J4153" s="129">
        <v>9800</v>
      </c>
      <c r="K4153" s="101" t="s">
        <v>1388</v>
      </c>
    </row>
    <row r="4154" spans="1:11" ht="56.25" customHeight="1">
      <c r="A4154" s="98">
        <v>86</v>
      </c>
      <c r="B4154" s="125" t="s">
        <v>7889</v>
      </c>
      <c r="C4154" s="126">
        <v>42622</v>
      </c>
      <c r="D4154" s="98" t="s">
        <v>3</v>
      </c>
      <c r="E4154" s="98">
        <v>1418099</v>
      </c>
      <c r="F4154" s="98"/>
      <c r="G4154" s="127" t="s">
        <v>12903</v>
      </c>
      <c r="H4154" s="128">
        <v>0</v>
      </c>
      <c r="I4154" s="128">
        <v>49</v>
      </c>
      <c r="J4154" s="129">
        <v>49</v>
      </c>
      <c r="K4154" s="101" t="s">
        <v>1388</v>
      </c>
    </row>
    <row r="4155" spans="1:11" ht="56.25" customHeight="1">
      <c r="A4155" s="98">
        <v>86</v>
      </c>
      <c r="B4155" s="125" t="s">
        <v>7718</v>
      </c>
      <c r="C4155" s="126">
        <v>42627</v>
      </c>
      <c r="D4155" s="98" t="s">
        <v>3</v>
      </c>
      <c r="E4155" s="98">
        <v>1419653</v>
      </c>
      <c r="F4155" s="98"/>
      <c r="G4155" s="127" t="s">
        <v>13048</v>
      </c>
      <c r="H4155" s="128">
        <v>0</v>
      </c>
      <c r="I4155" s="128">
        <v>1323.82</v>
      </c>
      <c r="J4155" s="129">
        <v>1323.82</v>
      </c>
      <c r="K4155" s="101" t="s">
        <v>1388</v>
      </c>
    </row>
    <row r="4156" spans="1:11" ht="56.25" customHeight="1">
      <c r="A4156" s="98">
        <v>86</v>
      </c>
      <c r="B4156" s="125" t="s">
        <v>7718</v>
      </c>
      <c r="C4156" s="126">
        <v>42627</v>
      </c>
      <c r="D4156" s="98" t="s">
        <v>3</v>
      </c>
      <c r="E4156" s="98">
        <v>1419657</v>
      </c>
      <c r="F4156" s="98"/>
      <c r="G4156" s="127" t="s">
        <v>13049</v>
      </c>
      <c r="H4156" s="128">
        <v>0</v>
      </c>
      <c r="I4156" s="128">
        <v>4158.67</v>
      </c>
      <c r="J4156" s="129">
        <v>4158.67</v>
      </c>
      <c r="K4156" s="101" t="s">
        <v>1388</v>
      </c>
    </row>
    <row r="4157" spans="1:11" ht="56.25" customHeight="1">
      <c r="A4157" s="98">
        <v>86</v>
      </c>
      <c r="B4157" s="125" t="s">
        <v>7718</v>
      </c>
      <c r="C4157" s="126">
        <v>42627</v>
      </c>
      <c r="D4157" s="98" t="s">
        <v>3</v>
      </c>
      <c r="E4157" s="98">
        <v>1419659</v>
      </c>
      <c r="F4157" s="98"/>
      <c r="G4157" s="127" t="s">
        <v>13050</v>
      </c>
      <c r="H4157" s="128">
        <v>0</v>
      </c>
      <c r="I4157" s="128">
        <v>2229.6</v>
      </c>
      <c r="J4157" s="129">
        <v>2229.6</v>
      </c>
      <c r="K4157" s="101" t="s">
        <v>1388</v>
      </c>
    </row>
    <row r="4158" spans="1:11" ht="56.25" customHeight="1">
      <c r="A4158" s="98">
        <v>86</v>
      </c>
      <c r="B4158" s="125" t="s">
        <v>7718</v>
      </c>
      <c r="C4158" s="126">
        <v>42628</v>
      </c>
      <c r="D4158" s="98" t="s">
        <v>3</v>
      </c>
      <c r="E4158" s="98">
        <v>1420226</v>
      </c>
      <c r="F4158" s="98"/>
      <c r="G4158" s="127" t="s">
        <v>12117</v>
      </c>
      <c r="H4158" s="128">
        <v>0</v>
      </c>
      <c r="I4158" s="128">
        <v>44</v>
      </c>
      <c r="J4158" s="129">
        <v>44</v>
      </c>
      <c r="K4158" s="101" t="s">
        <v>1388</v>
      </c>
    </row>
    <row r="4159" spans="1:11" ht="56.25" customHeight="1">
      <c r="A4159" s="98">
        <v>86</v>
      </c>
      <c r="B4159" s="125" t="s">
        <v>7718</v>
      </c>
      <c r="C4159" s="126">
        <v>42628</v>
      </c>
      <c r="D4159" s="98" t="s">
        <v>3</v>
      </c>
      <c r="E4159" s="98">
        <v>1420229</v>
      </c>
      <c r="F4159" s="98"/>
      <c r="G4159" s="127" t="s">
        <v>12117</v>
      </c>
      <c r="H4159" s="128">
        <v>0</v>
      </c>
      <c r="I4159" s="128">
        <v>326.11</v>
      </c>
      <c r="J4159" s="129">
        <v>326.11</v>
      </c>
      <c r="K4159" s="101" t="s">
        <v>1388</v>
      </c>
    </row>
    <row r="4160" spans="1:11" ht="56.25" customHeight="1">
      <c r="A4160" s="98">
        <v>86</v>
      </c>
      <c r="B4160" s="125" t="s">
        <v>7718</v>
      </c>
      <c r="C4160" s="126">
        <v>42628</v>
      </c>
      <c r="D4160" s="98" t="s">
        <v>3</v>
      </c>
      <c r="E4160" s="98">
        <v>1420231</v>
      </c>
      <c r="F4160" s="98"/>
      <c r="G4160" s="127" t="s">
        <v>12117</v>
      </c>
      <c r="H4160" s="128">
        <v>0</v>
      </c>
      <c r="I4160" s="128">
        <v>1876.83</v>
      </c>
      <c r="J4160" s="129">
        <v>1876.83</v>
      </c>
      <c r="K4160" s="101" t="s">
        <v>1388</v>
      </c>
    </row>
    <row r="4161" spans="1:11" ht="56.25" customHeight="1">
      <c r="A4161" s="98">
        <v>86</v>
      </c>
      <c r="B4161" s="125" t="s">
        <v>7889</v>
      </c>
      <c r="C4161" s="126">
        <v>42629</v>
      </c>
      <c r="D4161" s="98" t="s">
        <v>3</v>
      </c>
      <c r="E4161" s="98">
        <v>1420561</v>
      </c>
      <c r="F4161" s="98"/>
      <c r="G4161" s="127" t="s">
        <v>13161</v>
      </c>
      <c r="H4161" s="128">
        <v>0</v>
      </c>
      <c r="I4161" s="128">
        <v>500.39</v>
      </c>
      <c r="J4161" s="129">
        <v>500.39</v>
      </c>
      <c r="K4161" s="101" t="s">
        <v>1388</v>
      </c>
    </row>
    <row r="4162" spans="1:11" ht="56.25" customHeight="1">
      <c r="A4162" s="98">
        <v>86</v>
      </c>
      <c r="B4162" s="125" t="s">
        <v>7718</v>
      </c>
      <c r="C4162" s="126">
        <v>42632</v>
      </c>
      <c r="D4162" s="98" t="s">
        <v>3</v>
      </c>
      <c r="E4162" s="98">
        <v>1421139</v>
      </c>
      <c r="F4162" s="98"/>
      <c r="G4162" s="127" t="s">
        <v>13226</v>
      </c>
      <c r="H4162" s="128">
        <v>0</v>
      </c>
      <c r="I4162" s="128">
        <v>950043</v>
      </c>
      <c r="J4162" s="129">
        <v>950043</v>
      </c>
      <c r="K4162" s="101" t="s">
        <v>1388</v>
      </c>
    </row>
    <row r="4163" spans="1:11" ht="56.25" customHeight="1">
      <c r="A4163" s="98">
        <v>86</v>
      </c>
      <c r="B4163" s="125" t="s">
        <v>7889</v>
      </c>
      <c r="C4163" s="126">
        <v>42635</v>
      </c>
      <c r="D4163" s="98" t="s">
        <v>3</v>
      </c>
      <c r="E4163" s="98">
        <v>1422573</v>
      </c>
      <c r="F4163" s="98"/>
      <c r="G4163" s="127" t="s">
        <v>13394</v>
      </c>
      <c r="H4163" s="128">
        <v>0</v>
      </c>
      <c r="I4163" s="128">
        <v>5000</v>
      </c>
      <c r="J4163" s="129">
        <v>5000</v>
      </c>
      <c r="K4163" s="101" t="s">
        <v>1388</v>
      </c>
    </row>
    <row r="4164" spans="1:11" ht="56.25" customHeight="1">
      <c r="A4164" s="98">
        <v>86</v>
      </c>
      <c r="B4164" s="125" t="s">
        <v>7718</v>
      </c>
      <c r="C4164" s="126">
        <v>42639</v>
      </c>
      <c r="D4164" s="98" t="s">
        <v>3</v>
      </c>
      <c r="E4164" s="98">
        <v>1423615</v>
      </c>
      <c r="F4164" s="98"/>
      <c r="G4164" s="127" t="s">
        <v>13504</v>
      </c>
      <c r="H4164" s="128">
        <v>0</v>
      </c>
      <c r="I4164" s="128">
        <v>559</v>
      </c>
      <c r="J4164" s="129">
        <v>559</v>
      </c>
      <c r="K4164" s="101" t="s">
        <v>1388</v>
      </c>
    </row>
    <row r="4165" spans="1:11" ht="56.25" customHeight="1">
      <c r="A4165" s="98">
        <v>86</v>
      </c>
      <c r="B4165" s="125" t="s">
        <v>7718</v>
      </c>
      <c r="C4165" s="126">
        <v>42639</v>
      </c>
      <c r="D4165" s="98" t="s">
        <v>3</v>
      </c>
      <c r="E4165" s="98">
        <v>1423617</v>
      </c>
      <c r="F4165" s="98"/>
      <c r="G4165" s="127" t="s">
        <v>13506</v>
      </c>
      <c r="H4165" s="128">
        <v>0</v>
      </c>
      <c r="I4165" s="128">
        <v>1258.5</v>
      </c>
      <c r="J4165" s="129">
        <v>1258.5</v>
      </c>
      <c r="K4165" s="101" t="s">
        <v>1388</v>
      </c>
    </row>
    <row r="4166" spans="1:11" ht="56.25" customHeight="1">
      <c r="A4166" s="98">
        <v>86</v>
      </c>
      <c r="B4166" s="125" t="s">
        <v>7718</v>
      </c>
      <c r="C4166" s="126">
        <v>42639</v>
      </c>
      <c r="D4166" s="98" t="s">
        <v>3</v>
      </c>
      <c r="E4166" s="98">
        <v>1423620</v>
      </c>
      <c r="F4166" s="98"/>
      <c r="G4166" s="127" t="s">
        <v>13508</v>
      </c>
      <c r="H4166" s="128">
        <v>0</v>
      </c>
      <c r="I4166" s="128">
        <v>144.30000000000001</v>
      </c>
      <c r="J4166" s="129">
        <v>144.30000000000001</v>
      </c>
      <c r="K4166" s="101" t="s">
        <v>1388</v>
      </c>
    </row>
    <row r="4167" spans="1:11" ht="56.25" customHeight="1">
      <c r="A4167" s="98">
        <v>86</v>
      </c>
      <c r="B4167" s="125" t="s">
        <v>7718</v>
      </c>
      <c r="C4167" s="126">
        <v>42639</v>
      </c>
      <c r="D4167" s="98" t="s">
        <v>3</v>
      </c>
      <c r="E4167" s="98">
        <v>1423622</v>
      </c>
      <c r="F4167" s="98"/>
      <c r="G4167" s="127" t="s">
        <v>13510</v>
      </c>
      <c r="H4167" s="128">
        <v>0</v>
      </c>
      <c r="I4167" s="128">
        <v>3.33</v>
      </c>
      <c r="J4167" s="129">
        <v>3.33</v>
      </c>
      <c r="K4167" s="101" t="s">
        <v>1388</v>
      </c>
    </row>
    <row r="4168" spans="1:11" ht="56.25" customHeight="1">
      <c r="A4168" s="98">
        <v>86</v>
      </c>
      <c r="B4168" s="125" t="s">
        <v>7718</v>
      </c>
      <c r="C4168" s="126">
        <v>42639</v>
      </c>
      <c r="D4168" s="98" t="s">
        <v>3</v>
      </c>
      <c r="E4168" s="98">
        <v>1423628</v>
      </c>
      <c r="F4168" s="98"/>
      <c r="G4168" s="127" t="s">
        <v>13515</v>
      </c>
      <c r="H4168" s="128">
        <v>0</v>
      </c>
      <c r="I4168" s="128">
        <v>29376</v>
      </c>
      <c r="J4168" s="129">
        <v>29376</v>
      </c>
      <c r="K4168" s="101" t="s">
        <v>1388</v>
      </c>
    </row>
    <row r="4169" spans="1:11" ht="56.25" customHeight="1">
      <c r="A4169" s="98">
        <v>86</v>
      </c>
      <c r="B4169" s="125" t="s">
        <v>7718</v>
      </c>
      <c r="C4169" s="126">
        <v>42639</v>
      </c>
      <c r="D4169" s="98" t="s">
        <v>3</v>
      </c>
      <c r="E4169" s="98">
        <v>1423631</v>
      </c>
      <c r="F4169" s="98"/>
      <c r="G4169" s="127" t="s">
        <v>13517</v>
      </c>
      <c r="H4169" s="128">
        <v>0</v>
      </c>
      <c r="I4169" s="128">
        <v>4975.3</v>
      </c>
      <c r="J4169" s="129">
        <v>4975.3</v>
      </c>
      <c r="K4169" s="101" t="s">
        <v>1388</v>
      </c>
    </row>
    <row r="4170" spans="1:11" ht="56.25" customHeight="1">
      <c r="A4170" s="98">
        <v>86</v>
      </c>
      <c r="B4170" s="125" t="s">
        <v>7718</v>
      </c>
      <c r="C4170" s="126">
        <v>42639</v>
      </c>
      <c r="D4170" s="98" t="s">
        <v>3</v>
      </c>
      <c r="E4170" s="98">
        <v>1423634</v>
      </c>
      <c r="F4170" s="98"/>
      <c r="G4170" s="127" t="s">
        <v>13520</v>
      </c>
      <c r="H4170" s="128">
        <v>0</v>
      </c>
      <c r="I4170" s="128">
        <v>1093.72</v>
      </c>
      <c r="J4170" s="129">
        <v>1093.72</v>
      </c>
      <c r="K4170" s="101" t="s">
        <v>1388</v>
      </c>
    </row>
    <row r="4171" spans="1:11" ht="56.25" customHeight="1">
      <c r="A4171" s="98">
        <v>86</v>
      </c>
      <c r="B4171" s="125" t="s">
        <v>7718</v>
      </c>
      <c r="C4171" s="126">
        <v>42640</v>
      </c>
      <c r="D4171" s="98" t="s">
        <v>3</v>
      </c>
      <c r="E4171" s="98">
        <v>1424128</v>
      </c>
      <c r="F4171" s="98"/>
      <c r="G4171" s="127" t="s">
        <v>13577</v>
      </c>
      <c r="H4171" s="128">
        <v>0</v>
      </c>
      <c r="I4171" s="128">
        <v>3.5</v>
      </c>
      <c r="J4171" s="129">
        <v>3.5</v>
      </c>
      <c r="K4171" s="101" t="s">
        <v>1429</v>
      </c>
    </row>
    <row r="4172" spans="1:11" ht="56.25" customHeight="1">
      <c r="A4172" s="98">
        <v>86</v>
      </c>
      <c r="B4172" s="125" t="s">
        <v>7718</v>
      </c>
      <c r="C4172" s="126">
        <v>42640</v>
      </c>
      <c r="D4172" s="98" t="s">
        <v>3</v>
      </c>
      <c r="E4172" s="98">
        <v>1424130</v>
      </c>
      <c r="F4172" s="98"/>
      <c r="G4172" s="127" t="s">
        <v>13578</v>
      </c>
      <c r="H4172" s="128">
        <v>0</v>
      </c>
      <c r="I4172" s="128">
        <v>2634.21</v>
      </c>
      <c r="J4172" s="129">
        <v>2634.21</v>
      </c>
      <c r="K4172" s="101" t="s">
        <v>1429</v>
      </c>
    </row>
    <row r="4173" spans="1:11" ht="56.25" customHeight="1">
      <c r="A4173" s="98">
        <v>86</v>
      </c>
      <c r="B4173" s="125" t="s">
        <v>7889</v>
      </c>
      <c r="C4173" s="126">
        <v>42640</v>
      </c>
      <c r="D4173" s="98" t="s">
        <v>3</v>
      </c>
      <c r="E4173" s="98">
        <v>1424272</v>
      </c>
      <c r="F4173" s="98"/>
      <c r="G4173" s="127" t="s">
        <v>13620</v>
      </c>
      <c r="H4173" s="128">
        <v>0</v>
      </c>
      <c r="I4173" s="128">
        <v>1424.77</v>
      </c>
      <c r="J4173" s="129">
        <v>1424.77</v>
      </c>
      <c r="K4173" s="101" t="s">
        <v>1388</v>
      </c>
    </row>
    <row r="4174" spans="1:11" ht="56.25" customHeight="1">
      <c r="A4174" s="98">
        <v>86</v>
      </c>
      <c r="B4174" s="125" t="s">
        <v>7889</v>
      </c>
      <c r="C4174" s="126">
        <v>42641</v>
      </c>
      <c r="D4174" s="98" t="s">
        <v>3</v>
      </c>
      <c r="E4174" s="98">
        <v>1424554</v>
      </c>
      <c r="F4174" s="98"/>
      <c r="G4174" s="127" t="s">
        <v>13649</v>
      </c>
      <c r="H4174" s="128">
        <v>0</v>
      </c>
      <c r="I4174" s="128">
        <v>1140</v>
      </c>
      <c r="J4174" s="129">
        <v>1140</v>
      </c>
      <c r="K4174" s="101" t="s">
        <v>1388</v>
      </c>
    </row>
    <row r="4175" spans="1:11" ht="56.25" customHeight="1">
      <c r="A4175" s="98">
        <v>86</v>
      </c>
      <c r="B4175" s="125" t="s">
        <v>7889</v>
      </c>
      <c r="C4175" s="126">
        <v>42641</v>
      </c>
      <c r="D4175" s="98" t="s">
        <v>3</v>
      </c>
      <c r="E4175" s="98">
        <v>1424556</v>
      </c>
      <c r="F4175" s="98"/>
      <c r="G4175" s="127" t="s">
        <v>13650</v>
      </c>
      <c r="H4175" s="128">
        <v>0</v>
      </c>
      <c r="I4175" s="128">
        <v>273</v>
      </c>
      <c r="J4175" s="129">
        <v>273</v>
      </c>
      <c r="K4175" s="101" t="s">
        <v>1388</v>
      </c>
    </row>
    <row r="4176" spans="1:11" ht="56.25" customHeight="1">
      <c r="A4176" s="98">
        <v>86</v>
      </c>
      <c r="B4176" s="125" t="s">
        <v>7889</v>
      </c>
      <c r="C4176" s="126">
        <v>42641</v>
      </c>
      <c r="D4176" s="98" t="s">
        <v>3</v>
      </c>
      <c r="E4176" s="98">
        <v>1424559</v>
      </c>
      <c r="F4176" s="98"/>
      <c r="G4176" s="127" t="s">
        <v>13651</v>
      </c>
      <c r="H4176" s="128">
        <v>0</v>
      </c>
      <c r="I4176" s="128">
        <v>148</v>
      </c>
      <c r="J4176" s="129">
        <v>148</v>
      </c>
      <c r="K4176" s="101" t="s">
        <v>1388</v>
      </c>
    </row>
    <row r="4177" spans="1:11" ht="56.25" customHeight="1">
      <c r="A4177" s="98">
        <v>86</v>
      </c>
      <c r="B4177" s="125" t="s">
        <v>7889</v>
      </c>
      <c r="C4177" s="126">
        <v>42641</v>
      </c>
      <c r="D4177" s="98" t="s">
        <v>3</v>
      </c>
      <c r="E4177" s="98">
        <v>1424561</v>
      </c>
      <c r="F4177" s="98"/>
      <c r="G4177" s="127" t="s">
        <v>13652</v>
      </c>
      <c r="H4177" s="128">
        <v>0</v>
      </c>
      <c r="I4177" s="128">
        <v>824.02</v>
      </c>
      <c r="J4177" s="129">
        <v>824.02</v>
      </c>
      <c r="K4177" s="101" t="s">
        <v>1388</v>
      </c>
    </row>
    <row r="4178" spans="1:11" ht="56.25" customHeight="1">
      <c r="A4178" s="98">
        <v>86</v>
      </c>
      <c r="B4178" s="125" t="s">
        <v>7889</v>
      </c>
      <c r="C4178" s="126">
        <v>42641</v>
      </c>
      <c r="D4178" s="98" t="s">
        <v>3</v>
      </c>
      <c r="E4178" s="98">
        <v>1424564</v>
      </c>
      <c r="F4178" s="98"/>
      <c r="G4178" s="127" t="s">
        <v>13652</v>
      </c>
      <c r="H4178" s="128">
        <v>0</v>
      </c>
      <c r="I4178" s="128">
        <v>769.45</v>
      </c>
      <c r="J4178" s="129">
        <v>769.45</v>
      </c>
      <c r="K4178" s="101" t="s">
        <v>1388</v>
      </c>
    </row>
    <row r="4179" spans="1:11" ht="56.25" customHeight="1">
      <c r="A4179" s="98">
        <v>86</v>
      </c>
      <c r="B4179" s="125" t="s">
        <v>7889</v>
      </c>
      <c r="C4179" s="126">
        <v>42643</v>
      </c>
      <c r="D4179" s="98" t="s">
        <v>3</v>
      </c>
      <c r="E4179" s="98">
        <v>1425865</v>
      </c>
      <c r="F4179" s="98"/>
      <c r="G4179" s="127" t="s">
        <v>13887</v>
      </c>
      <c r="H4179" s="128">
        <v>0</v>
      </c>
      <c r="I4179" s="128">
        <v>566</v>
      </c>
      <c r="J4179" s="129">
        <v>566</v>
      </c>
      <c r="K4179" s="101" t="s">
        <v>1388</v>
      </c>
    </row>
    <row r="4180" spans="1:11" ht="56.25" customHeight="1">
      <c r="A4180" s="98">
        <v>86</v>
      </c>
      <c r="B4180" s="125" t="s">
        <v>7889</v>
      </c>
      <c r="C4180" s="126">
        <v>42643</v>
      </c>
      <c r="D4180" s="98" t="s">
        <v>3</v>
      </c>
      <c r="E4180" s="98">
        <v>1425867</v>
      </c>
      <c r="F4180" s="98"/>
      <c r="G4180" s="127" t="s">
        <v>13889</v>
      </c>
      <c r="H4180" s="128">
        <v>0</v>
      </c>
      <c r="I4180" s="128">
        <v>536</v>
      </c>
      <c r="J4180" s="129">
        <v>536</v>
      </c>
      <c r="K4180" s="101" t="s">
        <v>1388</v>
      </c>
    </row>
    <row r="4181" spans="1:11" ht="56.25" customHeight="1">
      <c r="A4181" s="98">
        <v>87</v>
      </c>
      <c r="B4181" s="125" t="s">
        <v>4799</v>
      </c>
      <c r="C4181" s="126">
        <v>42538</v>
      </c>
      <c r="D4181" s="98" t="s">
        <v>6</v>
      </c>
      <c r="E4181" s="98">
        <v>855045</v>
      </c>
      <c r="F4181" s="98"/>
      <c r="G4181" s="127" t="s">
        <v>4800</v>
      </c>
      <c r="H4181" s="128">
        <v>0</v>
      </c>
      <c r="I4181" s="128">
        <v>153548.06</v>
      </c>
      <c r="J4181" s="129">
        <v>153548.06</v>
      </c>
      <c r="K4181" s="101" t="s">
        <v>1388</v>
      </c>
    </row>
    <row r="4182" spans="1:11" ht="56.25" customHeight="1">
      <c r="A4182" s="98">
        <v>87</v>
      </c>
      <c r="B4182" s="125" t="s">
        <v>8055</v>
      </c>
      <c r="C4182" s="126">
        <v>42390</v>
      </c>
      <c r="D4182" s="98" t="s">
        <v>3</v>
      </c>
      <c r="E4182" s="98">
        <v>1343096</v>
      </c>
      <c r="F4182" s="98"/>
      <c r="G4182" s="127" t="s">
        <v>8056</v>
      </c>
      <c r="H4182" s="128">
        <v>0</v>
      </c>
      <c r="I4182" s="128">
        <v>10525</v>
      </c>
      <c r="J4182" s="129">
        <v>10525</v>
      </c>
      <c r="K4182" s="101" t="s">
        <v>1388</v>
      </c>
    </row>
    <row r="4183" spans="1:11" ht="56.25" customHeight="1">
      <c r="A4183" s="98">
        <v>87</v>
      </c>
      <c r="B4183" s="125" t="s">
        <v>8055</v>
      </c>
      <c r="C4183" s="126">
        <v>42395</v>
      </c>
      <c r="D4183" s="98" t="s">
        <v>3</v>
      </c>
      <c r="E4183" s="98">
        <v>1344175</v>
      </c>
      <c r="F4183" s="98"/>
      <c r="G4183" s="127" t="s">
        <v>8094</v>
      </c>
      <c r="H4183" s="128">
        <v>0</v>
      </c>
      <c r="I4183" s="128">
        <v>2578</v>
      </c>
      <c r="J4183" s="129">
        <v>2578</v>
      </c>
      <c r="K4183" s="101" t="s">
        <v>1429</v>
      </c>
    </row>
    <row r="4184" spans="1:11" ht="56.25" customHeight="1">
      <c r="A4184" s="98">
        <v>87</v>
      </c>
      <c r="B4184" s="125" t="s">
        <v>8375</v>
      </c>
      <c r="C4184" s="126">
        <v>42418</v>
      </c>
      <c r="D4184" s="98" t="s">
        <v>3</v>
      </c>
      <c r="E4184" s="98">
        <v>1351639</v>
      </c>
      <c r="F4184" s="98"/>
      <c r="G4184" s="127" t="s">
        <v>8376</v>
      </c>
      <c r="H4184" s="128">
        <v>0</v>
      </c>
      <c r="I4184" s="128">
        <v>1057</v>
      </c>
      <c r="J4184" s="129">
        <v>1057</v>
      </c>
      <c r="K4184" s="101" t="s">
        <v>1388</v>
      </c>
    </row>
    <row r="4185" spans="1:11" ht="56.25" customHeight="1">
      <c r="A4185" s="98">
        <v>87</v>
      </c>
      <c r="B4185" s="125" t="s">
        <v>8375</v>
      </c>
      <c r="C4185" s="126">
        <v>42418</v>
      </c>
      <c r="D4185" s="98" t="s">
        <v>3</v>
      </c>
      <c r="E4185" s="98">
        <v>1351642</v>
      </c>
      <c r="F4185" s="98"/>
      <c r="G4185" s="127" t="s">
        <v>8377</v>
      </c>
      <c r="H4185" s="128">
        <v>0</v>
      </c>
      <c r="I4185" s="128">
        <v>73</v>
      </c>
      <c r="J4185" s="129">
        <v>73</v>
      </c>
      <c r="K4185" s="101" t="s">
        <v>1388</v>
      </c>
    </row>
    <row r="4186" spans="1:11" ht="56.25" customHeight="1">
      <c r="A4186" s="98">
        <v>87</v>
      </c>
      <c r="B4186" s="125" t="s">
        <v>8375</v>
      </c>
      <c r="C4186" s="126">
        <v>42418</v>
      </c>
      <c r="D4186" s="98" t="s">
        <v>3</v>
      </c>
      <c r="E4186" s="98">
        <v>1351644</v>
      </c>
      <c r="F4186" s="98"/>
      <c r="G4186" s="127" t="s">
        <v>8378</v>
      </c>
      <c r="H4186" s="128">
        <v>0</v>
      </c>
      <c r="I4186" s="128">
        <v>584</v>
      </c>
      <c r="J4186" s="129">
        <v>584</v>
      </c>
      <c r="K4186" s="101" t="s">
        <v>1388</v>
      </c>
    </row>
    <row r="4187" spans="1:11" ht="56.25" customHeight="1">
      <c r="A4187" s="98">
        <v>87</v>
      </c>
      <c r="B4187" s="125" t="s">
        <v>8375</v>
      </c>
      <c r="C4187" s="126">
        <v>42418</v>
      </c>
      <c r="D4187" s="98" t="s">
        <v>3</v>
      </c>
      <c r="E4187" s="98">
        <v>1351649</v>
      </c>
      <c r="F4187" s="98"/>
      <c r="G4187" s="127" t="s">
        <v>8379</v>
      </c>
      <c r="H4187" s="128">
        <v>0</v>
      </c>
      <c r="I4187" s="128">
        <v>132</v>
      </c>
      <c r="J4187" s="129">
        <v>132</v>
      </c>
      <c r="K4187" s="101" t="s">
        <v>1388</v>
      </c>
    </row>
    <row r="4188" spans="1:11" ht="56.25" customHeight="1">
      <c r="A4188" s="98">
        <v>87</v>
      </c>
      <c r="B4188" s="125" t="s">
        <v>8375</v>
      </c>
      <c r="C4188" s="126">
        <v>42419</v>
      </c>
      <c r="D4188" s="98" t="s">
        <v>3</v>
      </c>
      <c r="E4188" s="98">
        <v>1351913</v>
      </c>
      <c r="F4188" s="98"/>
      <c r="G4188" s="127" t="s">
        <v>8388</v>
      </c>
      <c r="H4188" s="128">
        <v>0</v>
      </c>
      <c r="I4188" s="128">
        <v>253.70000000000002</v>
      </c>
      <c r="J4188" s="129">
        <v>253.70000000000002</v>
      </c>
      <c r="K4188" s="101" t="s">
        <v>1388</v>
      </c>
    </row>
    <row r="4189" spans="1:11" ht="56.25" customHeight="1">
      <c r="A4189" s="98">
        <v>87</v>
      </c>
      <c r="B4189" s="125" t="s">
        <v>8375</v>
      </c>
      <c r="C4189" s="126">
        <v>42419</v>
      </c>
      <c r="D4189" s="98" t="s">
        <v>3</v>
      </c>
      <c r="E4189" s="98">
        <v>1351920</v>
      </c>
      <c r="F4189" s="98"/>
      <c r="G4189" s="127" t="s">
        <v>8391</v>
      </c>
      <c r="H4189" s="128">
        <v>0</v>
      </c>
      <c r="I4189" s="128">
        <v>133234.42000000001</v>
      </c>
      <c r="J4189" s="129">
        <v>133234.42000000001</v>
      </c>
      <c r="K4189" s="101" t="s">
        <v>1388</v>
      </c>
    </row>
    <row r="4190" spans="1:11" ht="56.25" customHeight="1">
      <c r="A4190" s="98">
        <v>87</v>
      </c>
      <c r="B4190" s="125" t="s">
        <v>8375</v>
      </c>
      <c r="C4190" s="126">
        <v>42419</v>
      </c>
      <c r="D4190" s="98" t="s">
        <v>3</v>
      </c>
      <c r="E4190" s="98">
        <v>1351923</v>
      </c>
      <c r="F4190" s="98"/>
      <c r="G4190" s="127" t="s">
        <v>8394</v>
      </c>
      <c r="H4190" s="128">
        <v>0</v>
      </c>
      <c r="I4190" s="128">
        <v>4723.6000000000004</v>
      </c>
      <c r="J4190" s="129">
        <v>4723.6000000000004</v>
      </c>
      <c r="K4190" s="101" t="s">
        <v>1388</v>
      </c>
    </row>
    <row r="4191" spans="1:11" ht="56.25" customHeight="1">
      <c r="A4191" s="98">
        <v>87</v>
      </c>
      <c r="B4191" s="125" t="s">
        <v>8375</v>
      </c>
      <c r="C4191" s="126">
        <v>42429</v>
      </c>
      <c r="D4191" s="98" t="s">
        <v>3</v>
      </c>
      <c r="E4191" s="98">
        <v>1354814</v>
      </c>
      <c r="F4191" s="98"/>
      <c r="G4191" s="127" t="s">
        <v>8587</v>
      </c>
      <c r="H4191" s="128">
        <v>0</v>
      </c>
      <c r="I4191" s="128">
        <v>13752.720000000001</v>
      </c>
      <c r="J4191" s="129">
        <v>13752.720000000001</v>
      </c>
      <c r="K4191" s="101" t="s">
        <v>1388</v>
      </c>
    </row>
    <row r="4192" spans="1:11" ht="56.25" customHeight="1">
      <c r="A4192" s="98">
        <v>87</v>
      </c>
      <c r="B4192" s="125" t="s">
        <v>8375</v>
      </c>
      <c r="C4192" s="126">
        <v>42429</v>
      </c>
      <c r="D4192" s="98" t="s">
        <v>3</v>
      </c>
      <c r="E4192" s="98">
        <v>1354818</v>
      </c>
      <c r="F4192" s="98"/>
      <c r="G4192" s="127" t="s">
        <v>8588</v>
      </c>
      <c r="H4192" s="128">
        <v>0</v>
      </c>
      <c r="I4192" s="128">
        <v>4162.5</v>
      </c>
      <c r="J4192" s="129">
        <v>4162.5</v>
      </c>
      <c r="K4192" s="101" t="s">
        <v>1388</v>
      </c>
    </row>
    <row r="4193" spans="1:11" ht="56.25" customHeight="1">
      <c r="A4193" s="98">
        <v>87</v>
      </c>
      <c r="B4193" s="125" t="s">
        <v>8375</v>
      </c>
      <c r="C4193" s="126">
        <v>42444</v>
      </c>
      <c r="D4193" s="98" t="s">
        <v>3</v>
      </c>
      <c r="E4193" s="98">
        <v>1359817</v>
      </c>
      <c r="F4193" s="98"/>
      <c r="G4193" s="127" t="s">
        <v>8875</v>
      </c>
      <c r="H4193" s="128">
        <v>0</v>
      </c>
      <c r="I4193" s="128">
        <v>13573.77</v>
      </c>
      <c r="J4193" s="129">
        <v>13573.77</v>
      </c>
      <c r="K4193" s="101" t="s">
        <v>1388</v>
      </c>
    </row>
    <row r="4194" spans="1:11" ht="56.25" customHeight="1">
      <c r="A4194" s="98">
        <v>87</v>
      </c>
      <c r="B4194" s="125" t="s">
        <v>8375</v>
      </c>
      <c r="C4194" s="126">
        <v>42447</v>
      </c>
      <c r="D4194" s="98" t="s">
        <v>3</v>
      </c>
      <c r="E4194" s="98">
        <v>1361089</v>
      </c>
      <c r="F4194" s="98"/>
      <c r="G4194" s="127" t="s">
        <v>8923</v>
      </c>
      <c r="H4194" s="128">
        <v>0</v>
      </c>
      <c r="I4194" s="128">
        <v>1.5</v>
      </c>
      <c r="J4194" s="129">
        <v>1.5</v>
      </c>
      <c r="K4194" s="101" t="s">
        <v>1388</v>
      </c>
    </row>
    <row r="4195" spans="1:11" ht="56.25" customHeight="1">
      <c r="A4195" s="98">
        <v>87</v>
      </c>
      <c r="B4195" s="125" t="s">
        <v>8375</v>
      </c>
      <c r="C4195" s="126">
        <v>42450</v>
      </c>
      <c r="D4195" s="98" t="s">
        <v>3</v>
      </c>
      <c r="E4195" s="98">
        <v>1361463</v>
      </c>
      <c r="F4195" s="98"/>
      <c r="G4195" s="127" t="s">
        <v>8944</v>
      </c>
      <c r="H4195" s="128">
        <v>0</v>
      </c>
      <c r="I4195" s="128">
        <v>46.67</v>
      </c>
      <c r="J4195" s="129">
        <v>46.67</v>
      </c>
      <c r="K4195" s="101" t="s">
        <v>1388</v>
      </c>
    </row>
    <row r="4196" spans="1:11" ht="56.25" customHeight="1">
      <c r="A4196" s="98">
        <v>87</v>
      </c>
      <c r="B4196" s="125" t="s">
        <v>8375</v>
      </c>
      <c r="C4196" s="126">
        <v>42459</v>
      </c>
      <c r="D4196" s="98" t="s">
        <v>3</v>
      </c>
      <c r="E4196" s="98">
        <v>1364353</v>
      </c>
      <c r="F4196" s="98"/>
      <c r="G4196" s="127" t="s">
        <v>9114</v>
      </c>
      <c r="H4196" s="128">
        <v>0</v>
      </c>
      <c r="I4196" s="128">
        <v>272</v>
      </c>
      <c r="J4196" s="129">
        <v>272</v>
      </c>
      <c r="K4196" s="101" t="s">
        <v>1388</v>
      </c>
    </row>
    <row r="4197" spans="1:11" ht="56.25" customHeight="1">
      <c r="A4197" s="98">
        <v>87</v>
      </c>
      <c r="B4197" s="125" t="s">
        <v>8375</v>
      </c>
      <c r="C4197" s="126">
        <v>42459</v>
      </c>
      <c r="D4197" s="98" t="s">
        <v>3</v>
      </c>
      <c r="E4197" s="98">
        <v>1364354</v>
      </c>
      <c r="F4197" s="98"/>
      <c r="G4197" s="127" t="s">
        <v>9115</v>
      </c>
      <c r="H4197" s="128">
        <v>0</v>
      </c>
      <c r="I4197" s="128">
        <v>34</v>
      </c>
      <c r="J4197" s="129">
        <v>34</v>
      </c>
      <c r="K4197" s="101" t="s">
        <v>1388</v>
      </c>
    </row>
    <row r="4198" spans="1:11" ht="56.25" customHeight="1">
      <c r="A4198" s="98">
        <v>87</v>
      </c>
      <c r="B4198" s="125" t="s">
        <v>8375</v>
      </c>
      <c r="C4198" s="126">
        <v>42461</v>
      </c>
      <c r="D4198" s="98" t="s">
        <v>3</v>
      </c>
      <c r="E4198" s="98">
        <v>1365134</v>
      </c>
      <c r="F4198" s="98"/>
      <c r="G4198" s="127" t="s">
        <v>9161</v>
      </c>
      <c r="H4198" s="128">
        <v>0</v>
      </c>
      <c r="I4198" s="128">
        <v>278</v>
      </c>
      <c r="J4198" s="129">
        <v>278</v>
      </c>
      <c r="K4198" s="101" t="s">
        <v>1388</v>
      </c>
    </row>
    <row r="4199" spans="1:11" ht="56.25" customHeight="1">
      <c r="A4199" s="98">
        <v>87</v>
      </c>
      <c r="B4199" s="125" t="s">
        <v>8375</v>
      </c>
      <c r="C4199" s="126">
        <v>42461</v>
      </c>
      <c r="D4199" s="98" t="s">
        <v>3</v>
      </c>
      <c r="E4199" s="98">
        <v>1365136</v>
      </c>
      <c r="F4199" s="98"/>
      <c r="G4199" s="127" t="s">
        <v>9162</v>
      </c>
      <c r="H4199" s="128">
        <v>0</v>
      </c>
      <c r="I4199" s="128">
        <v>35</v>
      </c>
      <c r="J4199" s="129">
        <v>35</v>
      </c>
      <c r="K4199" s="101" t="s">
        <v>1388</v>
      </c>
    </row>
    <row r="4200" spans="1:11" ht="56.25" customHeight="1">
      <c r="A4200" s="98">
        <v>87</v>
      </c>
      <c r="B4200" s="125" t="s">
        <v>8375</v>
      </c>
      <c r="C4200" s="126">
        <v>42475</v>
      </c>
      <c r="D4200" s="98" t="s">
        <v>3</v>
      </c>
      <c r="E4200" s="98">
        <v>1369638</v>
      </c>
      <c r="F4200" s="98"/>
      <c r="G4200" s="127" t="s">
        <v>9394</v>
      </c>
      <c r="H4200" s="128">
        <v>0</v>
      </c>
      <c r="I4200" s="128">
        <v>0.5</v>
      </c>
      <c r="J4200" s="129">
        <v>0.5</v>
      </c>
      <c r="K4200" s="101" t="s">
        <v>1388</v>
      </c>
    </row>
    <row r="4201" spans="1:11" ht="56.25" customHeight="1">
      <c r="A4201" s="98">
        <v>87</v>
      </c>
      <c r="B4201" s="125" t="s">
        <v>8375</v>
      </c>
      <c r="C4201" s="126">
        <v>42479</v>
      </c>
      <c r="D4201" s="98" t="s">
        <v>3</v>
      </c>
      <c r="E4201" s="98">
        <v>1370691</v>
      </c>
      <c r="F4201" s="98"/>
      <c r="G4201" s="127" t="s">
        <v>9449</v>
      </c>
      <c r="H4201" s="128">
        <v>0</v>
      </c>
      <c r="I4201" s="128">
        <v>330</v>
      </c>
      <c r="J4201" s="129">
        <v>330</v>
      </c>
      <c r="K4201" s="101" t="s">
        <v>1388</v>
      </c>
    </row>
    <row r="4202" spans="1:11" ht="56.25" customHeight="1">
      <c r="A4202" s="98">
        <v>87</v>
      </c>
      <c r="B4202" s="125" t="s">
        <v>8375</v>
      </c>
      <c r="C4202" s="126">
        <v>42486</v>
      </c>
      <c r="D4202" s="98" t="s">
        <v>3</v>
      </c>
      <c r="E4202" s="98">
        <v>1372892</v>
      </c>
      <c r="F4202" s="98"/>
      <c r="G4202" s="127" t="s">
        <v>9609</v>
      </c>
      <c r="H4202" s="128">
        <v>0</v>
      </c>
      <c r="I4202" s="128">
        <v>871.51</v>
      </c>
      <c r="J4202" s="129">
        <v>871.51</v>
      </c>
      <c r="K4202" s="101" t="s">
        <v>1388</v>
      </c>
    </row>
    <row r="4203" spans="1:11" ht="56.25" customHeight="1">
      <c r="A4203" s="98">
        <v>87</v>
      </c>
      <c r="B4203" s="125" t="s">
        <v>8375</v>
      </c>
      <c r="C4203" s="126">
        <v>42548</v>
      </c>
      <c r="D4203" s="98" t="s">
        <v>3</v>
      </c>
      <c r="E4203" s="98">
        <v>1392295</v>
      </c>
      <c r="F4203" s="98"/>
      <c r="G4203" s="127" t="s">
        <v>10848</v>
      </c>
      <c r="H4203" s="128">
        <v>0</v>
      </c>
      <c r="I4203" s="128">
        <v>193</v>
      </c>
      <c r="J4203" s="129">
        <v>193</v>
      </c>
      <c r="K4203" s="101" t="s">
        <v>1388</v>
      </c>
    </row>
    <row r="4204" spans="1:11" ht="56.25" customHeight="1">
      <c r="A4204" s="98">
        <v>87</v>
      </c>
      <c r="B4204" s="125" t="s">
        <v>8375</v>
      </c>
      <c r="C4204" s="126">
        <v>42548</v>
      </c>
      <c r="D4204" s="98" t="s">
        <v>3</v>
      </c>
      <c r="E4204" s="98">
        <v>1392297</v>
      </c>
      <c r="F4204" s="98"/>
      <c r="G4204" s="127" t="s">
        <v>10850</v>
      </c>
      <c r="H4204" s="128">
        <v>0</v>
      </c>
      <c r="I4204" s="128">
        <v>323</v>
      </c>
      <c r="J4204" s="129">
        <v>323</v>
      </c>
      <c r="K4204" s="101" t="s">
        <v>1388</v>
      </c>
    </row>
    <row r="4205" spans="1:11" ht="56.25" customHeight="1">
      <c r="A4205" s="98">
        <v>87</v>
      </c>
      <c r="B4205" s="125" t="s">
        <v>8375</v>
      </c>
      <c r="C4205" s="126">
        <v>42551</v>
      </c>
      <c r="D4205" s="98" t="s">
        <v>3</v>
      </c>
      <c r="E4205" s="98">
        <v>1393831</v>
      </c>
      <c r="F4205" s="98"/>
      <c r="G4205" s="127" t="s">
        <v>10971</v>
      </c>
      <c r="H4205" s="128">
        <v>0</v>
      </c>
      <c r="I4205" s="128">
        <v>7.4</v>
      </c>
      <c r="J4205" s="129">
        <v>7.4</v>
      </c>
      <c r="K4205" s="101" t="s">
        <v>1388</v>
      </c>
    </row>
    <row r="4206" spans="1:11" ht="56.25" customHeight="1">
      <c r="A4206" s="98">
        <v>87</v>
      </c>
      <c r="B4206" s="125" t="s">
        <v>8375</v>
      </c>
      <c r="C4206" s="126">
        <v>42551</v>
      </c>
      <c r="D4206" s="98" t="s">
        <v>3</v>
      </c>
      <c r="E4206" s="98">
        <v>1393832</v>
      </c>
      <c r="F4206" s="98"/>
      <c r="G4206" s="127" t="s">
        <v>10971</v>
      </c>
      <c r="H4206" s="128">
        <v>0</v>
      </c>
      <c r="I4206" s="128">
        <v>0.4</v>
      </c>
      <c r="J4206" s="129">
        <v>0.4</v>
      </c>
      <c r="K4206" s="101" t="s">
        <v>1388</v>
      </c>
    </row>
    <row r="4207" spans="1:11" ht="56.25" customHeight="1">
      <c r="A4207" s="98">
        <v>87</v>
      </c>
      <c r="B4207" s="125" t="s">
        <v>8375</v>
      </c>
      <c r="C4207" s="126">
        <v>42566</v>
      </c>
      <c r="D4207" s="98" t="s">
        <v>3</v>
      </c>
      <c r="E4207" s="98">
        <v>1398709</v>
      </c>
      <c r="F4207" s="98"/>
      <c r="G4207" s="127" t="s">
        <v>11348</v>
      </c>
      <c r="H4207" s="128">
        <v>0</v>
      </c>
      <c r="I4207" s="128">
        <v>9</v>
      </c>
      <c r="J4207" s="129">
        <v>9</v>
      </c>
      <c r="K4207" s="101" t="s">
        <v>1388</v>
      </c>
    </row>
    <row r="4208" spans="1:11" ht="56.25" customHeight="1">
      <c r="A4208" s="98">
        <v>87</v>
      </c>
      <c r="B4208" s="125" t="s">
        <v>8375</v>
      </c>
      <c r="C4208" s="126">
        <v>42571</v>
      </c>
      <c r="D4208" s="98" t="s">
        <v>3</v>
      </c>
      <c r="E4208" s="98">
        <v>1399829</v>
      </c>
      <c r="F4208" s="98"/>
      <c r="G4208" s="127" t="s">
        <v>11446</v>
      </c>
      <c r="H4208" s="128">
        <v>0</v>
      </c>
      <c r="I4208" s="128">
        <v>7.1000000000000005</v>
      </c>
      <c r="J4208" s="129">
        <v>7.1000000000000005</v>
      </c>
      <c r="K4208" s="101" t="s">
        <v>1388</v>
      </c>
    </row>
    <row r="4209" spans="1:11" ht="56.25" customHeight="1">
      <c r="A4209" s="98">
        <v>108</v>
      </c>
      <c r="B4209" s="125" t="s">
        <v>8752</v>
      </c>
      <c r="C4209" s="126">
        <v>42437</v>
      </c>
      <c r="D4209" s="98" t="s">
        <v>3</v>
      </c>
      <c r="E4209" s="98">
        <v>1357550</v>
      </c>
      <c r="F4209" s="98"/>
      <c r="G4209" s="127" t="s">
        <v>8753</v>
      </c>
      <c r="H4209" s="128">
        <v>0</v>
      </c>
      <c r="I4209" s="128">
        <v>2052</v>
      </c>
      <c r="J4209" s="129">
        <v>2052</v>
      </c>
      <c r="K4209" s="101" t="s">
        <v>1388</v>
      </c>
    </row>
    <row r="4210" spans="1:11" ht="56.25" customHeight="1">
      <c r="A4210" s="98">
        <v>108</v>
      </c>
      <c r="B4210" s="125" t="s">
        <v>8752</v>
      </c>
      <c r="C4210" s="126">
        <v>42437</v>
      </c>
      <c r="D4210" s="98" t="s">
        <v>3</v>
      </c>
      <c r="E4210" s="98">
        <v>1357551</v>
      </c>
      <c r="F4210" s="98"/>
      <c r="G4210" s="127" t="s">
        <v>8754</v>
      </c>
      <c r="H4210" s="128">
        <v>0</v>
      </c>
      <c r="I4210" s="128">
        <v>1368</v>
      </c>
      <c r="J4210" s="129">
        <v>1368</v>
      </c>
      <c r="K4210" s="101" t="s">
        <v>1388</v>
      </c>
    </row>
    <row r="4211" spans="1:11" ht="56.25" customHeight="1">
      <c r="A4211" s="98">
        <v>108</v>
      </c>
      <c r="B4211" s="125" t="s">
        <v>8752</v>
      </c>
      <c r="C4211" s="126">
        <v>42438</v>
      </c>
      <c r="D4211" s="98" t="s">
        <v>3</v>
      </c>
      <c r="E4211" s="98">
        <v>1358107</v>
      </c>
      <c r="F4211" s="98"/>
      <c r="G4211" s="127" t="s">
        <v>8781</v>
      </c>
      <c r="H4211" s="128">
        <v>0</v>
      </c>
      <c r="I4211" s="128">
        <v>684</v>
      </c>
      <c r="J4211" s="129">
        <v>684</v>
      </c>
      <c r="K4211" s="101" t="s">
        <v>1388</v>
      </c>
    </row>
    <row r="4212" spans="1:11" ht="56.25" customHeight="1">
      <c r="A4212" s="98">
        <v>108</v>
      </c>
      <c r="B4212" s="125" t="s">
        <v>8752</v>
      </c>
      <c r="C4212" s="126">
        <v>42438</v>
      </c>
      <c r="D4212" s="98" t="s">
        <v>3</v>
      </c>
      <c r="E4212" s="98">
        <v>1358109</v>
      </c>
      <c r="F4212" s="98"/>
      <c r="G4212" s="127" t="s">
        <v>8782</v>
      </c>
      <c r="H4212" s="128">
        <v>0</v>
      </c>
      <c r="I4212" s="128">
        <v>2508</v>
      </c>
      <c r="J4212" s="129">
        <v>2508</v>
      </c>
      <c r="K4212" s="101" t="s">
        <v>1388</v>
      </c>
    </row>
    <row r="4213" spans="1:11" ht="56.25" customHeight="1">
      <c r="A4213" s="98">
        <v>108</v>
      </c>
      <c r="B4213" s="125" t="s">
        <v>8752</v>
      </c>
      <c r="C4213" s="126">
        <v>42438</v>
      </c>
      <c r="D4213" s="98" t="s">
        <v>3</v>
      </c>
      <c r="E4213" s="98">
        <v>1358110</v>
      </c>
      <c r="F4213" s="98"/>
      <c r="G4213" s="127" t="s">
        <v>8783</v>
      </c>
      <c r="H4213" s="128">
        <v>0</v>
      </c>
      <c r="I4213" s="128">
        <v>1368</v>
      </c>
      <c r="J4213" s="129">
        <v>1368</v>
      </c>
      <c r="K4213" s="101" t="s">
        <v>1388</v>
      </c>
    </row>
    <row r="4214" spans="1:11" ht="56.25" customHeight="1">
      <c r="A4214" s="98">
        <v>108</v>
      </c>
      <c r="B4214" s="125" t="s">
        <v>8752</v>
      </c>
      <c r="C4214" s="126">
        <v>42438</v>
      </c>
      <c r="D4214" s="98" t="s">
        <v>3</v>
      </c>
      <c r="E4214" s="98">
        <v>1358111</v>
      </c>
      <c r="F4214" s="98"/>
      <c r="G4214" s="127" t="s">
        <v>8784</v>
      </c>
      <c r="H4214" s="128">
        <v>0</v>
      </c>
      <c r="I4214" s="128">
        <v>1368</v>
      </c>
      <c r="J4214" s="129">
        <v>1368</v>
      </c>
      <c r="K4214" s="101" t="s">
        <v>1388</v>
      </c>
    </row>
    <row r="4215" spans="1:11" ht="56.25" customHeight="1">
      <c r="A4215" s="98">
        <v>108</v>
      </c>
      <c r="B4215" s="125" t="s">
        <v>8752</v>
      </c>
      <c r="C4215" s="126">
        <v>42440</v>
      </c>
      <c r="D4215" s="98" t="s">
        <v>3</v>
      </c>
      <c r="E4215" s="98">
        <v>1358971</v>
      </c>
      <c r="F4215" s="98"/>
      <c r="G4215" s="127" t="s">
        <v>8825</v>
      </c>
      <c r="H4215" s="128">
        <v>0</v>
      </c>
      <c r="I4215" s="128">
        <v>513</v>
      </c>
      <c r="J4215" s="129">
        <v>513</v>
      </c>
      <c r="K4215" s="101" t="s">
        <v>1388</v>
      </c>
    </row>
    <row r="4216" spans="1:11" ht="56.25" customHeight="1">
      <c r="A4216" s="98">
        <v>108</v>
      </c>
      <c r="B4216" s="125" t="s">
        <v>8752</v>
      </c>
      <c r="C4216" s="126">
        <v>42440</v>
      </c>
      <c r="D4216" s="98" t="s">
        <v>3</v>
      </c>
      <c r="E4216" s="98">
        <v>1358973</v>
      </c>
      <c r="F4216" s="98"/>
      <c r="G4216" s="127" t="s">
        <v>8826</v>
      </c>
      <c r="H4216" s="128">
        <v>0</v>
      </c>
      <c r="I4216" s="128">
        <v>684</v>
      </c>
      <c r="J4216" s="129">
        <v>684</v>
      </c>
      <c r="K4216" s="101" t="s">
        <v>1388</v>
      </c>
    </row>
    <row r="4217" spans="1:11" ht="56.25" customHeight="1">
      <c r="A4217" s="98">
        <v>108</v>
      </c>
      <c r="B4217" s="125" t="s">
        <v>8752</v>
      </c>
      <c r="C4217" s="126">
        <v>42440</v>
      </c>
      <c r="D4217" s="98" t="s">
        <v>3</v>
      </c>
      <c r="E4217" s="98">
        <v>1358974</v>
      </c>
      <c r="F4217" s="98"/>
      <c r="G4217" s="127" t="s">
        <v>8827</v>
      </c>
      <c r="H4217" s="128">
        <v>0</v>
      </c>
      <c r="I4217" s="128">
        <v>52</v>
      </c>
      <c r="J4217" s="129">
        <v>52</v>
      </c>
      <c r="K4217" s="101" t="s">
        <v>1388</v>
      </c>
    </row>
    <row r="4218" spans="1:11" ht="56.25" customHeight="1">
      <c r="A4218" s="98">
        <v>108</v>
      </c>
      <c r="B4218" s="125" t="s">
        <v>8752</v>
      </c>
      <c r="C4218" s="126">
        <v>42466</v>
      </c>
      <c r="D4218" s="98" t="s">
        <v>3</v>
      </c>
      <c r="E4218" s="98">
        <v>1366400</v>
      </c>
      <c r="F4218" s="98"/>
      <c r="G4218" s="127" t="s">
        <v>9220</v>
      </c>
      <c r="H4218" s="128">
        <v>0</v>
      </c>
      <c r="I4218" s="128">
        <v>350</v>
      </c>
      <c r="J4218" s="129">
        <v>350</v>
      </c>
      <c r="K4218" s="101" t="s">
        <v>1388</v>
      </c>
    </row>
    <row r="4219" spans="1:11" ht="56.25" customHeight="1">
      <c r="A4219" s="98">
        <v>108</v>
      </c>
      <c r="B4219" s="125" t="s">
        <v>8752</v>
      </c>
      <c r="C4219" s="126">
        <v>42467</v>
      </c>
      <c r="D4219" s="98" t="s">
        <v>3</v>
      </c>
      <c r="E4219" s="98">
        <v>1366877</v>
      </c>
      <c r="F4219" s="98"/>
      <c r="G4219" s="127" t="s">
        <v>9248</v>
      </c>
      <c r="H4219" s="128">
        <v>0</v>
      </c>
      <c r="I4219" s="128">
        <v>2299</v>
      </c>
      <c r="J4219" s="129">
        <v>2299</v>
      </c>
      <c r="K4219" s="101" t="s">
        <v>1388</v>
      </c>
    </row>
    <row r="4220" spans="1:11" ht="56.25" customHeight="1">
      <c r="A4220" s="98">
        <v>108</v>
      </c>
      <c r="B4220" s="125" t="s">
        <v>8752</v>
      </c>
      <c r="C4220" s="126">
        <v>42467</v>
      </c>
      <c r="D4220" s="98" t="s">
        <v>3</v>
      </c>
      <c r="E4220" s="98">
        <v>1366878</v>
      </c>
      <c r="F4220" s="98"/>
      <c r="G4220" s="127" t="s">
        <v>9249</v>
      </c>
      <c r="H4220" s="128">
        <v>0</v>
      </c>
      <c r="I4220" s="128">
        <v>125</v>
      </c>
      <c r="J4220" s="129">
        <v>125</v>
      </c>
      <c r="K4220" s="101" t="s">
        <v>1388</v>
      </c>
    </row>
    <row r="4221" spans="1:11" ht="56.25" customHeight="1">
      <c r="A4221" s="98">
        <v>108</v>
      </c>
      <c r="B4221" s="125" t="s">
        <v>8752</v>
      </c>
      <c r="C4221" s="126">
        <v>42468</v>
      </c>
      <c r="D4221" s="98" t="s">
        <v>3</v>
      </c>
      <c r="E4221" s="98">
        <v>1367343</v>
      </c>
      <c r="F4221" s="98"/>
      <c r="G4221" s="127" t="s">
        <v>9269</v>
      </c>
      <c r="H4221" s="128">
        <v>0</v>
      </c>
      <c r="I4221" s="128">
        <v>160</v>
      </c>
      <c r="J4221" s="129">
        <v>160</v>
      </c>
      <c r="K4221" s="101" t="s">
        <v>1388</v>
      </c>
    </row>
    <row r="4222" spans="1:11" ht="56.25" customHeight="1">
      <c r="A4222" s="98">
        <v>108</v>
      </c>
      <c r="B4222" s="125" t="s">
        <v>8752</v>
      </c>
      <c r="C4222" s="126">
        <v>42478</v>
      </c>
      <c r="D4222" s="98" t="s">
        <v>3</v>
      </c>
      <c r="E4222" s="98">
        <v>1370123</v>
      </c>
      <c r="F4222" s="98"/>
      <c r="G4222" s="127" t="s">
        <v>9425</v>
      </c>
      <c r="H4222" s="128">
        <v>0</v>
      </c>
      <c r="I4222" s="128">
        <v>350</v>
      </c>
      <c r="J4222" s="129">
        <v>350</v>
      </c>
      <c r="K4222" s="101" t="s">
        <v>1388</v>
      </c>
    </row>
    <row r="4223" spans="1:11" ht="56.25" customHeight="1">
      <c r="A4223" s="98">
        <v>108</v>
      </c>
      <c r="B4223" s="125" t="s">
        <v>8752</v>
      </c>
      <c r="C4223" s="126">
        <v>42482</v>
      </c>
      <c r="D4223" s="98" t="s">
        <v>3</v>
      </c>
      <c r="E4223" s="98">
        <v>1372129</v>
      </c>
      <c r="F4223" s="98"/>
      <c r="G4223" s="127" t="s">
        <v>9538</v>
      </c>
      <c r="H4223" s="128">
        <v>0</v>
      </c>
      <c r="I4223" s="128">
        <v>234</v>
      </c>
      <c r="J4223" s="129">
        <v>234</v>
      </c>
      <c r="K4223" s="101" t="s">
        <v>1388</v>
      </c>
    </row>
    <row r="4224" spans="1:11" ht="56.25" customHeight="1">
      <c r="A4224" s="98">
        <v>108</v>
      </c>
      <c r="B4224" s="125" t="s">
        <v>8752</v>
      </c>
      <c r="C4224" s="126">
        <v>42522</v>
      </c>
      <c r="D4224" s="98" t="s">
        <v>3</v>
      </c>
      <c r="E4224" s="98">
        <v>1384029</v>
      </c>
      <c r="F4224" s="98"/>
      <c r="G4224" s="127" t="s">
        <v>10267</v>
      </c>
      <c r="H4224" s="128">
        <v>0</v>
      </c>
      <c r="I4224" s="128">
        <v>768</v>
      </c>
      <c r="J4224" s="129">
        <v>768</v>
      </c>
      <c r="K4224" s="101" t="s">
        <v>1388</v>
      </c>
    </row>
    <row r="4225" spans="1:11" ht="56.25" customHeight="1">
      <c r="A4225" s="98">
        <v>108</v>
      </c>
      <c r="B4225" s="125" t="s">
        <v>8752</v>
      </c>
      <c r="C4225" s="126">
        <v>42563</v>
      </c>
      <c r="D4225" s="98" t="s">
        <v>3</v>
      </c>
      <c r="E4225" s="98">
        <v>1397532</v>
      </c>
      <c r="F4225" s="98"/>
      <c r="G4225" s="127" t="s">
        <v>11269</v>
      </c>
      <c r="H4225" s="128">
        <v>0</v>
      </c>
      <c r="I4225" s="128">
        <v>252</v>
      </c>
      <c r="J4225" s="129">
        <v>252</v>
      </c>
      <c r="K4225" s="101" t="s">
        <v>1388</v>
      </c>
    </row>
    <row r="4226" spans="1:11" ht="56.25" customHeight="1">
      <c r="A4226" s="98">
        <v>108</v>
      </c>
      <c r="B4226" s="125" t="s">
        <v>8752</v>
      </c>
      <c r="C4226" s="126">
        <v>42597</v>
      </c>
      <c r="D4226" s="98" t="s">
        <v>3</v>
      </c>
      <c r="E4226" s="98">
        <v>1408325</v>
      </c>
      <c r="F4226" s="98"/>
      <c r="G4226" s="127" t="s">
        <v>12111</v>
      </c>
      <c r="H4226" s="128">
        <v>0</v>
      </c>
      <c r="I4226" s="128">
        <v>980</v>
      </c>
      <c r="J4226" s="129">
        <v>980</v>
      </c>
      <c r="K4226" s="101" t="s">
        <v>1388</v>
      </c>
    </row>
    <row r="4227" spans="1:11" ht="56.25" customHeight="1">
      <c r="A4227" s="98">
        <v>108</v>
      </c>
      <c r="B4227" s="125" t="s">
        <v>8752</v>
      </c>
      <c r="C4227" s="126">
        <v>42598</v>
      </c>
      <c r="D4227" s="98" t="s">
        <v>3</v>
      </c>
      <c r="E4227" s="98">
        <v>1408902</v>
      </c>
      <c r="F4227" s="98"/>
      <c r="G4227" s="127" t="s">
        <v>12156</v>
      </c>
      <c r="H4227" s="128">
        <v>0</v>
      </c>
      <c r="I4227" s="128">
        <v>330</v>
      </c>
      <c r="J4227" s="129">
        <v>330</v>
      </c>
      <c r="K4227" s="101" t="s">
        <v>1388</v>
      </c>
    </row>
    <row r="4228" spans="1:11" ht="56.25" customHeight="1">
      <c r="A4228" s="98">
        <v>108</v>
      </c>
      <c r="B4228" s="125" t="s">
        <v>8752</v>
      </c>
      <c r="C4228" s="126">
        <v>42600</v>
      </c>
      <c r="D4228" s="98" t="s">
        <v>3</v>
      </c>
      <c r="E4228" s="98">
        <v>1409611</v>
      </c>
      <c r="F4228" s="98"/>
      <c r="G4228" s="127" t="s">
        <v>12198</v>
      </c>
      <c r="H4228" s="128">
        <v>0</v>
      </c>
      <c r="I4228" s="128">
        <v>180</v>
      </c>
      <c r="J4228" s="129">
        <v>180</v>
      </c>
      <c r="K4228" s="101" t="s">
        <v>1388</v>
      </c>
    </row>
    <row r="4229" spans="1:11" ht="56.25" customHeight="1">
      <c r="A4229" s="98">
        <v>108</v>
      </c>
      <c r="B4229" s="125" t="s">
        <v>8752</v>
      </c>
      <c r="C4229" s="126">
        <v>42604</v>
      </c>
      <c r="D4229" s="98" t="s">
        <v>3</v>
      </c>
      <c r="E4229" s="98">
        <v>1410553</v>
      </c>
      <c r="F4229" s="98"/>
      <c r="G4229" s="127" t="s">
        <v>12241</v>
      </c>
      <c r="H4229" s="128">
        <v>0</v>
      </c>
      <c r="I4229" s="128">
        <v>160</v>
      </c>
      <c r="J4229" s="129">
        <v>160</v>
      </c>
      <c r="K4229" s="101" t="s">
        <v>1388</v>
      </c>
    </row>
    <row r="4230" spans="1:11" ht="56.25" customHeight="1">
      <c r="A4230" s="98">
        <v>108</v>
      </c>
      <c r="B4230" s="125" t="s">
        <v>8752</v>
      </c>
      <c r="C4230" s="126">
        <v>42604</v>
      </c>
      <c r="D4230" s="98" t="s">
        <v>3</v>
      </c>
      <c r="E4230" s="98">
        <v>1410915</v>
      </c>
      <c r="F4230" s="98"/>
      <c r="G4230" s="127" t="s">
        <v>12280</v>
      </c>
      <c r="H4230" s="128">
        <v>0</v>
      </c>
      <c r="I4230" s="128">
        <v>80</v>
      </c>
      <c r="J4230" s="129">
        <v>80</v>
      </c>
      <c r="K4230" s="101" t="s">
        <v>1388</v>
      </c>
    </row>
    <row r="4231" spans="1:11" ht="56.25" customHeight="1">
      <c r="A4231" s="98">
        <v>108</v>
      </c>
      <c r="B4231" s="125" t="s">
        <v>13878</v>
      </c>
      <c r="C4231" s="126">
        <v>42643</v>
      </c>
      <c r="D4231" s="98" t="s">
        <v>3</v>
      </c>
      <c r="E4231" s="98">
        <v>1425819</v>
      </c>
      <c r="F4231" s="98"/>
      <c r="G4231" s="127" t="s">
        <v>13879</v>
      </c>
      <c r="H4231" s="128">
        <v>0</v>
      </c>
      <c r="I4231" s="128">
        <v>56</v>
      </c>
      <c r="J4231" s="129">
        <v>56</v>
      </c>
      <c r="K4231" s="101" t="s">
        <v>1388</v>
      </c>
    </row>
    <row r="4232" spans="1:11" ht="56.25" customHeight="1">
      <c r="A4232" s="98">
        <v>108</v>
      </c>
      <c r="B4232" s="125" t="s">
        <v>13878</v>
      </c>
      <c r="C4232" s="126">
        <v>42643</v>
      </c>
      <c r="D4232" s="98" t="s">
        <v>3</v>
      </c>
      <c r="E4232" s="98">
        <v>1425821</v>
      </c>
      <c r="F4232" s="98"/>
      <c r="G4232" s="127" t="s">
        <v>13880</v>
      </c>
      <c r="H4232" s="128">
        <v>0</v>
      </c>
      <c r="I4232" s="128">
        <v>51.2</v>
      </c>
      <c r="J4232" s="129">
        <v>51.2</v>
      </c>
      <c r="K4232" s="101" t="s">
        <v>1388</v>
      </c>
    </row>
    <row r="4233" spans="1:11" ht="56.25" customHeight="1">
      <c r="A4233" s="98">
        <v>109</v>
      </c>
      <c r="B4233" s="125" t="s">
        <v>8042</v>
      </c>
      <c r="C4233" s="126">
        <v>42389</v>
      </c>
      <c r="D4233" s="98" t="s">
        <v>3</v>
      </c>
      <c r="E4233" s="98">
        <v>1342747</v>
      </c>
      <c r="F4233" s="98"/>
      <c r="G4233" s="127" t="s">
        <v>8043</v>
      </c>
      <c r="H4233" s="128">
        <v>0</v>
      </c>
      <c r="I4233" s="128">
        <v>611</v>
      </c>
      <c r="J4233" s="129">
        <v>611</v>
      </c>
      <c r="K4233" s="101" t="s">
        <v>1388</v>
      </c>
    </row>
    <row r="4234" spans="1:11" ht="56.25" customHeight="1">
      <c r="A4234" s="98">
        <v>109</v>
      </c>
      <c r="B4234" s="125" t="s">
        <v>8042</v>
      </c>
      <c r="C4234" s="126">
        <v>42411</v>
      </c>
      <c r="D4234" s="98" t="s">
        <v>3</v>
      </c>
      <c r="E4234" s="98">
        <v>1348854</v>
      </c>
      <c r="F4234" s="98"/>
      <c r="G4234" s="127" t="s">
        <v>8308</v>
      </c>
      <c r="H4234" s="128">
        <v>0</v>
      </c>
      <c r="I4234" s="128">
        <v>396</v>
      </c>
      <c r="J4234" s="129">
        <v>396</v>
      </c>
      <c r="K4234" s="101" t="s">
        <v>1388</v>
      </c>
    </row>
    <row r="4235" spans="1:11" ht="56.25" customHeight="1">
      <c r="A4235" s="98">
        <v>109</v>
      </c>
      <c r="B4235" s="125" t="s">
        <v>8042</v>
      </c>
      <c r="C4235" s="126">
        <v>42419</v>
      </c>
      <c r="D4235" s="98" t="s">
        <v>3</v>
      </c>
      <c r="E4235" s="98">
        <v>1352033</v>
      </c>
      <c r="F4235" s="98"/>
      <c r="G4235" s="127" t="s">
        <v>8407</v>
      </c>
      <c r="H4235" s="128">
        <v>0</v>
      </c>
      <c r="I4235" s="128">
        <v>607.20000000000005</v>
      </c>
      <c r="J4235" s="129">
        <v>607.20000000000005</v>
      </c>
      <c r="K4235" s="101" t="s">
        <v>1388</v>
      </c>
    </row>
    <row r="4236" spans="1:11" ht="56.25" customHeight="1">
      <c r="A4236" s="98">
        <v>109</v>
      </c>
      <c r="B4236" s="125" t="s">
        <v>8710</v>
      </c>
      <c r="C4236" s="126">
        <v>42433</v>
      </c>
      <c r="D4236" s="98" t="s">
        <v>3</v>
      </c>
      <c r="E4236" s="98">
        <v>1356819</v>
      </c>
      <c r="F4236" s="98"/>
      <c r="G4236" s="127" t="s">
        <v>8711</v>
      </c>
      <c r="H4236" s="128">
        <v>0</v>
      </c>
      <c r="I4236" s="128">
        <v>637</v>
      </c>
      <c r="J4236" s="129">
        <v>637</v>
      </c>
      <c r="K4236" s="101" t="s">
        <v>1388</v>
      </c>
    </row>
    <row r="4237" spans="1:11" ht="56.25" customHeight="1">
      <c r="A4237" s="98">
        <v>111</v>
      </c>
      <c r="B4237" s="125" t="s">
        <v>10314</v>
      </c>
      <c r="C4237" s="126">
        <v>42524</v>
      </c>
      <c r="D4237" s="98" t="s">
        <v>3</v>
      </c>
      <c r="E4237" s="98">
        <v>1384842</v>
      </c>
      <c r="F4237" s="98"/>
      <c r="G4237" s="127" t="s">
        <v>10315</v>
      </c>
      <c r="H4237" s="128">
        <v>0</v>
      </c>
      <c r="I4237" s="128">
        <v>2290</v>
      </c>
      <c r="J4237" s="129">
        <v>2290</v>
      </c>
      <c r="K4237" s="101" t="s">
        <v>1388</v>
      </c>
    </row>
    <row r="4238" spans="1:11" ht="56.25" customHeight="1">
      <c r="A4238" s="98">
        <v>112</v>
      </c>
      <c r="B4238" s="125" t="s">
        <v>12787</v>
      </c>
      <c r="C4238" s="126">
        <v>42620</v>
      </c>
      <c r="D4238" s="98" t="s">
        <v>3</v>
      </c>
      <c r="E4238" s="98">
        <v>1416930</v>
      </c>
      <c r="F4238" s="98"/>
      <c r="G4238" s="127" t="s">
        <v>12788</v>
      </c>
      <c r="H4238" s="128">
        <v>0</v>
      </c>
      <c r="I4238" s="128">
        <v>3084</v>
      </c>
      <c r="J4238" s="129">
        <v>3084</v>
      </c>
      <c r="K4238" s="101" t="s">
        <v>1388</v>
      </c>
    </row>
    <row r="4239" spans="1:11" ht="56.25" customHeight="1">
      <c r="A4239" s="98">
        <v>117</v>
      </c>
      <c r="B4239" s="125" t="s">
        <v>1290</v>
      </c>
      <c r="C4239" s="126">
        <v>42531</v>
      </c>
      <c r="D4239" s="98" t="s">
        <v>15</v>
      </c>
      <c r="E4239" s="98">
        <v>10</v>
      </c>
      <c r="F4239" s="98"/>
      <c r="G4239" s="127" t="s">
        <v>4575</v>
      </c>
      <c r="H4239" s="128">
        <v>761.04</v>
      </c>
      <c r="I4239" s="128">
        <v>0</v>
      </c>
      <c r="J4239" s="129">
        <v>761.04</v>
      </c>
      <c r="K4239" s="101" t="s">
        <v>1388</v>
      </c>
    </row>
    <row r="4240" spans="1:11" ht="56.25" customHeight="1">
      <c r="A4240" s="98">
        <v>117</v>
      </c>
      <c r="B4240" s="125" t="s">
        <v>1290</v>
      </c>
      <c r="C4240" s="126">
        <v>42552</v>
      </c>
      <c r="D4240" s="98" t="s">
        <v>15</v>
      </c>
      <c r="E4240" s="98">
        <v>130</v>
      </c>
      <c r="F4240" s="98"/>
      <c r="G4240" s="127" t="s">
        <v>5248</v>
      </c>
      <c r="H4240" s="128">
        <v>761.24</v>
      </c>
      <c r="I4240" s="128">
        <v>0</v>
      </c>
      <c r="J4240" s="129">
        <v>761.24</v>
      </c>
      <c r="K4240" s="101" t="s">
        <v>1388</v>
      </c>
    </row>
    <row r="4241" spans="1:11" ht="56.25" customHeight="1">
      <c r="A4241" s="98">
        <v>117</v>
      </c>
      <c r="B4241" s="125" t="s">
        <v>1290</v>
      </c>
      <c r="C4241" s="126">
        <v>42557</v>
      </c>
      <c r="D4241" s="98" t="s">
        <v>15</v>
      </c>
      <c r="E4241" s="98">
        <v>133</v>
      </c>
      <c r="F4241" s="98"/>
      <c r="G4241" s="127" t="s">
        <v>5346</v>
      </c>
      <c r="H4241" s="128">
        <v>461.26</v>
      </c>
      <c r="I4241" s="128">
        <v>0</v>
      </c>
      <c r="J4241" s="129">
        <v>461.26</v>
      </c>
      <c r="K4241" s="101" t="s">
        <v>1388</v>
      </c>
    </row>
    <row r="4242" spans="1:11" ht="56.25" customHeight="1">
      <c r="A4242" s="98">
        <v>117</v>
      </c>
      <c r="B4242" s="125" t="s">
        <v>1290</v>
      </c>
      <c r="C4242" s="126">
        <v>42557</v>
      </c>
      <c r="D4242" s="98" t="s">
        <v>1365</v>
      </c>
      <c r="E4242" s="98">
        <v>133</v>
      </c>
      <c r="F4242" s="98"/>
      <c r="G4242" s="127" t="s">
        <v>5345</v>
      </c>
      <c r="H4242" s="128">
        <v>5994.31</v>
      </c>
      <c r="I4242" s="128">
        <v>0</v>
      </c>
      <c r="J4242" s="129">
        <v>5994.31</v>
      </c>
      <c r="K4242" s="101" t="s">
        <v>1388</v>
      </c>
    </row>
    <row r="4243" spans="1:11" ht="56.25" customHeight="1">
      <c r="A4243" s="98">
        <v>117</v>
      </c>
      <c r="B4243" s="125" t="s">
        <v>1290</v>
      </c>
      <c r="C4243" s="126">
        <v>42556</v>
      </c>
      <c r="D4243" s="98" t="s">
        <v>15</v>
      </c>
      <c r="E4243" s="98">
        <v>134</v>
      </c>
      <c r="F4243" s="98"/>
      <c r="G4243" s="127" t="s">
        <v>5287</v>
      </c>
      <c r="H4243" s="128">
        <v>406.72</v>
      </c>
      <c r="I4243" s="128">
        <v>0</v>
      </c>
      <c r="J4243" s="129">
        <v>406.72</v>
      </c>
      <c r="K4243" s="101" t="s">
        <v>1388</v>
      </c>
    </row>
    <row r="4244" spans="1:11" ht="56.25" customHeight="1">
      <c r="A4244" s="98">
        <v>117</v>
      </c>
      <c r="B4244" s="125" t="s">
        <v>1290</v>
      </c>
      <c r="C4244" s="126">
        <v>42564</v>
      </c>
      <c r="D4244" s="98" t="s">
        <v>15</v>
      </c>
      <c r="E4244" s="98">
        <v>238</v>
      </c>
      <c r="F4244" s="98"/>
      <c r="G4244" s="127" t="s">
        <v>5508</v>
      </c>
      <c r="H4244" s="128">
        <v>488.29</v>
      </c>
      <c r="I4244" s="128">
        <v>0</v>
      </c>
      <c r="J4244" s="129">
        <v>488.29</v>
      </c>
      <c r="K4244" s="101" t="s">
        <v>1388</v>
      </c>
    </row>
    <row r="4245" spans="1:11" ht="56.25" customHeight="1">
      <c r="A4245" s="98">
        <v>117</v>
      </c>
      <c r="B4245" s="125" t="s">
        <v>1290</v>
      </c>
      <c r="C4245" s="126">
        <v>42600</v>
      </c>
      <c r="D4245" s="98" t="s">
        <v>15</v>
      </c>
      <c r="E4245" s="98">
        <v>478</v>
      </c>
      <c r="F4245" s="98"/>
      <c r="G4245" s="127" t="s">
        <v>6389</v>
      </c>
      <c r="H4245" s="128">
        <v>515.04</v>
      </c>
      <c r="I4245" s="128">
        <v>0</v>
      </c>
      <c r="J4245" s="129">
        <v>515.04</v>
      </c>
      <c r="K4245" s="101" t="s">
        <v>1388</v>
      </c>
    </row>
    <row r="4246" spans="1:11" ht="56.25" customHeight="1">
      <c r="A4246" s="98">
        <v>117</v>
      </c>
      <c r="B4246" s="125" t="s">
        <v>1290</v>
      </c>
      <c r="C4246" s="126">
        <v>42600</v>
      </c>
      <c r="D4246" s="98" t="s">
        <v>15</v>
      </c>
      <c r="E4246" s="98">
        <v>479</v>
      </c>
      <c r="F4246" s="98"/>
      <c r="G4246" s="127" t="s">
        <v>6390</v>
      </c>
      <c r="H4246" s="128">
        <v>2404.83</v>
      </c>
      <c r="I4246" s="128">
        <v>0</v>
      </c>
      <c r="J4246" s="129">
        <v>2404.83</v>
      </c>
      <c r="K4246" s="101" t="s">
        <v>1388</v>
      </c>
    </row>
    <row r="4247" spans="1:11" ht="56.25" customHeight="1">
      <c r="A4247" s="98">
        <v>117</v>
      </c>
      <c r="B4247" s="125" t="s">
        <v>1290</v>
      </c>
      <c r="C4247" s="126">
        <v>42633</v>
      </c>
      <c r="D4247" s="98" t="s">
        <v>15</v>
      </c>
      <c r="E4247" s="98">
        <v>699</v>
      </c>
      <c r="F4247" s="98"/>
      <c r="G4247" s="127" t="s">
        <v>7284</v>
      </c>
      <c r="H4247" s="128">
        <v>2423.08</v>
      </c>
      <c r="I4247" s="128">
        <v>0</v>
      </c>
      <c r="J4247" s="129">
        <v>2423.08</v>
      </c>
      <c r="K4247" s="101" t="s">
        <v>1388</v>
      </c>
    </row>
    <row r="4248" spans="1:11" ht="56.25" customHeight="1">
      <c r="A4248" s="98">
        <v>117</v>
      </c>
      <c r="B4248" s="125" t="s">
        <v>1290</v>
      </c>
      <c r="C4248" s="126">
        <v>42373</v>
      </c>
      <c r="D4248" s="98" t="s">
        <v>11</v>
      </c>
      <c r="E4248" s="98">
        <v>838128</v>
      </c>
      <c r="F4248" s="98"/>
      <c r="G4248" s="127" t="s">
        <v>1405</v>
      </c>
      <c r="H4248" s="128">
        <v>50</v>
      </c>
      <c r="I4248" s="128">
        <v>0</v>
      </c>
      <c r="J4248" s="129">
        <v>50</v>
      </c>
      <c r="K4248" s="101" t="s">
        <v>1388</v>
      </c>
    </row>
    <row r="4249" spans="1:11" ht="56.25" customHeight="1">
      <c r="A4249" s="98">
        <v>117</v>
      </c>
      <c r="B4249" s="125" t="s">
        <v>1290</v>
      </c>
      <c r="C4249" s="126">
        <v>42373</v>
      </c>
      <c r="D4249" s="98" t="s">
        <v>11</v>
      </c>
      <c r="E4249" s="98">
        <v>838133</v>
      </c>
      <c r="F4249" s="98"/>
      <c r="G4249" s="127" t="s">
        <v>1406</v>
      </c>
      <c r="H4249" s="128">
        <v>50</v>
      </c>
      <c r="I4249" s="128">
        <v>0</v>
      </c>
      <c r="J4249" s="129">
        <v>50</v>
      </c>
      <c r="K4249" s="101" t="s">
        <v>1388</v>
      </c>
    </row>
    <row r="4250" spans="1:11" ht="56.25" customHeight="1">
      <c r="A4250" s="98">
        <v>117</v>
      </c>
      <c r="B4250" s="125" t="s">
        <v>1290</v>
      </c>
      <c r="C4250" s="126">
        <v>42375</v>
      </c>
      <c r="D4250" s="98" t="s">
        <v>11</v>
      </c>
      <c r="E4250" s="98">
        <v>838257</v>
      </c>
      <c r="F4250" s="98"/>
      <c r="G4250" s="127" t="s">
        <v>1423</v>
      </c>
      <c r="H4250" s="128">
        <v>50</v>
      </c>
      <c r="I4250" s="128">
        <v>0</v>
      </c>
      <c r="J4250" s="129">
        <v>50</v>
      </c>
      <c r="K4250" s="101" t="s">
        <v>1388</v>
      </c>
    </row>
    <row r="4251" spans="1:11" ht="56.25" customHeight="1">
      <c r="A4251" s="98">
        <v>117</v>
      </c>
      <c r="B4251" s="125" t="s">
        <v>1290</v>
      </c>
      <c r="C4251" s="126">
        <v>42376</v>
      </c>
      <c r="D4251" s="98" t="s">
        <v>11</v>
      </c>
      <c r="E4251" s="98">
        <v>838383</v>
      </c>
      <c r="F4251" s="98"/>
      <c r="G4251" s="127" t="s">
        <v>1445</v>
      </c>
      <c r="H4251" s="128">
        <v>50</v>
      </c>
      <c r="I4251" s="128">
        <v>0</v>
      </c>
      <c r="J4251" s="129">
        <v>50</v>
      </c>
      <c r="K4251" s="101" t="s">
        <v>1388</v>
      </c>
    </row>
    <row r="4252" spans="1:11" ht="56.25" customHeight="1">
      <c r="A4252" s="98">
        <v>117</v>
      </c>
      <c r="B4252" s="125" t="s">
        <v>1290</v>
      </c>
      <c r="C4252" s="126">
        <v>42377</v>
      </c>
      <c r="D4252" s="98" t="s">
        <v>11</v>
      </c>
      <c r="E4252" s="98">
        <v>838573</v>
      </c>
      <c r="F4252" s="98"/>
      <c r="G4252" s="127" t="s">
        <v>1458</v>
      </c>
      <c r="H4252" s="128">
        <v>50</v>
      </c>
      <c r="I4252" s="128">
        <v>0</v>
      </c>
      <c r="J4252" s="129">
        <v>50</v>
      </c>
      <c r="K4252" s="101" t="s">
        <v>1388</v>
      </c>
    </row>
    <row r="4253" spans="1:11" ht="56.25" customHeight="1">
      <c r="A4253" s="98">
        <v>117</v>
      </c>
      <c r="B4253" s="125" t="s">
        <v>1290</v>
      </c>
      <c r="C4253" s="126">
        <v>42377</v>
      </c>
      <c r="D4253" s="98" t="s">
        <v>11</v>
      </c>
      <c r="E4253" s="98">
        <v>838574</v>
      </c>
      <c r="F4253" s="98"/>
      <c r="G4253" s="127" t="s">
        <v>1459</v>
      </c>
      <c r="H4253" s="128">
        <v>50</v>
      </c>
      <c r="I4253" s="128">
        <v>0</v>
      </c>
      <c r="J4253" s="129">
        <v>50</v>
      </c>
      <c r="K4253" s="101" t="s">
        <v>1388</v>
      </c>
    </row>
    <row r="4254" spans="1:11" ht="56.25" customHeight="1">
      <c r="A4254" s="98">
        <v>117</v>
      </c>
      <c r="B4254" s="125" t="s">
        <v>1290</v>
      </c>
      <c r="C4254" s="126">
        <v>42380</v>
      </c>
      <c r="D4254" s="98" t="s">
        <v>11</v>
      </c>
      <c r="E4254" s="98">
        <v>838589</v>
      </c>
      <c r="F4254" s="98"/>
      <c r="G4254" s="127" t="s">
        <v>1478</v>
      </c>
      <c r="H4254" s="128">
        <v>50</v>
      </c>
      <c r="I4254" s="128">
        <v>0</v>
      </c>
      <c r="J4254" s="129">
        <v>50</v>
      </c>
      <c r="K4254" s="101" t="s">
        <v>1388</v>
      </c>
    </row>
    <row r="4255" spans="1:11" ht="56.25" customHeight="1">
      <c r="A4255" s="98">
        <v>117</v>
      </c>
      <c r="B4255" s="125" t="s">
        <v>1290</v>
      </c>
      <c r="C4255" s="126">
        <v>42380</v>
      </c>
      <c r="D4255" s="98" t="s">
        <v>11</v>
      </c>
      <c r="E4255" s="98">
        <v>838633</v>
      </c>
      <c r="F4255" s="98"/>
      <c r="G4255" s="127" t="s">
        <v>1482</v>
      </c>
      <c r="H4255" s="128">
        <v>50</v>
      </c>
      <c r="I4255" s="128">
        <v>0</v>
      </c>
      <c r="J4255" s="129">
        <v>50</v>
      </c>
      <c r="K4255" s="101" t="s">
        <v>1388</v>
      </c>
    </row>
    <row r="4256" spans="1:11" ht="56.25" customHeight="1">
      <c r="A4256" s="98">
        <v>117</v>
      </c>
      <c r="B4256" s="125" t="s">
        <v>1290</v>
      </c>
      <c r="C4256" s="126">
        <v>42381</v>
      </c>
      <c r="D4256" s="98" t="s">
        <v>11</v>
      </c>
      <c r="E4256" s="98">
        <v>838693</v>
      </c>
      <c r="F4256" s="98"/>
      <c r="G4256" s="127" t="s">
        <v>1492</v>
      </c>
      <c r="H4256" s="128">
        <v>50</v>
      </c>
      <c r="I4256" s="128">
        <v>0</v>
      </c>
      <c r="J4256" s="129">
        <v>50</v>
      </c>
      <c r="K4256" s="101" t="s">
        <v>1388</v>
      </c>
    </row>
    <row r="4257" spans="1:11" ht="56.25" customHeight="1">
      <c r="A4257" s="98">
        <v>117</v>
      </c>
      <c r="B4257" s="125" t="s">
        <v>1290</v>
      </c>
      <c r="C4257" s="126">
        <v>42382</v>
      </c>
      <c r="D4257" s="98" t="s">
        <v>11</v>
      </c>
      <c r="E4257" s="98">
        <v>838803</v>
      </c>
      <c r="F4257" s="98"/>
      <c r="G4257" s="127" t="s">
        <v>1496</v>
      </c>
      <c r="H4257" s="128">
        <v>50</v>
      </c>
      <c r="I4257" s="128">
        <v>0</v>
      </c>
      <c r="J4257" s="129">
        <v>50</v>
      </c>
      <c r="K4257" s="101" t="s">
        <v>1388</v>
      </c>
    </row>
    <row r="4258" spans="1:11" ht="56.25" customHeight="1">
      <c r="A4258" s="98">
        <v>117</v>
      </c>
      <c r="B4258" s="125" t="s">
        <v>1290</v>
      </c>
      <c r="C4258" s="126">
        <v>42384</v>
      </c>
      <c r="D4258" s="98" t="s">
        <v>11</v>
      </c>
      <c r="E4258" s="98">
        <v>839049</v>
      </c>
      <c r="F4258" s="98"/>
      <c r="G4258" s="127" t="s">
        <v>1589</v>
      </c>
      <c r="H4258" s="128">
        <v>50</v>
      </c>
      <c r="I4258" s="128">
        <v>0</v>
      </c>
      <c r="J4258" s="129">
        <v>50</v>
      </c>
      <c r="K4258" s="101" t="s">
        <v>1388</v>
      </c>
    </row>
    <row r="4259" spans="1:11" ht="56.25" customHeight="1">
      <c r="A4259" s="98">
        <v>117</v>
      </c>
      <c r="B4259" s="125" t="s">
        <v>1290</v>
      </c>
      <c r="C4259" s="126">
        <v>42388</v>
      </c>
      <c r="D4259" s="98" t="s">
        <v>11</v>
      </c>
      <c r="E4259" s="98">
        <v>839163</v>
      </c>
      <c r="F4259" s="98"/>
      <c r="G4259" s="127" t="s">
        <v>1613</v>
      </c>
      <c r="H4259" s="128">
        <v>50</v>
      </c>
      <c r="I4259" s="128">
        <v>0</v>
      </c>
      <c r="J4259" s="129">
        <v>50</v>
      </c>
      <c r="K4259" s="101" t="s">
        <v>1388</v>
      </c>
    </row>
    <row r="4260" spans="1:11" ht="56.25" customHeight="1">
      <c r="A4260" s="98">
        <v>117</v>
      </c>
      <c r="B4260" s="125" t="s">
        <v>1290</v>
      </c>
      <c r="C4260" s="126">
        <v>42388</v>
      </c>
      <c r="D4260" s="98" t="s">
        <v>11</v>
      </c>
      <c r="E4260" s="98">
        <v>839196</v>
      </c>
      <c r="F4260" s="98"/>
      <c r="G4260" s="127" t="s">
        <v>1616</v>
      </c>
      <c r="H4260" s="128">
        <v>50</v>
      </c>
      <c r="I4260" s="128">
        <v>0</v>
      </c>
      <c r="J4260" s="129">
        <v>50</v>
      </c>
      <c r="K4260" s="101" t="s">
        <v>1388</v>
      </c>
    </row>
    <row r="4261" spans="1:11" ht="56.25" customHeight="1">
      <c r="A4261" s="98">
        <v>117</v>
      </c>
      <c r="B4261" s="125" t="s">
        <v>1290</v>
      </c>
      <c r="C4261" s="126">
        <v>42388</v>
      </c>
      <c r="D4261" s="98" t="s">
        <v>11</v>
      </c>
      <c r="E4261" s="98">
        <v>839219</v>
      </c>
      <c r="F4261" s="98"/>
      <c r="G4261" s="127" t="s">
        <v>1621</v>
      </c>
      <c r="H4261" s="128">
        <v>50</v>
      </c>
      <c r="I4261" s="128">
        <v>0</v>
      </c>
      <c r="J4261" s="129">
        <v>50</v>
      </c>
      <c r="K4261" s="101" t="s">
        <v>1388</v>
      </c>
    </row>
    <row r="4262" spans="1:11" ht="56.25" customHeight="1">
      <c r="A4262" s="98">
        <v>117</v>
      </c>
      <c r="B4262" s="125" t="s">
        <v>1290</v>
      </c>
      <c r="C4262" s="126">
        <v>42388</v>
      </c>
      <c r="D4262" s="98" t="s">
        <v>11</v>
      </c>
      <c r="E4262" s="98">
        <v>839220</v>
      </c>
      <c r="F4262" s="98"/>
      <c r="G4262" s="127" t="s">
        <v>1622</v>
      </c>
      <c r="H4262" s="128">
        <v>50</v>
      </c>
      <c r="I4262" s="128">
        <v>0</v>
      </c>
      <c r="J4262" s="129">
        <v>50</v>
      </c>
      <c r="K4262" s="101" t="s">
        <v>1388</v>
      </c>
    </row>
    <row r="4263" spans="1:11" ht="56.25" customHeight="1">
      <c r="A4263" s="98">
        <v>117</v>
      </c>
      <c r="B4263" s="125" t="s">
        <v>1290</v>
      </c>
      <c r="C4263" s="126">
        <v>42389</v>
      </c>
      <c r="D4263" s="98" t="s">
        <v>13</v>
      </c>
      <c r="E4263" s="98">
        <v>839303</v>
      </c>
      <c r="F4263" s="98"/>
      <c r="G4263" s="127" t="s">
        <v>1657</v>
      </c>
      <c r="H4263" s="128">
        <v>160</v>
      </c>
      <c r="I4263" s="128">
        <v>0</v>
      </c>
      <c r="J4263" s="129">
        <v>160</v>
      </c>
      <c r="K4263" s="101" t="s">
        <v>1388</v>
      </c>
    </row>
    <row r="4264" spans="1:11" ht="56.25" customHeight="1">
      <c r="A4264" s="98">
        <v>117</v>
      </c>
      <c r="B4264" s="125" t="s">
        <v>1290</v>
      </c>
      <c r="C4264" s="126">
        <v>42390</v>
      </c>
      <c r="D4264" s="98" t="s">
        <v>11</v>
      </c>
      <c r="E4264" s="98">
        <v>839349</v>
      </c>
      <c r="F4264" s="98"/>
      <c r="G4264" s="127" t="s">
        <v>1671</v>
      </c>
      <c r="H4264" s="128">
        <v>50</v>
      </c>
      <c r="I4264" s="128">
        <v>0</v>
      </c>
      <c r="J4264" s="129">
        <v>50</v>
      </c>
      <c r="K4264" s="101" t="s">
        <v>1388</v>
      </c>
    </row>
    <row r="4265" spans="1:11" ht="56.25" customHeight="1">
      <c r="A4265" s="98">
        <v>117</v>
      </c>
      <c r="B4265" s="125" t="s">
        <v>1290</v>
      </c>
      <c r="C4265" s="126">
        <v>42390</v>
      </c>
      <c r="D4265" s="98" t="s">
        <v>11</v>
      </c>
      <c r="E4265" s="98">
        <v>839350</v>
      </c>
      <c r="F4265" s="98"/>
      <c r="G4265" s="127" t="s">
        <v>1672</v>
      </c>
      <c r="H4265" s="128">
        <v>50</v>
      </c>
      <c r="I4265" s="128">
        <v>0</v>
      </c>
      <c r="J4265" s="129">
        <v>50</v>
      </c>
      <c r="K4265" s="101" t="s">
        <v>1388</v>
      </c>
    </row>
    <row r="4266" spans="1:11" ht="56.25" customHeight="1">
      <c r="A4266" s="98">
        <v>117</v>
      </c>
      <c r="B4266" s="125" t="s">
        <v>1290</v>
      </c>
      <c r="C4266" s="126">
        <v>42390</v>
      </c>
      <c r="D4266" s="98" t="s">
        <v>11</v>
      </c>
      <c r="E4266" s="98">
        <v>839370</v>
      </c>
      <c r="F4266" s="98"/>
      <c r="G4266" s="127" t="s">
        <v>1673</v>
      </c>
      <c r="H4266" s="128">
        <v>50</v>
      </c>
      <c r="I4266" s="128">
        <v>0</v>
      </c>
      <c r="J4266" s="129">
        <v>50</v>
      </c>
      <c r="K4266" s="101" t="s">
        <v>1388</v>
      </c>
    </row>
    <row r="4267" spans="1:11" ht="56.25" customHeight="1">
      <c r="A4267" s="98">
        <v>117</v>
      </c>
      <c r="B4267" s="125" t="s">
        <v>1290</v>
      </c>
      <c r="C4267" s="126">
        <v>42394</v>
      </c>
      <c r="D4267" s="98" t="s">
        <v>11</v>
      </c>
      <c r="E4267" s="98">
        <v>839436</v>
      </c>
      <c r="F4267" s="98"/>
      <c r="G4267" s="127" t="s">
        <v>1708</v>
      </c>
      <c r="H4267" s="128">
        <v>50</v>
      </c>
      <c r="I4267" s="128">
        <v>0</v>
      </c>
      <c r="J4267" s="129">
        <v>50</v>
      </c>
      <c r="K4267" s="101" t="s">
        <v>1388</v>
      </c>
    </row>
    <row r="4268" spans="1:11" ht="56.25" customHeight="1">
      <c r="A4268" s="98">
        <v>117</v>
      </c>
      <c r="B4268" s="125" t="s">
        <v>1290</v>
      </c>
      <c r="C4268" s="126">
        <v>42394</v>
      </c>
      <c r="D4268" s="98" t="s">
        <v>11</v>
      </c>
      <c r="E4268" s="98">
        <v>839475</v>
      </c>
      <c r="F4268" s="98"/>
      <c r="G4268" s="127" t="s">
        <v>1710</v>
      </c>
      <c r="H4268" s="128">
        <v>50</v>
      </c>
      <c r="I4268" s="128">
        <v>0</v>
      </c>
      <c r="J4268" s="129">
        <v>50</v>
      </c>
      <c r="K4268" s="101" t="s">
        <v>1388</v>
      </c>
    </row>
    <row r="4269" spans="1:11" ht="56.25" customHeight="1">
      <c r="A4269" s="98">
        <v>117</v>
      </c>
      <c r="B4269" s="125" t="s">
        <v>1290</v>
      </c>
      <c r="C4269" s="126">
        <v>42394</v>
      </c>
      <c r="D4269" s="98" t="s">
        <v>11</v>
      </c>
      <c r="E4269" s="98">
        <v>839476</v>
      </c>
      <c r="F4269" s="98"/>
      <c r="G4269" s="127" t="s">
        <v>1711</v>
      </c>
      <c r="H4269" s="128">
        <v>50</v>
      </c>
      <c r="I4269" s="128">
        <v>0</v>
      </c>
      <c r="J4269" s="129">
        <v>50</v>
      </c>
      <c r="K4269" s="101" t="s">
        <v>1388</v>
      </c>
    </row>
    <row r="4270" spans="1:11" ht="56.25" customHeight="1">
      <c r="A4270" s="98">
        <v>117</v>
      </c>
      <c r="B4270" s="125" t="s">
        <v>1290</v>
      </c>
      <c r="C4270" s="126">
        <v>42394</v>
      </c>
      <c r="D4270" s="98" t="s">
        <v>11</v>
      </c>
      <c r="E4270" s="98">
        <v>839479</v>
      </c>
      <c r="F4270" s="98"/>
      <c r="G4270" s="127" t="s">
        <v>1712</v>
      </c>
      <c r="H4270" s="128">
        <v>50</v>
      </c>
      <c r="I4270" s="128">
        <v>0</v>
      </c>
      <c r="J4270" s="129">
        <v>50</v>
      </c>
      <c r="K4270" s="101" t="s">
        <v>1388</v>
      </c>
    </row>
    <row r="4271" spans="1:11" ht="56.25" customHeight="1">
      <c r="A4271" s="98">
        <v>117</v>
      </c>
      <c r="B4271" s="125" t="s">
        <v>1290</v>
      </c>
      <c r="C4271" s="126">
        <v>42394</v>
      </c>
      <c r="D4271" s="98" t="s">
        <v>11</v>
      </c>
      <c r="E4271" s="98">
        <v>839489</v>
      </c>
      <c r="F4271" s="98"/>
      <c r="G4271" s="127" t="s">
        <v>1716</v>
      </c>
      <c r="H4271" s="128">
        <v>50</v>
      </c>
      <c r="I4271" s="128">
        <v>0</v>
      </c>
      <c r="J4271" s="129">
        <v>50</v>
      </c>
      <c r="K4271" s="101" t="s">
        <v>1388</v>
      </c>
    </row>
    <row r="4272" spans="1:11" ht="56.25" customHeight="1">
      <c r="A4272" s="98">
        <v>117</v>
      </c>
      <c r="B4272" s="125" t="s">
        <v>1290</v>
      </c>
      <c r="C4272" s="126">
        <v>42394</v>
      </c>
      <c r="D4272" s="98" t="s">
        <v>11</v>
      </c>
      <c r="E4272" s="98">
        <v>839491</v>
      </c>
      <c r="F4272" s="98"/>
      <c r="G4272" s="127" t="s">
        <v>1717</v>
      </c>
      <c r="H4272" s="128">
        <v>50</v>
      </c>
      <c r="I4272" s="128">
        <v>0</v>
      </c>
      <c r="J4272" s="129">
        <v>50</v>
      </c>
      <c r="K4272" s="101" t="s">
        <v>1388</v>
      </c>
    </row>
    <row r="4273" spans="1:11" ht="56.25" customHeight="1">
      <c r="A4273" s="98">
        <v>117</v>
      </c>
      <c r="B4273" s="125" t="s">
        <v>1290</v>
      </c>
      <c r="C4273" s="126">
        <v>42395</v>
      </c>
      <c r="D4273" s="98" t="s">
        <v>11</v>
      </c>
      <c r="E4273" s="98">
        <v>839662</v>
      </c>
      <c r="F4273" s="98"/>
      <c r="G4273" s="127" t="s">
        <v>1733</v>
      </c>
      <c r="H4273" s="128">
        <v>50</v>
      </c>
      <c r="I4273" s="128">
        <v>0</v>
      </c>
      <c r="J4273" s="129">
        <v>50</v>
      </c>
      <c r="K4273" s="101" t="s">
        <v>1388</v>
      </c>
    </row>
    <row r="4274" spans="1:11" ht="56.25" customHeight="1">
      <c r="A4274" s="98">
        <v>117</v>
      </c>
      <c r="B4274" s="125" t="s">
        <v>1290</v>
      </c>
      <c r="C4274" s="126">
        <v>42396</v>
      </c>
      <c r="D4274" s="98" t="s">
        <v>11</v>
      </c>
      <c r="E4274" s="98">
        <v>839797</v>
      </c>
      <c r="F4274" s="98"/>
      <c r="G4274" s="127" t="s">
        <v>1761</v>
      </c>
      <c r="H4274" s="128">
        <v>50</v>
      </c>
      <c r="I4274" s="128">
        <v>0</v>
      </c>
      <c r="J4274" s="129">
        <v>50</v>
      </c>
      <c r="K4274" s="101" t="s">
        <v>1388</v>
      </c>
    </row>
    <row r="4275" spans="1:11" ht="56.25" customHeight="1">
      <c r="A4275" s="98">
        <v>117</v>
      </c>
      <c r="B4275" s="125" t="s">
        <v>1290</v>
      </c>
      <c r="C4275" s="126">
        <v>42396</v>
      </c>
      <c r="D4275" s="98" t="s">
        <v>11</v>
      </c>
      <c r="E4275" s="98">
        <v>839799</v>
      </c>
      <c r="F4275" s="98"/>
      <c r="G4275" s="127" t="s">
        <v>1762</v>
      </c>
      <c r="H4275" s="128">
        <v>50</v>
      </c>
      <c r="I4275" s="128">
        <v>0</v>
      </c>
      <c r="J4275" s="129">
        <v>50</v>
      </c>
      <c r="K4275" s="101" t="s">
        <v>1388</v>
      </c>
    </row>
    <row r="4276" spans="1:11" ht="56.25" customHeight="1">
      <c r="A4276" s="98">
        <v>117</v>
      </c>
      <c r="B4276" s="125" t="s">
        <v>1290</v>
      </c>
      <c r="C4276" s="126">
        <v>42396</v>
      </c>
      <c r="D4276" s="98" t="s">
        <v>11</v>
      </c>
      <c r="E4276" s="98">
        <v>839955</v>
      </c>
      <c r="F4276" s="98"/>
      <c r="G4276" s="127" t="s">
        <v>1783</v>
      </c>
      <c r="H4276" s="128">
        <v>50</v>
      </c>
      <c r="I4276" s="128">
        <v>0</v>
      </c>
      <c r="J4276" s="129">
        <v>50</v>
      </c>
      <c r="K4276" s="101" t="s">
        <v>1388</v>
      </c>
    </row>
    <row r="4277" spans="1:11" ht="56.25" customHeight="1">
      <c r="A4277" s="98">
        <v>117</v>
      </c>
      <c r="B4277" s="125" t="s">
        <v>1290</v>
      </c>
      <c r="C4277" s="126">
        <v>42397</v>
      </c>
      <c r="D4277" s="98" t="s">
        <v>11</v>
      </c>
      <c r="E4277" s="98">
        <v>840039</v>
      </c>
      <c r="F4277" s="98"/>
      <c r="G4277" s="127" t="s">
        <v>1809</v>
      </c>
      <c r="H4277" s="128">
        <v>50</v>
      </c>
      <c r="I4277" s="128">
        <v>0</v>
      </c>
      <c r="J4277" s="129">
        <v>50</v>
      </c>
      <c r="K4277" s="101" t="s">
        <v>1388</v>
      </c>
    </row>
    <row r="4278" spans="1:11" ht="56.25" customHeight="1">
      <c r="A4278" s="98">
        <v>117</v>
      </c>
      <c r="B4278" s="125" t="s">
        <v>1290</v>
      </c>
      <c r="C4278" s="126">
        <v>42397</v>
      </c>
      <c r="D4278" s="98" t="s">
        <v>11</v>
      </c>
      <c r="E4278" s="98">
        <v>840042</v>
      </c>
      <c r="F4278" s="98"/>
      <c r="G4278" s="127" t="s">
        <v>1810</v>
      </c>
      <c r="H4278" s="128">
        <v>50</v>
      </c>
      <c r="I4278" s="128">
        <v>0</v>
      </c>
      <c r="J4278" s="129">
        <v>50</v>
      </c>
      <c r="K4278" s="101" t="s">
        <v>1388</v>
      </c>
    </row>
    <row r="4279" spans="1:11" ht="56.25" customHeight="1">
      <c r="A4279" s="98">
        <v>117</v>
      </c>
      <c r="B4279" s="125" t="s">
        <v>1290</v>
      </c>
      <c r="C4279" s="126">
        <v>42397</v>
      </c>
      <c r="D4279" s="98" t="s">
        <v>11</v>
      </c>
      <c r="E4279" s="98">
        <v>840081</v>
      </c>
      <c r="F4279" s="98"/>
      <c r="G4279" s="127" t="s">
        <v>1815</v>
      </c>
      <c r="H4279" s="128">
        <v>50</v>
      </c>
      <c r="I4279" s="128">
        <v>0</v>
      </c>
      <c r="J4279" s="129">
        <v>50</v>
      </c>
      <c r="K4279" s="101" t="s">
        <v>1388</v>
      </c>
    </row>
    <row r="4280" spans="1:11" ht="56.25" customHeight="1">
      <c r="A4280" s="98">
        <v>117</v>
      </c>
      <c r="B4280" s="125" t="s">
        <v>1290</v>
      </c>
      <c r="C4280" s="126">
        <v>42398</v>
      </c>
      <c r="D4280" s="98" t="s">
        <v>11</v>
      </c>
      <c r="E4280" s="98">
        <v>840230</v>
      </c>
      <c r="F4280" s="98"/>
      <c r="G4280" s="127" t="s">
        <v>1843</v>
      </c>
      <c r="H4280" s="128">
        <v>50</v>
      </c>
      <c r="I4280" s="128">
        <v>0</v>
      </c>
      <c r="J4280" s="129">
        <v>50</v>
      </c>
      <c r="K4280" s="101" t="s">
        <v>1388</v>
      </c>
    </row>
    <row r="4281" spans="1:11" ht="56.25" customHeight="1">
      <c r="A4281" s="98">
        <v>117</v>
      </c>
      <c r="B4281" s="125" t="s">
        <v>1290</v>
      </c>
      <c r="C4281" s="126">
        <v>42401</v>
      </c>
      <c r="D4281" s="98" t="s">
        <v>11</v>
      </c>
      <c r="E4281" s="98">
        <v>840382</v>
      </c>
      <c r="F4281" s="98"/>
      <c r="G4281" s="127" t="s">
        <v>1865</v>
      </c>
      <c r="H4281" s="128">
        <v>50</v>
      </c>
      <c r="I4281" s="128">
        <v>0</v>
      </c>
      <c r="J4281" s="129">
        <v>50</v>
      </c>
      <c r="K4281" s="101" t="s">
        <v>1388</v>
      </c>
    </row>
    <row r="4282" spans="1:11" ht="56.25" customHeight="1">
      <c r="A4282" s="98">
        <v>117</v>
      </c>
      <c r="B4282" s="125" t="s">
        <v>1290</v>
      </c>
      <c r="C4282" s="126">
        <v>42401</v>
      </c>
      <c r="D4282" s="98" t="s">
        <v>11</v>
      </c>
      <c r="E4282" s="98">
        <v>840420</v>
      </c>
      <c r="F4282" s="98"/>
      <c r="G4282" s="127" t="s">
        <v>1867</v>
      </c>
      <c r="H4282" s="128">
        <v>50</v>
      </c>
      <c r="I4282" s="128">
        <v>0</v>
      </c>
      <c r="J4282" s="129">
        <v>50</v>
      </c>
      <c r="K4282" s="101" t="s">
        <v>1388</v>
      </c>
    </row>
    <row r="4283" spans="1:11" ht="56.25" customHeight="1">
      <c r="A4283" s="98">
        <v>117</v>
      </c>
      <c r="B4283" s="125" t="s">
        <v>1290</v>
      </c>
      <c r="C4283" s="126">
        <v>42402</v>
      </c>
      <c r="D4283" s="98" t="s">
        <v>11</v>
      </c>
      <c r="E4283" s="98">
        <v>840644</v>
      </c>
      <c r="F4283" s="98"/>
      <c r="G4283" s="127" t="s">
        <v>1892</v>
      </c>
      <c r="H4283" s="128">
        <v>50</v>
      </c>
      <c r="I4283" s="128">
        <v>0</v>
      </c>
      <c r="J4283" s="129">
        <v>50</v>
      </c>
      <c r="K4283" s="101" t="s">
        <v>1388</v>
      </c>
    </row>
    <row r="4284" spans="1:11" ht="56.25" customHeight="1">
      <c r="A4284" s="98">
        <v>117</v>
      </c>
      <c r="B4284" s="125" t="s">
        <v>1290</v>
      </c>
      <c r="C4284" s="126">
        <v>42403</v>
      </c>
      <c r="D4284" s="98" t="s">
        <v>11</v>
      </c>
      <c r="E4284" s="98">
        <v>840830</v>
      </c>
      <c r="F4284" s="98"/>
      <c r="G4284" s="127" t="s">
        <v>1915</v>
      </c>
      <c r="H4284" s="128">
        <v>50</v>
      </c>
      <c r="I4284" s="128">
        <v>0</v>
      </c>
      <c r="J4284" s="129">
        <v>50</v>
      </c>
      <c r="K4284" s="101" t="s">
        <v>1388</v>
      </c>
    </row>
    <row r="4285" spans="1:11" ht="56.25" customHeight="1">
      <c r="A4285" s="98">
        <v>117</v>
      </c>
      <c r="B4285" s="125" t="s">
        <v>1290</v>
      </c>
      <c r="C4285" s="126">
        <v>42404</v>
      </c>
      <c r="D4285" s="98" t="s">
        <v>11</v>
      </c>
      <c r="E4285" s="98">
        <v>841034</v>
      </c>
      <c r="F4285" s="98"/>
      <c r="G4285" s="127" t="s">
        <v>1954</v>
      </c>
      <c r="H4285" s="128">
        <v>50</v>
      </c>
      <c r="I4285" s="128">
        <v>0</v>
      </c>
      <c r="J4285" s="129">
        <v>50</v>
      </c>
      <c r="K4285" s="101" t="s">
        <v>1388</v>
      </c>
    </row>
    <row r="4286" spans="1:11" ht="56.25" customHeight="1">
      <c r="A4286" s="98">
        <v>117</v>
      </c>
      <c r="B4286" s="125" t="s">
        <v>1290</v>
      </c>
      <c r="C4286" s="126">
        <v>42405</v>
      </c>
      <c r="D4286" s="98" t="s">
        <v>11</v>
      </c>
      <c r="E4286" s="98">
        <v>841164</v>
      </c>
      <c r="F4286" s="98"/>
      <c r="G4286" s="127" t="s">
        <v>2033</v>
      </c>
      <c r="H4286" s="128">
        <v>50</v>
      </c>
      <c r="I4286" s="128">
        <v>0</v>
      </c>
      <c r="J4286" s="129">
        <v>50</v>
      </c>
      <c r="K4286" s="101" t="s">
        <v>1388</v>
      </c>
    </row>
    <row r="4287" spans="1:11" ht="56.25" customHeight="1">
      <c r="A4287" s="98">
        <v>117</v>
      </c>
      <c r="B4287" s="125" t="s">
        <v>1290</v>
      </c>
      <c r="C4287" s="126">
        <v>42405</v>
      </c>
      <c r="D4287" s="98" t="s">
        <v>11</v>
      </c>
      <c r="E4287" s="98">
        <v>841218</v>
      </c>
      <c r="F4287" s="98"/>
      <c r="G4287" s="127" t="s">
        <v>2044</v>
      </c>
      <c r="H4287" s="128">
        <v>50</v>
      </c>
      <c r="I4287" s="128">
        <v>0</v>
      </c>
      <c r="J4287" s="129">
        <v>50</v>
      </c>
      <c r="K4287" s="101" t="s">
        <v>1388</v>
      </c>
    </row>
    <row r="4288" spans="1:11" ht="56.25" customHeight="1">
      <c r="A4288" s="98">
        <v>117</v>
      </c>
      <c r="B4288" s="125" t="s">
        <v>1290</v>
      </c>
      <c r="C4288" s="126">
        <v>42405</v>
      </c>
      <c r="D4288" s="98" t="s">
        <v>11</v>
      </c>
      <c r="E4288" s="98">
        <v>841219</v>
      </c>
      <c r="F4288" s="98"/>
      <c r="G4288" s="127" t="s">
        <v>2045</v>
      </c>
      <c r="H4288" s="128">
        <v>50</v>
      </c>
      <c r="I4288" s="128">
        <v>0</v>
      </c>
      <c r="J4288" s="129">
        <v>50</v>
      </c>
      <c r="K4288" s="101" t="s">
        <v>1388</v>
      </c>
    </row>
    <row r="4289" spans="1:11" ht="56.25" customHeight="1">
      <c r="A4289" s="98">
        <v>117</v>
      </c>
      <c r="B4289" s="125" t="s">
        <v>1290</v>
      </c>
      <c r="C4289" s="126">
        <v>42410</v>
      </c>
      <c r="D4289" s="98" t="s">
        <v>11</v>
      </c>
      <c r="E4289" s="98">
        <v>841269</v>
      </c>
      <c r="F4289" s="98"/>
      <c r="G4289" s="127" t="s">
        <v>2076</v>
      </c>
      <c r="H4289" s="128">
        <v>50</v>
      </c>
      <c r="I4289" s="128">
        <v>0</v>
      </c>
      <c r="J4289" s="129">
        <v>50</v>
      </c>
      <c r="K4289" s="101" t="s">
        <v>1388</v>
      </c>
    </row>
    <row r="4290" spans="1:11" ht="56.25" customHeight="1">
      <c r="A4290" s="98">
        <v>117</v>
      </c>
      <c r="B4290" s="125" t="s">
        <v>1290</v>
      </c>
      <c r="C4290" s="126">
        <v>42410</v>
      </c>
      <c r="D4290" s="98" t="s">
        <v>11</v>
      </c>
      <c r="E4290" s="98">
        <v>841298</v>
      </c>
      <c r="F4290" s="98"/>
      <c r="G4290" s="127" t="s">
        <v>2079</v>
      </c>
      <c r="H4290" s="128">
        <v>50</v>
      </c>
      <c r="I4290" s="128">
        <v>0</v>
      </c>
      <c r="J4290" s="129">
        <v>50</v>
      </c>
      <c r="K4290" s="101" t="s">
        <v>1388</v>
      </c>
    </row>
    <row r="4291" spans="1:11" ht="56.25" customHeight="1">
      <c r="A4291" s="98">
        <v>117</v>
      </c>
      <c r="B4291" s="125" t="s">
        <v>1290</v>
      </c>
      <c r="C4291" s="126">
        <v>42410</v>
      </c>
      <c r="D4291" s="98" t="s">
        <v>11</v>
      </c>
      <c r="E4291" s="98">
        <v>841301</v>
      </c>
      <c r="F4291" s="98"/>
      <c r="G4291" s="127" t="s">
        <v>2080</v>
      </c>
      <c r="H4291" s="128">
        <v>50</v>
      </c>
      <c r="I4291" s="128">
        <v>0</v>
      </c>
      <c r="J4291" s="129">
        <v>50</v>
      </c>
      <c r="K4291" s="101" t="s">
        <v>1388</v>
      </c>
    </row>
    <row r="4292" spans="1:11" ht="56.25" customHeight="1">
      <c r="A4292" s="98">
        <v>117</v>
      </c>
      <c r="B4292" s="125" t="s">
        <v>1290</v>
      </c>
      <c r="C4292" s="126">
        <v>42410</v>
      </c>
      <c r="D4292" s="98" t="s">
        <v>11</v>
      </c>
      <c r="E4292" s="98">
        <v>841302</v>
      </c>
      <c r="F4292" s="98"/>
      <c r="G4292" s="127" t="s">
        <v>2081</v>
      </c>
      <c r="H4292" s="128">
        <v>50</v>
      </c>
      <c r="I4292" s="128">
        <v>0</v>
      </c>
      <c r="J4292" s="129">
        <v>50</v>
      </c>
      <c r="K4292" s="101" t="s">
        <v>1388</v>
      </c>
    </row>
    <row r="4293" spans="1:11" ht="56.25" customHeight="1">
      <c r="A4293" s="98">
        <v>117</v>
      </c>
      <c r="B4293" s="125" t="s">
        <v>1290</v>
      </c>
      <c r="C4293" s="126">
        <v>42410</v>
      </c>
      <c r="D4293" s="98" t="s">
        <v>11</v>
      </c>
      <c r="E4293" s="98">
        <v>841307</v>
      </c>
      <c r="F4293" s="98"/>
      <c r="G4293" s="127" t="s">
        <v>2082</v>
      </c>
      <c r="H4293" s="128">
        <v>50</v>
      </c>
      <c r="I4293" s="128">
        <v>0</v>
      </c>
      <c r="J4293" s="129">
        <v>50</v>
      </c>
      <c r="K4293" s="101" t="s">
        <v>1388</v>
      </c>
    </row>
    <row r="4294" spans="1:11" ht="56.25" customHeight="1">
      <c r="A4294" s="98">
        <v>117</v>
      </c>
      <c r="B4294" s="125" t="s">
        <v>1290</v>
      </c>
      <c r="C4294" s="126">
        <v>42410</v>
      </c>
      <c r="D4294" s="98" t="s">
        <v>11</v>
      </c>
      <c r="E4294" s="98">
        <v>841323</v>
      </c>
      <c r="F4294" s="98"/>
      <c r="G4294" s="127" t="s">
        <v>2083</v>
      </c>
      <c r="H4294" s="128">
        <v>50</v>
      </c>
      <c r="I4294" s="128">
        <v>0</v>
      </c>
      <c r="J4294" s="129">
        <v>50</v>
      </c>
      <c r="K4294" s="101" t="s">
        <v>1388</v>
      </c>
    </row>
    <row r="4295" spans="1:11" ht="56.25" customHeight="1">
      <c r="A4295" s="98">
        <v>117</v>
      </c>
      <c r="B4295" s="125" t="s">
        <v>1290</v>
      </c>
      <c r="C4295" s="126">
        <v>42411</v>
      </c>
      <c r="D4295" s="98" t="s">
        <v>11</v>
      </c>
      <c r="E4295" s="98">
        <v>841515</v>
      </c>
      <c r="F4295" s="98"/>
      <c r="G4295" s="127" t="s">
        <v>2106</v>
      </c>
      <c r="H4295" s="128">
        <v>50</v>
      </c>
      <c r="I4295" s="128">
        <v>0</v>
      </c>
      <c r="J4295" s="129">
        <v>50</v>
      </c>
      <c r="K4295" s="101" t="s">
        <v>1388</v>
      </c>
    </row>
    <row r="4296" spans="1:11" ht="56.25" customHeight="1">
      <c r="A4296" s="98">
        <v>117</v>
      </c>
      <c r="B4296" s="125" t="s">
        <v>1290</v>
      </c>
      <c r="C4296" s="126">
        <v>42416</v>
      </c>
      <c r="D4296" s="98" t="s">
        <v>11</v>
      </c>
      <c r="E4296" s="98">
        <v>841970</v>
      </c>
      <c r="F4296" s="98"/>
      <c r="G4296" s="127" t="s">
        <v>2255</v>
      </c>
      <c r="H4296" s="128">
        <v>50</v>
      </c>
      <c r="I4296" s="128">
        <v>0</v>
      </c>
      <c r="J4296" s="129">
        <v>50</v>
      </c>
      <c r="K4296" s="101" t="s">
        <v>1388</v>
      </c>
    </row>
    <row r="4297" spans="1:11" ht="56.25" customHeight="1">
      <c r="A4297" s="98">
        <v>117</v>
      </c>
      <c r="B4297" s="125" t="s">
        <v>1290</v>
      </c>
      <c r="C4297" s="126">
        <v>42417</v>
      </c>
      <c r="D4297" s="98" t="s">
        <v>11</v>
      </c>
      <c r="E4297" s="98">
        <v>842106</v>
      </c>
      <c r="F4297" s="98"/>
      <c r="G4297" s="127" t="s">
        <v>2283</v>
      </c>
      <c r="H4297" s="128">
        <v>50</v>
      </c>
      <c r="I4297" s="128">
        <v>0</v>
      </c>
      <c r="J4297" s="129">
        <v>50</v>
      </c>
      <c r="K4297" s="101" t="s">
        <v>1388</v>
      </c>
    </row>
    <row r="4298" spans="1:11" ht="56.25" customHeight="1">
      <c r="A4298" s="98">
        <v>117</v>
      </c>
      <c r="B4298" s="125" t="s">
        <v>1290</v>
      </c>
      <c r="C4298" s="126">
        <v>42418</v>
      </c>
      <c r="D4298" s="98" t="s">
        <v>11</v>
      </c>
      <c r="E4298" s="98">
        <v>842213</v>
      </c>
      <c r="F4298" s="98"/>
      <c r="G4298" s="127" t="s">
        <v>2301</v>
      </c>
      <c r="H4298" s="128">
        <v>50</v>
      </c>
      <c r="I4298" s="128">
        <v>0</v>
      </c>
      <c r="J4298" s="129">
        <v>50</v>
      </c>
      <c r="K4298" s="101" t="s">
        <v>1388</v>
      </c>
    </row>
    <row r="4299" spans="1:11" ht="56.25" customHeight="1">
      <c r="A4299" s="98">
        <v>117</v>
      </c>
      <c r="B4299" s="125" t="s">
        <v>1290</v>
      </c>
      <c r="C4299" s="126">
        <v>42419</v>
      </c>
      <c r="D4299" s="98" t="s">
        <v>11</v>
      </c>
      <c r="E4299" s="98">
        <v>842367</v>
      </c>
      <c r="F4299" s="98"/>
      <c r="G4299" s="127" t="s">
        <v>2335</v>
      </c>
      <c r="H4299" s="128">
        <v>50</v>
      </c>
      <c r="I4299" s="128">
        <v>0</v>
      </c>
      <c r="J4299" s="129">
        <v>50</v>
      </c>
      <c r="K4299" s="101" t="s">
        <v>1388</v>
      </c>
    </row>
    <row r="4300" spans="1:11" ht="56.25" customHeight="1">
      <c r="A4300" s="98">
        <v>117</v>
      </c>
      <c r="B4300" s="125" t="s">
        <v>1290</v>
      </c>
      <c r="C4300" s="126">
        <v>42419</v>
      </c>
      <c r="D4300" s="98" t="s">
        <v>11</v>
      </c>
      <c r="E4300" s="98">
        <v>842368</v>
      </c>
      <c r="F4300" s="98"/>
      <c r="G4300" s="127" t="s">
        <v>2336</v>
      </c>
      <c r="H4300" s="128">
        <v>50</v>
      </c>
      <c r="I4300" s="128">
        <v>0</v>
      </c>
      <c r="J4300" s="129">
        <v>50</v>
      </c>
      <c r="K4300" s="101" t="s">
        <v>1388</v>
      </c>
    </row>
    <row r="4301" spans="1:11" ht="56.25" customHeight="1">
      <c r="A4301" s="98">
        <v>117</v>
      </c>
      <c r="B4301" s="125" t="s">
        <v>1290</v>
      </c>
      <c r="C4301" s="126">
        <v>42419</v>
      </c>
      <c r="D4301" s="98" t="s">
        <v>11</v>
      </c>
      <c r="E4301" s="98">
        <v>842369</v>
      </c>
      <c r="F4301" s="98"/>
      <c r="G4301" s="127" t="s">
        <v>2337</v>
      </c>
      <c r="H4301" s="128">
        <v>50</v>
      </c>
      <c r="I4301" s="128">
        <v>0</v>
      </c>
      <c r="J4301" s="129">
        <v>50</v>
      </c>
      <c r="K4301" s="101" t="s">
        <v>1388</v>
      </c>
    </row>
    <row r="4302" spans="1:11" ht="56.25" customHeight="1">
      <c r="A4302" s="98">
        <v>117</v>
      </c>
      <c r="B4302" s="125" t="s">
        <v>1290</v>
      </c>
      <c r="C4302" s="126">
        <v>42422</v>
      </c>
      <c r="D4302" s="98" t="s">
        <v>11</v>
      </c>
      <c r="E4302" s="98">
        <v>842408</v>
      </c>
      <c r="F4302" s="98"/>
      <c r="G4302" s="127" t="s">
        <v>2354</v>
      </c>
      <c r="H4302" s="128">
        <v>50</v>
      </c>
      <c r="I4302" s="128">
        <v>0</v>
      </c>
      <c r="J4302" s="129">
        <v>50</v>
      </c>
      <c r="K4302" s="101" t="s">
        <v>1388</v>
      </c>
    </row>
    <row r="4303" spans="1:11" ht="56.25" customHeight="1">
      <c r="A4303" s="98">
        <v>117</v>
      </c>
      <c r="B4303" s="125" t="s">
        <v>1290</v>
      </c>
      <c r="C4303" s="126">
        <v>42422</v>
      </c>
      <c r="D4303" s="98" t="s">
        <v>11</v>
      </c>
      <c r="E4303" s="98">
        <v>842431</v>
      </c>
      <c r="F4303" s="98"/>
      <c r="G4303" s="127" t="s">
        <v>2357</v>
      </c>
      <c r="H4303" s="128">
        <v>50</v>
      </c>
      <c r="I4303" s="128">
        <v>0</v>
      </c>
      <c r="J4303" s="129">
        <v>50</v>
      </c>
      <c r="K4303" s="101" t="s">
        <v>1388</v>
      </c>
    </row>
    <row r="4304" spans="1:11" ht="56.25" customHeight="1">
      <c r="A4304" s="98">
        <v>117</v>
      </c>
      <c r="B4304" s="125" t="s">
        <v>1290</v>
      </c>
      <c r="C4304" s="126">
        <v>42424</v>
      </c>
      <c r="D4304" s="98" t="s">
        <v>11</v>
      </c>
      <c r="E4304" s="98">
        <v>842764</v>
      </c>
      <c r="F4304" s="98"/>
      <c r="G4304" s="127" t="s">
        <v>2394</v>
      </c>
      <c r="H4304" s="128">
        <v>50</v>
      </c>
      <c r="I4304" s="128">
        <v>0</v>
      </c>
      <c r="J4304" s="129">
        <v>50</v>
      </c>
      <c r="K4304" s="101" t="s">
        <v>1388</v>
      </c>
    </row>
    <row r="4305" spans="1:11" ht="56.25" customHeight="1">
      <c r="A4305" s="98">
        <v>117</v>
      </c>
      <c r="B4305" s="125" t="s">
        <v>1290</v>
      </c>
      <c r="C4305" s="126">
        <v>42424</v>
      </c>
      <c r="D4305" s="98" t="s">
        <v>11</v>
      </c>
      <c r="E4305" s="98">
        <v>842778</v>
      </c>
      <c r="F4305" s="98"/>
      <c r="G4305" s="127" t="s">
        <v>2395</v>
      </c>
      <c r="H4305" s="128">
        <v>50</v>
      </c>
      <c r="I4305" s="128">
        <v>0</v>
      </c>
      <c r="J4305" s="129">
        <v>50</v>
      </c>
      <c r="K4305" s="101" t="s">
        <v>1388</v>
      </c>
    </row>
    <row r="4306" spans="1:11" ht="56.25" customHeight="1">
      <c r="A4306" s="98">
        <v>117</v>
      </c>
      <c r="B4306" s="125" t="s">
        <v>1290</v>
      </c>
      <c r="C4306" s="126">
        <v>42424</v>
      </c>
      <c r="D4306" s="98" t="s">
        <v>11</v>
      </c>
      <c r="E4306" s="98">
        <v>842823</v>
      </c>
      <c r="F4306" s="98"/>
      <c r="G4306" s="127" t="s">
        <v>2396</v>
      </c>
      <c r="H4306" s="128">
        <v>50</v>
      </c>
      <c r="I4306" s="128">
        <v>0</v>
      </c>
      <c r="J4306" s="129">
        <v>50</v>
      </c>
      <c r="K4306" s="101" t="s">
        <v>1388</v>
      </c>
    </row>
    <row r="4307" spans="1:11" ht="56.25" customHeight="1">
      <c r="A4307" s="98">
        <v>117</v>
      </c>
      <c r="B4307" s="125" t="s">
        <v>1290</v>
      </c>
      <c r="C4307" s="126">
        <v>42425</v>
      </c>
      <c r="D4307" s="98" t="s">
        <v>11</v>
      </c>
      <c r="E4307" s="98">
        <v>843013</v>
      </c>
      <c r="F4307" s="98"/>
      <c r="G4307" s="127" t="s">
        <v>2425</v>
      </c>
      <c r="H4307" s="128">
        <v>50</v>
      </c>
      <c r="I4307" s="128">
        <v>0</v>
      </c>
      <c r="J4307" s="129">
        <v>50</v>
      </c>
      <c r="K4307" s="101" t="s">
        <v>1388</v>
      </c>
    </row>
    <row r="4308" spans="1:11" ht="56.25" customHeight="1">
      <c r="A4308" s="98">
        <v>117</v>
      </c>
      <c r="B4308" s="125" t="s">
        <v>1290</v>
      </c>
      <c r="C4308" s="126">
        <v>42425</v>
      </c>
      <c r="D4308" s="98" t="s">
        <v>11</v>
      </c>
      <c r="E4308" s="98">
        <v>843018</v>
      </c>
      <c r="F4308" s="98"/>
      <c r="G4308" s="127" t="s">
        <v>2426</v>
      </c>
      <c r="H4308" s="128">
        <v>50</v>
      </c>
      <c r="I4308" s="128">
        <v>0</v>
      </c>
      <c r="J4308" s="129">
        <v>50</v>
      </c>
      <c r="K4308" s="101" t="s">
        <v>1388</v>
      </c>
    </row>
    <row r="4309" spans="1:11" ht="56.25" customHeight="1">
      <c r="A4309" s="98">
        <v>117</v>
      </c>
      <c r="B4309" s="125" t="s">
        <v>1290</v>
      </c>
      <c r="C4309" s="126">
        <v>42426</v>
      </c>
      <c r="D4309" s="98" t="s">
        <v>11</v>
      </c>
      <c r="E4309" s="98">
        <v>843255</v>
      </c>
      <c r="F4309" s="98"/>
      <c r="G4309" s="127" t="s">
        <v>2451</v>
      </c>
      <c r="H4309" s="128">
        <v>50</v>
      </c>
      <c r="I4309" s="128">
        <v>0</v>
      </c>
      <c r="J4309" s="129">
        <v>50</v>
      </c>
      <c r="K4309" s="101" t="s">
        <v>1388</v>
      </c>
    </row>
    <row r="4310" spans="1:11" ht="56.25" customHeight="1">
      <c r="A4310" s="98">
        <v>117</v>
      </c>
      <c r="B4310" s="125" t="s">
        <v>1290</v>
      </c>
      <c r="C4310" s="126">
        <v>42426</v>
      </c>
      <c r="D4310" s="98" t="s">
        <v>11</v>
      </c>
      <c r="E4310" s="98">
        <v>843260</v>
      </c>
      <c r="F4310" s="98"/>
      <c r="G4310" s="127" t="s">
        <v>2453</v>
      </c>
      <c r="H4310" s="128">
        <v>50</v>
      </c>
      <c r="I4310" s="128">
        <v>0</v>
      </c>
      <c r="J4310" s="129">
        <v>50</v>
      </c>
      <c r="K4310" s="101" t="s">
        <v>1388</v>
      </c>
    </row>
    <row r="4311" spans="1:11" ht="56.25" customHeight="1">
      <c r="A4311" s="98">
        <v>117</v>
      </c>
      <c r="B4311" s="125" t="s">
        <v>1290</v>
      </c>
      <c r="C4311" s="126">
        <v>42426</v>
      </c>
      <c r="D4311" s="98" t="s">
        <v>11</v>
      </c>
      <c r="E4311" s="98">
        <v>843261</v>
      </c>
      <c r="F4311" s="98"/>
      <c r="G4311" s="127" t="s">
        <v>2454</v>
      </c>
      <c r="H4311" s="128">
        <v>50</v>
      </c>
      <c r="I4311" s="128">
        <v>0</v>
      </c>
      <c r="J4311" s="129">
        <v>50</v>
      </c>
      <c r="K4311" s="101" t="s">
        <v>1388</v>
      </c>
    </row>
    <row r="4312" spans="1:11" ht="56.25" customHeight="1">
      <c r="A4312" s="98">
        <v>117</v>
      </c>
      <c r="B4312" s="125" t="s">
        <v>1290</v>
      </c>
      <c r="C4312" s="126">
        <v>42430</v>
      </c>
      <c r="D4312" s="98" t="s">
        <v>11</v>
      </c>
      <c r="E4312" s="98">
        <v>843515</v>
      </c>
      <c r="F4312" s="98"/>
      <c r="G4312" s="127" t="s">
        <v>2489</v>
      </c>
      <c r="H4312" s="128">
        <v>50</v>
      </c>
      <c r="I4312" s="128">
        <v>0</v>
      </c>
      <c r="J4312" s="129">
        <v>50</v>
      </c>
      <c r="K4312" s="101" t="s">
        <v>1388</v>
      </c>
    </row>
    <row r="4313" spans="1:11" ht="56.25" customHeight="1">
      <c r="A4313" s="98">
        <v>117</v>
      </c>
      <c r="B4313" s="125" t="s">
        <v>1290</v>
      </c>
      <c r="C4313" s="126">
        <v>42430</v>
      </c>
      <c r="D4313" s="98" t="s">
        <v>11</v>
      </c>
      <c r="E4313" s="98">
        <v>843553</v>
      </c>
      <c r="F4313" s="98"/>
      <c r="G4313" s="127" t="s">
        <v>2494</v>
      </c>
      <c r="H4313" s="128">
        <v>50</v>
      </c>
      <c r="I4313" s="128">
        <v>0</v>
      </c>
      <c r="J4313" s="129">
        <v>50</v>
      </c>
      <c r="K4313" s="101" t="s">
        <v>1388</v>
      </c>
    </row>
    <row r="4314" spans="1:11" ht="56.25" customHeight="1">
      <c r="A4314" s="98">
        <v>117</v>
      </c>
      <c r="B4314" s="125" t="s">
        <v>1290</v>
      </c>
      <c r="C4314" s="126">
        <v>42431</v>
      </c>
      <c r="D4314" s="98" t="s">
        <v>11</v>
      </c>
      <c r="E4314" s="98">
        <v>843666</v>
      </c>
      <c r="F4314" s="98"/>
      <c r="G4314" s="127" t="s">
        <v>2527</v>
      </c>
      <c r="H4314" s="128">
        <v>50</v>
      </c>
      <c r="I4314" s="128">
        <v>0</v>
      </c>
      <c r="J4314" s="129">
        <v>50</v>
      </c>
      <c r="K4314" s="101" t="s">
        <v>1388</v>
      </c>
    </row>
    <row r="4315" spans="1:11" ht="56.25" customHeight="1">
      <c r="A4315" s="98">
        <v>117</v>
      </c>
      <c r="B4315" s="125" t="s">
        <v>1290</v>
      </c>
      <c r="C4315" s="126">
        <v>42432</v>
      </c>
      <c r="D4315" s="98" t="s">
        <v>11</v>
      </c>
      <c r="E4315" s="98">
        <v>843704</v>
      </c>
      <c r="F4315" s="98"/>
      <c r="G4315" s="127" t="s">
        <v>2537</v>
      </c>
      <c r="H4315" s="128">
        <v>50</v>
      </c>
      <c r="I4315" s="128">
        <v>0</v>
      </c>
      <c r="J4315" s="129">
        <v>50</v>
      </c>
      <c r="K4315" s="101" t="s">
        <v>1388</v>
      </c>
    </row>
    <row r="4316" spans="1:11" ht="56.25" customHeight="1">
      <c r="A4316" s="98">
        <v>117</v>
      </c>
      <c r="B4316" s="125" t="s">
        <v>1290</v>
      </c>
      <c r="C4316" s="126">
        <v>42432</v>
      </c>
      <c r="D4316" s="98" t="s">
        <v>11</v>
      </c>
      <c r="E4316" s="98">
        <v>843743</v>
      </c>
      <c r="F4316" s="98"/>
      <c r="G4316" s="127" t="s">
        <v>2541</v>
      </c>
      <c r="H4316" s="128">
        <v>50</v>
      </c>
      <c r="I4316" s="128">
        <v>0</v>
      </c>
      <c r="J4316" s="129">
        <v>50</v>
      </c>
      <c r="K4316" s="101" t="s">
        <v>1388</v>
      </c>
    </row>
    <row r="4317" spans="1:11" ht="56.25" customHeight="1">
      <c r="A4317" s="98">
        <v>117</v>
      </c>
      <c r="B4317" s="125" t="s">
        <v>1290</v>
      </c>
      <c r="C4317" s="126">
        <v>42438</v>
      </c>
      <c r="D4317" s="98" t="s">
        <v>11</v>
      </c>
      <c r="E4317" s="98">
        <v>844208</v>
      </c>
      <c r="F4317" s="98"/>
      <c r="G4317" s="127" t="s">
        <v>2640</v>
      </c>
      <c r="H4317" s="128">
        <v>50</v>
      </c>
      <c r="I4317" s="128">
        <v>0</v>
      </c>
      <c r="J4317" s="129">
        <v>50</v>
      </c>
      <c r="K4317" s="101" t="s">
        <v>1388</v>
      </c>
    </row>
    <row r="4318" spans="1:11" ht="56.25" customHeight="1">
      <c r="A4318" s="98">
        <v>117</v>
      </c>
      <c r="B4318" s="125" t="s">
        <v>1290</v>
      </c>
      <c r="C4318" s="126">
        <v>42440</v>
      </c>
      <c r="D4318" s="98" t="s">
        <v>11</v>
      </c>
      <c r="E4318" s="98">
        <v>844655</v>
      </c>
      <c r="F4318" s="98"/>
      <c r="G4318" s="127" t="s">
        <v>2692</v>
      </c>
      <c r="H4318" s="128">
        <v>50</v>
      </c>
      <c r="I4318" s="128">
        <v>0</v>
      </c>
      <c r="J4318" s="129">
        <v>50</v>
      </c>
      <c r="K4318" s="101" t="s">
        <v>1388</v>
      </c>
    </row>
    <row r="4319" spans="1:11" ht="56.25" customHeight="1">
      <c r="A4319" s="98">
        <v>117</v>
      </c>
      <c r="B4319" s="125" t="s">
        <v>1290</v>
      </c>
      <c r="C4319" s="126">
        <v>42443</v>
      </c>
      <c r="D4319" s="98" t="s">
        <v>11</v>
      </c>
      <c r="E4319" s="98">
        <v>844802</v>
      </c>
      <c r="F4319" s="98"/>
      <c r="G4319" s="127" t="s">
        <v>2738</v>
      </c>
      <c r="H4319" s="128">
        <v>50</v>
      </c>
      <c r="I4319" s="128">
        <v>0</v>
      </c>
      <c r="J4319" s="129">
        <v>50</v>
      </c>
      <c r="K4319" s="101" t="s">
        <v>1388</v>
      </c>
    </row>
    <row r="4320" spans="1:11" ht="56.25" customHeight="1">
      <c r="A4320" s="98">
        <v>117</v>
      </c>
      <c r="B4320" s="125" t="s">
        <v>1290</v>
      </c>
      <c r="C4320" s="126">
        <v>42445</v>
      </c>
      <c r="D4320" s="98" t="s">
        <v>11</v>
      </c>
      <c r="E4320" s="98">
        <v>845046</v>
      </c>
      <c r="F4320" s="98"/>
      <c r="G4320" s="127" t="s">
        <v>2805</v>
      </c>
      <c r="H4320" s="128">
        <v>50</v>
      </c>
      <c r="I4320" s="128">
        <v>0</v>
      </c>
      <c r="J4320" s="129">
        <v>50</v>
      </c>
      <c r="K4320" s="101" t="s">
        <v>1388</v>
      </c>
    </row>
    <row r="4321" spans="1:11" ht="56.25" customHeight="1">
      <c r="A4321" s="98">
        <v>117</v>
      </c>
      <c r="B4321" s="125" t="s">
        <v>1290</v>
      </c>
      <c r="C4321" s="126">
        <v>42445</v>
      </c>
      <c r="D4321" s="98" t="s">
        <v>11</v>
      </c>
      <c r="E4321" s="98">
        <v>845047</v>
      </c>
      <c r="F4321" s="98"/>
      <c r="G4321" s="127" t="s">
        <v>2806</v>
      </c>
      <c r="H4321" s="128">
        <v>50</v>
      </c>
      <c r="I4321" s="128">
        <v>0</v>
      </c>
      <c r="J4321" s="129">
        <v>50</v>
      </c>
      <c r="K4321" s="101" t="s">
        <v>1388</v>
      </c>
    </row>
    <row r="4322" spans="1:11" ht="56.25" customHeight="1">
      <c r="A4322" s="98">
        <v>117</v>
      </c>
      <c r="B4322" s="125" t="s">
        <v>1290</v>
      </c>
      <c r="C4322" s="126">
        <v>42446</v>
      </c>
      <c r="D4322" s="98" t="s">
        <v>11</v>
      </c>
      <c r="E4322" s="98">
        <v>845148</v>
      </c>
      <c r="F4322" s="98"/>
      <c r="G4322" s="127" t="s">
        <v>2833</v>
      </c>
      <c r="H4322" s="128">
        <v>50</v>
      </c>
      <c r="I4322" s="128">
        <v>0</v>
      </c>
      <c r="J4322" s="129">
        <v>50</v>
      </c>
      <c r="K4322" s="101" t="s">
        <v>1388</v>
      </c>
    </row>
    <row r="4323" spans="1:11" ht="56.25" customHeight="1">
      <c r="A4323" s="98">
        <v>117</v>
      </c>
      <c r="B4323" s="125" t="s">
        <v>1290</v>
      </c>
      <c r="C4323" s="126">
        <v>42447</v>
      </c>
      <c r="D4323" s="98" t="s">
        <v>11</v>
      </c>
      <c r="E4323" s="98">
        <v>845320</v>
      </c>
      <c r="F4323" s="98"/>
      <c r="G4323" s="127" t="s">
        <v>2927</v>
      </c>
      <c r="H4323" s="128">
        <v>50</v>
      </c>
      <c r="I4323" s="128">
        <v>0</v>
      </c>
      <c r="J4323" s="129">
        <v>50</v>
      </c>
      <c r="K4323" s="101" t="s">
        <v>1388</v>
      </c>
    </row>
    <row r="4324" spans="1:11" ht="56.25" customHeight="1">
      <c r="A4324" s="98">
        <v>117</v>
      </c>
      <c r="B4324" s="125" t="s">
        <v>1290</v>
      </c>
      <c r="C4324" s="126">
        <v>42447</v>
      </c>
      <c r="D4324" s="98" t="s">
        <v>11</v>
      </c>
      <c r="E4324" s="98">
        <v>845350</v>
      </c>
      <c r="F4324" s="98"/>
      <c r="G4324" s="127" t="s">
        <v>2939</v>
      </c>
      <c r="H4324" s="128">
        <v>50</v>
      </c>
      <c r="I4324" s="128">
        <v>0</v>
      </c>
      <c r="J4324" s="129">
        <v>50</v>
      </c>
      <c r="K4324" s="101" t="s">
        <v>1388</v>
      </c>
    </row>
    <row r="4325" spans="1:11" ht="56.25" customHeight="1">
      <c r="A4325" s="98">
        <v>117</v>
      </c>
      <c r="B4325" s="125" t="s">
        <v>1290</v>
      </c>
      <c r="C4325" s="126">
        <v>42447</v>
      </c>
      <c r="D4325" s="98" t="s">
        <v>11</v>
      </c>
      <c r="E4325" s="98">
        <v>845351</v>
      </c>
      <c r="F4325" s="98"/>
      <c r="G4325" s="127" t="s">
        <v>2940</v>
      </c>
      <c r="H4325" s="128">
        <v>50</v>
      </c>
      <c r="I4325" s="128">
        <v>0</v>
      </c>
      <c r="J4325" s="129">
        <v>50</v>
      </c>
      <c r="K4325" s="101" t="s">
        <v>1388</v>
      </c>
    </row>
    <row r="4326" spans="1:11" ht="56.25" customHeight="1">
      <c r="A4326" s="98">
        <v>117</v>
      </c>
      <c r="B4326" s="125" t="s">
        <v>1290</v>
      </c>
      <c r="C4326" s="126">
        <v>42447</v>
      </c>
      <c r="D4326" s="98" t="s">
        <v>11</v>
      </c>
      <c r="E4326" s="98">
        <v>845360</v>
      </c>
      <c r="F4326" s="98"/>
      <c r="G4326" s="127" t="s">
        <v>2941</v>
      </c>
      <c r="H4326" s="128">
        <v>50</v>
      </c>
      <c r="I4326" s="128">
        <v>0</v>
      </c>
      <c r="J4326" s="129">
        <v>50</v>
      </c>
      <c r="K4326" s="101" t="s">
        <v>1388</v>
      </c>
    </row>
    <row r="4327" spans="1:11" ht="56.25" customHeight="1">
      <c r="A4327" s="98">
        <v>117</v>
      </c>
      <c r="B4327" s="125" t="s">
        <v>1290</v>
      </c>
      <c r="C4327" s="126">
        <v>42450</v>
      </c>
      <c r="D4327" s="98" t="s">
        <v>11</v>
      </c>
      <c r="E4327" s="98">
        <v>845468</v>
      </c>
      <c r="F4327" s="98"/>
      <c r="G4327" s="127" t="s">
        <v>2986</v>
      </c>
      <c r="H4327" s="128">
        <v>50</v>
      </c>
      <c r="I4327" s="128">
        <v>0</v>
      </c>
      <c r="J4327" s="129">
        <v>50</v>
      </c>
      <c r="K4327" s="101" t="s">
        <v>1388</v>
      </c>
    </row>
    <row r="4328" spans="1:11" ht="56.25" customHeight="1">
      <c r="A4328" s="98">
        <v>117</v>
      </c>
      <c r="B4328" s="125" t="s">
        <v>1290</v>
      </c>
      <c r="C4328" s="126">
        <v>42450</v>
      </c>
      <c r="D4328" s="98" t="s">
        <v>11</v>
      </c>
      <c r="E4328" s="98">
        <v>845478</v>
      </c>
      <c r="F4328" s="98"/>
      <c r="G4328" s="127" t="s">
        <v>2988</v>
      </c>
      <c r="H4328" s="128">
        <v>50</v>
      </c>
      <c r="I4328" s="128">
        <v>0</v>
      </c>
      <c r="J4328" s="129">
        <v>50</v>
      </c>
      <c r="K4328" s="101" t="s">
        <v>1388</v>
      </c>
    </row>
    <row r="4329" spans="1:11" ht="56.25" customHeight="1">
      <c r="A4329" s="98">
        <v>117</v>
      </c>
      <c r="B4329" s="125" t="s">
        <v>1290</v>
      </c>
      <c r="C4329" s="126">
        <v>42451</v>
      </c>
      <c r="D4329" s="98" t="s">
        <v>11</v>
      </c>
      <c r="E4329" s="98">
        <v>845611</v>
      </c>
      <c r="F4329" s="98"/>
      <c r="G4329" s="127" t="s">
        <v>3005</v>
      </c>
      <c r="H4329" s="128">
        <v>50</v>
      </c>
      <c r="I4329" s="128">
        <v>0</v>
      </c>
      <c r="J4329" s="129">
        <v>50</v>
      </c>
      <c r="K4329" s="101" t="s">
        <v>1388</v>
      </c>
    </row>
    <row r="4330" spans="1:11" ht="56.25" customHeight="1">
      <c r="A4330" s="98">
        <v>117</v>
      </c>
      <c r="B4330" s="125" t="s">
        <v>1290</v>
      </c>
      <c r="C4330" s="126">
        <v>42452</v>
      </c>
      <c r="D4330" s="98" t="s">
        <v>11</v>
      </c>
      <c r="E4330" s="98">
        <v>845749</v>
      </c>
      <c r="F4330" s="98"/>
      <c r="G4330" s="127" t="s">
        <v>3022</v>
      </c>
      <c r="H4330" s="128">
        <v>50</v>
      </c>
      <c r="I4330" s="128">
        <v>0</v>
      </c>
      <c r="J4330" s="129">
        <v>50</v>
      </c>
      <c r="K4330" s="101" t="s">
        <v>1388</v>
      </c>
    </row>
    <row r="4331" spans="1:11" ht="56.25" customHeight="1">
      <c r="A4331" s="98">
        <v>117</v>
      </c>
      <c r="B4331" s="125" t="s">
        <v>1290</v>
      </c>
      <c r="C4331" s="126">
        <v>42453</v>
      </c>
      <c r="D4331" s="98" t="s">
        <v>11</v>
      </c>
      <c r="E4331" s="98">
        <v>845901</v>
      </c>
      <c r="F4331" s="98"/>
      <c r="G4331" s="127" t="s">
        <v>3044</v>
      </c>
      <c r="H4331" s="128">
        <v>50</v>
      </c>
      <c r="I4331" s="128">
        <v>0</v>
      </c>
      <c r="J4331" s="129">
        <v>50</v>
      </c>
      <c r="K4331" s="101" t="s">
        <v>1388</v>
      </c>
    </row>
    <row r="4332" spans="1:11" ht="56.25" customHeight="1">
      <c r="A4332" s="98">
        <v>117</v>
      </c>
      <c r="B4332" s="125" t="s">
        <v>1290</v>
      </c>
      <c r="C4332" s="126">
        <v>42453</v>
      </c>
      <c r="D4332" s="98" t="s">
        <v>11</v>
      </c>
      <c r="E4332" s="98">
        <v>845903</v>
      </c>
      <c r="F4332" s="98"/>
      <c r="G4332" s="127" t="s">
        <v>3045</v>
      </c>
      <c r="H4332" s="128">
        <v>50</v>
      </c>
      <c r="I4332" s="128">
        <v>0</v>
      </c>
      <c r="J4332" s="129">
        <v>50</v>
      </c>
      <c r="K4332" s="101" t="s">
        <v>1388</v>
      </c>
    </row>
    <row r="4333" spans="1:11" ht="56.25" customHeight="1">
      <c r="A4333" s="98">
        <v>117</v>
      </c>
      <c r="B4333" s="125" t="s">
        <v>1290</v>
      </c>
      <c r="C4333" s="126">
        <v>42457</v>
      </c>
      <c r="D4333" s="98" t="s">
        <v>11</v>
      </c>
      <c r="E4333" s="98">
        <v>846040</v>
      </c>
      <c r="F4333" s="98"/>
      <c r="G4333" s="127" t="s">
        <v>3084</v>
      </c>
      <c r="H4333" s="128">
        <v>50</v>
      </c>
      <c r="I4333" s="128">
        <v>0</v>
      </c>
      <c r="J4333" s="129">
        <v>50</v>
      </c>
      <c r="K4333" s="101" t="s">
        <v>1388</v>
      </c>
    </row>
    <row r="4334" spans="1:11" ht="56.25" customHeight="1">
      <c r="A4334" s="98">
        <v>117</v>
      </c>
      <c r="B4334" s="125" t="s">
        <v>1290</v>
      </c>
      <c r="C4334" s="126">
        <v>42458</v>
      </c>
      <c r="D4334" s="98" t="s">
        <v>11</v>
      </c>
      <c r="E4334" s="98">
        <v>846183</v>
      </c>
      <c r="F4334" s="98"/>
      <c r="G4334" s="127" t="s">
        <v>3104</v>
      </c>
      <c r="H4334" s="128">
        <v>50</v>
      </c>
      <c r="I4334" s="128">
        <v>0</v>
      </c>
      <c r="J4334" s="129">
        <v>50</v>
      </c>
      <c r="K4334" s="101" t="s">
        <v>1388</v>
      </c>
    </row>
    <row r="4335" spans="1:11" ht="56.25" customHeight="1">
      <c r="A4335" s="98">
        <v>117</v>
      </c>
      <c r="B4335" s="125" t="s">
        <v>1290</v>
      </c>
      <c r="C4335" s="126">
        <v>42458</v>
      </c>
      <c r="D4335" s="98" t="s">
        <v>11</v>
      </c>
      <c r="E4335" s="98">
        <v>846197</v>
      </c>
      <c r="F4335" s="98"/>
      <c r="G4335" s="127" t="s">
        <v>3106</v>
      </c>
      <c r="H4335" s="128">
        <v>50</v>
      </c>
      <c r="I4335" s="128">
        <v>0</v>
      </c>
      <c r="J4335" s="129">
        <v>50</v>
      </c>
      <c r="K4335" s="101" t="s">
        <v>1388</v>
      </c>
    </row>
    <row r="4336" spans="1:11" ht="56.25" customHeight="1">
      <c r="A4336" s="98">
        <v>117</v>
      </c>
      <c r="B4336" s="125" t="s">
        <v>1290</v>
      </c>
      <c r="C4336" s="126">
        <v>42458</v>
      </c>
      <c r="D4336" s="98" t="s">
        <v>11</v>
      </c>
      <c r="E4336" s="98">
        <v>846199</v>
      </c>
      <c r="F4336" s="98"/>
      <c r="G4336" s="127" t="s">
        <v>3107</v>
      </c>
      <c r="H4336" s="128">
        <v>50</v>
      </c>
      <c r="I4336" s="128">
        <v>0</v>
      </c>
      <c r="J4336" s="129">
        <v>50</v>
      </c>
      <c r="K4336" s="101" t="s">
        <v>1388</v>
      </c>
    </row>
    <row r="4337" spans="1:11" ht="56.25" customHeight="1">
      <c r="A4337" s="98">
        <v>117</v>
      </c>
      <c r="B4337" s="125" t="s">
        <v>1290</v>
      </c>
      <c r="C4337" s="126">
        <v>42458</v>
      </c>
      <c r="D4337" s="98" t="s">
        <v>11</v>
      </c>
      <c r="E4337" s="98">
        <v>846278</v>
      </c>
      <c r="F4337" s="98"/>
      <c r="G4337" s="127" t="s">
        <v>3112</v>
      </c>
      <c r="H4337" s="128">
        <v>50</v>
      </c>
      <c r="I4337" s="128">
        <v>0</v>
      </c>
      <c r="J4337" s="129">
        <v>50</v>
      </c>
      <c r="K4337" s="101" t="s">
        <v>1388</v>
      </c>
    </row>
    <row r="4338" spans="1:11" ht="56.25" customHeight="1">
      <c r="A4338" s="98">
        <v>117</v>
      </c>
      <c r="B4338" s="125" t="s">
        <v>1290</v>
      </c>
      <c r="C4338" s="126">
        <v>42458</v>
      </c>
      <c r="D4338" s="98" t="s">
        <v>11</v>
      </c>
      <c r="E4338" s="98">
        <v>846280</v>
      </c>
      <c r="F4338" s="98"/>
      <c r="G4338" s="127" t="s">
        <v>3113</v>
      </c>
      <c r="H4338" s="128">
        <v>50</v>
      </c>
      <c r="I4338" s="128">
        <v>0</v>
      </c>
      <c r="J4338" s="129">
        <v>50</v>
      </c>
      <c r="K4338" s="101" t="s">
        <v>1388</v>
      </c>
    </row>
    <row r="4339" spans="1:11" ht="56.25" customHeight="1">
      <c r="A4339" s="98">
        <v>117</v>
      </c>
      <c r="B4339" s="125" t="s">
        <v>1290</v>
      </c>
      <c r="C4339" s="126">
        <v>42459</v>
      </c>
      <c r="D4339" s="98" t="s">
        <v>11</v>
      </c>
      <c r="E4339" s="98">
        <v>846429</v>
      </c>
      <c r="F4339" s="98"/>
      <c r="G4339" s="127" t="s">
        <v>3128</v>
      </c>
      <c r="H4339" s="128">
        <v>50</v>
      </c>
      <c r="I4339" s="128">
        <v>0</v>
      </c>
      <c r="J4339" s="129">
        <v>50</v>
      </c>
      <c r="K4339" s="101" t="s">
        <v>1388</v>
      </c>
    </row>
    <row r="4340" spans="1:11" ht="56.25" customHeight="1">
      <c r="A4340" s="98">
        <v>117</v>
      </c>
      <c r="B4340" s="125" t="s">
        <v>1290</v>
      </c>
      <c r="C4340" s="126">
        <v>42459</v>
      </c>
      <c r="D4340" s="98" t="s">
        <v>11</v>
      </c>
      <c r="E4340" s="98">
        <v>846435</v>
      </c>
      <c r="F4340" s="98"/>
      <c r="G4340" s="127" t="s">
        <v>3129</v>
      </c>
      <c r="H4340" s="128">
        <v>50</v>
      </c>
      <c r="I4340" s="128">
        <v>0</v>
      </c>
      <c r="J4340" s="129">
        <v>50</v>
      </c>
      <c r="K4340" s="101" t="s">
        <v>1388</v>
      </c>
    </row>
    <row r="4341" spans="1:11" ht="56.25" customHeight="1">
      <c r="A4341" s="98">
        <v>117</v>
      </c>
      <c r="B4341" s="125" t="s">
        <v>1290</v>
      </c>
      <c r="C4341" s="126">
        <v>42459</v>
      </c>
      <c r="D4341" s="98" t="s">
        <v>11</v>
      </c>
      <c r="E4341" s="98">
        <v>846480</v>
      </c>
      <c r="F4341" s="98"/>
      <c r="G4341" s="127" t="s">
        <v>3133</v>
      </c>
      <c r="H4341" s="128">
        <v>50</v>
      </c>
      <c r="I4341" s="128">
        <v>0</v>
      </c>
      <c r="J4341" s="129">
        <v>50</v>
      </c>
      <c r="K4341" s="101" t="s">
        <v>1388</v>
      </c>
    </row>
    <row r="4342" spans="1:11" ht="56.25" customHeight="1">
      <c r="A4342" s="98">
        <v>117</v>
      </c>
      <c r="B4342" s="125" t="s">
        <v>1290</v>
      </c>
      <c r="C4342" s="126">
        <v>42459</v>
      </c>
      <c r="D4342" s="98" t="s">
        <v>11</v>
      </c>
      <c r="E4342" s="98">
        <v>846517</v>
      </c>
      <c r="F4342" s="98"/>
      <c r="G4342" s="127" t="s">
        <v>3135</v>
      </c>
      <c r="H4342" s="128">
        <v>50</v>
      </c>
      <c r="I4342" s="128">
        <v>0</v>
      </c>
      <c r="J4342" s="129">
        <v>50</v>
      </c>
      <c r="K4342" s="101" t="s">
        <v>1388</v>
      </c>
    </row>
    <row r="4343" spans="1:11" ht="56.25" customHeight="1">
      <c r="A4343" s="98">
        <v>117</v>
      </c>
      <c r="B4343" s="125" t="s">
        <v>1290</v>
      </c>
      <c r="C4343" s="126">
        <v>42460</v>
      </c>
      <c r="D4343" s="98" t="s">
        <v>11</v>
      </c>
      <c r="E4343" s="98">
        <v>846671</v>
      </c>
      <c r="F4343" s="98"/>
      <c r="G4343" s="127" t="s">
        <v>3158</v>
      </c>
      <c r="H4343" s="128">
        <v>50</v>
      </c>
      <c r="I4343" s="128">
        <v>0</v>
      </c>
      <c r="J4343" s="129">
        <v>50</v>
      </c>
      <c r="K4343" s="101" t="s">
        <v>1388</v>
      </c>
    </row>
    <row r="4344" spans="1:11" ht="56.25" customHeight="1">
      <c r="A4344" s="98">
        <v>117</v>
      </c>
      <c r="B4344" s="125" t="s">
        <v>1290</v>
      </c>
      <c r="C4344" s="126">
        <v>42461</v>
      </c>
      <c r="D4344" s="98" t="s">
        <v>11</v>
      </c>
      <c r="E4344" s="98">
        <v>846830</v>
      </c>
      <c r="F4344" s="98"/>
      <c r="G4344" s="127" t="s">
        <v>3174</v>
      </c>
      <c r="H4344" s="128">
        <v>50</v>
      </c>
      <c r="I4344" s="128">
        <v>0</v>
      </c>
      <c r="J4344" s="129">
        <v>50</v>
      </c>
      <c r="K4344" s="101" t="s">
        <v>1388</v>
      </c>
    </row>
    <row r="4345" spans="1:11" ht="56.25" customHeight="1">
      <c r="A4345" s="98">
        <v>117</v>
      </c>
      <c r="B4345" s="125" t="s">
        <v>1290</v>
      </c>
      <c r="C4345" s="126">
        <v>42466</v>
      </c>
      <c r="D4345" s="98" t="s">
        <v>11</v>
      </c>
      <c r="E4345" s="98">
        <v>847230</v>
      </c>
      <c r="F4345" s="98"/>
      <c r="G4345" s="127" t="s">
        <v>3238</v>
      </c>
      <c r="H4345" s="128">
        <v>50</v>
      </c>
      <c r="I4345" s="128">
        <v>0</v>
      </c>
      <c r="J4345" s="129">
        <v>50</v>
      </c>
      <c r="K4345" s="101" t="s">
        <v>1388</v>
      </c>
    </row>
    <row r="4346" spans="1:11" ht="56.25" customHeight="1">
      <c r="A4346" s="98">
        <v>117</v>
      </c>
      <c r="B4346" s="125" t="s">
        <v>1290</v>
      </c>
      <c r="C4346" s="126">
        <v>42466</v>
      </c>
      <c r="D4346" s="98" t="s">
        <v>11</v>
      </c>
      <c r="E4346" s="98">
        <v>847231</v>
      </c>
      <c r="F4346" s="98"/>
      <c r="G4346" s="127" t="s">
        <v>3239</v>
      </c>
      <c r="H4346" s="128">
        <v>50</v>
      </c>
      <c r="I4346" s="128">
        <v>0</v>
      </c>
      <c r="J4346" s="129">
        <v>50</v>
      </c>
      <c r="K4346" s="101" t="s">
        <v>1388</v>
      </c>
    </row>
    <row r="4347" spans="1:11" ht="56.25" customHeight="1">
      <c r="A4347" s="98">
        <v>117</v>
      </c>
      <c r="B4347" s="125" t="s">
        <v>1290</v>
      </c>
      <c r="C4347" s="126">
        <v>42468</v>
      </c>
      <c r="D4347" s="98" t="s">
        <v>11</v>
      </c>
      <c r="E4347" s="98">
        <v>847502</v>
      </c>
      <c r="F4347" s="98"/>
      <c r="G4347" s="127" t="s">
        <v>3300</v>
      </c>
      <c r="H4347" s="128">
        <v>50</v>
      </c>
      <c r="I4347" s="128">
        <v>0</v>
      </c>
      <c r="J4347" s="129">
        <v>50</v>
      </c>
      <c r="K4347" s="101" t="s">
        <v>1388</v>
      </c>
    </row>
    <row r="4348" spans="1:11" ht="56.25" customHeight="1">
      <c r="A4348" s="98">
        <v>117</v>
      </c>
      <c r="B4348" s="125" t="s">
        <v>1290</v>
      </c>
      <c r="C4348" s="126">
        <v>42473</v>
      </c>
      <c r="D4348" s="98" t="s">
        <v>11</v>
      </c>
      <c r="E4348" s="98">
        <v>848046</v>
      </c>
      <c r="F4348" s="98"/>
      <c r="G4348" s="127" t="s">
        <v>3396</v>
      </c>
      <c r="H4348" s="128">
        <v>50</v>
      </c>
      <c r="I4348" s="128">
        <v>0</v>
      </c>
      <c r="J4348" s="129">
        <v>50</v>
      </c>
      <c r="K4348" s="101" t="s">
        <v>1388</v>
      </c>
    </row>
    <row r="4349" spans="1:11" ht="56.25" customHeight="1">
      <c r="A4349" s="98">
        <v>117</v>
      </c>
      <c r="B4349" s="125" t="s">
        <v>1290</v>
      </c>
      <c r="C4349" s="126">
        <v>42473</v>
      </c>
      <c r="D4349" s="98" t="s">
        <v>11</v>
      </c>
      <c r="E4349" s="98">
        <v>848064</v>
      </c>
      <c r="F4349" s="98"/>
      <c r="G4349" s="127" t="s">
        <v>3398</v>
      </c>
      <c r="H4349" s="128">
        <v>50</v>
      </c>
      <c r="I4349" s="128">
        <v>0</v>
      </c>
      <c r="J4349" s="129">
        <v>50</v>
      </c>
      <c r="K4349" s="101" t="s">
        <v>1388</v>
      </c>
    </row>
    <row r="4350" spans="1:11" ht="56.25" customHeight="1">
      <c r="A4350" s="98">
        <v>117</v>
      </c>
      <c r="B4350" s="125" t="s">
        <v>1290</v>
      </c>
      <c r="C4350" s="126">
        <v>42473</v>
      </c>
      <c r="D4350" s="98" t="s">
        <v>11</v>
      </c>
      <c r="E4350" s="98">
        <v>848066</v>
      </c>
      <c r="F4350" s="98"/>
      <c r="G4350" s="127" t="s">
        <v>3399</v>
      </c>
      <c r="H4350" s="128">
        <v>50</v>
      </c>
      <c r="I4350" s="128">
        <v>0</v>
      </c>
      <c r="J4350" s="129">
        <v>50</v>
      </c>
      <c r="K4350" s="101" t="s">
        <v>1388</v>
      </c>
    </row>
    <row r="4351" spans="1:11" ht="56.25" customHeight="1">
      <c r="A4351" s="98">
        <v>117</v>
      </c>
      <c r="B4351" s="125" t="s">
        <v>1290</v>
      </c>
      <c r="C4351" s="126">
        <v>42473</v>
      </c>
      <c r="D4351" s="98" t="s">
        <v>11</v>
      </c>
      <c r="E4351" s="98">
        <v>848067</v>
      </c>
      <c r="F4351" s="98"/>
      <c r="G4351" s="127" t="s">
        <v>3400</v>
      </c>
      <c r="H4351" s="128">
        <v>50</v>
      </c>
      <c r="I4351" s="128">
        <v>0</v>
      </c>
      <c r="J4351" s="129">
        <v>50</v>
      </c>
      <c r="K4351" s="101" t="s">
        <v>1388</v>
      </c>
    </row>
    <row r="4352" spans="1:11" ht="56.25" customHeight="1">
      <c r="A4352" s="98">
        <v>117</v>
      </c>
      <c r="B4352" s="125" t="s">
        <v>1290</v>
      </c>
      <c r="C4352" s="126">
        <v>42475</v>
      </c>
      <c r="D4352" s="98" t="s">
        <v>11</v>
      </c>
      <c r="E4352" s="98">
        <v>848295</v>
      </c>
      <c r="F4352" s="98"/>
      <c r="G4352" s="127" t="s">
        <v>3450</v>
      </c>
      <c r="H4352" s="128">
        <v>50</v>
      </c>
      <c r="I4352" s="128">
        <v>0</v>
      </c>
      <c r="J4352" s="129">
        <v>50</v>
      </c>
      <c r="K4352" s="101" t="s">
        <v>1388</v>
      </c>
    </row>
    <row r="4353" spans="1:11" ht="56.25" customHeight="1">
      <c r="A4353" s="98">
        <v>117</v>
      </c>
      <c r="B4353" s="125" t="s">
        <v>1290</v>
      </c>
      <c r="C4353" s="126">
        <v>42475</v>
      </c>
      <c r="D4353" s="98" t="s">
        <v>11</v>
      </c>
      <c r="E4353" s="98">
        <v>848312</v>
      </c>
      <c r="F4353" s="98"/>
      <c r="G4353" s="127" t="s">
        <v>3460</v>
      </c>
      <c r="H4353" s="128">
        <v>50</v>
      </c>
      <c r="I4353" s="128">
        <v>0</v>
      </c>
      <c r="J4353" s="129">
        <v>50</v>
      </c>
      <c r="K4353" s="101" t="s">
        <v>1388</v>
      </c>
    </row>
    <row r="4354" spans="1:11" ht="56.25" customHeight="1">
      <c r="A4354" s="98">
        <v>117</v>
      </c>
      <c r="B4354" s="125" t="s">
        <v>1290</v>
      </c>
      <c r="C4354" s="126">
        <v>42478</v>
      </c>
      <c r="D4354" s="98" t="s">
        <v>11</v>
      </c>
      <c r="E4354" s="98">
        <v>848395</v>
      </c>
      <c r="F4354" s="98"/>
      <c r="G4354" s="127" t="s">
        <v>3473</v>
      </c>
      <c r="H4354" s="128">
        <v>50</v>
      </c>
      <c r="I4354" s="128">
        <v>0</v>
      </c>
      <c r="J4354" s="129">
        <v>50</v>
      </c>
      <c r="K4354" s="101" t="s">
        <v>1388</v>
      </c>
    </row>
    <row r="4355" spans="1:11" ht="56.25" customHeight="1">
      <c r="A4355" s="98">
        <v>117</v>
      </c>
      <c r="B4355" s="125" t="s">
        <v>1290</v>
      </c>
      <c r="C4355" s="126">
        <v>42479</v>
      </c>
      <c r="D4355" s="98" t="s">
        <v>11</v>
      </c>
      <c r="E4355" s="98">
        <v>848542</v>
      </c>
      <c r="F4355" s="98"/>
      <c r="G4355" s="127" t="s">
        <v>3500</v>
      </c>
      <c r="H4355" s="128">
        <v>50</v>
      </c>
      <c r="I4355" s="128">
        <v>0</v>
      </c>
      <c r="J4355" s="129">
        <v>50</v>
      </c>
      <c r="K4355" s="101" t="s">
        <v>1388</v>
      </c>
    </row>
    <row r="4356" spans="1:11" ht="56.25" customHeight="1">
      <c r="A4356" s="98">
        <v>117</v>
      </c>
      <c r="B4356" s="125" t="s">
        <v>1290</v>
      </c>
      <c r="C4356" s="126">
        <v>42481</v>
      </c>
      <c r="D4356" s="98" t="s">
        <v>11</v>
      </c>
      <c r="E4356" s="98">
        <v>848778</v>
      </c>
      <c r="F4356" s="98"/>
      <c r="G4356" s="127" t="s">
        <v>3543</v>
      </c>
      <c r="H4356" s="128">
        <v>50</v>
      </c>
      <c r="I4356" s="128">
        <v>0</v>
      </c>
      <c r="J4356" s="129">
        <v>50</v>
      </c>
      <c r="K4356" s="101" t="s">
        <v>1388</v>
      </c>
    </row>
    <row r="4357" spans="1:11" ht="56.25" customHeight="1">
      <c r="A4357" s="98">
        <v>117</v>
      </c>
      <c r="B4357" s="125" t="s">
        <v>1290</v>
      </c>
      <c r="C4357" s="126">
        <v>42481</v>
      </c>
      <c r="D4357" s="98" t="s">
        <v>11</v>
      </c>
      <c r="E4357" s="98">
        <v>848828</v>
      </c>
      <c r="F4357" s="98"/>
      <c r="G4357" s="127" t="s">
        <v>3546</v>
      </c>
      <c r="H4357" s="128">
        <v>50</v>
      </c>
      <c r="I4357" s="128">
        <v>0</v>
      </c>
      <c r="J4357" s="129">
        <v>50</v>
      </c>
      <c r="K4357" s="101" t="s">
        <v>1388</v>
      </c>
    </row>
    <row r="4358" spans="1:11" ht="56.25" customHeight="1">
      <c r="A4358" s="98">
        <v>117</v>
      </c>
      <c r="B4358" s="125" t="s">
        <v>1290</v>
      </c>
      <c r="C4358" s="126">
        <v>42482</v>
      </c>
      <c r="D4358" s="98" t="s">
        <v>11</v>
      </c>
      <c r="E4358" s="98">
        <v>848897</v>
      </c>
      <c r="F4358" s="98"/>
      <c r="G4358" s="127" t="s">
        <v>3568</v>
      </c>
      <c r="H4358" s="128">
        <v>50</v>
      </c>
      <c r="I4358" s="128">
        <v>0</v>
      </c>
      <c r="J4358" s="129">
        <v>50</v>
      </c>
      <c r="K4358" s="101" t="s">
        <v>1388</v>
      </c>
    </row>
    <row r="4359" spans="1:11" ht="56.25" customHeight="1">
      <c r="A4359" s="98">
        <v>117</v>
      </c>
      <c r="B4359" s="125" t="s">
        <v>1290</v>
      </c>
      <c r="C4359" s="126">
        <v>42482</v>
      </c>
      <c r="D4359" s="98" t="s">
        <v>11</v>
      </c>
      <c r="E4359" s="98">
        <v>848899</v>
      </c>
      <c r="F4359" s="98"/>
      <c r="G4359" s="127" t="s">
        <v>3569</v>
      </c>
      <c r="H4359" s="128">
        <v>50</v>
      </c>
      <c r="I4359" s="128">
        <v>0</v>
      </c>
      <c r="J4359" s="129">
        <v>50</v>
      </c>
      <c r="K4359" s="101" t="s">
        <v>1388</v>
      </c>
    </row>
    <row r="4360" spans="1:11" ht="56.25" customHeight="1">
      <c r="A4360" s="98">
        <v>117</v>
      </c>
      <c r="B4360" s="125" t="s">
        <v>1290</v>
      </c>
      <c r="C4360" s="126">
        <v>42482</v>
      </c>
      <c r="D4360" s="98" t="s">
        <v>11</v>
      </c>
      <c r="E4360" s="98">
        <v>849007</v>
      </c>
      <c r="F4360" s="98"/>
      <c r="G4360" s="127" t="s">
        <v>3574</v>
      </c>
      <c r="H4360" s="128">
        <v>50</v>
      </c>
      <c r="I4360" s="128">
        <v>0</v>
      </c>
      <c r="J4360" s="129">
        <v>50</v>
      </c>
      <c r="K4360" s="101" t="s">
        <v>1388</v>
      </c>
    </row>
    <row r="4361" spans="1:11" ht="56.25" customHeight="1">
      <c r="A4361" s="98">
        <v>117</v>
      </c>
      <c r="B4361" s="125" t="s">
        <v>1290</v>
      </c>
      <c r="C4361" s="126">
        <v>42482</v>
      </c>
      <c r="D4361" s="98" t="s">
        <v>11</v>
      </c>
      <c r="E4361" s="98">
        <v>849009</v>
      </c>
      <c r="F4361" s="98"/>
      <c r="G4361" s="127" t="s">
        <v>3575</v>
      </c>
      <c r="H4361" s="128">
        <v>50</v>
      </c>
      <c r="I4361" s="128">
        <v>0</v>
      </c>
      <c r="J4361" s="129">
        <v>50</v>
      </c>
      <c r="K4361" s="101" t="s">
        <v>1388</v>
      </c>
    </row>
    <row r="4362" spans="1:11" ht="56.25" customHeight="1">
      <c r="A4362" s="98">
        <v>117</v>
      </c>
      <c r="B4362" s="125" t="s">
        <v>1290</v>
      </c>
      <c r="C4362" s="126">
        <v>42485</v>
      </c>
      <c r="D4362" s="98" t="s">
        <v>11</v>
      </c>
      <c r="E4362" s="98">
        <v>849072</v>
      </c>
      <c r="F4362" s="98"/>
      <c r="G4362" s="127" t="s">
        <v>3596</v>
      </c>
      <c r="H4362" s="128">
        <v>50</v>
      </c>
      <c r="I4362" s="128">
        <v>0</v>
      </c>
      <c r="J4362" s="129">
        <v>50</v>
      </c>
      <c r="K4362" s="101" t="s">
        <v>1388</v>
      </c>
    </row>
    <row r="4363" spans="1:11" ht="56.25" customHeight="1">
      <c r="A4363" s="98">
        <v>117</v>
      </c>
      <c r="B4363" s="125" t="s">
        <v>1290</v>
      </c>
      <c r="C4363" s="126">
        <v>42486</v>
      </c>
      <c r="D4363" s="98" t="s">
        <v>11</v>
      </c>
      <c r="E4363" s="98">
        <v>849399</v>
      </c>
      <c r="F4363" s="98"/>
      <c r="G4363" s="127" t="s">
        <v>3652</v>
      </c>
      <c r="H4363" s="128">
        <v>50</v>
      </c>
      <c r="I4363" s="128">
        <v>0</v>
      </c>
      <c r="J4363" s="129">
        <v>50</v>
      </c>
      <c r="K4363" s="101" t="s">
        <v>1388</v>
      </c>
    </row>
    <row r="4364" spans="1:11" ht="56.25" customHeight="1">
      <c r="A4364" s="98">
        <v>117</v>
      </c>
      <c r="B4364" s="125" t="s">
        <v>1290</v>
      </c>
      <c r="C4364" s="126">
        <v>42487</v>
      </c>
      <c r="D4364" s="98" t="s">
        <v>11</v>
      </c>
      <c r="E4364" s="98">
        <v>849496</v>
      </c>
      <c r="F4364" s="98"/>
      <c r="G4364" s="127" t="s">
        <v>3662</v>
      </c>
      <c r="H4364" s="128">
        <v>50</v>
      </c>
      <c r="I4364" s="128">
        <v>0</v>
      </c>
      <c r="J4364" s="129">
        <v>50</v>
      </c>
      <c r="K4364" s="101" t="s">
        <v>1388</v>
      </c>
    </row>
    <row r="4365" spans="1:11" ht="56.25" customHeight="1">
      <c r="A4365" s="98">
        <v>117</v>
      </c>
      <c r="B4365" s="125" t="s">
        <v>1290</v>
      </c>
      <c r="C4365" s="126">
        <v>42487</v>
      </c>
      <c r="D4365" s="98" t="s">
        <v>11</v>
      </c>
      <c r="E4365" s="98">
        <v>849499</v>
      </c>
      <c r="F4365" s="98"/>
      <c r="G4365" s="127" t="s">
        <v>3663</v>
      </c>
      <c r="H4365" s="128">
        <v>50</v>
      </c>
      <c r="I4365" s="128">
        <v>0</v>
      </c>
      <c r="J4365" s="129">
        <v>50</v>
      </c>
      <c r="K4365" s="101" t="s">
        <v>1388</v>
      </c>
    </row>
    <row r="4366" spans="1:11" ht="56.25" customHeight="1">
      <c r="A4366" s="98">
        <v>117</v>
      </c>
      <c r="B4366" s="125" t="s">
        <v>1290</v>
      </c>
      <c r="C4366" s="126">
        <v>42487</v>
      </c>
      <c r="D4366" s="98" t="s">
        <v>11</v>
      </c>
      <c r="E4366" s="98">
        <v>849585</v>
      </c>
      <c r="F4366" s="98"/>
      <c r="G4366" s="127" t="s">
        <v>3668</v>
      </c>
      <c r="H4366" s="128">
        <v>50</v>
      </c>
      <c r="I4366" s="128">
        <v>0</v>
      </c>
      <c r="J4366" s="129">
        <v>50</v>
      </c>
      <c r="K4366" s="101" t="s">
        <v>1388</v>
      </c>
    </row>
    <row r="4367" spans="1:11" ht="56.25" customHeight="1">
      <c r="A4367" s="98">
        <v>117</v>
      </c>
      <c r="B4367" s="125" t="s">
        <v>1290</v>
      </c>
      <c r="C4367" s="126">
        <v>42487</v>
      </c>
      <c r="D4367" s="98" t="s">
        <v>11</v>
      </c>
      <c r="E4367" s="98">
        <v>849605</v>
      </c>
      <c r="F4367" s="98"/>
      <c r="G4367" s="127" t="s">
        <v>3669</v>
      </c>
      <c r="H4367" s="128">
        <v>50</v>
      </c>
      <c r="I4367" s="128">
        <v>0</v>
      </c>
      <c r="J4367" s="129">
        <v>50</v>
      </c>
      <c r="K4367" s="101" t="s">
        <v>1388</v>
      </c>
    </row>
    <row r="4368" spans="1:11" ht="56.25" customHeight="1">
      <c r="A4368" s="98">
        <v>117</v>
      </c>
      <c r="B4368" s="125" t="s">
        <v>1290</v>
      </c>
      <c r="C4368" s="126">
        <v>42488</v>
      </c>
      <c r="D4368" s="98" t="s">
        <v>11</v>
      </c>
      <c r="E4368" s="98">
        <v>849704</v>
      </c>
      <c r="F4368" s="98"/>
      <c r="G4368" s="127" t="s">
        <v>3700</v>
      </c>
      <c r="H4368" s="128">
        <v>50</v>
      </c>
      <c r="I4368" s="128">
        <v>0</v>
      </c>
      <c r="J4368" s="129">
        <v>50</v>
      </c>
      <c r="K4368" s="101" t="s">
        <v>1388</v>
      </c>
    </row>
    <row r="4369" spans="1:11" ht="56.25" customHeight="1">
      <c r="A4369" s="98">
        <v>117</v>
      </c>
      <c r="B4369" s="125" t="s">
        <v>1290</v>
      </c>
      <c r="C4369" s="126">
        <v>42488</v>
      </c>
      <c r="D4369" s="98" t="s">
        <v>11</v>
      </c>
      <c r="E4369" s="98">
        <v>849750</v>
      </c>
      <c r="F4369" s="98"/>
      <c r="G4369" s="127" t="s">
        <v>3702</v>
      </c>
      <c r="H4369" s="128">
        <v>50</v>
      </c>
      <c r="I4369" s="128">
        <v>0</v>
      </c>
      <c r="J4369" s="129">
        <v>50</v>
      </c>
      <c r="K4369" s="101" t="s">
        <v>1388</v>
      </c>
    </row>
    <row r="4370" spans="1:11" ht="56.25" customHeight="1">
      <c r="A4370" s="98">
        <v>117</v>
      </c>
      <c r="B4370" s="125" t="s">
        <v>1290</v>
      </c>
      <c r="C4370" s="126">
        <v>42489</v>
      </c>
      <c r="D4370" s="98" t="s">
        <v>11</v>
      </c>
      <c r="E4370" s="98">
        <v>849942</v>
      </c>
      <c r="F4370" s="98"/>
      <c r="G4370" s="127" t="s">
        <v>3733</v>
      </c>
      <c r="H4370" s="128">
        <v>50</v>
      </c>
      <c r="I4370" s="128">
        <v>0</v>
      </c>
      <c r="J4370" s="129">
        <v>50</v>
      </c>
      <c r="K4370" s="101" t="s">
        <v>1388</v>
      </c>
    </row>
    <row r="4371" spans="1:11" ht="56.25" customHeight="1">
      <c r="A4371" s="98">
        <v>117</v>
      </c>
      <c r="B4371" s="125" t="s">
        <v>1290</v>
      </c>
      <c r="C4371" s="126">
        <v>42489</v>
      </c>
      <c r="D4371" s="98" t="s">
        <v>11</v>
      </c>
      <c r="E4371" s="98">
        <v>849954</v>
      </c>
      <c r="F4371" s="98"/>
      <c r="G4371" s="127" t="s">
        <v>3734</v>
      </c>
      <c r="H4371" s="128">
        <v>50</v>
      </c>
      <c r="I4371" s="128">
        <v>0</v>
      </c>
      <c r="J4371" s="129">
        <v>50</v>
      </c>
      <c r="K4371" s="101" t="s">
        <v>1388</v>
      </c>
    </row>
    <row r="4372" spans="1:11" ht="56.25" customHeight="1">
      <c r="A4372" s="98">
        <v>117</v>
      </c>
      <c r="B4372" s="125" t="s">
        <v>1290</v>
      </c>
      <c r="C4372" s="126">
        <v>42493</v>
      </c>
      <c r="D4372" s="98" t="s">
        <v>11</v>
      </c>
      <c r="E4372" s="98">
        <v>850165</v>
      </c>
      <c r="F4372" s="98"/>
      <c r="G4372" s="127" t="s">
        <v>3771</v>
      </c>
      <c r="H4372" s="128">
        <v>50</v>
      </c>
      <c r="I4372" s="128">
        <v>0</v>
      </c>
      <c r="J4372" s="129">
        <v>50</v>
      </c>
      <c r="K4372" s="101" t="s">
        <v>1388</v>
      </c>
    </row>
    <row r="4373" spans="1:11" ht="56.25" customHeight="1">
      <c r="A4373" s="98">
        <v>117</v>
      </c>
      <c r="B4373" s="125" t="s">
        <v>1290</v>
      </c>
      <c r="C4373" s="126">
        <v>42493</v>
      </c>
      <c r="D4373" s="98" t="s">
        <v>11</v>
      </c>
      <c r="E4373" s="98">
        <v>850174</v>
      </c>
      <c r="F4373" s="98"/>
      <c r="G4373" s="127" t="s">
        <v>3772</v>
      </c>
      <c r="H4373" s="128">
        <v>50</v>
      </c>
      <c r="I4373" s="128">
        <v>0</v>
      </c>
      <c r="J4373" s="129">
        <v>50</v>
      </c>
      <c r="K4373" s="101" t="s">
        <v>1388</v>
      </c>
    </row>
    <row r="4374" spans="1:11" ht="56.25" customHeight="1">
      <c r="A4374" s="98">
        <v>117</v>
      </c>
      <c r="B4374" s="125" t="s">
        <v>1290</v>
      </c>
      <c r="C4374" s="126">
        <v>42493</v>
      </c>
      <c r="D4374" s="98" t="s">
        <v>11</v>
      </c>
      <c r="E4374" s="98">
        <v>850195</v>
      </c>
      <c r="F4374" s="98"/>
      <c r="G4374" s="127" t="s">
        <v>3773</v>
      </c>
      <c r="H4374" s="128">
        <v>50</v>
      </c>
      <c r="I4374" s="128">
        <v>0</v>
      </c>
      <c r="J4374" s="129">
        <v>50</v>
      </c>
      <c r="K4374" s="101" t="s">
        <v>1388</v>
      </c>
    </row>
    <row r="4375" spans="1:11" ht="56.25" customHeight="1">
      <c r="A4375" s="98">
        <v>117</v>
      </c>
      <c r="B4375" s="125" t="s">
        <v>1290</v>
      </c>
      <c r="C4375" s="126">
        <v>42494</v>
      </c>
      <c r="D4375" s="98" t="s">
        <v>11</v>
      </c>
      <c r="E4375" s="98">
        <v>850297</v>
      </c>
      <c r="F4375" s="98"/>
      <c r="G4375" s="127" t="s">
        <v>3800</v>
      </c>
      <c r="H4375" s="128">
        <v>50</v>
      </c>
      <c r="I4375" s="128">
        <v>0</v>
      </c>
      <c r="J4375" s="129">
        <v>50</v>
      </c>
      <c r="K4375" s="101" t="s">
        <v>1388</v>
      </c>
    </row>
    <row r="4376" spans="1:11" ht="56.25" customHeight="1">
      <c r="A4376" s="98">
        <v>117</v>
      </c>
      <c r="B4376" s="125" t="s">
        <v>1290</v>
      </c>
      <c r="C4376" s="126">
        <v>42500</v>
      </c>
      <c r="D4376" s="98" t="s">
        <v>11</v>
      </c>
      <c r="E4376" s="98">
        <v>850926</v>
      </c>
      <c r="F4376" s="98"/>
      <c r="G4376" s="127" t="s">
        <v>3890</v>
      </c>
      <c r="H4376" s="128">
        <v>50</v>
      </c>
      <c r="I4376" s="128">
        <v>0</v>
      </c>
      <c r="J4376" s="129">
        <v>50</v>
      </c>
      <c r="K4376" s="101" t="s">
        <v>1388</v>
      </c>
    </row>
    <row r="4377" spans="1:11" ht="56.25" customHeight="1">
      <c r="A4377" s="98">
        <v>117</v>
      </c>
      <c r="B4377" s="125" t="s">
        <v>1290</v>
      </c>
      <c r="C4377" s="126">
        <v>42501</v>
      </c>
      <c r="D4377" s="98" t="s">
        <v>11</v>
      </c>
      <c r="E4377" s="98">
        <v>851077</v>
      </c>
      <c r="F4377" s="98"/>
      <c r="G4377" s="127" t="s">
        <v>3936</v>
      </c>
      <c r="H4377" s="128">
        <v>50</v>
      </c>
      <c r="I4377" s="128">
        <v>0</v>
      </c>
      <c r="J4377" s="129">
        <v>50</v>
      </c>
      <c r="K4377" s="101" t="s">
        <v>1388</v>
      </c>
    </row>
    <row r="4378" spans="1:11" ht="56.25" customHeight="1">
      <c r="A4378" s="98">
        <v>117</v>
      </c>
      <c r="B4378" s="125" t="s">
        <v>1290</v>
      </c>
      <c r="C4378" s="126">
        <v>42506</v>
      </c>
      <c r="D4378" s="98" t="s">
        <v>11</v>
      </c>
      <c r="E4378" s="98">
        <v>851480</v>
      </c>
      <c r="F4378" s="98"/>
      <c r="G4378" s="127" t="s">
        <v>4068</v>
      </c>
      <c r="H4378" s="128">
        <v>50</v>
      </c>
      <c r="I4378" s="128">
        <v>0</v>
      </c>
      <c r="J4378" s="129">
        <v>50</v>
      </c>
      <c r="K4378" s="101" t="s">
        <v>1388</v>
      </c>
    </row>
    <row r="4379" spans="1:11" ht="56.25" customHeight="1">
      <c r="A4379" s="98">
        <v>117</v>
      </c>
      <c r="B4379" s="125" t="s">
        <v>1290</v>
      </c>
      <c r="C4379" s="126">
        <v>42506</v>
      </c>
      <c r="D4379" s="98" t="s">
        <v>11</v>
      </c>
      <c r="E4379" s="98">
        <v>851482</v>
      </c>
      <c r="F4379" s="98"/>
      <c r="G4379" s="127" t="s">
        <v>4069</v>
      </c>
      <c r="H4379" s="128">
        <v>50</v>
      </c>
      <c r="I4379" s="128">
        <v>0</v>
      </c>
      <c r="J4379" s="129">
        <v>50</v>
      </c>
      <c r="K4379" s="101" t="s">
        <v>1388</v>
      </c>
    </row>
    <row r="4380" spans="1:11" ht="56.25" customHeight="1">
      <c r="A4380" s="98">
        <v>117</v>
      </c>
      <c r="B4380" s="125" t="s">
        <v>1290</v>
      </c>
      <c r="C4380" s="126">
        <v>42507</v>
      </c>
      <c r="D4380" s="98" t="s">
        <v>11</v>
      </c>
      <c r="E4380" s="98">
        <v>851691</v>
      </c>
      <c r="F4380" s="98"/>
      <c r="G4380" s="127" t="s">
        <v>4104</v>
      </c>
      <c r="H4380" s="128">
        <v>50</v>
      </c>
      <c r="I4380" s="128">
        <v>0</v>
      </c>
      <c r="J4380" s="129">
        <v>50</v>
      </c>
      <c r="K4380" s="101" t="s">
        <v>1388</v>
      </c>
    </row>
    <row r="4381" spans="1:11" ht="56.25" customHeight="1">
      <c r="A4381" s="98">
        <v>117</v>
      </c>
      <c r="B4381" s="125" t="s">
        <v>1290</v>
      </c>
      <c r="C4381" s="126">
        <v>42508</v>
      </c>
      <c r="D4381" s="98" t="s">
        <v>11</v>
      </c>
      <c r="E4381" s="98">
        <v>851824</v>
      </c>
      <c r="F4381" s="98"/>
      <c r="G4381" s="127" t="s">
        <v>4136</v>
      </c>
      <c r="H4381" s="128">
        <v>50</v>
      </c>
      <c r="I4381" s="128">
        <v>0</v>
      </c>
      <c r="J4381" s="129">
        <v>50</v>
      </c>
      <c r="K4381" s="101" t="s">
        <v>1388</v>
      </c>
    </row>
    <row r="4382" spans="1:11" ht="56.25" customHeight="1">
      <c r="A4382" s="98">
        <v>117</v>
      </c>
      <c r="B4382" s="125" t="s">
        <v>1290</v>
      </c>
      <c r="C4382" s="126">
        <v>42509</v>
      </c>
      <c r="D4382" s="98" t="s">
        <v>11</v>
      </c>
      <c r="E4382" s="98">
        <v>851923</v>
      </c>
      <c r="F4382" s="98"/>
      <c r="G4382" s="127" t="s">
        <v>4156</v>
      </c>
      <c r="H4382" s="128">
        <v>50</v>
      </c>
      <c r="I4382" s="128">
        <v>0</v>
      </c>
      <c r="J4382" s="129">
        <v>50</v>
      </c>
      <c r="K4382" s="101" t="s">
        <v>1388</v>
      </c>
    </row>
    <row r="4383" spans="1:11" ht="56.25" customHeight="1">
      <c r="A4383" s="98">
        <v>117</v>
      </c>
      <c r="B4383" s="125" t="s">
        <v>1290</v>
      </c>
      <c r="C4383" s="126">
        <v>42509</v>
      </c>
      <c r="D4383" s="98" t="s">
        <v>11</v>
      </c>
      <c r="E4383" s="98">
        <v>851985</v>
      </c>
      <c r="F4383" s="98"/>
      <c r="G4383" s="127" t="s">
        <v>4167</v>
      </c>
      <c r="H4383" s="128">
        <v>50</v>
      </c>
      <c r="I4383" s="128">
        <v>0</v>
      </c>
      <c r="J4383" s="129">
        <v>50</v>
      </c>
      <c r="K4383" s="101" t="s">
        <v>1388</v>
      </c>
    </row>
    <row r="4384" spans="1:11" ht="56.25" customHeight="1">
      <c r="A4384" s="98">
        <v>117</v>
      </c>
      <c r="B4384" s="125" t="s">
        <v>1290</v>
      </c>
      <c r="C4384" s="126">
        <v>42514</v>
      </c>
      <c r="D4384" s="98" t="s">
        <v>11</v>
      </c>
      <c r="E4384" s="98">
        <v>852318</v>
      </c>
      <c r="F4384" s="98"/>
      <c r="G4384" s="127" t="s">
        <v>4260</v>
      </c>
      <c r="H4384" s="128">
        <v>50</v>
      </c>
      <c r="I4384" s="128">
        <v>0</v>
      </c>
      <c r="J4384" s="129">
        <v>50</v>
      </c>
      <c r="K4384" s="101" t="s">
        <v>1388</v>
      </c>
    </row>
    <row r="4385" spans="1:11" ht="56.25" customHeight="1">
      <c r="A4385" s="98">
        <v>117</v>
      </c>
      <c r="B4385" s="125" t="s">
        <v>1290</v>
      </c>
      <c r="C4385" s="126">
        <v>42514</v>
      </c>
      <c r="D4385" s="98" t="s">
        <v>11</v>
      </c>
      <c r="E4385" s="98">
        <v>852427</v>
      </c>
      <c r="F4385" s="98"/>
      <c r="G4385" s="127" t="s">
        <v>4272</v>
      </c>
      <c r="H4385" s="128">
        <v>50</v>
      </c>
      <c r="I4385" s="128">
        <v>0</v>
      </c>
      <c r="J4385" s="129">
        <v>50</v>
      </c>
      <c r="K4385" s="101" t="s">
        <v>1388</v>
      </c>
    </row>
    <row r="4386" spans="1:11" ht="56.25" customHeight="1">
      <c r="A4386" s="98">
        <v>117</v>
      </c>
      <c r="B4386" s="125" t="s">
        <v>1290</v>
      </c>
      <c r="C4386" s="126">
        <v>42515</v>
      </c>
      <c r="D4386" s="98" t="s">
        <v>11</v>
      </c>
      <c r="E4386" s="98">
        <v>852634</v>
      </c>
      <c r="F4386" s="98"/>
      <c r="G4386" s="127" t="s">
        <v>4290</v>
      </c>
      <c r="H4386" s="128">
        <v>50</v>
      </c>
      <c r="I4386" s="128">
        <v>0</v>
      </c>
      <c r="J4386" s="129">
        <v>50</v>
      </c>
      <c r="K4386" s="101" t="s">
        <v>1388</v>
      </c>
    </row>
    <row r="4387" spans="1:11" ht="56.25" customHeight="1">
      <c r="A4387" s="98">
        <v>117</v>
      </c>
      <c r="B4387" s="125" t="s">
        <v>1290</v>
      </c>
      <c r="C4387" s="126">
        <v>42515</v>
      </c>
      <c r="D4387" s="98" t="s">
        <v>11</v>
      </c>
      <c r="E4387" s="98">
        <v>852664</v>
      </c>
      <c r="F4387" s="98"/>
      <c r="G4387" s="127" t="s">
        <v>4291</v>
      </c>
      <c r="H4387" s="128">
        <v>50</v>
      </c>
      <c r="I4387" s="128">
        <v>0</v>
      </c>
      <c r="J4387" s="129">
        <v>50</v>
      </c>
      <c r="K4387" s="101" t="s">
        <v>1388</v>
      </c>
    </row>
    <row r="4388" spans="1:11" ht="56.25" customHeight="1">
      <c r="A4388" s="98">
        <v>117</v>
      </c>
      <c r="B4388" s="125" t="s">
        <v>1290</v>
      </c>
      <c r="C4388" s="126">
        <v>42517</v>
      </c>
      <c r="D4388" s="98" t="s">
        <v>11</v>
      </c>
      <c r="E4388" s="98">
        <v>852794</v>
      </c>
      <c r="F4388" s="98"/>
      <c r="G4388" s="127" t="s">
        <v>4314</v>
      </c>
      <c r="H4388" s="128">
        <v>50</v>
      </c>
      <c r="I4388" s="128">
        <v>0</v>
      </c>
      <c r="J4388" s="129">
        <v>50</v>
      </c>
      <c r="K4388" s="101" t="s">
        <v>1388</v>
      </c>
    </row>
    <row r="4389" spans="1:11" ht="56.25" customHeight="1">
      <c r="A4389" s="98">
        <v>117</v>
      </c>
      <c r="B4389" s="125" t="s">
        <v>1290</v>
      </c>
      <c r="C4389" s="126">
        <v>42517</v>
      </c>
      <c r="D4389" s="98" t="s">
        <v>11</v>
      </c>
      <c r="E4389" s="98">
        <v>852797</v>
      </c>
      <c r="F4389" s="98"/>
      <c r="G4389" s="127" t="s">
        <v>4317</v>
      </c>
      <c r="H4389" s="128">
        <v>50</v>
      </c>
      <c r="I4389" s="128">
        <v>0</v>
      </c>
      <c r="J4389" s="129">
        <v>50</v>
      </c>
      <c r="K4389" s="101" t="s">
        <v>1388</v>
      </c>
    </row>
    <row r="4390" spans="1:11" ht="56.25" customHeight="1">
      <c r="A4390" s="98">
        <v>117</v>
      </c>
      <c r="B4390" s="125" t="s">
        <v>1290</v>
      </c>
      <c r="C4390" s="126">
        <v>42517</v>
      </c>
      <c r="D4390" s="98" t="s">
        <v>11</v>
      </c>
      <c r="E4390" s="98">
        <v>852854</v>
      </c>
      <c r="F4390" s="98"/>
      <c r="G4390" s="127" t="s">
        <v>4325</v>
      </c>
      <c r="H4390" s="128">
        <v>50</v>
      </c>
      <c r="I4390" s="128">
        <v>0</v>
      </c>
      <c r="J4390" s="129">
        <v>50</v>
      </c>
      <c r="K4390" s="101" t="s">
        <v>1388</v>
      </c>
    </row>
    <row r="4391" spans="1:11" ht="56.25" customHeight="1">
      <c r="A4391" s="98">
        <v>117</v>
      </c>
      <c r="B4391" s="125" t="s">
        <v>1290</v>
      </c>
      <c r="C4391" s="126">
        <v>42521</v>
      </c>
      <c r="D4391" s="98" t="s">
        <v>11</v>
      </c>
      <c r="E4391" s="98">
        <v>853309</v>
      </c>
      <c r="F4391" s="98"/>
      <c r="G4391" s="127" t="s">
        <v>4410</v>
      </c>
      <c r="H4391" s="128">
        <v>50</v>
      </c>
      <c r="I4391" s="128">
        <v>0</v>
      </c>
      <c r="J4391" s="129">
        <v>50</v>
      </c>
      <c r="K4391" s="101" t="s">
        <v>1388</v>
      </c>
    </row>
    <row r="4392" spans="1:11" ht="56.25" customHeight="1">
      <c r="A4392" s="98">
        <v>117</v>
      </c>
      <c r="B4392" s="125" t="s">
        <v>1290</v>
      </c>
      <c r="C4392" s="126">
        <v>42521</v>
      </c>
      <c r="D4392" s="98" t="s">
        <v>11</v>
      </c>
      <c r="E4392" s="98">
        <v>853310</v>
      </c>
      <c r="F4392" s="98"/>
      <c r="G4392" s="127" t="s">
        <v>4411</v>
      </c>
      <c r="H4392" s="128">
        <v>50</v>
      </c>
      <c r="I4392" s="128">
        <v>0</v>
      </c>
      <c r="J4392" s="129">
        <v>50</v>
      </c>
      <c r="K4392" s="101" t="s">
        <v>1388</v>
      </c>
    </row>
    <row r="4393" spans="1:11" ht="56.25" customHeight="1">
      <c r="A4393" s="98">
        <v>117</v>
      </c>
      <c r="B4393" s="125" t="s">
        <v>1290</v>
      </c>
      <c r="C4393" s="126">
        <v>42521</v>
      </c>
      <c r="D4393" s="98" t="s">
        <v>11</v>
      </c>
      <c r="E4393" s="98">
        <v>853311</v>
      </c>
      <c r="F4393" s="98"/>
      <c r="G4393" s="127" t="s">
        <v>4412</v>
      </c>
      <c r="H4393" s="128">
        <v>50</v>
      </c>
      <c r="I4393" s="128">
        <v>0</v>
      </c>
      <c r="J4393" s="129">
        <v>50</v>
      </c>
      <c r="K4393" s="101" t="s">
        <v>1388</v>
      </c>
    </row>
    <row r="4394" spans="1:11" ht="56.25" customHeight="1">
      <c r="A4394" s="98">
        <v>117</v>
      </c>
      <c r="B4394" s="125" t="s">
        <v>1290</v>
      </c>
      <c r="C4394" s="126">
        <v>42521</v>
      </c>
      <c r="D4394" s="98" t="s">
        <v>11</v>
      </c>
      <c r="E4394" s="98">
        <v>853313</v>
      </c>
      <c r="F4394" s="98"/>
      <c r="G4394" s="127" t="s">
        <v>4413</v>
      </c>
      <c r="H4394" s="128">
        <v>50</v>
      </c>
      <c r="I4394" s="128">
        <v>0</v>
      </c>
      <c r="J4394" s="129">
        <v>50</v>
      </c>
      <c r="K4394" s="101" t="s">
        <v>1388</v>
      </c>
    </row>
    <row r="4395" spans="1:11" ht="56.25" customHeight="1">
      <c r="A4395" s="98">
        <v>117</v>
      </c>
      <c r="B4395" s="125" t="s">
        <v>1290</v>
      </c>
      <c r="C4395" s="126">
        <v>42522</v>
      </c>
      <c r="D4395" s="98" t="s">
        <v>11</v>
      </c>
      <c r="E4395" s="98">
        <v>853486</v>
      </c>
      <c r="F4395" s="98"/>
      <c r="G4395" s="127" t="s">
        <v>4432</v>
      </c>
      <c r="H4395" s="128">
        <v>50</v>
      </c>
      <c r="I4395" s="128">
        <v>0</v>
      </c>
      <c r="J4395" s="129">
        <v>50</v>
      </c>
      <c r="K4395" s="101" t="s">
        <v>1388</v>
      </c>
    </row>
    <row r="4396" spans="1:11" ht="56.25" customHeight="1">
      <c r="A4396" s="98">
        <v>117</v>
      </c>
      <c r="B4396" s="125" t="s">
        <v>1290</v>
      </c>
      <c r="C4396" s="126">
        <v>42522</v>
      </c>
      <c r="D4396" s="98" t="s">
        <v>11</v>
      </c>
      <c r="E4396" s="98">
        <v>853488</v>
      </c>
      <c r="F4396" s="98"/>
      <c r="G4396" s="127" t="s">
        <v>4433</v>
      </c>
      <c r="H4396" s="128">
        <v>50</v>
      </c>
      <c r="I4396" s="128">
        <v>0</v>
      </c>
      <c r="J4396" s="129">
        <v>50</v>
      </c>
      <c r="K4396" s="101" t="s">
        <v>1388</v>
      </c>
    </row>
    <row r="4397" spans="1:11" ht="56.25" customHeight="1">
      <c r="A4397" s="98">
        <v>117</v>
      </c>
      <c r="B4397" s="125" t="s">
        <v>1290</v>
      </c>
      <c r="C4397" s="126">
        <v>42522</v>
      </c>
      <c r="D4397" s="98" t="s">
        <v>11</v>
      </c>
      <c r="E4397" s="98">
        <v>853490</v>
      </c>
      <c r="F4397" s="98"/>
      <c r="G4397" s="127" t="s">
        <v>4434</v>
      </c>
      <c r="H4397" s="128">
        <v>50</v>
      </c>
      <c r="I4397" s="128">
        <v>0</v>
      </c>
      <c r="J4397" s="129">
        <v>50</v>
      </c>
      <c r="K4397" s="101" t="s">
        <v>1388</v>
      </c>
    </row>
    <row r="4398" spans="1:11" ht="56.25" customHeight="1">
      <c r="A4398" s="98">
        <v>117</v>
      </c>
      <c r="B4398" s="125" t="s">
        <v>1290</v>
      </c>
      <c r="C4398" s="126">
        <v>42522</v>
      </c>
      <c r="D4398" s="98" t="s">
        <v>11</v>
      </c>
      <c r="E4398" s="98">
        <v>853491</v>
      </c>
      <c r="F4398" s="98"/>
      <c r="G4398" s="127" t="s">
        <v>4435</v>
      </c>
      <c r="H4398" s="128">
        <v>50</v>
      </c>
      <c r="I4398" s="128">
        <v>0</v>
      </c>
      <c r="J4398" s="129">
        <v>50</v>
      </c>
      <c r="K4398" s="101" t="s">
        <v>1388</v>
      </c>
    </row>
    <row r="4399" spans="1:11" ht="56.25" customHeight="1">
      <c r="A4399" s="98">
        <v>117</v>
      </c>
      <c r="B4399" s="125" t="s">
        <v>1290</v>
      </c>
      <c r="C4399" s="126">
        <v>42524</v>
      </c>
      <c r="D4399" s="98" t="s">
        <v>11</v>
      </c>
      <c r="E4399" s="98">
        <v>853680</v>
      </c>
      <c r="F4399" s="98"/>
      <c r="G4399" s="127" t="s">
        <v>4465</v>
      </c>
      <c r="H4399" s="128">
        <v>50</v>
      </c>
      <c r="I4399" s="128">
        <v>0</v>
      </c>
      <c r="J4399" s="129">
        <v>50</v>
      </c>
      <c r="K4399" s="101" t="s">
        <v>1388</v>
      </c>
    </row>
    <row r="4400" spans="1:11" ht="56.25" customHeight="1">
      <c r="A4400" s="98">
        <v>117</v>
      </c>
      <c r="B4400" s="125" t="s">
        <v>1290</v>
      </c>
      <c r="C4400" s="126">
        <v>42528</v>
      </c>
      <c r="D4400" s="98" t="s">
        <v>11</v>
      </c>
      <c r="E4400" s="98">
        <v>853898</v>
      </c>
      <c r="F4400" s="98"/>
      <c r="G4400" s="127" t="s">
        <v>4511</v>
      </c>
      <c r="H4400" s="128">
        <v>50</v>
      </c>
      <c r="I4400" s="128">
        <v>0</v>
      </c>
      <c r="J4400" s="129">
        <v>50</v>
      </c>
      <c r="K4400" s="101" t="s">
        <v>1388</v>
      </c>
    </row>
    <row r="4401" spans="1:11" ht="56.25" customHeight="1">
      <c r="A4401" s="98">
        <v>117</v>
      </c>
      <c r="B4401" s="125" t="s">
        <v>1290</v>
      </c>
      <c r="C4401" s="126">
        <v>42530</v>
      </c>
      <c r="D4401" s="98" t="s">
        <v>11</v>
      </c>
      <c r="E4401" s="98">
        <v>854189</v>
      </c>
      <c r="F4401" s="98"/>
      <c r="G4401" s="127" t="s">
        <v>4566</v>
      </c>
      <c r="H4401" s="128">
        <v>50</v>
      </c>
      <c r="I4401" s="128">
        <v>0</v>
      </c>
      <c r="J4401" s="129">
        <v>50</v>
      </c>
      <c r="K4401" s="101" t="s">
        <v>1388</v>
      </c>
    </row>
    <row r="4402" spans="1:11" ht="56.25" customHeight="1">
      <c r="A4402" s="98">
        <v>117</v>
      </c>
      <c r="B4402" s="125" t="s">
        <v>1290</v>
      </c>
      <c r="C4402" s="126">
        <v>42530</v>
      </c>
      <c r="D4402" s="98" t="s">
        <v>11</v>
      </c>
      <c r="E4402" s="98">
        <v>854190</v>
      </c>
      <c r="F4402" s="98"/>
      <c r="G4402" s="127" t="s">
        <v>4567</v>
      </c>
      <c r="H4402" s="128">
        <v>50</v>
      </c>
      <c r="I4402" s="128">
        <v>0</v>
      </c>
      <c r="J4402" s="129">
        <v>50</v>
      </c>
      <c r="K4402" s="101" t="s">
        <v>1388</v>
      </c>
    </row>
    <row r="4403" spans="1:11" ht="56.25" customHeight="1">
      <c r="A4403" s="98">
        <v>117</v>
      </c>
      <c r="B4403" s="125" t="s">
        <v>1290</v>
      </c>
      <c r="C4403" s="126">
        <v>42536</v>
      </c>
      <c r="D4403" s="98" t="s">
        <v>11</v>
      </c>
      <c r="E4403" s="98">
        <v>854811</v>
      </c>
      <c r="F4403" s="98"/>
      <c r="G4403" s="127" t="s">
        <v>4744</v>
      </c>
      <c r="H4403" s="128">
        <v>50</v>
      </c>
      <c r="I4403" s="128">
        <v>0</v>
      </c>
      <c r="J4403" s="129">
        <v>50</v>
      </c>
      <c r="K4403" s="101" t="s">
        <v>1388</v>
      </c>
    </row>
    <row r="4404" spans="1:11" ht="56.25" customHeight="1">
      <c r="A4404" s="98">
        <v>117</v>
      </c>
      <c r="B4404" s="125" t="s">
        <v>1290</v>
      </c>
      <c r="C4404" s="126">
        <v>42536</v>
      </c>
      <c r="D4404" s="98" t="s">
        <v>11</v>
      </c>
      <c r="E4404" s="98">
        <v>854812</v>
      </c>
      <c r="F4404" s="98"/>
      <c r="G4404" s="127" t="s">
        <v>4745</v>
      </c>
      <c r="H4404" s="128">
        <v>50</v>
      </c>
      <c r="I4404" s="128">
        <v>0</v>
      </c>
      <c r="J4404" s="129">
        <v>50</v>
      </c>
      <c r="K4404" s="101" t="s">
        <v>1388</v>
      </c>
    </row>
    <row r="4405" spans="1:11" ht="56.25" customHeight="1">
      <c r="A4405" s="98">
        <v>117</v>
      </c>
      <c r="B4405" s="125" t="s">
        <v>1290</v>
      </c>
      <c r="C4405" s="126">
        <v>42538</v>
      </c>
      <c r="D4405" s="98" t="s">
        <v>11</v>
      </c>
      <c r="E4405" s="98">
        <v>855037</v>
      </c>
      <c r="F4405" s="98"/>
      <c r="G4405" s="127" t="s">
        <v>4848</v>
      </c>
      <c r="H4405" s="128">
        <v>50</v>
      </c>
      <c r="I4405" s="128">
        <v>0</v>
      </c>
      <c r="J4405" s="129">
        <v>50</v>
      </c>
      <c r="K4405" s="101" t="s">
        <v>1388</v>
      </c>
    </row>
    <row r="4406" spans="1:11" ht="56.25" customHeight="1">
      <c r="A4406" s="98">
        <v>117</v>
      </c>
      <c r="B4406" s="125" t="s">
        <v>1290</v>
      </c>
      <c r="C4406" s="126">
        <v>42538</v>
      </c>
      <c r="D4406" s="98" t="s">
        <v>11</v>
      </c>
      <c r="E4406" s="98">
        <v>855055</v>
      </c>
      <c r="F4406" s="98"/>
      <c r="G4406" s="127" t="s">
        <v>4830</v>
      </c>
      <c r="H4406" s="128">
        <v>50</v>
      </c>
      <c r="I4406" s="128">
        <v>0</v>
      </c>
      <c r="J4406" s="129">
        <v>50</v>
      </c>
      <c r="K4406" s="101" t="s">
        <v>1388</v>
      </c>
    </row>
    <row r="4407" spans="1:11" ht="56.25" customHeight="1">
      <c r="A4407" s="98">
        <v>117</v>
      </c>
      <c r="B4407" s="125" t="s">
        <v>1290</v>
      </c>
      <c r="C4407" s="126">
        <v>42541</v>
      </c>
      <c r="D4407" s="98" t="s">
        <v>11</v>
      </c>
      <c r="E4407" s="98">
        <v>855163</v>
      </c>
      <c r="F4407" s="98"/>
      <c r="G4407" s="127" t="s">
        <v>4902</v>
      </c>
      <c r="H4407" s="128">
        <v>50</v>
      </c>
      <c r="I4407" s="128">
        <v>0</v>
      </c>
      <c r="J4407" s="129">
        <v>50</v>
      </c>
      <c r="K4407" s="101" t="s">
        <v>1388</v>
      </c>
    </row>
    <row r="4408" spans="1:11" ht="56.25" customHeight="1">
      <c r="A4408" s="98">
        <v>117</v>
      </c>
      <c r="B4408" s="125" t="s">
        <v>1290</v>
      </c>
      <c r="C4408" s="126">
        <v>42541</v>
      </c>
      <c r="D4408" s="98" t="s">
        <v>11</v>
      </c>
      <c r="E4408" s="98">
        <v>855164</v>
      </c>
      <c r="F4408" s="98"/>
      <c r="G4408" s="127" t="s">
        <v>4903</v>
      </c>
      <c r="H4408" s="128">
        <v>50</v>
      </c>
      <c r="I4408" s="128">
        <v>0</v>
      </c>
      <c r="J4408" s="129">
        <v>50</v>
      </c>
      <c r="K4408" s="101" t="s">
        <v>1388</v>
      </c>
    </row>
    <row r="4409" spans="1:11" ht="56.25" customHeight="1">
      <c r="A4409" s="98">
        <v>117</v>
      </c>
      <c r="B4409" s="125" t="s">
        <v>1290</v>
      </c>
      <c r="C4409" s="126">
        <v>42543</v>
      </c>
      <c r="D4409" s="98" t="s">
        <v>11</v>
      </c>
      <c r="E4409" s="98">
        <v>855254</v>
      </c>
      <c r="F4409" s="98"/>
      <c r="G4409" s="127" t="s">
        <v>4934</v>
      </c>
      <c r="H4409" s="128">
        <v>50</v>
      </c>
      <c r="I4409" s="128">
        <v>0</v>
      </c>
      <c r="J4409" s="129">
        <v>50</v>
      </c>
      <c r="K4409" s="101" t="s">
        <v>1388</v>
      </c>
    </row>
    <row r="4410" spans="1:11" ht="56.25" customHeight="1">
      <c r="A4410" s="98">
        <v>117</v>
      </c>
      <c r="B4410" s="125" t="s">
        <v>1290</v>
      </c>
      <c r="C4410" s="126">
        <v>42543</v>
      </c>
      <c r="D4410" s="98" t="s">
        <v>11</v>
      </c>
      <c r="E4410" s="98">
        <v>855259</v>
      </c>
      <c r="F4410" s="98"/>
      <c r="G4410" s="127" t="s">
        <v>4935</v>
      </c>
      <c r="H4410" s="128">
        <v>50</v>
      </c>
      <c r="I4410" s="128">
        <v>0</v>
      </c>
      <c r="J4410" s="129">
        <v>50</v>
      </c>
      <c r="K4410" s="101" t="s">
        <v>1388</v>
      </c>
    </row>
    <row r="4411" spans="1:11" ht="56.25" customHeight="1">
      <c r="A4411" s="98">
        <v>117</v>
      </c>
      <c r="B4411" s="125" t="s">
        <v>1290</v>
      </c>
      <c r="C4411" s="126">
        <v>42544</v>
      </c>
      <c r="D4411" s="98" t="s">
        <v>11</v>
      </c>
      <c r="E4411" s="98">
        <v>855346</v>
      </c>
      <c r="F4411" s="98"/>
      <c r="G4411" s="127" t="s">
        <v>4951</v>
      </c>
      <c r="H4411" s="128">
        <v>50</v>
      </c>
      <c r="I4411" s="128">
        <v>0</v>
      </c>
      <c r="J4411" s="129">
        <v>50</v>
      </c>
      <c r="K4411" s="101" t="s">
        <v>1388</v>
      </c>
    </row>
    <row r="4412" spans="1:11" ht="56.25" customHeight="1">
      <c r="A4412" s="98">
        <v>117</v>
      </c>
      <c r="B4412" s="125" t="s">
        <v>1290</v>
      </c>
      <c r="C4412" s="126">
        <v>42544</v>
      </c>
      <c r="D4412" s="98" t="s">
        <v>11</v>
      </c>
      <c r="E4412" s="98">
        <v>855349</v>
      </c>
      <c r="F4412" s="98"/>
      <c r="G4412" s="127" t="s">
        <v>4952</v>
      </c>
      <c r="H4412" s="128">
        <v>50</v>
      </c>
      <c r="I4412" s="128">
        <v>0</v>
      </c>
      <c r="J4412" s="129">
        <v>50</v>
      </c>
      <c r="K4412" s="101" t="s">
        <v>1388</v>
      </c>
    </row>
    <row r="4413" spans="1:11" ht="56.25" customHeight="1">
      <c r="A4413" s="98">
        <v>117</v>
      </c>
      <c r="B4413" s="125" t="s">
        <v>1290</v>
      </c>
      <c r="C4413" s="126">
        <v>42544</v>
      </c>
      <c r="D4413" s="98" t="s">
        <v>11</v>
      </c>
      <c r="E4413" s="98">
        <v>855377</v>
      </c>
      <c r="F4413" s="98"/>
      <c r="G4413" s="127" t="s">
        <v>4953</v>
      </c>
      <c r="H4413" s="128">
        <v>50</v>
      </c>
      <c r="I4413" s="128">
        <v>0</v>
      </c>
      <c r="J4413" s="129">
        <v>50</v>
      </c>
      <c r="K4413" s="101" t="s">
        <v>1388</v>
      </c>
    </row>
    <row r="4414" spans="1:11" ht="56.25" customHeight="1">
      <c r="A4414" s="98">
        <v>117</v>
      </c>
      <c r="B4414" s="125" t="s">
        <v>1290</v>
      </c>
      <c r="C4414" s="126">
        <v>42544</v>
      </c>
      <c r="D4414" s="98" t="s">
        <v>11</v>
      </c>
      <c r="E4414" s="98">
        <v>855378</v>
      </c>
      <c r="F4414" s="98"/>
      <c r="G4414" s="127" t="s">
        <v>4954</v>
      </c>
      <c r="H4414" s="128">
        <v>50</v>
      </c>
      <c r="I4414" s="128">
        <v>0</v>
      </c>
      <c r="J4414" s="129">
        <v>50</v>
      </c>
      <c r="K4414" s="101" t="s">
        <v>1388</v>
      </c>
    </row>
    <row r="4415" spans="1:11" ht="56.25" customHeight="1">
      <c r="A4415" s="98">
        <v>117</v>
      </c>
      <c r="B4415" s="125" t="s">
        <v>1290</v>
      </c>
      <c r="C4415" s="126">
        <v>42548</v>
      </c>
      <c r="D4415" s="98" t="s">
        <v>11</v>
      </c>
      <c r="E4415" s="98">
        <v>855696</v>
      </c>
      <c r="F4415" s="98"/>
      <c r="G4415" s="127" t="s">
        <v>5029</v>
      </c>
      <c r="H4415" s="128">
        <v>50</v>
      </c>
      <c r="I4415" s="128">
        <v>0</v>
      </c>
      <c r="J4415" s="129">
        <v>50</v>
      </c>
      <c r="K4415" s="101" t="s">
        <v>1388</v>
      </c>
    </row>
    <row r="4416" spans="1:11" ht="56.25" customHeight="1">
      <c r="A4416" s="98">
        <v>117</v>
      </c>
      <c r="B4416" s="125" t="s">
        <v>1290</v>
      </c>
      <c r="C4416" s="126">
        <v>42548</v>
      </c>
      <c r="D4416" s="98" t="s">
        <v>11</v>
      </c>
      <c r="E4416" s="98">
        <v>855819</v>
      </c>
      <c r="F4416" s="98"/>
      <c r="G4416" s="127" t="s">
        <v>5056</v>
      </c>
      <c r="H4416" s="128">
        <v>50</v>
      </c>
      <c r="I4416" s="128">
        <v>0</v>
      </c>
      <c r="J4416" s="129">
        <v>50</v>
      </c>
      <c r="K4416" s="101" t="s">
        <v>1388</v>
      </c>
    </row>
    <row r="4417" spans="1:11" ht="56.25" customHeight="1">
      <c r="A4417" s="98">
        <v>117</v>
      </c>
      <c r="B4417" s="125" t="s">
        <v>1290</v>
      </c>
      <c r="C4417" s="126">
        <v>42549</v>
      </c>
      <c r="D4417" s="98" t="s">
        <v>11</v>
      </c>
      <c r="E4417" s="98">
        <v>855985</v>
      </c>
      <c r="F4417" s="98"/>
      <c r="G4417" s="127" t="s">
        <v>5124</v>
      </c>
      <c r="H4417" s="128">
        <v>50</v>
      </c>
      <c r="I4417" s="128">
        <v>0</v>
      </c>
      <c r="J4417" s="129">
        <v>50</v>
      </c>
      <c r="K4417" s="101" t="s">
        <v>1388</v>
      </c>
    </row>
    <row r="4418" spans="1:11" ht="56.25" customHeight="1">
      <c r="A4418" s="98">
        <v>117</v>
      </c>
      <c r="B4418" s="125" t="s">
        <v>1290</v>
      </c>
      <c r="C4418" s="126">
        <v>42550</v>
      </c>
      <c r="D4418" s="98" t="s">
        <v>11</v>
      </c>
      <c r="E4418" s="98">
        <v>856166</v>
      </c>
      <c r="F4418" s="98"/>
      <c r="G4418" s="127" t="s">
        <v>5171</v>
      </c>
      <c r="H4418" s="128">
        <v>50</v>
      </c>
      <c r="I4418" s="128">
        <v>0</v>
      </c>
      <c r="J4418" s="129">
        <v>50</v>
      </c>
      <c r="K4418" s="101" t="s">
        <v>1388</v>
      </c>
    </row>
    <row r="4419" spans="1:11" ht="56.25" customHeight="1">
      <c r="A4419" s="98">
        <v>117</v>
      </c>
      <c r="B4419" s="125" t="s">
        <v>1290</v>
      </c>
      <c r="C4419" s="126">
        <v>42550</v>
      </c>
      <c r="D4419" s="98" t="s">
        <v>11</v>
      </c>
      <c r="E4419" s="98">
        <v>856232</v>
      </c>
      <c r="F4419" s="98"/>
      <c r="G4419" s="127" t="s">
        <v>5172</v>
      </c>
      <c r="H4419" s="128">
        <v>50</v>
      </c>
      <c r="I4419" s="128">
        <v>0</v>
      </c>
      <c r="J4419" s="129">
        <v>50</v>
      </c>
      <c r="K4419" s="101" t="s">
        <v>1388</v>
      </c>
    </row>
    <row r="4420" spans="1:11" ht="56.25" customHeight="1">
      <c r="A4420" s="98">
        <v>117</v>
      </c>
      <c r="B4420" s="125" t="s">
        <v>1290</v>
      </c>
      <c r="C4420" s="126">
        <v>42550</v>
      </c>
      <c r="D4420" s="98" t="s">
        <v>11</v>
      </c>
      <c r="E4420" s="98">
        <v>856246</v>
      </c>
      <c r="F4420" s="98"/>
      <c r="G4420" s="127" t="s">
        <v>5173</v>
      </c>
      <c r="H4420" s="128">
        <v>50</v>
      </c>
      <c r="I4420" s="128">
        <v>0</v>
      </c>
      <c r="J4420" s="129">
        <v>50</v>
      </c>
      <c r="K4420" s="101" t="s">
        <v>1388</v>
      </c>
    </row>
    <row r="4421" spans="1:11" ht="56.25" customHeight="1">
      <c r="A4421" s="98">
        <v>117</v>
      </c>
      <c r="B4421" s="125" t="s">
        <v>1290</v>
      </c>
      <c r="C4421" s="126">
        <v>42550</v>
      </c>
      <c r="D4421" s="98" t="s">
        <v>11</v>
      </c>
      <c r="E4421" s="98">
        <v>856249</v>
      </c>
      <c r="F4421" s="98"/>
      <c r="G4421" s="127" t="s">
        <v>5174</v>
      </c>
      <c r="H4421" s="128">
        <v>50</v>
      </c>
      <c r="I4421" s="128">
        <v>0</v>
      </c>
      <c r="J4421" s="129">
        <v>50</v>
      </c>
      <c r="K4421" s="101" t="s">
        <v>1388</v>
      </c>
    </row>
    <row r="4422" spans="1:11" ht="56.25" customHeight="1">
      <c r="A4422" s="98">
        <v>117</v>
      </c>
      <c r="B4422" s="125" t="s">
        <v>1290</v>
      </c>
      <c r="C4422" s="126">
        <v>42551</v>
      </c>
      <c r="D4422" s="98" t="s">
        <v>11</v>
      </c>
      <c r="E4422" s="98">
        <v>856305</v>
      </c>
      <c r="F4422" s="98"/>
      <c r="G4422" s="127" t="s">
        <v>5228</v>
      </c>
      <c r="H4422" s="128">
        <v>50</v>
      </c>
      <c r="I4422" s="128">
        <v>0</v>
      </c>
      <c r="J4422" s="129">
        <v>50</v>
      </c>
      <c r="K4422" s="101" t="s">
        <v>1388</v>
      </c>
    </row>
    <row r="4423" spans="1:11" ht="56.25" customHeight="1">
      <c r="A4423" s="98">
        <v>117</v>
      </c>
      <c r="B4423" s="125" t="s">
        <v>1290</v>
      </c>
      <c r="C4423" s="126">
        <v>42552</v>
      </c>
      <c r="D4423" s="98" t="s">
        <v>11</v>
      </c>
      <c r="E4423" s="98">
        <v>856705</v>
      </c>
      <c r="F4423" s="98"/>
      <c r="G4423" s="127" t="s">
        <v>5257</v>
      </c>
      <c r="H4423" s="128">
        <v>50</v>
      </c>
      <c r="I4423" s="128">
        <v>0</v>
      </c>
      <c r="J4423" s="129">
        <v>50</v>
      </c>
      <c r="K4423" s="101" t="s">
        <v>1388</v>
      </c>
    </row>
    <row r="4424" spans="1:11" ht="56.25" customHeight="1">
      <c r="A4424" s="98">
        <v>117</v>
      </c>
      <c r="B4424" s="125" t="s">
        <v>1290</v>
      </c>
      <c r="C4424" s="126">
        <v>42558</v>
      </c>
      <c r="D4424" s="98" t="s">
        <v>11</v>
      </c>
      <c r="E4424" s="98">
        <v>857059</v>
      </c>
      <c r="F4424" s="98"/>
      <c r="G4424" s="127" t="s">
        <v>5408</v>
      </c>
      <c r="H4424" s="128">
        <v>50</v>
      </c>
      <c r="I4424" s="128">
        <v>0</v>
      </c>
      <c r="J4424" s="129">
        <v>50</v>
      </c>
      <c r="K4424" s="101" t="s">
        <v>1388</v>
      </c>
    </row>
    <row r="4425" spans="1:11" ht="56.25" customHeight="1">
      <c r="A4425" s="98">
        <v>117</v>
      </c>
      <c r="B4425" s="125" t="s">
        <v>1290</v>
      </c>
      <c r="C4425" s="126">
        <v>42558</v>
      </c>
      <c r="D4425" s="98" t="s">
        <v>11</v>
      </c>
      <c r="E4425" s="98">
        <v>857062</v>
      </c>
      <c r="F4425" s="98"/>
      <c r="G4425" s="127" t="s">
        <v>5409</v>
      </c>
      <c r="H4425" s="128">
        <v>50</v>
      </c>
      <c r="I4425" s="128">
        <v>0</v>
      </c>
      <c r="J4425" s="129">
        <v>50</v>
      </c>
      <c r="K4425" s="101" t="s">
        <v>1388</v>
      </c>
    </row>
    <row r="4426" spans="1:11" ht="56.25" customHeight="1">
      <c r="A4426" s="98">
        <v>117</v>
      </c>
      <c r="B4426" s="125" t="s">
        <v>1290</v>
      </c>
      <c r="C4426" s="126">
        <v>42562</v>
      </c>
      <c r="D4426" s="98" t="s">
        <v>11</v>
      </c>
      <c r="E4426" s="98">
        <v>857521</v>
      </c>
      <c r="F4426" s="98"/>
      <c r="G4426" s="127" t="s">
        <v>5448</v>
      </c>
      <c r="H4426" s="128">
        <v>50</v>
      </c>
      <c r="I4426" s="128">
        <v>0</v>
      </c>
      <c r="J4426" s="129">
        <v>50</v>
      </c>
      <c r="K4426" s="101" t="s">
        <v>1388</v>
      </c>
    </row>
    <row r="4427" spans="1:11" ht="56.25" customHeight="1">
      <c r="A4427" s="98">
        <v>117</v>
      </c>
      <c r="B4427" s="125" t="s">
        <v>1290</v>
      </c>
      <c r="C4427" s="126">
        <v>42562</v>
      </c>
      <c r="D4427" s="98" t="s">
        <v>11</v>
      </c>
      <c r="E4427" s="98">
        <v>857549</v>
      </c>
      <c r="F4427" s="98"/>
      <c r="G4427" s="127" t="s">
        <v>5453</v>
      </c>
      <c r="H4427" s="128">
        <v>50</v>
      </c>
      <c r="I4427" s="128">
        <v>0</v>
      </c>
      <c r="J4427" s="129">
        <v>50</v>
      </c>
      <c r="K4427" s="101" t="s">
        <v>1388</v>
      </c>
    </row>
    <row r="4428" spans="1:11" ht="56.25" customHeight="1">
      <c r="A4428" s="98">
        <v>117</v>
      </c>
      <c r="B4428" s="125" t="s">
        <v>1290</v>
      </c>
      <c r="C4428" s="126">
        <v>42564</v>
      </c>
      <c r="D4428" s="98" t="s">
        <v>11</v>
      </c>
      <c r="E4428" s="98">
        <v>857815</v>
      </c>
      <c r="F4428" s="98"/>
      <c r="G4428" s="127" t="s">
        <v>5534</v>
      </c>
      <c r="H4428" s="128">
        <v>50</v>
      </c>
      <c r="I4428" s="128">
        <v>0</v>
      </c>
      <c r="J4428" s="129">
        <v>50</v>
      </c>
      <c r="K4428" s="101" t="s">
        <v>1388</v>
      </c>
    </row>
    <row r="4429" spans="1:11" ht="56.25" customHeight="1">
      <c r="A4429" s="98">
        <v>117</v>
      </c>
      <c r="B4429" s="125" t="s">
        <v>1290</v>
      </c>
      <c r="C4429" s="126">
        <v>42564</v>
      </c>
      <c r="D4429" s="98" t="s">
        <v>11</v>
      </c>
      <c r="E4429" s="98">
        <v>857818</v>
      </c>
      <c r="F4429" s="98"/>
      <c r="G4429" s="127" t="s">
        <v>5535</v>
      </c>
      <c r="H4429" s="128">
        <v>50</v>
      </c>
      <c r="I4429" s="128">
        <v>0</v>
      </c>
      <c r="J4429" s="129">
        <v>50</v>
      </c>
      <c r="K4429" s="101" t="s">
        <v>1388</v>
      </c>
    </row>
    <row r="4430" spans="1:11" ht="56.25" customHeight="1">
      <c r="A4430" s="98">
        <v>117</v>
      </c>
      <c r="B4430" s="125" t="s">
        <v>1290</v>
      </c>
      <c r="C4430" s="126">
        <v>42565</v>
      </c>
      <c r="D4430" s="98" t="s">
        <v>11</v>
      </c>
      <c r="E4430" s="98">
        <v>857898</v>
      </c>
      <c r="F4430" s="98"/>
      <c r="G4430" s="127" t="s">
        <v>5580</v>
      </c>
      <c r="H4430" s="128">
        <v>50</v>
      </c>
      <c r="I4430" s="128">
        <v>0</v>
      </c>
      <c r="J4430" s="129">
        <v>50</v>
      </c>
      <c r="K4430" s="101" t="s">
        <v>1388</v>
      </c>
    </row>
    <row r="4431" spans="1:11" ht="56.25" customHeight="1">
      <c r="A4431" s="98">
        <v>117</v>
      </c>
      <c r="B4431" s="125" t="s">
        <v>1290</v>
      </c>
      <c r="C4431" s="126">
        <v>42569</v>
      </c>
      <c r="D4431" s="98" t="s">
        <v>11</v>
      </c>
      <c r="E4431" s="98">
        <v>858130</v>
      </c>
      <c r="F4431" s="98"/>
      <c r="G4431" s="127" t="s">
        <v>5648</v>
      </c>
      <c r="H4431" s="128">
        <v>50</v>
      </c>
      <c r="I4431" s="128">
        <v>0</v>
      </c>
      <c r="J4431" s="129">
        <v>50</v>
      </c>
      <c r="K4431" s="101" t="s">
        <v>1388</v>
      </c>
    </row>
    <row r="4432" spans="1:11" ht="56.25" customHeight="1">
      <c r="A4432" s="98">
        <v>117</v>
      </c>
      <c r="B4432" s="125" t="s">
        <v>1290</v>
      </c>
      <c r="C4432" s="126">
        <v>42570</v>
      </c>
      <c r="D4432" s="98" t="s">
        <v>11</v>
      </c>
      <c r="E4432" s="98">
        <v>858201</v>
      </c>
      <c r="F4432" s="98"/>
      <c r="G4432" s="127" t="s">
        <v>5684</v>
      </c>
      <c r="H4432" s="128">
        <v>50</v>
      </c>
      <c r="I4432" s="128">
        <v>0</v>
      </c>
      <c r="J4432" s="129">
        <v>50</v>
      </c>
      <c r="K4432" s="101" t="s">
        <v>1388</v>
      </c>
    </row>
    <row r="4433" spans="1:11" ht="56.25" customHeight="1">
      <c r="A4433" s="98">
        <v>117</v>
      </c>
      <c r="B4433" s="125" t="s">
        <v>1290</v>
      </c>
      <c r="C4433" s="126">
        <v>42572</v>
      </c>
      <c r="D4433" s="98" t="s">
        <v>11</v>
      </c>
      <c r="E4433" s="98">
        <v>858362</v>
      </c>
      <c r="F4433" s="98"/>
      <c r="G4433" s="127" t="s">
        <v>5715</v>
      </c>
      <c r="H4433" s="128">
        <v>50</v>
      </c>
      <c r="I4433" s="128">
        <v>0</v>
      </c>
      <c r="J4433" s="129">
        <v>50</v>
      </c>
      <c r="K4433" s="101" t="s">
        <v>1388</v>
      </c>
    </row>
    <row r="4434" spans="1:11" ht="56.25" customHeight="1">
      <c r="A4434" s="98">
        <v>117</v>
      </c>
      <c r="B4434" s="125" t="s">
        <v>1290</v>
      </c>
      <c r="C4434" s="126">
        <v>42573</v>
      </c>
      <c r="D4434" s="98" t="s">
        <v>11</v>
      </c>
      <c r="E4434" s="98">
        <v>858492</v>
      </c>
      <c r="F4434" s="98"/>
      <c r="G4434" s="127" t="s">
        <v>5745</v>
      </c>
      <c r="H4434" s="128">
        <v>50</v>
      </c>
      <c r="I4434" s="128">
        <v>0</v>
      </c>
      <c r="J4434" s="129">
        <v>50</v>
      </c>
      <c r="K4434" s="101" t="s">
        <v>1388</v>
      </c>
    </row>
    <row r="4435" spans="1:11" ht="56.25" customHeight="1">
      <c r="A4435" s="98">
        <v>117</v>
      </c>
      <c r="B4435" s="125" t="s">
        <v>1290</v>
      </c>
      <c r="C4435" s="126">
        <v>42576</v>
      </c>
      <c r="D4435" s="98" t="s">
        <v>11</v>
      </c>
      <c r="E4435" s="98">
        <v>858548</v>
      </c>
      <c r="F4435" s="98"/>
      <c r="G4435" s="127" t="s">
        <v>5752</v>
      </c>
      <c r="H4435" s="128">
        <v>50</v>
      </c>
      <c r="I4435" s="128">
        <v>0</v>
      </c>
      <c r="J4435" s="129">
        <v>50</v>
      </c>
      <c r="K4435" s="101" t="s">
        <v>1388</v>
      </c>
    </row>
    <row r="4436" spans="1:11" ht="56.25" customHeight="1">
      <c r="A4436" s="98">
        <v>117</v>
      </c>
      <c r="B4436" s="125" t="s">
        <v>1290</v>
      </c>
      <c r="C4436" s="126">
        <v>42576</v>
      </c>
      <c r="D4436" s="98" t="s">
        <v>11</v>
      </c>
      <c r="E4436" s="98">
        <v>858580</v>
      </c>
      <c r="F4436" s="98"/>
      <c r="G4436" s="127" t="s">
        <v>5757</v>
      </c>
      <c r="H4436" s="128">
        <v>50</v>
      </c>
      <c r="I4436" s="128">
        <v>0</v>
      </c>
      <c r="J4436" s="129">
        <v>50</v>
      </c>
      <c r="K4436" s="101" t="s">
        <v>1388</v>
      </c>
    </row>
    <row r="4437" spans="1:11" ht="56.25" customHeight="1">
      <c r="A4437" s="98">
        <v>117</v>
      </c>
      <c r="B4437" s="125" t="s">
        <v>1290</v>
      </c>
      <c r="C4437" s="126">
        <v>42576</v>
      </c>
      <c r="D4437" s="98" t="s">
        <v>11</v>
      </c>
      <c r="E4437" s="98">
        <v>858605</v>
      </c>
      <c r="F4437" s="98"/>
      <c r="G4437" s="127" t="s">
        <v>5760</v>
      </c>
      <c r="H4437" s="128">
        <v>50</v>
      </c>
      <c r="I4437" s="128">
        <v>0</v>
      </c>
      <c r="J4437" s="129">
        <v>50</v>
      </c>
      <c r="K4437" s="101" t="s">
        <v>1388</v>
      </c>
    </row>
    <row r="4438" spans="1:11" ht="56.25" customHeight="1">
      <c r="A4438" s="98">
        <v>117</v>
      </c>
      <c r="B4438" s="125" t="s">
        <v>1290</v>
      </c>
      <c r="C4438" s="126">
        <v>42576</v>
      </c>
      <c r="D4438" s="98" t="s">
        <v>11</v>
      </c>
      <c r="E4438" s="98">
        <v>858608</v>
      </c>
      <c r="F4438" s="98"/>
      <c r="G4438" s="127" t="s">
        <v>5761</v>
      </c>
      <c r="H4438" s="128">
        <v>50</v>
      </c>
      <c r="I4438" s="128">
        <v>0</v>
      </c>
      <c r="J4438" s="129">
        <v>50</v>
      </c>
      <c r="K4438" s="101" t="s">
        <v>1388</v>
      </c>
    </row>
    <row r="4439" spans="1:11" ht="56.25" customHeight="1">
      <c r="A4439" s="98">
        <v>117</v>
      </c>
      <c r="B4439" s="125" t="s">
        <v>1290</v>
      </c>
      <c r="C4439" s="126">
        <v>42577</v>
      </c>
      <c r="D4439" s="98" t="s">
        <v>11</v>
      </c>
      <c r="E4439" s="98">
        <v>858691</v>
      </c>
      <c r="F4439" s="98"/>
      <c r="G4439" s="127" t="s">
        <v>5786</v>
      </c>
      <c r="H4439" s="128">
        <v>50</v>
      </c>
      <c r="I4439" s="128">
        <v>0</v>
      </c>
      <c r="J4439" s="129">
        <v>50</v>
      </c>
      <c r="K4439" s="101" t="s">
        <v>1388</v>
      </c>
    </row>
    <row r="4440" spans="1:11" ht="56.25" customHeight="1">
      <c r="A4440" s="98">
        <v>117</v>
      </c>
      <c r="B4440" s="125" t="s">
        <v>1290</v>
      </c>
      <c r="C4440" s="126">
        <v>42577</v>
      </c>
      <c r="D4440" s="98" t="s">
        <v>11</v>
      </c>
      <c r="E4440" s="98">
        <v>858825</v>
      </c>
      <c r="F4440" s="98"/>
      <c r="G4440" s="127" t="s">
        <v>5789</v>
      </c>
      <c r="H4440" s="128">
        <v>50</v>
      </c>
      <c r="I4440" s="128">
        <v>0</v>
      </c>
      <c r="J4440" s="129">
        <v>50</v>
      </c>
      <c r="K4440" s="101" t="s">
        <v>1388</v>
      </c>
    </row>
    <row r="4441" spans="1:11" ht="56.25" customHeight="1">
      <c r="A4441" s="98">
        <v>117</v>
      </c>
      <c r="B4441" s="125" t="s">
        <v>1290</v>
      </c>
      <c r="C4441" s="126">
        <v>42577</v>
      </c>
      <c r="D4441" s="98" t="s">
        <v>11</v>
      </c>
      <c r="E4441" s="98">
        <v>858832</v>
      </c>
      <c r="F4441" s="98"/>
      <c r="G4441" s="127" t="s">
        <v>5790</v>
      </c>
      <c r="H4441" s="128">
        <v>50</v>
      </c>
      <c r="I4441" s="128">
        <v>0</v>
      </c>
      <c r="J4441" s="129">
        <v>50</v>
      </c>
      <c r="K4441" s="101" t="s">
        <v>1388</v>
      </c>
    </row>
    <row r="4442" spans="1:11" ht="56.25" customHeight="1">
      <c r="A4442" s="98">
        <v>117</v>
      </c>
      <c r="B4442" s="125" t="s">
        <v>1290</v>
      </c>
      <c r="C4442" s="126">
        <v>42578</v>
      </c>
      <c r="D4442" s="98" t="s">
        <v>11</v>
      </c>
      <c r="E4442" s="98">
        <v>858992</v>
      </c>
      <c r="F4442" s="98"/>
      <c r="G4442" s="127" t="s">
        <v>5822</v>
      </c>
      <c r="H4442" s="128">
        <v>50</v>
      </c>
      <c r="I4442" s="128">
        <v>0</v>
      </c>
      <c r="J4442" s="129">
        <v>50</v>
      </c>
      <c r="K4442" s="101" t="s">
        <v>1388</v>
      </c>
    </row>
    <row r="4443" spans="1:11" ht="56.25" customHeight="1">
      <c r="A4443" s="98">
        <v>117</v>
      </c>
      <c r="B4443" s="125" t="s">
        <v>1290</v>
      </c>
      <c r="C4443" s="126">
        <v>42578</v>
      </c>
      <c r="D4443" s="98" t="s">
        <v>11</v>
      </c>
      <c r="E4443" s="98">
        <v>859059</v>
      </c>
      <c r="F4443" s="98"/>
      <c r="G4443" s="127" t="s">
        <v>5825</v>
      </c>
      <c r="H4443" s="128">
        <v>50</v>
      </c>
      <c r="I4443" s="128">
        <v>0</v>
      </c>
      <c r="J4443" s="129">
        <v>50</v>
      </c>
      <c r="K4443" s="101" t="s">
        <v>1388</v>
      </c>
    </row>
    <row r="4444" spans="1:11" ht="56.25" customHeight="1">
      <c r="A4444" s="98">
        <v>117</v>
      </c>
      <c r="B4444" s="125" t="s">
        <v>1290</v>
      </c>
      <c r="C4444" s="126">
        <v>42578</v>
      </c>
      <c r="D4444" s="98" t="s">
        <v>11</v>
      </c>
      <c r="E4444" s="98">
        <v>859060</v>
      </c>
      <c r="F4444" s="98"/>
      <c r="G4444" s="127" t="s">
        <v>5826</v>
      </c>
      <c r="H4444" s="128">
        <v>50</v>
      </c>
      <c r="I4444" s="128">
        <v>0</v>
      </c>
      <c r="J4444" s="129">
        <v>50</v>
      </c>
      <c r="K4444" s="101" t="s">
        <v>1388</v>
      </c>
    </row>
    <row r="4445" spans="1:11" ht="56.25" customHeight="1">
      <c r="A4445" s="98">
        <v>117</v>
      </c>
      <c r="B4445" s="125" t="s">
        <v>1290</v>
      </c>
      <c r="C4445" s="126">
        <v>42578</v>
      </c>
      <c r="D4445" s="98" t="s">
        <v>11</v>
      </c>
      <c r="E4445" s="98">
        <v>859063</v>
      </c>
      <c r="F4445" s="98"/>
      <c r="G4445" s="127" t="s">
        <v>5827</v>
      </c>
      <c r="H4445" s="128">
        <v>50</v>
      </c>
      <c r="I4445" s="128">
        <v>0</v>
      </c>
      <c r="J4445" s="129">
        <v>50</v>
      </c>
      <c r="K4445" s="101" t="s">
        <v>1388</v>
      </c>
    </row>
    <row r="4446" spans="1:11" ht="56.25" customHeight="1">
      <c r="A4446" s="98">
        <v>117</v>
      </c>
      <c r="B4446" s="125" t="s">
        <v>1290</v>
      </c>
      <c r="C4446" s="126">
        <v>42579</v>
      </c>
      <c r="D4446" s="98" t="s">
        <v>11</v>
      </c>
      <c r="E4446" s="98">
        <v>859173</v>
      </c>
      <c r="F4446" s="98"/>
      <c r="G4446" s="127" t="s">
        <v>5865</v>
      </c>
      <c r="H4446" s="128">
        <v>50</v>
      </c>
      <c r="I4446" s="128">
        <v>0</v>
      </c>
      <c r="J4446" s="129">
        <v>50</v>
      </c>
      <c r="K4446" s="101" t="s">
        <v>1388</v>
      </c>
    </row>
    <row r="4447" spans="1:11" ht="56.25" customHeight="1">
      <c r="A4447" s="98">
        <v>117</v>
      </c>
      <c r="B4447" s="125" t="s">
        <v>1290</v>
      </c>
      <c r="C4447" s="126">
        <v>42579</v>
      </c>
      <c r="D4447" s="98" t="s">
        <v>11</v>
      </c>
      <c r="E4447" s="98">
        <v>859253</v>
      </c>
      <c r="F4447" s="98"/>
      <c r="G4447" s="127" t="s">
        <v>5867</v>
      </c>
      <c r="H4447" s="128">
        <v>50</v>
      </c>
      <c r="I4447" s="128">
        <v>0</v>
      </c>
      <c r="J4447" s="129">
        <v>50</v>
      </c>
      <c r="K4447" s="101" t="s">
        <v>1388</v>
      </c>
    </row>
    <row r="4448" spans="1:11" ht="56.25" customHeight="1">
      <c r="A4448" s="98">
        <v>117</v>
      </c>
      <c r="B4448" s="125" t="s">
        <v>1290</v>
      </c>
      <c r="C4448" s="126">
        <v>42579</v>
      </c>
      <c r="D4448" s="98" t="s">
        <v>11</v>
      </c>
      <c r="E4448" s="98">
        <v>859262</v>
      </c>
      <c r="F4448" s="98"/>
      <c r="G4448" s="127" t="s">
        <v>5870</v>
      </c>
      <c r="H4448" s="128">
        <v>50</v>
      </c>
      <c r="I4448" s="128">
        <v>0</v>
      </c>
      <c r="J4448" s="129">
        <v>50</v>
      </c>
      <c r="K4448" s="101" t="s">
        <v>1388</v>
      </c>
    </row>
    <row r="4449" spans="1:11" ht="56.25" customHeight="1">
      <c r="A4449" s="98">
        <v>117</v>
      </c>
      <c r="B4449" s="125" t="s">
        <v>1290</v>
      </c>
      <c r="C4449" s="126">
        <v>42579</v>
      </c>
      <c r="D4449" s="98" t="s">
        <v>11</v>
      </c>
      <c r="E4449" s="98">
        <v>859263</v>
      </c>
      <c r="F4449" s="98"/>
      <c r="G4449" s="127" t="s">
        <v>5871</v>
      </c>
      <c r="H4449" s="128">
        <v>50</v>
      </c>
      <c r="I4449" s="128">
        <v>0</v>
      </c>
      <c r="J4449" s="129">
        <v>50</v>
      </c>
      <c r="K4449" s="101" t="s">
        <v>1388</v>
      </c>
    </row>
    <row r="4450" spans="1:11" ht="56.25" customHeight="1">
      <c r="A4450" s="98">
        <v>117</v>
      </c>
      <c r="B4450" s="125" t="s">
        <v>1290</v>
      </c>
      <c r="C4450" s="126">
        <v>42580</v>
      </c>
      <c r="D4450" s="98" t="s">
        <v>11</v>
      </c>
      <c r="E4450" s="98">
        <v>859395</v>
      </c>
      <c r="F4450" s="98"/>
      <c r="G4450" s="127" t="s">
        <v>5927</v>
      </c>
      <c r="H4450" s="128">
        <v>50</v>
      </c>
      <c r="I4450" s="128">
        <v>0</v>
      </c>
      <c r="J4450" s="129">
        <v>50</v>
      </c>
      <c r="K4450" s="101" t="s">
        <v>1388</v>
      </c>
    </row>
    <row r="4451" spans="1:11" ht="56.25" customHeight="1">
      <c r="A4451" s="98">
        <v>117</v>
      </c>
      <c r="B4451" s="125" t="s">
        <v>1290</v>
      </c>
      <c r="C4451" s="126">
        <v>42580</v>
      </c>
      <c r="D4451" s="98" t="s">
        <v>11</v>
      </c>
      <c r="E4451" s="98">
        <v>859458</v>
      </c>
      <c r="F4451" s="98"/>
      <c r="G4451" s="127" t="s">
        <v>5932</v>
      </c>
      <c r="H4451" s="128">
        <v>50</v>
      </c>
      <c r="I4451" s="128">
        <v>0</v>
      </c>
      <c r="J4451" s="129">
        <v>50</v>
      </c>
      <c r="K4451" s="101" t="s">
        <v>1388</v>
      </c>
    </row>
    <row r="4452" spans="1:11" ht="56.25" customHeight="1">
      <c r="A4452" s="98">
        <v>117</v>
      </c>
      <c r="B4452" s="125" t="s">
        <v>1290</v>
      </c>
      <c r="C4452" s="126">
        <v>42580</v>
      </c>
      <c r="D4452" s="98" t="s">
        <v>11</v>
      </c>
      <c r="E4452" s="98">
        <v>859476</v>
      </c>
      <c r="F4452" s="98"/>
      <c r="G4452" s="127" t="s">
        <v>5933</v>
      </c>
      <c r="H4452" s="128">
        <v>50</v>
      </c>
      <c r="I4452" s="128">
        <v>0</v>
      </c>
      <c r="J4452" s="129">
        <v>50</v>
      </c>
      <c r="K4452" s="101" t="s">
        <v>1388</v>
      </c>
    </row>
    <row r="4453" spans="1:11" ht="56.25" customHeight="1">
      <c r="A4453" s="98">
        <v>117</v>
      </c>
      <c r="B4453" s="125" t="s">
        <v>1290</v>
      </c>
      <c r="C4453" s="126">
        <v>42580</v>
      </c>
      <c r="D4453" s="98" t="s">
        <v>11</v>
      </c>
      <c r="E4453" s="98">
        <v>859478</v>
      </c>
      <c r="F4453" s="98"/>
      <c r="G4453" s="127" t="s">
        <v>5934</v>
      </c>
      <c r="H4453" s="128">
        <v>50</v>
      </c>
      <c r="I4453" s="128">
        <v>0</v>
      </c>
      <c r="J4453" s="129">
        <v>50</v>
      </c>
      <c r="K4453" s="101" t="s">
        <v>1388</v>
      </c>
    </row>
    <row r="4454" spans="1:11" ht="56.25" customHeight="1">
      <c r="A4454" s="98">
        <v>117</v>
      </c>
      <c r="B4454" s="125" t="s">
        <v>1290</v>
      </c>
      <c r="C4454" s="126">
        <v>42580</v>
      </c>
      <c r="D4454" s="98" t="s">
        <v>11</v>
      </c>
      <c r="E4454" s="98">
        <v>859479</v>
      </c>
      <c r="F4454" s="98"/>
      <c r="G4454" s="127" t="s">
        <v>5935</v>
      </c>
      <c r="H4454" s="128">
        <v>50</v>
      </c>
      <c r="I4454" s="128">
        <v>0</v>
      </c>
      <c r="J4454" s="129">
        <v>50</v>
      </c>
      <c r="K4454" s="101" t="s">
        <v>1388</v>
      </c>
    </row>
    <row r="4455" spans="1:11" ht="56.25" customHeight="1">
      <c r="A4455" s="98">
        <v>117</v>
      </c>
      <c r="B4455" s="125" t="s">
        <v>1290</v>
      </c>
      <c r="C4455" s="126">
        <v>42583</v>
      </c>
      <c r="D4455" s="98" t="s">
        <v>11</v>
      </c>
      <c r="E4455" s="98">
        <v>859639</v>
      </c>
      <c r="F4455" s="98"/>
      <c r="G4455" s="127" t="s">
        <v>5960</v>
      </c>
      <c r="H4455" s="128">
        <v>50</v>
      </c>
      <c r="I4455" s="128">
        <v>0</v>
      </c>
      <c r="J4455" s="129">
        <v>50</v>
      </c>
      <c r="K4455" s="101" t="s">
        <v>1388</v>
      </c>
    </row>
    <row r="4456" spans="1:11" ht="56.25" customHeight="1">
      <c r="A4456" s="98">
        <v>117</v>
      </c>
      <c r="B4456" s="125" t="s">
        <v>1290</v>
      </c>
      <c r="C4456" s="126">
        <v>42584</v>
      </c>
      <c r="D4456" s="98" t="s">
        <v>11</v>
      </c>
      <c r="E4456" s="98">
        <v>859678</v>
      </c>
      <c r="F4456" s="98"/>
      <c r="G4456" s="127" t="s">
        <v>5986</v>
      </c>
      <c r="H4456" s="128">
        <v>50</v>
      </c>
      <c r="I4456" s="128">
        <v>0</v>
      </c>
      <c r="J4456" s="129">
        <v>50</v>
      </c>
      <c r="K4456" s="101" t="s">
        <v>1388</v>
      </c>
    </row>
    <row r="4457" spans="1:11" ht="56.25" customHeight="1">
      <c r="A4457" s="98">
        <v>117</v>
      </c>
      <c r="B4457" s="125" t="s">
        <v>1290</v>
      </c>
      <c r="C4457" s="126">
        <v>42585</v>
      </c>
      <c r="D4457" s="98" t="s">
        <v>11</v>
      </c>
      <c r="E4457" s="98">
        <v>859826</v>
      </c>
      <c r="F4457" s="98"/>
      <c r="G4457" s="127" t="s">
        <v>6030</v>
      </c>
      <c r="H4457" s="128">
        <v>50</v>
      </c>
      <c r="I4457" s="128">
        <v>0</v>
      </c>
      <c r="J4457" s="129">
        <v>50</v>
      </c>
      <c r="K4457" s="101" t="s">
        <v>1388</v>
      </c>
    </row>
    <row r="4458" spans="1:11" ht="56.25" customHeight="1">
      <c r="A4458" s="98">
        <v>117</v>
      </c>
      <c r="B4458" s="125" t="s">
        <v>1290</v>
      </c>
      <c r="C4458" s="126">
        <v>42585</v>
      </c>
      <c r="D4458" s="98" t="s">
        <v>11</v>
      </c>
      <c r="E4458" s="98">
        <v>859829</v>
      </c>
      <c r="F4458" s="98"/>
      <c r="G4458" s="127" t="s">
        <v>6031</v>
      </c>
      <c r="H4458" s="128">
        <v>50</v>
      </c>
      <c r="I4458" s="128">
        <v>0</v>
      </c>
      <c r="J4458" s="129">
        <v>50</v>
      </c>
      <c r="K4458" s="101" t="s">
        <v>1388</v>
      </c>
    </row>
    <row r="4459" spans="1:11" ht="56.25" customHeight="1">
      <c r="A4459" s="98">
        <v>117</v>
      </c>
      <c r="B4459" s="125" t="s">
        <v>1290</v>
      </c>
      <c r="C4459" s="126">
        <v>42586</v>
      </c>
      <c r="D4459" s="98" t="s">
        <v>11</v>
      </c>
      <c r="E4459" s="98">
        <v>859920</v>
      </c>
      <c r="F4459" s="98"/>
      <c r="G4459" s="127" t="s">
        <v>6062</v>
      </c>
      <c r="H4459" s="128">
        <v>50</v>
      </c>
      <c r="I4459" s="128">
        <v>0</v>
      </c>
      <c r="J4459" s="129">
        <v>50</v>
      </c>
      <c r="K4459" s="101" t="s">
        <v>1388</v>
      </c>
    </row>
    <row r="4460" spans="1:11" ht="56.25" customHeight="1">
      <c r="A4460" s="98">
        <v>117</v>
      </c>
      <c r="B4460" s="125" t="s">
        <v>1290</v>
      </c>
      <c r="C4460" s="126">
        <v>42587</v>
      </c>
      <c r="D4460" s="98" t="s">
        <v>11</v>
      </c>
      <c r="E4460" s="98">
        <v>859983</v>
      </c>
      <c r="F4460" s="98"/>
      <c r="G4460" s="127" t="s">
        <v>6098</v>
      </c>
      <c r="H4460" s="128">
        <v>50</v>
      </c>
      <c r="I4460" s="128">
        <v>0</v>
      </c>
      <c r="J4460" s="129">
        <v>50</v>
      </c>
      <c r="K4460" s="101" t="s">
        <v>1388</v>
      </c>
    </row>
    <row r="4461" spans="1:11" ht="56.25" customHeight="1">
      <c r="A4461" s="98">
        <v>117</v>
      </c>
      <c r="B4461" s="125" t="s">
        <v>1290</v>
      </c>
      <c r="C4461" s="126">
        <v>42590</v>
      </c>
      <c r="D4461" s="98" t="s">
        <v>11</v>
      </c>
      <c r="E4461" s="98">
        <v>860100</v>
      </c>
      <c r="F4461" s="98"/>
      <c r="G4461" s="127" t="s">
        <v>6137</v>
      </c>
      <c r="H4461" s="128">
        <v>50</v>
      </c>
      <c r="I4461" s="128">
        <v>0</v>
      </c>
      <c r="J4461" s="129">
        <v>50</v>
      </c>
      <c r="K4461" s="101" t="s">
        <v>1388</v>
      </c>
    </row>
    <row r="4462" spans="1:11" ht="56.25" customHeight="1">
      <c r="A4462" s="98">
        <v>117</v>
      </c>
      <c r="B4462" s="125" t="s">
        <v>1290</v>
      </c>
      <c r="C4462" s="126">
        <v>42590</v>
      </c>
      <c r="D4462" s="98" t="s">
        <v>11</v>
      </c>
      <c r="E4462" s="98">
        <v>860134</v>
      </c>
      <c r="F4462" s="98"/>
      <c r="G4462" s="127" t="s">
        <v>6140</v>
      </c>
      <c r="H4462" s="128">
        <v>50</v>
      </c>
      <c r="I4462" s="128">
        <v>0</v>
      </c>
      <c r="J4462" s="129">
        <v>50</v>
      </c>
      <c r="K4462" s="101" t="s">
        <v>1388</v>
      </c>
    </row>
    <row r="4463" spans="1:11" ht="56.25" customHeight="1">
      <c r="A4463" s="98">
        <v>117</v>
      </c>
      <c r="B4463" s="125" t="s">
        <v>1290</v>
      </c>
      <c r="C4463" s="126">
        <v>42590</v>
      </c>
      <c r="D4463" s="98" t="s">
        <v>11</v>
      </c>
      <c r="E4463" s="98">
        <v>860135</v>
      </c>
      <c r="F4463" s="98"/>
      <c r="G4463" s="127" t="s">
        <v>6141</v>
      </c>
      <c r="H4463" s="128">
        <v>50</v>
      </c>
      <c r="I4463" s="128">
        <v>0</v>
      </c>
      <c r="J4463" s="129">
        <v>50</v>
      </c>
      <c r="K4463" s="101" t="s">
        <v>1388</v>
      </c>
    </row>
    <row r="4464" spans="1:11" ht="56.25" customHeight="1">
      <c r="A4464" s="98">
        <v>117</v>
      </c>
      <c r="B4464" s="125" t="s">
        <v>1290</v>
      </c>
      <c r="C4464" s="126">
        <v>42590</v>
      </c>
      <c r="D4464" s="98" t="s">
        <v>11</v>
      </c>
      <c r="E4464" s="98">
        <v>860155</v>
      </c>
      <c r="F4464" s="98"/>
      <c r="G4464" s="127" t="s">
        <v>6142</v>
      </c>
      <c r="H4464" s="128">
        <v>50</v>
      </c>
      <c r="I4464" s="128">
        <v>0</v>
      </c>
      <c r="J4464" s="129">
        <v>50</v>
      </c>
      <c r="K4464" s="101" t="s">
        <v>1388</v>
      </c>
    </row>
    <row r="4465" spans="1:11" ht="56.25" customHeight="1">
      <c r="A4465" s="98">
        <v>117</v>
      </c>
      <c r="B4465" s="125" t="s">
        <v>1290</v>
      </c>
      <c r="C4465" s="126">
        <v>42591</v>
      </c>
      <c r="D4465" s="98" t="s">
        <v>11</v>
      </c>
      <c r="E4465" s="98">
        <v>860226</v>
      </c>
      <c r="F4465" s="98"/>
      <c r="G4465" s="127" t="s">
        <v>6157</v>
      </c>
      <c r="H4465" s="128">
        <v>50</v>
      </c>
      <c r="I4465" s="128">
        <v>0</v>
      </c>
      <c r="J4465" s="129">
        <v>50</v>
      </c>
      <c r="K4465" s="101" t="s">
        <v>1388</v>
      </c>
    </row>
    <row r="4466" spans="1:11" ht="56.25" customHeight="1">
      <c r="A4466" s="98">
        <v>117</v>
      </c>
      <c r="B4466" s="125" t="s">
        <v>1290</v>
      </c>
      <c r="C4466" s="126">
        <v>42591</v>
      </c>
      <c r="D4466" s="98" t="s">
        <v>11</v>
      </c>
      <c r="E4466" s="98">
        <v>860237</v>
      </c>
      <c r="F4466" s="98"/>
      <c r="G4466" s="127" t="s">
        <v>6159</v>
      </c>
      <c r="H4466" s="128">
        <v>50</v>
      </c>
      <c r="I4466" s="128">
        <v>0</v>
      </c>
      <c r="J4466" s="129">
        <v>50</v>
      </c>
      <c r="K4466" s="101" t="s">
        <v>1388</v>
      </c>
    </row>
    <row r="4467" spans="1:11" ht="56.25" customHeight="1">
      <c r="A4467" s="98">
        <v>117</v>
      </c>
      <c r="B4467" s="125" t="s">
        <v>1290</v>
      </c>
      <c r="C4467" s="126">
        <v>42591</v>
      </c>
      <c r="D4467" s="98" t="s">
        <v>11</v>
      </c>
      <c r="E4467" s="98">
        <v>860403</v>
      </c>
      <c r="F4467" s="98"/>
      <c r="G4467" s="127" t="s">
        <v>6163</v>
      </c>
      <c r="H4467" s="128">
        <v>50</v>
      </c>
      <c r="I4467" s="128">
        <v>0</v>
      </c>
      <c r="J4467" s="129">
        <v>50</v>
      </c>
      <c r="K4467" s="101" t="s">
        <v>1388</v>
      </c>
    </row>
    <row r="4468" spans="1:11" ht="56.25" customHeight="1">
      <c r="A4468" s="98">
        <v>117</v>
      </c>
      <c r="B4468" s="125" t="s">
        <v>1290</v>
      </c>
      <c r="C4468" s="126">
        <v>42593</v>
      </c>
      <c r="D4468" s="98" t="s">
        <v>6</v>
      </c>
      <c r="E4468" s="98">
        <v>860611</v>
      </c>
      <c r="F4468" s="98"/>
      <c r="G4468" s="127" t="s">
        <v>6224</v>
      </c>
      <c r="H4468" s="128">
        <v>0</v>
      </c>
      <c r="I4468" s="128">
        <v>8774.17</v>
      </c>
      <c r="J4468" s="129">
        <v>8774.17</v>
      </c>
      <c r="K4468" s="101" t="s">
        <v>1388</v>
      </c>
    </row>
    <row r="4469" spans="1:11" ht="56.25" customHeight="1">
      <c r="A4469" s="98">
        <v>117</v>
      </c>
      <c r="B4469" s="125" t="s">
        <v>1290</v>
      </c>
      <c r="C4469" s="126">
        <v>42593</v>
      </c>
      <c r="D4469" s="98" t="s">
        <v>11</v>
      </c>
      <c r="E4469" s="98">
        <v>860633</v>
      </c>
      <c r="F4469" s="98"/>
      <c r="G4469" s="127" t="s">
        <v>6243</v>
      </c>
      <c r="H4469" s="128">
        <v>50</v>
      </c>
      <c r="I4469" s="128">
        <v>0</v>
      </c>
      <c r="J4469" s="129">
        <v>50</v>
      </c>
      <c r="K4469" s="101" t="s">
        <v>1388</v>
      </c>
    </row>
    <row r="4470" spans="1:11" ht="56.25" customHeight="1">
      <c r="A4470" s="98">
        <v>117</v>
      </c>
      <c r="B4470" s="125" t="s">
        <v>1290</v>
      </c>
      <c r="C4470" s="126">
        <v>42594</v>
      </c>
      <c r="D4470" s="98" t="s">
        <v>11</v>
      </c>
      <c r="E4470" s="98">
        <v>860743</v>
      </c>
      <c r="F4470" s="98"/>
      <c r="G4470" s="127" t="s">
        <v>6279</v>
      </c>
      <c r="H4470" s="128">
        <v>50</v>
      </c>
      <c r="I4470" s="128">
        <v>0</v>
      </c>
      <c r="J4470" s="129">
        <v>50</v>
      </c>
      <c r="K4470" s="101" t="s">
        <v>1388</v>
      </c>
    </row>
    <row r="4471" spans="1:11" ht="56.25" customHeight="1">
      <c r="A4471" s="98">
        <v>117</v>
      </c>
      <c r="B4471" s="125" t="s">
        <v>1290</v>
      </c>
      <c r="C4471" s="126">
        <v>42594</v>
      </c>
      <c r="D4471" s="98" t="s">
        <v>11</v>
      </c>
      <c r="E4471" s="98">
        <v>860744</v>
      </c>
      <c r="F4471" s="98"/>
      <c r="G4471" s="127" t="s">
        <v>6280</v>
      </c>
      <c r="H4471" s="128">
        <v>50</v>
      </c>
      <c r="I4471" s="128">
        <v>0</v>
      </c>
      <c r="J4471" s="129">
        <v>50</v>
      </c>
      <c r="K4471" s="101" t="s">
        <v>1388</v>
      </c>
    </row>
    <row r="4472" spans="1:11" ht="56.25" customHeight="1">
      <c r="A4472" s="98">
        <v>117</v>
      </c>
      <c r="B4472" s="125" t="s">
        <v>1290</v>
      </c>
      <c r="C4472" s="126">
        <v>42597</v>
      </c>
      <c r="D4472" s="98" t="s">
        <v>11</v>
      </c>
      <c r="E4472" s="98">
        <v>860881</v>
      </c>
      <c r="F4472" s="98"/>
      <c r="G4472" s="127" t="s">
        <v>6322</v>
      </c>
      <c r="H4472" s="128">
        <v>50</v>
      </c>
      <c r="I4472" s="128">
        <v>0</v>
      </c>
      <c r="J4472" s="129">
        <v>50</v>
      </c>
      <c r="K4472" s="101" t="s">
        <v>1388</v>
      </c>
    </row>
    <row r="4473" spans="1:11" ht="56.25" customHeight="1">
      <c r="A4473" s="98">
        <v>117</v>
      </c>
      <c r="B4473" s="125" t="s">
        <v>1290</v>
      </c>
      <c r="C4473" s="126">
        <v>42599</v>
      </c>
      <c r="D4473" s="98" t="s">
        <v>11</v>
      </c>
      <c r="E4473" s="98">
        <v>861117</v>
      </c>
      <c r="F4473" s="98"/>
      <c r="G4473" s="127" t="s">
        <v>6371</v>
      </c>
      <c r="H4473" s="128">
        <v>50</v>
      </c>
      <c r="I4473" s="128">
        <v>0</v>
      </c>
      <c r="J4473" s="129">
        <v>50</v>
      </c>
      <c r="K4473" s="101" t="s">
        <v>1388</v>
      </c>
    </row>
    <row r="4474" spans="1:11" ht="56.25" customHeight="1">
      <c r="A4474" s="98">
        <v>117</v>
      </c>
      <c r="B4474" s="125" t="s">
        <v>1290</v>
      </c>
      <c r="C4474" s="126">
        <v>42599</v>
      </c>
      <c r="D4474" s="98" t="s">
        <v>11</v>
      </c>
      <c r="E4474" s="98">
        <v>861134</v>
      </c>
      <c r="F4474" s="98"/>
      <c r="G4474" s="127" t="s">
        <v>6373</v>
      </c>
      <c r="H4474" s="128">
        <v>50</v>
      </c>
      <c r="I4474" s="128">
        <v>0</v>
      </c>
      <c r="J4474" s="129">
        <v>50</v>
      </c>
      <c r="K4474" s="101" t="s">
        <v>1388</v>
      </c>
    </row>
    <row r="4475" spans="1:11" ht="56.25" customHeight="1">
      <c r="A4475" s="98">
        <v>117</v>
      </c>
      <c r="B4475" s="125" t="s">
        <v>1290</v>
      </c>
      <c r="C4475" s="126">
        <v>42600</v>
      </c>
      <c r="D4475" s="98" t="s">
        <v>11</v>
      </c>
      <c r="E4475" s="98">
        <v>861151</v>
      </c>
      <c r="F4475" s="98"/>
      <c r="G4475" s="127" t="s">
        <v>6414</v>
      </c>
      <c r="H4475" s="128">
        <v>50</v>
      </c>
      <c r="I4475" s="128">
        <v>0</v>
      </c>
      <c r="J4475" s="129">
        <v>50</v>
      </c>
      <c r="K4475" s="101" t="s">
        <v>1388</v>
      </c>
    </row>
    <row r="4476" spans="1:11" ht="56.25" customHeight="1">
      <c r="A4476" s="98">
        <v>117</v>
      </c>
      <c r="B4476" s="125" t="s">
        <v>1290</v>
      </c>
      <c r="C4476" s="126">
        <v>42600</v>
      </c>
      <c r="D4476" s="98" t="s">
        <v>11</v>
      </c>
      <c r="E4476" s="98">
        <v>861217</v>
      </c>
      <c r="F4476" s="98"/>
      <c r="G4476" s="127" t="s">
        <v>6419</v>
      </c>
      <c r="H4476" s="128">
        <v>50</v>
      </c>
      <c r="I4476" s="128">
        <v>0</v>
      </c>
      <c r="J4476" s="129">
        <v>50</v>
      </c>
      <c r="K4476" s="101" t="s">
        <v>1388</v>
      </c>
    </row>
    <row r="4477" spans="1:11" ht="56.25" customHeight="1">
      <c r="A4477" s="98">
        <v>117</v>
      </c>
      <c r="B4477" s="125" t="s">
        <v>1290</v>
      </c>
      <c r="C4477" s="126">
        <v>42600</v>
      </c>
      <c r="D4477" s="98" t="s">
        <v>11</v>
      </c>
      <c r="E4477" s="98">
        <v>861219</v>
      </c>
      <c r="F4477" s="98"/>
      <c r="G4477" s="127" t="s">
        <v>6420</v>
      </c>
      <c r="H4477" s="128">
        <v>50</v>
      </c>
      <c r="I4477" s="128">
        <v>0</v>
      </c>
      <c r="J4477" s="129">
        <v>50</v>
      </c>
      <c r="K4477" s="101" t="s">
        <v>1388</v>
      </c>
    </row>
    <row r="4478" spans="1:11" ht="56.25" customHeight="1">
      <c r="A4478" s="98">
        <v>117</v>
      </c>
      <c r="B4478" s="125" t="s">
        <v>1290</v>
      </c>
      <c r="C4478" s="126">
        <v>42600</v>
      </c>
      <c r="D4478" s="98" t="s">
        <v>11</v>
      </c>
      <c r="E4478" s="98">
        <v>861220</v>
      </c>
      <c r="F4478" s="98"/>
      <c r="G4478" s="127" t="s">
        <v>6421</v>
      </c>
      <c r="H4478" s="128">
        <v>50</v>
      </c>
      <c r="I4478" s="128">
        <v>0</v>
      </c>
      <c r="J4478" s="129">
        <v>50</v>
      </c>
      <c r="K4478" s="101" t="s">
        <v>1388</v>
      </c>
    </row>
    <row r="4479" spans="1:11" ht="56.25" customHeight="1">
      <c r="A4479" s="98">
        <v>117</v>
      </c>
      <c r="B4479" s="125" t="s">
        <v>1290</v>
      </c>
      <c r="C4479" s="126">
        <v>42601</v>
      </c>
      <c r="D4479" s="98" t="s">
        <v>11</v>
      </c>
      <c r="E4479" s="98">
        <v>861285</v>
      </c>
      <c r="F4479" s="98"/>
      <c r="G4479" s="127" t="s">
        <v>6437</v>
      </c>
      <c r="H4479" s="128">
        <v>50</v>
      </c>
      <c r="I4479" s="128">
        <v>0</v>
      </c>
      <c r="J4479" s="129">
        <v>50</v>
      </c>
      <c r="K4479" s="101" t="s">
        <v>1388</v>
      </c>
    </row>
    <row r="4480" spans="1:11" ht="56.25" customHeight="1">
      <c r="A4480" s="98">
        <v>117</v>
      </c>
      <c r="B4480" s="125" t="s">
        <v>1290</v>
      </c>
      <c r="C4480" s="126">
        <v>42601</v>
      </c>
      <c r="D4480" s="98" t="s">
        <v>11</v>
      </c>
      <c r="E4480" s="98">
        <v>861321</v>
      </c>
      <c r="F4480" s="98"/>
      <c r="G4480" s="127" t="s">
        <v>6438</v>
      </c>
      <c r="H4480" s="128">
        <v>50</v>
      </c>
      <c r="I4480" s="128">
        <v>0</v>
      </c>
      <c r="J4480" s="129">
        <v>50</v>
      </c>
      <c r="K4480" s="101" t="s">
        <v>1388</v>
      </c>
    </row>
    <row r="4481" spans="1:11" ht="56.25" customHeight="1">
      <c r="A4481" s="98">
        <v>117</v>
      </c>
      <c r="B4481" s="125" t="s">
        <v>1290</v>
      </c>
      <c r="C4481" s="126">
        <v>42604</v>
      </c>
      <c r="D4481" s="98" t="s">
        <v>11</v>
      </c>
      <c r="E4481" s="98">
        <v>861426</v>
      </c>
      <c r="F4481" s="98"/>
      <c r="G4481" s="127" t="s">
        <v>6457</v>
      </c>
      <c r="H4481" s="128">
        <v>50</v>
      </c>
      <c r="I4481" s="128">
        <v>0</v>
      </c>
      <c r="J4481" s="129">
        <v>50</v>
      </c>
      <c r="K4481" s="101" t="s">
        <v>1388</v>
      </c>
    </row>
    <row r="4482" spans="1:11" ht="56.25" customHeight="1">
      <c r="A4482" s="98">
        <v>117</v>
      </c>
      <c r="B4482" s="125" t="s">
        <v>1290</v>
      </c>
      <c r="C4482" s="126">
        <v>42605</v>
      </c>
      <c r="D4482" s="98" t="s">
        <v>11</v>
      </c>
      <c r="E4482" s="98">
        <v>861475</v>
      </c>
      <c r="F4482" s="98"/>
      <c r="G4482" s="127" t="s">
        <v>6512</v>
      </c>
      <c r="H4482" s="128">
        <v>50</v>
      </c>
      <c r="I4482" s="128">
        <v>0</v>
      </c>
      <c r="J4482" s="129">
        <v>50</v>
      </c>
      <c r="K4482" s="101" t="s">
        <v>1388</v>
      </c>
    </row>
    <row r="4483" spans="1:11" ht="56.25" customHeight="1">
      <c r="A4483" s="98">
        <v>117</v>
      </c>
      <c r="B4483" s="125" t="s">
        <v>1290</v>
      </c>
      <c r="C4483" s="126">
        <v>42605</v>
      </c>
      <c r="D4483" s="98" t="s">
        <v>11</v>
      </c>
      <c r="E4483" s="98">
        <v>861533</v>
      </c>
      <c r="F4483" s="98"/>
      <c r="G4483" s="127" t="s">
        <v>6516</v>
      </c>
      <c r="H4483" s="128">
        <v>50</v>
      </c>
      <c r="I4483" s="128">
        <v>0</v>
      </c>
      <c r="J4483" s="129">
        <v>50</v>
      </c>
      <c r="K4483" s="101" t="s">
        <v>1388</v>
      </c>
    </row>
    <row r="4484" spans="1:11" ht="56.25" customHeight="1">
      <c r="A4484" s="98">
        <v>117</v>
      </c>
      <c r="B4484" s="125" t="s">
        <v>1290</v>
      </c>
      <c r="C4484" s="126">
        <v>42607</v>
      </c>
      <c r="D4484" s="98" t="s">
        <v>11</v>
      </c>
      <c r="E4484" s="98">
        <v>861691</v>
      </c>
      <c r="F4484" s="98"/>
      <c r="G4484" s="127" t="s">
        <v>6570</v>
      </c>
      <c r="H4484" s="128">
        <v>50</v>
      </c>
      <c r="I4484" s="128">
        <v>0</v>
      </c>
      <c r="J4484" s="129">
        <v>50</v>
      </c>
      <c r="K4484" s="101" t="s">
        <v>1388</v>
      </c>
    </row>
    <row r="4485" spans="1:11" ht="56.25" customHeight="1">
      <c r="A4485" s="98">
        <v>117</v>
      </c>
      <c r="B4485" s="125" t="s">
        <v>1290</v>
      </c>
      <c r="C4485" s="126">
        <v>42607</v>
      </c>
      <c r="D4485" s="98" t="s">
        <v>11</v>
      </c>
      <c r="E4485" s="98">
        <v>861717</v>
      </c>
      <c r="F4485" s="98"/>
      <c r="G4485" s="127" t="s">
        <v>6575</v>
      </c>
      <c r="H4485" s="128">
        <v>50</v>
      </c>
      <c r="I4485" s="128">
        <v>0</v>
      </c>
      <c r="J4485" s="129">
        <v>50</v>
      </c>
      <c r="K4485" s="101" t="s">
        <v>1388</v>
      </c>
    </row>
    <row r="4486" spans="1:11" ht="56.25" customHeight="1">
      <c r="A4486" s="98">
        <v>117</v>
      </c>
      <c r="B4486" s="125" t="s">
        <v>1290</v>
      </c>
      <c r="C4486" s="126">
        <v>42607</v>
      </c>
      <c r="D4486" s="98" t="s">
        <v>11</v>
      </c>
      <c r="E4486" s="98">
        <v>861739</v>
      </c>
      <c r="F4486" s="98"/>
      <c r="G4486" s="127" t="s">
        <v>6576</v>
      </c>
      <c r="H4486" s="128">
        <v>50</v>
      </c>
      <c r="I4486" s="128">
        <v>0</v>
      </c>
      <c r="J4486" s="129">
        <v>50</v>
      </c>
      <c r="K4486" s="101" t="s">
        <v>1388</v>
      </c>
    </row>
    <row r="4487" spans="1:11" ht="56.25" customHeight="1">
      <c r="A4487" s="98">
        <v>117</v>
      </c>
      <c r="B4487" s="125" t="s">
        <v>1290</v>
      </c>
      <c r="C4487" s="126">
        <v>42608</v>
      </c>
      <c r="D4487" s="98" t="s">
        <v>11</v>
      </c>
      <c r="E4487" s="98">
        <v>861846</v>
      </c>
      <c r="F4487" s="98"/>
      <c r="G4487" s="127" t="s">
        <v>6653</v>
      </c>
      <c r="H4487" s="128">
        <v>50</v>
      </c>
      <c r="I4487" s="128">
        <v>0</v>
      </c>
      <c r="J4487" s="129">
        <v>50</v>
      </c>
      <c r="K4487" s="101" t="s">
        <v>1388</v>
      </c>
    </row>
    <row r="4488" spans="1:11" ht="56.25" customHeight="1">
      <c r="A4488" s="98">
        <v>117</v>
      </c>
      <c r="B4488" s="125" t="s">
        <v>1290</v>
      </c>
      <c r="C4488" s="126">
        <v>42608</v>
      </c>
      <c r="D4488" s="98" t="s">
        <v>11</v>
      </c>
      <c r="E4488" s="98">
        <v>861852</v>
      </c>
      <c r="F4488" s="98"/>
      <c r="G4488" s="127" t="s">
        <v>6622</v>
      </c>
      <c r="H4488" s="128">
        <v>50</v>
      </c>
      <c r="I4488" s="128">
        <v>0</v>
      </c>
      <c r="J4488" s="129">
        <v>50</v>
      </c>
      <c r="K4488" s="101" t="s">
        <v>1388</v>
      </c>
    </row>
    <row r="4489" spans="1:11" ht="56.25" customHeight="1">
      <c r="A4489" s="98">
        <v>117</v>
      </c>
      <c r="B4489" s="125" t="s">
        <v>1290</v>
      </c>
      <c r="C4489" s="126">
        <v>42608</v>
      </c>
      <c r="D4489" s="98" t="s">
        <v>11</v>
      </c>
      <c r="E4489" s="98">
        <v>861894</v>
      </c>
      <c r="F4489" s="98"/>
      <c r="G4489" s="127" t="s">
        <v>6626</v>
      </c>
      <c r="H4489" s="128">
        <v>50</v>
      </c>
      <c r="I4489" s="128">
        <v>0</v>
      </c>
      <c r="J4489" s="129">
        <v>50</v>
      </c>
      <c r="K4489" s="101" t="s">
        <v>1388</v>
      </c>
    </row>
    <row r="4490" spans="1:11" ht="56.25" customHeight="1">
      <c r="A4490" s="98">
        <v>117</v>
      </c>
      <c r="B4490" s="125" t="s">
        <v>1290</v>
      </c>
      <c r="C4490" s="126">
        <v>42611</v>
      </c>
      <c r="D4490" s="98" t="s">
        <v>11</v>
      </c>
      <c r="E4490" s="98">
        <v>862049</v>
      </c>
      <c r="F4490" s="98"/>
      <c r="G4490" s="127" t="s">
        <v>6687</v>
      </c>
      <c r="H4490" s="128">
        <v>50</v>
      </c>
      <c r="I4490" s="128">
        <v>0</v>
      </c>
      <c r="J4490" s="129">
        <v>50</v>
      </c>
      <c r="K4490" s="101" t="s">
        <v>1388</v>
      </c>
    </row>
    <row r="4491" spans="1:11" ht="56.25" customHeight="1">
      <c r="A4491" s="98">
        <v>117</v>
      </c>
      <c r="B4491" s="125" t="s">
        <v>1290</v>
      </c>
      <c r="C4491" s="126">
        <v>42611</v>
      </c>
      <c r="D4491" s="98" t="s">
        <v>11</v>
      </c>
      <c r="E4491" s="98">
        <v>862089</v>
      </c>
      <c r="F4491" s="98"/>
      <c r="G4491" s="127" t="s">
        <v>6690</v>
      </c>
      <c r="H4491" s="128">
        <v>50</v>
      </c>
      <c r="I4491" s="128">
        <v>0</v>
      </c>
      <c r="J4491" s="129">
        <v>50</v>
      </c>
      <c r="K4491" s="101" t="s">
        <v>1388</v>
      </c>
    </row>
    <row r="4492" spans="1:11" ht="56.25" customHeight="1">
      <c r="A4492" s="98">
        <v>117</v>
      </c>
      <c r="B4492" s="125" t="s">
        <v>1290</v>
      </c>
      <c r="C4492" s="126">
        <v>42612</v>
      </c>
      <c r="D4492" s="98" t="s">
        <v>11</v>
      </c>
      <c r="E4492" s="98">
        <v>862333</v>
      </c>
      <c r="F4492" s="98"/>
      <c r="G4492" s="127" t="s">
        <v>6699</v>
      </c>
      <c r="H4492" s="128">
        <v>50</v>
      </c>
      <c r="I4492" s="128">
        <v>0</v>
      </c>
      <c r="J4492" s="129">
        <v>50</v>
      </c>
      <c r="K4492" s="101" t="s">
        <v>1388</v>
      </c>
    </row>
    <row r="4493" spans="1:11" ht="56.25" customHeight="1">
      <c r="A4493" s="98">
        <v>117</v>
      </c>
      <c r="B4493" s="125" t="s">
        <v>1290</v>
      </c>
      <c r="C4493" s="126">
        <v>42613</v>
      </c>
      <c r="D4493" s="98" t="s">
        <v>11</v>
      </c>
      <c r="E4493" s="98">
        <v>862487</v>
      </c>
      <c r="F4493" s="98"/>
      <c r="G4493" s="127" t="s">
        <v>6726</v>
      </c>
      <c r="H4493" s="128">
        <v>50</v>
      </c>
      <c r="I4493" s="128">
        <v>0</v>
      </c>
      <c r="J4493" s="129">
        <v>50</v>
      </c>
      <c r="K4493" s="101" t="s">
        <v>1388</v>
      </c>
    </row>
    <row r="4494" spans="1:11" ht="56.25" customHeight="1">
      <c r="A4494" s="98">
        <v>117</v>
      </c>
      <c r="B4494" s="125" t="s">
        <v>1290</v>
      </c>
      <c r="C4494" s="126">
        <v>42613</v>
      </c>
      <c r="D4494" s="98" t="s">
        <v>11</v>
      </c>
      <c r="E4494" s="98">
        <v>862539</v>
      </c>
      <c r="F4494" s="98"/>
      <c r="G4494" s="127" t="s">
        <v>6729</v>
      </c>
      <c r="H4494" s="128">
        <v>50</v>
      </c>
      <c r="I4494" s="128">
        <v>0</v>
      </c>
      <c r="J4494" s="129">
        <v>50</v>
      </c>
      <c r="K4494" s="101" t="s">
        <v>1388</v>
      </c>
    </row>
    <row r="4495" spans="1:11" ht="56.25" customHeight="1">
      <c r="A4495" s="98">
        <v>117</v>
      </c>
      <c r="B4495" s="125" t="s">
        <v>1290</v>
      </c>
      <c r="C4495" s="126">
        <v>42613</v>
      </c>
      <c r="D4495" s="98" t="s">
        <v>11</v>
      </c>
      <c r="E4495" s="98">
        <v>862543</v>
      </c>
      <c r="F4495" s="98"/>
      <c r="G4495" s="127" t="s">
        <v>6730</v>
      </c>
      <c r="H4495" s="128">
        <v>50</v>
      </c>
      <c r="I4495" s="128">
        <v>0</v>
      </c>
      <c r="J4495" s="129">
        <v>50</v>
      </c>
      <c r="K4495" s="101" t="s">
        <v>1388</v>
      </c>
    </row>
    <row r="4496" spans="1:11" ht="56.25" customHeight="1">
      <c r="A4496" s="98">
        <v>117</v>
      </c>
      <c r="B4496" s="125" t="s">
        <v>1290</v>
      </c>
      <c r="C4496" s="126">
        <v>42614</v>
      </c>
      <c r="D4496" s="98" t="s">
        <v>11</v>
      </c>
      <c r="E4496" s="98">
        <v>862644</v>
      </c>
      <c r="F4496" s="98"/>
      <c r="G4496" s="127" t="s">
        <v>6759</v>
      </c>
      <c r="H4496" s="128">
        <v>50</v>
      </c>
      <c r="I4496" s="128">
        <v>0</v>
      </c>
      <c r="J4496" s="129">
        <v>50</v>
      </c>
      <c r="K4496" s="101" t="s">
        <v>1388</v>
      </c>
    </row>
    <row r="4497" spans="1:11" ht="56.25" customHeight="1">
      <c r="A4497" s="98">
        <v>117</v>
      </c>
      <c r="B4497" s="125" t="s">
        <v>1290</v>
      </c>
      <c r="C4497" s="126">
        <v>42614</v>
      </c>
      <c r="D4497" s="98" t="s">
        <v>11</v>
      </c>
      <c r="E4497" s="98">
        <v>862702</v>
      </c>
      <c r="F4497" s="98"/>
      <c r="G4497" s="127" t="s">
        <v>6765</v>
      </c>
      <c r="H4497" s="128">
        <v>50</v>
      </c>
      <c r="I4497" s="128">
        <v>0</v>
      </c>
      <c r="J4497" s="129">
        <v>50</v>
      </c>
      <c r="K4497" s="101" t="s">
        <v>1388</v>
      </c>
    </row>
    <row r="4498" spans="1:11" ht="56.25" customHeight="1">
      <c r="A4498" s="98">
        <v>117</v>
      </c>
      <c r="B4498" s="125" t="s">
        <v>1290</v>
      </c>
      <c r="C4498" s="126">
        <v>42620</v>
      </c>
      <c r="D4498" s="98" t="s">
        <v>11</v>
      </c>
      <c r="E4498" s="98">
        <v>862958</v>
      </c>
      <c r="F4498" s="98"/>
      <c r="G4498" s="127" t="s">
        <v>6923</v>
      </c>
      <c r="H4498" s="128">
        <v>50</v>
      </c>
      <c r="I4498" s="128">
        <v>0</v>
      </c>
      <c r="J4498" s="129">
        <v>50</v>
      </c>
      <c r="K4498" s="101" t="s">
        <v>1388</v>
      </c>
    </row>
    <row r="4499" spans="1:11" ht="56.25" customHeight="1">
      <c r="A4499" s="98">
        <v>117</v>
      </c>
      <c r="B4499" s="125" t="s">
        <v>1290</v>
      </c>
      <c r="C4499" s="126">
        <v>42620</v>
      </c>
      <c r="D4499" s="98" t="s">
        <v>11</v>
      </c>
      <c r="E4499" s="98">
        <v>863030</v>
      </c>
      <c r="F4499" s="98"/>
      <c r="G4499" s="127" t="s">
        <v>6932</v>
      </c>
      <c r="H4499" s="128">
        <v>50</v>
      </c>
      <c r="I4499" s="128">
        <v>0</v>
      </c>
      <c r="J4499" s="129">
        <v>50</v>
      </c>
      <c r="K4499" s="101" t="s">
        <v>1388</v>
      </c>
    </row>
    <row r="4500" spans="1:11" ht="56.25" customHeight="1">
      <c r="A4500" s="98">
        <v>117</v>
      </c>
      <c r="B4500" s="125" t="s">
        <v>1290</v>
      </c>
      <c r="C4500" s="126">
        <v>42629</v>
      </c>
      <c r="D4500" s="98" t="s">
        <v>11</v>
      </c>
      <c r="E4500" s="98">
        <v>863835</v>
      </c>
      <c r="F4500" s="98"/>
      <c r="G4500" s="127" t="s">
        <v>7196</v>
      </c>
      <c r="H4500" s="128">
        <v>50</v>
      </c>
      <c r="I4500" s="128">
        <v>0</v>
      </c>
      <c r="J4500" s="129">
        <v>50</v>
      </c>
      <c r="K4500" s="101" t="s">
        <v>1388</v>
      </c>
    </row>
    <row r="4501" spans="1:11" ht="56.25" customHeight="1">
      <c r="A4501" s="98">
        <v>117</v>
      </c>
      <c r="B4501" s="125" t="s">
        <v>1290</v>
      </c>
      <c r="C4501" s="126">
        <v>42629</v>
      </c>
      <c r="D4501" s="98" t="s">
        <v>11</v>
      </c>
      <c r="E4501" s="98">
        <v>863904</v>
      </c>
      <c r="F4501" s="98"/>
      <c r="G4501" s="127" t="s">
        <v>7202</v>
      </c>
      <c r="H4501" s="128">
        <v>50</v>
      </c>
      <c r="I4501" s="128">
        <v>0</v>
      </c>
      <c r="J4501" s="129">
        <v>50</v>
      </c>
      <c r="K4501" s="101" t="s">
        <v>1388</v>
      </c>
    </row>
    <row r="4502" spans="1:11" ht="56.25" customHeight="1">
      <c r="A4502" s="98">
        <v>117</v>
      </c>
      <c r="B4502" s="125" t="s">
        <v>1290</v>
      </c>
      <c r="C4502" s="126">
        <v>42632</v>
      </c>
      <c r="D4502" s="98" t="s">
        <v>11</v>
      </c>
      <c r="E4502" s="98">
        <v>864032</v>
      </c>
      <c r="F4502" s="98"/>
      <c r="G4502" s="127" t="s">
        <v>7240</v>
      </c>
      <c r="H4502" s="128">
        <v>50</v>
      </c>
      <c r="I4502" s="128">
        <v>0</v>
      </c>
      <c r="J4502" s="129">
        <v>50</v>
      </c>
      <c r="K4502" s="101" t="s">
        <v>1388</v>
      </c>
    </row>
    <row r="4503" spans="1:11" ht="56.25" customHeight="1">
      <c r="A4503" s="98">
        <v>117</v>
      </c>
      <c r="B4503" s="125" t="s">
        <v>1290</v>
      </c>
      <c r="C4503" s="126">
        <v>42633</v>
      </c>
      <c r="D4503" s="98" t="s">
        <v>11</v>
      </c>
      <c r="E4503" s="98">
        <v>864101</v>
      </c>
      <c r="F4503" s="98"/>
      <c r="G4503" s="127" t="s">
        <v>7271</v>
      </c>
      <c r="H4503" s="128">
        <v>50</v>
      </c>
      <c r="I4503" s="128">
        <v>0</v>
      </c>
      <c r="J4503" s="129">
        <v>50</v>
      </c>
      <c r="K4503" s="101" t="s">
        <v>1388</v>
      </c>
    </row>
    <row r="4504" spans="1:11" ht="56.25" customHeight="1">
      <c r="A4504" s="98">
        <v>117</v>
      </c>
      <c r="B4504" s="125" t="s">
        <v>1290</v>
      </c>
      <c r="C4504" s="126">
        <v>42634</v>
      </c>
      <c r="D4504" s="98" t="s">
        <v>11</v>
      </c>
      <c r="E4504" s="98">
        <v>864231</v>
      </c>
      <c r="F4504" s="98"/>
      <c r="G4504" s="127" t="s">
        <v>7307</v>
      </c>
      <c r="H4504" s="128">
        <v>50</v>
      </c>
      <c r="I4504" s="128">
        <v>0</v>
      </c>
      <c r="J4504" s="129">
        <v>50</v>
      </c>
      <c r="K4504" s="101" t="s">
        <v>1388</v>
      </c>
    </row>
    <row r="4505" spans="1:11" ht="56.25" customHeight="1">
      <c r="A4505" s="98">
        <v>117</v>
      </c>
      <c r="B4505" s="125" t="s">
        <v>1290</v>
      </c>
      <c r="C4505" s="126">
        <v>42635</v>
      </c>
      <c r="D4505" s="98" t="s">
        <v>11</v>
      </c>
      <c r="E4505" s="98">
        <v>864345</v>
      </c>
      <c r="F4505" s="98"/>
      <c r="G4505" s="127" t="s">
        <v>7340</v>
      </c>
      <c r="H4505" s="128">
        <v>50</v>
      </c>
      <c r="I4505" s="128">
        <v>0</v>
      </c>
      <c r="J4505" s="129">
        <v>50</v>
      </c>
      <c r="K4505" s="101" t="s">
        <v>1388</v>
      </c>
    </row>
    <row r="4506" spans="1:11" ht="56.25" customHeight="1">
      <c r="A4506" s="98">
        <v>117</v>
      </c>
      <c r="B4506" s="125" t="s">
        <v>1290</v>
      </c>
      <c r="C4506" s="126">
        <v>42636</v>
      </c>
      <c r="D4506" s="98" t="s">
        <v>11</v>
      </c>
      <c r="E4506" s="98">
        <v>864491</v>
      </c>
      <c r="F4506" s="98"/>
      <c r="G4506" s="127" t="s">
        <v>7392</v>
      </c>
      <c r="H4506" s="128">
        <v>50</v>
      </c>
      <c r="I4506" s="128">
        <v>0</v>
      </c>
      <c r="J4506" s="129">
        <v>50</v>
      </c>
      <c r="K4506" s="101" t="s">
        <v>1388</v>
      </c>
    </row>
    <row r="4507" spans="1:11" ht="56.25" customHeight="1">
      <c r="A4507" s="98">
        <v>117</v>
      </c>
      <c r="B4507" s="125" t="s">
        <v>1290</v>
      </c>
      <c r="C4507" s="126">
        <v>42636</v>
      </c>
      <c r="D4507" s="98" t="s">
        <v>11</v>
      </c>
      <c r="E4507" s="98">
        <v>864494</v>
      </c>
      <c r="F4507" s="98"/>
      <c r="G4507" s="127" t="s">
        <v>7393</v>
      </c>
      <c r="H4507" s="128">
        <v>50</v>
      </c>
      <c r="I4507" s="128">
        <v>0</v>
      </c>
      <c r="J4507" s="129">
        <v>50</v>
      </c>
      <c r="K4507" s="101" t="s">
        <v>1388</v>
      </c>
    </row>
    <row r="4508" spans="1:11" ht="56.25" customHeight="1">
      <c r="A4508" s="98">
        <v>117</v>
      </c>
      <c r="B4508" s="125" t="s">
        <v>1290</v>
      </c>
      <c r="C4508" s="126">
        <v>42640</v>
      </c>
      <c r="D4508" s="98" t="s">
        <v>11</v>
      </c>
      <c r="E4508" s="98">
        <v>864820</v>
      </c>
      <c r="F4508" s="98"/>
      <c r="G4508" s="127" t="s">
        <v>7486</v>
      </c>
      <c r="H4508" s="128">
        <v>50</v>
      </c>
      <c r="I4508" s="128">
        <v>0</v>
      </c>
      <c r="J4508" s="129">
        <v>50</v>
      </c>
      <c r="K4508" s="101" t="s">
        <v>1388</v>
      </c>
    </row>
    <row r="4509" spans="1:11" ht="56.25" customHeight="1">
      <c r="A4509" s="98">
        <v>117</v>
      </c>
      <c r="B4509" s="125" t="s">
        <v>1290</v>
      </c>
      <c r="C4509" s="126">
        <v>42640</v>
      </c>
      <c r="D4509" s="98" t="s">
        <v>11</v>
      </c>
      <c r="E4509" s="98">
        <v>864823</v>
      </c>
      <c r="F4509" s="98"/>
      <c r="G4509" s="127" t="s">
        <v>7487</v>
      </c>
      <c r="H4509" s="128">
        <v>50</v>
      </c>
      <c r="I4509" s="128">
        <v>0</v>
      </c>
      <c r="J4509" s="129">
        <v>50</v>
      </c>
      <c r="K4509" s="101" t="s">
        <v>1388</v>
      </c>
    </row>
    <row r="4510" spans="1:11" ht="56.25" customHeight="1">
      <c r="A4510" s="98">
        <v>117</v>
      </c>
      <c r="B4510" s="125" t="s">
        <v>1290</v>
      </c>
      <c r="C4510" s="126">
        <v>42640</v>
      </c>
      <c r="D4510" s="98" t="s">
        <v>11</v>
      </c>
      <c r="E4510" s="98">
        <v>864828</v>
      </c>
      <c r="F4510" s="98"/>
      <c r="G4510" s="127" t="s">
        <v>7489</v>
      </c>
      <c r="H4510" s="128">
        <v>50</v>
      </c>
      <c r="I4510" s="128">
        <v>0</v>
      </c>
      <c r="J4510" s="129">
        <v>50</v>
      </c>
      <c r="K4510" s="101" t="s">
        <v>1388</v>
      </c>
    </row>
    <row r="4511" spans="1:11" ht="56.25" customHeight="1">
      <c r="A4511" s="98">
        <v>117</v>
      </c>
      <c r="B4511" s="125" t="s">
        <v>1290</v>
      </c>
      <c r="C4511" s="126">
        <v>42640</v>
      </c>
      <c r="D4511" s="98" t="s">
        <v>11</v>
      </c>
      <c r="E4511" s="98">
        <v>864830</v>
      </c>
      <c r="F4511" s="98"/>
      <c r="G4511" s="127" t="s">
        <v>7490</v>
      </c>
      <c r="H4511" s="128">
        <v>50</v>
      </c>
      <c r="I4511" s="128">
        <v>0</v>
      </c>
      <c r="J4511" s="129">
        <v>50</v>
      </c>
      <c r="K4511" s="101" t="s">
        <v>1388</v>
      </c>
    </row>
    <row r="4512" spans="1:11" ht="56.25" customHeight="1">
      <c r="A4512" s="98">
        <v>117</v>
      </c>
      <c r="B4512" s="125" t="s">
        <v>1290</v>
      </c>
      <c r="C4512" s="126">
        <v>42641</v>
      </c>
      <c r="D4512" s="98" t="s">
        <v>11</v>
      </c>
      <c r="E4512" s="98">
        <v>865102</v>
      </c>
      <c r="F4512" s="98"/>
      <c r="G4512" s="127" t="s">
        <v>7542</v>
      </c>
      <c r="H4512" s="128">
        <v>50</v>
      </c>
      <c r="I4512" s="128">
        <v>0</v>
      </c>
      <c r="J4512" s="129">
        <v>50</v>
      </c>
      <c r="K4512" s="101" t="s">
        <v>1388</v>
      </c>
    </row>
    <row r="4513" spans="1:11" ht="56.25" customHeight="1">
      <c r="A4513" s="98">
        <v>117</v>
      </c>
      <c r="B4513" s="125" t="s">
        <v>1290</v>
      </c>
      <c r="C4513" s="126">
        <v>42642</v>
      </c>
      <c r="D4513" s="98" t="s">
        <v>11</v>
      </c>
      <c r="E4513" s="98">
        <v>865219</v>
      </c>
      <c r="F4513" s="98"/>
      <c r="G4513" s="127" t="s">
        <v>7587</v>
      </c>
      <c r="H4513" s="128">
        <v>50</v>
      </c>
      <c r="I4513" s="128">
        <v>0</v>
      </c>
      <c r="J4513" s="129">
        <v>50</v>
      </c>
      <c r="K4513" s="101" t="s">
        <v>1388</v>
      </c>
    </row>
    <row r="4514" spans="1:11" ht="56.25" customHeight="1">
      <c r="A4514" s="98">
        <v>117</v>
      </c>
      <c r="B4514" s="125" t="s">
        <v>1290</v>
      </c>
      <c r="C4514" s="126">
        <v>42642</v>
      </c>
      <c r="D4514" s="98" t="s">
        <v>11</v>
      </c>
      <c r="E4514" s="98">
        <v>865223</v>
      </c>
      <c r="F4514" s="98"/>
      <c r="G4514" s="127" t="s">
        <v>7564</v>
      </c>
      <c r="H4514" s="128">
        <v>50</v>
      </c>
      <c r="I4514" s="128">
        <v>0</v>
      </c>
      <c r="J4514" s="129">
        <v>50</v>
      </c>
      <c r="K4514" s="101" t="s">
        <v>1388</v>
      </c>
    </row>
    <row r="4515" spans="1:11" ht="56.25" customHeight="1">
      <c r="A4515" s="98">
        <v>117</v>
      </c>
      <c r="B4515" s="125" t="s">
        <v>1290</v>
      </c>
      <c r="C4515" s="126">
        <v>42642</v>
      </c>
      <c r="D4515" s="98" t="s">
        <v>11</v>
      </c>
      <c r="E4515" s="98">
        <v>865323</v>
      </c>
      <c r="F4515" s="98"/>
      <c r="G4515" s="127" t="s">
        <v>7569</v>
      </c>
      <c r="H4515" s="128">
        <v>50</v>
      </c>
      <c r="I4515" s="128">
        <v>0</v>
      </c>
      <c r="J4515" s="129">
        <v>50</v>
      </c>
      <c r="K4515" s="101" t="s">
        <v>1388</v>
      </c>
    </row>
    <row r="4516" spans="1:11" ht="56.25" customHeight="1">
      <c r="A4516" s="98">
        <v>117</v>
      </c>
      <c r="B4516" s="125" t="s">
        <v>1290</v>
      </c>
      <c r="C4516" s="126">
        <v>42642</v>
      </c>
      <c r="D4516" s="98" t="s">
        <v>11</v>
      </c>
      <c r="E4516" s="98">
        <v>865335</v>
      </c>
      <c r="F4516" s="98"/>
      <c r="G4516" s="127" t="s">
        <v>7573</v>
      </c>
      <c r="H4516" s="128">
        <v>50</v>
      </c>
      <c r="I4516" s="128">
        <v>0</v>
      </c>
      <c r="J4516" s="129">
        <v>50</v>
      </c>
      <c r="K4516" s="101" t="s">
        <v>1388</v>
      </c>
    </row>
    <row r="4517" spans="1:11" ht="56.25" customHeight="1">
      <c r="A4517" s="98">
        <v>117</v>
      </c>
      <c r="B4517" s="125" t="s">
        <v>1290</v>
      </c>
      <c r="C4517" s="126">
        <v>42643</v>
      </c>
      <c r="D4517" s="98" t="s">
        <v>11</v>
      </c>
      <c r="E4517" s="98">
        <v>865599</v>
      </c>
      <c r="F4517" s="98"/>
      <c r="G4517" s="127" t="s">
        <v>7626</v>
      </c>
      <c r="H4517" s="128">
        <v>50</v>
      </c>
      <c r="I4517" s="128">
        <v>0</v>
      </c>
      <c r="J4517" s="129">
        <v>50</v>
      </c>
      <c r="K4517" s="101" t="s">
        <v>1388</v>
      </c>
    </row>
    <row r="4518" spans="1:11" ht="56.25" customHeight="1">
      <c r="A4518" s="98">
        <v>117</v>
      </c>
      <c r="B4518" s="125" t="s">
        <v>1290</v>
      </c>
      <c r="C4518" s="126">
        <v>42643</v>
      </c>
      <c r="D4518" s="98" t="s">
        <v>11</v>
      </c>
      <c r="E4518" s="98">
        <v>865600</v>
      </c>
      <c r="F4518" s="98"/>
      <c r="G4518" s="127" t="s">
        <v>7627</v>
      </c>
      <c r="H4518" s="128">
        <v>50</v>
      </c>
      <c r="I4518" s="128">
        <v>0</v>
      </c>
      <c r="J4518" s="129">
        <v>50</v>
      </c>
      <c r="K4518" s="101" t="s">
        <v>1388</v>
      </c>
    </row>
    <row r="4519" spans="1:11" ht="56.25" customHeight="1">
      <c r="A4519" s="98">
        <v>117</v>
      </c>
      <c r="B4519" s="125" t="s">
        <v>10081</v>
      </c>
      <c r="C4519" s="126">
        <v>42514</v>
      </c>
      <c r="D4519" s="98" t="s">
        <v>3</v>
      </c>
      <c r="E4519" s="98">
        <v>1381794</v>
      </c>
      <c r="F4519" s="98"/>
      <c r="G4519" s="127" t="s">
        <v>10082</v>
      </c>
      <c r="H4519" s="128">
        <v>0</v>
      </c>
      <c r="I4519" s="128">
        <v>1456</v>
      </c>
      <c r="J4519" s="129">
        <v>1456</v>
      </c>
      <c r="K4519" s="101" t="s">
        <v>1388</v>
      </c>
    </row>
    <row r="4520" spans="1:11" ht="56.25" customHeight="1">
      <c r="A4520" s="98">
        <v>117</v>
      </c>
      <c r="B4520" s="125" t="s">
        <v>10081</v>
      </c>
      <c r="C4520" s="126">
        <v>42552</v>
      </c>
      <c r="D4520" s="98" t="s">
        <v>3</v>
      </c>
      <c r="E4520" s="98">
        <v>1394244</v>
      </c>
      <c r="F4520" s="98"/>
      <c r="G4520" s="127" t="s">
        <v>11002</v>
      </c>
      <c r="H4520" s="128">
        <v>0</v>
      </c>
      <c r="I4520" s="128">
        <v>789</v>
      </c>
      <c r="J4520" s="129">
        <v>789</v>
      </c>
      <c r="K4520" s="101" t="s">
        <v>1388</v>
      </c>
    </row>
    <row r="4521" spans="1:11" ht="56.25" customHeight="1">
      <c r="A4521" s="98">
        <v>119</v>
      </c>
      <c r="B4521" s="125" t="s">
        <v>5961</v>
      </c>
      <c r="C4521" s="126">
        <v>42583</v>
      </c>
      <c r="D4521" s="98" t="s">
        <v>11</v>
      </c>
      <c r="E4521" s="98">
        <v>859640</v>
      </c>
      <c r="F4521" s="98"/>
      <c r="G4521" s="127" t="s">
        <v>5962</v>
      </c>
      <c r="H4521" s="128">
        <v>50</v>
      </c>
      <c r="I4521" s="128">
        <v>0</v>
      </c>
      <c r="J4521" s="129">
        <v>50</v>
      </c>
      <c r="K4521" s="101" t="s">
        <v>1388</v>
      </c>
    </row>
    <row r="4522" spans="1:11" ht="56.25" customHeight="1">
      <c r="A4522" s="98">
        <v>119</v>
      </c>
      <c r="B4522" s="125" t="s">
        <v>5961</v>
      </c>
      <c r="C4522" s="126">
        <v>42583</v>
      </c>
      <c r="D4522" s="98" t="s">
        <v>11</v>
      </c>
      <c r="E4522" s="98">
        <v>859641</v>
      </c>
      <c r="F4522" s="98"/>
      <c r="G4522" s="127" t="s">
        <v>5963</v>
      </c>
      <c r="H4522" s="128">
        <v>50</v>
      </c>
      <c r="I4522" s="128">
        <v>0</v>
      </c>
      <c r="J4522" s="129">
        <v>50</v>
      </c>
      <c r="K4522" s="101" t="s">
        <v>1388</v>
      </c>
    </row>
    <row r="4523" spans="1:11" ht="56.25" customHeight="1">
      <c r="A4523" s="98">
        <v>119</v>
      </c>
      <c r="B4523" s="125" t="s">
        <v>5961</v>
      </c>
      <c r="C4523" s="126">
        <v>42586</v>
      </c>
      <c r="D4523" s="98" t="s">
        <v>11</v>
      </c>
      <c r="E4523" s="98">
        <v>859867</v>
      </c>
      <c r="F4523" s="98"/>
      <c r="G4523" s="127" t="s">
        <v>6053</v>
      </c>
      <c r="H4523" s="128">
        <v>50</v>
      </c>
      <c r="I4523" s="128">
        <v>0</v>
      </c>
      <c r="J4523" s="129">
        <v>50</v>
      </c>
      <c r="K4523" s="101" t="s">
        <v>1388</v>
      </c>
    </row>
    <row r="4524" spans="1:11" ht="56.25" customHeight="1">
      <c r="A4524" s="98">
        <v>119</v>
      </c>
      <c r="B4524" s="125" t="s">
        <v>5961</v>
      </c>
      <c r="C4524" s="126">
        <v>42586</v>
      </c>
      <c r="D4524" s="98" t="s">
        <v>11</v>
      </c>
      <c r="E4524" s="98">
        <v>859869</v>
      </c>
      <c r="F4524" s="98"/>
      <c r="G4524" s="127" t="s">
        <v>6054</v>
      </c>
      <c r="H4524" s="128">
        <v>50</v>
      </c>
      <c r="I4524" s="128">
        <v>0</v>
      </c>
      <c r="J4524" s="129">
        <v>50</v>
      </c>
      <c r="K4524" s="101" t="s">
        <v>1388</v>
      </c>
    </row>
    <row r="4525" spans="1:11" ht="56.25" customHeight="1">
      <c r="A4525" s="98">
        <v>119</v>
      </c>
      <c r="B4525" s="125" t="s">
        <v>5961</v>
      </c>
      <c r="C4525" s="126">
        <v>42586</v>
      </c>
      <c r="D4525" s="98" t="s">
        <v>11</v>
      </c>
      <c r="E4525" s="98">
        <v>859870</v>
      </c>
      <c r="F4525" s="98"/>
      <c r="G4525" s="127" t="s">
        <v>6055</v>
      </c>
      <c r="H4525" s="128">
        <v>50</v>
      </c>
      <c r="I4525" s="128">
        <v>0</v>
      </c>
      <c r="J4525" s="129">
        <v>50</v>
      </c>
      <c r="K4525" s="101" t="s">
        <v>1388</v>
      </c>
    </row>
    <row r="4526" spans="1:11" ht="56.25" customHeight="1">
      <c r="A4526" s="98">
        <v>119</v>
      </c>
      <c r="B4526" s="125" t="s">
        <v>5961</v>
      </c>
      <c r="C4526" s="126">
        <v>42586</v>
      </c>
      <c r="D4526" s="98" t="s">
        <v>11</v>
      </c>
      <c r="E4526" s="98">
        <v>859872</v>
      </c>
      <c r="F4526" s="98"/>
      <c r="G4526" s="127" t="s">
        <v>6056</v>
      </c>
      <c r="H4526" s="128">
        <v>50</v>
      </c>
      <c r="I4526" s="128">
        <v>0</v>
      </c>
      <c r="J4526" s="129">
        <v>50</v>
      </c>
      <c r="K4526" s="101" t="s">
        <v>1388</v>
      </c>
    </row>
    <row r="4527" spans="1:11" ht="56.25" customHeight="1">
      <c r="A4527" s="98">
        <v>119</v>
      </c>
      <c r="B4527" s="125" t="s">
        <v>5961</v>
      </c>
      <c r="C4527" s="126">
        <v>42586</v>
      </c>
      <c r="D4527" s="98" t="s">
        <v>11</v>
      </c>
      <c r="E4527" s="98">
        <v>859919</v>
      </c>
      <c r="F4527" s="98"/>
      <c r="G4527" s="127" t="s">
        <v>6061</v>
      </c>
      <c r="H4527" s="128">
        <v>50</v>
      </c>
      <c r="I4527" s="128">
        <v>0</v>
      </c>
      <c r="J4527" s="129">
        <v>50</v>
      </c>
      <c r="K4527" s="101" t="s">
        <v>1388</v>
      </c>
    </row>
    <row r="4528" spans="1:11" ht="56.25" customHeight="1">
      <c r="A4528" s="98">
        <v>119</v>
      </c>
      <c r="B4528" s="125" t="s">
        <v>5961</v>
      </c>
      <c r="C4528" s="126">
        <v>42587</v>
      </c>
      <c r="D4528" s="98" t="s">
        <v>11</v>
      </c>
      <c r="E4528" s="98">
        <v>860024</v>
      </c>
      <c r="F4528" s="98"/>
      <c r="G4528" s="127" t="s">
        <v>6102</v>
      </c>
      <c r="H4528" s="128">
        <v>50</v>
      </c>
      <c r="I4528" s="128">
        <v>0</v>
      </c>
      <c r="J4528" s="129">
        <v>50</v>
      </c>
      <c r="K4528" s="101" t="s">
        <v>1388</v>
      </c>
    </row>
    <row r="4529" spans="1:11" ht="56.25" customHeight="1">
      <c r="A4529" s="98">
        <v>119</v>
      </c>
      <c r="B4529" s="125" t="s">
        <v>5961</v>
      </c>
      <c r="C4529" s="126">
        <v>42590</v>
      </c>
      <c r="D4529" s="98" t="s">
        <v>11</v>
      </c>
      <c r="E4529" s="98">
        <v>860102</v>
      </c>
      <c r="F4529" s="98"/>
      <c r="G4529" s="127" t="s">
        <v>6138</v>
      </c>
      <c r="H4529" s="128">
        <v>50</v>
      </c>
      <c r="I4529" s="128">
        <v>0</v>
      </c>
      <c r="J4529" s="129">
        <v>50</v>
      </c>
      <c r="K4529" s="101" t="s">
        <v>1388</v>
      </c>
    </row>
    <row r="4530" spans="1:11" ht="56.25" customHeight="1">
      <c r="A4530" s="98">
        <v>119</v>
      </c>
      <c r="B4530" s="125" t="s">
        <v>5961</v>
      </c>
      <c r="C4530" s="126">
        <v>42590</v>
      </c>
      <c r="D4530" s="98" t="s">
        <v>11</v>
      </c>
      <c r="E4530" s="98">
        <v>860104</v>
      </c>
      <c r="F4530" s="98"/>
      <c r="G4530" s="127" t="s">
        <v>6139</v>
      </c>
      <c r="H4530" s="128">
        <v>50</v>
      </c>
      <c r="I4530" s="128">
        <v>0</v>
      </c>
      <c r="J4530" s="129">
        <v>50</v>
      </c>
      <c r="K4530" s="101" t="s">
        <v>1388</v>
      </c>
    </row>
    <row r="4531" spans="1:11" ht="56.25" customHeight="1">
      <c r="A4531" s="98">
        <v>119</v>
      </c>
      <c r="B4531" s="125" t="s">
        <v>5961</v>
      </c>
      <c r="C4531" s="126">
        <v>42591</v>
      </c>
      <c r="D4531" s="98" t="s">
        <v>11</v>
      </c>
      <c r="E4531" s="98">
        <v>860227</v>
      </c>
      <c r="F4531" s="98"/>
      <c r="G4531" s="127" t="s">
        <v>6158</v>
      </c>
      <c r="H4531" s="128">
        <v>50</v>
      </c>
      <c r="I4531" s="128">
        <v>0</v>
      </c>
      <c r="J4531" s="129">
        <v>50</v>
      </c>
      <c r="K4531" s="101" t="s">
        <v>1388</v>
      </c>
    </row>
    <row r="4532" spans="1:11" ht="56.25" customHeight="1">
      <c r="A4532" s="98">
        <v>119</v>
      </c>
      <c r="B4532" s="125" t="s">
        <v>5961</v>
      </c>
      <c r="C4532" s="126">
        <v>42592</v>
      </c>
      <c r="D4532" s="98" t="s">
        <v>11</v>
      </c>
      <c r="E4532" s="98">
        <v>860515</v>
      </c>
      <c r="F4532" s="98"/>
      <c r="G4532" s="127" t="s">
        <v>6214</v>
      </c>
      <c r="H4532" s="128">
        <v>50</v>
      </c>
      <c r="I4532" s="128">
        <v>0</v>
      </c>
      <c r="J4532" s="129">
        <v>50</v>
      </c>
      <c r="K4532" s="101" t="s">
        <v>1388</v>
      </c>
    </row>
    <row r="4533" spans="1:11" ht="56.25" customHeight="1">
      <c r="A4533" s="98">
        <v>119</v>
      </c>
      <c r="B4533" s="125" t="s">
        <v>5961</v>
      </c>
      <c r="C4533" s="126">
        <v>42592</v>
      </c>
      <c r="D4533" s="98" t="s">
        <v>11</v>
      </c>
      <c r="E4533" s="98">
        <v>860517</v>
      </c>
      <c r="F4533" s="98"/>
      <c r="G4533" s="127" t="s">
        <v>6215</v>
      </c>
      <c r="H4533" s="128">
        <v>50</v>
      </c>
      <c r="I4533" s="128">
        <v>0</v>
      </c>
      <c r="J4533" s="129">
        <v>50</v>
      </c>
      <c r="K4533" s="101" t="s">
        <v>1388</v>
      </c>
    </row>
    <row r="4534" spans="1:11" ht="56.25" customHeight="1">
      <c r="A4534" s="98">
        <v>119</v>
      </c>
      <c r="B4534" s="125" t="s">
        <v>5961</v>
      </c>
      <c r="C4534" s="126">
        <v>42592</v>
      </c>
      <c r="D4534" s="98" t="s">
        <v>11</v>
      </c>
      <c r="E4534" s="98">
        <v>860519</v>
      </c>
      <c r="F4534" s="98"/>
      <c r="G4534" s="127" t="s">
        <v>6216</v>
      </c>
      <c r="H4534" s="128">
        <v>50</v>
      </c>
      <c r="I4534" s="128">
        <v>0</v>
      </c>
      <c r="J4534" s="129">
        <v>50</v>
      </c>
      <c r="K4534" s="101" t="s">
        <v>1388</v>
      </c>
    </row>
    <row r="4535" spans="1:11" ht="56.25" customHeight="1">
      <c r="A4535" s="98">
        <v>119</v>
      </c>
      <c r="B4535" s="125" t="s">
        <v>5961</v>
      </c>
      <c r="C4535" s="126">
        <v>42592</v>
      </c>
      <c r="D4535" s="98" t="s">
        <v>11</v>
      </c>
      <c r="E4535" s="98">
        <v>860565</v>
      </c>
      <c r="F4535" s="98"/>
      <c r="G4535" s="127" t="s">
        <v>6221</v>
      </c>
      <c r="H4535" s="128">
        <v>50</v>
      </c>
      <c r="I4535" s="128">
        <v>0</v>
      </c>
      <c r="J4535" s="129">
        <v>50</v>
      </c>
      <c r="K4535" s="101" t="s">
        <v>1388</v>
      </c>
    </row>
    <row r="4536" spans="1:11" ht="56.25" customHeight="1">
      <c r="A4536" s="98">
        <v>119</v>
      </c>
      <c r="B4536" s="125" t="s">
        <v>5961</v>
      </c>
      <c r="C4536" s="126">
        <v>42594</v>
      </c>
      <c r="D4536" s="98" t="s">
        <v>11</v>
      </c>
      <c r="E4536" s="98">
        <v>860752</v>
      </c>
      <c r="F4536" s="98"/>
      <c r="G4536" s="127" t="s">
        <v>6281</v>
      </c>
      <c r="H4536" s="128">
        <v>50</v>
      </c>
      <c r="I4536" s="128">
        <v>0</v>
      </c>
      <c r="J4536" s="129">
        <v>50</v>
      </c>
      <c r="K4536" s="101" t="s">
        <v>1388</v>
      </c>
    </row>
    <row r="4537" spans="1:11" ht="56.25" customHeight="1">
      <c r="A4537" s="98">
        <v>119</v>
      </c>
      <c r="B4537" s="125" t="s">
        <v>5961</v>
      </c>
      <c r="C4537" s="126">
        <v>42597</v>
      </c>
      <c r="D4537" s="98" t="s">
        <v>11</v>
      </c>
      <c r="E4537" s="98">
        <v>860879</v>
      </c>
      <c r="F4537" s="98"/>
      <c r="G4537" s="127" t="s">
        <v>6321</v>
      </c>
      <c r="H4537" s="128">
        <v>50</v>
      </c>
      <c r="I4537" s="128">
        <v>0</v>
      </c>
      <c r="J4537" s="129">
        <v>50</v>
      </c>
      <c r="K4537" s="101" t="s">
        <v>1388</v>
      </c>
    </row>
    <row r="4538" spans="1:11" ht="56.25" customHeight="1">
      <c r="A4538" s="98">
        <v>119</v>
      </c>
      <c r="B4538" s="125" t="s">
        <v>5961</v>
      </c>
      <c r="C4538" s="126">
        <v>42598</v>
      </c>
      <c r="D4538" s="98" t="s">
        <v>11</v>
      </c>
      <c r="E4538" s="98">
        <v>860917</v>
      </c>
      <c r="F4538" s="98"/>
      <c r="G4538" s="127" t="s">
        <v>6353</v>
      </c>
      <c r="H4538" s="128">
        <v>50</v>
      </c>
      <c r="I4538" s="128">
        <v>0</v>
      </c>
      <c r="J4538" s="129">
        <v>50</v>
      </c>
      <c r="K4538" s="101" t="s">
        <v>1388</v>
      </c>
    </row>
    <row r="4539" spans="1:11" ht="56.25" customHeight="1">
      <c r="A4539" s="98">
        <v>119</v>
      </c>
      <c r="B4539" s="125" t="s">
        <v>5961</v>
      </c>
      <c r="C4539" s="126">
        <v>42598</v>
      </c>
      <c r="D4539" s="98" t="s">
        <v>11</v>
      </c>
      <c r="E4539" s="98">
        <v>860999</v>
      </c>
      <c r="F4539" s="98"/>
      <c r="G4539" s="127" t="s">
        <v>6362</v>
      </c>
      <c r="H4539" s="128">
        <v>50</v>
      </c>
      <c r="I4539" s="128">
        <v>0</v>
      </c>
      <c r="J4539" s="129">
        <v>50</v>
      </c>
      <c r="K4539" s="101" t="s">
        <v>1388</v>
      </c>
    </row>
    <row r="4540" spans="1:11" ht="56.25" customHeight="1">
      <c r="A4540" s="98">
        <v>119</v>
      </c>
      <c r="B4540" s="125" t="s">
        <v>5961</v>
      </c>
      <c r="C4540" s="126">
        <v>42599</v>
      </c>
      <c r="D4540" s="98" t="s">
        <v>11</v>
      </c>
      <c r="E4540" s="98">
        <v>861132</v>
      </c>
      <c r="F4540" s="98"/>
      <c r="G4540" s="127" t="s">
        <v>6372</v>
      </c>
      <c r="H4540" s="128">
        <v>50</v>
      </c>
      <c r="I4540" s="128">
        <v>0</v>
      </c>
      <c r="J4540" s="129">
        <v>50</v>
      </c>
      <c r="K4540" s="101" t="s">
        <v>1388</v>
      </c>
    </row>
    <row r="4541" spans="1:11" ht="56.25" customHeight="1">
      <c r="A4541" s="98">
        <v>119</v>
      </c>
      <c r="B4541" s="125" t="s">
        <v>5961</v>
      </c>
      <c r="C4541" s="126">
        <v>42600</v>
      </c>
      <c r="D4541" s="98" t="s">
        <v>11</v>
      </c>
      <c r="E4541" s="98">
        <v>861150</v>
      </c>
      <c r="F4541" s="98"/>
      <c r="G4541" s="127" t="s">
        <v>6413</v>
      </c>
      <c r="H4541" s="128">
        <v>50</v>
      </c>
      <c r="I4541" s="128">
        <v>0</v>
      </c>
      <c r="J4541" s="129">
        <v>50</v>
      </c>
      <c r="K4541" s="101" t="s">
        <v>1388</v>
      </c>
    </row>
    <row r="4542" spans="1:11" ht="56.25" customHeight="1">
      <c r="A4542" s="98">
        <v>119</v>
      </c>
      <c r="B4542" s="125" t="s">
        <v>5961</v>
      </c>
      <c r="C4542" s="126">
        <v>42604</v>
      </c>
      <c r="D4542" s="98" t="s">
        <v>11</v>
      </c>
      <c r="E4542" s="98">
        <v>861419</v>
      </c>
      <c r="F4542" s="98"/>
      <c r="G4542" s="127" t="s">
        <v>6455</v>
      </c>
      <c r="H4542" s="128">
        <v>50</v>
      </c>
      <c r="I4542" s="128">
        <v>0</v>
      </c>
      <c r="J4542" s="129">
        <v>50</v>
      </c>
      <c r="K4542" s="101" t="s">
        <v>1388</v>
      </c>
    </row>
    <row r="4543" spans="1:11" ht="56.25" customHeight="1">
      <c r="A4543" s="98">
        <v>119</v>
      </c>
      <c r="B4543" s="125" t="s">
        <v>5961</v>
      </c>
      <c r="C4543" s="126">
        <v>42604</v>
      </c>
      <c r="D4543" s="98" t="s">
        <v>11</v>
      </c>
      <c r="E4543" s="98">
        <v>861420</v>
      </c>
      <c r="F4543" s="98"/>
      <c r="G4543" s="127" t="s">
        <v>6456</v>
      </c>
      <c r="H4543" s="128">
        <v>50</v>
      </c>
      <c r="I4543" s="128">
        <v>0</v>
      </c>
      <c r="J4543" s="129">
        <v>50</v>
      </c>
      <c r="K4543" s="101" t="s">
        <v>1388</v>
      </c>
    </row>
    <row r="4544" spans="1:11" ht="56.25" customHeight="1">
      <c r="A4544" s="98">
        <v>119</v>
      </c>
      <c r="B4544" s="125" t="s">
        <v>5961</v>
      </c>
      <c r="C4544" s="126">
        <v>42605</v>
      </c>
      <c r="D4544" s="98" t="s">
        <v>11</v>
      </c>
      <c r="E4544" s="98">
        <v>861532</v>
      </c>
      <c r="F4544" s="98"/>
      <c r="G4544" s="127" t="s">
        <v>6515</v>
      </c>
      <c r="H4544" s="128">
        <v>50</v>
      </c>
      <c r="I4544" s="128">
        <v>0</v>
      </c>
      <c r="J4544" s="129">
        <v>50</v>
      </c>
      <c r="K4544" s="101" t="s">
        <v>1388</v>
      </c>
    </row>
    <row r="4545" spans="1:11" ht="56.25" customHeight="1">
      <c r="A4545" s="98">
        <v>119</v>
      </c>
      <c r="B4545" s="125" t="s">
        <v>5961</v>
      </c>
      <c r="C4545" s="126">
        <v>42605</v>
      </c>
      <c r="D4545" s="98" t="s">
        <v>11</v>
      </c>
      <c r="E4545" s="98">
        <v>861548</v>
      </c>
      <c r="F4545" s="98"/>
      <c r="G4545" s="127" t="s">
        <v>6499</v>
      </c>
      <c r="H4545" s="128">
        <v>50</v>
      </c>
      <c r="I4545" s="128">
        <v>0</v>
      </c>
      <c r="J4545" s="129">
        <v>50</v>
      </c>
      <c r="K4545" s="101" t="s">
        <v>1388</v>
      </c>
    </row>
    <row r="4546" spans="1:11" ht="56.25" customHeight="1">
      <c r="A4546" s="98">
        <v>119</v>
      </c>
      <c r="B4546" s="125" t="s">
        <v>5961</v>
      </c>
      <c r="C4546" s="126">
        <v>42607</v>
      </c>
      <c r="D4546" s="98" t="s">
        <v>11</v>
      </c>
      <c r="E4546" s="98">
        <v>861695</v>
      </c>
      <c r="F4546" s="98"/>
      <c r="G4546" s="127" t="s">
        <v>6571</v>
      </c>
      <c r="H4546" s="128">
        <v>50</v>
      </c>
      <c r="I4546" s="128">
        <v>0</v>
      </c>
      <c r="J4546" s="129">
        <v>50</v>
      </c>
      <c r="K4546" s="101" t="s">
        <v>1388</v>
      </c>
    </row>
    <row r="4547" spans="1:11" ht="56.25" customHeight="1">
      <c r="A4547" s="98">
        <v>119</v>
      </c>
      <c r="B4547" s="125" t="s">
        <v>5961</v>
      </c>
      <c r="C4547" s="126">
        <v>42607</v>
      </c>
      <c r="D4547" s="98" t="s">
        <v>11</v>
      </c>
      <c r="E4547" s="98">
        <v>861704</v>
      </c>
      <c r="F4547" s="98"/>
      <c r="G4547" s="127" t="s">
        <v>6574</v>
      </c>
      <c r="H4547" s="128">
        <v>50</v>
      </c>
      <c r="I4547" s="128">
        <v>0</v>
      </c>
      <c r="J4547" s="129">
        <v>50</v>
      </c>
      <c r="K4547" s="101" t="s">
        <v>1388</v>
      </c>
    </row>
    <row r="4548" spans="1:11" ht="56.25" customHeight="1">
      <c r="A4548" s="98">
        <v>119</v>
      </c>
      <c r="B4548" s="125" t="s">
        <v>5961</v>
      </c>
      <c r="C4548" s="126">
        <v>42607</v>
      </c>
      <c r="D4548" s="98" t="s">
        <v>11</v>
      </c>
      <c r="E4548" s="98">
        <v>861740</v>
      </c>
      <c r="F4548" s="98"/>
      <c r="G4548" s="127" t="s">
        <v>6577</v>
      </c>
      <c r="H4548" s="128">
        <v>50</v>
      </c>
      <c r="I4548" s="128">
        <v>0</v>
      </c>
      <c r="J4548" s="129">
        <v>50</v>
      </c>
      <c r="K4548" s="101" t="s">
        <v>1388</v>
      </c>
    </row>
    <row r="4549" spans="1:11" ht="56.25" customHeight="1">
      <c r="A4549" s="98">
        <v>119</v>
      </c>
      <c r="B4549" s="125" t="s">
        <v>5961</v>
      </c>
      <c r="C4549" s="126">
        <v>42614</v>
      </c>
      <c r="D4549" s="98" t="s">
        <v>11</v>
      </c>
      <c r="E4549" s="98">
        <v>862650</v>
      </c>
      <c r="F4549" s="98"/>
      <c r="G4549" s="127" t="s">
        <v>6760</v>
      </c>
      <c r="H4549" s="128">
        <v>50</v>
      </c>
      <c r="I4549" s="128">
        <v>0</v>
      </c>
      <c r="J4549" s="129">
        <v>50</v>
      </c>
      <c r="K4549" s="101" t="s">
        <v>1388</v>
      </c>
    </row>
    <row r="4550" spans="1:11" ht="56.25" customHeight="1">
      <c r="A4550" s="98">
        <v>119</v>
      </c>
      <c r="B4550" s="125" t="s">
        <v>5961</v>
      </c>
      <c r="C4550" s="126">
        <v>42614</v>
      </c>
      <c r="D4550" s="98" t="s">
        <v>11</v>
      </c>
      <c r="E4550" s="98">
        <v>862695</v>
      </c>
      <c r="F4550" s="98"/>
      <c r="G4550" s="127" t="s">
        <v>6764</v>
      </c>
      <c r="H4550" s="128">
        <v>50</v>
      </c>
      <c r="I4550" s="128">
        <v>0</v>
      </c>
      <c r="J4550" s="129">
        <v>50</v>
      </c>
      <c r="K4550" s="101" t="s">
        <v>1388</v>
      </c>
    </row>
    <row r="4551" spans="1:11" ht="56.25" customHeight="1">
      <c r="A4551" s="98">
        <v>119</v>
      </c>
      <c r="B4551" s="125" t="s">
        <v>5961</v>
      </c>
      <c r="C4551" s="126">
        <v>42619</v>
      </c>
      <c r="D4551" s="98" t="s">
        <v>11</v>
      </c>
      <c r="E4551" s="98">
        <v>862879</v>
      </c>
      <c r="F4551" s="98"/>
      <c r="G4551" s="127" t="s">
        <v>6868</v>
      </c>
      <c r="H4551" s="128">
        <v>50</v>
      </c>
      <c r="I4551" s="128">
        <v>0</v>
      </c>
      <c r="J4551" s="129">
        <v>50</v>
      </c>
      <c r="K4551" s="101" t="s">
        <v>1388</v>
      </c>
    </row>
    <row r="4552" spans="1:11" ht="56.25" customHeight="1">
      <c r="A4552" s="98">
        <v>119</v>
      </c>
      <c r="B4552" s="125" t="s">
        <v>5961</v>
      </c>
      <c r="C4552" s="126">
        <v>42619</v>
      </c>
      <c r="D4552" s="98" t="s">
        <v>11</v>
      </c>
      <c r="E4552" s="98">
        <v>862915</v>
      </c>
      <c r="F4552" s="98"/>
      <c r="G4552" s="127" t="s">
        <v>6872</v>
      </c>
      <c r="H4552" s="128">
        <v>50</v>
      </c>
      <c r="I4552" s="128">
        <v>0</v>
      </c>
      <c r="J4552" s="129">
        <v>50</v>
      </c>
      <c r="K4552" s="101" t="s">
        <v>1388</v>
      </c>
    </row>
    <row r="4553" spans="1:11" ht="56.25" customHeight="1">
      <c r="A4553" s="98">
        <v>119</v>
      </c>
      <c r="B4553" s="125" t="s">
        <v>5961</v>
      </c>
      <c r="C4553" s="126">
        <v>42619</v>
      </c>
      <c r="D4553" s="98" t="s">
        <v>11</v>
      </c>
      <c r="E4553" s="98">
        <v>862917</v>
      </c>
      <c r="F4553" s="98"/>
      <c r="G4553" s="127" t="s">
        <v>6874</v>
      </c>
      <c r="H4553" s="128">
        <v>50</v>
      </c>
      <c r="I4553" s="128">
        <v>0</v>
      </c>
      <c r="J4553" s="129">
        <v>50</v>
      </c>
      <c r="K4553" s="101" t="s">
        <v>1388</v>
      </c>
    </row>
    <row r="4554" spans="1:11" ht="56.25" customHeight="1">
      <c r="A4554" s="98">
        <v>119</v>
      </c>
      <c r="B4554" s="125" t="s">
        <v>5961</v>
      </c>
      <c r="C4554" s="126">
        <v>42620</v>
      </c>
      <c r="D4554" s="98" t="s">
        <v>11</v>
      </c>
      <c r="E4554" s="98">
        <v>863025</v>
      </c>
      <c r="F4554" s="98"/>
      <c r="G4554" s="127" t="s">
        <v>6931</v>
      </c>
      <c r="H4554" s="128">
        <v>50</v>
      </c>
      <c r="I4554" s="128">
        <v>0</v>
      </c>
      <c r="J4554" s="129">
        <v>50</v>
      </c>
      <c r="K4554" s="101" t="s">
        <v>1388</v>
      </c>
    </row>
    <row r="4555" spans="1:11" ht="56.25" customHeight="1">
      <c r="A4555" s="98">
        <v>119</v>
      </c>
      <c r="B4555" s="125" t="s">
        <v>5961</v>
      </c>
      <c r="C4555" s="126">
        <v>42621</v>
      </c>
      <c r="D4555" s="98" t="s">
        <v>11</v>
      </c>
      <c r="E4555" s="98">
        <v>863090</v>
      </c>
      <c r="F4555" s="98"/>
      <c r="G4555" s="127" t="s">
        <v>6968</v>
      </c>
      <c r="H4555" s="128">
        <v>50</v>
      </c>
      <c r="I4555" s="128">
        <v>0</v>
      </c>
      <c r="J4555" s="129">
        <v>50</v>
      </c>
      <c r="K4555" s="101" t="s">
        <v>1388</v>
      </c>
    </row>
    <row r="4556" spans="1:11" ht="56.25" customHeight="1">
      <c r="A4556" s="98">
        <v>119</v>
      </c>
      <c r="B4556" s="125" t="s">
        <v>5961</v>
      </c>
      <c r="C4556" s="126">
        <v>42622</v>
      </c>
      <c r="D4556" s="98" t="s">
        <v>11</v>
      </c>
      <c r="E4556" s="98">
        <v>863349</v>
      </c>
      <c r="F4556" s="98"/>
      <c r="G4556" s="127" t="s">
        <v>7016</v>
      </c>
      <c r="H4556" s="128">
        <v>50</v>
      </c>
      <c r="I4556" s="128">
        <v>0</v>
      </c>
      <c r="J4556" s="129">
        <v>50</v>
      </c>
      <c r="K4556" s="101" t="s">
        <v>1388</v>
      </c>
    </row>
    <row r="4557" spans="1:11" ht="56.25" customHeight="1">
      <c r="A4557" s="98">
        <v>119</v>
      </c>
      <c r="B4557" s="125" t="s">
        <v>5961</v>
      </c>
      <c r="C4557" s="126">
        <v>42625</v>
      </c>
      <c r="D4557" s="98" t="s">
        <v>11</v>
      </c>
      <c r="E4557" s="98">
        <v>863495</v>
      </c>
      <c r="F4557" s="98"/>
      <c r="G4557" s="127" t="s">
        <v>7054</v>
      </c>
      <c r="H4557" s="128">
        <v>50</v>
      </c>
      <c r="I4557" s="128">
        <v>0</v>
      </c>
      <c r="J4557" s="129">
        <v>50</v>
      </c>
      <c r="K4557" s="101" t="s">
        <v>1388</v>
      </c>
    </row>
    <row r="4558" spans="1:11" ht="56.25" customHeight="1">
      <c r="A4558" s="98">
        <v>119</v>
      </c>
      <c r="B4558" s="125" t="s">
        <v>5961</v>
      </c>
      <c r="C4558" s="126">
        <v>42627</v>
      </c>
      <c r="D4558" s="98" t="s">
        <v>11</v>
      </c>
      <c r="E4558" s="98">
        <v>863667</v>
      </c>
      <c r="F4558" s="98"/>
      <c r="G4558" s="127" t="s">
        <v>7123</v>
      </c>
      <c r="H4558" s="128">
        <v>50</v>
      </c>
      <c r="I4558" s="128">
        <v>0</v>
      </c>
      <c r="J4558" s="129">
        <v>50</v>
      </c>
      <c r="K4558" s="101" t="s">
        <v>1388</v>
      </c>
    </row>
    <row r="4559" spans="1:11" ht="56.25" customHeight="1">
      <c r="A4559" s="98">
        <v>119</v>
      </c>
      <c r="B4559" s="125" t="s">
        <v>5961</v>
      </c>
      <c r="C4559" s="126">
        <v>42628</v>
      </c>
      <c r="D4559" s="98" t="s">
        <v>11</v>
      </c>
      <c r="E4559" s="98">
        <v>863779</v>
      </c>
      <c r="F4559" s="98"/>
      <c r="G4559" s="127" t="s">
        <v>7156</v>
      </c>
      <c r="H4559" s="128">
        <v>50</v>
      </c>
      <c r="I4559" s="128">
        <v>0</v>
      </c>
      <c r="J4559" s="129">
        <v>50</v>
      </c>
      <c r="K4559" s="101" t="s">
        <v>1388</v>
      </c>
    </row>
    <row r="4560" spans="1:11" ht="56.25" customHeight="1">
      <c r="A4560" s="98">
        <v>119</v>
      </c>
      <c r="B4560" s="125" t="s">
        <v>5961</v>
      </c>
      <c r="C4560" s="126">
        <v>42629</v>
      </c>
      <c r="D4560" s="98" t="s">
        <v>11</v>
      </c>
      <c r="E4560" s="98">
        <v>863832</v>
      </c>
      <c r="F4560" s="98"/>
      <c r="G4560" s="127" t="s">
        <v>7195</v>
      </c>
      <c r="H4560" s="128">
        <v>50</v>
      </c>
      <c r="I4560" s="128">
        <v>0</v>
      </c>
      <c r="J4560" s="129">
        <v>50</v>
      </c>
      <c r="K4560" s="101" t="s">
        <v>1388</v>
      </c>
    </row>
    <row r="4561" spans="1:11" ht="56.25" customHeight="1">
      <c r="A4561" s="98">
        <v>119</v>
      </c>
      <c r="B4561" s="125" t="s">
        <v>5961</v>
      </c>
      <c r="C4561" s="126">
        <v>42629</v>
      </c>
      <c r="D4561" s="98" t="s">
        <v>11</v>
      </c>
      <c r="E4561" s="98">
        <v>863900</v>
      </c>
      <c r="F4561" s="98"/>
      <c r="G4561" s="127" t="s">
        <v>7201</v>
      </c>
      <c r="H4561" s="128">
        <v>50</v>
      </c>
      <c r="I4561" s="128">
        <v>0</v>
      </c>
      <c r="J4561" s="129">
        <v>50</v>
      </c>
      <c r="K4561" s="101" t="s">
        <v>1388</v>
      </c>
    </row>
    <row r="4562" spans="1:11" ht="56.25" customHeight="1">
      <c r="A4562" s="98">
        <v>119</v>
      </c>
      <c r="B4562" s="125" t="s">
        <v>5961</v>
      </c>
      <c r="C4562" s="126">
        <v>42633</v>
      </c>
      <c r="D4562" s="98" t="s">
        <v>11</v>
      </c>
      <c r="E4562" s="98">
        <v>864106</v>
      </c>
      <c r="F4562" s="98"/>
      <c r="G4562" s="127" t="s">
        <v>7272</v>
      </c>
      <c r="H4562" s="128">
        <v>50</v>
      </c>
      <c r="I4562" s="128">
        <v>0</v>
      </c>
      <c r="J4562" s="129">
        <v>50</v>
      </c>
      <c r="K4562" s="101" t="s">
        <v>1388</v>
      </c>
    </row>
    <row r="4563" spans="1:11" ht="56.25" customHeight="1">
      <c r="A4563" s="98">
        <v>119</v>
      </c>
      <c r="B4563" s="125" t="s">
        <v>5961</v>
      </c>
      <c r="C4563" s="126">
        <v>42633</v>
      </c>
      <c r="D4563" s="98" t="s">
        <v>11</v>
      </c>
      <c r="E4563" s="98">
        <v>864116</v>
      </c>
      <c r="F4563" s="98"/>
      <c r="G4563" s="127" t="s">
        <v>7273</v>
      </c>
      <c r="H4563" s="128">
        <v>50</v>
      </c>
      <c r="I4563" s="128">
        <v>0</v>
      </c>
      <c r="J4563" s="129">
        <v>50</v>
      </c>
      <c r="K4563" s="101" t="s">
        <v>1388</v>
      </c>
    </row>
    <row r="4564" spans="1:11" ht="56.25" customHeight="1">
      <c r="A4564" s="98">
        <v>119</v>
      </c>
      <c r="B4564" s="125" t="s">
        <v>5961</v>
      </c>
      <c r="C4564" s="126">
        <v>42633</v>
      </c>
      <c r="D4564" s="98" t="s">
        <v>11</v>
      </c>
      <c r="E4564" s="98">
        <v>864127</v>
      </c>
      <c r="F4564" s="98"/>
      <c r="G4564" s="127" t="s">
        <v>7275</v>
      </c>
      <c r="H4564" s="128">
        <v>50</v>
      </c>
      <c r="I4564" s="128">
        <v>0</v>
      </c>
      <c r="J4564" s="129">
        <v>50</v>
      </c>
      <c r="K4564" s="101" t="s">
        <v>1388</v>
      </c>
    </row>
    <row r="4565" spans="1:11" ht="56.25" customHeight="1">
      <c r="A4565" s="98">
        <v>119</v>
      </c>
      <c r="B4565" s="125" t="s">
        <v>5961</v>
      </c>
      <c r="C4565" s="126">
        <v>42635</v>
      </c>
      <c r="D4565" s="98" t="s">
        <v>11</v>
      </c>
      <c r="E4565" s="98">
        <v>864305</v>
      </c>
      <c r="F4565" s="98"/>
      <c r="G4565" s="127" t="s">
        <v>7337</v>
      </c>
      <c r="H4565" s="128">
        <v>50</v>
      </c>
      <c r="I4565" s="128">
        <v>0</v>
      </c>
      <c r="J4565" s="129">
        <v>50</v>
      </c>
      <c r="K4565" s="101" t="s">
        <v>1388</v>
      </c>
    </row>
    <row r="4566" spans="1:11" ht="56.25" customHeight="1">
      <c r="A4566" s="98">
        <v>119</v>
      </c>
      <c r="B4566" s="125" t="s">
        <v>5961</v>
      </c>
      <c r="C4566" s="126">
        <v>42635</v>
      </c>
      <c r="D4566" s="98" t="s">
        <v>11</v>
      </c>
      <c r="E4566" s="98">
        <v>864362</v>
      </c>
      <c r="F4566" s="98"/>
      <c r="G4566" s="127" t="s">
        <v>7341</v>
      </c>
      <c r="H4566" s="128">
        <v>50</v>
      </c>
      <c r="I4566" s="128">
        <v>0</v>
      </c>
      <c r="J4566" s="129">
        <v>50</v>
      </c>
      <c r="K4566" s="101" t="s">
        <v>1388</v>
      </c>
    </row>
    <row r="4567" spans="1:11" ht="56.25" customHeight="1">
      <c r="A4567" s="98">
        <v>119</v>
      </c>
      <c r="B4567" s="125" t="s">
        <v>5961</v>
      </c>
      <c r="C4567" s="126">
        <v>42636</v>
      </c>
      <c r="D4567" s="98" t="s">
        <v>11</v>
      </c>
      <c r="E4567" s="98">
        <v>864416</v>
      </c>
      <c r="F4567" s="98"/>
      <c r="G4567" s="127" t="s">
        <v>7388</v>
      </c>
      <c r="H4567" s="128">
        <v>50</v>
      </c>
      <c r="I4567" s="128">
        <v>0</v>
      </c>
      <c r="J4567" s="129">
        <v>50</v>
      </c>
      <c r="K4567" s="101" t="s">
        <v>1388</v>
      </c>
    </row>
    <row r="4568" spans="1:11" ht="56.25" customHeight="1">
      <c r="A4568" s="98">
        <v>119</v>
      </c>
      <c r="B4568" s="125" t="s">
        <v>5961</v>
      </c>
      <c r="C4568" s="126">
        <v>42639</v>
      </c>
      <c r="D4568" s="98" t="s">
        <v>11</v>
      </c>
      <c r="E4568" s="98">
        <v>864625</v>
      </c>
      <c r="F4568" s="98"/>
      <c r="G4568" s="127" t="s">
        <v>7433</v>
      </c>
      <c r="H4568" s="128">
        <v>50</v>
      </c>
      <c r="I4568" s="128">
        <v>0</v>
      </c>
      <c r="J4568" s="129">
        <v>50</v>
      </c>
      <c r="K4568" s="101" t="s">
        <v>1388</v>
      </c>
    </row>
    <row r="4569" spans="1:11" ht="56.25" customHeight="1">
      <c r="A4569" s="98">
        <v>119</v>
      </c>
      <c r="B4569" s="125" t="s">
        <v>5961</v>
      </c>
      <c r="C4569" s="126">
        <v>42640</v>
      </c>
      <c r="D4569" s="98" t="s">
        <v>11</v>
      </c>
      <c r="E4569" s="98">
        <v>864818</v>
      </c>
      <c r="F4569" s="98"/>
      <c r="G4569" s="127" t="s">
        <v>7485</v>
      </c>
      <c r="H4569" s="128">
        <v>50</v>
      </c>
      <c r="I4569" s="128">
        <v>0</v>
      </c>
      <c r="J4569" s="129">
        <v>50</v>
      </c>
      <c r="K4569" s="101" t="s">
        <v>1388</v>
      </c>
    </row>
    <row r="4570" spans="1:11" ht="56.25" customHeight="1">
      <c r="A4570" s="98">
        <v>119</v>
      </c>
      <c r="B4570" s="125" t="s">
        <v>5961</v>
      </c>
      <c r="C4570" s="126">
        <v>42640</v>
      </c>
      <c r="D4570" s="98" t="s">
        <v>11</v>
      </c>
      <c r="E4570" s="98">
        <v>864834</v>
      </c>
      <c r="F4570" s="98"/>
      <c r="G4570" s="127" t="s">
        <v>7491</v>
      </c>
      <c r="H4570" s="128">
        <v>50</v>
      </c>
      <c r="I4570" s="128">
        <v>0</v>
      </c>
      <c r="J4570" s="129">
        <v>50</v>
      </c>
      <c r="K4570" s="101" t="s">
        <v>1388</v>
      </c>
    </row>
    <row r="4571" spans="1:11" ht="56.25" customHeight="1">
      <c r="A4571" s="98">
        <v>119</v>
      </c>
      <c r="B4571" s="125" t="s">
        <v>5961</v>
      </c>
      <c r="C4571" s="126">
        <v>42641</v>
      </c>
      <c r="D4571" s="98" t="s">
        <v>11</v>
      </c>
      <c r="E4571" s="98">
        <v>864967</v>
      </c>
      <c r="F4571" s="98"/>
      <c r="G4571" s="127" t="s">
        <v>7526</v>
      </c>
      <c r="H4571" s="128">
        <v>50</v>
      </c>
      <c r="I4571" s="128">
        <v>0</v>
      </c>
      <c r="J4571" s="129">
        <v>50</v>
      </c>
      <c r="K4571" s="101" t="s">
        <v>1388</v>
      </c>
    </row>
    <row r="4572" spans="1:11" ht="56.25" customHeight="1">
      <c r="A4572" s="98">
        <v>119</v>
      </c>
      <c r="B4572" s="125" t="s">
        <v>5961</v>
      </c>
      <c r="C4572" s="126">
        <v>42641</v>
      </c>
      <c r="D4572" s="98" t="s">
        <v>11</v>
      </c>
      <c r="E4572" s="98">
        <v>865076</v>
      </c>
      <c r="F4572" s="98"/>
      <c r="G4572" s="127" t="s">
        <v>7540</v>
      </c>
      <c r="H4572" s="128">
        <v>50</v>
      </c>
      <c r="I4572" s="128">
        <v>0</v>
      </c>
      <c r="J4572" s="129">
        <v>50</v>
      </c>
      <c r="K4572" s="101" t="s">
        <v>1388</v>
      </c>
    </row>
    <row r="4573" spans="1:11" ht="56.25" customHeight="1">
      <c r="A4573" s="98">
        <v>119</v>
      </c>
      <c r="B4573" s="125" t="s">
        <v>5961</v>
      </c>
      <c r="C4573" s="126">
        <v>42641</v>
      </c>
      <c r="D4573" s="98" t="s">
        <v>11</v>
      </c>
      <c r="E4573" s="98">
        <v>865099</v>
      </c>
      <c r="F4573" s="98"/>
      <c r="G4573" s="127" t="s">
        <v>7541</v>
      </c>
      <c r="H4573" s="128">
        <v>50</v>
      </c>
      <c r="I4573" s="128">
        <v>0</v>
      </c>
      <c r="J4573" s="129">
        <v>50</v>
      </c>
      <c r="K4573" s="101" t="s">
        <v>1388</v>
      </c>
    </row>
    <row r="4574" spans="1:11" ht="56.25" customHeight="1">
      <c r="A4574" s="98">
        <v>130</v>
      </c>
      <c r="B4574" s="125" t="s">
        <v>2641</v>
      </c>
      <c r="C4574" s="126">
        <v>42439</v>
      </c>
      <c r="D4574" s="98" t="s">
        <v>6</v>
      </c>
      <c r="E4574" s="98">
        <v>844371</v>
      </c>
      <c r="F4574" s="98"/>
      <c r="G4574" s="127" t="s">
        <v>2642</v>
      </c>
      <c r="H4574" s="128">
        <v>0</v>
      </c>
      <c r="I4574" s="128">
        <v>943635.19</v>
      </c>
      <c r="J4574" s="129">
        <v>943635.19</v>
      </c>
      <c r="K4574" s="101" t="s">
        <v>1388</v>
      </c>
    </row>
    <row r="4575" spans="1:11" ht="56.25" customHeight="1">
      <c r="A4575" s="98">
        <v>130</v>
      </c>
      <c r="B4575" s="125" t="s">
        <v>7701</v>
      </c>
      <c r="C4575" s="126">
        <v>42373</v>
      </c>
      <c r="D4575" s="98" t="s">
        <v>3</v>
      </c>
      <c r="E4575" s="98">
        <v>1336544</v>
      </c>
      <c r="F4575" s="98"/>
      <c r="G4575" s="127" t="s">
        <v>7702</v>
      </c>
      <c r="H4575" s="128">
        <v>0</v>
      </c>
      <c r="I4575" s="128">
        <v>150000</v>
      </c>
      <c r="J4575" s="129">
        <v>150000</v>
      </c>
      <c r="K4575" s="101" t="s">
        <v>1388</v>
      </c>
    </row>
    <row r="4576" spans="1:11" ht="56.25" customHeight="1">
      <c r="A4576" s="98">
        <v>130</v>
      </c>
      <c r="B4576" s="125" t="s">
        <v>7701</v>
      </c>
      <c r="C4576" s="126">
        <v>42373</v>
      </c>
      <c r="D4576" s="98" t="s">
        <v>3</v>
      </c>
      <c r="E4576" s="98">
        <v>1336548</v>
      </c>
      <c r="F4576" s="98"/>
      <c r="G4576" s="127" t="s">
        <v>7703</v>
      </c>
      <c r="H4576" s="128">
        <v>0</v>
      </c>
      <c r="I4576" s="128">
        <v>195028.63</v>
      </c>
      <c r="J4576" s="129">
        <v>195028.63</v>
      </c>
      <c r="K4576" s="101" t="s">
        <v>1388</v>
      </c>
    </row>
    <row r="4577" spans="1:11" ht="56.25" customHeight="1">
      <c r="A4577" s="98">
        <v>130</v>
      </c>
      <c r="B4577" s="125" t="s">
        <v>7701</v>
      </c>
      <c r="C4577" s="126">
        <v>42373</v>
      </c>
      <c r="D4577" s="98" t="s">
        <v>3</v>
      </c>
      <c r="E4577" s="98">
        <v>1336756</v>
      </c>
      <c r="F4577" s="98"/>
      <c r="G4577" s="127" t="s">
        <v>7738</v>
      </c>
      <c r="H4577" s="128">
        <v>0</v>
      </c>
      <c r="I4577" s="128">
        <v>13083.08</v>
      </c>
      <c r="J4577" s="129">
        <v>13083.08</v>
      </c>
      <c r="K4577" s="101" t="s">
        <v>1388</v>
      </c>
    </row>
    <row r="4578" spans="1:11" ht="56.25" customHeight="1">
      <c r="A4578" s="98">
        <v>130</v>
      </c>
      <c r="B4578" s="125" t="s">
        <v>7701</v>
      </c>
      <c r="C4578" s="126">
        <v>42390</v>
      </c>
      <c r="D4578" s="98" t="s">
        <v>3</v>
      </c>
      <c r="E4578" s="98">
        <v>1343275</v>
      </c>
      <c r="F4578" s="98"/>
      <c r="G4578" s="127" t="s">
        <v>8076</v>
      </c>
      <c r="H4578" s="128">
        <v>0</v>
      </c>
      <c r="I4578" s="128">
        <v>98000</v>
      </c>
      <c r="J4578" s="129">
        <v>98000</v>
      </c>
      <c r="K4578" s="101" t="s">
        <v>1388</v>
      </c>
    </row>
    <row r="4579" spans="1:11" ht="56.25" customHeight="1">
      <c r="A4579" s="98">
        <v>130</v>
      </c>
      <c r="B4579" s="125" t="s">
        <v>7701</v>
      </c>
      <c r="C4579" s="126">
        <v>42394</v>
      </c>
      <c r="D4579" s="98" t="s">
        <v>3</v>
      </c>
      <c r="E4579" s="98">
        <v>1343865</v>
      </c>
      <c r="F4579" s="98"/>
      <c r="G4579" s="127" t="s">
        <v>8087</v>
      </c>
      <c r="H4579" s="128">
        <v>0</v>
      </c>
      <c r="I4579" s="128">
        <v>27314.31</v>
      </c>
      <c r="J4579" s="129">
        <v>27314.31</v>
      </c>
      <c r="K4579" s="101" t="s">
        <v>1388</v>
      </c>
    </row>
    <row r="4580" spans="1:11" ht="56.25" customHeight="1">
      <c r="A4580" s="98">
        <v>130</v>
      </c>
      <c r="B4580" s="125" t="s">
        <v>7701</v>
      </c>
      <c r="C4580" s="126">
        <v>42401</v>
      </c>
      <c r="D4580" s="98" t="s">
        <v>3</v>
      </c>
      <c r="E4580" s="98">
        <v>1346323</v>
      </c>
      <c r="F4580" s="98"/>
      <c r="G4580" s="127" t="s">
        <v>8197</v>
      </c>
      <c r="H4580" s="128">
        <v>0</v>
      </c>
      <c r="I4580" s="128">
        <v>4593.6000000000004</v>
      </c>
      <c r="J4580" s="129">
        <v>4593.6000000000004</v>
      </c>
      <c r="K4580" s="101" t="s">
        <v>1388</v>
      </c>
    </row>
    <row r="4581" spans="1:11" ht="56.25" customHeight="1">
      <c r="A4581" s="98">
        <v>130</v>
      </c>
      <c r="B4581" s="125" t="s">
        <v>7701</v>
      </c>
      <c r="C4581" s="126">
        <v>42402</v>
      </c>
      <c r="D4581" s="98" t="s">
        <v>3</v>
      </c>
      <c r="E4581" s="98">
        <v>1346808</v>
      </c>
      <c r="F4581" s="98"/>
      <c r="G4581" s="127" t="s">
        <v>8224</v>
      </c>
      <c r="H4581" s="128">
        <v>0</v>
      </c>
      <c r="I4581" s="128">
        <v>160611.82</v>
      </c>
      <c r="J4581" s="129">
        <v>160611.82</v>
      </c>
      <c r="K4581" s="101" t="s">
        <v>1388</v>
      </c>
    </row>
    <row r="4582" spans="1:11" ht="56.25" customHeight="1">
      <c r="A4582" s="98">
        <v>130</v>
      </c>
      <c r="B4582" s="125" t="s">
        <v>7701</v>
      </c>
      <c r="C4582" s="126">
        <v>42419</v>
      </c>
      <c r="D4582" s="98" t="s">
        <v>3</v>
      </c>
      <c r="E4582" s="98">
        <v>1352091</v>
      </c>
      <c r="F4582" s="98"/>
      <c r="G4582" s="127" t="s">
        <v>8419</v>
      </c>
      <c r="H4582" s="128">
        <v>0</v>
      </c>
      <c r="I4582" s="128">
        <v>313.5</v>
      </c>
      <c r="J4582" s="129">
        <v>313.5</v>
      </c>
      <c r="K4582" s="101" t="s">
        <v>1388</v>
      </c>
    </row>
    <row r="4583" spans="1:11" ht="56.25" customHeight="1">
      <c r="A4583" s="98">
        <v>130</v>
      </c>
      <c r="B4583" s="125" t="s">
        <v>7701</v>
      </c>
      <c r="C4583" s="126">
        <v>42430</v>
      </c>
      <c r="D4583" s="98" t="s">
        <v>3</v>
      </c>
      <c r="E4583" s="98">
        <v>1355506</v>
      </c>
      <c r="F4583" s="98"/>
      <c r="G4583" s="127" t="s">
        <v>8633</v>
      </c>
      <c r="H4583" s="128">
        <v>0</v>
      </c>
      <c r="I4583" s="128">
        <v>33</v>
      </c>
      <c r="J4583" s="129">
        <v>33</v>
      </c>
      <c r="K4583" s="101" t="s">
        <v>1388</v>
      </c>
    </row>
    <row r="4584" spans="1:11" ht="56.25" customHeight="1">
      <c r="A4584" s="98">
        <v>130</v>
      </c>
      <c r="B4584" s="125" t="s">
        <v>7701</v>
      </c>
      <c r="C4584" s="126">
        <v>42436</v>
      </c>
      <c r="D4584" s="98" t="s">
        <v>3</v>
      </c>
      <c r="E4584" s="98">
        <v>1357163</v>
      </c>
      <c r="F4584" s="98"/>
      <c r="G4584" s="127" t="s">
        <v>8738</v>
      </c>
      <c r="H4584" s="128">
        <v>0</v>
      </c>
      <c r="I4584" s="128">
        <v>166347.95000000001</v>
      </c>
      <c r="J4584" s="129">
        <v>166347.95000000001</v>
      </c>
      <c r="K4584" s="101" t="s">
        <v>1388</v>
      </c>
    </row>
    <row r="4585" spans="1:11" ht="56.25" customHeight="1">
      <c r="A4585" s="98">
        <v>130</v>
      </c>
      <c r="B4585" s="125" t="s">
        <v>7701</v>
      </c>
      <c r="C4585" s="126">
        <v>42439</v>
      </c>
      <c r="D4585" s="98" t="s">
        <v>3</v>
      </c>
      <c r="E4585" s="98">
        <v>1358425</v>
      </c>
      <c r="F4585" s="98"/>
      <c r="G4585" s="127" t="s">
        <v>8793</v>
      </c>
      <c r="H4585" s="128">
        <v>0</v>
      </c>
      <c r="I4585" s="128">
        <v>98000</v>
      </c>
      <c r="J4585" s="129">
        <v>98000</v>
      </c>
      <c r="K4585" s="101" t="s">
        <v>1388</v>
      </c>
    </row>
    <row r="4586" spans="1:11" ht="56.25" customHeight="1">
      <c r="A4586" s="98">
        <v>130</v>
      </c>
      <c r="B4586" s="125" t="s">
        <v>7701</v>
      </c>
      <c r="C4586" s="126">
        <v>42445</v>
      </c>
      <c r="D4586" s="98" t="s">
        <v>3</v>
      </c>
      <c r="E4586" s="98">
        <v>1360268</v>
      </c>
      <c r="F4586" s="98"/>
      <c r="G4586" s="127" t="s">
        <v>8891</v>
      </c>
      <c r="H4586" s="128">
        <v>0</v>
      </c>
      <c r="I4586" s="128">
        <v>96000</v>
      </c>
      <c r="J4586" s="129">
        <v>96000</v>
      </c>
      <c r="K4586" s="101" t="s">
        <v>1388</v>
      </c>
    </row>
    <row r="4587" spans="1:11" ht="56.25" customHeight="1">
      <c r="A4587" s="98">
        <v>130</v>
      </c>
      <c r="B4587" s="125" t="s">
        <v>7701</v>
      </c>
      <c r="C4587" s="126">
        <v>42447</v>
      </c>
      <c r="D4587" s="98" t="s">
        <v>3</v>
      </c>
      <c r="E4587" s="98">
        <v>1360990</v>
      </c>
      <c r="F4587" s="98"/>
      <c r="G4587" s="127" t="s">
        <v>8915</v>
      </c>
      <c r="H4587" s="128">
        <v>0</v>
      </c>
      <c r="I4587" s="128">
        <v>10832.960000000001</v>
      </c>
      <c r="J4587" s="129">
        <v>10832.960000000001</v>
      </c>
      <c r="K4587" s="101" t="s">
        <v>1388</v>
      </c>
    </row>
    <row r="4588" spans="1:11" ht="56.25" customHeight="1">
      <c r="A4588" s="98">
        <v>130</v>
      </c>
      <c r="B4588" s="125" t="s">
        <v>7701</v>
      </c>
      <c r="C4588" s="126">
        <v>42460</v>
      </c>
      <c r="D4588" s="98" t="s">
        <v>3</v>
      </c>
      <c r="E4588" s="98">
        <v>1364795</v>
      </c>
      <c r="F4588" s="98"/>
      <c r="G4588" s="127" t="s">
        <v>9144</v>
      </c>
      <c r="H4588" s="128">
        <v>0</v>
      </c>
      <c r="I4588" s="128">
        <v>945.03</v>
      </c>
      <c r="J4588" s="129">
        <v>945.03</v>
      </c>
      <c r="K4588" s="101" t="s">
        <v>1388</v>
      </c>
    </row>
    <row r="4589" spans="1:11" ht="56.25" customHeight="1">
      <c r="A4589" s="98">
        <v>130</v>
      </c>
      <c r="B4589" s="125" t="s">
        <v>7701</v>
      </c>
      <c r="C4589" s="126">
        <v>42461</v>
      </c>
      <c r="D4589" s="98" t="s">
        <v>3</v>
      </c>
      <c r="E4589" s="98">
        <v>1365120</v>
      </c>
      <c r="F4589" s="98"/>
      <c r="G4589" s="127" t="s">
        <v>9160</v>
      </c>
      <c r="H4589" s="128">
        <v>0</v>
      </c>
      <c r="I4589" s="128">
        <v>177820.22</v>
      </c>
      <c r="J4589" s="129">
        <v>177820.22</v>
      </c>
      <c r="K4589" s="101" t="s">
        <v>1388</v>
      </c>
    </row>
    <row r="4590" spans="1:11" ht="56.25" customHeight="1">
      <c r="A4590" s="98">
        <v>130</v>
      </c>
      <c r="B4590" s="125" t="s">
        <v>7701</v>
      </c>
      <c r="C4590" s="126">
        <v>42467</v>
      </c>
      <c r="D4590" s="98" t="s">
        <v>3</v>
      </c>
      <c r="E4590" s="98">
        <v>1366979</v>
      </c>
      <c r="F4590" s="98"/>
      <c r="G4590" s="127" t="s">
        <v>9260</v>
      </c>
      <c r="H4590" s="128">
        <v>0</v>
      </c>
      <c r="I4590" s="128">
        <v>96000</v>
      </c>
      <c r="J4590" s="129">
        <v>96000</v>
      </c>
      <c r="K4590" s="101" t="s">
        <v>1388</v>
      </c>
    </row>
    <row r="4591" spans="1:11" ht="56.25" customHeight="1">
      <c r="A4591" s="98">
        <v>130</v>
      </c>
      <c r="B4591" s="125" t="s">
        <v>7701</v>
      </c>
      <c r="C4591" s="126">
        <v>42481</v>
      </c>
      <c r="D4591" s="98" t="s">
        <v>3</v>
      </c>
      <c r="E4591" s="98">
        <v>1371728</v>
      </c>
      <c r="F4591" s="98"/>
      <c r="G4591" s="127" t="s">
        <v>9522</v>
      </c>
      <c r="H4591" s="128">
        <v>0</v>
      </c>
      <c r="I4591" s="128">
        <v>104000</v>
      </c>
      <c r="J4591" s="129">
        <v>104000</v>
      </c>
      <c r="K4591" s="101" t="s">
        <v>1388</v>
      </c>
    </row>
    <row r="4592" spans="1:11" ht="56.25" customHeight="1">
      <c r="A4592" s="98">
        <v>130</v>
      </c>
      <c r="B4592" s="125" t="s">
        <v>7701</v>
      </c>
      <c r="C4592" s="126">
        <v>42481</v>
      </c>
      <c r="D4592" s="98" t="s">
        <v>3</v>
      </c>
      <c r="E4592" s="98">
        <v>1371730</v>
      </c>
      <c r="F4592" s="98"/>
      <c r="G4592" s="127" t="s">
        <v>9523</v>
      </c>
      <c r="H4592" s="128">
        <v>0</v>
      </c>
      <c r="I4592" s="128">
        <v>104000</v>
      </c>
      <c r="J4592" s="129">
        <v>104000</v>
      </c>
      <c r="K4592" s="101" t="s">
        <v>1388</v>
      </c>
    </row>
    <row r="4593" spans="1:11" ht="56.25" customHeight="1">
      <c r="A4593" s="98">
        <v>130</v>
      </c>
      <c r="B4593" s="125" t="s">
        <v>7701</v>
      </c>
      <c r="C4593" s="126">
        <v>42486</v>
      </c>
      <c r="D4593" s="98" t="s">
        <v>3</v>
      </c>
      <c r="E4593" s="98">
        <v>1372861</v>
      </c>
      <c r="F4593" s="98"/>
      <c r="G4593" s="127" t="s">
        <v>9605</v>
      </c>
      <c r="H4593" s="128">
        <v>0</v>
      </c>
      <c r="I4593" s="128">
        <v>11800</v>
      </c>
      <c r="J4593" s="129">
        <v>11800</v>
      </c>
      <c r="K4593" s="101" t="s">
        <v>1388</v>
      </c>
    </row>
    <row r="4594" spans="1:11" ht="56.25" customHeight="1">
      <c r="A4594" s="98">
        <v>130</v>
      </c>
      <c r="B4594" s="125" t="s">
        <v>7701</v>
      </c>
      <c r="C4594" s="126">
        <v>42487</v>
      </c>
      <c r="D4594" s="98" t="s">
        <v>3</v>
      </c>
      <c r="E4594" s="98">
        <v>1373404</v>
      </c>
      <c r="F4594" s="98"/>
      <c r="G4594" s="127" t="s">
        <v>9633</v>
      </c>
      <c r="H4594" s="128">
        <v>0</v>
      </c>
      <c r="I4594" s="128">
        <v>95700</v>
      </c>
      <c r="J4594" s="129">
        <v>95700</v>
      </c>
      <c r="K4594" s="101" t="s">
        <v>1388</v>
      </c>
    </row>
    <row r="4595" spans="1:11" ht="56.25" customHeight="1">
      <c r="A4595" s="98">
        <v>130</v>
      </c>
      <c r="B4595" s="125" t="s">
        <v>7701</v>
      </c>
      <c r="C4595" s="126">
        <v>42501</v>
      </c>
      <c r="D4595" s="98" t="s">
        <v>3</v>
      </c>
      <c r="E4595" s="98">
        <v>1377759</v>
      </c>
      <c r="F4595" s="98"/>
      <c r="G4595" s="127" t="s">
        <v>9848</v>
      </c>
      <c r="H4595" s="128">
        <v>0</v>
      </c>
      <c r="I4595" s="128">
        <v>147.20000000000002</v>
      </c>
      <c r="J4595" s="129">
        <v>147.20000000000002</v>
      </c>
      <c r="K4595" s="101" t="s">
        <v>1388</v>
      </c>
    </row>
    <row r="4596" spans="1:11" ht="56.25" customHeight="1">
      <c r="A4596" s="98">
        <v>130</v>
      </c>
      <c r="B4596" s="125" t="s">
        <v>7701</v>
      </c>
      <c r="C4596" s="126">
        <v>42502</v>
      </c>
      <c r="D4596" s="98" t="s">
        <v>3</v>
      </c>
      <c r="E4596" s="98">
        <v>1378220</v>
      </c>
      <c r="F4596" s="98"/>
      <c r="G4596" s="127" t="s">
        <v>9885</v>
      </c>
      <c r="H4596" s="128">
        <v>0</v>
      </c>
      <c r="I4596" s="128">
        <v>177820.22</v>
      </c>
      <c r="J4596" s="129">
        <v>177820.22</v>
      </c>
      <c r="K4596" s="101" t="s">
        <v>1388</v>
      </c>
    </row>
    <row r="4597" spans="1:11" ht="56.25" customHeight="1">
      <c r="A4597" s="98">
        <v>130</v>
      </c>
      <c r="B4597" s="125" t="s">
        <v>7701</v>
      </c>
      <c r="C4597" s="126">
        <v>42507</v>
      </c>
      <c r="D4597" s="98" t="s">
        <v>3</v>
      </c>
      <c r="E4597" s="98">
        <v>1379711</v>
      </c>
      <c r="F4597" s="98"/>
      <c r="G4597" s="127" t="s">
        <v>9969</v>
      </c>
      <c r="H4597" s="128">
        <v>0</v>
      </c>
      <c r="I4597" s="128">
        <v>95000</v>
      </c>
      <c r="J4597" s="129">
        <v>95000</v>
      </c>
      <c r="K4597" s="101" t="s">
        <v>1388</v>
      </c>
    </row>
    <row r="4598" spans="1:11" ht="56.25" customHeight="1">
      <c r="A4598" s="98">
        <v>130</v>
      </c>
      <c r="B4598" s="125" t="s">
        <v>7701</v>
      </c>
      <c r="C4598" s="126">
        <v>42510</v>
      </c>
      <c r="D4598" s="98" t="s">
        <v>3</v>
      </c>
      <c r="E4598" s="98">
        <v>1380934</v>
      </c>
      <c r="F4598" s="98"/>
      <c r="G4598" s="127" t="s">
        <v>10041</v>
      </c>
      <c r="H4598" s="128">
        <v>0</v>
      </c>
      <c r="I4598" s="128">
        <v>740</v>
      </c>
      <c r="J4598" s="129">
        <v>740</v>
      </c>
      <c r="K4598" s="101" t="s">
        <v>1388</v>
      </c>
    </row>
    <row r="4599" spans="1:11" ht="56.25" customHeight="1">
      <c r="A4599" s="98">
        <v>130</v>
      </c>
      <c r="B4599" s="125" t="s">
        <v>7701</v>
      </c>
      <c r="C4599" s="126">
        <v>42510</v>
      </c>
      <c r="D4599" s="98" t="s">
        <v>3</v>
      </c>
      <c r="E4599" s="98">
        <v>1381033</v>
      </c>
      <c r="F4599" s="98"/>
      <c r="G4599" s="127" t="s">
        <v>10048</v>
      </c>
      <c r="H4599" s="128">
        <v>0</v>
      </c>
      <c r="I4599" s="128">
        <v>11344</v>
      </c>
      <c r="J4599" s="129">
        <v>11344</v>
      </c>
      <c r="K4599" s="101" t="s">
        <v>1388</v>
      </c>
    </row>
    <row r="4600" spans="1:11" ht="56.25" customHeight="1">
      <c r="A4600" s="98">
        <v>130</v>
      </c>
      <c r="B4600" s="125" t="s">
        <v>7701</v>
      </c>
      <c r="C4600" s="126">
        <v>42524</v>
      </c>
      <c r="D4600" s="98" t="s">
        <v>3</v>
      </c>
      <c r="E4600" s="98">
        <v>1384845</v>
      </c>
      <c r="F4600" s="98"/>
      <c r="G4600" s="127" t="s">
        <v>13920</v>
      </c>
      <c r="H4600" s="128">
        <v>0</v>
      </c>
      <c r="I4600" s="128">
        <v>172084.09</v>
      </c>
      <c r="J4600" s="129">
        <v>172084.09</v>
      </c>
      <c r="K4600" s="101" t="s">
        <v>1388</v>
      </c>
    </row>
    <row r="4601" spans="1:11" ht="56.25" customHeight="1">
      <c r="A4601" s="98">
        <v>130</v>
      </c>
      <c r="B4601" s="125" t="s">
        <v>7701</v>
      </c>
      <c r="C4601" s="126">
        <v>42530</v>
      </c>
      <c r="D4601" s="98" t="s">
        <v>3</v>
      </c>
      <c r="E4601" s="98">
        <v>1386993</v>
      </c>
      <c r="F4601" s="98"/>
      <c r="G4601" s="127" t="s">
        <v>10478</v>
      </c>
      <c r="H4601" s="128">
        <v>0</v>
      </c>
      <c r="I4601" s="128">
        <v>10</v>
      </c>
      <c r="J4601" s="129">
        <v>10</v>
      </c>
      <c r="K4601" s="101" t="s">
        <v>1388</v>
      </c>
    </row>
    <row r="4602" spans="1:11" ht="56.25" customHeight="1">
      <c r="A4602" s="98">
        <v>130</v>
      </c>
      <c r="B4602" s="125" t="s">
        <v>7701</v>
      </c>
      <c r="C4602" s="126">
        <v>42530</v>
      </c>
      <c r="D4602" s="98" t="s">
        <v>3</v>
      </c>
      <c r="E4602" s="98">
        <v>1386995</v>
      </c>
      <c r="F4602" s="98"/>
      <c r="G4602" s="127" t="s">
        <v>10479</v>
      </c>
      <c r="H4602" s="128">
        <v>0</v>
      </c>
      <c r="I4602" s="128">
        <v>85</v>
      </c>
      <c r="J4602" s="129">
        <v>85</v>
      </c>
      <c r="K4602" s="101" t="s">
        <v>1388</v>
      </c>
    </row>
    <row r="4603" spans="1:11" ht="56.25" customHeight="1">
      <c r="A4603" s="98">
        <v>130</v>
      </c>
      <c r="B4603" s="125" t="s">
        <v>7701</v>
      </c>
      <c r="C4603" s="126">
        <v>42536</v>
      </c>
      <c r="D4603" s="98" t="s">
        <v>3</v>
      </c>
      <c r="E4603" s="98">
        <v>1389209</v>
      </c>
      <c r="F4603" s="98"/>
      <c r="G4603" s="127" t="s">
        <v>10602</v>
      </c>
      <c r="H4603" s="128">
        <v>0</v>
      </c>
      <c r="I4603" s="128">
        <v>35</v>
      </c>
      <c r="J4603" s="129">
        <v>35</v>
      </c>
      <c r="K4603" s="101" t="s">
        <v>1388</v>
      </c>
    </row>
    <row r="4604" spans="1:11" ht="56.25" customHeight="1">
      <c r="A4604" s="98">
        <v>130</v>
      </c>
      <c r="B4604" s="125" t="s">
        <v>7701</v>
      </c>
      <c r="C4604" s="126">
        <v>42537</v>
      </c>
      <c r="D4604" s="98" t="s">
        <v>3</v>
      </c>
      <c r="E4604" s="98">
        <v>1389368</v>
      </c>
      <c r="F4604" s="98"/>
      <c r="G4604" s="127" t="s">
        <v>10608</v>
      </c>
      <c r="H4604" s="128">
        <v>0</v>
      </c>
      <c r="I4604" s="128">
        <v>122007.27</v>
      </c>
      <c r="J4604" s="129">
        <v>122007.27</v>
      </c>
      <c r="K4604" s="101" t="s">
        <v>1388</v>
      </c>
    </row>
    <row r="4605" spans="1:11" ht="56.25" customHeight="1">
      <c r="A4605" s="98">
        <v>130</v>
      </c>
      <c r="B4605" s="125" t="s">
        <v>7701</v>
      </c>
      <c r="C4605" s="126">
        <v>42537</v>
      </c>
      <c r="D4605" s="98" t="s">
        <v>3</v>
      </c>
      <c r="E4605" s="98">
        <v>1389625</v>
      </c>
      <c r="F4605" s="98"/>
      <c r="G4605" s="127" t="s">
        <v>10623</v>
      </c>
      <c r="H4605" s="128">
        <v>0</v>
      </c>
      <c r="I4605" s="128">
        <v>1660</v>
      </c>
      <c r="J4605" s="129">
        <v>1660</v>
      </c>
      <c r="K4605" s="101" t="s">
        <v>1388</v>
      </c>
    </row>
    <row r="4606" spans="1:11" ht="56.25" customHeight="1">
      <c r="A4606" s="98">
        <v>130</v>
      </c>
      <c r="B4606" s="125" t="s">
        <v>7701</v>
      </c>
      <c r="C4606" s="126">
        <v>42537</v>
      </c>
      <c r="D4606" s="98" t="s">
        <v>3</v>
      </c>
      <c r="E4606" s="98">
        <v>1389702</v>
      </c>
      <c r="F4606" s="98"/>
      <c r="G4606" s="127" t="s">
        <v>10633</v>
      </c>
      <c r="H4606" s="128">
        <v>0</v>
      </c>
      <c r="I4606" s="128">
        <v>309</v>
      </c>
      <c r="J4606" s="129">
        <v>309</v>
      </c>
      <c r="K4606" s="101" t="s">
        <v>1388</v>
      </c>
    </row>
    <row r="4607" spans="1:11" ht="56.25" customHeight="1">
      <c r="A4607" s="98">
        <v>130</v>
      </c>
      <c r="B4607" s="125" t="s">
        <v>7701</v>
      </c>
      <c r="C4607" s="126">
        <v>42538</v>
      </c>
      <c r="D4607" s="98" t="s">
        <v>3</v>
      </c>
      <c r="E4607" s="98">
        <v>1390160</v>
      </c>
      <c r="F4607" s="98"/>
      <c r="G4607" s="127" t="s">
        <v>10686</v>
      </c>
      <c r="H4607" s="128">
        <v>0</v>
      </c>
      <c r="I4607" s="128">
        <v>40.5</v>
      </c>
      <c r="J4607" s="129">
        <v>40.5</v>
      </c>
      <c r="K4607" s="101" t="s">
        <v>1388</v>
      </c>
    </row>
    <row r="4608" spans="1:11" ht="56.25" customHeight="1">
      <c r="A4608" s="98">
        <v>130</v>
      </c>
      <c r="B4608" s="125" t="s">
        <v>7701</v>
      </c>
      <c r="C4608" s="126">
        <v>42543</v>
      </c>
      <c r="D4608" s="98" t="s">
        <v>3</v>
      </c>
      <c r="E4608" s="98">
        <v>1391063</v>
      </c>
      <c r="F4608" s="98"/>
      <c r="G4608" s="127" t="s">
        <v>10751</v>
      </c>
      <c r="H4608" s="128">
        <v>0</v>
      </c>
      <c r="I4608" s="128">
        <v>83200</v>
      </c>
      <c r="J4608" s="129">
        <v>83200</v>
      </c>
      <c r="K4608" s="101" t="s">
        <v>1388</v>
      </c>
    </row>
    <row r="4609" spans="1:11" ht="56.25" customHeight="1">
      <c r="A4609" s="98">
        <v>130</v>
      </c>
      <c r="B4609" s="125" t="s">
        <v>7701</v>
      </c>
      <c r="C4609" s="126">
        <v>42543</v>
      </c>
      <c r="D4609" s="98" t="s">
        <v>3</v>
      </c>
      <c r="E4609" s="98">
        <v>1391067</v>
      </c>
      <c r="F4609" s="98"/>
      <c r="G4609" s="127" t="s">
        <v>10752</v>
      </c>
      <c r="H4609" s="128">
        <v>0</v>
      </c>
      <c r="I4609" s="128">
        <v>20800</v>
      </c>
      <c r="J4609" s="129">
        <v>20800</v>
      </c>
      <c r="K4609" s="101" t="s">
        <v>1388</v>
      </c>
    </row>
    <row r="4610" spans="1:11" ht="56.25" customHeight="1">
      <c r="A4610" s="98">
        <v>130</v>
      </c>
      <c r="B4610" s="125" t="s">
        <v>7701</v>
      </c>
      <c r="C4610" s="126">
        <v>42543</v>
      </c>
      <c r="D4610" s="98" t="s">
        <v>3</v>
      </c>
      <c r="E4610" s="98">
        <v>1391078</v>
      </c>
      <c r="F4610" s="98"/>
      <c r="G4610" s="127" t="s">
        <v>10754</v>
      </c>
      <c r="H4610" s="128">
        <v>0</v>
      </c>
      <c r="I4610" s="128">
        <v>9</v>
      </c>
      <c r="J4610" s="129">
        <v>9</v>
      </c>
      <c r="K4610" s="101" t="s">
        <v>1388</v>
      </c>
    </row>
    <row r="4611" spans="1:11" ht="56.25" customHeight="1">
      <c r="A4611" s="98">
        <v>130</v>
      </c>
      <c r="B4611" s="125" t="s">
        <v>7701</v>
      </c>
      <c r="C4611" s="126">
        <v>42544</v>
      </c>
      <c r="D4611" s="98" t="s">
        <v>3</v>
      </c>
      <c r="E4611" s="98">
        <v>1391288</v>
      </c>
      <c r="F4611" s="98"/>
      <c r="G4611" s="127" t="s">
        <v>10762</v>
      </c>
      <c r="H4611" s="128">
        <v>0</v>
      </c>
      <c r="I4611" s="128">
        <v>94500</v>
      </c>
      <c r="J4611" s="129">
        <v>94500</v>
      </c>
      <c r="K4611" s="101" t="s">
        <v>1388</v>
      </c>
    </row>
    <row r="4612" spans="1:11" ht="56.25" customHeight="1">
      <c r="A4612" s="98">
        <v>130</v>
      </c>
      <c r="B4612" s="125" t="s">
        <v>7701</v>
      </c>
      <c r="C4612" s="126">
        <v>42557</v>
      </c>
      <c r="D4612" s="98" t="s">
        <v>3</v>
      </c>
      <c r="E4612" s="98">
        <v>1395708</v>
      </c>
      <c r="F4612" s="98"/>
      <c r="G4612" s="127" t="s">
        <v>11150</v>
      </c>
      <c r="H4612" s="128">
        <v>0</v>
      </c>
      <c r="I4612" s="128">
        <v>19.600000000000001</v>
      </c>
      <c r="J4612" s="129">
        <v>19.600000000000001</v>
      </c>
      <c r="K4612" s="101" t="s">
        <v>1388</v>
      </c>
    </row>
    <row r="4613" spans="1:11" ht="56.25" customHeight="1">
      <c r="A4613" s="98">
        <v>130</v>
      </c>
      <c r="B4613" s="125" t="s">
        <v>7701</v>
      </c>
      <c r="C4613" s="126">
        <v>42558</v>
      </c>
      <c r="D4613" s="98" t="s">
        <v>3</v>
      </c>
      <c r="E4613" s="98">
        <v>1395885</v>
      </c>
      <c r="F4613" s="98"/>
      <c r="G4613" s="127" t="s">
        <v>11155</v>
      </c>
      <c r="H4613" s="128">
        <v>0</v>
      </c>
      <c r="I4613" s="128">
        <v>137667.26999999999</v>
      </c>
      <c r="J4613" s="129">
        <v>137667.26999999999</v>
      </c>
      <c r="K4613" s="101" t="s">
        <v>1388</v>
      </c>
    </row>
    <row r="4614" spans="1:11" ht="56.25" customHeight="1">
      <c r="A4614" s="98">
        <v>130</v>
      </c>
      <c r="B4614" s="125" t="s">
        <v>7701</v>
      </c>
      <c r="C4614" s="126">
        <v>42558</v>
      </c>
      <c r="D4614" s="98" t="s">
        <v>3</v>
      </c>
      <c r="E4614" s="98">
        <v>1395887</v>
      </c>
      <c r="F4614" s="98"/>
      <c r="G4614" s="127" t="s">
        <v>11156</v>
      </c>
      <c r="H4614" s="128">
        <v>0</v>
      </c>
      <c r="I4614" s="128">
        <v>172084.27</v>
      </c>
      <c r="J4614" s="129">
        <v>172084.27</v>
      </c>
      <c r="K4614" s="101" t="s">
        <v>1388</v>
      </c>
    </row>
    <row r="4615" spans="1:11" ht="56.25" customHeight="1">
      <c r="A4615" s="98">
        <v>130</v>
      </c>
      <c r="B4615" s="125" t="s">
        <v>7701</v>
      </c>
      <c r="C4615" s="126">
        <v>42570</v>
      </c>
      <c r="D4615" s="98" t="s">
        <v>3</v>
      </c>
      <c r="E4615" s="98">
        <v>1399603</v>
      </c>
      <c r="F4615" s="98"/>
      <c r="G4615" s="127" t="s">
        <v>11420</v>
      </c>
      <c r="H4615" s="128">
        <v>0</v>
      </c>
      <c r="I4615" s="128">
        <v>326</v>
      </c>
      <c r="J4615" s="129">
        <v>326</v>
      </c>
      <c r="K4615" s="101" t="s">
        <v>1388</v>
      </c>
    </row>
    <row r="4616" spans="1:11" ht="56.25" customHeight="1">
      <c r="A4616" s="98">
        <v>130</v>
      </c>
      <c r="B4616" s="125" t="s">
        <v>7701</v>
      </c>
      <c r="C4616" s="126">
        <v>42570</v>
      </c>
      <c r="D4616" s="98" t="s">
        <v>3</v>
      </c>
      <c r="E4616" s="98">
        <v>1399604</v>
      </c>
      <c r="F4616" s="98"/>
      <c r="G4616" s="127" t="s">
        <v>11420</v>
      </c>
      <c r="H4616" s="128">
        <v>0</v>
      </c>
      <c r="I4616" s="128">
        <v>280</v>
      </c>
      <c r="J4616" s="129">
        <v>280</v>
      </c>
      <c r="K4616" s="101" t="s">
        <v>1388</v>
      </c>
    </row>
    <row r="4617" spans="1:11" ht="56.25" customHeight="1">
      <c r="A4617" s="98">
        <v>130</v>
      </c>
      <c r="B4617" s="125" t="s">
        <v>7701</v>
      </c>
      <c r="C4617" s="126">
        <v>42571</v>
      </c>
      <c r="D4617" s="98" t="s">
        <v>3</v>
      </c>
      <c r="E4617" s="98">
        <v>1399724</v>
      </c>
      <c r="F4617" s="98"/>
      <c r="G4617" s="127" t="s">
        <v>11426</v>
      </c>
      <c r="H4617" s="128">
        <v>0</v>
      </c>
      <c r="I4617" s="128">
        <v>94500</v>
      </c>
      <c r="J4617" s="129">
        <v>94500</v>
      </c>
      <c r="K4617" s="101" t="s">
        <v>1388</v>
      </c>
    </row>
    <row r="4618" spans="1:11" ht="56.25" customHeight="1">
      <c r="A4618" s="98">
        <v>130</v>
      </c>
      <c r="B4618" s="125" t="s">
        <v>7701</v>
      </c>
      <c r="C4618" s="126">
        <v>42571</v>
      </c>
      <c r="D4618" s="98" t="s">
        <v>3</v>
      </c>
      <c r="E4618" s="98">
        <v>1399759</v>
      </c>
      <c r="F4618" s="98"/>
      <c r="G4618" s="127" t="s">
        <v>11436</v>
      </c>
      <c r="H4618" s="128">
        <v>0</v>
      </c>
      <c r="I4618" s="128">
        <v>444.01</v>
      </c>
      <c r="J4618" s="129">
        <v>444.01</v>
      </c>
      <c r="K4618" s="101" t="s">
        <v>1388</v>
      </c>
    </row>
    <row r="4619" spans="1:11" ht="56.25" customHeight="1">
      <c r="A4619" s="98">
        <v>130</v>
      </c>
      <c r="B4619" s="125" t="s">
        <v>7701</v>
      </c>
      <c r="C4619" s="126">
        <v>42576</v>
      </c>
      <c r="D4619" s="98" t="s">
        <v>3</v>
      </c>
      <c r="E4619" s="98">
        <v>1401143</v>
      </c>
      <c r="F4619" s="98"/>
      <c r="G4619" s="127" t="s">
        <v>11535</v>
      </c>
      <c r="H4619" s="128">
        <v>0</v>
      </c>
      <c r="I4619" s="128">
        <v>160259.62</v>
      </c>
      <c r="J4619" s="129">
        <v>160259.62</v>
      </c>
      <c r="K4619" s="101" t="s">
        <v>1388</v>
      </c>
    </row>
    <row r="4620" spans="1:11" ht="56.25" customHeight="1">
      <c r="A4620" s="98">
        <v>130</v>
      </c>
      <c r="B4620" s="125" t="s">
        <v>7701</v>
      </c>
      <c r="C4620" s="126">
        <v>42584</v>
      </c>
      <c r="D4620" s="98" t="s">
        <v>3</v>
      </c>
      <c r="E4620" s="98">
        <v>1403746</v>
      </c>
      <c r="F4620" s="98"/>
      <c r="G4620" s="127" t="s">
        <v>11754</v>
      </c>
      <c r="H4620" s="128">
        <v>0</v>
      </c>
      <c r="I4620" s="128">
        <v>330</v>
      </c>
      <c r="J4620" s="129">
        <v>330</v>
      </c>
      <c r="K4620" s="101" t="s">
        <v>1388</v>
      </c>
    </row>
    <row r="4621" spans="1:11" ht="56.25" customHeight="1">
      <c r="A4621" s="98">
        <v>130</v>
      </c>
      <c r="B4621" s="125" t="s">
        <v>7701</v>
      </c>
      <c r="C4621" s="126">
        <v>42584</v>
      </c>
      <c r="D4621" s="98" t="s">
        <v>3</v>
      </c>
      <c r="E4621" s="98">
        <v>1403752</v>
      </c>
      <c r="F4621" s="98"/>
      <c r="G4621" s="127" t="s">
        <v>11755</v>
      </c>
      <c r="H4621" s="128">
        <v>0</v>
      </c>
      <c r="I4621" s="128">
        <v>1000</v>
      </c>
      <c r="J4621" s="129">
        <v>1000</v>
      </c>
      <c r="K4621" s="101" t="s">
        <v>1388</v>
      </c>
    </row>
    <row r="4622" spans="1:11" ht="56.25" customHeight="1">
      <c r="A4622" s="98">
        <v>130</v>
      </c>
      <c r="B4622" s="125" t="s">
        <v>7701</v>
      </c>
      <c r="C4622" s="126">
        <v>42584</v>
      </c>
      <c r="D4622" s="98" t="s">
        <v>3</v>
      </c>
      <c r="E4622" s="98">
        <v>1403755</v>
      </c>
      <c r="F4622" s="98"/>
      <c r="G4622" s="127" t="s">
        <v>11755</v>
      </c>
      <c r="H4622" s="128">
        <v>0</v>
      </c>
      <c r="I4622" s="128">
        <v>200</v>
      </c>
      <c r="J4622" s="129">
        <v>200</v>
      </c>
      <c r="K4622" s="101" t="s">
        <v>1388</v>
      </c>
    </row>
    <row r="4623" spans="1:11" ht="56.25" customHeight="1">
      <c r="A4623" s="98">
        <v>130</v>
      </c>
      <c r="B4623" s="125" t="s">
        <v>7701</v>
      </c>
      <c r="C4623" s="126">
        <v>42584</v>
      </c>
      <c r="D4623" s="98" t="s">
        <v>3</v>
      </c>
      <c r="E4623" s="98">
        <v>1403757</v>
      </c>
      <c r="F4623" s="98"/>
      <c r="G4623" s="127" t="s">
        <v>11755</v>
      </c>
      <c r="H4623" s="128">
        <v>0</v>
      </c>
      <c r="I4623" s="128">
        <v>36.5</v>
      </c>
      <c r="J4623" s="129">
        <v>36.5</v>
      </c>
      <c r="K4623" s="101" t="s">
        <v>1388</v>
      </c>
    </row>
    <row r="4624" spans="1:11" ht="56.25" customHeight="1">
      <c r="A4624" s="98">
        <v>130</v>
      </c>
      <c r="B4624" s="125" t="s">
        <v>7701</v>
      </c>
      <c r="C4624" s="126">
        <v>42591</v>
      </c>
      <c r="D4624" s="98" t="s">
        <v>3</v>
      </c>
      <c r="E4624" s="98">
        <v>1406187</v>
      </c>
      <c r="F4624" s="98"/>
      <c r="G4624" s="127" t="s">
        <v>11981</v>
      </c>
      <c r="H4624" s="128">
        <v>0</v>
      </c>
      <c r="I4624" s="128">
        <v>200</v>
      </c>
      <c r="J4624" s="129">
        <v>200</v>
      </c>
      <c r="K4624" s="101" t="s">
        <v>1388</v>
      </c>
    </row>
    <row r="4625" spans="1:11" ht="56.25" customHeight="1">
      <c r="A4625" s="98">
        <v>130</v>
      </c>
      <c r="B4625" s="125" t="s">
        <v>7701</v>
      </c>
      <c r="C4625" s="126">
        <v>42591</v>
      </c>
      <c r="D4625" s="98" t="s">
        <v>3</v>
      </c>
      <c r="E4625" s="98">
        <v>1406188</v>
      </c>
      <c r="F4625" s="98"/>
      <c r="G4625" s="127" t="s">
        <v>11982</v>
      </c>
      <c r="H4625" s="128">
        <v>0</v>
      </c>
      <c r="I4625" s="128">
        <v>687</v>
      </c>
      <c r="J4625" s="129">
        <v>687</v>
      </c>
      <c r="K4625" s="101" t="s">
        <v>1388</v>
      </c>
    </row>
    <row r="4626" spans="1:11" ht="56.25" customHeight="1">
      <c r="A4626" s="98">
        <v>130</v>
      </c>
      <c r="B4626" s="125" t="s">
        <v>7701</v>
      </c>
      <c r="C4626" s="126">
        <v>42594</v>
      </c>
      <c r="D4626" s="98" t="s">
        <v>3</v>
      </c>
      <c r="E4626" s="98">
        <v>1407423</v>
      </c>
      <c r="F4626" s="98"/>
      <c r="G4626" s="127" t="s">
        <v>12047</v>
      </c>
      <c r="H4626" s="128">
        <v>0</v>
      </c>
      <c r="I4626" s="128">
        <v>177820.22</v>
      </c>
      <c r="J4626" s="129">
        <v>177820.22</v>
      </c>
      <c r="K4626" s="101" t="s">
        <v>1388</v>
      </c>
    </row>
    <row r="4627" spans="1:11" ht="56.25" customHeight="1">
      <c r="A4627" s="98">
        <v>130</v>
      </c>
      <c r="B4627" s="125" t="s">
        <v>7701</v>
      </c>
      <c r="C4627" s="126">
        <v>42594</v>
      </c>
      <c r="D4627" s="98" t="s">
        <v>3</v>
      </c>
      <c r="E4627" s="98">
        <v>1407425</v>
      </c>
      <c r="F4627" s="98"/>
      <c r="G4627" s="127" t="s">
        <v>12048</v>
      </c>
      <c r="H4627" s="128">
        <v>0</v>
      </c>
      <c r="I4627" s="128">
        <v>137167.26999999999</v>
      </c>
      <c r="J4627" s="129">
        <v>137167.26999999999</v>
      </c>
      <c r="K4627" s="101" t="s">
        <v>1388</v>
      </c>
    </row>
    <row r="4628" spans="1:11" ht="56.25" customHeight="1">
      <c r="A4628" s="98">
        <v>130</v>
      </c>
      <c r="B4628" s="125" t="s">
        <v>7701</v>
      </c>
      <c r="C4628" s="126">
        <v>42594</v>
      </c>
      <c r="D4628" s="98" t="s">
        <v>3</v>
      </c>
      <c r="E4628" s="98">
        <v>1407433</v>
      </c>
      <c r="F4628" s="98"/>
      <c r="G4628" s="127" t="s">
        <v>12049</v>
      </c>
      <c r="H4628" s="128">
        <v>0</v>
      </c>
      <c r="I4628" s="128">
        <v>9.9</v>
      </c>
      <c r="J4628" s="129">
        <v>9.9</v>
      </c>
      <c r="K4628" s="101" t="s">
        <v>1388</v>
      </c>
    </row>
    <row r="4629" spans="1:11" ht="56.25" customHeight="1">
      <c r="A4629" s="98">
        <v>130</v>
      </c>
      <c r="B4629" s="125" t="s">
        <v>7701</v>
      </c>
      <c r="C4629" s="126">
        <v>42594</v>
      </c>
      <c r="D4629" s="98" t="s">
        <v>3</v>
      </c>
      <c r="E4629" s="98">
        <v>1407434</v>
      </c>
      <c r="F4629" s="98"/>
      <c r="G4629" s="127" t="s">
        <v>12050</v>
      </c>
      <c r="H4629" s="128">
        <v>0</v>
      </c>
      <c r="I4629" s="128">
        <v>275</v>
      </c>
      <c r="J4629" s="129">
        <v>275</v>
      </c>
      <c r="K4629" s="101" t="s">
        <v>1388</v>
      </c>
    </row>
    <row r="4630" spans="1:11" ht="56.25" customHeight="1">
      <c r="A4630" s="98">
        <v>130</v>
      </c>
      <c r="B4630" s="125" t="s">
        <v>7701</v>
      </c>
      <c r="C4630" s="126">
        <v>42613</v>
      </c>
      <c r="D4630" s="98" t="s">
        <v>3</v>
      </c>
      <c r="E4630" s="98">
        <v>1414476</v>
      </c>
      <c r="F4630" s="98"/>
      <c r="G4630" s="127" t="s">
        <v>12581</v>
      </c>
      <c r="H4630" s="128">
        <v>0</v>
      </c>
      <c r="I4630" s="128">
        <v>79768.84</v>
      </c>
      <c r="J4630" s="129">
        <v>79768.84</v>
      </c>
      <c r="K4630" s="101" t="s">
        <v>1388</v>
      </c>
    </row>
    <row r="4631" spans="1:11" ht="56.25" customHeight="1">
      <c r="A4631" s="98">
        <v>130</v>
      </c>
      <c r="B4631" s="125" t="s">
        <v>7701</v>
      </c>
      <c r="C4631" s="126">
        <v>42619</v>
      </c>
      <c r="D4631" s="98" t="s">
        <v>3</v>
      </c>
      <c r="E4631" s="98">
        <v>1416381</v>
      </c>
      <c r="F4631" s="98"/>
      <c r="G4631" s="127" t="s">
        <v>12741</v>
      </c>
      <c r="H4631" s="128">
        <v>0</v>
      </c>
      <c r="I4631" s="128">
        <v>93500</v>
      </c>
      <c r="J4631" s="129">
        <v>93500</v>
      </c>
      <c r="K4631" s="101" t="s">
        <v>1388</v>
      </c>
    </row>
    <row r="4632" spans="1:11" ht="56.25" customHeight="1">
      <c r="A4632" s="98">
        <v>130</v>
      </c>
      <c r="B4632" s="125" t="s">
        <v>7701</v>
      </c>
      <c r="C4632" s="126">
        <v>42627</v>
      </c>
      <c r="D4632" s="98" t="s">
        <v>3</v>
      </c>
      <c r="E4632" s="98">
        <v>1419600</v>
      </c>
      <c r="F4632" s="98"/>
      <c r="G4632" s="127" t="s">
        <v>13032</v>
      </c>
      <c r="H4632" s="128">
        <v>0</v>
      </c>
      <c r="I4632" s="128">
        <v>137667.26999999999</v>
      </c>
      <c r="J4632" s="129">
        <v>137667.26999999999</v>
      </c>
      <c r="K4632" s="101" t="s">
        <v>1388</v>
      </c>
    </row>
    <row r="4633" spans="1:11" ht="56.25" customHeight="1">
      <c r="A4633" s="98">
        <v>130</v>
      </c>
      <c r="B4633" s="125" t="s">
        <v>7701</v>
      </c>
      <c r="C4633" s="126">
        <v>42627</v>
      </c>
      <c r="D4633" s="98" t="s">
        <v>3</v>
      </c>
      <c r="E4633" s="98">
        <v>1419603</v>
      </c>
      <c r="F4633" s="98"/>
      <c r="G4633" s="127" t="s">
        <v>13034</v>
      </c>
      <c r="H4633" s="128">
        <v>0</v>
      </c>
      <c r="I4633" s="128">
        <v>177820.22</v>
      </c>
      <c r="J4633" s="129">
        <v>177820.22</v>
      </c>
      <c r="K4633" s="101" t="s">
        <v>1388</v>
      </c>
    </row>
    <row r="4634" spans="1:11" ht="56.25" customHeight="1">
      <c r="A4634" s="98">
        <v>130</v>
      </c>
      <c r="B4634" s="125" t="s">
        <v>7701</v>
      </c>
      <c r="C4634" s="126">
        <v>42627</v>
      </c>
      <c r="D4634" s="98" t="s">
        <v>3</v>
      </c>
      <c r="E4634" s="98">
        <v>1419614</v>
      </c>
      <c r="F4634" s="98"/>
      <c r="G4634" s="127" t="s">
        <v>13041</v>
      </c>
      <c r="H4634" s="128">
        <v>0</v>
      </c>
      <c r="I4634" s="128">
        <v>480</v>
      </c>
      <c r="J4634" s="129">
        <v>480</v>
      </c>
      <c r="K4634" s="101" t="s">
        <v>1388</v>
      </c>
    </row>
    <row r="4635" spans="1:11" ht="56.25" customHeight="1">
      <c r="A4635" s="98">
        <v>130</v>
      </c>
      <c r="B4635" s="125" t="s">
        <v>7701</v>
      </c>
      <c r="C4635" s="126">
        <v>42627</v>
      </c>
      <c r="D4635" s="98" t="s">
        <v>3</v>
      </c>
      <c r="E4635" s="98">
        <v>1419615</v>
      </c>
      <c r="F4635" s="98"/>
      <c r="G4635" s="127" t="s">
        <v>13042</v>
      </c>
      <c r="H4635" s="128">
        <v>0</v>
      </c>
      <c r="I4635" s="128">
        <v>150</v>
      </c>
      <c r="J4635" s="129">
        <v>150</v>
      </c>
      <c r="K4635" s="101" t="s">
        <v>1388</v>
      </c>
    </row>
    <row r="4636" spans="1:11" ht="56.25" customHeight="1">
      <c r="A4636" s="98">
        <v>130</v>
      </c>
      <c r="B4636" s="125" t="s">
        <v>7701</v>
      </c>
      <c r="C4636" s="126">
        <v>42633</v>
      </c>
      <c r="D4636" s="98" t="s">
        <v>3</v>
      </c>
      <c r="E4636" s="98">
        <v>1421581</v>
      </c>
      <c r="F4636" s="98"/>
      <c r="G4636" s="127" t="s">
        <v>13272</v>
      </c>
      <c r="H4636" s="128">
        <v>0</v>
      </c>
      <c r="I4636" s="128">
        <v>155</v>
      </c>
      <c r="J4636" s="129">
        <v>155</v>
      </c>
      <c r="K4636" s="101" t="s">
        <v>1388</v>
      </c>
    </row>
    <row r="4637" spans="1:11" ht="56.25" customHeight="1">
      <c r="A4637" s="98">
        <v>130</v>
      </c>
      <c r="B4637" s="125" t="s">
        <v>7701</v>
      </c>
      <c r="C4637" s="126">
        <v>42633</v>
      </c>
      <c r="D4637" s="98" t="s">
        <v>3</v>
      </c>
      <c r="E4637" s="98">
        <v>1421582</v>
      </c>
      <c r="F4637" s="98"/>
      <c r="G4637" s="127" t="s">
        <v>13273</v>
      </c>
      <c r="H4637" s="128">
        <v>0</v>
      </c>
      <c r="I4637" s="128">
        <v>100</v>
      </c>
      <c r="J4637" s="129">
        <v>100</v>
      </c>
      <c r="K4637" s="101" t="s">
        <v>1388</v>
      </c>
    </row>
    <row r="4638" spans="1:11" ht="56.25" customHeight="1">
      <c r="A4638" s="98">
        <v>132</v>
      </c>
      <c r="B4638" s="125" t="s">
        <v>1291</v>
      </c>
      <c r="C4638" s="126">
        <v>42613</v>
      </c>
      <c r="D4638" s="98" t="s">
        <v>15</v>
      </c>
      <c r="E4638" s="98">
        <v>574</v>
      </c>
      <c r="F4638" s="98"/>
      <c r="G4638" s="127" t="s">
        <v>6742</v>
      </c>
      <c r="H4638" s="128">
        <v>15705</v>
      </c>
      <c r="I4638" s="128">
        <v>0</v>
      </c>
      <c r="J4638" s="129">
        <v>15705</v>
      </c>
      <c r="K4638" s="101" t="s">
        <v>1388</v>
      </c>
    </row>
    <row r="4639" spans="1:11" ht="56.25" customHeight="1">
      <c r="A4639" s="98">
        <v>132</v>
      </c>
      <c r="B4639" s="125" t="s">
        <v>1291</v>
      </c>
      <c r="C4639" s="126">
        <v>42507</v>
      </c>
      <c r="D4639" s="98" t="s">
        <v>11</v>
      </c>
      <c r="E4639" s="98">
        <v>193755</v>
      </c>
      <c r="F4639" s="98"/>
      <c r="G4639" s="127" t="s">
        <v>4093</v>
      </c>
      <c r="H4639" s="128">
        <v>2671</v>
      </c>
      <c r="I4639" s="128">
        <v>0</v>
      </c>
      <c r="J4639" s="129">
        <v>2671</v>
      </c>
      <c r="K4639" s="101" t="s">
        <v>1388</v>
      </c>
    </row>
    <row r="4640" spans="1:11" ht="56.25" customHeight="1">
      <c r="A4640" s="98">
        <v>132</v>
      </c>
      <c r="B4640" s="125" t="s">
        <v>1291</v>
      </c>
      <c r="C4640" s="126">
        <v>42513</v>
      </c>
      <c r="D4640" s="98" t="s">
        <v>11</v>
      </c>
      <c r="E4640" s="98">
        <v>194297</v>
      </c>
      <c r="F4640" s="98"/>
      <c r="G4640" s="127" t="s">
        <v>4221</v>
      </c>
      <c r="H4640" s="128">
        <v>1068.3</v>
      </c>
      <c r="I4640" s="128">
        <v>0</v>
      </c>
      <c r="J4640" s="129">
        <v>1068.3</v>
      </c>
      <c r="K4640" s="101" t="s">
        <v>1388</v>
      </c>
    </row>
    <row r="4641" spans="1:11" ht="56.25" customHeight="1">
      <c r="A4641" s="98">
        <v>132</v>
      </c>
      <c r="B4641" s="125" t="s">
        <v>1291</v>
      </c>
      <c r="C4641" s="126">
        <v>42425</v>
      </c>
      <c r="D4641" s="98" t="s">
        <v>6</v>
      </c>
      <c r="E4641" s="98">
        <v>843036</v>
      </c>
      <c r="F4641" s="98"/>
      <c r="G4641" s="127" t="s">
        <v>2405</v>
      </c>
      <c r="H4641" s="128">
        <v>0</v>
      </c>
      <c r="I4641" s="128">
        <v>50808</v>
      </c>
      <c r="J4641" s="129">
        <v>50808</v>
      </c>
      <c r="K4641" s="101" t="s">
        <v>1388</v>
      </c>
    </row>
    <row r="4642" spans="1:11" ht="56.25" customHeight="1">
      <c r="A4642" s="98">
        <v>132</v>
      </c>
      <c r="B4642" s="125" t="s">
        <v>1291</v>
      </c>
      <c r="C4642" s="126">
        <v>42425</v>
      </c>
      <c r="D4642" s="98" t="s">
        <v>6</v>
      </c>
      <c r="E4642" s="98">
        <v>843037</v>
      </c>
      <c r="F4642" s="98"/>
      <c r="G4642" s="127" t="s">
        <v>2405</v>
      </c>
      <c r="H4642" s="128">
        <v>0</v>
      </c>
      <c r="I4642" s="128">
        <v>82650.77</v>
      </c>
      <c r="J4642" s="129">
        <v>82650.77</v>
      </c>
      <c r="K4642" s="101" t="s">
        <v>1388</v>
      </c>
    </row>
    <row r="4643" spans="1:11" ht="56.25" customHeight="1">
      <c r="A4643" s="98">
        <v>132</v>
      </c>
      <c r="B4643" s="125" t="s">
        <v>1291</v>
      </c>
      <c r="C4643" s="126">
        <v>42460</v>
      </c>
      <c r="D4643" s="98" t="s">
        <v>13</v>
      </c>
      <c r="E4643" s="98">
        <v>846564</v>
      </c>
      <c r="F4643" s="98"/>
      <c r="G4643" s="127" t="s">
        <v>3150</v>
      </c>
      <c r="H4643" s="128">
        <v>240784.32</v>
      </c>
      <c r="I4643" s="128">
        <v>0</v>
      </c>
      <c r="J4643" s="129">
        <v>240784.32</v>
      </c>
      <c r="K4643" s="101" t="s">
        <v>1388</v>
      </c>
    </row>
    <row r="4644" spans="1:11" ht="56.25" customHeight="1">
      <c r="A4644" s="98">
        <v>132</v>
      </c>
      <c r="B4644" s="125" t="s">
        <v>1291</v>
      </c>
      <c r="C4644" s="126">
        <v>42460</v>
      </c>
      <c r="D4644" s="98" t="s">
        <v>11</v>
      </c>
      <c r="E4644" s="98">
        <v>846566</v>
      </c>
      <c r="F4644" s="98"/>
      <c r="G4644" s="127" t="s">
        <v>3151</v>
      </c>
      <c r="H4644" s="128">
        <v>50</v>
      </c>
      <c r="I4644" s="128">
        <v>0</v>
      </c>
      <c r="J4644" s="129">
        <v>50</v>
      </c>
      <c r="K4644" s="101" t="s">
        <v>1388</v>
      </c>
    </row>
    <row r="4645" spans="1:11" ht="56.25" customHeight="1">
      <c r="A4645" s="98">
        <v>132</v>
      </c>
      <c r="B4645" s="125" t="s">
        <v>1291</v>
      </c>
      <c r="C4645" s="126">
        <v>42508</v>
      </c>
      <c r="D4645" s="98" t="s">
        <v>6</v>
      </c>
      <c r="E4645" s="98">
        <v>851735</v>
      </c>
      <c r="F4645" s="98"/>
      <c r="G4645" s="127" t="s">
        <v>4111</v>
      </c>
      <c r="H4645" s="128">
        <v>0</v>
      </c>
      <c r="I4645" s="128">
        <v>16077600</v>
      </c>
      <c r="J4645" s="129">
        <v>16077600</v>
      </c>
      <c r="K4645" s="101" t="s">
        <v>1388</v>
      </c>
    </row>
    <row r="4646" spans="1:11" ht="56.25" customHeight="1">
      <c r="A4646" s="98">
        <v>132</v>
      </c>
      <c r="B4646" s="125" t="s">
        <v>1291</v>
      </c>
      <c r="C4646" s="126">
        <v>42599</v>
      </c>
      <c r="D4646" s="98" t="s">
        <v>11</v>
      </c>
      <c r="E4646" s="98">
        <v>861036</v>
      </c>
      <c r="F4646" s="98"/>
      <c r="G4646" s="127" t="s">
        <v>6367</v>
      </c>
      <c r="H4646" s="128">
        <v>490</v>
      </c>
      <c r="I4646" s="128">
        <v>0</v>
      </c>
      <c r="J4646" s="129">
        <v>490</v>
      </c>
      <c r="K4646" s="101" t="s">
        <v>1388</v>
      </c>
    </row>
    <row r="4647" spans="1:11" ht="56.25" customHeight="1">
      <c r="A4647" s="98">
        <v>132</v>
      </c>
      <c r="B4647" s="125" t="s">
        <v>1291</v>
      </c>
      <c r="C4647" s="126">
        <v>42613</v>
      </c>
      <c r="D4647" s="98" t="s">
        <v>11</v>
      </c>
      <c r="E4647" s="98">
        <v>862548</v>
      </c>
      <c r="F4647" s="98"/>
      <c r="G4647" s="127" t="s">
        <v>6731</v>
      </c>
      <c r="H4647" s="128">
        <v>490</v>
      </c>
      <c r="I4647" s="128">
        <v>0</v>
      </c>
      <c r="J4647" s="129">
        <v>490</v>
      </c>
      <c r="K4647" s="101" t="s">
        <v>1388</v>
      </c>
    </row>
    <row r="4648" spans="1:11" ht="56.25" customHeight="1">
      <c r="A4648" s="98">
        <v>132</v>
      </c>
      <c r="B4648" s="125" t="s">
        <v>1291</v>
      </c>
      <c r="C4648" s="126">
        <v>42627</v>
      </c>
      <c r="D4648" s="98" t="s">
        <v>11</v>
      </c>
      <c r="E4648" s="98">
        <v>863662</v>
      </c>
      <c r="F4648" s="98"/>
      <c r="G4648" s="127" t="s">
        <v>7122</v>
      </c>
      <c r="H4648" s="128">
        <v>270</v>
      </c>
      <c r="I4648" s="128">
        <v>0</v>
      </c>
      <c r="J4648" s="129">
        <v>270</v>
      </c>
      <c r="K4648" s="101" t="s">
        <v>1388</v>
      </c>
    </row>
    <row r="4649" spans="1:11" ht="56.25" customHeight="1">
      <c r="A4649" s="98">
        <v>132</v>
      </c>
      <c r="B4649" s="125" t="s">
        <v>8929</v>
      </c>
      <c r="C4649" s="126">
        <v>42450</v>
      </c>
      <c r="D4649" s="98" t="s">
        <v>3</v>
      </c>
      <c r="E4649" s="98">
        <v>1361398</v>
      </c>
      <c r="F4649" s="98"/>
      <c r="G4649" s="127" t="s">
        <v>8930</v>
      </c>
      <c r="H4649" s="128">
        <v>0</v>
      </c>
      <c r="I4649" s="128">
        <v>30</v>
      </c>
      <c r="J4649" s="129">
        <v>30</v>
      </c>
      <c r="K4649" s="101" t="s">
        <v>1388</v>
      </c>
    </row>
    <row r="4650" spans="1:11" ht="56.25" customHeight="1">
      <c r="A4650" s="98">
        <v>132</v>
      </c>
      <c r="B4650" s="125" t="s">
        <v>8929</v>
      </c>
      <c r="C4650" s="126">
        <v>42450</v>
      </c>
      <c r="D4650" s="98" t="s">
        <v>3</v>
      </c>
      <c r="E4650" s="98">
        <v>1361401</v>
      </c>
      <c r="F4650" s="98"/>
      <c r="G4650" s="127" t="s">
        <v>8931</v>
      </c>
      <c r="H4650" s="128">
        <v>0</v>
      </c>
      <c r="I4650" s="128">
        <v>14</v>
      </c>
      <c r="J4650" s="129">
        <v>14</v>
      </c>
      <c r="K4650" s="101" t="s">
        <v>1388</v>
      </c>
    </row>
    <row r="4651" spans="1:11" ht="56.25" customHeight="1">
      <c r="A4651" s="98">
        <v>132</v>
      </c>
      <c r="B4651" s="125" t="s">
        <v>8929</v>
      </c>
      <c r="C4651" s="126">
        <v>42459</v>
      </c>
      <c r="D4651" s="98" t="s">
        <v>3</v>
      </c>
      <c r="E4651" s="98">
        <v>1364285</v>
      </c>
      <c r="F4651" s="98"/>
      <c r="G4651" s="127" t="s">
        <v>9109</v>
      </c>
      <c r="H4651" s="128">
        <v>0</v>
      </c>
      <c r="I4651" s="128">
        <v>3928.05</v>
      </c>
      <c r="J4651" s="129">
        <v>3928.05</v>
      </c>
      <c r="K4651" s="101" t="s">
        <v>1388</v>
      </c>
    </row>
    <row r="4652" spans="1:11" ht="56.25" customHeight="1">
      <c r="A4652" s="98">
        <v>132</v>
      </c>
      <c r="B4652" s="125" t="s">
        <v>8929</v>
      </c>
      <c r="C4652" s="126">
        <v>42472</v>
      </c>
      <c r="D4652" s="98" t="s">
        <v>3</v>
      </c>
      <c r="E4652" s="98">
        <v>1368389</v>
      </c>
      <c r="F4652" s="98"/>
      <c r="G4652" s="127" t="s">
        <v>9342</v>
      </c>
      <c r="H4652" s="128">
        <v>0</v>
      </c>
      <c r="I4652" s="128">
        <v>0.5</v>
      </c>
      <c r="J4652" s="129">
        <v>0.5</v>
      </c>
      <c r="K4652" s="101" t="s">
        <v>1388</v>
      </c>
    </row>
    <row r="4653" spans="1:11" ht="56.25" customHeight="1">
      <c r="A4653" s="98">
        <v>132</v>
      </c>
      <c r="B4653" s="125" t="s">
        <v>8929</v>
      </c>
      <c r="C4653" s="126">
        <v>42528</v>
      </c>
      <c r="D4653" s="98" t="s">
        <v>3</v>
      </c>
      <c r="E4653" s="98">
        <v>1386032</v>
      </c>
      <c r="F4653" s="98"/>
      <c r="G4653" s="127" t="s">
        <v>10387</v>
      </c>
      <c r="H4653" s="128">
        <v>0</v>
      </c>
      <c r="I4653" s="128">
        <v>11766</v>
      </c>
      <c r="J4653" s="129">
        <v>11766</v>
      </c>
      <c r="K4653" s="101" t="s">
        <v>1388</v>
      </c>
    </row>
    <row r="4654" spans="1:11" ht="56.25" customHeight="1">
      <c r="A4654" s="98">
        <v>132</v>
      </c>
      <c r="B4654" s="125" t="s">
        <v>8929</v>
      </c>
      <c r="C4654" s="126">
        <v>42563</v>
      </c>
      <c r="D4654" s="98" t="s">
        <v>3</v>
      </c>
      <c r="E4654" s="98">
        <v>1397271</v>
      </c>
      <c r="F4654" s="98"/>
      <c r="G4654" s="127" t="s">
        <v>11235</v>
      </c>
      <c r="H4654" s="128">
        <v>0</v>
      </c>
      <c r="I4654" s="128">
        <v>2628</v>
      </c>
      <c r="J4654" s="129">
        <v>2628</v>
      </c>
      <c r="K4654" s="101" t="s">
        <v>1388</v>
      </c>
    </row>
    <row r="4655" spans="1:11" ht="56.25" customHeight="1">
      <c r="A4655" s="98">
        <v>132</v>
      </c>
      <c r="B4655" s="125" t="s">
        <v>8929</v>
      </c>
      <c r="C4655" s="126">
        <v>42620</v>
      </c>
      <c r="D4655" s="98" t="s">
        <v>3</v>
      </c>
      <c r="E4655" s="98">
        <v>1416987</v>
      </c>
      <c r="F4655" s="98"/>
      <c r="G4655" s="127" t="s">
        <v>12794</v>
      </c>
      <c r="H4655" s="128">
        <v>0</v>
      </c>
      <c r="I4655" s="128">
        <v>4298.6400000000003</v>
      </c>
      <c r="J4655" s="129">
        <v>4298.6400000000003</v>
      </c>
      <c r="K4655" s="101" t="s">
        <v>1388</v>
      </c>
    </row>
    <row r="4656" spans="1:11" ht="56.25" customHeight="1">
      <c r="A4656" s="98">
        <v>132</v>
      </c>
      <c r="B4656" s="125" t="s">
        <v>8929</v>
      </c>
      <c r="C4656" s="126">
        <v>42625</v>
      </c>
      <c r="D4656" s="98" t="s">
        <v>3</v>
      </c>
      <c r="E4656" s="98">
        <v>1418716</v>
      </c>
      <c r="F4656" s="98"/>
      <c r="G4656" s="127" t="s">
        <v>12950</v>
      </c>
      <c r="H4656" s="128">
        <v>0</v>
      </c>
      <c r="I4656" s="128">
        <v>127</v>
      </c>
      <c r="J4656" s="129">
        <v>127</v>
      </c>
      <c r="K4656" s="101" t="s">
        <v>1388</v>
      </c>
    </row>
    <row r="4657" spans="1:11" ht="56.25" customHeight="1">
      <c r="A4657" s="98">
        <v>132</v>
      </c>
      <c r="B4657" s="125" t="s">
        <v>8929</v>
      </c>
      <c r="C4657" s="126">
        <v>42629</v>
      </c>
      <c r="D4657" s="98" t="s">
        <v>3</v>
      </c>
      <c r="E4657" s="98">
        <v>1420762</v>
      </c>
      <c r="F4657" s="98"/>
      <c r="G4657" s="127" t="s">
        <v>13199</v>
      </c>
      <c r="H4657" s="128">
        <v>0</v>
      </c>
      <c r="I4657" s="128">
        <v>2.19</v>
      </c>
      <c r="J4657" s="129">
        <v>2.19</v>
      </c>
      <c r="K4657" s="101" t="s">
        <v>1388</v>
      </c>
    </row>
    <row r="4658" spans="1:11" ht="56.25" customHeight="1">
      <c r="A4658" s="98">
        <v>132</v>
      </c>
      <c r="B4658" s="125" t="s">
        <v>8929</v>
      </c>
      <c r="C4658" s="126">
        <v>42629</v>
      </c>
      <c r="D4658" s="98" t="s">
        <v>3</v>
      </c>
      <c r="E4658" s="98">
        <v>1420767</v>
      </c>
      <c r="F4658" s="98"/>
      <c r="G4658" s="127" t="s">
        <v>13199</v>
      </c>
      <c r="H4658" s="128">
        <v>0</v>
      </c>
      <c r="I4658" s="128">
        <v>160</v>
      </c>
      <c r="J4658" s="129">
        <v>160</v>
      </c>
      <c r="K4658" s="101" t="s">
        <v>1388</v>
      </c>
    </row>
    <row r="4659" spans="1:11" ht="56.25" customHeight="1">
      <c r="A4659" s="98">
        <v>132</v>
      </c>
      <c r="B4659" s="125" t="s">
        <v>8929</v>
      </c>
      <c r="C4659" s="126">
        <v>42640</v>
      </c>
      <c r="D4659" s="98" t="s">
        <v>3</v>
      </c>
      <c r="E4659" s="98">
        <v>1424057</v>
      </c>
      <c r="F4659" s="98"/>
      <c r="G4659" s="127" t="s">
        <v>13564</v>
      </c>
      <c r="H4659" s="128">
        <v>0</v>
      </c>
      <c r="I4659" s="128">
        <v>100</v>
      </c>
      <c r="J4659" s="129">
        <v>100</v>
      </c>
      <c r="K4659" s="101" t="s">
        <v>1388</v>
      </c>
    </row>
    <row r="4660" spans="1:11" ht="56.25" customHeight="1">
      <c r="A4660" s="98">
        <v>132</v>
      </c>
      <c r="B4660" s="125" t="s">
        <v>8929</v>
      </c>
      <c r="C4660" s="126">
        <v>42642</v>
      </c>
      <c r="D4660" s="98" t="s">
        <v>3</v>
      </c>
      <c r="E4660" s="98">
        <v>1425005</v>
      </c>
      <c r="F4660" s="98"/>
      <c r="G4660" s="127" t="s">
        <v>13712</v>
      </c>
      <c r="H4660" s="128">
        <v>0</v>
      </c>
      <c r="I4660" s="128">
        <v>128</v>
      </c>
      <c r="J4660" s="129">
        <v>128</v>
      </c>
      <c r="K4660" s="101" t="s">
        <v>1388</v>
      </c>
    </row>
    <row r="4661" spans="1:11" ht="56.25" customHeight="1">
      <c r="A4661" s="98">
        <v>132</v>
      </c>
      <c r="B4661" s="125" t="s">
        <v>8929</v>
      </c>
      <c r="C4661" s="126">
        <v>42642</v>
      </c>
      <c r="D4661" s="98" t="s">
        <v>3</v>
      </c>
      <c r="E4661" s="98">
        <v>1425284</v>
      </c>
      <c r="F4661" s="98"/>
      <c r="G4661" s="127" t="s">
        <v>13782</v>
      </c>
      <c r="H4661" s="128">
        <v>0</v>
      </c>
      <c r="I4661" s="128">
        <v>1100</v>
      </c>
      <c r="J4661" s="129">
        <v>1100</v>
      </c>
      <c r="K4661" s="101" t="s">
        <v>1388</v>
      </c>
    </row>
    <row r="4662" spans="1:11" ht="56.25" customHeight="1">
      <c r="A4662" s="98">
        <v>132</v>
      </c>
      <c r="B4662" s="125" t="s">
        <v>8929</v>
      </c>
      <c r="C4662" s="126">
        <v>42642</v>
      </c>
      <c r="D4662" s="98" t="s">
        <v>3</v>
      </c>
      <c r="E4662" s="98">
        <v>1425300</v>
      </c>
      <c r="F4662" s="98"/>
      <c r="G4662" s="127" t="s">
        <v>13784</v>
      </c>
      <c r="H4662" s="128">
        <v>0</v>
      </c>
      <c r="I4662" s="128">
        <v>1476</v>
      </c>
      <c r="J4662" s="129">
        <v>1476</v>
      </c>
      <c r="K4662" s="101" t="s">
        <v>1388</v>
      </c>
    </row>
    <row r="4663" spans="1:11" ht="56.25" customHeight="1">
      <c r="A4663" s="98">
        <v>132</v>
      </c>
      <c r="B4663" s="125" t="s">
        <v>8929</v>
      </c>
      <c r="C4663" s="126">
        <v>42643</v>
      </c>
      <c r="D4663" s="98" t="s">
        <v>3</v>
      </c>
      <c r="E4663" s="98">
        <v>1425670</v>
      </c>
      <c r="F4663" s="98"/>
      <c r="G4663" s="127" t="s">
        <v>13840</v>
      </c>
      <c r="H4663" s="128">
        <v>0</v>
      </c>
      <c r="I4663" s="128">
        <v>2000</v>
      </c>
      <c r="J4663" s="129">
        <v>2000</v>
      </c>
      <c r="K4663" s="101" t="s">
        <v>1388</v>
      </c>
    </row>
    <row r="4664" spans="1:11" ht="56.25" customHeight="1">
      <c r="A4664" s="98">
        <v>133</v>
      </c>
      <c r="B4664" s="125" t="s">
        <v>8630</v>
      </c>
      <c r="C4664" s="126">
        <v>42430</v>
      </c>
      <c r="D4664" s="98" t="s">
        <v>3</v>
      </c>
      <c r="E4664" s="98">
        <v>1355464</v>
      </c>
      <c r="F4664" s="98"/>
      <c r="G4664" s="127" t="s">
        <v>8631</v>
      </c>
      <c r="H4664" s="128">
        <v>0</v>
      </c>
      <c r="I4664" s="128">
        <v>59210</v>
      </c>
      <c r="J4664" s="129">
        <v>59210</v>
      </c>
      <c r="K4664" s="101" t="s">
        <v>1388</v>
      </c>
    </row>
    <row r="4665" spans="1:11" ht="56.25" customHeight="1">
      <c r="A4665" s="98">
        <v>133</v>
      </c>
      <c r="B4665" s="125" t="s">
        <v>8630</v>
      </c>
      <c r="C4665" s="126">
        <v>42430</v>
      </c>
      <c r="D4665" s="98" t="s">
        <v>3</v>
      </c>
      <c r="E4665" s="98">
        <v>1355498</v>
      </c>
      <c r="F4665" s="98"/>
      <c r="G4665" s="127" t="s">
        <v>8632</v>
      </c>
      <c r="H4665" s="128">
        <v>0</v>
      </c>
      <c r="I4665" s="128">
        <v>330</v>
      </c>
      <c r="J4665" s="129">
        <v>330</v>
      </c>
      <c r="K4665" s="101" t="s">
        <v>1388</v>
      </c>
    </row>
    <row r="4666" spans="1:11" ht="56.25" customHeight="1">
      <c r="A4666" s="98">
        <v>133</v>
      </c>
      <c r="B4666" s="125" t="s">
        <v>8630</v>
      </c>
      <c r="C4666" s="126">
        <v>42468</v>
      </c>
      <c r="D4666" s="98" t="s">
        <v>3</v>
      </c>
      <c r="E4666" s="98">
        <v>1367280</v>
      </c>
      <c r="F4666" s="98"/>
      <c r="G4666" s="127" t="s">
        <v>9265</v>
      </c>
      <c r="H4666" s="128">
        <v>0</v>
      </c>
      <c r="I4666" s="128">
        <v>19165</v>
      </c>
      <c r="J4666" s="129">
        <v>19165</v>
      </c>
      <c r="K4666" s="101" t="s">
        <v>1388</v>
      </c>
    </row>
    <row r="4667" spans="1:11" ht="56.25" customHeight="1">
      <c r="A4667" s="98">
        <v>133</v>
      </c>
      <c r="B4667" s="125" t="s">
        <v>8630</v>
      </c>
      <c r="C4667" s="126">
        <v>42472</v>
      </c>
      <c r="D4667" s="98" t="s">
        <v>3</v>
      </c>
      <c r="E4667" s="98">
        <v>1368308</v>
      </c>
      <c r="F4667" s="98"/>
      <c r="G4667" s="127" t="s">
        <v>9335</v>
      </c>
      <c r="H4667" s="128">
        <v>0</v>
      </c>
      <c r="I4667" s="128">
        <v>835</v>
      </c>
      <c r="J4667" s="129">
        <v>835</v>
      </c>
      <c r="K4667" s="101" t="s">
        <v>1388</v>
      </c>
    </row>
    <row r="4668" spans="1:11" ht="56.25" customHeight="1">
      <c r="A4668" s="98">
        <v>133</v>
      </c>
      <c r="B4668" s="125" t="s">
        <v>8630</v>
      </c>
      <c r="C4668" s="126">
        <v>42478</v>
      </c>
      <c r="D4668" s="98" t="s">
        <v>3</v>
      </c>
      <c r="E4668" s="98">
        <v>1370324</v>
      </c>
      <c r="F4668" s="98"/>
      <c r="G4668" s="127" t="s">
        <v>9439</v>
      </c>
      <c r="H4668" s="128">
        <v>0</v>
      </c>
      <c r="I4668" s="128">
        <v>960</v>
      </c>
      <c r="J4668" s="129">
        <v>960</v>
      </c>
      <c r="K4668" s="101" t="s">
        <v>1388</v>
      </c>
    </row>
    <row r="4669" spans="1:11" ht="56.25" customHeight="1">
      <c r="A4669" s="98">
        <v>133</v>
      </c>
      <c r="B4669" s="125" t="s">
        <v>8630</v>
      </c>
      <c r="C4669" s="126">
        <v>42509</v>
      </c>
      <c r="D4669" s="98" t="s">
        <v>3</v>
      </c>
      <c r="E4669" s="98">
        <v>1380448</v>
      </c>
      <c r="F4669" s="98"/>
      <c r="G4669" s="127" t="s">
        <v>10007</v>
      </c>
      <c r="H4669" s="128">
        <v>0</v>
      </c>
      <c r="I4669" s="128">
        <v>8</v>
      </c>
      <c r="J4669" s="129">
        <v>8</v>
      </c>
      <c r="K4669" s="101" t="s">
        <v>1388</v>
      </c>
    </row>
    <row r="4670" spans="1:11" ht="56.25" customHeight="1">
      <c r="A4670" s="98">
        <v>133</v>
      </c>
      <c r="B4670" s="125" t="s">
        <v>8630</v>
      </c>
      <c r="C4670" s="126">
        <v>42517</v>
      </c>
      <c r="D4670" s="98" t="s">
        <v>3</v>
      </c>
      <c r="E4670" s="98">
        <v>1382451</v>
      </c>
      <c r="F4670" s="98"/>
      <c r="G4670" s="127" t="s">
        <v>10133</v>
      </c>
      <c r="H4670" s="128">
        <v>0</v>
      </c>
      <c r="I4670" s="128">
        <v>14800</v>
      </c>
      <c r="J4670" s="129">
        <v>14800</v>
      </c>
      <c r="K4670" s="101" t="s">
        <v>1388</v>
      </c>
    </row>
    <row r="4671" spans="1:11" ht="56.25" customHeight="1">
      <c r="A4671" s="98">
        <v>133</v>
      </c>
      <c r="B4671" s="125" t="s">
        <v>8630</v>
      </c>
      <c r="C4671" s="126">
        <v>42544</v>
      </c>
      <c r="D4671" s="98" t="s">
        <v>3</v>
      </c>
      <c r="E4671" s="98">
        <v>1391280</v>
      </c>
      <c r="F4671" s="98"/>
      <c r="G4671" s="127" t="s">
        <v>10760</v>
      </c>
      <c r="H4671" s="128">
        <v>0</v>
      </c>
      <c r="I4671" s="128">
        <v>8680</v>
      </c>
      <c r="J4671" s="129">
        <v>8680</v>
      </c>
      <c r="K4671" s="101" t="s">
        <v>1388</v>
      </c>
    </row>
    <row r="4672" spans="1:11" ht="56.25" customHeight="1">
      <c r="A4672" s="98">
        <v>133</v>
      </c>
      <c r="B4672" s="125" t="s">
        <v>8630</v>
      </c>
      <c r="C4672" s="126">
        <v>42587</v>
      </c>
      <c r="D4672" s="98" t="s">
        <v>3</v>
      </c>
      <c r="E4672" s="98">
        <v>1404829</v>
      </c>
      <c r="F4672" s="98"/>
      <c r="G4672" s="127" t="s">
        <v>11865</v>
      </c>
      <c r="H4672" s="128">
        <v>0</v>
      </c>
      <c r="I4672" s="128">
        <v>13510</v>
      </c>
      <c r="J4672" s="129">
        <v>13510</v>
      </c>
      <c r="K4672" s="101" t="s">
        <v>1388</v>
      </c>
    </row>
    <row r="4673" spans="1:11" ht="56.25" customHeight="1">
      <c r="A4673" s="98">
        <v>133</v>
      </c>
      <c r="B4673" s="125" t="s">
        <v>8630</v>
      </c>
      <c r="C4673" s="126">
        <v>42621</v>
      </c>
      <c r="D4673" s="98" t="s">
        <v>3</v>
      </c>
      <c r="E4673" s="98">
        <v>1417250</v>
      </c>
      <c r="F4673" s="98"/>
      <c r="G4673" s="127" t="s">
        <v>12807</v>
      </c>
      <c r="H4673" s="128">
        <v>0</v>
      </c>
      <c r="I4673" s="128">
        <v>6595</v>
      </c>
      <c r="J4673" s="129">
        <v>6595</v>
      </c>
      <c r="K4673" s="101" t="s">
        <v>1388</v>
      </c>
    </row>
    <row r="4674" spans="1:11" ht="56.25" customHeight="1">
      <c r="A4674" s="98">
        <v>133</v>
      </c>
      <c r="B4674" s="125" t="s">
        <v>8630</v>
      </c>
      <c r="C4674" s="126">
        <v>42634</v>
      </c>
      <c r="D4674" s="98" t="s">
        <v>3</v>
      </c>
      <c r="E4674" s="98">
        <v>1422063</v>
      </c>
      <c r="F4674" s="98"/>
      <c r="G4674" s="127" t="s">
        <v>13331</v>
      </c>
      <c r="H4674" s="128">
        <v>0</v>
      </c>
      <c r="I4674" s="128">
        <v>3800</v>
      </c>
      <c r="J4674" s="129">
        <v>3800</v>
      </c>
      <c r="K4674" s="101" t="s">
        <v>1388</v>
      </c>
    </row>
    <row r="4675" spans="1:11" ht="56.25" customHeight="1">
      <c r="A4675" s="98">
        <v>133</v>
      </c>
      <c r="B4675" s="125" t="s">
        <v>8630</v>
      </c>
      <c r="C4675" s="126">
        <v>42635</v>
      </c>
      <c r="D4675" s="98" t="s">
        <v>3</v>
      </c>
      <c r="E4675" s="98">
        <v>1422527</v>
      </c>
      <c r="F4675" s="98"/>
      <c r="G4675" s="127" t="s">
        <v>13384</v>
      </c>
      <c r="H4675" s="128">
        <v>0</v>
      </c>
      <c r="I4675" s="128">
        <v>18660</v>
      </c>
      <c r="J4675" s="129">
        <v>18660</v>
      </c>
      <c r="K4675" s="101" t="s">
        <v>1388</v>
      </c>
    </row>
    <row r="4676" spans="1:11" ht="56.25" customHeight="1">
      <c r="A4676" s="98">
        <v>134</v>
      </c>
      <c r="B4676" s="125" t="s">
        <v>13201</v>
      </c>
      <c r="C4676" s="126">
        <v>42629</v>
      </c>
      <c r="D4676" s="98" t="s">
        <v>3</v>
      </c>
      <c r="E4676" s="98">
        <v>1420806</v>
      </c>
      <c r="F4676" s="98"/>
      <c r="G4676" s="127" t="s">
        <v>13202</v>
      </c>
      <c r="H4676" s="128">
        <v>0</v>
      </c>
      <c r="I4676" s="128">
        <v>1065</v>
      </c>
      <c r="J4676" s="129">
        <v>1065</v>
      </c>
      <c r="K4676" s="101" t="s">
        <v>1388</v>
      </c>
    </row>
    <row r="4677" spans="1:11" ht="56.25" customHeight="1">
      <c r="A4677" s="98">
        <v>134</v>
      </c>
      <c r="B4677" s="125" t="s">
        <v>13201</v>
      </c>
      <c r="C4677" s="126">
        <v>42629</v>
      </c>
      <c r="D4677" s="98" t="s">
        <v>3</v>
      </c>
      <c r="E4677" s="98">
        <v>1420807</v>
      </c>
      <c r="F4677" s="98"/>
      <c r="G4677" s="127" t="s">
        <v>13203</v>
      </c>
      <c r="H4677" s="128">
        <v>0</v>
      </c>
      <c r="I4677" s="128">
        <v>806.5</v>
      </c>
      <c r="J4677" s="129">
        <v>806.5</v>
      </c>
      <c r="K4677" s="101" t="s">
        <v>1388</v>
      </c>
    </row>
    <row r="4678" spans="1:11" ht="56.25" customHeight="1">
      <c r="A4678" s="98">
        <v>137</v>
      </c>
      <c r="B4678" s="125" t="s">
        <v>3250</v>
      </c>
      <c r="C4678" s="126">
        <v>42467</v>
      </c>
      <c r="D4678" s="98" t="s">
        <v>11</v>
      </c>
      <c r="E4678" s="98">
        <v>847386</v>
      </c>
      <c r="F4678" s="98"/>
      <c r="G4678" s="127" t="s">
        <v>3267</v>
      </c>
      <c r="H4678" s="128">
        <v>50</v>
      </c>
      <c r="I4678" s="128">
        <v>0</v>
      </c>
      <c r="J4678" s="129">
        <v>50</v>
      </c>
      <c r="K4678" s="101" t="s">
        <v>1388</v>
      </c>
    </row>
    <row r="4679" spans="1:11" ht="56.25" customHeight="1">
      <c r="A4679" s="98">
        <v>137</v>
      </c>
      <c r="B4679" s="125" t="s">
        <v>3250</v>
      </c>
      <c r="C4679" s="126">
        <v>42467</v>
      </c>
      <c r="D4679" s="98" t="s">
        <v>6</v>
      </c>
      <c r="E4679" s="98">
        <v>847386</v>
      </c>
      <c r="F4679" s="98"/>
      <c r="G4679" s="127" t="s">
        <v>3251</v>
      </c>
      <c r="H4679" s="128">
        <v>0</v>
      </c>
      <c r="I4679" s="128">
        <v>474595.31</v>
      </c>
      <c r="J4679" s="129">
        <v>474595.31</v>
      </c>
      <c r="K4679" s="101" t="s">
        <v>1388</v>
      </c>
    </row>
    <row r="4680" spans="1:11" ht="56.25" customHeight="1">
      <c r="A4680" s="98">
        <v>139</v>
      </c>
      <c r="B4680" s="125" t="s">
        <v>8644</v>
      </c>
      <c r="C4680" s="126">
        <v>42431</v>
      </c>
      <c r="D4680" s="98" t="s">
        <v>3</v>
      </c>
      <c r="E4680" s="98">
        <v>1355689</v>
      </c>
      <c r="F4680" s="98"/>
      <c r="G4680" s="127" t="s">
        <v>8645</v>
      </c>
      <c r="H4680" s="128">
        <v>0</v>
      </c>
      <c r="I4680" s="128">
        <v>169.14000000000001</v>
      </c>
      <c r="J4680" s="129">
        <v>169.14000000000001</v>
      </c>
      <c r="K4680" s="101" t="s">
        <v>1388</v>
      </c>
    </row>
    <row r="4681" spans="1:11" ht="56.25" customHeight="1">
      <c r="A4681" s="98">
        <v>139</v>
      </c>
      <c r="B4681" s="125" t="s">
        <v>8644</v>
      </c>
      <c r="C4681" s="126">
        <v>42499</v>
      </c>
      <c r="D4681" s="98" t="s">
        <v>3</v>
      </c>
      <c r="E4681" s="98">
        <v>1376983</v>
      </c>
      <c r="F4681" s="98"/>
      <c r="G4681" s="127" t="s">
        <v>9804</v>
      </c>
      <c r="H4681" s="128">
        <v>0</v>
      </c>
      <c r="I4681" s="128">
        <v>5225.29</v>
      </c>
      <c r="J4681" s="129">
        <v>5225.29</v>
      </c>
      <c r="K4681" s="101" t="s">
        <v>1388</v>
      </c>
    </row>
    <row r="4682" spans="1:11" ht="56.25" customHeight="1">
      <c r="A4682" s="98">
        <v>139</v>
      </c>
      <c r="B4682" s="125" t="s">
        <v>8644</v>
      </c>
      <c r="C4682" s="126">
        <v>42500</v>
      </c>
      <c r="D4682" s="98" t="s">
        <v>3</v>
      </c>
      <c r="E4682" s="98">
        <v>1377383</v>
      </c>
      <c r="F4682" s="98"/>
      <c r="G4682" s="127" t="s">
        <v>9821</v>
      </c>
      <c r="H4682" s="128">
        <v>0</v>
      </c>
      <c r="I4682" s="128">
        <v>2087</v>
      </c>
      <c r="J4682" s="129">
        <v>2087</v>
      </c>
      <c r="K4682" s="101" t="s">
        <v>1388</v>
      </c>
    </row>
    <row r="4683" spans="1:11" ht="56.25" customHeight="1">
      <c r="A4683" s="98">
        <v>139</v>
      </c>
      <c r="B4683" s="125" t="s">
        <v>8644</v>
      </c>
      <c r="C4683" s="126">
        <v>42528</v>
      </c>
      <c r="D4683" s="98" t="s">
        <v>3</v>
      </c>
      <c r="E4683" s="98">
        <v>1386161</v>
      </c>
      <c r="F4683" s="98"/>
      <c r="G4683" s="127" t="s">
        <v>10395</v>
      </c>
      <c r="H4683" s="128">
        <v>0</v>
      </c>
      <c r="I4683" s="128">
        <v>5225.29</v>
      </c>
      <c r="J4683" s="129">
        <v>5225.29</v>
      </c>
      <c r="K4683" s="101" t="s">
        <v>1388</v>
      </c>
    </row>
    <row r="4684" spans="1:11" ht="56.25" customHeight="1">
      <c r="A4684" s="98">
        <v>139</v>
      </c>
      <c r="B4684" s="125" t="s">
        <v>8644</v>
      </c>
      <c r="C4684" s="126">
        <v>42528</v>
      </c>
      <c r="D4684" s="98" t="s">
        <v>3</v>
      </c>
      <c r="E4684" s="98">
        <v>1386359</v>
      </c>
      <c r="F4684" s="98"/>
      <c r="G4684" s="127" t="s">
        <v>10412</v>
      </c>
      <c r="H4684" s="128">
        <v>0</v>
      </c>
      <c r="I4684" s="128">
        <v>1020</v>
      </c>
      <c r="J4684" s="129">
        <v>1020</v>
      </c>
      <c r="K4684" s="101" t="s">
        <v>1388</v>
      </c>
    </row>
    <row r="4685" spans="1:11" ht="56.25" customHeight="1">
      <c r="A4685" s="98">
        <v>139</v>
      </c>
      <c r="B4685" s="125" t="s">
        <v>8644</v>
      </c>
      <c r="C4685" s="126">
        <v>42531</v>
      </c>
      <c r="D4685" s="98" t="s">
        <v>3</v>
      </c>
      <c r="E4685" s="98">
        <v>1387846</v>
      </c>
      <c r="F4685" s="98"/>
      <c r="G4685" s="127" t="s">
        <v>10520</v>
      </c>
      <c r="H4685" s="128">
        <v>0</v>
      </c>
      <c r="I4685" s="128">
        <v>2087</v>
      </c>
      <c r="J4685" s="129">
        <v>2087</v>
      </c>
      <c r="K4685" s="101" t="s">
        <v>1388</v>
      </c>
    </row>
    <row r="4686" spans="1:11" ht="56.25" customHeight="1">
      <c r="A4686" s="98">
        <v>139</v>
      </c>
      <c r="B4686" s="125" t="s">
        <v>8644</v>
      </c>
      <c r="C4686" s="126">
        <v>42562</v>
      </c>
      <c r="D4686" s="98" t="s">
        <v>3</v>
      </c>
      <c r="E4686" s="98">
        <v>1396976</v>
      </c>
      <c r="F4686" s="98"/>
      <c r="G4686" s="127" t="s">
        <v>11227</v>
      </c>
      <c r="H4686" s="128">
        <v>0</v>
      </c>
      <c r="I4686" s="128">
        <v>2087</v>
      </c>
      <c r="J4686" s="129">
        <v>2087</v>
      </c>
      <c r="K4686" s="101" t="s">
        <v>1388</v>
      </c>
    </row>
    <row r="4687" spans="1:11" ht="56.25" customHeight="1">
      <c r="A4687" s="98">
        <v>139</v>
      </c>
      <c r="B4687" s="125" t="s">
        <v>8644</v>
      </c>
      <c r="C4687" s="126">
        <v>42578</v>
      </c>
      <c r="D4687" s="98" t="s">
        <v>3</v>
      </c>
      <c r="E4687" s="98">
        <v>1401937</v>
      </c>
      <c r="F4687" s="98"/>
      <c r="G4687" s="127" t="s">
        <v>11602</v>
      </c>
      <c r="H4687" s="128">
        <v>0</v>
      </c>
      <c r="I4687" s="128">
        <v>68.67</v>
      </c>
      <c r="J4687" s="129">
        <v>68.67</v>
      </c>
      <c r="K4687" s="101" t="s">
        <v>1388</v>
      </c>
    </row>
    <row r="4688" spans="1:11" ht="56.25" customHeight="1">
      <c r="A4688" s="98">
        <v>139</v>
      </c>
      <c r="B4688" s="125" t="s">
        <v>8644</v>
      </c>
      <c r="C4688" s="126">
        <v>42592</v>
      </c>
      <c r="D4688" s="98" t="s">
        <v>3</v>
      </c>
      <c r="E4688" s="98">
        <v>1406515</v>
      </c>
      <c r="F4688" s="98"/>
      <c r="G4688" s="127" t="s">
        <v>11999</v>
      </c>
      <c r="H4688" s="128">
        <v>0</v>
      </c>
      <c r="I4688" s="128">
        <v>2087</v>
      </c>
      <c r="J4688" s="129">
        <v>2087</v>
      </c>
      <c r="K4688" s="101" t="s">
        <v>1388</v>
      </c>
    </row>
    <row r="4689" spans="1:11" ht="56.25" customHeight="1">
      <c r="A4689" s="98">
        <v>139</v>
      </c>
      <c r="B4689" s="125" t="s">
        <v>8644</v>
      </c>
      <c r="C4689" s="126">
        <v>42615</v>
      </c>
      <c r="D4689" s="98" t="s">
        <v>3</v>
      </c>
      <c r="E4689" s="98">
        <v>1415370</v>
      </c>
      <c r="F4689" s="98"/>
      <c r="G4689" s="127" t="s">
        <v>12655</v>
      </c>
      <c r="H4689" s="128">
        <v>0</v>
      </c>
      <c r="I4689" s="128">
        <v>268.01</v>
      </c>
      <c r="J4689" s="129">
        <v>268.01</v>
      </c>
      <c r="K4689" s="101" t="s">
        <v>1388</v>
      </c>
    </row>
    <row r="4690" spans="1:11" ht="56.25" customHeight="1">
      <c r="A4690" s="98">
        <v>140</v>
      </c>
      <c r="B4690" s="125" t="s">
        <v>7959</v>
      </c>
      <c r="C4690" s="126">
        <v>42384</v>
      </c>
      <c r="D4690" s="98" t="s">
        <v>3</v>
      </c>
      <c r="E4690" s="98">
        <v>1341229</v>
      </c>
      <c r="F4690" s="98"/>
      <c r="G4690" s="127" t="s">
        <v>7960</v>
      </c>
      <c r="H4690" s="128">
        <v>0</v>
      </c>
      <c r="I4690" s="128">
        <v>1547.64</v>
      </c>
      <c r="J4690" s="129">
        <v>1547.64</v>
      </c>
      <c r="K4690" s="101" t="s">
        <v>1388</v>
      </c>
    </row>
    <row r="4691" spans="1:11" ht="56.25" customHeight="1">
      <c r="A4691" s="98">
        <v>140</v>
      </c>
      <c r="B4691" s="125" t="s">
        <v>7959</v>
      </c>
      <c r="C4691" s="126">
        <v>42481</v>
      </c>
      <c r="D4691" s="98" t="s">
        <v>3</v>
      </c>
      <c r="E4691" s="98">
        <v>1371615</v>
      </c>
      <c r="F4691" s="98"/>
      <c r="G4691" s="127" t="s">
        <v>9517</v>
      </c>
      <c r="H4691" s="128">
        <v>0</v>
      </c>
      <c r="I4691" s="128">
        <v>213.54</v>
      </c>
      <c r="J4691" s="129">
        <v>213.54</v>
      </c>
      <c r="K4691" s="101" t="s">
        <v>1388</v>
      </c>
    </row>
    <row r="4692" spans="1:11" ht="56.25" customHeight="1">
      <c r="A4692" s="98">
        <v>140</v>
      </c>
      <c r="B4692" s="125" t="s">
        <v>7959</v>
      </c>
      <c r="C4692" s="126">
        <v>42481</v>
      </c>
      <c r="D4692" s="98" t="s">
        <v>3</v>
      </c>
      <c r="E4692" s="98">
        <v>1371616</v>
      </c>
      <c r="F4692" s="98"/>
      <c r="G4692" s="127" t="s">
        <v>9518</v>
      </c>
      <c r="H4692" s="128">
        <v>0</v>
      </c>
      <c r="I4692" s="128">
        <v>214.37</v>
      </c>
      <c r="J4692" s="129">
        <v>214.37</v>
      </c>
      <c r="K4692" s="101" t="s">
        <v>1388</v>
      </c>
    </row>
    <row r="4693" spans="1:11" ht="56.25" customHeight="1">
      <c r="A4693" s="98">
        <v>144</v>
      </c>
      <c r="B4693" s="125" t="s">
        <v>11502</v>
      </c>
      <c r="C4693" s="126">
        <v>42573</v>
      </c>
      <c r="D4693" s="98" t="s">
        <v>3</v>
      </c>
      <c r="E4693" s="98">
        <v>1400751</v>
      </c>
      <c r="F4693" s="98"/>
      <c r="G4693" s="127" t="s">
        <v>11503</v>
      </c>
      <c r="H4693" s="128">
        <v>0</v>
      </c>
      <c r="I4693" s="128">
        <v>1743.97</v>
      </c>
      <c r="J4693" s="129">
        <v>1743.97</v>
      </c>
      <c r="K4693" s="101" t="s">
        <v>1388</v>
      </c>
    </row>
    <row r="4694" spans="1:11" ht="56.25" customHeight="1">
      <c r="A4694" s="98">
        <v>144</v>
      </c>
      <c r="B4694" s="125" t="s">
        <v>11502</v>
      </c>
      <c r="C4694" s="126">
        <v>42573</v>
      </c>
      <c r="D4694" s="98" t="s">
        <v>3</v>
      </c>
      <c r="E4694" s="98">
        <v>1400754</v>
      </c>
      <c r="F4694" s="98"/>
      <c r="G4694" s="127" t="s">
        <v>11504</v>
      </c>
      <c r="H4694" s="128">
        <v>0</v>
      </c>
      <c r="I4694" s="128">
        <v>1101.74</v>
      </c>
      <c r="J4694" s="129">
        <v>1101.74</v>
      </c>
      <c r="K4694" s="101" t="s">
        <v>1388</v>
      </c>
    </row>
    <row r="4695" spans="1:11" ht="56.25" customHeight="1">
      <c r="A4695" s="98">
        <v>144</v>
      </c>
      <c r="B4695" s="125" t="s">
        <v>11502</v>
      </c>
      <c r="C4695" s="126">
        <v>42573</v>
      </c>
      <c r="D4695" s="98" t="s">
        <v>3</v>
      </c>
      <c r="E4695" s="98">
        <v>1400757</v>
      </c>
      <c r="F4695" s="98"/>
      <c r="G4695" s="127" t="s">
        <v>11506</v>
      </c>
      <c r="H4695" s="128">
        <v>0</v>
      </c>
      <c r="I4695" s="128">
        <v>144.79</v>
      </c>
      <c r="J4695" s="129">
        <v>144.79</v>
      </c>
      <c r="K4695" s="101" t="s">
        <v>1388</v>
      </c>
    </row>
    <row r="4696" spans="1:11" ht="56.25" customHeight="1">
      <c r="A4696" s="98">
        <v>144</v>
      </c>
      <c r="B4696" s="125" t="s">
        <v>11502</v>
      </c>
      <c r="C4696" s="126">
        <v>42591</v>
      </c>
      <c r="D4696" s="98" t="s">
        <v>3</v>
      </c>
      <c r="E4696" s="98">
        <v>1406245</v>
      </c>
      <c r="F4696" s="98"/>
      <c r="G4696" s="127" t="s">
        <v>11983</v>
      </c>
      <c r="H4696" s="128">
        <v>0</v>
      </c>
      <c r="I4696" s="128">
        <v>378.37</v>
      </c>
      <c r="J4696" s="129">
        <v>378.37</v>
      </c>
      <c r="K4696" s="101" t="s">
        <v>1388</v>
      </c>
    </row>
    <row r="4697" spans="1:11" ht="56.25" customHeight="1">
      <c r="A4697" s="98">
        <v>144</v>
      </c>
      <c r="B4697" s="125" t="s">
        <v>11502</v>
      </c>
      <c r="C4697" s="126">
        <v>42619</v>
      </c>
      <c r="D4697" s="98" t="s">
        <v>3</v>
      </c>
      <c r="E4697" s="98">
        <v>1416256</v>
      </c>
      <c r="F4697" s="98"/>
      <c r="G4697" s="127" t="s">
        <v>12718</v>
      </c>
      <c r="H4697" s="128">
        <v>0</v>
      </c>
      <c r="I4697" s="128">
        <v>1159.6300000000001</v>
      </c>
      <c r="J4697" s="129">
        <v>1159.6300000000001</v>
      </c>
      <c r="K4697" s="101" t="s">
        <v>1388</v>
      </c>
    </row>
    <row r="4698" spans="1:11" ht="56.25" customHeight="1">
      <c r="A4698" s="98">
        <v>144</v>
      </c>
      <c r="B4698" s="125" t="s">
        <v>11502</v>
      </c>
      <c r="C4698" s="126">
        <v>42619</v>
      </c>
      <c r="D4698" s="98" t="s">
        <v>3</v>
      </c>
      <c r="E4698" s="98">
        <v>1416259</v>
      </c>
      <c r="F4698" s="98"/>
      <c r="G4698" s="127" t="s">
        <v>12720</v>
      </c>
      <c r="H4698" s="128">
        <v>0</v>
      </c>
      <c r="I4698" s="128">
        <v>944.30000000000007</v>
      </c>
      <c r="J4698" s="129">
        <v>944.30000000000007</v>
      </c>
      <c r="K4698" s="101" t="s">
        <v>1388</v>
      </c>
    </row>
    <row r="4699" spans="1:11" ht="56.25" customHeight="1">
      <c r="A4699" s="98">
        <v>149</v>
      </c>
      <c r="B4699" s="125" t="s">
        <v>9809</v>
      </c>
      <c r="C4699" s="126">
        <v>42499</v>
      </c>
      <c r="D4699" s="98" t="s">
        <v>3</v>
      </c>
      <c r="E4699" s="98">
        <v>1377112</v>
      </c>
      <c r="F4699" s="98"/>
      <c r="G4699" s="127" t="s">
        <v>9810</v>
      </c>
      <c r="H4699" s="128">
        <v>0</v>
      </c>
      <c r="I4699" s="128">
        <v>48.72</v>
      </c>
      <c r="J4699" s="129">
        <v>48.72</v>
      </c>
      <c r="K4699" s="101" t="s">
        <v>1388</v>
      </c>
    </row>
    <row r="4700" spans="1:11" ht="56.25" customHeight="1">
      <c r="A4700" s="98">
        <v>149</v>
      </c>
      <c r="B4700" s="125" t="s">
        <v>9809</v>
      </c>
      <c r="C4700" s="126">
        <v>42499</v>
      </c>
      <c r="D4700" s="98" t="s">
        <v>3</v>
      </c>
      <c r="E4700" s="98">
        <v>1377113</v>
      </c>
      <c r="F4700" s="98"/>
      <c r="G4700" s="127" t="s">
        <v>9811</v>
      </c>
      <c r="H4700" s="128">
        <v>0</v>
      </c>
      <c r="I4700" s="128">
        <v>34.800000000000004</v>
      </c>
      <c r="J4700" s="129">
        <v>34.800000000000004</v>
      </c>
      <c r="K4700" s="101" t="s">
        <v>1388</v>
      </c>
    </row>
    <row r="4701" spans="1:11" ht="56.25" customHeight="1">
      <c r="A4701" s="98">
        <v>152</v>
      </c>
      <c r="B4701" s="125" t="s">
        <v>7598</v>
      </c>
      <c r="C4701" s="126">
        <v>42643</v>
      </c>
      <c r="D4701" s="98" t="s">
        <v>1366</v>
      </c>
      <c r="E4701" s="98">
        <v>750047</v>
      </c>
      <c r="F4701" s="98"/>
      <c r="G4701" s="127" t="s">
        <v>7599</v>
      </c>
      <c r="H4701" s="128">
        <v>0</v>
      </c>
      <c r="I4701" s="128">
        <v>601000</v>
      </c>
      <c r="J4701" s="129">
        <v>601000</v>
      </c>
      <c r="K4701" s="101" t="s">
        <v>1388</v>
      </c>
    </row>
    <row r="4702" spans="1:11" ht="56.25" customHeight="1">
      <c r="A4702" s="98">
        <v>152</v>
      </c>
      <c r="B4702" s="125" t="s">
        <v>10013</v>
      </c>
      <c r="C4702" s="126">
        <v>42509</v>
      </c>
      <c r="D4702" s="98" t="s">
        <v>3</v>
      </c>
      <c r="E4702" s="98">
        <v>1380467</v>
      </c>
      <c r="F4702" s="98"/>
      <c r="G4702" s="127" t="s">
        <v>10014</v>
      </c>
      <c r="H4702" s="128">
        <v>0</v>
      </c>
      <c r="I4702" s="128">
        <v>626</v>
      </c>
      <c r="J4702" s="129">
        <v>626</v>
      </c>
      <c r="K4702" s="101" t="s">
        <v>1388</v>
      </c>
    </row>
    <row r="4703" spans="1:11" ht="56.25" customHeight="1">
      <c r="A4703" s="98">
        <v>152</v>
      </c>
      <c r="B4703" s="125" t="s">
        <v>10013</v>
      </c>
      <c r="C4703" s="126">
        <v>42556</v>
      </c>
      <c r="D4703" s="98" t="s">
        <v>3</v>
      </c>
      <c r="E4703" s="98">
        <v>1395041</v>
      </c>
      <c r="F4703" s="98"/>
      <c r="G4703" s="127" t="s">
        <v>11073</v>
      </c>
      <c r="H4703" s="128">
        <v>0</v>
      </c>
      <c r="I4703" s="128">
        <v>6.57</v>
      </c>
      <c r="J4703" s="129">
        <v>6.57</v>
      </c>
      <c r="K4703" s="101" t="s">
        <v>1388</v>
      </c>
    </row>
    <row r="4704" spans="1:11" ht="56.25" customHeight="1">
      <c r="A4704" s="98">
        <v>152</v>
      </c>
      <c r="B4704" s="125" t="s">
        <v>10013</v>
      </c>
      <c r="C4704" s="126">
        <v>42621</v>
      </c>
      <c r="D4704" s="98" t="s">
        <v>3</v>
      </c>
      <c r="E4704" s="98">
        <v>1417487</v>
      </c>
      <c r="F4704" s="98"/>
      <c r="G4704" s="127" t="s">
        <v>12846</v>
      </c>
      <c r="H4704" s="128">
        <v>0</v>
      </c>
      <c r="I4704" s="128">
        <v>15965.5</v>
      </c>
      <c r="J4704" s="129">
        <v>15965.5</v>
      </c>
      <c r="K4704" s="101" t="s">
        <v>1388</v>
      </c>
    </row>
    <row r="4705" spans="1:11" ht="56.25" customHeight="1">
      <c r="A4705" s="98">
        <v>153</v>
      </c>
      <c r="B4705" s="125" t="s">
        <v>14928</v>
      </c>
      <c r="C4705" s="126">
        <v>42593</v>
      </c>
      <c r="D4705" s="98" t="s">
        <v>1366</v>
      </c>
      <c r="E4705" s="98">
        <v>731951</v>
      </c>
      <c r="F4705" s="98"/>
      <c r="G4705" s="127" t="s">
        <v>14929</v>
      </c>
      <c r="H4705" s="128">
        <v>0</v>
      </c>
      <c r="I4705" s="128">
        <v>245026.5</v>
      </c>
      <c r="J4705" s="129">
        <v>245026.5</v>
      </c>
      <c r="K4705" s="101" t="s">
        <v>14376</v>
      </c>
    </row>
    <row r="4706" spans="1:11" ht="56.25" customHeight="1">
      <c r="A4706" s="98">
        <v>155</v>
      </c>
      <c r="B4706" s="125" t="s">
        <v>8900</v>
      </c>
      <c r="C4706" s="126">
        <v>42446</v>
      </c>
      <c r="D4706" s="98" t="s">
        <v>3</v>
      </c>
      <c r="E4706" s="98">
        <v>1360618</v>
      </c>
      <c r="F4706" s="98"/>
      <c r="G4706" s="127" t="s">
        <v>8901</v>
      </c>
      <c r="H4706" s="128">
        <v>0</v>
      </c>
      <c r="I4706" s="128">
        <v>4112.46</v>
      </c>
      <c r="J4706" s="129">
        <v>4112.46</v>
      </c>
      <c r="K4706" s="101" t="s">
        <v>1388</v>
      </c>
    </row>
    <row r="4707" spans="1:11" ht="56.25" customHeight="1">
      <c r="A4707" s="98">
        <v>155</v>
      </c>
      <c r="B4707" s="125" t="s">
        <v>8900</v>
      </c>
      <c r="C4707" s="126">
        <v>42506</v>
      </c>
      <c r="D4707" s="98" t="s">
        <v>3</v>
      </c>
      <c r="E4707" s="98">
        <v>1379230</v>
      </c>
      <c r="F4707" s="98"/>
      <c r="G4707" s="127" t="s">
        <v>9931</v>
      </c>
      <c r="H4707" s="128">
        <v>0</v>
      </c>
      <c r="I4707" s="128">
        <v>814</v>
      </c>
      <c r="J4707" s="129">
        <v>814</v>
      </c>
      <c r="K4707" s="101" t="s">
        <v>1388</v>
      </c>
    </row>
    <row r="4708" spans="1:11" ht="56.25" customHeight="1">
      <c r="A4708" s="98">
        <v>163</v>
      </c>
      <c r="B4708" s="125" t="s">
        <v>6467</v>
      </c>
      <c r="C4708" s="126">
        <v>42604</v>
      </c>
      <c r="D4708" s="98" t="s">
        <v>15</v>
      </c>
      <c r="E4708" s="98">
        <v>493</v>
      </c>
      <c r="F4708" s="98"/>
      <c r="G4708" s="127" t="s">
        <v>6468</v>
      </c>
      <c r="H4708" s="128">
        <v>527.32000000000005</v>
      </c>
      <c r="I4708" s="128">
        <v>0</v>
      </c>
      <c r="J4708" s="129">
        <v>527.32000000000005</v>
      </c>
      <c r="K4708" s="101" t="s">
        <v>1388</v>
      </c>
    </row>
    <row r="4709" spans="1:11" ht="56.25" customHeight="1">
      <c r="A4709" s="98">
        <v>163</v>
      </c>
      <c r="B4709" s="125" t="s">
        <v>8549</v>
      </c>
      <c r="C4709" s="126">
        <v>42426</v>
      </c>
      <c r="D4709" s="98" t="s">
        <v>3</v>
      </c>
      <c r="E4709" s="98">
        <v>1354308</v>
      </c>
      <c r="F4709" s="98"/>
      <c r="G4709" s="127" t="s">
        <v>8550</v>
      </c>
      <c r="H4709" s="128">
        <v>0</v>
      </c>
      <c r="I4709" s="128">
        <v>30</v>
      </c>
      <c r="J4709" s="129">
        <v>30</v>
      </c>
      <c r="K4709" s="101" t="s">
        <v>1388</v>
      </c>
    </row>
    <row r="4710" spans="1:11" ht="56.25" customHeight="1">
      <c r="A4710" s="98">
        <v>163</v>
      </c>
      <c r="B4710" s="125" t="s">
        <v>8549</v>
      </c>
      <c r="C4710" s="126">
        <v>42426</v>
      </c>
      <c r="D4710" s="98" t="s">
        <v>3</v>
      </c>
      <c r="E4710" s="98">
        <v>1354309</v>
      </c>
      <c r="F4710" s="98"/>
      <c r="G4710" s="127" t="s">
        <v>8551</v>
      </c>
      <c r="H4710" s="128">
        <v>0</v>
      </c>
      <c r="I4710" s="128">
        <v>116</v>
      </c>
      <c r="J4710" s="129">
        <v>116</v>
      </c>
      <c r="K4710" s="101" t="s">
        <v>1388</v>
      </c>
    </row>
    <row r="4711" spans="1:11" ht="56.25" customHeight="1">
      <c r="A4711" s="98">
        <v>163</v>
      </c>
      <c r="B4711" s="125" t="s">
        <v>8549</v>
      </c>
      <c r="C4711" s="126">
        <v>42426</v>
      </c>
      <c r="D4711" s="98" t="s">
        <v>3</v>
      </c>
      <c r="E4711" s="98">
        <v>1354313</v>
      </c>
      <c r="F4711" s="98"/>
      <c r="G4711" s="127" t="s">
        <v>8552</v>
      </c>
      <c r="H4711" s="128">
        <v>0</v>
      </c>
      <c r="I4711" s="128">
        <v>116</v>
      </c>
      <c r="J4711" s="129">
        <v>116</v>
      </c>
      <c r="K4711" s="101" t="s">
        <v>1388</v>
      </c>
    </row>
    <row r="4712" spans="1:11" ht="56.25" customHeight="1">
      <c r="A4712" s="98">
        <v>163</v>
      </c>
      <c r="B4712" s="125" t="s">
        <v>8549</v>
      </c>
      <c r="C4712" s="126">
        <v>42426</v>
      </c>
      <c r="D4712" s="98" t="s">
        <v>3</v>
      </c>
      <c r="E4712" s="98">
        <v>1354315</v>
      </c>
      <c r="F4712" s="98"/>
      <c r="G4712" s="127" t="s">
        <v>8553</v>
      </c>
      <c r="H4712" s="128">
        <v>0</v>
      </c>
      <c r="I4712" s="128">
        <v>136</v>
      </c>
      <c r="J4712" s="129">
        <v>136</v>
      </c>
      <c r="K4712" s="101" t="s">
        <v>1388</v>
      </c>
    </row>
    <row r="4713" spans="1:11" ht="56.25" customHeight="1">
      <c r="A4713" s="98">
        <v>163</v>
      </c>
      <c r="B4713" s="125" t="s">
        <v>8549</v>
      </c>
      <c r="C4713" s="126">
        <v>42426</v>
      </c>
      <c r="D4713" s="98" t="s">
        <v>3</v>
      </c>
      <c r="E4713" s="98">
        <v>1354316</v>
      </c>
      <c r="F4713" s="98"/>
      <c r="G4713" s="127" t="s">
        <v>8554</v>
      </c>
      <c r="H4713" s="128">
        <v>0</v>
      </c>
      <c r="I4713" s="128">
        <v>77</v>
      </c>
      <c r="J4713" s="129">
        <v>77</v>
      </c>
      <c r="K4713" s="101" t="s">
        <v>1388</v>
      </c>
    </row>
    <row r="4714" spans="1:11" ht="56.25" customHeight="1">
      <c r="A4714" s="98">
        <v>163</v>
      </c>
      <c r="B4714" s="125" t="s">
        <v>8549</v>
      </c>
      <c r="C4714" s="126">
        <v>42426</v>
      </c>
      <c r="D4714" s="98" t="s">
        <v>3</v>
      </c>
      <c r="E4714" s="98">
        <v>1354319</v>
      </c>
      <c r="F4714" s="98"/>
      <c r="G4714" s="127" t="s">
        <v>8556</v>
      </c>
      <c r="H4714" s="128">
        <v>0</v>
      </c>
      <c r="I4714" s="128">
        <v>30</v>
      </c>
      <c r="J4714" s="129">
        <v>30</v>
      </c>
      <c r="K4714" s="101" t="s">
        <v>1388</v>
      </c>
    </row>
    <row r="4715" spans="1:11" ht="56.25" customHeight="1">
      <c r="A4715" s="98">
        <v>163</v>
      </c>
      <c r="B4715" s="125" t="s">
        <v>8549</v>
      </c>
      <c r="C4715" s="126">
        <v>42426</v>
      </c>
      <c r="D4715" s="98" t="s">
        <v>3</v>
      </c>
      <c r="E4715" s="98">
        <v>1354320</v>
      </c>
      <c r="F4715" s="98"/>
      <c r="G4715" s="127" t="s">
        <v>8557</v>
      </c>
      <c r="H4715" s="128">
        <v>0</v>
      </c>
      <c r="I4715" s="128">
        <v>10</v>
      </c>
      <c r="J4715" s="129">
        <v>10</v>
      </c>
      <c r="K4715" s="101" t="s">
        <v>1388</v>
      </c>
    </row>
    <row r="4716" spans="1:11" ht="56.25" customHeight="1">
      <c r="A4716" s="98">
        <v>163</v>
      </c>
      <c r="B4716" s="125" t="s">
        <v>8549</v>
      </c>
      <c r="C4716" s="126">
        <v>42486</v>
      </c>
      <c r="D4716" s="98" t="s">
        <v>3</v>
      </c>
      <c r="E4716" s="98">
        <v>1372843</v>
      </c>
      <c r="F4716" s="98"/>
      <c r="G4716" s="127" t="s">
        <v>9599</v>
      </c>
      <c r="H4716" s="128">
        <v>0</v>
      </c>
      <c r="I4716" s="128">
        <v>2770</v>
      </c>
      <c r="J4716" s="129">
        <v>2770</v>
      </c>
      <c r="K4716" s="101" t="s">
        <v>1388</v>
      </c>
    </row>
    <row r="4717" spans="1:11" ht="56.25" customHeight="1">
      <c r="A4717" s="98">
        <v>163</v>
      </c>
      <c r="B4717" s="125" t="s">
        <v>8549</v>
      </c>
      <c r="C4717" s="126">
        <v>42514</v>
      </c>
      <c r="D4717" s="98" t="s">
        <v>3</v>
      </c>
      <c r="E4717" s="98">
        <v>1381779</v>
      </c>
      <c r="F4717" s="98"/>
      <c r="G4717" s="127" t="s">
        <v>10080</v>
      </c>
      <c r="H4717" s="128">
        <v>0</v>
      </c>
      <c r="I4717" s="128">
        <v>74.150000000000006</v>
      </c>
      <c r="J4717" s="129">
        <v>74.150000000000006</v>
      </c>
      <c r="K4717" s="101" t="s">
        <v>1388</v>
      </c>
    </row>
    <row r="4718" spans="1:11" ht="56.25" customHeight="1">
      <c r="A4718" s="98">
        <v>163</v>
      </c>
      <c r="B4718" s="125" t="s">
        <v>8549</v>
      </c>
      <c r="C4718" s="126">
        <v>42578</v>
      </c>
      <c r="D4718" s="98" t="s">
        <v>3</v>
      </c>
      <c r="E4718" s="98">
        <v>1401854</v>
      </c>
      <c r="F4718" s="98"/>
      <c r="G4718" s="127" t="s">
        <v>11589</v>
      </c>
      <c r="H4718" s="128">
        <v>0</v>
      </c>
      <c r="I4718" s="128">
        <v>1362</v>
      </c>
      <c r="J4718" s="129">
        <v>1362</v>
      </c>
      <c r="K4718" s="101" t="s">
        <v>1388</v>
      </c>
    </row>
    <row r="4719" spans="1:11" ht="56.25" customHeight="1">
      <c r="A4719" s="98">
        <v>163</v>
      </c>
      <c r="B4719" s="125" t="s">
        <v>8549</v>
      </c>
      <c r="C4719" s="126">
        <v>42578</v>
      </c>
      <c r="D4719" s="98" t="s">
        <v>3</v>
      </c>
      <c r="E4719" s="98">
        <v>1401855</v>
      </c>
      <c r="F4719" s="98"/>
      <c r="G4719" s="127" t="s">
        <v>11590</v>
      </c>
      <c r="H4719" s="128">
        <v>0</v>
      </c>
      <c r="I4719" s="128">
        <v>8583.4</v>
      </c>
      <c r="J4719" s="129">
        <v>8583.4</v>
      </c>
      <c r="K4719" s="101" t="s">
        <v>1388</v>
      </c>
    </row>
    <row r="4720" spans="1:11" ht="56.25" customHeight="1">
      <c r="A4720" s="98">
        <v>163</v>
      </c>
      <c r="B4720" s="125" t="s">
        <v>8549</v>
      </c>
      <c r="C4720" s="126">
        <v>42585</v>
      </c>
      <c r="D4720" s="98" t="s">
        <v>3</v>
      </c>
      <c r="E4720" s="98">
        <v>1404021</v>
      </c>
      <c r="F4720" s="98"/>
      <c r="G4720" s="127" t="s">
        <v>11794</v>
      </c>
      <c r="H4720" s="128">
        <v>0</v>
      </c>
      <c r="I4720" s="128">
        <v>111</v>
      </c>
      <c r="J4720" s="129">
        <v>111</v>
      </c>
      <c r="K4720" s="101" t="s">
        <v>1388</v>
      </c>
    </row>
    <row r="4721" spans="1:11" ht="56.25" customHeight="1">
      <c r="A4721" s="98">
        <v>163</v>
      </c>
      <c r="B4721" s="125" t="s">
        <v>8549</v>
      </c>
      <c r="C4721" s="126">
        <v>42607</v>
      </c>
      <c r="D4721" s="98" t="s">
        <v>3</v>
      </c>
      <c r="E4721" s="98">
        <v>1412136</v>
      </c>
      <c r="F4721" s="98"/>
      <c r="G4721" s="127" t="s">
        <v>12376</v>
      </c>
      <c r="H4721" s="128">
        <v>0</v>
      </c>
      <c r="I4721" s="128">
        <v>15</v>
      </c>
      <c r="J4721" s="129">
        <v>15</v>
      </c>
      <c r="K4721" s="101" t="s">
        <v>1388</v>
      </c>
    </row>
    <row r="4722" spans="1:11" ht="56.25" customHeight="1">
      <c r="A4722" s="98">
        <v>163</v>
      </c>
      <c r="B4722" s="125" t="s">
        <v>8549</v>
      </c>
      <c r="C4722" s="126">
        <v>42629</v>
      </c>
      <c r="D4722" s="98" t="s">
        <v>3</v>
      </c>
      <c r="E4722" s="98">
        <v>1420674</v>
      </c>
      <c r="F4722" s="98"/>
      <c r="G4722" s="127" t="s">
        <v>13186</v>
      </c>
      <c r="H4722" s="128">
        <v>0</v>
      </c>
      <c r="I4722" s="128">
        <v>96</v>
      </c>
      <c r="J4722" s="129">
        <v>96</v>
      </c>
      <c r="K4722" s="101" t="s">
        <v>1388</v>
      </c>
    </row>
    <row r="4723" spans="1:11" ht="56.25" customHeight="1">
      <c r="A4723" s="98">
        <v>163</v>
      </c>
      <c r="B4723" s="125" t="s">
        <v>8549</v>
      </c>
      <c r="C4723" s="126">
        <v>42639</v>
      </c>
      <c r="D4723" s="98" t="s">
        <v>3</v>
      </c>
      <c r="E4723" s="98">
        <v>1423565</v>
      </c>
      <c r="F4723" s="98"/>
      <c r="G4723" s="127" t="s">
        <v>13490</v>
      </c>
      <c r="H4723" s="128">
        <v>0</v>
      </c>
      <c r="I4723" s="128">
        <v>15</v>
      </c>
      <c r="J4723" s="129">
        <v>15</v>
      </c>
      <c r="K4723" s="101" t="s">
        <v>1388</v>
      </c>
    </row>
    <row r="4724" spans="1:11" ht="56.25" customHeight="1">
      <c r="A4724" s="98">
        <v>163</v>
      </c>
      <c r="B4724" s="125" t="s">
        <v>8549</v>
      </c>
      <c r="C4724" s="126">
        <v>42639</v>
      </c>
      <c r="D4724" s="98" t="s">
        <v>3</v>
      </c>
      <c r="E4724" s="98">
        <v>1423596</v>
      </c>
      <c r="F4724" s="98"/>
      <c r="G4724" s="127" t="s">
        <v>13498</v>
      </c>
      <c r="H4724" s="128">
        <v>0</v>
      </c>
      <c r="I4724" s="128">
        <v>310</v>
      </c>
      <c r="J4724" s="129">
        <v>310</v>
      </c>
      <c r="K4724" s="101" t="s">
        <v>1388</v>
      </c>
    </row>
    <row r="4725" spans="1:11" ht="56.25" customHeight="1">
      <c r="A4725" s="98">
        <v>163</v>
      </c>
      <c r="B4725" s="125" t="s">
        <v>8549</v>
      </c>
      <c r="C4725" s="126">
        <v>42639</v>
      </c>
      <c r="D4725" s="98" t="s">
        <v>3</v>
      </c>
      <c r="E4725" s="98">
        <v>1423600</v>
      </c>
      <c r="F4725" s="98"/>
      <c r="G4725" s="127" t="s">
        <v>13500</v>
      </c>
      <c r="H4725" s="128">
        <v>0</v>
      </c>
      <c r="I4725" s="128">
        <v>730.1</v>
      </c>
      <c r="J4725" s="129">
        <v>730.1</v>
      </c>
      <c r="K4725" s="101" t="s">
        <v>1388</v>
      </c>
    </row>
    <row r="4726" spans="1:11" ht="56.25" customHeight="1">
      <c r="A4726" s="98">
        <v>169</v>
      </c>
      <c r="B4726" s="125" t="s">
        <v>2556</v>
      </c>
      <c r="C4726" s="126">
        <v>42433</v>
      </c>
      <c r="D4726" s="98" t="s">
        <v>11</v>
      </c>
      <c r="E4726" s="98">
        <v>187197</v>
      </c>
      <c r="F4726" s="98"/>
      <c r="G4726" s="127" t="s">
        <v>2557</v>
      </c>
      <c r="H4726" s="128">
        <v>283.72000000000003</v>
      </c>
      <c r="I4726" s="128">
        <v>0</v>
      </c>
      <c r="J4726" s="129">
        <v>283.72000000000003</v>
      </c>
      <c r="K4726" s="101" t="s">
        <v>1388</v>
      </c>
    </row>
    <row r="4727" spans="1:11" ht="56.25" customHeight="1">
      <c r="A4727" s="98">
        <v>169</v>
      </c>
      <c r="B4727" s="125" t="s">
        <v>8435</v>
      </c>
      <c r="C4727" s="126">
        <v>42422</v>
      </c>
      <c r="D4727" s="98" t="s">
        <v>3</v>
      </c>
      <c r="E4727" s="98">
        <v>1352556</v>
      </c>
      <c r="F4727" s="98"/>
      <c r="G4727" s="127" t="s">
        <v>8436</v>
      </c>
      <c r="H4727" s="128">
        <v>0</v>
      </c>
      <c r="I4727" s="128">
        <v>153.33000000000001</v>
      </c>
      <c r="J4727" s="129">
        <v>153.33000000000001</v>
      </c>
      <c r="K4727" s="101" t="s">
        <v>1388</v>
      </c>
    </row>
    <row r="4728" spans="1:11" ht="56.25" customHeight="1">
      <c r="A4728" s="98">
        <v>169</v>
      </c>
      <c r="B4728" s="125" t="s">
        <v>8435</v>
      </c>
      <c r="C4728" s="126">
        <v>42429</v>
      </c>
      <c r="D4728" s="98" t="s">
        <v>3</v>
      </c>
      <c r="E4728" s="98">
        <v>1354808</v>
      </c>
      <c r="F4728" s="98"/>
      <c r="G4728" s="127" t="s">
        <v>8584</v>
      </c>
      <c r="H4728" s="128">
        <v>0</v>
      </c>
      <c r="I4728" s="128">
        <v>3103.1</v>
      </c>
      <c r="J4728" s="129">
        <v>3103.1</v>
      </c>
      <c r="K4728" s="101" t="s">
        <v>1388</v>
      </c>
    </row>
    <row r="4729" spans="1:11" ht="56.25" customHeight="1">
      <c r="A4729" s="98">
        <v>169</v>
      </c>
      <c r="B4729" s="125" t="s">
        <v>8435</v>
      </c>
      <c r="C4729" s="126">
        <v>42451</v>
      </c>
      <c r="D4729" s="98" t="s">
        <v>3</v>
      </c>
      <c r="E4729" s="98">
        <v>1361969</v>
      </c>
      <c r="F4729" s="98"/>
      <c r="G4729" s="127" t="s">
        <v>8982</v>
      </c>
      <c r="H4729" s="128">
        <v>0</v>
      </c>
      <c r="I4729" s="128">
        <v>6506.9400000000005</v>
      </c>
      <c r="J4729" s="129">
        <v>6506.9400000000005</v>
      </c>
      <c r="K4729" s="101" t="s">
        <v>1388</v>
      </c>
    </row>
    <row r="4730" spans="1:11" ht="56.25" customHeight="1">
      <c r="A4730" s="98">
        <v>169</v>
      </c>
      <c r="B4730" s="125" t="s">
        <v>8435</v>
      </c>
      <c r="C4730" s="126">
        <v>42506</v>
      </c>
      <c r="D4730" s="98" t="s">
        <v>3</v>
      </c>
      <c r="E4730" s="98">
        <v>1379225</v>
      </c>
      <c r="F4730" s="98"/>
      <c r="G4730" s="127" t="s">
        <v>9930</v>
      </c>
      <c r="H4730" s="128">
        <v>0</v>
      </c>
      <c r="I4730" s="128">
        <v>8770.98</v>
      </c>
      <c r="J4730" s="129">
        <v>8770.98</v>
      </c>
      <c r="K4730" s="101" t="s">
        <v>1388</v>
      </c>
    </row>
    <row r="4731" spans="1:11" ht="56.25" customHeight="1">
      <c r="A4731" s="98">
        <v>169</v>
      </c>
      <c r="B4731" s="125" t="s">
        <v>8435</v>
      </c>
      <c r="C4731" s="126">
        <v>42506</v>
      </c>
      <c r="D4731" s="98" t="s">
        <v>3</v>
      </c>
      <c r="E4731" s="98">
        <v>1379232</v>
      </c>
      <c r="F4731" s="98"/>
      <c r="G4731" s="127" t="s">
        <v>9932</v>
      </c>
      <c r="H4731" s="128">
        <v>0</v>
      </c>
      <c r="I4731" s="128">
        <v>15017.130000000001</v>
      </c>
      <c r="J4731" s="129">
        <v>15017.130000000001</v>
      </c>
      <c r="K4731" s="101" t="s">
        <v>1388</v>
      </c>
    </row>
    <row r="4732" spans="1:11" ht="56.25" customHeight="1">
      <c r="A4732" s="98">
        <v>169</v>
      </c>
      <c r="B4732" s="125" t="s">
        <v>8435</v>
      </c>
      <c r="C4732" s="126">
        <v>42535</v>
      </c>
      <c r="D4732" s="98" t="s">
        <v>3</v>
      </c>
      <c r="E4732" s="98">
        <v>1388676</v>
      </c>
      <c r="F4732" s="98"/>
      <c r="G4732" s="127" t="s">
        <v>10564</v>
      </c>
      <c r="H4732" s="128">
        <v>0</v>
      </c>
      <c r="I4732" s="128">
        <v>182</v>
      </c>
      <c r="J4732" s="129">
        <v>182</v>
      </c>
      <c r="K4732" s="101" t="s">
        <v>1429</v>
      </c>
    </row>
    <row r="4733" spans="1:11" ht="56.25" customHeight="1">
      <c r="A4733" s="98">
        <v>169</v>
      </c>
      <c r="B4733" s="125" t="s">
        <v>8435</v>
      </c>
      <c r="C4733" s="126">
        <v>42565</v>
      </c>
      <c r="D4733" s="98" t="s">
        <v>3</v>
      </c>
      <c r="E4733" s="98">
        <v>1398386</v>
      </c>
      <c r="F4733" s="98"/>
      <c r="G4733" s="127" t="s">
        <v>11333</v>
      </c>
      <c r="H4733" s="128">
        <v>0</v>
      </c>
      <c r="I4733" s="128">
        <v>5603</v>
      </c>
      <c r="J4733" s="129">
        <v>5603</v>
      </c>
      <c r="K4733" s="101" t="s">
        <v>1388</v>
      </c>
    </row>
    <row r="4734" spans="1:11" ht="56.25" customHeight="1">
      <c r="A4734" s="98">
        <v>169</v>
      </c>
      <c r="B4734" s="125" t="s">
        <v>8435</v>
      </c>
      <c r="C4734" s="126">
        <v>42606</v>
      </c>
      <c r="D4734" s="98" t="s">
        <v>3</v>
      </c>
      <c r="E4734" s="98">
        <v>1411703</v>
      </c>
      <c r="F4734" s="98"/>
      <c r="G4734" s="127" t="s">
        <v>12333</v>
      </c>
      <c r="H4734" s="128">
        <v>0</v>
      </c>
      <c r="I4734" s="128">
        <v>149</v>
      </c>
      <c r="J4734" s="129">
        <v>149</v>
      </c>
      <c r="K4734" s="101" t="s">
        <v>1388</v>
      </c>
    </row>
    <row r="4735" spans="1:11" ht="56.25" customHeight="1">
      <c r="A4735" s="98">
        <v>170</v>
      </c>
      <c r="B4735" s="125" t="s">
        <v>9433</v>
      </c>
      <c r="C4735" s="126">
        <v>42478</v>
      </c>
      <c r="D4735" s="98" t="s">
        <v>3</v>
      </c>
      <c r="E4735" s="98">
        <v>1370229</v>
      </c>
      <c r="F4735" s="98"/>
      <c r="G4735" s="127" t="s">
        <v>9434</v>
      </c>
      <c r="H4735" s="128">
        <v>0</v>
      </c>
      <c r="I4735" s="128">
        <v>1380</v>
      </c>
      <c r="J4735" s="129">
        <v>1380</v>
      </c>
      <c r="K4735" s="101" t="s">
        <v>1388</v>
      </c>
    </row>
    <row r="4736" spans="1:11" ht="56.25" customHeight="1">
      <c r="A4736" s="98">
        <v>190</v>
      </c>
      <c r="B4736" s="125" t="s">
        <v>7752</v>
      </c>
      <c r="C4736" s="126">
        <v>42373</v>
      </c>
      <c r="D4736" s="98" t="s">
        <v>3</v>
      </c>
      <c r="E4736" s="98">
        <v>1336964</v>
      </c>
      <c r="F4736" s="98"/>
      <c r="G4736" s="127" t="s">
        <v>7753</v>
      </c>
      <c r="H4736" s="128">
        <v>0</v>
      </c>
      <c r="I4736" s="128">
        <v>804</v>
      </c>
      <c r="J4736" s="129">
        <v>804</v>
      </c>
      <c r="K4736" s="101" t="s">
        <v>1388</v>
      </c>
    </row>
    <row r="4737" spans="1:11" ht="56.25" customHeight="1">
      <c r="A4737" s="98">
        <v>190</v>
      </c>
      <c r="B4737" s="125" t="s">
        <v>7752</v>
      </c>
      <c r="C4737" s="126">
        <v>42373</v>
      </c>
      <c r="D4737" s="98" t="s">
        <v>3</v>
      </c>
      <c r="E4737" s="98">
        <v>1336971</v>
      </c>
      <c r="F4737" s="98"/>
      <c r="G4737" s="127" t="s">
        <v>7754</v>
      </c>
      <c r="H4737" s="128">
        <v>0</v>
      </c>
      <c r="I4737" s="128">
        <v>371</v>
      </c>
      <c r="J4737" s="129">
        <v>371</v>
      </c>
      <c r="K4737" s="101" t="s">
        <v>1388</v>
      </c>
    </row>
    <row r="4738" spans="1:11" ht="56.25" customHeight="1">
      <c r="A4738" s="98">
        <v>190</v>
      </c>
      <c r="B4738" s="125" t="s">
        <v>7752</v>
      </c>
      <c r="C4738" s="126">
        <v>42388</v>
      </c>
      <c r="D4738" s="98" t="s">
        <v>3</v>
      </c>
      <c r="E4738" s="98">
        <v>1342344</v>
      </c>
      <c r="F4738" s="98"/>
      <c r="G4738" s="127" t="s">
        <v>8025</v>
      </c>
      <c r="H4738" s="128">
        <v>0</v>
      </c>
      <c r="I4738" s="128">
        <v>821</v>
      </c>
      <c r="J4738" s="129">
        <v>821</v>
      </c>
      <c r="K4738" s="101" t="s">
        <v>1388</v>
      </c>
    </row>
    <row r="4739" spans="1:11" ht="56.25" customHeight="1">
      <c r="A4739" s="98">
        <v>190</v>
      </c>
      <c r="B4739" s="125" t="s">
        <v>7752</v>
      </c>
      <c r="C4739" s="126">
        <v>42388</v>
      </c>
      <c r="D4739" s="98" t="s">
        <v>3</v>
      </c>
      <c r="E4739" s="98">
        <v>1342346</v>
      </c>
      <c r="F4739" s="98"/>
      <c r="G4739" s="127" t="s">
        <v>8026</v>
      </c>
      <c r="H4739" s="128">
        <v>0</v>
      </c>
      <c r="I4739" s="128">
        <v>821</v>
      </c>
      <c r="J4739" s="129">
        <v>821</v>
      </c>
      <c r="K4739" s="101" t="s">
        <v>1388</v>
      </c>
    </row>
    <row r="4740" spans="1:11" ht="56.25" customHeight="1">
      <c r="A4740" s="98">
        <v>190</v>
      </c>
      <c r="B4740" s="125" t="s">
        <v>7752</v>
      </c>
      <c r="C4740" s="126">
        <v>42389</v>
      </c>
      <c r="D4740" s="98" t="s">
        <v>3</v>
      </c>
      <c r="E4740" s="98">
        <v>1342830</v>
      </c>
      <c r="F4740" s="98"/>
      <c r="G4740" s="127" t="s">
        <v>8046</v>
      </c>
      <c r="H4740" s="128">
        <v>0</v>
      </c>
      <c r="I4740" s="128">
        <v>155</v>
      </c>
      <c r="J4740" s="129">
        <v>155</v>
      </c>
      <c r="K4740" s="101" t="s">
        <v>1388</v>
      </c>
    </row>
    <row r="4741" spans="1:11" ht="56.25" customHeight="1">
      <c r="A4741" s="98">
        <v>190</v>
      </c>
      <c r="B4741" s="125" t="s">
        <v>7752</v>
      </c>
      <c r="C4741" s="126">
        <v>42389</v>
      </c>
      <c r="D4741" s="98" t="s">
        <v>3</v>
      </c>
      <c r="E4741" s="98">
        <v>1342833</v>
      </c>
      <c r="F4741" s="98"/>
      <c r="G4741" s="127" t="s">
        <v>8047</v>
      </c>
      <c r="H4741" s="128">
        <v>0</v>
      </c>
      <c r="I4741" s="128">
        <v>371</v>
      </c>
      <c r="J4741" s="129">
        <v>371</v>
      </c>
      <c r="K4741" s="101" t="s">
        <v>1388</v>
      </c>
    </row>
    <row r="4742" spans="1:11" ht="56.25" customHeight="1">
      <c r="A4742" s="98">
        <v>190</v>
      </c>
      <c r="B4742" s="125" t="s">
        <v>7752</v>
      </c>
      <c r="C4742" s="126">
        <v>42389</v>
      </c>
      <c r="D4742" s="98" t="s">
        <v>3</v>
      </c>
      <c r="E4742" s="98">
        <v>1342834</v>
      </c>
      <c r="F4742" s="98"/>
      <c r="G4742" s="127" t="s">
        <v>8048</v>
      </c>
      <c r="H4742" s="128">
        <v>0</v>
      </c>
      <c r="I4742" s="128">
        <v>377</v>
      </c>
      <c r="J4742" s="129">
        <v>377</v>
      </c>
      <c r="K4742" s="101" t="s">
        <v>1388</v>
      </c>
    </row>
    <row r="4743" spans="1:11" ht="56.25" customHeight="1">
      <c r="A4743" s="98">
        <v>190</v>
      </c>
      <c r="B4743" s="125" t="s">
        <v>7752</v>
      </c>
      <c r="C4743" s="126">
        <v>42458</v>
      </c>
      <c r="D4743" s="98" t="s">
        <v>3</v>
      </c>
      <c r="E4743" s="98">
        <v>1363856</v>
      </c>
      <c r="F4743" s="98"/>
      <c r="G4743" s="127" t="s">
        <v>9082</v>
      </c>
      <c r="H4743" s="128">
        <v>0</v>
      </c>
      <c r="I4743" s="128">
        <v>39</v>
      </c>
      <c r="J4743" s="129">
        <v>39</v>
      </c>
      <c r="K4743" s="101" t="s">
        <v>1388</v>
      </c>
    </row>
    <row r="4744" spans="1:11" ht="56.25" customHeight="1">
      <c r="A4744" s="98">
        <v>190</v>
      </c>
      <c r="B4744" s="125" t="s">
        <v>7752</v>
      </c>
      <c r="C4744" s="126">
        <v>42458</v>
      </c>
      <c r="D4744" s="98" t="s">
        <v>3</v>
      </c>
      <c r="E4744" s="98">
        <v>1363859</v>
      </c>
      <c r="F4744" s="98"/>
      <c r="G4744" s="127" t="s">
        <v>9083</v>
      </c>
      <c r="H4744" s="128">
        <v>0</v>
      </c>
      <c r="I4744" s="128">
        <v>39</v>
      </c>
      <c r="J4744" s="129">
        <v>39</v>
      </c>
      <c r="K4744" s="101" t="s">
        <v>1388</v>
      </c>
    </row>
    <row r="4745" spans="1:11" ht="56.25" customHeight="1">
      <c r="A4745" s="98">
        <v>190</v>
      </c>
      <c r="B4745" s="125" t="s">
        <v>7752</v>
      </c>
      <c r="C4745" s="126">
        <v>42458</v>
      </c>
      <c r="D4745" s="98" t="s">
        <v>3</v>
      </c>
      <c r="E4745" s="98">
        <v>1363860</v>
      </c>
      <c r="F4745" s="98"/>
      <c r="G4745" s="127" t="s">
        <v>9084</v>
      </c>
      <c r="H4745" s="128">
        <v>0</v>
      </c>
      <c r="I4745" s="128">
        <v>150</v>
      </c>
      <c r="J4745" s="129">
        <v>150</v>
      </c>
      <c r="K4745" s="101" t="s">
        <v>1388</v>
      </c>
    </row>
    <row r="4746" spans="1:11" ht="56.25" customHeight="1">
      <c r="A4746" s="98">
        <v>190</v>
      </c>
      <c r="B4746" s="125" t="s">
        <v>7752</v>
      </c>
      <c r="C4746" s="126">
        <v>42458</v>
      </c>
      <c r="D4746" s="98" t="s">
        <v>3</v>
      </c>
      <c r="E4746" s="98">
        <v>1363864</v>
      </c>
      <c r="F4746" s="98"/>
      <c r="G4746" s="127" t="s">
        <v>9085</v>
      </c>
      <c r="H4746" s="128">
        <v>0</v>
      </c>
      <c r="I4746" s="128">
        <v>150</v>
      </c>
      <c r="J4746" s="129">
        <v>150</v>
      </c>
      <c r="K4746" s="101" t="s">
        <v>1388</v>
      </c>
    </row>
    <row r="4747" spans="1:11" ht="56.25" customHeight="1">
      <c r="A4747" s="98">
        <v>190</v>
      </c>
      <c r="B4747" s="125" t="s">
        <v>7752</v>
      </c>
      <c r="C4747" s="126">
        <v>42459</v>
      </c>
      <c r="D4747" s="98" t="s">
        <v>3</v>
      </c>
      <c r="E4747" s="98">
        <v>1364355</v>
      </c>
      <c r="F4747" s="98"/>
      <c r="G4747" s="127" t="s">
        <v>9116</v>
      </c>
      <c r="H4747" s="128">
        <v>0</v>
      </c>
      <c r="I4747" s="128">
        <v>1002</v>
      </c>
      <c r="J4747" s="129">
        <v>1002</v>
      </c>
      <c r="K4747" s="101" t="s">
        <v>1388</v>
      </c>
    </row>
    <row r="4748" spans="1:11" ht="56.25" customHeight="1">
      <c r="A4748" s="98">
        <v>190</v>
      </c>
      <c r="B4748" s="125" t="s">
        <v>7752</v>
      </c>
      <c r="C4748" s="126">
        <v>42459</v>
      </c>
      <c r="D4748" s="98" t="s">
        <v>3</v>
      </c>
      <c r="E4748" s="98">
        <v>1364358</v>
      </c>
      <c r="F4748" s="98"/>
      <c r="G4748" s="127" t="s">
        <v>9117</v>
      </c>
      <c r="H4748" s="128">
        <v>0</v>
      </c>
      <c r="I4748" s="128">
        <v>94</v>
      </c>
      <c r="J4748" s="129">
        <v>94</v>
      </c>
      <c r="K4748" s="101" t="s">
        <v>1388</v>
      </c>
    </row>
    <row r="4749" spans="1:11" ht="56.25" customHeight="1">
      <c r="A4749" s="98">
        <v>190</v>
      </c>
      <c r="B4749" s="125" t="s">
        <v>7752</v>
      </c>
      <c r="C4749" s="126">
        <v>42461</v>
      </c>
      <c r="D4749" s="98" t="s">
        <v>3</v>
      </c>
      <c r="E4749" s="98">
        <v>1365324</v>
      </c>
      <c r="F4749" s="98"/>
      <c r="G4749" s="127" t="s">
        <v>9173</v>
      </c>
      <c r="H4749" s="128">
        <v>0</v>
      </c>
      <c r="I4749" s="128">
        <v>94</v>
      </c>
      <c r="J4749" s="129">
        <v>94</v>
      </c>
      <c r="K4749" s="101" t="s">
        <v>1388</v>
      </c>
    </row>
    <row r="4750" spans="1:11" ht="56.25" customHeight="1">
      <c r="A4750" s="98">
        <v>190</v>
      </c>
      <c r="B4750" s="125" t="s">
        <v>7752</v>
      </c>
      <c r="C4750" s="126">
        <v>42461</v>
      </c>
      <c r="D4750" s="98" t="s">
        <v>3</v>
      </c>
      <c r="E4750" s="98">
        <v>1365328</v>
      </c>
      <c r="F4750" s="98"/>
      <c r="G4750" s="127" t="s">
        <v>9174</v>
      </c>
      <c r="H4750" s="128">
        <v>0</v>
      </c>
      <c r="I4750" s="128">
        <v>261</v>
      </c>
      <c r="J4750" s="129">
        <v>261</v>
      </c>
      <c r="K4750" s="101" t="s">
        <v>1388</v>
      </c>
    </row>
    <row r="4751" spans="1:11" ht="56.25" customHeight="1">
      <c r="A4751" s="98">
        <v>190</v>
      </c>
      <c r="B4751" s="125" t="s">
        <v>7752</v>
      </c>
      <c r="C4751" s="126">
        <v>42466</v>
      </c>
      <c r="D4751" s="98" t="s">
        <v>3</v>
      </c>
      <c r="E4751" s="98">
        <v>1366600</v>
      </c>
      <c r="F4751" s="98"/>
      <c r="G4751" s="127" t="s">
        <v>9239</v>
      </c>
      <c r="H4751" s="128">
        <v>0</v>
      </c>
      <c r="I4751" s="128">
        <v>3.5</v>
      </c>
      <c r="J4751" s="129">
        <v>3.5</v>
      </c>
      <c r="K4751" s="101" t="s">
        <v>1388</v>
      </c>
    </row>
    <row r="4752" spans="1:11" ht="56.25" customHeight="1">
      <c r="A4752" s="98">
        <v>190</v>
      </c>
      <c r="B4752" s="125" t="s">
        <v>7752</v>
      </c>
      <c r="C4752" s="126">
        <v>42486</v>
      </c>
      <c r="D4752" s="98" t="s">
        <v>3</v>
      </c>
      <c r="E4752" s="98">
        <v>1373070</v>
      </c>
      <c r="F4752" s="98"/>
      <c r="G4752" s="127" t="s">
        <v>9619</v>
      </c>
      <c r="H4752" s="128">
        <v>0</v>
      </c>
      <c r="I4752" s="128">
        <v>67</v>
      </c>
      <c r="J4752" s="129">
        <v>67</v>
      </c>
      <c r="K4752" s="101" t="s">
        <v>1388</v>
      </c>
    </row>
    <row r="4753" spans="1:11" ht="56.25" customHeight="1">
      <c r="A4753" s="98">
        <v>190</v>
      </c>
      <c r="B4753" s="125" t="s">
        <v>7752</v>
      </c>
      <c r="C4753" s="126">
        <v>42486</v>
      </c>
      <c r="D4753" s="98" t="s">
        <v>3</v>
      </c>
      <c r="E4753" s="98">
        <v>1373071</v>
      </c>
      <c r="F4753" s="98"/>
      <c r="G4753" s="127" t="s">
        <v>9620</v>
      </c>
      <c r="H4753" s="128">
        <v>0</v>
      </c>
      <c r="I4753" s="128">
        <v>67</v>
      </c>
      <c r="J4753" s="129">
        <v>67</v>
      </c>
      <c r="K4753" s="101" t="s">
        <v>1388</v>
      </c>
    </row>
    <row r="4754" spans="1:11" ht="56.25" customHeight="1">
      <c r="A4754" s="98">
        <v>190</v>
      </c>
      <c r="B4754" s="125" t="s">
        <v>7752</v>
      </c>
      <c r="C4754" s="126">
        <v>42486</v>
      </c>
      <c r="D4754" s="98" t="s">
        <v>3</v>
      </c>
      <c r="E4754" s="98">
        <v>1373072</v>
      </c>
      <c r="F4754" s="98"/>
      <c r="G4754" s="127" t="s">
        <v>9621</v>
      </c>
      <c r="H4754" s="128">
        <v>0</v>
      </c>
      <c r="I4754" s="128">
        <v>371</v>
      </c>
      <c r="J4754" s="129">
        <v>371</v>
      </c>
      <c r="K4754" s="101" t="s">
        <v>1388</v>
      </c>
    </row>
    <row r="4755" spans="1:11" ht="56.25" customHeight="1">
      <c r="A4755" s="98">
        <v>190</v>
      </c>
      <c r="B4755" s="125" t="s">
        <v>7752</v>
      </c>
      <c r="C4755" s="126">
        <v>42488</v>
      </c>
      <c r="D4755" s="98" t="s">
        <v>3</v>
      </c>
      <c r="E4755" s="98">
        <v>1374286</v>
      </c>
      <c r="F4755" s="98"/>
      <c r="G4755" s="127" t="s">
        <v>9669</v>
      </c>
      <c r="H4755" s="128">
        <v>0</v>
      </c>
      <c r="I4755" s="128">
        <v>371</v>
      </c>
      <c r="J4755" s="129">
        <v>371</v>
      </c>
      <c r="K4755" s="101" t="s">
        <v>1388</v>
      </c>
    </row>
    <row r="4756" spans="1:11" ht="56.25" customHeight="1">
      <c r="A4756" s="98">
        <v>190</v>
      </c>
      <c r="B4756" s="125" t="s">
        <v>7752</v>
      </c>
      <c r="C4756" s="126">
        <v>42495</v>
      </c>
      <c r="D4756" s="98" t="s">
        <v>3</v>
      </c>
      <c r="E4756" s="98">
        <v>1375969</v>
      </c>
      <c r="F4756" s="98"/>
      <c r="G4756" s="127" t="s">
        <v>9754</v>
      </c>
      <c r="H4756" s="128">
        <v>0</v>
      </c>
      <c r="I4756" s="128">
        <v>156.87</v>
      </c>
      <c r="J4756" s="129">
        <v>156.87</v>
      </c>
      <c r="K4756" s="101" t="s">
        <v>1388</v>
      </c>
    </row>
    <row r="4757" spans="1:11" ht="56.25" customHeight="1">
      <c r="A4757" s="98">
        <v>190</v>
      </c>
      <c r="B4757" s="125" t="s">
        <v>7752</v>
      </c>
      <c r="C4757" s="126">
        <v>42502</v>
      </c>
      <c r="D4757" s="98" t="s">
        <v>3</v>
      </c>
      <c r="E4757" s="98">
        <v>1378194</v>
      </c>
      <c r="F4757" s="98"/>
      <c r="G4757" s="127" t="s">
        <v>9881</v>
      </c>
      <c r="H4757" s="128">
        <v>0</v>
      </c>
      <c r="I4757" s="128">
        <v>1130</v>
      </c>
      <c r="J4757" s="129">
        <v>1130</v>
      </c>
      <c r="K4757" s="101" t="s">
        <v>1388</v>
      </c>
    </row>
    <row r="4758" spans="1:11" ht="56.25" customHeight="1">
      <c r="A4758" s="98">
        <v>190</v>
      </c>
      <c r="B4758" s="125" t="s">
        <v>7752</v>
      </c>
      <c r="C4758" s="126">
        <v>42510</v>
      </c>
      <c r="D4758" s="98" t="s">
        <v>3</v>
      </c>
      <c r="E4758" s="98">
        <v>1380889</v>
      </c>
      <c r="F4758" s="98"/>
      <c r="G4758" s="127" t="s">
        <v>10031</v>
      </c>
      <c r="H4758" s="128">
        <v>0</v>
      </c>
      <c r="I4758" s="128">
        <v>31.5</v>
      </c>
      <c r="J4758" s="129">
        <v>31.5</v>
      </c>
      <c r="K4758" s="101" t="s">
        <v>1388</v>
      </c>
    </row>
    <row r="4759" spans="1:11" ht="56.25" customHeight="1">
      <c r="A4759" s="98">
        <v>190</v>
      </c>
      <c r="B4759" s="125" t="s">
        <v>7752</v>
      </c>
      <c r="C4759" s="126">
        <v>42517</v>
      </c>
      <c r="D4759" s="98" t="s">
        <v>3</v>
      </c>
      <c r="E4759" s="98">
        <v>1382599</v>
      </c>
      <c r="F4759" s="98"/>
      <c r="G4759" s="127" t="s">
        <v>10148</v>
      </c>
      <c r="H4759" s="128">
        <v>0</v>
      </c>
      <c r="I4759" s="128">
        <v>173.19</v>
      </c>
      <c r="J4759" s="129">
        <v>173.19</v>
      </c>
      <c r="K4759" s="101" t="s">
        <v>1388</v>
      </c>
    </row>
    <row r="4760" spans="1:11" ht="56.25" customHeight="1">
      <c r="A4760" s="98">
        <v>190</v>
      </c>
      <c r="B4760" s="125" t="s">
        <v>7752</v>
      </c>
      <c r="C4760" s="126">
        <v>42520</v>
      </c>
      <c r="D4760" s="98" t="s">
        <v>3</v>
      </c>
      <c r="E4760" s="98">
        <v>1382976</v>
      </c>
      <c r="F4760" s="98"/>
      <c r="G4760" s="127" t="s">
        <v>10189</v>
      </c>
      <c r="H4760" s="128">
        <v>0</v>
      </c>
      <c r="I4760" s="128">
        <v>530.66999999999996</v>
      </c>
      <c r="J4760" s="129">
        <v>530.66999999999996</v>
      </c>
      <c r="K4760" s="101" t="s">
        <v>1388</v>
      </c>
    </row>
    <row r="4761" spans="1:11" ht="56.25" customHeight="1">
      <c r="A4761" s="98">
        <v>190</v>
      </c>
      <c r="B4761" s="125" t="s">
        <v>7752</v>
      </c>
      <c r="C4761" s="126">
        <v>42558</v>
      </c>
      <c r="D4761" s="98" t="s">
        <v>3</v>
      </c>
      <c r="E4761" s="98">
        <v>1396003</v>
      </c>
      <c r="F4761" s="98"/>
      <c r="G4761" s="127" t="s">
        <v>11164</v>
      </c>
      <c r="H4761" s="128">
        <v>0</v>
      </c>
      <c r="I4761" s="128">
        <v>538.82000000000005</v>
      </c>
      <c r="J4761" s="129">
        <v>538.82000000000005</v>
      </c>
      <c r="K4761" s="101" t="s">
        <v>1388</v>
      </c>
    </row>
    <row r="4762" spans="1:11" ht="56.25" customHeight="1">
      <c r="A4762" s="98">
        <v>190</v>
      </c>
      <c r="B4762" s="125" t="s">
        <v>7752</v>
      </c>
      <c r="C4762" s="126">
        <v>42576</v>
      </c>
      <c r="D4762" s="98" t="s">
        <v>3</v>
      </c>
      <c r="E4762" s="98">
        <v>1401181</v>
      </c>
      <c r="F4762" s="98"/>
      <c r="G4762" s="127" t="s">
        <v>11539</v>
      </c>
      <c r="H4762" s="128">
        <v>0</v>
      </c>
      <c r="I4762" s="128">
        <v>158</v>
      </c>
      <c r="J4762" s="129">
        <v>158</v>
      </c>
      <c r="K4762" s="101" t="s">
        <v>1388</v>
      </c>
    </row>
    <row r="4763" spans="1:11" ht="56.25" customHeight="1">
      <c r="A4763" s="98">
        <v>190</v>
      </c>
      <c r="B4763" s="125" t="s">
        <v>7752</v>
      </c>
      <c r="C4763" s="126">
        <v>42586</v>
      </c>
      <c r="D4763" s="98" t="s">
        <v>3</v>
      </c>
      <c r="E4763" s="98">
        <v>1404614</v>
      </c>
      <c r="F4763" s="98"/>
      <c r="G4763" s="127" t="s">
        <v>11855</v>
      </c>
      <c r="H4763" s="128">
        <v>0</v>
      </c>
      <c r="I4763" s="128">
        <v>205</v>
      </c>
      <c r="J4763" s="129">
        <v>205</v>
      </c>
      <c r="K4763" s="101" t="s">
        <v>1388</v>
      </c>
    </row>
    <row r="4764" spans="1:11" ht="56.25" customHeight="1">
      <c r="A4764" s="98">
        <v>190</v>
      </c>
      <c r="B4764" s="125" t="s">
        <v>7752</v>
      </c>
      <c r="C4764" s="126">
        <v>42626</v>
      </c>
      <c r="D4764" s="98" t="s">
        <v>3</v>
      </c>
      <c r="E4764" s="98">
        <v>1418875</v>
      </c>
      <c r="F4764" s="98"/>
      <c r="G4764" s="127" t="s">
        <v>12961</v>
      </c>
      <c r="H4764" s="128">
        <v>0</v>
      </c>
      <c r="I4764" s="128">
        <v>1095</v>
      </c>
      <c r="J4764" s="129">
        <v>1095</v>
      </c>
      <c r="K4764" s="101" t="s">
        <v>1388</v>
      </c>
    </row>
    <row r="4765" spans="1:11" ht="56.25" customHeight="1">
      <c r="A4765" s="98">
        <v>190</v>
      </c>
      <c r="B4765" s="125" t="s">
        <v>7752</v>
      </c>
      <c r="C4765" s="126">
        <v>42640</v>
      </c>
      <c r="D4765" s="98" t="s">
        <v>3</v>
      </c>
      <c r="E4765" s="98">
        <v>1424087</v>
      </c>
      <c r="F4765" s="98"/>
      <c r="G4765" s="127" t="s">
        <v>13565</v>
      </c>
      <c r="H4765" s="128">
        <v>0</v>
      </c>
      <c r="I4765" s="128">
        <v>150</v>
      </c>
      <c r="J4765" s="129">
        <v>150</v>
      </c>
      <c r="K4765" s="101" t="s">
        <v>1388</v>
      </c>
    </row>
    <row r="4766" spans="1:11" ht="56.25" customHeight="1">
      <c r="A4766" s="98">
        <v>190</v>
      </c>
      <c r="B4766" s="125" t="s">
        <v>7752</v>
      </c>
      <c r="C4766" s="126">
        <v>42640</v>
      </c>
      <c r="D4766" s="98" t="s">
        <v>3</v>
      </c>
      <c r="E4766" s="98">
        <v>1424089</v>
      </c>
      <c r="F4766" s="98"/>
      <c r="G4766" s="127" t="s">
        <v>13566</v>
      </c>
      <c r="H4766" s="128">
        <v>0</v>
      </c>
      <c r="I4766" s="128">
        <v>264</v>
      </c>
      <c r="J4766" s="129">
        <v>264</v>
      </c>
      <c r="K4766" s="101" t="s">
        <v>1388</v>
      </c>
    </row>
    <row r="4767" spans="1:11" ht="56.25" customHeight="1">
      <c r="A4767" s="98">
        <v>190</v>
      </c>
      <c r="B4767" s="125" t="s">
        <v>7752</v>
      </c>
      <c r="C4767" s="126">
        <v>42640</v>
      </c>
      <c r="D4767" s="98" t="s">
        <v>3</v>
      </c>
      <c r="E4767" s="98">
        <v>1424090</v>
      </c>
      <c r="F4767" s="98"/>
      <c r="G4767" s="127" t="s">
        <v>13567</v>
      </c>
      <c r="H4767" s="128">
        <v>0</v>
      </c>
      <c r="I4767" s="128">
        <v>39</v>
      </c>
      <c r="J4767" s="129">
        <v>39</v>
      </c>
      <c r="K4767" s="101" t="s">
        <v>1388</v>
      </c>
    </row>
    <row r="4768" spans="1:11" ht="56.25" customHeight="1">
      <c r="A4768" s="98">
        <v>190</v>
      </c>
      <c r="B4768" s="125" t="s">
        <v>7752</v>
      </c>
      <c r="C4768" s="126">
        <v>42640</v>
      </c>
      <c r="D4768" s="98" t="s">
        <v>3</v>
      </c>
      <c r="E4768" s="98">
        <v>1424093</v>
      </c>
      <c r="F4768" s="98"/>
      <c r="G4768" s="127" t="s">
        <v>13568</v>
      </c>
      <c r="H4768" s="128">
        <v>0</v>
      </c>
      <c r="I4768" s="128">
        <v>150</v>
      </c>
      <c r="J4768" s="129">
        <v>150</v>
      </c>
      <c r="K4768" s="101" t="s">
        <v>1388</v>
      </c>
    </row>
    <row r="4769" spans="1:11" ht="56.25" customHeight="1">
      <c r="A4769" s="98">
        <v>192</v>
      </c>
      <c r="B4769" s="125" t="s">
        <v>9046</v>
      </c>
      <c r="C4769" s="126">
        <v>42457</v>
      </c>
      <c r="D4769" s="98" t="s">
        <v>3</v>
      </c>
      <c r="E4769" s="98">
        <v>1363256</v>
      </c>
      <c r="F4769" s="98"/>
      <c r="G4769" s="127" t="s">
        <v>9047</v>
      </c>
      <c r="H4769" s="128">
        <v>0</v>
      </c>
      <c r="I4769" s="128">
        <v>25</v>
      </c>
      <c r="J4769" s="129">
        <v>25</v>
      </c>
      <c r="K4769" s="101" t="s">
        <v>1388</v>
      </c>
    </row>
    <row r="4770" spans="1:11" ht="56.25" customHeight="1">
      <c r="A4770" s="98">
        <v>192</v>
      </c>
      <c r="B4770" s="125" t="s">
        <v>9046</v>
      </c>
      <c r="C4770" s="126">
        <v>42465</v>
      </c>
      <c r="D4770" s="98" t="s">
        <v>3</v>
      </c>
      <c r="E4770" s="98">
        <v>1366026</v>
      </c>
      <c r="F4770" s="98"/>
      <c r="G4770" s="127" t="s">
        <v>9208</v>
      </c>
      <c r="H4770" s="128">
        <v>0</v>
      </c>
      <c r="I4770" s="128">
        <v>2</v>
      </c>
      <c r="J4770" s="129">
        <v>2</v>
      </c>
      <c r="K4770" s="101" t="s">
        <v>1388</v>
      </c>
    </row>
    <row r="4771" spans="1:11" ht="56.25" customHeight="1">
      <c r="A4771" s="98">
        <v>192</v>
      </c>
      <c r="B4771" s="125" t="s">
        <v>9046</v>
      </c>
      <c r="C4771" s="126">
        <v>42467</v>
      </c>
      <c r="D4771" s="98" t="s">
        <v>3</v>
      </c>
      <c r="E4771" s="98">
        <v>1366868</v>
      </c>
      <c r="F4771" s="98"/>
      <c r="G4771" s="127" t="s">
        <v>9247</v>
      </c>
      <c r="H4771" s="128">
        <v>0</v>
      </c>
      <c r="I4771" s="128">
        <v>16.02</v>
      </c>
      <c r="J4771" s="129">
        <v>16.02</v>
      </c>
      <c r="K4771" s="101" t="s">
        <v>1388</v>
      </c>
    </row>
    <row r="4772" spans="1:11" ht="56.25" customHeight="1">
      <c r="A4772" s="98">
        <v>192</v>
      </c>
      <c r="B4772" s="125" t="s">
        <v>9046</v>
      </c>
      <c r="C4772" s="126">
        <v>42509</v>
      </c>
      <c r="D4772" s="98" t="s">
        <v>3</v>
      </c>
      <c r="E4772" s="98">
        <v>1380466</v>
      </c>
      <c r="F4772" s="98"/>
      <c r="G4772" s="127" t="s">
        <v>10012</v>
      </c>
      <c r="H4772" s="128">
        <v>0</v>
      </c>
      <c r="I4772" s="128">
        <v>1</v>
      </c>
      <c r="J4772" s="129">
        <v>1</v>
      </c>
      <c r="K4772" s="101" t="s">
        <v>1388</v>
      </c>
    </row>
    <row r="4773" spans="1:11" ht="56.25" customHeight="1">
      <c r="A4773" s="98">
        <v>192</v>
      </c>
      <c r="B4773" s="125" t="s">
        <v>9046</v>
      </c>
      <c r="C4773" s="126">
        <v>42538</v>
      </c>
      <c r="D4773" s="98" t="s">
        <v>3</v>
      </c>
      <c r="E4773" s="98">
        <v>1390163</v>
      </c>
      <c r="F4773" s="98"/>
      <c r="G4773" s="127" t="s">
        <v>10687</v>
      </c>
      <c r="H4773" s="128">
        <v>0</v>
      </c>
      <c r="I4773" s="128">
        <v>50</v>
      </c>
      <c r="J4773" s="129">
        <v>50</v>
      </c>
      <c r="K4773" s="101" t="s">
        <v>1388</v>
      </c>
    </row>
    <row r="4774" spans="1:11" ht="56.25" customHeight="1">
      <c r="A4774" s="98">
        <v>192</v>
      </c>
      <c r="B4774" s="125" t="s">
        <v>9046</v>
      </c>
      <c r="C4774" s="126">
        <v>42538</v>
      </c>
      <c r="D4774" s="98" t="s">
        <v>3</v>
      </c>
      <c r="E4774" s="98">
        <v>1390165</v>
      </c>
      <c r="F4774" s="98"/>
      <c r="G4774" s="127" t="s">
        <v>10688</v>
      </c>
      <c r="H4774" s="128">
        <v>0</v>
      </c>
      <c r="I4774" s="128">
        <v>20</v>
      </c>
      <c r="J4774" s="129">
        <v>20</v>
      </c>
      <c r="K4774" s="101" t="s">
        <v>1388</v>
      </c>
    </row>
    <row r="4775" spans="1:11" ht="56.25" customHeight="1">
      <c r="A4775" s="98">
        <v>192</v>
      </c>
      <c r="B4775" s="125" t="s">
        <v>9046</v>
      </c>
      <c r="C4775" s="126">
        <v>42557</v>
      </c>
      <c r="D4775" s="98" t="s">
        <v>3</v>
      </c>
      <c r="E4775" s="98">
        <v>1395712</v>
      </c>
      <c r="F4775" s="98"/>
      <c r="G4775" s="127" t="s">
        <v>11151</v>
      </c>
      <c r="H4775" s="128">
        <v>0</v>
      </c>
      <c r="I4775" s="128">
        <v>40</v>
      </c>
      <c r="J4775" s="129">
        <v>40</v>
      </c>
      <c r="K4775" s="101" t="s">
        <v>1388</v>
      </c>
    </row>
    <row r="4776" spans="1:11" ht="56.25" customHeight="1">
      <c r="A4776" s="98">
        <v>192</v>
      </c>
      <c r="B4776" s="125" t="s">
        <v>9046</v>
      </c>
      <c r="C4776" s="126">
        <v>42587</v>
      </c>
      <c r="D4776" s="98" t="s">
        <v>3</v>
      </c>
      <c r="E4776" s="98">
        <v>1404923</v>
      </c>
      <c r="F4776" s="98"/>
      <c r="G4776" s="127" t="s">
        <v>11878</v>
      </c>
      <c r="H4776" s="128">
        <v>0</v>
      </c>
      <c r="I4776" s="128">
        <v>391</v>
      </c>
      <c r="J4776" s="129">
        <v>391</v>
      </c>
      <c r="K4776" s="101" t="s">
        <v>1388</v>
      </c>
    </row>
    <row r="4777" spans="1:11" ht="56.25" customHeight="1">
      <c r="A4777" s="98">
        <v>197</v>
      </c>
      <c r="B4777" s="125" t="s">
        <v>1355</v>
      </c>
      <c r="C4777" s="126">
        <v>42600</v>
      </c>
      <c r="D4777" s="98" t="s">
        <v>1364</v>
      </c>
      <c r="E4777" s="98">
        <v>10842821</v>
      </c>
      <c r="F4777" s="98"/>
      <c r="G4777" s="127" t="s">
        <v>6384</v>
      </c>
      <c r="H4777" s="128">
        <v>0</v>
      </c>
      <c r="I4777" s="128">
        <v>50310.5</v>
      </c>
      <c r="J4777" s="129">
        <v>50310.5</v>
      </c>
      <c r="K4777" s="101" t="s">
        <v>1388</v>
      </c>
    </row>
    <row r="4778" spans="1:11" ht="56.25" customHeight="1">
      <c r="A4778" s="98">
        <v>201</v>
      </c>
      <c r="B4778" s="125" t="s">
        <v>8080</v>
      </c>
      <c r="C4778" s="126">
        <v>42390</v>
      </c>
      <c r="D4778" s="98" t="s">
        <v>3</v>
      </c>
      <c r="E4778" s="98">
        <v>1343438</v>
      </c>
      <c r="F4778" s="98"/>
      <c r="G4778" s="127" t="s">
        <v>8081</v>
      </c>
      <c r="H4778" s="128">
        <v>0</v>
      </c>
      <c r="I4778" s="128">
        <v>742</v>
      </c>
      <c r="J4778" s="129">
        <v>742</v>
      </c>
      <c r="K4778" s="101" t="s">
        <v>1388</v>
      </c>
    </row>
    <row r="4779" spans="1:11" ht="56.25" customHeight="1">
      <c r="A4779" s="98">
        <v>201</v>
      </c>
      <c r="B4779" s="125" t="s">
        <v>8080</v>
      </c>
      <c r="C4779" s="126">
        <v>42396</v>
      </c>
      <c r="D4779" s="98" t="s">
        <v>3</v>
      </c>
      <c r="E4779" s="98">
        <v>1344789</v>
      </c>
      <c r="F4779" s="98"/>
      <c r="G4779" s="127" t="s">
        <v>8139</v>
      </c>
      <c r="H4779" s="128">
        <v>0</v>
      </c>
      <c r="I4779" s="128">
        <v>95215.25</v>
      </c>
      <c r="J4779" s="129">
        <v>95215.25</v>
      </c>
      <c r="K4779" s="101" t="s">
        <v>1388</v>
      </c>
    </row>
    <row r="4780" spans="1:11" ht="56.25" customHeight="1">
      <c r="A4780" s="98">
        <v>201</v>
      </c>
      <c r="B4780" s="125" t="s">
        <v>8080</v>
      </c>
      <c r="C4780" s="126">
        <v>42396</v>
      </c>
      <c r="D4780" s="98" t="s">
        <v>3</v>
      </c>
      <c r="E4780" s="98">
        <v>1344793</v>
      </c>
      <c r="F4780" s="98"/>
      <c r="G4780" s="127" t="s">
        <v>8140</v>
      </c>
      <c r="H4780" s="128">
        <v>0</v>
      </c>
      <c r="I4780" s="128">
        <v>7770.4400000000005</v>
      </c>
      <c r="J4780" s="129">
        <v>7770.4400000000005</v>
      </c>
      <c r="K4780" s="101" t="s">
        <v>1388</v>
      </c>
    </row>
    <row r="4781" spans="1:11" ht="56.25" customHeight="1">
      <c r="A4781" s="98">
        <v>201</v>
      </c>
      <c r="B4781" s="125" t="s">
        <v>8080</v>
      </c>
      <c r="C4781" s="126">
        <v>42411</v>
      </c>
      <c r="D4781" s="98" t="s">
        <v>3</v>
      </c>
      <c r="E4781" s="98">
        <v>1348740</v>
      </c>
      <c r="F4781" s="98"/>
      <c r="G4781" s="127" t="s">
        <v>8303</v>
      </c>
      <c r="H4781" s="128">
        <v>0</v>
      </c>
      <c r="I4781" s="128">
        <v>185.5</v>
      </c>
      <c r="J4781" s="129">
        <v>185.5</v>
      </c>
      <c r="K4781" s="101" t="s">
        <v>1388</v>
      </c>
    </row>
    <row r="4782" spans="1:11" ht="56.25" customHeight="1">
      <c r="A4782" s="98">
        <v>201</v>
      </c>
      <c r="B4782" s="125" t="s">
        <v>8080</v>
      </c>
      <c r="C4782" s="126">
        <v>42418</v>
      </c>
      <c r="D4782" s="98" t="s">
        <v>3</v>
      </c>
      <c r="E4782" s="98">
        <v>1351589</v>
      </c>
      <c r="F4782" s="98"/>
      <c r="G4782" s="127" t="s">
        <v>8371</v>
      </c>
      <c r="H4782" s="128">
        <v>0</v>
      </c>
      <c r="I4782" s="128">
        <v>106.49000000000001</v>
      </c>
      <c r="J4782" s="129">
        <v>106.49000000000001</v>
      </c>
      <c r="K4782" s="101" t="s">
        <v>1388</v>
      </c>
    </row>
    <row r="4783" spans="1:11" ht="56.25" customHeight="1">
      <c r="A4783" s="98">
        <v>201</v>
      </c>
      <c r="B4783" s="125" t="s">
        <v>8080</v>
      </c>
      <c r="C4783" s="126">
        <v>42487</v>
      </c>
      <c r="D4783" s="98" t="s">
        <v>3</v>
      </c>
      <c r="E4783" s="98">
        <v>1373318</v>
      </c>
      <c r="F4783" s="98"/>
      <c r="G4783" s="127" t="s">
        <v>9625</v>
      </c>
      <c r="H4783" s="128">
        <v>0</v>
      </c>
      <c r="I4783" s="128">
        <v>4960</v>
      </c>
      <c r="J4783" s="129">
        <v>4960</v>
      </c>
      <c r="K4783" s="101" t="s">
        <v>1388</v>
      </c>
    </row>
    <row r="4784" spans="1:11" ht="56.25" customHeight="1">
      <c r="A4784" s="98">
        <v>201</v>
      </c>
      <c r="B4784" s="125" t="s">
        <v>8080</v>
      </c>
      <c r="C4784" s="126">
        <v>42565</v>
      </c>
      <c r="D4784" s="98" t="s">
        <v>3</v>
      </c>
      <c r="E4784" s="98">
        <v>1398364</v>
      </c>
      <c r="F4784" s="98"/>
      <c r="G4784" s="127" t="s">
        <v>11329</v>
      </c>
      <c r="H4784" s="128">
        <v>0</v>
      </c>
      <c r="I4784" s="128">
        <v>20</v>
      </c>
      <c r="J4784" s="129">
        <v>20</v>
      </c>
      <c r="K4784" s="101" t="s">
        <v>1429</v>
      </c>
    </row>
    <row r="4785" spans="1:11" ht="56.25" customHeight="1">
      <c r="A4785" s="98">
        <v>201</v>
      </c>
      <c r="B4785" s="125" t="s">
        <v>8080</v>
      </c>
      <c r="C4785" s="126">
        <v>42598</v>
      </c>
      <c r="D4785" s="98" t="s">
        <v>3</v>
      </c>
      <c r="E4785" s="98">
        <v>1408907</v>
      </c>
      <c r="F4785" s="98"/>
      <c r="G4785" s="127" t="s">
        <v>12157</v>
      </c>
      <c r="H4785" s="128">
        <v>0</v>
      </c>
      <c r="I4785" s="128">
        <v>371</v>
      </c>
      <c r="J4785" s="129">
        <v>371</v>
      </c>
      <c r="K4785" s="101" t="s">
        <v>1388</v>
      </c>
    </row>
    <row r="4786" spans="1:11" ht="56.25" customHeight="1">
      <c r="A4786" s="98">
        <v>201</v>
      </c>
      <c r="B4786" s="125" t="s">
        <v>8080</v>
      </c>
      <c r="C4786" s="126">
        <v>42608</v>
      </c>
      <c r="D4786" s="98" t="s">
        <v>3</v>
      </c>
      <c r="E4786" s="98">
        <v>1412816</v>
      </c>
      <c r="F4786" s="98"/>
      <c r="G4786" s="127" t="s">
        <v>12440</v>
      </c>
      <c r="H4786" s="128">
        <v>0</v>
      </c>
      <c r="I4786" s="128">
        <v>3595</v>
      </c>
      <c r="J4786" s="129">
        <v>3595</v>
      </c>
      <c r="K4786" s="101" t="s">
        <v>1388</v>
      </c>
    </row>
    <row r="4787" spans="1:11" ht="56.25" customHeight="1">
      <c r="A4787" s="98">
        <v>201</v>
      </c>
      <c r="B4787" s="125" t="s">
        <v>8080</v>
      </c>
      <c r="C4787" s="126">
        <v>42619</v>
      </c>
      <c r="D4787" s="98" t="s">
        <v>3</v>
      </c>
      <c r="E4787" s="98">
        <v>1416345</v>
      </c>
      <c r="F4787" s="98"/>
      <c r="G4787" s="127" t="s">
        <v>12732</v>
      </c>
      <c r="H4787" s="128">
        <v>0</v>
      </c>
      <c r="I4787" s="128">
        <v>80</v>
      </c>
      <c r="J4787" s="129">
        <v>80</v>
      </c>
      <c r="K4787" s="101" t="s">
        <v>1388</v>
      </c>
    </row>
    <row r="4788" spans="1:11" ht="56.25" customHeight="1">
      <c r="A4788" s="98">
        <v>201</v>
      </c>
      <c r="B4788" s="125" t="s">
        <v>8080</v>
      </c>
      <c r="C4788" s="126">
        <v>42632</v>
      </c>
      <c r="D4788" s="98" t="s">
        <v>3</v>
      </c>
      <c r="E4788" s="98">
        <v>1421124</v>
      </c>
      <c r="F4788" s="98"/>
      <c r="G4788" s="127" t="s">
        <v>13225</v>
      </c>
      <c r="H4788" s="128">
        <v>0</v>
      </c>
      <c r="I4788" s="128">
        <v>2411.5</v>
      </c>
      <c r="J4788" s="129">
        <v>2411.5</v>
      </c>
      <c r="K4788" s="101" t="s">
        <v>1388</v>
      </c>
    </row>
    <row r="4789" spans="1:11" ht="56.25" customHeight="1">
      <c r="A4789" s="98">
        <v>201</v>
      </c>
      <c r="B4789" s="125" t="s">
        <v>8080</v>
      </c>
      <c r="C4789" s="126">
        <v>42633</v>
      </c>
      <c r="D4789" s="98" t="s">
        <v>3</v>
      </c>
      <c r="E4789" s="98">
        <v>1421934</v>
      </c>
      <c r="F4789" s="98"/>
      <c r="G4789" s="127" t="s">
        <v>13329</v>
      </c>
      <c r="H4789" s="128">
        <v>0</v>
      </c>
      <c r="I4789" s="128">
        <v>3084.9</v>
      </c>
      <c r="J4789" s="129">
        <v>3084.9</v>
      </c>
      <c r="K4789" s="101" t="s">
        <v>1388</v>
      </c>
    </row>
    <row r="4790" spans="1:11" ht="56.25" customHeight="1">
      <c r="A4790" s="98">
        <v>201</v>
      </c>
      <c r="B4790" s="125" t="s">
        <v>8080</v>
      </c>
      <c r="C4790" s="126">
        <v>42634</v>
      </c>
      <c r="D4790" s="98" t="s">
        <v>3</v>
      </c>
      <c r="E4790" s="98">
        <v>1422070</v>
      </c>
      <c r="F4790" s="98"/>
      <c r="G4790" s="127" t="s">
        <v>13333</v>
      </c>
      <c r="H4790" s="128">
        <v>0</v>
      </c>
      <c r="I4790" s="128">
        <v>840</v>
      </c>
      <c r="J4790" s="129">
        <v>840</v>
      </c>
      <c r="K4790" s="101" t="s">
        <v>1388</v>
      </c>
    </row>
    <row r="4791" spans="1:11" ht="56.25" customHeight="1">
      <c r="A4791" s="98">
        <v>201</v>
      </c>
      <c r="B4791" s="125" t="s">
        <v>8080</v>
      </c>
      <c r="C4791" s="126">
        <v>42635</v>
      </c>
      <c r="D4791" s="98" t="s">
        <v>3</v>
      </c>
      <c r="E4791" s="98">
        <v>1422700</v>
      </c>
      <c r="F4791" s="98"/>
      <c r="G4791" s="127" t="s">
        <v>13425</v>
      </c>
      <c r="H4791" s="128">
        <v>0</v>
      </c>
      <c r="I4791" s="128">
        <v>808</v>
      </c>
      <c r="J4791" s="129">
        <v>808</v>
      </c>
      <c r="K4791" s="101" t="s">
        <v>1388</v>
      </c>
    </row>
    <row r="4792" spans="1:11" ht="56.25" customHeight="1">
      <c r="A4792" s="98">
        <v>203</v>
      </c>
      <c r="B4792" s="125" t="s">
        <v>1292</v>
      </c>
      <c r="C4792" s="126">
        <v>42604</v>
      </c>
      <c r="D4792" s="98" t="s">
        <v>15</v>
      </c>
      <c r="E4792" s="98">
        <v>488</v>
      </c>
      <c r="F4792" s="98"/>
      <c r="G4792" s="127" t="s">
        <v>6469</v>
      </c>
      <c r="H4792" s="128">
        <v>273.77</v>
      </c>
      <c r="I4792" s="128">
        <v>0</v>
      </c>
      <c r="J4792" s="129">
        <v>273.77</v>
      </c>
      <c r="K4792" s="101" t="s">
        <v>1388</v>
      </c>
    </row>
    <row r="4793" spans="1:11" ht="56.25" customHeight="1">
      <c r="A4793" s="98">
        <v>203</v>
      </c>
      <c r="B4793" s="125" t="s">
        <v>1292</v>
      </c>
      <c r="C4793" s="126">
        <v>42457</v>
      </c>
      <c r="D4793" s="98" t="s">
        <v>11</v>
      </c>
      <c r="E4793" s="98">
        <v>189210</v>
      </c>
      <c r="F4793" s="98"/>
      <c r="G4793" s="127" t="s">
        <v>3066</v>
      </c>
      <c r="H4793" s="128">
        <v>407.2</v>
      </c>
      <c r="I4793" s="128">
        <v>0</v>
      </c>
      <c r="J4793" s="129">
        <v>407.2</v>
      </c>
      <c r="K4793" s="101" t="s">
        <v>1388</v>
      </c>
    </row>
    <row r="4794" spans="1:11" ht="56.25" customHeight="1">
      <c r="A4794" s="98">
        <v>203</v>
      </c>
      <c r="B4794" s="125" t="s">
        <v>1292</v>
      </c>
      <c r="C4794" s="126">
        <v>42466</v>
      </c>
      <c r="D4794" s="98" t="s">
        <v>11</v>
      </c>
      <c r="E4794" s="98">
        <v>190133</v>
      </c>
      <c r="F4794" s="98"/>
      <c r="G4794" s="127" t="s">
        <v>3229</v>
      </c>
      <c r="H4794" s="128">
        <v>387.1</v>
      </c>
      <c r="I4794" s="128">
        <v>0</v>
      </c>
      <c r="J4794" s="129">
        <v>387.1</v>
      </c>
      <c r="K4794" s="101" t="s">
        <v>1388</v>
      </c>
    </row>
    <row r="4795" spans="1:11" ht="56.25" customHeight="1">
      <c r="A4795" s="98">
        <v>203</v>
      </c>
      <c r="B4795" s="125" t="s">
        <v>1292</v>
      </c>
      <c r="C4795" s="126">
        <v>42466</v>
      </c>
      <c r="D4795" s="98" t="s">
        <v>13</v>
      </c>
      <c r="E4795" s="98">
        <v>190133</v>
      </c>
      <c r="F4795" s="98"/>
      <c r="G4795" s="127" t="s">
        <v>3228</v>
      </c>
      <c r="H4795" s="128">
        <v>2541.1799999999998</v>
      </c>
      <c r="I4795" s="128">
        <v>0</v>
      </c>
      <c r="J4795" s="129">
        <v>2541.1799999999998</v>
      </c>
      <c r="K4795" s="101" t="s">
        <v>1388</v>
      </c>
    </row>
    <row r="4796" spans="1:11" ht="56.25" customHeight="1">
      <c r="A4796" s="98">
        <v>203</v>
      </c>
      <c r="B4796" s="125" t="s">
        <v>1292</v>
      </c>
      <c r="C4796" s="126">
        <v>42398</v>
      </c>
      <c r="D4796" s="98" t="s">
        <v>13</v>
      </c>
      <c r="E4796" s="98">
        <v>840216</v>
      </c>
      <c r="F4796" s="98"/>
      <c r="G4796" s="127" t="s">
        <v>1841</v>
      </c>
      <c r="H4796" s="128">
        <v>6544.31</v>
      </c>
      <c r="I4796" s="128">
        <v>0</v>
      </c>
      <c r="J4796" s="129">
        <v>6544.31</v>
      </c>
      <c r="K4796" s="101" t="s">
        <v>1388</v>
      </c>
    </row>
    <row r="4797" spans="1:11" ht="56.25" customHeight="1">
      <c r="A4797" s="98">
        <v>203</v>
      </c>
      <c r="B4797" s="125" t="s">
        <v>1292</v>
      </c>
      <c r="C4797" s="126">
        <v>42398</v>
      </c>
      <c r="D4797" s="98" t="s">
        <v>13</v>
      </c>
      <c r="E4797" s="98">
        <v>840277</v>
      </c>
      <c r="F4797" s="98"/>
      <c r="G4797" s="127" t="s">
        <v>1844</v>
      </c>
      <c r="H4797" s="128">
        <v>20880</v>
      </c>
      <c r="I4797" s="128">
        <v>0</v>
      </c>
      <c r="J4797" s="129">
        <v>20880</v>
      </c>
      <c r="K4797" s="101" t="s">
        <v>1388</v>
      </c>
    </row>
    <row r="4798" spans="1:11" ht="56.25" customHeight="1">
      <c r="A4798" s="98">
        <v>203</v>
      </c>
      <c r="B4798" s="125" t="s">
        <v>1292</v>
      </c>
      <c r="C4798" s="126">
        <v>42403</v>
      </c>
      <c r="D4798" s="98" t="s">
        <v>13</v>
      </c>
      <c r="E4798" s="98">
        <v>840692</v>
      </c>
      <c r="F4798" s="98"/>
      <c r="G4798" s="127" t="s">
        <v>1909</v>
      </c>
      <c r="H4798" s="128">
        <v>60800</v>
      </c>
      <c r="I4798" s="128">
        <v>0</v>
      </c>
      <c r="J4798" s="129">
        <v>60800</v>
      </c>
      <c r="K4798" s="101" t="s">
        <v>1388</v>
      </c>
    </row>
    <row r="4799" spans="1:11" ht="56.25" customHeight="1">
      <c r="A4799" s="98">
        <v>203</v>
      </c>
      <c r="B4799" s="125" t="s">
        <v>1292</v>
      </c>
      <c r="C4799" s="126">
        <v>42403</v>
      </c>
      <c r="D4799" s="98" t="s">
        <v>13</v>
      </c>
      <c r="E4799" s="98">
        <v>840699</v>
      </c>
      <c r="F4799" s="98"/>
      <c r="G4799" s="127" t="s">
        <v>1911</v>
      </c>
      <c r="H4799" s="128">
        <v>180</v>
      </c>
      <c r="I4799" s="128">
        <v>0</v>
      </c>
      <c r="J4799" s="129">
        <v>180</v>
      </c>
      <c r="K4799" s="101" t="s">
        <v>1388</v>
      </c>
    </row>
    <row r="4800" spans="1:11" ht="56.25" customHeight="1">
      <c r="A4800" s="98">
        <v>203</v>
      </c>
      <c r="B4800" s="125" t="s">
        <v>1292</v>
      </c>
      <c r="C4800" s="126">
        <v>42403</v>
      </c>
      <c r="D4800" s="98" t="s">
        <v>13</v>
      </c>
      <c r="E4800" s="98">
        <v>840700</v>
      </c>
      <c r="F4800" s="98"/>
      <c r="G4800" s="127" t="s">
        <v>1912</v>
      </c>
      <c r="H4800" s="128">
        <v>3768.75</v>
      </c>
      <c r="I4800" s="128">
        <v>0</v>
      </c>
      <c r="J4800" s="129">
        <v>3768.75</v>
      </c>
      <c r="K4800" s="101" t="s">
        <v>1388</v>
      </c>
    </row>
    <row r="4801" spans="1:11" ht="56.25" customHeight="1">
      <c r="A4801" s="98">
        <v>203</v>
      </c>
      <c r="B4801" s="125" t="s">
        <v>1292</v>
      </c>
      <c r="C4801" s="126">
        <v>42446</v>
      </c>
      <c r="D4801" s="98" t="s">
        <v>13</v>
      </c>
      <c r="E4801" s="98">
        <v>845144</v>
      </c>
      <c r="F4801" s="98"/>
      <c r="G4801" s="127" t="s">
        <v>2832</v>
      </c>
      <c r="H4801" s="128">
        <v>127214.41</v>
      </c>
      <c r="I4801" s="128">
        <v>0</v>
      </c>
      <c r="J4801" s="129">
        <v>127214.41</v>
      </c>
      <c r="K4801" s="101" t="s">
        <v>1388</v>
      </c>
    </row>
    <row r="4802" spans="1:11" ht="56.25" customHeight="1">
      <c r="A4802" s="98">
        <v>203</v>
      </c>
      <c r="B4802" s="125" t="s">
        <v>1292</v>
      </c>
      <c r="C4802" s="126">
        <v>42450</v>
      </c>
      <c r="D4802" s="98" t="s">
        <v>13</v>
      </c>
      <c r="E4802" s="98">
        <v>845418</v>
      </c>
      <c r="F4802" s="98"/>
      <c r="G4802" s="127" t="s">
        <v>2981</v>
      </c>
      <c r="H4802" s="128">
        <v>1154.68</v>
      </c>
      <c r="I4802" s="128">
        <v>0</v>
      </c>
      <c r="J4802" s="129">
        <v>1154.68</v>
      </c>
      <c r="K4802" s="101" t="s">
        <v>1388</v>
      </c>
    </row>
    <row r="4803" spans="1:11" ht="56.25" customHeight="1">
      <c r="A4803" s="98">
        <v>203</v>
      </c>
      <c r="B4803" s="125" t="s">
        <v>1292</v>
      </c>
      <c r="C4803" s="126">
        <v>42486</v>
      </c>
      <c r="D4803" s="98" t="s">
        <v>13</v>
      </c>
      <c r="E4803" s="98">
        <v>849349</v>
      </c>
      <c r="F4803" s="98"/>
      <c r="G4803" s="127" t="s">
        <v>3649</v>
      </c>
      <c r="H4803" s="128">
        <v>1507.84</v>
      </c>
      <c r="I4803" s="128">
        <v>0</v>
      </c>
      <c r="J4803" s="129">
        <v>1507.84</v>
      </c>
      <c r="K4803" s="101" t="s">
        <v>1388</v>
      </c>
    </row>
    <row r="4804" spans="1:11" ht="56.25" customHeight="1">
      <c r="A4804" s="98">
        <v>203</v>
      </c>
      <c r="B4804" s="125" t="s">
        <v>1292</v>
      </c>
      <c r="C4804" s="126">
        <v>42486</v>
      </c>
      <c r="D4804" s="98" t="s">
        <v>13</v>
      </c>
      <c r="E4804" s="98">
        <v>849353</v>
      </c>
      <c r="F4804" s="98"/>
      <c r="G4804" s="127" t="s">
        <v>3650</v>
      </c>
      <c r="H4804" s="128">
        <v>100374.2</v>
      </c>
      <c r="I4804" s="128">
        <v>0</v>
      </c>
      <c r="J4804" s="129">
        <v>100374.2</v>
      </c>
      <c r="K4804" s="101" t="s">
        <v>1388</v>
      </c>
    </row>
    <row r="4805" spans="1:11" ht="56.25" customHeight="1">
      <c r="A4805" s="98">
        <v>203</v>
      </c>
      <c r="B4805" s="125" t="s">
        <v>1292</v>
      </c>
      <c r="C4805" s="126">
        <v>42487</v>
      </c>
      <c r="D4805" s="98" t="s">
        <v>13</v>
      </c>
      <c r="E4805" s="98">
        <v>849506</v>
      </c>
      <c r="F4805" s="98"/>
      <c r="G4805" s="127" t="s">
        <v>3664</v>
      </c>
      <c r="H4805" s="128">
        <v>408000</v>
      </c>
      <c r="I4805" s="128">
        <v>0</v>
      </c>
      <c r="J4805" s="129">
        <v>408000</v>
      </c>
      <c r="K4805" s="101" t="s">
        <v>1388</v>
      </c>
    </row>
    <row r="4806" spans="1:11" ht="56.25" customHeight="1">
      <c r="A4806" s="98">
        <v>203</v>
      </c>
      <c r="B4806" s="125" t="s">
        <v>1292</v>
      </c>
      <c r="C4806" s="126">
        <v>42487</v>
      </c>
      <c r="D4806" s="98" t="s">
        <v>13</v>
      </c>
      <c r="E4806" s="98">
        <v>849520</v>
      </c>
      <c r="F4806" s="98"/>
      <c r="G4806" s="127" t="s">
        <v>3665</v>
      </c>
      <c r="H4806" s="128">
        <v>130.16</v>
      </c>
      <c r="I4806" s="128">
        <v>0</v>
      </c>
      <c r="J4806" s="129">
        <v>130.16</v>
      </c>
      <c r="K4806" s="101" t="s">
        <v>1388</v>
      </c>
    </row>
    <row r="4807" spans="1:11" ht="56.25" customHeight="1">
      <c r="A4807" s="98">
        <v>203</v>
      </c>
      <c r="B4807" s="125" t="s">
        <v>7897</v>
      </c>
      <c r="C4807" s="126">
        <v>42382</v>
      </c>
      <c r="D4807" s="98" t="s">
        <v>3</v>
      </c>
      <c r="E4807" s="98">
        <v>1340104</v>
      </c>
      <c r="F4807" s="98"/>
      <c r="G4807" s="127" t="s">
        <v>7898</v>
      </c>
      <c r="H4807" s="128">
        <v>0</v>
      </c>
      <c r="I4807" s="128">
        <v>3480</v>
      </c>
      <c r="J4807" s="129">
        <v>3480</v>
      </c>
      <c r="K4807" s="101" t="s">
        <v>1388</v>
      </c>
    </row>
    <row r="4808" spans="1:11" ht="56.25" customHeight="1">
      <c r="A4808" s="98">
        <v>203</v>
      </c>
      <c r="B4808" s="125" t="s">
        <v>7897</v>
      </c>
      <c r="C4808" s="126">
        <v>42395</v>
      </c>
      <c r="D4808" s="98" t="s">
        <v>3</v>
      </c>
      <c r="E4808" s="98">
        <v>1344200</v>
      </c>
      <c r="F4808" s="98"/>
      <c r="G4808" s="127" t="s">
        <v>8096</v>
      </c>
      <c r="H4808" s="128">
        <v>0</v>
      </c>
      <c r="I4808" s="128">
        <v>1210</v>
      </c>
      <c r="J4808" s="129">
        <v>1210</v>
      </c>
      <c r="K4808" s="101" t="s">
        <v>1388</v>
      </c>
    </row>
    <row r="4809" spans="1:11" ht="56.25" customHeight="1">
      <c r="A4809" s="98">
        <v>203</v>
      </c>
      <c r="B4809" s="125" t="s">
        <v>7897</v>
      </c>
      <c r="C4809" s="126">
        <v>42395</v>
      </c>
      <c r="D4809" s="98" t="s">
        <v>3</v>
      </c>
      <c r="E4809" s="98">
        <v>1344374</v>
      </c>
      <c r="F4809" s="98"/>
      <c r="G4809" s="127" t="s">
        <v>8130</v>
      </c>
      <c r="H4809" s="128">
        <v>0</v>
      </c>
      <c r="I4809" s="128">
        <v>1145</v>
      </c>
      <c r="J4809" s="129">
        <v>1145</v>
      </c>
      <c r="K4809" s="101" t="s">
        <v>1388</v>
      </c>
    </row>
    <row r="4810" spans="1:11" ht="56.25" customHeight="1">
      <c r="A4810" s="98">
        <v>203</v>
      </c>
      <c r="B4810" s="125" t="s">
        <v>7897</v>
      </c>
      <c r="C4810" s="126">
        <v>42402</v>
      </c>
      <c r="D4810" s="98" t="s">
        <v>3</v>
      </c>
      <c r="E4810" s="98">
        <v>1346969</v>
      </c>
      <c r="F4810" s="98"/>
      <c r="G4810" s="127" t="s">
        <v>8234</v>
      </c>
      <c r="H4810" s="128">
        <v>0</v>
      </c>
      <c r="I4810" s="128">
        <v>0.44</v>
      </c>
      <c r="J4810" s="129">
        <v>0.44</v>
      </c>
      <c r="K4810" s="101" t="s">
        <v>1388</v>
      </c>
    </row>
    <row r="4811" spans="1:11" ht="56.25" customHeight="1">
      <c r="A4811" s="98">
        <v>203</v>
      </c>
      <c r="B4811" s="125" t="s">
        <v>7897</v>
      </c>
      <c r="C4811" s="126">
        <v>42404</v>
      </c>
      <c r="D4811" s="98" t="s">
        <v>3</v>
      </c>
      <c r="E4811" s="98">
        <v>1347678</v>
      </c>
      <c r="F4811" s="98"/>
      <c r="G4811" s="127" t="s">
        <v>8272</v>
      </c>
      <c r="H4811" s="128">
        <v>0</v>
      </c>
      <c r="I4811" s="128">
        <v>143.22</v>
      </c>
      <c r="J4811" s="129">
        <v>143.22</v>
      </c>
      <c r="K4811" s="101" t="s">
        <v>1388</v>
      </c>
    </row>
    <row r="4812" spans="1:11" ht="56.25" customHeight="1">
      <c r="A4812" s="98">
        <v>203</v>
      </c>
      <c r="B4812" s="125" t="s">
        <v>7897</v>
      </c>
      <c r="C4812" s="126">
        <v>42417</v>
      </c>
      <c r="D4812" s="98" t="s">
        <v>3</v>
      </c>
      <c r="E4812" s="98">
        <v>1351323</v>
      </c>
      <c r="F4812" s="98"/>
      <c r="G4812" s="127" t="s">
        <v>8355</v>
      </c>
      <c r="H4812" s="128">
        <v>0</v>
      </c>
      <c r="I4812" s="128">
        <v>0.5</v>
      </c>
      <c r="J4812" s="129">
        <v>0.5</v>
      </c>
      <c r="K4812" s="101" t="s">
        <v>1429</v>
      </c>
    </row>
    <row r="4813" spans="1:11" ht="56.25" customHeight="1">
      <c r="A4813" s="98">
        <v>203</v>
      </c>
      <c r="B4813" s="125" t="s">
        <v>7897</v>
      </c>
      <c r="C4813" s="126">
        <v>42423</v>
      </c>
      <c r="D4813" s="98" t="s">
        <v>3</v>
      </c>
      <c r="E4813" s="98">
        <v>1353036</v>
      </c>
      <c r="F4813" s="98"/>
      <c r="G4813" s="127" t="s">
        <v>8472</v>
      </c>
      <c r="H4813" s="128">
        <v>0</v>
      </c>
      <c r="I4813" s="128">
        <v>1210</v>
      </c>
      <c r="J4813" s="129">
        <v>1210</v>
      </c>
      <c r="K4813" s="101" t="s">
        <v>1388</v>
      </c>
    </row>
    <row r="4814" spans="1:11" ht="56.25" customHeight="1">
      <c r="A4814" s="98">
        <v>203</v>
      </c>
      <c r="B4814" s="125" t="s">
        <v>7897</v>
      </c>
      <c r="C4814" s="126">
        <v>42423</v>
      </c>
      <c r="D4814" s="98" t="s">
        <v>3</v>
      </c>
      <c r="E4814" s="98">
        <v>1353040</v>
      </c>
      <c r="F4814" s="98"/>
      <c r="G4814" s="127" t="s">
        <v>8474</v>
      </c>
      <c r="H4814" s="128">
        <v>0</v>
      </c>
      <c r="I4814" s="128">
        <v>3480</v>
      </c>
      <c r="J4814" s="129">
        <v>3480</v>
      </c>
      <c r="K4814" s="101" t="s">
        <v>1388</v>
      </c>
    </row>
    <row r="4815" spans="1:11" ht="56.25" customHeight="1">
      <c r="A4815" s="98">
        <v>203</v>
      </c>
      <c r="B4815" s="125" t="s">
        <v>7897</v>
      </c>
      <c r="C4815" s="126">
        <v>42430</v>
      </c>
      <c r="D4815" s="98" t="s">
        <v>3</v>
      </c>
      <c r="E4815" s="98">
        <v>1355388</v>
      </c>
      <c r="F4815" s="98"/>
      <c r="G4815" s="127" t="s">
        <v>8623</v>
      </c>
      <c r="H4815" s="128">
        <v>0</v>
      </c>
      <c r="I4815" s="128">
        <v>1210</v>
      </c>
      <c r="J4815" s="129">
        <v>1210</v>
      </c>
      <c r="K4815" s="101" t="s">
        <v>1388</v>
      </c>
    </row>
    <row r="4816" spans="1:11" ht="56.25" customHeight="1">
      <c r="A4816" s="98">
        <v>203</v>
      </c>
      <c r="B4816" s="125" t="s">
        <v>7897</v>
      </c>
      <c r="C4816" s="126">
        <v>42430</v>
      </c>
      <c r="D4816" s="98" t="s">
        <v>3</v>
      </c>
      <c r="E4816" s="98">
        <v>1355389</v>
      </c>
      <c r="F4816" s="98"/>
      <c r="G4816" s="127" t="s">
        <v>8624</v>
      </c>
      <c r="H4816" s="128">
        <v>0</v>
      </c>
      <c r="I4816" s="128">
        <v>408.40000000000003</v>
      </c>
      <c r="J4816" s="129">
        <v>408.40000000000003</v>
      </c>
      <c r="K4816" s="101" t="s">
        <v>1388</v>
      </c>
    </row>
    <row r="4817" spans="1:11" ht="56.25" customHeight="1">
      <c r="A4817" s="98">
        <v>203</v>
      </c>
      <c r="B4817" s="125" t="s">
        <v>7897</v>
      </c>
      <c r="C4817" s="126">
        <v>42447</v>
      </c>
      <c r="D4817" s="98" t="s">
        <v>3</v>
      </c>
      <c r="E4817" s="98">
        <v>1361053</v>
      </c>
      <c r="F4817" s="98"/>
      <c r="G4817" s="127" t="s">
        <v>8919</v>
      </c>
      <c r="H4817" s="128">
        <v>0</v>
      </c>
      <c r="I4817" s="128">
        <v>18743.95</v>
      </c>
      <c r="J4817" s="129">
        <v>18743.95</v>
      </c>
      <c r="K4817" s="101" t="s">
        <v>1388</v>
      </c>
    </row>
    <row r="4818" spans="1:11" ht="56.25" customHeight="1">
      <c r="A4818" s="98">
        <v>203</v>
      </c>
      <c r="B4818" s="125" t="s">
        <v>7897</v>
      </c>
      <c r="C4818" s="126">
        <v>42447</v>
      </c>
      <c r="D4818" s="98" t="s">
        <v>3</v>
      </c>
      <c r="E4818" s="98">
        <v>1361055</v>
      </c>
      <c r="F4818" s="98"/>
      <c r="G4818" s="127" t="s">
        <v>8920</v>
      </c>
      <c r="H4818" s="128">
        <v>0</v>
      </c>
      <c r="I4818" s="128">
        <v>12746.51</v>
      </c>
      <c r="J4818" s="129">
        <v>12746.51</v>
      </c>
      <c r="K4818" s="101" t="s">
        <v>1388</v>
      </c>
    </row>
    <row r="4819" spans="1:11" ht="56.25" customHeight="1">
      <c r="A4819" s="98">
        <v>203</v>
      </c>
      <c r="B4819" s="125" t="s">
        <v>7897</v>
      </c>
      <c r="C4819" s="126">
        <v>42472</v>
      </c>
      <c r="D4819" s="98" t="s">
        <v>3</v>
      </c>
      <c r="E4819" s="98">
        <v>1368277</v>
      </c>
      <c r="F4819" s="98"/>
      <c r="G4819" s="127" t="s">
        <v>9330</v>
      </c>
      <c r="H4819" s="128">
        <v>0</v>
      </c>
      <c r="I4819" s="128">
        <v>16805.150000000001</v>
      </c>
      <c r="J4819" s="129">
        <v>16805.150000000001</v>
      </c>
      <c r="K4819" s="101" t="s">
        <v>1388</v>
      </c>
    </row>
    <row r="4820" spans="1:11" ht="56.25" customHeight="1">
      <c r="A4820" s="98">
        <v>203</v>
      </c>
      <c r="B4820" s="125" t="s">
        <v>7897</v>
      </c>
      <c r="C4820" s="126">
        <v>42486</v>
      </c>
      <c r="D4820" s="98" t="s">
        <v>3</v>
      </c>
      <c r="E4820" s="98">
        <v>1372809</v>
      </c>
      <c r="F4820" s="98"/>
      <c r="G4820" s="127" t="s">
        <v>9591</v>
      </c>
      <c r="H4820" s="128">
        <v>0</v>
      </c>
      <c r="I4820" s="128">
        <v>1210</v>
      </c>
      <c r="J4820" s="129">
        <v>1210</v>
      </c>
      <c r="K4820" s="101" t="s">
        <v>1388</v>
      </c>
    </row>
    <row r="4821" spans="1:11" ht="56.25" customHeight="1">
      <c r="A4821" s="98">
        <v>203</v>
      </c>
      <c r="B4821" s="125" t="s">
        <v>7897</v>
      </c>
      <c r="C4821" s="126">
        <v>42514</v>
      </c>
      <c r="D4821" s="98" t="s">
        <v>3</v>
      </c>
      <c r="E4821" s="98">
        <v>1381735</v>
      </c>
      <c r="F4821" s="98"/>
      <c r="G4821" s="127" t="s">
        <v>10077</v>
      </c>
      <c r="H4821" s="128">
        <v>0</v>
      </c>
      <c r="I4821" s="128">
        <v>84302.66</v>
      </c>
      <c r="J4821" s="129">
        <v>84302.66</v>
      </c>
      <c r="K4821" s="101" t="s">
        <v>1388</v>
      </c>
    </row>
    <row r="4822" spans="1:11" ht="56.25" customHeight="1">
      <c r="A4822" s="98">
        <v>203</v>
      </c>
      <c r="B4822" s="125" t="s">
        <v>7897</v>
      </c>
      <c r="C4822" s="126">
        <v>42521</v>
      </c>
      <c r="D4822" s="98" t="s">
        <v>3</v>
      </c>
      <c r="E4822" s="98">
        <v>1383385</v>
      </c>
      <c r="F4822" s="98"/>
      <c r="G4822" s="127" t="s">
        <v>10223</v>
      </c>
      <c r="H4822" s="128">
        <v>0</v>
      </c>
      <c r="I4822" s="128">
        <v>1210</v>
      </c>
      <c r="J4822" s="129">
        <v>1210</v>
      </c>
      <c r="K4822" s="101" t="s">
        <v>1388</v>
      </c>
    </row>
    <row r="4823" spans="1:11" ht="56.25" customHeight="1">
      <c r="A4823" s="98">
        <v>203</v>
      </c>
      <c r="B4823" s="125" t="s">
        <v>7897</v>
      </c>
      <c r="C4823" s="126">
        <v>42527</v>
      </c>
      <c r="D4823" s="98" t="s">
        <v>3</v>
      </c>
      <c r="E4823" s="98">
        <v>1385717</v>
      </c>
      <c r="F4823" s="98"/>
      <c r="G4823" s="127" t="s">
        <v>10380</v>
      </c>
      <c r="H4823" s="128">
        <v>0</v>
      </c>
      <c r="I4823" s="128">
        <v>700</v>
      </c>
      <c r="J4823" s="129">
        <v>700</v>
      </c>
      <c r="K4823" s="101" t="s">
        <v>1388</v>
      </c>
    </row>
    <row r="4824" spans="1:11" ht="56.25" customHeight="1">
      <c r="A4824" s="98">
        <v>203</v>
      </c>
      <c r="B4824" s="125" t="s">
        <v>7897</v>
      </c>
      <c r="C4824" s="126">
        <v>42536</v>
      </c>
      <c r="D4824" s="98" t="s">
        <v>3</v>
      </c>
      <c r="E4824" s="98">
        <v>1389051</v>
      </c>
      <c r="F4824" s="98"/>
      <c r="G4824" s="127" t="s">
        <v>10580</v>
      </c>
      <c r="H4824" s="128">
        <v>0</v>
      </c>
      <c r="I4824" s="128">
        <v>14600.380000000001</v>
      </c>
      <c r="J4824" s="129">
        <v>14600.380000000001</v>
      </c>
      <c r="K4824" s="101" t="s">
        <v>1388</v>
      </c>
    </row>
    <row r="4825" spans="1:11" ht="56.25" customHeight="1">
      <c r="A4825" s="98">
        <v>203</v>
      </c>
      <c r="B4825" s="125" t="s">
        <v>7897</v>
      </c>
      <c r="C4825" s="126">
        <v>42541</v>
      </c>
      <c r="D4825" s="98" t="s">
        <v>3</v>
      </c>
      <c r="E4825" s="98">
        <v>1390438</v>
      </c>
      <c r="F4825" s="98"/>
      <c r="G4825" s="127" t="s">
        <v>10708</v>
      </c>
      <c r="H4825" s="128">
        <v>0</v>
      </c>
      <c r="I4825" s="128">
        <v>6126</v>
      </c>
      <c r="J4825" s="129">
        <v>6126</v>
      </c>
      <c r="K4825" s="101" t="s">
        <v>1388</v>
      </c>
    </row>
    <row r="4826" spans="1:11" ht="56.25" customHeight="1">
      <c r="A4826" s="98">
        <v>203</v>
      </c>
      <c r="B4826" s="125" t="s">
        <v>7897</v>
      </c>
      <c r="C4826" s="126">
        <v>42541</v>
      </c>
      <c r="D4826" s="98" t="s">
        <v>3</v>
      </c>
      <c r="E4826" s="98">
        <v>1390439</v>
      </c>
      <c r="F4826" s="98"/>
      <c r="G4826" s="127" t="s">
        <v>10709</v>
      </c>
      <c r="H4826" s="128">
        <v>0</v>
      </c>
      <c r="I4826" s="128">
        <v>3480</v>
      </c>
      <c r="J4826" s="129">
        <v>3480</v>
      </c>
      <c r="K4826" s="101" t="s">
        <v>1388</v>
      </c>
    </row>
    <row r="4827" spans="1:11" ht="56.25" customHeight="1">
      <c r="A4827" s="98">
        <v>203</v>
      </c>
      <c r="B4827" s="125" t="s">
        <v>7897</v>
      </c>
      <c r="C4827" s="126">
        <v>42550</v>
      </c>
      <c r="D4827" s="98" t="s">
        <v>3</v>
      </c>
      <c r="E4827" s="98">
        <v>1393281</v>
      </c>
      <c r="F4827" s="98"/>
      <c r="G4827" s="127" t="s">
        <v>10928</v>
      </c>
      <c r="H4827" s="128">
        <v>0</v>
      </c>
      <c r="I4827" s="128">
        <v>700</v>
      </c>
      <c r="J4827" s="129">
        <v>700</v>
      </c>
      <c r="K4827" s="101" t="s">
        <v>1388</v>
      </c>
    </row>
    <row r="4828" spans="1:11" ht="56.25" customHeight="1">
      <c r="A4828" s="98">
        <v>203</v>
      </c>
      <c r="B4828" s="125" t="s">
        <v>7897</v>
      </c>
      <c r="C4828" s="126">
        <v>42556</v>
      </c>
      <c r="D4828" s="98" t="s">
        <v>3</v>
      </c>
      <c r="E4828" s="98">
        <v>1395077</v>
      </c>
      <c r="F4828" s="98"/>
      <c r="G4828" s="127" t="s">
        <v>11074</v>
      </c>
      <c r="H4828" s="128">
        <v>0</v>
      </c>
      <c r="I4828" s="128">
        <v>13872.37</v>
      </c>
      <c r="J4828" s="129">
        <v>13872.37</v>
      </c>
      <c r="K4828" s="101" t="s">
        <v>1388</v>
      </c>
    </row>
    <row r="4829" spans="1:11" ht="56.25" customHeight="1">
      <c r="A4829" s="98">
        <v>203</v>
      </c>
      <c r="B4829" s="125" t="s">
        <v>7897</v>
      </c>
      <c r="C4829" s="126">
        <v>42556</v>
      </c>
      <c r="D4829" s="98" t="s">
        <v>3</v>
      </c>
      <c r="E4829" s="98">
        <v>1395080</v>
      </c>
      <c r="F4829" s="98"/>
      <c r="G4829" s="127" t="s">
        <v>11075</v>
      </c>
      <c r="H4829" s="128">
        <v>0</v>
      </c>
      <c r="I4829" s="128">
        <v>1206.55</v>
      </c>
      <c r="J4829" s="129">
        <v>1206.55</v>
      </c>
      <c r="K4829" s="101" t="s">
        <v>1388</v>
      </c>
    </row>
    <row r="4830" spans="1:11" ht="56.25" customHeight="1">
      <c r="A4830" s="98">
        <v>203</v>
      </c>
      <c r="B4830" s="125" t="s">
        <v>7897</v>
      </c>
      <c r="C4830" s="126">
        <v>42594</v>
      </c>
      <c r="D4830" s="98" t="s">
        <v>3</v>
      </c>
      <c r="E4830" s="98">
        <v>1407409</v>
      </c>
      <c r="F4830" s="98"/>
      <c r="G4830" s="127" t="s">
        <v>12045</v>
      </c>
      <c r="H4830" s="128">
        <v>0</v>
      </c>
      <c r="I4830" s="128">
        <v>7769.27</v>
      </c>
      <c r="J4830" s="129">
        <v>7769.27</v>
      </c>
      <c r="K4830" s="101" t="s">
        <v>1388</v>
      </c>
    </row>
    <row r="4831" spans="1:11" ht="56.25" customHeight="1">
      <c r="A4831" s="98">
        <v>203</v>
      </c>
      <c r="B4831" s="125" t="s">
        <v>7897</v>
      </c>
      <c r="C4831" s="126">
        <v>42606</v>
      </c>
      <c r="D4831" s="98" t="s">
        <v>3</v>
      </c>
      <c r="E4831" s="98">
        <v>1411596</v>
      </c>
      <c r="F4831" s="98"/>
      <c r="G4831" s="127" t="s">
        <v>12325</v>
      </c>
      <c r="H4831" s="128">
        <v>0</v>
      </c>
      <c r="I4831" s="128">
        <v>12901.42</v>
      </c>
      <c r="J4831" s="129">
        <v>12901.42</v>
      </c>
      <c r="K4831" s="101" t="s">
        <v>1388</v>
      </c>
    </row>
    <row r="4832" spans="1:11" ht="56.25" customHeight="1">
      <c r="A4832" s="98">
        <v>203</v>
      </c>
      <c r="B4832" s="125" t="s">
        <v>7897</v>
      </c>
      <c r="C4832" s="126">
        <v>42621</v>
      </c>
      <c r="D4832" s="98" t="s">
        <v>3</v>
      </c>
      <c r="E4832" s="98">
        <v>1417294</v>
      </c>
      <c r="F4832" s="98"/>
      <c r="G4832" s="127" t="s">
        <v>12811</v>
      </c>
      <c r="H4832" s="128">
        <v>0</v>
      </c>
      <c r="I4832" s="128">
        <v>35441.020000000004</v>
      </c>
      <c r="J4832" s="129">
        <v>35441.020000000004</v>
      </c>
      <c r="K4832" s="101" t="s">
        <v>1388</v>
      </c>
    </row>
    <row r="4833" spans="1:11" ht="56.25" customHeight="1">
      <c r="A4833" s="98">
        <v>203</v>
      </c>
      <c r="B4833" s="125" t="s">
        <v>7897</v>
      </c>
      <c r="C4833" s="126">
        <v>42621</v>
      </c>
      <c r="D4833" s="98" t="s">
        <v>3</v>
      </c>
      <c r="E4833" s="98">
        <v>1417297</v>
      </c>
      <c r="F4833" s="98"/>
      <c r="G4833" s="127" t="s">
        <v>12812</v>
      </c>
      <c r="H4833" s="128">
        <v>0</v>
      </c>
      <c r="I4833" s="128">
        <v>240</v>
      </c>
      <c r="J4833" s="129">
        <v>240</v>
      </c>
      <c r="K4833" s="101" t="s">
        <v>1388</v>
      </c>
    </row>
    <row r="4834" spans="1:11" ht="56.25" customHeight="1">
      <c r="A4834" s="98">
        <v>203</v>
      </c>
      <c r="B4834" s="125" t="s">
        <v>7897</v>
      </c>
      <c r="C4834" s="126">
        <v>42621</v>
      </c>
      <c r="D4834" s="98" t="s">
        <v>3</v>
      </c>
      <c r="E4834" s="98">
        <v>1417299</v>
      </c>
      <c r="F4834" s="98"/>
      <c r="G4834" s="127" t="s">
        <v>12813</v>
      </c>
      <c r="H4834" s="128">
        <v>0</v>
      </c>
      <c r="I4834" s="128">
        <v>11167.460000000001</v>
      </c>
      <c r="J4834" s="129">
        <v>11167.460000000001</v>
      </c>
      <c r="K4834" s="101" t="s">
        <v>1388</v>
      </c>
    </row>
    <row r="4835" spans="1:11" ht="56.25" customHeight="1">
      <c r="A4835" s="98">
        <v>203</v>
      </c>
      <c r="B4835" s="125" t="s">
        <v>7897</v>
      </c>
      <c r="C4835" s="126">
        <v>42621</v>
      </c>
      <c r="D4835" s="98" t="s">
        <v>3</v>
      </c>
      <c r="E4835" s="98">
        <v>1417515</v>
      </c>
      <c r="F4835" s="98"/>
      <c r="G4835" s="127" t="s">
        <v>12848</v>
      </c>
      <c r="H4835" s="128">
        <v>0</v>
      </c>
      <c r="I4835" s="128">
        <v>712</v>
      </c>
      <c r="J4835" s="129">
        <v>712</v>
      </c>
      <c r="K4835" s="101" t="s">
        <v>1388</v>
      </c>
    </row>
    <row r="4836" spans="1:11" ht="56.25" customHeight="1">
      <c r="A4836" s="98">
        <v>203</v>
      </c>
      <c r="B4836" s="125" t="s">
        <v>7897</v>
      </c>
      <c r="C4836" s="126">
        <v>42625</v>
      </c>
      <c r="D4836" s="98" t="s">
        <v>3</v>
      </c>
      <c r="E4836" s="98">
        <v>1418525</v>
      </c>
      <c r="F4836" s="98"/>
      <c r="G4836" s="127" t="s">
        <v>12937</v>
      </c>
      <c r="H4836" s="128">
        <v>0</v>
      </c>
      <c r="I4836" s="128">
        <v>60</v>
      </c>
      <c r="J4836" s="129">
        <v>60</v>
      </c>
      <c r="K4836" s="101" t="s">
        <v>1388</v>
      </c>
    </row>
    <row r="4837" spans="1:11" ht="56.25" customHeight="1">
      <c r="A4837" s="98">
        <v>203</v>
      </c>
      <c r="B4837" s="125" t="s">
        <v>7897</v>
      </c>
      <c r="C4837" s="126">
        <v>42628</v>
      </c>
      <c r="D4837" s="98" t="s">
        <v>3</v>
      </c>
      <c r="E4837" s="98">
        <v>1420264</v>
      </c>
      <c r="F4837" s="98"/>
      <c r="G4837" s="127" t="s">
        <v>13138</v>
      </c>
      <c r="H4837" s="128">
        <v>0</v>
      </c>
      <c r="I4837" s="128">
        <v>5</v>
      </c>
      <c r="J4837" s="129">
        <v>5</v>
      </c>
      <c r="K4837" s="101" t="s">
        <v>1388</v>
      </c>
    </row>
    <row r="4838" spans="1:11" ht="56.25" customHeight="1">
      <c r="A4838" s="98">
        <v>203</v>
      </c>
      <c r="B4838" s="125" t="s">
        <v>7897</v>
      </c>
      <c r="C4838" s="126">
        <v>42629</v>
      </c>
      <c r="D4838" s="98" t="s">
        <v>3</v>
      </c>
      <c r="E4838" s="98">
        <v>1420924</v>
      </c>
      <c r="F4838" s="98"/>
      <c r="G4838" s="127" t="s">
        <v>13209</v>
      </c>
      <c r="H4838" s="128">
        <v>0</v>
      </c>
      <c r="I4838" s="128">
        <v>30</v>
      </c>
      <c r="J4838" s="129">
        <v>30</v>
      </c>
      <c r="K4838" s="101" t="s">
        <v>1388</v>
      </c>
    </row>
    <row r="4839" spans="1:11" ht="56.25" customHeight="1">
      <c r="A4839" s="98">
        <v>203</v>
      </c>
      <c r="B4839" s="125" t="s">
        <v>7897</v>
      </c>
      <c r="C4839" s="126">
        <v>42641</v>
      </c>
      <c r="D4839" s="98" t="s">
        <v>3</v>
      </c>
      <c r="E4839" s="98">
        <v>1424657</v>
      </c>
      <c r="F4839" s="98"/>
      <c r="G4839" s="127" t="s">
        <v>13677</v>
      </c>
      <c r="H4839" s="128">
        <v>0</v>
      </c>
      <c r="I4839" s="128">
        <v>7904.52</v>
      </c>
      <c r="J4839" s="129">
        <v>7904.52</v>
      </c>
      <c r="K4839" s="101" t="s">
        <v>1388</v>
      </c>
    </row>
    <row r="4840" spans="1:11" ht="56.25" customHeight="1">
      <c r="A4840" s="98">
        <v>203</v>
      </c>
      <c r="B4840" s="125" t="s">
        <v>7897</v>
      </c>
      <c r="C4840" s="126">
        <v>42643</v>
      </c>
      <c r="D4840" s="98" t="s">
        <v>3</v>
      </c>
      <c r="E4840" s="98">
        <v>1425956</v>
      </c>
      <c r="F4840" s="98"/>
      <c r="G4840" s="127" t="s">
        <v>13901</v>
      </c>
      <c r="H4840" s="128">
        <v>0</v>
      </c>
      <c r="I4840" s="128">
        <v>371</v>
      </c>
      <c r="J4840" s="129">
        <v>371</v>
      </c>
      <c r="K4840" s="101" t="s">
        <v>1388</v>
      </c>
    </row>
    <row r="4841" spans="1:11" ht="56.25" customHeight="1">
      <c r="A4841" s="98">
        <v>206</v>
      </c>
      <c r="B4841" s="125" t="s">
        <v>1356</v>
      </c>
      <c r="C4841" s="126">
        <v>42587</v>
      </c>
      <c r="D4841" s="98" t="s">
        <v>15</v>
      </c>
      <c r="E4841" s="98">
        <v>391</v>
      </c>
      <c r="F4841" s="98"/>
      <c r="G4841" s="127" t="s">
        <v>6076</v>
      </c>
      <c r="H4841" s="128">
        <v>501.04</v>
      </c>
      <c r="I4841" s="128">
        <v>0</v>
      </c>
      <c r="J4841" s="129">
        <v>501.04</v>
      </c>
      <c r="K4841" s="101" t="s">
        <v>1388</v>
      </c>
    </row>
    <row r="4842" spans="1:11" ht="56.25" customHeight="1">
      <c r="A4842" s="98">
        <v>206</v>
      </c>
      <c r="B4842" s="125" t="s">
        <v>7827</v>
      </c>
      <c r="C4842" s="126">
        <v>42377</v>
      </c>
      <c r="D4842" s="98" t="s">
        <v>3</v>
      </c>
      <c r="E4842" s="98">
        <v>1338906</v>
      </c>
      <c r="F4842" s="98"/>
      <c r="G4842" s="127" t="s">
        <v>7828</v>
      </c>
      <c r="H4842" s="128">
        <v>0</v>
      </c>
      <c r="I4842" s="128">
        <v>62</v>
      </c>
      <c r="J4842" s="129">
        <v>62</v>
      </c>
      <c r="K4842" s="101" t="s">
        <v>1429</v>
      </c>
    </row>
    <row r="4843" spans="1:11" ht="56.25" customHeight="1">
      <c r="A4843" s="98">
        <v>206</v>
      </c>
      <c r="B4843" s="125" t="s">
        <v>7827</v>
      </c>
      <c r="C4843" s="126">
        <v>42397</v>
      </c>
      <c r="D4843" s="98" t="s">
        <v>3</v>
      </c>
      <c r="E4843" s="98">
        <v>1345242</v>
      </c>
      <c r="F4843" s="98"/>
      <c r="G4843" s="127" t="s">
        <v>8162</v>
      </c>
      <c r="H4843" s="128">
        <v>0</v>
      </c>
      <c r="I4843" s="128">
        <v>72</v>
      </c>
      <c r="J4843" s="129">
        <v>72</v>
      </c>
      <c r="K4843" s="101" t="s">
        <v>1429</v>
      </c>
    </row>
    <row r="4844" spans="1:11" ht="56.25" customHeight="1">
      <c r="A4844" s="98">
        <v>206</v>
      </c>
      <c r="B4844" s="125" t="s">
        <v>7827</v>
      </c>
      <c r="C4844" s="126">
        <v>42416</v>
      </c>
      <c r="D4844" s="98" t="s">
        <v>3</v>
      </c>
      <c r="E4844" s="98">
        <v>1350706</v>
      </c>
      <c r="F4844" s="98"/>
      <c r="G4844" s="127" t="s">
        <v>8335</v>
      </c>
      <c r="H4844" s="128">
        <v>0</v>
      </c>
      <c r="I4844" s="128">
        <v>3048.07</v>
      </c>
      <c r="J4844" s="129">
        <v>3048.07</v>
      </c>
      <c r="K4844" s="101" t="s">
        <v>1388</v>
      </c>
    </row>
    <row r="4845" spans="1:11" ht="56.25" customHeight="1">
      <c r="A4845" s="98">
        <v>206</v>
      </c>
      <c r="B4845" s="125" t="s">
        <v>7827</v>
      </c>
      <c r="C4845" s="126">
        <v>42513</v>
      </c>
      <c r="D4845" s="98" t="s">
        <v>3</v>
      </c>
      <c r="E4845" s="98">
        <v>1381294</v>
      </c>
      <c r="F4845" s="98"/>
      <c r="G4845" s="127" t="s">
        <v>10054</v>
      </c>
      <c r="H4845" s="128">
        <v>0</v>
      </c>
      <c r="I4845" s="128">
        <v>63.58</v>
      </c>
      <c r="J4845" s="129">
        <v>63.58</v>
      </c>
      <c r="K4845" s="101" t="s">
        <v>1429</v>
      </c>
    </row>
    <row r="4846" spans="1:11" ht="56.25" customHeight="1">
      <c r="A4846" s="98">
        <v>206</v>
      </c>
      <c r="B4846" s="125" t="s">
        <v>7827</v>
      </c>
      <c r="C4846" s="126">
        <v>42524</v>
      </c>
      <c r="D4846" s="98" t="s">
        <v>3</v>
      </c>
      <c r="E4846" s="98">
        <v>1384815</v>
      </c>
      <c r="F4846" s="98"/>
      <c r="G4846" s="127" t="s">
        <v>13919</v>
      </c>
      <c r="H4846" s="128">
        <v>0</v>
      </c>
      <c r="I4846" s="128">
        <v>38222.5</v>
      </c>
      <c r="J4846" s="129">
        <v>38222.5</v>
      </c>
      <c r="K4846" s="101" t="s">
        <v>1388</v>
      </c>
    </row>
    <row r="4847" spans="1:11" ht="56.25" customHeight="1">
      <c r="A4847" s="98">
        <v>206</v>
      </c>
      <c r="B4847" s="125" t="s">
        <v>7827</v>
      </c>
      <c r="C4847" s="126">
        <v>42541</v>
      </c>
      <c r="D4847" s="98" t="s">
        <v>3</v>
      </c>
      <c r="E4847" s="98">
        <v>1390670</v>
      </c>
      <c r="F4847" s="98"/>
      <c r="G4847" s="127" t="s">
        <v>10720</v>
      </c>
      <c r="H4847" s="128">
        <v>0</v>
      </c>
      <c r="I4847" s="128">
        <v>10</v>
      </c>
      <c r="J4847" s="129">
        <v>10</v>
      </c>
      <c r="K4847" s="101" t="s">
        <v>1388</v>
      </c>
    </row>
    <row r="4848" spans="1:11" ht="56.25" customHeight="1">
      <c r="A4848" s="98">
        <v>206</v>
      </c>
      <c r="B4848" s="125" t="s">
        <v>7827</v>
      </c>
      <c r="C4848" s="126">
        <v>42550</v>
      </c>
      <c r="D4848" s="98" t="s">
        <v>3</v>
      </c>
      <c r="E4848" s="98">
        <v>1393181</v>
      </c>
      <c r="F4848" s="98"/>
      <c r="G4848" s="127" t="s">
        <v>10914</v>
      </c>
      <c r="H4848" s="128">
        <v>0</v>
      </c>
      <c r="I4848" s="128">
        <v>144</v>
      </c>
      <c r="J4848" s="129">
        <v>144</v>
      </c>
      <c r="K4848" s="101" t="s">
        <v>1429</v>
      </c>
    </row>
    <row r="4849" spans="1:11" ht="56.25" customHeight="1">
      <c r="A4849" s="98">
        <v>206</v>
      </c>
      <c r="B4849" s="125" t="s">
        <v>7827</v>
      </c>
      <c r="C4849" s="126">
        <v>42556</v>
      </c>
      <c r="D4849" s="98" t="s">
        <v>3</v>
      </c>
      <c r="E4849" s="98">
        <v>1395326</v>
      </c>
      <c r="F4849" s="98"/>
      <c r="G4849" s="127" t="s">
        <v>11118</v>
      </c>
      <c r="H4849" s="128">
        <v>0</v>
      </c>
      <c r="I4849" s="128">
        <v>35</v>
      </c>
      <c r="J4849" s="129">
        <v>35</v>
      </c>
      <c r="K4849" s="101" t="s">
        <v>1388</v>
      </c>
    </row>
    <row r="4850" spans="1:11" ht="56.25" customHeight="1">
      <c r="A4850" s="98">
        <v>206</v>
      </c>
      <c r="B4850" s="125" t="s">
        <v>7827</v>
      </c>
      <c r="C4850" s="126">
        <v>42601</v>
      </c>
      <c r="D4850" s="98" t="s">
        <v>3</v>
      </c>
      <c r="E4850" s="98">
        <v>1410417</v>
      </c>
      <c r="F4850" s="98"/>
      <c r="G4850" s="127" t="s">
        <v>12240</v>
      </c>
      <c r="H4850" s="128">
        <v>0</v>
      </c>
      <c r="I4850" s="128">
        <v>85</v>
      </c>
      <c r="J4850" s="129">
        <v>85</v>
      </c>
      <c r="K4850" s="101" t="s">
        <v>1388</v>
      </c>
    </row>
    <row r="4851" spans="1:11" ht="56.25" customHeight="1">
      <c r="A4851" s="98">
        <v>206</v>
      </c>
      <c r="B4851" s="125" t="s">
        <v>7827</v>
      </c>
      <c r="C4851" s="126">
        <v>42612</v>
      </c>
      <c r="D4851" s="98" t="s">
        <v>3</v>
      </c>
      <c r="E4851" s="98">
        <v>1413807</v>
      </c>
      <c r="F4851" s="98"/>
      <c r="G4851" s="127" t="s">
        <v>12503</v>
      </c>
      <c r="H4851" s="128">
        <v>0</v>
      </c>
      <c r="I4851" s="128">
        <v>6912</v>
      </c>
      <c r="J4851" s="129">
        <v>6912</v>
      </c>
      <c r="K4851" s="101" t="s">
        <v>1429</v>
      </c>
    </row>
    <row r="4852" spans="1:11" ht="56.25" customHeight="1">
      <c r="A4852" s="98">
        <v>206</v>
      </c>
      <c r="B4852" s="125" t="s">
        <v>7827</v>
      </c>
      <c r="C4852" s="126">
        <v>42614</v>
      </c>
      <c r="D4852" s="98" t="s">
        <v>3</v>
      </c>
      <c r="E4852" s="98">
        <v>1415012</v>
      </c>
      <c r="F4852" s="98"/>
      <c r="G4852" s="127" t="s">
        <v>12620</v>
      </c>
      <c r="H4852" s="128">
        <v>0</v>
      </c>
      <c r="I4852" s="128">
        <v>40</v>
      </c>
      <c r="J4852" s="129">
        <v>40</v>
      </c>
      <c r="K4852" s="101" t="s">
        <v>1388</v>
      </c>
    </row>
    <row r="4853" spans="1:11" ht="56.25" customHeight="1">
      <c r="A4853" s="98">
        <v>206</v>
      </c>
      <c r="B4853" s="125" t="s">
        <v>7827</v>
      </c>
      <c r="C4853" s="126">
        <v>42614</v>
      </c>
      <c r="D4853" s="98" t="s">
        <v>3</v>
      </c>
      <c r="E4853" s="98">
        <v>1415013</v>
      </c>
      <c r="F4853" s="98"/>
      <c r="G4853" s="127" t="s">
        <v>12621</v>
      </c>
      <c r="H4853" s="128">
        <v>0</v>
      </c>
      <c r="I4853" s="128">
        <v>349.55</v>
      </c>
      <c r="J4853" s="129">
        <v>349.55</v>
      </c>
      <c r="K4853" s="101" t="s">
        <v>1388</v>
      </c>
    </row>
    <row r="4854" spans="1:11" ht="56.25" customHeight="1">
      <c r="A4854" s="98">
        <v>206</v>
      </c>
      <c r="B4854" s="125" t="s">
        <v>7827</v>
      </c>
      <c r="C4854" s="126">
        <v>42618</v>
      </c>
      <c r="D4854" s="98" t="s">
        <v>3</v>
      </c>
      <c r="E4854" s="98">
        <v>1416132</v>
      </c>
      <c r="F4854" s="98"/>
      <c r="G4854" s="127" t="s">
        <v>12716</v>
      </c>
      <c r="H4854" s="128">
        <v>0</v>
      </c>
      <c r="I4854" s="128">
        <v>50</v>
      </c>
      <c r="J4854" s="129">
        <v>50</v>
      </c>
      <c r="K4854" s="101" t="s">
        <v>1388</v>
      </c>
    </row>
    <row r="4855" spans="1:11" ht="56.25" customHeight="1">
      <c r="A4855" s="98">
        <v>206</v>
      </c>
      <c r="B4855" s="125" t="s">
        <v>7827</v>
      </c>
      <c r="C4855" s="126">
        <v>42619</v>
      </c>
      <c r="D4855" s="98" t="s">
        <v>3</v>
      </c>
      <c r="E4855" s="98">
        <v>1416665</v>
      </c>
      <c r="F4855" s="98"/>
      <c r="G4855" s="127" t="s">
        <v>12771</v>
      </c>
      <c r="H4855" s="128">
        <v>0</v>
      </c>
      <c r="I4855" s="128">
        <v>70</v>
      </c>
      <c r="J4855" s="129">
        <v>70</v>
      </c>
      <c r="K4855" s="101" t="s">
        <v>1388</v>
      </c>
    </row>
    <row r="4856" spans="1:11" ht="56.25" customHeight="1">
      <c r="A4856" s="98">
        <v>206</v>
      </c>
      <c r="B4856" s="125" t="s">
        <v>7827</v>
      </c>
      <c r="C4856" s="126">
        <v>42621</v>
      </c>
      <c r="D4856" s="98" t="s">
        <v>3</v>
      </c>
      <c r="E4856" s="98">
        <v>1417582</v>
      </c>
      <c r="F4856" s="98"/>
      <c r="G4856" s="127" t="s">
        <v>12850</v>
      </c>
      <c r="H4856" s="128">
        <v>0</v>
      </c>
      <c r="I4856" s="128">
        <v>10</v>
      </c>
      <c r="J4856" s="129">
        <v>10</v>
      </c>
      <c r="K4856" s="101" t="s">
        <v>1388</v>
      </c>
    </row>
    <row r="4857" spans="1:11" ht="56.25" customHeight="1">
      <c r="A4857" s="98">
        <v>206</v>
      </c>
      <c r="B4857" s="125" t="s">
        <v>7827</v>
      </c>
      <c r="C4857" s="126">
        <v>42622</v>
      </c>
      <c r="D4857" s="98" t="s">
        <v>3</v>
      </c>
      <c r="E4857" s="98">
        <v>1418244</v>
      </c>
      <c r="F4857" s="98"/>
      <c r="G4857" s="127" t="s">
        <v>12908</v>
      </c>
      <c r="H4857" s="128">
        <v>0</v>
      </c>
      <c r="I4857" s="128">
        <v>260</v>
      </c>
      <c r="J4857" s="129">
        <v>260</v>
      </c>
      <c r="K4857" s="101" t="s">
        <v>1388</v>
      </c>
    </row>
    <row r="4858" spans="1:11" ht="56.25" customHeight="1">
      <c r="A4858" s="98">
        <v>206</v>
      </c>
      <c r="B4858" s="125" t="s">
        <v>7827</v>
      </c>
      <c r="C4858" s="126">
        <v>42622</v>
      </c>
      <c r="D4858" s="98" t="s">
        <v>3</v>
      </c>
      <c r="E4858" s="98">
        <v>1418247</v>
      </c>
      <c r="F4858" s="98"/>
      <c r="G4858" s="127" t="s">
        <v>12909</v>
      </c>
      <c r="H4858" s="128">
        <v>0</v>
      </c>
      <c r="I4858" s="128">
        <v>75</v>
      </c>
      <c r="J4858" s="129">
        <v>75</v>
      </c>
      <c r="K4858" s="101" t="s">
        <v>1388</v>
      </c>
    </row>
    <row r="4859" spans="1:11" ht="56.25" customHeight="1">
      <c r="A4859" s="98">
        <v>206</v>
      </c>
      <c r="B4859" s="125" t="s">
        <v>7827</v>
      </c>
      <c r="C4859" s="126">
        <v>42625</v>
      </c>
      <c r="D4859" s="98" t="s">
        <v>3</v>
      </c>
      <c r="E4859" s="98">
        <v>1418743</v>
      </c>
      <c r="F4859" s="98"/>
      <c r="G4859" s="127" t="s">
        <v>12952</v>
      </c>
      <c r="H4859" s="128">
        <v>0</v>
      </c>
      <c r="I4859" s="128">
        <v>60</v>
      </c>
      <c r="J4859" s="129">
        <v>60</v>
      </c>
      <c r="K4859" s="101" t="s">
        <v>1388</v>
      </c>
    </row>
    <row r="4860" spans="1:11" ht="56.25" customHeight="1">
      <c r="A4860" s="98">
        <v>206</v>
      </c>
      <c r="B4860" s="125" t="s">
        <v>7827</v>
      </c>
      <c r="C4860" s="126">
        <v>42625</v>
      </c>
      <c r="D4860" s="98" t="s">
        <v>3</v>
      </c>
      <c r="E4860" s="98">
        <v>1418744</v>
      </c>
      <c r="F4860" s="98"/>
      <c r="G4860" s="127" t="s">
        <v>12953</v>
      </c>
      <c r="H4860" s="128">
        <v>0</v>
      </c>
      <c r="I4860" s="128">
        <v>5395</v>
      </c>
      <c r="J4860" s="129">
        <v>5395</v>
      </c>
      <c r="K4860" s="101" t="s">
        <v>1388</v>
      </c>
    </row>
    <row r="4861" spans="1:11" ht="56.25" customHeight="1">
      <c r="A4861" s="98">
        <v>206</v>
      </c>
      <c r="B4861" s="125" t="s">
        <v>7827</v>
      </c>
      <c r="C4861" s="126">
        <v>42625</v>
      </c>
      <c r="D4861" s="98" t="s">
        <v>3</v>
      </c>
      <c r="E4861" s="98">
        <v>1418745</v>
      </c>
      <c r="F4861" s="98"/>
      <c r="G4861" s="127" t="s">
        <v>12954</v>
      </c>
      <c r="H4861" s="128">
        <v>0</v>
      </c>
      <c r="I4861" s="128">
        <v>305</v>
      </c>
      <c r="J4861" s="129">
        <v>305</v>
      </c>
      <c r="K4861" s="101" t="s">
        <v>1388</v>
      </c>
    </row>
    <row r="4862" spans="1:11" ht="56.25" customHeight="1">
      <c r="A4862" s="98">
        <v>206</v>
      </c>
      <c r="B4862" s="125" t="s">
        <v>7827</v>
      </c>
      <c r="C4862" s="126">
        <v>42626</v>
      </c>
      <c r="D4862" s="98" t="s">
        <v>3</v>
      </c>
      <c r="E4862" s="98">
        <v>1419361</v>
      </c>
      <c r="F4862" s="98"/>
      <c r="G4862" s="127" t="s">
        <v>13015</v>
      </c>
      <c r="H4862" s="128">
        <v>0</v>
      </c>
      <c r="I4862" s="128">
        <v>1565</v>
      </c>
      <c r="J4862" s="129">
        <v>1565</v>
      </c>
      <c r="K4862" s="101" t="s">
        <v>1388</v>
      </c>
    </row>
    <row r="4863" spans="1:11" ht="56.25" customHeight="1">
      <c r="A4863" s="98">
        <v>206</v>
      </c>
      <c r="B4863" s="125" t="s">
        <v>7827</v>
      </c>
      <c r="C4863" s="126">
        <v>42627</v>
      </c>
      <c r="D4863" s="98" t="s">
        <v>3</v>
      </c>
      <c r="E4863" s="98">
        <v>1419921</v>
      </c>
      <c r="F4863" s="98"/>
      <c r="G4863" s="127" t="s">
        <v>13093</v>
      </c>
      <c r="H4863" s="128">
        <v>0</v>
      </c>
      <c r="I4863" s="128">
        <v>270</v>
      </c>
      <c r="J4863" s="129">
        <v>270</v>
      </c>
      <c r="K4863" s="101" t="s">
        <v>1388</v>
      </c>
    </row>
    <row r="4864" spans="1:11" ht="56.25" customHeight="1">
      <c r="A4864" s="98">
        <v>206</v>
      </c>
      <c r="B4864" s="125" t="s">
        <v>7827</v>
      </c>
      <c r="C4864" s="126">
        <v>42628</v>
      </c>
      <c r="D4864" s="98" t="s">
        <v>3</v>
      </c>
      <c r="E4864" s="98">
        <v>1420101</v>
      </c>
      <c r="F4864" s="98"/>
      <c r="G4864" s="127" t="s">
        <v>13113</v>
      </c>
      <c r="H4864" s="128">
        <v>0</v>
      </c>
      <c r="I4864" s="128">
        <v>501.04</v>
      </c>
      <c r="J4864" s="129">
        <v>501.04</v>
      </c>
      <c r="K4864" s="101" t="s">
        <v>1388</v>
      </c>
    </row>
    <row r="4865" spans="1:11" ht="56.25" customHeight="1">
      <c r="A4865" s="98">
        <v>206</v>
      </c>
      <c r="B4865" s="125" t="s">
        <v>7827</v>
      </c>
      <c r="C4865" s="126">
        <v>42628</v>
      </c>
      <c r="D4865" s="98" t="s">
        <v>3</v>
      </c>
      <c r="E4865" s="98">
        <v>1420345</v>
      </c>
      <c r="F4865" s="98"/>
      <c r="G4865" s="127" t="s">
        <v>13147</v>
      </c>
      <c r="H4865" s="128">
        <v>0</v>
      </c>
      <c r="I4865" s="128">
        <v>550</v>
      </c>
      <c r="J4865" s="129">
        <v>550</v>
      </c>
      <c r="K4865" s="101" t="s">
        <v>1388</v>
      </c>
    </row>
    <row r="4866" spans="1:11" ht="56.25" customHeight="1">
      <c r="A4866" s="98">
        <v>206</v>
      </c>
      <c r="B4866" s="125" t="s">
        <v>7827</v>
      </c>
      <c r="C4866" s="126">
        <v>42628</v>
      </c>
      <c r="D4866" s="98" t="s">
        <v>3</v>
      </c>
      <c r="E4866" s="98">
        <v>1420347</v>
      </c>
      <c r="F4866" s="98"/>
      <c r="G4866" s="127" t="s">
        <v>13148</v>
      </c>
      <c r="H4866" s="128">
        <v>0</v>
      </c>
      <c r="I4866" s="128">
        <v>60</v>
      </c>
      <c r="J4866" s="129">
        <v>60</v>
      </c>
      <c r="K4866" s="101" t="s">
        <v>1388</v>
      </c>
    </row>
    <row r="4867" spans="1:11" ht="56.25" customHeight="1">
      <c r="A4867" s="98">
        <v>206</v>
      </c>
      <c r="B4867" s="125" t="s">
        <v>7827</v>
      </c>
      <c r="C4867" s="126">
        <v>42629</v>
      </c>
      <c r="D4867" s="98" t="s">
        <v>3</v>
      </c>
      <c r="E4867" s="98">
        <v>1420986</v>
      </c>
      <c r="F4867" s="98"/>
      <c r="G4867" s="127" t="s">
        <v>13211</v>
      </c>
      <c r="H4867" s="128">
        <v>0</v>
      </c>
      <c r="I4867" s="128">
        <v>770</v>
      </c>
      <c r="J4867" s="129">
        <v>770</v>
      </c>
      <c r="K4867" s="101" t="s">
        <v>1388</v>
      </c>
    </row>
    <row r="4868" spans="1:11" ht="56.25" customHeight="1">
      <c r="A4868" s="98">
        <v>206</v>
      </c>
      <c r="B4868" s="125" t="s">
        <v>7827</v>
      </c>
      <c r="C4868" s="126">
        <v>42632</v>
      </c>
      <c r="D4868" s="98" t="s">
        <v>3</v>
      </c>
      <c r="E4868" s="98">
        <v>1421441</v>
      </c>
      <c r="F4868" s="98"/>
      <c r="G4868" s="127" t="s">
        <v>13259</v>
      </c>
      <c r="H4868" s="128">
        <v>0</v>
      </c>
      <c r="I4868" s="128">
        <v>385</v>
      </c>
      <c r="J4868" s="129">
        <v>385</v>
      </c>
      <c r="K4868" s="101" t="s">
        <v>1388</v>
      </c>
    </row>
    <row r="4869" spans="1:11" ht="56.25" customHeight="1">
      <c r="A4869" s="98">
        <v>206</v>
      </c>
      <c r="B4869" s="125" t="s">
        <v>7827</v>
      </c>
      <c r="C4869" s="126">
        <v>42632</v>
      </c>
      <c r="D4869" s="98" t="s">
        <v>3</v>
      </c>
      <c r="E4869" s="98">
        <v>1421442</v>
      </c>
      <c r="F4869" s="98"/>
      <c r="G4869" s="127" t="s">
        <v>13260</v>
      </c>
      <c r="H4869" s="128">
        <v>0</v>
      </c>
      <c r="I4869" s="128">
        <v>735</v>
      </c>
      <c r="J4869" s="129">
        <v>735</v>
      </c>
      <c r="K4869" s="101" t="s">
        <v>1388</v>
      </c>
    </row>
    <row r="4870" spans="1:11" ht="56.25" customHeight="1">
      <c r="A4870" s="98">
        <v>206</v>
      </c>
      <c r="B4870" s="125" t="s">
        <v>7827</v>
      </c>
      <c r="C4870" s="126">
        <v>42632</v>
      </c>
      <c r="D4870" s="98" t="s">
        <v>3</v>
      </c>
      <c r="E4870" s="98">
        <v>1421443</v>
      </c>
      <c r="F4870" s="98"/>
      <c r="G4870" s="127" t="s">
        <v>13261</v>
      </c>
      <c r="H4870" s="128">
        <v>0</v>
      </c>
      <c r="I4870" s="128">
        <v>555</v>
      </c>
      <c r="J4870" s="129">
        <v>555</v>
      </c>
      <c r="K4870" s="101" t="s">
        <v>1388</v>
      </c>
    </row>
    <row r="4871" spans="1:11" ht="56.25" customHeight="1">
      <c r="A4871" s="98">
        <v>206</v>
      </c>
      <c r="B4871" s="125" t="s">
        <v>7827</v>
      </c>
      <c r="C4871" s="126">
        <v>42633</v>
      </c>
      <c r="D4871" s="98" t="s">
        <v>3</v>
      </c>
      <c r="E4871" s="98">
        <v>1421948</v>
      </c>
      <c r="F4871" s="98"/>
      <c r="G4871" s="127" t="s">
        <v>13330</v>
      </c>
      <c r="H4871" s="128">
        <v>0</v>
      </c>
      <c r="I4871" s="128">
        <v>150</v>
      </c>
      <c r="J4871" s="129">
        <v>150</v>
      </c>
      <c r="K4871" s="101" t="s">
        <v>1388</v>
      </c>
    </row>
    <row r="4872" spans="1:11" ht="56.25" customHeight="1">
      <c r="A4872" s="98">
        <v>206</v>
      </c>
      <c r="B4872" s="125" t="s">
        <v>7827</v>
      </c>
      <c r="C4872" s="126">
        <v>42634</v>
      </c>
      <c r="D4872" s="98" t="s">
        <v>3</v>
      </c>
      <c r="E4872" s="98">
        <v>1422393</v>
      </c>
      <c r="F4872" s="98"/>
      <c r="G4872" s="127" t="s">
        <v>13381</v>
      </c>
      <c r="H4872" s="128">
        <v>0</v>
      </c>
      <c r="I4872" s="128">
        <v>40</v>
      </c>
      <c r="J4872" s="129">
        <v>40</v>
      </c>
      <c r="K4872" s="101" t="s">
        <v>1388</v>
      </c>
    </row>
    <row r="4873" spans="1:11" ht="56.25" customHeight="1">
      <c r="A4873" s="98">
        <v>206</v>
      </c>
      <c r="B4873" s="125" t="s">
        <v>7827</v>
      </c>
      <c r="C4873" s="126">
        <v>42635</v>
      </c>
      <c r="D4873" s="98" t="s">
        <v>3</v>
      </c>
      <c r="E4873" s="98">
        <v>1422801</v>
      </c>
      <c r="F4873" s="98"/>
      <c r="G4873" s="127" t="s">
        <v>13432</v>
      </c>
      <c r="H4873" s="128">
        <v>0</v>
      </c>
      <c r="I4873" s="128">
        <v>1100</v>
      </c>
      <c r="J4873" s="129">
        <v>1100</v>
      </c>
      <c r="K4873" s="101" t="s">
        <v>1388</v>
      </c>
    </row>
    <row r="4874" spans="1:11" ht="56.25" customHeight="1">
      <c r="A4874" s="98">
        <v>206</v>
      </c>
      <c r="B4874" s="125" t="s">
        <v>7827</v>
      </c>
      <c r="C4874" s="126">
        <v>42636</v>
      </c>
      <c r="D4874" s="98" t="s">
        <v>3</v>
      </c>
      <c r="E4874" s="98">
        <v>1423351</v>
      </c>
      <c r="F4874" s="98"/>
      <c r="G4874" s="127" t="s">
        <v>13479</v>
      </c>
      <c r="H4874" s="128">
        <v>0</v>
      </c>
      <c r="I4874" s="128">
        <v>45</v>
      </c>
      <c r="J4874" s="129">
        <v>45</v>
      </c>
      <c r="K4874" s="101" t="s">
        <v>1388</v>
      </c>
    </row>
    <row r="4875" spans="1:11" ht="56.25" customHeight="1">
      <c r="A4875" s="98">
        <v>206</v>
      </c>
      <c r="B4875" s="125" t="s">
        <v>7827</v>
      </c>
      <c r="C4875" s="126">
        <v>42640</v>
      </c>
      <c r="D4875" s="98" t="s">
        <v>3</v>
      </c>
      <c r="E4875" s="98">
        <v>1424397</v>
      </c>
      <c r="F4875" s="98"/>
      <c r="G4875" s="127" t="s">
        <v>13638</v>
      </c>
      <c r="H4875" s="128">
        <v>0</v>
      </c>
      <c r="I4875" s="128">
        <v>20</v>
      </c>
      <c r="J4875" s="129">
        <v>20</v>
      </c>
      <c r="K4875" s="101" t="s">
        <v>1388</v>
      </c>
    </row>
    <row r="4876" spans="1:11" ht="56.25" customHeight="1">
      <c r="A4876" s="98">
        <v>206</v>
      </c>
      <c r="B4876" s="125" t="s">
        <v>7827</v>
      </c>
      <c r="C4876" s="126">
        <v>42641</v>
      </c>
      <c r="D4876" s="98" t="s">
        <v>3</v>
      </c>
      <c r="E4876" s="98">
        <v>1424867</v>
      </c>
      <c r="F4876" s="98"/>
      <c r="G4876" s="127" t="s">
        <v>13710</v>
      </c>
      <c r="H4876" s="128">
        <v>0</v>
      </c>
      <c r="I4876" s="128">
        <v>30</v>
      </c>
      <c r="J4876" s="129">
        <v>30</v>
      </c>
      <c r="K4876" s="101" t="s">
        <v>1388</v>
      </c>
    </row>
    <row r="4877" spans="1:11" ht="56.25" customHeight="1">
      <c r="A4877" s="98">
        <v>206</v>
      </c>
      <c r="B4877" s="125" t="s">
        <v>7827</v>
      </c>
      <c r="C4877" s="126">
        <v>42642</v>
      </c>
      <c r="D4877" s="98" t="s">
        <v>3</v>
      </c>
      <c r="E4877" s="98">
        <v>1425178</v>
      </c>
      <c r="F4877" s="98"/>
      <c r="G4877" s="127" t="s">
        <v>13764</v>
      </c>
      <c r="H4877" s="128">
        <v>0</v>
      </c>
      <c r="I4877" s="128">
        <v>71679.56</v>
      </c>
      <c r="J4877" s="129">
        <v>71679.56</v>
      </c>
      <c r="K4877" s="101" t="s">
        <v>1429</v>
      </c>
    </row>
    <row r="4878" spans="1:11" ht="56.25" customHeight="1">
      <c r="A4878" s="98">
        <v>206</v>
      </c>
      <c r="B4878" s="125" t="s">
        <v>7827</v>
      </c>
      <c r="C4878" s="126">
        <v>42642</v>
      </c>
      <c r="D4878" s="98" t="s">
        <v>3</v>
      </c>
      <c r="E4878" s="98">
        <v>1425181</v>
      </c>
      <c r="F4878" s="98"/>
      <c r="G4878" s="127" t="s">
        <v>13765</v>
      </c>
      <c r="H4878" s="128">
        <v>0</v>
      </c>
      <c r="I4878" s="128">
        <v>189.24</v>
      </c>
      <c r="J4878" s="129">
        <v>189.24</v>
      </c>
      <c r="K4878" s="101" t="s">
        <v>1388</v>
      </c>
    </row>
    <row r="4879" spans="1:11" ht="56.25" customHeight="1">
      <c r="A4879" s="98">
        <v>206</v>
      </c>
      <c r="B4879" s="125" t="s">
        <v>7827</v>
      </c>
      <c r="C4879" s="126">
        <v>42642</v>
      </c>
      <c r="D4879" s="98" t="s">
        <v>3</v>
      </c>
      <c r="E4879" s="98">
        <v>1425367</v>
      </c>
      <c r="F4879" s="98"/>
      <c r="G4879" s="127" t="s">
        <v>13787</v>
      </c>
      <c r="H4879" s="128">
        <v>0</v>
      </c>
      <c r="I4879" s="128">
        <v>50</v>
      </c>
      <c r="J4879" s="129">
        <v>50</v>
      </c>
      <c r="K4879" s="101" t="s">
        <v>1388</v>
      </c>
    </row>
    <row r="4880" spans="1:11" ht="56.25" customHeight="1">
      <c r="A4880" s="98">
        <v>206</v>
      </c>
      <c r="B4880" s="125" t="s">
        <v>7827</v>
      </c>
      <c r="C4880" s="126">
        <v>42643</v>
      </c>
      <c r="D4880" s="98" t="s">
        <v>3</v>
      </c>
      <c r="E4880" s="98">
        <v>1425968</v>
      </c>
      <c r="F4880" s="98"/>
      <c r="G4880" s="127" t="s">
        <v>13902</v>
      </c>
      <c r="H4880" s="128">
        <v>0</v>
      </c>
      <c r="I4880" s="128">
        <v>150</v>
      </c>
      <c r="J4880" s="129">
        <v>150</v>
      </c>
      <c r="K4880" s="101" t="s">
        <v>1388</v>
      </c>
    </row>
    <row r="4881" spans="1:11" ht="56.25" customHeight="1">
      <c r="A4881" s="98">
        <v>212</v>
      </c>
      <c r="B4881" s="125" t="s">
        <v>1293</v>
      </c>
      <c r="C4881" s="126">
        <v>42475</v>
      </c>
      <c r="D4881" s="98" t="s">
        <v>6</v>
      </c>
      <c r="E4881" s="98">
        <v>848253</v>
      </c>
      <c r="F4881" s="98"/>
      <c r="G4881" s="127" t="s">
        <v>3426</v>
      </c>
      <c r="H4881" s="128">
        <v>0</v>
      </c>
      <c r="I4881" s="128">
        <v>16028.1</v>
      </c>
      <c r="J4881" s="129">
        <v>16028.1</v>
      </c>
      <c r="K4881" s="101" t="s">
        <v>1388</v>
      </c>
    </row>
    <row r="4882" spans="1:11" ht="56.25" customHeight="1">
      <c r="A4882" s="98">
        <v>212</v>
      </c>
      <c r="B4882" s="125" t="s">
        <v>1293</v>
      </c>
      <c r="C4882" s="126">
        <v>42503</v>
      </c>
      <c r="D4882" s="98" t="s">
        <v>6</v>
      </c>
      <c r="E4882" s="98">
        <v>851322</v>
      </c>
      <c r="F4882" s="98"/>
      <c r="G4882" s="127" t="s">
        <v>3978</v>
      </c>
      <c r="H4882" s="128">
        <v>0</v>
      </c>
      <c r="I4882" s="128">
        <v>8637.9</v>
      </c>
      <c r="J4882" s="129">
        <v>8637.9</v>
      </c>
      <c r="K4882" s="101" t="s">
        <v>1388</v>
      </c>
    </row>
    <row r="4883" spans="1:11" ht="56.25" customHeight="1">
      <c r="A4883" s="98">
        <v>212</v>
      </c>
      <c r="B4883" s="125" t="s">
        <v>8097</v>
      </c>
      <c r="C4883" s="126">
        <v>42395</v>
      </c>
      <c r="D4883" s="98" t="s">
        <v>3</v>
      </c>
      <c r="E4883" s="98">
        <v>1344203</v>
      </c>
      <c r="F4883" s="98"/>
      <c r="G4883" s="127" t="s">
        <v>8098</v>
      </c>
      <c r="H4883" s="128">
        <v>0</v>
      </c>
      <c r="I4883" s="128">
        <v>178</v>
      </c>
      <c r="J4883" s="129">
        <v>178</v>
      </c>
      <c r="K4883" s="101" t="s">
        <v>1388</v>
      </c>
    </row>
    <row r="4884" spans="1:11" ht="56.25" customHeight="1">
      <c r="A4884" s="98">
        <v>212</v>
      </c>
      <c r="B4884" s="125" t="s">
        <v>8097</v>
      </c>
      <c r="C4884" s="126">
        <v>42395</v>
      </c>
      <c r="D4884" s="98" t="s">
        <v>3</v>
      </c>
      <c r="E4884" s="98">
        <v>1344204</v>
      </c>
      <c r="F4884" s="98"/>
      <c r="G4884" s="127" t="s">
        <v>8099</v>
      </c>
      <c r="H4884" s="128">
        <v>0</v>
      </c>
      <c r="I4884" s="128">
        <v>3814</v>
      </c>
      <c r="J4884" s="129">
        <v>3814</v>
      </c>
      <c r="K4884" s="101" t="s">
        <v>1388</v>
      </c>
    </row>
    <row r="4885" spans="1:11" ht="56.25" customHeight="1">
      <c r="A4885" s="98">
        <v>212</v>
      </c>
      <c r="B4885" s="125" t="s">
        <v>8097</v>
      </c>
      <c r="C4885" s="126">
        <v>42395</v>
      </c>
      <c r="D4885" s="98" t="s">
        <v>3</v>
      </c>
      <c r="E4885" s="98">
        <v>1344207</v>
      </c>
      <c r="F4885" s="98"/>
      <c r="G4885" s="127" t="s">
        <v>8100</v>
      </c>
      <c r="H4885" s="128">
        <v>0</v>
      </c>
      <c r="I4885" s="128">
        <v>178</v>
      </c>
      <c r="J4885" s="129">
        <v>178</v>
      </c>
      <c r="K4885" s="101" t="s">
        <v>1388</v>
      </c>
    </row>
    <row r="4886" spans="1:11" ht="56.25" customHeight="1">
      <c r="A4886" s="98">
        <v>212</v>
      </c>
      <c r="B4886" s="125" t="s">
        <v>8097</v>
      </c>
      <c r="C4886" s="126">
        <v>42417</v>
      </c>
      <c r="D4886" s="98" t="s">
        <v>3</v>
      </c>
      <c r="E4886" s="98">
        <v>1351107</v>
      </c>
      <c r="F4886" s="98"/>
      <c r="G4886" s="127" t="s">
        <v>8347</v>
      </c>
      <c r="H4886" s="128">
        <v>0</v>
      </c>
      <c r="I4886" s="128">
        <v>83129</v>
      </c>
      <c r="J4886" s="129">
        <v>83129</v>
      </c>
      <c r="K4886" s="101" t="s">
        <v>1388</v>
      </c>
    </row>
    <row r="4887" spans="1:11" ht="56.25" customHeight="1">
      <c r="A4887" s="98">
        <v>212</v>
      </c>
      <c r="B4887" s="125" t="s">
        <v>8097</v>
      </c>
      <c r="C4887" s="126">
        <v>42422</v>
      </c>
      <c r="D4887" s="98" t="s">
        <v>3</v>
      </c>
      <c r="E4887" s="98">
        <v>1352526</v>
      </c>
      <c r="F4887" s="98"/>
      <c r="G4887" s="127" t="s">
        <v>8431</v>
      </c>
      <c r="H4887" s="128">
        <v>0</v>
      </c>
      <c r="I4887" s="128">
        <v>150</v>
      </c>
      <c r="J4887" s="129">
        <v>150</v>
      </c>
      <c r="K4887" s="101" t="s">
        <v>1388</v>
      </c>
    </row>
    <row r="4888" spans="1:11" ht="56.25" customHeight="1">
      <c r="A4888" s="98">
        <v>212</v>
      </c>
      <c r="B4888" s="125" t="s">
        <v>8097</v>
      </c>
      <c r="C4888" s="126">
        <v>42426</v>
      </c>
      <c r="D4888" s="98" t="s">
        <v>3</v>
      </c>
      <c r="E4888" s="98">
        <v>1354291</v>
      </c>
      <c r="F4888" s="98"/>
      <c r="G4888" s="127" t="s">
        <v>8548</v>
      </c>
      <c r="H4888" s="128">
        <v>0</v>
      </c>
      <c r="I4888" s="128">
        <v>189.5</v>
      </c>
      <c r="J4888" s="129">
        <v>189.5</v>
      </c>
      <c r="K4888" s="101" t="s">
        <v>1388</v>
      </c>
    </row>
    <row r="4889" spans="1:11" ht="56.25" customHeight="1">
      <c r="A4889" s="98">
        <v>212</v>
      </c>
      <c r="B4889" s="125" t="s">
        <v>8097</v>
      </c>
      <c r="C4889" s="126">
        <v>42438</v>
      </c>
      <c r="D4889" s="98" t="s">
        <v>3</v>
      </c>
      <c r="E4889" s="98">
        <v>1358004</v>
      </c>
      <c r="F4889" s="98"/>
      <c r="G4889" s="127" t="s">
        <v>8774</v>
      </c>
      <c r="H4889" s="128">
        <v>0</v>
      </c>
      <c r="I4889" s="128">
        <v>178</v>
      </c>
      <c r="J4889" s="129">
        <v>178</v>
      </c>
      <c r="K4889" s="101" t="s">
        <v>1388</v>
      </c>
    </row>
    <row r="4890" spans="1:11" ht="56.25" customHeight="1">
      <c r="A4890" s="98">
        <v>212</v>
      </c>
      <c r="B4890" s="125" t="s">
        <v>8097</v>
      </c>
      <c r="C4890" s="126">
        <v>42438</v>
      </c>
      <c r="D4890" s="98" t="s">
        <v>3</v>
      </c>
      <c r="E4890" s="98">
        <v>1358008</v>
      </c>
      <c r="F4890" s="98"/>
      <c r="G4890" s="127" t="s">
        <v>8775</v>
      </c>
      <c r="H4890" s="128">
        <v>0</v>
      </c>
      <c r="I4890" s="128">
        <v>30</v>
      </c>
      <c r="J4890" s="129">
        <v>30</v>
      </c>
      <c r="K4890" s="101" t="s">
        <v>1388</v>
      </c>
    </row>
    <row r="4891" spans="1:11" ht="56.25" customHeight="1">
      <c r="A4891" s="98">
        <v>212</v>
      </c>
      <c r="B4891" s="125" t="s">
        <v>8097</v>
      </c>
      <c r="C4891" s="126">
        <v>42443</v>
      </c>
      <c r="D4891" s="98" t="s">
        <v>3</v>
      </c>
      <c r="E4891" s="98">
        <v>1359258</v>
      </c>
      <c r="F4891" s="98"/>
      <c r="G4891" s="127" t="s">
        <v>8832</v>
      </c>
      <c r="H4891" s="128">
        <v>0</v>
      </c>
      <c r="I4891" s="128">
        <v>200000</v>
      </c>
      <c r="J4891" s="129">
        <v>200000</v>
      </c>
      <c r="K4891" s="101" t="s">
        <v>1388</v>
      </c>
    </row>
    <row r="4892" spans="1:11" ht="56.25" customHeight="1">
      <c r="A4892" s="98">
        <v>212</v>
      </c>
      <c r="B4892" s="125" t="s">
        <v>8097</v>
      </c>
      <c r="C4892" s="126">
        <v>42443</v>
      </c>
      <c r="D4892" s="98" t="s">
        <v>3</v>
      </c>
      <c r="E4892" s="98">
        <v>1359266</v>
      </c>
      <c r="F4892" s="98"/>
      <c r="G4892" s="127" t="s">
        <v>8833</v>
      </c>
      <c r="H4892" s="128">
        <v>0</v>
      </c>
      <c r="I4892" s="128">
        <v>17150</v>
      </c>
      <c r="J4892" s="129">
        <v>17150</v>
      </c>
      <c r="K4892" s="101" t="s">
        <v>1388</v>
      </c>
    </row>
    <row r="4893" spans="1:11" ht="56.25" customHeight="1">
      <c r="A4893" s="98">
        <v>212</v>
      </c>
      <c r="B4893" s="125" t="s">
        <v>8097</v>
      </c>
      <c r="C4893" s="126">
        <v>42444</v>
      </c>
      <c r="D4893" s="98" t="s">
        <v>3</v>
      </c>
      <c r="E4893" s="98">
        <v>1359677</v>
      </c>
      <c r="F4893" s="98"/>
      <c r="G4893" s="127" t="s">
        <v>8858</v>
      </c>
      <c r="H4893" s="128">
        <v>0</v>
      </c>
      <c r="I4893" s="128">
        <v>490809</v>
      </c>
      <c r="J4893" s="129">
        <v>490809</v>
      </c>
      <c r="K4893" s="101" t="s">
        <v>1388</v>
      </c>
    </row>
    <row r="4894" spans="1:11" ht="56.25" customHeight="1">
      <c r="A4894" s="98">
        <v>212</v>
      </c>
      <c r="B4894" s="125" t="s">
        <v>8097</v>
      </c>
      <c r="C4894" s="126">
        <v>42444</v>
      </c>
      <c r="D4894" s="98" t="s">
        <v>3</v>
      </c>
      <c r="E4894" s="98">
        <v>1359823</v>
      </c>
      <c r="F4894" s="98"/>
      <c r="G4894" s="127" t="s">
        <v>8876</v>
      </c>
      <c r="H4894" s="128">
        <v>0</v>
      </c>
      <c r="I4894" s="128">
        <v>58050</v>
      </c>
      <c r="J4894" s="129">
        <v>58050</v>
      </c>
      <c r="K4894" s="101" t="s">
        <v>1388</v>
      </c>
    </row>
    <row r="4895" spans="1:11" ht="56.25" customHeight="1">
      <c r="A4895" s="98">
        <v>212</v>
      </c>
      <c r="B4895" s="125" t="s">
        <v>8097</v>
      </c>
      <c r="C4895" s="126">
        <v>42452</v>
      </c>
      <c r="D4895" s="98" t="s">
        <v>3</v>
      </c>
      <c r="E4895" s="98">
        <v>1362318</v>
      </c>
      <c r="F4895" s="98"/>
      <c r="G4895" s="127" t="s">
        <v>8996</v>
      </c>
      <c r="H4895" s="128">
        <v>0</v>
      </c>
      <c r="I4895" s="128">
        <v>22800</v>
      </c>
      <c r="J4895" s="129">
        <v>22800</v>
      </c>
      <c r="K4895" s="101" t="s">
        <v>1388</v>
      </c>
    </row>
    <row r="4896" spans="1:11" ht="56.25" customHeight="1">
      <c r="A4896" s="98">
        <v>212</v>
      </c>
      <c r="B4896" s="125" t="s">
        <v>8097</v>
      </c>
      <c r="C4896" s="126">
        <v>42465</v>
      </c>
      <c r="D4896" s="98" t="s">
        <v>3</v>
      </c>
      <c r="E4896" s="98">
        <v>1365992</v>
      </c>
      <c r="F4896" s="98"/>
      <c r="G4896" s="127" t="s">
        <v>9205</v>
      </c>
      <c r="H4896" s="128">
        <v>0</v>
      </c>
      <c r="I4896" s="128">
        <v>210</v>
      </c>
      <c r="J4896" s="129">
        <v>210</v>
      </c>
      <c r="K4896" s="101" t="s">
        <v>1388</v>
      </c>
    </row>
    <row r="4897" spans="1:11" ht="56.25" customHeight="1">
      <c r="A4897" s="98">
        <v>212</v>
      </c>
      <c r="B4897" s="125" t="s">
        <v>8097</v>
      </c>
      <c r="C4897" s="126">
        <v>42466</v>
      </c>
      <c r="D4897" s="98" t="s">
        <v>3</v>
      </c>
      <c r="E4897" s="98">
        <v>1366564</v>
      </c>
      <c r="F4897" s="98"/>
      <c r="G4897" s="127" t="s">
        <v>9236</v>
      </c>
      <c r="H4897" s="128">
        <v>0</v>
      </c>
      <c r="I4897" s="128">
        <v>0.3</v>
      </c>
      <c r="J4897" s="129">
        <v>0.3</v>
      </c>
      <c r="K4897" s="101" t="s">
        <v>1429</v>
      </c>
    </row>
    <row r="4898" spans="1:11" ht="56.25" customHeight="1">
      <c r="A4898" s="98">
        <v>212</v>
      </c>
      <c r="B4898" s="125" t="s">
        <v>8097</v>
      </c>
      <c r="C4898" s="126">
        <v>42467</v>
      </c>
      <c r="D4898" s="98" t="s">
        <v>3</v>
      </c>
      <c r="E4898" s="98">
        <v>1366901</v>
      </c>
      <c r="F4898" s="98"/>
      <c r="G4898" s="127" t="s">
        <v>9251</v>
      </c>
      <c r="H4898" s="128">
        <v>0</v>
      </c>
      <c r="I4898" s="128">
        <v>2070</v>
      </c>
      <c r="J4898" s="129">
        <v>2070</v>
      </c>
      <c r="K4898" s="101" t="s">
        <v>1388</v>
      </c>
    </row>
    <row r="4899" spans="1:11" ht="56.25" customHeight="1">
      <c r="A4899" s="98">
        <v>212</v>
      </c>
      <c r="B4899" s="125" t="s">
        <v>8097</v>
      </c>
      <c r="C4899" s="126">
        <v>42475</v>
      </c>
      <c r="D4899" s="98" t="s">
        <v>3</v>
      </c>
      <c r="E4899" s="98">
        <v>1369616</v>
      </c>
      <c r="F4899" s="98"/>
      <c r="G4899" s="127" t="s">
        <v>9393</v>
      </c>
      <c r="H4899" s="128">
        <v>0</v>
      </c>
      <c r="I4899" s="128">
        <v>1120</v>
      </c>
      <c r="J4899" s="129">
        <v>1120</v>
      </c>
      <c r="K4899" s="101" t="s">
        <v>1388</v>
      </c>
    </row>
    <row r="4900" spans="1:11" ht="56.25" customHeight="1">
      <c r="A4900" s="98">
        <v>212</v>
      </c>
      <c r="B4900" s="125" t="s">
        <v>8097</v>
      </c>
      <c r="C4900" s="126">
        <v>42475</v>
      </c>
      <c r="D4900" s="98" t="s">
        <v>3</v>
      </c>
      <c r="E4900" s="98">
        <v>1369777</v>
      </c>
      <c r="F4900" s="98"/>
      <c r="G4900" s="127" t="s">
        <v>9400</v>
      </c>
      <c r="H4900" s="128">
        <v>0</v>
      </c>
      <c r="I4900" s="128">
        <v>284318.5</v>
      </c>
      <c r="J4900" s="129">
        <v>284318.5</v>
      </c>
      <c r="K4900" s="101" t="s">
        <v>1388</v>
      </c>
    </row>
    <row r="4901" spans="1:11" ht="56.25" customHeight="1">
      <c r="A4901" s="98">
        <v>212</v>
      </c>
      <c r="B4901" s="125" t="s">
        <v>8097</v>
      </c>
      <c r="C4901" s="126">
        <v>42480</v>
      </c>
      <c r="D4901" s="98" t="s">
        <v>3</v>
      </c>
      <c r="E4901" s="98">
        <v>1371169</v>
      </c>
      <c r="F4901" s="98"/>
      <c r="G4901" s="127" t="s">
        <v>9485</v>
      </c>
      <c r="H4901" s="128">
        <v>0</v>
      </c>
      <c r="I4901" s="128">
        <v>198</v>
      </c>
      <c r="J4901" s="129">
        <v>198</v>
      </c>
      <c r="K4901" s="101" t="s">
        <v>1388</v>
      </c>
    </row>
    <row r="4902" spans="1:11" ht="56.25" customHeight="1">
      <c r="A4902" s="98">
        <v>212</v>
      </c>
      <c r="B4902" s="125" t="s">
        <v>8097</v>
      </c>
      <c r="C4902" s="126">
        <v>42480</v>
      </c>
      <c r="D4902" s="98" t="s">
        <v>3</v>
      </c>
      <c r="E4902" s="98">
        <v>1371246</v>
      </c>
      <c r="F4902" s="98"/>
      <c r="G4902" s="127" t="s">
        <v>9495</v>
      </c>
      <c r="H4902" s="128">
        <v>0</v>
      </c>
      <c r="I4902" s="128">
        <v>198</v>
      </c>
      <c r="J4902" s="129">
        <v>198</v>
      </c>
      <c r="K4902" s="101" t="s">
        <v>1388</v>
      </c>
    </row>
    <row r="4903" spans="1:11" ht="56.25" customHeight="1">
      <c r="A4903" s="98">
        <v>212</v>
      </c>
      <c r="B4903" s="125" t="s">
        <v>8097</v>
      </c>
      <c r="C4903" s="126">
        <v>42481</v>
      </c>
      <c r="D4903" s="98" t="s">
        <v>3</v>
      </c>
      <c r="E4903" s="98">
        <v>1371506</v>
      </c>
      <c r="F4903" s="98"/>
      <c r="G4903" s="127" t="s">
        <v>9504</v>
      </c>
      <c r="H4903" s="128">
        <v>0</v>
      </c>
      <c r="I4903" s="128">
        <v>198</v>
      </c>
      <c r="J4903" s="129">
        <v>198</v>
      </c>
      <c r="K4903" s="101" t="s">
        <v>1388</v>
      </c>
    </row>
    <row r="4904" spans="1:11" ht="56.25" customHeight="1">
      <c r="A4904" s="98">
        <v>212</v>
      </c>
      <c r="B4904" s="125" t="s">
        <v>8097</v>
      </c>
      <c r="C4904" s="126">
        <v>42485</v>
      </c>
      <c r="D4904" s="98" t="s">
        <v>3</v>
      </c>
      <c r="E4904" s="98">
        <v>1372483</v>
      </c>
      <c r="F4904" s="98"/>
      <c r="G4904" s="127" t="s">
        <v>9572</v>
      </c>
      <c r="H4904" s="128">
        <v>0</v>
      </c>
      <c r="I4904" s="128">
        <v>198</v>
      </c>
      <c r="J4904" s="129">
        <v>198</v>
      </c>
      <c r="K4904" s="101" t="s">
        <v>1388</v>
      </c>
    </row>
    <row r="4905" spans="1:11" ht="56.25" customHeight="1">
      <c r="A4905" s="98">
        <v>212</v>
      </c>
      <c r="B4905" s="125" t="s">
        <v>8097</v>
      </c>
      <c r="C4905" s="126">
        <v>42487</v>
      </c>
      <c r="D4905" s="98" t="s">
        <v>3</v>
      </c>
      <c r="E4905" s="98">
        <v>1373405</v>
      </c>
      <c r="F4905" s="98"/>
      <c r="G4905" s="127" t="s">
        <v>9634</v>
      </c>
      <c r="H4905" s="128">
        <v>0</v>
      </c>
      <c r="I4905" s="128">
        <v>337</v>
      </c>
      <c r="J4905" s="129">
        <v>337</v>
      </c>
      <c r="K4905" s="101" t="s">
        <v>1388</v>
      </c>
    </row>
    <row r="4906" spans="1:11" ht="56.25" customHeight="1">
      <c r="A4906" s="98">
        <v>212</v>
      </c>
      <c r="B4906" s="125" t="s">
        <v>8097</v>
      </c>
      <c r="C4906" s="126">
        <v>42489</v>
      </c>
      <c r="D4906" s="98" t="s">
        <v>3</v>
      </c>
      <c r="E4906" s="98">
        <v>1374513</v>
      </c>
      <c r="F4906" s="98"/>
      <c r="G4906" s="127" t="s">
        <v>9675</v>
      </c>
      <c r="H4906" s="128">
        <v>0</v>
      </c>
      <c r="I4906" s="128">
        <v>42000</v>
      </c>
      <c r="J4906" s="129">
        <v>42000</v>
      </c>
      <c r="K4906" s="101" t="s">
        <v>1388</v>
      </c>
    </row>
    <row r="4907" spans="1:11" ht="56.25" customHeight="1">
      <c r="A4907" s="98">
        <v>212</v>
      </c>
      <c r="B4907" s="125" t="s">
        <v>8097</v>
      </c>
      <c r="C4907" s="126">
        <v>42489</v>
      </c>
      <c r="D4907" s="98" t="s">
        <v>3</v>
      </c>
      <c r="E4907" s="98">
        <v>1374539</v>
      </c>
      <c r="F4907" s="98"/>
      <c r="G4907" s="127" t="s">
        <v>9678</v>
      </c>
      <c r="H4907" s="128">
        <v>0</v>
      </c>
      <c r="I4907" s="128">
        <v>31170</v>
      </c>
      <c r="J4907" s="129">
        <v>31170</v>
      </c>
      <c r="K4907" s="101" t="s">
        <v>1388</v>
      </c>
    </row>
    <row r="4908" spans="1:11" ht="56.25" customHeight="1">
      <c r="A4908" s="98">
        <v>212</v>
      </c>
      <c r="B4908" s="125" t="s">
        <v>8097</v>
      </c>
      <c r="C4908" s="126">
        <v>42493</v>
      </c>
      <c r="D4908" s="98" t="s">
        <v>3</v>
      </c>
      <c r="E4908" s="98">
        <v>1375143</v>
      </c>
      <c r="F4908" s="98"/>
      <c r="G4908" s="127" t="s">
        <v>9722</v>
      </c>
      <c r="H4908" s="128">
        <v>0</v>
      </c>
      <c r="I4908" s="128">
        <v>15</v>
      </c>
      <c r="J4908" s="129">
        <v>15</v>
      </c>
      <c r="K4908" s="101" t="s">
        <v>1388</v>
      </c>
    </row>
    <row r="4909" spans="1:11" ht="56.25" customHeight="1">
      <c r="A4909" s="98">
        <v>212</v>
      </c>
      <c r="B4909" s="125" t="s">
        <v>8097</v>
      </c>
      <c r="C4909" s="126">
        <v>42499</v>
      </c>
      <c r="D4909" s="98" t="s">
        <v>3</v>
      </c>
      <c r="E4909" s="98">
        <v>1377137</v>
      </c>
      <c r="F4909" s="98"/>
      <c r="G4909" s="127" t="s">
        <v>9813</v>
      </c>
      <c r="H4909" s="128">
        <v>0</v>
      </c>
      <c r="I4909" s="128">
        <v>80</v>
      </c>
      <c r="J4909" s="129">
        <v>80</v>
      </c>
      <c r="K4909" s="101" t="s">
        <v>1429</v>
      </c>
    </row>
    <row r="4910" spans="1:11" ht="56.25" customHeight="1">
      <c r="A4910" s="98">
        <v>212</v>
      </c>
      <c r="B4910" s="125" t="s">
        <v>8097</v>
      </c>
      <c r="C4910" s="126">
        <v>42501</v>
      </c>
      <c r="D4910" s="98" t="s">
        <v>3</v>
      </c>
      <c r="E4910" s="98">
        <v>1377890</v>
      </c>
      <c r="F4910" s="98"/>
      <c r="G4910" s="127" t="s">
        <v>9860</v>
      </c>
      <c r="H4910" s="128">
        <v>0</v>
      </c>
      <c r="I4910" s="128">
        <v>198</v>
      </c>
      <c r="J4910" s="129">
        <v>198</v>
      </c>
      <c r="K4910" s="101" t="s">
        <v>1388</v>
      </c>
    </row>
    <row r="4911" spans="1:11" ht="56.25" customHeight="1">
      <c r="A4911" s="98">
        <v>212</v>
      </c>
      <c r="B4911" s="125" t="s">
        <v>8097</v>
      </c>
      <c r="C4911" s="126">
        <v>42507</v>
      </c>
      <c r="D4911" s="98" t="s">
        <v>3</v>
      </c>
      <c r="E4911" s="98">
        <v>1379561</v>
      </c>
      <c r="F4911" s="98"/>
      <c r="G4911" s="127" t="s">
        <v>9948</v>
      </c>
      <c r="H4911" s="128">
        <v>0</v>
      </c>
      <c r="I4911" s="128">
        <v>2838</v>
      </c>
      <c r="J4911" s="129">
        <v>2838</v>
      </c>
      <c r="K4911" s="101" t="s">
        <v>1388</v>
      </c>
    </row>
    <row r="4912" spans="1:11" ht="56.25" customHeight="1">
      <c r="A4912" s="98">
        <v>212</v>
      </c>
      <c r="B4912" s="125" t="s">
        <v>8097</v>
      </c>
      <c r="C4912" s="126">
        <v>42507</v>
      </c>
      <c r="D4912" s="98" t="s">
        <v>3</v>
      </c>
      <c r="E4912" s="98">
        <v>1379635</v>
      </c>
      <c r="F4912" s="98"/>
      <c r="G4912" s="127" t="s">
        <v>9958</v>
      </c>
      <c r="H4912" s="128">
        <v>0</v>
      </c>
      <c r="I4912" s="128">
        <v>198</v>
      </c>
      <c r="J4912" s="129">
        <v>198</v>
      </c>
      <c r="K4912" s="101" t="s">
        <v>1388</v>
      </c>
    </row>
    <row r="4913" spans="1:11" ht="56.25" customHeight="1">
      <c r="A4913" s="98">
        <v>212</v>
      </c>
      <c r="B4913" s="125" t="s">
        <v>8097</v>
      </c>
      <c r="C4913" s="126">
        <v>42509</v>
      </c>
      <c r="D4913" s="98" t="s">
        <v>3</v>
      </c>
      <c r="E4913" s="98">
        <v>1380694</v>
      </c>
      <c r="F4913" s="98"/>
      <c r="G4913" s="127" t="s">
        <v>10026</v>
      </c>
      <c r="H4913" s="128">
        <v>0</v>
      </c>
      <c r="I4913" s="128">
        <v>1928</v>
      </c>
      <c r="J4913" s="129">
        <v>1928</v>
      </c>
      <c r="K4913" s="101" t="s">
        <v>1388</v>
      </c>
    </row>
    <row r="4914" spans="1:11" ht="56.25" customHeight="1">
      <c r="A4914" s="98">
        <v>212</v>
      </c>
      <c r="B4914" s="125" t="s">
        <v>8097</v>
      </c>
      <c r="C4914" s="126">
        <v>42515</v>
      </c>
      <c r="D4914" s="98" t="s">
        <v>3</v>
      </c>
      <c r="E4914" s="98">
        <v>1382079</v>
      </c>
      <c r="F4914" s="98"/>
      <c r="G4914" s="127" t="s">
        <v>10099</v>
      </c>
      <c r="H4914" s="128">
        <v>0</v>
      </c>
      <c r="I4914" s="128">
        <v>170702.34</v>
      </c>
      <c r="J4914" s="129">
        <v>170702.34</v>
      </c>
      <c r="K4914" s="101" t="s">
        <v>1388</v>
      </c>
    </row>
    <row r="4915" spans="1:11" ht="56.25" customHeight="1">
      <c r="A4915" s="98">
        <v>212</v>
      </c>
      <c r="B4915" s="125" t="s">
        <v>8097</v>
      </c>
      <c r="C4915" s="126">
        <v>42515</v>
      </c>
      <c r="D4915" s="98" t="s">
        <v>3</v>
      </c>
      <c r="E4915" s="98">
        <v>1382082</v>
      </c>
      <c r="F4915" s="98"/>
      <c r="G4915" s="127" t="s">
        <v>10100</v>
      </c>
      <c r="H4915" s="128">
        <v>0</v>
      </c>
      <c r="I4915" s="128">
        <v>131800</v>
      </c>
      <c r="J4915" s="129">
        <v>131800</v>
      </c>
      <c r="K4915" s="101" t="s">
        <v>1388</v>
      </c>
    </row>
    <row r="4916" spans="1:11" ht="56.25" customHeight="1">
      <c r="A4916" s="98">
        <v>212</v>
      </c>
      <c r="B4916" s="125" t="s">
        <v>8097</v>
      </c>
      <c r="C4916" s="126">
        <v>42515</v>
      </c>
      <c r="D4916" s="98" t="s">
        <v>3</v>
      </c>
      <c r="E4916" s="98">
        <v>1382115</v>
      </c>
      <c r="F4916" s="98"/>
      <c r="G4916" s="127" t="s">
        <v>10102</v>
      </c>
      <c r="H4916" s="128">
        <v>0</v>
      </c>
      <c r="I4916" s="128">
        <v>153109</v>
      </c>
      <c r="J4916" s="129">
        <v>153109</v>
      </c>
      <c r="K4916" s="101" t="s">
        <v>1388</v>
      </c>
    </row>
    <row r="4917" spans="1:11" ht="56.25" customHeight="1">
      <c r="A4917" s="98">
        <v>212</v>
      </c>
      <c r="B4917" s="125" t="s">
        <v>8097</v>
      </c>
      <c r="C4917" s="126">
        <v>42522</v>
      </c>
      <c r="D4917" s="98" t="s">
        <v>3</v>
      </c>
      <c r="E4917" s="98">
        <v>1383777</v>
      </c>
      <c r="F4917" s="98"/>
      <c r="G4917" s="127" t="s">
        <v>10249</v>
      </c>
      <c r="H4917" s="128">
        <v>0</v>
      </c>
      <c r="I4917" s="128">
        <v>30</v>
      </c>
      <c r="J4917" s="129">
        <v>30</v>
      </c>
      <c r="K4917" s="101" t="s">
        <v>1388</v>
      </c>
    </row>
    <row r="4918" spans="1:11" ht="56.25" customHeight="1">
      <c r="A4918" s="98">
        <v>212</v>
      </c>
      <c r="B4918" s="125" t="s">
        <v>8097</v>
      </c>
      <c r="C4918" s="126">
        <v>42523</v>
      </c>
      <c r="D4918" s="98" t="s">
        <v>3</v>
      </c>
      <c r="E4918" s="98">
        <v>1384252</v>
      </c>
      <c r="F4918" s="98"/>
      <c r="G4918" s="127" t="s">
        <v>10276</v>
      </c>
      <c r="H4918" s="128">
        <v>0</v>
      </c>
      <c r="I4918" s="128">
        <v>910</v>
      </c>
      <c r="J4918" s="129">
        <v>910</v>
      </c>
      <c r="K4918" s="101" t="s">
        <v>1388</v>
      </c>
    </row>
    <row r="4919" spans="1:11" ht="56.25" customHeight="1">
      <c r="A4919" s="98">
        <v>212</v>
      </c>
      <c r="B4919" s="125" t="s">
        <v>8097</v>
      </c>
      <c r="C4919" s="126">
        <v>42523</v>
      </c>
      <c r="D4919" s="98" t="s">
        <v>3</v>
      </c>
      <c r="E4919" s="98">
        <v>1384257</v>
      </c>
      <c r="F4919" s="98"/>
      <c r="G4919" s="127" t="s">
        <v>10278</v>
      </c>
      <c r="H4919" s="128">
        <v>0</v>
      </c>
      <c r="I4919" s="128">
        <v>1135210</v>
      </c>
      <c r="J4919" s="129">
        <v>1135210</v>
      </c>
      <c r="K4919" s="101" t="s">
        <v>1388</v>
      </c>
    </row>
    <row r="4920" spans="1:11" ht="56.25" customHeight="1">
      <c r="A4920" s="98">
        <v>212</v>
      </c>
      <c r="B4920" s="125" t="s">
        <v>8097</v>
      </c>
      <c r="C4920" s="126">
        <v>42523</v>
      </c>
      <c r="D4920" s="98" t="s">
        <v>3</v>
      </c>
      <c r="E4920" s="98">
        <v>1384259</v>
      </c>
      <c r="F4920" s="98"/>
      <c r="G4920" s="127" t="s">
        <v>10280</v>
      </c>
      <c r="H4920" s="128">
        <v>0</v>
      </c>
      <c r="I4920" s="128">
        <v>386950</v>
      </c>
      <c r="J4920" s="129">
        <v>386950</v>
      </c>
      <c r="K4920" s="101" t="s">
        <v>1388</v>
      </c>
    </row>
    <row r="4921" spans="1:11" ht="56.25" customHeight="1">
      <c r="A4921" s="98">
        <v>212</v>
      </c>
      <c r="B4921" s="125" t="s">
        <v>8097</v>
      </c>
      <c r="C4921" s="126">
        <v>42529</v>
      </c>
      <c r="D4921" s="98" t="s">
        <v>3</v>
      </c>
      <c r="E4921" s="98">
        <v>1386626</v>
      </c>
      <c r="F4921" s="98"/>
      <c r="G4921" s="127" t="s">
        <v>10442</v>
      </c>
      <c r="H4921" s="128">
        <v>0</v>
      </c>
      <c r="I4921" s="128">
        <v>300</v>
      </c>
      <c r="J4921" s="129">
        <v>300</v>
      </c>
      <c r="K4921" s="101" t="s">
        <v>1388</v>
      </c>
    </row>
    <row r="4922" spans="1:11" ht="56.25" customHeight="1">
      <c r="A4922" s="98">
        <v>212</v>
      </c>
      <c r="B4922" s="125" t="s">
        <v>8097</v>
      </c>
      <c r="C4922" s="126">
        <v>42530</v>
      </c>
      <c r="D4922" s="98" t="s">
        <v>3</v>
      </c>
      <c r="E4922" s="98">
        <v>1386865</v>
      </c>
      <c r="F4922" s="98"/>
      <c r="G4922" s="127" t="s">
        <v>10452</v>
      </c>
      <c r="H4922" s="128">
        <v>0</v>
      </c>
      <c r="I4922" s="128">
        <v>100000</v>
      </c>
      <c r="J4922" s="129">
        <v>100000</v>
      </c>
      <c r="K4922" s="101" t="s">
        <v>1388</v>
      </c>
    </row>
    <row r="4923" spans="1:11" ht="56.25" customHeight="1">
      <c r="A4923" s="98">
        <v>212</v>
      </c>
      <c r="B4923" s="125" t="s">
        <v>8097</v>
      </c>
      <c r="C4923" s="126">
        <v>42531</v>
      </c>
      <c r="D4923" s="98" t="s">
        <v>3</v>
      </c>
      <c r="E4923" s="98">
        <v>1387696</v>
      </c>
      <c r="F4923" s="98"/>
      <c r="G4923" s="127" t="s">
        <v>10500</v>
      </c>
      <c r="H4923" s="128">
        <v>0</v>
      </c>
      <c r="I4923" s="128">
        <v>3270.85</v>
      </c>
      <c r="J4923" s="129">
        <v>3270.85</v>
      </c>
      <c r="K4923" s="101" t="s">
        <v>1388</v>
      </c>
    </row>
    <row r="4924" spans="1:11" ht="56.25" customHeight="1">
      <c r="A4924" s="98">
        <v>212</v>
      </c>
      <c r="B4924" s="125" t="s">
        <v>8097</v>
      </c>
      <c r="C4924" s="126">
        <v>42531</v>
      </c>
      <c r="D4924" s="98" t="s">
        <v>3</v>
      </c>
      <c r="E4924" s="98">
        <v>1387699</v>
      </c>
      <c r="F4924" s="98"/>
      <c r="G4924" s="127" t="s">
        <v>10501</v>
      </c>
      <c r="H4924" s="128">
        <v>0</v>
      </c>
      <c r="I4924" s="128">
        <v>12500</v>
      </c>
      <c r="J4924" s="129">
        <v>12500</v>
      </c>
      <c r="K4924" s="101" t="s">
        <v>1388</v>
      </c>
    </row>
    <row r="4925" spans="1:11" ht="56.25" customHeight="1">
      <c r="A4925" s="98">
        <v>212</v>
      </c>
      <c r="B4925" s="125" t="s">
        <v>8097</v>
      </c>
      <c r="C4925" s="126">
        <v>42531</v>
      </c>
      <c r="D4925" s="98" t="s">
        <v>3</v>
      </c>
      <c r="E4925" s="98">
        <v>1387704</v>
      </c>
      <c r="F4925" s="98"/>
      <c r="G4925" s="127" t="s">
        <v>10502</v>
      </c>
      <c r="H4925" s="128">
        <v>0</v>
      </c>
      <c r="I4925" s="128">
        <v>60816.480000000003</v>
      </c>
      <c r="J4925" s="129">
        <v>60816.480000000003</v>
      </c>
      <c r="K4925" s="101" t="s">
        <v>1388</v>
      </c>
    </row>
    <row r="4926" spans="1:11" ht="56.25" customHeight="1">
      <c r="A4926" s="98">
        <v>212</v>
      </c>
      <c r="B4926" s="125" t="s">
        <v>8097</v>
      </c>
      <c r="C4926" s="126">
        <v>42531</v>
      </c>
      <c r="D4926" s="98" t="s">
        <v>3</v>
      </c>
      <c r="E4926" s="98">
        <v>1387850</v>
      </c>
      <c r="F4926" s="98"/>
      <c r="G4926" s="127" t="s">
        <v>10521</v>
      </c>
      <c r="H4926" s="128">
        <v>0</v>
      </c>
      <c r="I4926" s="128">
        <v>142</v>
      </c>
      <c r="J4926" s="129">
        <v>142</v>
      </c>
      <c r="K4926" s="101" t="s">
        <v>1388</v>
      </c>
    </row>
    <row r="4927" spans="1:11" ht="56.25" customHeight="1">
      <c r="A4927" s="98">
        <v>212</v>
      </c>
      <c r="B4927" s="125" t="s">
        <v>8097</v>
      </c>
      <c r="C4927" s="126">
        <v>42556</v>
      </c>
      <c r="D4927" s="98" t="s">
        <v>3</v>
      </c>
      <c r="E4927" s="98">
        <v>1395144</v>
      </c>
      <c r="F4927" s="98"/>
      <c r="G4927" s="127" t="s">
        <v>11098</v>
      </c>
      <c r="H4927" s="128">
        <v>0</v>
      </c>
      <c r="I4927" s="128">
        <v>362700</v>
      </c>
      <c r="J4927" s="129">
        <v>362700</v>
      </c>
      <c r="K4927" s="101" t="s">
        <v>1388</v>
      </c>
    </row>
    <row r="4928" spans="1:11" ht="56.25" customHeight="1">
      <c r="A4928" s="98">
        <v>212</v>
      </c>
      <c r="B4928" s="125" t="s">
        <v>8097</v>
      </c>
      <c r="C4928" s="126">
        <v>42556</v>
      </c>
      <c r="D4928" s="98" t="s">
        <v>3</v>
      </c>
      <c r="E4928" s="98">
        <v>1395145</v>
      </c>
      <c r="F4928" s="98"/>
      <c r="G4928" s="127" t="s">
        <v>11099</v>
      </c>
      <c r="H4928" s="128">
        <v>0</v>
      </c>
      <c r="I4928" s="128">
        <v>91130</v>
      </c>
      <c r="J4928" s="129">
        <v>91130</v>
      </c>
      <c r="K4928" s="101" t="s">
        <v>1388</v>
      </c>
    </row>
    <row r="4929" spans="1:11" ht="56.25" customHeight="1">
      <c r="A4929" s="98">
        <v>212</v>
      </c>
      <c r="B4929" s="125" t="s">
        <v>8097</v>
      </c>
      <c r="C4929" s="126">
        <v>42556</v>
      </c>
      <c r="D4929" s="98" t="s">
        <v>3</v>
      </c>
      <c r="E4929" s="98">
        <v>1395147</v>
      </c>
      <c r="F4929" s="98"/>
      <c r="G4929" s="127" t="s">
        <v>11101</v>
      </c>
      <c r="H4929" s="128">
        <v>0</v>
      </c>
      <c r="I4929" s="128">
        <v>138100</v>
      </c>
      <c r="J4929" s="129">
        <v>138100</v>
      </c>
      <c r="K4929" s="101" t="s">
        <v>1388</v>
      </c>
    </row>
    <row r="4930" spans="1:11" ht="56.25" customHeight="1">
      <c r="A4930" s="98">
        <v>212</v>
      </c>
      <c r="B4930" s="125" t="s">
        <v>8097</v>
      </c>
      <c r="C4930" s="126">
        <v>42556</v>
      </c>
      <c r="D4930" s="98" t="s">
        <v>3</v>
      </c>
      <c r="E4930" s="98">
        <v>1395150</v>
      </c>
      <c r="F4930" s="98"/>
      <c r="G4930" s="127" t="s">
        <v>11102</v>
      </c>
      <c r="H4930" s="128">
        <v>0</v>
      </c>
      <c r="I4930" s="128">
        <v>30180</v>
      </c>
      <c r="J4930" s="129">
        <v>30180</v>
      </c>
      <c r="K4930" s="101" t="s">
        <v>1388</v>
      </c>
    </row>
    <row r="4931" spans="1:11" ht="56.25" customHeight="1">
      <c r="A4931" s="98">
        <v>212</v>
      </c>
      <c r="B4931" s="125" t="s">
        <v>8097</v>
      </c>
      <c r="C4931" s="126">
        <v>42557</v>
      </c>
      <c r="D4931" s="98" t="s">
        <v>3</v>
      </c>
      <c r="E4931" s="98">
        <v>1395771</v>
      </c>
      <c r="F4931" s="98"/>
      <c r="G4931" s="127" t="s">
        <v>11154</v>
      </c>
      <c r="H4931" s="128">
        <v>0</v>
      </c>
      <c r="I4931" s="128">
        <v>0.27</v>
      </c>
      <c r="J4931" s="129">
        <v>0.27</v>
      </c>
      <c r="K4931" s="101" t="s">
        <v>1429</v>
      </c>
    </row>
    <row r="4932" spans="1:11" ht="56.25" customHeight="1">
      <c r="A4932" s="98">
        <v>212</v>
      </c>
      <c r="B4932" s="125" t="s">
        <v>8097</v>
      </c>
      <c r="C4932" s="126">
        <v>42559</v>
      </c>
      <c r="D4932" s="98" t="s">
        <v>3</v>
      </c>
      <c r="E4932" s="98">
        <v>1396563</v>
      </c>
      <c r="F4932" s="98"/>
      <c r="G4932" s="127" t="s">
        <v>11209</v>
      </c>
      <c r="H4932" s="128">
        <v>0</v>
      </c>
      <c r="I4932" s="128">
        <v>226028</v>
      </c>
      <c r="J4932" s="129">
        <v>226028</v>
      </c>
      <c r="K4932" s="101" t="s">
        <v>1388</v>
      </c>
    </row>
    <row r="4933" spans="1:11" ht="56.25" customHeight="1">
      <c r="A4933" s="98">
        <v>212</v>
      </c>
      <c r="B4933" s="125" t="s">
        <v>8097</v>
      </c>
      <c r="C4933" s="126">
        <v>42559</v>
      </c>
      <c r="D4933" s="98" t="s">
        <v>3</v>
      </c>
      <c r="E4933" s="98">
        <v>1396564</v>
      </c>
      <c r="F4933" s="98"/>
      <c r="G4933" s="127" t="s">
        <v>11210</v>
      </c>
      <c r="H4933" s="128">
        <v>0</v>
      </c>
      <c r="I4933" s="128">
        <v>253243.22</v>
      </c>
      <c r="J4933" s="129">
        <v>253243.22</v>
      </c>
      <c r="K4933" s="101" t="s">
        <v>1388</v>
      </c>
    </row>
    <row r="4934" spans="1:11" ht="56.25" customHeight="1">
      <c r="A4934" s="98">
        <v>212</v>
      </c>
      <c r="B4934" s="125" t="s">
        <v>8097</v>
      </c>
      <c r="C4934" s="126">
        <v>42563</v>
      </c>
      <c r="D4934" s="98" t="s">
        <v>3</v>
      </c>
      <c r="E4934" s="98">
        <v>1397249</v>
      </c>
      <c r="F4934" s="98"/>
      <c r="G4934" s="127" t="s">
        <v>11232</v>
      </c>
      <c r="H4934" s="128">
        <v>0</v>
      </c>
      <c r="I4934" s="128">
        <v>435159</v>
      </c>
      <c r="J4934" s="129">
        <v>435159</v>
      </c>
      <c r="K4934" s="101" t="s">
        <v>1388</v>
      </c>
    </row>
    <row r="4935" spans="1:11" ht="56.25" customHeight="1">
      <c r="A4935" s="98">
        <v>212</v>
      </c>
      <c r="B4935" s="125" t="s">
        <v>8097</v>
      </c>
      <c r="C4935" s="126">
        <v>42563</v>
      </c>
      <c r="D4935" s="98" t="s">
        <v>3</v>
      </c>
      <c r="E4935" s="98">
        <v>1397253</v>
      </c>
      <c r="F4935" s="98"/>
      <c r="G4935" s="127" t="s">
        <v>11233</v>
      </c>
      <c r="H4935" s="128">
        <v>0</v>
      </c>
      <c r="I4935" s="128">
        <v>81873.08</v>
      </c>
      <c r="J4935" s="129">
        <v>81873.08</v>
      </c>
      <c r="K4935" s="101" t="s">
        <v>1388</v>
      </c>
    </row>
    <row r="4936" spans="1:11" ht="56.25" customHeight="1">
      <c r="A4936" s="98">
        <v>212</v>
      </c>
      <c r="B4936" s="125" t="s">
        <v>8097</v>
      </c>
      <c r="C4936" s="126">
        <v>42563</v>
      </c>
      <c r="D4936" s="98" t="s">
        <v>3</v>
      </c>
      <c r="E4936" s="98">
        <v>1397256</v>
      </c>
      <c r="F4936" s="98"/>
      <c r="G4936" s="127" t="s">
        <v>11234</v>
      </c>
      <c r="H4936" s="128">
        <v>0</v>
      </c>
      <c r="I4936" s="128">
        <v>148871</v>
      </c>
      <c r="J4936" s="129">
        <v>148871</v>
      </c>
      <c r="K4936" s="101" t="s">
        <v>1388</v>
      </c>
    </row>
    <row r="4937" spans="1:11" ht="56.25" customHeight="1">
      <c r="A4937" s="98">
        <v>212</v>
      </c>
      <c r="B4937" s="125" t="s">
        <v>8097</v>
      </c>
      <c r="C4937" s="126">
        <v>42569</v>
      </c>
      <c r="D4937" s="98" t="s">
        <v>3</v>
      </c>
      <c r="E4937" s="98">
        <v>1398867</v>
      </c>
      <c r="F4937" s="98"/>
      <c r="G4937" s="127" t="s">
        <v>11356</v>
      </c>
      <c r="H4937" s="128">
        <v>0</v>
      </c>
      <c r="I4937" s="128">
        <v>648451</v>
      </c>
      <c r="J4937" s="129">
        <v>648451</v>
      </c>
      <c r="K4937" s="101" t="s">
        <v>1388</v>
      </c>
    </row>
    <row r="4938" spans="1:11" ht="56.25" customHeight="1">
      <c r="A4938" s="98">
        <v>212</v>
      </c>
      <c r="B4938" s="125" t="s">
        <v>8097</v>
      </c>
      <c r="C4938" s="126">
        <v>42570</v>
      </c>
      <c r="D4938" s="98" t="s">
        <v>3</v>
      </c>
      <c r="E4938" s="98">
        <v>1399336</v>
      </c>
      <c r="F4938" s="98"/>
      <c r="G4938" s="127" t="s">
        <v>11401</v>
      </c>
      <c r="H4938" s="128">
        <v>0</v>
      </c>
      <c r="I4938" s="128">
        <v>99450</v>
      </c>
      <c r="J4938" s="129">
        <v>99450</v>
      </c>
      <c r="K4938" s="101" t="s">
        <v>1388</v>
      </c>
    </row>
    <row r="4939" spans="1:11" ht="56.25" customHeight="1">
      <c r="A4939" s="98">
        <v>212</v>
      </c>
      <c r="B4939" s="125" t="s">
        <v>8097</v>
      </c>
      <c r="C4939" s="126">
        <v>42578</v>
      </c>
      <c r="D4939" s="98" t="s">
        <v>3</v>
      </c>
      <c r="E4939" s="98">
        <v>1401932</v>
      </c>
      <c r="F4939" s="98"/>
      <c r="G4939" s="127" t="s">
        <v>11601</v>
      </c>
      <c r="H4939" s="128">
        <v>0</v>
      </c>
      <c r="I4939" s="128">
        <v>42</v>
      </c>
      <c r="J4939" s="129">
        <v>42</v>
      </c>
      <c r="K4939" s="101" t="s">
        <v>1388</v>
      </c>
    </row>
    <row r="4940" spans="1:11" ht="56.25" customHeight="1">
      <c r="A4940" s="98">
        <v>212</v>
      </c>
      <c r="B4940" s="125" t="s">
        <v>8097</v>
      </c>
      <c r="C4940" s="126">
        <v>42584</v>
      </c>
      <c r="D4940" s="98" t="s">
        <v>3</v>
      </c>
      <c r="E4940" s="98">
        <v>1403613</v>
      </c>
      <c r="F4940" s="98"/>
      <c r="G4940" s="127" t="s">
        <v>11743</v>
      </c>
      <c r="H4940" s="128">
        <v>0</v>
      </c>
      <c r="I4940" s="128">
        <v>4950</v>
      </c>
      <c r="J4940" s="129">
        <v>4950</v>
      </c>
      <c r="K4940" s="101" t="s">
        <v>1388</v>
      </c>
    </row>
    <row r="4941" spans="1:11" ht="56.25" customHeight="1">
      <c r="A4941" s="98">
        <v>212</v>
      </c>
      <c r="B4941" s="125" t="s">
        <v>8097</v>
      </c>
      <c r="C4941" s="126">
        <v>42585</v>
      </c>
      <c r="D4941" s="98" t="s">
        <v>3</v>
      </c>
      <c r="E4941" s="98">
        <v>1404075</v>
      </c>
      <c r="F4941" s="98"/>
      <c r="G4941" s="127" t="s">
        <v>11803</v>
      </c>
      <c r="H4941" s="128">
        <v>0</v>
      </c>
      <c r="I4941" s="128">
        <v>60</v>
      </c>
      <c r="J4941" s="129">
        <v>60</v>
      </c>
      <c r="K4941" s="101" t="s">
        <v>1388</v>
      </c>
    </row>
    <row r="4942" spans="1:11" ht="56.25" customHeight="1">
      <c r="A4942" s="98">
        <v>212</v>
      </c>
      <c r="B4942" s="125" t="s">
        <v>8097</v>
      </c>
      <c r="C4942" s="126">
        <v>42587</v>
      </c>
      <c r="D4942" s="98" t="s">
        <v>3</v>
      </c>
      <c r="E4942" s="98">
        <v>1405013</v>
      </c>
      <c r="F4942" s="98"/>
      <c r="G4942" s="127" t="s">
        <v>11900</v>
      </c>
      <c r="H4942" s="128">
        <v>0</v>
      </c>
      <c r="I4942" s="128">
        <v>403854.9</v>
      </c>
      <c r="J4942" s="129">
        <v>403854.9</v>
      </c>
      <c r="K4942" s="101" t="s">
        <v>1388</v>
      </c>
    </row>
    <row r="4943" spans="1:11" ht="56.25" customHeight="1">
      <c r="A4943" s="98">
        <v>212</v>
      </c>
      <c r="B4943" s="125" t="s">
        <v>8097</v>
      </c>
      <c r="C4943" s="126">
        <v>42591</v>
      </c>
      <c r="D4943" s="98" t="s">
        <v>3</v>
      </c>
      <c r="E4943" s="98">
        <v>1406088</v>
      </c>
      <c r="F4943" s="98"/>
      <c r="G4943" s="127" t="s">
        <v>11975</v>
      </c>
      <c r="H4943" s="128">
        <v>0</v>
      </c>
      <c r="I4943" s="128">
        <v>111</v>
      </c>
      <c r="J4943" s="129">
        <v>111</v>
      </c>
      <c r="K4943" s="101" t="s">
        <v>1429</v>
      </c>
    </row>
    <row r="4944" spans="1:11" ht="56.25" customHeight="1">
      <c r="A4944" s="98">
        <v>212</v>
      </c>
      <c r="B4944" s="125" t="s">
        <v>8097</v>
      </c>
      <c r="C4944" s="126">
        <v>42592</v>
      </c>
      <c r="D4944" s="98" t="s">
        <v>3</v>
      </c>
      <c r="E4944" s="98">
        <v>1406458</v>
      </c>
      <c r="F4944" s="98"/>
      <c r="G4944" s="127" t="s">
        <v>11990</v>
      </c>
      <c r="H4944" s="128">
        <v>0</v>
      </c>
      <c r="I4944" s="128">
        <v>412346</v>
      </c>
      <c r="J4944" s="129">
        <v>412346</v>
      </c>
      <c r="K4944" s="101" t="s">
        <v>1388</v>
      </c>
    </row>
    <row r="4945" spans="1:11" ht="56.25" customHeight="1">
      <c r="A4945" s="98">
        <v>212</v>
      </c>
      <c r="B4945" s="125" t="s">
        <v>8097</v>
      </c>
      <c r="C4945" s="126">
        <v>42593</v>
      </c>
      <c r="D4945" s="98" t="s">
        <v>3</v>
      </c>
      <c r="E4945" s="98">
        <v>1406917</v>
      </c>
      <c r="F4945" s="98"/>
      <c r="G4945" s="127" t="s">
        <v>12023</v>
      </c>
      <c r="H4945" s="128">
        <v>0</v>
      </c>
      <c r="I4945" s="128">
        <v>50</v>
      </c>
      <c r="J4945" s="129">
        <v>50</v>
      </c>
      <c r="K4945" s="101" t="s">
        <v>1388</v>
      </c>
    </row>
    <row r="4946" spans="1:11" ht="56.25" customHeight="1">
      <c r="A4946" s="98">
        <v>212</v>
      </c>
      <c r="B4946" s="125" t="s">
        <v>8097</v>
      </c>
      <c r="C4946" s="126">
        <v>42593</v>
      </c>
      <c r="D4946" s="98" t="s">
        <v>3</v>
      </c>
      <c r="E4946" s="98">
        <v>1406989</v>
      </c>
      <c r="F4946" s="98"/>
      <c r="G4946" s="127" t="s">
        <v>12027</v>
      </c>
      <c r="H4946" s="128">
        <v>0</v>
      </c>
      <c r="I4946" s="128">
        <v>366</v>
      </c>
      <c r="J4946" s="129">
        <v>366</v>
      </c>
      <c r="K4946" s="101" t="s">
        <v>1388</v>
      </c>
    </row>
    <row r="4947" spans="1:11" ht="56.25" customHeight="1">
      <c r="A4947" s="98">
        <v>212</v>
      </c>
      <c r="B4947" s="125" t="s">
        <v>8097</v>
      </c>
      <c r="C4947" s="126">
        <v>42593</v>
      </c>
      <c r="D4947" s="98" t="s">
        <v>3</v>
      </c>
      <c r="E4947" s="98">
        <v>1407238</v>
      </c>
      <c r="F4947" s="98"/>
      <c r="G4947" s="127" t="s">
        <v>12039</v>
      </c>
      <c r="H4947" s="128">
        <v>0</v>
      </c>
      <c r="I4947" s="128">
        <v>55</v>
      </c>
      <c r="J4947" s="129">
        <v>55</v>
      </c>
      <c r="K4947" s="101" t="s">
        <v>1388</v>
      </c>
    </row>
    <row r="4948" spans="1:11" ht="56.25" customHeight="1">
      <c r="A4948" s="98">
        <v>212</v>
      </c>
      <c r="B4948" s="125" t="s">
        <v>8097</v>
      </c>
      <c r="C4948" s="126">
        <v>42593</v>
      </c>
      <c r="D4948" s="98" t="s">
        <v>3</v>
      </c>
      <c r="E4948" s="98">
        <v>1407239</v>
      </c>
      <c r="F4948" s="98"/>
      <c r="G4948" s="127" t="s">
        <v>12040</v>
      </c>
      <c r="H4948" s="128">
        <v>0</v>
      </c>
      <c r="I4948" s="128">
        <v>40</v>
      </c>
      <c r="J4948" s="129">
        <v>40</v>
      </c>
      <c r="K4948" s="101" t="s">
        <v>1388</v>
      </c>
    </row>
    <row r="4949" spans="1:11" ht="56.25" customHeight="1">
      <c r="A4949" s="98">
        <v>212</v>
      </c>
      <c r="B4949" s="125" t="s">
        <v>8097</v>
      </c>
      <c r="C4949" s="126">
        <v>42594</v>
      </c>
      <c r="D4949" s="98" t="s">
        <v>3</v>
      </c>
      <c r="E4949" s="98">
        <v>1407498</v>
      </c>
      <c r="F4949" s="98"/>
      <c r="G4949" s="127" t="s">
        <v>12054</v>
      </c>
      <c r="H4949" s="128">
        <v>0</v>
      </c>
      <c r="I4949" s="128">
        <v>400</v>
      </c>
      <c r="J4949" s="129">
        <v>400</v>
      </c>
      <c r="K4949" s="101" t="s">
        <v>1388</v>
      </c>
    </row>
    <row r="4950" spans="1:11" ht="56.25" customHeight="1">
      <c r="A4950" s="98">
        <v>212</v>
      </c>
      <c r="B4950" s="125" t="s">
        <v>8097</v>
      </c>
      <c r="C4950" s="126">
        <v>42594</v>
      </c>
      <c r="D4950" s="98" t="s">
        <v>3</v>
      </c>
      <c r="E4950" s="98">
        <v>1407500</v>
      </c>
      <c r="F4950" s="98"/>
      <c r="G4950" s="127" t="s">
        <v>12055</v>
      </c>
      <c r="H4950" s="128">
        <v>0</v>
      </c>
      <c r="I4950" s="128">
        <v>30</v>
      </c>
      <c r="J4950" s="129">
        <v>30</v>
      </c>
      <c r="K4950" s="101" t="s">
        <v>1388</v>
      </c>
    </row>
    <row r="4951" spans="1:11" ht="56.25" customHeight="1">
      <c r="A4951" s="98">
        <v>212</v>
      </c>
      <c r="B4951" s="125" t="s">
        <v>8097</v>
      </c>
      <c r="C4951" s="126">
        <v>42598</v>
      </c>
      <c r="D4951" s="98" t="s">
        <v>3</v>
      </c>
      <c r="E4951" s="98">
        <v>1408708</v>
      </c>
      <c r="F4951" s="98"/>
      <c r="G4951" s="127" t="s">
        <v>12132</v>
      </c>
      <c r="H4951" s="128">
        <v>0</v>
      </c>
      <c r="I4951" s="128">
        <v>4</v>
      </c>
      <c r="J4951" s="129">
        <v>4</v>
      </c>
      <c r="K4951" s="101" t="s">
        <v>1429</v>
      </c>
    </row>
    <row r="4952" spans="1:11" ht="56.25" customHeight="1">
      <c r="A4952" s="98">
        <v>212</v>
      </c>
      <c r="B4952" s="125" t="s">
        <v>8097</v>
      </c>
      <c r="C4952" s="126">
        <v>42598</v>
      </c>
      <c r="D4952" s="98" t="s">
        <v>3</v>
      </c>
      <c r="E4952" s="98">
        <v>1408741</v>
      </c>
      <c r="F4952" s="98"/>
      <c r="G4952" s="127" t="s">
        <v>12136</v>
      </c>
      <c r="H4952" s="128">
        <v>0</v>
      </c>
      <c r="I4952" s="128">
        <v>60</v>
      </c>
      <c r="J4952" s="129">
        <v>60</v>
      </c>
      <c r="K4952" s="101" t="s">
        <v>1388</v>
      </c>
    </row>
    <row r="4953" spans="1:11" ht="56.25" customHeight="1">
      <c r="A4953" s="98">
        <v>212</v>
      </c>
      <c r="B4953" s="125" t="s">
        <v>8097</v>
      </c>
      <c r="C4953" s="126">
        <v>42600</v>
      </c>
      <c r="D4953" s="98" t="s">
        <v>3</v>
      </c>
      <c r="E4953" s="98">
        <v>1409703</v>
      </c>
      <c r="F4953" s="98"/>
      <c r="G4953" s="127" t="s">
        <v>12211</v>
      </c>
      <c r="H4953" s="128">
        <v>0</v>
      </c>
      <c r="I4953" s="128">
        <v>30</v>
      </c>
      <c r="J4953" s="129">
        <v>30</v>
      </c>
      <c r="K4953" s="101" t="s">
        <v>1388</v>
      </c>
    </row>
    <row r="4954" spans="1:11" ht="56.25" customHeight="1">
      <c r="A4954" s="98">
        <v>212</v>
      </c>
      <c r="B4954" s="125" t="s">
        <v>8097</v>
      </c>
      <c r="C4954" s="126">
        <v>42601</v>
      </c>
      <c r="D4954" s="98" t="s">
        <v>3</v>
      </c>
      <c r="E4954" s="98">
        <v>1409978</v>
      </c>
      <c r="F4954" s="98"/>
      <c r="G4954" s="127" t="s">
        <v>12219</v>
      </c>
      <c r="H4954" s="128">
        <v>0</v>
      </c>
      <c r="I4954" s="128">
        <v>403582</v>
      </c>
      <c r="J4954" s="129">
        <v>403582</v>
      </c>
      <c r="K4954" s="101" t="s">
        <v>1388</v>
      </c>
    </row>
    <row r="4955" spans="1:11" ht="56.25" customHeight="1">
      <c r="A4955" s="98">
        <v>212</v>
      </c>
      <c r="B4955" s="125" t="s">
        <v>8097</v>
      </c>
      <c r="C4955" s="126">
        <v>42604</v>
      </c>
      <c r="D4955" s="98" t="s">
        <v>3</v>
      </c>
      <c r="E4955" s="98">
        <v>1410669</v>
      </c>
      <c r="F4955" s="98"/>
      <c r="G4955" s="127" t="s">
        <v>12256</v>
      </c>
      <c r="H4955" s="128">
        <v>0</v>
      </c>
      <c r="I4955" s="128">
        <v>50</v>
      </c>
      <c r="J4955" s="129">
        <v>50</v>
      </c>
      <c r="K4955" s="101" t="s">
        <v>1388</v>
      </c>
    </row>
    <row r="4956" spans="1:11" ht="56.25" customHeight="1">
      <c r="A4956" s="98">
        <v>212</v>
      </c>
      <c r="B4956" s="125" t="s">
        <v>8097</v>
      </c>
      <c r="C4956" s="126">
        <v>42605</v>
      </c>
      <c r="D4956" s="98" t="s">
        <v>3</v>
      </c>
      <c r="E4956" s="98">
        <v>1411229</v>
      </c>
      <c r="F4956" s="98"/>
      <c r="G4956" s="127" t="s">
        <v>12298</v>
      </c>
      <c r="H4956" s="128">
        <v>0</v>
      </c>
      <c r="I4956" s="128">
        <v>15</v>
      </c>
      <c r="J4956" s="129">
        <v>15</v>
      </c>
      <c r="K4956" s="101" t="s">
        <v>1388</v>
      </c>
    </row>
    <row r="4957" spans="1:11" ht="56.25" customHeight="1">
      <c r="A4957" s="98">
        <v>212</v>
      </c>
      <c r="B4957" s="125" t="s">
        <v>8097</v>
      </c>
      <c r="C4957" s="126">
        <v>42606</v>
      </c>
      <c r="D4957" s="98" t="s">
        <v>3</v>
      </c>
      <c r="E4957" s="98">
        <v>1411753</v>
      </c>
      <c r="F4957" s="98"/>
      <c r="G4957" s="127" t="s">
        <v>12349</v>
      </c>
      <c r="H4957" s="128">
        <v>0</v>
      </c>
      <c r="I4957" s="128">
        <v>1515</v>
      </c>
      <c r="J4957" s="129">
        <v>1515</v>
      </c>
      <c r="K4957" s="101" t="s">
        <v>1388</v>
      </c>
    </row>
    <row r="4958" spans="1:11" ht="56.25" customHeight="1">
      <c r="A4958" s="98">
        <v>212</v>
      </c>
      <c r="B4958" s="125" t="s">
        <v>8097</v>
      </c>
      <c r="C4958" s="126">
        <v>42606</v>
      </c>
      <c r="D4958" s="98" t="s">
        <v>3</v>
      </c>
      <c r="E4958" s="98">
        <v>1411802</v>
      </c>
      <c r="F4958" s="98"/>
      <c r="G4958" s="127" t="s">
        <v>12353</v>
      </c>
      <c r="H4958" s="128">
        <v>0</v>
      </c>
      <c r="I4958" s="128">
        <v>250</v>
      </c>
      <c r="J4958" s="129">
        <v>250</v>
      </c>
      <c r="K4958" s="101" t="s">
        <v>1388</v>
      </c>
    </row>
    <row r="4959" spans="1:11" ht="56.25" customHeight="1">
      <c r="A4959" s="98">
        <v>212</v>
      </c>
      <c r="B4959" s="125" t="s">
        <v>8097</v>
      </c>
      <c r="C4959" s="126">
        <v>42607</v>
      </c>
      <c r="D4959" s="98" t="s">
        <v>3</v>
      </c>
      <c r="E4959" s="98">
        <v>1412087</v>
      </c>
      <c r="F4959" s="98"/>
      <c r="G4959" s="127" t="s">
        <v>12364</v>
      </c>
      <c r="H4959" s="128">
        <v>0</v>
      </c>
      <c r="I4959" s="128">
        <v>1419</v>
      </c>
      <c r="J4959" s="129">
        <v>1419</v>
      </c>
      <c r="K4959" s="101" t="s">
        <v>1388</v>
      </c>
    </row>
    <row r="4960" spans="1:11" ht="56.25" customHeight="1">
      <c r="A4960" s="98">
        <v>212</v>
      </c>
      <c r="B4960" s="125" t="s">
        <v>8097</v>
      </c>
      <c r="C4960" s="126">
        <v>42607</v>
      </c>
      <c r="D4960" s="98" t="s">
        <v>3</v>
      </c>
      <c r="E4960" s="98">
        <v>1412272</v>
      </c>
      <c r="F4960" s="98"/>
      <c r="G4960" s="127" t="s">
        <v>12389</v>
      </c>
      <c r="H4960" s="128">
        <v>0</v>
      </c>
      <c r="I4960" s="128">
        <v>60</v>
      </c>
      <c r="J4960" s="129">
        <v>60</v>
      </c>
      <c r="K4960" s="101" t="s">
        <v>1388</v>
      </c>
    </row>
    <row r="4961" spans="1:11" ht="56.25" customHeight="1">
      <c r="A4961" s="98">
        <v>212</v>
      </c>
      <c r="B4961" s="125" t="s">
        <v>8097</v>
      </c>
      <c r="C4961" s="126">
        <v>42608</v>
      </c>
      <c r="D4961" s="98" t="s">
        <v>3</v>
      </c>
      <c r="E4961" s="98">
        <v>1412977</v>
      </c>
      <c r="F4961" s="98"/>
      <c r="G4961" s="127" t="s">
        <v>12449</v>
      </c>
      <c r="H4961" s="128">
        <v>0</v>
      </c>
      <c r="I4961" s="128">
        <v>60</v>
      </c>
      <c r="J4961" s="129">
        <v>60</v>
      </c>
      <c r="K4961" s="101" t="s">
        <v>1388</v>
      </c>
    </row>
    <row r="4962" spans="1:11" ht="56.25" customHeight="1">
      <c r="A4962" s="98">
        <v>212</v>
      </c>
      <c r="B4962" s="125" t="s">
        <v>8097</v>
      </c>
      <c r="C4962" s="126">
        <v>42608</v>
      </c>
      <c r="D4962" s="98" t="s">
        <v>3</v>
      </c>
      <c r="E4962" s="98">
        <v>1412979</v>
      </c>
      <c r="F4962" s="98"/>
      <c r="G4962" s="127" t="s">
        <v>12450</v>
      </c>
      <c r="H4962" s="128">
        <v>0</v>
      </c>
      <c r="I4962" s="128">
        <v>100</v>
      </c>
      <c r="J4962" s="129">
        <v>100</v>
      </c>
      <c r="K4962" s="101" t="s">
        <v>1388</v>
      </c>
    </row>
    <row r="4963" spans="1:11" ht="56.25" customHeight="1">
      <c r="A4963" s="98">
        <v>212</v>
      </c>
      <c r="B4963" s="125" t="s">
        <v>8097</v>
      </c>
      <c r="C4963" s="126">
        <v>42611</v>
      </c>
      <c r="D4963" s="98" t="s">
        <v>3</v>
      </c>
      <c r="E4963" s="98">
        <v>1413261</v>
      </c>
      <c r="F4963" s="98"/>
      <c r="G4963" s="127" t="s">
        <v>12472</v>
      </c>
      <c r="H4963" s="128">
        <v>0</v>
      </c>
      <c r="I4963" s="128">
        <v>80</v>
      </c>
      <c r="J4963" s="129">
        <v>80</v>
      </c>
      <c r="K4963" s="101" t="s">
        <v>1388</v>
      </c>
    </row>
    <row r="4964" spans="1:11" ht="56.25" customHeight="1">
      <c r="A4964" s="98">
        <v>212</v>
      </c>
      <c r="B4964" s="125" t="s">
        <v>8097</v>
      </c>
      <c r="C4964" s="126">
        <v>42612</v>
      </c>
      <c r="D4964" s="98" t="s">
        <v>3</v>
      </c>
      <c r="E4964" s="98">
        <v>1413790</v>
      </c>
      <c r="F4964" s="98"/>
      <c r="G4964" s="127" t="s">
        <v>12501</v>
      </c>
      <c r="H4964" s="128">
        <v>0</v>
      </c>
      <c r="I4964" s="128">
        <v>533.16</v>
      </c>
      <c r="J4964" s="129">
        <v>533.16</v>
      </c>
      <c r="K4964" s="101" t="s">
        <v>1388</v>
      </c>
    </row>
    <row r="4965" spans="1:11" ht="56.25" customHeight="1">
      <c r="A4965" s="98">
        <v>212</v>
      </c>
      <c r="B4965" s="125" t="s">
        <v>8097</v>
      </c>
      <c r="C4965" s="126">
        <v>42612</v>
      </c>
      <c r="D4965" s="98" t="s">
        <v>3</v>
      </c>
      <c r="E4965" s="98">
        <v>1414013</v>
      </c>
      <c r="F4965" s="98"/>
      <c r="G4965" s="127" t="s">
        <v>12528</v>
      </c>
      <c r="H4965" s="128">
        <v>0</v>
      </c>
      <c r="I4965" s="128">
        <v>100</v>
      </c>
      <c r="J4965" s="129">
        <v>100</v>
      </c>
      <c r="K4965" s="101" t="s">
        <v>1388</v>
      </c>
    </row>
    <row r="4966" spans="1:11" ht="56.25" customHeight="1">
      <c r="A4966" s="98">
        <v>212</v>
      </c>
      <c r="B4966" s="125" t="s">
        <v>8097</v>
      </c>
      <c r="C4966" s="126">
        <v>42613</v>
      </c>
      <c r="D4966" s="98" t="s">
        <v>3</v>
      </c>
      <c r="E4966" s="98">
        <v>1414362</v>
      </c>
      <c r="F4966" s="98"/>
      <c r="G4966" s="127" t="s">
        <v>12572</v>
      </c>
      <c r="H4966" s="128">
        <v>0</v>
      </c>
      <c r="I4966" s="128">
        <v>72</v>
      </c>
      <c r="J4966" s="129">
        <v>72</v>
      </c>
      <c r="K4966" s="101" t="s">
        <v>1388</v>
      </c>
    </row>
    <row r="4967" spans="1:11" ht="56.25" customHeight="1">
      <c r="A4967" s="98">
        <v>212</v>
      </c>
      <c r="B4967" s="125" t="s">
        <v>8097</v>
      </c>
      <c r="C4967" s="126">
        <v>42614</v>
      </c>
      <c r="D4967" s="98" t="s">
        <v>3</v>
      </c>
      <c r="E4967" s="98">
        <v>1414749</v>
      </c>
      <c r="F4967" s="98"/>
      <c r="G4967" s="127" t="s">
        <v>12587</v>
      </c>
      <c r="H4967" s="128">
        <v>0</v>
      </c>
      <c r="I4967" s="128">
        <v>80</v>
      </c>
      <c r="J4967" s="129">
        <v>80</v>
      </c>
      <c r="K4967" s="101" t="s">
        <v>1388</v>
      </c>
    </row>
    <row r="4968" spans="1:11" ht="56.25" customHeight="1">
      <c r="A4968" s="98">
        <v>212</v>
      </c>
      <c r="B4968" s="125" t="s">
        <v>8097</v>
      </c>
      <c r="C4968" s="126">
        <v>42618</v>
      </c>
      <c r="D4968" s="98" t="s">
        <v>3</v>
      </c>
      <c r="E4968" s="98">
        <v>1415841</v>
      </c>
      <c r="F4968" s="98"/>
      <c r="G4968" s="127" t="s">
        <v>12688</v>
      </c>
      <c r="H4968" s="128">
        <v>0</v>
      </c>
      <c r="I4968" s="128">
        <v>60</v>
      </c>
      <c r="J4968" s="129">
        <v>60</v>
      </c>
      <c r="K4968" s="101" t="s">
        <v>1388</v>
      </c>
    </row>
    <row r="4969" spans="1:11" ht="56.25" customHeight="1">
      <c r="A4969" s="98">
        <v>212</v>
      </c>
      <c r="B4969" s="125" t="s">
        <v>8097</v>
      </c>
      <c r="C4969" s="126">
        <v>42618</v>
      </c>
      <c r="D4969" s="98" t="s">
        <v>3</v>
      </c>
      <c r="E4969" s="98">
        <v>1415846</v>
      </c>
      <c r="F4969" s="98"/>
      <c r="G4969" s="127" t="s">
        <v>12689</v>
      </c>
      <c r="H4969" s="128">
        <v>0</v>
      </c>
      <c r="I4969" s="128">
        <v>372756</v>
      </c>
      <c r="J4969" s="129">
        <v>372756</v>
      </c>
      <c r="K4969" s="101" t="s">
        <v>1388</v>
      </c>
    </row>
    <row r="4970" spans="1:11" ht="56.25" customHeight="1">
      <c r="A4970" s="98">
        <v>212</v>
      </c>
      <c r="B4970" s="125" t="s">
        <v>8097</v>
      </c>
      <c r="C4970" s="126">
        <v>42619</v>
      </c>
      <c r="D4970" s="98" t="s">
        <v>3</v>
      </c>
      <c r="E4970" s="98">
        <v>1416260</v>
      </c>
      <c r="F4970" s="98"/>
      <c r="G4970" s="127" t="s">
        <v>12721</v>
      </c>
      <c r="H4970" s="128">
        <v>0</v>
      </c>
      <c r="I4970" s="128">
        <v>60</v>
      </c>
      <c r="J4970" s="129">
        <v>60</v>
      </c>
      <c r="K4970" s="101" t="s">
        <v>1388</v>
      </c>
    </row>
    <row r="4971" spans="1:11" ht="56.25" customHeight="1">
      <c r="A4971" s="98">
        <v>212</v>
      </c>
      <c r="B4971" s="125" t="s">
        <v>8097</v>
      </c>
      <c r="C4971" s="126">
        <v>42621</v>
      </c>
      <c r="D4971" s="98" t="s">
        <v>3</v>
      </c>
      <c r="E4971" s="98">
        <v>1417343</v>
      </c>
      <c r="F4971" s="98"/>
      <c r="G4971" s="127" t="s">
        <v>12822</v>
      </c>
      <c r="H4971" s="128">
        <v>0</v>
      </c>
      <c r="I4971" s="128">
        <v>78</v>
      </c>
      <c r="J4971" s="129">
        <v>78</v>
      </c>
      <c r="K4971" s="101" t="s">
        <v>1388</v>
      </c>
    </row>
    <row r="4972" spans="1:11" ht="56.25" customHeight="1">
      <c r="A4972" s="98">
        <v>212</v>
      </c>
      <c r="B4972" s="125" t="s">
        <v>8097</v>
      </c>
      <c r="C4972" s="126">
        <v>42621</v>
      </c>
      <c r="D4972" s="98" t="s">
        <v>3</v>
      </c>
      <c r="E4972" s="98">
        <v>1417347</v>
      </c>
      <c r="F4972" s="98"/>
      <c r="G4972" s="127" t="s">
        <v>12824</v>
      </c>
      <c r="H4972" s="128">
        <v>0</v>
      </c>
      <c r="I4972" s="128">
        <v>20</v>
      </c>
      <c r="J4972" s="129">
        <v>20</v>
      </c>
      <c r="K4972" s="101" t="s">
        <v>1388</v>
      </c>
    </row>
    <row r="4973" spans="1:11" ht="56.25" customHeight="1">
      <c r="A4973" s="98">
        <v>212</v>
      </c>
      <c r="B4973" s="125" t="s">
        <v>8097</v>
      </c>
      <c r="C4973" s="126">
        <v>42621</v>
      </c>
      <c r="D4973" s="98" t="s">
        <v>3</v>
      </c>
      <c r="E4973" s="98">
        <v>1417426</v>
      </c>
      <c r="F4973" s="98"/>
      <c r="G4973" s="127" t="s">
        <v>12841</v>
      </c>
      <c r="H4973" s="128">
        <v>0</v>
      </c>
      <c r="I4973" s="128">
        <v>836</v>
      </c>
      <c r="J4973" s="129">
        <v>836</v>
      </c>
      <c r="K4973" s="101" t="s">
        <v>1388</v>
      </c>
    </row>
    <row r="4974" spans="1:11" ht="56.25" customHeight="1">
      <c r="A4974" s="98">
        <v>212</v>
      </c>
      <c r="B4974" s="125" t="s">
        <v>8097</v>
      </c>
      <c r="C4974" s="126">
        <v>42621</v>
      </c>
      <c r="D4974" s="98" t="s">
        <v>3</v>
      </c>
      <c r="E4974" s="98">
        <v>1417428</v>
      </c>
      <c r="F4974" s="98"/>
      <c r="G4974" s="127" t="s">
        <v>12842</v>
      </c>
      <c r="H4974" s="128">
        <v>0</v>
      </c>
      <c r="I4974" s="128">
        <v>1221</v>
      </c>
      <c r="J4974" s="129">
        <v>1221</v>
      </c>
      <c r="K4974" s="101" t="s">
        <v>1388</v>
      </c>
    </row>
    <row r="4975" spans="1:11" ht="56.25" customHeight="1">
      <c r="A4975" s="98">
        <v>212</v>
      </c>
      <c r="B4975" s="125" t="s">
        <v>8097</v>
      </c>
      <c r="C4975" s="126">
        <v>42626</v>
      </c>
      <c r="D4975" s="98" t="s">
        <v>3</v>
      </c>
      <c r="E4975" s="98">
        <v>1418877</v>
      </c>
      <c r="F4975" s="98"/>
      <c r="G4975" s="127" t="s">
        <v>12962</v>
      </c>
      <c r="H4975" s="128">
        <v>0</v>
      </c>
      <c r="I4975" s="128">
        <v>511850</v>
      </c>
      <c r="J4975" s="129">
        <v>511850</v>
      </c>
      <c r="K4975" s="101" t="s">
        <v>1388</v>
      </c>
    </row>
    <row r="4976" spans="1:11" ht="56.25" customHeight="1">
      <c r="A4976" s="98">
        <v>212</v>
      </c>
      <c r="B4976" s="125" t="s">
        <v>8097</v>
      </c>
      <c r="C4976" s="126">
        <v>42626</v>
      </c>
      <c r="D4976" s="98" t="s">
        <v>3</v>
      </c>
      <c r="E4976" s="98">
        <v>1419153</v>
      </c>
      <c r="F4976" s="98"/>
      <c r="G4976" s="127" t="s">
        <v>13007</v>
      </c>
      <c r="H4976" s="128">
        <v>0</v>
      </c>
      <c r="I4976" s="128">
        <v>186</v>
      </c>
      <c r="J4976" s="129">
        <v>186</v>
      </c>
      <c r="K4976" s="101" t="s">
        <v>1388</v>
      </c>
    </row>
    <row r="4977" spans="1:11" ht="56.25" customHeight="1">
      <c r="A4977" s="98">
        <v>212</v>
      </c>
      <c r="B4977" s="125" t="s">
        <v>8097</v>
      </c>
      <c r="C4977" s="126">
        <v>42627</v>
      </c>
      <c r="D4977" s="98" t="s">
        <v>3</v>
      </c>
      <c r="E4977" s="98">
        <v>1419547</v>
      </c>
      <c r="F4977" s="98"/>
      <c r="G4977" s="127" t="s">
        <v>13019</v>
      </c>
      <c r="H4977" s="128">
        <v>0</v>
      </c>
      <c r="I4977" s="128">
        <v>60</v>
      </c>
      <c r="J4977" s="129">
        <v>60</v>
      </c>
      <c r="K4977" s="101" t="s">
        <v>1388</v>
      </c>
    </row>
    <row r="4978" spans="1:11" ht="56.25" customHeight="1">
      <c r="A4978" s="98">
        <v>212</v>
      </c>
      <c r="B4978" s="125" t="s">
        <v>8097</v>
      </c>
      <c r="C4978" s="126">
        <v>42627</v>
      </c>
      <c r="D4978" s="98" t="s">
        <v>3</v>
      </c>
      <c r="E4978" s="98">
        <v>1419591</v>
      </c>
      <c r="F4978" s="98"/>
      <c r="G4978" s="127" t="s">
        <v>13029</v>
      </c>
      <c r="H4978" s="128">
        <v>0</v>
      </c>
      <c r="I4978" s="128">
        <v>4900</v>
      </c>
      <c r="J4978" s="129">
        <v>4900</v>
      </c>
      <c r="K4978" s="101" t="s">
        <v>1388</v>
      </c>
    </row>
    <row r="4979" spans="1:11" ht="56.25" customHeight="1">
      <c r="A4979" s="98">
        <v>212</v>
      </c>
      <c r="B4979" s="125" t="s">
        <v>8097</v>
      </c>
      <c r="C4979" s="126">
        <v>42627</v>
      </c>
      <c r="D4979" s="98" t="s">
        <v>3</v>
      </c>
      <c r="E4979" s="98">
        <v>1419768</v>
      </c>
      <c r="F4979" s="98"/>
      <c r="G4979" s="127" t="s">
        <v>12027</v>
      </c>
      <c r="H4979" s="128">
        <v>0</v>
      </c>
      <c r="I4979" s="128">
        <v>20</v>
      </c>
      <c r="J4979" s="129">
        <v>20</v>
      </c>
      <c r="K4979" s="101" t="s">
        <v>1388</v>
      </c>
    </row>
    <row r="4980" spans="1:11" ht="56.25" customHeight="1">
      <c r="A4980" s="98">
        <v>212</v>
      </c>
      <c r="B4980" s="125" t="s">
        <v>8097</v>
      </c>
      <c r="C4980" s="126">
        <v>42627</v>
      </c>
      <c r="D4980" s="98" t="s">
        <v>3</v>
      </c>
      <c r="E4980" s="98">
        <v>1419774</v>
      </c>
      <c r="F4980" s="98"/>
      <c r="G4980" s="127" t="s">
        <v>13088</v>
      </c>
      <c r="H4980" s="128">
        <v>0</v>
      </c>
      <c r="I4980" s="128">
        <v>915</v>
      </c>
      <c r="J4980" s="129">
        <v>915</v>
      </c>
      <c r="K4980" s="101" t="s">
        <v>1388</v>
      </c>
    </row>
    <row r="4981" spans="1:11" ht="56.25" customHeight="1">
      <c r="A4981" s="98">
        <v>212</v>
      </c>
      <c r="B4981" s="125" t="s">
        <v>8097</v>
      </c>
      <c r="C4981" s="126">
        <v>42627</v>
      </c>
      <c r="D4981" s="98" t="s">
        <v>3</v>
      </c>
      <c r="E4981" s="98">
        <v>1419846</v>
      </c>
      <c r="F4981" s="98"/>
      <c r="G4981" s="127" t="s">
        <v>13091</v>
      </c>
      <c r="H4981" s="128">
        <v>0</v>
      </c>
      <c r="I4981" s="128">
        <v>75</v>
      </c>
      <c r="J4981" s="129">
        <v>75</v>
      </c>
      <c r="K4981" s="101" t="s">
        <v>1388</v>
      </c>
    </row>
    <row r="4982" spans="1:11" ht="56.25" customHeight="1">
      <c r="A4982" s="98">
        <v>212</v>
      </c>
      <c r="B4982" s="125" t="s">
        <v>8097</v>
      </c>
      <c r="C4982" s="126">
        <v>42628</v>
      </c>
      <c r="D4982" s="98" t="s">
        <v>3</v>
      </c>
      <c r="E4982" s="98">
        <v>1420137</v>
      </c>
      <c r="F4982" s="98"/>
      <c r="G4982" s="127" t="s">
        <v>13123</v>
      </c>
      <c r="H4982" s="128">
        <v>0</v>
      </c>
      <c r="I4982" s="128">
        <v>177.3</v>
      </c>
      <c r="J4982" s="129">
        <v>177.3</v>
      </c>
      <c r="K4982" s="101" t="s">
        <v>1388</v>
      </c>
    </row>
    <row r="4983" spans="1:11" ht="56.25" customHeight="1">
      <c r="A4983" s="98">
        <v>212</v>
      </c>
      <c r="B4983" s="125" t="s">
        <v>8097</v>
      </c>
      <c r="C4983" s="126">
        <v>42629</v>
      </c>
      <c r="D4983" s="98" t="s">
        <v>3</v>
      </c>
      <c r="E4983" s="98">
        <v>1420645</v>
      </c>
      <c r="F4983" s="98"/>
      <c r="G4983" s="127" t="s">
        <v>13181</v>
      </c>
      <c r="H4983" s="128">
        <v>0</v>
      </c>
      <c r="I4983" s="128">
        <v>240</v>
      </c>
      <c r="J4983" s="129">
        <v>240</v>
      </c>
      <c r="K4983" s="101" t="s">
        <v>1388</v>
      </c>
    </row>
    <row r="4984" spans="1:11" ht="56.25" customHeight="1">
      <c r="A4984" s="98">
        <v>212</v>
      </c>
      <c r="B4984" s="125" t="s">
        <v>8097</v>
      </c>
      <c r="C4984" s="126">
        <v>42629</v>
      </c>
      <c r="D4984" s="98" t="s">
        <v>3</v>
      </c>
      <c r="E4984" s="98">
        <v>1420659</v>
      </c>
      <c r="F4984" s="98"/>
      <c r="G4984" s="127" t="s">
        <v>13184</v>
      </c>
      <c r="H4984" s="128">
        <v>0</v>
      </c>
      <c r="I4984" s="128">
        <v>222</v>
      </c>
      <c r="J4984" s="129">
        <v>222</v>
      </c>
      <c r="K4984" s="101" t="s">
        <v>1388</v>
      </c>
    </row>
    <row r="4985" spans="1:11" ht="56.25" customHeight="1">
      <c r="A4985" s="98">
        <v>212</v>
      </c>
      <c r="B4985" s="125" t="s">
        <v>8097</v>
      </c>
      <c r="C4985" s="126">
        <v>42629</v>
      </c>
      <c r="D4985" s="98" t="s">
        <v>3</v>
      </c>
      <c r="E4985" s="98">
        <v>1420664</v>
      </c>
      <c r="F4985" s="98"/>
      <c r="G4985" s="127" t="s">
        <v>13185</v>
      </c>
      <c r="H4985" s="128">
        <v>0</v>
      </c>
      <c r="I4985" s="128">
        <v>100</v>
      </c>
      <c r="J4985" s="129">
        <v>100</v>
      </c>
      <c r="K4985" s="101" t="s">
        <v>1388</v>
      </c>
    </row>
    <row r="4986" spans="1:11" ht="56.25" customHeight="1">
      <c r="A4986" s="98">
        <v>212</v>
      </c>
      <c r="B4986" s="125" t="s">
        <v>8097</v>
      </c>
      <c r="C4986" s="126">
        <v>42629</v>
      </c>
      <c r="D4986" s="98" t="s">
        <v>3</v>
      </c>
      <c r="E4986" s="98">
        <v>1420850</v>
      </c>
      <c r="F4986" s="98"/>
      <c r="G4986" s="127" t="s">
        <v>13205</v>
      </c>
      <c r="H4986" s="128">
        <v>0</v>
      </c>
      <c r="I4986" s="128">
        <v>75</v>
      </c>
      <c r="J4986" s="129">
        <v>75</v>
      </c>
      <c r="K4986" s="101" t="s">
        <v>1388</v>
      </c>
    </row>
    <row r="4987" spans="1:11" ht="56.25" customHeight="1">
      <c r="A4987" s="98">
        <v>212</v>
      </c>
      <c r="B4987" s="125" t="s">
        <v>8097</v>
      </c>
      <c r="C4987" s="126">
        <v>42633</v>
      </c>
      <c r="D4987" s="98" t="s">
        <v>3</v>
      </c>
      <c r="E4987" s="98">
        <v>1421624</v>
      </c>
      <c r="F4987" s="98"/>
      <c r="G4987" s="127" t="s">
        <v>13281</v>
      </c>
      <c r="H4987" s="128">
        <v>0</v>
      </c>
      <c r="I4987" s="128">
        <v>150</v>
      </c>
      <c r="J4987" s="129">
        <v>150</v>
      </c>
      <c r="K4987" s="101" t="s">
        <v>1388</v>
      </c>
    </row>
    <row r="4988" spans="1:11" ht="56.25" customHeight="1">
      <c r="A4988" s="98">
        <v>212</v>
      </c>
      <c r="B4988" s="125" t="s">
        <v>8097</v>
      </c>
      <c r="C4988" s="126">
        <v>42633</v>
      </c>
      <c r="D4988" s="98" t="s">
        <v>3</v>
      </c>
      <c r="E4988" s="98">
        <v>1421625</v>
      </c>
      <c r="F4988" s="98"/>
      <c r="G4988" s="127" t="s">
        <v>13282</v>
      </c>
      <c r="H4988" s="128">
        <v>0</v>
      </c>
      <c r="I4988" s="128">
        <v>100</v>
      </c>
      <c r="J4988" s="129">
        <v>100</v>
      </c>
      <c r="K4988" s="101" t="s">
        <v>1388</v>
      </c>
    </row>
    <row r="4989" spans="1:11" ht="56.25" customHeight="1">
      <c r="A4989" s="98">
        <v>212</v>
      </c>
      <c r="B4989" s="125" t="s">
        <v>8097</v>
      </c>
      <c r="C4989" s="126">
        <v>42636</v>
      </c>
      <c r="D4989" s="98" t="s">
        <v>3</v>
      </c>
      <c r="E4989" s="98">
        <v>1422974</v>
      </c>
      <c r="F4989" s="98"/>
      <c r="G4989" s="127" t="s">
        <v>13435</v>
      </c>
      <c r="H4989" s="128">
        <v>0</v>
      </c>
      <c r="I4989" s="128">
        <v>4376.7</v>
      </c>
      <c r="J4989" s="129">
        <v>4376.7</v>
      </c>
      <c r="K4989" s="101" t="s">
        <v>1388</v>
      </c>
    </row>
    <row r="4990" spans="1:11" ht="56.25" customHeight="1">
      <c r="A4990" s="98">
        <v>212</v>
      </c>
      <c r="B4990" s="125" t="s">
        <v>8097</v>
      </c>
      <c r="C4990" s="126">
        <v>42639</v>
      </c>
      <c r="D4990" s="98" t="s">
        <v>3</v>
      </c>
      <c r="E4990" s="98">
        <v>1423684</v>
      </c>
      <c r="F4990" s="98"/>
      <c r="G4990" s="127" t="s">
        <v>13528</v>
      </c>
      <c r="H4990" s="128">
        <v>0</v>
      </c>
      <c r="I4990" s="128">
        <v>50</v>
      </c>
      <c r="J4990" s="129">
        <v>50</v>
      </c>
      <c r="K4990" s="101" t="s">
        <v>1388</v>
      </c>
    </row>
    <row r="4991" spans="1:11" ht="56.25" customHeight="1">
      <c r="A4991" s="98">
        <v>212</v>
      </c>
      <c r="B4991" s="125" t="s">
        <v>8097</v>
      </c>
      <c r="C4991" s="126">
        <v>42639</v>
      </c>
      <c r="D4991" s="98" t="s">
        <v>3</v>
      </c>
      <c r="E4991" s="98">
        <v>1423840</v>
      </c>
      <c r="F4991" s="98"/>
      <c r="G4991" s="127" t="s">
        <v>13553</v>
      </c>
      <c r="H4991" s="128">
        <v>0</v>
      </c>
      <c r="I4991" s="128">
        <v>258</v>
      </c>
      <c r="J4991" s="129">
        <v>258</v>
      </c>
      <c r="K4991" s="101" t="s">
        <v>1388</v>
      </c>
    </row>
    <row r="4992" spans="1:11" ht="56.25" customHeight="1">
      <c r="A4992" s="98">
        <v>212</v>
      </c>
      <c r="B4992" s="125" t="s">
        <v>8097</v>
      </c>
      <c r="C4992" s="126">
        <v>42640</v>
      </c>
      <c r="D4992" s="98" t="s">
        <v>3</v>
      </c>
      <c r="E4992" s="98">
        <v>1424126</v>
      </c>
      <c r="F4992" s="98"/>
      <c r="G4992" s="127" t="s">
        <v>13575</v>
      </c>
      <c r="H4992" s="128">
        <v>0</v>
      </c>
      <c r="I4992" s="128">
        <v>100</v>
      </c>
      <c r="J4992" s="129">
        <v>100</v>
      </c>
      <c r="K4992" s="101" t="s">
        <v>1388</v>
      </c>
    </row>
    <row r="4993" spans="1:11" ht="56.25" customHeight="1">
      <c r="A4993" s="98">
        <v>212</v>
      </c>
      <c r="B4993" s="125" t="s">
        <v>8097</v>
      </c>
      <c r="C4993" s="126">
        <v>42640</v>
      </c>
      <c r="D4993" s="98" t="s">
        <v>3</v>
      </c>
      <c r="E4993" s="98">
        <v>1424127</v>
      </c>
      <c r="F4993" s="98"/>
      <c r="G4993" s="127" t="s">
        <v>13576</v>
      </c>
      <c r="H4993" s="128">
        <v>0</v>
      </c>
      <c r="I4993" s="128">
        <v>50</v>
      </c>
      <c r="J4993" s="129">
        <v>50</v>
      </c>
      <c r="K4993" s="101" t="s">
        <v>1388</v>
      </c>
    </row>
    <row r="4994" spans="1:11" ht="56.25" customHeight="1">
      <c r="A4994" s="98">
        <v>212</v>
      </c>
      <c r="B4994" s="125" t="s">
        <v>8097</v>
      </c>
      <c r="C4994" s="126">
        <v>42640</v>
      </c>
      <c r="D4994" s="98" t="s">
        <v>3</v>
      </c>
      <c r="E4994" s="98">
        <v>1424252</v>
      </c>
      <c r="F4994" s="98"/>
      <c r="G4994" s="127" t="s">
        <v>13615</v>
      </c>
      <c r="H4994" s="128">
        <v>0</v>
      </c>
      <c r="I4994" s="128">
        <v>30</v>
      </c>
      <c r="J4994" s="129">
        <v>30</v>
      </c>
      <c r="K4994" s="101" t="s">
        <v>1388</v>
      </c>
    </row>
    <row r="4995" spans="1:11" ht="56.25" customHeight="1">
      <c r="A4995" s="98">
        <v>212</v>
      </c>
      <c r="B4995" s="125" t="s">
        <v>8097</v>
      </c>
      <c r="C4995" s="126">
        <v>42641</v>
      </c>
      <c r="D4995" s="98" t="s">
        <v>3</v>
      </c>
      <c r="E4995" s="98">
        <v>1424550</v>
      </c>
      <c r="F4995" s="98"/>
      <c r="G4995" s="127" t="s">
        <v>13648</v>
      </c>
      <c r="H4995" s="128">
        <v>0</v>
      </c>
      <c r="I4995" s="128">
        <v>80</v>
      </c>
      <c r="J4995" s="129">
        <v>80</v>
      </c>
      <c r="K4995" s="101" t="s">
        <v>1388</v>
      </c>
    </row>
    <row r="4996" spans="1:11" ht="56.25" customHeight="1">
      <c r="A4996" s="98">
        <v>212</v>
      </c>
      <c r="B4996" s="125" t="s">
        <v>8097</v>
      </c>
      <c r="C4996" s="126">
        <v>42642</v>
      </c>
      <c r="D4996" s="98" t="s">
        <v>3</v>
      </c>
      <c r="E4996" s="98">
        <v>1425039</v>
      </c>
      <c r="F4996" s="98"/>
      <c r="G4996" s="127" t="s">
        <v>13728</v>
      </c>
      <c r="H4996" s="128">
        <v>0</v>
      </c>
      <c r="I4996" s="128">
        <v>120</v>
      </c>
      <c r="J4996" s="129">
        <v>120</v>
      </c>
      <c r="K4996" s="101" t="s">
        <v>1388</v>
      </c>
    </row>
    <row r="4997" spans="1:11" ht="56.25" customHeight="1">
      <c r="A4997" s="98">
        <v>212</v>
      </c>
      <c r="B4997" s="125" t="s">
        <v>8097</v>
      </c>
      <c r="C4997" s="126">
        <v>42643</v>
      </c>
      <c r="D4997" s="98" t="s">
        <v>3</v>
      </c>
      <c r="E4997" s="98">
        <v>1425565</v>
      </c>
      <c r="F4997" s="98"/>
      <c r="G4997" s="127" t="s">
        <v>13801</v>
      </c>
      <c r="H4997" s="128">
        <v>0</v>
      </c>
      <c r="I4997" s="128">
        <v>2600</v>
      </c>
      <c r="J4997" s="129">
        <v>2600</v>
      </c>
      <c r="K4997" s="101" t="s">
        <v>1388</v>
      </c>
    </row>
    <row r="4998" spans="1:11" ht="56.25" customHeight="1">
      <c r="A4998" s="98">
        <v>212</v>
      </c>
      <c r="B4998" s="125" t="s">
        <v>8097</v>
      </c>
      <c r="C4998" s="126">
        <v>42643</v>
      </c>
      <c r="D4998" s="98" t="s">
        <v>3</v>
      </c>
      <c r="E4998" s="98">
        <v>1425568</v>
      </c>
      <c r="F4998" s="98"/>
      <c r="G4998" s="127" t="s">
        <v>13802</v>
      </c>
      <c r="H4998" s="128">
        <v>0</v>
      </c>
      <c r="I4998" s="128">
        <v>16600</v>
      </c>
      <c r="J4998" s="129">
        <v>16600</v>
      </c>
      <c r="K4998" s="101" t="s">
        <v>1388</v>
      </c>
    </row>
    <row r="4999" spans="1:11" ht="56.25" customHeight="1">
      <c r="A4999" s="98">
        <v>212</v>
      </c>
      <c r="B4999" s="125" t="s">
        <v>8097</v>
      </c>
      <c r="C4999" s="126">
        <v>42643</v>
      </c>
      <c r="D4999" s="98" t="s">
        <v>3</v>
      </c>
      <c r="E4999" s="98">
        <v>1425767</v>
      </c>
      <c r="F4999" s="98"/>
      <c r="G4999" s="127" t="s">
        <v>13869</v>
      </c>
      <c r="H4999" s="128">
        <v>0</v>
      </c>
      <c r="I4999" s="128">
        <v>111</v>
      </c>
      <c r="J4999" s="129">
        <v>111</v>
      </c>
      <c r="K4999" s="101" t="s">
        <v>1388</v>
      </c>
    </row>
    <row r="5000" spans="1:11" ht="56.25" customHeight="1">
      <c r="A5000" s="98">
        <v>221</v>
      </c>
      <c r="B5000" s="125" t="s">
        <v>8141</v>
      </c>
      <c r="C5000" s="126">
        <v>42396</v>
      </c>
      <c r="D5000" s="98" t="s">
        <v>3</v>
      </c>
      <c r="E5000" s="98">
        <v>1344799</v>
      </c>
      <c r="F5000" s="98"/>
      <c r="G5000" s="127" t="s">
        <v>8142</v>
      </c>
      <c r="H5000" s="128">
        <v>0</v>
      </c>
      <c r="I5000" s="128">
        <v>550</v>
      </c>
      <c r="J5000" s="129">
        <v>550</v>
      </c>
      <c r="K5000" s="101" t="s">
        <v>1388</v>
      </c>
    </row>
    <row r="5001" spans="1:11" ht="56.25" customHeight="1">
      <c r="A5001" s="98">
        <v>221</v>
      </c>
      <c r="B5001" s="125" t="s">
        <v>8141</v>
      </c>
      <c r="C5001" s="126">
        <v>42439</v>
      </c>
      <c r="D5001" s="98" t="s">
        <v>3</v>
      </c>
      <c r="E5001" s="98">
        <v>1358552</v>
      </c>
      <c r="F5001" s="98"/>
      <c r="G5001" s="127" t="s">
        <v>8814</v>
      </c>
      <c r="H5001" s="128">
        <v>0</v>
      </c>
      <c r="I5001" s="128">
        <v>220</v>
      </c>
      <c r="J5001" s="129">
        <v>220</v>
      </c>
      <c r="K5001" s="101" t="s">
        <v>1388</v>
      </c>
    </row>
    <row r="5002" spans="1:11" ht="56.25" customHeight="1">
      <c r="A5002" s="98">
        <v>221</v>
      </c>
      <c r="B5002" s="125" t="s">
        <v>8141</v>
      </c>
      <c r="C5002" s="126">
        <v>42551</v>
      </c>
      <c r="D5002" s="98" t="s">
        <v>3</v>
      </c>
      <c r="E5002" s="98">
        <v>1393890</v>
      </c>
      <c r="F5002" s="98"/>
      <c r="G5002" s="127" t="s">
        <v>10976</v>
      </c>
      <c r="H5002" s="128">
        <v>0</v>
      </c>
      <c r="I5002" s="128">
        <v>986</v>
      </c>
      <c r="J5002" s="129">
        <v>986</v>
      </c>
      <c r="K5002" s="101" t="s">
        <v>1388</v>
      </c>
    </row>
    <row r="5003" spans="1:11" ht="56.25" customHeight="1">
      <c r="A5003" s="98">
        <v>221</v>
      </c>
      <c r="B5003" s="125" t="s">
        <v>8141</v>
      </c>
      <c r="C5003" s="126">
        <v>42565</v>
      </c>
      <c r="D5003" s="98" t="s">
        <v>3</v>
      </c>
      <c r="E5003" s="98">
        <v>1398294</v>
      </c>
      <c r="F5003" s="98"/>
      <c r="G5003" s="127" t="s">
        <v>11327</v>
      </c>
      <c r="H5003" s="128">
        <v>0</v>
      </c>
      <c r="I5003" s="128">
        <v>460</v>
      </c>
      <c r="J5003" s="129">
        <v>460</v>
      </c>
      <c r="K5003" s="101" t="s">
        <v>1388</v>
      </c>
    </row>
    <row r="5004" spans="1:11" ht="56.25" customHeight="1">
      <c r="A5004" s="98">
        <v>221</v>
      </c>
      <c r="B5004" s="125" t="s">
        <v>8141</v>
      </c>
      <c r="C5004" s="126">
        <v>42606</v>
      </c>
      <c r="D5004" s="98" t="s">
        <v>3</v>
      </c>
      <c r="E5004" s="98">
        <v>1411834</v>
      </c>
      <c r="F5004" s="98"/>
      <c r="G5004" s="127" t="s">
        <v>12357</v>
      </c>
      <c r="H5004" s="128">
        <v>0</v>
      </c>
      <c r="I5004" s="128">
        <v>1122</v>
      </c>
      <c r="J5004" s="129">
        <v>1122</v>
      </c>
      <c r="K5004" s="101" t="s">
        <v>1388</v>
      </c>
    </row>
    <row r="5005" spans="1:11" ht="56.25" customHeight="1">
      <c r="A5005" s="98">
        <v>221</v>
      </c>
      <c r="B5005" s="125" t="s">
        <v>8141</v>
      </c>
      <c r="C5005" s="126">
        <v>42611</v>
      </c>
      <c r="D5005" s="98" t="s">
        <v>3</v>
      </c>
      <c r="E5005" s="98">
        <v>1413147</v>
      </c>
      <c r="F5005" s="98"/>
      <c r="G5005" s="127" t="s">
        <v>12452</v>
      </c>
      <c r="H5005" s="128">
        <v>0</v>
      </c>
      <c r="I5005" s="128">
        <v>3827</v>
      </c>
      <c r="J5005" s="129">
        <v>3827</v>
      </c>
      <c r="K5005" s="101" t="s">
        <v>1388</v>
      </c>
    </row>
    <row r="5006" spans="1:11" ht="56.25" customHeight="1">
      <c r="A5006" s="98">
        <v>221</v>
      </c>
      <c r="B5006" s="125" t="s">
        <v>8141</v>
      </c>
      <c r="C5006" s="126">
        <v>42611</v>
      </c>
      <c r="D5006" s="98" t="s">
        <v>3</v>
      </c>
      <c r="E5006" s="98">
        <v>1413148</v>
      </c>
      <c r="F5006" s="98"/>
      <c r="G5006" s="127" t="s">
        <v>12453</v>
      </c>
      <c r="H5006" s="128">
        <v>0</v>
      </c>
      <c r="I5006" s="128">
        <v>960</v>
      </c>
      <c r="J5006" s="129">
        <v>960</v>
      </c>
      <c r="K5006" s="101" t="s">
        <v>1388</v>
      </c>
    </row>
    <row r="5007" spans="1:11" ht="56.25" customHeight="1">
      <c r="A5007" s="98">
        <v>222</v>
      </c>
      <c r="B5007" s="125" t="s">
        <v>1411</v>
      </c>
      <c r="C5007" s="126">
        <v>42549</v>
      </c>
      <c r="D5007" s="98" t="s">
        <v>15</v>
      </c>
      <c r="E5007" s="98">
        <v>84</v>
      </c>
      <c r="F5007" s="98"/>
      <c r="G5007" s="127" t="s">
        <v>5061</v>
      </c>
      <c r="H5007" s="128">
        <v>274.94</v>
      </c>
      <c r="I5007" s="128">
        <v>0</v>
      </c>
      <c r="J5007" s="129">
        <v>274.94</v>
      </c>
      <c r="K5007" s="101" t="s">
        <v>1388</v>
      </c>
    </row>
    <row r="5008" spans="1:11" ht="56.25" customHeight="1">
      <c r="A5008" s="98">
        <v>222</v>
      </c>
      <c r="B5008" s="125" t="s">
        <v>1411</v>
      </c>
      <c r="C5008" s="126">
        <v>42549</v>
      </c>
      <c r="D5008" s="98" t="s">
        <v>1365</v>
      </c>
      <c r="E5008" s="98">
        <v>84</v>
      </c>
      <c r="F5008" s="98"/>
      <c r="G5008" s="127" t="s">
        <v>5060</v>
      </c>
      <c r="H5008" s="128">
        <v>8.86</v>
      </c>
      <c r="I5008" s="128">
        <v>0</v>
      </c>
      <c r="J5008" s="129">
        <v>8.86</v>
      </c>
      <c r="K5008" s="101" t="s">
        <v>1388</v>
      </c>
    </row>
    <row r="5009" spans="1:11" ht="56.25" customHeight="1">
      <c r="A5009" s="98">
        <v>222</v>
      </c>
      <c r="B5009" s="125" t="s">
        <v>1411</v>
      </c>
      <c r="C5009" s="126">
        <v>42585</v>
      </c>
      <c r="D5009" s="98" t="s">
        <v>6</v>
      </c>
      <c r="E5009" s="98">
        <v>729014</v>
      </c>
      <c r="F5009" s="98"/>
      <c r="G5009" s="127" t="s">
        <v>5991</v>
      </c>
      <c r="H5009" s="128">
        <v>0</v>
      </c>
      <c r="I5009" s="128">
        <v>1600000</v>
      </c>
      <c r="J5009" s="129">
        <v>1600000</v>
      </c>
      <c r="K5009" s="101" t="s">
        <v>1388</v>
      </c>
    </row>
    <row r="5010" spans="1:11" ht="56.25" customHeight="1">
      <c r="A5010" s="98">
        <v>222</v>
      </c>
      <c r="B5010" s="125" t="s">
        <v>1411</v>
      </c>
      <c r="C5010" s="126">
        <v>42374</v>
      </c>
      <c r="D5010" s="98" t="s">
        <v>11</v>
      </c>
      <c r="E5010" s="98">
        <v>838154</v>
      </c>
      <c r="F5010" s="98"/>
      <c r="G5010" s="127" t="s">
        <v>1412</v>
      </c>
      <c r="H5010" s="128">
        <v>354.24</v>
      </c>
      <c r="I5010" s="128">
        <v>0</v>
      </c>
      <c r="J5010" s="129">
        <v>354.24</v>
      </c>
      <c r="K5010" s="101" t="s">
        <v>1388</v>
      </c>
    </row>
    <row r="5011" spans="1:11" ht="56.25" customHeight="1">
      <c r="A5011" s="98">
        <v>222</v>
      </c>
      <c r="B5011" s="125" t="s">
        <v>1411</v>
      </c>
      <c r="C5011" s="126">
        <v>42387</v>
      </c>
      <c r="D5011" s="98" t="s">
        <v>11</v>
      </c>
      <c r="E5011" s="98">
        <v>839083</v>
      </c>
      <c r="F5011" s="98"/>
      <c r="G5011" s="127" t="s">
        <v>1595</v>
      </c>
      <c r="H5011" s="128">
        <v>490</v>
      </c>
      <c r="I5011" s="128">
        <v>0</v>
      </c>
      <c r="J5011" s="129">
        <v>490</v>
      </c>
      <c r="K5011" s="101" t="s">
        <v>1388</v>
      </c>
    </row>
    <row r="5012" spans="1:11" ht="56.25" customHeight="1">
      <c r="A5012" s="98">
        <v>222</v>
      </c>
      <c r="B5012" s="125" t="s">
        <v>1411</v>
      </c>
      <c r="C5012" s="126">
        <v>42424</v>
      </c>
      <c r="D5012" s="98" t="s">
        <v>11</v>
      </c>
      <c r="E5012" s="98">
        <v>842716</v>
      </c>
      <c r="F5012" s="98"/>
      <c r="G5012" s="127" t="s">
        <v>2393</v>
      </c>
      <c r="H5012" s="128">
        <v>943.72</v>
      </c>
      <c r="I5012" s="128">
        <v>0</v>
      </c>
      <c r="J5012" s="129">
        <v>943.72</v>
      </c>
      <c r="K5012" s="101" t="s">
        <v>1388</v>
      </c>
    </row>
    <row r="5013" spans="1:11" ht="56.25" customHeight="1">
      <c r="A5013" s="98">
        <v>222</v>
      </c>
      <c r="B5013" s="125" t="s">
        <v>1411</v>
      </c>
      <c r="C5013" s="126">
        <v>42438</v>
      </c>
      <c r="D5013" s="98" t="s">
        <v>11</v>
      </c>
      <c r="E5013" s="98">
        <v>844129</v>
      </c>
      <c r="F5013" s="98"/>
      <c r="G5013" s="127" t="s">
        <v>2629</v>
      </c>
      <c r="H5013" s="128">
        <v>274.8</v>
      </c>
      <c r="I5013" s="128">
        <v>0</v>
      </c>
      <c r="J5013" s="129">
        <v>274.8</v>
      </c>
      <c r="K5013" s="101" t="s">
        <v>1388</v>
      </c>
    </row>
    <row r="5014" spans="1:11" ht="56.25" customHeight="1">
      <c r="A5014" s="98">
        <v>222</v>
      </c>
      <c r="B5014" s="125" t="s">
        <v>1411</v>
      </c>
      <c r="C5014" s="126">
        <v>42438</v>
      </c>
      <c r="D5014" s="98" t="s">
        <v>17</v>
      </c>
      <c r="E5014" s="98">
        <v>844129</v>
      </c>
      <c r="F5014" s="98"/>
      <c r="G5014" s="127" t="s">
        <v>2629</v>
      </c>
      <c r="H5014" s="128">
        <v>68.41</v>
      </c>
      <c r="I5014" s="128">
        <v>0</v>
      </c>
      <c r="J5014" s="129">
        <v>68.41</v>
      </c>
      <c r="K5014" s="101" t="s">
        <v>1388</v>
      </c>
    </row>
    <row r="5015" spans="1:11" ht="56.25" customHeight="1">
      <c r="A5015" s="98">
        <v>222</v>
      </c>
      <c r="B5015" s="125" t="s">
        <v>1411</v>
      </c>
      <c r="C5015" s="126">
        <v>42445</v>
      </c>
      <c r="D5015" s="98" t="s">
        <v>11</v>
      </c>
      <c r="E5015" s="98">
        <v>844992</v>
      </c>
      <c r="F5015" s="98"/>
      <c r="G5015" s="127" t="s">
        <v>2796</v>
      </c>
      <c r="H5015" s="128">
        <v>360.35</v>
      </c>
      <c r="I5015" s="128">
        <v>0</v>
      </c>
      <c r="J5015" s="129">
        <v>360.35</v>
      </c>
      <c r="K5015" s="101" t="s">
        <v>1388</v>
      </c>
    </row>
    <row r="5016" spans="1:11" ht="56.25" customHeight="1">
      <c r="A5016" s="98">
        <v>222</v>
      </c>
      <c r="B5016" s="125" t="s">
        <v>1411</v>
      </c>
      <c r="C5016" s="126">
        <v>42445</v>
      </c>
      <c r="D5016" s="98" t="s">
        <v>17</v>
      </c>
      <c r="E5016" s="98">
        <v>844992</v>
      </c>
      <c r="F5016" s="98"/>
      <c r="G5016" s="127" t="s">
        <v>2796</v>
      </c>
      <c r="H5016" s="128">
        <v>2025.07</v>
      </c>
      <c r="I5016" s="128">
        <v>0</v>
      </c>
      <c r="J5016" s="129">
        <v>2025.07</v>
      </c>
      <c r="K5016" s="101" t="s">
        <v>1388</v>
      </c>
    </row>
    <row r="5017" spans="1:11" ht="56.25" customHeight="1">
      <c r="A5017" s="98">
        <v>222</v>
      </c>
      <c r="B5017" s="125" t="s">
        <v>7911</v>
      </c>
      <c r="C5017" s="126">
        <v>42382</v>
      </c>
      <c r="D5017" s="98" t="s">
        <v>3</v>
      </c>
      <c r="E5017" s="98">
        <v>1340172</v>
      </c>
      <c r="F5017" s="98"/>
      <c r="G5017" s="127" t="s">
        <v>7912</v>
      </c>
      <c r="H5017" s="128">
        <v>0</v>
      </c>
      <c r="I5017" s="128">
        <v>1484</v>
      </c>
      <c r="J5017" s="129">
        <v>1484</v>
      </c>
      <c r="K5017" s="101" t="s">
        <v>1388</v>
      </c>
    </row>
    <row r="5018" spans="1:11" ht="56.25" customHeight="1">
      <c r="A5018" s="98">
        <v>222</v>
      </c>
      <c r="B5018" s="125" t="s">
        <v>7911</v>
      </c>
      <c r="C5018" s="126">
        <v>42382</v>
      </c>
      <c r="D5018" s="98" t="s">
        <v>3</v>
      </c>
      <c r="E5018" s="98">
        <v>1340173</v>
      </c>
      <c r="F5018" s="98"/>
      <c r="G5018" s="127" t="s">
        <v>7913</v>
      </c>
      <c r="H5018" s="128">
        <v>0</v>
      </c>
      <c r="I5018" s="128">
        <v>1000</v>
      </c>
      <c r="J5018" s="129">
        <v>1000</v>
      </c>
      <c r="K5018" s="101" t="s">
        <v>1388</v>
      </c>
    </row>
    <row r="5019" spans="1:11" ht="56.25" customHeight="1">
      <c r="A5019" s="98">
        <v>222</v>
      </c>
      <c r="B5019" s="125" t="s">
        <v>7911</v>
      </c>
      <c r="C5019" s="126">
        <v>42382</v>
      </c>
      <c r="D5019" s="98" t="s">
        <v>3</v>
      </c>
      <c r="E5019" s="98">
        <v>1340177</v>
      </c>
      <c r="F5019" s="98"/>
      <c r="G5019" s="127" t="s">
        <v>7914</v>
      </c>
      <c r="H5019" s="128">
        <v>0</v>
      </c>
      <c r="I5019" s="128">
        <v>1400</v>
      </c>
      <c r="J5019" s="129">
        <v>1400</v>
      </c>
      <c r="K5019" s="101" t="s">
        <v>1388</v>
      </c>
    </row>
    <row r="5020" spans="1:11" ht="56.25" customHeight="1">
      <c r="A5020" s="98">
        <v>222</v>
      </c>
      <c r="B5020" s="125" t="s">
        <v>7911</v>
      </c>
      <c r="C5020" s="126">
        <v>42382</v>
      </c>
      <c r="D5020" s="98" t="s">
        <v>3</v>
      </c>
      <c r="E5020" s="98">
        <v>1340182</v>
      </c>
      <c r="F5020" s="98"/>
      <c r="G5020" s="127" t="s">
        <v>7915</v>
      </c>
      <c r="H5020" s="128">
        <v>0</v>
      </c>
      <c r="I5020" s="128">
        <v>3714.5</v>
      </c>
      <c r="J5020" s="129">
        <v>3714.5</v>
      </c>
      <c r="K5020" s="101" t="s">
        <v>1388</v>
      </c>
    </row>
    <row r="5021" spans="1:11" ht="56.25" customHeight="1">
      <c r="A5021" s="98">
        <v>222</v>
      </c>
      <c r="B5021" s="125" t="s">
        <v>7911</v>
      </c>
      <c r="C5021" s="126">
        <v>42382</v>
      </c>
      <c r="D5021" s="98" t="s">
        <v>3</v>
      </c>
      <c r="E5021" s="98">
        <v>1340198</v>
      </c>
      <c r="F5021" s="98"/>
      <c r="G5021" s="127" t="s">
        <v>7917</v>
      </c>
      <c r="H5021" s="128">
        <v>0</v>
      </c>
      <c r="I5021" s="128">
        <v>2411.5</v>
      </c>
      <c r="J5021" s="129">
        <v>2411.5</v>
      </c>
      <c r="K5021" s="101" t="s">
        <v>1388</v>
      </c>
    </row>
    <row r="5022" spans="1:11" ht="56.25" customHeight="1">
      <c r="A5022" s="98">
        <v>222</v>
      </c>
      <c r="B5022" s="125" t="s">
        <v>7911</v>
      </c>
      <c r="C5022" s="126">
        <v>42382</v>
      </c>
      <c r="D5022" s="98" t="s">
        <v>3</v>
      </c>
      <c r="E5022" s="98">
        <v>1340202</v>
      </c>
      <c r="F5022" s="98"/>
      <c r="G5022" s="127" t="s">
        <v>7918</v>
      </c>
      <c r="H5022" s="128">
        <v>0</v>
      </c>
      <c r="I5022" s="128">
        <v>1930</v>
      </c>
      <c r="J5022" s="129">
        <v>1930</v>
      </c>
      <c r="K5022" s="101" t="s">
        <v>1388</v>
      </c>
    </row>
    <row r="5023" spans="1:11" ht="56.25" customHeight="1">
      <c r="A5023" s="98">
        <v>222</v>
      </c>
      <c r="B5023" s="125" t="s">
        <v>7911</v>
      </c>
      <c r="C5023" s="126">
        <v>42382</v>
      </c>
      <c r="D5023" s="98" t="s">
        <v>3</v>
      </c>
      <c r="E5023" s="98">
        <v>1340215</v>
      </c>
      <c r="F5023" s="98"/>
      <c r="G5023" s="127" t="s">
        <v>7919</v>
      </c>
      <c r="H5023" s="128">
        <v>0</v>
      </c>
      <c r="I5023" s="128">
        <v>1750</v>
      </c>
      <c r="J5023" s="129">
        <v>1750</v>
      </c>
      <c r="K5023" s="101" t="s">
        <v>1388</v>
      </c>
    </row>
    <row r="5024" spans="1:11" ht="56.25" customHeight="1">
      <c r="A5024" s="98">
        <v>222</v>
      </c>
      <c r="B5024" s="125" t="s">
        <v>7911</v>
      </c>
      <c r="C5024" s="126">
        <v>42383</v>
      </c>
      <c r="D5024" s="98" t="s">
        <v>3</v>
      </c>
      <c r="E5024" s="98">
        <v>1340657</v>
      </c>
      <c r="F5024" s="98"/>
      <c r="G5024" s="127" t="s">
        <v>7940</v>
      </c>
      <c r="H5024" s="128">
        <v>0</v>
      </c>
      <c r="I5024" s="128">
        <v>17879.89</v>
      </c>
      <c r="J5024" s="129">
        <v>17879.89</v>
      </c>
      <c r="K5024" s="101" t="s">
        <v>1388</v>
      </c>
    </row>
    <row r="5025" spans="1:11" ht="56.25" customHeight="1">
      <c r="A5025" s="98">
        <v>222</v>
      </c>
      <c r="B5025" s="125" t="s">
        <v>7911</v>
      </c>
      <c r="C5025" s="126">
        <v>42383</v>
      </c>
      <c r="D5025" s="98" t="s">
        <v>3</v>
      </c>
      <c r="E5025" s="98">
        <v>1340666</v>
      </c>
      <c r="F5025" s="98"/>
      <c r="G5025" s="127" t="s">
        <v>7943</v>
      </c>
      <c r="H5025" s="128">
        <v>0</v>
      </c>
      <c r="I5025" s="128">
        <v>50.660000000000004</v>
      </c>
      <c r="J5025" s="129">
        <v>50.660000000000004</v>
      </c>
      <c r="K5025" s="101" t="s">
        <v>1429</v>
      </c>
    </row>
    <row r="5026" spans="1:11" ht="56.25" customHeight="1">
      <c r="A5026" s="98">
        <v>222</v>
      </c>
      <c r="B5026" s="125" t="s">
        <v>7911</v>
      </c>
      <c r="C5026" s="126">
        <v>42396</v>
      </c>
      <c r="D5026" s="98" t="s">
        <v>3</v>
      </c>
      <c r="E5026" s="98">
        <v>1344815</v>
      </c>
      <c r="F5026" s="98"/>
      <c r="G5026" s="127" t="s">
        <v>8143</v>
      </c>
      <c r="H5026" s="128">
        <v>0</v>
      </c>
      <c r="I5026" s="128">
        <v>875</v>
      </c>
      <c r="J5026" s="129">
        <v>875</v>
      </c>
      <c r="K5026" s="101" t="s">
        <v>1388</v>
      </c>
    </row>
    <row r="5027" spans="1:11" ht="56.25" customHeight="1">
      <c r="A5027" s="98">
        <v>222</v>
      </c>
      <c r="B5027" s="125" t="s">
        <v>7911</v>
      </c>
      <c r="C5027" s="126">
        <v>42396</v>
      </c>
      <c r="D5027" s="98" t="s">
        <v>3</v>
      </c>
      <c r="E5027" s="98">
        <v>1344851</v>
      </c>
      <c r="F5027" s="98"/>
      <c r="G5027" s="127" t="s">
        <v>8146</v>
      </c>
      <c r="H5027" s="128">
        <v>0</v>
      </c>
      <c r="I5027" s="128">
        <v>8.76</v>
      </c>
      <c r="J5027" s="129">
        <v>8.76</v>
      </c>
      <c r="K5027" s="101" t="s">
        <v>1429</v>
      </c>
    </row>
    <row r="5028" spans="1:11" ht="56.25" customHeight="1">
      <c r="A5028" s="98">
        <v>222</v>
      </c>
      <c r="B5028" s="125" t="s">
        <v>7911</v>
      </c>
      <c r="C5028" s="126">
        <v>42446</v>
      </c>
      <c r="D5028" s="98" t="s">
        <v>3</v>
      </c>
      <c r="E5028" s="98">
        <v>1360591</v>
      </c>
      <c r="F5028" s="98"/>
      <c r="G5028" s="127" t="s">
        <v>8896</v>
      </c>
      <c r="H5028" s="128">
        <v>0</v>
      </c>
      <c r="I5028" s="128">
        <v>20461.439999999999</v>
      </c>
      <c r="J5028" s="129">
        <v>20461.439999999999</v>
      </c>
      <c r="K5028" s="101" t="s">
        <v>1388</v>
      </c>
    </row>
    <row r="5029" spans="1:11" ht="56.25" customHeight="1">
      <c r="A5029" s="98">
        <v>222</v>
      </c>
      <c r="B5029" s="125" t="s">
        <v>7911</v>
      </c>
      <c r="C5029" s="126">
        <v>42480</v>
      </c>
      <c r="D5029" s="98" t="s">
        <v>3</v>
      </c>
      <c r="E5029" s="98">
        <v>1371182</v>
      </c>
      <c r="F5029" s="98"/>
      <c r="G5029" s="127" t="s">
        <v>9488</v>
      </c>
      <c r="H5029" s="128">
        <v>0</v>
      </c>
      <c r="I5029" s="128">
        <v>19.400000000000002</v>
      </c>
      <c r="J5029" s="129">
        <v>19.400000000000002</v>
      </c>
      <c r="K5029" s="101" t="s">
        <v>1429</v>
      </c>
    </row>
    <row r="5030" spans="1:11" ht="56.25" customHeight="1">
      <c r="A5030" s="98">
        <v>222</v>
      </c>
      <c r="B5030" s="125" t="s">
        <v>7911</v>
      </c>
      <c r="C5030" s="126">
        <v>42480</v>
      </c>
      <c r="D5030" s="98" t="s">
        <v>3</v>
      </c>
      <c r="E5030" s="98">
        <v>1371184</v>
      </c>
      <c r="F5030" s="98"/>
      <c r="G5030" s="127" t="s">
        <v>9489</v>
      </c>
      <c r="H5030" s="128">
        <v>0</v>
      </c>
      <c r="I5030" s="128">
        <v>2.92</v>
      </c>
      <c r="J5030" s="129">
        <v>2.92</v>
      </c>
      <c r="K5030" s="101" t="s">
        <v>1388</v>
      </c>
    </row>
    <row r="5031" spans="1:11" ht="56.25" customHeight="1">
      <c r="A5031" s="98">
        <v>222</v>
      </c>
      <c r="B5031" s="125" t="s">
        <v>7911</v>
      </c>
      <c r="C5031" s="126">
        <v>42480</v>
      </c>
      <c r="D5031" s="98" t="s">
        <v>3</v>
      </c>
      <c r="E5031" s="98">
        <v>1371187</v>
      </c>
      <c r="F5031" s="98"/>
      <c r="G5031" s="127" t="s">
        <v>9490</v>
      </c>
      <c r="H5031" s="128">
        <v>0</v>
      </c>
      <c r="I5031" s="128">
        <v>2.64</v>
      </c>
      <c r="J5031" s="129">
        <v>2.64</v>
      </c>
      <c r="K5031" s="101" t="s">
        <v>1388</v>
      </c>
    </row>
    <row r="5032" spans="1:11" ht="56.25" customHeight="1">
      <c r="A5032" s="98">
        <v>222</v>
      </c>
      <c r="B5032" s="125" t="s">
        <v>7911</v>
      </c>
      <c r="C5032" s="126">
        <v>42488</v>
      </c>
      <c r="D5032" s="98" t="s">
        <v>3</v>
      </c>
      <c r="E5032" s="98">
        <v>1373971</v>
      </c>
      <c r="F5032" s="98"/>
      <c r="G5032" s="127" t="s">
        <v>9641</v>
      </c>
      <c r="H5032" s="128">
        <v>0</v>
      </c>
      <c r="I5032" s="128">
        <v>153.12</v>
      </c>
      <c r="J5032" s="129">
        <v>153.12</v>
      </c>
      <c r="K5032" s="101" t="s">
        <v>1388</v>
      </c>
    </row>
    <row r="5033" spans="1:11" ht="56.25" customHeight="1">
      <c r="A5033" s="98">
        <v>222</v>
      </c>
      <c r="B5033" s="125" t="s">
        <v>7911</v>
      </c>
      <c r="C5033" s="126">
        <v>42489</v>
      </c>
      <c r="D5033" s="98" t="s">
        <v>3</v>
      </c>
      <c r="E5033" s="98">
        <v>1374552</v>
      </c>
      <c r="F5033" s="98"/>
      <c r="G5033" s="127" t="s">
        <v>9680</v>
      </c>
      <c r="H5033" s="128">
        <v>0</v>
      </c>
      <c r="I5033" s="128">
        <v>4196.3</v>
      </c>
      <c r="J5033" s="129">
        <v>4196.3</v>
      </c>
      <c r="K5033" s="101" t="s">
        <v>1388</v>
      </c>
    </row>
    <row r="5034" spans="1:11" ht="56.25" customHeight="1">
      <c r="A5034" s="98">
        <v>222</v>
      </c>
      <c r="B5034" s="125" t="s">
        <v>7911</v>
      </c>
      <c r="C5034" s="126">
        <v>42495</v>
      </c>
      <c r="D5034" s="98" t="s">
        <v>3</v>
      </c>
      <c r="E5034" s="98">
        <v>1375916</v>
      </c>
      <c r="F5034" s="98"/>
      <c r="G5034" s="127" t="s">
        <v>9752</v>
      </c>
      <c r="H5034" s="128">
        <v>0</v>
      </c>
      <c r="I5034" s="128">
        <v>1383.81</v>
      </c>
      <c r="J5034" s="129">
        <v>1383.81</v>
      </c>
      <c r="K5034" s="101" t="s">
        <v>1388</v>
      </c>
    </row>
    <row r="5035" spans="1:11" ht="56.25" customHeight="1">
      <c r="A5035" s="98">
        <v>222</v>
      </c>
      <c r="B5035" s="125" t="s">
        <v>7911</v>
      </c>
      <c r="C5035" s="126">
        <v>42495</v>
      </c>
      <c r="D5035" s="98" t="s">
        <v>3</v>
      </c>
      <c r="E5035" s="98">
        <v>1375918</v>
      </c>
      <c r="F5035" s="98"/>
      <c r="G5035" s="127" t="s">
        <v>9753</v>
      </c>
      <c r="H5035" s="128">
        <v>0</v>
      </c>
      <c r="I5035" s="128">
        <v>1010</v>
      </c>
      <c r="J5035" s="129">
        <v>1010</v>
      </c>
      <c r="K5035" s="101" t="s">
        <v>1388</v>
      </c>
    </row>
    <row r="5036" spans="1:11" ht="56.25" customHeight="1">
      <c r="A5036" s="98">
        <v>222</v>
      </c>
      <c r="B5036" s="125" t="s">
        <v>7911</v>
      </c>
      <c r="C5036" s="126">
        <v>42496</v>
      </c>
      <c r="D5036" s="98" t="s">
        <v>3</v>
      </c>
      <c r="E5036" s="98">
        <v>1376426</v>
      </c>
      <c r="F5036" s="98"/>
      <c r="G5036" s="127" t="s">
        <v>9777</v>
      </c>
      <c r="H5036" s="128">
        <v>0</v>
      </c>
      <c r="I5036" s="128">
        <v>69.75</v>
      </c>
      <c r="J5036" s="129">
        <v>69.75</v>
      </c>
      <c r="K5036" s="101" t="s">
        <v>1429</v>
      </c>
    </row>
    <row r="5037" spans="1:11" ht="56.25" customHeight="1">
      <c r="A5037" s="98">
        <v>222</v>
      </c>
      <c r="B5037" s="125" t="s">
        <v>7911</v>
      </c>
      <c r="C5037" s="126">
        <v>42499</v>
      </c>
      <c r="D5037" s="98" t="s">
        <v>3</v>
      </c>
      <c r="E5037" s="98">
        <v>1377038</v>
      </c>
      <c r="F5037" s="98"/>
      <c r="G5037" s="127" t="s">
        <v>9807</v>
      </c>
      <c r="H5037" s="128">
        <v>0</v>
      </c>
      <c r="I5037" s="128">
        <v>5175.58</v>
      </c>
      <c r="J5037" s="129">
        <v>5175.58</v>
      </c>
      <c r="K5037" s="101" t="s">
        <v>1388</v>
      </c>
    </row>
    <row r="5038" spans="1:11" ht="56.25" customHeight="1">
      <c r="A5038" s="98">
        <v>222</v>
      </c>
      <c r="B5038" s="125" t="s">
        <v>7911</v>
      </c>
      <c r="C5038" s="126">
        <v>42501</v>
      </c>
      <c r="D5038" s="98" t="s">
        <v>3</v>
      </c>
      <c r="E5038" s="98">
        <v>1377872</v>
      </c>
      <c r="F5038" s="98"/>
      <c r="G5038" s="127" t="s">
        <v>9641</v>
      </c>
      <c r="H5038" s="128">
        <v>0</v>
      </c>
      <c r="I5038" s="128">
        <v>96</v>
      </c>
      <c r="J5038" s="129">
        <v>96</v>
      </c>
      <c r="K5038" s="101" t="s">
        <v>1388</v>
      </c>
    </row>
    <row r="5039" spans="1:11" ht="56.25" customHeight="1">
      <c r="A5039" s="98">
        <v>222</v>
      </c>
      <c r="B5039" s="125" t="s">
        <v>7911</v>
      </c>
      <c r="C5039" s="126">
        <v>42509</v>
      </c>
      <c r="D5039" s="98" t="s">
        <v>3</v>
      </c>
      <c r="E5039" s="98">
        <v>1380500</v>
      </c>
      <c r="F5039" s="98"/>
      <c r="G5039" s="127" t="s">
        <v>10017</v>
      </c>
      <c r="H5039" s="128">
        <v>0</v>
      </c>
      <c r="I5039" s="128">
        <v>3200</v>
      </c>
      <c r="J5039" s="129">
        <v>3200</v>
      </c>
      <c r="K5039" s="101" t="s">
        <v>1388</v>
      </c>
    </row>
    <row r="5040" spans="1:11" ht="56.25" customHeight="1">
      <c r="A5040" s="98">
        <v>222</v>
      </c>
      <c r="B5040" s="125" t="s">
        <v>7911</v>
      </c>
      <c r="C5040" s="126">
        <v>42509</v>
      </c>
      <c r="D5040" s="98" t="s">
        <v>3</v>
      </c>
      <c r="E5040" s="98">
        <v>1380507</v>
      </c>
      <c r="F5040" s="98"/>
      <c r="G5040" s="127" t="s">
        <v>10018</v>
      </c>
      <c r="H5040" s="128">
        <v>0</v>
      </c>
      <c r="I5040" s="128">
        <v>2742</v>
      </c>
      <c r="J5040" s="129">
        <v>2742</v>
      </c>
      <c r="K5040" s="101" t="s">
        <v>1388</v>
      </c>
    </row>
    <row r="5041" spans="1:11" ht="56.25" customHeight="1">
      <c r="A5041" s="98">
        <v>222</v>
      </c>
      <c r="B5041" s="125" t="s">
        <v>7911</v>
      </c>
      <c r="C5041" s="126">
        <v>42520</v>
      </c>
      <c r="D5041" s="98" t="s">
        <v>3</v>
      </c>
      <c r="E5041" s="98">
        <v>1383022</v>
      </c>
      <c r="F5041" s="98"/>
      <c r="G5041" s="127" t="s">
        <v>10197</v>
      </c>
      <c r="H5041" s="128">
        <v>0</v>
      </c>
      <c r="I5041" s="128">
        <v>13557.84</v>
      </c>
      <c r="J5041" s="129">
        <v>13557.84</v>
      </c>
      <c r="K5041" s="101" t="s">
        <v>1388</v>
      </c>
    </row>
    <row r="5042" spans="1:11" ht="56.25" customHeight="1">
      <c r="A5042" s="98">
        <v>222</v>
      </c>
      <c r="B5042" s="125" t="s">
        <v>7911</v>
      </c>
      <c r="C5042" s="126">
        <v>42522</v>
      </c>
      <c r="D5042" s="98" t="s">
        <v>3</v>
      </c>
      <c r="E5042" s="98">
        <v>1383821</v>
      </c>
      <c r="F5042" s="98"/>
      <c r="G5042" s="127" t="s">
        <v>10252</v>
      </c>
      <c r="H5042" s="128">
        <v>0</v>
      </c>
      <c r="I5042" s="128">
        <v>37.590000000000003</v>
      </c>
      <c r="J5042" s="129">
        <v>37.590000000000003</v>
      </c>
      <c r="K5042" s="101" t="s">
        <v>1388</v>
      </c>
    </row>
    <row r="5043" spans="1:11" ht="56.25" customHeight="1">
      <c r="A5043" s="98">
        <v>222</v>
      </c>
      <c r="B5043" s="125" t="s">
        <v>7911</v>
      </c>
      <c r="C5043" s="126">
        <v>42522</v>
      </c>
      <c r="D5043" s="98" t="s">
        <v>3</v>
      </c>
      <c r="E5043" s="98">
        <v>1383824</v>
      </c>
      <c r="F5043" s="98"/>
      <c r="G5043" s="127" t="s">
        <v>10254</v>
      </c>
      <c r="H5043" s="128">
        <v>0</v>
      </c>
      <c r="I5043" s="128">
        <v>2713.29</v>
      </c>
      <c r="J5043" s="129">
        <v>2713.29</v>
      </c>
      <c r="K5043" s="101" t="s">
        <v>1388</v>
      </c>
    </row>
    <row r="5044" spans="1:11" ht="56.25" customHeight="1">
      <c r="A5044" s="98">
        <v>222</v>
      </c>
      <c r="B5044" s="125" t="s">
        <v>7911</v>
      </c>
      <c r="C5044" s="126">
        <v>42536</v>
      </c>
      <c r="D5044" s="98" t="s">
        <v>3</v>
      </c>
      <c r="E5044" s="98">
        <v>1389103</v>
      </c>
      <c r="F5044" s="98"/>
      <c r="G5044" s="127" t="s">
        <v>10587</v>
      </c>
      <c r="H5044" s="128">
        <v>0</v>
      </c>
      <c r="I5044" s="128">
        <v>2202.91</v>
      </c>
      <c r="J5044" s="129">
        <v>2202.91</v>
      </c>
      <c r="K5044" s="101" t="s">
        <v>1388</v>
      </c>
    </row>
    <row r="5045" spans="1:11" ht="56.25" customHeight="1">
      <c r="A5045" s="98">
        <v>222</v>
      </c>
      <c r="B5045" s="125" t="s">
        <v>7911</v>
      </c>
      <c r="C5045" s="126">
        <v>42536</v>
      </c>
      <c r="D5045" s="98" t="s">
        <v>3</v>
      </c>
      <c r="E5045" s="98">
        <v>1389105</v>
      </c>
      <c r="F5045" s="98"/>
      <c r="G5045" s="127" t="s">
        <v>10588</v>
      </c>
      <c r="H5045" s="128">
        <v>0</v>
      </c>
      <c r="I5045" s="128">
        <v>4615.2</v>
      </c>
      <c r="J5045" s="129">
        <v>4615.2</v>
      </c>
      <c r="K5045" s="101" t="s">
        <v>1388</v>
      </c>
    </row>
    <row r="5046" spans="1:11" ht="56.25" customHeight="1">
      <c r="A5046" s="98">
        <v>222</v>
      </c>
      <c r="B5046" s="125" t="s">
        <v>7911</v>
      </c>
      <c r="C5046" s="126">
        <v>42536</v>
      </c>
      <c r="D5046" s="98" t="s">
        <v>3</v>
      </c>
      <c r="E5046" s="98">
        <v>1389111</v>
      </c>
      <c r="F5046" s="98"/>
      <c r="G5046" s="127" t="s">
        <v>10589</v>
      </c>
      <c r="H5046" s="128">
        <v>0</v>
      </c>
      <c r="I5046" s="128">
        <v>48.550000000000004</v>
      </c>
      <c r="J5046" s="129">
        <v>48.550000000000004</v>
      </c>
      <c r="K5046" s="101" t="s">
        <v>1388</v>
      </c>
    </row>
    <row r="5047" spans="1:11" ht="56.25" customHeight="1">
      <c r="A5047" s="98">
        <v>222</v>
      </c>
      <c r="B5047" s="125" t="s">
        <v>7911</v>
      </c>
      <c r="C5047" s="126">
        <v>42536</v>
      </c>
      <c r="D5047" s="98" t="s">
        <v>3</v>
      </c>
      <c r="E5047" s="98">
        <v>1389117</v>
      </c>
      <c r="F5047" s="98"/>
      <c r="G5047" s="127" t="s">
        <v>10590</v>
      </c>
      <c r="H5047" s="128">
        <v>0</v>
      </c>
      <c r="I5047" s="128">
        <v>337</v>
      </c>
      <c r="J5047" s="129">
        <v>337</v>
      </c>
      <c r="K5047" s="101" t="s">
        <v>1388</v>
      </c>
    </row>
    <row r="5048" spans="1:11" ht="56.25" customHeight="1">
      <c r="A5048" s="98">
        <v>222</v>
      </c>
      <c r="B5048" s="125" t="s">
        <v>7911</v>
      </c>
      <c r="C5048" s="126">
        <v>42537</v>
      </c>
      <c r="D5048" s="98" t="s">
        <v>3</v>
      </c>
      <c r="E5048" s="98">
        <v>1389676</v>
      </c>
      <c r="F5048" s="98"/>
      <c r="G5048" s="127" t="s">
        <v>10630</v>
      </c>
      <c r="H5048" s="128">
        <v>0</v>
      </c>
      <c r="I5048" s="128">
        <v>4</v>
      </c>
      <c r="J5048" s="129">
        <v>4</v>
      </c>
      <c r="K5048" s="101" t="s">
        <v>1429</v>
      </c>
    </row>
    <row r="5049" spans="1:11" ht="56.25" customHeight="1">
      <c r="A5049" s="98">
        <v>222</v>
      </c>
      <c r="B5049" s="125" t="s">
        <v>7911</v>
      </c>
      <c r="C5049" s="126">
        <v>42538</v>
      </c>
      <c r="D5049" s="98" t="s">
        <v>3</v>
      </c>
      <c r="E5049" s="98">
        <v>1389962</v>
      </c>
      <c r="F5049" s="98"/>
      <c r="G5049" s="127" t="s">
        <v>10665</v>
      </c>
      <c r="H5049" s="128">
        <v>0</v>
      </c>
      <c r="I5049" s="128">
        <v>1280.8</v>
      </c>
      <c r="J5049" s="129">
        <v>1280.8</v>
      </c>
      <c r="K5049" s="101" t="s">
        <v>1388</v>
      </c>
    </row>
    <row r="5050" spans="1:11" ht="56.25" customHeight="1">
      <c r="A5050" s="98">
        <v>222</v>
      </c>
      <c r="B5050" s="125" t="s">
        <v>7911</v>
      </c>
      <c r="C5050" s="126">
        <v>42549</v>
      </c>
      <c r="D5050" s="98" t="s">
        <v>3</v>
      </c>
      <c r="E5050" s="98">
        <v>1392825</v>
      </c>
      <c r="F5050" s="98"/>
      <c r="G5050" s="127" t="s">
        <v>10895</v>
      </c>
      <c r="H5050" s="128">
        <v>0</v>
      </c>
      <c r="I5050" s="128">
        <v>144.70000000000002</v>
      </c>
      <c r="J5050" s="129">
        <v>144.70000000000002</v>
      </c>
      <c r="K5050" s="101" t="s">
        <v>1388</v>
      </c>
    </row>
    <row r="5051" spans="1:11" ht="56.25" customHeight="1">
      <c r="A5051" s="98">
        <v>222</v>
      </c>
      <c r="B5051" s="125" t="s">
        <v>7911</v>
      </c>
      <c r="C5051" s="126">
        <v>42550</v>
      </c>
      <c r="D5051" s="98" t="s">
        <v>3</v>
      </c>
      <c r="E5051" s="98">
        <v>1393202</v>
      </c>
      <c r="F5051" s="98"/>
      <c r="G5051" s="127" t="s">
        <v>10918</v>
      </c>
      <c r="H5051" s="128">
        <v>0</v>
      </c>
      <c r="I5051" s="128">
        <v>141.27000000000001</v>
      </c>
      <c r="J5051" s="129">
        <v>141.27000000000001</v>
      </c>
      <c r="K5051" s="101" t="s">
        <v>1388</v>
      </c>
    </row>
    <row r="5052" spans="1:11" ht="56.25" customHeight="1">
      <c r="A5052" s="98">
        <v>222</v>
      </c>
      <c r="B5052" s="125" t="s">
        <v>7911</v>
      </c>
      <c r="C5052" s="126">
        <v>42565</v>
      </c>
      <c r="D5052" s="98" t="s">
        <v>3</v>
      </c>
      <c r="E5052" s="98">
        <v>1398143</v>
      </c>
      <c r="F5052" s="98"/>
      <c r="G5052" s="127" t="s">
        <v>11291</v>
      </c>
      <c r="H5052" s="128">
        <v>0</v>
      </c>
      <c r="I5052" s="128">
        <v>169</v>
      </c>
      <c r="J5052" s="129">
        <v>169</v>
      </c>
      <c r="K5052" s="101" t="s">
        <v>1429</v>
      </c>
    </row>
    <row r="5053" spans="1:11" ht="56.25" customHeight="1">
      <c r="A5053" s="98">
        <v>222</v>
      </c>
      <c r="B5053" s="125" t="s">
        <v>7911</v>
      </c>
      <c r="C5053" s="126">
        <v>42572</v>
      </c>
      <c r="D5053" s="98" t="s">
        <v>3</v>
      </c>
      <c r="E5053" s="98">
        <v>1400223</v>
      </c>
      <c r="F5053" s="98"/>
      <c r="G5053" s="127" t="s">
        <v>11473</v>
      </c>
      <c r="H5053" s="128">
        <v>0</v>
      </c>
      <c r="I5053" s="128">
        <v>2068.5</v>
      </c>
      <c r="J5053" s="129">
        <v>2068.5</v>
      </c>
      <c r="K5053" s="101" t="s">
        <v>1388</v>
      </c>
    </row>
    <row r="5054" spans="1:11" ht="56.25" customHeight="1">
      <c r="A5054" s="98">
        <v>222</v>
      </c>
      <c r="B5054" s="125" t="s">
        <v>7911</v>
      </c>
      <c r="C5054" s="126">
        <v>42572</v>
      </c>
      <c r="D5054" s="98" t="s">
        <v>3</v>
      </c>
      <c r="E5054" s="98">
        <v>1400243</v>
      </c>
      <c r="F5054" s="98"/>
      <c r="G5054" s="127" t="s">
        <v>11480</v>
      </c>
      <c r="H5054" s="128">
        <v>0</v>
      </c>
      <c r="I5054" s="128">
        <v>2068.5</v>
      </c>
      <c r="J5054" s="129">
        <v>2068.5</v>
      </c>
      <c r="K5054" s="101" t="s">
        <v>1388</v>
      </c>
    </row>
    <row r="5055" spans="1:11" ht="56.25" customHeight="1">
      <c r="A5055" s="98">
        <v>222</v>
      </c>
      <c r="B5055" s="125" t="s">
        <v>7911</v>
      </c>
      <c r="C5055" s="126">
        <v>42586</v>
      </c>
      <c r="D5055" s="98" t="s">
        <v>3</v>
      </c>
      <c r="E5055" s="98">
        <v>1404414</v>
      </c>
      <c r="F5055" s="98"/>
      <c r="G5055" s="127" t="s">
        <v>11833</v>
      </c>
      <c r="H5055" s="128">
        <v>0</v>
      </c>
      <c r="I5055" s="128">
        <v>1135</v>
      </c>
      <c r="J5055" s="129">
        <v>1135</v>
      </c>
      <c r="K5055" s="101" t="s">
        <v>1388</v>
      </c>
    </row>
    <row r="5056" spans="1:11" ht="56.25" customHeight="1">
      <c r="A5056" s="98">
        <v>222</v>
      </c>
      <c r="B5056" s="125" t="s">
        <v>7911</v>
      </c>
      <c r="C5056" s="126">
        <v>42592</v>
      </c>
      <c r="D5056" s="98" t="s">
        <v>3</v>
      </c>
      <c r="E5056" s="98">
        <v>1406560</v>
      </c>
      <c r="F5056" s="98"/>
      <c r="G5056" s="127" t="s">
        <v>12007</v>
      </c>
      <c r="H5056" s="128">
        <v>0</v>
      </c>
      <c r="I5056" s="128">
        <v>13081.050000000001</v>
      </c>
      <c r="J5056" s="129">
        <v>13081.050000000001</v>
      </c>
      <c r="K5056" s="101" t="s">
        <v>1388</v>
      </c>
    </row>
    <row r="5057" spans="1:11" ht="56.25" customHeight="1">
      <c r="A5057" s="98">
        <v>222</v>
      </c>
      <c r="B5057" s="125" t="s">
        <v>7911</v>
      </c>
      <c r="C5057" s="126">
        <v>42593</v>
      </c>
      <c r="D5057" s="98" t="s">
        <v>3</v>
      </c>
      <c r="E5057" s="98">
        <v>1407025</v>
      </c>
      <c r="F5057" s="98"/>
      <c r="G5057" s="127" t="s">
        <v>12032</v>
      </c>
      <c r="H5057" s="128">
        <v>0</v>
      </c>
      <c r="I5057" s="128">
        <v>37.36</v>
      </c>
      <c r="J5057" s="129">
        <v>37.36</v>
      </c>
      <c r="K5057" s="101" t="s">
        <v>1388</v>
      </c>
    </row>
    <row r="5058" spans="1:11" ht="56.25" customHeight="1">
      <c r="A5058" s="98">
        <v>222</v>
      </c>
      <c r="B5058" s="125" t="s">
        <v>7911</v>
      </c>
      <c r="C5058" s="126">
        <v>42601</v>
      </c>
      <c r="D5058" s="98" t="s">
        <v>3</v>
      </c>
      <c r="E5058" s="98">
        <v>1410031</v>
      </c>
      <c r="F5058" s="98"/>
      <c r="G5058" s="127" t="s">
        <v>12226</v>
      </c>
      <c r="H5058" s="128">
        <v>0</v>
      </c>
      <c r="I5058" s="128">
        <v>431903.4</v>
      </c>
      <c r="J5058" s="129">
        <v>431903.4</v>
      </c>
      <c r="K5058" s="101" t="s">
        <v>1388</v>
      </c>
    </row>
    <row r="5059" spans="1:11" ht="56.25" customHeight="1">
      <c r="A5059" s="98">
        <v>222</v>
      </c>
      <c r="B5059" s="125" t="s">
        <v>7911</v>
      </c>
      <c r="C5059" s="126">
        <v>42601</v>
      </c>
      <c r="D5059" s="98" t="s">
        <v>3</v>
      </c>
      <c r="E5059" s="98">
        <v>1410038</v>
      </c>
      <c r="F5059" s="98"/>
      <c r="G5059" s="127" t="s">
        <v>12227</v>
      </c>
      <c r="H5059" s="128">
        <v>0</v>
      </c>
      <c r="I5059" s="128">
        <v>1</v>
      </c>
      <c r="J5059" s="129">
        <v>1</v>
      </c>
      <c r="K5059" s="101" t="s">
        <v>1388</v>
      </c>
    </row>
    <row r="5060" spans="1:11" ht="56.25" customHeight="1">
      <c r="A5060" s="98">
        <v>222</v>
      </c>
      <c r="B5060" s="125" t="s">
        <v>7911</v>
      </c>
      <c r="C5060" s="126">
        <v>42608</v>
      </c>
      <c r="D5060" s="98" t="s">
        <v>3</v>
      </c>
      <c r="E5060" s="98">
        <v>1412486</v>
      </c>
      <c r="F5060" s="98"/>
      <c r="G5060" s="127" t="s">
        <v>12404</v>
      </c>
      <c r="H5060" s="128">
        <v>0</v>
      </c>
      <c r="I5060" s="128">
        <v>17197.95</v>
      </c>
      <c r="J5060" s="129">
        <v>17197.95</v>
      </c>
      <c r="K5060" s="101" t="s">
        <v>1388</v>
      </c>
    </row>
    <row r="5061" spans="1:11" ht="56.25" customHeight="1">
      <c r="A5061" s="98">
        <v>222</v>
      </c>
      <c r="B5061" s="125" t="s">
        <v>7911</v>
      </c>
      <c r="C5061" s="126">
        <v>42611</v>
      </c>
      <c r="D5061" s="98" t="s">
        <v>3</v>
      </c>
      <c r="E5061" s="98">
        <v>1413295</v>
      </c>
      <c r="F5061" s="98"/>
      <c r="G5061" s="127" t="s">
        <v>12477</v>
      </c>
      <c r="H5061" s="128">
        <v>0</v>
      </c>
      <c r="I5061" s="128">
        <v>967.5</v>
      </c>
      <c r="J5061" s="129">
        <v>967.5</v>
      </c>
      <c r="K5061" s="101" t="s">
        <v>1388</v>
      </c>
    </row>
    <row r="5062" spans="1:11" ht="56.25" customHeight="1">
      <c r="A5062" s="98">
        <v>222</v>
      </c>
      <c r="B5062" s="125" t="s">
        <v>7911</v>
      </c>
      <c r="C5062" s="126">
        <v>42613</v>
      </c>
      <c r="D5062" s="98" t="s">
        <v>3</v>
      </c>
      <c r="E5062" s="98">
        <v>1414441</v>
      </c>
      <c r="F5062" s="98"/>
      <c r="G5062" s="127" t="s">
        <v>12578</v>
      </c>
      <c r="H5062" s="128">
        <v>0</v>
      </c>
      <c r="I5062" s="128">
        <v>630</v>
      </c>
      <c r="J5062" s="129">
        <v>630</v>
      </c>
      <c r="K5062" s="101" t="s">
        <v>1388</v>
      </c>
    </row>
    <row r="5063" spans="1:11" ht="56.25" customHeight="1">
      <c r="A5063" s="98">
        <v>222</v>
      </c>
      <c r="B5063" s="125" t="s">
        <v>7911</v>
      </c>
      <c r="C5063" s="126">
        <v>42622</v>
      </c>
      <c r="D5063" s="98" t="s">
        <v>3</v>
      </c>
      <c r="E5063" s="98">
        <v>1417738</v>
      </c>
      <c r="F5063" s="98"/>
      <c r="G5063" s="127" t="s">
        <v>12852</v>
      </c>
      <c r="H5063" s="128">
        <v>0</v>
      </c>
      <c r="I5063" s="128">
        <v>5755.5</v>
      </c>
      <c r="J5063" s="129">
        <v>5755.5</v>
      </c>
      <c r="K5063" s="101" t="s">
        <v>1388</v>
      </c>
    </row>
    <row r="5064" spans="1:11" ht="56.25" customHeight="1">
      <c r="A5064" s="98">
        <v>222</v>
      </c>
      <c r="B5064" s="125" t="s">
        <v>7911</v>
      </c>
      <c r="C5064" s="126">
        <v>42625</v>
      </c>
      <c r="D5064" s="98" t="s">
        <v>3</v>
      </c>
      <c r="E5064" s="98">
        <v>1418488</v>
      </c>
      <c r="F5064" s="98"/>
      <c r="G5064" s="127" t="s">
        <v>12932</v>
      </c>
      <c r="H5064" s="128">
        <v>0</v>
      </c>
      <c r="I5064" s="128">
        <v>2592</v>
      </c>
      <c r="J5064" s="129">
        <v>2592</v>
      </c>
      <c r="K5064" s="101" t="s">
        <v>1388</v>
      </c>
    </row>
    <row r="5065" spans="1:11" ht="56.25" customHeight="1">
      <c r="A5065" s="98">
        <v>222</v>
      </c>
      <c r="B5065" s="125" t="s">
        <v>7911</v>
      </c>
      <c r="C5065" s="126">
        <v>42625</v>
      </c>
      <c r="D5065" s="98" t="s">
        <v>3</v>
      </c>
      <c r="E5065" s="98">
        <v>1418489</v>
      </c>
      <c r="F5065" s="98"/>
      <c r="G5065" s="127" t="s">
        <v>12933</v>
      </c>
      <c r="H5065" s="128">
        <v>0</v>
      </c>
      <c r="I5065" s="128">
        <v>997</v>
      </c>
      <c r="J5065" s="129">
        <v>997</v>
      </c>
      <c r="K5065" s="101" t="s">
        <v>1388</v>
      </c>
    </row>
    <row r="5066" spans="1:11" ht="56.25" customHeight="1">
      <c r="A5066" s="98">
        <v>222</v>
      </c>
      <c r="B5066" s="125" t="s">
        <v>7911</v>
      </c>
      <c r="C5066" s="126">
        <v>42625</v>
      </c>
      <c r="D5066" s="98" t="s">
        <v>3</v>
      </c>
      <c r="E5066" s="98">
        <v>1418491</v>
      </c>
      <c r="F5066" s="98"/>
      <c r="G5066" s="127" t="s">
        <v>12934</v>
      </c>
      <c r="H5066" s="128">
        <v>0</v>
      </c>
      <c r="I5066" s="128">
        <v>144</v>
      </c>
      <c r="J5066" s="129">
        <v>144</v>
      </c>
      <c r="K5066" s="101" t="s">
        <v>1388</v>
      </c>
    </row>
    <row r="5067" spans="1:11" ht="56.25" customHeight="1">
      <c r="A5067" s="98">
        <v>222</v>
      </c>
      <c r="B5067" s="125" t="s">
        <v>7911</v>
      </c>
      <c r="C5067" s="126">
        <v>42625</v>
      </c>
      <c r="D5067" s="98" t="s">
        <v>3</v>
      </c>
      <c r="E5067" s="98">
        <v>1418498</v>
      </c>
      <c r="F5067" s="98"/>
      <c r="G5067" s="127" t="s">
        <v>12935</v>
      </c>
      <c r="H5067" s="128">
        <v>0</v>
      </c>
      <c r="I5067" s="128">
        <v>643.72</v>
      </c>
      <c r="J5067" s="129">
        <v>643.72</v>
      </c>
      <c r="K5067" s="101" t="s">
        <v>1388</v>
      </c>
    </row>
    <row r="5068" spans="1:11" ht="56.25" customHeight="1">
      <c r="A5068" s="98">
        <v>222</v>
      </c>
      <c r="B5068" s="125" t="s">
        <v>7911</v>
      </c>
      <c r="C5068" s="126">
        <v>42626</v>
      </c>
      <c r="D5068" s="98" t="s">
        <v>3</v>
      </c>
      <c r="E5068" s="98">
        <v>1419034</v>
      </c>
      <c r="F5068" s="98"/>
      <c r="G5068" s="127" t="s">
        <v>12995</v>
      </c>
      <c r="H5068" s="128">
        <v>0</v>
      </c>
      <c r="I5068" s="128">
        <v>1387</v>
      </c>
      <c r="J5068" s="129">
        <v>1387</v>
      </c>
      <c r="K5068" s="101" t="s">
        <v>1429</v>
      </c>
    </row>
    <row r="5069" spans="1:11" ht="56.25" customHeight="1">
      <c r="A5069" s="98">
        <v>222</v>
      </c>
      <c r="B5069" s="125" t="s">
        <v>7911</v>
      </c>
      <c r="C5069" s="126">
        <v>42626</v>
      </c>
      <c r="D5069" s="98" t="s">
        <v>3</v>
      </c>
      <c r="E5069" s="98">
        <v>1419035</v>
      </c>
      <c r="F5069" s="98"/>
      <c r="G5069" s="127" t="s">
        <v>12996</v>
      </c>
      <c r="H5069" s="128">
        <v>0</v>
      </c>
      <c r="I5069" s="128">
        <v>2317</v>
      </c>
      <c r="J5069" s="129">
        <v>2317</v>
      </c>
      <c r="K5069" s="101" t="s">
        <v>1429</v>
      </c>
    </row>
    <row r="5070" spans="1:11" ht="56.25" customHeight="1">
      <c r="A5070" s="98">
        <v>222</v>
      </c>
      <c r="B5070" s="125" t="s">
        <v>7911</v>
      </c>
      <c r="C5070" s="126">
        <v>42626</v>
      </c>
      <c r="D5070" s="98" t="s">
        <v>3</v>
      </c>
      <c r="E5070" s="98">
        <v>1419038</v>
      </c>
      <c r="F5070" s="98"/>
      <c r="G5070" s="127" t="s">
        <v>12997</v>
      </c>
      <c r="H5070" s="128">
        <v>0</v>
      </c>
      <c r="I5070" s="128">
        <v>5000</v>
      </c>
      <c r="J5070" s="129">
        <v>5000</v>
      </c>
      <c r="K5070" s="101" t="s">
        <v>1388</v>
      </c>
    </row>
    <row r="5071" spans="1:11" ht="56.25" customHeight="1">
      <c r="A5071" s="98">
        <v>222</v>
      </c>
      <c r="B5071" s="125" t="s">
        <v>7911</v>
      </c>
      <c r="C5071" s="126">
        <v>42628</v>
      </c>
      <c r="D5071" s="98" t="s">
        <v>3</v>
      </c>
      <c r="E5071" s="98">
        <v>1420134</v>
      </c>
      <c r="F5071" s="98"/>
      <c r="G5071" s="127" t="s">
        <v>13121</v>
      </c>
      <c r="H5071" s="128">
        <v>0</v>
      </c>
      <c r="I5071" s="128">
        <v>1232.26</v>
      </c>
      <c r="J5071" s="129">
        <v>1232.26</v>
      </c>
      <c r="K5071" s="101" t="s">
        <v>1388</v>
      </c>
    </row>
    <row r="5072" spans="1:11" ht="56.25" customHeight="1">
      <c r="A5072" s="98">
        <v>222</v>
      </c>
      <c r="B5072" s="125" t="s">
        <v>7911</v>
      </c>
      <c r="C5072" s="126">
        <v>42628</v>
      </c>
      <c r="D5072" s="98" t="s">
        <v>3</v>
      </c>
      <c r="E5072" s="98">
        <v>1420206</v>
      </c>
      <c r="F5072" s="98"/>
      <c r="G5072" s="127" t="s">
        <v>13130</v>
      </c>
      <c r="H5072" s="128">
        <v>0</v>
      </c>
      <c r="I5072" s="128">
        <v>300</v>
      </c>
      <c r="J5072" s="129">
        <v>300</v>
      </c>
      <c r="K5072" s="101" t="s">
        <v>1388</v>
      </c>
    </row>
    <row r="5073" spans="1:11" ht="56.25" customHeight="1">
      <c r="A5073" s="98">
        <v>222</v>
      </c>
      <c r="B5073" s="125" t="s">
        <v>7911</v>
      </c>
      <c r="C5073" s="126">
        <v>42629</v>
      </c>
      <c r="D5073" s="98" t="s">
        <v>3</v>
      </c>
      <c r="E5073" s="98">
        <v>1420696</v>
      </c>
      <c r="F5073" s="98"/>
      <c r="G5073" s="127" t="s">
        <v>13187</v>
      </c>
      <c r="H5073" s="128">
        <v>0</v>
      </c>
      <c r="I5073" s="128">
        <v>3000</v>
      </c>
      <c r="J5073" s="129">
        <v>3000</v>
      </c>
      <c r="K5073" s="101" t="s">
        <v>1388</v>
      </c>
    </row>
    <row r="5074" spans="1:11" ht="56.25" customHeight="1">
      <c r="A5074" s="98">
        <v>222</v>
      </c>
      <c r="B5074" s="125" t="s">
        <v>7911</v>
      </c>
      <c r="C5074" s="126">
        <v>42629</v>
      </c>
      <c r="D5074" s="98" t="s">
        <v>3</v>
      </c>
      <c r="E5074" s="98">
        <v>1420702</v>
      </c>
      <c r="F5074" s="98"/>
      <c r="G5074" s="127" t="s">
        <v>13188</v>
      </c>
      <c r="H5074" s="128">
        <v>0</v>
      </c>
      <c r="I5074" s="128">
        <v>2364.96</v>
      </c>
      <c r="J5074" s="129">
        <v>2364.96</v>
      </c>
      <c r="K5074" s="101" t="s">
        <v>1388</v>
      </c>
    </row>
    <row r="5075" spans="1:11" ht="56.25" customHeight="1">
      <c r="A5075" s="98">
        <v>222</v>
      </c>
      <c r="B5075" s="125" t="s">
        <v>7911</v>
      </c>
      <c r="C5075" s="126">
        <v>42632</v>
      </c>
      <c r="D5075" s="98" t="s">
        <v>3</v>
      </c>
      <c r="E5075" s="98">
        <v>1421217</v>
      </c>
      <c r="F5075" s="98"/>
      <c r="G5075" s="127" t="s">
        <v>13242</v>
      </c>
      <c r="H5075" s="128">
        <v>0</v>
      </c>
      <c r="I5075" s="128">
        <v>170565.48</v>
      </c>
      <c r="J5075" s="129">
        <v>170565.48</v>
      </c>
      <c r="K5075" s="101" t="s">
        <v>1388</v>
      </c>
    </row>
    <row r="5076" spans="1:11" ht="56.25" customHeight="1">
      <c r="A5076" s="98">
        <v>222</v>
      </c>
      <c r="B5076" s="125" t="s">
        <v>7911</v>
      </c>
      <c r="C5076" s="126">
        <v>42633</v>
      </c>
      <c r="D5076" s="98" t="s">
        <v>3</v>
      </c>
      <c r="E5076" s="98">
        <v>1421859</v>
      </c>
      <c r="F5076" s="98"/>
      <c r="G5076" s="127" t="s">
        <v>13324</v>
      </c>
      <c r="H5076" s="128">
        <v>0</v>
      </c>
      <c r="I5076" s="128">
        <v>35.200000000000003</v>
      </c>
      <c r="J5076" s="129">
        <v>35.200000000000003</v>
      </c>
      <c r="K5076" s="101" t="s">
        <v>1388</v>
      </c>
    </row>
    <row r="5077" spans="1:11" ht="56.25" customHeight="1">
      <c r="A5077" s="98">
        <v>222</v>
      </c>
      <c r="B5077" s="125" t="s">
        <v>7911</v>
      </c>
      <c r="C5077" s="126">
        <v>42635</v>
      </c>
      <c r="D5077" s="98" t="s">
        <v>3</v>
      </c>
      <c r="E5077" s="98">
        <v>1422666</v>
      </c>
      <c r="F5077" s="98"/>
      <c r="G5077" s="127" t="s">
        <v>13416</v>
      </c>
      <c r="H5077" s="128">
        <v>0</v>
      </c>
      <c r="I5077" s="128">
        <v>1250</v>
      </c>
      <c r="J5077" s="129">
        <v>1250</v>
      </c>
      <c r="K5077" s="101" t="s">
        <v>1388</v>
      </c>
    </row>
    <row r="5078" spans="1:11" ht="56.25" customHeight="1">
      <c r="A5078" s="98">
        <v>222</v>
      </c>
      <c r="B5078" s="125" t="s">
        <v>7911</v>
      </c>
      <c r="C5078" s="126">
        <v>42635</v>
      </c>
      <c r="D5078" s="98" t="s">
        <v>3</v>
      </c>
      <c r="E5078" s="98">
        <v>1422667</v>
      </c>
      <c r="F5078" s="98"/>
      <c r="G5078" s="127" t="s">
        <v>13417</v>
      </c>
      <c r="H5078" s="128">
        <v>0</v>
      </c>
      <c r="I5078" s="128">
        <v>5352</v>
      </c>
      <c r="J5078" s="129">
        <v>5352</v>
      </c>
      <c r="K5078" s="101" t="s">
        <v>1388</v>
      </c>
    </row>
    <row r="5079" spans="1:11" ht="56.25" customHeight="1">
      <c r="A5079" s="98">
        <v>222</v>
      </c>
      <c r="B5079" s="125" t="s">
        <v>7911</v>
      </c>
      <c r="C5079" s="126">
        <v>42640</v>
      </c>
      <c r="D5079" s="98" t="s">
        <v>3</v>
      </c>
      <c r="E5079" s="98">
        <v>1424056</v>
      </c>
      <c r="F5079" s="98"/>
      <c r="G5079" s="127" t="s">
        <v>13563</v>
      </c>
      <c r="H5079" s="128">
        <v>0</v>
      </c>
      <c r="I5079" s="128">
        <v>2525.9</v>
      </c>
      <c r="J5079" s="129">
        <v>2525.9</v>
      </c>
      <c r="K5079" s="101" t="s">
        <v>1388</v>
      </c>
    </row>
    <row r="5080" spans="1:11" ht="56.25" customHeight="1">
      <c r="A5080" s="98">
        <v>222</v>
      </c>
      <c r="B5080" s="125" t="s">
        <v>7911</v>
      </c>
      <c r="C5080" s="126">
        <v>42640</v>
      </c>
      <c r="D5080" s="98" t="s">
        <v>3</v>
      </c>
      <c r="E5080" s="98">
        <v>1424059</v>
      </c>
      <c r="F5080" s="98"/>
      <c r="G5080" s="127" t="s">
        <v>13563</v>
      </c>
      <c r="H5080" s="128">
        <v>0</v>
      </c>
      <c r="I5080" s="128">
        <v>1253</v>
      </c>
      <c r="J5080" s="129">
        <v>1253</v>
      </c>
      <c r="K5080" s="101" t="s">
        <v>1388</v>
      </c>
    </row>
    <row r="5081" spans="1:11" ht="56.25" customHeight="1">
      <c r="A5081" s="98">
        <v>222</v>
      </c>
      <c r="B5081" s="125" t="s">
        <v>7911</v>
      </c>
      <c r="C5081" s="126">
        <v>42641</v>
      </c>
      <c r="D5081" s="98" t="s">
        <v>3</v>
      </c>
      <c r="E5081" s="98">
        <v>1424621</v>
      </c>
      <c r="F5081" s="98"/>
      <c r="G5081" s="127" t="s">
        <v>13668</v>
      </c>
      <c r="H5081" s="128">
        <v>0</v>
      </c>
      <c r="I5081" s="128">
        <v>6.4</v>
      </c>
      <c r="J5081" s="129">
        <v>6.4</v>
      </c>
      <c r="K5081" s="101" t="s">
        <v>1388</v>
      </c>
    </row>
    <row r="5082" spans="1:11" ht="56.25" customHeight="1">
      <c r="A5082" s="98">
        <v>222</v>
      </c>
      <c r="B5082" s="125" t="s">
        <v>7911</v>
      </c>
      <c r="C5082" s="126">
        <v>42641</v>
      </c>
      <c r="D5082" s="98" t="s">
        <v>3</v>
      </c>
      <c r="E5082" s="98">
        <v>1424624</v>
      </c>
      <c r="F5082" s="98"/>
      <c r="G5082" s="127" t="s">
        <v>13671</v>
      </c>
      <c r="H5082" s="128">
        <v>0</v>
      </c>
      <c r="I5082" s="128">
        <v>578.1</v>
      </c>
      <c r="J5082" s="129">
        <v>578.1</v>
      </c>
      <c r="K5082" s="101" t="s">
        <v>1388</v>
      </c>
    </row>
    <row r="5083" spans="1:11" ht="56.25" customHeight="1">
      <c r="A5083" s="98">
        <v>222</v>
      </c>
      <c r="B5083" s="125" t="s">
        <v>7911</v>
      </c>
      <c r="C5083" s="126">
        <v>42643</v>
      </c>
      <c r="D5083" s="98" t="s">
        <v>3</v>
      </c>
      <c r="E5083" s="98">
        <v>1425740</v>
      </c>
      <c r="F5083" s="98"/>
      <c r="G5083" s="127" t="s">
        <v>13865</v>
      </c>
      <c r="H5083" s="128">
        <v>0</v>
      </c>
      <c r="I5083" s="128">
        <v>51270</v>
      </c>
      <c r="J5083" s="129">
        <v>51270</v>
      </c>
      <c r="K5083" s="101" t="s">
        <v>1388</v>
      </c>
    </row>
    <row r="5084" spans="1:11" ht="56.25" customHeight="1">
      <c r="A5084" s="98">
        <v>222</v>
      </c>
      <c r="B5084" s="125" t="s">
        <v>7911</v>
      </c>
      <c r="C5084" s="126">
        <v>42643</v>
      </c>
      <c r="D5084" s="98" t="s">
        <v>3</v>
      </c>
      <c r="E5084" s="98">
        <v>1425868</v>
      </c>
      <c r="F5084" s="98"/>
      <c r="G5084" s="127" t="s">
        <v>13890</v>
      </c>
      <c r="H5084" s="128">
        <v>0</v>
      </c>
      <c r="I5084" s="128">
        <v>345.8</v>
      </c>
      <c r="J5084" s="129">
        <v>345.8</v>
      </c>
      <c r="K5084" s="101" t="s">
        <v>1388</v>
      </c>
    </row>
    <row r="5085" spans="1:11" ht="56.25" customHeight="1">
      <c r="A5085" s="98">
        <v>223</v>
      </c>
      <c r="B5085" s="125" t="s">
        <v>2266</v>
      </c>
      <c r="C5085" s="126">
        <v>42417</v>
      </c>
      <c r="D5085" s="98" t="s">
        <v>6</v>
      </c>
      <c r="E5085" s="98">
        <v>842071</v>
      </c>
      <c r="F5085" s="98"/>
      <c r="G5085" s="127" t="s">
        <v>2267</v>
      </c>
      <c r="H5085" s="128">
        <v>0</v>
      </c>
      <c r="I5085" s="128">
        <v>815702.33</v>
      </c>
      <c r="J5085" s="129">
        <v>815702.33</v>
      </c>
      <c r="K5085" s="101" t="s">
        <v>1388</v>
      </c>
    </row>
    <row r="5086" spans="1:11" ht="56.25" customHeight="1">
      <c r="A5086" s="98">
        <v>223</v>
      </c>
      <c r="B5086" s="125" t="s">
        <v>7764</v>
      </c>
      <c r="C5086" s="126">
        <v>42375</v>
      </c>
      <c r="D5086" s="98" t="s">
        <v>3</v>
      </c>
      <c r="E5086" s="98">
        <v>1337597</v>
      </c>
      <c r="F5086" s="98"/>
      <c r="G5086" s="127" t="s">
        <v>7765</v>
      </c>
      <c r="H5086" s="128">
        <v>0</v>
      </c>
      <c r="I5086" s="128">
        <v>1262.96</v>
      </c>
      <c r="J5086" s="129">
        <v>1262.96</v>
      </c>
      <c r="K5086" s="101" t="s">
        <v>1388</v>
      </c>
    </row>
    <row r="5087" spans="1:11" ht="56.25" customHeight="1">
      <c r="A5087" s="98">
        <v>223</v>
      </c>
      <c r="B5087" s="125" t="s">
        <v>7764</v>
      </c>
      <c r="C5087" s="126">
        <v>42375</v>
      </c>
      <c r="D5087" s="98" t="s">
        <v>3</v>
      </c>
      <c r="E5087" s="98">
        <v>1337599</v>
      </c>
      <c r="F5087" s="98"/>
      <c r="G5087" s="127" t="s">
        <v>7766</v>
      </c>
      <c r="H5087" s="128">
        <v>0</v>
      </c>
      <c r="I5087" s="128">
        <v>1262.96</v>
      </c>
      <c r="J5087" s="129">
        <v>1262.96</v>
      </c>
      <c r="K5087" s="101" t="s">
        <v>1388</v>
      </c>
    </row>
    <row r="5088" spans="1:11" ht="56.25" customHeight="1">
      <c r="A5088" s="98">
        <v>223</v>
      </c>
      <c r="B5088" s="125" t="s">
        <v>7764</v>
      </c>
      <c r="C5088" s="126">
        <v>42423</v>
      </c>
      <c r="D5088" s="98" t="s">
        <v>3</v>
      </c>
      <c r="E5088" s="98">
        <v>1353045</v>
      </c>
      <c r="F5088" s="98"/>
      <c r="G5088" s="127" t="s">
        <v>8475</v>
      </c>
      <c r="H5088" s="128">
        <v>0</v>
      </c>
      <c r="I5088" s="128">
        <v>48.230000000000004</v>
      </c>
      <c r="J5088" s="129">
        <v>48.230000000000004</v>
      </c>
      <c r="K5088" s="101" t="s">
        <v>1388</v>
      </c>
    </row>
    <row r="5089" spans="1:11" ht="56.25" customHeight="1">
      <c r="A5089" s="98">
        <v>223</v>
      </c>
      <c r="B5089" s="125" t="s">
        <v>7764</v>
      </c>
      <c r="C5089" s="126">
        <v>42423</v>
      </c>
      <c r="D5089" s="98" t="s">
        <v>3</v>
      </c>
      <c r="E5089" s="98">
        <v>1353047</v>
      </c>
      <c r="F5089" s="98"/>
      <c r="G5089" s="127" t="s">
        <v>8476</v>
      </c>
      <c r="H5089" s="128">
        <v>0</v>
      </c>
      <c r="I5089" s="128">
        <v>48</v>
      </c>
      <c r="J5089" s="129">
        <v>48</v>
      </c>
      <c r="K5089" s="101" t="s">
        <v>1429</v>
      </c>
    </row>
    <row r="5090" spans="1:11" ht="56.25" customHeight="1">
      <c r="A5090" s="98">
        <v>223</v>
      </c>
      <c r="B5090" s="125" t="s">
        <v>7764</v>
      </c>
      <c r="C5090" s="126">
        <v>42429</v>
      </c>
      <c r="D5090" s="98" t="s">
        <v>3</v>
      </c>
      <c r="E5090" s="98">
        <v>1355049</v>
      </c>
      <c r="F5090" s="98"/>
      <c r="G5090" s="127" t="s">
        <v>8609</v>
      </c>
      <c r="H5090" s="128">
        <v>0</v>
      </c>
      <c r="I5090" s="128">
        <v>48.230000000000004</v>
      </c>
      <c r="J5090" s="129">
        <v>48.230000000000004</v>
      </c>
      <c r="K5090" s="101" t="s">
        <v>1388</v>
      </c>
    </row>
    <row r="5091" spans="1:11" ht="56.25" customHeight="1">
      <c r="A5091" s="98">
        <v>223</v>
      </c>
      <c r="B5091" s="125" t="s">
        <v>7764</v>
      </c>
      <c r="C5091" s="126">
        <v>42429</v>
      </c>
      <c r="D5091" s="98" t="s">
        <v>3</v>
      </c>
      <c r="E5091" s="98">
        <v>1355052</v>
      </c>
      <c r="F5091" s="98"/>
      <c r="G5091" s="127" t="s">
        <v>8609</v>
      </c>
      <c r="H5091" s="128">
        <v>0</v>
      </c>
      <c r="I5091" s="128">
        <v>48</v>
      </c>
      <c r="J5091" s="129">
        <v>48</v>
      </c>
      <c r="K5091" s="101" t="s">
        <v>1429</v>
      </c>
    </row>
    <row r="5092" spans="1:11" ht="56.25" customHeight="1">
      <c r="A5092" s="98">
        <v>223</v>
      </c>
      <c r="B5092" s="125" t="s">
        <v>7764</v>
      </c>
      <c r="C5092" s="126">
        <v>42460</v>
      </c>
      <c r="D5092" s="98" t="s">
        <v>3</v>
      </c>
      <c r="E5092" s="98">
        <v>1364876</v>
      </c>
      <c r="F5092" s="98"/>
      <c r="G5092" s="127" t="s">
        <v>9150</v>
      </c>
      <c r="H5092" s="128">
        <v>0</v>
      </c>
      <c r="I5092" s="128">
        <v>222</v>
      </c>
      <c r="J5092" s="129">
        <v>222</v>
      </c>
      <c r="K5092" s="101" t="s">
        <v>1388</v>
      </c>
    </row>
    <row r="5093" spans="1:11" ht="56.25" customHeight="1">
      <c r="A5093" s="98">
        <v>223</v>
      </c>
      <c r="B5093" s="125" t="s">
        <v>7764</v>
      </c>
      <c r="C5093" s="126">
        <v>42471</v>
      </c>
      <c r="D5093" s="98" t="s">
        <v>3</v>
      </c>
      <c r="E5093" s="98">
        <v>1367898</v>
      </c>
      <c r="F5093" s="98"/>
      <c r="G5093" s="127" t="s">
        <v>9310</v>
      </c>
      <c r="H5093" s="128">
        <v>0</v>
      </c>
      <c r="I5093" s="128">
        <v>6250</v>
      </c>
      <c r="J5093" s="129">
        <v>6250</v>
      </c>
      <c r="K5093" s="101" t="s">
        <v>1388</v>
      </c>
    </row>
    <row r="5094" spans="1:11" ht="56.25" customHeight="1">
      <c r="A5094" s="98">
        <v>223</v>
      </c>
      <c r="B5094" s="125" t="s">
        <v>7764</v>
      </c>
      <c r="C5094" s="126">
        <v>42471</v>
      </c>
      <c r="D5094" s="98" t="s">
        <v>3</v>
      </c>
      <c r="E5094" s="98">
        <v>1367901</v>
      </c>
      <c r="F5094" s="98"/>
      <c r="G5094" s="127" t="s">
        <v>9311</v>
      </c>
      <c r="H5094" s="128">
        <v>0</v>
      </c>
      <c r="I5094" s="128">
        <v>2019</v>
      </c>
      <c r="J5094" s="129">
        <v>2019</v>
      </c>
      <c r="K5094" s="101" t="s">
        <v>1388</v>
      </c>
    </row>
    <row r="5095" spans="1:11" ht="56.25" customHeight="1">
      <c r="A5095" s="98">
        <v>223</v>
      </c>
      <c r="B5095" s="125" t="s">
        <v>7764</v>
      </c>
      <c r="C5095" s="126">
        <v>42599</v>
      </c>
      <c r="D5095" s="98" t="s">
        <v>3</v>
      </c>
      <c r="E5095" s="98">
        <v>1409388</v>
      </c>
      <c r="F5095" s="98"/>
      <c r="G5095" s="127" t="s">
        <v>12192</v>
      </c>
      <c r="H5095" s="128">
        <v>0</v>
      </c>
      <c r="I5095" s="128">
        <v>2667</v>
      </c>
      <c r="J5095" s="129">
        <v>2667</v>
      </c>
      <c r="K5095" s="101" t="s">
        <v>1388</v>
      </c>
    </row>
    <row r="5096" spans="1:11" ht="56.25" customHeight="1">
      <c r="A5096" s="98">
        <v>223</v>
      </c>
      <c r="B5096" s="125" t="s">
        <v>7764</v>
      </c>
      <c r="C5096" s="126">
        <v>42606</v>
      </c>
      <c r="D5096" s="98" t="s">
        <v>3</v>
      </c>
      <c r="E5096" s="98">
        <v>1411893</v>
      </c>
      <c r="F5096" s="98"/>
      <c r="G5096" s="127" t="s">
        <v>12361</v>
      </c>
      <c r="H5096" s="128">
        <v>0</v>
      </c>
      <c r="I5096" s="128">
        <v>14738</v>
      </c>
      <c r="J5096" s="129">
        <v>14738</v>
      </c>
      <c r="K5096" s="101" t="s">
        <v>1388</v>
      </c>
    </row>
    <row r="5097" spans="1:11" ht="56.25" customHeight="1">
      <c r="A5097" s="98">
        <v>223</v>
      </c>
      <c r="B5097" s="125" t="s">
        <v>7764</v>
      </c>
      <c r="C5097" s="126">
        <v>42612</v>
      </c>
      <c r="D5097" s="98" t="s">
        <v>3</v>
      </c>
      <c r="E5097" s="98">
        <v>1414011</v>
      </c>
      <c r="F5097" s="98"/>
      <c r="G5097" s="127" t="s">
        <v>12361</v>
      </c>
      <c r="H5097" s="128">
        <v>0</v>
      </c>
      <c r="I5097" s="128">
        <v>451.47</v>
      </c>
      <c r="J5097" s="129">
        <v>451.47</v>
      </c>
      <c r="K5097" s="101" t="s">
        <v>1388</v>
      </c>
    </row>
    <row r="5098" spans="1:11" ht="56.25" customHeight="1">
      <c r="A5098" s="98">
        <v>223</v>
      </c>
      <c r="B5098" s="125" t="s">
        <v>7764</v>
      </c>
      <c r="C5098" s="126">
        <v>42615</v>
      </c>
      <c r="D5098" s="98" t="s">
        <v>3</v>
      </c>
      <c r="E5098" s="98">
        <v>1415567</v>
      </c>
      <c r="F5098" s="98"/>
      <c r="G5098" s="127" t="s">
        <v>12668</v>
      </c>
      <c r="H5098" s="128">
        <v>0</v>
      </c>
      <c r="I5098" s="128">
        <v>3000</v>
      </c>
      <c r="J5098" s="129">
        <v>3000</v>
      </c>
      <c r="K5098" s="101" t="s">
        <v>1388</v>
      </c>
    </row>
    <row r="5099" spans="1:11" ht="56.25" customHeight="1">
      <c r="A5099" s="98">
        <v>223</v>
      </c>
      <c r="B5099" s="125" t="s">
        <v>7764</v>
      </c>
      <c r="C5099" s="126">
        <v>42632</v>
      </c>
      <c r="D5099" s="98" t="s">
        <v>3</v>
      </c>
      <c r="E5099" s="98">
        <v>1421397</v>
      </c>
      <c r="F5099" s="98"/>
      <c r="G5099" s="127" t="s">
        <v>13257</v>
      </c>
      <c r="H5099" s="128">
        <v>0</v>
      </c>
      <c r="I5099" s="128">
        <v>447</v>
      </c>
      <c r="J5099" s="129">
        <v>447</v>
      </c>
      <c r="K5099" s="101" t="s">
        <v>1388</v>
      </c>
    </row>
    <row r="5100" spans="1:11" ht="56.25" customHeight="1">
      <c r="A5100" s="98">
        <v>223</v>
      </c>
      <c r="B5100" s="125" t="s">
        <v>7764</v>
      </c>
      <c r="C5100" s="126">
        <v>42632</v>
      </c>
      <c r="D5100" s="98" t="s">
        <v>3</v>
      </c>
      <c r="E5100" s="98">
        <v>1421437</v>
      </c>
      <c r="F5100" s="98"/>
      <c r="G5100" s="127" t="s">
        <v>13258</v>
      </c>
      <c r="H5100" s="128">
        <v>0</v>
      </c>
      <c r="I5100" s="128">
        <v>447</v>
      </c>
      <c r="J5100" s="129">
        <v>447</v>
      </c>
      <c r="K5100" s="101" t="s">
        <v>1388</v>
      </c>
    </row>
    <row r="5101" spans="1:11" ht="56.25" customHeight="1">
      <c r="A5101" s="98">
        <v>223</v>
      </c>
      <c r="B5101" s="125" t="s">
        <v>7764</v>
      </c>
      <c r="C5101" s="126">
        <v>42633</v>
      </c>
      <c r="D5101" s="98" t="s">
        <v>3</v>
      </c>
      <c r="E5101" s="98">
        <v>1421616</v>
      </c>
      <c r="F5101" s="98"/>
      <c r="G5101" s="127" t="s">
        <v>13278</v>
      </c>
      <c r="H5101" s="128">
        <v>0</v>
      </c>
      <c r="I5101" s="128">
        <v>447</v>
      </c>
      <c r="J5101" s="129">
        <v>447</v>
      </c>
      <c r="K5101" s="101" t="s">
        <v>1388</v>
      </c>
    </row>
    <row r="5102" spans="1:11" ht="56.25" customHeight="1">
      <c r="A5102" s="98">
        <v>223</v>
      </c>
      <c r="B5102" s="125" t="s">
        <v>7764</v>
      </c>
      <c r="C5102" s="126">
        <v>42634</v>
      </c>
      <c r="D5102" s="98" t="s">
        <v>3</v>
      </c>
      <c r="E5102" s="98">
        <v>1422279</v>
      </c>
      <c r="F5102" s="98"/>
      <c r="G5102" s="127" t="s">
        <v>13372</v>
      </c>
      <c r="H5102" s="128">
        <v>0</v>
      </c>
      <c r="I5102" s="128">
        <v>371</v>
      </c>
      <c r="J5102" s="129">
        <v>371</v>
      </c>
      <c r="K5102" s="101" t="s">
        <v>1388</v>
      </c>
    </row>
    <row r="5103" spans="1:11" ht="56.25" customHeight="1">
      <c r="A5103" s="98">
        <v>223</v>
      </c>
      <c r="B5103" s="125" t="s">
        <v>7764</v>
      </c>
      <c r="C5103" s="126">
        <v>42635</v>
      </c>
      <c r="D5103" s="98" t="s">
        <v>3</v>
      </c>
      <c r="E5103" s="98">
        <v>1422523</v>
      </c>
      <c r="F5103" s="98"/>
      <c r="G5103" s="127" t="s">
        <v>13383</v>
      </c>
      <c r="H5103" s="128">
        <v>0</v>
      </c>
      <c r="I5103" s="128">
        <v>447</v>
      </c>
      <c r="J5103" s="129">
        <v>447</v>
      </c>
      <c r="K5103" s="101" t="s">
        <v>1388</v>
      </c>
    </row>
    <row r="5104" spans="1:11" ht="56.25" customHeight="1">
      <c r="A5104" s="98">
        <v>223</v>
      </c>
      <c r="B5104" s="125" t="s">
        <v>7764</v>
      </c>
      <c r="C5104" s="126">
        <v>42639</v>
      </c>
      <c r="D5104" s="98" t="s">
        <v>3</v>
      </c>
      <c r="E5104" s="98">
        <v>1423750</v>
      </c>
      <c r="F5104" s="98"/>
      <c r="G5104" s="127" t="s">
        <v>13547</v>
      </c>
      <c r="H5104" s="128">
        <v>0</v>
      </c>
      <c r="I5104" s="128">
        <v>371</v>
      </c>
      <c r="J5104" s="129">
        <v>371</v>
      </c>
      <c r="K5104" s="101" t="s">
        <v>1388</v>
      </c>
    </row>
    <row r="5105" spans="1:11" ht="56.25" customHeight="1">
      <c r="A5105" s="98">
        <v>223</v>
      </c>
      <c r="B5105" s="125" t="s">
        <v>7764</v>
      </c>
      <c r="C5105" s="126">
        <v>42640</v>
      </c>
      <c r="D5105" s="98" t="s">
        <v>3</v>
      </c>
      <c r="E5105" s="98">
        <v>1424197</v>
      </c>
      <c r="F5105" s="98"/>
      <c r="G5105" s="127" t="s">
        <v>13599</v>
      </c>
      <c r="H5105" s="128">
        <v>0</v>
      </c>
      <c r="I5105" s="128">
        <v>447</v>
      </c>
      <c r="J5105" s="129">
        <v>447</v>
      </c>
      <c r="K5105" s="101" t="s">
        <v>1388</v>
      </c>
    </row>
    <row r="5106" spans="1:11" ht="56.25" customHeight="1">
      <c r="A5106" s="98">
        <v>224</v>
      </c>
      <c r="B5106" s="125" t="s">
        <v>3436</v>
      </c>
      <c r="C5106" s="126">
        <v>42570</v>
      </c>
      <c r="D5106" s="98" t="s">
        <v>15</v>
      </c>
      <c r="E5106" s="98">
        <v>283</v>
      </c>
      <c r="F5106" s="98"/>
      <c r="G5106" s="127" t="s">
        <v>5666</v>
      </c>
      <c r="H5106" s="128">
        <v>315.62</v>
      </c>
      <c r="I5106" s="128">
        <v>0</v>
      </c>
      <c r="J5106" s="129">
        <v>315.62</v>
      </c>
      <c r="K5106" s="101" t="s">
        <v>1388</v>
      </c>
    </row>
    <row r="5107" spans="1:11" ht="56.25" customHeight="1">
      <c r="A5107" s="98">
        <v>224</v>
      </c>
      <c r="B5107" s="125" t="s">
        <v>3436</v>
      </c>
      <c r="C5107" s="126">
        <v>42475</v>
      </c>
      <c r="D5107" s="98" t="s">
        <v>11</v>
      </c>
      <c r="E5107" s="98">
        <v>191153</v>
      </c>
      <c r="F5107" s="98"/>
      <c r="G5107" s="127" t="s">
        <v>3437</v>
      </c>
      <c r="H5107" s="128">
        <v>444.59</v>
      </c>
      <c r="I5107" s="128">
        <v>0</v>
      </c>
      <c r="J5107" s="129">
        <v>444.59</v>
      </c>
      <c r="K5107" s="101" t="s">
        <v>1388</v>
      </c>
    </row>
    <row r="5108" spans="1:11" ht="56.25" customHeight="1">
      <c r="A5108" s="98">
        <v>224</v>
      </c>
      <c r="B5108" s="125" t="s">
        <v>3436</v>
      </c>
      <c r="C5108" s="126">
        <v>42604</v>
      </c>
      <c r="D5108" s="98" t="s">
        <v>6</v>
      </c>
      <c r="E5108" s="98">
        <v>861421</v>
      </c>
      <c r="F5108" s="98"/>
      <c r="G5108" s="127" t="s">
        <v>6451</v>
      </c>
      <c r="H5108" s="128">
        <v>0</v>
      </c>
      <c r="I5108" s="128">
        <v>222</v>
      </c>
      <c r="J5108" s="129">
        <v>222</v>
      </c>
      <c r="K5108" s="101" t="s">
        <v>1388</v>
      </c>
    </row>
    <row r="5109" spans="1:11" ht="56.25" customHeight="1">
      <c r="A5109" s="98">
        <v>224</v>
      </c>
      <c r="B5109" s="125" t="s">
        <v>8110</v>
      </c>
      <c r="C5109" s="126">
        <v>42395</v>
      </c>
      <c r="D5109" s="98" t="s">
        <v>3</v>
      </c>
      <c r="E5109" s="98">
        <v>1344234</v>
      </c>
      <c r="F5109" s="98"/>
      <c r="G5109" s="127" t="s">
        <v>8111</v>
      </c>
      <c r="H5109" s="128">
        <v>0</v>
      </c>
      <c r="I5109" s="128">
        <v>8000</v>
      </c>
      <c r="J5109" s="129">
        <v>8000</v>
      </c>
      <c r="K5109" s="101" t="s">
        <v>1388</v>
      </c>
    </row>
    <row r="5110" spans="1:11" ht="56.25" customHeight="1">
      <c r="A5110" s="98">
        <v>224</v>
      </c>
      <c r="B5110" s="125" t="s">
        <v>8110</v>
      </c>
      <c r="C5110" s="126">
        <v>42395</v>
      </c>
      <c r="D5110" s="98" t="s">
        <v>3</v>
      </c>
      <c r="E5110" s="98">
        <v>1344235</v>
      </c>
      <c r="F5110" s="98"/>
      <c r="G5110" s="127" t="s">
        <v>8112</v>
      </c>
      <c r="H5110" s="128">
        <v>0</v>
      </c>
      <c r="I5110" s="128">
        <v>1000000</v>
      </c>
      <c r="J5110" s="129">
        <v>1000000</v>
      </c>
      <c r="K5110" s="101" t="s">
        <v>1388</v>
      </c>
    </row>
    <row r="5111" spans="1:11" ht="56.25" customHeight="1">
      <c r="A5111" s="98">
        <v>224</v>
      </c>
      <c r="B5111" s="125" t="s">
        <v>8110</v>
      </c>
      <c r="C5111" s="126">
        <v>42395</v>
      </c>
      <c r="D5111" s="98" t="s">
        <v>3</v>
      </c>
      <c r="E5111" s="98">
        <v>1344237</v>
      </c>
      <c r="F5111" s="98"/>
      <c r="G5111" s="127" t="s">
        <v>8113</v>
      </c>
      <c r="H5111" s="128">
        <v>0</v>
      </c>
      <c r="I5111" s="128">
        <v>1000000</v>
      </c>
      <c r="J5111" s="129">
        <v>1000000</v>
      </c>
      <c r="K5111" s="101" t="s">
        <v>1388</v>
      </c>
    </row>
    <row r="5112" spans="1:11" ht="56.25" customHeight="1">
      <c r="A5112" s="98">
        <v>224</v>
      </c>
      <c r="B5112" s="125" t="s">
        <v>8110</v>
      </c>
      <c r="C5112" s="126">
        <v>42395</v>
      </c>
      <c r="D5112" s="98" t="s">
        <v>3</v>
      </c>
      <c r="E5112" s="98">
        <v>1344240</v>
      </c>
      <c r="F5112" s="98"/>
      <c r="G5112" s="127" t="s">
        <v>8114</v>
      </c>
      <c r="H5112" s="128">
        <v>0</v>
      </c>
      <c r="I5112" s="128">
        <v>1000000</v>
      </c>
      <c r="J5112" s="129">
        <v>1000000</v>
      </c>
      <c r="K5112" s="101" t="s">
        <v>1388</v>
      </c>
    </row>
    <row r="5113" spans="1:11" ht="56.25" customHeight="1">
      <c r="A5113" s="98">
        <v>224</v>
      </c>
      <c r="B5113" s="125" t="s">
        <v>8659</v>
      </c>
      <c r="C5113" s="126">
        <v>42431</v>
      </c>
      <c r="D5113" s="98" t="s">
        <v>3</v>
      </c>
      <c r="E5113" s="98">
        <v>1355793</v>
      </c>
      <c r="F5113" s="98"/>
      <c r="G5113" s="127" t="s">
        <v>8660</v>
      </c>
      <c r="H5113" s="128">
        <v>0</v>
      </c>
      <c r="I5113" s="128">
        <v>12000</v>
      </c>
      <c r="J5113" s="129">
        <v>12000</v>
      </c>
      <c r="K5113" s="101" t="s">
        <v>1388</v>
      </c>
    </row>
    <row r="5114" spans="1:11" ht="56.25" customHeight="1">
      <c r="A5114" s="98">
        <v>224</v>
      </c>
      <c r="B5114" s="125" t="s">
        <v>8659</v>
      </c>
      <c r="C5114" s="126">
        <v>42432</v>
      </c>
      <c r="D5114" s="98" t="s">
        <v>3</v>
      </c>
      <c r="E5114" s="98">
        <v>1356126</v>
      </c>
      <c r="F5114" s="98"/>
      <c r="G5114" s="127" t="s">
        <v>8667</v>
      </c>
      <c r="H5114" s="128">
        <v>0</v>
      </c>
      <c r="I5114" s="128">
        <v>1000000</v>
      </c>
      <c r="J5114" s="129">
        <v>1000000</v>
      </c>
      <c r="K5114" s="101" t="s">
        <v>1388</v>
      </c>
    </row>
    <row r="5115" spans="1:11" ht="56.25" customHeight="1">
      <c r="A5115" s="98">
        <v>224</v>
      </c>
      <c r="B5115" s="125" t="s">
        <v>8659</v>
      </c>
      <c r="C5115" s="126">
        <v>42432</v>
      </c>
      <c r="D5115" s="98" t="s">
        <v>3</v>
      </c>
      <c r="E5115" s="98">
        <v>1356129</v>
      </c>
      <c r="F5115" s="98"/>
      <c r="G5115" s="127" t="s">
        <v>8668</v>
      </c>
      <c r="H5115" s="128">
        <v>0</v>
      </c>
      <c r="I5115" s="128">
        <v>1000000</v>
      </c>
      <c r="J5115" s="129">
        <v>1000000</v>
      </c>
      <c r="K5115" s="101" t="s">
        <v>1388</v>
      </c>
    </row>
    <row r="5116" spans="1:11" ht="56.25" customHeight="1">
      <c r="A5116" s="98">
        <v>224</v>
      </c>
      <c r="B5116" s="125" t="s">
        <v>8659</v>
      </c>
      <c r="C5116" s="126">
        <v>42433</v>
      </c>
      <c r="D5116" s="98" t="s">
        <v>3</v>
      </c>
      <c r="E5116" s="98">
        <v>1356708</v>
      </c>
      <c r="F5116" s="98"/>
      <c r="G5116" s="127" t="s">
        <v>8690</v>
      </c>
      <c r="H5116" s="128">
        <v>0</v>
      </c>
      <c r="I5116" s="128">
        <v>250000</v>
      </c>
      <c r="J5116" s="129">
        <v>250000</v>
      </c>
      <c r="K5116" s="101" t="s">
        <v>1388</v>
      </c>
    </row>
    <row r="5117" spans="1:11" ht="56.25" customHeight="1">
      <c r="A5117" s="98">
        <v>224</v>
      </c>
      <c r="B5117" s="125" t="s">
        <v>8659</v>
      </c>
      <c r="C5117" s="126">
        <v>42439</v>
      </c>
      <c r="D5117" s="98" t="s">
        <v>3</v>
      </c>
      <c r="E5117" s="98">
        <v>1358417</v>
      </c>
      <c r="F5117" s="98"/>
      <c r="G5117" s="127" t="s">
        <v>8791</v>
      </c>
      <c r="H5117" s="128">
        <v>0</v>
      </c>
      <c r="I5117" s="128">
        <v>3500000</v>
      </c>
      <c r="J5117" s="129">
        <v>3500000</v>
      </c>
      <c r="K5117" s="101" t="s">
        <v>1388</v>
      </c>
    </row>
    <row r="5118" spans="1:11" ht="56.25" customHeight="1">
      <c r="A5118" s="98">
        <v>224</v>
      </c>
      <c r="B5118" s="125" t="s">
        <v>8659</v>
      </c>
      <c r="C5118" s="126">
        <v>42459</v>
      </c>
      <c r="D5118" s="98" t="s">
        <v>3</v>
      </c>
      <c r="E5118" s="98">
        <v>1364210</v>
      </c>
      <c r="F5118" s="98"/>
      <c r="G5118" s="127" t="s">
        <v>9102</v>
      </c>
      <c r="H5118" s="128">
        <v>0</v>
      </c>
      <c r="I5118" s="128">
        <v>14030.65</v>
      </c>
      <c r="J5118" s="129">
        <v>14030.65</v>
      </c>
      <c r="K5118" s="101" t="s">
        <v>1388</v>
      </c>
    </row>
    <row r="5119" spans="1:11" ht="56.25" customHeight="1">
      <c r="A5119" s="98">
        <v>224</v>
      </c>
      <c r="B5119" s="125" t="s">
        <v>8659</v>
      </c>
      <c r="C5119" s="126">
        <v>42459</v>
      </c>
      <c r="D5119" s="98" t="s">
        <v>3</v>
      </c>
      <c r="E5119" s="98">
        <v>1364215</v>
      </c>
      <c r="F5119" s="98"/>
      <c r="G5119" s="127" t="s">
        <v>9104</v>
      </c>
      <c r="H5119" s="128">
        <v>0</v>
      </c>
      <c r="I5119" s="128">
        <v>223421.5</v>
      </c>
      <c r="J5119" s="129">
        <v>223421.5</v>
      </c>
      <c r="K5119" s="101" t="s">
        <v>1388</v>
      </c>
    </row>
    <row r="5120" spans="1:11" ht="56.25" customHeight="1">
      <c r="A5120" s="98">
        <v>224</v>
      </c>
      <c r="B5120" s="125" t="s">
        <v>9182</v>
      </c>
      <c r="C5120" s="126">
        <v>42464</v>
      </c>
      <c r="D5120" s="98" t="s">
        <v>3</v>
      </c>
      <c r="E5120" s="98">
        <v>1365617</v>
      </c>
      <c r="F5120" s="98"/>
      <c r="G5120" s="127" t="s">
        <v>9183</v>
      </c>
      <c r="H5120" s="128">
        <v>0</v>
      </c>
      <c r="I5120" s="128">
        <v>15000</v>
      </c>
      <c r="J5120" s="129">
        <v>15000</v>
      </c>
      <c r="K5120" s="101" t="s">
        <v>1388</v>
      </c>
    </row>
    <row r="5121" spans="1:11" ht="56.25" customHeight="1">
      <c r="A5121" s="98">
        <v>224</v>
      </c>
      <c r="B5121" s="125" t="s">
        <v>9182</v>
      </c>
      <c r="C5121" s="126">
        <v>42464</v>
      </c>
      <c r="D5121" s="98" t="s">
        <v>3</v>
      </c>
      <c r="E5121" s="98">
        <v>1365619</v>
      </c>
      <c r="F5121" s="98"/>
      <c r="G5121" s="127" t="s">
        <v>9184</v>
      </c>
      <c r="H5121" s="128">
        <v>0</v>
      </c>
      <c r="I5121" s="128">
        <v>61696.35</v>
      </c>
      <c r="J5121" s="129">
        <v>61696.35</v>
      </c>
      <c r="K5121" s="101" t="s">
        <v>1388</v>
      </c>
    </row>
    <row r="5122" spans="1:11" ht="56.25" customHeight="1">
      <c r="A5122" s="98">
        <v>224</v>
      </c>
      <c r="B5122" s="125" t="s">
        <v>9648</v>
      </c>
      <c r="C5122" s="126">
        <v>42488</v>
      </c>
      <c r="D5122" s="98" t="s">
        <v>3</v>
      </c>
      <c r="E5122" s="98">
        <v>1374041</v>
      </c>
      <c r="F5122" s="98"/>
      <c r="G5122" s="127" t="s">
        <v>9649</v>
      </c>
      <c r="H5122" s="128">
        <v>0</v>
      </c>
      <c r="I5122" s="128">
        <v>1000000</v>
      </c>
      <c r="J5122" s="129">
        <v>1000000</v>
      </c>
      <c r="K5122" s="101" t="s">
        <v>1388</v>
      </c>
    </row>
    <row r="5123" spans="1:11" ht="56.25" customHeight="1">
      <c r="A5123" s="98">
        <v>224</v>
      </c>
      <c r="B5123" s="125" t="s">
        <v>9648</v>
      </c>
      <c r="C5123" s="126">
        <v>42488</v>
      </c>
      <c r="D5123" s="98" t="s">
        <v>3</v>
      </c>
      <c r="E5123" s="98">
        <v>1374044</v>
      </c>
      <c r="F5123" s="98"/>
      <c r="G5123" s="127" t="s">
        <v>9650</v>
      </c>
      <c r="H5123" s="128">
        <v>0</v>
      </c>
      <c r="I5123" s="128">
        <v>1000000</v>
      </c>
      <c r="J5123" s="129">
        <v>1000000</v>
      </c>
      <c r="K5123" s="101" t="s">
        <v>1388</v>
      </c>
    </row>
    <row r="5124" spans="1:11" ht="56.25" customHeight="1">
      <c r="A5124" s="98">
        <v>224</v>
      </c>
      <c r="B5124" s="125" t="s">
        <v>9648</v>
      </c>
      <c r="C5124" s="126">
        <v>42488</v>
      </c>
      <c r="D5124" s="98" t="s">
        <v>3</v>
      </c>
      <c r="E5124" s="98">
        <v>1374047</v>
      </c>
      <c r="F5124" s="98"/>
      <c r="G5124" s="127" t="s">
        <v>9651</v>
      </c>
      <c r="H5124" s="128">
        <v>0</v>
      </c>
      <c r="I5124" s="128">
        <v>1500000</v>
      </c>
      <c r="J5124" s="129">
        <v>1500000</v>
      </c>
      <c r="K5124" s="101" t="s">
        <v>1388</v>
      </c>
    </row>
    <row r="5125" spans="1:11" ht="56.25" customHeight="1">
      <c r="A5125" s="98">
        <v>224</v>
      </c>
      <c r="B5125" s="125" t="s">
        <v>9648</v>
      </c>
      <c r="C5125" s="126">
        <v>42508</v>
      </c>
      <c r="D5125" s="98" t="s">
        <v>3</v>
      </c>
      <c r="E5125" s="98">
        <v>1380086</v>
      </c>
      <c r="F5125" s="98"/>
      <c r="G5125" s="127" t="s">
        <v>9984</v>
      </c>
      <c r="H5125" s="128">
        <v>0</v>
      </c>
      <c r="I5125" s="128">
        <v>4854.6000000000004</v>
      </c>
      <c r="J5125" s="129">
        <v>4854.6000000000004</v>
      </c>
      <c r="K5125" s="101" t="s">
        <v>1388</v>
      </c>
    </row>
    <row r="5126" spans="1:11" ht="56.25" customHeight="1">
      <c r="A5126" s="98">
        <v>224</v>
      </c>
      <c r="B5126" s="125" t="s">
        <v>9648</v>
      </c>
      <c r="C5126" s="126">
        <v>42508</v>
      </c>
      <c r="D5126" s="98" t="s">
        <v>3</v>
      </c>
      <c r="E5126" s="98">
        <v>1380088</v>
      </c>
      <c r="F5126" s="98"/>
      <c r="G5126" s="127" t="s">
        <v>9985</v>
      </c>
      <c r="H5126" s="128">
        <v>0</v>
      </c>
      <c r="I5126" s="128">
        <v>8360.7000000000007</v>
      </c>
      <c r="J5126" s="129">
        <v>8360.7000000000007</v>
      </c>
      <c r="K5126" s="101" t="s">
        <v>1388</v>
      </c>
    </row>
    <row r="5127" spans="1:11" ht="56.25" customHeight="1">
      <c r="A5127" s="98">
        <v>224</v>
      </c>
      <c r="B5127" s="125" t="s">
        <v>9648</v>
      </c>
      <c r="C5127" s="126">
        <v>42521</v>
      </c>
      <c r="D5127" s="98" t="s">
        <v>3</v>
      </c>
      <c r="E5127" s="98">
        <v>1383394</v>
      </c>
      <c r="F5127" s="98"/>
      <c r="G5127" s="127" t="s">
        <v>10227</v>
      </c>
      <c r="H5127" s="128">
        <v>0</v>
      </c>
      <c r="I5127" s="128">
        <v>6500</v>
      </c>
      <c r="J5127" s="129">
        <v>6500</v>
      </c>
      <c r="K5127" s="101" t="s">
        <v>1388</v>
      </c>
    </row>
    <row r="5128" spans="1:11" ht="56.25" customHeight="1">
      <c r="A5128" s="98">
        <v>224</v>
      </c>
      <c r="B5128" s="125" t="s">
        <v>9648</v>
      </c>
      <c r="C5128" s="126">
        <v>42521</v>
      </c>
      <c r="D5128" s="98" t="s">
        <v>3</v>
      </c>
      <c r="E5128" s="98">
        <v>1383395</v>
      </c>
      <c r="F5128" s="98"/>
      <c r="G5128" s="127" t="s">
        <v>10228</v>
      </c>
      <c r="H5128" s="128">
        <v>0</v>
      </c>
      <c r="I5128" s="128">
        <v>2000000</v>
      </c>
      <c r="J5128" s="129">
        <v>2000000</v>
      </c>
      <c r="K5128" s="101" t="s">
        <v>1388</v>
      </c>
    </row>
    <row r="5129" spans="1:11" ht="56.25" customHeight="1">
      <c r="A5129" s="98">
        <v>224</v>
      </c>
      <c r="B5129" s="125" t="s">
        <v>9648</v>
      </c>
      <c r="C5129" s="126">
        <v>42549</v>
      </c>
      <c r="D5129" s="98" t="s">
        <v>3</v>
      </c>
      <c r="E5129" s="98">
        <v>1392754</v>
      </c>
      <c r="F5129" s="98"/>
      <c r="G5129" s="127" t="s">
        <v>10886</v>
      </c>
      <c r="H5129" s="128">
        <v>0</v>
      </c>
      <c r="I5129" s="128">
        <v>4854.6000000000004</v>
      </c>
      <c r="J5129" s="129">
        <v>4854.6000000000004</v>
      </c>
      <c r="K5129" s="101" t="s">
        <v>1388</v>
      </c>
    </row>
    <row r="5130" spans="1:11" ht="56.25" customHeight="1">
      <c r="A5130" s="98">
        <v>224</v>
      </c>
      <c r="B5130" s="125" t="s">
        <v>9648</v>
      </c>
      <c r="C5130" s="126">
        <v>42551</v>
      </c>
      <c r="D5130" s="98" t="s">
        <v>3</v>
      </c>
      <c r="E5130" s="98">
        <v>1393760</v>
      </c>
      <c r="F5130" s="98"/>
      <c r="G5130" s="127" t="s">
        <v>10960</v>
      </c>
      <c r="H5130" s="128">
        <v>0</v>
      </c>
      <c r="I5130" s="128">
        <v>35000</v>
      </c>
      <c r="J5130" s="129">
        <v>35000</v>
      </c>
      <c r="K5130" s="101" t="s">
        <v>1388</v>
      </c>
    </row>
    <row r="5131" spans="1:11" ht="56.25" customHeight="1">
      <c r="A5131" s="98">
        <v>224</v>
      </c>
      <c r="B5131" s="125" t="s">
        <v>9648</v>
      </c>
      <c r="C5131" s="126">
        <v>42551</v>
      </c>
      <c r="D5131" s="98" t="s">
        <v>3</v>
      </c>
      <c r="E5131" s="98">
        <v>1393763</v>
      </c>
      <c r="F5131" s="98"/>
      <c r="G5131" s="127" t="s">
        <v>10961</v>
      </c>
      <c r="H5131" s="128">
        <v>0</v>
      </c>
      <c r="I5131" s="128">
        <v>2500000</v>
      </c>
      <c r="J5131" s="129">
        <v>2500000</v>
      </c>
      <c r="K5131" s="101" t="s">
        <v>1388</v>
      </c>
    </row>
    <row r="5132" spans="1:11" ht="56.25" customHeight="1">
      <c r="A5132" s="98">
        <v>224</v>
      </c>
      <c r="B5132" s="125" t="s">
        <v>9648</v>
      </c>
      <c r="C5132" s="126">
        <v>42551</v>
      </c>
      <c r="D5132" s="98" t="s">
        <v>3</v>
      </c>
      <c r="E5132" s="98">
        <v>1393765</v>
      </c>
      <c r="F5132" s="98"/>
      <c r="G5132" s="127" t="s">
        <v>10962</v>
      </c>
      <c r="H5132" s="128">
        <v>0</v>
      </c>
      <c r="I5132" s="128">
        <v>1500000</v>
      </c>
      <c r="J5132" s="129">
        <v>1500000</v>
      </c>
      <c r="K5132" s="101" t="s">
        <v>1388</v>
      </c>
    </row>
    <row r="5133" spans="1:11" ht="56.25" customHeight="1">
      <c r="A5133" s="98">
        <v>224</v>
      </c>
      <c r="B5133" s="125" t="s">
        <v>9648</v>
      </c>
      <c r="C5133" s="126">
        <v>42569</v>
      </c>
      <c r="D5133" s="98" t="s">
        <v>3</v>
      </c>
      <c r="E5133" s="98">
        <v>1399143</v>
      </c>
      <c r="F5133" s="98"/>
      <c r="G5133" s="127" t="s">
        <v>11394</v>
      </c>
      <c r="H5133" s="128">
        <v>0</v>
      </c>
      <c r="I5133" s="128">
        <v>20</v>
      </c>
      <c r="J5133" s="129">
        <v>20</v>
      </c>
      <c r="K5133" s="101" t="s">
        <v>1388</v>
      </c>
    </row>
    <row r="5134" spans="1:11" ht="56.25" customHeight="1">
      <c r="A5134" s="98">
        <v>224</v>
      </c>
      <c r="B5134" s="125" t="s">
        <v>9648</v>
      </c>
      <c r="C5134" s="126">
        <v>42573</v>
      </c>
      <c r="D5134" s="98" t="s">
        <v>3</v>
      </c>
      <c r="E5134" s="98">
        <v>1400564</v>
      </c>
      <c r="F5134" s="98"/>
      <c r="G5134" s="127" t="s">
        <v>11490</v>
      </c>
      <c r="H5134" s="128">
        <v>0</v>
      </c>
      <c r="I5134" s="128">
        <v>539.4</v>
      </c>
      <c r="J5134" s="129">
        <v>539.4</v>
      </c>
      <c r="K5134" s="101" t="s">
        <v>1388</v>
      </c>
    </row>
    <row r="5135" spans="1:11" ht="56.25" customHeight="1">
      <c r="A5135" s="98">
        <v>224</v>
      </c>
      <c r="B5135" s="125" t="s">
        <v>9648</v>
      </c>
      <c r="C5135" s="126">
        <v>42590</v>
      </c>
      <c r="D5135" s="98" t="s">
        <v>3</v>
      </c>
      <c r="E5135" s="98">
        <v>1405727</v>
      </c>
      <c r="F5135" s="98"/>
      <c r="G5135" s="127" t="s">
        <v>11947</v>
      </c>
      <c r="H5135" s="128">
        <v>0</v>
      </c>
      <c r="I5135" s="128">
        <v>117</v>
      </c>
      <c r="J5135" s="129">
        <v>117</v>
      </c>
      <c r="K5135" s="101" t="s">
        <v>1388</v>
      </c>
    </row>
    <row r="5136" spans="1:11" ht="56.25" customHeight="1">
      <c r="A5136" s="98">
        <v>224</v>
      </c>
      <c r="B5136" s="125" t="s">
        <v>9648</v>
      </c>
      <c r="C5136" s="126">
        <v>42611</v>
      </c>
      <c r="D5136" s="98" t="s">
        <v>3</v>
      </c>
      <c r="E5136" s="98">
        <v>1413155</v>
      </c>
      <c r="F5136" s="98"/>
      <c r="G5136" s="127" t="s">
        <v>12454</v>
      </c>
      <c r="H5136" s="128">
        <v>0</v>
      </c>
      <c r="I5136" s="128">
        <v>539.4</v>
      </c>
      <c r="J5136" s="129">
        <v>539.4</v>
      </c>
      <c r="K5136" s="101" t="s">
        <v>1388</v>
      </c>
    </row>
    <row r="5137" spans="1:11" ht="56.25" customHeight="1">
      <c r="A5137" s="98">
        <v>224</v>
      </c>
      <c r="B5137" s="125" t="s">
        <v>9648</v>
      </c>
      <c r="C5137" s="126">
        <v>42612</v>
      </c>
      <c r="D5137" s="98" t="s">
        <v>3</v>
      </c>
      <c r="E5137" s="98">
        <v>1413891</v>
      </c>
      <c r="F5137" s="98"/>
      <c r="G5137" s="127" t="s">
        <v>12521</v>
      </c>
      <c r="H5137" s="128">
        <v>0</v>
      </c>
      <c r="I5137" s="128">
        <v>70</v>
      </c>
      <c r="J5137" s="129">
        <v>70</v>
      </c>
      <c r="K5137" s="101" t="s">
        <v>1388</v>
      </c>
    </row>
    <row r="5138" spans="1:11" ht="56.25" customHeight="1">
      <c r="A5138" s="98">
        <v>224</v>
      </c>
      <c r="B5138" s="125" t="s">
        <v>9648</v>
      </c>
      <c r="C5138" s="126">
        <v>42622</v>
      </c>
      <c r="D5138" s="98" t="s">
        <v>3</v>
      </c>
      <c r="E5138" s="98">
        <v>1417793</v>
      </c>
      <c r="F5138" s="98"/>
      <c r="G5138" s="127" t="s">
        <v>12858</v>
      </c>
      <c r="H5138" s="128">
        <v>0</v>
      </c>
      <c r="I5138" s="128">
        <v>2000000</v>
      </c>
      <c r="J5138" s="129">
        <v>2000000</v>
      </c>
      <c r="K5138" s="101" t="s">
        <v>1388</v>
      </c>
    </row>
    <row r="5139" spans="1:11" ht="56.25" customHeight="1">
      <c r="A5139" s="98">
        <v>224</v>
      </c>
      <c r="B5139" s="125" t="s">
        <v>9648</v>
      </c>
      <c r="C5139" s="126">
        <v>42622</v>
      </c>
      <c r="D5139" s="98" t="s">
        <v>3</v>
      </c>
      <c r="E5139" s="98">
        <v>1417795</v>
      </c>
      <c r="F5139" s="98"/>
      <c r="G5139" s="127" t="s">
        <v>12860</v>
      </c>
      <c r="H5139" s="128">
        <v>0</v>
      </c>
      <c r="I5139" s="128">
        <v>3500000</v>
      </c>
      <c r="J5139" s="129">
        <v>3500000</v>
      </c>
      <c r="K5139" s="101" t="s">
        <v>1388</v>
      </c>
    </row>
    <row r="5140" spans="1:11" ht="56.25" customHeight="1">
      <c r="A5140" s="98">
        <v>224</v>
      </c>
      <c r="B5140" s="125" t="s">
        <v>9648</v>
      </c>
      <c r="C5140" s="126">
        <v>42622</v>
      </c>
      <c r="D5140" s="98" t="s">
        <v>3</v>
      </c>
      <c r="E5140" s="98">
        <v>1417800</v>
      </c>
      <c r="F5140" s="98"/>
      <c r="G5140" s="127" t="s">
        <v>12862</v>
      </c>
      <c r="H5140" s="128">
        <v>0</v>
      </c>
      <c r="I5140" s="128">
        <v>35000</v>
      </c>
      <c r="J5140" s="129">
        <v>35000</v>
      </c>
      <c r="K5140" s="101" t="s">
        <v>1388</v>
      </c>
    </row>
    <row r="5141" spans="1:11" ht="56.25" customHeight="1">
      <c r="A5141" s="98">
        <v>224</v>
      </c>
      <c r="B5141" s="125" t="s">
        <v>9648</v>
      </c>
      <c r="C5141" s="126">
        <v>42625</v>
      </c>
      <c r="D5141" s="98" t="s">
        <v>3</v>
      </c>
      <c r="E5141" s="98">
        <v>1418486</v>
      </c>
      <c r="F5141" s="98"/>
      <c r="G5141" s="127" t="s">
        <v>12931</v>
      </c>
      <c r="H5141" s="128">
        <v>0</v>
      </c>
      <c r="I5141" s="128">
        <v>2291.7400000000002</v>
      </c>
      <c r="J5141" s="129">
        <v>2291.7400000000002</v>
      </c>
      <c r="K5141" s="101" t="s">
        <v>1388</v>
      </c>
    </row>
    <row r="5142" spans="1:11" ht="56.25" customHeight="1">
      <c r="A5142" s="98">
        <v>224</v>
      </c>
      <c r="B5142" s="125" t="s">
        <v>9648</v>
      </c>
      <c r="C5142" s="126">
        <v>42635</v>
      </c>
      <c r="D5142" s="98" t="s">
        <v>3</v>
      </c>
      <c r="E5142" s="98">
        <v>1422703</v>
      </c>
      <c r="F5142" s="98"/>
      <c r="G5142" s="127" t="s">
        <v>13426</v>
      </c>
      <c r="H5142" s="128">
        <v>0</v>
      </c>
      <c r="I5142" s="128">
        <v>883</v>
      </c>
      <c r="J5142" s="129">
        <v>883</v>
      </c>
      <c r="K5142" s="101" t="s">
        <v>1388</v>
      </c>
    </row>
    <row r="5143" spans="1:11" ht="56.25" customHeight="1">
      <c r="A5143" s="98">
        <v>224</v>
      </c>
      <c r="B5143" s="125" t="s">
        <v>9648</v>
      </c>
      <c r="C5143" s="126">
        <v>42640</v>
      </c>
      <c r="D5143" s="98" t="s">
        <v>3</v>
      </c>
      <c r="E5143" s="98">
        <v>1424145</v>
      </c>
      <c r="F5143" s="98"/>
      <c r="G5143" s="127" t="s">
        <v>13584</v>
      </c>
      <c r="H5143" s="128">
        <v>0</v>
      </c>
      <c r="I5143" s="128">
        <v>23</v>
      </c>
      <c r="J5143" s="129">
        <v>23</v>
      </c>
      <c r="K5143" s="101" t="s">
        <v>1388</v>
      </c>
    </row>
    <row r="5144" spans="1:11" ht="56.25" customHeight="1">
      <c r="A5144" s="98">
        <v>224</v>
      </c>
      <c r="B5144" s="125" t="s">
        <v>9648</v>
      </c>
      <c r="C5144" s="126">
        <v>42641</v>
      </c>
      <c r="D5144" s="98" t="s">
        <v>3</v>
      </c>
      <c r="E5144" s="98">
        <v>1424524</v>
      </c>
      <c r="F5144" s="98"/>
      <c r="G5144" s="127" t="s">
        <v>13641</v>
      </c>
      <c r="H5144" s="128">
        <v>0</v>
      </c>
      <c r="I5144" s="128">
        <v>4315.2</v>
      </c>
      <c r="J5144" s="129">
        <v>4315.2</v>
      </c>
      <c r="K5144" s="101" t="s">
        <v>1388</v>
      </c>
    </row>
    <row r="5145" spans="1:11" ht="56.25" customHeight="1">
      <c r="A5145" s="98">
        <v>225</v>
      </c>
      <c r="B5145" s="125" t="s">
        <v>1294</v>
      </c>
      <c r="C5145" s="126">
        <v>42447</v>
      </c>
      <c r="D5145" s="98" t="s">
        <v>6</v>
      </c>
      <c r="E5145" s="98">
        <v>845336</v>
      </c>
      <c r="F5145" s="98"/>
      <c r="G5145" s="127" t="s">
        <v>2837</v>
      </c>
      <c r="H5145" s="128">
        <v>0</v>
      </c>
      <c r="I5145" s="128">
        <v>104000</v>
      </c>
      <c r="J5145" s="129">
        <v>104000</v>
      </c>
      <c r="K5145" s="101" t="s">
        <v>1388</v>
      </c>
    </row>
    <row r="5146" spans="1:11" ht="56.25" customHeight="1">
      <c r="A5146" s="98">
        <v>225</v>
      </c>
      <c r="B5146" s="125" t="s">
        <v>1294</v>
      </c>
      <c r="C5146" s="126">
        <v>42475</v>
      </c>
      <c r="D5146" s="98" t="s">
        <v>8</v>
      </c>
      <c r="E5146" s="98">
        <v>848313</v>
      </c>
      <c r="F5146" s="98"/>
      <c r="G5146" s="127" t="s">
        <v>3429</v>
      </c>
      <c r="H5146" s="128">
        <v>0</v>
      </c>
      <c r="I5146" s="128">
        <v>5693528.6500000004</v>
      </c>
      <c r="J5146" s="129">
        <v>5693528.6500000004</v>
      </c>
      <c r="K5146" s="101" t="s">
        <v>1388</v>
      </c>
    </row>
    <row r="5147" spans="1:11" ht="56.25" customHeight="1">
      <c r="A5147" s="98">
        <v>225</v>
      </c>
      <c r="B5147" s="125" t="s">
        <v>1294</v>
      </c>
      <c r="C5147" s="126">
        <v>42509</v>
      </c>
      <c r="D5147" s="98" t="s">
        <v>6</v>
      </c>
      <c r="E5147" s="98">
        <v>851978</v>
      </c>
      <c r="F5147" s="98"/>
      <c r="G5147" s="127" t="s">
        <v>4143</v>
      </c>
      <c r="H5147" s="128">
        <v>0</v>
      </c>
      <c r="I5147" s="128">
        <v>2694877.5</v>
      </c>
      <c r="J5147" s="129">
        <v>2694877.5</v>
      </c>
      <c r="K5147" s="101" t="s">
        <v>1388</v>
      </c>
    </row>
    <row r="5148" spans="1:11" ht="56.25" customHeight="1">
      <c r="A5148" s="98">
        <v>225</v>
      </c>
      <c r="B5148" s="125" t="s">
        <v>1294</v>
      </c>
      <c r="C5148" s="126">
        <v>42640</v>
      </c>
      <c r="D5148" s="98" t="s">
        <v>6</v>
      </c>
      <c r="E5148" s="98">
        <v>864815</v>
      </c>
      <c r="F5148" s="98"/>
      <c r="G5148" s="127" t="s">
        <v>7475</v>
      </c>
      <c r="H5148" s="128">
        <v>0</v>
      </c>
      <c r="I5148" s="128">
        <v>167733.6</v>
      </c>
      <c r="J5148" s="129">
        <v>167733.6</v>
      </c>
      <c r="K5148" s="101" t="s">
        <v>1388</v>
      </c>
    </row>
    <row r="5149" spans="1:11" ht="56.25" customHeight="1">
      <c r="A5149" s="98">
        <v>225</v>
      </c>
      <c r="B5149" s="125" t="s">
        <v>1294</v>
      </c>
      <c r="C5149" s="126">
        <v>42640</v>
      </c>
      <c r="D5149" s="98" t="s">
        <v>6</v>
      </c>
      <c r="E5149" s="98">
        <v>864819</v>
      </c>
      <c r="F5149" s="98"/>
      <c r="G5149" s="127" t="s">
        <v>7476</v>
      </c>
      <c r="H5149" s="128">
        <v>0</v>
      </c>
      <c r="I5149" s="128">
        <v>85756</v>
      </c>
      <c r="J5149" s="129">
        <v>85756</v>
      </c>
      <c r="K5149" s="101" t="s">
        <v>1388</v>
      </c>
    </row>
    <row r="5150" spans="1:11" ht="56.25" customHeight="1">
      <c r="A5150" s="98">
        <v>225</v>
      </c>
      <c r="B5150" s="125" t="s">
        <v>1294</v>
      </c>
      <c r="C5150" s="126">
        <v>42640</v>
      </c>
      <c r="D5150" s="98" t="s">
        <v>6</v>
      </c>
      <c r="E5150" s="98">
        <v>864822</v>
      </c>
      <c r="F5150" s="98"/>
      <c r="G5150" s="127" t="s">
        <v>7477</v>
      </c>
      <c r="H5150" s="128">
        <v>0</v>
      </c>
      <c r="I5150" s="128">
        <v>167110.39999999999</v>
      </c>
      <c r="J5150" s="129">
        <v>167110.39999999999</v>
      </c>
      <c r="K5150" s="101" t="s">
        <v>1388</v>
      </c>
    </row>
    <row r="5151" spans="1:11" ht="56.25" customHeight="1">
      <c r="A5151" s="98">
        <v>225</v>
      </c>
      <c r="B5151" s="125" t="s">
        <v>9409</v>
      </c>
      <c r="C5151" s="126">
        <v>42475</v>
      </c>
      <c r="D5151" s="98" t="s">
        <v>3</v>
      </c>
      <c r="E5151" s="98">
        <v>1369926</v>
      </c>
      <c r="F5151" s="98"/>
      <c r="G5151" s="127" t="s">
        <v>9410</v>
      </c>
      <c r="H5151" s="128">
        <v>0</v>
      </c>
      <c r="I5151" s="128">
        <v>26.35</v>
      </c>
      <c r="J5151" s="129">
        <v>26.35</v>
      </c>
      <c r="K5151" s="101" t="s">
        <v>1388</v>
      </c>
    </row>
    <row r="5152" spans="1:11" ht="56.25" customHeight="1">
      <c r="A5152" s="98">
        <v>225</v>
      </c>
      <c r="B5152" s="125" t="s">
        <v>9409</v>
      </c>
      <c r="C5152" s="126">
        <v>42494</v>
      </c>
      <c r="D5152" s="98" t="s">
        <v>3</v>
      </c>
      <c r="E5152" s="98">
        <v>1375531</v>
      </c>
      <c r="F5152" s="98"/>
      <c r="G5152" s="127" t="s">
        <v>9741</v>
      </c>
      <c r="H5152" s="128">
        <v>0</v>
      </c>
      <c r="I5152" s="128">
        <v>47.62</v>
      </c>
      <c r="J5152" s="129">
        <v>47.62</v>
      </c>
      <c r="K5152" s="101" t="s">
        <v>1429</v>
      </c>
    </row>
    <row r="5153" spans="1:11" ht="56.25" customHeight="1">
      <c r="A5153" s="98">
        <v>225</v>
      </c>
      <c r="B5153" s="125" t="s">
        <v>9409</v>
      </c>
      <c r="C5153" s="126">
        <v>42496</v>
      </c>
      <c r="D5153" s="98" t="s">
        <v>3</v>
      </c>
      <c r="E5153" s="98">
        <v>1376436</v>
      </c>
      <c r="F5153" s="98"/>
      <c r="G5153" s="127" t="s">
        <v>9778</v>
      </c>
      <c r="H5153" s="128">
        <v>0</v>
      </c>
      <c r="I5153" s="128">
        <v>59113.8</v>
      </c>
      <c r="J5153" s="129">
        <v>59113.8</v>
      </c>
      <c r="K5153" s="101" t="s">
        <v>1388</v>
      </c>
    </row>
    <row r="5154" spans="1:11" ht="56.25" customHeight="1">
      <c r="A5154" s="98">
        <v>225</v>
      </c>
      <c r="B5154" s="125" t="s">
        <v>9409</v>
      </c>
      <c r="C5154" s="126">
        <v>42530</v>
      </c>
      <c r="D5154" s="98" t="s">
        <v>3</v>
      </c>
      <c r="E5154" s="98">
        <v>1387011</v>
      </c>
      <c r="F5154" s="98"/>
      <c r="G5154" s="127" t="s">
        <v>10481</v>
      </c>
      <c r="H5154" s="128">
        <v>0</v>
      </c>
      <c r="I5154" s="128">
        <v>2919.75</v>
      </c>
      <c r="J5154" s="129">
        <v>2919.75</v>
      </c>
      <c r="K5154" s="101" t="s">
        <v>1388</v>
      </c>
    </row>
    <row r="5155" spans="1:11" ht="56.25" customHeight="1">
      <c r="A5155" s="98">
        <v>225</v>
      </c>
      <c r="B5155" s="125" t="s">
        <v>9409</v>
      </c>
      <c r="C5155" s="126">
        <v>42536</v>
      </c>
      <c r="D5155" s="98" t="s">
        <v>3</v>
      </c>
      <c r="E5155" s="98">
        <v>1389016</v>
      </c>
      <c r="F5155" s="98"/>
      <c r="G5155" s="127" t="s">
        <v>10577</v>
      </c>
      <c r="H5155" s="128">
        <v>0</v>
      </c>
      <c r="I5155" s="128">
        <v>12925</v>
      </c>
      <c r="J5155" s="129">
        <v>12925</v>
      </c>
      <c r="K5155" s="101" t="s">
        <v>1388</v>
      </c>
    </row>
    <row r="5156" spans="1:11" ht="56.25" customHeight="1">
      <c r="A5156" s="98">
        <v>225</v>
      </c>
      <c r="B5156" s="125" t="s">
        <v>9409</v>
      </c>
      <c r="C5156" s="126">
        <v>42559</v>
      </c>
      <c r="D5156" s="98" t="s">
        <v>3</v>
      </c>
      <c r="E5156" s="98">
        <v>1396534</v>
      </c>
      <c r="F5156" s="98"/>
      <c r="G5156" s="127" t="s">
        <v>11208</v>
      </c>
      <c r="H5156" s="128">
        <v>0</v>
      </c>
      <c r="I5156" s="128">
        <v>2389.8200000000002</v>
      </c>
      <c r="J5156" s="129">
        <v>2389.8200000000002</v>
      </c>
      <c r="K5156" s="101" t="s">
        <v>1388</v>
      </c>
    </row>
    <row r="5157" spans="1:11" ht="56.25" customHeight="1">
      <c r="A5157" s="98">
        <v>225</v>
      </c>
      <c r="B5157" s="125" t="s">
        <v>9409</v>
      </c>
      <c r="C5157" s="126">
        <v>42563</v>
      </c>
      <c r="D5157" s="98" t="s">
        <v>3</v>
      </c>
      <c r="E5157" s="98">
        <v>1397411</v>
      </c>
      <c r="F5157" s="98"/>
      <c r="G5157" s="127" t="s">
        <v>11259</v>
      </c>
      <c r="H5157" s="128">
        <v>0</v>
      </c>
      <c r="I5157" s="128">
        <v>0.49</v>
      </c>
      <c r="J5157" s="129">
        <v>0.49</v>
      </c>
      <c r="K5157" s="101" t="s">
        <v>1388</v>
      </c>
    </row>
    <row r="5158" spans="1:11" ht="56.25" customHeight="1">
      <c r="A5158" s="98">
        <v>225</v>
      </c>
      <c r="B5158" s="125" t="s">
        <v>9409</v>
      </c>
      <c r="C5158" s="126">
        <v>42563</v>
      </c>
      <c r="D5158" s="98" t="s">
        <v>3</v>
      </c>
      <c r="E5158" s="98">
        <v>1397412</v>
      </c>
      <c r="F5158" s="98"/>
      <c r="G5158" s="127" t="s">
        <v>11260</v>
      </c>
      <c r="H5158" s="128">
        <v>0</v>
      </c>
      <c r="I5158" s="128">
        <v>120.71000000000001</v>
      </c>
      <c r="J5158" s="129">
        <v>120.71000000000001</v>
      </c>
      <c r="K5158" s="101" t="s">
        <v>1388</v>
      </c>
    </row>
    <row r="5159" spans="1:11" ht="56.25" customHeight="1">
      <c r="A5159" s="98">
        <v>225</v>
      </c>
      <c r="B5159" s="125" t="s">
        <v>9409</v>
      </c>
      <c r="C5159" s="126">
        <v>42570</v>
      </c>
      <c r="D5159" s="98" t="s">
        <v>3</v>
      </c>
      <c r="E5159" s="98">
        <v>1399524</v>
      </c>
      <c r="F5159" s="98"/>
      <c r="G5159" s="127" t="s">
        <v>11414</v>
      </c>
      <c r="H5159" s="128">
        <v>0</v>
      </c>
      <c r="I5159" s="128">
        <v>92</v>
      </c>
      <c r="J5159" s="129">
        <v>92</v>
      </c>
      <c r="K5159" s="101" t="s">
        <v>1388</v>
      </c>
    </row>
    <row r="5160" spans="1:11" ht="56.25" customHeight="1">
      <c r="A5160" s="98">
        <v>225</v>
      </c>
      <c r="B5160" s="125" t="s">
        <v>9409</v>
      </c>
      <c r="C5160" s="126">
        <v>42570</v>
      </c>
      <c r="D5160" s="98" t="s">
        <v>3</v>
      </c>
      <c r="E5160" s="98">
        <v>1399526</v>
      </c>
      <c r="F5160" s="98"/>
      <c r="G5160" s="127" t="s">
        <v>11415</v>
      </c>
      <c r="H5160" s="128">
        <v>0</v>
      </c>
      <c r="I5160" s="128">
        <v>1040</v>
      </c>
      <c r="J5160" s="129">
        <v>1040</v>
      </c>
      <c r="K5160" s="101" t="s">
        <v>1388</v>
      </c>
    </row>
    <row r="5161" spans="1:11" ht="56.25" customHeight="1">
      <c r="A5161" s="98">
        <v>225</v>
      </c>
      <c r="B5161" s="125" t="s">
        <v>9409</v>
      </c>
      <c r="C5161" s="126">
        <v>42570</v>
      </c>
      <c r="D5161" s="98" t="s">
        <v>3</v>
      </c>
      <c r="E5161" s="98">
        <v>1399527</v>
      </c>
      <c r="F5161" s="98"/>
      <c r="G5161" s="127" t="s">
        <v>11416</v>
      </c>
      <c r="H5161" s="128">
        <v>0</v>
      </c>
      <c r="I5161" s="128">
        <v>216</v>
      </c>
      <c r="J5161" s="129">
        <v>216</v>
      </c>
      <c r="K5161" s="101" t="s">
        <v>1388</v>
      </c>
    </row>
    <row r="5162" spans="1:11" ht="56.25" customHeight="1">
      <c r="A5162" s="98">
        <v>225</v>
      </c>
      <c r="B5162" s="125" t="s">
        <v>9409</v>
      </c>
      <c r="C5162" s="126">
        <v>42570</v>
      </c>
      <c r="D5162" s="98" t="s">
        <v>3</v>
      </c>
      <c r="E5162" s="98">
        <v>1399528</v>
      </c>
      <c r="F5162" s="98"/>
      <c r="G5162" s="127" t="s">
        <v>11417</v>
      </c>
      <c r="H5162" s="128">
        <v>0</v>
      </c>
      <c r="I5162" s="128">
        <v>51.84</v>
      </c>
      <c r="J5162" s="129">
        <v>51.84</v>
      </c>
      <c r="K5162" s="101" t="s">
        <v>1388</v>
      </c>
    </row>
    <row r="5163" spans="1:11" ht="56.25" customHeight="1">
      <c r="A5163" s="98">
        <v>225</v>
      </c>
      <c r="B5163" s="125" t="s">
        <v>9409</v>
      </c>
      <c r="C5163" s="126">
        <v>42570</v>
      </c>
      <c r="D5163" s="98" t="s">
        <v>3</v>
      </c>
      <c r="E5163" s="98">
        <v>1399529</v>
      </c>
      <c r="F5163" s="98"/>
      <c r="G5163" s="127" t="s">
        <v>11416</v>
      </c>
      <c r="H5163" s="128">
        <v>0</v>
      </c>
      <c r="I5163" s="128">
        <v>1040</v>
      </c>
      <c r="J5163" s="129">
        <v>1040</v>
      </c>
      <c r="K5163" s="101" t="s">
        <v>1388</v>
      </c>
    </row>
    <row r="5164" spans="1:11" ht="56.25" customHeight="1">
      <c r="A5164" s="98">
        <v>225</v>
      </c>
      <c r="B5164" s="125" t="s">
        <v>9409</v>
      </c>
      <c r="C5164" s="126">
        <v>42570</v>
      </c>
      <c r="D5164" s="98" t="s">
        <v>3</v>
      </c>
      <c r="E5164" s="98">
        <v>1399530</v>
      </c>
      <c r="F5164" s="98"/>
      <c r="G5164" s="127" t="s">
        <v>11416</v>
      </c>
      <c r="H5164" s="128">
        <v>0</v>
      </c>
      <c r="I5164" s="128">
        <v>8</v>
      </c>
      <c r="J5164" s="129">
        <v>8</v>
      </c>
      <c r="K5164" s="101" t="s">
        <v>1388</v>
      </c>
    </row>
    <row r="5165" spans="1:11" ht="56.25" customHeight="1">
      <c r="A5165" s="98">
        <v>225</v>
      </c>
      <c r="B5165" s="125" t="s">
        <v>9409</v>
      </c>
      <c r="C5165" s="126">
        <v>42573</v>
      </c>
      <c r="D5165" s="98" t="s">
        <v>3</v>
      </c>
      <c r="E5165" s="98">
        <v>1400863</v>
      </c>
      <c r="F5165" s="98"/>
      <c r="G5165" s="127" t="s">
        <v>11509</v>
      </c>
      <c r="H5165" s="128">
        <v>0</v>
      </c>
      <c r="I5165" s="128">
        <v>110.06</v>
      </c>
      <c r="J5165" s="129">
        <v>110.06</v>
      </c>
      <c r="K5165" s="101" t="s">
        <v>1429</v>
      </c>
    </row>
    <row r="5166" spans="1:11" ht="56.25" customHeight="1">
      <c r="A5166" s="98">
        <v>225</v>
      </c>
      <c r="B5166" s="125" t="s">
        <v>9409</v>
      </c>
      <c r="C5166" s="126">
        <v>42576</v>
      </c>
      <c r="D5166" s="98" t="s">
        <v>3</v>
      </c>
      <c r="E5166" s="98">
        <v>1401165</v>
      </c>
      <c r="F5166" s="98"/>
      <c r="G5166" s="127" t="s">
        <v>11536</v>
      </c>
      <c r="H5166" s="128">
        <v>0</v>
      </c>
      <c r="I5166" s="128">
        <v>340</v>
      </c>
      <c r="J5166" s="129">
        <v>340</v>
      </c>
      <c r="K5166" s="101" t="s">
        <v>1388</v>
      </c>
    </row>
    <row r="5167" spans="1:11" ht="56.25" customHeight="1">
      <c r="A5167" s="98">
        <v>225</v>
      </c>
      <c r="B5167" s="125" t="s">
        <v>9409</v>
      </c>
      <c r="C5167" s="126">
        <v>42584</v>
      </c>
      <c r="D5167" s="98" t="s">
        <v>3</v>
      </c>
      <c r="E5167" s="98">
        <v>1403758</v>
      </c>
      <c r="F5167" s="98"/>
      <c r="G5167" s="127" t="s">
        <v>11756</v>
      </c>
      <c r="H5167" s="128">
        <v>0</v>
      </c>
      <c r="I5167" s="128">
        <v>150.44</v>
      </c>
      <c r="J5167" s="129">
        <v>150.44</v>
      </c>
      <c r="K5167" s="101" t="s">
        <v>1388</v>
      </c>
    </row>
    <row r="5168" spans="1:11" ht="56.25" customHeight="1">
      <c r="A5168" s="98">
        <v>225</v>
      </c>
      <c r="B5168" s="125" t="s">
        <v>9409</v>
      </c>
      <c r="C5168" s="126">
        <v>42584</v>
      </c>
      <c r="D5168" s="98" t="s">
        <v>3</v>
      </c>
      <c r="E5168" s="98">
        <v>1403761</v>
      </c>
      <c r="F5168" s="98"/>
      <c r="G5168" s="127" t="s">
        <v>11757</v>
      </c>
      <c r="H5168" s="128">
        <v>0</v>
      </c>
      <c r="I5168" s="128">
        <v>10.99</v>
      </c>
      <c r="J5168" s="129">
        <v>10.99</v>
      </c>
      <c r="K5168" s="101" t="s">
        <v>1388</v>
      </c>
    </row>
    <row r="5169" spans="1:11" ht="56.25" customHeight="1">
      <c r="A5169" s="98">
        <v>225</v>
      </c>
      <c r="B5169" s="125" t="s">
        <v>9409</v>
      </c>
      <c r="C5169" s="126">
        <v>42584</v>
      </c>
      <c r="D5169" s="98" t="s">
        <v>3</v>
      </c>
      <c r="E5169" s="98">
        <v>1403765</v>
      </c>
      <c r="F5169" s="98"/>
      <c r="G5169" s="127" t="s">
        <v>11758</v>
      </c>
      <c r="H5169" s="128">
        <v>0</v>
      </c>
      <c r="I5169" s="128">
        <v>388.57</v>
      </c>
      <c r="J5169" s="129">
        <v>388.57</v>
      </c>
      <c r="K5169" s="101" t="s">
        <v>1388</v>
      </c>
    </row>
    <row r="5170" spans="1:11" ht="56.25" customHeight="1">
      <c r="A5170" s="98">
        <v>225</v>
      </c>
      <c r="B5170" s="125" t="s">
        <v>9409</v>
      </c>
      <c r="C5170" s="126">
        <v>42586</v>
      </c>
      <c r="D5170" s="98" t="s">
        <v>3</v>
      </c>
      <c r="E5170" s="98">
        <v>1404512</v>
      </c>
      <c r="F5170" s="98"/>
      <c r="G5170" s="127" t="s">
        <v>11849</v>
      </c>
      <c r="H5170" s="128">
        <v>0</v>
      </c>
      <c r="I5170" s="128">
        <v>0.64</v>
      </c>
      <c r="J5170" s="129">
        <v>0.64</v>
      </c>
      <c r="K5170" s="101" t="s">
        <v>1388</v>
      </c>
    </row>
    <row r="5171" spans="1:11" ht="56.25" customHeight="1">
      <c r="A5171" s="98">
        <v>225</v>
      </c>
      <c r="B5171" s="125" t="s">
        <v>9409</v>
      </c>
      <c r="C5171" s="126">
        <v>42586</v>
      </c>
      <c r="D5171" s="98" t="s">
        <v>3</v>
      </c>
      <c r="E5171" s="98">
        <v>1404583</v>
      </c>
      <c r="F5171" s="98"/>
      <c r="G5171" s="127" t="s">
        <v>11853</v>
      </c>
      <c r="H5171" s="128">
        <v>0</v>
      </c>
      <c r="I5171" s="128">
        <v>227</v>
      </c>
      <c r="J5171" s="129">
        <v>227</v>
      </c>
      <c r="K5171" s="101" t="s">
        <v>1388</v>
      </c>
    </row>
    <row r="5172" spans="1:11" ht="56.25" customHeight="1">
      <c r="A5172" s="98">
        <v>225</v>
      </c>
      <c r="B5172" s="125" t="s">
        <v>9409</v>
      </c>
      <c r="C5172" s="126">
        <v>42592</v>
      </c>
      <c r="D5172" s="98" t="s">
        <v>3</v>
      </c>
      <c r="E5172" s="98">
        <v>1406601</v>
      </c>
      <c r="F5172" s="98"/>
      <c r="G5172" s="127" t="s">
        <v>12010</v>
      </c>
      <c r="H5172" s="128">
        <v>0</v>
      </c>
      <c r="I5172" s="128">
        <v>4386.45</v>
      </c>
      <c r="J5172" s="129">
        <v>4386.45</v>
      </c>
      <c r="K5172" s="101" t="s">
        <v>1388</v>
      </c>
    </row>
    <row r="5173" spans="1:11" ht="56.25" customHeight="1">
      <c r="A5173" s="98">
        <v>225</v>
      </c>
      <c r="B5173" s="125" t="s">
        <v>9409</v>
      </c>
      <c r="C5173" s="126">
        <v>42594</v>
      </c>
      <c r="D5173" s="98" t="s">
        <v>3</v>
      </c>
      <c r="E5173" s="98">
        <v>1407814</v>
      </c>
      <c r="F5173" s="98"/>
      <c r="G5173" s="127" t="s">
        <v>12082</v>
      </c>
      <c r="H5173" s="128">
        <v>0</v>
      </c>
      <c r="I5173" s="128">
        <v>1943.47</v>
      </c>
      <c r="J5173" s="129">
        <v>1943.47</v>
      </c>
      <c r="K5173" s="101" t="s">
        <v>1388</v>
      </c>
    </row>
    <row r="5174" spans="1:11" ht="56.25" customHeight="1">
      <c r="A5174" s="98">
        <v>225</v>
      </c>
      <c r="B5174" s="125" t="s">
        <v>9409</v>
      </c>
      <c r="C5174" s="126">
        <v>42628</v>
      </c>
      <c r="D5174" s="98" t="s">
        <v>3</v>
      </c>
      <c r="E5174" s="98">
        <v>1420062</v>
      </c>
      <c r="F5174" s="98"/>
      <c r="G5174" s="127" t="s">
        <v>13098</v>
      </c>
      <c r="H5174" s="128">
        <v>0</v>
      </c>
      <c r="I5174" s="128">
        <v>155</v>
      </c>
      <c r="J5174" s="129">
        <v>155</v>
      </c>
      <c r="K5174" s="101" t="s">
        <v>1388</v>
      </c>
    </row>
    <row r="5175" spans="1:11" ht="56.25" customHeight="1">
      <c r="A5175" s="98">
        <v>225</v>
      </c>
      <c r="B5175" s="125" t="s">
        <v>9409</v>
      </c>
      <c r="C5175" s="126">
        <v>42628</v>
      </c>
      <c r="D5175" s="98" t="s">
        <v>3</v>
      </c>
      <c r="E5175" s="98">
        <v>1420063</v>
      </c>
      <c r="F5175" s="98"/>
      <c r="G5175" s="127" t="s">
        <v>13099</v>
      </c>
      <c r="H5175" s="128">
        <v>0</v>
      </c>
      <c r="I5175" s="128">
        <v>480</v>
      </c>
      <c r="J5175" s="129">
        <v>480</v>
      </c>
      <c r="K5175" s="101" t="s">
        <v>1388</v>
      </c>
    </row>
    <row r="5176" spans="1:11" ht="56.25" customHeight="1">
      <c r="A5176" s="98">
        <v>225</v>
      </c>
      <c r="B5176" s="125" t="s">
        <v>9409</v>
      </c>
      <c r="C5176" s="126">
        <v>42629</v>
      </c>
      <c r="D5176" s="98" t="s">
        <v>3</v>
      </c>
      <c r="E5176" s="98">
        <v>1420864</v>
      </c>
      <c r="F5176" s="98"/>
      <c r="G5176" s="127" t="s">
        <v>13206</v>
      </c>
      <c r="H5176" s="128">
        <v>0</v>
      </c>
      <c r="I5176" s="128">
        <v>73</v>
      </c>
      <c r="J5176" s="129">
        <v>73</v>
      </c>
      <c r="K5176" s="101" t="s">
        <v>1388</v>
      </c>
    </row>
    <row r="5177" spans="1:11" ht="56.25" customHeight="1">
      <c r="A5177" s="98">
        <v>225</v>
      </c>
      <c r="B5177" s="125" t="s">
        <v>9409</v>
      </c>
      <c r="C5177" s="126">
        <v>42632</v>
      </c>
      <c r="D5177" s="98" t="s">
        <v>3</v>
      </c>
      <c r="E5177" s="98">
        <v>1421380</v>
      </c>
      <c r="F5177" s="98"/>
      <c r="G5177" s="127" t="s">
        <v>13254</v>
      </c>
      <c r="H5177" s="128">
        <v>0</v>
      </c>
      <c r="I5177" s="128">
        <v>28</v>
      </c>
      <c r="J5177" s="129">
        <v>28</v>
      </c>
      <c r="K5177" s="101" t="s">
        <v>1388</v>
      </c>
    </row>
    <row r="5178" spans="1:11" ht="56.25" customHeight="1">
      <c r="A5178" s="98">
        <v>225</v>
      </c>
      <c r="B5178" s="125" t="s">
        <v>9409</v>
      </c>
      <c r="C5178" s="126">
        <v>42639</v>
      </c>
      <c r="D5178" s="98" t="s">
        <v>3</v>
      </c>
      <c r="E5178" s="98">
        <v>1423763</v>
      </c>
      <c r="F5178" s="98"/>
      <c r="G5178" s="127" t="s">
        <v>13548</v>
      </c>
      <c r="H5178" s="128">
        <v>0</v>
      </c>
      <c r="I5178" s="128">
        <v>293.49</v>
      </c>
      <c r="J5178" s="129">
        <v>293.49</v>
      </c>
      <c r="K5178" s="101" t="s">
        <v>1388</v>
      </c>
    </row>
    <row r="5179" spans="1:11" ht="56.25" customHeight="1">
      <c r="A5179" s="98">
        <v>225</v>
      </c>
      <c r="B5179" s="125" t="s">
        <v>9409</v>
      </c>
      <c r="C5179" s="126">
        <v>42639</v>
      </c>
      <c r="D5179" s="98" t="s">
        <v>3</v>
      </c>
      <c r="E5179" s="98">
        <v>1423764</v>
      </c>
      <c r="F5179" s="98"/>
      <c r="G5179" s="127" t="s">
        <v>13549</v>
      </c>
      <c r="H5179" s="128">
        <v>0</v>
      </c>
      <c r="I5179" s="128">
        <v>73.91</v>
      </c>
      <c r="J5179" s="129">
        <v>73.91</v>
      </c>
      <c r="K5179" s="101" t="s">
        <v>1388</v>
      </c>
    </row>
    <row r="5180" spans="1:11" ht="56.25" customHeight="1">
      <c r="A5180" s="98">
        <v>225</v>
      </c>
      <c r="B5180" s="125" t="s">
        <v>9409</v>
      </c>
      <c r="C5180" s="126">
        <v>42639</v>
      </c>
      <c r="D5180" s="98" t="s">
        <v>3</v>
      </c>
      <c r="E5180" s="98">
        <v>1423765</v>
      </c>
      <c r="F5180" s="98"/>
      <c r="G5180" s="127" t="s">
        <v>13550</v>
      </c>
      <c r="H5180" s="128">
        <v>0</v>
      </c>
      <c r="I5180" s="128">
        <v>215.83</v>
      </c>
      <c r="J5180" s="129">
        <v>215.83</v>
      </c>
      <c r="K5180" s="101" t="s">
        <v>1388</v>
      </c>
    </row>
    <row r="5181" spans="1:11" ht="56.25" customHeight="1">
      <c r="A5181" s="98">
        <v>226</v>
      </c>
      <c r="B5181" s="125" t="s">
        <v>8315</v>
      </c>
      <c r="C5181" s="126">
        <v>42412</v>
      </c>
      <c r="D5181" s="98" t="s">
        <v>3</v>
      </c>
      <c r="E5181" s="98">
        <v>1349823</v>
      </c>
      <c r="F5181" s="98"/>
      <c r="G5181" s="127" t="s">
        <v>8316</v>
      </c>
      <c r="H5181" s="128">
        <v>0</v>
      </c>
      <c r="I5181" s="128">
        <v>4900</v>
      </c>
      <c r="J5181" s="129">
        <v>4900</v>
      </c>
      <c r="K5181" s="101" t="s">
        <v>1388</v>
      </c>
    </row>
    <row r="5182" spans="1:11" ht="56.25" customHeight="1">
      <c r="A5182" s="98">
        <v>226</v>
      </c>
      <c r="B5182" s="125" t="s">
        <v>8315</v>
      </c>
      <c r="C5182" s="126">
        <v>42544</v>
      </c>
      <c r="D5182" s="98" t="s">
        <v>3</v>
      </c>
      <c r="E5182" s="98">
        <v>1391465</v>
      </c>
      <c r="F5182" s="98"/>
      <c r="G5182" s="127" t="s">
        <v>10796</v>
      </c>
      <c r="H5182" s="128">
        <v>0</v>
      </c>
      <c r="I5182" s="128">
        <v>400</v>
      </c>
      <c r="J5182" s="129">
        <v>400</v>
      </c>
      <c r="K5182" s="101" t="s">
        <v>1388</v>
      </c>
    </row>
    <row r="5183" spans="1:11" ht="56.25" customHeight="1">
      <c r="A5183" s="98">
        <v>226</v>
      </c>
      <c r="B5183" s="125" t="s">
        <v>8315</v>
      </c>
      <c r="C5183" s="126">
        <v>42544</v>
      </c>
      <c r="D5183" s="98" t="s">
        <v>3</v>
      </c>
      <c r="E5183" s="98">
        <v>1391472</v>
      </c>
      <c r="F5183" s="98"/>
      <c r="G5183" s="127" t="s">
        <v>10797</v>
      </c>
      <c r="H5183" s="128">
        <v>0</v>
      </c>
      <c r="I5183" s="128">
        <v>4450</v>
      </c>
      <c r="J5183" s="129">
        <v>4450</v>
      </c>
      <c r="K5183" s="101" t="s">
        <v>1388</v>
      </c>
    </row>
    <row r="5184" spans="1:11" ht="56.25" customHeight="1">
      <c r="A5184" s="98">
        <v>227</v>
      </c>
      <c r="B5184" s="125" t="s">
        <v>6510</v>
      </c>
      <c r="C5184" s="126">
        <v>42605</v>
      </c>
      <c r="D5184" s="98" t="s">
        <v>1376</v>
      </c>
      <c r="E5184" s="98">
        <v>10866831</v>
      </c>
      <c r="F5184" s="98"/>
      <c r="G5184" s="127" t="s">
        <v>6511</v>
      </c>
      <c r="H5184" s="128">
        <v>13358.6</v>
      </c>
      <c r="I5184" s="128">
        <v>0</v>
      </c>
      <c r="J5184" s="129">
        <v>13358.6</v>
      </c>
      <c r="K5184" s="101" t="s">
        <v>1388</v>
      </c>
    </row>
    <row r="5185" spans="1:11" ht="56.25" customHeight="1">
      <c r="A5185" s="98">
        <v>234</v>
      </c>
      <c r="B5185" s="125" t="s">
        <v>6255</v>
      </c>
      <c r="C5185" s="126">
        <v>42594</v>
      </c>
      <c r="D5185" s="98" t="s">
        <v>6</v>
      </c>
      <c r="E5185" s="98">
        <v>860748</v>
      </c>
      <c r="F5185" s="98"/>
      <c r="G5185" s="127" t="s">
        <v>6256</v>
      </c>
      <c r="H5185" s="128">
        <v>0</v>
      </c>
      <c r="I5185" s="128">
        <v>1002</v>
      </c>
      <c r="J5185" s="129">
        <v>1002</v>
      </c>
      <c r="K5185" s="101" t="s">
        <v>1388</v>
      </c>
    </row>
    <row r="5186" spans="1:11" ht="56.25" customHeight="1">
      <c r="A5186" s="98">
        <v>234</v>
      </c>
      <c r="B5186" s="125" t="s">
        <v>9055</v>
      </c>
      <c r="C5186" s="126">
        <v>42457</v>
      </c>
      <c r="D5186" s="98" t="s">
        <v>3</v>
      </c>
      <c r="E5186" s="98">
        <v>1363435</v>
      </c>
      <c r="F5186" s="98"/>
      <c r="G5186" s="127" t="s">
        <v>9056</v>
      </c>
      <c r="H5186" s="128">
        <v>0</v>
      </c>
      <c r="I5186" s="128">
        <v>200</v>
      </c>
      <c r="J5186" s="129">
        <v>200</v>
      </c>
      <c r="K5186" s="101" t="s">
        <v>1388</v>
      </c>
    </row>
    <row r="5187" spans="1:11" ht="56.25" customHeight="1">
      <c r="A5187" s="98">
        <v>234</v>
      </c>
      <c r="B5187" s="125" t="s">
        <v>9055</v>
      </c>
      <c r="C5187" s="126">
        <v>42527</v>
      </c>
      <c r="D5187" s="98" t="s">
        <v>3</v>
      </c>
      <c r="E5187" s="98">
        <v>1385424</v>
      </c>
      <c r="F5187" s="98"/>
      <c r="G5187" s="127" t="s">
        <v>10348</v>
      </c>
      <c r="H5187" s="128">
        <v>0</v>
      </c>
      <c r="I5187" s="128">
        <v>827174.72</v>
      </c>
      <c r="J5187" s="129">
        <v>827174.72</v>
      </c>
      <c r="K5187" s="101" t="s">
        <v>1388</v>
      </c>
    </row>
    <row r="5188" spans="1:11" ht="56.25" customHeight="1">
      <c r="A5188" s="98">
        <v>234</v>
      </c>
      <c r="B5188" s="125" t="s">
        <v>9055</v>
      </c>
      <c r="C5188" s="126">
        <v>42535</v>
      </c>
      <c r="D5188" s="98" t="s">
        <v>3</v>
      </c>
      <c r="E5188" s="98">
        <v>1388660</v>
      </c>
      <c r="F5188" s="98"/>
      <c r="G5188" s="127" t="s">
        <v>10556</v>
      </c>
      <c r="H5188" s="128">
        <v>0</v>
      </c>
      <c r="I5188" s="128">
        <v>556.41999999999996</v>
      </c>
      <c r="J5188" s="129">
        <v>556.41999999999996</v>
      </c>
      <c r="K5188" s="101" t="s">
        <v>1388</v>
      </c>
    </row>
    <row r="5189" spans="1:11" ht="56.25" customHeight="1">
      <c r="A5189" s="98">
        <v>234</v>
      </c>
      <c r="B5189" s="125" t="s">
        <v>9055</v>
      </c>
      <c r="C5189" s="126">
        <v>42535</v>
      </c>
      <c r="D5189" s="98" t="s">
        <v>3</v>
      </c>
      <c r="E5189" s="98">
        <v>1388661</v>
      </c>
      <c r="F5189" s="98"/>
      <c r="G5189" s="127" t="s">
        <v>10557</v>
      </c>
      <c r="H5189" s="128">
        <v>0</v>
      </c>
      <c r="I5189" s="128">
        <v>480</v>
      </c>
      <c r="J5189" s="129">
        <v>480</v>
      </c>
      <c r="K5189" s="101" t="s">
        <v>1388</v>
      </c>
    </row>
    <row r="5190" spans="1:11" ht="56.25" customHeight="1">
      <c r="A5190" s="98">
        <v>234</v>
      </c>
      <c r="B5190" s="125" t="s">
        <v>9055</v>
      </c>
      <c r="C5190" s="126">
        <v>42535</v>
      </c>
      <c r="D5190" s="98" t="s">
        <v>3</v>
      </c>
      <c r="E5190" s="98">
        <v>1388663</v>
      </c>
      <c r="F5190" s="98"/>
      <c r="G5190" s="127" t="s">
        <v>10559</v>
      </c>
      <c r="H5190" s="128">
        <v>0</v>
      </c>
      <c r="I5190" s="128">
        <v>200</v>
      </c>
      <c r="J5190" s="129">
        <v>200</v>
      </c>
      <c r="K5190" s="101" t="s">
        <v>1388</v>
      </c>
    </row>
    <row r="5191" spans="1:11" ht="56.25" customHeight="1">
      <c r="A5191" s="98">
        <v>234</v>
      </c>
      <c r="B5191" s="125" t="s">
        <v>9055</v>
      </c>
      <c r="C5191" s="126">
        <v>42535</v>
      </c>
      <c r="D5191" s="98" t="s">
        <v>3</v>
      </c>
      <c r="E5191" s="98">
        <v>1388667</v>
      </c>
      <c r="F5191" s="98"/>
      <c r="G5191" s="127" t="s">
        <v>10562</v>
      </c>
      <c r="H5191" s="128">
        <v>0</v>
      </c>
      <c r="I5191" s="128">
        <v>105</v>
      </c>
      <c r="J5191" s="129">
        <v>105</v>
      </c>
      <c r="K5191" s="101" t="s">
        <v>1388</v>
      </c>
    </row>
    <row r="5192" spans="1:11" ht="56.25" customHeight="1">
      <c r="A5192" s="98">
        <v>234</v>
      </c>
      <c r="B5192" s="125" t="s">
        <v>9055</v>
      </c>
      <c r="C5192" s="126">
        <v>42535</v>
      </c>
      <c r="D5192" s="98" t="s">
        <v>3</v>
      </c>
      <c r="E5192" s="98">
        <v>1388669</v>
      </c>
      <c r="F5192" s="98"/>
      <c r="G5192" s="127" t="s">
        <v>10563</v>
      </c>
      <c r="H5192" s="128">
        <v>0</v>
      </c>
      <c r="I5192" s="128">
        <v>83</v>
      </c>
      <c r="J5192" s="129">
        <v>83</v>
      </c>
      <c r="K5192" s="101" t="s">
        <v>1388</v>
      </c>
    </row>
    <row r="5193" spans="1:11" ht="56.25" customHeight="1">
      <c r="A5193" s="98">
        <v>234</v>
      </c>
      <c r="B5193" s="125" t="s">
        <v>9055</v>
      </c>
      <c r="C5193" s="126">
        <v>42548</v>
      </c>
      <c r="D5193" s="98" t="s">
        <v>3</v>
      </c>
      <c r="E5193" s="98">
        <v>1392446</v>
      </c>
      <c r="F5193" s="98"/>
      <c r="G5193" s="127" t="s">
        <v>10864</v>
      </c>
      <c r="H5193" s="128">
        <v>0</v>
      </c>
      <c r="I5193" s="128">
        <v>100</v>
      </c>
      <c r="J5193" s="129">
        <v>100</v>
      </c>
      <c r="K5193" s="101" t="s">
        <v>1388</v>
      </c>
    </row>
    <row r="5194" spans="1:11" ht="56.25" customHeight="1">
      <c r="A5194" s="98">
        <v>234</v>
      </c>
      <c r="B5194" s="125" t="s">
        <v>9055</v>
      </c>
      <c r="C5194" s="126">
        <v>42551</v>
      </c>
      <c r="D5194" s="98" t="s">
        <v>3</v>
      </c>
      <c r="E5194" s="98">
        <v>1393816</v>
      </c>
      <c r="F5194" s="98"/>
      <c r="G5194" s="127" t="s">
        <v>10969</v>
      </c>
      <c r="H5194" s="128">
        <v>0</v>
      </c>
      <c r="I5194" s="128">
        <v>92</v>
      </c>
      <c r="J5194" s="129">
        <v>92</v>
      </c>
      <c r="K5194" s="101" t="s">
        <v>1388</v>
      </c>
    </row>
    <row r="5195" spans="1:11" ht="56.25" customHeight="1">
      <c r="A5195" s="98">
        <v>234</v>
      </c>
      <c r="B5195" s="125" t="s">
        <v>9055</v>
      </c>
      <c r="C5195" s="126">
        <v>42551</v>
      </c>
      <c r="D5195" s="98" t="s">
        <v>3</v>
      </c>
      <c r="E5195" s="98">
        <v>1393817</v>
      </c>
      <c r="F5195" s="98"/>
      <c r="G5195" s="127" t="s">
        <v>10970</v>
      </c>
      <c r="H5195" s="128">
        <v>0</v>
      </c>
      <c r="I5195" s="128">
        <v>1905</v>
      </c>
      <c r="J5195" s="129">
        <v>1905</v>
      </c>
      <c r="K5195" s="101" t="s">
        <v>1388</v>
      </c>
    </row>
    <row r="5196" spans="1:11" ht="56.25" customHeight="1">
      <c r="A5196" s="98">
        <v>234</v>
      </c>
      <c r="B5196" s="125" t="s">
        <v>9055</v>
      </c>
      <c r="C5196" s="126">
        <v>42586</v>
      </c>
      <c r="D5196" s="98" t="s">
        <v>3</v>
      </c>
      <c r="E5196" s="98">
        <v>1404475</v>
      </c>
      <c r="F5196" s="98"/>
      <c r="G5196" s="127" t="s">
        <v>11842</v>
      </c>
      <c r="H5196" s="128">
        <v>0</v>
      </c>
      <c r="I5196" s="128">
        <v>107</v>
      </c>
      <c r="J5196" s="129">
        <v>107</v>
      </c>
      <c r="K5196" s="101" t="s">
        <v>1388</v>
      </c>
    </row>
    <row r="5197" spans="1:11" ht="56.25" customHeight="1">
      <c r="A5197" s="98">
        <v>234</v>
      </c>
      <c r="B5197" s="125" t="s">
        <v>9055</v>
      </c>
      <c r="C5197" s="126">
        <v>42586</v>
      </c>
      <c r="D5197" s="98" t="s">
        <v>3</v>
      </c>
      <c r="E5197" s="98">
        <v>1404477</v>
      </c>
      <c r="F5197" s="98"/>
      <c r="G5197" s="127" t="s">
        <v>11844</v>
      </c>
      <c r="H5197" s="128">
        <v>0</v>
      </c>
      <c r="I5197" s="128">
        <v>99</v>
      </c>
      <c r="J5197" s="129">
        <v>99</v>
      </c>
      <c r="K5197" s="101" t="s">
        <v>1388</v>
      </c>
    </row>
    <row r="5198" spans="1:11" ht="56.25" customHeight="1">
      <c r="A5198" s="98">
        <v>234</v>
      </c>
      <c r="B5198" s="125" t="s">
        <v>9055</v>
      </c>
      <c r="C5198" s="126">
        <v>42586</v>
      </c>
      <c r="D5198" s="98" t="s">
        <v>3</v>
      </c>
      <c r="E5198" s="98">
        <v>1404484</v>
      </c>
      <c r="F5198" s="98"/>
      <c r="G5198" s="127" t="s">
        <v>11845</v>
      </c>
      <c r="H5198" s="128">
        <v>0</v>
      </c>
      <c r="I5198" s="128">
        <v>862</v>
      </c>
      <c r="J5198" s="129">
        <v>862</v>
      </c>
      <c r="K5198" s="101" t="s">
        <v>1388</v>
      </c>
    </row>
    <row r="5199" spans="1:11" ht="56.25" customHeight="1">
      <c r="A5199" s="98">
        <v>234</v>
      </c>
      <c r="B5199" s="125" t="s">
        <v>9055</v>
      </c>
      <c r="C5199" s="126">
        <v>42597</v>
      </c>
      <c r="D5199" s="98" t="s">
        <v>3</v>
      </c>
      <c r="E5199" s="98">
        <v>1408368</v>
      </c>
      <c r="F5199" s="98"/>
      <c r="G5199" s="127" t="s">
        <v>12112</v>
      </c>
      <c r="H5199" s="128">
        <v>0</v>
      </c>
      <c r="I5199" s="128">
        <v>2512</v>
      </c>
      <c r="J5199" s="129">
        <v>2512</v>
      </c>
      <c r="K5199" s="101" t="s">
        <v>1388</v>
      </c>
    </row>
    <row r="5200" spans="1:11" ht="56.25" customHeight="1">
      <c r="A5200" s="98">
        <v>234</v>
      </c>
      <c r="B5200" s="125" t="s">
        <v>9055</v>
      </c>
      <c r="C5200" s="126">
        <v>42597</v>
      </c>
      <c r="D5200" s="98" t="s">
        <v>3</v>
      </c>
      <c r="E5200" s="98">
        <v>1408371</v>
      </c>
      <c r="F5200" s="98"/>
      <c r="G5200" s="127" t="s">
        <v>12113</v>
      </c>
      <c r="H5200" s="128">
        <v>0</v>
      </c>
      <c r="I5200" s="128">
        <v>1440</v>
      </c>
      <c r="J5200" s="129">
        <v>1440</v>
      </c>
      <c r="K5200" s="101" t="s">
        <v>1388</v>
      </c>
    </row>
    <row r="5201" spans="1:11" ht="56.25" customHeight="1">
      <c r="A5201" s="98">
        <v>234</v>
      </c>
      <c r="B5201" s="125" t="s">
        <v>9055</v>
      </c>
      <c r="C5201" s="126">
        <v>42598</v>
      </c>
      <c r="D5201" s="98" t="s">
        <v>3</v>
      </c>
      <c r="E5201" s="98">
        <v>1408685</v>
      </c>
      <c r="F5201" s="98"/>
      <c r="G5201" s="127" t="s">
        <v>12123</v>
      </c>
      <c r="H5201" s="128">
        <v>0</v>
      </c>
      <c r="I5201" s="128">
        <v>1024</v>
      </c>
      <c r="J5201" s="129">
        <v>1024</v>
      </c>
      <c r="K5201" s="101" t="s">
        <v>1388</v>
      </c>
    </row>
    <row r="5202" spans="1:11" ht="56.25" customHeight="1">
      <c r="A5202" s="98">
        <v>234</v>
      </c>
      <c r="B5202" s="125" t="s">
        <v>9055</v>
      </c>
      <c r="C5202" s="126">
        <v>42608</v>
      </c>
      <c r="D5202" s="98" t="s">
        <v>3</v>
      </c>
      <c r="E5202" s="98">
        <v>1412666</v>
      </c>
      <c r="F5202" s="98"/>
      <c r="G5202" s="127" t="s">
        <v>12436</v>
      </c>
      <c r="H5202" s="128">
        <v>0</v>
      </c>
      <c r="I5202" s="128">
        <v>448</v>
      </c>
      <c r="J5202" s="129">
        <v>448</v>
      </c>
      <c r="K5202" s="101" t="s">
        <v>1388</v>
      </c>
    </row>
    <row r="5203" spans="1:11" ht="56.25" customHeight="1">
      <c r="A5203" s="98">
        <v>234</v>
      </c>
      <c r="B5203" s="125" t="s">
        <v>9055</v>
      </c>
      <c r="C5203" s="126">
        <v>42608</v>
      </c>
      <c r="D5203" s="98" t="s">
        <v>3</v>
      </c>
      <c r="E5203" s="98">
        <v>1412668</v>
      </c>
      <c r="F5203" s="98"/>
      <c r="G5203" s="127" t="s">
        <v>12436</v>
      </c>
      <c r="H5203" s="128">
        <v>0</v>
      </c>
      <c r="I5203" s="128">
        <v>600</v>
      </c>
      <c r="J5203" s="129">
        <v>600</v>
      </c>
      <c r="K5203" s="101" t="s">
        <v>1388</v>
      </c>
    </row>
    <row r="5204" spans="1:11" ht="56.25" customHeight="1">
      <c r="A5204" s="98">
        <v>234</v>
      </c>
      <c r="B5204" s="125" t="s">
        <v>9055</v>
      </c>
      <c r="C5204" s="126">
        <v>42608</v>
      </c>
      <c r="D5204" s="98" t="s">
        <v>3</v>
      </c>
      <c r="E5204" s="98">
        <v>1412851</v>
      </c>
      <c r="F5204" s="98"/>
      <c r="G5204" s="127" t="s">
        <v>12443</v>
      </c>
      <c r="H5204" s="128">
        <v>0</v>
      </c>
      <c r="I5204" s="128">
        <v>75</v>
      </c>
      <c r="J5204" s="129">
        <v>75</v>
      </c>
      <c r="K5204" s="101" t="s">
        <v>1388</v>
      </c>
    </row>
    <row r="5205" spans="1:11" ht="56.25" customHeight="1">
      <c r="A5205" s="98">
        <v>234</v>
      </c>
      <c r="B5205" s="125" t="s">
        <v>9055</v>
      </c>
      <c r="C5205" s="126">
        <v>42608</v>
      </c>
      <c r="D5205" s="98" t="s">
        <v>3</v>
      </c>
      <c r="E5205" s="98">
        <v>1412853</v>
      </c>
      <c r="F5205" s="98"/>
      <c r="G5205" s="127" t="s">
        <v>12444</v>
      </c>
      <c r="H5205" s="128">
        <v>0</v>
      </c>
      <c r="I5205" s="128">
        <v>100</v>
      </c>
      <c r="J5205" s="129">
        <v>100</v>
      </c>
      <c r="K5205" s="101" t="s">
        <v>1388</v>
      </c>
    </row>
    <row r="5206" spans="1:11" ht="56.25" customHeight="1">
      <c r="A5206" s="98">
        <v>234</v>
      </c>
      <c r="B5206" s="125" t="s">
        <v>9055</v>
      </c>
      <c r="C5206" s="126">
        <v>42608</v>
      </c>
      <c r="D5206" s="98" t="s">
        <v>3</v>
      </c>
      <c r="E5206" s="98">
        <v>1412855</v>
      </c>
      <c r="F5206" s="98"/>
      <c r="G5206" s="127" t="s">
        <v>12445</v>
      </c>
      <c r="H5206" s="128">
        <v>0</v>
      </c>
      <c r="I5206" s="128">
        <v>240</v>
      </c>
      <c r="J5206" s="129">
        <v>240</v>
      </c>
      <c r="K5206" s="101" t="s">
        <v>1388</v>
      </c>
    </row>
    <row r="5207" spans="1:11" ht="56.25" customHeight="1">
      <c r="A5207" s="98">
        <v>234</v>
      </c>
      <c r="B5207" s="125" t="s">
        <v>9055</v>
      </c>
      <c r="C5207" s="126">
        <v>42608</v>
      </c>
      <c r="D5207" s="98" t="s">
        <v>3</v>
      </c>
      <c r="E5207" s="98">
        <v>1412860</v>
      </c>
      <c r="F5207" s="98"/>
      <c r="G5207" s="127" t="s">
        <v>12446</v>
      </c>
      <c r="H5207" s="128">
        <v>0</v>
      </c>
      <c r="I5207" s="128">
        <v>427.52</v>
      </c>
      <c r="J5207" s="129">
        <v>427.52</v>
      </c>
      <c r="K5207" s="101" t="s">
        <v>1388</v>
      </c>
    </row>
    <row r="5208" spans="1:11" ht="56.25" customHeight="1">
      <c r="A5208" s="98">
        <v>234</v>
      </c>
      <c r="B5208" s="125" t="s">
        <v>9055</v>
      </c>
      <c r="C5208" s="126">
        <v>42608</v>
      </c>
      <c r="D5208" s="98" t="s">
        <v>3</v>
      </c>
      <c r="E5208" s="98">
        <v>1412861</v>
      </c>
      <c r="F5208" s="98"/>
      <c r="G5208" s="127" t="s">
        <v>12447</v>
      </c>
      <c r="H5208" s="128">
        <v>0</v>
      </c>
      <c r="I5208" s="128">
        <v>5</v>
      </c>
      <c r="J5208" s="129">
        <v>5</v>
      </c>
      <c r="K5208" s="101" t="s">
        <v>1388</v>
      </c>
    </row>
    <row r="5209" spans="1:11" ht="56.25" customHeight="1">
      <c r="A5209" s="98">
        <v>234</v>
      </c>
      <c r="B5209" s="125" t="s">
        <v>9055</v>
      </c>
      <c r="C5209" s="126">
        <v>42613</v>
      </c>
      <c r="D5209" s="98" t="s">
        <v>3</v>
      </c>
      <c r="E5209" s="98">
        <v>1414310</v>
      </c>
      <c r="F5209" s="98"/>
      <c r="G5209" s="127" t="s">
        <v>12563</v>
      </c>
      <c r="H5209" s="128">
        <v>0</v>
      </c>
      <c r="I5209" s="128">
        <v>50</v>
      </c>
      <c r="J5209" s="129">
        <v>50</v>
      </c>
      <c r="K5209" s="101" t="s">
        <v>1388</v>
      </c>
    </row>
    <row r="5210" spans="1:11" ht="56.25" customHeight="1">
      <c r="A5210" s="98">
        <v>234</v>
      </c>
      <c r="B5210" s="125" t="s">
        <v>9055</v>
      </c>
      <c r="C5210" s="126">
        <v>42613</v>
      </c>
      <c r="D5210" s="98" t="s">
        <v>3</v>
      </c>
      <c r="E5210" s="98">
        <v>1414318</v>
      </c>
      <c r="F5210" s="98"/>
      <c r="G5210" s="127" t="s">
        <v>12564</v>
      </c>
      <c r="H5210" s="128">
        <v>0</v>
      </c>
      <c r="I5210" s="128">
        <v>102</v>
      </c>
      <c r="J5210" s="129">
        <v>102</v>
      </c>
      <c r="K5210" s="101" t="s">
        <v>1388</v>
      </c>
    </row>
    <row r="5211" spans="1:11" ht="56.25" customHeight="1">
      <c r="A5211" s="98">
        <v>234</v>
      </c>
      <c r="B5211" s="125" t="s">
        <v>9055</v>
      </c>
      <c r="C5211" s="126">
        <v>42613</v>
      </c>
      <c r="D5211" s="98" t="s">
        <v>3</v>
      </c>
      <c r="E5211" s="98">
        <v>1414320</v>
      </c>
      <c r="F5211" s="98"/>
      <c r="G5211" s="127" t="s">
        <v>12565</v>
      </c>
      <c r="H5211" s="128">
        <v>0</v>
      </c>
      <c r="I5211" s="128">
        <v>80</v>
      </c>
      <c r="J5211" s="129">
        <v>80</v>
      </c>
      <c r="K5211" s="101" t="s">
        <v>1388</v>
      </c>
    </row>
    <row r="5212" spans="1:11" ht="56.25" customHeight="1">
      <c r="A5212" s="98">
        <v>234</v>
      </c>
      <c r="B5212" s="125" t="s">
        <v>9055</v>
      </c>
      <c r="C5212" s="126">
        <v>42613</v>
      </c>
      <c r="D5212" s="98" t="s">
        <v>3</v>
      </c>
      <c r="E5212" s="98">
        <v>1414321</v>
      </c>
      <c r="F5212" s="98"/>
      <c r="G5212" s="127" t="s">
        <v>12566</v>
      </c>
      <c r="H5212" s="128">
        <v>0</v>
      </c>
      <c r="I5212" s="128">
        <v>2255.4</v>
      </c>
      <c r="J5212" s="129">
        <v>2255.4</v>
      </c>
      <c r="K5212" s="101" t="s">
        <v>1388</v>
      </c>
    </row>
    <row r="5213" spans="1:11" ht="56.25" customHeight="1">
      <c r="A5213" s="98">
        <v>234</v>
      </c>
      <c r="B5213" s="125" t="s">
        <v>9055</v>
      </c>
      <c r="C5213" s="126">
        <v>42613</v>
      </c>
      <c r="D5213" s="98" t="s">
        <v>3</v>
      </c>
      <c r="E5213" s="98">
        <v>1414451</v>
      </c>
      <c r="F5213" s="98"/>
      <c r="G5213" s="127" t="s">
        <v>12579</v>
      </c>
      <c r="H5213" s="128">
        <v>0</v>
      </c>
      <c r="I5213" s="128">
        <v>1680</v>
      </c>
      <c r="J5213" s="129">
        <v>1680</v>
      </c>
      <c r="K5213" s="101" t="s">
        <v>1388</v>
      </c>
    </row>
    <row r="5214" spans="1:11" ht="56.25" customHeight="1">
      <c r="A5214" s="98">
        <v>234</v>
      </c>
      <c r="B5214" s="125" t="s">
        <v>9055</v>
      </c>
      <c r="C5214" s="126">
        <v>42620</v>
      </c>
      <c r="D5214" s="98" t="s">
        <v>3</v>
      </c>
      <c r="E5214" s="98">
        <v>1416907</v>
      </c>
      <c r="F5214" s="98"/>
      <c r="G5214" s="127" t="s">
        <v>12783</v>
      </c>
      <c r="H5214" s="128">
        <v>0</v>
      </c>
      <c r="I5214" s="128">
        <v>1200</v>
      </c>
      <c r="J5214" s="129">
        <v>1200</v>
      </c>
      <c r="K5214" s="101" t="s">
        <v>1388</v>
      </c>
    </row>
    <row r="5215" spans="1:11" ht="56.25" customHeight="1">
      <c r="A5215" s="98">
        <v>234</v>
      </c>
      <c r="B5215" s="125" t="s">
        <v>9055</v>
      </c>
      <c r="C5215" s="126">
        <v>42620</v>
      </c>
      <c r="D5215" s="98" t="s">
        <v>3</v>
      </c>
      <c r="E5215" s="98">
        <v>1416908</v>
      </c>
      <c r="F5215" s="98"/>
      <c r="G5215" s="127" t="s">
        <v>12783</v>
      </c>
      <c r="H5215" s="128">
        <v>0</v>
      </c>
      <c r="I5215" s="128">
        <v>896</v>
      </c>
      <c r="J5215" s="129">
        <v>896</v>
      </c>
      <c r="K5215" s="101" t="s">
        <v>1388</v>
      </c>
    </row>
    <row r="5216" spans="1:11" ht="56.25" customHeight="1">
      <c r="A5216" s="98">
        <v>234</v>
      </c>
      <c r="B5216" s="125" t="s">
        <v>9055</v>
      </c>
      <c r="C5216" s="126">
        <v>42620</v>
      </c>
      <c r="D5216" s="98" t="s">
        <v>3</v>
      </c>
      <c r="E5216" s="98">
        <v>1416911</v>
      </c>
      <c r="F5216" s="98"/>
      <c r="G5216" s="127" t="s">
        <v>12784</v>
      </c>
      <c r="H5216" s="128">
        <v>0</v>
      </c>
      <c r="I5216" s="128">
        <v>896</v>
      </c>
      <c r="J5216" s="129">
        <v>896</v>
      </c>
      <c r="K5216" s="101" t="s">
        <v>1388</v>
      </c>
    </row>
    <row r="5217" spans="1:11" ht="56.25" customHeight="1">
      <c r="A5217" s="98">
        <v>234</v>
      </c>
      <c r="B5217" s="125" t="s">
        <v>9055</v>
      </c>
      <c r="C5217" s="126">
        <v>42620</v>
      </c>
      <c r="D5217" s="98" t="s">
        <v>3</v>
      </c>
      <c r="E5217" s="98">
        <v>1416913</v>
      </c>
      <c r="F5217" s="98"/>
      <c r="G5217" s="127" t="s">
        <v>12785</v>
      </c>
      <c r="H5217" s="128">
        <v>0</v>
      </c>
      <c r="I5217" s="128">
        <v>1200</v>
      </c>
      <c r="J5217" s="129">
        <v>1200</v>
      </c>
      <c r="K5217" s="101" t="s">
        <v>1388</v>
      </c>
    </row>
    <row r="5218" spans="1:11" ht="56.25" customHeight="1">
      <c r="A5218" s="98">
        <v>234</v>
      </c>
      <c r="B5218" s="125" t="s">
        <v>9055</v>
      </c>
      <c r="C5218" s="126">
        <v>42627</v>
      </c>
      <c r="D5218" s="98" t="s">
        <v>3</v>
      </c>
      <c r="E5218" s="98">
        <v>1419739</v>
      </c>
      <c r="F5218" s="98"/>
      <c r="G5218" s="127" t="s">
        <v>13080</v>
      </c>
      <c r="H5218" s="128">
        <v>0</v>
      </c>
      <c r="I5218" s="128">
        <v>57</v>
      </c>
      <c r="J5218" s="129">
        <v>57</v>
      </c>
      <c r="K5218" s="101" t="s">
        <v>1388</v>
      </c>
    </row>
    <row r="5219" spans="1:11" ht="56.25" customHeight="1">
      <c r="A5219" s="98">
        <v>234</v>
      </c>
      <c r="B5219" s="125" t="s">
        <v>9055</v>
      </c>
      <c r="C5219" s="126">
        <v>42627</v>
      </c>
      <c r="D5219" s="98" t="s">
        <v>3</v>
      </c>
      <c r="E5219" s="98">
        <v>1419740</v>
      </c>
      <c r="F5219" s="98"/>
      <c r="G5219" s="127" t="s">
        <v>13081</v>
      </c>
      <c r="H5219" s="128">
        <v>0</v>
      </c>
      <c r="I5219" s="128">
        <v>365.97</v>
      </c>
      <c r="J5219" s="129">
        <v>365.97</v>
      </c>
      <c r="K5219" s="101" t="s">
        <v>1388</v>
      </c>
    </row>
    <row r="5220" spans="1:11" ht="56.25" customHeight="1">
      <c r="A5220" s="98">
        <v>234</v>
      </c>
      <c r="B5220" s="125" t="s">
        <v>9055</v>
      </c>
      <c r="C5220" s="126">
        <v>42629</v>
      </c>
      <c r="D5220" s="98" t="s">
        <v>3</v>
      </c>
      <c r="E5220" s="98">
        <v>1420723</v>
      </c>
      <c r="F5220" s="98"/>
      <c r="G5220" s="127" t="s">
        <v>13190</v>
      </c>
      <c r="H5220" s="128">
        <v>0</v>
      </c>
      <c r="I5220" s="128">
        <v>104.60000000000001</v>
      </c>
      <c r="J5220" s="129">
        <v>104.60000000000001</v>
      </c>
      <c r="K5220" s="101" t="s">
        <v>1388</v>
      </c>
    </row>
    <row r="5221" spans="1:11" ht="56.25" customHeight="1">
      <c r="A5221" s="98">
        <v>234</v>
      </c>
      <c r="B5221" s="125" t="s">
        <v>9055</v>
      </c>
      <c r="C5221" s="126">
        <v>42629</v>
      </c>
      <c r="D5221" s="98" t="s">
        <v>3</v>
      </c>
      <c r="E5221" s="98">
        <v>1420724</v>
      </c>
      <c r="F5221" s="98"/>
      <c r="G5221" s="127" t="s">
        <v>13191</v>
      </c>
      <c r="H5221" s="128">
        <v>0</v>
      </c>
      <c r="I5221" s="128">
        <v>135</v>
      </c>
      <c r="J5221" s="129">
        <v>135</v>
      </c>
      <c r="K5221" s="101" t="s">
        <v>1388</v>
      </c>
    </row>
    <row r="5222" spans="1:11" ht="56.25" customHeight="1">
      <c r="A5222" s="98">
        <v>234</v>
      </c>
      <c r="B5222" s="125" t="s">
        <v>9055</v>
      </c>
      <c r="C5222" s="126">
        <v>42629</v>
      </c>
      <c r="D5222" s="98" t="s">
        <v>3</v>
      </c>
      <c r="E5222" s="98">
        <v>1420727</v>
      </c>
      <c r="F5222" s="98"/>
      <c r="G5222" s="127" t="s">
        <v>13192</v>
      </c>
      <c r="H5222" s="128">
        <v>0</v>
      </c>
      <c r="I5222" s="128">
        <v>50</v>
      </c>
      <c r="J5222" s="129">
        <v>50</v>
      </c>
      <c r="K5222" s="101" t="s">
        <v>1388</v>
      </c>
    </row>
    <row r="5223" spans="1:11" ht="56.25" customHeight="1">
      <c r="A5223" s="98">
        <v>234</v>
      </c>
      <c r="B5223" s="125" t="s">
        <v>9055</v>
      </c>
      <c r="C5223" s="126">
        <v>42629</v>
      </c>
      <c r="D5223" s="98" t="s">
        <v>3</v>
      </c>
      <c r="E5223" s="98">
        <v>1420729</v>
      </c>
      <c r="F5223" s="98"/>
      <c r="G5223" s="127" t="s">
        <v>13193</v>
      </c>
      <c r="H5223" s="128">
        <v>0</v>
      </c>
      <c r="I5223" s="128">
        <v>540.11</v>
      </c>
      <c r="J5223" s="129">
        <v>540.11</v>
      </c>
      <c r="K5223" s="101" t="s">
        <v>1388</v>
      </c>
    </row>
    <row r="5224" spans="1:11" ht="56.25" customHeight="1">
      <c r="A5224" s="98">
        <v>234</v>
      </c>
      <c r="B5224" s="125" t="s">
        <v>9055</v>
      </c>
      <c r="C5224" s="126">
        <v>42629</v>
      </c>
      <c r="D5224" s="98" t="s">
        <v>3</v>
      </c>
      <c r="E5224" s="98">
        <v>1420732</v>
      </c>
      <c r="F5224" s="98"/>
      <c r="G5224" s="127" t="s">
        <v>13194</v>
      </c>
      <c r="H5224" s="128">
        <v>0</v>
      </c>
      <c r="I5224" s="128">
        <v>71</v>
      </c>
      <c r="J5224" s="129">
        <v>71</v>
      </c>
      <c r="K5224" s="101" t="s">
        <v>1388</v>
      </c>
    </row>
    <row r="5225" spans="1:11" ht="56.25" customHeight="1">
      <c r="A5225" s="98">
        <v>234</v>
      </c>
      <c r="B5225" s="125" t="s">
        <v>9055</v>
      </c>
      <c r="C5225" s="126">
        <v>42632</v>
      </c>
      <c r="D5225" s="98" t="s">
        <v>3</v>
      </c>
      <c r="E5225" s="98">
        <v>1421150</v>
      </c>
      <c r="F5225" s="98"/>
      <c r="G5225" s="127" t="s">
        <v>13227</v>
      </c>
      <c r="H5225" s="128">
        <v>0</v>
      </c>
      <c r="I5225" s="128">
        <v>5231</v>
      </c>
      <c r="J5225" s="129">
        <v>5231</v>
      </c>
      <c r="K5225" s="101" t="s">
        <v>1388</v>
      </c>
    </row>
    <row r="5226" spans="1:11" ht="56.25" customHeight="1">
      <c r="A5226" s="98">
        <v>234</v>
      </c>
      <c r="B5226" s="125" t="s">
        <v>9055</v>
      </c>
      <c r="C5226" s="126">
        <v>42632</v>
      </c>
      <c r="D5226" s="98" t="s">
        <v>3</v>
      </c>
      <c r="E5226" s="98">
        <v>1421151</v>
      </c>
      <c r="F5226" s="98"/>
      <c r="G5226" s="127" t="s">
        <v>13228</v>
      </c>
      <c r="H5226" s="128">
        <v>0</v>
      </c>
      <c r="I5226" s="128">
        <v>370</v>
      </c>
      <c r="J5226" s="129">
        <v>370</v>
      </c>
      <c r="K5226" s="101" t="s">
        <v>1388</v>
      </c>
    </row>
    <row r="5227" spans="1:11" ht="56.25" customHeight="1">
      <c r="A5227" s="98">
        <v>234</v>
      </c>
      <c r="B5227" s="125" t="s">
        <v>9055</v>
      </c>
      <c r="C5227" s="126">
        <v>42632</v>
      </c>
      <c r="D5227" s="98" t="s">
        <v>3</v>
      </c>
      <c r="E5227" s="98">
        <v>1421152</v>
      </c>
      <c r="F5227" s="98"/>
      <c r="G5227" s="127" t="s">
        <v>13229</v>
      </c>
      <c r="H5227" s="128">
        <v>0</v>
      </c>
      <c r="I5227" s="128">
        <v>6368</v>
      </c>
      <c r="J5227" s="129">
        <v>6368</v>
      </c>
      <c r="K5227" s="101" t="s">
        <v>1388</v>
      </c>
    </row>
    <row r="5228" spans="1:11" ht="56.25" customHeight="1">
      <c r="A5228" s="98">
        <v>234</v>
      </c>
      <c r="B5228" s="125" t="s">
        <v>9055</v>
      </c>
      <c r="C5228" s="126">
        <v>42632</v>
      </c>
      <c r="D5228" s="98" t="s">
        <v>3</v>
      </c>
      <c r="E5228" s="98">
        <v>1421155</v>
      </c>
      <c r="F5228" s="98"/>
      <c r="G5228" s="127" t="s">
        <v>13230</v>
      </c>
      <c r="H5228" s="128">
        <v>0</v>
      </c>
      <c r="I5228" s="128">
        <v>230</v>
      </c>
      <c r="J5228" s="129">
        <v>230</v>
      </c>
      <c r="K5228" s="101" t="s">
        <v>1388</v>
      </c>
    </row>
    <row r="5229" spans="1:11" ht="56.25" customHeight="1">
      <c r="A5229" s="98">
        <v>234</v>
      </c>
      <c r="B5229" s="125" t="s">
        <v>9055</v>
      </c>
      <c r="C5229" s="126">
        <v>42632</v>
      </c>
      <c r="D5229" s="98" t="s">
        <v>3</v>
      </c>
      <c r="E5229" s="98">
        <v>1421157</v>
      </c>
      <c r="F5229" s="98"/>
      <c r="G5229" s="127" t="s">
        <v>13231</v>
      </c>
      <c r="H5229" s="128">
        <v>0</v>
      </c>
      <c r="I5229" s="128">
        <v>300</v>
      </c>
      <c r="J5229" s="129">
        <v>300</v>
      </c>
      <c r="K5229" s="101" t="s">
        <v>1388</v>
      </c>
    </row>
    <row r="5230" spans="1:11" ht="56.25" customHeight="1">
      <c r="A5230" s="98">
        <v>234</v>
      </c>
      <c r="B5230" s="125" t="s">
        <v>9055</v>
      </c>
      <c r="C5230" s="126">
        <v>42632</v>
      </c>
      <c r="D5230" s="98" t="s">
        <v>3</v>
      </c>
      <c r="E5230" s="98">
        <v>1421158</v>
      </c>
      <c r="F5230" s="98"/>
      <c r="G5230" s="127" t="s">
        <v>13232</v>
      </c>
      <c r="H5230" s="128">
        <v>0</v>
      </c>
      <c r="I5230" s="128">
        <v>252</v>
      </c>
      <c r="J5230" s="129">
        <v>252</v>
      </c>
      <c r="K5230" s="101" t="s">
        <v>1388</v>
      </c>
    </row>
    <row r="5231" spans="1:11" ht="56.25" customHeight="1">
      <c r="A5231" s="98">
        <v>234</v>
      </c>
      <c r="B5231" s="125" t="s">
        <v>9055</v>
      </c>
      <c r="C5231" s="126">
        <v>42636</v>
      </c>
      <c r="D5231" s="98" t="s">
        <v>3</v>
      </c>
      <c r="E5231" s="98">
        <v>1423234</v>
      </c>
      <c r="F5231" s="98"/>
      <c r="G5231" s="127" t="s">
        <v>13467</v>
      </c>
      <c r="H5231" s="128">
        <v>0</v>
      </c>
      <c r="I5231" s="128">
        <v>110</v>
      </c>
      <c r="J5231" s="129">
        <v>110</v>
      </c>
      <c r="K5231" s="101" t="s">
        <v>1388</v>
      </c>
    </row>
    <row r="5232" spans="1:11" ht="56.25" customHeight="1">
      <c r="A5232" s="98">
        <v>234</v>
      </c>
      <c r="B5232" s="125" t="s">
        <v>9055</v>
      </c>
      <c r="C5232" s="126">
        <v>42643</v>
      </c>
      <c r="D5232" s="98" t="s">
        <v>3</v>
      </c>
      <c r="E5232" s="98">
        <v>1425487</v>
      </c>
      <c r="F5232" s="98"/>
      <c r="G5232" s="127" t="s">
        <v>13793</v>
      </c>
      <c r="H5232" s="128">
        <v>0</v>
      </c>
      <c r="I5232" s="128">
        <v>83</v>
      </c>
      <c r="J5232" s="129">
        <v>83</v>
      </c>
      <c r="K5232" s="101" t="s">
        <v>1388</v>
      </c>
    </row>
    <row r="5233" spans="1:11" ht="56.25" customHeight="1">
      <c r="A5233" s="98">
        <v>234</v>
      </c>
      <c r="B5233" s="125" t="s">
        <v>9055</v>
      </c>
      <c r="C5233" s="126">
        <v>42643</v>
      </c>
      <c r="D5233" s="98" t="s">
        <v>3</v>
      </c>
      <c r="E5233" s="98">
        <v>1425490</v>
      </c>
      <c r="F5233" s="98"/>
      <c r="G5233" s="127" t="s">
        <v>13794</v>
      </c>
      <c r="H5233" s="128">
        <v>0</v>
      </c>
      <c r="I5233" s="128">
        <v>30</v>
      </c>
      <c r="J5233" s="129">
        <v>30</v>
      </c>
      <c r="K5233" s="101" t="s">
        <v>1388</v>
      </c>
    </row>
    <row r="5234" spans="1:11" ht="56.25" customHeight="1">
      <c r="A5234" s="98">
        <v>234</v>
      </c>
      <c r="B5234" s="125" t="s">
        <v>9055</v>
      </c>
      <c r="C5234" s="126">
        <v>42643</v>
      </c>
      <c r="D5234" s="98" t="s">
        <v>3</v>
      </c>
      <c r="E5234" s="98">
        <v>1425491</v>
      </c>
      <c r="F5234" s="98"/>
      <c r="G5234" s="127" t="s">
        <v>13795</v>
      </c>
      <c r="H5234" s="128">
        <v>0</v>
      </c>
      <c r="I5234" s="128">
        <v>1500</v>
      </c>
      <c r="J5234" s="129">
        <v>1500</v>
      </c>
      <c r="K5234" s="101" t="s">
        <v>1388</v>
      </c>
    </row>
    <row r="5235" spans="1:11" ht="56.25" customHeight="1">
      <c r="A5235" s="98">
        <v>234</v>
      </c>
      <c r="B5235" s="125" t="s">
        <v>9055</v>
      </c>
      <c r="C5235" s="126">
        <v>42643</v>
      </c>
      <c r="D5235" s="98" t="s">
        <v>3</v>
      </c>
      <c r="E5235" s="98">
        <v>1425493</v>
      </c>
      <c r="F5235" s="98"/>
      <c r="G5235" s="127" t="s">
        <v>13796</v>
      </c>
      <c r="H5235" s="128">
        <v>0</v>
      </c>
      <c r="I5235" s="128">
        <v>98.2</v>
      </c>
      <c r="J5235" s="129">
        <v>98.2</v>
      </c>
      <c r="K5235" s="101" t="s">
        <v>1388</v>
      </c>
    </row>
    <row r="5236" spans="1:11" ht="56.25" customHeight="1">
      <c r="A5236" s="98">
        <v>234</v>
      </c>
      <c r="B5236" s="125" t="s">
        <v>9055</v>
      </c>
      <c r="C5236" s="126">
        <v>42643</v>
      </c>
      <c r="D5236" s="98" t="s">
        <v>3</v>
      </c>
      <c r="E5236" s="98">
        <v>1425494</v>
      </c>
      <c r="F5236" s="98"/>
      <c r="G5236" s="127" t="s">
        <v>13797</v>
      </c>
      <c r="H5236" s="128">
        <v>0</v>
      </c>
      <c r="I5236" s="128">
        <v>200</v>
      </c>
      <c r="J5236" s="129">
        <v>200</v>
      </c>
      <c r="K5236" s="101" t="s">
        <v>1388</v>
      </c>
    </row>
    <row r="5237" spans="1:11" ht="56.25" customHeight="1">
      <c r="A5237" s="98">
        <v>234</v>
      </c>
      <c r="B5237" s="125" t="s">
        <v>9055</v>
      </c>
      <c r="C5237" s="126">
        <v>42643</v>
      </c>
      <c r="D5237" s="98" t="s">
        <v>3</v>
      </c>
      <c r="E5237" s="98">
        <v>1425688</v>
      </c>
      <c r="F5237" s="98"/>
      <c r="G5237" s="127" t="s">
        <v>13845</v>
      </c>
      <c r="H5237" s="128">
        <v>0</v>
      </c>
      <c r="I5237" s="128">
        <v>300000</v>
      </c>
      <c r="J5237" s="129">
        <v>300000</v>
      </c>
      <c r="K5237" s="101" t="s">
        <v>1388</v>
      </c>
    </row>
    <row r="5238" spans="1:11" ht="56.25" customHeight="1">
      <c r="A5238" s="98">
        <v>234</v>
      </c>
      <c r="B5238" s="125" t="s">
        <v>9055</v>
      </c>
      <c r="C5238" s="126">
        <v>42643</v>
      </c>
      <c r="D5238" s="98" t="s">
        <v>3</v>
      </c>
      <c r="E5238" s="98">
        <v>1425697</v>
      </c>
      <c r="F5238" s="98"/>
      <c r="G5238" s="127" t="s">
        <v>13849</v>
      </c>
      <c r="H5238" s="128">
        <v>0</v>
      </c>
      <c r="I5238" s="128">
        <v>2250000</v>
      </c>
      <c r="J5238" s="129">
        <v>2250000</v>
      </c>
      <c r="K5238" s="101" t="s">
        <v>1388</v>
      </c>
    </row>
    <row r="5239" spans="1:11" ht="56.25" customHeight="1">
      <c r="A5239" s="98">
        <v>244</v>
      </c>
      <c r="B5239" s="125" t="s">
        <v>1357</v>
      </c>
      <c r="C5239" s="126">
        <v>42598</v>
      </c>
      <c r="D5239" s="98" t="s">
        <v>15</v>
      </c>
      <c r="E5239" s="98">
        <v>451</v>
      </c>
      <c r="F5239" s="98"/>
      <c r="G5239" s="127" t="s">
        <v>6340</v>
      </c>
      <c r="H5239" s="128">
        <v>271.37</v>
      </c>
      <c r="I5239" s="128">
        <v>0</v>
      </c>
      <c r="J5239" s="129">
        <v>271.37</v>
      </c>
      <c r="K5239" s="101" t="s">
        <v>1388</v>
      </c>
    </row>
    <row r="5240" spans="1:11" ht="56.25" customHeight="1">
      <c r="A5240" s="98">
        <v>244</v>
      </c>
      <c r="B5240" s="125" t="s">
        <v>1357</v>
      </c>
      <c r="C5240" s="126">
        <v>42607</v>
      </c>
      <c r="D5240" s="98" t="s">
        <v>15</v>
      </c>
      <c r="E5240" s="98">
        <v>531</v>
      </c>
      <c r="F5240" s="98"/>
      <c r="G5240" s="127" t="s">
        <v>6585</v>
      </c>
      <c r="H5240" s="128">
        <v>391.28</v>
      </c>
      <c r="I5240" s="128">
        <v>0</v>
      </c>
      <c r="J5240" s="129">
        <v>391.28</v>
      </c>
      <c r="K5240" s="101" t="s">
        <v>1388</v>
      </c>
    </row>
    <row r="5241" spans="1:11" ht="56.25" customHeight="1">
      <c r="A5241" s="98">
        <v>244</v>
      </c>
      <c r="B5241" s="125" t="s">
        <v>1357</v>
      </c>
      <c r="C5241" s="126">
        <v>42628</v>
      </c>
      <c r="D5241" s="98" t="s">
        <v>15</v>
      </c>
      <c r="E5241" s="98">
        <v>659</v>
      </c>
      <c r="F5241" s="98"/>
      <c r="G5241" s="127" t="s">
        <v>7172</v>
      </c>
      <c r="H5241" s="128">
        <v>297.44</v>
      </c>
      <c r="I5241" s="128">
        <v>0</v>
      </c>
      <c r="J5241" s="129">
        <v>297.44</v>
      </c>
      <c r="K5241" s="101" t="s">
        <v>1388</v>
      </c>
    </row>
    <row r="5242" spans="1:11" ht="56.25" customHeight="1">
      <c r="A5242" s="98">
        <v>244</v>
      </c>
      <c r="B5242" s="125" t="s">
        <v>1357</v>
      </c>
      <c r="C5242" s="126">
        <v>42418</v>
      </c>
      <c r="D5242" s="98" t="s">
        <v>6</v>
      </c>
      <c r="E5242" s="98">
        <v>185818</v>
      </c>
      <c r="F5242" s="98"/>
      <c r="G5242" s="127" t="s">
        <v>2285</v>
      </c>
      <c r="H5242" s="128">
        <v>0</v>
      </c>
      <c r="I5242" s="128">
        <v>0.04</v>
      </c>
      <c r="J5242" s="129">
        <v>0.04</v>
      </c>
      <c r="K5242" s="101" t="s">
        <v>1388</v>
      </c>
    </row>
    <row r="5243" spans="1:11" ht="56.25" customHeight="1">
      <c r="A5243" s="98">
        <v>244</v>
      </c>
      <c r="B5243" s="125" t="s">
        <v>1357</v>
      </c>
      <c r="C5243" s="126">
        <v>42431</v>
      </c>
      <c r="D5243" s="98" t="s">
        <v>6</v>
      </c>
      <c r="E5243" s="98">
        <v>186952</v>
      </c>
      <c r="F5243" s="98"/>
      <c r="G5243" s="127" t="s">
        <v>2513</v>
      </c>
      <c r="H5243" s="128">
        <v>0</v>
      </c>
      <c r="I5243" s="128">
        <v>0.03</v>
      </c>
      <c r="J5243" s="129">
        <v>0.03</v>
      </c>
      <c r="K5243" s="101" t="s">
        <v>1388</v>
      </c>
    </row>
    <row r="5244" spans="1:11" ht="56.25" customHeight="1">
      <c r="A5244" s="98">
        <v>244</v>
      </c>
      <c r="B5244" s="125" t="s">
        <v>1357</v>
      </c>
      <c r="C5244" s="126">
        <v>42450</v>
      </c>
      <c r="D5244" s="98" t="s">
        <v>6</v>
      </c>
      <c r="E5244" s="98">
        <v>188646</v>
      </c>
      <c r="F5244" s="98"/>
      <c r="G5244" s="127" t="s">
        <v>2944</v>
      </c>
      <c r="H5244" s="128">
        <v>0</v>
      </c>
      <c r="I5244" s="128">
        <v>0.03</v>
      </c>
      <c r="J5244" s="129">
        <v>0.03</v>
      </c>
      <c r="K5244" s="101" t="s">
        <v>1388</v>
      </c>
    </row>
    <row r="5245" spans="1:11" ht="56.25" customHeight="1">
      <c r="A5245" s="98">
        <v>244</v>
      </c>
      <c r="B5245" s="125" t="s">
        <v>1357</v>
      </c>
      <c r="C5245" s="126">
        <v>42458</v>
      </c>
      <c r="D5245" s="98" t="s">
        <v>6</v>
      </c>
      <c r="E5245" s="98">
        <v>189356</v>
      </c>
      <c r="F5245" s="98"/>
      <c r="G5245" s="127" t="s">
        <v>3087</v>
      </c>
      <c r="H5245" s="128">
        <v>0</v>
      </c>
      <c r="I5245" s="128">
        <v>0.03</v>
      </c>
      <c r="J5245" s="129">
        <v>0.03</v>
      </c>
      <c r="K5245" s="101" t="s">
        <v>1388</v>
      </c>
    </row>
    <row r="5246" spans="1:11" ht="56.25" customHeight="1">
      <c r="A5246" s="98">
        <v>244</v>
      </c>
      <c r="B5246" s="125" t="s">
        <v>1357</v>
      </c>
      <c r="C5246" s="126">
        <v>42465</v>
      </c>
      <c r="D5246" s="98" t="s">
        <v>13</v>
      </c>
      <c r="E5246" s="98">
        <v>190101</v>
      </c>
      <c r="F5246" s="98"/>
      <c r="G5246" s="127" t="s">
        <v>3212</v>
      </c>
      <c r="H5246" s="128">
        <v>0.01</v>
      </c>
      <c r="I5246" s="128">
        <v>0</v>
      </c>
      <c r="J5246" s="129">
        <v>0.01</v>
      </c>
      <c r="K5246" s="101" t="s">
        <v>1388</v>
      </c>
    </row>
    <row r="5247" spans="1:11" ht="56.25" customHeight="1">
      <c r="A5247" s="98">
        <v>244</v>
      </c>
      <c r="B5247" s="125" t="s">
        <v>1357</v>
      </c>
      <c r="C5247" s="126">
        <v>42506</v>
      </c>
      <c r="D5247" s="98" t="s">
        <v>11</v>
      </c>
      <c r="E5247" s="98">
        <v>193596</v>
      </c>
      <c r="F5247" s="98"/>
      <c r="G5247" s="127" t="s">
        <v>4060</v>
      </c>
      <c r="H5247" s="128">
        <v>3014</v>
      </c>
      <c r="I5247" s="128">
        <v>0</v>
      </c>
      <c r="J5247" s="129">
        <v>3014</v>
      </c>
      <c r="K5247" s="101" t="s">
        <v>1388</v>
      </c>
    </row>
    <row r="5248" spans="1:11" ht="56.25" customHeight="1">
      <c r="A5248" s="98">
        <v>244</v>
      </c>
      <c r="B5248" s="125" t="s">
        <v>1357</v>
      </c>
      <c r="C5248" s="126">
        <v>42640</v>
      </c>
      <c r="D5248" s="98" t="s">
        <v>1363</v>
      </c>
      <c r="E5248" s="98">
        <v>864752</v>
      </c>
      <c r="F5248" s="98"/>
      <c r="G5248" s="127" t="s">
        <v>7472</v>
      </c>
      <c r="H5248" s="128">
        <v>0</v>
      </c>
      <c r="I5248" s="128">
        <v>2401000</v>
      </c>
      <c r="J5248" s="129">
        <v>2401000</v>
      </c>
      <c r="K5248" s="101" t="s">
        <v>1388</v>
      </c>
    </row>
    <row r="5249" spans="1:11" ht="56.25" customHeight="1">
      <c r="A5249" s="98">
        <v>244</v>
      </c>
      <c r="B5249" s="125" t="s">
        <v>1357</v>
      </c>
      <c r="C5249" s="126">
        <v>42640</v>
      </c>
      <c r="D5249" s="98" t="s">
        <v>11</v>
      </c>
      <c r="E5249" s="98">
        <v>864753</v>
      </c>
      <c r="F5249" s="98"/>
      <c r="G5249" s="127" t="s">
        <v>7483</v>
      </c>
      <c r="H5249" s="128">
        <v>50</v>
      </c>
      <c r="I5249" s="128">
        <v>0</v>
      </c>
      <c r="J5249" s="129">
        <v>50</v>
      </c>
      <c r="K5249" s="101" t="s">
        <v>1388</v>
      </c>
    </row>
    <row r="5250" spans="1:11" ht="56.25" customHeight="1">
      <c r="A5250" s="98">
        <v>245</v>
      </c>
      <c r="B5250" s="125" t="s">
        <v>11110</v>
      </c>
      <c r="C5250" s="126">
        <v>42556</v>
      </c>
      <c r="D5250" s="98" t="s">
        <v>3</v>
      </c>
      <c r="E5250" s="98">
        <v>1395254</v>
      </c>
      <c r="F5250" s="98"/>
      <c r="G5250" s="127" t="s">
        <v>11111</v>
      </c>
      <c r="H5250" s="128">
        <v>0</v>
      </c>
      <c r="I5250" s="128">
        <v>964</v>
      </c>
      <c r="J5250" s="129">
        <v>964</v>
      </c>
      <c r="K5250" s="101" t="s">
        <v>1388</v>
      </c>
    </row>
    <row r="5251" spans="1:11" ht="56.25" customHeight="1">
      <c r="A5251" s="98">
        <v>249</v>
      </c>
      <c r="B5251" s="125" t="s">
        <v>1341</v>
      </c>
      <c r="C5251" s="126">
        <v>42388</v>
      </c>
      <c r="D5251" s="98" t="s">
        <v>11</v>
      </c>
      <c r="E5251" s="98">
        <v>839159</v>
      </c>
      <c r="F5251" s="98"/>
      <c r="G5251" s="127" t="s">
        <v>1611</v>
      </c>
      <c r="H5251" s="128">
        <v>465.65</v>
      </c>
      <c r="I5251" s="128">
        <v>0</v>
      </c>
      <c r="J5251" s="129">
        <v>465.65</v>
      </c>
      <c r="K5251" s="101" t="s">
        <v>1388</v>
      </c>
    </row>
    <row r="5252" spans="1:11" ht="56.25" customHeight="1">
      <c r="A5252" s="98">
        <v>249</v>
      </c>
      <c r="B5252" s="125" t="s">
        <v>1341</v>
      </c>
      <c r="C5252" s="126">
        <v>42388</v>
      </c>
      <c r="D5252" s="98" t="s">
        <v>11</v>
      </c>
      <c r="E5252" s="98">
        <v>839207</v>
      </c>
      <c r="F5252" s="98"/>
      <c r="G5252" s="127" t="s">
        <v>1617</v>
      </c>
      <c r="H5252" s="128">
        <v>798.56</v>
      </c>
      <c r="I5252" s="128">
        <v>0</v>
      </c>
      <c r="J5252" s="129">
        <v>798.56</v>
      </c>
      <c r="K5252" s="101" t="s">
        <v>1388</v>
      </c>
    </row>
    <row r="5253" spans="1:11" ht="56.25" customHeight="1">
      <c r="A5253" s="98">
        <v>249</v>
      </c>
      <c r="B5253" s="125" t="s">
        <v>1341</v>
      </c>
      <c r="C5253" s="126">
        <v>42401</v>
      </c>
      <c r="D5253" s="98" t="s">
        <v>11</v>
      </c>
      <c r="E5253" s="98">
        <v>840373</v>
      </c>
      <c r="F5253" s="98"/>
      <c r="G5253" s="127" t="s">
        <v>1864</v>
      </c>
      <c r="H5253" s="128">
        <v>798.56</v>
      </c>
      <c r="I5253" s="128">
        <v>0</v>
      </c>
      <c r="J5253" s="129">
        <v>798.56</v>
      </c>
      <c r="K5253" s="101" t="s">
        <v>1388</v>
      </c>
    </row>
    <row r="5254" spans="1:11" ht="56.25" customHeight="1">
      <c r="A5254" s="98">
        <v>249</v>
      </c>
      <c r="B5254" s="125" t="s">
        <v>1341</v>
      </c>
      <c r="C5254" s="126">
        <v>42401</v>
      </c>
      <c r="D5254" s="98" t="s">
        <v>11</v>
      </c>
      <c r="E5254" s="98">
        <v>840392</v>
      </c>
      <c r="F5254" s="98"/>
      <c r="G5254" s="127" t="s">
        <v>1866</v>
      </c>
      <c r="H5254" s="128">
        <v>521.69000000000005</v>
      </c>
      <c r="I5254" s="128">
        <v>0</v>
      </c>
      <c r="J5254" s="129">
        <v>521.69000000000005</v>
      </c>
      <c r="K5254" s="101" t="s">
        <v>1388</v>
      </c>
    </row>
    <row r="5255" spans="1:11" ht="56.25" customHeight="1">
      <c r="A5255" s="98">
        <v>249</v>
      </c>
      <c r="B5255" s="125" t="s">
        <v>1341</v>
      </c>
      <c r="C5255" s="126">
        <v>42412</v>
      </c>
      <c r="D5255" s="98" t="s">
        <v>11</v>
      </c>
      <c r="E5255" s="98">
        <v>841705</v>
      </c>
      <c r="F5255" s="98"/>
      <c r="G5255" s="127" t="s">
        <v>2149</v>
      </c>
      <c r="H5255" s="128">
        <v>50</v>
      </c>
      <c r="I5255" s="128">
        <v>0</v>
      </c>
      <c r="J5255" s="129">
        <v>50</v>
      </c>
      <c r="K5255" s="101" t="s">
        <v>1388</v>
      </c>
    </row>
    <row r="5256" spans="1:11" ht="56.25" customHeight="1">
      <c r="A5256" s="98">
        <v>249</v>
      </c>
      <c r="B5256" s="125" t="s">
        <v>1341</v>
      </c>
      <c r="C5256" s="126">
        <v>42412</v>
      </c>
      <c r="D5256" s="98" t="s">
        <v>13</v>
      </c>
      <c r="E5256" s="98">
        <v>841705</v>
      </c>
      <c r="F5256" s="98"/>
      <c r="G5256" s="127" t="s">
        <v>2148</v>
      </c>
      <c r="H5256" s="128">
        <v>141.97999999999999</v>
      </c>
      <c r="I5256" s="128">
        <v>0</v>
      </c>
      <c r="J5256" s="129">
        <v>141.97999999999999</v>
      </c>
      <c r="K5256" s="101" t="s">
        <v>1388</v>
      </c>
    </row>
    <row r="5257" spans="1:11" ht="56.25" customHeight="1">
      <c r="A5257" s="98">
        <v>249</v>
      </c>
      <c r="B5257" s="125" t="s">
        <v>1341</v>
      </c>
      <c r="C5257" s="126">
        <v>42418</v>
      </c>
      <c r="D5257" s="98" t="s">
        <v>11</v>
      </c>
      <c r="E5257" s="98">
        <v>842218</v>
      </c>
      <c r="F5257" s="98"/>
      <c r="G5257" s="127" t="s">
        <v>2302</v>
      </c>
      <c r="H5257" s="128">
        <v>516.69000000000005</v>
      </c>
      <c r="I5257" s="128">
        <v>0</v>
      </c>
      <c r="J5257" s="129">
        <v>516.69000000000005</v>
      </c>
      <c r="K5257" s="101" t="s">
        <v>1388</v>
      </c>
    </row>
    <row r="5258" spans="1:11" ht="56.25" customHeight="1">
      <c r="A5258" s="98">
        <v>249</v>
      </c>
      <c r="B5258" s="125" t="s">
        <v>1341</v>
      </c>
      <c r="C5258" s="126">
        <v>42423</v>
      </c>
      <c r="D5258" s="98" t="s">
        <v>11</v>
      </c>
      <c r="E5258" s="98">
        <v>842525</v>
      </c>
      <c r="F5258" s="98"/>
      <c r="G5258" s="127" t="s">
        <v>2371</v>
      </c>
      <c r="H5258" s="128">
        <v>389.16</v>
      </c>
      <c r="I5258" s="128">
        <v>0</v>
      </c>
      <c r="J5258" s="129">
        <v>389.16</v>
      </c>
      <c r="K5258" s="101" t="s">
        <v>1388</v>
      </c>
    </row>
    <row r="5259" spans="1:11" ht="56.25" customHeight="1">
      <c r="A5259" s="98">
        <v>249</v>
      </c>
      <c r="B5259" s="125" t="s">
        <v>1341</v>
      </c>
      <c r="C5259" s="126">
        <v>42425</v>
      </c>
      <c r="D5259" s="98" t="s">
        <v>11</v>
      </c>
      <c r="E5259" s="98">
        <v>842917</v>
      </c>
      <c r="F5259" s="98"/>
      <c r="G5259" s="127" t="s">
        <v>2420</v>
      </c>
      <c r="H5259" s="128">
        <v>324.88</v>
      </c>
      <c r="I5259" s="128">
        <v>0</v>
      </c>
      <c r="J5259" s="129">
        <v>324.88</v>
      </c>
      <c r="K5259" s="101" t="s">
        <v>1388</v>
      </c>
    </row>
    <row r="5260" spans="1:11" ht="56.25" customHeight="1">
      <c r="A5260" s="98">
        <v>249</v>
      </c>
      <c r="B5260" s="125" t="s">
        <v>1341</v>
      </c>
      <c r="C5260" s="126">
        <v>42436</v>
      </c>
      <c r="D5260" s="98" t="s">
        <v>11</v>
      </c>
      <c r="E5260" s="98">
        <v>843943</v>
      </c>
      <c r="F5260" s="98"/>
      <c r="G5260" s="127" t="s">
        <v>2590</v>
      </c>
      <c r="H5260" s="128">
        <v>526.29</v>
      </c>
      <c r="I5260" s="128">
        <v>0</v>
      </c>
      <c r="J5260" s="129">
        <v>526.29</v>
      </c>
      <c r="K5260" s="101" t="s">
        <v>1388</v>
      </c>
    </row>
    <row r="5261" spans="1:11" ht="56.25" customHeight="1">
      <c r="A5261" s="98">
        <v>249</v>
      </c>
      <c r="B5261" s="125" t="s">
        <v>1341</v>
      </c>
      <c r="C5261" s="126">
        <v>42445</v>
      </c>
      <c r="D5261" s="98" t="s">
        <v>11</v>
      </c>
      <c r="E5261" s="98">
        <v>844998</v>
      </c>
      <c r="F5261" s="98"/>
      <c r="G5261" s="127" t="s">
        <v>2799</v>
      </c>
      <c r="H5261" s="128">
        <v>50</v>
      </c>
      <c r="I5261" s="128">
        <v>0</v>
      </c>
      <c r="J5261" s="129">
        <v>50</v>
      </c>
      <c r="K5261" s="101" t="s">
        <v>1388</v>
      </c>
    </row>
    <row r="5262" spans="1:11" ht="56.25" customHeight="1">
      <c r="A5262" s="98">
        <v>249</v>
      </c>
      <c r="B5262" s="125" t="s">
        <v>1341</v>
      </c>
      <c r="C5262" s="126">
        <v>42445</v>
      </c>
      <c r="D5262" s="98" t="s">
        <v>13</v>
      </c>
      <c r="E5262" s="98">
        <v>844998</v>
      </c>
      <c r="F5262" s="98"/>
      <c r="G5262" s="127" t="s">
        <v>2800</v>
      </c>
      <c r="H5262" s="128">
        <v>46.42</v>
      </c>
      <c r="I5262" s="128">
        <v>0</v>
      </c>
      <c r="J5262" s="129">
        <v>46.42</v>
      </c>
      <c r="K5262" s="101" t="s">
        <v>1388</v>
      </c>
    </row>
    <row r="5263" spans="1:11" ht="56.25" customHeight="1">
      <c r="A5263" s="98">
        <v>249</v>
      </c>
      <c r="B5263" s="125" t="s">
        <v>1341</v>
      </c>
      <c r="C5263" s="126">
        <v>42465</v>
      </c>
      <c r="D5263" s="98" t="s">
        <v>11</v>
      </c>
      <c r="E5263" s="98">
        <v>847062</v>
      </c>
      <c r="F5263" s="98"/>
      <c r="G5263" s="127" t="s">
        <v>3219</v>
      </c>
      <c r="H5263" s="128">
        <v>779.22</v>
      </c>
      <c r="I5263" s="128">
        <v>0</v>
      </c>
      <c r="J5263" s="129">
        <v>779.22</v>
      </c>
      <c r="K5263" s="101" t="s">
        <v>1388</v>
      </c>
    </row>
    <row r="5264" spans="1:11" ht="56.25" customHeight="1">
      <c r="A5264" s="98">
        <v>249</v>
      </c>
      <c r="B5264" s="125" t="s">
        <v>1341</v>
      </c>
      <c r="C5264" s="126">
        <v>42478</v>
      </c>
      <c r="D5264" s="98" t="s">
        <v>11</v>
      </c>
      <c r="E5264" s="98">
        <v>848394</v>
      </c>
      <c r="F5264" s="98"/>
      <c r="G5264" s="127" t="s">
        <v>3472</v>
      </c>
      <c r="H5264" s="128">
        <v>324.88</v>
      </c>
      <c r="I5264" s="128">
        <v>0</v>
      </c>
      <c r="J5264" s="129">
        <v>324.88</v>
      </c>
      <c r="K5264" s="101" t="s">
        <v>1388</v>
      </c>
    </row>
    <row r="5265" spans="1:11" ht="56.25" customHeight="1">
      <c r="A5265" s="98">
        <v>249</v>
      </c>
      <c r="B5265" s="125" t="s">
        <v>1341</v>
      </c>
      <c r="C5265" s="126">
        <v>42514</v>
      </c>
      <c r="D5265" s="98" t="s">
        <v>11</v>
      </c>
      <c r="E5265" s="98">
        <v>852414</v>
      </c>
      <c r="F5265" s="98"/>
      <c r="G5265" s="127" t="s">
        <v>4267</v>
      </c>
      <c r="H5265" s="128">
        <v>465.65</v>
      </c>
      <c r="I5265" s="128">
        <v>0</v>
      </c>
      <c r="J5265" s="129">
        <v>465.65</v>
      </c>
      <c r="K5265" s="101" t="s">
        <v>1388</v>
      </c>
    </row>
    <row r="5266" spans="1:11" ht="56.25" customHeight="1">
      <c r="A5266" s="98">
        <v>249</v>
      </c>
      <c r="B5266" s="125" t="s">
        <v>8708</v>
      </c>
      <c r="C5266" s="126">
        <v>42433</v>
      </c>
      <c r="D5266" s="98" t="s">
        <v>3</v>
      </c>
      <c r="E5266" s="98">
        <v>1356815</v>
      </c>
      <c r="F5266" s="98"/>
      <c r="G5266" s="127" t="s">
        <v>8709</v>
      </c>
      <c r="H5266" s="128">
        <v>0</v>
      </c>
      <c r="I5266" s="128">
        <v>3999.02</v>
      </c>
      <c r="J5266" s="129">
        <v>3999.02</v>
      </c>
      <c r="K5266" s="101" t="s">
        <v>1388</v>
      </c>
    </row>
    <row r="5267" spans="1:11" ht="56.25" customHeight="1">
      <c r="A5267" s="98">
        <v>249</v>
      </c>
      <c r="B5267" s="125" t="s">
        <v>8708</v>
      </c>
      <c r="C5267" s="126">
        <v>42481</v>
      </c>
      <c r="D5267" s="98" t="s">
        <v>3</v>
      </c>
      <c r="E5267" s="98">
        <v>1371656</v>
      </c>
      <c r="F5267" s="98"/>
      <c r="G5267" s="127" t="s">
        <v>9519</v>
      </c>
      <c r="H5267" s="128">
        <v>0</v>
      </c>
      <c r="I5267" s="128">
        <v>1308.49</v>
      </c>
      <c r="J5267" s="129">
        <v>1308.49</v>
      </c>
      <c r="K5267" s="101" t="s">
        <v>1388</v>
      </c>
    </row>
    <row r="5268" spans="1:11" ht="56.25" customHeight="1">
      <c r="A5268" s="98">
        <v>249</v>
      </c>
      <c r="B5268" s="125" t="s">
        <v>8708</v>
      </c>
      <c r="C5268" s="126">
        <v>42590</v>
      </c>
      <c r="D5268" s="98" t="s">
        <v>3</v>
      </c>
      <c r="E5268" s="98">
        <v>1405805</v>
      </c>
      <c r="F5268" s="98"/>
      <c r="G5268" s="127" t="s">
        <v>11951</v>
      </c>
      <c r="H5268" s="128">
        <v>0</v>
      </c>
      <c r="I5268" s="128">
        <v>159.62</v>
      </c>
      <c r="J5268" s="129">
        <v>159.62</v>
      </c>
      <c r="K5268" s="101" t="s">
        <v>1388</v>
      </c>
    </row>
    <row r="5269" spans="1:11" ht="56.25" customHeight="1">
      <c r="A5269" s="98">
        <v>253</v>
      </c>
      <c r="B5269" s="125" t="s">
        <v>7146</v>
      </c>
      <c r="C5269" s="126">
        <v>42628</v>
      </c>
      <c r="D5269" s="98" t="s">
        <v>1366</v>
      </c>
      <c r="E5269" s="98">
        <v>743962</v>
      </c>
      <c r="F5269" s="98"/>
      <c r="G5269" s="127" t="s">
        <v>7147</v>
      </c>
      <c r="H5269" s="128">
        <v>0</v>
      </c>
      <c r="I5269" s="128">
        <v>252000</v>
      </c>
      <c r="J5269" s="129">
        <v>252000</v>
      </c>
      <c r="K5269" s="101" t="s">
        <v>1388</v>
      </c>
    </row>
    <row r="5270" spans="1:11" ht="56.25" customHeight="1">
      <c r="A5270" s="98">
        <v>253</v>
      </c>
      <c r="B5270" s="125" t="s">
        <v>8892</v>
      </c>
      <c r="C5270" s="126">
        <v>42445</v>
      </c>
      <c r="D5270" s="98" t="s">
        <v>3</v>
      </c>
      <c r="E5270" s="98">
        <v>1360361</v>
      </c>
      <c r="F5270" s="98"/>
      <c r="G5270" s="127" t="s">
        <v>8893</v>
      </c>
      <c r="H5270" s="128">
        <v>0</v>
      </c>
      <c r="I5270" s="128">
        <v>0.47000000000000003</v>
      </c>
      <c r="J5270" s="129">
        <v>0.47000000000000003</v>
      </c>
      <c r="K5270" s="101" t="s">
        <v>1388</v>
      </c>
    </row>
    <row r="5271" spans="1:11" ht="56.25" customHeight="1">
      <c r="A5271" s="98">
        <v>253</v>
      </c>
      <c r="B5271" s="125" t="s">
        <v>8892</v>
      </c>
      <c r="C5271" s="126">
        <v>42520</v>
      </c>
      <c r="D5271" s="98" t="s">
        <v>3</v>
      </c>
      <c r="E5271" s="98">
        <v>1382989</v>
      </c>
      <c r="F5271" s="98"/>
      <c r="G5271" s="127" t="s">
        <v>10191</v>
      </c>
      <c r="H5271" s="128">
        <v>0</v>
      </c>
      <c r="I5271" s="128">
        <v>707444</v>
      </c>
      <c r="J5271" s="129">
        <v>707444</v>
      </c>
      <c r="K5271" s="101" t="s">
        <v>1388</v>
      </c>
    </row>
    <row r="5272" spans="1:11" ht="56.25" customHeight="1">
      <c r="A5272" s="98">
        <v>253</v>
      </c>
      <c r="B5272" s="125" t="s">
        <v>8892</v>
      </c>
      <c r="C5272" s="126">
        <v>42538</v>
      </c>
      <c r="D5272" s="98" t="s">
        <v>3</v>
      </c>
      <c r="E5272" s="98">
        <v>1389931</v>
      </c>
      <c r="F5272" s="98"/>
      <c r="G5272" s="127" t="s">
        <v>10661</v>
      </c>
      <c r="H5272" s="128">
        <v>0</v>
      </c>
      <c r="I5272" s="128">
        <v>4000000</v>
      </c>
      <c r="J5272" s="129">
        <v>4000000</v>
      </c>
      <c r="K5272" s="101" t="s">
        <v>1388</v>
      </c>
    </row>
    <row r="5273" spans="1:11" ht="56.25" customHeight="1">
      <c r="A5273" s="98">
        <v>253</v>
      </c>
      <c r="B5273" s="125" t="s">
        <v>8892</v>
      </c>
      <c r="C5273" s="126">
        <v>42579</v>
      </c>
      <c r="D5273" s="98" t="s">
        <v>3</v>
      </c>
      <c r="E5273" s="98">
        <v>1402227</v>
      </c>
      <c r="F5273" s="98"/>
      <c r="G5273" s="127" t="s">
        <v>11618</v>
      </c>
      <c r="H5273" s="128">
        <v>0</v>
      </c>
      <c r="I5273" s="128">
        <v>300848.16000000003</v>
      </c>
      <c r="J5273" s="129">
        <v>300848.16000000003</v>
      </c>
      <c r="K5273" s="101" t="s">
        <v>1388</v>
      </c>
    </row>
    <row r="5274" spans="1:11" ht="56.25" customHeight="1">
      <c r="A5274" s="98">
        <v>253</v>
      </c>
      <c r="B5274" s="125" t="s">
        <v>8892</v>
      </c>
      <c r="C5274" s="126">
        <v>42583</v>
      </c>
      <c r="D5274" s="98" t="s">
        <v>3</v>
      </c>
      <c r="E5274" s="98">
        <v>1403274</v>
      </c>
      <c r="F5274" s="98"/>
      <c r="G5274" s="127" t="s">
        <v>11714</v>
      </c>
      <c r="H5274" s="128">
        <v>0</v>
      </c>
      <c r="I5274" s="128">
        <v>465</v>
      </c>
      <c r="J5274" s="129">
        <v>465</v>
      </c>
      <c r="K5274" s="101" t="s">
        <v>1388</v>
      </c>
    </row>
    <row r="5275" spans="1:11" ht="56.25" customHeight="1">
      <c r="A5275" s="98">
        <v>253</v>
      </c>
      <c r="B5275" s="125" t="s">
        <v>8892</v>
      </c>
      <c r="C5275" s="126">
        <v>42584</v>
      </c>
      <c r="D5275" s="98" t="s">
        <v>3</v>
      </c>
      <c r="E5275" s="98">
        <v>1403554</v>
      </c>
      <c r="F5275" s="98"/>
      <c r="G5275" s="127" t="s">
        <v>11733</v>
      </c>
      <c r="H5275" s="128">
        <v>0</v>
      </c>
      <c r="I5275" s="128">
        <v>45280.21</v>
      </c>
      <c r="J5275" s="129">
        <v>45280.21</v>
      </c>
      <c r="K5275" s="101" t="s">
        <v>1388</v>
      </c>
    </row>
    <row r="5276" spans="1:11" ht="56.25" customHeight="1">
      <c r="A5276" s="98">
        <v>253</v>
      </c>
      <c r="B5276" s="125" t="s">
        <v>8892</v>
      </c>
      <c r="C5276" s="126">
        <v>42590</v>
      </c>
      <c r="D5276" s="98" t="s">
        <v>3</v>
      </c>
      <c r="E5276" s="98">
        <v>1405394</v>
      </c>
      <c r="F5276" s="98"/>
      <c r="G5276" s="127" t="s">
        <v>11913</v>
      </c>
      <c r="H5276" s="128">
        <v>0</v>
      </c>
      <c r="I5276" s="128">
        <v>278969.40000000002</v>
      </c>
      <c r="J5276" s="129">
        <v>278969.40000000002</v>
      </c>
      <c r="K5276" s="101" t="s">
        <v>1388</v>
      </c>
    </row>
    <row r="5277" spans="1:11" ht="56.25" customHeight="1">
      <c r="A5277" s="98">
        <v>253</v>
      </c>
      <c r="B5277" s="125" t="s">
        <v>8892</v>
      </c>
      <c r="C5277" s="126">
        <v>42590</v>
      </c>
      <c r="D5277" s="98" t="s">
        <v>3</v>
      </c>
      <c r="E5277" s="98">
        <v>1405396</v>
      </c>
      <c r="F5277" s="98"/>
      <c r="G5277" s="127" t="s">
        <v>11914</v>
      </c>
      <c r="H5277" s="128">
        <v>0</v>
      </c>
      <c r="I5277" s="128">
        <v>1687398.33</v>
      </c>
      <c r="J5277" s="129">
        <v>1687398.33</v>
      </c>
      <c r="K5277" s="101" t="s">
        <v>1388</v>
      </c>
    </row>
    <row r="5278" spans="1:11" ht="56.25" customHeight="1">
      <c r="A5278" s="98">
        <v>253</v>
      </c>
      <c r="B5278" s="125" t="s">
        <v>8892</v>
      </c>
      <c r="C5278" s="126">
        <v>42606</v>
      </c>
      <c r="D5278" s="98" t="s">
        <v>3</v>
      </c>
      <c r="E5278" s="98">
        <v>1411628</v>
      </c>
      <c r="F5278" s="98"/>
      <c r="G5278" s="127" t="s">
        <v>12326</v>
      </c>
      <c r="H5278" s="128">
        <v>0</v>
      </c>
      <c r="I5278" s="128">
        <v>701.5</v>
      </c>
      <c r="J5278" s="129">
        <v>701.5</v>
      </c>
      <c r="K5278" s="101" t="s">
        <v>1388</v>
      </c>
    </row>
    <row r="5279" spans="1:11" ht="56.25" customHeight="1">
      <c r="A5279" s="98">
        <v>253</v>
      </c>
      <c r="B5279" s="125" t="s">
        <v>8892</v>
      </c>
      <c r="C5279" s="126">
        <v>42606</v>
      </c>
      <c r="D5279" s="98" t="s">
        <v>3</v>
      </c>
      <c r="E5279" s="98">
        <v>1411634</v>
      </c>
      <c r="F5279" s="98"/>
      <c r="G5279" s="127" t="s">
        <v>12327</v>
      </c>
      <c r="H5279" s="128">
        <v>0</v>
      </c>
      <c r="I5279" s="128">
        <v>25</v>
      </c>
      <c r="J5279" s="129">
        <v>25</v>
      </c>
      <c r="K5279" s="101" t="s">
        <v>1388</v>
      </c>
    </row>
    <row r="5280" spans="1:11" ht="56.25" customHeight="1">
      <c r="A5280" s="98">
        <v>253</v>
      </c>
      <c r="B5280" s="125" t="s">
        <v>8892</v>
      </c>
      <c r="C5280" s="126">
        <v>42608</v>
      </c>
      <c r="D5280" s="98" t="s">
        <v>3</v>
      </c>
      <c r="E5280" s="98">
        <v>1412822</v>
      </c>
      <c r="F5280" s="98"/>
      <c r="G5280" s="127" t="s">
        <v>12441</v>
      </c>
      <c r="H5280" s="128">
        <v>0</v>
      </c>
      <c r="I5280" s="128">
        <v>20</v>
      </c>
      <c r="J5280" s="129">
        <v>20</v>
      </c>
      <c r="K5280" s="101" t="s">
        <v>1388</v>
      </c>
    </row>
    <row r="5281" spans="1:11" ht="56.25" customHeight="1">
      <c r="A5281" s="98">
        <v>253</v>
      </c>
      <c r="B5281" s="125" t="s">
        <v>8892</v>
      </c>
      <c r="C5281" s="126">
        <v>42608</v>
      </c>
      <c r="D5281" s="98" t="s">
        <v>3</v>
      </c>
      <c r="E5281" s="98">
        <v>1412831</v>
      </c>
      <c r="F5281" s="98"/>
      <c r="G5281" s="127" t="s">
        <v>12442</v>
      </c>
      <c r="H5281" s="128">
        <v>0</v>
      </c>
      <c r="I5281" s="128">
        <v>50</v>
      </c>
      <c r="J5281" s="129">
        <v>50</v>
      </c>
      <c r="K5281" s="101" t="s">
        <v>1388</v>
      </c>
    </row>
    <row r="5282" spans="1:11" ht="56.25" customHeight="1">
      <c r="A5282" s="98">
        <v>253</v>
      </c>
      <c r="B5282" s="125" t="s">
        <v>8892</v>
      </c>
      <c r="C5282" s="126">
        <v>42628</v>
      </c>
      <c r="D5282" s="98" t="s">
        <v>3</v>
      </c>
      <c r="E5282" s="98">
        <v>1420132</v>
      </c>
      <c r="F5282" s="98"/>
      <c r="G5282" s="127" t="s">
        <v>13120</v>
      </c>
      <c r="H5282" s="128">
        <v>0</v>
      </c>
      <c r="I5282" s="128">
        <v>1668698.92</v>
      </c>
      <c r="J5282" s="129">
        <v>1668698.92</v>
      </c>
      <c r="K5282" s="101" t="s">
        <v>1388</v>
      </c>
    </row>
    <row r="5283" spans="1:11" ht="56.25" customHeight="1">
      <c r="A5283" s="98">
        <v>253</v>
      </c>
      <c r="B5283" s="125" t="s">
        <v>8892</v>
      </c>
      <c r="C5283" s="126">
        <v>42628</v>
      </c>
      <c r="D5283" s="98" t="s">
        <v>3</v>
      </c>
      <c r="E5283" s="98">
        <v>1420135</v>
      </c>
      <c r="F5283" s="98"/>
      <c r="G5283" s="127" t="s">
        <v>13122</v>
      </c>
      <c r="H5283" s="128">
        <v>0</v>
      </c>
      <c r="I5283" s="128">
        <v>1065526</v>
      </c>
      <c r="J5283" s="129">
        <v>1065526</v>
      </c>
      <c r="K5283" s="101" t="s">
        <v>1388</v>
      </c>
    </row>
    <row r="5284" spans="1:11" ht="56.25" customHeight="1">
      <c r="A5284" s="98">
        <v>253</v>
      </c>
      <c r="B5284" s="125" t="s">
        <v>8892</v>
      </c>
      <c r="C5284" s="126">
        <v>42628</v>
      </c>
      <c r="D5284" s="98" t="s">
        <v>3</v>
      </c>
      <c r="E5284" s="98">
        <v>1420154</v>
      </c>
      <c r="F5284" s="98"/>
      <c r="G5284" s="127" t="s">
        <v>13124</v>
      </c>
      <c r="H5284" s="128">
        <v>0</v>
      </c>
      <c r="I5284" s="128">
        <v>54237.11</v>
      </c>
      <c r="J5284" s="129">
        <v>54237.11</v>
      </c>
      <c r="K5284" s="101" t="s">
        <v>1388</v>
      </c>
    </row>
    <row r="5285" spans="1:11" ht="56.25" customHeight="1">
      <c r="A5285" s="98">
        <v>253</v>
      </c>
      <c r="B5285" s="125" t="s">
        <v>8892</v>
      </c>
      <c r="C5285" s="126">
        <v>42633</v>
      </c>
      <c r="D5285" s="98" t="s">
        <v>3</v>
      </c>
      <c r="E5285" s="98">
        <v>1421606</v>
      </c>
      <c r="F5285" s="98"/>
      <c r="G5285" s="127" t="s">
        <v>13277</v>
      </c>
      <c r="H5285" s="128">
        <v>0</v>
      </c>
      <c r="I5285" s="128">
        <v>1930290.65</v>
      </c>
      <c r="J5285" s="129">
        <v>1930290.65</v>
      </c>
      <c r="K5285" s="101" t="s">
        <v>1388</v>
      </c>
    </row>
    <row r="5286" spans="1:11" ht="56.25" customHeight="1">
      <c r="A5286" s="98">
        <v>253</v>
      </c>
      <c r="B5286" s="125" t="s">
        <v>8892</v>
      </c>
      <c r="C5286" s="126">
        <v>42634</v>
      </c>
      <c r="D5286" s="98" t="s">
        <v>3</v>
      </c>
      <c r="E5286" s="98">
        <v>1422145</v>
      </c>
      <c r="F5286" s="98"/>
      <c r="G5286" s="127" t="s">
        <v>13351</v>
      </c>
      <c r="H5286" s="128">
        <v>0</v>
      </c>
      <c r="I5286" s="128">
        <v>4744764.16</v>
      </c>
      <c r="J5286" s="129">
        <v>4744764.16</v>
      </c>
      <c r="K5286" s="101" t="s">
        <v>1388</v>
      </c>
    </row>
    <row r="5287" spans="1:11" ht="56.25" customHeight="1">
      <c r="A5287" s="98">
        <v>253</v>
      </c>
      <c r="B5287" s="125" t="s">
        <v>8892</v>
      </c>
      <c r="C5287" s="126">
        <v>42634</v>
      </c>
      <c r="D5287" s="98" t="s">
        <v>3</v>
      </c>
      <c r="E5287" s="98">
        <v>1422187</v>
      </c>
      <c r="F5287" s="98"/>
      <c r="G5287" s="127" t="s">
        <v>13359</v>
      </c>
      <c r="H5287" s="128">
        <v>0</v>
      </c>
      <c r="I5287" s="128">
        <v>500000</v>
      </c>
      <c r="J5287" s="129">
        <v>500000</v>
      </c>
      <c r="K5287" s="101" t="s">
        <v>1388</v>
      </c>
    </row>
    <row r="5288" spans="1:11" ht="56.25" customHeight="1">
      <c r="A5288" s="98">
        <v>253</v>
      </c>
      <c r="B5288" s="125" t="s">
        <v>8892</v>
      </c>
      <c r="C5288" s="126">
        <v>42640</v>
      </c>
      <c r="D5288" s="98" t="s">
        <v>3</v>
      </c>
      <c r="E5288" s="98">
        <v>1424113</v>
      </c>
      <c r="F5288" s="98"/>
      <c r="G5288" s="127" t="s">
        <v>13570</v>
      </c>
      <c r="H5288" s="128">
        <v>0</v>
      </c>
      <c r="I5288" s="128">
        <v>1455000</v>
      </c>
      <c r="J5288" s="129">
        <v>1455000</v>
      </c>
      <c r="K5288" s="101" t="s">
        <v>1388</v>
      </c>
    </row>
    <row r="5289" spans="1:11" ht="56.25" customHeight="1">
      <c r="A5289" s="98">
        <v>253</v>
      </c>
      <c r="B5289" s="125" t="s">
        <v>8892</v>
      </c>
      <c r="C5289" s="126">
        <v>42640</v>
      </c>
      <c r="D5289" s="98" t="s">
        <v>3</v>
      </c>
      <c r="E5289" s="98">
        <v>1424117</v>
      </c>
      <c r="F5289" s="98"/>
      <c r="G5289" s="127" t="s">
        <v>13571</v>
      </c>
      <c r="H5289" s="128">
        <v>0</v>
      </c>
      <c r="I5289" s="128">
        <v>545000</v>
      </c>
      <c r="J5289" s="129">
        <v>545000</v>
      </c>
      <c r="K5289" s="101" t="s">
        <v>1388</v>
      </c>
    </row>
    <row r="5290" spans="1:11" ht="56.25" customHeight="1">
      <c r="A5290" s="98">
        <v>253</v>
      </c>
      <c r="B5290" s="125" t="s">
        <v>8892</v>
      </c>
      <c r="C5290" s="126">
        <v>42640</v>
      </c>
      <c r="D5290" s="98" t="s">
        <v>3</v>
      </c>
      <c r="E5290" s="98">
        <v>1424118</v>
      </c>
      <c r="F5290" s="98"/>
      <c r="G5290" s="127" t="s">
        <v>13572</v>
      </c>
      <c r="H5290" s="128">
        <v>0</v>
      </c>
      <c r="I5290" s="128">
        <v>2000000</v>
      </c>
      <c r="J5290" s="129">
        <v>2000000</v>
      </c>
      <c r="K5290" s="101" t="s">
        <v>1388</v>
      </c>
    </row>
    <row r="5291" spans="1:11" ht="56.25" customHeight="1">
      <c r="A5291" s="98">
        <v>253</v>
      </c>
      <c r="B5291" s="125" t="s">
        <v>8892</v>
      </c>
      <c r="C5291" s="126">
        <v>42640</v>
      </c>
      <c r="D5291" s="98" t="s">
        <v>3</v>
      </c>
      <c r="E5291" s="98">
        <v>1424124</v>
      </c>
      <c r="F5291" s="98"/>
      <c r="G5291" s="127" t="s">
        <v>13574</v>
      </c>
      <c r="H5291" s="128">
        <v>0</v>
      </c>
      <c r="I5291" s="128">
        <v>1312600.24</v>
      </c>
      <c r="J5291" s="129">
        <v>1312600.24</v>
      </c>
      <c r="K5291" s="101" t="s">
        <v>1388</v>
      </c>
    </row>
    <row r="5292" spans="1:11" ht="56.25" customHeight="1">
      <c r="A5292" s="98">
        <v>253</v>
      </c>
      <c r="B5292" s="125" t="s">
        <v>8892</v>
      </c>
      <c r="C5292" s="126">
        <v>42641</v>
      </c>
      <c r="D5292" s="98" t="s">
        <v>3</v>
      </c>
      <c r="E5292" s="98">
        <v>1424606</v>
      </c>
      <c r="F5292" s="98"/>
      <c r="G5292" s="127" t="s">
        <v>13658</v>
      </c>
      <c r="H5292" s="128">
        <v>0</v>
      </c>
      <c r="I5292" s="128">
        <v>20</v>
      </c>
      <c r="J5292" s="129">
        <v>20</v>
      </c>
      <c r="K5292" s="101" t="s">
        <v>1388</v>
      </c>
    </row>
    <row r="5293" spans="1:11" ht="56.25" customHeight="1">
      <c r="A5293" s="98">
        <v>253</v>
      </c>
      <c r="B5293" s="125" t="s">
        <v>8892</v>
      </c>
      <c r="C5293" s="126">
        <v>42641</v>
      </c>
      <c r="D5293" s="98" t="s">
        <v>3</v>
      </c>
      <c r="E5293" s="98">
        <v>1424608</v>
      </c>
      <c r="F5293" s="98"/>
      <c r="G5293" s="127" t="s">
        <v>13659</v>
      </c>
      <c r="H5293" s="128">
        <v>0</v>
      </c>
      <c r="I5293" s="128">
        <v>50</v>
      </c>
      <c r="J5293" s="129">
        <v>50</v>
      </c>
      <c r="K5293" s="101" t="s">
        <v>1388</v>
      </c>
    </row>
    <row r="5294" spans="1:11" ht="56.25" customHeight="1">
      <c r="A5294" s="98">
        <v>253</v>
      </c>
      <c r="B5294" s="125" t="s">
        <v>8892</v>
      </c>
      <c r="C5294" s="126">
        <v>42641</v>
      </c>
      <c r="D5294" s="98" t="s">
        <v>3</v>
      </c>
      <c r="E5294" s="98">
        <v>1424612</v>
      </c>
      <c r="F5294" s="98"/>
      <c r="G5294" s="127" t="s">
        <v>13660</v>
      </c>
      <c r="H5294" s="128">
        <v>0</v>
      </c>
      <c r="I5294" s="128">
        <v>53.14</v>
      </c>
      <c r="J5294" s="129">
        <v>53.14</v>
      </c>
      <c r="K5294" s="101" t="s">
        <v>1388</v>
      </c>
    </row>
    <row r="5295" spans="1:11" ht="56.25" customHeight="1">
      <c r="A5295" s="98">
        <v>253</v>
      </c>
      <c r="B5295" s="125" t="s">
        <v>8892</v>
      </c>
      <c r="C5295" s="126">
        <v>42641</v>
      </c>
      <c r="D5295" s="98" t="s">
        <v>3</v>
      </c>
      <c r="E5295" s="98">
        <v>1424613</v>
      </c>
      <c r="F5295" s="98"/>
      <c r="G5295" s="127" t="s">
        <v>13661</v>
      </c>
      <c r="H5295" s="128">
        <v>0</v>
      </c>
      <c r="I5295" s="128">
        <v>1.71</v>
      </c>
      <c r="J5295" s="129">
        <v>1.71</v>
      </c>
      <c r="K5295" s="101" t="s">
        <v>1388</v>
      </c>
    </row>
    <row r="5296" spans="1:11" ht="56.25" customHeight="1">
      <c r="A5296" s="98">
        <v>253</v>
      </c>
      <c r="B5296" s="125" t="s">
        <v>8892</v>
      </c>
      <c r="C5296" s="126">
        <v>42641</v>
      </c>
      <c r="D5296" s="98" t="s">
        <v>3</v>
      </c>
      <c r="E5296" s="98">
        <v>1424615</v>
      </c>
      <c r="F5296" s="98"/>
      <c r="G5296" s="127" t="s">
        <v>13663</v>
      </c>
      <c r="H5296" s="128">
        <v>0</v>
      </c>
      <c r="I5296" s="128">
        <v>0.5</v>
      </c>
      <c r="J5296" s="129">
        <v>0.5</v>
      </c>
      <c r="K5296" s="101" t="s">
        <v>1388</v>
      </c>
    </row>
    <row r="5297" spans="1:11" ht="56.25" customHeight="1">
      <c r="A5297" s="98">
        <v>253</v>
      </c>
      <c r="B5297" s="125" t="s">
        <v>8892</v>
      </c>
      <c r="C5297" s="126">
        <v>42641</v>
      </c>
      <c r="D5297" s="98" t="s">
        <v>3</v>
      </c>
      <c r="E5297" s="98">
        <v>1424617</v>
      </c>
      <c r="F5297" s="98"/>
      <c r="G5297" s="127" t="s">
        <v>13664</v>
      </c>
      <c r="H5297" s="128">
        <v>0</v>
      </c>
      <c r="I5297" s="128">
        <v>16.98</v>
      </c>
      <c r="J5297" s="129">
        <v>16.98</v>
      </c>
      <c r="K5297" s="101" t="s">
        <v>1388</v>
      </c>
    </row>
    <row r="5298" spans="1:11" ht="56.25" customHeight="1">
      <c r="A5298" s="98">
        <v>253</v>
      </c>
      <c r="B5298" s="125" t="s">
        <v>8892</v>
      </c>
      <c r="C5298" s="126">
        <v>42641</v>
      </c>
      <c r="D5298" s="98" t="s">
        <v>3</v>
      </c>
      <c r="E5298" s="98">
        <v>1424618</v>
      </c>
      <c r="F5298" s="98"/>
      <c r="G5298" s="127" t="s">
        <v>13665</v>
      </c>
      <c r="H5298" s="128">
        <v>0</v>
      </c>
      <c r="I5298" s="128">
        <v>0.44</v>
      </c>
      <c r="J5298" s="129">
        <v>0.44</v>
      </c>
      <c r="K5298" s="101" t="s">
        <v>1388</v>
      </c>
    </row>
    <row r="5299" spans="1:11" ht="56.25" customHeight="1">
      <c r="A5299" s="98">
        <v>253</v>
      </c>
      <c r="B5299" s="125" t="s">
        <v>8892</v>
      </c>
      <c r="C5299" s="126">
        <v>42641</v>
      </c>
      <c r="D5299" s="98" t="s">
        <v>3</v>
      </c>
      <c r="E5299" s="98">
        <v>1424620</v>
      </c>
      <c r="F5299" s="98"/>
      <c r="G5299" s="127" t="s">
        <v>13667</v>
      </c>
      <c r="H5299" s="128">
        <v>0</v>
      </c>
      <c r="I5299" s="128">
        <v>30</v>
      </c>
      <c r="J5299" s="129">
        <v>30</v>
      </c>
      <c r="K5299" s="101" t="s">
        <v>1388</v>
      </c>
    </row>
    <row r="5300" spans="1:11" ht="56.25" customHeight="1">
      <c r="A5300" s="98">
        <v>253</v>
      </c>
      <c r="B5300" s="125" t="s">
        <v>8892</v>
      </c>
      <c r="C5300" s="126">
        <v>42641</v>
      </c>
      <c r="D5300" s="98" t="s">
        <v>3</v>
      </c>
      <c r="E5300" s="98">
        <v>1424622</v>
      </c>
      <c r="F5300" s="98"/>
      <c r="G5300" s="127" t="s">
        <v>13669</v>
      </c>
      <c r="H5300" s="128">
        <v>0</v>
      </c>
      <c r="I5300" s="128">
        <v>100</v>
      </c>
      <c r="J5300" s="129">
        <v>100</v>
      </c>
      <c r="K5300" s="101" t="s">
        <v>1388</v>
      </c>
    </row>
    <row r="5301" spans="1:11" ht="56.25" customHeight="1">
      <c r="A5301" s="98">
        <v>254</v>
      </c>
      <c r="B5301" s="125" t="s">
        <v>8160</v>
      </c>
      <c r="C5301" s="126">
        <v>42397</v>
      </c>
      <c r="D5301" s="98" t="s">
        <v>3</v>
      </c>
      <c r="E5301" s="98">
        <v>1345231</v>
      </c>
      <c r="F5301" s="98"/>
      <c r="G5301" s="127" t="s">
        <v>8161</v>
      </c>
      <c r="H5301" s="128">
        <v>0</v>
      </c>
      <c r="I5301" s="128">
        <v>36</v>
      </c>
      <c r="J5301" s="129">
        <v>36</v>
      </c>
      <c r="K5301" s="101" t="s">
        <v>1388</v>
      </c>
    </row>
    <row r="5302" spans="1:11" ht="56.25" customHeight="1">
      <c r="A5302" s="98">
        <v>254</v>
      </c>
      <c r="B5302" s="125" t="s">
        <v>8160</v>
      </c>
      <c r="C5302" s="126">
        <v>42522</v>
      </c>
      <c r="D5302" s="98" t="s">
        <v>3</v>
      </c>
      <c r="E5302" s="98">
        <v>1383844</v>
      </c>
      <c r="F5302" s="98"/>
      <c r="G5302" s="127" t="s">
        <v>10255</v>
      </c>
      <c r="H5302" s="128">
        <v>0</v>
      </c>
      <c r="I5302" s="128">
        <v>10000</v>
      </c>
      <c r="J5302" s="129">
        <v>10000</v>
      </c>
      <c r="K5302" s="101" t="s">
        <v>1388</v>
      </c>
    </row>
    <row r="5303" spans="1:11" ht="56.25" customHeight="1">
      <c r="A5303" s="98">
        <v>254</v>
      </c>
      <c r="B5303" s="125" t="s">
        <v>8160</v>
      </c>
      <c r="C5303" s="126">
        <v>42522</v>
      </c>
      <c r="D5303" s="98" t="s">
        <v>3</v>
      </c>
      <c r="E5303" s="98">
        <v>1383846</v>
      </c>
      <c r="F5303" s="98"/>
      <c r="G5303" s="127" t="s">
        <v>10256</v>
      </c>
      <c r="H5303" s="128">
        <v>0</v>
      </c>
      <c r="I5303" s="128">
        <v>24331</v>
      </c>
      <c r="J5303" s="129">
        <v>24331</v>
      </c>
      <c r="K5303" s="101" t="s">
        <v>1388</v>
      </c>
    </row>
    <row r="5304" spans="1:11" ht="56.25" customHeight="1">
      <c r="A5304" s="98">
        <v>254</v>
      </c>
      <c r="B5304" s="125" t="s">
        <v>8160</v>
      </c>
      <c r="C5304" s="126">
        <v>42545</v>
      </c>
      <c r="D5304" s="98" t="s">
        <v>3</v>
      </c>
      <c r="E5304" s="98">
        <v>1391797</v>
      </c>
      <c r="F5304" s="98"/>
      <c r="G5304" s="127" t="s">
        <v>10811</v>
      </c>
      <c r="H5304" s="128">
        <v>0</v>
      </c>
      <c r="I5304" s="128">
        <v>102000</v>
      </c>
      <c r="J5304" s="129">
        <v>102000</v>
      </c>
      <c r="K5304" s="101" t="s">
        <v>1388</v>
      </c>
    </row>
    <row r="5305" spans="1:11" ht="56.25" customHeight="1">
      <c r="A5305" s="98">
        <v>254</v>
      </c>
      <c r="B5305" s="125" t="s">
        <v>8160</v>
      </c>
      <c r="C5305" s="126">
        <v>42557</v>
      </c>
      <c r="D5305" s="98" t="s">
        <v>3</v>
      </c>
      <c r="E5305" s="98">
        <v>1395499</v>
      </c>
      <c r="F5305" s="98"/>
      <c r="G5305" s="127" t="s">
        <v>11122</v>
      </c>
      <c r="H5305" s="128">
        <v>0</v>
      </c>
      <c r="I5305" s="128">
        <v>40</v>
      </c>
      <c r="J5305" s="129">
        <v>40</v>
      </c>
      <c r="K5305" s="101" t="s">
        <v>1388</v>
      </c>
    </row>
    <row r="5306" spans="1:11" ht="56.25" customHeight="1">
      <c r="A5306" s="98">
        <v>254</v>
      </c>
      <c r="B5306" s="125" t="s">
        <v>8160</v>
      </c>
      <c r="C5306" s="126">
        <v>42565</v>
      </c>
      <c r="D5306" s="98" t="s">
        <v>3</v>
      </c>
      <c r="E5306" s="98">
        <v>1398208</v>
      </c>
      <c r="F5306" s="98"/>
      <c r="G5306" s="127" t="s">
        <v>11313</v>
      </c>
      <c r="H5306" s="128">
        <v>0</v>
      </c>
      <c r="I5306" s="128">
        <v>190</v>
      </c>
      <c r="J5306" s="129">
        <v>190</v>
      </c>
      <c r="K5306" s="101" t="s">
        <v>1388</v>
      </c>
    </row>
    <row r="5307" spans="1:11" ht="56.25" customHeight="1">
      <c r="A5307" s="98">
        <v>254</v>
      </c>
      <c r="B5307" s="125" t="s">
        <v>8160</v>
      </c>
      <c r="C5307" s="126">
        <v>42565</v>
      </c>
      <c r="D5307" s="98" t="s">
        <v>3</v>
      </c>
      <c r="E5307" s="98">
        <v>1398214</v>
      </c>
      <c r="F5307" s="98"/>
      <c r="G5307" s="127" t="s">
        <v>11313</v>
      </c>
      <c r="H5307" s="128">
        <v>0</v>
      </c>
      <c r="I5307" s="128">
        <v>80</v>
      </c>
      <c r="J5307" s="129">
        <v>80</v>
      </c>
      <c r="K5307" s="101" t="s">
        <v>1388</v>
      </c>
    </row>
    <row r="5308" spans="1:11" ht="56.25" customHeight="1">
      <c r="A5308" s="98">
        <v>254</v>
      </c>
      <c r="B5308" s="125" t="s">
        <v>8160</v>
      </c>
      <c r="C5308" s="126">
        <v>42565</v>
      </c>
      <c r="D5308" s="98" t="s">
        <v>3</v>
      </c>
      <c r="E5308" s="98">
        <v>1398216</v>
      </c>
      <c r="F5308" s="98"/>
      <c r="G5308" s="127" t="s">
        <v>11313</v>
      </c>
      <c r="H5308" s="128">
        <v>0</v>
      </c>
      <c r="I5308" s="128">
        <v>90</v>
      </c>
      <c r="J5308" s="129">
        <v>90</v>
      </c>
      <c r="K5308" s="101" t="s">
        <v>1388</v>
      </c>
    </row>
    <row r="5309" spans="1:11" ht="56.25" customHeight="1">
      <c r="A5309" s="98">
        <v>254</v>
      </c>
      <c r="B5309" s="125" t="s">
        <v>8160</v>
      </c>
      <c r="C5309" s="126">
        <v>42565</v>
      </c>
      <c r="D5309" s="98" t="s">
        <v>3</v>
      </c>
      <c r="E5309" s="98">
        <v>1398218</v>
      </c>
      <c r="F5309" s="98"/>
      <c r="G5309" s="127" t="s">
        <v>11313</v>
      </c>
      <c r="H5309" s="128">
        <v>0</v>
      </c>
      <c r="I5309" s="128">
        <v>110</v>
      </c>
      <c r="J5309" s="129">
        <v>110</v>
      </c>
      <c r="K5309" s="101" t="s">
        <v>1388</v>
      </c>
    </row>
    <row r="5310" spans="1:11" ht="56.25" customHeight="1">
      <c r="A5310" s="98">
        <v>254</v>
      </c>
      <c r="B5310" s="125" t="s">
        <v>8160</v>
      </c>
      <c r="C5310" s="126">
        <v>42565</v>
      </c>
      <c r="D5310" s="98" t="s">
        <v>3</v>
      </c>
      <c r="E5310" s="98">
        <v>1398221</v>
      </c>
      <c r="F5310" s="98"/>
      <c r="G5310" s="127" t="s">
        <v>11313</v>
      </c>
      <c r="H5310" s="128">
        <v>0</v>
      </c>
      <c r="I5310" s="128">
        <v>110</v>
      </c>
      <c r="J5310" s="129">
        <v>110</v>
      </c>
      <c r="K5310" s="101" t="s">
        <v>1388</v>
      </c>
    </row>
    <row r="5311" spans="1:11" ht="56.25" customHeight="1">
      <c r="A5311" s="98">
        <v>254</v>
      </c>
      <c r="B5311" s="125" t="s">
        <v>8160</v>
      </c>
      <c r="C5311" s="126">
        <v>42565</v>
      </c>
      <c r="D5311" s="98" t="s">
        <v>3</v>
      </c>
      <c r="E5311" s="98">
        <v>1398223</v>
      </c>
      <c r="F5311" s="98"/>
      <c r="G5311" s="127" t="s">
        <v>11313</v>
      </c>
      <c r="H5311" s="128">
        <v>0</v>
      </c>
      <c r="I5311" s="128">
        <v>190</v>
      </c>
      <c r="J5311" s="129">
        <v>190</v>
      </c>
      <c r="K5311" s="101" t="s">
        <v>1388</v>
      </c>
    </row>
    <row r="5312" spans="1:11" ht="56.25" customHeight="1">
      <c r="A5312" s="98">
        <v>254</v>
      </c>
      <c r="B5312" s="125" t="s">
        <v>8160</v>
      </c>
      <c r="C5312" s="126">
        <v>42615</v>
      </c>
      <c r="D5312" s="98" t="s">
        <v>3</v>
      </c>
      <c r="E5312" s="98">
        <v>1415180</v>
      </c>
      <c r="F5312" s="98"/>
      <c r="G5312" s="127" t="s">
        <v>12624</v>
      </c>
      <c r="H5312" s="128">
        <v>0</v>
      </c>
      <c r="I5312" s="128">
        <v>5218.08</v>
      </c>
      <c r="J5312" s="129">
        <v>5218.08</v>
      </c>
      <c r="K5312" s="101" t="s">
        <v>1388</v>
      </c>
    </row>
    <row r="5313" spans="1:11" ht="56.25" customHeight="1">
      <c r="A5313" s="98">
        <v>254</v>
      </c>
      <c r="B5313" s="125" t="s">
        <v>8160</v>
      </c>
      <c r="C5313" s="126">
        <v>42615</v>
      </c>
      <c r="D5313" s="98" t="s">
        <v>3</v>
      </c>
      <c r="E5313" s="98">
        <v>1415182</v>
      </c>
      <c r="F5313" s="98"/>
      <c r="G5313" s="127" t="s">
        <v>12625</v>
      </c>
      <c r="H5313" s="128">
        <v>0</v>
      </c>
      <c r="I5313" s="128">
        <v>68726.91</v>
      </c>
      <c r="J5313" s="129">
        <v>68726.91</v>
      </c>
      <c r="K5313" s="101" t="s">
        <v>1388</v>
      </c>
    </row>
    <row r="5314" spans="1:11" ht="56.25" customHeight="1">
      <c r="A5314" s="98">
        <v>254</v>
      </c>
      <c r="B5314" s="125" t="s">
        <v>8160</v>
      </c>
      <c r="C5314" s="126">
        <v>42640</v>
      </c>
      <c r="D5314" s="98" t="s">
        <v>3</v>
      </c>
      <c r="E5314" s="98">
        <v>1424131</v>
      </c>
      <c r="F5314" s="98"/>
      <c r="G5314" s="127" t="s">
        <v>13579</v>
      </c>
      <c r="H5314" s="128">
        <v>0</v>
      </c>
      <c r="I5314" s="128">
        <v>215780</v>
      </c>
      <c r="J5314" s="129">
        <v>215780</v>
      </c>
      <c r="K5314" s="101" t="s">
        <v>1388</v>
      </c>
    </row>
    <row r="5315" spans="1:11" ht="56.25" customHeight="1">
      <c r="A5315" s="98">
        <v>254</v>
      </c>
      <c r="B5315" s="125" t="s">
        <v>8160</v>
      </c>
      <c r="C5315" s="126">
        <v>42640</v>
      </c>
      <c r="D5315" s="98" t="s">
        <v>3</v>
      </c>
      <c r="E5315" s="98">
        <v>1424135</v>
      </c>
      <c r="F5315" s="98"/>
      <c r="G5315" s="127" t="s">
        <v>13580</v>
      </c>
      <c r="H5315" s="128">
        <v>0</v>
      </c>
      <c r="I5315" s="128">
        <v>39995.590000000004</v>
      </c>
      <c r="J5315" s="129">
        <v>39995.590000000004</v>
      </c>
      <c r="K5315" s="101" t="s">
        <v>1388</v>
      </c>
    </row>
    <row r="5316" spans="1:11" ht="56.25" customHeight="1">
      <c r="A5316" s="98">
        <v>254</v>
      </c>
      <c r="B5316" s="125" t="s">
        <v>8160</v>
      </c>
      <c r="C5316" s="126">
        <v>42640</v>
      </c>
      <c r="D5316" s="98" t="s">
        <v>3</v>
      </c>
      <c r="E5316" s="98">
        <v>1424138</v>
      </c>
      <c r="F5316" s="98"/>
      <c r="G5316" s="127" t="s">
        <v>13581</v>
      </c>
      <c r="H5316" s="128">
        <v>0</v>
      </c>
      <c r="I5316" s="128">
        <v>3</v>
      </c>
      <c r="J5316" s="129">
        <v>3</v>
      </c>
      <c r="K5316" s="101" t="s">
        <v>1388</v>
      </c>
    </row>
    <row r="5317" spans="1:11" ht="56.25" customHeight="1">
      <c r="A5317" s="98">
        <v>254</v>
      </c>
      <c r="B5317" s="125" t="s">
        <v>8160</v>
      </c>
      <c r="C5317" s="126">
        <v>42640</v>
      </c>
      <c r="D5317" s="98" t="s">
        <v>3</v>
      </c>
      <c r="E5317" s="98">
        <v>1424140</v>
      </c>
      <c r="F5317" s="98"/>
      <c r="G5317" s="127" t="s">
        <v>13582</v>
      </c>
      <c r="H5317" s="128">
        <v>0</v>
      </c>
      <c r="I5317" s="128">
        <v>76498.5</v>
      </c>
      <c r="J5317" s="129">
        <v>76498.5</v>
      </c>
      <c r="K5317" s="101" t="s">
        <v>1388</v>
      </c>
    </row>
    <row r="5318" spans="1:11" ht="56.25" customHeight="1">
      <c r="A5318" s="98">
        <v>254</v>
      </c>
      <c r="B5318" s="125" t="s">
        <v>8160</v>
      </c>
      <c r="C5318" s="126">
        <v>42640</v>
      </c>
      <c r="D5318" s="98" t="s">
        <v>3</v>
      </c>
      <c r="E5318" s="98">
        <v>1424141</v>
      </c>
      <c r="F5318" s="98"/>
      <c r="G5318" s="127" t="s">
        <v>13583</v>
      </c>
      <c r="H5318" s="128">
        <v>0</v>
      </c>
      <c r="I5318" s="128">
        <v>224908.27000000002</v>
      </c>
      <c r="J5318" s="129">
        <v>224908.27000000002</v>
      </c>
      <c r="K5318" s="101" t="s">
        <v>1388</v>
      </c>
    </row>
    <row r="5319" spans="1:11" ht="56.25" customHeight="1">
      <c r="A5319" s="98">
        <v>265</v>
      </c>
      <c r="B5319" s="125" t="s">
        <v>12866</v>
      </c>
      <c r="C5319" s="126">
        <v>42622</v>
      </c>
      <c r="D5319" s="98" t="s">
        <v>3</v>
      </c>
      <c r="E5319" s="98">
        <v>1417844</v>
      </c>
      <c r="F5319" s="98"/>
      <c r="G5319" s="127" t="s">
        <v>12867</v>
      </c>
      <c r="H5319" s="128">
        <v>0</v>
      </c>
      <c r="I5319" s="128">
        <v>602</v>
      </c>
      <c r="J5319" s="129">
        <v>602</v>
      </c>
      <c r="K5319" s="101" t="s">
        <v>1388</v>
      </c>
    </row>
    <row r="5320" spans="1:11" ht="56.25" customHeight="1">
      <c r="A5320" s="98">
        <v>265</v>
      </c>
      <c r="B5320" s="125" t="s">
        <v>13867</v>
      </c>
      <c r="C5320" s="126">
        <v>42643</v>
      </c>
      <c r="D5320" s="98" t="s">
        <v>3</v>
      </c>
      <c r="E5320" s="98">
        <v>1425750</v>
      </c>
      <c r="F5320" s="98"/>
      <c r="G5320" s="127" t="s">
        <v>13868</v>
      </c>
      <c r="H5320" s="128">
        <v>0</v>
      </c>
      <c r="I5320" s="128">
        <v>144</v>
      </c>
      <c r="J5320" s="129">
        <v>144</v>
      </c>
      <c r="K5320" s="101" t="s">
        <v>1388</v>
      </c>
    </row>
    <row r="5321" spans="1:11" ht="56.25" customHeight="1">
      <c r="A5321" s="98">
        <v>266</v>
      </c>
      <c r="B5321" s="125" t="s">
        <v>8911</v>
      </c>
      <c r="C5321" s="126">
        <v>42447</v>
      </c>
      <c r="D5321" s="98" t="s">
        <v>3</v>
      </c>
      <c r="E5321" s="98">
        <v>1360947</v>
      </c>
      <c r="F5321" s="98"/>
      <c r="G5321" s="127" t="s">
        <v>8912</v>
      </c>
      <c r="H5321" s="128">
        <v>0</v>
      </c>
      <c r="I5321" s="128">
        <v>180</v>
      </c>
      <c r="J5321" s="129">
        <v>180</v>
      </c>
      <c r="K5321" s="101" t="s">
        <v>1388</v>
      </c>
    </row>
    <row r="5322" spans="1:11" ht="56.25" customHeight="1">
      <c r="A5322" s="98">
        <v>266</v>
      </c>
      <c r="B5322" s="125" t="s">
        <v>8911</v>
      </c>
      <c r="C5322" s="126">
        <v>42473</v>
      </c>
      <c r="D5322" s="98" t="s">
        <v>3</v>
      </c>
      <c r="E5322" s="98">
        <v>1368944</v>
      </c>
      <c r="F5322" s="98"/>
      <c r="G5322" s="127" t="s">
        <v>9366</v>
      </c>
      <c r="H5322" s="128">
        <v>0</v>
      </c>
      <c r="I5322" s="128">
        <v>43046</v>
      </c>
      <c r="J5322" s="129">
        <v>43046</v>
      </c>
      <c r="K5322" s="101" t="s">
        <v>1388</v>
      </c>
    </row>
    <row r="5323" spans="1:11" ht="56.25" customHeight="1">
      <c r="A5323" s="98">
        <v>266</v>
      </c>
      <c r="B5323" s="125" t="s">
        <v>8911</v>
      </c>
      <c r="C5323" s="126">
        <v>42521</v>
      </c>
      <c r="D5323" s="98" t="s">
        <v>3</v>
      </c>
      <c r="E5323" s="98">
        <v>1383413</v>
      </c>
      <c r="F5323" s="98"/>
      <c r="G5323" s="127" t="s">
        <v>10232</v>
      </c>
      <c r="H5323" s="128">
        <v>0</v>
      </c>
      <c r="I5323" s="128">
        <v>2063</v>
      </c>
      <c r="J5323" s="129">
        <v>2063</v>
      </c>
      <c r="K5323" s="101" t="s">
        <v>1388</v>
      </c>
    </row>
    <row r="5324" spans="1:11" ht="56.25" customHeight="1">
      <c r="A5324" s="98">
        <v>266</v>
      </c>
      <c r="B5324" s="125" t="s">
        <v>8911</v>
      </c>
      <c r="C5324" s="126">
        <v>42523</v>
      </c>
      <c r="D5324" s="98" t="s">
        <v>3</v>
      </c>
      <c r="E5324" s="98">
        <v>1384217</v>
      </c>
      <c r="F5324" s="98"/>
      <c r="G5324" s="127" t="s">
        <v>10272</v>
      </c>
      <c r="H5324" s="128">
        <v>0</v>
      </c>
      <c r="I5324" s="128">
        <v>225</v>
      </c>
      <c r="J5324" s="129">
        <v>225</v>
      </c>
      <c r="K5324" s="101" t="s">
        <v>1388</v>
      </c>
    </row>
    <row r="5325" spans="1:11" ht="56.25" customHeight="1">
      <c r="A5325" s="98">
        <v>266</v>
      </c>
      <c r="B5325" s="125" t="s">
        <v>8911</v>
      </c>
      <c r="C5325" s="126">
        <v>42528</v>
      </c>
      <c r="D5325" s="98" t="s">
        <v>3</v>
      </c>
      <c r="E5325" s="98">
        <v>1386219</v>
      </c>
      <c r="F5325" s="98"/>
      <c r="G5325" s="127" t="s">
        <v>10402</v>
      </c>
      <c r="H5325" s="128">
        <v>0</v>
      </c>
      <c r="I5325" s="128">
        <v>180</v>
      </c>
      <c r="J5325" s="129">
        <v>180</v>
      </c>
      <c r="K5325" s="101" t="s">
        <v>1388</v>
      </c>
    </row>
    <row r="5326" spans="1:11" ht="56.25" customHeight="1">
      <c r="A5326" s="98">
        <v>266</v>
      </c>
      <c r="B5326" s="125" t="s">
        <v>8911</v>
      </c>
      <c r="C5326" s="126">
        <v>42536</v>
      </c>
      <c r="D5326" s="98" t="s">
        <v>3</v>
      </c>
      <c r="E5326" s="98">
        <v>1389121</v>
      </c>
      <c r="F5326" s="98"/>
      <c r="G5326" s="127" t="s">
        <v>10591</v>
      </c>
      <c r="H5326" s="128">
        <v>0</v>
      </c>
      <c r="I5326" s="128">
        <v>5850</v>
      </c>
      <c r="J5326" s="129">
        <v>5850</v>
      </c>
      <c r="K5326" s="101" t="s">
        <v>1388</v>
      </c>
    </row>
    <row r="5327" spans="1:11" ht="56.25" customHeight="1">
      <c r="A5327" s="98">
        <v>266</v>
      </c>
      <c r="B5327" s="125" t="s">
        <v>8911</v>
      </c>
      <c r="C5327" s="126">
        <v>42566</v>
      </c>
      <c r="D5327" s="98" t="s">
        <v>3</v>
      </c>
      <c r="E5327" s="98">
        <v>1398738</v>
      </c>
      <c r="F5327" s="98"/>
      <c r="G5327" s="127" t="s">
        <v>11350</v>
      </c>
      <c r="H5327" s="128">
        <v>0</v>
      </c>
      <c r="I5327" s="128">
        <v>574</v>
      </c>
      <c r="J5327" s="129">
        <v>574</v>
      </c>
      <c r="K5327" s="101" t="s">
        <v>1388</v>
      </c>
    </row>
    <row r="5328" spans="1:11" ht="56.25" customHeight="1">
      <c r="A5328" s="98">
        <v>266</v>
      </c>
      <c r="B5328" s="125" t="s">
        <v>8911</v>
      </c>
      <c r="C5328" s="126">
        <v>42606</v>
      </c>
      <c r="D5328" s="98" t="s">
        <v>3</v>
      </c>
      <c r="E5328" s="98">
        <v>1411831</v>
      </c>
      <c r="F5328" s="98"/>
      <c r="G5328" s="127" t="s">
        <v>10232</v>
      </c>
      <c r="H5328" s="128">
        <v>0</v>
      </c>
      <c r="I5328" s="128">
        <v>1004.9</v>
      </c>
      <c r="J5328" s="129">
        <v>1004.9</v>
      </c>
      <c r="K5328" s="101" t="s">
        <v>1388</v>
      </c>
    </row>
    <row r="5329" spans="1:11" ht="56.25" customHeight="1">
      <c r="A5329" s="98">
        <v>271</v>
      </c>
      <c r="B5329" s="125" t="s">
        <v>7725</v>
      </c>
      <c r="C5329" s="126">
        <v>42373</v>
      </c>
      <c r="D5329" s="98" t="s">
        <v>3</v>
      </c>
      <c r="E5329" s="98">
        <v>1336654</v>
      </c>
      <c r="F5329" s="98"/>
      <c r="G5329" s="127" t="s">
        <v>7726</v>
      </c>
      <c r="H5329" s="128">
        <v>0</v>
      </c>
      <c r="I5329" s="128">
        <v>949.15</v>
      </c>
      <c r="J5329" s="129">
        <v>949.15</v>
      </c>
      <c r="K5329" s="101" t="s">
        <v>1388</v>
      </c>
    </row>
    <row r="5330" spans="1:11" ht="56.25" customHeight="1">
      <c r="A5330" s="98">
        <v>271</v>
      </c>
      <c r="B5330" s="125" t="s">
        <v>7725</v>
      </c>
      <c r="C5330" s="126">
        <v>42373</v>
      </c>
      <c r="D5330" s="98" t="s">
        <v>3</v>
      </c>
      <c r="E5330" s="98">
        <v>1336657</v>
      </c>
      <c r="F5330" s="98"/>
      <c r="G5330" s="127" t="s">
        <v>7728</v>
      </c>
      <c r="H5330" s="128">
        <v>0</v>
      </c>
      <c r="I5330" s="128">
        <v>2237.15</v>
      </c>
      <c r="J5330" s="129">
        <v>2237.15</v>
      </c>
      <c r="K5330" s="101" t="s">
        <v>1388</v>
      </c>
    </row>
    <row r="5331" spans="1:11" ht="56.25" customHeight="1">
      <c r="A5331" s="98">
        <v>271</v>
      </c>
      <c r="B5331" s="125" t="s">
        <v>7725</v>
      </c>
      <c r="C5331" s="126">
        <v>42373</v>
      </c>
      <c r="D5331" s="98" t="s">
        <v>3</v>
      </c>
      <c r="E5331" s="98">
        <v>1336671</v>
      </c>
      <c r="F5331" s="98"/>
      <c r="G5331" s="127" t="s">
        <v>7732</v>
      </c>
      <c r="H5331" s="128">
        <v>0</v>
      </c>
      <c r="I5331" s="128">
        <v>653.15</v>
      </c>
      <c r="J5331" s="129">
        <v>653.15</v>
      </c>
      <c r="K5331" s="101" t="s">
        <v>1388</v>
      </c>
    </row>
    <row r="5332" spans="1:11" ht="56.25" customHeight="1">
      <c r="A5332" s="98">
        <v>271</v>
      </c>
      <c r="B5332" s="125" t="s">
        <v>7725</v>
      </c>
      <c r="C5332" s="126">
        <v>42461</v>
      </c>
      <c r="D5332" s="98" t="s">
        <v>3</v>
      </c>
      <c r="E5332" s="98">
        <v>1365247</v>
      </c>
      <c r="F5332" s="98"/>
      <c r="G5332" s="127" t="s">
        <v>9166</v>
      </c>
      <c r="H5332" s="128">
        <v>0</v>
      </c>
      <c r="I5332" s="128">
        <v>137.5</v>
      </c>
      <c r="J5332" s="129">
        <v>137.5</v>
      </c>
      <c r="K5332" s="101" t="s">
        <v>1388</v>
      </c>
    </row>
    <row r="5333" spans="1:11" ht="56.25" customHeight="1">
      <c r="A5333" s="98">
        <v>271</v>
      </c>
      <c r="B5333" s="125" t="s">
        <v>7725</v>
      </c>
      <c r="C5333" s="126">
        <v>42468</v>
      </c>
      <c r="D5333" s="98" t="s">
        <v>3</v>
      </c>
      <c r="E5333" s="98">
        <v>1367349</v>
      </c>
      <c r="F5333" s="98"/>
      <c r="G5333" s="127" t="s">
        <v>9272</v>
      </c>
      <c r="H5333" s="128">
        <v>0</v>
      </c>
      <c r="I5333" s="128">
        <v>2631.82</v>
      </c>
      <c r="J5333" s="129">
        <v>2631.82</v>
      </c>
      <c r="K5333" s="101" t="s">
        <v>1388</v>
      </c>
    </row>
    <row r="5334" spans="1:11" ht="56.25" customHeight="1">
      <c r="A5334" s="98">
        <v>271</v>
      </c>
      <c r="B5334" s="125" t="s">
        <v>7725</v>
      </c>
      <c r="C5334" s="126">
        <v>42468</v>
      </c>
      <c r="D5334" s="98" t="s">
        <v>3</v>
      </c>
      <c r="E5334" s="98">
        <v>1367351</v>
      </c>
      <c r="F5334" s="98"/>
      <c r="G5334" s="127" t="s">
        <v>9274</v>
      </c>
      <c r="H5334" s="128">
        <v>0</v>
      </c>
      <c r="I5334" s="128">
        <v>187.15</v>
      </c>
      <c r="J5334" s="129">
        <v>187.15</v>
      </c>
      <c r="K5334" s="101" t="s">
        <v>1388</v>
      </c>
    </row>
    <row r="5335" spans="1:11" ht="56.25" customHeight="1">
      <c r="A5335" s="98">
        <v>271</v>
      </c>
      <c r="B5335" s="125" t="s">
        <v>7725</v>
      </c>
      <c r="C5335" s="126">
        <v>42493</v>
      </c>
      <c r="D5335" s="98" t="s">
        <v>3</v>
      </c>
      <c r="E5335" s="98">
        <v>1374931</v>
      </c>
      <c r="F5335" s="98"/>
      <c r="G5335" s="127" t="s">
        <v>9702</v>
      </c>
      <c r="H5335" s="128">
        <v>0</v>
      </c>
      <c r="I5335" s="128">
        <v>159.75</v>
      </c>
      <c r="J5335" s="129">
        <v>159.75</v>
      </c>
      <c r="K5335" s="101" t="s">
        <v>1388</v>
      </c>
    </row>
    <row r="5336" spans="1:11" ht="56.25" customHeight="1">
      <c r="A5336" s="98">
        <v>271</v>
      </c>
      <c r="B5336" s="125" t="s">
        <v>7725</v>
      </c>
      <c r="C5336" s="126">
        <v>42509</v>
      </c>
      <c r="D5336" s="98" t="s">
        <v>3</v>
      </c>
      <c r="E5336" s="98">
        <v>1380457</v>
      </c>
      <c r="F5336" s="98"/>
      <c r="G5336" s="127" t="s">
        <v>10009</v>
      </c>
      <c r="H5336" s="128">
        <v>0</v>
      </c>
      <c r="I5336" s="128">
        <v>491.15000000000003</v>
      </c>
      <c r="J5336" s="129">
        <v>491.15000000000003</v>
      </c>
      <c r="K5336" s="101" t="s">
        <v>1388</v>
      </c>
    </row>
    <row r="5337" spans="1:11" ht="56.25" customHeight="1">
      <c r="A5337" s="98">
        <v>271</v>
      </c>
      <c r="B5337" s="125" t="s">
        <v>7725</v>
      </c>
      <c r="C5337" s="126">
        <v>42579</v>
      </c>
      <c r="D5337" s="98" t="s">
        <v>3</v>
      </c>
      <c r="E5337" s="98">
        <v>1402276</v>
      </c>
      <c r="F5337" s="98"/>
      <c r="G5337" s="127" t="s">
        <v>11630</v>
      </c>
      <c r="H5337" s="128">
        <v>0</v>
      </c>
      <c r="I5337" s="128">
        <v>2020</v>
      </c>
      <c r="J5337" s="129">
        <v>2020</v>
      </c>
      <c r="K5337" s="101" t="s">
        <v>1388</v>
      </c>
    </row>
    <row r="5338" spans="1:11" ht="56.25" customHeight="1">
      <c r="A5338" s="98">
        <v>283</v>
      </c>
      <c r="B5338" s="125" t="s">
        <v>2236</v>
      </c>
      <c r="C5338" s="126">
        <v>42551</v>
      </c>
      <c r="D5338" s="98" t="s">
        <v>15</v>
      </c>
      <c r="E5338" s="98">
        <v>127</v>
      </c>
      <c r="F5338" s="98"/>
      <c r="G5338" s="127" t="s">
        <v>5200</v>
      </c>
      <c r="H5338" s="128">
        <v>521.21</v>
      </c>
      <c r="I5338" s="128">
        <v>0</v>
      </c>
      <c r="J5338" s="129">
        <v>521.21</v>
      </c>
      <c r="K5338" s="101" t="s">
        <v>1388</v>
      </c>
    </row>
    <row r="5339" spans="1:11" ht="56.25" customHeight="1">
      <c r="A5339" s="98">
        <v>283</v>
      </c>
      <c r="B5339" s="125" t="s">
        <v>2236</v>
      </c>
      <c r="C5339" s="126">
        <v>42577</v>
      </c>
      <c r="D5339" s="98" t="s">
        <v>15</v>
      </c>
      <c r="E5339" s="98">
        <v>302</v>
      </c>
      <c r="F5339" s="98"/>
      <c r="G5339" s="127" t="s">
        <v>5778</v>
      </c>
      <c r="H5339" s="128">
        <v>521.21</v>
      </c>
      <c r="I5339" s="128">
        <v>0</v>
      </c>
      <c r="J5339" s="129">
        <v>521.21</v>
      </c>
      <c r="K5339" s="101" t="s">
        <v>1388</v>
      </c>
    </row>
    <row r="5340" spans="1:11" ht="56.25" customHeight="1">
      <c r="A5340" s="98">
        <v>283</v>
      </c>
      <c r="B5340" s="125" t="s">
        <v>2236</v>
      </c>
      <c r="C5340" s="126">
        <v>42606</v>
      </c>
      <c r="D5340" s="98" t="s">
        <v>15</v>
      </c>
      <c r="E5340" s="98">
        <v>523</v>
      </c>
      <c r="F5340" s="98"/>
      <c r="G5340" s="127" t="s">
        <v>6530</v>
      </c>
      <c r="H5340" s="128">
        <v>521.21</v>
      </c>
      <c r="I5340" s="128">
        <v>0</v>
      </c>
      <c r="J5340" s="129">
        <v>521.21</v>
      </c>
      <c r="K5340" s="101" t="s">
        <v>1388</v>
      </c>
    </row>
    <row r="5341" spans="1:11" ht="56.25" customHeight="1">
      <c r="A5341" s="98">
        <v>283</v>
      </c>
      <c r="B5341" s="125" t="s">
        <v>2236</v>
      </c>
      <c r="C5341" s="126">
        <v>42611</v>
      </c>
      <c r="D5341" s="98" t="s">
        <v>15</v>
      </c>
      <c r="E5341" s="98">
        <v>543</v>
      </c>
      <c r="F5341" s="98"/>
      <c r="G5341" s="127" t="s">
        <v>6661</v>
      </c>
      <c r="H5341" s="128">
        <v>453.51</v>
      </c>
      <c r="I5341" s="128">
        <v>0</v>
      </c>
      <c r="J5341" s="129">
        <v>453.51</v>
      </c>
      <c r="K5341" s="101" t="s">
        <v>1388</v>
      </c>
    </row>
    <row r="5342" spans="1:11" ht="56.25" customHeight="1">
      <c r="A5342" s="98">
        <v>283</v>
      </c>
      <c r="B5342" s="125" t="s">
        <v>2236</v>
      </c>
      <c r="C5342" s="126">
        <v>42611</v>
      </c>
      <c r="D5342" s="98" t="s">
        <v>1365</v>
      </c>
      <c r="E5342" s="98">
        <v>543</v>
      </c>
      <c r="F5342" s="98"/>
      <c r="G5342" s="127" t="s">
        <v>6660</v>
      </c>
      <c r="H5342" s="128">
        <v>1543.81</v>
      </c>
      <c r="I5342" s="128">
        <v>0</v>
      </c>
      <c r="J5342" s="129">
        <v>1543.81</v>
      </c>
      <c r="K5342" s="101" t="s">
        <v>1388</v>
      </c>
    </row>
    <row r="5343" spans="1:11" ht="56.25" customHeight="1">
      <c r="A5343" s="98">
        <v>283</v>
      </c>
      <c r="B5343" s="125" t="s">
        <v>2236</v>
      </c>
      <c r="C5343" s="126">
        <v>42643</v>
      </c>
      <c r="D5343" s="98" t="s">
        <v>15</v>
      </c>
      <c r="E5343" s="98">
        <v>797</v>
      </c>
      <c r="F5343" s="98"/>
      <c r="G5343" s="127" t="s">
        <v>7671</v>
      </c>
      <c r="H5343" s="128">
        <v>521.21</v>
      </c>
      <c r="I5343" s="128">
        <v>0</v>
      </c>
      <c r="J5343" s="129">
        <v>521.21</v>
      </c>
      <c r="K5343" s="101" t="s">
        <v>1388</v>
      </c>
    </row>
    <row r="5344" spans="1:11" ht="56.25" customHeight="1">
      <c r="A5344" s="98">
        <v>283</v>
      </c>
      <c r="B5344" s="125" t="s">
        <v>2236</v>
      </c>
      <c r="C5344" s="126">
        <v>42416</v>
      </c>
      <c r="D5344" s="98" t="s">
        <v>11</v>
      </c>
      <c r="E5344" s="98">
        <v>185474</v>
      </c>
      <c r="F5344" s="98"/>
      <c r="G5344" s="127" t="s">
        <v>2237</v>
      </c>
      <c r="H5344" s="128">
        <v>521.21</v>
      </c>
      <c r="I5344" s="128">
        <v>0</v>
      </c>
      <c r="J5344" s="129">
        <v>521.21</v>
      </c>
      <c r="K5344" s="101" t="s">
        <v>1388</v>
      </c>
    </row>
    <row r="5345" spans="1:11" ht="56.25" customHeight="1">
      <c r="A5345" s="98">
        <v>283</v>
      </c>
      <c r="B5345" s="125" t="s">
        <v>2236</v>
      </c>
      <c r="C5345" s="126">
        <v>42416</v>
      </c>
      <c r="D5345" s="98" t="s">
        <v>11</v>
      </c>
      <c r="E5345" s="98">
        <v>185486</v>
      </c>
      <c r="F5345" s="98"/>
      <c r="G5345" s="127" t="s">
        <v>2238</v>
      </c>
      <c r="H5345" s="128">
        <v>521.21</v>
      </c>
      <c r="I5345" s="128">
        <v>0</v>
      </c>
      <c r="J5345" s="129">
        <v>521.21</v>
      </c>
      <c r="K5345" s="101" t="s">
        <v>1388</v>
      </c>
    </row>
    <row r="5346" spans="1:11" ht="56.25" customHeight="1">
      <c r="A5346" s="98">
        <v>283</v>
      </c>
      <c r="B5346" s="125" t="s">
        <v>2236</v>
      </c>
      <c r="C5346" s="126">
        <v>42430</v>
      </c>
      <c r="D5346" s="98" t="s">
        <v>11</v>
      </c>
      <c r="E5346" s="98">
        <v>186794</v>
      </c>
      <c r="F5346" s="98"/>
      <c r="G5346" s="127" t="s">
        <v>2481</v>
      </c>
      <c r="H5346" s="128">
        <v>521.21</v>
      </c>
      <c r="I5346" s="128">
        <v>0</v>
      </c>
      <c r="J5346" s="129">
        <v>521.21</v>
      </c>
      <c r="K5346" s="101" t="s">
        <v>1388</v>
      </c>
    </row>
    <row r="5347" spans="1:11" ht="56.25" customHeight="1">
      <c r="A5347" s="98">
        <v>283</v>
      </c>
      <c r="B5347" s="125" t="s">
        <v>2236</v>
      </c>
      <c r="C5347" s="126">
        <v>42468</v>
      </c>
      <c r="D5347" s="98" t="s">
        <v>11</v>
      </c>
      <c r="E5347" s="98">
        <v>190411</v>
      </c>
      <c r="F5347" s="98"/>
      <c r="G5347" s="127" t="s">
        <v>3291</v>
      </c>
      <c r="H5347" s="128">
        <v>521.21</v>
      </c>
      <c r="I5347" s="128">
        <v>0</v>
      </c>
      <c r="J5347" s="129">
        <v>521.21</v>
      </c>
      <c r="K5347" s="101" t="s">
        <v>1388</v>
      </c>
    </row>
    <row r="5348" spans="1:11" ht="56.25" customHeight="1">
      <c r="A5348" s="98">
        <v>283</v>
      </c>
      <c r="B5348" s="125" t="s">
        <v>2236</v>
      </c>
      <c r="C5348" s="126">
        <v>42482</v>
      </c>
      <c r="D5348" s="98" t="s">
        <v>11</v>
      </c>
      <c r="E5348" s="98">
        <v>191755</v>
      </c>
      <c r="F5348" s="98"/>
      <c r="G5348" s="127" t="s">
        <v>3559</v>
      </c>
      <c r="H5348" s="128">
        <v>521.21</v>
      </c>
      <c r="I5348" s="128">
        <v>0</v>
      </c>
      <c r="J5348" s="129">
        <v>521.21</v>
      </c>
      <c r="K5348" s="101" t="s">
        <v>1388</v>
      </c>
    </row>
    <row r="5349" spans="1:11" ht="56.25" customHeight="1">
      <c r="A5349" s="98">
        <v>283</v>
      </c>
      <c r="B5349" s="125" t="s">
        <v>2236</v>
      </c>
      <c r="C5349" s="126">
        <v>42521</v>
      </c>
      <c r="D5349" s="98" t="s">
        <v>11</v>
      </c>
      <c r="E5349" s="98">
        <v>194892</v>
      </c>
      <c r="F5349" s="98"/>
      <c r="G5349" s="127" t="s">
        <v>4354</v>
      </c>
      <c r="H5349" s="128">
        <v>521.21</v>
      </c>
      <c r="I5349" s="128">
        <v>0</v>
      </c>
      <c r="J5349" s="129">
        <v>521.21</v>
      </c>
      <c r="K5349" s="101" t="s">
        <v>1388</v>
      </c>
    </row>
    <row r="5350" spans="1:11" ht="56.25" customHeight="1">
      <c r="A5350" s="98">
        <v>283</v>
      </c>
      <c r="B5350" s="125" t="s">
        <v>2236</v>
      </c>
      <c r="C5350" s="126">
        <v>42613</v>
      </c>
      <c r="D5350" s="98" t="s">
        <v>11</v>
      </c>
      <c r="E5350" s="98">
        <v>862492</v>
      </c>
      <c r="F5350" s="98"/>
      <c r="G5350" s="127" t="s">
        <v>6728</v>
      </c>
      <c r="H5350" s="128">
        <v>50</v>
      </c>
      <c r="I5350" s="128">
        <v>0</v>
      </c>
      <c r="J5350" s="129">
        <v>50</v>
      </c>
      <c r="K5350" s="101" t="s">
        <v>1388</v>
      </c>
    </row>
    <row r="5351" spans="1:11" ht="56.25" customHeight="1">
      <c r="A5351" s="98">
        <v>283</v>
      </c>
      <c r="B5351" s="125" t="s">
        <v>2236</v>
      </c>
      <c r="C5351" s="126">
        <v>42613</v>
      </c>
      <c r="D5351" s="98" t="s">
        <v>13</v>
      </c>
      <c r="E5351" s="98">
        <v>862492</v>
      </c>
      <c r="F5351" s="98"/>
      <c r="G5351" s="127" t="s">
        <v>6727</v>
      </c>
      <c r="H5351" s="128">
        <v>77.53</v>
      </c>
      <c r="I5351" s="128">
        <v>0</v>
      </c>
      <c r="J5351" s="129">
        <v>77.53</v>
      </c>
      <c r="K5351" s="101" t="s">
        <v>1388</v>
      </c>
    </row>
    <row r="5352" spans="1:11" ht="56.25" customHeight="1">
      <c r="A5352" s="98">
        <v>283</v>
      </c>
      <c r="B5352" s="125" t="s">
        <v>7927</v>
      </c>
      <c r="C5352" s="126">
        <v>42382</v>
      </c>
      <c r="D5352" s="98" t="s">
        <v>3</v>
      </c>
      <c r="E5352" s="98">
        <v>1340301</v>
      </c>
      <c r="F5352" s="98"/>
      <c r="G5352" s="127" t="s">
        <v>7928</v>
      </c>
      <c r="H5352" s="128">
        <v>0</v>
      </c>
      <c r="I5352" s="128">
        <v>109.53</v>
      </c>
      <c r="J5352" s="129">
        <v>109.53</v>
      </c>
      <c r="K5352" s="101" t="s">
        <v>1388</v>
      </c>
    </row>
    <row r="5353" spans="1:11" ht="56.25" customHeight="1">
      <c r="A5353" s="98">
        <v>283</v>
      </c>
      <c r="B5353" s="125" t="s">
        <v>7927</v>
      </c>
      <c r="C5353" s="126">
        <v>42383</v>
      </c>
      <c r="D5353" s="98" t="s">
        <v>3</v>
      </c>
      <c r="E5353" s="98">
        <v>1340624</v>
      </c>
      <c r="F5353" s="98"/>
      <c r="G5353" s="127" t="s">
        <v>7937</v>
      </c>
      <c r="H5353" s="128">
        <v>0</v>
      </c>
      <c r="I5353" s="128">
        <v>195.5</v>
      </c>
      <c r="J5353" s="129">
        <v>195.5</v>
      </c>
      <c r="K5353" s="101" t="s">
        <v>1388</v>
      </c>
    </row>
    <row r="5354" spans="1:11" ht="56.25" customHeight="1">
      <c r="A5354" s="98">
        <v>283</v>
      </c>
      <c r="B5354" s="125" t="s">
        <v>7927</v>
      </c>
      <c r="C5354" s="126">
        <v>42383</v>
      </c>
      <c r="D5354" s="98" t="s">
        <v>3</v>
      </c>
      <c r="E5354" s="98">
        <v>1340626</v>
      </c>
      <c r="F5354" s="98"/>
      <c r="G5354" s="127" t="s">
        <v>7938</v>
      </c>
      <c r="H5354" s="128">
        <v>0</v>
      </c>
      <c r="I5354" s="128">
        <v>185.5</v>
      </c>
      <c r="J5354" s="129">
        <v>185.5</v>
      </c>
      <c r="K5354" s="101" t="s">
        <v>1388</v>
      </c>
    </row>
    <row r="5355" spans="1:11" ht="56.25" customHeight="1">
      <c r="A5355" s="98">
        <v>283</v>
      </c>
      <c r="B5355" s="125" t="s">
        <v>7927</v>
      </c>
      <c r="C5355" s="126">
        <v>42384</v>
      </c>
      <c r="D5355" s="98" t="s">
        <v>3</v>
      </c>
      <c r="E5355" s="98">
        <v>1341111</v>
      </c>
      <c r="F5355" s="98"/>
      <c r="G5355" s="127" t="s">
        <v>7948</v>
      </c>
      <c r="H5355" s="128">
        <v>0</v>
      </c>
      <c r="I5355" s="128">
        <v>222</v>
      </c>
      <c r="J5355" s="129">
        <v>222</v>
      </c>
      <c r="K5355" s="101" t="s">
        <v>1388</v>
      </c>
    </row>
    <row r="5356" spans="1:11" ht="56.25" customHeight="1">
      <c r="A5356" s="98">
        <v>283</v>
      </c>
      <c r="B5356" s="125" t="s">
        <v>7927</v>
      </c>
      <c r="C5356" s="126">
        <v>42387</v>
      </c>
      <c r="D5356" s="98" t="s">
        <v>3</v>
      </c>
      <c r="E5356" s="98">
        <v>1341701</v>
      </c>
      <c r="F5356" s="98"/>
      <c r="G5356" s="127" t="s">
        <v>7980</v>
      </c>
      <c r="H5356" s="128">
        <v>0</v>
      </c>
      <c r="I5356" s="128">
        <v>391</v>
      </c>
      <c r="J5356" s="129">
        <v>391</v>
      </c>
      <c r="K5356" s="101" t="s">
        <v>1388</v>
      </c>
    </row>
    <row r="5357" spans="1:11" ht="56.25" customHeight="1">
      <c r="A5357" s="98">
        <v>283</v>
      </c>
      <c r="B5357" s="125" t="s">
        <v>7927</v>
      </c>
      <c r="C5357" s="126">
        <v>42390</v>
      </c>
      <c r="D5357" s="98" t="s">
        <v>3</v>
      </c>
      <c r="E5357" s="98">
        <v>1343349</v>
      </c>
      <c r="F5357" s="98"/>
      <c r="G5357" s="127" t="s">
        <v>8078</v>
      </c>
      <c r="H5357" s="128">
        <v>0</v>
      </c>
      <c r="I5357" s="128">
        <v>265.5</v>
      </c>
      <c r="J5357" s="129">
        <v>265.5</v>
      </c>
      <c r="K5357" s="101" t="s">
        <v>1388</v>
      </c>
    </row>
    <row r="5358" spans="1:11" ht="56.25" customHeight="1">
      <c r="A5358" s="98">
        <v>283</v>
      </c>
      <c r="B5358" s="125" t="s">
        <v>8594</v>
      </c>
      <c r="C5358" s="126">
        <v>42429</v>
      </c>
      <c r="D5358" s="98" t="s">
        <v>3</v>
      </c>
      <c r="E5358" s="98">
        <v>1354862</v>
      </c>
      <c r="F5358" s="98"/>
      <c r="G5358" s="127" t="s">
        <v>8595</v>
      </c>
      <c r="H5358" s="128">
        <v>0</v>
      </c>
      <c r="I5358" s="128">
        <v>371</v>
      </c>
      <c r="J5358" s="129">
        <v>371</v>
      </c>
      <c r="K5358" s="101" t="s">
        <v>1388</v>
      </c>
    </row>
    <row r="5359" spans="1:11" ht="56.25" customHeight="1">
      <c r="A5359" s="98">
        <v>283</v>
      </c>
      <c r="B5359" s="125" t="s">
        <v>8594</v>
      </c>
      <c r="C5359" s="126">
        <v>42431</v>
      </c>
      <c r="D5359" s="98" t="s">
        <v>3</v>
      </c>
      <c r="E5359" s="98">
        <v>1355720</v>
      </c>
      <c r="F5359" s="98"/>
      <c r="G5359" s="127" t="s">
        <v>8648</v>
      </c>
      <c r="H5359" s="128">
        <v>0</v>
      </c>
      <c r="I5359" s="128">
        <v>295</v>
      </c>
      <c r="J5359" s="129">
        <v>295</v>
      </c>
      <c r="K5359" s="101" t="s">
        <v>1388</v>
      </c>
    </row>
    <row r="5360" spans="1:11" ht="56.25" customHeight="1">
      <c r="A5360" s="98">
        <v>283</v>
      </c>
      <c r="B5360" s="125" t="s">
        <v>8594</v>
      </c>
      <c r="C5360" s="126">
        <v>42431</v>
      </c>
      <c r="D5360" s="98" t="s">
        <v>3</v>
      </c>
      <c r="E5360" s="98">
        <v>1355722</v>
      </c>
      <c r="F5360" s="98"/>
      <c r="G5360" s="127" t="s">
        <v>8649</v>
      </c>
      <c r="H5360" s="128">
        <v>0</v>
      </c>
      <c r="I5360" s="128">
        <v>197.98000000000002</v>
      </c>
      <c r="J5360" s="129">
        <v>197.98000000000002</v>
      </c>
      <c r="K5360" s="101" t="s">
        <v>1388</v>
      </c>
    </row>
    <row r="5361" spans="1:11" ht="56.25" customHeight="1">
      <c r="A5361" s="98">
        <v>283</v>
      </c>
      <c r="B5361" s="125" t="s">
        <v>8594</v>
      </c>
      <c r="C5361" s="126">
        <v>42433</v>
      </c>
      <c r="D5361" s="98" t="s">
        <v>3</v>
      </c>
      <c r="E5361" s="98">
        <v>1356678</v>
      </c>
      <c r="F5361" s="98"/>
      <c r="G5361" s="127" t="s">
        <v>8687</v>
      </c>
      <c r="H5361" s="128">
        <v>0</v>
      </c>
      <c r="I5361" s="128">
        <v>223</v>
      </c>
      <c r="J5361" s="129">
        <v>223</v>
      </c>
      <c r="K5361" s="101" t="s">
        <v>1388</v>
      </c>
    </row>
    <row r="5362" spans="1:11" ht="56.25" customHeight="1">
      <c r="A5362" s="98">
        <v>283</v>
      </c>
      <c r="B5362" s="125" t="s">
        <v>8594</v>
      </c>
      <c r="C5362" s="126">
        <v>42433</v>
      </c>
      <c r="D5362" s="98" t="s">
        <v>3</v>
      </c>
      <c r="E5362" s="98">
        <v>1356680</v>
      </c>
      <c r="F5362" s="98"/>
      <c r="G5362" s="127" t="s">
        <v>8688</v>
      </c>
      <c r="H5362" s="128">
        <v>0</v>
      </c>
      <c r="I5362" s="128">
        <v>160</v>
      </c>
      <c r="J5362" s="129">
        <v>160</v>
      </c>
      <c r="K5362" s="101" t="s">
        <v>1388</v>
      </c>
    </row>
    <row r="5363" spans="1:11" ht="56.25" customHeight="1">
      <c r="A5363" s="98">
        <v>283</v>
      </c>
      <c r="B5363" s="125" t="s">
        <v>8594</v>
      </c>
      <c r="C5363" s="126">
        <v>42433</v>
      </c>
      <c r="D5363" s="98" t="s">
        <v>3</v>
      </c>
      <c r="E5363" s="98">
        <v>1356681</v>
      </c>
      <c r="F5363" s="98"/>
      <c r="G5363" s="127" t="s">
        <v>8689</v>
      </c>
      <c r="H5363" s="128">
        <v>0</v>
      </c>
      <c r="I5363" s="128">
        <v>387.85</v>
      </c>
      <c r="J5363" s="129">
        <v>387.85</v>
      </c>
      <c r="K5363" s="101" t="s">
        <v>1388</v>
      </c>
    </row>
    <row r="5364" spans="1:11" ht="56.25" customHeight="1">
      <c r="A5364" s="98">
        <v>283</v>
      </c>
      <c r="B5364" s="125" t="s">
        <v>8594</v>
      </c>
      <c r="C5364" s="126">
        <v>42439</v>
      </c>
      <c r="D5364" s="98" t="s">
        <v>3</v>
      </c>
      <c r="E5364" s="98">
        <v>1358464</v>
      </c>
      <c r="F5364" s="98"/>
      <c r="G5364" s="127" t="s">
        <v>8799</v>
      </c>
      <c r="H5364" s="128">
        <v>0</v>
      </c>
      <c r="I5364" s="128">
        <v>476</v>
      </c>
      <c r="J5364" s="129">
        <v>476</v>
      </c>
      <c r="K5364" s="101" t="s">
        <v>1388</v>
      </c>
    </row>
    <row r="5365" spans="1:11" ht="56.25" customHeight="1">
      <c r="A5365" s="98">
        <v>283</v>
      </c>
      <c r="B5365" s="125" t="s">
        <v>8594</v>
      </c>
      <c r="C5365" s="126">
        <v>42439</v>
      </c>
      <c r="D5365" s="98" t="s">
        <v>3</v>
      </c>
      <c r="E5365" s="98">
        <v>1358466</v>
      </c>
      <c r="F5365" s="98"/>
      <c r="G5365" s="127" t="s">
        <v>8800</v>
      </c>
      <c r="H5365" s="128">
        <v>0</v>
      </c>
      <c r="I5365" s="128">
        <v>1795.68</v>
      </c>
      <c r="J5365" s="129">
        <v>1795.68</v>
      </c>
      <c r="K5365" s="101" t="s">
        <v>1388</v>
      </c>
    </row>
    <row r="5366" spans="1:11" ht="56.25" customHeight="1">
      <c r="A5366" s="98">
        <v>283</v>
      </c>
      <c r="B5366" s="125" t="s">
        <v>8594</v>
      </c>
      <c r="C5366" s="126">
        <v>42439</v>
      </c>
      <c r="D5366" s="98" t="s">
        <v>3</v>
      </c>
      <c r="E5366" s="98">
        <v>1358467</v>
      </c>
      <c r="F5366" s="98"/>
      <c r="G5366" s="127" t="s">
        <v>8801</v>
      </c>
      <c r="H5366" s="128">
        <v>0</v>
      </c>
      <c r="I5366" s="128">
        <v>2902.32</v>
      </c>
      <c r="J5366" s="129">
        <v>2902.32</v>
      </c>
      <c r="K5366" s="101" t="s">
        <v>1388</v>
      </c>
    </row>
    <row r="5367" spans="1:11" ht="56.25" customHeight="1">
      <c r="A5367" s="98">
        <v>283</v>
      </c>
      <c r="B5367" s="125" t="s">
        <v>8594</v>
      </c>
      <c r="C5367" s="126">
        <v>42439</v>
      </c>
      <c r="D5367" s="98" t="s">
        <v>3</v>
      </c>
      <c r="E5367" s="98">
        <v>1358469</v>
      </c>
      <c r="F5367" s="98"/>
      <c r="G5367" s="127" t="s">
        <v>8802</v>
      </c>
      <c r="H5367" s="128">
        <v>0</v>
      </c>
      <c r="I5367" s="128">
        <v>7252.32</v>
      </c>
      <c r="J5367" s="129">
        <v>7252.32</v>
      </c>
      <c r="K5367" s="101" t="s">
        <v>1388</v>
      </c>
    </row>
    <row r="5368" spans="1:11" ht="56.25" customHeight="1">
      <c r="A5368" s="98">
        <v>283</v>
      </c>
      <c r="B5368" s="125" t="s">
        <v>8594</v>
      </c>
      <c r="C5368" s="126">
        <v>42439</v>
      </c>
      <c r="D5368" s="98" t="s">
        <v>3</v>
      </c>
      <c r="E5368" s="98">
        <v>1358471</v>
      </c>
      <c r="F5368" s="98"/>
      <c r="G5368" s="127" t="s">
        <v>8803</v>
      </c>
      <c r="H5368" s="128">
        <v>0</v>
      </c>
      <c r="I5368" s="128">
        <v>29426.880000000001</v>
      </c>
      <c r="J5368" s="129">
        <v>29426.880000000001</v>
      </c>
      <c r="K5368" s="101" t="s">
        <v>1388</v>
      </c>
    </row>
    <row r="5369" spans="1:11" ht="56.25" customHeight="1">
      <c r="A5369" s="98">
        <v>283</v>
      </c>
      <c r="B5369" s="125" t="s">
        <v>8594</v>
      </c>
      <c r="C5369" s="126">
        <v>42439</v>
      </c>
      <c r="D5369" s="98" t="s">
        <v>3</v>
      </c>
      <c r="E5369" s="98">
        <v>1358473</v>
      </c>
      <c r="F5369" s="98"/>
      <c r="G5369" s="127" t="s">
        <v>8804</v>
      </c>
      <c r="H5369" s="128">
        <v>0</v>
      </c>
      <c r="I5369" s="128">
        <v>73546.320000000007</v>
      </c>
      <c r="J5369" s="129">
        <v>73546.320000000007</v>
      </c>
      <c r="K5369" s="101" t="s">
        <v>1388</v>
      </c>
    </row>
    <row r="5370" spans="1:11" ht="56.25" customHeight="1">
      <c r="A5370" s="98">
        <v>283</v>
      </c>
      <c r="B5370" s="125" t="s">
        <v>8594</v>
      </c>
      <c r="C5370" s="126">
        <v>42439</v>
      </c>
      <c r="D5370" s="98" t="s">
        <v>3</v>
      </c>
      <c r="E5370" s="98">
        <v>1358475</v>
      </c>
      <c r="F5370" s="98"/>
      <c r="G5370" s="127" t="s">
        <v>8805</v>
      </c>
      <c r="H5370" s="128">
        <v>0</v>
      </c>
      <c r="I5370" s="128">
        <v>148</v>
      </c>
      <c r="J5370" s="129">
        <v>148</v>
      </c>
      <c r="K5370" s="101" t="s">
        <v>1388</v>
      </c>
    </row>
    <row r="5371" spans="1:11" ht="56.25" customHeight="1">
      <c r="A5371" s="98">
        <v>283</v>
      </c>
      <c r="B5371" s="125" t="s">
        <v>8594</v>
      </c>
      <c r="C5371" s="126">
        <v>42450</v>
      </c>
      <c r="D5371" s="98" t="s">
        <v>3</v>
      </c>
      <c r="E5371" s="98">
        <v>1361418</v>
      </c>
      <c r="F5371" s="98"/>
      <c r="G5371" s="127" t="s">
        <v>8939</v>
      </c>
      <c r="H5371" s="128">
        <v>0</v>
      </c>
      <c r="I5371" s="128">
        <v>871.06000000000006</v>
      </c>
      <c r="J5371" s="129">
        <v>871.06000000000006</v>
      </c>
      <c r="K5371" s="101" t="s">
        <v>1388</v>
      </c>
    </row>
    <row r="5372" spans="1:11" ht="56.25" customHeight="1">
      <c r="A5372" s="98">
        <v>283</v>
      </c>
      <c r="B5372" s="125" t="s">
        <v>8594</v>
      </c>
      <c r="C5372" s="126">
        <v>42458</v>
      </c>
      <c r="D5372" s="98" t="s">
        <v>3</v>
      </c>
      <c r="E5372" s="98">
        <v>1363738</v>
      </c>
      <c r="F5372" s="98"/>
      <c r="G5372" s="127" t="s">
        <v>9071</v>
      </c>
      <c r="H5372" s="128">
        <v>0</v>
      </c>
      <c r="I5372" s="128">
        <v>882.82</v>
      </c>
      <c r="J5372" s="129">
        <v>882.82</v>
      </c>
      <c r="K5372" s="101" t="s">
        <v>1388</v>
      </c>
    </row>
    <row r="5373" spans="1:11" ht="56.25" customHeight="1">
      <c r="A5373" s="98">
        <v>283</v>
      </c>
      <c r="B5373" s="125" t="s">
        <v>8594</v>
      </c>
      <c r="C5373" s="126">
        <v>42458</v>
      </c>
      <c r="D5373" s="98" t="s">
        <v>3</v>
      </c>
      <c r="E5373" s="98">
        <v>1363739</v>
      </c>
      <c r="F5373" s="98"/>
      <c r="G5373" s="127" t="s">
        <v>9072</v>
      </c>
      <c r="H5373" s="128">
        <v>0</v>
      </c>
      <c r="I5373" s="128">
        <v>1390.93</v>
      </c>
      <c r="J5373" s="129">
        <v>1390.93</v>
      </c>
      <c r="K5373" s="101" t="s">
        <v>1388</v>
      </c>
    </row>
    <row r="5374" spans="1:11" ht="56.25" customHeight="1">
      <c r="A5374" s="98">
        <v>283</v>
      </c>
      <c r="B5374" s="125" t="s">
        <v>8594</v>
      </c>
      <c r="C5374" s="126">
        <v>42458</v>
      </c>
      <c r="D5374" s="98" t="s">
        <v>3</v>
      </c>
      <c r="E5374" s="98">
        <v>1363743</v>
      </c>
      <c r="F5374" s="98"/>
      <c r="G5374" s="127" t="s">
        <v>9073</v>
      </c>
      <c r="H5374" s="128">
        <v>0</v>
      </c>
      <c r="I5374" s="128">
        <v>1023.08</v>
      </c>
      <c r="J5374" s="129">
        <v>1023.08</v>
      </c>
      <c r="K5374" s="101" t="s">
        <v>1388</v>
      </c>
    </row>
    <row r="5375" spans="1:11" ht="56.25" customHeight="1">
      <c r="A5375" s="98">
        <v>283</v>
      </c>
      <c r="B5375" s="125" t="s">
        <v>8594</v>
      </c>
      <c r="C5375" s="126">
        <v>42458</v>
      </c>
      <c r="D5375" s="98" t="s">
        <v>3</v>
      </c>
      <c r="E5375" s="98">
        <v>1363746</v>
      </c>
      <c r="F5375" s="98"/>
      <c r="G5375" s="127" t="s">
        <v>9074</v>
      </c>
      <c r="H5375" s="128">
        <v>0</v>
      </c>
      <c r="I5375" s="128">
        <v>600</v>
      </c>
      <c r="J5375" s="129">
        <v>600</v>
      </c>
      <c r="K5375" s="101" t="s">
        <v>1388</v>
      </c>
    </row>
    <row r="5376" spans="1:11" ht="56.25" customHeight="1">
      <c r="A5376" s="98">
        <v>283</v>
      </c>
      <c r="B5376" s="125" t="s">
        <v>8594</v>
      </c>
      <c r="C5376" s="126">
        <v>42458</v>
      </c>
      <c r="D5376" s="98" t="s">
        <v>3</v>
      </c>
      <c r="E5376" s="98">
        <v>1363852</v>
      </c>
      <c r="F5376" s="98"/>
      <c r="G5376" s="127" t="s">
        <v>9081</v>
      </c>
      <c r="H5376" s="128">
        <v>0</v>
      </c>
      <c r="I5376" s="128">
        <v>782</v>
      </c>
      <c r="J5376" s="129">
        <v>782</v>
      </c>
      <c r="K5376" s="101" t="s">
        <v>1388</v>
      </c>
    </row>
    <row r="5377" spans="1:11" ht="56.25" customHeight="1">
      <c r="A5377" s="98">
        <v>283</v>
      </c>
      <c r="B5377" s="125" t="s">
        <v>8594</v>
      </c>
      <c r="C5377" s="126">
        <v>42459</v>
      </c>
      <c r="D5377" s="98" t="s">
        <v>3</v>
      </c>
      <c r="E5377" s="98">
        <v>1364180</v>
      </c>
      <c r="F5377" s="98"/>
      <c r="G5377" s="127" t="s">
        <v>9097</v>
      </c>
      <c r="H5377" s="128">
        <v>0</v>
      </c>
      <c r="I5377" s="128">
        <v>147.82</v>
      </c>
      <c r="J5377" s="129">
        <v>147.82</v>
      </c>
      <c r="K5377" s="101" t="s">
        <v>1388</v>
      </c>
    </row>
    <row r="5378" spans="1:11" ht="56.25" customHeight="1">
      <c r="A5378" s="98">
        <v>283</v>
      </c>
      <c r="B5378" s="125" t="s">
        <v>8594</v>
      </c>
      <c r="C5378" s="126">
        <v>42459</v>
      </c>
      <c r="D5378" s="98" t="s">
        <v>3</v>
      </c>
      <c r="E5378" s="98">
        <v>1364368</v>
      </c>
      <c r="F5378" s="98"/>
      <c r="G5378" s="127" t="s">
        <v>9118</v>
      </c>
      <c r="H5378" s="128">
        <v>0</v>
      </c>
      <c r="I5378" s="128">
        <v>782</v>
      </c>
      <c r="J5378" s="129">
        <v>782</v>
      </c>
      <c r="K5378" s="101" t="s">
        <v>1388</v>
      </c>
    </row>
    <row r="5379" spans="1:11" ht="56.25" customHeight="1">
      <c r="A5379" s="98">
        <v>283</v>
      </c>
      <c r="B5379" s="125" t="s">
        <v>8594</v>
      </c>
      <c r="C5379" s="126">
        <v>42464</v>
      </c>
      <c r="D5379" s="98" t="s">
        <v>3</v>
      </c>
      <c r="E5379" s="98">
        <v>1365646</v>
      </c>
      <c r="F5379" s="98"/>
      <c r="G5379" s="127" t="s">
        <v>9187</v>
      </c>
      <c r="H5379" s="128">
        <v>0</v>
      </c>
      <c r="I5379" s="128">
        <v>782</v>
      </c>
      <c r="J5379" s="129">
        <v>782</v>
      </c>
      <c r="K5379" s="101" t="s">
        <v>1388</v>
      </c>
    </row>
    <row r="5380" spans="1:11" ht="56.25" customHeight="1">
      <c r="A5380" s="98">
        <v>283</v>
      </c>
      <c r="B5380" s="125" t="s">
        <v>8594</v>
      </c>
      <c r="C5380" s="126">
        <v>42467</v>
      </c>
      <c r="D5380" s="98" t="s">
        <v>3</v>
      </c>
      <c r="E5380" s="98">
        <v>1366900</v>
      </c>
      <c r="F5380" s="98"/>
      <c r="G5380" s="127" t="s">
        <v>9250</v>
      </c>
      <c r="H5380" s="128">
        <v>0</v>
      </c>
      <c r="I5380" s="128">
        <v>222</v>
      </c>
      <c r="J5380" s="129">
        <v>222</v>
      </c>
      <c r="K5380" s="101" t="s">
        <v>1388</v>
      </c>
    </row>
    <row r="5381" spans="1:11" ht="56.25" customHeight="1">
      <c r="A5381" s="98">
        <v>283</v>
      </c>
      <c r="B5381" s="125" t="s">
        <v>8594</v>
      </c>
      <c r="C5381" s="126">
        <v>42468</v>
      </c>
      <c r="D5381" s="98" t="s">
        <v>3</v>
      </c>
      <c r="E5381" s="98">
        <v>1367342</v>
      </c>
      <c r="F5381" s="98"/>
      <c r="G5381" s="127" t="s">
        <v>9268</v>
      </c>
      <c r="H5381" s="128">
        <v>0</v>
      </c>
      <c r="I5381" s="128">
        <v>1394.1200000000001</v>
      </c>
      <c r="J5381" s="129">
        <v>1394.1200000000001</v>
      </c>
      <c r="K5381" s="101" t="s">
        <v>1388</v>
      </c>
    </row>
    <row r="5382" spans="1:11" ht="56.25" customHeight="1">
      <c r="A5382" s="98">
        <v>283</v>
      </c>
      <c r="B5382" s="125" t="s">
        <v>8594</v>
      </c>
      <c r="C5382" s="126">
        <v>42468</v>
      </c>
      <c r="D5382" s="98" t="s">
        <v>3</v>
      </c>
      <c r="E5382" s="98">
        <v>1367347</v>
      </c>
      <c r="F5382" s="98"/>
      <c r="G5382" s="127" t="s">
        <v>9271</v>
      </c>
      <c r="H5382" s="128">
        <v>0</v>
      </c>
      <c r="I5382" s="128">
        <v>510.19</v>
      </c>
      <c r="J5382" s="129">
        <v>510.19</v>
      </c>
      <c r="K5382" s="101" t="s">
        <v>1388</v>
      </c>
    </row>
    <row r="5383" spans="1:11" ht="56.25" customHeight="1">
      <c r="A5383" s="98">
        <v>283</v>
      </c>
      <c r="B5383" s="125" t="s">
        <v>8594</v>
      </c>
      <c r="C5383" s="126">
        <v>42468</v>
      </c>
      <c r="D5383" s="98" t="s">
        <v>3</v>
      </c>
      <c r="E5383" s="98">
        <v>1367350</v>
      </c>
      <c r="F5383" s="98"/>
      <c r="G5383" s="127" t="s">
        <v>9273</v>
      </c>
      <c r="H5383" s="128">
        <v>0</v>
      </c>
      <c r="I5383" s="128">
        <v>600</v>
      </c>
      <c r="J5383" s="129">
        <v>600</v>
      </c>
      <c r="K5383" s="101" t="s">
        <v>1388</v>
      </c>
    </row>
    <row r="5384" spans="1:11" ht="56.25" customHeight="1">
      <c r="A5384" s="98">
        <v>283</v>
      </c>
      <c r="B5384" s="125" t="s">
        <v>8594</v>
      </c>
      <c r="C5384" s="126">
        <v>42468</v>
      </c>
      <c r="D5384" s="98" t="s">
        <v>3</v>
      </c>
      <c r="E5384" s="98">
        <v>1367352</v>
      </c>
      <c r="F5384" s="98"/>
      <c r="G5384" s="127" t="s">
        <v>9275</v>
      </c>
      <c r="H5384" s="128">
        <v>0</v>
      </c>
      <c r="I5384" s="128">
        <v>882.82</v>
      </c>
      <c r="J5384" s="129">
        <v>882.82</v>
      </c>
      <c r="K5384" s="101" t="s">
        <v>1388</v>
      </c>
    </row>
    <row r="5385" spans="1:11" ht="56.25" customHeight="1">
      <c r="A5385" s="98">
        <v>283</v>
      </c>
      <c r="B5385" s="125" t="s">
        <v>8594</v>
      </c>
      <c r="C5385" s="126">
        <v>42468</v>
      </c>
      <c r="D5385" s="98" t="s">
        <v>3</v>
      </c>
      <c r="E5385" s="98">
        <v>1367355</v>
      </c>
      <c r="F5385" s="98"/>
      <c r="G5385" s="127" t="s">
        <v>9276</v>
      </c>
      <c r="H5385" s="128">
        <v>0</v>
      </c>
      <c r="I5385" s="128">
        <v>191.93</v>
      </c>
      <c r="J5385" s="129">
        <v>191.93</v>
      </c>
      <c r="K5385" s="101" t="s">
        <v>1388</v>
      </c>
    </row>
    <row r="5386" spans="1:11" ht="56.25" customHeight="1">
      <c r="A5386" s="98">
        <v>283</v>
      </c>
      <c r="B5386" s="125" t="s">
        <v>8594</v>
      </c>
      <c r="C5386" s="126">
        <v>42471</v>
      </c>
      <c r="D5386" s="98" t="s">
        <v>3</v>
      </c>
      <c r="E5386" s="98">
        <v>1367935</v>
      </c>
      <c r="F5386" s="98"/>
      <c r="G5386" s="127" t="s">
        <v>9317</v>
      </c>
      <c r="H5386" s="128">
        <v>0</v>
      </c>
      <c r="I5386" s="128">
        <v>196</v>
      </c>
      <c r="J5386" s="129">
        <v>196</v>
      </c>
      <c r="K5386" s="101" t="s">
        <v>1388</v>
      </c>
    </row>
    <row r="5387" spans="1:11" ht="56.25" customHeight="1">
      <c r="A5387" s="98">
        <v>283</v>
      </c>
      <c r="B5387" s="125" t="s">
        <v>8594</v>
      </c>
      <c r="C5387" s="126">
        <v>42471</v>
      </c>
      <c r="D5387" s="98" t="s">
        <v>3</v>
      </c>
      <c r="E5387" s="98">
        <v>1367936</v>
      </c>
      <c r="F5387" s="98"/>
      <c r="G5387" s="127" t="s">
        <v>9318</v>
      </c>
      <c r="H5387" s="128">
        <v>0</v>
      </c>
      <c r="I5387" s="128">
        <v>10.5</v>
      </c>
      <c r="J5387" s="129">
        <v>10.5</v>
      </c>
      <c r="K5387" s="101" t="s">
        <v>1388</v>
      </c>
    </row>
    <row r="5388" spans="1:11" ht="56.25" customHeight="1">
      <c r="A5388" s="98">
        <v>283</v>
      </c>
      <c r="B5388" s="125" t="s">
        <v>8594</v>
      </c>
      <c r="C5388" s="126">
        <v>42478</v>
      </c>
      <c r="D5388" s="98" t="s">
        <v>3</v>
      </c>
      <c r="E5388" s="98">
        <v>1370199</v>
      </c>
      <c r="F5388" s="98"/>
      <c r="G5388" s="127" t="s">
        <v>9430</v>
      </c>
      <c r="H5388" s="128">
        <v>0</v>
      </c>
      <c r="I5388" s="128">
        <v>148</v>
      </c>
      <c r="J5388" s="129">
        <v>148</v>
      </c>
      <c r="K5388" s="101" t="s">
        <v>1388</v>
      </c>
    </row>
    <row r="5389" spans="1:11" ht="56.25" customHeight="1">
      <c r="A5389" s="98">
        <v>283</v>
      </c>
      <c r="B5389" s="125" t="s">
        <v>8594</v>
      </c>
      <c r="C5389" s="126">
        <v>42478</v>
      </c>
      <c r="D5389" s="98" t="s">
        <v>3</v>
      </c>
      <c r="E5389" s="98">
        <v>1370200</v>
      </c>
      <c r="F5389" s="98"/>
      <c r="G5389" s="127" t="s">
        <v>9431</v>
      </c>
      <c r="H5389" s="128">
        <v>0</v>
      </c>
      <c r="I5389" s="128">
        <v>147.85</v>
      </c>
      <c r="J5389" s="129">
        <v>147.85</v>
      </c>
      <c r="K5389" s="101" t="s">
        <v>1388</v>
      </c>
    </row>
    <row r="5390" spans="1:11" ht="56.25" customHeight="1">
      <c r="A5390" s="98">
        <v>283</v>
      </c>
      <c r="B5390" s="125" t="s">
        <v>8594</v>
      </c>
      <c r="C5390" s="126">
        <v>42481</v>
      </c>
      <c r="D5390" s="98" t="s">
        <v>3</v>
      </c>
      <c r="E5390" s="98">
        <v>1371514</v>
      </c>
      <c r="F5390" s="98"/>
      <c r="G5390" s="127" t="s">
        <v>9507</v>
      </c>
      <c r="H5390" s="128">
        <v>0</v>
      </c>
      <c r="I5390" s="128">
        <v>1400</v>
      </c>
      <c r="J5390" s="129">
        <v>1400</v>
      </c>
      <c r="K5390" s="101" t="s">
        <v>1388</v>
      </c>
    </row>
    <row r="5391" spans="1:11" ht="56.25" customHeight="1">
      <c r="A5391" s="98">
        <v>283</v>
      </c>
      <c r="B5391" s="125" t="s">
        <v>8594</v>
      </c>
      <c r="C5391" s="126">
        <v>42496</v>
      </c>
      <c r="D5391" s="98" t="s">
        <v>3</v>
      </c>
      <c r="E5391" s="98">
        <v>1376351</v>
      </c>
      <c r="F5391" s="98"/>
      <c r="G5391" s="127" t="s">
        <v>9772</v>
      </c>
      <c r="H5391" s="128">
        <v>0</v>
      </c>
      <c r="I5391" s="128">
        <v>12541.92</v>
      </c>
      <c r="J5391" s="129">
        <v>12541.92</v>
      </c>
      <c r="K5391" s="101" t="s">
        <v>1388</v>
      </c>
    </row>
    <row r="5392" spans="1:11" ht="56.25" customHeight="1">
      <c r="A5392" s="98">
        <v>283</v>
      </c>
      <c r="B5392" s="125" t="s">
        <v>8594</v>
      </c>
      <c r="C5392" s="126">
        <v>42499</v>
      </c>
      <c r="D5392" s="98" t="s">
        <v>3</v>
      </c>
      <c r="E5392" s="98">
        <v>1376940</v>
      </c>
      <c r="F5392" s="98"/>
      <c r="G5392" s="127" t="s">
        <v>9802</v>
      </c>
      <c r="H5392" s="128">
        <v>0</v>
      </c>
      <c r="I5392" s="128">
        <v>371</v>
      </c>
      <c r="J5392" s="129">
        <v>371</v>
      </c>
      <c r="K5392" s="101" t="s">
        <v>1388</v>
      </c>
    </row>
    <row r="5393" spans="1:11" ht="56.25" customHeight="1">
      <c r="A5393" s="98">
        <v>283</v>
      </c>
      <c r="B5393" s="125" t="s">
        <v>8594</v>
      </c>
      <c r="C5393" s="126">
        <v>42521</v>
      </c>
      <c r="D5393" s="98" t="s">
        <v>3</v>
      </c>
      <c r="E5393" s="98">
        <v>1383428</v>
      </c>
      <c r="F5393" s="98"/>
      <c r="G5393" s="127" t="s">
        <v>10234</v>
      </c>
      <c r="H5393" s="128">
        <v>0</v>
      </c>
      <c r="I5393" s="128">
        <v>1234.96</v>
      </c>
      <c r="J5393" s="129">
        <v>1234.96</v>
      </c>
      <c r="K5393" s="101" t="s">
        <v>1388</v>
      </c>
    </row>
    <row r="5394" spans="1:11" ht="56.25" customHeight="1">
      <c r="A5394" s="98">
        <v>283</v>
      </c>
      <c r="B5394" s="125" t="s">
        <v>8594</v>
      </c>
      <c r="C5394" s="126">
        <v>42531</v>
      </c>
      <c r="D5394" s="98" t="s">
        <v>3</v>
      </c>
      <c r="E5394" s="98">
        <v>1387774</v>
      </c>
      <c r="F5394" s="98"/>
      <c r="G5394" s="127" t="s">
        <v>10513</v>
      </c>
      <c r="H5394" s="128">
        <v>0</v>
      </c>
      <c r="I5394" s="128">
        <v>742</v>
      </c>
      <c r="J5394" s="129">
        <v>742</v>
      </c>
      <c r="K5394" s="101" t="s">
        <v>1388</v>
      </c>
    </row>
    <row r="5395" spans="1:11" ht="56.25" customHeight="1">
      <c r="A5395" s="98">
        <v>283</v>
      </c>
      <c r="B5395" s="125" t="s">
        <v>8594</v>
      </c>
      <c r="C5395" s="126">
        <v>42537</v>
      </c>
      <c r="D5395" s="98" t="s">
        <v>3</v>
      </c>
      <c r="E5395" s="98">
        <v>1389461</v>
      </c>
      <c r="F5395" s="98"/>
      <c r="G5395" s="127" t="s">
        <v>10615</v>
      </c>
      <c r="H5395" s="128">
        <v>0</v>
      </c>
      <c r="I5395" s="128">
        <v>909952.5</v>
      </c>
      <c r="J5395" s="129">
        <v>909952.5</v>
      </c>
      <c r="K5395" s="101" t="s">
        <v>1388</v>
      </c>
    </row>
    <row r="5396" spans="1:11" ht="56.25" customHeight="1">
      <c r="A5396" s="98">
        <v>283</v>
      </c>
      <c r="B5396" s="125" t="s">
        <v>8594</v>
      </c>
      <c r="C5396" s="126">
        <v>42543</v>
      </c>
      <c r="D5396" s="98" t="s">
        <v>3</v>
      </c>
      <c r="E5396" s="98">
        <v>1390898</v>
      </c>
      <c r="F5396" s="98"/>
      <c r="G5396" s="127" t="s">
        <v>10740</v>
      </c>
      <c r="H5396" s="128">
        <v>0</v>
      </c>
      <c r="I5396" s="128">
        <v>723.23</v>
      </c>
      <c r="J5396" s="129">
        <v>723.23</v>
      </c>
      <c r="K5396" s="101" t="s">
        <v>1388</v>
      </c>
    </row>
    <row r="5397" spans="1:11" ht="56.25" customHeight="1">
      <c r="A5397" s="98">
        <v>283</v>
      </c>
      <c r="B5397" s="125" t="s">
        <v>8594</v>
      </c>
      <c r="C5397" s="126">
        <v>42543</v>
      </c>
      <c r="D5397" s="98" t="s">
        <v>3</v>
      </c>
      <c r="E5397" s="98">
        <v>1390934</v>
      </c>
      <c r="F5397" s="98"/>
      <c r="G5397" s="127" t="s">
        <v>10743</v>
      </c>
      <c r="H5397" s="128">
        <v>0</v>
      </c>
      <c r="I5397" s="128">
        <v>220</v>
      </c>
      <c r="J5397" s="129">
        <v>220</v>
      </c>
      <c r="K5397" s="101" t="s">
        <v>1388</v>
      </c>
    </row>
    <row r="5398" spans="1:11" ht="56.25" customHeight="1">
      <c r="A5398" s="98">
        <v>283</v>
      </c>
      <c r="B5398" s="125" t="s">
        <v>8594</v>
      </c>
      <c r="C5398" s="126">
        <v>42545</v>
      </c>
      <c r="D5398" s="98" t="s">
        <v>3</v>
      </c>
      <c r="E5398" s="98">
        <v>1391815</v>
      </c>
      <c r="F5398" s="98"/>
      <c r="G5398" s="127" t="s">
        <v>10814</v>
      </c>
      <c r="H5398" s="128">
        <v>0</v>
      </c>
      <c r="I5398" s="128">
        <v>0.33</v>
      </c>
      <c r="J5398" s="129">
        <v>0.33</v>
      </c>
      <c r="K5398" s="101" t="s">
        <v>1429</v>
      </c>
    </row>
    <row r="5399" spans="1:11" ht="56.25" customHeight="1">
      <c r="A5399" s="98">
        <v>283</v>
      </c>
      <c r="B5399" s="125" t="s">
        <v>8594</v>
      </c>
      <c r="C5399" s="126">
        <v>42550</v>
      </c>
      <c r="D5399" s="98" t="s">
        <v>3</v>
      </c>
      <c r="E5399" s="98">
        <v>1393434</v>
      </c>
      <c r="F5399" s="98"/>
      <c r="G5399" s="127" t="s">
        <v>10936</v>
      </c>
      <c r="H5399" s="128">
        <v>0</v>
      </c>
      <c r="I5399" s="128">
        <v>1556</v>
      </c>
      <c r="J5399" s="129">
        <v>1556</v>
      </c>
      <c r="K5399" s="101" t="s">
        <v>1388</v>
      </c>
    </row>
    <row r="5400" spans="1:11" ht="56.25" customHeight="1">
      <c r="A5400" s="98">
        <v>283</v>
      </c>
      <c r="B5400" s="125" t="s">
        <v>8594</v>
      </c>
      <c r="C5400" s="126">
        <v>42557</v>
      </c>
      <c r="D5400" s="98" t="s">
        <v>3</v>
      </c>
      <c r="E5400" s="98">
        <v>1395477</v>
      </c>
      <c r="F5400" s="98"/>
      <c r="G5400" s="127" t="s">
        <v>11121</v>
      </c>
      <c r="H5400" s="128">
        <v>0</v>
      </c>
      <c r="I5400" s="128">
        <v>802068.17</v>
      </c>
      <c r="J5400" s="129">
        <v>802068.17</v>
      </c>
      <c r="K5400" s="101" t="s">
        <v>1388</v>
      </c>
    </row>
    <row r="5401" spans="1:11" ht="56.25" customHeight="1">
      <c r="A5401" s="98">
        <v>283</v>
      </c>
      <c r="B5401" s="125" t="s">
        <v>8594</v>
      </c>
      <c r="C5401" s="126">
        <v>42562</v>
      </c>
      <c r="D5401" s="98" t="s">
        <v>3</v>
      </c>
      <c r="E5401" s="98">
        <v>1396870</v>
      </c>
      <c r="F5401" s="98"/>
      <c r="G5401" s="127" t="s">
        <v>11223</v>
      </c>
      <c r="H5401" s="128">
        <v>0</v>
      </c>
      <c r="I5401" s="128">
        <v>149.21</v>
      </c>
      <c r="J5401" s="129">
        <v>149.21</v>
      </c>
      <c r="K5401" s="101" t="s">
        <v>1388</v>
      </c>
    </row>
    <row r="5402" spans="1:11" ht="56.25" customHeight="1">
      <c r="A5402" s="98">
        <v>283</v>
      </c>
      <c r="B5402" s="125" t="s">
        <v>8594</v>
      </c>
      <c r="C5402" s="126">
        <v>42563</v>
      </c>
      <c r="D5402" s="98" t="s">
        <v>3</v>
      </c>
      <c r="E5402" s="98">
        <v>1397461</v>
      </c>
      <c r="F5402" s="98"/>
      <c r="G5402" s="127" t="s">
        <v>11263</v>
      </c>
      <c r="H5402" s="128">
        <v>0</v>
      </c>
      <c r="I5402" s="128">
        <v>321.05</v>
      </c>
      <c r="J5402" s="129">
        <v>321.05</v>
      </c>
      <c r="K5402" s="101" t="s">
        <v>1388</v>
      </c>
    </row>
    <row r="5403" spans="1:11" ht="56.25" customHeight="1">
      <c r="A5403" s="98">
        <v>283</v>
      </c>
      <c r="B5403" s="125" t="s">
        <v>8594</v>
      </c>
      <c r="C5403" s="126">
        <v>42572</v>
      </c>
      <c r="D5403" s="98" t="s">
        <v>3</v>
      </c>
      <c r="E5403" s="98">
        <v>1400210</v>
      </c>
      <c r="F5403" s="98"/>
      <c r="G5403" s="127" t="s">
        <v>11468</v>
      </c>
      <c r="H5403" s="128">
        <v>0</v>
      </c>
      <c r="I5403" s="128">
        <v>1422</v>
      </c>
      <c r="J5403" s="129">
        <v>1422</v>
      </c>
      <c r="K5403" s="101" t="s">
        <v>1388</v>
      </c>
    </row>
    <row r="5404" spans="1:11" ht="56.25" customHeight="1">
      <c r="A5404" s="98">
        <v>283</v>
      </c>
      <c r="B5404" s="125" t="s">
        <v>8594</v>
      </c>
      <c r="C5404" s="126">
        <v>42572</v>
      </c>
      <c r="D5404" s="98" t="s">
        <v>3</v>
      </c>
      <c r="E5404" s="98">
        <v>1400213</v>
      </c>
      <c r="F5404" s="98"/>
      <c r="G5404" s="127" t="s">
        <v>11471</v>
      </c>
      <c r="H5404" s="128">
        <v>0</v>
      </c>
      <c r="I5404" s="128">
        <v>18</v>
      </c>
      <c r="J5404" s="129">
        <v>18</v>
      </c>
      <c r="K5404" s="101" t="s">
        <v>1388</v>
      </c>
    </row>
    <row r="5405" spans="1:11" ht="56.25" customHeight="1">
      <c r="A5405" s="98">
        <v>283</v>
      </c>
      <c r="B5405" s="125" t="s">
        <v>8594</v>
      </c>
      <c r="C5405" s="126">
        <v>42580</v>
      </c>
      <c r="D5405" s="98" t="s">
        <v>3</v>
      </c>
      <c r="E5405" s="98">
        <v>1402646</v>
      </c>
      <c r="F5405" s="98"/>
      <c r="G5405" s="127" t="s">
        <v>11661</v>
      </c>
      <c r="H5405" s="128">
        <v>0</v>
      </c>
      <c r="I5405" s="128">
        <v>90</v>
      </c>
      <c r="J5405" s="129">
        <v>90</v>
      </c>
      <c r="K5405" s="101" t="s">
        <v>1388</v>
      </c>
    </row>
    <row r="5406" spans="1:11" ht="56.25" customHeight="1">
      <c r="A5406" s="98">
        <v>283</v>
      </c>
      <c r="B5406" s="125" t="s">
        <v>8594</v>
      </c>
      <c r="C5406" s="126">
        <v>42586</v>
      </c>
      <c r="D5406" s="98" t="s">
        <v>3</v>
      </c>
      <c r="E5406" s="98">
        <v>1404440</v>
      </c>
      <c r="F5406" s="98"/>
      <c r="G5406" s="127" t="s">
        <v>11834</v>
      </c>
      <c r="H5406" s="128">
        <v>0</v>
      </c>
      <c r="I5406" s="128">
        <v>149</v>
      </c>
      <c r="J5406" s="129">
        <v>149</v>
      </c>
      <c r="K5406" s="101" t="s">
        <v>1388</v>
      </c>
    </row>
    <row r="5407" spans="1:11" ht="56.25" customHeight="1">
      <c r="A5407" s="98">
        <v>283</v>
      </c>
      <c r="B5407" s="125" t="s">
        <v>8594</v>
      </c>
      <c r="C5407" s="126">
        <v>42591</v>
      </c>
      <c r="D5407" s="98" t="s">
        <v>3</v>
      </c>
      <c r="E5407" s="98">
        <v>1406044</v>
      </c>
      <c r="F5407" s="98"/>
      <c r="G5407" s="127" t="s">
        <v>11972</v>
      </c>
      <c r="H5407" s="128">
        <v>0</v>
      </c>
      <c r="I5407" s="128">
        <v>149.80000000000001</v>
      </c>
      <c r="J5407" s="129">
        <v>149.80000000000001</v>
      </c>
      <c r="K5407" s="101" t="s">
        <v>1388</v>
      </c>
    </row>
    <row r="5408" spans="1:11" ht="56.25" customHeight="1">
      <c r="A5408" s="98">
        <v>283</v>
      </c>
      <c r="B5408" s="125" t="s">
        <v>8594</v>
      </c>
      <c r="C5408" s="126">
        <v>42592</v>
      </c>
      <c r="D5408" s="98" t="s">
        <v>3</v>
      </c>
      <c r="E5408" s="98">
        <v>1406500</v>
      </c>
      <c r="F5408" s="98"/>
      <c r="G5408" s="127" t="s">
        <v>11996</v>
      </c>
      <c r="H5408" s="128">
        <v>0</v>
      </c>
      <c r="I5408" s="128">
        <v>145.06</v>
      </c>
      <c r="J5408" s="129">
        <v>145.06</v>
      </c>
      <c r="K5408" s="101" t="s">
        <v>1388</v>
      </c>
    </row>
    <row r="5409" spans="1:11" ht="56.25" customHeight="1">
      <c r="A5409" s="98">
        <v>283</v>
      </c>
      <c r="B5409" s="125" t="s">
        <v>8594</v>
      </c>
      <c r="C5409" s="126">
        <v>42594</v>
      </c>
      <c r="D5409" s="98" t="s">
        <v>3</v>
      </c>
      <c r="E5409" s="98">
        <v>1407540</v>
      </c>
      <c r="F5409" s="98"/>
      <c r="G5409" s="127" t="s">
        <v>12062</v>
      </c>
      <c r="H5409" s="128">
        <v>0</v>
      </c>
      <c r="I5409" s="128">
        <v>1241.6500000000001</v>
      </c>
      <c r="J5409" s="129">
        <v>1241.6500000000001</v>
      </c>
      <c r="K5409" s="101" t="s">
        <v>1388</v>
      </c>
    </row>
    <row r="5410" spans="1:11" ht="56.25" customHeight="1">
      <c r="A5410" s="98">
        <v>283</v>
      </c>
      <c r="B5410" s="125" t="s">
        <v>8594</v>
      </c>
      <c r="C5410" s="126">
        <v>42594</v>
      </c>
      <c r="D5410" s="98" t="s">
        <v>3</v>
      </c>
      <c r="E5410" s="98">
        <v>1407542</v>
      </c>
      <c r="F5410" s="98"/>
      <c r="G5410" s="127" t="s">
        <v>12064</v>
      </c>
      <c r="H5410" s="128">
        <v>0</v>
      </c>
      <c r="I5410" s="128">
        <v>5452</v>
      </c>
      <c r="J5410" s="129">
        <v>5452</v>
      </c>
      <c r="K5410" s="101" t="s">
        <v>1388</v>
      </c>
    </row>
    <row r="5411" spans="1:11" ht="56.25" customHeight="1">
      <c r="A5411" s="98">
        <v>283</v>
      </c>
      <c r="B5411" s="125" t="s">
        <v>8594</v>
      </c>
      <c r="C5411" s="126">
        <v>42594</v>
      </c>
      <c r="D5411" s="98" t="s">
        <v>3</v>
      </c>
      <c r="E5411" s="98">
        <v>1407545</v>
      </c>
      <c r="F5411" s="98"/>
      <c r="G5411" s="127" t="s">
        <v>12065</v>
      </c>
      <c r="H5411" s="128">
        <v>0</v>
      </c>
      <c r="I5411" s="128">
        <v>2668</v>
      </c>
      <c r="J5411" s="129">
        <v>2668</v>
      </c>
      <c r="K5411" s="101" t="s">
        <v>1388</v>
      </c>
    </row>
    <row r="5412" spans="1:11" ht="56.25" customHeight="1">
      <c r="A5412" s="98">
        <v>283</v>
      </c>
      <c r="B5412" s="125" t="s">
        <v>8594</v>
      </c>
      <c r="C5412" s="126">
        <v>42599</v>
      </c>
      <c r="D5412" s="98" t="s">
        <v>3</v>
      </c>
      <c r="E5412" s="98">
        <v>1409208</v>
      </c>
      <c r="F5412" s="98"/>
      <c r="G5412" s="127" t="s">
        <v>12177</v>
      </c>
      <c r="H5412" s="128">
        <v>0</v>
      </c>
      <c r="I5412" s="128">
        <v>1449</v>
      </c>
      <c r="J5412" s="129">
        <v>1449</v>
      </c>
      <c r="K5412" s="101" t="s">
        <v>1388</v>
      </c>
    </row>
    <row r="5413" spans="1:11" ht="56.25" customHeight="1">
      <c r="A5413" s="98">
        <v>283</v>
      </c>
      <c r="B5413" s="125" t="s">
        <v>8594</v>
      </c>
      <c r="C5413" s="126">
        <v>42599</v>
      </c>
      <c r="D5413" s="98" t="s">
        <v>3</v>
      </c>
      <c r="E5413" s="98">
        <v>1409213</v>
      </c>
      <c r="F5413" s="98"/>
      <c r="G5413" s="127" t="s">
        <v>12178</v>
      </c>
      <c r="H5413" s="128">
        <v>0</v>
      </c>
      <c r="I5413" s="128">
        <v>646</v>
      </c>
      <c r="J5413" s="129">
        <v>646</v>
      </c>
      <c r="K5413" s="101" t="s">
        <v>1388</v>
      </c>
    </row>
    <row r="5414" spans="1:11" ht="56.25" customHeight="1">
      <c r="A5414" s="98">
        <v>283</v>
      </c>
      <c r="B5414" s="125" t="s">
        <v>8594</v>
      </c>
      <c r="C5414" s="126">
        <v>42599</v>
      </c>
      <c r="D5414" s="98" t="s">
        <v>3</v>
      </c>
      <c r="E5414" s="98">
        <v>1409217</v>
      </c>
      <c r="F5414" s="98"/>
      <c r="G5414" s="127" t="s">
        <v>12180</v>
      </c>
      <c r="H5414" s="128">
        <v>0</v>
      </c>
      <c r="I5414" s="128">
        <v>222</v>
      </c>
      <c r="J5414" s="129">
        <v>222</v>
      </c>
      <c r="K5414" s="101" t="s">
        <v>1388</v>
      </c>
    </row>
    <row r="5415" spans="1:11" ht="56.25" customHeight="1">
      <c r="A5415" s="98">
        <v>283</v>
      </c>
      <c r="B5415" s="125" t="s">
        <v>8594</v>
      </c>
      <c r="C5415" s="126">
        <v>42599</v>
      </c>
      <c r="D5415" s="98" t="s">
        <v>3</v>
      </c>
      <c r="E5415" s="98">
        <v>1409218</v>
      </c>
      <c r="F5415" s="98"/>
      <c r="G5415" s="127" t="s">
        <v>12181</v>
      </c>
      <c r="H5415" s="128">
        <v>0</v>
      </c>
      <c r="I5415" s="128">
        <v>466</v>
      </c>
      <c r="J5415" s="129">
        <v>466</v>
      </c>
      <c r="K5415" s="101" t="s">
        <v>1388</v>
      </c>
    </row>
    <row r="5416" spans="1:11" ht="56.25" customHeight="1">
      <c r="A5416" s="98">
        <v>283</v>
      </c>
      <c r="B5416" s="125" t="s">
        <v>8594</v>
      </c>
      <c r="C5416" s="126">
        <v>42608</v>
      </c>
      <c r="D5416" s="98" t="s">
        <v>3</v>
      </c>
      <c r="E5416" s="98">
        <v>1412600</v>
      </c>
      <c r="F5416" s="98"/>
      <c r="G5416" s="127" t="s">
        <v>12429</v>
      </c>
      <c r="H5416" s="128">
        <v>0</v>
      </c>
      <c r="I5416" s="128">
        <v>190</v>
      </c>
      <c r="J5416" s="129">
        <v>190</v>
      </c>
      <c r="K5416" s="101" t="s">
        <v>1388</v>
      </c>
    </row>
    <row r="5417" spans="1:11" ht="56.25" customHeight="1">
      <c r="A5417" s="98">
        <v>283</v>
      </c>
      <c r="B5417" s="125" t="s">
        <v>8594</v>
      </c>
      <c r="C5417" s="126">
        <v>42614</v>
      </c>
      <c r="D5417" s="98" t="s">
        <v>3</v>
      </c>
      <c r="E5417" s="98">
        <v>1414828</v>
      </c>
      <c r="F5417" s="98"/>
      <c r="G5417" s="127" t="s">
        <v>12609</v>
      </c>
      <c r="H5417" s="128">
        <v>0</v>
      </c>
      <c r="I5417" s="128">
        <v>0.99</v>
      </c>
      <c r="J5417" s="129">
        <v>0.99</v>
      </c>
      <c r="K5417" s="101" t="s">
        <v>1388</v>
      </c>
    </row>
    <row r="5418" spans="1:11" ht="56.25" customHeight="1">
      <c r="A5418" s="98">
        <v>283</v>
      </c>
      <c r="B5418" s="125" t="s">
        <v>8594</v>
      </c>
      <c r="C5418" s="126">
        <v>42614</v>
      </c>
      <c r="D5418" s="98" t="s">
        <v>3</v>
      </c>
      <c r="E5418" s="98">
        <v>1414831</v>
      </c>
      <c r="F5418" s="98"/>
      <c r="G5418" s="127" t="s">
        <v>12611</v>
      </c>
      <c r="H5418" s="128">
        <v>0</v>
      </c>
      <c r="I5418" s="128">
        <v>500</v>
      </c>
      <c r="J5418" s="129">
        <v>500</v>
      </c>
      <c r="K5418" s="101" t="s">
        <v>1388</v>
      </c>
    </row>
    <row r="5419" spans="1:11" ht="56.25" customHeight="1">
      <c r="A5419" s="98">
        <v>283</v>
      </c>
      <c r="B5419" s="125" t="s">
        <v>8594</v>
      </c>
      <c r="C5419" s="126">
        <v>42619</v>
      </c>
      <c r="D5419" s="98" t="s">
        <v>3</v>
      </c>
      <c r="E5419" s="98">
        <v>1416346</v>
      </c>
      <c r="F5419" s="98"/>
      <c r="G5419" s="127" t="s">
        <v>12733</v>
      </c>
      <c r="H5419" s="128">
        <v>0</v>
      </c>
      <c r="I5419" s="128">
        <v>348.5</v>
      </c>
      <c r="J5419" s="129">
        <v>348.5</v>
      </c>
      <c r="K5419" s="101" t="s">
        <v>1388</v>
      </c>
    </row>
    <row r="5420" spans="1:11" ht="56.25" customHeight="1">
      <c r="A5420" s="98">
        <v>283</v>
      </c>
      <c r="B5420" s="125" t="s">
        <v>8594</v>
      </c>
      <c r="C5420" s="126">
        <v>42619</v>
      </c>
      <c r="D5420" s="98" t="s">
        <v>3</v>
      </c>
      <c r="E5420" s="98">
        <v>1416348</v>
      </c>
      <c r="F5420" s="98"/>
      <c r="G5420" s="127" t="s">
        <v>12734</v>
      </c>
      <c r="H5420" s="128">
        <v>0</v>
      </c>
      <c r="I5420" s="128">
        <v>480.42</v>
      </c>
      <c r="J5420" s="129">
        <v>480.42</v>
      </c>
      <c r="K5420" s="101" t="s">
        <v>1388</v>
      </c>
    </row>
    <row r="5421" spans="1:11" ht="56.25" customHeight="1">
      <c r="A5421" s="98">
        <v>283</v>
      </c>
      <c r="B5421" s="125" t="s">
        <v>8594</v>
      </c>
      <c r="C5421" s="126">
        <v>42619</v>
      </c>
      <c r="D5421" s="98" t="s">
        <v>3</v>
      </c>
      <c r="E5421" s="98">
        <v>1416351</v>
      </c>
      <c r="F5421" s="98"/>
      <c r="G5421" s="127" t="s">
        <v>12735</v>
      </c>
      <c r="H5421" s="128">
        <v>0</v>
      </c>
      <c r="I5421" s="128">
        <v>547.26</v>
      </c>
      <c r="J5421" s="129">
        <v>547.26</v>
      </c>
      <c r="K5421" s="101" t="s">
        <v>1388</v>
      </c>
    </row>
    <row r="5422" spans="1:11" ht="56.25" customHeight="1">
      <c r="A5422" s="98">
        <v>283</v>
      </c>
      <c r="B5422" s="125" t="s">
        <v>8594</v>
      </c>
      <c r="C5422" s="126">
        <v>42619</v>
      </c>
      <c r="D5422" s="98" t="s">
        <v>3</v>
      </c>
      <c r="E5422" s="98">
        <v>1416352</v>
      </c>
      <c r="F5422" s="98"/>
      <c r="G5422" s="127" t="s">
        <v>12736</v>
      </c>
      <c r="H5422" s="128">
        <v>0</v>
      </c>
      <c r="I5422" s="128">
        <v>796.77</v>
      </c>
      <c r="J5422" s="129">
        <v>796.77</v>
      </c>
      <c r="K5422" s="101" t="s">
        <v>1388</v>
      </c>
    </row>
    <row r="5423" spans="1:11" ht="56.25" customHeight="1">
      <c r="A5423" s="98">
        <v>283</v>
      </c>
      <c r="B5423" s="125" t="s">
        <v>8594</v>
      </c>
      <c r="C5423" s="126">
        <v>42619</v>
      </c>
      <c r="D5423" s="98" t="s">
        <v>3</v>
      </c>
      <c r="E5423" s="98">
        <v>1416354</v>
      </c>
      <c r="F5423" s="98"/>
      <c r="G5423" s="127" t="s">
        <v>12737</v>
      </c>
      <c r="H5423" s="128">
        <v>0</v>
      </c>
      <c r="I5423" s="128">
        <v>593.54</v>
      </c>
      <c r="J5423" s="129">
        <v>593.54</v>
      </c>
      <c r="K5423" s="101" t="s">
        <v>1388</v>
      </c>
    </row>
    <row r="5424" spans="1:11" ht="56.25" customHeight="1">
      <c r="A5424" s="98">
        <v>283</v>
      </c>
      <c r="B5424" s="125" t="s">
        <v>8594</v>
      </c>
      <c r="C5424" s="126">
        <v>42636</v>
      </c>
      <c r="D5424" s="98" t="s">
        <v>3</v>
      </c>
      <c r="E5424" s="98">
        <v>1423041</v>
      </c>
      <c r="F5424" s="98"/>
      <c r="G5424" s="127" t="s">
        <v>13457</v>
      </c>
      <c r="H5424" s="128">
        <v>0</v>
      </c>
      <c r="I5424" s="128">
        <v>1449</v>
      </c>
      <c r="J5424" s="129">
        <v>1449</v>
      </c>
      <c r="K5424" s="101" t="s">
        <v>1388</v>
      </c>
    </row>
    <row r="5425" spans="1:11" ht="56.25" customHeight="1">
      <c r="A5425" s="98">
        <v>283</v>
      </c>
      <c r="B5425" s="125" t="s">
        <v>8594</v>
      </c>
      <c r="C5425" s="126">
        <v>42641</v>
      </c>
      <c r="D5425" s="98" t="s">
        <v>3</v>
      </c>
      <c r="E5425" s="98">
        <v>1424506</v>
      </c>
      <c r="F5425" s="98"/>
      <c r="G5425" s="127" t="s">
        <v>13639</v>
      </c>
      <c r="H5425" s="128">
        <v>0</v>
      </c>
      <c r="I5425" s="128">
        <v>2746</v>
      </c>
      <c r="J5425" s="129">
        <v>2746</v>
      </c>
      <c r="K5425" s="101" t="s">
        <v>1388</v>
      </c>
    </row>
    <row r="5426" spans="1:11" ht="56.25" customHeight="1">
      <c r="A5426" s="98">
        <v>283</v>
      </c>
      <c r="B5426" s="125" t="s">
        <v>8594</v>
      </c>
      <c r="C5426" s="126">
        <v>42641</v>
      </c>
      <c r="D5426" s="98" t="s">
        <v>3</v>
      </c>
      <c r="E5426" s="98">
        <v>1424601</v>
      </c>
      <c r="F5426" s="98"/>
      <c r="G5426" s="127" t="s">
        <v>13657</v>
      </c>
      <c r="H5426" s="128">
        <v>0</v>
      </c>
      <c r="I5426" s="128">
        <v>2338.1</v>
      </c>
      <c r="J5426" s="129">
        <v>2338.1</v>
      </c>
      <c r="K5426" s="101" t="s">
        <v>1388</v>
      </c>
    </row>
    <row r="5427" spans="1:11" ht="56.25" customHeight="1">
      <c r="A5427" s="98">
        <v>283</v>
      </c>
      <c r="B5427" s="125" t="s">
        <v>8594</v>
      </c>
      <c r="C5427" s="126">
        <v>42642</v>
      </c>
      <c r="D5427" s="98" t="s">
        <v>3</v>
      </c>
      <c r="E5427" s="98">
        <v>1425055</v>
      </c>
      <c r="F5427" s="98"/>
      <c r="G5427" s="127" t="s">
        <v>13736</v>
      </c>
      <c r="H5427" s="128">
        <v>0</v>
      </c>
      <c r="I5427" s="128">
        <v>22000</v>
      </c>
      <c r="J5427" s="129">
        <v>22000</v>
      </c>
      <c r="K5427" s="101" t="s">
        <v>1388</v>
      </c>
    </row>
    <row r="5428" spans="1:11" ht="56.25" customHeight="1">
      <c r="A5428" s="98">
        <v>283</v>
      </c>
      <c r="B5428" s="125" t="s">
        <v>8594</v>
      </c>
      <c r="C5428" s="126">
        <v>42643</v>
      </c>
      <c r="D5428" s="98" t="s">
        <v>3</v>
      </c>
      <c r="E5428" s="98">
        <v>1425617</v>
      </c>
      <c r="F5428" s="98"/>
      <c r="G5428" s="127" t="s">
        <v>13809</v>
      </c>
      <c r="H5428" s="128">
        <v>0</v>
      </c>
      <c r="I5428" s="128">
        <v>10793</v>
      </c>
      <c r="J5428" s="129">
        <v>10793</v>
      </c>
      <c r="K5428" s="101" t="s">
        <v>1388</v>
      </c>
    </row>
    <row r="5429" spans="1:11" ht="56.25" customHeight="1">
      <c r="A5429" s="98">
        <v>283</v>
      </c>
      <c r="B5429" s="125" t="s">
        <v>8594</v>
      </c>
      <c r="C5429" s="126">
        <v>42643</v>
      </c>
      <c r="D5429" s="98" t="s">
        <v>3</v>
      </c>
      <c r="E5429" s="98">
        <v>1425619</v>
      </c>
      <c r="F5429" s="98"/>
      <c r="G5429" s="127" t="s">
        <v>13811</v>
      </c>
      <c r="H5429" s="128">
        <v>0</v>
      </c>
      <c r="I5429" s="128">
        <v>151</v>
      </c>
      <c r="J5429" s="129">
        <v>151</v>
      </c>
      <c r="K5429" s="101" t="s">
        <v>1388</v>
      </c>
    </row>
    <row r="5430" spans="1:11" ht="56.25" customHeight="1">
      <c r="A5430" s="98">
        <v>283</v>
      </c>
      <c r="B5430" s="125" t="s">
        <v>8594</v>
      </c>
      <c r="C5430" s="126">
        <v>42643</v>
      </c>
      <c r="D5430" s="98" t="s">
        <v>3</v>
      </c>
      <c r="E5430" s="98">
        <v>1425622</v>
      </c>
      <c r="F5430" s="98"/>
      <c r="G5430" s="127" t="s">
        <v>13813</v>
      </c>
      <c r="H5430" s="128">
        <v>0</v>
      </c>
      <c r="I5430" s="128">
        <v>6321.5</v>
      </c>
      <c r="J5430" s="129">
        <v>6321.5</v>
      </c>
      <c r="K5430" s="101" t="s">
        <v>1388</v>
      </c>
    </row>
    <row r="5431" spans="1:11" ht="56.25" customHeight="1">
      <c r="A5431" s="98">
        <v>283</v>
      </c>
      <c r="B5431" s="125" t="s">
        <v>8594</v>
      </c>
      <c r="C5431" s="126">
        <v>42643</v>
      </c>
      <c r="D5431" s="98" t="s">
        <v>3</v>
      </c>
      <c r="E5431" s="98">
        <v>1425627</v>
      </c>
      <c r="F5431" s="98"/>
      <c r="G5431" s="127" t="s">
        <v>13815</v>
      </c>
      <c r="H5431" s="128">
        <v>0</v>
      </c>
      <c r="I5431" s="128">
        <v>916.4</v>
      </c>
      <c r="J5431" s="129">
        <v>916.4</v>
      </c>
      <c r="K5431" s="101" t="s">
        <v>1388</v>
      </c>
    </row>
    <row r="5432" spans="1:11" ht="56.25" customHeight="1">
      <c r="A5432" s="98">
        <v>287</v>
      </c>
      <c r="B5432" s="125" t="s">
        <v>1295</v>
      </c>
      <c r="C5432" s="126">
        <v>42389</v>
      </c>
      <c r="D5432" s="98" t="s">
        <v>11</v>
      </c>
      <c r="E5432" s="98">
        <v>183361</v>
      </c>
      <c r="F5432" s="98"/>
      <c r="G5432" s="127" t="s">
        <v>1635</v>
      </c>
      <c r="H5432" s="128">
        <v>50</v>
      </c>
      <c r="I5432" s="128">
        <v>0</v>
      </c>
      <c r="J5432" s="129">
        <v>50</v>
      </c>
      <c r="K5432" s="101" t="s">
        <v>1388</v>
      </c>
    </row>
    <row r="5433" spans="1:11" ht="56.25" customHeight="1">
      <c r="A5433" s="98">
        <v>287</v>
      </c>
      <c r="B5433" s="125" t="s">
        <v>1295</v>
      </c>
      <c r="C5433" s="126">
        <v>42389</v>
      </c>
      <c r="D5433" s="98" t="s">
        <v>11</v>
      </c>
      <c r="E5433" s="98">
        <v>183362</v>
      </c>
      <c r="F5433" s="98"/>
      <c r="G5433" s="127" t="s">
        <v>1636</v>
      </c>
      <c r="H5433" s="128">
        <v>50</v>
      </c>
      <c r="I5433" s="128">
        <v>0</v>
      </c>
      <c r="J5433" s="129">
        <v>50</v>
      </c>
      <c r="K5433" s="101" t="s">
        <v>1388</v>
      </c>
    </row>
    <row r="5434" spans="1:11" ht="56.25" customHeight="1">
      <c r="A5434" s="98">
        <v>287</v>
      </c>
      <c r="B5434" s="125" t="s">
        <v>1295</v>
      </c>
      <c r="C5434" s="126">
        <v>42395</v>
      </c>
      <c r="D5434" s="98" t="s">
        <v>11</v>
      </c>
      <c r="E5434" s="98">
        <v>183810</v>
      </c>
      <c r="F5434" s="98"/>
      <c r="G5434" s="127" t="s">
        <v>1729</v>
      </c>
      <c r="H5434" s="128">
        <v>50</v>
      </c>
      <c r="I5434" s="128">
        <v>0</v>
      </c>
      <c r="J5434" s="129">
        <v>50</v>
      </c>
      <c r="K5434" s="101" t="s">
        <v>1388</v>
      </c>
    </row>
    <row r="5435" spans="1:11" ht="56.25" customHeight="1">
      <c r="A5435" s="98">
        <v>287</v>
      </c>
      <c r="B5435" s="125" t="s">
        <v>1295</v>
      </c>
      <c r="C5435" s="126">
        <v>42443</v>
      </c>
      <c r="D5435" s="98" t="s">
        <v>11</v>
      </c>
      <c r="E5435" s="98">
        <v>188058</v>
      </c>
      <c r="F5435" s="98"/>
      <c r="G5435" s="127" t="s">
        <v>2725</v>
      </c>
      <c r="H5435" s="128">
        <v>50</v>
      </c>
      <c r="I5435" s="128">
        <v>0</v>
      </c>
      <c r="J5435" s="129">
        <v>50</v>
      </c>
      <c r="K5435" s="101" t="s">
        <v>1388</v>
      </c>
    </row>
    <row r="5436" spans="1:11" ht="56.25" customHeight="1">
      <c r="A5436" s="98">
        <v>287</v>
      </c>
      <c r="B5436" s="125" t="s">
        <v>1295</v>
      </c>
      <c r="C5436" s="126">
        <v>42443</v>
      </c>
      <c r="D5436" s="98" t="s">
        <v>11</v>
      </c>
      <c r="E5436" s="98">
        <v>188059</v>
      </c>
      <c r="F5436" s="98"/>
      <c r="G5436" s="127" t="s">
        <v>2726</v>
      </c>
      <c r="H5436" s="128">
        <v>50</v>
      </c>
      <c r="I5436" s="128">
        <v>0</v>
      </c>
      <c r="J5436" s="129">
        <v>50</v>
      </c>
      <c r="K5436" s="101" t="s">
        <v>1388</v>
      </c>
    </row>
    <row r="5437" spans="1:11" ht="56.25" customHeight="1">
      <c r="A5437" s="98">
        <v>287</v>
      </c>
      <c r="B5437" s="125" t="s">
        <v>1295</v>
      </c>
      <c r="C5437" s="126">
        <v>42458</v>
      </c>
      <c r="D5437" s="98" t="s">
        <v>11</v>
      </c>
      <c r="E5437" s="98">
        <v>189376</v>
      </c>
      <c r="F5437" s="98"/>
      <c r="G5437" s="127" t="s">
        <v>3100</v>
      </c>
      <c r="H5437" s="128">
        <v>50</v>
      </c>
      <c r="I5437" s="128">
        <v>0</v>
      </c>
      <c r="J5437" s="129">
        <v>50</v>
      </c>
      <c r="K5437" s="101" t="s">
        <v>1388</v>
      </c>
    </row>
    <row r="5438" spans="1:11" ht="56.25" customHeight="1">
      <c r="A5438" s="98">
        <v>287</v>
      </c>
      <c r="B5438" s="125" t="s">
        <v>1295</v>
      </c>
      <c r="C5438" s="126">
        <v>42458</v>
      </c>
      <c r="D5438" s="98" t="s">
        <v>11</v>
      </c>
      <c r="E5438" s="98">
        <v>189377</v>
      </c>
      <c r="F5438" s="98"/>
      <c r="G5438" s="127" t="s">
        <v>3101</v>
      </c>
      <c r="H5438" s="128">
        <v>50</v>
      </c>
      <c r="I5438" s="128">
        <v>0</v>
      </c>
      <c r="J5438" s="129">
        <v>50</v>
      </c>
      <c r="K5438" s="101" t="s">
        <v>1388</v>
      </c>
    </row>
    <row r="5439" spans="1:11" ht="56.25" customHeight="1">
      <c r="A5439" s="98">
        <v>287</v>
      </c>
      <c r="B5439" s="125" t="s">
        <v>1295</v>
      </c>
      <c r="C5439" s="126">
        <v>42467</v>
      </c>
      <c r="D5439" s="98" t="s">
        <v>11</v>
      </c>
      <c r="E5439" s="98">
        <v>190360</v>
      </c>
      <c r="F5439" s="98"/>
      <c r="G5439" s="127" t="s">
        <v>3262</v>
      </c>
      <c r="H5439" s="128">
        <v>50</v>
      </c>
      <c r="I5439" s="128">
        <v>0</v>
      </c>
      <c r="J5439" s="129">
        <v>50</v>
      </c>
      <c r="K5439" s="101" t="s">
        <v>1388</v>
      </c>
    </row>
    <row r="5440" spans="1:11" ht="56.25" customHeight="1">
      <c r="A5440" s="98">
        <v>287</v>
      </c>
      <c r="B5440" s="125" t="s">
        <v>1295</v>
      </c>
      <c r="C5440" s="126">
        <v>42474</v>
      </c>
      <c r="D5440" s="98" t="s">
        <v>11</v>
      </c>
      <c r="E5440" s="98">
        <v>190950</v>
      </c>
      <c r="F5440" s="98"/>
      <c r="G5440" s="127" t="s">
        <v>3415</v>
      </c>
      <c r="H5440" s="128">
        <v>50</v>
      </c>
      <c r="I5440" s="128">
        <v>0</v>
      </c>
      <c r="J5440" s="129">
        <v>50</v>
      </c>
      <c r="K5440" s="101" t="s">
        <v>1388</v>
      </c>
    </row>
    <row r="5441" spans="1:11" ht="56.25" customHeight="1">
      <c r="A5441" s="98">
        <v>287</v>
      </c>
      <c r="B5441" s="125" t="s">
        <v>1295</v>
      </c>
      <c r="C5441" s="126">
        <v>42474</v>
      </c>
      <c r="D5441" s="98" t="s">
        <v>11</v>
      </c>
      <c r="E5441" s="98">
        <v>190951</v>
      </c>
      <c r="F5441" s="98"/>
      <c r="G5441" s="127" t="s">
        <v>3416</v>
      </c>
      <c r="H5441" s="128">
        <v>50</v>
      </c>
      <c r="I5441" s="128">
        <v>0</v>
      </c>
      <c r="J5441" s="129">
        <v>50</v>
      </c>
      <c r="K5441" s="101" t="s">
        <v>1388</v>
      </c>
    </row>
    <row r="5442" spans="1:11" ht="56.25" customHeight="1">
      <c r="A5442" s="98">
        <v>287</v>
      </c>
      <c r="B5442" s="125" t="s">
        <v>1295</v>
      </c>
      <c r="C5442" s="126">
        <v>42475</v>
      </c>
      <c r="D5442" s="98" t="s">
        <v>11</v>
      </c>
      <c r="E5442" s="98">
        <v>191171</v>
      </c>
      <c r="F5442" s="98"/>
      <c r="G5442" s="127" t="s">
        <v>3440</v>
      </c>
      <c r="H5442" s="128">
        <v>50</v>
      </c>
      <c r="I5442" s="128">
        <v>0</v>
      </c>
      <c r="J5442" s="129">
        <v>50</v>
      </c>
      <c r="K5442" s="101" t="s">
        <v>1388</v>
      </c>
    </row>
    <row r="5443" spans="1:11" ht="56.25" customHeight="1">
      <c r="A5443" s="98">
        <v>287</v>
      </c>
      <c r="B5443" s="125" t="s">
        <v>1295</v>
      </c>
      <c r="C5443" s="126">
        <v>42475</v>
      </c>
      <c r="D5443" s="98" t="s">
        <v>11</v>
      </c>
      <c r="E5443" s="98">
        <v>191172</v>
      </c>
      <c r="F5443" s="98"/>
      <c r="G5443" s="127" t="s">
        <v>3441</v>
      </c>
      <c r="H5443" s="128">
        <v>50</v>
      </c>
      <c r="I5443" s="128">
        <v>0</v>
      </c>
      <c r="J5443" s="129">
        <v>50</v>
      </c>
      <c r="K5443" s="101" t="s">
        <v>1388</v>
      </c>
    </row>
    <row r="5444" spans="1:11" ht="56.25" customHeight="1">
      <c r="A5444" s="98">
        <v>287</v>
      </c>
      <c r="B5444" s="125" t="s">
        <v>1295</v>
      </c>
      <c r="C5444" s="126">
        <v>42487</v>
      </c>
      <c r="D5444" s="98" t="s">
        <v>11</v>
      </c>
      <c r="E5444" s="98">
        <v>192191</v>
      </c>
      <c r="F5444" s="98"/>
      <c r="G5444" s="127" t="s">
        <v>3661</v>
      </c>
      <c r="H5444" s="128">
        <v>50</v>
      </c>
      <c r="I5444" s="128">
        <v>0</v>
      </c>
      <c r="J5444" s="129">
        <v>50</v>
      </c>
      <c r="K5444" s="101" t="s">
        <v>1388</v>
      </c>
    </row>
    <row r="5445" spans="1:11" ht="56.25" customHeight="1">
      <c r="A5445" s="98">
        <v>287</v>
      </c>
      <c r="B5445" s="125" t="s">
        <v>1295</v>
      </c>
      <c r="C5445" s="126">
        <v>42489</v>
      </c>
      <c r="D5445" s="98" t="s">
        <v>11</v>
      </c>
      <c r="E5445" s="98">
        <v>192477</v>
      </c>
      <c r="F5445" s="98"/>
      <c r="G5445" s="127" t="s">
        <v>3719</v>
      </c>
      <c r="H5445" s="128">
        <v>50</v>
      </c>
      <c r="I5445" s="128">
        <v>0</v>
      </c>
      <c r="J5445" s="129">
        <v>50</v>
      </c>
      <c r="K5445" s="101" t="s">
        <v>1388</v>
      </c>
    </row>
    <row r="5446" spans="1:11" ht="56.25" customHeight="1">
      <c r="A5446" s="98">
        <v>287</v>
      </c>
      <c r="B5446" s="125" t="s">
        <v>1295</v>
      </c>
      <c r="C5446" s="126">
        <v>42514</v>
      </c>
      <c r="D5446" s="98" t="s">
        <v>11</v>
      </c>
      <c r="E5446" s="98">
        <v>194374</v>
      </c>
      <c r="F5446" s="98"/>
      <c r="G5446" s="127" t="s">
        <v>4256</v>
      </c>
      <c r="H5446" s="128">
        <v>50</v>
      </c>
      <c r="I5446" s="128">
        <v>0</v>
      </c>
      <c r="J5446" s="129">
        <v>50</v>
      </c>
      <c r="K5446" s="101" t="s">
        <v>1388</v>
      </c>
    </row>
    <row r="5447" spans="1:11" ht="56.25" customHeight="1">
      <c r="A5447" s="98">
        <v>287</v>
      </c>
      <c r="B5447" s="125" t="s">
        <v>1295</v>
      </c>
      <c r="C5447" s="126">
        <v>42536</v>
      </c>
      <c r="D5447" s="98" t="s">
        <v>11</v>
      </c>
      <c r="E5447" s="98">
        <v>204778</v>
      </c>
      <c r="F5447" s="98"/>
      <c r="G5447" s="127" t="s">
        <v>4704</v>
      </c>
      <c r="H5447" s="128">
        <v>50</v>
      </c>
      <c r="I5447" s="128">
        <v>0</v>
      </c>
      <c r="J5447" s="129">
        <v>50</v>
      </c>
      <c r="K5447" s="101" t="s">
        <v>1388</v>
      </c>
    </row>
    <row r="5448" spans="1:11" ht="56.25" customHeight="1">
      <c r="A5448" s="98">
        <v>287</v>
      </c>
      <c r="B5448" s="125" t="s">
        <v>1295</v>
      </c>
      <c r="C5448" s="126">
        <v>42580</v>
      </c>
      <c r="D5448" s="98" t="s">
        <v>11</v>
      </c>
      <c r="E5448" s="98">
        <v>235707</v>
      </c>
      <c r="F5448" s="98"/>
      <c r="G5448" s="127" t="s">
        <v>5890</v>
      </c>
      <c r="H5448" s="128">
        <v>50</v>
      </c>
      <c r="I5448" s="128">
        <v>0</v>
      </c>
      <c r="J5448" s="129">
        <v>50</v>
      </c>
      <c r="K5448" s="101" t="s">
        <v>1388</v>
      </c>
    </row>
    <row r="5449" spans="1:11" ht="56.25" customHeight="1">
      <c r="A5449" s="98">
        <v>287</v>
      </c>
      <c r="B5449" s="125" t="s">
        <v>1295</v>
      </c>
      <c r="C5449" s="126">
        <v>42584</v>
      </c>
      <c r="D5449" s="98" t="s">
        <v>11</v>
      </c>
      <c r="E5449" s="98">
        <v>237687</v>
      </c>
      <c r="F5449" s="98"/>
      <c r="G5449" s="127" t="s">
        <v>5966</v>
      </c>
      <c r="H5449" s="128">
        <v>50</v>
      </c>
      <c r="I5449" s="128">
        <v>0</v>
      </c>
      <c r="J5449" s="129">
        <v>50</v>
      </c>
      <c r="K5449" s="101" t="s">
        <v>1388</v>
      </c>
    </row>
    <row r="5450" spans="1:11" ht="56.25" customHeight="1">
      <c r="A5450" s="98">
        <v>287</v>
      </c>
      <c r="B5450" s="125" t="s">
        <v>1295</v>
      </c>
      <c r="C5450" s="126">
        <v>42584</v>
      </c>
      <c r="D5450" s="98" t="s">
        <v>11</v>
      </c>
      <c r="E5450" s="98">
        <v>237689</v>
      </c>
      <c r="F5450" s="98"/>
      <c r="G5450" s="127" t="s">
        <v>5967</v>
      </c>
      <c r="H5450" s="128">
        <v>50</v>
      </c>
      <c r="I5450" s="128">
        <v>0</v>
      </c>
      <c r="J5450" s="129">
        <v>50</v>
      </c>
      <c r="K5450" s="101" t="s">
        <v>1388</v>
      </c>
    </row>
    <row r="5451" spans="1:11" ht="56.25" customHeight="1">
      <c r="A5451" s="98">
        <v>287</v>
      </c>
      <c r="B5451" s="125" t="s">
        <v>1295</v>
      </c>
      <c r="C5451" s="126">
        <v>42592</v>
      </c>
      <c r="D5451" s="98" t="s">
        <v>11</v>
      </c>
      <c r="E5451" s="98">
        <v>244490</v>
      </c>
      <c r="F5451" s="98"/>
      <c r="G5451" s="127" t="s">
        <v>6179</v>
      </c>
      <c r="H5451" s="128">
        <v>50</v>
      </c>
      <c r="I5451" s="128">
        <v>0</v>
      </c>
      <c r="J5451" s="129">
        <v>50</v>
      </c>
      <c r="K5451" s="101" t="s">
        <v>1388</v>
      </c>
    </row>
    <row r="5452" spans="1:11" ht="56.25" customHeight="1">
      <c r="A5452" s="98">
        <v>287</v>
      </c>
      <c r="B5452" s="125" t="s">
        <v>1295</v>
      </c>
      <c r="C5452" s="126">
        <v>42592</v>
      </c>
      <c r="D5452" s="98" t="s">
        <v>11</v>
      </c>
      <c r="E5452" s="98">
        <v>244491</v>
      </c>
      <c r="F5452" s="98"/>
      <c r="G5452" s="127" t="s">
        <v>6180</v>
      </c>
      <c r="H5452" s="128">
        <v>50</v>
      </c>
      <c r="I5452" s="128">
        <v>0</v>
      </c>
      <c r="J5452" s="129">
        <v>50</v>
      </c>
      <c r="K5452" s="101" t="s">
        <v>1388</v>
      </c>
    </row>
    <row r="5453" spans="1:11" ht="56.25" customHeight="1">
      <c r="A5453" s="98">
        <v>287</v>
      </c>
      <c r="B5453" s="125" t="s">
        <v>1295</v>
      </c>
      <c r="C5453" s="126">
        <v>42600</v>
      </c>
      <c r="D5453" s="98" t="s">
        <v>11</v>
      </c>
      <c r="E5453" s="98">
        <v>250929</v>
      </c>
      <c r="F5453" s="98"/>
      <c r="G5453" s="127" t="s">
        <v>6393</v>
      </c>
      <c r="H5453" s="128">
        <v>50</v>
      </c>
      <c r="I5453" s="128">
        <v>0</v>
      </c>
      <c r="J5453" s="129">
        <v>50</v>
      </c>
      <c r="K5453" s="101" t="s">
        <v>1388</v>
      </c>
    </row>
    <row r="5454" spans="1:11" ht="56.25" customHeight="1">
      <c r="A5454" s="98">
        <v>287</v>
      </c>
      <c r="B5454" s="125" t="s">
        <v>1295</v>
      </c>
      <c r="C5454" s="126">
        <v>42613</v>
      </c>
      <c r="D5454" s="98" t="s">
        <v>11</v>
      </c>
      <c r="E5454" s="98">
        <v>259535</v>
      </c>
      <c r="F5454" s="98"/>
      <c r="G5454" s="127" t="s">
        <v>6744</v>
      </c>
      <c r="H5454" s="128">
        <v>50</v>
      </c>
      <c r="I5454" s="128">
        <v>0</v>
      </c>
      <c r="J5454" s="129">
        <v>50</v>
      </c>
      <c r="K5454" s="101" t="s">
        <v>1388</v>
      </c>
    </row>
    <row r="5455" spans="1:11" ht="56.25" customHeight="1">
      <c r="A5455" s="98">
        <v>287</v>
      </c>
      <c r="B5455" s="125" t="s">
        <v>1295</v>
      </c>
      <c r="C5455" s="126">
        <v>42613</v>
      </c>
      <c r="D5455" s="98" t="s">
        <v>11</v>
      </c>
      <c r="E5455" s="98">
        <v>259739</v>
      </c>
      <c r="F5455" s="98"/>
      <c r="G5455" s="127" t="s">
        <v>6746</v>
      </c>
      <c r="H5455" s="128">
        <v>50</v>
      </c>
      <c r="I5455" s="128">
        <v>0</v>
      </c>
      <c r="J5455" s="129">
        <v>50</v>
      </c>
      <c r="K5455" s="101" t="s">
        <v>1388</v>
      </c>
    </row>
    <row r="5456" spans="1:11" ht="56.25" customHeight="1">
      <c r="A5456" s="98">
        <v>287</v>
      </c>
      <c r="B5456" s="125" t="s">
        <v>1295</v>
      </c>
      <c r="C5456" s="126">
        <v>42376</v>
      </c>
      <c r="D5456" s="98" t="s">
        <v>11</v>
      </c>
      <c r="E5456" s="98">
        <v>838418</v>
      </c>
      <c r="F5456" s="98"/>
      <c r="G5456" s="127" t="s">
        <v>1447</v>
      </c>
      <c r="H5456" s="128">
        <v>8337.57</v>
      </c>
      <c r="I5456" s="128">
        <v>0</v>
      </c>
      <c r="J5456" s="129">
        <v>8337.57</v>
      </c>
      <c r="K5456" s="101" t="s">
        <v>1388</v>
      </c>
    </row>
    <row r="5457" spans="1:11" ht="56.25" customHeight="1">
      <c r="A5457" s="98">
        <v>287</v>
      </c>
      <c r="B5457" s="125" t="s">
        <v>1295</v>
      </c>
      <c r="C5457" s="126">
        <v>42432</v>
      </c>
      <c r="D5457" s="98" t="s">
        <v>11</v>
      </c>
      <c r="E5457" s="98">
        <v>843709</v>
      </c>
      <c r="F5457" s="98"/>
      <c r="G5457" s="127" t="s">
        <v>2538</v>
      </c>
      <c r="H5457" s="128">
        <v>50</v>
      </c>
      <c r="I5457" s="128">
        <v>0</v>
      </c>
      <c r="J5457" s="129">
        <v>50</v>
      </c>
      <c r="K5457" s="101" t="s">
        <v>1388</v>
      </c>
    </row>
    <row r="5458" spans="1:11" ht="56.25" customHeight="1">
      <c r="A5458" s="98">
        <v>287</v>
      </c>
      <c r="B5458" s="125" t="s">
        <v>1295</v>
      </c>
      <c r="C5458" s="126">
        <v>42501</v>
      </c>
      <c r="D5458" s="98" t="s">
        <v>11</v>
      </c>
      <c r="E5458" s="98">
        <v>851012</v>
      </c>
      <c r="F5458" s="98"/>
      <c r="G5458" s="127" t="s">
        <v>3922</v>
      </c>
      <c r="H5458" s="128">
        <v>50</v>
      </c>
      <c r="I5458" s="128">
        <v>0</v>
      </c>
      <c r="J5458" s="129">
        <v>50</v>
      </c>
      <c r="K5458" s="101" t="s">
        <v>1388</v>
      </c>
    </row>
    <row r="5459" spans="1:11" ht="56.25" customHeight="1">
      <c r="A5459" s="98">
        <v>287</v>
      </c>
      <c r="B5459" s="125" t="s">
        <v>1295</v>
      </c>
      <c r="C5459" s="126">
        <v>42501</v>
      </c>
      <c r="D5459" s="98" t="s">
        <v>6</v>
      </c>
      <c r="E5459" s="98">
        <v>851012</v>
      </c>
      <c r="F5459" s="98"/>
      <c r="G5459" s="127" t="s">
        <v>3904</v>
      </c>
      <c r="H5459" s="128">
        <v>0</v>
      </c>
      <c r="I5459" s="128">
        <v>746828.28</v>
      </c>
      <c r="J5459" s="129">
        <v>746828.28</v>
      </c>
      <c r="K5459" s="101" t="s">
        <v>1388</v>
      </c>
    </row>
    <row r="5460" spans="1:11" ht="56.25" customHeight="1">
      <c r="A5460" s="98">
        <v>287</v>
      </c>
      <c r="B5460" s="125" t="s">
        <v>8010</v>
      </c>
      <c r="C5460" s="126">
        <v>42388</v>
      </c>
      <c r="D5460" s="98" t="s">
        <v>3</v>
      </c>
      <c r="E5460" s="98">
        <v>1342209</v>
      </c>
      <c r="F5460" s="98"/>
      <c r="G5460" s="127" t="s">
        <v>8011</v>
      </c>
      <c r="H5460" s="128">
        <v>0</v>
      </c>
      <c r="I5460" s="128">
        <v>399.86</v>
      </c>
      <c r="J5460" s="129">
        <v>399.86</v>
      </c>
      <c r="K5460" s="101" t="s">
        <v>1388</v>
      </c>
    </row>
    <row r="5461" spans="1:11" ht="56.25" customHeight="1">
      <c r="A5461" s="98">
        <v>287</v>
      </c>
      <c r="B5461" s="125" t="s">
        <v>8010</v>
      </c>
      <c r="C5461" s="126">
        <v>42388</v>
      </c>
      <c r="D5461" s="98" t="s">
        <v>3</v>
      </c>
      <c r="E5461" s="98">
        <v>1342212</v>
      </c>
      <c r="F5461" s="98"/>
      <c r="G5461" s="127" t="s">
        <v>8012</v>
      </c>
      <c r="H5461" s="128">
        <v>0</v>
      </c>
      <c r="I5461" s="128">
        <v>10</v>
      </c>
      <c r="J5461" s="129">
        <v>10</v>
      </c>
      <c r="K5461" s="101" t="s">
        <v>1388</v>
      </c>
    </row>
    <row r="5462" spans="1:11" ht="56.25" customHeight="1">
      <c r="A5462" s="98">
        <v>287</v>
      </c>
      <c r="B5462" s="125" t="s">
        <v>8010</v>
      </c>
      <c r="C5462" s="126">
        <v>42388</v>
      </c>
      <c r="D5462" s="98" t="s">
        <v>3</v>
      </c>
      <c r="E5462" s="98">
        <v>1342214</v>
      </c>
      <c r="F5462" s="98"/>
      <c r="G5462" s="127" t="s">
        <v>8013</v>
      </c>
      <c r="H5462" s="128">
        <v>0</v>
      </c>
      <c r="I5462" s="128">
        <v>129.94999999999999</v>
      </c>
      <c r="J5462" s="129">
        <v>129.94999999999999</v>
      </c>
      <c r="K5462" s="101" t="s">
        <v>1388</v>
      </c>
    </row>
    <row r="5463" spans="1:11" ht="56.25" customHeight="1">
      <c r="A5463" s="98">
        <v>287</v>
      </c>
      <c r="B5463" s="125" t="s">
        <v>8010</v>
      </c>
      <c r="C5463" s="126">
        <v>42424</v>
      </c>
      <c r="D5463" s="98" t="s">
        <v>3</v>
      </c>
      <c r="E5463" s="98">
        <v>1353672</v>
      </c>
      <c r="F5463" s="98"/>
      <c r="G5463" s="127" t="s">
        <v>8525</v>
      </c>
      <c r="H5463" s="128">
        <v>0</v>
      </c>
      <c r="I5463" s="128">
        <v>70</v>
      </c>
      <c r="J5463" s="129">
        <v>70</v>
      </c>
      <c r="K5463" s="101" t="s">
        <v>1388</v>
      </c>
    </row>
    <row r="5464" spans="1:11" ht="56.25" customHeight="1">
      <c r="A5464" s="98">
        <v>287</v>
      </c>
      <c r="B5464" s="125" t="s">
        <v>8010</v>
      </c>
      <c r="C5464" s="126">
        <v>42431</v>
      </c>
      <c r="D5464" s="98" t="s">
        <v>3</v>
      </c>
      <c r="E5464" s="98">
        <v>1355754</v>
      </c>
      <c r="F5464" s="98"/>
      <c r="G5464" s="127" t="s">
        <v>8654</v>
      </c>
      <c r="H5464" s="128">
        <v>0</v>
      </c>
      <c r="I5464" s="128">
        <v>69389.83</v>
      </c>
      <c r="J5464" s="129">
        <v>69389.83</v>
      </c>
      <c r="K5464" s="101" t="s">
        <v>1388</v>
      </c>
    </row>
    <row r="5465" spans="1:11" ht="56.25" customHeight="1">
      <c r="A5465" s="98">
        <v>287</v>
      </c>
      <c r="B5465" s="125" t="s">
        <v>8010</v>
      </c>
      <c r="C5465" s="126">
        <v>42436</v>
      </c>
      <c r="D5465" s="98" t="s">
        <v>3</v>
      </c>
      <c r="E5465" s="98">
        <v>1357158</v>
      </c>
      <c r="F5465" s="98"/>
      <c r="G5465" s="127" t="s">
        <v>8736</v>
      </c>
      <c r="H5465" s="128">
        <v>0</v>
      </c>
      <c r="I5465" s="128">
        <v>2038</v>
      </c>
      <c r="J5465" s="129">
        <v>2038</v>
      </c>
      <c r="K5465" s="101" t="s">
        <v>1388</v>
      </c>
    </row>
    <row r="5466" spans="1:11" ht="56.25" customHeight="1">
      <c r="A5466" s="98">
        <v>287</v>
      </c>
      <c r="B5466" s="125" t="s">
        <v>8010</v>
      </c>
      <c r="C5466" s="126">
        <v>42436</v>
      </c>
      <c r="D5466" s="98" t="s">
        <v>3</v>
      </c>
      <c r="E5466" s="98">
        <v>1357160</v>
      </c>
      <c r="F5466" s="98"/>
      <c r="G5466" s="127" t="s">
        <v>8737</v>
      </c>
      <c r="H5466" s="128">
        <v>0</v>
      </c>
      <c r="I5466" s="128">
        <v>2088</v>
      </c>
      <c r="J5466" s="129">
        <v>2088</v>
      </c>
      <c r="K5466" s="101" t="s">
        <v>1388</v>
      </c>
    </row>
    <row r="5467" spans="1:11" ht="56.25" customHeight="1">
      <c r="A5467" s="98">
        <v>287</v>
      </c>
      <c r="B5467" s="125" t="s">
        <v>8010</v>
      </c>
      <c r="C5467" s="126">
        <v>42444</v>
      </c>
      <c r="D5467" s="98" t="s">
        <v>3</v>
      </c>
      <c r="E5467" s="98">
        <v>1359773</v>
      </c>
      <c r="F5467" s="98"/>
      <c r="G5467" s="127" t="s">
        <v>8869</v>
      </c>
      <c r="H5467" s="128">
        <v>0</v>
      </c>
      <c r="I5467" s="128">
        <v>46896.03</v>
      </c>
      <c r="J5467" s="129">
        <v>46896.03</v>
      </c>
      <c r="K5467" s="101" t="s">
        <v>1388</v>
      </c>
    </row>
    <row r="5468" spans="1:11" ht="56.25" customHeight="1">
      <c r="A5468" s="98">
        <v>287</v>
      </c>
      <c r="B5468" s="125" t="s">
        <v>8010</v>
      </c>
      <c r="C5468" s="126">
        <v>42459</v>
      </c>
      <c r="D5468" s="98" t="s">
        <v>3</v>
      </c>
      <c r="E5468" s="98">
        <v>1364136</v>
      </c>
      <c r="F5468" s="98"/>
      <c r="G5468" s="127" t="s">
        <v>9095</v>
      </c>
      <c r="H5468" s="128">
        <v>0</v>
      </c>
      <c r="I5468" s="128">
        <v>6231.2</v>
      </c>
      <c r="J5468" s="129">
        <v>6231.2</v>
      </c>
      <c r="K5468" s="101" t="s">
        <v>1388</v>
      </c>
    </row>
    <row r="5469" spans="1:11" ht="56.25" customHeight="1">
      <c r="A5469" s="98">
        <v>287</v>
      </c>
      <c r="B5469" s="125" t="s">
        <v>8010</v>
      </c>
      <c r="C5469" s="126">
        <v>42459</v>
      </c>
      <c r="D5469" s="98" t="s">
        <v>3</v>
      </c>
      <c r="E5469" s="98">
        <v>1364146</v>
      </c>
      <c r="F5469" s="98"/>
      <c r="G5469" s="127" t="s">
        <v>9096</v>
      </c>
      <c r="H5469" s="128">
        <v>0</v>
      </c>
      <c r="I5469" s="128">
        <v>2654</v>
      </c>
      <c r="J5469" s="129">
        <v>2654</v>
      </c>
      <c r="K5469" s="101" t="s">
        <v>1388</v>
      </c>
    </row>
    <row r="5470" spans="1:11" ht="56.25" customHeight="1">
      <c r="A5470" s="98">
        <v>287</v>
      </c>
      <c r="B5470" s="125" t="s">
        <v>8010</v>
      </c>
      <c r="C5470" s="126">
        <v>42467</v>
      </c>
      <c r="D5470" s="98" t="s">
        <v>3</v>
      </c>
      <c r="E5470" s="98">
        <v>1367004</v>
      </c>
      <c r="F5470" s="98"/>
      <c r="G5470" s="127" t="s">
        <v>9261</v>
      </c>
      <c r="H5470" s="128">
        <v>0</v>
      </c>
      <c r="I5470" s="128">
        <v>496</v>
      </c>
      <c r="J5470" s="129">
        <v>496</v>
      </c>
      <c r="K5470" s="101" t="s">
        <v>1388</v>
      </c>
    </row>
    <row r="5471" spans="1:11" ht="56.25" customHeight="1">
      <c r="A5471" s="98">
        <v>287</v>
      </c>
      <c r="B5471" s="125" t="s">
        <v>8010</v>
      </c>
      <c r="C5471" s="126">
        <v>42467</v>
      </c>
      <c r="D5471" s="98" t="s">
        <v>3</v>
      </c>
      <c r="E5471" s="98">
        <v>1367065</v>
      </c>
      <c r="F5471" s="98"/>
      <c r="G5471" s="127" t="s">
        <v>9262</v>
      </c>
      <c r="H5471" s="128">
        <v>0</v>
      </c>
      <c r="I5471" s="128">
        <v>1739</v>
      </c>
      <c r="J5471" s="129">
        <v>1739</v>
      </c>
      <c r="K5471" s="101" t="s">
        <v>1388</v>
      </c>
    </row>
    <row r="5472" spans="1:11" ht="56.25" customHeight="1">
      <c r="A5472" s="98">
        <v>287</v>
      </c>
      <c r="B5472" s="125" t="s">
        <v>8010</v>
      </c>
      <c r="C5472" s="126">
        <v>42489</v>
      </c>
      <c r="D5472" s="98" t="s">
        <v>3</v>
      </c>
      <c r="E5472" s="98">
        <v>1374566</v>
      </c>
      <c r="F5472" s="98"/>
      <c r="G5472" s="127" t="s">
        <v>9684</v>
      </c>
      <c r="H5472" s="128">
        <v>0</v>
      </c>
      <c r="I5472" s="128">
        <v>1154.6000000000001</v>
      </c>
      <c r="J5472" s="129">
        <v>1154.6000000000001</v>
      </c>
      <c r="K5472" s="101" t="s">
        <v>1388</v>
      </c>
    </row>
    <row r="5473" spans="1:11" ht="56.25" customHeight="1">
      <c r="A5473" s="98">
        <v>287</v>
      </c>
      <c r="B5473" s="125" t="s">
        <v>8010</v>
      </c>
      <c r="C5473" s="126">
        <v>42531</v>
      </c>
      <c r="D5473" s="98" t="s">
        <v>3</v>
      </c>
      <c r="E5473" s="98">
        <v>1387747</v>
      </c>
      <c r="F5473" s="98"/>
      <c r="G5473" s="127" t="s">
        <v>10509</v>
      </c>
      <c r="H5473" s="128">
        <v>0</v>
      </c>
      <c r="I5473" s="128">
        <v>1042.1500000000001</v>
      </c>
      <c r="J5473" s="129">
        <v>1042.1500000000001</v>
      </c>
      <c r="K5473" s="101" t="s">
        <v>1388</v>
      </c>
    </row>
    <row r="5474" spans="1:11" ht="56.25" customHeight="1">
      <c r="A5474" s="98">
        <v>287</v>
      </c>
      <c r="B5474" s="125" t="s">
        <v>8010</v>
      </c>
      <c r="C5474" s="126">
        <v>42559</v>
      </c>
      <c r="D5474" s="98" t="s">
        <v>3</v>
      </c>
      <c r="E5474" s="98">
        <v>1396428</v>
      </c>
      <c r="F5474" s="98"/>
      <c r="G5474" s="127" t="s">
        <v>11192</v>
      </c>
      <c r="H5474" s="128">
        <v>0</v>
      </c>
      <c r="I5474" s="128">
        <v>21420</v>
      </c>
      <c r="J5474" s="129">
        <v>21420</v>
      </c>
      <c r="K5474" s="101" t="s">
        <v>1388</v>
      </c>
    </row>
    <row r="5475" spans="1:11" ht="56.25" customHeight="1">
      <c r="A5475" s="98">
        <v>287</v>
      </c>
      <c r="B5475" s="125" t="s">
        <v>8010</v>
      </c>
      <c r="C5475" s="126">
        <v>42559</v>
      </c>
      <c r="D5475" s="98" t="s">
        <v>3</v>
      </c>
      <c r="E5475" s="98">
        <v>1396439</v>
      </c>
      <c r="F5475" s="98"/>
      <c r="G5475" s="127" t="s">
        <v>11194</v>
      </c>
      <c r="H5475" s="128">
        <v>0</v>
      </c>
      <c r="I5475" s="128">
        <v>2520</v>
      </c>
      <c r="J5475" s="129">
        <v>2520</v>
      </c>
      <c r="K5475" s="101" t="s">
        <v>1388</v>
      </c>
    </row>
    <row r="5476" spans="1:11" ht="56.25" customHeight="1">
      <c r="A5476" s="98">
        <v>287</v>
      </c>
      <c r="B5476" s="125" t="s">
        <v>8010</v>
      </c>
      <c r="C5476" s="126">
        <v>42559</v>
      </c>
      <c r="D5476" s="98" t="s">
        <v>3</v>
      </c>
      <c r="E5476" s="98">
        <v>1396450</v>
      </c>
      <c r="F5476" s="98"/>
      <c r="G5476" s="127" t="s">
        <v>11195</v>
      </c>
      <c r="H5476" s="128">
        <v>0</v>
      </c>
      <c r="I5476" s="128">
        <v>178730.64</v>
      </c>
      <c r="J5476" s="129">
        <v>178730.64</v>
      </c>
      <c r="K5476" s="101" t="s">
        <v>1388</v>
      </c>
    </row>
    <row r="5477" spans="1:11" ht="56.25" customHeight="1">
      <c r="A5477" s="98">
        <v>287</v>
      </c>
      <c r="B5477" s="125" t="s">
        <v>8010</v>
      </c>
      <c r="C5477" s="126">
        <v>42572</v>
      </c>
      <c r="D5477" s="98" t="s">
        <v>3</v>
      </c>
      <c r="E5477" s="98">
        <v>1400272</v>
      </c>
      <c r="F5477" s="98"/>
      <c r="G5477" s="127" t="s">
        <v>11483</v>
      </c>
      <c r="H5477" s="128">
        <v>0</v>
      </c>
      <c r="I5477" s="128">
        <v>131.1</v>
      </c>
      <c r="J5477" s="129">
        <v>131.1</v>
      </c>
      <c r="K5477" s="101" t="s">
        <v>1388</v>
      </c>
    </row>
    <row r="5478" spans="1:11" ht="56.25" customHeight="1">
      <c r="A5478" s="98">
        <v>287</v>
      </c>
      <c r="B5478" s="125" t="s">
        <v>8010</v>
      </c>
      <c r="C5478" s="126">
        <v>42577</v>
      </c>
      <c r="D5478" s="98" t="s">
        <v>3</v>
      </c>
      <c r="E5478" s="98">
        <v>1401378</v>
      </c>
      <c r="F5478" s="98"/>
      <c r="G5478" s="127" t="s">
        <v>11543</v>
      </c>
      <c r="H5478" s="128">
        <v>0</v>
      </c>
      <c r="I5478" s="128">
        <v>3596.78</v>
      </c>
      <c r="J5478" s="129">
        <v>3596.78</v>
      </c>
      <c r="K5478" s="101" t="s">
        <v>1388</v>
      </c>
    </row>
    <row r="5479" spans="1:11" ht="56.25" customHeight="1">
      <c r="A5479" s="98">
        <v>287</v>
      </c>
      <c r="B5479" s="125" t="s">
        <v>8010</v>
      </c>
      <c r="C5479" s="126">
        <v>42597</v>
      </c>
      <c r="D5479" s="98" t="s">
        <v>3</v>
      </c>
      <c r="E5479" s="98">
        <v>1408448</v>
      </c>
      <c r="F5479" s="98"/>
      <c r="G5479" s="127" t="s">
        <v>12116</v>
      </c>
      <c r="H5479" s="128">
        <v>0</v>
      </c>
      <c r="I5479" s="128">
        <v>34.4</v>
      </c>
      <c r="J5479" s="129">
        <v>34.4</v>
      </c>
      <c r="K5479" s="101" t="s">
        <v>1388</v>
      </c>
    </row>
    <row r="5480" spans="1:11" ht="56.25" customHeight="1">
      <c r="A5480" s="98">
        <v>287</v>
      </c>
      <c r="B5480" s="125" t="s">
        <v>8010</v>
      </c>
      <c r="C5480" s="126">
        <v>42639</v>
      </c>
      <c r="D5480" s="98" t="s">
        <v>3</v>
      </c>
      <c r="E5480" s="98">
        <v>1423490</v>
      </c>
      <c r="F5480" s="98"/>
      <c r="G5480" s="127" t="s">
        <v>13480</v>
      </c>
      <c r="H5480" s="128">
        <v>0</v>
      </c>
      <c r="I5480" s="128">
        <v>1293.6000000000001</v>
      </c>
      <c r="J5480" s="129">
        <v>1293.6000000000001</v>
      </c>
      <c r="K5480" s="101" t="s">
        <v>1388</v>
      </c>
    </row>
    <row r="5481" spans="1:11" ht="56.25" customHeight="1">
      <c r="A5481" s="98">
        <v>287</v>
      </c>
      <c r="B5481" s="125" t="s">
        <v>8010</v>
      </c>
      <c r="C5481" s="126">
        <v>42642</v>
      </c>
      <c r="D5481" s="98" t="s">
        <v>3</v>
      </c>
      <c r="E5481" s="98">
        <v>1425008</v>
      </c>
      <c r="F5481" s="98"/>
      <c r="G5481" s="127" t="s">
        <v>13713</v>
      </c>
      <c r="H5481" s="128">
        <v>0</v>
      </c>
      <c r="I5481" s="128">
        <v>189815.22</v>
      </c>
      <c r="J5481" s="129">
        <v>189815.22</v>
      </c>
      <c r="K5481" s="101" t="s">
        <v>1388</v>
      </c>
    </row>
    <row r="5482" spans="1:11" ht="56.25" customHeight="1">
      <c r="A5482" s="98">
        <v>288</v>
      </c>
      <c r="B5482" s="125" t="s">
        <v>9031</v>
      </c>
      <c r="C5482" s="126">
        <v>42453</v>
      </c>
      <c r="D5482" s="98" t="s">
        <v>3</v>
      </c>
      <c r="E5482" s="98">
        <v>1362790</v>
      </c>
      <c r="F5482" s="98"/>
      <c r="G5482" s="127" t="s">
        <v>9032</v>
      </c>
      <c r="H5482" s="128">
        <v>0</v>
      </c>
      <c r="I5482" s="128">
        <v>367.69</v>
      </c>
      <c r="J5482" s="129">
        <v>367.69</v>
      </c>
      <c r="K5482" s="101" t="s">
        <v>1388</v>
      </c>
    </row>
    <row r="5483" spans="1:11" ht="56.25" customHeight="1">
      <c r="A5483" s="98">
        <v>288</v>
      </c>
      <c r="B5483" s="125" t="s">
        <v>9031</v>
      </c>
      <c r="C5483" s="126">
        <v>42622</v>
      </c>
      <c r="D5483" s="98" t="s">
        <v>3</v>
      </c>
      <c r="E5483" s="98">
        <v>1418133</v>
      </c>
      <c r="F5483" s="98"/>
      <c r="G5483" s="127" t="s">
        <v>12905</v>
      </c>
      <c r="H5483" s="128">
        <v>0</v>
      </c>
      <c r="I5483" s="128">
        <v>34</v>
      </c>
      <c r="J5483" s="129">
        <v>34</v>
      </c>
      <c r="K5483" s="101" t="s">
        <v>1388</v>
      </c>
    </row>
    <row r="5484" spans="1:11" ht="56.25" customHeight="1">
      <c r="A5484" s="98">
        <v>288</v>
      </c>
      <c r="B5484" s="125" t="s">
        <v>9031</v>
      </c>
      <c r="C5484" s="126">
        <v>42622</v>
      </c>
      <c r="D5484" s="98" t="s">
        <v>3</v>
      </c>
      <c r="E5484" s="98">
        <v>1418136</v>
      </c>
      <c r="F5484" s="98"/>
      <c r="G5484" s="127" t="s">
        <v>12906</v>
      </c>
      <c r="H5484" s="128">
        <v>0</v>
      </c>
      <c r="I5484" s="128">
        <v>57.5</v>
      </c>
      <c r="J5484" s="129">
        <v>57.5</v>
      </c>
      <c r="K5484" s="101" t="s">
        <v>1388</v>
      </c>
    </row>
    <row r="5485" spans="1:11" ht="56.25" customHeight="1">
      <c r="A5485" s="98">
        <v>290</v>
      </c>
      <c r="B5485" s="125" t="s">
        <v>8349</v>
      </c>
      <c r="C5485" s="126">
        <v>42417</v>
      </c>
      <c r="D5485" s="98" t="s">
        <v>3</v>
      </c>
      <c r="E5485" s="98">
        <v>1351177</v>
      </c>
      <c r="F5485" s="98"/>
      <c r="G5485" s="127" t="s">
        <v>8350</v>
      </c>
      <c r="H5485" s="128">
        <v>0</v>
      </c>
      <c r="I5485" s="128">
        <v>100</v>
      </c>
      <c r="J5485" s="129">
        <v>100</v>
      </c>
      <c r="K5485" s="101" t="s">
        <v>1388</v>
      </c>
    </row>
    <row r="5486" spans="1:11" ht="56.25" customHeight="1">
      <c r="A5486" s="98">
        <v>290</v>
      </c>
      <c r="B5486" s="125" t="s">
        <v>8349</v>
      </c>
      <c r="C5486" s="126">
        <v>42466</v>
      </c>
      <c r="D5486" s="98" t="s">
        <v>3</v>
      </c>
      <c r="E5486" s="98">
        <v>1366422</v>
      </c>
      <c r="F5486" s="98"/>
      <c r="G5486" s="127" t="s">
        <v>9224</v>
      </c>
      <c r="H5486" s="128">
        <v>0</v>
      </c>
      <c r="I5486" s="128">
        <v>65575537.289999999</v>
      </c>
      <c r="J5486" s="129">
        <v>65575537.289999999</v>
      </c>
      <c r="K5486" s="101" t="s">
        <v>1388</v>
      </c>
    </row>
    <row r="5487" spans="1:11" ht="56.25" customHeight="1">
      <c r="A5487" s="98">
        <v>290</v>
      </c>
      <c r="B5487" s="125" t="s">
        <v>8349</v>
      </c>
      <c r="C5487" s="126">
        <v>42472</v>
      </c>
      <c r="D5487" s="98" t="s">
        <v>3</v>
      </c>
      <c r="E5487" s="98">
        <v>1368293</v>
      </c>
      <c r="F5487" s="98"/>
      <c r="G5487" s="127" t="s">
        <v>9334</v>
      </c>
      <c r="H5487" s="128">
        <v>0</v>
      </c>
      <c r="I5487" s="128">
        <v>222</v>
      </c>
      <c r="J5487" s="129">
        <v>222</v>
      </c>
      <c r="K5487" s="101" t="s">
        <v>1388</v>
      </c>
    </row>
    <row r="5488" spans="1:11" ht="56.25" customHeight="1">
      <c r="A5488" s="98">
        <v>290</v>
      </c>
      <c r="B5488" s="125" t="s">
        <v>8349</v>
      </c>
      <c r="C5488" s="126">
        <v>42544</v>
      </c>
      <c r="D5488" s="98" t="s">
        <v>3</v>
      </c>
      <c r="E5488" s="98">
        <v>1391496</v>
      </c>
      <c r="F5488" s="98"/>
      <c r="G5488" s="127" t="s">
        <v>10798</v>
      </c>
      <c r="H5488" s="128">
        <v>0</v>
      </c>
      <c r="I5488" s="128">
        <v>24278.09</v>
      </c>
      <c r="J5488" s="129">
        <v>24278.09</v>
      </c>
      <c r="K5488" s="101" t="s">
        <v>1388</v>
      </c>
    </row>
    <row r="5489" spans="1:11" ht="56.25" customHeight="1">
      <c r="A5489" s="98">
        <v>290</v>
      </c>
      <c r="B5489" s="125" t="s">
        <v>8349</v>
      </c>
      <c r="C5489" s="126">
        <v>42549</v>
      </c>
      <c r="D5489" s="98" t="s">
        <v>3</v>
      </c>
      <c r="E5489" s="98">
        <v>1392733</v>
      </c>
      <c r="F5489" s="98"/>
      <c r="G5489" s="127" t="s">
        <v>10880</v>
      </c>
      <c r="H5489" s="128">
        <v>0</v>
      </c>
      <c r="I5489" s="128">
        <v>444</v>
      </c>
      <c r="J5489" s="129">
        <v>444</v>
      </c>
      <c r="K5489" s="101" t="s">
        <v>1388</v>
      </c>
    </row>
    <row r="5490" spans="1:11" ht="56.25" customHeight="1">
      <c r="A5490" s="98">
        <v>290</v>
      </c>
      <c r="B5490" s="125" t="s">
        <v>8349</v>
      </c>
      <c r="C5490" s="126">
        <v>42555</v>
      </c>
      <c r="D5490" s="98" t="s">
        <v>3</v>
      </c>
      <c r="E5490" s="98">
        <v>1394531</v>
      </c>
      <c r="F5490" s="98"/>
      <c r="G5490" s="127" t="s">
        <v>11025</v>
      </c>
      <c r="H5490" s="128">
        <v>0</v>
      </c>
      <c r="I5490" s="128">
        <v>38</v>
      </c>
      <c r="J5490" s="129">
        <v>38</v>
      </c>
      <c r="K5490" s="101" t="s">
        <v>1388</v>
      </c>
    </row>
    <row r="5491" spans="1:11" ht="56.25" customHeight="1">
      <c r="A5491" s="98">
        <v>290</v>
      </c>
      <c r="B5491" s="125" t="s">
        <v>8349</v>
      </c>
      <c r="C5491" s="126">
        <v>42592</v>
      </c>
      <c r="D5491" s="98" t="s">
        <v>3</v>
      </c>
      <c r="E5491" s="98">
        <v>1406625</v>
      </c>
      <c r="F5491" s="98"/>
      <c r="G5491" s="127" t="s">
        <v>12011</v>
      </c>
      <c r="H5491" s="128">
        <v>0</v>
      </c>
      <c r="I5491" s="128">
        <v>222</v>
      </c>
      <c r="J5491" s="129">
        <v>222</v>
      </c>
      <c r="K5491" s="101" t="s">
        <v>1388</v>
      </c>
    </row>
    <row r="5492" spans="1:11" ht="56.25" customHeight="1">
      <c r="A5492" s="98">
        <v>290</v>
      </c>
      <c r="B5492" s="125" t="s">
        <v>8349</v>
      </c>
      <c r="C5492" s="126">
        <v>42600</v>
      </c>
      <c r="D5492" s="98" t="s">
        <v>3</v>
      </c>
      <c r="E5492" s="98">
        <v>1409750</v>
      </c>
      <c r="F5492" s="98"/>
      <c r="G5492" s="127" t="s">
        <v>12214</v>
      </c>
      <c r="H5492" s="128">
        <v>0</v>
      </c>
      <c r="I5492" s="128">
        <v>14.26</v>
      </c>
      <c r="J5492" s="129">
        <v>14.26</v>
      </c>
      <c r="K5492" s="101" t="s">
        <v>1388</v>
      </c>
    </row>
    <row r="5493" spans="1:11" ht="56.25" customHeight="1">
      <c r="A5493" s="98">
        <v>290</v>
      </c>
      <c r="B5493" s="125" t="s">
        <v>8349</v>
      </c>
      <c r="C5493" s="126">
        <v>42600</v>
      </c>
      <c r="D5493" s="98" t="s">
        <v>3</v>
      </c>
      <c r="E5493" s="98">
        <v>1409752</v>
      </c>
      <c r="F5493" s="98"/>
      <c r="G5493" s="127" t="s">
        <v>12215</v>
      </c>
      <c r="H5493" s="128">
        <v>0</v>
      </c>
      <c r="I5493" s="128">
        <v>130.28</v>
      </c>
      <c r="J5493" s="129">
        <v>130.28</v>
      </c>
      <c r="K5493" s="101" t="s">
        <v>1388</v>
      </c>
    </row>
    <row r="5494" spans="1:11" ht="56.25" customHeight="1">
      <c r="A5494" s="98">
        <v>290</v>
      </c>
      <c r="B5494" s="125" t="s">
        <v>8349</v>
      </c>
      <c r="C5494" s="126">
        <v>42605</v>
      </c>
      <c r="D5494" s="98" t="s">
        <v>3</v>
      </c>
      <c r="E5494" s="98">
        <v>1411364</v>
      </c>
      <c r="F5494" s="98"/>
      <c r="G5494" s="127" t="s">
        <v>12312</v>
      </c>
      <c r="H5494" s="128">
        <v>0</v>
      </c>
      <c r="I5494" s="128">
        <v>454</v>
      </c>
      <c r="J5494" s="129">
        <v>454</v>
      </c>
      <c r="K5494" s="101" t="s">
        <v>1388</v>
      </c>
    </row>
    <row r="5495" spans="1:11" ht="56.25" customHeight="1">
      <c r="A5495" s="98">
        <v>290</v>
      </c>
      <c r="B5495" s="125" t="s">
        <v>8349</v>
      </c>
      <c r="C5495" s="126">
        <v>42605</v>
      </c>
      <c r="D5495" s="98" t="s">
        <v>3</v>
      </c>
      <c r="E5495" s="98">
        <v>1411367</v>
      </c>
      <c r="F5495" s="98"/>
      <c r="G5495" s="127" t="s">
        <v>12313</v>
      </c>
      <c r="H5495" s="128">
        <v>0</v>
      </c>
      <c r="I5495" s="128">
        <v>2580</v>
      </c>
      <c r="J5495" s="129">
        <v>2580</v>
      </c>
      <c r="K5495" s="101" t="s">
        <v>1388</v>
      </c>
    </row>
    <row r="5496" spans="1:11" ht="56.25" customHeight="1">
      <c r="A5496" s="98">
        <v>290</v>
      </c>
      <c r="B5496" s="125" t="s">
        <v>8349</v>
      </c>
      <c r="C5496" s="126">
        <v>42614</v>
      </c>
      <c r="D5496" s="98" t="s">
        <v>3</v>
      </c>
      <c r="E5496" s="98">
        <v>1414758</v>
      </c>
      <c r="F5496" s="98"/>
      <c r="G5496" s="127" t="s">
        <v>12588</v>
      </c>
      <c r="H5496" s="128">
        <v>0</v>
      </c>
      <c r="I5496" s="128">
        <v>776.89</v>
      </c>
      <c r="J5496" s="129">
        <v>776.89</v>
      </c>
      <c r="K5496" s="101" t="s">
        <v>1388</v>
      </c>
    </row>
    <row r="5497" spans="1:11" ht="56.25" customHeight="1">
      <c r="A5497" s="98">
        <v>290</v>
      </c>
      <c r="B5497" s="125" t="s">
        <v>8349</v>
      </c>
      <c r="C5497" s="126">
        <v>42614</v>
      </c>
      <c r="D5497" s="98" t="s">
        <v>3</v>
      </c>
      <c r="E5497" s="98">
        <v>1414762</v>
      </c>
      <c r="F5497" s="98"/>
      <c r="G5497" s="127" t="s">
        <v>12589</v>
      </c>
      <c r="H5497" s="128">
        <v>0</v>
      </c>
      <c r="I5497" s="128">
        <v>1230</v>
      </c>
      <c r="J5497" s="129">
        <v>1230</v>
      </c>
      <c r="K5497" s="101" t="s">
        <v>1388</v>
      </c>
    </row>
    <row r="5498" spans="1:11" ht="56.25" customHeight="1">
      <c r="A5498" s="98">
        <v>290</v>
      </c>
      <c r="B5498" s="125" t="s">
        <v>8349</v>
      </c>
      <c r="C5498" s="126">
        <v>42614</v>
      </c>
      <c r="D5498" s="98" t="s">
        <v>3</v>
      </c>
      <c r="E5498" s="98">
        <v>1414767</v>
      </c>
      <c r="F5498" s="98"/>
      <c r="G5498" s="127" t="s">
        <v>12591</v>
      </c>
      <c r="H5498" s="128">
        <v>0</v>
      </c>
      <c r="I5498" s="128">
        <v>1397</v>
      </c>
      <c r="J5498" s="129">
        <v>1397</v>
      </c>
      <c r="K5498" s="101" t="s">
        <v>1388</v>
      </c>
    </row>
    <row r="5499" spans="1:11" ht="56.25" customHeight="1">
      <c r="A5499" s="98">
        <v>290</v>
      </c>
      <c r="B5499" s="125" t="s">
        <v>8349</v>
      </c>
      <c r="C5499" s="126">
        <v>42614</v>
      </c>
      <c r="D5499" s="98" t="s">
        <v>3</v>
      </c>
      <c r="E5499" s="98">
        <v>1414769</v>
      </c>
      <c r="F5499" s="98"/>
      <c r="G5499" s="127" t="s">
        <v>12592</v>
      </c>
      <c r="H5499" s="128">
        <v>0</v>
      </c>
      <c r="I5499" s="128">
        <v>1897.4</v>
      </c>
      <c r="J5499" s="129">
        <v>1897.4</v>
      </c>
      <c r="K5499" s="101" t="s">
        <v>1388</v>
      </c>
    </row>
    <row r="5500" spans="1:11" ht="56.25" customHeight="1">
      <c r="A5500" s="98">
        <v>290</v>
      </c>
      <c r="B5500" s="125" t="s">
        <v>8349</v>
      </c>
      <c r="C5500" s="126">
        <v>42614</v>
      </c>
      <c r="D5500" s="98" t="s">
        <v>3</v>
      </c>
      <c r="E5500" s="98">
        <v>1414771</v>
      </c>
      <c r="F5500" s="98"/>
      <c r="G5500" s="127" t="s">
        <v>12594</v>
      </c>
      <c r="H5500" s="128">
        <v>0</v>
      </c>
      <c r="I5500" s="128">
        <v>1404.6100000000001</v>
      </c>
      <c r="J5500" s="129">
        <v>1404.6100000000001</v>
      </c>
      <c r="K5500" s="101" t="s">
        <v>1388</v>
      </c>
    </row>
    <row r="5501" spans="1:11" ht="56.25" customHeight="1">
      <c r="A5501" s="98">
        <v>290</v>
      </c>
      <c r="B5501" s="125" t="s">
        <v>8349</v>
      </c>
      <c r="C5501" s="126">
        <v>42622</v>
      </c>
      <c r="D5501" s="98" t="s">
        <v>3</v>
      </c>
      <c r="E5501" s="98">
        <v>1417787</v>
      </c>
      <c r="F5501" s="98"/>
      <c r="G5501" s="127" t="s">
        <v>12856</v>
      </c>
      <c r="H5501" s="128">
        <v>0</v>
      </c>
      <c r="I5501" s="128">
        <v>391</v>
      </c>
      <c r="J5501" s="129">
        <v>391</v>
      </c>
      <c r="K5501" s="101" t="s">
        <v>1388</v>
      </c>
    </row>
    <row r="5502" spans="1:11" ht="56.25" customHeight="1">
      <c r="A5502" s="98">
        <v>290</v>
      </c>
      <c r="B5502" s="125" t="s">
        <v>8349</v>
      </c>
      <c r="C5502" s="126">
        <v>42622</v>
      </c>
      <c r="D5502" s="98" t="s">
        <v>3</v>
      </c>
      <c r="E5502" s="98">
        <v>1417788</v>
      </c>
      <c r="F5502" s="98"/>
      <c r="G5502" s="127" t="s">
        <v>12857</v>
      </c>
      <c r="H5502" s="128">
        <v>0</v>
      </c>
      <c r="I5502" s="128">
        <v>8671.09</v>
      </c>
      <c r="J5502" s="129">
        <v>8671.09</v>
      </c>
      <c r="K5502" s="101" t="s">
        <v>1388</v>
      </c>
    </row>
    <row r="5503" spans="1:11" ht="56.25" customHeight="1">
      <c r="A5503" s="98">
        <v>290</v>
      </c>
      <c r="B5503" s="125" t="s">
        <v>8349</v>
      </c>
      <c r="C5503" s="126">
        <v>42622</v>
      </c>
      <c r="D5503" s="98" t="s">
        <v>3</v>
      </c>
      <c r="E5503" s="98">
        <v>1417794</v>
      </c>
      <c r="F5503" s="98"/>
      <c r="G5503" s="127" t="s">
        <v>12859</v>
      </c>
      <c r="H5503" s="128">
        <v>0</v>
      </c>
      <c r="I5503" s="128">
        <v>1123</v>
      </c>
      <c r="J5503" s="129">
        <v>1123</v>
      </c>
      <c r="K5503" s="101" t="s">
        <v>1388</v>
      </c>
    </row>
    <row r="5504" spans="1:11" ht="56.25" customHeight="1">
      <c r="A5504" s="98">
        <v>290</v>
      </c>
      <c r="B5504" s="125" t="s">
        <v>8349</v>
      </c>
      <c r="C5504" s="126">
        <v>42626</v>
      </c>
      <c r="D5504" s="98" t="s">
        <v>3</v>
      </c>
      <c r="E5504" s="98">
        <v>1418994</v>
      </c>
      <c r="F5504" s="98"/>
      <c r="G5504" s="127" t="s">
        <v>12987</v>
      </c>
      <c r="H5504" s="128">
        <v>0</v>
      </c>
      <c r="I5504" s="128">
        <v>444</v>
      </c>
      <c r="J5504" s="129">
        <v>444</v>
      </c>
      <c r="K5504" s="101" t="s">
        <v>1388</v>
      </c>
    </row>
    <row r="5505" spans="1:11" ht="56.25" customHeight="1">
      <c r="A5505" s="98">
        <v>290</v>
      </c>
      <c r="B5505" s="125" t="s">
        <v>8349</v>
      </c>
      <c r="C5505" s="126">
        <v>42634</v>
      </c>
      <c r="D5505" s="98" t="s">
        <v>3</v>
      </c>
      <c r="E5505" s="98">
        <v>1422072</v>
      </c>
      <c r="F5505" s="98"/>
      <c r="G5505" s="127" t="s">
        <v>13334</v>
      </c>
      <c r="H5505" s="128">
        <v>0</v>
      </c>
      <c r="I5505" s="128">
        <v>232</v>
      </c>
      <c r="J5505" s="129">
        <v>232</v>
      </c>
      <c r="K5505" s="101" t="s">
        <v>1388</v>
      </c>
    </row>
    <row r="5506" spans="1:11" ht="56.25" customHeight="1">
      <c r="A5506" s="98">
        <v>290</v>
      </c>
      <c r="B5506" s="125" t="s">
        <v>8349</v>
      </c>
      <c r="C5506" s="126">
        <v>42634</v>
      </c>
      <c r="D5506" s="98" t="s">
        <v>3</v>
      </c>
      <c r="E5506" s="98">
        <v>1422073</v>
      </c>
      <c r="F5506" s="98"/>
      <c r="G5506" s="127" t="s">
        <v>13335</v>
      </c>
      <c r="H5506" s="128">
        <v>0</v>
      </c>
      <c r="I5506" s="128">
        <v>14826.89</v>
      </c>
      <c r="J5506" s="129">
        <v>14826.89</v>
      </c>
      <c r="K5506" s="101" t="s">
        <v>1388</v>
      </c>
    </row>
    <row r="5507" spans="1:11" ht="56.25" customHeight="1">
      <c r="A5507" s="98">
        <v>290</v>
      </c>
      <c r="B5507" s="125" t="s">
        <v>8349</v>
      </c>
      <c r="C5507" s="126">
        <v>42634</v>
      </c>
      <c r="D5507" s="98" t="s">
        <v>3</v>
      </c>
      <c r="E5507" s="98">
        <v>1422075</v>
      </c>
      <c r="F5507" s="98"/>
      <c r="G5507" s="127" t="s">
        <v>13337</v>
      </c>
      <c r="H5507" s="128">
        <v>0</v>
      </c>
      <c r="I5507" s="128">
        <v>4010.38</v>
      </c>
      <c r="J5507" s="129">
        <v>4010.38</v>
      </c>
      <c r="K5507" s="101" t="s">
        <v>1388</v>
      </c>
    </row>
    <row r="5508" spans="1:11" ht="56.25" customHeight="1">
      <c r="A5508" s="98">
        <v>290</v>
      </c>
      <c r="B5508" s="125" t="s">
        <v>8349</v>
      </c>
      <c r="C5508" s="126">
        <v>42634</v>
      </c>
      <c r="D5508" s="98" t="s">
        <v>3</v>
      </c>
      <c r="E5508" s="98">
        <v>1422236</v>
      </c>
      <c r="F5508" s="98"/>
      <c r="G5508" s="127" t="s">
        <v>13366</v>
      </c>
      <c r="H5508" s="128">
        <v>0</v>
      </c>
      <c r="I5508" s="128">
        <v>15</v>
      </c>
      <c r="J5508" s="129">
        <v>15</v>
      </c>
      <c r="K5508" s="101" t="s">
        <v>1388</v>
      </c>
    </row>
    <row r="5509" spans="1:11" ht="56.25" customHeight="1">
      <c r="A5509" s="98">
        <v>290</v>
      </c>
      <c r="B5509" s="125" t="s">
        <v>8349</v>
      </c>
      <c r="C5509" s="126">
        <v>42636</v>
      </c>
      <c r="D5509" s="98" t="s">
        <v>3</v>
      </c>
      <c r="E5509" s="98">
        <v>1423015</v>
      </c>
      <c r="F5509" s="98"/>
      <c r="G5509" s="127" t="s">
        <v>13449</v>
      </c>
      <c r="H5509" s="128">
        <v>0</v>
      </c>
      <c r="I5509" s="128">
        <v>397.90000000000003</v>
      </c>
      <c r="J5509" s="129">
        <v>397.90000000000003</v>
      </c>
      <c r="K5509" s="101" t="s">
        <v>1388</v>
      </c>
    </row>
    <row r="5510" spans="1:11" ht="56.25" customHeight="1">
      <c r="A5510" s="98">
        <v>290</v>
      </c>
      <c r="B5510" s="125" t="s">
        <v>8349</v>
      </c>
      <c r="C5510" s="126">
        <v>42636</v>
      </c>
      <c r="D5510" s="98" t="s">
        <v>3</v>
      </c>
      <c r="E5510" s="98">
        <v>1423022</v>
      </c>
      <c r="F5510" s="98"/>
      <c r="G5510" s="127" t="s">
        <v>13453</v>
      </c>
      <c r="H5510" s="128">
        <v>0</v>
      </c>
      <c r="I5510" s="128">
        <v>7444.49</v>
      </c>
      <c r="J5510" s="129">
        <v>7444.49</v>
      </c>
      <c r="K5510" s="101" t="s">
        <v>1388</v>
      </c>
    </row>
    <row r="5511" spans="1:11" ht="56.25" customHeight="1">
      <c r="A5511" s="98">
        <v>290</v>
      </c>
      <c r="B5511" s="125" t="s">
        <v>8349</v>
      </c>
      <c r="C5511" s="126">
        <v>42641</v>
      </c>
      <c r="D5511" s="98" t="s">
        <v>3</v>
      </c>
      <c r="E5511" s="98">
        <v>1424712</v>
      </c>
      <c r="F5511" s="98"/>
      <c r="G5511" s="127" t="s">
        <v>13695</v>
      </c>
      <c r="H5511" s="128">
        <v>0</v>
      </c>
      <c r="I5511" s="128">
        <v>15</v>
      </c>
      <c r="J5511" s="129">
        <v>15</v>
      </c>
      <c r="K5511" s="101" t="s">
        <v>1388</v>
      </c>
    </row>
    <row r="5512" spans="1:11" ht="56.25" customHeight="1">
      <c r="A5512" s="98">
        <v>290</v>
      </c>
      <c r="B5512" s="125" t="s">
        <v>8349</v>
      </c>
      <c r="C5512" s="126">
        <v>42642</v>
      </c>
      <c r="D5512" s="98" t="s">
        <v>3</v>
      </c>
      <c r="E5512" s="98">
        <v>1425185</v>
      </c>
      <c r="F5512" s="98"/>
      <c r="G5512" s="127" t="s">
        <v>13767</v>
      </c>
      <c r="H5512" s="128">
        <v>0</v>
      </c>
      <c r="I5512" s="128">
        <v>15</v>
      </c>
      <c r="J5512" s="129">
        <v>15</v>
      </c>
      <c r="K5512" s="101" t="s">
        <v>1388</v>
      </c>
    </row>
    <row r="5513" spans="1:11" ht="56.25" customHeight="1">
      <c r="A5513" s="98">
        <v>290</v>
      </c>
      <c r="B5513" s="125" t="s">
        <v>8349</v>
      </c>
      <c r="C5513" s="126">
        <v>42642</v>
      </c>
      <c r="D5513" s="98" t="s">
        <v>3</v>
      </c>
      <c r="E5513" s="98">
        <v>1425186</v>
      </c>
      <c r="F5513" s="98"/>
      <c r="G5513" s="127" t="s">
        <v>13768</v>
      </c>
      <c r="H5513" s="128">
        <v>0</v>
      </c>
      <c r="I5513" s="128">
        <v>15</v>
      </c>
      <c r="J5513" s="129">
        <v>15</v>
      </c>
      <c r="K5513" s="101" t="s">
        <v>1388</v>
      </c>
    </row>
    <row r="5514" spans="1:11" ht="56.25" customHeight="1">
      <c r="A5514" s="98">
        <v>290</v>
      </c>
      <c r="B5514" s="125" t="s">
        <v>8349</v>
      </c>
      <c r="C5514" s="126">
        <v>42643</v>
      </c>
      <c r="D5514" s="98" t="s">
        <v>3</v>
      </c>
      <c r="E5514" s="98">
        <v>1425524</v>
      </c>
      <c r="F5514" s="98"/>
      <c r="G5514" s="127" t="s">
        <v>13798</v>
      </c>
      <c r="H5514" s="128">
        <v>0</v>
      </c>
      <c r="I5514" s="128">
        <v>272</v>
      </c>
      <c r="J5514" s="129">
        <v>272</v>
      </c>
      <c r="K5514" s="101" t="s">
        <v>1388</v>
      </c>
    </row>
    <row r="5515" spans="1:11" ht="56.25" customHeight="1">
      <c r="A5515" s="98">
        <v>290</v>
      </c>
      <c r="B5515" s="125" t="s">
        <v>8349</v>
      </c>
      <c r="C5515" s="126">
        <v>42643</v>
      </c>
      <c r="D5515" s="98" t="s">
        <v>3</v>
      </c>
      <c r="E5515" s="98">
        <v>1425527</v>
      </c>
      <c r="F5515" s="98"/>
      <c r="G5515" s="127" t="s">
        <v>13799</v>
      </c>
      <c r="H5515" s="128">
        <v>0</v>
      </c>
      <c r="I5515" s="128">
        <v>93842.040000000008</v>
      </c>
      <c r="J5515" s="129">
        <v>93842.040000000008</v>
      </c>
      <c r="K5515" s="101" t="s">
        <v>1388</v>
      </c>
    </row>
    <row r="5516" spans="1:11" ht="56.25" customHeight="1">
      <c r="A5516" s="98">
        <v>290</v>
      </c>
      <c r="B5516" s="125" t="s">
        <v>8349</v>
      </c>
      <c r="C5516" s="126">
        <v>42643</v>
      </c>
      <c r="D5516" s="98" t="s">
        <v>3</v>
      </c>
      <c r="E5516" s="98">
        <v>1425935</v>
      </c>
      <c r="F5516" s="98"/>
      <c r="G5516" s="127" t="s">
        <v>13898</v>
      </c>
      <c r="H5516" s="128">
        <v>0</v>
      </c>
      <c r="I5516" s="128">
        <v>15</v>
      </c>
      <c r="J5516" s="129">
        <v>15</v>
      </c>
      <c r="K5516" s="101" t="s">
        <v>1388</v>
      </c>
    </row>
    <row r="5517" spans="1:11" ht="56.25" customHeight="1">
      <c r="A5517" s="98">
        <v>290</v>
      </c>
      <c r="B5517" s="125" t="s">
        <v>8349</v>
      </c>
      <c r="C5517" s="126">
        <v>42643</v>
      </c>
      <c r="D5517" s="98" t="s">
        <v>3</v>
      </c>
      <c r="E5517" s="98">
        <v>1425937</v>
      </c>
      <c r="F5517" s="98"/>
      <c r="G5517" s="127" t="s">
        <v>13899</v>
      </c>
      <c r="H5517" s="128">
        <v>0</v>
      </c>
      <c r="I5517" s="128">
        <v>15</v>
      </c>
      <c r="J5517" s="129">
        <v>15</v>
      </c>
      <c r="K5517" s="101" t="s">
        <v>1388</v>
      </c>
    </row>
    <row r="5518" spans="1:11" ht="56.25" customHeight="1">
      <c r="A5518" s="98">
        <v>290</v>
      </c>
      <c r="B5518" s="125" t="s">
        <v>1296</v>
      </c>
      <c r="C5518" s="126">
        <v>42625</v>
      </c>
      <c r="D5518" s="98" t="s">
        <v>1376</v>
      </c>
      <c r="E5518" s="98">
        <v>11043482</v>
      </c>
      <c r="F5518" s="98"/>
      <c r="G5518" s="127" t="s">
        <v>7076</v>
      </c>
      <c r="H5518" s="128">
        <v>75</v>
      </c>
      <c r="I5518" s="128">
        <v>0</v>
      </c>
      <c r="J5518" s="129">
        <v>75</v>
      </c>
      <c r="K5518" s="101" t="s">
        <v>1388</v>
      </c>
    </row>
    <row r="5519" spans="1:11" ht="56.25" customHeight="1">
      <c r="A5519" s="98">
        <v>291</v>
      </c>
      <c r="B5519" s="125" t="s">
        <v>1297</v>
      </c>
      <c r="C5519" s="126">
        <v>42534</v>
      </c>
      <c r="D5519" s="98" t="s">
        <v>15</v>
      </c>
      <c r="E5519" s="98">
        <v>24</v>
      </c>
      <c r="F5519" s="98"/>
      <c r="G5519" s="127" t="s">
        <v>4598</v>
      </c>
      <c r="H5519" s="128">
        <v>68870</v>
      </c>
      <c r="I5519" s="128">
        <v>0</v>
      </c>
      <c r="J5519" s="129">
        <v>68870</v>
      </c>
      <c r="K5519" s="101" t="s">
        <v>1388</v>
      </c>
    </row>
    <row r="5520" spans="1:11" ht="56.25" customHeight="1">
      <c r="A5520" s="98">
        <v>291</v>
      </c>
      <c r="B5520" s="125" t="s">
        <v>1297</v>
      </c>
      <c r="C5520" s="126">
        <v>42373</v>
      </c>
      <c r="D5520" s="98" t="s">
        <v>11</v>
      </c>
      <c r="E5520" s="98">
        <v>181756</v>
      </c>
      <c r="F5520" s="98"/>
      <c r="G5520" s="127" t="s">
        <v>1394</v>
      </c>
      <c r="H5520" s="128">
        <v>50</v>
      </c>
      <c r="I5520" s="128">
        <v>0</v>
      </c>
      <c r="J5520" s="129">
        <v>50</v>
      </c>
      <c r="K5520" s="101" t="s">
        <v>1388</v>
      </c>
    </row>
    <row r="5521" spans="1:11" ht="56.25" customHeight="1">
      <c r="A5521" s="98">
        <v>291</v>
      </c>
      <c r="B5521" s="125" t="s">
        <v>1297</v>
      </c>
      <c r="C5521" s="126">
        <v>42373</v>
      </c>
      <c r="D5521" s="98" t="s">
        <v>11</v>
      </c>
      <c r="E5521" s="98">
        <v>181758</v>
      </c>
      <c r="F5521" s="98"/>
      <c r="G5521" s="127" t="s">
        <v>1395</v>
      </c>
      <c r="H5521" s="128">
        <v>50</v>
      </c>
      <c r="I5521" s="128">
        <v>0</v>
      </c>
      <c r="J5521" s="129">
        <v>50</v>
      </c>
      <c r="K5521" s="101" t="s">
        <v>1388</v>
      </c>
    </row>
    <row r="5522" spans="1:11" ht="56.25" customHeight="1">
      <c r="A5522" s="98">
        <v>291</v>
      </c>
      <c r="B5522" s="125" t="s">
        <v>1297</v>
      </c>
      <c r="C5522" s="126">
        <v>42381</v>
      </c>
      <c r="D5522" s="98" t="s">
        <v>11</v>
      </c>
      <c r="E5522" s="98">
        <v>182546</v>
      </c>
      <c r="F5522" s="98"/>
      <c r="G5522" s="127" t="s">
        <v>1486</v>
      </c>
      <c r="H5522" s="128">
        <v>50</v>
      </c>
      <c r="I5522" s="128">
        <v>0</v>
      </c>
      <c r="J5522" s="129">
        <v>50</v>
      </c>
      <c r="K5522" s="101" t="s">
        <v>1388</v>
      </c>
    </row>
    <row r="5523" spans="1:11" ht="56.25" customHeight="1">
      <c r="A5523" s="98">
        <v>291</v>
      </c>
      <c r="B5523" s="125" t="s">
        <v>1297</v>
      </c>
      <c r="C5523" s="126">
        <v>42410</v>
      </c>
      <c r="D5523" s="98" t="s">
        <v>11</v>
      </c>
      <c r="E5523" s="98">
        <v>184938</v>
      </c>
      <c r="F5523" s="98"/>
      <c r="G5523" s="127" t="s">
        <v>2065</v>
      </c>
      <c r="H5523" s="128">
        <v>8180.4</v>
      </c>
      <c r="I5523" s="128">
        <v>0</v>
      </c>
      <c r="J5523" s="129">
        <v>8180.4</v>
      </c>
      <c r="K5523" s="101" t="s">
        <v>1388</v>
      </c>
    </row>
    <row r="5524" spans="1:11" ht="56.25" customHeight="1">
      <c r="A5524" s="98">
        <v>291</v>
      </c>
      <c r="B5524" s="125" t="s">
        <v>1297</v>
      </c>
      <c r="C5524" s="126">
        <v>42410</v>
      </c>
      <c r="D5524" s="98" t="s">
        <v>13</v>
      </c>
      <c r="E5524" s="98">
        <v>184938</v>
      </c>
      <c r="F5524" s="98"/>
      <c r="G5524" s="127" t="s">
        <v>2066</v>
      </c>
      <c r="H5524" s="128">
        <v>115312.45</v>
      </c>
      <c r="I5524" s="128">
        <v>0</v>
      </c>
      <c r="J5524" s="129">
        <v>115312.45</v>
      </c>
      <c r="K5524" s="101" t="s">
        <v>1388</v>
      </c>
    </row>
    <row r="5525" spans="1:11" ht="56.25" customHeight="1">
      <c r="A5525" s="98">
        <v>291</v>
      </c>
      <c r="B5525" s="125" t="s">
        <v>1297</v>
      </c>
      <c r="C5525" s="126">
        <v>42419</v>
      </c>
      <c r="D5525" s="98" t="s">
        <v>11</v>
      </c>
      <c r="E5525" s="98">
        <v>185900</v>
      </c>
      <c r="F5525" s="98"/>
      <c r="G5525" s="127" t="s">
        <v>2324</v>
      </c>
      <c r="H5525" s="128">
        <v>50</v>
      </c>
      <c r="I5525" s="128">
        <v>0</v>
      </c>
      <c r="J5525" s="129">
        <v>50</v>
      </c>
      <c r="K5525" s="101" t="s">
        <v>1388</v>
      </c>
    </row>
    <row r="5526" spans="1:11" ht="56.25" customHeight="1">
      <c r="A5526" s="98">
        <v>291</v>
      </c>
      <c r="B5526" s="125" t="s">
        <v>1297</v>
      </c>
      <c r="C5526" s="126">
        <v>42424</v>
      </c>
      <c r="D5526" s="98" t="s">
        <v>11</v>
      </c>
      <c r="E5526" s="98">
        <v>186220</v>
      </c>
      <c r="F5526" s="98"/>
      <c r="G5526" s="127" t="s">
        <v>2387</v>
      </c>
      <c r="H5526" s="128">
        <v>50</v>
      </c>
      <c r="I5526" s="128">
        <v>0</v>
      </c>
      <c r="J5526" s="129">
        <v>50</v>
      </c>
      <c r="K5526" s="101" t="s">
        <v>1388</v>
      </c>
    </row>
    <row r="5527" spans="1:11" ht="56.25" customHeight="1">
      <c r="A5527" s="98">
        <v>291</v>
      </c>
      <c r="B5527" s="125" t="s">
        <v>1297</v>
      </c>
      <c r="C5527" s="126">
        <v>42432</v>
      </c>
      <c r="D5527" s="98" t="s">
        <v>11</v>
      </c>
      <c r="E5527" s="98">
        <v>187100</v>
      </c>
      <c r="F5527" s="98"/>
      <c r="G5527" s="127" t="s">
        <v>2534</v>
      </c>
      <c r="H5527" s="128">
        <v>50</v>
      </c>
      <c r="I5527" s="128">
        <v>0</v>
      </c>
      <c r="J5527" s="129">
        <v>50</v>
      </c>
      <c r="K5527" s="101" t="s">
        <v>1388</v>
      </c>
    </row>
    <row r="5528" spans="1:11" ht="56.25" customHeight="1">
      <c r="A5528" s="98">
        <v>291</v>
      </c>
      <c r="B5528" s="125" t="s">
        <v>1297</v>
      </c>
      <c r="C5528" s="126">
        <v>42432</v>
      </c>
      <c r="D5528" s="98" t="s">
        <v>11</v>
      </c>
      <c r="E5528" s="98">
        <v>187106</v>
      </c>
      <c r="F5528" s="98"/>
      <c r="G5528" s="127" t="s">
        <v>2535</v>
      </c>
      <c r="H5528" s="128">
        <v>50</v>
      </c>
      <c r="I5528" s="128">
        <v>0</v>
      </c>
      <c r="J5528" s="129">
        <v>50</v>
      </c>
      <c r="K5528" s="101" t="s">
        <v>1388</v>
      </c>
    </row>
    <row r="5529" spans="1:11" ht="56.25" customHeight="1">
      <c r="A5529" s="98">
        <v>291</v>
      </c>
      <c r="B5529" s="125" t="s">
        <v>1297</v>
      </c>
      <c r="C5529" s="126">
        <v>42432</v>
      </c>
      <c r="D5529" s="98" t="s">
        <v>11</v>
      </c>
      <c r="E5529" s="98">
        <v>187109</v>
      </c>
      <c r="F5529" s="98"/>
      <c r="G5529" s="127" t="s">
        <v>2536</v>
      </c>
      <c r="H5529" s="128">
        <v>50</v>
      </c>
      <c r="I5529" s="128">
        <v>0</v>
      </c>
      <c r="J5529" s="129">
        <v>50</v>
      </c>
      <c r="K5529" s="101" t="s">
        <v>1388</v>
      </c>
    </row>
    <row r="5530" spans="1:11" ht="56.25" customHeight="1">
      <c r="A5530" s="98">
        <v>291</v>
      </c>
      <c r="B5530" s="125" t="s">
        <v>1297</v>
      </c>
      <c r="C5530" s="126">
        <v>42443</v>
      </c>
      <c r="D5530" s="98" t="s">
        <v>11</v>
      </c>
      <c r="E5530" s="98">
        <v>188061</v>
      </c>
      <c r="F5530" s="98"/>
      <c r="G5530" s="127" t="s">
        <v>2727</v>
      </c>
      <c r="H5530" s="128">
        <v>50</v>
      </c>
      <c r="I5530" s="128">
        <v>0</v>
      </c>
      <c r="J5530" s="129">
        <v>50</v>
      </c>
      <c r="K5530" s="101" t="s">
        <v>1388</v>
      </c>
    </row>
    <row r="5531" spans="1:11" ht="56.25" customHeight="1">
      <c r="A5531" s="98">
        <v>291</v>
      </c>
      <c r="B5531" s="125" t="s">
        <v>1297</v>
      </c>
      <c r="C5531" s="126">
        <v>42446</v>
      </c>
      <c r="D5531" s="98" t="s">
        <v>11</v>
      </c>
      <c r="E5531" s="98">
        <v>188426</v>
      </c>
      <c r="F5531" s="98"/>
      <c r="G5531" s="127" t="s">
        <v>2825</v>
      </c>
      <c r="H5531" s="128">
        <v>50</v>
      </c>
      <c r="I5531" s="128">
        <v>0</v>
      </c>
      <c r="J5531" s="129">
        <v>50</v>
      </c>
      <c r="K5531" s="101" t="s">
        <v>1388</v>
      </c>
    </row>
    <row r="5532" spans="1:11" ht="56.25" customHeight="1">
      <c r="A5532" s="98">
        <v>291</v>
      </c>
      <c r="B5532" s="125" t="s">
        <v>1297</v>
      </c>
      <c r="C5532" s="126">
        <v>42451</v>
      </c>
      <c r="D5532" s="98" t="s">
        <v>11</v>
      </c>
      <c r="E5532" s="98">
        <v>188808</v>
      </c>
      <c r="F5532" s="98"/>
      <c r="G5532" s="127" t="s">
        <v>2996</v>
      </c>
      <c r="H5532" s="128">
        <v>50</v>
      </c>
      <c r="I5532" s="128">
        <v>0</v>
      </c>
      <c r="J5532" s="129">
        <v>50</v>
      </c>
      <c r="K5532" s="101" t="s">
        <v>1388</v>
      </c>
    </row>
    <row r="5533" spans="1:11" ht="56.25" customHeight="1">
      <c r="A5533" s="98">
        <v>291</v>
      </c>
      <c r="B5533" s="125" t="s">
        <v>1297</v>
      </c>
      <c r="C5533" s="126">
        <v>42459</v>
      </c>
      <c r="D5533" s="98" t="s">
        <v>11</v>
      </c>
      <c r="E5533" s="98">
        <v>189554</v>
      </c>
      <c r="F5533" s="98"/>
      <c r="G5533" s="127" t="s">
        <v>3120</v>
      </c>
      <c r="H5533" s="128">
        <v>50</v>
      </c>
      <c r="I5533" s="128">
        <v>0</v>
      </c>
      <c r="J5533" s="129">
        <v>50</v>
      </c>
      <c r="K5533" s="101" t="s">
        <v>1388</v>
      </c>
    </row>
    <row r="5534" spans="1:11" ht="56.25" customHeight="1">
      <c r="A5534" s="98">
        <v>291</v>
      </c>
      <c r="B5534" s="125" t="s">
        <v>1297</v>
      </c>
      <c r="C5534" s="126">
        <v>42459</v>
      </c>
      <c r="D5534" s="98" t="s">
        <v>11</v>
      </c>
      <c r="E5534" s="98">
        <v>189579</v>
      </c>
      <c r="F5534" s="98"/>
      <c r="G5534" s="127" t="s">
        <v>3121</v>
      </c>
      <c r="H5534" s="128">
        <v>50</v>
      </c>
      <c r="I5534" s="128">
        <v>0</v>
      </c>
      <c r="J5534" s="129">
        <v>50</v>
      </c>
      <c r="K5534" s="101" t="s">
        <v>1388</v>
      </c>
    </row>
    <row r="5535" spans="1:11" ht="56.25" customHeight="1">
      <c r="A5535" s="98">
        <v>291</v>
      </c>
      <c r="B5535" s="125" t="s">
        <v>1297</v>
      </c>
      <c r="C5535" s="126">
        <v>42460</v>
      </c>
      <c r="D5535" s="98" t="s">
        <v>11</v>
      </c>
      <c r="E5535" s="98">
        <v>189699</v>
      </c>
      <c r="F5535" s="98"/>
      <c r="G5535" s="127" t="s">
        <v>3148</v>
      </c>
      <c r="H5535" s="128">
        <v>50</v>
      </c>
      <c r="I5535" s="128">
        <v>0</v>
      </c>
      <c r="J5535" s="129">
        <v>50</v>
      </c>
      <c r="K5535" s="101" t="s">
        <v>1388</v>
      </c>
    </row>
    <row r="5536" spans="1:11" ht="56.25" customHeight="1">
      <c r="A5536" s="98">
        <v>291</v>
      </c>
      <c r="B5536" s="125" t="s">
        <v>1297</v>
      </c>
      <c r="C5536" s="126">
        <v>42473</v>
      </c>
      <c r="D5536" s="98" t="s">
        <v>11</v>
      </c>
      <c r="E5536" s="98">
        <v>190908</v>
      </c>
      <c r="F5536" s="98"/>
      <c r="G5536" s="127" t="s">
        <v>3390</v>
      </c>
      <c r="H5536" s="128">
        <v>50</v>
      </c>
      <c r="I5536" s="128">
        <v>0</v>
      </c>
      <c r="J5536" s="129">
        <v>50</v>
      </c>
      <c r="K5536" s="101" t="s">
        <v>1388</v>
      </c>
    </row>
    <row r="5537" spans="1:11" ht="56.25" customHeight="1">
      <c r="A5537" s="98">
        <v>291</v>
      </c>
      <c r="B5537" s="125" t="s">
        <v>1297</v>
      </c>
      <c r="C5537" s="126">
        <v>42480</v>
      </c>
      <c r="D5537" s="98" t="s">
        <v>11</v>
      </c>
      <c r="E5537" s="98">
        <v>191531</v>
      </c>
      <c r="F5537" s="98"/>
      <c r="G5537" s="127" t="s">
        <v>3510</v>
      </c>
      <c r="H5537" s="128">
        <v>50</v>
      </c>
      <c r="I5537" s="128">
        <v>0</v>
      </c>
      <c r="J5537" s="129">
        <v>50</v>
      </c>
      <c r="K5537" s="101" t="s">
        <v>1388</v>
      </c>
    </row>
    <row r="5538" spans="1:11" ht="56.25" customHeight="1">
      <c r="A5538" s="98">
        <v>291</v>
      </c>
      <c r="B5538" s="125" t="s">
        <v>1297</v>
      </c>
      <c r="C5538" s="126">
        <v>42487</v>
      </c>
      <c r="D5538" s="98" t="s">
        <v>11</v>
      </c>
      <c r="E5538" s="98">
        <v>192188</v>
      </c>
      <c r="F5538" s="98"/>
      <c r="G5538" s="127" t="s">
        <v>3659</v>
      </c>
      <c r="H5538" s="128">
        <v>50</v>
      </c>
      <c r="I5538" s="128">
        <v>0</v>
      </c>
      <c r="J5538" s="129">
        <v>50</v>
      </c>
      <c r="K5538" s="101" t="s">
        <v>1388</v>
      </c>
    </row>
    <row r="5539" spans="1:11" ht="56.25" customHeight="1">
      <c r="A5539" s="98">
        <v>291</v>
      </c>
      <c r="B5539" s="125" t="s">
        <v>1297</v>
      </c>
      <c r="C5539" s="126">
        <v>42487</v>
      </c>
      <c r="D5539" s="98" t="s">
        <v>11</v>
      </c>
      <c r="E5539" s="98">
        <v>192189</v>
      </c>
      <c r="F5539" s="98"/>
      <c r="G5539" s="127" t="s">
        <v>3660</v>
      </c>
      <c r="H5539" s="128">
        <v>50</v>
      </c>
      <c r="I5539" s="128">
        <v>0</v>
      </c>
      <c r="J5539" s="129">
        <v>50</v>
      </c>
      <c r="K5539" s="101" t="s">
        <v>1388</v>
      </c>
    </row>
    <row r="5540" spans="1:11" ht="56.25" customHeight="1">
      <c r="A5540" s="98">
        <v>291</v>
      </c>
      <c r="B5540" s="125" t="s">
        <v>1297</v>
      </c>
      <c r="C5540" s="126">
        <v>42489</v>
      </c>
      <c r="D5540" s="98" t="s">
        <v>11</v>
      </c>
      <c r="E5540" s="98">
        <v>192478</v>
      </c>
      <c r="F5540" s="98"/>
      <c r="G5540" s="127" t="s">
        <v>3720</v>
      </c>
      <c r="H5540" s="128">
        <v>50</v>
      </c>
      <c r="I5540" s="128">
        <v>0</v>
      </c>
      <c r="J5540" s="129">
        <v>50</v>
      </c>
      <c r="K5540" s="101" t="s">
        <v>1388</v>
      </c>
    </row>
    <row r="5541" spans="1:11" ht="56.25" customHeight="1">
      <c r="A5541" s="98">
        <v>291</v>
      </c>
      <c r="B5541" s="125" t="s">
        <v>1297</v>
      </c>
      <c r="C5541" s="126">
        <v>42496</v>
      </c>
      <c r="D5541" s="98" t="s">
        <v>11</v>
      </c>
      <c r="E5541" s="98">
        <v>192912</v>
      </c>
      <c r="F5541" s="98"/>
      <c r="G5541" s="127" t="s">
        <v>3837</v>
      </c>
      <c r="H5541" s="128">
        <v>50</v>
      </c>
      <c r="I5541" s="128">
        <v>0</v>
      </c>
      <c r="J5541" s="129">
        <v>50</v>
      </c>
      <c r="K5541" s="101" t="s">
        <v>1388</v>
      </c>
    </row>
    <row r="5542" spans="1:11" ht="56.25" customHeight="1">
      <c r="A5542" s="98">
        <v>291</v>
      </c>
      <c r="B5542" s="125" t="s">
        <v>1297</v>
      </c>
      <c r="C5542" s="126">
        <v>42501</v>
      </c>
      <c r="D5542" s="98" t="s">
        <v>11</v>
      </c>
      <c r="E5542" s="98">
        <v>193270</v>
      </c>
      <c r="F5542" s="98"/>
      <c r="G5542" s="127" t="s">
        <v>3913</v>
      </c>
      <c r="H5542" s="128">
        <v>50</v>
      </c>
      <c r="I5542" s="128">
        <v>0</v>
      </c>
      <c r="J5542" s="129">
        <v>50</v>
      </c>
      <c r="K5542" s="101" t="s">
        <v>1388</v>
      </c>
    </row>
    <row r="5543" spans="1:11" ht="56.25" customHeight="1">
      <c r="A5543" s="98">
        <v>291</v>
      </c>
      <c r="B5543" s="125" t="s">
        <v>1297</v>
      </c>
      <c r="C5543" s="126">
        <v>42517</v>
      </c>
      <c r="D5543" s="98" t="s">
        <v>11</v>
      </c>
      <c r="E5543" s="98">
        <v>194644</v>
      </c>
      <c r="F5543" s="98"/>
      <c r="G5543" s="127" t="s">
        <v>4303</v>
      </c>
      <c r="H5543" s="128">
        <v>50</v>
      </c>
      <c r="I5543" s="128">
        <v>0</v>
      </c>
      <c r="J5543" s="129">
        <v>50</v>
      </c>
      <c r="K5543" s="101" t="s">
        <v>1388</v>
      </c>
    </row>
    <row r="5544" spans="1:11" ht="56.25" customHeight="1">
      <c r="A5544" s="98">
        <v>291</v>
      </c>
      <c r="B5544" s="125" t="s">
        <v>1297</v>
      </c>
      <c r="C5544" s="126">
        <v>42517</v>
      </c>
      <c r="D5544" s="98" t="s">
        <v>11</v>
      </c>
      <c r="E5544" s="98">
        <v>194657</v>
      </c>
      <c r="F5544" s="98"/>
      <c r="G5544" s="127" t="s">
        <v>4304</v>
      </c>
      <c r="H5544" s="128">
        <v>50</v>
      </c>
      <c r="I5544" s="128">
        <v>0</v>
      </c>
      <c r="J5544" s="129">
        <v>50</v>
      </c>
      <c r="K5544" s="101" t="s">
        <v>1388</v>
      </c>
    </row>
    <row r="5545" spans="1:11" ht="56.25" customHeight="1">
      <c r="A5545" s="98">
        <v>291</v>
      </c>
      <c r="B5545" s="125" t="s">
        <v>1297</v>
      </c>
      <c r="C5545" s="126">
        <v>42529</v>
      </c>
      <c r="D5545" s="98" t="s">
        <v>11</v>
      </c>
      <c r="E5545" s="98">
        <v>199201</v>
      </c>
      <c r="F5545" s="98"/>
      <c r="G5545" s="127" t="s">
        <v>4535</v>
      </c>
      <c r="H5545" s="128">
        <v>50</v>
      </c>
      <c r="I5545" s="128">
        <v>0</v>
      </c>
      <c r="J5545" s="129">
        <v>50</v>
      </c>
      <c r="K5545" s="101" t="s">
        <v>1388</v>
      </c>
    </row>
    <row r="5546" spans="1:11" ht="56.25" customHeight="1">
      <c r="A5546" s="98">
        <v>291</v>
      </c>
      <c r="B5546" s="125" t="s">
        <v>1297</v>
      </c>
      <c r="C5546" s="126">
        <v>42529</v>
      </c>
      <c r="D5546" s="98" t="s">
        <v>11</v>
      </c>
      <c r="E5546" s="98">
        <v>199203</v>
      </c>
      <c r="F5546" s="98"/>
      <c r="G5546" s="127" t="s">
        <v>4534</v>
      </c>
      <c r="H5546" s="128">
        <v>50</v>
      </c>
      <c r="I5546" s="128">
        <v>0</v>
      </c>
      <c r="J5546" s="129">
        <v>50</v>
      </c>
      <c r="K5546" s="101" t="s">
        <v>1388</v>
      </c>
    </row>
    <row r="5547" spans="1:11" ht="56.25" customHeight="1">
      <c r="A5547" s="98">
        <v>291</v>
      </c>
      <c r="B5547" s="125" t="s">
        <v>1297</v>
      </c>
      <c r="C5547" s="126">
        <v>42538</v>
      </c>
      <c r="D5547" s="98" t="s">
        <v>11</v>
      </c>
      <c r="E5547" s="98">
        <v>206541</v>
      </c>
      <c r="F5547" s="98"/>
      <c r="G5547" s="127" t="s">
        <v>4813</v>
      </c>
      <c r="H5547" s="128">
        <v>50</v>
      </c>
      <c r="I5547" s="128">
        <v>0</v>
      </c>
      <c r="J5547" s="129">
        <v>50</v>
      </c>
      <c r="K5547" s="101" t="s">
        <v>1388</v>
      </c>
    </row>
    <row r="5548" spans="1:11" ht="56.25" customHeight="1">
      <c r="A5548" s="98">
        <v>291</v>
      </c>
      <c r="B5548" s="125" t="s">
        <v>1297</v>
      </c>
      <c r="C5548" s="126">
        <v>42538</v>
      </c>
      <c r="D5548" s="98" t="s">
        <v>11</v>
      </c>
      <c r="E5548" s="98">
        <v>206705</v>
      </c>
      <c r="F5548" s="98"/>
      <c r="G5548" s="127" t="s">
        <v>4814</v>
      </c>
      <c r="H5548" s="128">
        <v>50</v>
      </c>
      <c r="I5548" s="128">
        <v>0</v>
      </c>
      <c r="J5548" s="129">
        <v>50</v>
      </c>
      <c r="K5548" s="101" t="s">
        <v>1388</v>
      </c>
    </row>
    <row r="5549" spans="1:11" ht="56.25" customHeight="1">
      <c r="A5549" s="98">
        <v>291</v>
      </c>
      <c r="B5549" s="125" t="s">
        <v>1297</v>
      </c>
      <c r="C5549" s="126">
        <v>42541</v>
      </c>
      <c r="D5549" s="98" t="s">
        <v>11</v>
      </c>
      <c r="E5549" s="98">
        <v>207367</v>
      </c>
      <c r="F5549" s="98"/>
      <c r="G5549" s="127" t="s">
        <v>4866</v>
      </c>
      <c r="H5549" s="128">
        <v>50</v>
      </c>
      <c r="I5549" s="128">
        <v>0</v>
      </c>
      <c r="J5549" s="129">
        <v>50</v>
      </c>
      <c r="K5549" s="101" t="s">
        <v>1388</v>
      </c>
    </row>
    <row r="5550" spans="1:11" ht="56.25" customHeight="1">
      <c r="A5550" s="98">
        <v>291</v>
      </c>
      <c r="B5550" s="125" t="s">
        <v>1297</v>
      </c>
      <c r="C5550" s="126">
        <v>42541</v>
      </c>
      <c r="D5550" s="98" t="s">
        <v>11</v>
      </c>
      <c r="E5550" s="98">
        <v>207368</v>
      </c>
      <c r="F5550" s="98"/>
      <c r="G5550" s="127" t="s">
        <v>4867</v>
      </c>
      <c r="H5550" s="128">
        <v>50</v>
      </c>
      <c r="I5550" s="128">
        <v>0</v>
      </c>
      <c r="J5550" s="129">
        <v>50</v>
      </c>
      <c r="K5550" s="101" t="s">
        <v>1388</v>
      </c>
    </row>
    <row r="5551" spans="1:11" ht="56.25" customHeight="1">
      <c r="A5551" s="98">
        <v>291</v>
      </c>
      <c r="B5551" s="125" t="s">
        <v>1297</v>
      </c>
      <c r="C5551" s="126">
        <v>42579</v>
      </c>
      <c r="D5551" s="98" t="s">
        <v>11</v>
      </c>
      <c r="E5551" s="98">
        <v>234855</v>
      </c>
      <c r="F5551" s="98"/>
      <c r="G5551" s="127" t="s">
        <v>5851</v>
      </c>
      <c r="H5551" s="128">
        <v>50</v>
      </c>
      <c r="I5551" s="128">
        <v>0</v>
      </c>
      <c r="J5551" s="129">
        <v>50</v>
      </c>
      <c r="K5551" s="101" t="s">
        <v>1388</v>
      </c>
    </row>
    <row r="5552" spans="1:11" ht="56.25" customHeight="1">
      <c r="A5552" s="98">
        <v>291</v>
      </c>
      <c r="B5552" s="125" t="s">
        <v>1297</v>
      </c>
      <c r="C5552" s="126">
        <v>42587</v>
      </c>
      <c r="D5552" s="98" t="s">
        <v>11</v>
      </c>
      <c r="E5552" s="98">
        <v>241325</v>
      </c>
      <c r="F5552" s="98"/>
      <c r="G5552" s="127" t="s">
        <v>6081</v>
      </c>
      <c r="H5552" s="128">
        <v>50</v>
      </c>
      <c r="I5552" s="128">
        <v>0</v>
      </c>
      <c r="J5552" s="129">
        <v>50</v>
      </c>
      <c r="K5552" s="101" t="s">
        <v>1388</v>
      </c>
    </row>
    <row r="5553" spans="1:11" ht="56.25" customHeight="1">
      <c r="A5553" s="98">
        <v>291</v>
      </c>
      <c r="B5553" s="125" t="s">
        <v>1297</v>
      </c>
      <c r="C5553" s="126">
        <v>42590</v>
      </c>
      <c r="D5553" s="98" t="s">
        <v>11</v>
      </c>
      <c r="E5553" s="98">
        <v>242318</v>
      </c>
      <c r="F5553" s="98"/>
      <c r="G5553" s="127" t="s">
        <v>6119</v>
      </c>
      <c r="H5553" s="128">
        <v>50</v>
      </c>
      <c r="I5553" s="128">
        <v>0</v>
      </c>
      <c r="J5553" s="129">
        <v>50</v>
      </c>
      <c r="K5553" s="101" t="s">
        <v>1388</v>
      </c>
    </row>
    <row r="5554" spans="1:11" ht="56.25" customHeight="1">
      <c r="A5554" s="98">
        <v>291</v>
      </c>
      <c r="B5554" s="125" t="s">
        <v>1297</v>
      </c>
      <c r="C5554" s="126">
        <v>42590</v>
      </c>
      <c r="D5554" s="98" t="s">
        <v>11</v>
      </c>
      <c r="E5554" s="98">
        <v>242320</v>
      </c>
      <c r="F5554" s="98"/>
      <c r="G5554" s="127" t="s">
        <v>6120</v>
      </c>
      <c r="H5554" s="128">
        <v>50</v>
      </c>
      <c r="I5554" s="128">
        <v>0</v>
      </c>
      <c r="J5554" s="129">
        <v>50</v>
      </c>
      <c r="K5554" s="101" t="s">
        <v>1388</v>
      </c>
    </row>
    <row r="5555" spans="1:11" ht="56.25" customHeight="1">
      <c r="A5555" s="98">
        <v>291</v>
      </c>
      <c r="B5555" s="125" t="s">
        <v>1297</v>
      </c>
      <c r="C5555" s="126">
        <v>42594</v>
      </c>
      <c r="D5555" s="98" t="s">
        <v>11</v>
      </c>
      <c r="E5555" s="98">
        <v>246524</v>
      </c>
      <c r="F5555" s="98"/>
      <c r="G5555" s="127" t="s">
        <v>6275</v>
      </c>
      <c r="H5555" s="128">
        <v>50</v>
      </c>
      <c r="I5555" s="128">
        <v>0</v>
      </c>
      <c r="J5555" s="129">
        <v>50</v>
      </c>
      <c r="K5555" s="101" t="s">
        <v>1388</v>
      </c>
    </row>
    <row r="5556" spans="1:11" ht="56.25" customHeight="1">
      <c r="A5556" s="98">
        <v>291</v>
      </c>
      <c r="B5556" s="125" t="s">
        <v>1297</v>
      </c>
      <c r="C5556" s="126">
        <v>42598</v>
      </c>
      <c r="D5556" s="98" t="s">
        <v>11</v>
      </c>
      <c r="E5556" s="98">
        <v>248764</v>
      </c>
      <c r="F5556" s="98"/>
      <c r="G5556" s="127" t="s">
        <v>6343</v>
      </c>
      <c r="H5556" s="128">
        <v>50</v>
      </c>
      <c r="I5556" s="128">
        <v>0</v>
      </c>
      <c r="J5556" s="129">
        <v>50</v>
      </c>
      <c r="K5556" s="101" t="s">
        <v>1388</v>
      </c>
    </row>
    <row r="5557" spans="1:11" ht="56.25" customHeight="1">
      <c r="A5557" s="98">
        <v>291</v>
      </c>
      <c r="B5557" s="125" t="s">
        <v>1297</v>
      </c>
      <c r="C5557" s="126">
        <v>42604</v>
      </c>
      <c r="D5557" s="98" t="s">
        <v>11</v>
      </c>
      <c r="E5557" s="98">
        <v>252881</v>
      </c>
      <c r="F5557" s="98"/>
      <c r="G5557" s="127" t="s">
        <v>6473</v>
      </c>
      <c r="H5557" s="128">
        <v>50</v>
      </c>
      <c r="I5557" s="128">
        <v>0</v>
      </c>
      <c r="J5557" s="129">
        <v>50</v>
      </c>
      <c r="K5557" s="101" t="s">
        <v>1388</v>
      </c>
    </row>
    <row r="5558" spans="1:11" ht="56.25" customHeight="1">
      <c r="A5558" s="98">
        <v>291</v>
      </c>
      <c r="B5558" s="125" t="s">
        <v>1297</v>
      </c>
      <c r="C5558" s="126">
        <v>42611</v>
      </c>
      <c r="D5558" s="98" t="s">
        <v>11</v>
      </c>
      <c r="E5558" s="98">
        <v>258233</v>
      </c>
      <c r="F5558" s="98"/>
      <c r="G5558" s="127" t="s">
        <v>6670</v>
      </c>
      <c r="H5558" s="128">
        <v>50</v>
      </c>
      <c r="I5558" s="128">
        <v>0</v>
      </c>
      <c r="J5558" s="129">
        <v>50</v>
      </c>
      <c r="K5558" s="101" t="s">
        <v>1388</v>
      </c>
    </row>
    <row r="5559" spans="1:11" ht="56.25" customHeight="1">
      <c r="A5559" s="98">
        <v>291</v>
      </c>
      <c r="B5559" s="125" t="s">
        <v>1297</v>
      </c>
      <c r="C5559" s="126">
        <v>42611</v>
      </c>
      <c r="D5559" s="98" t="s">
        <v>11</v>
      </c>
      <c r="E5559" s="98">
        <v>258234</v>
      </c>
      <c r="F5559" s="98"/>
      <c r="G5559" s="127" t="s">
        <v>6671</v>
      </c>
      <c r="H5559" s="128">
        <v>50</v>
      </c>
      <c r="I5559" s="128">
        <v>0</v>
      </c>
      <c r="J5559" s="129">
        <v>50</v>
      </c>
      <c r="K5559" s="101" t="s">
        <v>1388</v>
      </c>
    </row>
    <row r="5560" spans="1:11" ht="56.25" customHeight="1">
      <c r="A5560" s="98">
        <v>291</v>
      </c>
      <c r="B5560" s="125" t="s">
        <v>1297</v>
      </c>
      <c r="C5560" s="126">
        <v>42612</v>
      </c>
      <c r="D5560" s="98" t="s">
        <v>11</v>
      </c>
      <c r="E5560" s="98">
        <v>259175</v>
      </c>
      <c r="F5560" s="98"/>
      <c r="G5560" s="127" t="s">
        <v>6705</v>
      </c>
      <c r="H5560" s="128">
        <v>50</v>
      </c>
      <c r="I5560" s="128">
        <v>0</v>
      </c>
      <c r="J5560" s="129">
        <v>50</v>
      </c>
      <c r="K5560" s="101" t="s">
        <v>1388</v>
      </c>
    </row>
    <row r="5561" spans="1:11" ht="56.25" customHeight="1">
      <c r="A5561" s="98">
        <v>291</v>
      </c>
      <c r="B5561" s="125" t="s">
        <v>1297</v>
      </c>
      <c r="C5561" s="126">
        <v>42612</v>
      </c>
      <c r="D5561" s="98" t="s">
        <v>11</v>
      </c>
      <c r="E5561" s="98">
        <v>259176</v>
      </c>
      <c r="F5561" s="98"/>
      <c r="G5561" s="127" t="s">
        <v>6706</v>
      </c>
      <c r="H5561" s="128">
        <v>50</v>
      </c>
      <c r="I5561" s="128">
        <v>0</v>
      </c>
      <c r="J5561" s="129">
        <v>50</v>
      </c>
      <c r="K5561" s="101" t="s">
        <v>1388</v>
      </c>
    </row>
    <row r="5562" spans="1:11" ht="56.25" customHeight="1">
      <c r="A5562" s="98">
        <v>291</v>
      </c>
      <c r="B5562" s="125" t="s">
        <v>1297</v>
      </c>
      <c r="C5562" s="126">
        <v>42613</v>
      </c>
      <c r="D5562" s="98" t="s">
        <v>11</v>
      </c>
      <c r="E5562" s="98">
        <v>259738</v>
      </c>
      <c r="F5562" s="98"/>
      <c r="G5562" s="127" t="s">
        <v>6745</v>
      </c>
      <c r="H5562" s="128">
        <v>50</v>
      </c>
      <c r="I5562" s="128">
        <v>0</v>
      </c>
      <c r="J5562" s="129">
        <v>50</v>
      </c>
      <c r="K5562" s="101" t="s">
        <v>1388</v>
      </c>
    </row>
    <row r="5563" spans="1:11" ht="56.25" customHeight="1">
      <c r="A5563" s="98">
        <v>291</v>
      </c>
      <c r="B5563" s="125" t="s">
        <v>1297</v>
      </c>
      <c r="C5563" s="126">
        <v>42626</v>
      </c>
      <c r="D5563" s="98" t="s">
        <v>11</v>
      </c>
      <c r="E5563" s="98">
        <v>267925</v>
      </c>
      <c r="F5563" s="98"/>
      <c r="G5563" s="127" t="s">
        <v>7093</v>
      </c>
      <c r="H5563" s="128">
        <v>50</v>
      </c>
      <c r="I5563" s="128">
        <v>0</v>
      </c>
      <c r="J5563" s="129">
        <v>50</v>
      </c>
      <c r="K5563" s="101" t="s">
        <v>1388</v>
      </c>
    </row>
    <row r="5564" spans="1:11" ht="56.25" customHeight="1">
      <c r="A5564" s="98">
        <v>291</v>
      </c>
      <c r="B5564" s="125" t="s">
        <v>1297</v>
      </c>
      <c r="C5564" s="126">
        <v>42627</v>
      </c>
      <c r="D5564" s="98" t="s">
        <v>11</v>
      </c>
      <c r="E5564" s="98">
        <v>269246</v>
      </c>
      <c r="F5564" s="98"/>
      <c r="G5564" s="127" t="s">
        <v>7132</v>
      </c>
      <c r="H5564" s="128">
        <v>50</v>
      </c>
      <c r="I5564" s="128">
        <v>0</v>
      </c>
      <c r="J5564" s="129">
        <v>50</v>
      </c>
      <c r="K5564" s="101" t="s">
        <v>1388</v>
      </c>
    </row>
    <row r="5565" spans="1:11" ht="56.25" customHeight="1">
      <c r="A5565" s="98">
        <v>291</v>
      </c>
      <c r="B5565" s="125" t="s">
        <v>1297</v>
      </c>
      <c r="C5565" s="126">
        <v>42627</v>
      </c>
      <c r="D5565" s="98" t="s">
        <v>11</v>
      </c>
      <c r="E5565" s="98">
        <v>269247</v>
      </c>
      <c r="F5565" s="98"/>
      <c r="G5565" s="127" t="s">
        <v>7133</v>
      </c>
      <c r="H5565" s="128">
        <v>50</v>
      </c>
      <c r="I5565" s="128">
        <v>0</v>
      </c>
      <c r="J5565" s="129">
        <v>50</v>
      </c>
      <c r="K5565" s="101" t="s">
        <v>1388</v>
      </c>
    </row>
    <row r="5566" spans="1:11" ht="56.25" customHeight="1">
      <c r="A5566" s="98">
        <v>291</v>
      </c>
      <c r="B5566" s="125" t="s">
        <v>1297</v>
      </c>
      <c r="C5566" s="126">
        <v>42629</v>
      </c>
      <c r="D5566" s="98" t="s">
        <v>11</v>
      </c>
      <c r="E5566" s="98">
        <v>271242</v>
      </c>
      <c r="F5566" s="98"/>
      <c r="G5566" s="127" t="s">
        <v>7210</v>
      </c>
      <c r="H5566" s="128">
        <v>50</v>
      </c>
      <c r="I5566" s="128">
        <v>0</v>
      </c>
      <c r="J5566" s="129">
        <v>50</v>
      </c>
      <c r="K5566" s="101" t="s">
        <v>1388</v>
      </c>
    </row>
    <row r="5567" spans="1:11" ht="56.25" customHeight="1">
      <c r="A5567" s="98">
        <v>291</v>
      </c>
      <c r="B5567" s="125" t="s">
        <v>1297</v>
      </c>
      <c r="C5567" s="126">
        <v>42632</v>
      </c>
      <c r="D5567" s="98" t="s">
        <v>11</v>
      </c>
      <c r="E5567" s="98">
        <v>272475</v>
      </c>
      <c r="F5567" s="98"/>
      <c r="G5567" s="127" t="s">
        <v>7255</v>
      </c>
      <c r="H5567" s="128">
        <v>50</v>
      </c>
      <c r="I5567" s="128">
        <v>0</v>
      </c>
      <c r="J5567" s="129">
        <v>50</v>
      </c>
      <c r="K5567" s="101" t="s">
        <v>1388</v>
      </c>
    </row>
    <row r="5568" spans="1:11" ht="56.25" customHeight="1">
      <c r="A5568" s="98">
        <v>291</v>
      </c>
      <c r="B5568" s="125" t="s">
        <v>1297</v>
      </c>
      <c r="C5568" s="126">
        <v>42632</v>
      </c>
      <c r="D5568" s="98" t="s">
        <v>11</v>
      </c>
      <c r="E5568" s="98">
        <v>272476</v>
      </c>
      <c r="F5568" s="98"/>
      <c r="G5568" s="127" t="s">
        <v>7256</v>
      </c>
      <c r="H5568" s="128">
        <v>50</v>
      </c>
      <c r="I5568" s="128">
        <v>0</v>
      </c>
      <c r="J5568" s="129">
        <v>50</v>
      </c>
      <c r="K5568" s="101" t="s">
        <v>1388</v>
      </c>
    </row>
    <row r="5569" spans="1:11" ht="56.25" customHeight="1">
      <c r="A5569" s="98">
        <v>291</v>
      </c>
      <c r="B5569" s="125" t="s">
        <v>1297</v>
      </c>
      <c r="C5569" s="126">
        <v>42635</v>
      </c>
      <c r="D5569" s="98" t="s">
        <v>11</v>
      </c>
      <c r="E5569" s="98">
        <v>275522</v>
      </c>
      <c r="F5569" s="98"/>
      <c r="G5569" s="127" t="s">
        <v>7355</v>
      </c>
      <c r="H5569" s="128">
        <v>50</v>
      </c>
      <c r="I5569" s="128">
        <v>0</v>
      </c>
      <c r="J5569" s="129">
        <v>50</v>
      </c>
      <c r="K5569" s="101" t="s">
        <v>1388</v>
      </c>
    </row>
    <row r="5570" spans="1:11" ht="56.25" customHeight="1">
      <c r="A5570" s="98">
        <v>291</v>
      </c>
      <c r="B5570" s="125" t="s">
        <v>1297</v>
      </c>
      <c r="C5570" s="126">
        <v>42641</v>
      </c>
      <c r="D5570" s="98" t="s">
        <v>11</v>
      </c>
      <c r="E5570" s="98">
        <v>279630</v>
      </c>
      <c r="F5570" s="98"/>
      <c r="G5570" s="127" t="s">
        <v>7557</v>
      </c>
      <c r="H5570" s="128">
        <v>50</v>
      </c>
      <c r="I5570" s="128">
        <v>0</v>
      </c>
      <c r="J5570" s="129">
        <v>50</v>
      </c>
      <c r="K5570" s="101" t="s">
        <v>1388</v>
      </c>
    </row>
    <row r="5571" spans="1:11" ht="56.25" customHeight="1">
      <c r="A5571" s="98">
        <v>291</v>
      </c>
      <c r="B5571" s="125" t="s">
        <v>1297</v>
      </c>
      <c r="C5571" s="126">
        <v>42643</v>
      </c>
      <c r="D5571" s="98" t="s">
        <v>11</v>
      </c>
      <c r="E5571" s="98">
        <v>281705</v>
      </c>
      <c r="F5571" s="98"/>
      <c r="G5571" s="127" t="s">
        <v>7678</v>
      </c>
      <c r="H5571" s="128">
        <v>50</v>
      </c>
      <c r="I5571" s="128">
        <v>0</v>
      </c>
      <c r="J5571" s="129">
        <v>50</v>
      </c>
      <c r="K5571" s="101" t="s">
        <v>1388</v>
      </c>
    </row>
    <row r="5572" spans="1:11" ht="56.25" customHeight="1">
      <c r="A5572" s="98">
        <v>291</v>
      </c>
      <c r="B5572" s="125" t="s">
        <v>1297</v>
      </c>
      <c r="C5572" s="126">
        <v>42528</v>
      </c>
      <c r="D5572" s="98" t="s">
        <v>6</v>
      </c>
      <c r="E5572" s="98">
        <v>709883</v>
      </c>
      <c r="F5572" s="98"/>
      <c r="G5572" s="127" t="s">
        <v>4523</v>
      </c>
      <c r="H5572" s="128">
        <v>0</v>
      </c>
      <c r="I5572" s="128">
        <v>30136.17</v>
      </c>
      <c r="J5572" s="129">
        <v>30136.17</v>
      </c>
      <c r="K5572" s="101" t="s">
        <v>1388</v>
      </c>
    </row>
    <row r="5573" spans="1:11" ht="56.25" customHeight="1">
      <c r="A5573" s="98">
        <v>291</v>
      </c>
      <c r="B5573" s="125" t="s">
        <v>1297</v>
      </c>
      <c r="C5573" s="126">
        <v>42528</v>
      </c>
      <c r="D5573" s="98" t="s">
        <v>6</v>
      </c>
      <c r="E5573" s="98">
        <v>709900</v>
      </c>
      <c r="F5573" s="98"/>
      <c r="G5573" s="127" t="s">
        <v>4526</v>
      </c>
      <c r="H5573" s="128">
        <v>0</v>
      </c>
      <c r="I5573" s="128">
        <v>185918.46</v>
      </c>
      <c r="J5573" s="129">
        <v>185918.46</v>
      </c>
      <c r="K5573" s="101" t="s">
        <v>1388</v>
      </c>
    </row>
    <row r="5574" spans="1:11" ht="56.25" customHeight="1">
      <c r="A5574" s="98">
        <v>291</v>
      </c>
      <c r="B5574" s="125" t="s">
        <v>1297</v>
      </c>
      <c r="C5574" s="126">
        <v>42529</v>
      </c>
      <c r="D5574" s="98" t="s">
        <v>6</v>
      </c>
      <c r="E5574" s="98">
        <v>710032</v>
      </c>
      <c r="F5574" s="98"/>
      <c r="G5574" s="127" t="s">
        <v>4545</v>
      </c>
      <c r="H5574" s="128">
        <v>0</v>
      </c>
      <c r="I5574" s="128">
        <v>490000</v>
      </c>
      <c r="J5574" s="129">
        <v>490000</v>
      </c>
      <c r="K5574" s="101" t="s">
        <v>1388</v>
      </c>
    </row>
    <row r="5575" spans="1:11" ht="56.25" customHeight="1">
      <c r="A5575" s="98">
        <v>291</v>
      </c>
      <c r="B5575" s="125" t="s">
        <v>1297</v>
      </c>
      <c r="C5575" s="126">
        <v>42529</v>
      </c>
      <c r="D5575" s="98" t="s">
        <v>6</v>
      </c>
      <c r="E5575" s="98">
        <v>710033</v>
      </c>
      <c r="F5575" s="98"/>
      <c r="G5575" s="127" t="s">
        <v>4546</v>
      </c>
      <c r="H5575" s="128">
        <v>0</v>
      </c>
      <c r="I5575" s="128">
        <v>4041925</v>
      </c>
      <c r="J5575" s="129">
        <v>4041925</v>
      </c>
      <c r="K5575" s="101" t="s">
        <v>1388</v>
      </c>
    </row>
    <row r="5576" spans="1:11" ht="56.25" customHeight="1">
      <c r="A5576" s="98">
        <v>291</v>
      </c>
      <c r="B5576" s="125" t="s">
        <v>1297</v>
      </c>
      <c r="C5576" s="126">
        <v>42531</v>
      </c>
      <c r="D5576" s="98" t="s">
        <v>6</v>
      </c>
      <c r="E5576" s="98">
        <v>711186</v>
      </c>
      <c r="F5576" s="98"/>
      <c r="G5576" s="127" t="s">
        <v>4569</v>
      </c>
      <c r="H5576" s="128">
        <v>0</v>
      </c>
      <c r="I5576" s="128">
        <v>9193095.9600000009</v>
      </c>
      <c r="J5576" s="129">
        <v>9193095.9600000009</v>
      </c>
      <c r="K5576" s="101" t="s">
        <v>1388</v>
      </c>
    </row>
    <row r="5577" spans="1:11" ht="56.25" customHeight="1">
      <c r="A5577" s="98">
        <v>291</v>
      </c>
      <c r="B5577" s="125" t="s">
        <v>1297</v>
      </c>
      <c r="C5577" s="126">
        <v>42541</v>
      </c>
      <c r="D5577" s="98" t="s">
        <v>6</v>
      </c>
      <c r="E5577" s="98">
        <v>714221</v>
      </c>
      <c r="F5577" s="98"/>
      <c r="G5577" s="127" t="s">
        <v>4853</v>
      </c>
      <c r="H5577" s="128">
        <v>0</v>
      </c>
      <c r="I5577" s="128">
        <v>233913.75</v>
      </c>
      <c r="J5577" s="129">
        <v>233913.75</v>
      </c>
      <c r="K5577" s="101" t="s">
        <v>1388</v>
      </c>
    </row>
    <row r="5578" spans="1:11" ht="56.25" customHeight="1">
      <c r="A5578" s="98">
        <v>291</v>
      </c>
      <c r="B5578" s="125" t="s">
        <v>1297</v>
      </c>
      <c r="C5578" s="126">
        <v>42548</v>
      </c>
      <c r="D5578" s="98" t="s">
        <v>6</v>
      </c>
      <c r="E5578" s="98">
        <v>715958</v>
      </c>
      <c r="F5578" s="98"/>
      <c r="G5578" s="127" t="s">
        <v>5012</v>
      </c>
      <c r="H5578" s="128">
        <v>0</v>
      </c>
      <c r="I5578" s="128">
        <v>5022076.0599999996</v>
      </c>
      <c r="J5578" s="129">
        <v>5022076.0599999996</v>
      </c>
      <c r="K5578" s="101" t="s">
        <v>1388</v>
      </c>
    </row>
    <row r="5579" spans="1:11" ht="56.25" customHeight="1">
      <c r="A5579" s="98">
        <v>291</v>
      </c>
      <c r="B5579" s="125" t="s">
        <v>1297</v>
      </c>
      <c r="C5579" s="126">
        <v>42548</v>
      </c>
      <c r="D5579" s="98" t="s">
        <v>6</v>
      </c>
      <c r="E5579" s="98">
        <v>715964</v>
      </c>
      <c r="F5579" s="98"/>
      <c r="G5579" s="127" t="s">
        <v>5013</v>
      </c>
      <c r="H5579" s="128">
        <v>0</v>
      </c>
      <c r="I5579" s="128">
        <v>3455848.75</v>
      </c>
      <c r="J5579" s="129">
        <v>3455848.75</v>
      </c>
      <c r="K5579" s="101" t="s">
        <v>1388</v>
      </c>
    </row>
    <row r="5580" spans="1:11" ht="56.25" customHeight="1">
      <c r="A5580" s="98">
        <v>291</v>
      </c>
      <c r="B5580" s="125" t="s">
        <v>1297</v>
      </c>
      <c r="C5580" s="126">
        <v>42550</v>
      </c>
      <c r="D5580" s="98" t="s">
        <v>6</v>
      </c>
      <c r="E5580" s="98">
        <v>717260</v>
      </c>
      <c r="F5580" s="98"/>
      <c r="G5580" s="127" t="s">
        <v>5127</v>
      </c>
      <c r="H5580" s="128">
        <v>0</v>
      </c>
      <c r="I5580" s="128">
        <v>243355.78</v>
      </c>
      <c r="J5580" s="129">
        <v>243355.78</v>
      </c>
      <c r="K5580" s="101" t="s">
        <v>1388</v>
      </c>
    </row>
    <row r="5581" spans="1:11" ht="56.25" customHeight="1">
      <c r="A5581" s="98">
        <v>291</v>
      </c>
      <c r="B5581" s="125" t="s">
        <v>1297</v>
      </c>
      <c r="C5581" s="126">
        <v>42550</v>
      </c>
      <c r="D5581" s="98" t="s">
        <v>6</v>
      </c>
      <c r="E5581" s="98">
        <v>717261</v>
      </c>
      <c r="F5581" s="98"/>
      <c r="G5581" s="127" t="s">
        <v>5128</v>
      </c>
      <c r="H5581" s="128">
        <v>0</v>
      </c>
      <c r="I5581" s="128">
        <v>243355.78</v>
      </c>
      <c r="J5581" s="129">
        <v>243355.78</v>
      </c>
      <c r="K5581" s="101" t="s">
        <v>1388</v>
      </c>
    </row>
    <row r="5582" spans="1:11" ht="56.25" customHeight="1">
      <c r="A5582" s="98">
        <v>291</v>
      </c>
      <c r="B5582" s="125" t="s">
        <v>1297</v>
      </c>
      <c r="C5582" s="126">
        <v>42550</v>
      </c>
      <c r="D5582" s="98" t="s">
        <v>6</v>
      </c>
      <c r="E5582" s="98">
        <v>717262</v>
      </c>
      <c r="F5582" s="98"/>
      <c r="G5582" s="127" t="s">
        <v>5129</v>
      </c>
      <c r="H5582" s="128">
        <v>0</v>
      </c>
      <c r="I5582" s="128">
        <v>243355.78</v>
      </c>
      <c r="J5582" s="129">
        <v>243355.78</v>
      </c>
      <c r="K5582" s="101" t="s">
        <v>1388</v>
      </c>
    </row>
    <row r="5583" spans="1:11" ht="56.25" customHeight="1">
      <c r="A5583" s="98">
        <v>291</v>
      </c>
      <c r="B5583" s="125" t="s">
        <v>1297</v>
      </c>
      <c r="C5583" s="126">
        <v>42571</v>
      </c>
      <c r="D5583" s="98" t="s">
        <v>6</v>
      </c>
      <c r="E5583" s="98">
        <v>724389</v>
      </c>
      <c r="F5583" s="98"/>
      <c r="G5583" s="127" t="s">
        <v>5686</v>
      </c>
      <c r="H5583" s="128">
        <v>0</v>
      </c>
      <c r="I5583" s="128">
        <v>26905.08</v>
      </c>
      <c r="J5583" s="129">
        <v>26905.08</v>
      </c>
      <c r="K5583" s="101" t="s">
        <v>1388</v>
      </c>
    </row>
    <row r="5584" spans="1:11" ht="56.25" customHeight="1">
      <c r="A5584" s="98">
        <v>291</v>
      </c>
      <c r="B5584" s="125" t="s">
        <v>1297</v>
      </c>
      <c r="C5584" s="126">
        <v>42573</v>
      </c>
      <c r="D5584" s="98" t="s">
        <v>6</v>
      </c>
      <c r="E5584" s="98">
        <v>725266</v>
      </c>
      <c r="F5584" s="98"/>
      <c r="G5584" s="127" t="s">
        <v>5723</v>
      </c>
      <c r="H5584" s="128">
        <v>0</v>
      </c>
      <c r="I5584" s="128">
        <v>17559962.370000001</v>
      </c>
      <c r="J5584" s="129">
        <v>17559962.370000001</v>
      </c>
      <c r="K5584" s="101" t="s">
        <v>1388</v>
      </c>
    </row>
    <row r="5585" spans="1:11" ht="56.25" customHeight="1">
      <c r="A5585" s="98">
        <v>291</v>
      </c>
      <c r="B5585" s="125" t="s">
        <v>1297</v>
      </c>
      <c r="C5585" s="126">
        <v>42573</v>
      </c>
      <c r="D5585" s="98" t="s">
        <v>6</v>
      </c>
      <c r="E5585" s="98">
        <v>725314</v>
      </c>
      <c r="F5585" s="98"/>
      <c r="G5585" s="127" t="s">
        <v>5686</v>
      </c>
      <c r="H5585" s="128">
        <v>0</v>
      </c>
      <c r="I5585" s="128">
        <v>550255.87</v>
      </c>
      <c r="J5585" s="129">
        <v>550255.87</v>
      </c>
      <c r="K5585" s="101" t="s">
        <v>1388</v>
      </c>
    </row>
    <row r="5586" spans="1:11" ht="56.25" customHeight="1">
      <c r="A5586" s="98">
        <v>291</v>
      </c>
      <c r="B5586" s="125" t="s">
        <v>1297</v>
      </c>
      <c r="C5586" s="126">
        <v>42614</v>
      </c>
      <c r="D5586" s="98" t="s">
        <v>1366</v>
      </c>
      <c r="E5586" s="98">
        <v>739526</v>
      </c>
      <c r="F5586" s="98"/>
      <c r="G5586" s="127" t="s">
        <v>6755</v>
      </c>
      <c r="H5586" s="128">
        <v>0</v>
      </c>
      <c r="I5586" s="128">
        <v>28610643.039999999</v>
      </c>
      <c r="J5586" s="129">
        <v>28610643.039999999</v>
      </c>
      <c r="K5586" s="101" t="s">
        <v>1388</v>
      </c>
    </row>
    <row r="5587" spans="1:11" ht="56.25" customHeight="1">
      <c r="A5587" s="98">
        <v>291</v>
      </c>
      <c r="B5587" s="125" t="s">
        <v>1297</v>
      </c>
      <c r="C5587" s="126">
        <v>42416</v>
      </c>
      <c r="D5587" s="98" t="s">
        <v>11</v>
      </c>
      <c r="E5587" s="98">
        <v>841889</v>
      </c>
      <c r="F5587" s="98"/>
      <c r="G5587" s="127" t="s">
        <v>2244</v>
      </c>
      <c r="H5587" s="128">
        <v>50</v>
      </c>
      <c r="I5587" s="128">
        <v>0</v>
      </c>
      <c r="J5587" s="129">
        <v>50</v>
      </c>
      <c r="K5587" s="101" t="s">
        <v>1388</v>
      </c>
    </row>
    <row r="5588" spans="1:11" ht="56.25" customHeight="1">
      <c r="A5588" s="98">
        <v>291</v>
      </c>
      <c r="B5588" s="125" t="s">
        <v>1297</v>
      </c>
      <c r="C5588" s="126">
        <v>42416</v>
      </c>
      <c r="D5588" s="98" t="s">
        <v>13</v>
      </c>
      <c r="E5588" s="98">
        <v>841889</v>
      </c>
      <c r="F5588" s="98"/>
      <c r="G5588" s="127" t="s">
        <v>2245</v>
      </c>
      <c r="H5588" s="128">
        <v>54.36</v>
      </c>
      <c r="I5588" s="128">
        <v>0</v>
      </c>
      <c r="J5588" s="129">
        <v>54.36</v>
      </c>
      <c r="K5588" s="101" t="s">
        <v>1388</v>
      </c>
    </row>
    <row r="5589" spans="1:11" ht="56.25" customHeight="1">
      <c r="A5589" s="98">
        <v>291</v>
      </c>
      <c r="B5589" s="125" t="s">
        <v>1297</v>
      </c>
      <c r="C5589" s="126">
        <v>42430</v>
      </c>
      <c r="D5589" s="98" t="s">
        <v>11</v>
      </c>
      <c r="E5589" s="98">
        <v>843490</v>
      </c>
      <c r="F5589" s="98"/>
      <c r="G5589" s="127" t="s">
        <v>2487</v>
      </c>
      <c r="H5589" s="128">
        <v>432.86</v>
      </c>
      <c r="I5589" s="128">
        <v>0</v>
      </c>
      <c r="J5589" s="129">
        <v>432.86</v>
      </c>
      <c r="K5589" s="101" t="s">
        <v>1388</v>
      </c>
    </row>
    <row r="5590" spans="1:11" ht="56.25" customHeight="1">
      <c r="A5590" s="98">
        <v>291</v>
      </c>
      <c r="B5590" s="125" t="s">
        <v>1297</v>
      </c>
      <c r="C5590" s="126">
        <v>42430</v>
      </c>
      <c r="D5590" s="98" t="s">
        <v>6</v>
      </c>
      <c r="E5590" s="98">
        <v>843491</v>
      </c>
      <c r="F5590" s="98"/>
      <c r="G5590" s="127" t="s">
        <v>2474</v>
      </c>
      <c r="H5590" s="128">
        <v>0</v>
      </c>
      <c r="I5590" s="128">
        <v>4948.17</v>
      </c>
      <c r="J5590" s="129">
        <v>4948.17</v>
      </c>
      <c r="K5590" s="101" t="s">
        <v>1388</v>
      </c>
    </row>
    <row r="5591" spans="1:11" ht="56.25" customHeight="1">
      <c r="A5591" s="98">
        <v>291</v>
      </c>
      <c r="B5591" s="125" t="s">
        <v>1297</v>
      </c>
      <c r="C5591" s="126">
        <v>42444</v>
      </c>
      <c r="D5591" s="98" t="s">
        <v>11</v>
      </c>
      <c r="E5591" s="98">
        <v>844913</v>
      </c>
      <c r="F5591" s="98"/>
      <c r="G5591" s="127" t="s">
        <v>2776</v>
      </c>
      <c r="H5591" s="128">
        <v>50</v>
      </c>
      <c r="I5591" s="128">
        <v>0</v>
      </c>
      <c r="J5591" s="129">
        <v>50</v>
      </c>
      <c r="K5591" s="101" t="s">
        <v>1388</v>
      </c>
    </row>
    <row r="5592" spans="1:11" ht="56.25" customHeight="1">
      <c r="A5592" s="98">
        <v>291</v>
      </c>
      <c r="B5592" s="125" t="s">
        <v>1297</v>
      </c>
      <c r="C5592" s="126">
        <v>42444</v>
      </c>
      <c r="D5592" s="98" t="s">
        <v>13</v>
      </c>
      <c r="E5592" s="98">
        <v>844913</v>
      </c>
      <c r="F5592" s="98"/>
      <c r="G5592" s="127" t="s">
        <v>2775</v>
      </c>
      <c r="H5592" s="128">
        <v>386.21</v>
      </c>
      <c r="I5592" s="128">
        <v>0</v>
      </c>
      <c r="J5592" s="129">
        <v>386.21</v>
      </c>
      <c r="K5592" s="101" t="s">
        <v>1388</v>
      </c>
    </row>
    <row r="5593" spans="1:11" ht="56.25" customHeight="1">
      <c r="A5593" s="98">
        <v>291</v>
      </c>
      <c r="B5593" s="125" t="s">
        <v>1297</v>
      </c>
      <c r="C5593" s="126">
        <v>42445</v>
      </c>
      <c r="D5593" s="98" t="s">
        <v>11</v>
      </c>
      <c r="E5593" s="98">
        <v>844989</v>
      </c>
      <c r="F5593" s="98"/>
      <c r="G5593" s="127" t="s">
        <v>2793</v>
      </c>
      <c r="H5593" s="128">
        <v>50</v>
      </c>
      <c r="I5593" s="128">
        <v>0</v>
      </c>
      <c r="J5593" s="129">
        <v>50</v>
      </c>
      <c r="K5593" s="101" t="s">
        <v>1388</v>
      </c>
    </row>
    <row r="5594" spans="1:11" ht="56.25" customHeight="1">
      <c r="A5594" s="98">
        <v>291</v>
      </c>
      <c r="B5594" s="125" t="s">
        <v>1297</v>
      </c>
      <c r="C5594" s="126">
        <v>42445</v>
      </c>
      <c r="D5594" s="98" t="s">
        <v>13</v>
      </c>
      <c r="E5594" s="98">
        <v>844989</v>
      </c>
      <c r="F5594" s="98"/>
      <c r="G5594" s="127" t="s">
        <v>2792</v>
      </c>
      <c r="H5594" s="128">
        <v>77.33</v>
      </c>
      <c r="I5594" s="128">
        <v>0</v>
      </c>
      <c r="J5594" s="129">
        <v>77.33</v>
      </c>
      <c r="K5594" s="101" t="s">
        <v>1388</v>
      </c>
    </row>
    <row r="5595" spans="1:11" ht="56.25" customHeight="1">
      <c r="A5595" s="98">
        <v>291</v>
      </c>
      <c r="B5595" s="125" t="s">
        <v>1297</v>
      </c>
      <c r="C5595" s="126">
        <v>42452</v>
      </c>
      <c r="D5595" s="98" t="s">
        <v>11</v>
      </c>
      <c r="E5595" s="98">
        <v>845745</v>
      </c>
      <c r="F5595" s="98"/>
      <c r="G5595" s="127" t="s">
        <v>3021</v>
      </c>
      <c r="H5595" s="128">
        <v>50</v>
      </c>
      <c r="I5595" s="128">
        <v>0</v>
      </c>
      <c r="J5595" s="129">
        <v>50</v>
      </c>
      <c r="K5595" s="101" t="s">
        <v>1388</v>
      </c>
    </row>
    <row r="5596" spans="1:11" ht="56.25" customHeight="1">
      <c r="A5596" s="98">
        <v>291</v>
      </c>
      <c r="B5596" s="125" t="s">
        <v>7743</v>
      </c>
      <c r="C5596" s="126">
        <v>42373</v>
      </c>
      <c r="D5596" s="98" t="s">
        <v>3</v>
      </c>
      <c r="E5596" s="98">
        <v>1336810</v>
      </c>
      <c r="F5596" s="98"/>
      <c r="G5596" s="127" t="s">
        <v>7744</v>
      </c>
      <c r="H5596" s="128">
        <v>0</v>
      </c>
      <c r="I5596" s="128">
        <v>926104.56</v>
      </c>
      <c r="J5596" s="129">
        <v>926104.56</v>
      </c>
      <c r="K5596" s="101" t="s">
        <v>1388</v>
      </c>
    </row>
    <row r="5597" spans="1:11" ht="56.25" customHeight="1">
      <c r="A5597" s="98">
        <v>291</v>
      </c>
      <c r="B5597" s="125" t="s">
        <v>7743</v>
      </c>
      <c r="C5597" s="126">
        <v>42382</v>
      </c>
      <c r="D5597" s="98" t="s">
        <v>3</v>
      </c>
      <c r="E5597" s="98">
        <v>1340133</v>
      </c>
      <c r="F5597" s="98"/>
      <c r="G5597" s="127" t="s">
        <v>7904</v>
      </c>
      <c r="H5597" s="128">
        <v>0</v>
      </c>
      <c r="I5597" s="128">
        <v>111366.68000000001</v>
      </c>
      <c r="J5597" s="129">
        <v>111366.68000000001</v>
      </c>
      <c r="K5597" s="101" t="s">
        <v>1388</v>
      </c>
    </row>
    <row r="5598" spans="1:11" ht="56.25" customHeight="1">
      <c r="A5598" s="98">
        <v>291</v>
      </c>
      <c r="B5598" s="125" t="s">
        <v>7743</v>
      </c>
      <c r="C5598" s="126">
        <v>42404</v>
      </c>
      <c r="D5598" s="98" t="s">
        <v>3</v>
      </c>
      <c r="E5598" s="98">
        <v>1347599</v>
      </c>
      <c r="F5598" s="98"/>
      <c r="G5598" s="127" t="s">
        <v>8263</v>
      </c>
      <c r="H5598" s="128">
        <v>0</v>
      </c>
      <c r="I5598" s="128">
        <v>4226.8999999999996</v>
      </c>
      <c r="J5598" s="129">
        <v>4226.8999999999996</v>
      </c>
      <c r="K5598" s="101" t="s">
        <v>1388</v>
      </c>
    </row>
    <row r="5599" spans="1:11" ht="56.25" customHeight="1">
      <c r="A5599" s="98">
        <v>291</v>
      </c>
      <c r="B5599" s="125" t="s">
        <v>7743</v>
      </c>
      <c r="C5599" s="126">
        <v>42410</v>
      </c>
      <c r="D5599" s="98" t="s">
        <v>3</v>
      </c>
      <c r="E5599" s="98">
        <v>1348363</v>
      </c>
      <c r="F5599" s="98"/>
      <c r="G5599" s="127" t="s">
        <v>8296</v>
      </c>
      <c r="H5599" s="128">
        <v>0</v>
      </c>
      <c r="I5599" s="128">
        <v>128007.68000000001</v>
      </c>
      <c r="J5599" s="129">
        <v>128007.68000000001</v>
      </c>
      <c r="K5599" s="101" t="s">
        <v>1388</v>
      </c>
    </row>
    <row r="5600" spans="1:11" ht="56.25" customHeight="1">
      <c r="A5600" s="98">
        <v>291</v>
      </c>
      <c r="B5600" s="125" t="s">
        <v>7743</v>
      </c>
      <c r="C5600" s="126">
        <v>42429</v>
      </c>
      <c r="D5600" s="98" t="s">
        <v>3</v>
      </c>
      <c r="E5600" s="98">
        <v>1355104</v>
      </c>
      <c r="F5600" s="98"/>
      <c r="G5600" s="127" t="s">
        <v>8611</v>
      </c>
      <c r="H5600" s="128">
        <v>0</v>
      </c>
      <c r="I5600" s="128">
        <v>15.5</v>
      </c>
      <c r="J5600" s="129">
        <v>15.5</v>
      </c>
      <c r="K5600" s="101" t="s">
        <v>1388</v>
      </c>
    </row>
    <row r="5601" spans="1:11" ht="56.25" customHeight="1">
      <c r="A5601" s="98">
        <v>291</v>
      </c>
      <c r="B5601" s="125" t="s">
        <v>7743</v>
      </c>
      <c r="C5601" s="126">
        <v>42431</v>
      </c>
      <c r="D5601" s="98" t="s">
        <v>3</v>
      </c>
      <c r="E5601" s="98">
        <v>1355734</v>
      </c>
      <c r="F5601" s="98"/>
      <c r="G5601" s="127" t="s">
        <v>8650</v>
      </c>
      <c r="H5601" s="128">
        <v>0</v>
      </c>
      <c r="I5601" s="128">
        <v>864542.93</v>
      </c>
      <c r="J5601" s="129">
        <v>864542.93</v>
      </c>
      <c r="K5601" s="101" t="s">
        <v>1388</v>
      </c>
    </row>
    <row r="5602" spans="1:11" ht="56.25" customHeight="1">
      <c r="A5602" s="98">
        <v>291</v>
      </c>
      <c r="B5602" s="125" t="s">
        <v>7743</v>
      </c>
      <c r="C5602" s="126">
        <v>42436</v>
      </c>
      <c r="D5602" s="98" t="s">
        <v>3</v>
      </c>
      <c r="E5602" s="98">
        <v>1357165</v>
      </c>
      <c r="F5602" s="98"/>
      <c r="G5602" s="127" t="s">
        <v>8739</v>
      </c>
      <c r="H5602" s="128">
        <v>0</v>
      </c>
      <c r="I5602" s="128">
        <v>128007.68000000001</v>
      </c>
      <c r="J5602" s="129">
        <v>128007.68000000001</v>
      </c>
      <c r="K5602" s="101" t="s">
        <v>1388</v>
      </c>
    </row>
    <row r="5603" spans="1:11" ht="56.25" customHeight="1">
      <c r="A5603" s="98">
        <v>291</v>
      </c>
      <c r="B5603" s="125" t="s">
        <v>7743</v>
      </c>
      <c r="C5603" s="126">
        <v>42443</v>
      </c>
      <c r="D5603" s="98" t="s">
        <v>3</v>
      </c>
      <c r="E5603" s="98">
        <v>1359354</v>
      </c>
      <c r="F5603" s="98"/>
      <c r="G5603" s="127" t="s">
        <v>8843</v>
      </c>
      <c r="H5603" s="128">
        <v>0</v>
      </c>
      <c r="I5603" s="128">
        <v>35</v>
      </c>
      <c r="J5603" s="129">
        <v>35</v>
      </c>
      <c r="K5603" s="101" t="s">
        <v>1388</v>
      </c>
    </row>
    <row r="5604" spans="1:11" ht="56.25" customHeight="1">
      <c r="A5604" s="98">
        <v>291</v>
      </c>
      <c r="B5604" s="125" t="s">
        <v>7743</v>
      </c>
      <c r="C5604" s="126">
        <v>42451</v>
      </c>
      <c r="D5604" s="98" t="s">
        <v>3</v>
      </c>
      <c r="E5604" s="98">
        <v>1361812</v>
      </c>
      <c r="F5604" s="98"/>
      <c r="G5604" s="127" t="s">
        <v>8953</v>
      </c>
      <c r="H5604" s="128">
        <v>0</v>
      </c>
      <c r="I5604" s="128">
        <v>35</v>
      </c>
      <c r="J5604" s="129">
        <v>35</v>
      </c>
      <c r="K5604" s="101" t="s">
        <v>1388</v>
      </c>
    </row>
    <row r="5605" spans="1:11" ht="56.25" customHeight="1">
      <c r="A5605" s="98">
        <v>291</v>
      </c>
      <c r="B5605" s="125" t="s">
        <v>7743</v>
      </c>
      <c r="C5605" s="126">
        <v>42464</v>
      </c>
      <c r="D5605" s="98" t="s">
        <v>3</v>
      </c>
      <c r="E5605" s="98">
        <v>1365748</v>
      </c>
      <c r="F5605" s="98"/>
      <c r="G5605" s="127" t="s">
        <v>9193</v>
      </c>
      <c r="H5605" s="128">
        <v>0</v>
      </c>
      <c r="I5605" s="128">
        <v>25</v>
      </c>
      <c r="J5605" s="129">
        <v>25</v>
      </c>
      <c r="K5605" s="101" t="s">
        <v>1388</v>
      </c>
    </row>
    <row r="5606" spans="1:11" ht="56.25" customHeight="1">
      <c r="A5606" s="98">
        <v>291</v>
      </c>
      <c r="B5606" s="125" t="s">
        <v>7743</v>
      </c>
      <c r="C5606" s="126">
        <v>42464</v>
      </c>
      <c r="D5606" s="98" t="s">
        <v>3</v>
      </c>
      <c r="E5606" s="98">
        <v>1365749</v>
      </c>
      <c r="F5606" s="98"/>
      <c r="G5606" s="127" t="s">
        <v>9194</v>
      </c>
      <c r="H5606" s="128">
        <v>0</v>
      </c>
      <c r="I5606" s="128">
        <v>8</v>
      </c>
      <c r="J5606" s="129">
        <v>8</v>
      </c>
      <c r="K5606" s="101" t="s">
        <v>1388</v>
      </c>
    </row>
    <row r="5607" spans="1:11" ht="56.25" customHeight="1">
      <c r="A5607" s="98">
        <v>291</v>
      </c>
      <c r="B5607" s="125" t="s">
        <v>7743</v>
      </c>
      <c r="C5607" s="126">
        <v>42465</v>
      </c>
      <c r="D5607" s="98" t="s">
        <v>3</v>
      </c>
      <c r="E5607" s="98">
        <v>1365941</v>
      </c>
      <c r="F5607" s="98"/>
      <c r="G5607" s="127" t="s">
        <v>9197</v>
      </c>
      <c r="H5607" s="128">
        <v>0</v>
      </c>
      <c r="I5607" s="128">
        <v>17.8</v>
      </c>
      <c r="J5607" s="129">
        <v>17.8</v>
      </c>
      <c r="K5607" s="101" t="s">
        <v>1388</v>
      </c>
    </row>
    <row r="5608" spans="1:11" ht="56.25" customHeight="1">
      <c r="A5608" s="98">
        <v>291</v>
      </c>
      <c r="B5608" s="125" t="s">
        <v>7743</v>
      </c>
      <c r="C5608" s="126">
        <v>42465</v>
      </c>
      <c r="D5608" s="98" t="s">
        <v>3</v>
      </c>
      <c r="E5608" s="98">
        <v>1365942</v>
      </c>
      <c r="F5608" s="98"/>
      <c r="G5608" s="127" t="s">
        <v>9198</v>
      </c>
      <c r="H5608" s="128">
        <v>0</v>
      </c>
      <c r="I5608" s="128">
        <v>58.93</v>
      </c>
      <c r="J5608" s="129">
        <v>58.93</v>
      </c>
      <c r="K5608" s="101" t="s">
        <v>1388</v>
      </c>
    </row>
    <row r="5609" spans="1:11" ht="56.25" customHeight="1">
      <c r="A5609" s="98">
        <v>291</v>
      </c>
      <c r="B5609" s="125" t="s">
        <v>7743</v>
      </c>
      <c r="C5609" s="126">
        <v>42465</v>
      </c>
      <c r="D5609" s="98" t="s">
        <v>3</v>
      </c>
      <c r="E5609" s="98">
        <v>1366213</v>
      </c>
      <c r="F5609" s="98"/>
      <c r="G5609" s="127" t="s">
        <v>9216</v>
      </c>
      <c r="H5609" s="128">
        <v>0</v>
      </c>
      <c r="I5609" s="128">
        <v>183.5</v>
      </c>
      <c r="J5609" s="129">
        <v>183.5</v>
      </c>
      <c r="K5609" s="101" t="s">
        <v>1388</v>
      </c>
    </row>
    <row r="5610" spans="1:11" ht="56.25" customHeight="1">
      <c r="A5610" s="98">
        <v>291</v>
      </c>
      <c r="B5610" s="125" t="s">
        <v>7743</v>
      </c>
      <c r="C5610" s="126">
        <v>42467</v>
      </c>
      <c r="D5610" s="98" t="s">
        <v>3</v>
      </c>
      <c r="E5610" s="98">
        <v>1366836</v>
      </c>
      <c r="F5610" s="98"/>
      <c r="G5610" s="127" t="s">
        <v>9244</v>
      </c>
      <c r="H5610" s="128">
        <v>0</v>
      </c>
      <c r="I5610" s="128">
        <v>348000</v>
      </c>
      <c r="J5610" s="129">
        <v>348000</v>
      </c>
      <c r="K5610" s="101" t="s">
        <v>1388</v>
      </c>
    </row>
    <row r="5611" spans="1:11" ht="56.25" customHeight="1">
      <c r="A5611" s="98">
        <v>291</v>
      </c>
      <c r="B5611" s="125" t="s">
        <v>7743</v>
      </c>
      <c r="C5611" s="126">
        <v>42468</v>
      </c>
      <c r="D5611" s="98" t="s">
        <v>3</v>
      </c>
      <c r="E5611" s="98">
        <v>1367414</v>
      </c>
      <c r="F5611" s="98"/>
      <c r="G5611" s="127" t="s">
        <v>9278</v>
      </c>
      <c r="H5611" s="128">
        <v>0</v>
      </c>
      <c r="I5611" s="128">
        <v>128007.68000000001</v>
      </c>
      <c r="J5611" s="129">
        <v>128007.68000000001</v>
      </c>
      <c r="K5611" s="101" t="s">
        <v>1388</v>
      </c>
    </row>
    <row r="5612" spans="1:11" ht="56.25" customHeight="1">
      <c r="A5612" s="98">
        <v>291</v>
      </c>
      <c r="B5612" s="125" t="s">
        <v>7743</v>
      </c>
      <c r="C5612" s="126">
        <v>42472</v>
      </c>
      <c r="D5612" s="98" t="s">
        <v>3</v>
      </c>
      <c r="E5612" s="98">
        <v>1368333</v>
      </c>
      <c r="F5612" s="98"/>
      <c r="G5612" s="127" t="s">
        <v>9339</v>
      </c>
      <c r="H5612" s="128">
        <v>0</v>
      </c>
      <c r="I5612" s="128">
        <v>2000</v>
      </c>
      <c r="J5612" s="129">
        <v>2000</v>
      </c>
      <c r="K5612" s="101" t="s">
        <v>1388</v>
      </c>
    </row>
    <row r="5613" spans="1:11" ht="56.25" customHeight="1">
      <c r="A5613" s="98">
        <v>291</v>
      </c>
      <c r="B5613" s="125" t="s">
        <v>7743</v>
      </c>
      <c r="C5613" s="126">
        <v>42485</v>
      </c>
      <c r="D5613" s="98" t="s">
        <v>3</v>
      </c>
      <c r="E5613" s="98">
        <v>1372326</v>
      </c>
      <c r="F5613" s="98"/>
      <c r="G5613" s="127" t="s">
        <v>9551</v>
      </c>
      <c r="H5613" s="128">
        <v>0</v>
      </c>
      <c r="I5613" s="128">
        <v>7919.7300000000005</v>
      </c>
      <c r="J5613" s="129">
        <v>7919.7300000000005</v>
      </c>
      <c r="K5613" s="101" t="s">
        <v>1388</v>
      </c>
    </row>
    <row r="5614" spans="1:11" ht="56.25" customHeight="1">
      <c r="A5614" s="98">
        <v>291</v>
      </c>
      <c r="B5614" s="125" t="s">
        <v>7743</v>
      </c>
      <c r="C5614" s="126">
        <v>42494</v>
      </c>
      <c r="D5614" s="98" t="s">
        <v>3</v>
      </c>
      <c r="E5614" s="98">
        <v>1375475</v>
      </c>
      <c r="F5614" s="98"/>
      <c r="G5614" s="127" t="s">
        <v>9738</v>
      </c>
      <c r="H5614" s="128">
        <v>0</v>
      </c>
      <c r="I5614" s="128">
        <v>35</v>
      </c>
      <c r="J5614" s="129">
        <v>35</v>
      </c>
      <c r="K5614" s="101" t="s">
        <v>1388</v>
      </c>
    </row>
    <row r="5615" spans="1:11" ht="56.25" customHeight="1">
      <c r="A5615" s="98">
        <v>291</v>
      </c>
      <c r="B5615" s="125" t="s">
        <v>7743</v>
      </c>
      <c r="C5615" s="126">
        <v>42501</v>
      </c>
      <c r="D5615" s="98" t="s">
        <v>3</v>
      </c>
      <c r="E5615" s="98">
        <v>1377731</v>
      </c>
      <c r="F5615" s="98"/>
      <c r="G5615" s="127" t="s">
        <v>9847</v>
      </c>
      <c r="H5615" s="128">
        <v>0</v>
      </c>
      <c r="I5615" s="128">
        <v>45.7</v>
      </c>
      <c r="J5615" s="129">
        <v>45.7</v>
      </c>
      <c r="K5615" s="101" t="s">
        <v>1388</v>
      </c>
    </row>
    <row r="5616" spans="1:11" ht="56.25" customHeight="1">
      <c r="A5616" s="98">
        <v>291</v>
      </c>
      <c r="B5616" s="125" t="s">
        <v>7743</v>
      </c>
      <c r="C5616" s="126">
        <v>42501</v>
      </c>
      <c r="D5616" s="98" t="s">
        <v>3</v>
      </c>
      <c r="E5616" s="98">
        <v>1377835</v>
      </c>
      <c r="F5616" s="98"/>
      <c r="G5616" s="127" t="s">
        <v>9854</v>
      </c>
      <c r="H5616" s="128">
        <v>0</v>
      </c>
      <c r="I5616" s="128">
        <v>128007.68000000001</v>
      </c>
      <c r="J5616" s="129">
        <v>128007.68000000001</v>
      </c>
      <c r="K5616" s="101" t="s">
        <v>1388</v>
      </c>
    </row>
    <row r="5617" spans="1:11" ht="56.25" customHeight="1">
      <c r="A5617" s="98">
        <v>291</v>
      </c>
      <c r="B5617" s="125" t="s">
        <v>7743</v>
      </c>
      <c r="C5617" s="126">
        <v>42507</v>
      </c>
      <c r="D5617" s="98" t="s">
        <v>3</v>
      </c>
      <c r="E5617" s="98">
        <v>1379595</v>
      </c>
      <c r="F5617" s="98"/>
      <c r="G5617" s="127" t="s">
        <v>9949</v>
      </c>
      <c r="H5617" s="128">
        <v>0</v>
      </c>
      <c r="I5617" s="128">
        <v>1.18</v>
      </c>
      <c r="J5617" s="129">
        <v>1.18</v>
      </c>
      <c r="K5617" s="101" t="s">
        <v>1388</v>
      </c>
    </row>
    <row r="5618" spans="1:11" ht="56.25" customHeight="1">
      <c r="A5618" s="98">
        <v>291</v>
      </c>
      <c r="B5618" s="125" t="s">
        <v>7743</v>
      </c>
      <c r="C5618" s="126">
        <v>42507</v>
      </c>
      <c r="D5618" s="98" t="s">
        <v>3</v>
      </c>
      <c r="E5618" s="98">
        <v>1379596</v>
      </c>
      <c r="F5618" s="98"/>
      <c r="G5618" s="127" t="s">
        <v>9950</v>
      </c>
      <c r="H5618" s="128">
        <v>0</v>
      </c>
      <c r="I5618" s="128">
        <v>3.74</v>
      </c>
      <c r="J5618" s="129">
        <v>3.74</v>
      </c>
      <c r="K5618" s="101" t="s">
        <v>1388</v>
      </c>
    </row>
    <row r="5619" spans="1:11" ht="56.25" customHeight="1">
      <c r="A5619" s="98">
        <v>291</v>
      </c>
      <c r="B5619" s="125" t="s">
        <v>7743</v>
      </c>
      <c r="C5619" s="126">
        <v>42507</v>
      </c>
      <c r="D5619" s="98" t="s">
        <v>3</v>
      </c>
      <c r="E5619" s="98">
        <v>1379691</v>
      </c>
      <c r="F5619" s="98"/>
      <c r="G5619" s="127" t="s">
        <v>9964</v>
      </c>
      <c r="H5619" s="128">
        <v>0</v>
      </c>
      <c r="I5619" s="128">
        <v>53.02</v>
      </c>
      <c r="J5619" s="129">
        <v>53.02</v>
      </c>
      <c r="K5619" s="101" t="s">
        <v>1388</v>
      </c>
    </row>
    <row r="5620" spans="1:11" ht="56.25" customHeight="1">
      <c r="A5620" s="98">
        <v>291</v>
      </c>
      <c r="B5620" s="125" t="s">
        <v>7743</v>
      </c>
      <c r="C5620" s="126">
        <v>42507</v>
      </c>
      <c r="D5620" s="98" t="s">
        <v>3</v>
      </c>
      <c r="E5620" s="98">
        <v>1379692</v>
      </c>
      <c r="F5620" s="98"/>
      <c r="G5620" s="127" t="s">
        <v>9965</v>
      </c>
      <c r="H5620" s="128">
        <v>0</v>
      </c>
      <c r="I5620" s="128">
        <v>139</v>
      </c>
      <c r="J5620" s="129">
        <v>139</v>
      </c>
      <c r="K5620" s="101" t="s">
        <v>1388</v>
      </c>
    </row>
    <row r="5621" spans="1:11" ht="56.25" customHeight="1">
      <c r="A5621" s="98">
        <v>291</v>
      </c>
      <c r="B5621" s="125" t="s">
        <v>7743</v>
      </c>
      <c r="C5621" s="126">
        <v>42508</v>
      </c>
      <c r="D5621" s="98" t="s">
        <v>3</v>
      </c>
      <c r="E5621" s="98">
        <v>1380241</v>
      </c>
      <c r="F5621" s="98"/>
      <c r="G5621" s="127" t="s">
        <v>9999</v>
      </c>
      <c r="H5621" s="128">
        <v>0</v>
      </c>
      <c r="I5621" s="128">
        <v>12169</v>
      </c>
      <c r="J5621" s="129">
        <v>12169</v>
      </c>
      <c r="K5621" s="101" t="s">
        <v>1388</v>
      </c>
    </row>
    <row r="5622" spans="1:11" ht="56.25" customHeight="1">
      <c r="A5622" s="98">
        <v>291</v>
      </c>
      <c r="B5622" s="125" t="s">
        <v>7743</v>
      </c>
      <c r="C5622" s="126">
        <v>42509</v>
      </c>
      <c r="D5622" s="98" t="s">
        <v>3</v>
      </c>
      <c r="E5622" s="98">
        <v>1380459</v>
      </c>
      <c r="F5622" s="98"/>
      <c r="G5622" s="127" t="s">
        <v>10010</v>
      </c>
      <c r="H5622" s="128">
        <v>0</v>
      </c>
      <c r="I5622" s="128">
        <v>731</v>
      </c>
      <c r="J5622" s="129">
        <v>731</v>
      </c>
      <c r="K5622" s="101" t="s">
        <v>1388</v>
      </c>
    </row>
    <row r="5623" spans="1:11" ht="56.25" customHeight="1">
      <c r="A5623" s="98">
        <v>291</v>
      </c>
      <c r="B5623" s="125" t="s">
        <v>7743</v>
      </c>
      <c r="C5623" s="126">
        <v>42530</v>
      </c>
      <c r="D5623" s="98" t="s">
        <v>3</v>
      </c>
      <c r="E5623" s="98">
        <v>1386920</v>
      </c>
      <c r="F5623" s="98"/>
      <c r="G5623" s="127" t="s">
        <v>10473</v>
      </c>
      <c r="H5623" s="128">
        <v>0</v>
      </c>
      <c r="I5623" s="128">
        <v>14</v>
      </c>
      <c r="J5623" s="129">
        <v>14</v>
      </c>
      <c r="K5623" s="101" t="s">
        <v>1388</v>
      </c>
    </row>
    <row r="5624" spans="1:11" ht="56.25" customHeight="1">
      <c r="A5624" s="98">
        <v>291</v>
      </c>
      <c r="B5624" s="125" t="s">
        <v>7743</v>
      </c>
      <c r="C5624" s="126">
        <v>42530</v>
      </c>
      <c r="D5624" s="98" t="s">
        <v>3</v>
      </c>
      <c r="E5624" s="98">
        <v>1386986</v>
      </c>
      <c r="F5624" s="98"/>
      <c r="G5624" s="127" t="s">
        <v>10477</v>
      </c>
      <c r="H5624" s="128">
        <v>0</v>
      </c>
      <c r="I5624" s="128">
        <v>128007.68000000001</v>
      </c>
      <c r="J5624" s="129">
        <v>128007.68000000001</v>
      </c>
      <c r="K5624" s="101" t="s">
        <v>1388</v>
      </c>
    </row>
    <row r="5625" spans="1:11" ht="56.25" customHeight="1">
      <c r="A5625" s="98">
        <v>291</v>
      </c>
      <c r="B5625" s="125" t="s">
        <v>7743</v>
      </c>
      <c r="C5625" s="126">
        <v>42537</v>
      </c>
      <c r="D5625" s="98" t="s">
        <v>3</v>
      </c>
      <c r="E5625" s="98">
        <v>1389470</v>
      </c>
      <c r="F5625" s="98"/>
      <c r="G5625" s="127" t="s">
        <v>10617</v>
      </c>
      <c r="H5625" s="128">
        <v>0</v>
      </c>
      <c r="I5625" s="128">
        <v>14052.5</v>
      </c>
      <c r="J5625" s="129">
        <v>14052.5</v>
      </c>
      <c r="K5625" s="101" t="s">
        <v>1388</v>
      </c>
    </row>
    <row r="5626" spans="1:11" ht="56.25" customHeight="1">
      <c r="A5626" s="98">
        <v>291</v>
      </c>
      <c r="B5626" s="125" t="s">
        <v>7743</v>
      </c>
      <c r="C5626" s="126">
        <v>42537</v>
      </c>
      <c r="D5626" s="98" t="s">
        <v>3</v>
      </c>
      <c r="E5626" s="98">
        <v>1389557</v>
      </c>
      <c r="F5626" s="98"/>
      <c r="G5626" s="127" t="s">
        <v>10619</v>
      </c>
      <c r="H5626" s="128">
        <v>0</v>
      </c>
      <c r="I5626" s="128">
        <v>19500000</v>
      </c>
      <c r="J5626" s="129">
        <v>19500000</v>
      </c>
      <c r="K5626" s="101" t="s">
        <v>1388</v>
      </c>
    </row>
    <row r="5627" spans="1:11" ht="56.25" customHeight="1">
      <c r="A5627" s="98">
        <v>291</v>
      </c>
      <c r="B5627" s="125" t="s">
        <v>7743</v>
      </c>
      <c r="C5627" s="126">
        <v>42543</v>
      </c>
      <c r="D5627" s="98" t="s">
        <v>3</v>
      </c>
      <c r="E5627" s="98">
        <v>1390892</v>
      </c>
      <c r="F5627" s="98"/>
      <c r="G5627" s="127" t="s">
        <v>10739</v>
      </c>
      <c r="H5627" s="128">
        <v>0</v>
      </c>
      <c r="I5627" s="128">
        <v>1443662.23</v>
      </c>
      <c r="J5627" s="129">
        <v>1443662.23</v>
      </c>
      <c r="K5627" s="101" t="s">
        <v>1388</v>
      </c>
    </row>
    <row r="5628" spans="1:11" ht="56.25" customHeight="1">
      <c r="A5628" s="98">
        <v>291</v>
      </c>
      <c r="B5628" s="125" t="s">
        <v>7743</v>
      </c>
      <c r="C5628" s="126">
        <v>42545</v>
      </c>
      <c r="D5628" s="98" t="s">
        <v>3</v>
      </c>
      <c r="E5628" s="98">
        <v>1391914</v>
      </c>
      <c r="F5628" s="98"/>
      <c r="G5628" s="127" t="s">
        <v>10824</v>
      </c>
      <c r="H5628" s="128">
        <v>0</v>
      </c>
      <c r="I5628" s="128">
        <v>424601.82</v>
      </c>
      <c r="J5628" s="129">
        <v>424601.82</v>
      </c>
      <c r="K5628" s="101" t="s">
        <v>1388</v>
      </c>
    </row>
    <row r="5629" spans="1:11" ht="56.25" customHeight="1">
      <c r="A5629" s="98">
        <v>291</v>
      </c>
      <c r="B5629" s="125" t="s">
        <v>7743</v>
      </c>
      <c r="C5629" s="126">
        <v>42548</v>
      </c>
      <c r="D5629" s="98" t="s">
        <v>3</v>
      </c>
      <c r="E5629" s="98">
        <v>1392312</v>
      </c>
      <c r="F5629" s="98"/>
      <c r="G5629" s="127" t="s">
        <v>10852</v>
      </c>
      <c r="H5629" s="128">
        <v>0</v>
      </c>
      <c r="I5629" s="128">
        <v>124873293.23</v>
      </c>
      <c r="J5629" s="129">
        <v>124873293.23</v>
      </c>
      <c r="K5629" s="101" t="s">
        <v>1388</v>
      </c>
    </row>
    <row r="5630" spans="1:11" ht="56.25" customHeight="1">
      <c r="A5630" s="98">
        <v>291</v>
      </c>
      <c r="B5630" s="125" t="s">
        <v>7743</v>
      </c>
      <c r="C5630" s="126">
        <v>42550</v>
      </c>
      <c r="D5630" s="98" t="s">
        <v>3</v>
      </c>
      <c r="E5630" s="98">
        <v>1393197</v>
      </c>
      <c r="F5630" s="98"/>
      <c r="G5630" s="127" t="s">
        <v>10916</v>
      </c>
      <c r="H5630" s="128">
        <v>0</v>
      </c>
      <c r="I5630" s="128">
        <v>1200</v>
      </c>
      <c r="J5630" s="129">
        <v>1200</v>
      </c>
      <c r="K5630" s="101" t="s">
        <v>1388</v>
      </c>
    </row>
    <row r="5631" spans="1:11" ht="56.25" customHeight="1">
      <c r="A5631" s="98">
        <v>291</v>
      </c>
      <c r="B5631" s="125" t="s">
        <v>7743</v>
      </c>
      <c r="C5631" s="126">
        <v>42551</v>
      </c>
      <c r="D5631" s="98" t="s">
        <v>3</v>
      </c>
      <c r="E5631" s="98">
        <v>1393839</v>
      </c>
      <c r="F5631" s="98"/>
      <c r="G5631" s="127" t="s">
        <v>10972</v>
      </c>
      <c r="H5631" s="128">
        <v>0</v>
      </c>
      <c r="I5631" s="128">
        <v>2</v>
      </c>
      <c r="J5631" s="129">
        <v>2</v>
      </c>
      <c r="K5631" s="101" t="s">
        <v>1388</v>
      </c>
    </row>
    <row r="5632" spans="1:11" ht="56.25" customHeight="1">
      <c r="A5632" s="98">
        <v>291</v>
      </c>
      <c r="B5632" s="125" t="s">
        <v>7743</v>
      </c>
      <c r="C5632" s="126">
        <v>42558</v>
      </c>
      <c r="D5632" s="98" t="s">
        <v>3</v>
      </c>
      <c r="E5632" s="98">
        <v>1396049</v>
      </c>
      <c r="F5632" s="98"/>
      <c r="G5632" s="127" t="s">
        <v>11167</v>
      </c>
      <c r="H5632" s="128">
        <v>0</v>
      </c>
      <c r="I5632" s="128">
        <v>3432.1</v>
      </c>
      <c r="J5632" s="129">
        <v>3432.1</v>
      </c>
      <c r="K5632" s="101" t="s">
        <v>1388</v>
      </c>
    </row>
    <row r="5633" spans="1:11" ht="56.25" customHeight="1">
      <c r="A5633" s="98">
        <v>291</v>
      </c>
      <c r="B5633" s="125" t="s">
        <v>7743</v>
      </c>
      <c r="C5633" s="126">
        <v>42558</v>
      </c>
      <c r="D5633" s="98" t="s">
        <v>3</v>
      </c>
      <c r="E5633" s="98">
        <v>1396091</v>
      </c>
      <c r="F5633" s="98"/>
      <c r="G5633" s="127" t="s">
        <v>11169</v>
      </c>
      <c r="H5633" s="128">
        <v>0</v>
      </c>
      <c r="I5633" s="128">
        <v>35</v>
      </c>
      <c r="J5633" s="129">
        <v>35</v>
      </c>
      <c r="K5633" s="101" t="s">
        <v>1388</v>
      </c>
    </row>
    <row r="5634" spans="1:11" ht="56.25" customHeight="1">
      <c r="A5634" s="98">
        <v>291</v>
      </c>
      <c r="B5634" s="125" t="s">
        <v>7743</v>
      </c>
      <c r="C5634" s="126">
        <v>42559</v>
      </c>
      <c r="D5634" s="98" t="s">
        <v>3</v>
      </c>
      <c r="E5634" s="98">
        <v>1396502</v>
      </c>
      <c r="F5634" s="98"/>
      <c r="G5634" s="127" t="s">
        <v>11204</v>
      </c>
      <c r="H5634" s="128">
        <v>0</v>
      </c>
      <c r="I5634" s="128">
        <v>2382076</v>
      </c>
      <c r="J5634" s="129">
        <v>2382076</v>
      </c>
      <c r="K5634" s="101" t="s">
        <v>1388</v>
      </c>
    </row>
    <row r="5635" spans="1:11" ht="56.25" customHeight="1">
      <c r="A5635" s="98">
        <v>291</v>
      </c>
      <c r="B5635" s="125" t="s">
        <v>7743</v>
      </c>
      <c r="C5635" s="126">
        <v>42562</v>
      </c>
      <c r="D5635" s="98" t="s">
        <v>3</v>
      </c>
      <c r="E5635" s="98">
        <v>1396863</v>
      </c>
      <c r="F5635" s="98"/>
      <c r="G5635" s="127" t="s">
        <v>11221</v>
      </c>
      <c r="H5635" s="128">
        <v>0</v>
      </c>
      <c r="I5635" s="128">
        <v>128007.68000000001</v>
      </c>
      <c r="J5635" s="129">
        <v>128007.68000000001</v>
      </c>
      <c r="K5635" s="101" t="s">
        <v>1388</v>
      </c>
    </row>
    <row r="5636" spans="1:11" ht="56.25" customHeight="1">
      <c r="A5636" s="98">
        <v>291</v>
      </c>
      <c r="B5636" s="125" t="s">
        <v>7743</v>
      </c>
      <c r="C5636" s="126">
        <v>42569</v>
      </c>
      <c r="D5636" s="98" t="s">
        <v>3</v>
      </c>
      <c r="E5636" s="98">
        <v>1398958</v>
      </c>
      <c r="F5636" s="98"/>
      <c r="G5636" s="127" t="s">
        <v>11368</v>
      </c>
      <c r="H5636" s="128">
        <v>0</v>
      </c>
      <c r="I5636" s="128">
        <v>556800</v>
      </c>
      <c r="J5636" s="129">
        <v>556800</v>
      </c>
      <c r="K5636" s="101" t="s">
        <v>1388</v>
      </c>
    </row>
    <row r="5637" spans="1:11" ht="56.25" customHeight="1">
      <c r="A5637" s="98">
        <v>291</v>
      </c>
      <c r="B5637" s="125" t="s">
        <v>7743</v>
      </c>
      <c r="C5637" s="126">
        <v>42569</v>
      </c>
      <c r="D5637" s="98" t="s">
        <v>3</v>
      </c>
      <c r="E5637" s="98">
        <v>1398971</v>
      </c>
      <c r="F5637" s="98"/>
      <c r="G5637" s="127" t="s">
        <v>11370</v>
      </c>
      <c r="H5637" s="128">
        <v>0</v>
      </c>
      <c r="I5637" s="128">
        <v>25000</v>
      </c>
      <c r="J5637" s="129">
        <v>25000</v>
      </c>
      <c r="K5637" s="101" t="s">
        <v>1388</v>
      </c>
    </row>
    <row r="5638" spans="1:11" ht="56.25" customHeight="1">
      <c r="A5638" s="98">
        <v>291</v>
      </c>
      <c r="B5638" s="125" t="s">
        <v>7743</v>
      </c>
      <c r="C5638" s="126">
        <v>42569</v>
      </c>
      <c r="D5638" s="98" t="s">
        <v>3</v>
      </c>
      <c r="E5638" s="98">
        <v>1398972</v>
      </c>
      <c r="F5638" s="98"/>
      <c r="G5638" s="127" t="s">
        <v>11371</v>
      </c>
      <c r="H5638" s="128">
        <v>0</v>
      </c>
      <c r="I5638" s="128">
        <v>160270</v>
      </c>
      <c r="J5638" s="129">
        <v>160270</v>
      </c>
      <c r="K5638" s="101" t="s">
        <v>1388</v>
      </c>
    </row>
    <row r="5639" spans="1:11" ht="56.25" customHeight="1">
      <c r="A5639" s="98">
        <v>291</v>
      </c>
      <c r="B5639" s="125" t="s">
        <v>7743</v>
      </c>
      <c r="C5639" s="126">
        <v>42569</v>
      </c>
      <c r="D5639" s="98" t="s">
        <v>3</v>
      </c>
      <c r="E5639" s="98">
        <v>1398973</v>
      </c>
      <c r="F5639" s="98"/>
      <c r="G5639" s="127" t="s">
        <v>11372</v>
      </c>
      <c r="H5639" s="128">
        <v>0</v>
      </c>
      <c r="I5639" s="128">
        <v>52987.98</v>
      </c>
      <c r="J5639" s="129">
        <v>52987.98</v>
      </c>
      <c r="K5639" s="101" t="s">
        <v>1388</v>
      </c>
    </row>
    <row r="5640" spans="1:11" ht="56.25" customHeight="1">
      <c r="A5640" s="98">
        <v>291</v>
      </c>
      <c r="B5640" s="125" t="s">
        <v>7743</v>
      </c>
      <c r="C5640" s="126">
        <v>42569</v>
      </c>
      <c r="D5640" s="98" t="s">
        <v>3</v>
      </c>
      <c r="E5640" s="98">
        <v>1398975</v>
      </c>
      <c r="F5640" s="98"/>
      <c r="G5640" s="127" t="s">
        <v>11373</v>
      </c>
      <c r="H5640" s="128">
        <v>0</v>
      </c>
      <c r="I5640" s="128">
        <v>229301.12</v>
      </c>
      <c r="J5640" s="129">
        <v>229301.12</v>
      </c>
      <c r="K5640" s="101" t="s">
        <v>1388</v>
      </c>
    </row>
    <row r="5641" spans="1:11" ht="56.25" customHeight="1">
      <c r="A5641" s="98">
        <v>291</v>
      </c>
      <c r="B5641" s="125" t="s">
        <v>7743</v>
      </c>
      <c r="C5641" s="126">
        <v>42569</v>
      </c>
      <c r="D5641" s="98" t="s">
        <v>3</v>
      </c>
      <c r="E5641" s="98">
        <v>1399097</v>
      </c>
      <c r="F5641" s="98"/>
      <c r="G5641" s="127" t="s">
        <v>11378</v>
      </c>
      <c r="H5641" s="128">
        <v>0</v>
      </c>
      <c r="I5641" s="128">
        <v>8.36</v>
      </c>
      <c r="J5641" s="129">
        <v>8.36</v>
      </c>
      <c r="K5641" s="101" t="s">
        <v>1388</v>
      </c>
    </row>
    <row r="5642" spans="1:11" ht="56.25" customHeight="1">
      <c r="A5642" s="98">
        <v>291</v>
      </c>
      <c r="B5642" s="125" t="s">
        <v>7743</v>
      </c>
      <c r="C5642" s="126">
        <v>42569</v>
      </c>
      <c r="D5642" s="98" t="s">
        <v>3</v>
      </c>
      <c r="E5642" s="98">
        <v>1399098</v>
      </c>
      <c r="F5642" s="98"/>
      <c r="G5642" s="127" t="s">
        <v>11379</v>
      </c>
      <c r="H5642" s="128">
        <v>0</v>
      </c>
      <c r="I5642" s="128">
        <v>2.65</v>
      </c>
      <c r="J5642" s="129">
        <v>2.65</v>
      </c>
      <c r="K5642" s="101" t="s">
        <v>1388</v>
      </c>
    </row>
    <row r="5643" spans="1:11" ht="56.25" customHeight="1">
      <c r="A5643" s="98">
        <v>291</v>
      </c>
      <c r="B5643" s="125" t="s">
        <v>7743</v>
      </c>
      <c r="C5643" s="126">
        <v>42569</v>
      </c>
      <c r="D5643" s="98" t="s">
        <v>3</v>
      </c>
      <c r="E5643" s="98">
        <v>1399099</v>
      </c>
      <c r="F5643" s="98"/>
      <c r="G5643" s="127" t="s">
        <v>11380</v>
      </c>
      <c r="H5643" s="128">
        <v>0</v>
      </c>
      <c r="I5643" s="128">
        <v>7.8100000000000005</v>
      </c>
      <c r="J5643" s="129">
        <v>7.8100000000000005</v>
      </c>
      <c r="K5643" s="101" t="s">
        <v>1388</v>
      </c>
    </row>
    <row r="5644" spans="1:11" ht="56.25" customHeight="1">
      <c r="A5644" s="98">
        <v>291</v>
      </c>
      <c r="B5644" s="125" t="s">
        <v>7743</v>
      </c>
      <c r="C5644" s="126">
        <v>42569</v>
      </c>
      <c r="D5644" s="98" t="s">
        <v>3</v>
      </c>
      <c r="E5644" s="98">
        <v>1399100</v>
      </c>
      <c r="F5644" s="98"/>
      <c r="G5644" s="127" t="s">
        <v>11381</v>
      </c>
      <c r="H5644" s="128">
        <v>0</v>
      </c>
      <c r="I5644" s="128">
        <v>3.89</v>
      </c>
      <c r="J5644" s="129">
        <v>3.89</v>
      </c>
      <c r="K5644" s="101" t="s">
        <v>1388</v>
      </c>
    </row>
    <row r="5645" spans="1:11" ht="56.25" customHeight="1">
      <c r="A5645" s="98">
        <v>291</v>
      </c>
      <c r="B5645" s="125" t="s">
        <v>7743</v>
      </c>
      <c r="C5645" s="126">
        <v>42569</v>
      </c>
      <c r="D5645" s="98" t="s">
        <v>3</v>
      </c>
      <c r="E5645" s="98">
        <v>1399101</v>
      </c>
      <c r="F5645" s="98"/>
      <c r="G5645" s="127" t="s">
        <v>11382</v>
      </c>
      <c r="H5645" s="128">
        <v>0</v>
      </c>
      <c r="I5645" s="128">
        <v>3.68</v>
      </c>
      <c r="J5645" s="129">
        <v>3.68</v>
      </c>
      <c r="K5645" s="101" t="s">
        <v>1388</v>
      </c>
    </row>
    <row r="5646" spans="1:11" ht="56.25" customHeight="1">
      <c r="A5646" s="98">
        <v>291</v>
      </c>
      <c r="B5646" s="125" t="s">
        <v>7743</v>
      </c>
      <c r="C5646" s="126">
        <v>42569</v>
      </c>
      <c r="D5646" s="98" t="s">
        <v>3</v>
      </c>
      <c r="E5646" s="98">
        <v>1399102</v>
      </c>
      <c r="F5646" s="98"/>
      <c r="G5646" s="127" t="s">
        <v>11383</v>
      </c>
      <c r="H5646" s="128">
        <v>0</v>
      </c>
      <c r="I5646" s="128">
        <v>7.04</v>
      </c>
      <c r="J5646" s="129">
        <v>7.04</v>
      </c>
      <c r="K5646" s="101" t="s">
        <v>1388</v>
      </c>
    </row>
    <row r="5647" spans="1:11" ht="56.25" customHeight="1">
      <c r="A5647" s="98">
        <v>291</v>
      </c>
      <c r="B5647" s="125" t="s">
        <v>7743</v>
      </c>
      <c r="C5647" s="126">
        <v>42571</v>
      </c>
      <c r="D5647" s="98" t="s">
        <v>3</v>
      </c>
      <c r="E5647" s="98">
        <v>1399811</v>
      </c>
      <c r="F5647" s="98"/>
      <c r="G5647" s="127" t="s">
        <v>11444</v>
      </c>
      <c r="H5647" s="128">
        <v>0</v>
      </c>
      <c r="I5647" s="128">
        <v>35</v>
      </c>
      <c r="J5647" s="129">
        <v>35</v>
      </c>
      <c r="K5647" s="101" t="s">
        <v>1388</v>
      </c>
    </row>
    <row r="5648" spans="1:11" ht="56.25" customHeight="1">
      <c r="A5648" s="98">
        <v>291</v>
      </c>
      <c r="B5648" s="125" t="s">
        <v>7743</v>
      </c>
      <c r="C5648" s="126">
        <v>42571</v>
      </c>
      <c r="D5648" s="98" t="s">
        <v>3</v>
      </c>
      <c r="E5648" s="98">
        <v>1399929</v>
      </c>
      <c r="F5648" s="98"/>
      <c r="G5648" s="127" t="s">
        <v>11454</v>
      </c>
      <c r="H5648" s="128">
        <v>0</v>
      </c>
      <c r="I5648" s="128">
        <v>12.5</v>
      </c>
      <c r="J5648" s="129">
        <v>12.5</v>
      </c>
      <c r="K5648" s="101" t="s">
        <v>1388</v>
      </c>
    </row>
    <row r="5649" spans="1:11" ht="56.25" customHeight="1">
      <c r="A5649" s="98">
        <v>291</v>
      </c>
      <c r="B5649" s="125" t="s">
        <v>7743</v>
      </c>
      <c r="C5649" s="126">
        <v>42571</v>
      </c>
      <c r="D5649" s="98" t="s">
        <v>3</v>
      </c>
      <c r="E5649" s="98">
        <v>1399932</v>
      </c>
      <c r="F5649" s="98"/>
      <c r="G5649" s="127" t="s">
        <v>11455</v>
      </c>
      <c r="H5649" s="128">
        <v>0</v>
      </c>
      <c r="I5649" s="128">
        <v>35.6</v>
      </c>
      <c r="J5649" s="129">
        <v>35.6</v>
      </c>
      <c r="K5649" s="101" t="s">
        <v>1388</v>
      </c>
    </row>
    <row r="5650" spans="1:11" ht="56.25" customHeight="1">
      <c r="A5650" s="98">
        <v>291</v>
      </c>
      <c r="B5650" s="125" t="s">
        <v>7743</v>
      </c>
      <c r="C5650" s="126">
        <v>42577</v>
      </c>
      <c r="D5650" s="98" t="s">
        <v>3</v>
      </c>
      <c r="E5650" s="98">
        <v>1401429</v>
      </c>
      <c r="F5650" s="98"/>
      <c r="G5650" s="127" t="s">
        <v>11554</v>
      </c>
      <c r="H5650" s="128">
        <v>0</v>
      </c>
      <c r="I5650" s="128">
        <v>50000</v>
      </c>
      <c r="J5650" s="129">
        <v>50000</v>
      </c>
      <c r="K5650" s="101" t="s">
        <v>1388</v>
      </c>
    </row>
    <row r="5651" spans="1:11" ht="56.25" customHeight="1">
      <c r="A5651" s="98">
        <v>291</v>
      </c>
      <c r="B5651" s="125" t="s">
        <v>7743</v>
      </c>
      <c r="C5651" s="126">
        <v>42577</v>
      </c>
      <c r="D5651" s="98" t="s">
        <v>3</v>
      </c>
      <c r="E5651" s="98">
        <v>1401432</v>
      </c>
      <c r="F5651" s="98"/>
      <c r="G5651" s="127" t="s">
        <v>11555</v>
      </c>
      <c r="H5651" s="128">
        <v>0</v>
      </c>
      <c r="I5651" s="128">
        <v>2165.9</v>
      </c>
      <c r="J5651" s="129">
        <v>2165.9</v>
      </c>
      <c r="K5651" s="101" t="s">
        <v>1388</v>
      </c>
    </row>
    <row r="5652" spans="1:11" ht="56.25" customHeight="1">
      <c r="A5652" s="98">
        <v>291</v>
      </c>
      <c r="B5652" s="125" t="s">
        <v>7743</v>
      </c>
      <c r="C5652" s="126">
        <v>42580</v>
      </c>
      <c r="D5652" s="98" t="s">
        <v>3</v>
      </c>
      <c r="E5652" s="98">
        <v>1402739</v>
      </c>
      <c r="F5652" s="98"/>
      <c r="G5652" s="127" t="s">
        <v>11678</v>
      </c>
      <c r="H5652" s="128">
        <v>0</v>
      </c>
      <c r="I5652" s="128">
        <v>60</v>
      </c>
      <c r="J5652" s="129">
        <v>60</v>
      </c>
      <c r="K5652" s="101" t="s">
        <v>1388</v>
      </c>
    </row>
    <row r="5653" spans="1:11" ht="56.25" customHeight="1">
      <c r="A5653" s="98">
        <v>291</v>
      </c>
      <c r="B5653" s="125" t="s">
        <v>7743</v>
      </c>
      <c r="C5653" s="126">
        <v>42580</v>
      </c>
      <c r="D5653" s="98" t="s">
        <v>3</v>
      </c>
      <c r="E5653" s="98">
        <v>1402741</v>
      </c>
      <c r="F5653" s="98"/>
      <c r="G5653" s="127" t="s">
        <v>11680</v>
      </c>
      <c r="H5653" s="128">
        <v>0</v>
      </c>
      <c r="I5653" s="128">
        <v>25</v>
      </c>
      <c r="J5653" s="129">
        <v>25</v>
      </c>
      <c r="K5653" s="101" t="s">
        <v>1388</v>
      </c>
    </row>
    <row r="5654" spans="1:11" ht="56.25" customHeight="1">
      <c r="A5654" s="98">
        <v>291</v>
      </c>
      <c r="B5654" s="125" t="s">
        <v>7743</v>
      </c>
      <c r="C5654" s="126">
        <v>42580</v>
      </c>
      <c r="D5654" s="98" t="s">
        <v>3</v>
      </c>
      <c r="E5654" s="98">
        <v>1402856</v>
      </c>
      <c r="F5654" s="98"/>
      <c r="G5654" s="127" t="s">
        <v>11689</v>
      </c>
      <c r="H5654" s="128">
        <v>0</v>
      </c>
      <c r="I5654" s="128">
        <v>2000</v>
      </c>
      <c r="J5654" s="129">
        <v>2000</v>
      </c>
      <c r="K5654" s="101" t="s">
        <v>1388</v>
      </c>
    </row>
    <row r="5655" spans="1:11" ht="56.25" customHeight="1">
      <c r="A5655" s="98">
        <v>291</v>
      </c>
      <c r="B5655" s="125" t="s">
        <v>7743</v>
      </c>
      <c r="C5655" s="126">
        <v>42583</v>
      </c>
      <c r="D5655" s="98" t="s">
        <v>3</v>
      </c>
      <c r="E5655" s="98">
        <v>1403283</v>
      </c>
      <c r="F5655" s="98"/>
      <c r="G5655" s="127" t="s">
        <v>11715</v>
      </c>
      <c r="H5655" s="128">
        <v>0</v>
      </c>
      <c r="I5655" s="128">
        <v>1.4000000000000001</v>
      </c>
      <c r="J5655" s="129">
        <v>1.4000000000000001</v>
      </c>
      <c r="K5655" s="101" t="s">
        <v>1388</v>
      </c>
    </row>
    <row r="5656" spans="1:11" ht="56.25" customHeight="1">
      <c r="A5656" s="98">
        <v>291</v>
      </c>
      <c r="B5656" s="125" t="s">
        <v>7743</v>
      </c>
      <c r="C5656" s="126">
        <v>42583</v>
      </c>
      <c r="D5656" s="98" t="s">
        <v>3</v>
      </c>
      <c r="E5656" s="98">
        <v>1403284</v>
      </c>
      <c r="F5656" s="98"/>
      <c r="G5656" s="127" t="s">
        <v>11716</v>
      </c>
      <c r="H5656" s="128">
        <v>0</v>
      </c>
      <c r="I5656" s="128">
        <v>1.04</v>
      </c>
      <c r="J5656" s="129">
        <v>1.04</v>
      </c>
      <c r="K5656" s="101" t="s">
        <v>1388</v>
      </c>
    </row>
    <row r="5657" spans="1:11" ht="56.25" customHeight="1">
      <c r="A5657" s="98">
        <v>291</v>
      </c>
      <c r="B5657" s="125" t="s">
        <v>7743</v>
      </c>
      <c r="C5657" s="126">
        <v>42583</v>
      </c>
      <c r="D5657" s="98" t="s">
        <v>3</v>
      </c>
      <c r="E5657" s="98">
        <v>1403286</v>
      </c>
      <c r="F5657" s="98"/>
      <c r="G5657" s="127" t="s">
        <v>11717</v>
      </c>
      <c r="H5657" s="128">
        <v>0</v>
      </c>
      <c r="I5657" s="128">
        <v>2.52</v>
      </c>
      <c r="J5657" s="129">
        <v>2.52</v>
      </c>
      <c r="K5657" s="101" t="s">
        <v>1388</v>
      </c>
    </row>
    <row r="5658" spans="1:11" ht="56.25" customHeight="1">
      <c r="A5658" s="98">
        <v>291</v>
      </c>
      <c r="B5658" s="125" t="s">
        <v>7743</v>
      </c>
      <c r="C5658" s="126">
        <v>42583</v>
      </c>
      <c r="D5658" s="98" t="s">
        <v>3</v>
      </c>
      <c r="E5658" s="98">
        <v>1403287</v>
      </c>
      <c r="F5658" s="98"/>
      <c r="G5658" s="127" t="s">
        <v>11718</v>
      </c>
      <c r="H5658" s="128">
        <v>0</v>
      </c>
      <c r="I5658" s="128">
        <v>1.34</v>
      </c>
      <c r="J5658" s="129">
        <v>1.34</v>
      </c>
      <c r="K5658" s="101" t="s">
        <v>1388</v>
      </c>
    </row>
    <row r="5659" spans="1:11" ht="56.25" customHeight="1">
      <c r="A5659" s="98">
        <v>291</v>
      </c>
      <c r="B5659" s="125" t="s">
        <v>7743</v>
      </c>
      <c r="C5659" s="126">
        <v>42583</v>
      </c>
      <c r="D5659" s="98" t="s">
        <v>3</v>
      </c>
      <c r="E5659" s="98">
        <v>1403288</v>
      </c>
      <c r="F5659" s="98"/>
      <c r="G5659" s="127" t="s">
        <v>11719</v>
      </c>
      <c r="H5659" s="128">
        <v>0</v>
      </c>
      <c r="I5659" s="128">
        <v>2.65</v>
      </c>
      <c r="J5659" s="129">
        <v>2.65</v>
      </c>
      <c r="K5659" s="101" t="s">
        <v>1388</v>
      </c>
    </row>
    <row r="5660" spans="1:11" ht="56.25" customHeight="1">
      <c r="A5660" s="98">
        <v>291</v>
      </c>
      <c r="B5660" s="125" t="s">
        <v>7743</v>
      </c>
      <c r="C5660" s="126">
        <v>42584</v>
      </c>
      <c r="D5660" s="98" t="s">
        <v>3</v>
      </c>
      <c r="E5660" s="98">
        <v>1403638</v>
      </c>
      <c r="F5660" s="98"/>
      <c r="G5660" s="127" t="s">
        <v>11744</v>
      </c>
      <c r="H5660" s="128">
        <v>0</v>
      </c>
      <c r="I5660" s="128">
        <v>9557.15</v>
      </c>
      <c r="J5660" s="129">
        <v>9557.15</v>
      </c>
      <c r="K5660" s="101" t="s">
        <v>1388</v>
      </c>
    </row>
    <row r="5661" spans="1:11" ht="56.25" customHeight="1">
      <c r="A5661" s="98">
        <v>291</v>
      </c>
      <c r="B5661" s="125" t="s">
        <v>7743</v>
      </c>
      <c r="C5661" s="126">
        <v>42584</v>
      </c>
      <c r="D5661" s="98" t="s">
        <v>3</v>
      </c>
      <c r="E5661" s="98">
        <v>1403729</v>
      </c>
      <c r="F5661" s="98"/>
      <c r="G5661" s="127" t="s">
        <v>11749</v>
      </c>
      <c r="H5661" s="128">
        <v>0</v>
      </c>
      <c r="I5661" s="128">
        <v>25.5</v>
      </c>
      <c r="J5661" s="129">
        <v>25.5</v>
      </c>
      <c r="K5661" s="101" t="s">
        <v>1388</v>
      </c>
    </row>
    <row r="5662" spans="1:11" ht="56.25" customHeight="1">
      <c r="A5662" s="98">
        <v>291</v>
      </c>
      <c r="B5662" s="125" t="s">
        <v>7743</v>
      </c>
      <c r="C5662" s="126">
        <v>42586</v>
      </c>
      <c r="D5662" s="98" t="s">
        <v>3</v>
      </c>
      <c r="E5662" s="98">
        <v>1404450</v>
      </c>
      <c r="F5662" s="98"/>
      <c r="G5662" s="127" t="s">
        <v>11837</v>
      </c>
      <c r="H5662" s="128">
        <v>0</v>
      </c>
      <c r="I5662" s="128">
        <v>128007.68000000001</v>
      </c>
      <c r="J5662" s="129">
        <v>128007.68000000001</v>
      </c>
      <c r="K5662" s="101" t="s">
        <v>1388</v>
      </c>
    </row>
    <row r="5663" spans="1:11" ht="56.25" customHeight="1">
      <c r="A5663" s="98">
        <v>291</v>
      </c>
      <c r="B5663" s="125" t="s">
        <v>7743</v>
      </c>
      <c r="C5663" s="126">
        <v>42590</v>
      </c>
      <c r="D5663" s="98" t="s">
        <v>3</v>
      </c>
      <c r="E5663" s="98">
        <v>1405354</v>
      </c>
      <c r="F5663" s="98"/>
      <c r="G5663" s="127" t="s">
        <v>11909</v>
      </c>
      <c r="H5663" s="128">
        <v>0</v>
      </c>
      <c r="I5663" s="128">
        <v>11087269.82</v>
      </c>
      <c r="J5663" s="129">
        <v>11087269.82</v>
      </c>
      <c r="K5663" s="101" t="s">
        <v>1388</v>
      </c>
    </row>
    <row r="5664" spans="1:11" ht="56.25" customHeight="1">
      <c r="A5664" s="98">
        <v>291</v>
      </c>
      <c r="B5664" s="125" t="s">
        <v>7743</v>
      </c>
      <c r="C5664" s="126">
        <v>42590</v>
      </c>
      <c r="D5664" s="98" t="s">
        <v>3</v>
      </c>
      <c r="E5664" s="98">
        <v>1405357</v>
      </c>
      <c r="F5664" s="98"/>
      <c r="G5664" s="127" t="s">
        <v>11910</v>
      </c>
      <c r="H5664" s="128">
        <v>0</v>
      </c>
      <c r="I5664" s="128">
        <v>324</v>
      </c>
      <c r="J5664" s="129">
        <v>324</v>
      </c>
      <c r="K5664" s="101" t="s">
        <v>1388</v>
      </c>
    </row>
    <row r="5665" spans="1:11" ht="56.25" customHeight="1">
      <c r="A5665" s="98">
        <v>291</v>
      </c>
      <c r="B5665" s="125" t="s">
        <v>7743</v>
      </c>
      <c r="C5665" s="126">
        <v>42594</v>
      </c>
      <c r="D5665" s="98" t="s">
        <v>3</v>
      </c>
      <c r="E5665" s="98">
        <v>1407448</v>
      </c>
      <c r="F5665" s="98"/>
      <c r="G5665" s="127" t="s">
        <v>12051</v>
      </c>
      <c r="H5665" s="128">
        <v>0</v>
      </c>
      <c r="I5665" s="128">
        <v>380.27</v>
      </c>
      <c r="J5665" s="129">
        <v>380.27</v>
      </c>
      <c r="K5665" s="101" t="s">
        <v>1388</v>
      </c>
    </row>
    <row r="5666" spans="1:11" ht="56.25" customHeight="1">
      <c r="A5666" s="98">
        <v>291</v>
      </c>
      <c r="B5666" s="125" t="s">
        <v>7743</v>
      </c>
      <c r="C5666" s="126">
        <v>42594</v>
      </c>
      <c r="D5666" s="98" t="s">
        <v>3</v>
      </c>
      <c r="E5666" s="98">
        <v>1407450</v>
      </c>
      <c r="F5666" s="98"/>
      <c r="G5666" s="127" t="s">
        <v>12052</v>
      </c>
      <c r="H5666" s="128">
        <v>0</v>
      </c>
      <c r="I5666" s="128">
        <v>20024.2</v>
      </c>
      <c r="J5666" s="129">
        <v>20024.2</v>
      </c>
      <c r="K5666" s="101" t="s">
        <v>1388</v>
      </c>
    </row>
    <row r="5667" spans="1:11" ht="56.25" customHeight="1">
      <c r="A5667" s="98">
        <v>291</v>
      </c>
      <c r="B5667" s="125" t="s">
        <v>7743</v>
      </c>
      <c r="C5667" s="126">
        <v>42594</v>
      </c>
      <c r="D5667" s="98" t="s">
        <v>3</v>
      </c>
      <c r="E5667" s="98">
        <v>1407471</v>
      </c>
      <c r="F5667" s="98"/>
      <c r="G5667" s="127" t="s">
        <v>12053</v>
      </c>
      <c r="H5667" s="128">
        <v>0</v>
      </c>
      <c r="I5667" s="128">
        <v>768136.28</v>
      </c>
      <c r="J5667" s="129">
        <v>768136.28</v>
      </c>
      <c r="K5667" s="101" t="s">
        <v>1388</v>
      </c>
    </row>
    <row r="5668" spans="1:11" ht="56.25" customHeight="1">
      <c r="A5668" s="98">
        <v>291</v>
      </c>
      <c r="B5668" s="125" t="s">
        <v>7743</v>
      </c>
      <c r="C5668" s="126">
        <v>42597</v>
      </c>
      <c r="D5668" s="98" t="s">
        <v>3</v>
      </c>
      <c r="E5668" s="98">
        <v>1408242</v>
      </c>
      <c r="F5668" s="98"/>
      <c r="G5668" s="127" t="s">
        <v>12105</v>
      </c>
      <c r="H5668" s="128">
        <v>0</v>
      </c>
      <c r="I5668" s="128">
        <v>35</v>
      </c>
      <c r="J5668" s="129">
        <v>35</v>
      </c>
      <c r="K5668" s="101" t="s">
        <v>1388</v>
      </c>
    </row>
    <row r="5669" spans="1:11" ht="56.25" customHeight="1">
      <c r="A5669" s="98">
        <v>291</v>
      </c>
      <c r="B5669" s="125" t="s">
        <v>7743</v>
      </c>
      <c r="C5669" s="126">
        <v>42600</v>
      </c>
      <c r="D5669" s="98" t="s">
        <v>3</v>
      </c>
      <c r="E5669" s="98">
        <v>1409642</v>
      </c>
      <c r="F5669" s="98"/>
      <c r="G5669" s="127" t="s">
        <v>12207</v>
      </c>
      <c r="H5669" s="128">
        <v>0</v>
      </c>
      <c r="I5669" s="128">
        <v>150</v>
      </c>
      <c r="J5669" s="129">
        <v>150</v>
      </c>
      <c r="K5669" s="101" t="s">
        <v>1388</v>
      </c>
    </row>
    <row r="5670" spans="1:11" ht="56.25" customHeight="1">
      <c r="A5670" s="98">
        <v>291</v>
      </c>
      <c r="B5670" s="125" t="s">
        <v>7743</v>
      </c>
      <c r="C5670" s="126">
        <v>42606</v>
      </c>
      <c r="D5670" s="98" t="s">
        <v>3</v>
      </c>
      <c r="E5670" s="98">
        <v>1411561</v>
      </c>
      <c r="F5670" s="98"/>
      <c r="G5670" s="127" t="s">
        <v>12315</v>
      </c>
      <c r="H5670" s="128">
        <v>0</v>
      </c>
      <c r="I5670" s="128">
        <v>13920</v>
      </c>
      <c r="J5670" s="129">
        <v>13920</v>
      </c>
      <c r="K5670" s="101" t="s">
        <v>1388</v>
      </c>
    </row>
    <row r="5671" spans="1:11" ht="56.25" customHeight="1">
      <c r="A5671" s="98">
        <v>291</v>
      </c>
      <c r="B5671" s="125" t="s">
        <v>7743</v>
      </c>
      <c r="C5671" s="126">
        <v>42606</v>
      </c>
      <c r="D5671" s="98" t="s">
        <v>3</v>
      </c>
      <c r="E5671" s="98">
        <v>1411562</v>
      </c>
      <c r="F5671" s="98"/>
      <c r="G5671" s="127" t="s">
        <v>12316</v>
      </c>
      <c r="H5671" s="128">
        <v>0</v>
      </c>
      <c r="I5671" s="128">
        <v>373.07</v>
      </c>
      <c r="J5671" s="129">
        <v>373.07</v>
      </c>
      <c r="K5671" s="101" t="s">
        <v>1388</v>
      </c>
    </row>
    <row r="5672" spans="1:11" ht="56.25" customHeight="1">
      <c r="A5672" s="98">
        <v>291</v>
      </c>
      <c r="B5672" s="125" t="s">
        <v>7743</v>
      </c>
      <c r="C5672" s="126">
        <v>42606</v>
      </c>
      <c r="D5672" s="98" t="s">
        <v>3</v>
      </c>
      <c r="E5672" s="98">
        <v>1411568</v>
      </c>
      <c r="F5672" s="98"/>
      <c r="G5672" s="127" t="s">
        <v>12317</v>
      </c>
      <c r="H5672" s="128">
        <v>0</v>
      </c>
      <c r="I5672" s="128">
        <v>223.84</v>
      </c>
      <c r="J5672" s="129">
        <v>223.84</v>
      </c>
      <c r="K5672" s="101" t="s">
        <v>1388</v>
      </c>
    </row>
    <row r="5673" spans="1:11" ht="56.25" customHeight="1">
      <c r="A5673" s="98">
        <v>291</v>
      </c>
      <c r="B5673" s="125" t="s">
        <v>7743</v>
      </c>
      <c r="C5673" s="126">
        <v>42606</v>
      </c>
      <c r="D5673" s="98" t="s">
        <v>3</v>
      </c>
      <c r="E5673" s="98">
        <v>1411569</v>
      </c>
      <c r="F5673" s="98"/>
      <c r="G5673" s="127" t="s">
        <v>12318</v>
      </c>
      <c r="H5673" s="128">
        <v>0</v>
      </c>
      <c r="I5673" s="128">
        <v>253.96</v>
      </c>
      <c r="J5673" s="129">
        <v>253.96</v>
      </c>
      <c r="K5673" s="101" t="s">
        <v>1388</v>
      </c>
    </row>
    <row r="5674" spans="1:11" ht="56.25" customHeight="1">
      <c r="A5674" s="98">
        <v>291</v>
      </c>
      <c r="B5674" s="125" t="s">
        <v>7743</v>
      </c>
      <c r="C5674" s="126">
        <v>42606</v>
      </c>
      <c r="D5674" s="98" t="s">
        <v>3</v>
      </c>
      <c r="E5674" s="98">
        <v>1411572</v>
      </c>
      <c r="F5674" s="98"/>
      <c r="G5674" s="127" t="s">
        <v>12319</v>
      </c>
      <c r="H5674" s="128">
        <v>0</v>
      </c>
      <c r="I5674" s="128">
        <v>13920</v>
      </c>
      <c r="J5674" s="129">
        <v>13920</v>
      </c>
      <c r="K5674" s="101" t="s">
        <v>1388</v>
      </c>
    </row>
    <row r="5675" spans="1:11" ht="56.25" customHeight="1">
      <c r="A5675" s="98">
        <v>291</v>
      </c>
      <c r="B5675" s="125" t="s">
        <v>7743</v>
      </c>
      <c r="C5675" s="126">
        <v>42606</v>
      </c>
      <c r="D5675" s="98" t="s">
        <v>3</v>
      </c>
      <c r="E5675" s="98">
        <v>1411577</v>
      </c>
      <c r="F5675" s="98"/>
      <c r="G5675" s="127" t="s">
        <v>12321</v>
      </c>
      <c r="H5675" s="128">
        <v>0</v>
      </c>
      <c r="I5675" s="128">
        <v>90000</v>
      </c>
      <c r="J5675" s="129">
        <v>90000</v>
      </c>
      <c r="K5675" s="101" t="s">
        <v>1388</v>
      </c>
    </row>
    <row r="5676" spans="1:11" ht="56.25" customHeight="1">
      <c r="A5676" s="98">
        <v>291</v>
      </c>
      <c r="B5676" s="125" t="s">
        <v>7743</v>
      </c>
      <c r="C5676" s="126">
        <v>42608</v>
      </c>
      <c r="D5676" s="98" t="s">
        <v>3</v>
      </c>
      <c r="E5676" s="98">
        <v>1412541</v>
      </c>
      <c r="F5676" s="98"/>
      <c r="G5676" s="127" t="s">
        <v>12420</v>
      </c>
      <c r="H5676" s="128">
        <v>0</v>
      </c>
      <c r="I5676" s="128">
        <v>205000</v>
      </c>
      <c r="J5676" s="129">
        <v>205000</v>
      </c>
      <c r="K5676" s="101" t="s">
        <v>1388</v>
      </c>
    </row>
    <row r="5677" spans="1:11" ht="56.25" customHeight="1">
      <c r="A5677" s="98">
        <v>291</v>
      </c>
      <c r="B5677" s="125" t="s">
        <v>7743</v>
      </c>
      <c r="C5677" s="126">
        <v>42612</v>
      </c>
      <c r="D5677" s="98" t="s">
        <v>3</v>
      </c>
      <c r="E5677" s="98">
        <v>1413817</v>
      </c>
      <c r="F5677" s="98"/>
      <c r="G5677" s="127" t="s">
        <v>12504</v>
      </c>
      <c r="H5677" s="128">
        <v>0</v>
      </c>
      <c r="I5677" s="128">
        <v>23228.600000000002</v>
      </c>
      <c r="J5677" s="129">
        <v>23228.600000000002</v>
      </c>
      <c r="K5677" s="101" t="s">
        <v>1388</v>
      </c>
    </row>
    <row r="5678" spans="1:11" ht="56.25" customHeight="1">
      <c r="A5678" s="98">
        <v>291</v>
      </c>
      <c r="B5678" s="125" t="s">
        <v>7743</v>
      </c>
      <c r="C5678" s="126">
        <v>42613</v>
      </c>
      <c r="D5678" s="98" t="s">
        <v>3</v>
      </c>
      <c r="E5678" s="98">
        <v>1414528</v>
      </c>
      <c r="F5678" s="98"/>
      <c r="G5678" s="127" t="s">
        <v>12585</v>
      </c>
      <c r="H5678" s="128">
        <v>0</v>
      </c>
      <c r="I5678" s="128">
        <v>1063.03</v>
      </c>
      <c r="J5678" s="129">
        <v>1063.03</v>
      </c>
      <c r="K5678" s="101" t="s">
        <v>1388</v>
      </c>
    </row>
    <row r="5679" spans="1:11" ht="56.25" customHeight="1">
      <c r="A5679" s="98">
        <v>291</v>
      </c>
      <c r="B5679" s="125" t="s">
        <v>7743</v>
      </c>
      <c r="C5679" s="126">
        <v>42615</v>
      </c>
      <c r="D5679" s="98" t="s">
        <v>3</v>
      </c>
      <c r="E5679" s="98">
        <v>1415204</v>
      </c>
      <c r="F5679" s="98"/>
      <c r="G5679" s="127" t="s">
        <v>12628</v>
      </c>
      <c r="H5679" s="128">
        <v>0</v>
      </c>
      <c r="I5679" s="128">
        <v>8630.4</v>
      </c>
      <c r="J5679" s="129">
        <v>8630.4</v>
      </c>
      <c r="K5679" s="101" t="s">
        <v>1388</v>
      </c>
    </row>
    <row r="5680" spans="1:11" ht="56.25" customHeight="1">
      <c r="A5680" s="98">
        <v>291</v>
      </c>
      <c r="B5680" s="125" t="s">
        <v>7743</v>
      </c>
      <c r="C5680" s="126">
        <v>42625</v>
      </c>
      <c r="D5680" s="98" t="s">
        <v>3</v>
      </c>
      <c r="E5680" s="98">
        <v>1418422</v>
      </c>
      <c r="F5680" s="98"/>
      <c r="G5680" s="127" t="s">
        <v>12920</v>
      </c>
      <c r="H5680" s="128">
        <v>0</v>
      </c>
      <c r="I5680" s="128">
        <v>128007.68000000001</v>
      </c>
      <c r="J5680" s="129">
        <v>128007.68000000001</v>
      </c>
      <c r="K5680" s="101" t="s">
        <v>1388</v>
      </c>
    </row>
    <row r="5681" spans="1:11" ht="56.25" customHeight="1">
      <c r="A5681" s="98">
        <v>291</v>
      </c>
      <c r="B5681" s="125" t="s">
        <v>7743</v>
      </c>
      <c r="C5681" s="126">
        <v>42625</v>
      </c>
      <c r="D5681" s="98" t="s">
        <v>3</v>
      </c>
      <c r="E5681" s="98">
        <v>1418576</v>
      </c>
      <c r="F5681" s="98"/>
      <c r="G5681" s="127" t="s">
        <v>12942</v>
      </c>
      <c r="H5681" s="128">
        <v>0</v>
      </c>
      <c r="I5681" s="128">
        <v>35</v>
      </c>
      <c r="J5681" s="129">
        <v>35</v>
      </c>
      <c r="K5681" s="101" t="s">
        <v>1388</v>
      </c>
    </row>
    <row r="5682" spans="1:11" ht="56.25" customHeight="1">
      <c r="A5682" s="98">
        <v>291</v>
      </c>
      <c r="B5682" s="125" t="s">
        <v>7743</v>
      </c>
      <c r="C5682" s="126">
        <v>42627</v>
      </c>
      <c r="D5682" s="98" t="s">
        <v>3</v>
      </c>
      <c r="E5682" s="98">
        <v>1419570</v>
      </c>
      <c r="F5682" s="98"/>
      <c r="G5682" s="127" t="s">
        <v>13021</v>
      </c>
      <c r="H5682" s="128">
        <v>0</v>
      </c>
      <c r="I5682" s="128">
        <v>59436.160000000003</v>
      </c>
      <c r="J5682" s="129">
        <v>59436.160000000003</v>
      </c>
      <c r="K5682" s="101" t="s">
        <v>1388</v>
      </c>
    </row>
    <row r="5683" spans="1:11" ht="56.25" customHeight="1">
      <c r="A5683" s="98">
        <v>291</v>
      </c>
      <c r="B5683" s="125" t="s">
        <v>7743</v>
      </c>
      <c r="C5683" s="126">
        <v>42627</v>
      </c>
      <c r="D5683" s="98" t="s">
        <v>3</v>
      </c>
      <c r="E5683" s="98">
        <v>1419572</v>
      </c>
      <c r="F5683" s="98"/>
      <c r="G5683" s="127" t="s">
        <v>13022</v>
      </c>
      <c r="H5683" s="128">
        <v>0</v>
      </c>
      <c r="I5683" s="128">
        <v>15000</v>
      </c>
      <c r="J5683" s="129">
        <v>15000</v>
      </c>
      <c r="K5683" s="101" t="s">
        <v>1388</v>
      </c>
    </row>
    <row r="5684" spans="1:11" ht="56.25" customHeight="1">
      <c r="A5684" s="98">
        <v>291</v>
      </c>
      <c r="B5684" s="125" t="s">
        <v>7743</v>
      </c>
      <c r="C5684" s="126">
        <v>42627</v>
      </c>
      <c r="D5684" s="98" t="s">
        <v>3</v>
      </c>
      <c r="E5684" s="98">
        <v>1419574</v>
      </c>
      <c r="F5684" s="98"/>
      <c r="G5684" s="127" t="s">
        <v>13023</v>
      </c>
      <c r="H5684" s="128">
        <v>0</v>
      </c>
      <c r="I5684" s="128">
        <v>13246.99</v>
      </c>
      <c r="J5684" s="129">
        <v>13246.99</v>
      </c>
      <c r="K5684" s="101" t="s">
        <v>1388</v>
      </c>
    </row>
    <row r="5685" spans="1:11" ht="56.25" customHeight="1">
      <c r="A5685" s="98">
        <v>291</v>
      </c>
      <c r="B5685" s="125" t="s">
        <v>7743</v>
      </c>
      <c r="C5685" s="126">
        <v>42627</v>
      </c>
      <c r="D5685" s="98" t="s">
        <v>3</v>
      </c>
      <c r="E5685" s="98">
        <v>1419575</v>
      </c>
      <c r="F5685" s="98"/>
      <c r="G5685" s="127" t="s">
        <v>13024</v>
      </c>
      <c r="H5685" s="128">
        <v>0</v>
      </c>
      <c r="I5685" s="128">
        <v>210706.14</v>
      </c>
      <c r="J5685" s="129">
        <v>210706.14</v>
      </c>
      <c r="K5685" s="101" t="s">
        <v>1388</v>
      </c>
    </row>
    <row r="5686" spans="1:11" ht="56.25" customHeight="1">
      <c r="A5686" s="98">
        <v>291</v>
      </c>
      <c r="B5686" s="125" t="s">
        <v>7743</v>
      </c>
      <c r="C5686" s="126">
        <v>42627</v>
      </c>
      <c r="D5686" s="98" t="s">
        <v>3</v>
      </c>
      <c r="E5686" s="98">
        <v>1419576</v>
      </c>
      <c r="F5686" s="98"/>
      <c r="G5686" s="127" t="s">
        <v>13025</v>
      </c>
      <c r="H5686" s="128">
        <v>0</v>
      </c>
      <c r="I5686" s="128">
        <v>10</v>
      </c>
      <c r="J5686" s="129">
        <v>10</v>
      </c>
      <c r="K5686" s="101" t="s">
        <v>1388</v>
      </c>
    </row>
    <row r="5687" spans="1:11" ht="56.25" customHeight="1">
      <c r="A5687" s="98">
        <v>291</v>
      </c>
      <c r="B5687" s="125" t="s">
        <v>7743</v>
      </c>
      <c r="C5687" s="126">
        <v>42627</v>
      </c>
      <c r="D5687" s="98" t="s">
        <v>3</v>
      </c>
      <c r="E5687" s="98">
        <v>1419577</v>
      </c>
      <c r="F5687" s="98"/>
      <c r="G5687" s="127" t="s">
        <v>13026</v>
      </c>
      <c r="H5687" s="128">
        <v>0</v>
      </c>
      <c r="I5687" s="128">
        <v>39100</v>
      </c>
      <c r="J5687" s="129">
        <v>39100</v>
      </c>
      <c r="K5687" s="101" t="s">
        <v>1388</v>
      </c>
    </row>
    <row r="5688" spans="1:11" ht="56.25" customHeight="1">
      <c r="A5688" s="98">
        <v>291</v>
      </c>
      <c r="B5688" s="125" t="s">
        <v>7743</v>
      </c>
      <c r="C5688" s="126">
        <v>42627</v>
      </c>
      <c r="D5688" s="98" t="s">
        <v>3</v>
      </c>
      <c r="E5688" s="98">
        <v>1419587</v>
      </c>
      <c r="F5688" s="98"/>
      <c r="G5688" s="127" t="s">
        <v>13027</v>
      </c>
      <c r="H5688" s="128">
        <v>0</v>
      </c>
      <c r="I5688" s="128">
        <v>680744.67</v>
      </c>
      <c r="J5688" s="129">
        <v>680744.67</v>
      </c>
      <c r="K5688" s="101" t="s">
        <v>1388</v>
      </c>
    </row>
    <row r="5689" spans="1:11" ht="56.25" customHeight="1">
      <c r="A5689" s="98">
        <v>291</v>
      </c>
      <c r="B5689" s="125" t="s">
        <v>7743</v>
      </c>
      <c r="C5689" s="126">
        <v>42627</v>
      </c>
      <c r="D5689" s="98" t="s">
        <v>3</v>
      </c>
      <c r="E5689" s="98">
        <v>1419751</v>
      </c>
      <c r="F5689" s="98"/>
      <c r="G5689" s="127" t="s">
        <v>13085</v>
      </c>
      <c r="H5689" s="128">
        <v>0</v>
      </c>
      <c r="I5689" s="128">
        <v>25</v>
      </c>
      <c r="J5689" s="129">
        <v>25</v>
      </c>
      <c r="K5689" s="101" t="s">
        <v>1388</v>
      </c>
    </row>
    <row r="5690" spans="1:11" ht="56.25" customHeight="1">
      <c r="A5690" s="98">
        <v>291</v>
      </c>
      <c r="B5690" s="125" t="s">
        <v>7743</v>
      </c>
      <c r="C5690" s="126">
        <v>42628</v>
      </c>
      <c r="D5690" s="98" t="s">
        <v>3</v>
      </c>
      <c r="E5690" s="98">
        <v>1420086</v>
      </c>
      <c r="F5690" s="98"/>
      <c r="G5690" s="127" t="s">
        <v>13106</v>
      </c>
      <c r="H5690" s="128">
        <v>0</v>
      </c>
      <c r="I5690" s="128">
        <v>38225.120000000003</v>
      </c>
      <c r="J5690" s="129">
        <v>38225.120000000003</v>
      </c>
      <c r="K5690" s="101" t="s">
        <v>1388</v>
      </c>
    </row>
    <row r="5691" spans="1:11" ht="56.25" customHeight="1">
      <c r="A5691" s="98">
        <v>291</v>
      </c>
      <c r="B5691" s="125" t="s">
        <v>7743</v>
      </c>
      <c r="C5691" s="126">
        <v>42628</v>
      </c>
      <c r="D5691" s="98" t="s">
        <v>3</v>
      </c>
      <c r="E5691" s="98">
        <v>1420090</v>
      </c>
      <c r="F5691" s="98"/>
      <c r="G5691" s="127" t="s">
        <v>13107</v>
      </c>
      <c r="H5691" s="128">
        <v>0</v>
      </c>
      <c r="I5691" s="128">
        <v>28000</v>
      </c>
      <c r="J5691" s="129">
        <v>28000</v>
      </c>
      <c r="K5691" s="101" t="s">
        <v>1388</v>
      </c>
    </row>
    <row r="5692" spans="1:11" ht="56.25" customHeight="1">
      <c r="A5692" s="98">
        <v>291</v>
      </c>
      <c r="B5692" s="125" t="s">
        <v>7743</v>
      </c>
      <c r="C5692" s="126">
        <v>42628</v>
      </c>
      <c r="D5692" s="98" t="s">
        <v>3</v>
      </c>
      <c r="E5692" s="98">
        <v>1420093</v>
      </c>
      <c r="F5692" s="98"/>
      <c r="G5692" s="127" t="s">
        <v>13110</v>
      </c>
      <c r="H5692" s="128">
        <v>0</v>
      </c>
      <c r="I5692" s="128">
        <v>14000</v>
      </c>
      <c r="J5692" s="129">
        <v>14000</v>
      </c>
      <c r="K5692" s="101" t="s">
        <v>1388</v>
      </c>
    </row>
    <row r="5693" spans="1:11" ht="56.25" customHeight="1">
      <c r="A5693" s="98">
        <v>291</v>
      </c>
      <c r="B5693" s="125" t="s">
        <v>7743</v>
      </c>
      <c r="C5693" s="126">
        <v>42628</v>
      </c>
      <c r="D5693" s="98" t="s">
        <v>3</v>
      </c>
      <c r="E5693" s="98">
        <v>1420096</v>
      </c>
      <c r="F5693" s="98"/>
      <c r="G5693" s="127" t="s">
        <v>13111</v>
      </c>
      <c r="H5693" s="128">
        <v>0</v>
      </c>
      <c r="I5693" s="128">
        <v>84000</v>
      </c>
      <c r="J5693" s="129">
        <v>84000</v>
      </c>
      <c r="K5693" s="101" t="s">
        <v>1388</v>
      </c>
    </row>
    <row r="5694" spans="1:11" ht="56.25" customHeight="1">
      <c r="A5694" s="98">
        <v>291</v>
      </c>
      <c r="B5694" s="125" t="s">
        <v>7743</v>
      </c>
      <c r="C5694" s="126">
        <v>42628</v>
      </c>
      <c r="D5694" s="98" t="s">
        <v>3</v>
      </c>
      <c r="E5694" s="98">
        <v>1420098</v>
      </c>
      <c r="F5694" s="98"/>
      <c r="G5694" s="127" t="s">
        <v>13112</v>
      </c>
      <c r="H5694" s="128">
        <v>0</v>
      </c>
      <c r="I5694" s="128">
        <v>21</v>
      </c>
      <c r="J5694" s="129">
        <v>21</v>
      </c>
      <c r="K5694" s="101" t="s">
        <v>1388</v>
      </c>
    </row>
    <row r="5695" spans="1:11" ht="56.25" customHeight="1">
      <c r="A5695" s="98">
        <v>291</v>
      </c>
      <c r="B5695" s="125" t="s">
        <v>7743</v>
      </c>
      <c r="C5695" s="126">
        <v>42628</v>
      </c>
      <c r="D5695" s="98" t="s">
        <v>3</v>
      </c>
      <c r="E5695" s="98">
        <v>1420102</v>
      </c>
      <c r="F5695" s="98"/>
      <c r="G5695" s="127" t="s">
        <v>13114</v>
      </c>
      <c r="H5695" s="128">
        <v>0</v>
      </c>
      <c r="I5695" s="128">
        <v>80</v>
      </c>
      <c r="J5695" s="129">
        <v>80</v>
      </c>
      <c r="K5695" s="101" t="s">
        <v>1388</v>
      </c>
    </row>
    <row r="5696" spans="1:11" ht="56.25" customHeight="1">
      <c r="A5696" s="98">
        <v>291</v>
      </c>
      <c r="B5696" s="125" t="s">
        <v>7743</v>
      </c>
      <c r="C5696" s="126">
        <v>42628</v>
      </c>
      <c r="D5696" s="98" t="s">
        <v>3</v>
      </c>
      <c r="E5696" s="98">
        <v>1420272</v>
      </c>
      <c r="F5696" s="98"/>
      <c r="G5696" s="127" t="s">
        <v>13143</v>
      </c>
      <c r="H5696" s="128">
        <v>0</v>
      </c>
      <c r="I5696" s="128">
        <v>2.67</v>
      </c>
      <c r="J5696" s="129">
        <v>2.67</v>
      </c>
      <c r="K5696" s="101" t="s">
        <v>1388</v>
      </c>
    </row>
    <row r="5697" spans="1:11" ht="56.25" customHeight="1">
      <c r="A5697" s="98">
        <v>291</v>
      </c>
      <c r="B5697" s="125" t="s">
        <v>7743</v>
      </c>
      <c r="C5697" s="126">
        <v>42628</v>
      </c>
      <c r="D5697" s="98" t="s">
        <v>3</v>
      </c>
      <c r="E5697" s="98">
        <v>1420273</v>
      </c>
      <c r="F5697" s="98"/>
      <c r="G5697" s="127" t="s">
        <v>13144</v>
      </c>
      <c r="H5697" s="128">
        <v>0</v>
      </c>
      <c r="I5697" s="128">
        <v>8.82</v>
      </c>
      <c r="J5697" s="129">
        <v>8.82</v>
      </c>
      <c r="K5697" s="101" t="s">
        <v>1388</v>
      </c>
    </row>
    <row r="5698" spans="1:11" ht="56.25" customHeight="1">
      <c r="A5698" s="98">
        <v>291</v>
      </c>
      <c r="B5698" s="125" t="s">
        <v>7743</v>
      </c>
      <c r="C5698" s="126">
        <v>42628</v>
      </c>
      <c r="D5698" s="98" t="s">
        <v>3</v>
      </c>
      <c r="E5698" s="98">
        <v>1420275</v>
      </c>
      <c r="F5698" s="98"/>
      <c r="G5698" s="127" t="s">
        <v>13144</v>
      </c>
      <c r="H5698" s="128">
        <v>0</v>
      </c>
      <c r="I5698" s="128">
        <v>2.48</v>
      </c>
      <c r="J5698" s="129">
        <v>2.48</v>
      </c>
      <c r="K5698" s="101" t="s">
        <v>1388</v>
      </c>
    </row>
    <row r="5699" spans="1:11" ht="56.25" customHeight="1">
      <c r="A5699" s="98">
        <v>291</v>
      </c>
      <c r="B5699" s="125" t="s">
        <v>7743</v>
      </c>
      <c r="C5699" s="126">
        <v>42629</v>
      </c>
      <c r="D5699" s="98" t="s">
        <v>3</v>
      </c>
      <c r="E5699" s="98">
        <v>1420865</v>
      </c>
      <c r="F5699" s="98"/>
      <c r="G5699" s="127" t="s">
        <v>13207</v>
      </c>
      <c r="H5699" s="128">
        <v>0</v>
      </c>
      <c r="I5699" s="128">
        <v>10</v>
      </c>
      <c r="J5699" s="129">
        <v>10</v>
      </c>
      <c r="K5699" s="101" t="s">
        <v>1388</v>
      </c>
    </row>
    <row r="5700" spans="1:11" ht="56.25" customHeight="1">
      <c r="A5700" s="98">
        <v>291</v>
      </c>
      <c r="B5700" s="125" t="s">
        <v>7743</v>
      </c>
      <c r="C5700" s="126">
        <v>42632</v>
      </c>
      <c r="D5700" s="98" t="s">
        <v>3</v>
      </c>
      <c r="E5700" s="98">
        <v>1421116</v>
      </c>
      <c r="F5700" s="98"/>
      <c r="G5700" s="127" t="s">
        <v>13223</v>
      </c>
      <c r="H5700" s="128">
        <v>0</v>
      </c>
      <c r="I5700" s="128">
        <v>5057.1000000000004</v>
      </c>
      <c r="J5700" s="129">
        <v>5057.1000000000004</v>
      </c>
      <c r="K5700" s="101" t="s">
        <v>1388</v>
      </c>
    </row>
    <row r="5701" spans="1:11" ht="56.25" customHeight="1">
      <c r="A5701" s="98">
        <v>291</v>
      </c>
      <c r="B5701" s="125" t="s">
        <v>7743</v>
      </c>
      <c r="C5701" s="126">
        <v>42633</v>
      </c>
      <c r="D5701" s="98" t="s">
        <v>3</v>
      </c>
      <c r="E5701" s="98">
        <v>1421804</v>
      </c>
      <c r="F5701" s="98"/>
      <c r="G5701" s="127" t="s">
        <v>13319</v>
      </c>
      <c r="H5701" s="128">
        <v>0</v>
      </c>
      <c r="I5701" s="128">
        <v>0.2</v>
      </c>
      <c r="J5701" s="129">
        <v>0.2</v>
      </c>
      <c r="K5701" s="101" t="s">
        <v>1388</v>
      </c>
    </row>
    <row r="5702" spans="1:11" ht="56.25" customHeight="1">
      <c r="A5702" s="98">
        <v>291</v>
      </c>
      <c r="B5702" s="125" t="s">
        <v>13397</v>
      </c>
      <c r="C5702" s="126">
        <v>42635</v>
      </c>
      <c r="D5702" s="98" t="s">
        <v>3</v>
      </c>
      <c r="E5702" s="98">
        <v>1422591</v>
      </c>
      <c r="F5702" s="98"/>
      <c r="G5702" s="127" t="s">
        <v>13398</v>
      </c>
      <c r="H5702" s="128">
        <v>0</v>
      </c>
      <c r="I5702" s="128">
        <v>25000</v>
      </c>
      <c r="J5702" s="129">
        <v>25000</v>
      </c>
      <c r="K5702" s="101" t="s">
        <v>1388</v>
      </c>
    </row>
    <row r="5703" spans="1:11" ht="56.25" customHeight="1">
      <c r="A5703" s="98">
        <v>291</v>
      </c>
      <c r="B5703" s="125" t="s">
        <v>13397</v>
      </c>
      <c r="C5703" s="126">
        <v>42635</v>
      </c>
      <c r="D5703" s="98" t="s">
        <v>3</v>
      </c>
      <c r="E5703" s="98">
        <v>1422592</v>
      </c>
      <c r="F5703" s="98"/>
      <c r="G5703" s="127" t="s">
        <v>13399</v>
      </c>
      <c r="H5703" s="128">
        <v>0</v>
      </c>
      <c r="I5703" s="128">
        <v>6903.79</v>
      </c>
      <c r="J5703" s="129">
        <v>6903.79</v>
      </c>
      <c r="K5703" s="101" t="s">
        <v>1388</v>
      </c>
    </row>
    <row r="5704" spans="1:11" ht="56.25" customHeight="1">
      <c r="A5704" s="98">
        <v>291</v>
      </c>
      <c r="B5704" s="125" t="s">
        <v>13397</v>
      </c>
      <c r="C5704" s="126">
        <v>42635</v>
      </c>
      <c r="D5704" s="98" t="s">
        <v>3</v>
      </c>
      <c r="E5704" s="98">
        <v>1422595</v>
      </c>
      <c r="F5704" s="98"/>
      <c r="G5704" s="127" t="s">
        <v>13400</v>
      </c>
      <c r="H5704" s="128">
        <v>0</v>
      </c>
      <c r="I5704" s="128">
        <v>748903.35</v>
      </c>
      <c r="J5704" s="129">
        <v>748903.35</v>
      </c>
      <c r="K5704" s="101" t="s">
        <v>1388</v>
      </c>
    </row>
    <row r="5705" spans="1:11" ht="56.25" customHeight="1">
      <c r="A5705" s="98">
        <v>291</v>
      </c>
      <c r="B5705" s="125" t="s">
        <v>13397</v>
      </c>
      <c r="C5705" s="126">
        <v>42635</v>
      </c>
      <c r="D5705" s="98" t="s">
        <v>3</v>
      </c>
      <c r="E5705" s="98">
        <v>1422673</v>
      </c>
      <c r="F5705" s="98"/>
      <c r="G5705" s="127" t="s">
        <v>13420</v>
      </c>
      <c r="H5705" s="128">
        <v>0</v>
      </c>
      <c r="I5705" s="128">
        <v>30.2</v>
      </c>
      <c r="J5705" s="129">
        <v>30.2</v>
      </c>
      <c r="K5705" s="101" t="s">
        <v>1388</v>
      </c>
    </row>
    <row r="5706" spans="1:11" ht="56.25" customHeight="1">
      <c r="A5706" s="98">
        <v>291</v>
      </c>
      <c r="B5706" s="125" t="s">
        <v>13397</v>
      </c>
      <c r="C5706" s="126">
        <v>42635</v>
      </c>
      <c r="D5706" s="98" t="s">
        <v>3</v>
      </c>
      <c r="E5706" s="98">
        <v>1422698</v>
      </c>
      <c r="F5706" s="98"/>
      <c r="G5706" s="127" t="s">
        <v>13423</v>
      </c>
      <c r="H5706" s="128">
        <v>0</v>
      </c>
      <c r="I5706" s="128">
        <v>30.17</v>
      </c>
      <c r="J5706" s="129">
        <v>30.17</v>
      </c>
      <c r="K5706" s="101" t="s">
        <v>1388</v>
      </c>
    </row>
    <row r="5707" spans="1:11" ht="56.25" customHeight="1">
      <c r="A5707" s="98">
        <v>291</v>
      </c>
      <c r="B5707" s="125" t="s">
        <v>13397</v>
      </c>
      <c r="C5707" s="126">
        <v>42635</v>
      </c>
      <c r="D5707" s="98" t="s">
        <v>3</v>
      </c>
      <c r="E5707" s="98">
        <v>1422699</v>
      </c>
      <c r="F5707" s="98"/>
      <c r="G5707" s="127" t="s">
        <v>13424</v>
      </c>
      <c r="H5707" s="128">
        <v>0</v>
      </c>
      <c r="I5707" s="128">
        <v>5</v>
      </c>
      <c r="J5707" s="129">
        <v>5</v>
      </c>
      <c r="K5707" s="101" t="s">
        <v>1388</v>
      </c>
    </row>
    <row r="5708" spans="1:11" ht="56.25" customHeight="1">
      <c r="A5708" s="98">
        <v>291</v>
      </c>
      <c r="B5708" s="125" t="s">
        <v>13397</v>
      </c>
      <c r="C5708" s="126">
        <v>42636</v>
      </c>
      <c r="D5708" s="98" t="s">
        <v>3</v>
      </c>
      <c r="E5708" s="98">
        <v>1423027</v>
      </c>
      <c r="F5708" s="98"/>
      <c r="G5708" s="127" t="s">
        <v>13456</v>
      </c>
      <c r="H5708" s="128">
        <v>0</v>
      </c>
      <c r="I5708" s="128">
        <v>35</v>
      </c>
      <c r="J5708" s="129">
        <v>35</v>
      </c>
      <c r="K5708" s="101" t="s">
        <v>1388</v>
      </c>
    </row>
    <row r="5709" spans="1:11" ht="56.25" customHeight="1">
      <c r="A5709" s="98">
        <v>291</v>
      </c>
      <c r="B5709" s="125" t="s">
        <v>13397</v>
      </c>
      <c r="C5709" s="126">
        <v>42636</v>
      </c>
      <c r="D5709" s="98" t="s">
        <v>3</v>
      </c>
      <c r="E5709" s="98">
        <v>1423119</v>
      </c>
      <c r="F5709" s="98"/>
      <c r="G5709" s="127" t="s">
        <v>13462</v>
      </c>
      <c r="H5709" s="128">
        <v>0</v>
      </c>
      <c r="I5709" s="128">
        <v>7152.83</v>
      </c>
      <c r="J5709" s="129">
        <v>7152.83</v>
      </c>
      <c r="K5709" s="101" t="s">
        <v>1388</v>
      </c>
    </row>
    <row r="5710" spans="1:11" ht="56.25" customHeight="1">
      <c r="A5710" s="98">
        <v>291</v>
      </c>
      <c r="B5710" s="125" t="s">
        <v>13397</v>
      </c>
      <c r="C5710" s="126">
        <v>42636</v>
      </c>
      <c r="D5710" s="98" t="s">
        <v>3</v>
      </c>
      <c r="E5710" s="98">
        <v>1423121</v>
      </c>
      <c r="F5710" s="98"/>
      <c r="G5710" s="127" t="s">
        <v>13463</v>
      </c>
      <c r="H5710" s="128">
        <v>0</v>
      </c>
      <c r="I5710" s="128">
        <v>48720</v>
      </c>
      <c r="J5710" s="129">
        <v>48720</v>
      </c>
      <c r="K5710" s="101" t="s">
        <v>1388</v>
      </c>
    </row>
    <row r="5711" spans="1:11" ht="56.25" customHeight="1">
      <c r="A5711" s="98">
        <v>291</v>
      </c>
      <c r="B5711" s="125" t="s">
        <v>13397</v>
      </c>
      <c r="C5711" s="126">
        <v>42636</v>
      </c>
      <c r="D5711" s="98" t="s">
        <v>3</v>
      </c>
      <c r="E5711" s="98">
        <v>1423125</v>
      </c>
      <c r="F5711" s="98"/>
      <c r="G5711" s="127" t="s">
        <v>13464</v>
      </c>
      <c r="H5711" s="128">
        <v>0</v>
      </c>
      <c r="I5711" s="128">
        <v>17862.59</v>
      </c>
      <c r="J5711" s="129">
        <v>17862.59</v>
      </c>
      <c r="K5711" s="101" t="s">
        <v>1388</v>
      </c>
    </row>
    <row r="5712" spans="1:11" ht="56.25" customHeight="1">
      <c r="A5712" s="98">
        <v>291</v>
      </c>
      <c r="B5712" s="125" t="s">
        <v>13397</v>
      </c>
      <c r="C5712" s="126">
        <v>42636</v>
      </c>
      <c r="D5712" s="98" t="s">
        <v>3</v>
      </c>
      <c r="E5712" s="98">
        <v>1423128</v>
      </c>
      <c r="F5712" s="98"/>
      <c r="G5712" s="127" t="s">
        <v>13465</v>
      </c>
      <c r="H5712" s="128">
        <v>0</v>
      </c>
      <c r="I5712" s="128">
        <v>13920</v>
      </c>
      <c r="J5712" s="129">
        <v>13920</v>
      </c>
      <c r="K5712" s="101" t="s">
        <v>1388</v>
      </c>
    </row>
    <row r="5713" spans="1:11" ht="56.25" customHeight="1">
      <c r="A5713" s="98">
        <v>291</v>
      </c>
      <c r="B5713" s="125" t="s">
        <v>13397</v>
      </c>
      <c r="C5713" s="126">
        <v>42639</v>
      </c>
      <c r="D5713" s="98" t="s">
        <v>3</v>
      </c>
      <c r="E5713" s="98">
        <v>1423744</v>
      </c>
      <c r="F5713" s="98"/>
      <c r="G5713" s="127" t="s">
        <v>13546</v>
      </c>
      <c r="H5713" s="128">
        <v>0</v>
      </c>
      <c r="I5713" s="128">
        <v>1738</v>
      </c>
      <c r="J5713" s="129">
        <v>1738</v>
      </c>
      <c r="K5713" s="101" t="s">
        <v>1388</v>
      </c>
    </row>
    <row r="5714" spans="1:11" ht="56.25" customHeight="1">
      <c r="A5714" s="98">
        <v>291</v>
      </c>
      <c r="B5714" s="125" t="s">
        <v>13397</v>
      </c>
      <c r="C5714" s="126">
        <v>42640</v>
      </c>
      <c r="D5714" s="98" t="s">
        <v>3</v>
      </c>
      <c r="E5714" s="98">
        <v>1424175</v>
      </c>
      <c r="F5714" s="98"/>
      <c r="G5714" s="127" t="s">
        <v>13587</v>
      </c>
      <c r="H5714" s="128">
        <v>0</v>
      </c>
      <c r="I5714" s="128">
        <v>10</v>
      </c>
      <c r="J5714" s="129">
        <v>10</v>
      </c>
      <c r="K5714" s="101" t="s">
        <v>1388</v>
      </c>
    </row>
    <row r="5715" spans="1:11" ht="56.25" customHeight="1">
      <c r="A5715" s="98">
        <v>291</v>
      </c>
      <c r="B5715" s="125" t="s">
        <v>13397</v>
      </c>
      <c r="C5715" s="126">
        <v>42641</v>
      </c>
      <c r="D5715" s="98" t="s">
        <v>3</v>
      </c>
      <c r="E5715" s="98">
        <v>1424658</v>
      </c>
      <c r="F5715" s="98"/>
      <c r="G5715" s="127" t="s">
        <v>13678</v>
      </c>
      <c r="H5715" s="128">
        <v>0</v>
      </c>
      <c r="I5715" s="128">
        <v>13271.4</v>
      </c>
      <c r="J5715" s="129">
        <v>13271.4</v>
      </c>
      <c r="K5715" s="101" t="s">
        <v>1388</v>
      </c>
    </row>
    <row r="5716" spans="1:11" ht="56.25" customHeight="1">
      <c r="A5716" s="98">
        <v>291</v>
      </c>
      <c r="B5716" s="125" t="s">
        <v>13397</v>
      </c>
      <c r="C5716" s="126">
        <v>42642</v>
      </c>
      <c r="D5716" s="98" t="s">
        <v>3</v>
      </c>
      <c r="E5716" s="98">
        <v>1425120</v>
      </c>
      <c r="F5716" s="98"/>
      <c r="G5716" s="127" t="s">
        <v>13754</v>
      </c>
      <c r="H5716" s="128">
        <v>0</v>
      </c>
      <c r="I5716" s="128">
        <v>2328.92</v>
      </c>
      <c r="J5716" s="129">
        <v>2328.92</v>
      </c>
      <c r="K5716" s="101" t="s">
        <v>1388</v>
      </c>
    </row>
    <row r="5717" spans="1:11" ht="56.25" customHeight="1">
      <c r="A5717" s="98">
        <v>291</v>
      </c>
      <c r="B5717" s="125" t="s">
        <v>13397</v>
      </c>
      <c r="C5717" s="126">
        <v>42642</v>
      </c>
      <c r="D5717" s="98" t="s">
        <v>3</v>
      </c>
      <c r="E5717" s="98">
        <v>1425122</v>
      </c>
      <c r="F5717" s="98"/>
      <c r="G5717" s="127" t="s">
        <v>13755</v>
      </c>
      <c r="H5717" s="128">
        <v>0</v>
      </c>
      <c r="I5717" s="128">
        <v>8042.2</v>
      </c>
      <c r="J5717" s="129">
        <v>8042.2</v>
      </c>
      <c r="K5717" s="101" t="s">
        <v>1388</v>
      </c>
    </row>
    <row r="5718" spans="1:11" ht="56.25" customHeight="1">
      <c r="A5718" s="98">
        <v>292</v>
      </c>
      <c r="B5718" s="125" t="s">
        <v>8122</v>
      </c>
      <c r="C5718" s="126">
        <v>42395</v>
      </c>
      <c r="D5718" s="98" t="s">
        <v>3</v>
      </c>
      <c r="E5718" s="98">
        <v>1344259</v>
      </c>
      <c r="F5718" s="98"/>
      <c r="G5718" s="127" t="s">
        <v>8123</v>
      </c>
      <c r="H5718" s="128">
        <v>0</v>
      </c>
      <c r="I5718" s="128">
        <v>500</v>
      </c>
      <c r="J5718" s="129">
        <v>500</v>
      </c>
      <c r="K5718" s="101" t="s">
        <v>1388</v>
      </c>
    </row>
    <row r="5719" spans="1:11" ht="56.25" customHeight="1">
      <c r="A5719" s="98">
        <v>292</v>
      </c>
      <c r="B5719" s="125" t="s">
        <v>8122</v>
      </c>
      <c r="C5719" s="126">
        <v>42395</v>
      </c>
      <c r="D5719" s="98" t="s">
        <v>3</v>
      </c>
      <c r="E5719" s="98">
        <v>1344260</v>
      </c>
      <c r="F5719" s="98"/>
      <c r="G5719" s="127" t="s">
        <v>8124</v>
      </c>
      <c r="H5719" s="128">
        <v>0</v>
      </c>
      <c r="I5719" s="128">
        <v>1002.5</v>
      </c>
      <c r="J5719" s="129">
        <v>1002.5</v>
      </c>
      <c r="K5719" s="101" t="s">
        <v>1388</v>
      </c>
    </row>
    <row r="5720" spans="1:11" ht="56.25" customHeight="1">
      <c r="A5720" s="98">
        <v>292</v>
      </c>
      <c r="B5720" s="125" t="s">
        <v>8122</v>
      </c>
      <c r="C5720" s="126">
        <v>42397</v>
      </c>
      <c r="D5720" s="98" t="s">
        <v>3</v>
      </c>
      <c r="E5720" s="98">
        <v>1345299</v>
      </c>
      <c r="F5720" s="98"/>
      <c r="G5720" s="127" t="s">
        <v>8165</v>
      </c>
      <c r="H5720" s="128">
        <v>0</v>
      </c>
      <c r="I5720" s="128">
        <v>30</v>
      </c>
      <c r="J5720" s="129">
        <v>30</v>
      </c>
      <c r="K5720" s="101" t="s">
        <v>1388</v>
      </c>
    </row>
    <row r="5721" spans="1:11" ht="56.25" customHeight="1">
      <c r="A5721" s="98">
        <v>292</v>
      </c>
      <c r="B5721" s="125" t="s">
        <v>8468</v>
      </c>
      <c r="C5721" s="126">
        <v>42423</v>
      </c>
      <c r="D5721" s="98" t="s">
        <v>3</v>
      </c>
      <c r="E5721" s="98">
        <v>1353026</v>
      </c>
      <c r="F5721" s="98"/>
      <c r="G5721" s="127" t="s">
        <v>8469</v>
      </c>
      <c r="H5721" s="128">
        <v>0</v>
      </c>
      <c r="I5721" s="128">
        <v>500</v>
      </c>
      <c r="J5721" s="129">
        <v>500</v>
      </c>
      <c r="K5721" s="101" t="s">
        <v>1388</v>
      </c>
    </row>
    <row r="5722" spans="1:11" ht="56.25" customHeight="1">
      <c r="A5722" s="98">
        <v>292</v>
      </c>
      <c r="B5722" s="125" t="s">
        <v>8468</v>
      </c>
      <c r="C5722" s="126">
        <v>42437</v>
      </c>
      <c r="D5722" s="98" t="s">
        <v>3</v>
      </c>
      <c r="E5722" s="98">
        <v>1357614</v>
      </c>
      <c r="F5722" s="98"/>
      <c r="G5722" s="127" t="s">
        <v>8757</v>
      </c>
      <c r="H5722" s="128">
        <v>0</v>
      </c>
      <c r="I5722" s="128">
        <v>500</v>
      </c>
      <c r="J5722" s="129">
        <v>500</v>
      </c>
      <c r="K5722" s="101" t="s">
        <v>1388</v>
      </c>
    </row>
    <row r="5723" spans="1:11" ht="56.25" customHeight="1">
      <c r="A5723" s="98">
        <v>292</v>
      </c>
      <c r="B5723" s="125" t="s">
        <v>8468</v>
      </c>
      <c r="C5723" s="126">
        <v>42460</v>
      </c>
      <c r="D5723" s="98" t="s">
        <v>3</v>
      </c>
      <c r="E5723" s="98">
        <v>1364662</v>
      </c>
      <c r="F5723" s="98"/>
      <c r="G5723" s="127" t="s">
        <v>9138</v>
      </c>
      <c r="H5723" s="128">
        <v>0</v>
      </c>
      <c r="I5723" s="128">
        <v>1860.77</v>
      </c>
      <c r="J5723" s="129">
        <v>1860.77</v>
      </c>
      <c r="K5723" s="101" t="s">
        <v>1388</v>
      </c>
    </row>
    <row r="5724" spans="1:11" ht="56.25" customHeight="1">
      <c r="A5724" s="98">
        <v>292</v>
      </c>
      <c r="B5724" s="125" t="s">
        <v>8468</v>
      </c>
      <c r="C5724" s="126">
        <v>42460</v>
      </c>
      <c r="D5724" s="98" t="s">
        <v>3</v>
      </c>
      <c r="E5724" s="98">
        <v>1364665</v>
      </c>
      <c r="F5724" s="98"/>
      <c r="G5724" s="127" t="s">
        <v>9139</v>
      </c>
      <c r="H5724" s="128">
        <v>0</v>
      </c>
      <c r="I5724" s="128">
        <v>123.27</v>
      </c>
      <c r="J5724" s="129">
        <v>123.27</v>
      </c>
      <c r="K5724" s="101" t="s">
        <v>1388</v>
      </c>
    </row>
    <row r="5725" spans="1:11" ht="56.25" customHeight="1">
      <c r="A5725" s="98">
        <v>292</v>
      </c>
      <c r="B5725" s="125" t="s">
        <v>8468</v>
      </c>
      <c r="C5725" s="126">
        <v>42479</v>
      </c>
      <c r="D5725" s="98" t="s">
        <v>3</v>
      </c>
      <c r="E5725" s="98">
        <v>1370890</v>
      </c>
      <c r="F5725" s="98"/>
      <c r="G5725" s="127" t="s">
        <v>9467</v>
      </c>
      <c r="H5725" s="128">
        <v>0</v>
      </c>
      <c r="I5725" s="128">
        <v>400</v>
      </c>
      <c r="J5725" s="129">
        <v>400</v>
      </c>
      <c r="K5725" s="101" t="s">
        <v>1388</v>
      </c>
    </row>
    <row r="5726" spans="1:11" ht="56.25" customHeight="1">
      <c r="A5726" s="98">
        <v>292</v>
      </c>
      <c r="B5726" s="125" t="s">
        <v>8468</v>
      </c>
      <c r="C5726" s="126">
        <v>42479</v>
      </c>
      <c r="D5726" s="98" t="s">
        <v>3</v>
      </c>
      <c r="E5726" s="98">
        <v>1370893</v>
      </c>
      <c r="F5726" s="98"/>
      <c r="G5726" s="127" t="s">
        <v>9468</v>
      </c>
      <c r="H5726" s="128">
        <v>0</v>
      </c>
      <c r="I5726" s="128">
        <v>700</v>
      </c>
      <c r="J5726" s="129">
        <v>700</v>
      </c>
      <c r="K5726" s="101" t="s">
        <v>1388</v>
      </c>
    </row>
    <row r="5727" spans="1:11" ht="56.25" customHeight="1">
      <c r="A5727" s="98">
        <v>292</v>
      </c>
      <c r="B5727" s="125" t="s">
        <v>8468</v>
      </c>
      <c r="C5727" s="126">
        <v>42479</v>
      </c>
      <c r="D5727" s="98" t="s">
        <v>3</v>
      </c>
      <c r="E5727" s="98">
        <v>1370896</v>
      </c>
      <c r="F5727" s="98"/>
      <c r="G5727" s="127" t="s">
        <v>9469</v>
      </c>
      <c r="H5727" s="128">
        <v>0</v>
      </c>
      <c r="I5727" s="128">
        <v>50</v>
      </c>
      <c r="J5727" s="129">
        <v>50</v>
      </c>
      <c r="K5727" s="101" t="s">
        <v>1388</v>
      </c>
    </row>
    <row r="5728" spans="1:11" ht="56.25" customHeight="1">
      <c r="A5728" s="98">
        <v>292</v>
      </c>
      <c r="B5728" s="125" t="s">
        <v>8468</v>
      </c>
      <c r="C5728" s="126">
        <v>42479</v>
      </c>
      <c r="D5728" s="98" t="s">
        <v>3</v>
      </c>
      <c r="E5728" s="98">
        <v>1370899</v>
      </c>
      <c r="F5728" s="98"/>
      <c r="G5728" s="127" t="s">
        <v>9470</v>
      </c>
      <c r="H5728" s="128">
        <v>0</v>
      </c>
      <c r="I5728" s="128">
        <v>80</v>
      </c>
      <c r="J5728" s="129">
        <v>80</v>
      </c>
      <c r="K5728" s="101" t="s">
        <v>1388</v>
      </c>
    </row>
    <row r="5729" spans="1:11" ht="56.25" customHeight="1">
      <c r="A5729" s="98">
        <v>292</v>
      </c>
      <c r="B5729" s="125" t="s">
        <v>8468</v>
      </c>
      <c r="C5729" s="126">
        <v>42480</v>
      </c>
      <c r="D5729" s="98" t="s">
        <v>3</v>
      </c>
      <c r="E5729" s="98">
        <v>1371312</v>
      </c>
      <c r="F5729" s="98"/>
      <c r="G5729" s="127" t="s">
        <v>9499</v>
      </c>
      <c r="H5729" s="128">
        <v>0</v>
      </c>
      <c r="I5729" s="128">
        <v>500</v>
      </c>
      <c r="J5729" s="129">
        <v>500</v>
      </c>
      <c r="K5729" s="101" t="s">
        <v>1388</v>
      </c>
    </row>
    <row r="5730" spans="1:11" ht="56.25" customHeight="1">
      <c r="A5730" s="98">
        <v>292</v>
      </c>
      <c r="B5730" s="125" t="s">
        <v>8468</v>
      </c>
      <c r="C5730" s="126">
        <v>42493</v>
      </c>
      <c r="D5730" s="98" t="s">
        <v>3</v>
      </c>
      <c r="E5730" s="98">
        <v>1375033</v>
      </c>
      <c r="F5730" s="98"/>
      <c r="G5730" s="127" t="s">
        <v>9715</v>
      </c>
      <c r="H5730" s="128">
        <v>0</v>
      </c>
      <c r="I5730" s="128">
        <v>440.7</v>
      </c>
      <c r="J5730" s="129">
        <v>440.7</v>
      </c>
      <c r="K5730" s="101" t="s">
        <v>1388</v>
      </c>
    </row>
    <row r="5731" spans="1:11" ht="56.25" customHeight="1">
      <c r="A5731" s="98">
        <v>292</v>
      </c>
      <c r="B5731" s="125" t="s">
        <v>8468</v>
      </c>
      <c r="C5731" s="126">
        <v>42523</v>
      </c>
      <c r="D5731" s="98" t="s">
        <v>3</v>
      </c>
      <c r="E5731" s="98">
        <v>1384376</v>
      </c>
      <c r="F5731" s="98"/>
      <c r="G5731" s="127" t="s">
        <v>10298</v>
      </c>
      <c r="H5731" s="128">
        <v>0</v>
      </c>
      <c r="I5731" s="128">
        <v>500</v>
      </c>
      <c r="J5731" s="129">
        <v>500</v>
      </c>
      <c r="K5731" s="101" t="s">
        <v>1388</v>
      </c>
    </row>
    <row r="5732" spans="1:11" ht="56.25" customHeight="1">
      <c r="A5732" s="98">
        <v>292</v>
      </c>
      <c r="B5732" s="125" t="s">
        <v>8468</v>
      </c>
      <c r="C5732" s="126">
        <v>42528</v>
      </c>
      <c r="D5732" s="98" t="s">
        <v>3</v>
      </c>
      <c r="E5732" s="98">
        <v>1386223</v>
      </c>
      <c r="F5732" s="98"/>
      <c r="G5732" s="127" t="s">
        <v>10403</v>
      </c>
      <c r="H5732" s="128">
        <v>0</v>
      </c>
      <c r="I5732" s="128">
        <v>160</v>
      </c>
      <c r="J5732" s="129">
        <v>160</v>
      </c>
      <c r="K5732" s="101" t="s">
        <v>1388</v>
      </c>
    </row>
    <row r="5733" spans="1:11" ht="56.25" customHeight="1">
      <c r="A5733" s="98">
        <v>292</v>
      </c>
      <c r="B5733" s="125" t="s">
        <v>8468</v>
      </c>
      <c r="C5733" s="126">
        <v>42530</v>
      </c>
      <c r="D5733" s="98" t="s">
        <v>3</v>
      </c>
      <c r="E5733" s="98">
        <v>1387273</v>
      </c>
      <c r="F5733" s="98"/>
      <c r="G5733" s="127" t="s">
        <v>10486</v>
      </c>
      <c r="H5733" s="128">
        <v>0</v>
      </c>
      <c r="I5733" s="128">
        <v>400</v>
      </c>
      <c r="J5733" s="129">
        <v>400</v>
      </c>
      <c r="K5733" s="101" t="s">
        <v>1388</v>
      </c>
    </row>
    <row r="5734" spans="1:11" ht="56.25" customHeight="1">
      <c r="A5734" s="98">
        <v>292</v>
      </c>
      <c r="B5734" s="125" t="s">
        <v>8468</v>
      </c>
      <c r="C5734" s="126">
        <v>42541</v>
      </c>
      <c r="D5734" s="98" t="s">
        <v>3</v>
      </c>
      <c r="E5734" s="98">
        <v>1390404</v>
      </c>
      <c r="F5734" s="98"/>
      <c r="G5734" s="127" t="s">
        <v>10700</v>
      </c>
      <c r="H5734" s="128">
        <v>0</v>
      </c>
      <c r="I5734" s="128">
        <v>176</v>
      </c>
      <c r="J5734" s="129">
        <v>176</v>
      </c>
      <c r="K5734" s="101" t="s">
        <v>1388</v>
      </c>
    </row>
    <row r="5735" spans="1:11" ht="56.25" customHeight="1">
      <c r="A5735" s="98">
        <v>292</v>
      </c>
      <c r="B5735" s="125" t="s">
        <v>8468</v>
      </c>
      <c r="C5735" s="126">
        <v>42549</v>
      </c>
      <c r="D5735" s="98" t="s">
        <v>3</v>
      </c>
      <c r="E5735" s="98">
        <v>1392752</v>
      </c>
      <c r="F5735" s="98"/>
      <c r="G5735" s="127" t="s">
        <v>10885</v>
      </c>
      <c r="H5735" s="128">
        <v>0</v>
      </c>
      <c r="I5735" s="128">
        <v>200</v>
      </c>
      <c r="J5735" s="129">
        <v>200</v>
      </c>
      <c r="K5735" s="101" t="s">
        <v>1388</v>
      </c>
    </row>
    <row r="5736" spans="1:11" ht="56.25" customHeight="1">
      <c r="A5736" s="98">
        <v>292</v>
      </c>
      <c r="B5736" s="125" t="s">
        <v>8468</v>
      </c>
      <c r="C5736" s="126">
        <v>42549</v>
      </c>
      <c r="D5736" s="98" t="s">
        <v>3</v>
      </c>
      <c r="E5736" s="98">
        <v>1392882</v>
      </c>
      <c r="F5736" s="98"/>
      <c r="G5736" s="127" t="s">
        <v>10900</v>
      </c>
      <c r="H5736" s="128">
        <v>0</v>
      </c>
      <c r="I5736" s="128">
        <v>278</v>
      </c>
      <c r="J5736" s="129">
        <v>278</v>
      </c>
      <c r="K5736" s="101" t="s">
        <v>1388</v>
      </c>
    </row>
    <row r="5737" spans="1:11" ht="56.25" customHeight="1">
      <c r="A5737" s="98">
        <v>292</v>
      </c>
      <c r="B5737" s="125" t="s">
        <v>8468</v>
      </c>
      <c r="C5737" s="126">
        <v>42571</v>
      </c>
      <c r="D5737" s="98" t="s">
        <v>3</v>
      </c>
      <c r="E5737" s="98">
        <v>1400026</v>
      </c>
      <c r="F5737" s="98"/>
      <c r="G5737" s="127" t="s">
        <v>11462</v>
      </c>
      <c r="H5737" s="128">
        <v>0</v>
      </c>
      <c r="I5737" s="128">
        <v>1833.0900000000001</v>
      </c>
      <c r="J5737" s="129">
        <v>1833.0900000000001</v>
      </c>
      <c r="K5737" s="101" t="s">
        <v>1388</v>
      </c>
    </row>
    <row r="5738" spans="1:11" ht="56.25" customHeight="1">
      <c r="A5738" s="98">
        <v>292</v>
      </c>
      <c r="B5738" s="125" t="s">
        <v>8468</v>
      </c>
      <c r="C5738" s="126">
        <v>42571</v>
      </c>
      <c r="D5738" s="98" t="s">
        <v>3</v>
      </c>
      <c r="E5738" s="98">
        <v>1400029</v>
      </c>
      <c r="F5738" s="98"/>
      <c r="G5738" s="127" t="s">
        <v>10486</v>
      </c>
      <c r="H5738" s="128">
        <v>0</v>
      </c>
      <c r="I5738" s="128">
        <v>220</v>
      </c>
      <c r="J5738" s="129">
        <v>220</v>
      </c>
      <c r="K5738" s="101" t="s">
        <v>1388</v>
      </c>
    </row>
    <row r="5739" spans="1:11" ht="56.25" customHeight="1">
      <c r="A5739" s="98">
        <v>292</v>
      </c>
      <c r="B5739" s="125" t="s">
        <v>8468</v>
      </c>
      <c r="C5739" s="126">
        <v>42572</v>
      </c>
      <c r="D5739" s="98" t="s">
        <v>3</v>
      </c>
      <c r="E5739" s="98">
        <v>1400258</v>
      </c>
      <c r="F5739" s="98"/>
      <c r="G5739" s="127" t="s">
        <v>11482</v>
      </c>
      <c r="H5739" s="128">
        <v>0</v>
      </c>
      <c r="I5739" s="128">
        <v>766</v>
      </c>
      <c r="J5739" s="129">
        <v>766</v>
      </c>
      <c r="K5739" s="101" t="s">
        <v>1388</v>
      </c>
    </row>
    <row r="5740" spans="1:11" ht="56.25" customHeight="1">
      <c r="A5740" s="98">
        <v>292</v>
      </c>
      <c r="B5740" s="125" t="s">
        <v>8468</v>
      </c>
      <c r="C5740" s="126">
        <v>42580</v>
      </c>
      <c r="D5740" s="98" t="s">
        <v>3</v>
      </c>
      <c r="E5740" s="98">
        <v>1402654</v>
      </c>
      <c r="F5740" s="98"/>
      <c r="G5740" s="127" t="s">
        <v>11665</v>
      </c>
      <c r="H5740" s="128">
        <v>0</v>
      </c>
      <c r="I5740" s="128">
        <v>10</v>
      </c>
      <c r="J5740" s="129">
        <v>10</v>
      </c>
      <c r="K5740" s="101" t="s">
        <v>1388</v>
      </c>
    </row>
    <row r="5741" spans="1:11" ht="56.25" customHeight="1">
      <c r="A5741" s="98">
        <v>292</v>
      </c>
      <c r="B5741" s="125" t="s">
        <v>8468</v>
      </c>
      <c r="C5741" s="126">
        <v>42599</v>
      </c>
      <c r="D5741" s="98" t="s">
        <v>3</v>
      </c>
      <c r="E5741" s="98">
        <v>1409346</v>
      </c>
      <c r="F5741" s="98"/>
      <c r="G5741" s="127" t="s">
        <v>12190</v>
      </c>
      <c r="H5741" s="128">
        <v>0</v>
      </c>
      <c r="I5741" s="128">
        <v>582</v>
      </c>
      <c r="J5741" s="129">
        <v>582</v>
      </c>
      <c r="K5741" s="101" t="s">
        <v>1388</v>
      </c>
    </row>
    <row r="5742" spans="1:11" ht="56.25" customHeight="1">
      <c r="A5742" s="98">
        <v>292</v>
      </c>
      <c r="B5742" s="125" t="s">
        <v>8468</v>
      </c>
      <c r="C5742" s="126">
        <v>42626</v>
      </c>
      <c r="D5742" s="98" t="s">
        <v>3</v>
      </c>
      <c r="E5742" s="98">
        <v>1419343</v>
      </c>
      <c r="F5742" s="98"/>
      <c r="G5742" s="127" t="s">
        <v>13014</v>
      </c>
      <c r="H5742" s="128">
        <v>0</v>
      </c>
      <c r="I5742" s="128">
        <v>3.5</v>
      </c>
      <c r="J5742" s="129">
        <v>3.5</v>
      </c>
      <c r="K5742" s="101" t="s">
        <v>1388</v>
      </c>
    </row>
    <row r="5743" spans="1:11" ht="56.25" customHeight="1">
      <c r="A5743" s="98">
        <v>292</v>
      </c>
      <c r="B5743" s="125" t="s">
        <v>8468</v>
      </c>
      <c r="C5743" s="126">
        <v>42633</v>
      </c>
      <c r="D5743" s="98" t="s">
        <v>3</v>
      </c>
      <c r="E5743" s="98">
        <v>1421896</v>
      </c>
      <c r="F5743" s="98"/>
      <c r="G5743" s="127" t="s">
        <v>13326</v>
      </c>
      <c r="H5743" s="128">
        <v>0</v>
      </c>
      <c r="I5743" s="128">
        <v>1833.0900000000001</v>
      </c>
      <c r="J5743" s="129">
        <v>1833.0900000000001</v>
      </c>
      <c r="K5743" s="101" t="s">
        <v>1388</v>
      </c>
    </row>
    <row r="5744" spans="1:11" ht="56.25" customHeight="1">
      <c r="A5744" s="98">
        <v>292</v>
      </c>
      <c r="B5744" s="125" t="s">
        <v>8468</v>
      </c>
      <c r="C5744" s="126">
        <v>42635</v>
      </c>
      <c r="D5744" s="98" t="s">
        <v>3</v>
      </c>
      <c r="E5744" s="98">
        <v>1422607</v>
      </c>
      <c r="F5744" s="98"/>
      <c r="G5744" s="127" t="s">
        <v>13401</v>
      </c>
      <c r="H5744" s="128">
        <v>0</v>
      </c>
      <c r="I5744" s="128">
        <v>1.8</v>
      </c>
      <c r="J5744" s="129">
        <v>1.8</v>
      </c>
      <c r="K5744" s="101" t="s">
        <v>1388</v>
      </c>
    </row>
    <row r="5745" spans="1:11" ht="56.25" customHeight="1">
      <c r="A5745" s="98">
        <v>292</v>
      </c>
      <c r="B5745" s="125" t="s">
        <v>8468</v>
      </c>
      <c r="C5745" s="126">
        <v>42636</v>
      </c>
      <c r="D5745" s="98" t="s">
        <v>3</v>
      </c>
      <c r="E5745" s="98">
        <v>1423237</v>
      </c>
      <c r="F5745" s="98"/>
      <c r="G5745" s="127" t="s">
        <v>13468</v>
      </c>
      <c r="H5745" s="128">
        <v>0</v>
      </c>
      <c r="I5745" s="128">
        <v>61.5</v>
      </c>
      <c r="J5745" s="129">
        <v>61.5</v>
      </c>
      <c r="K5745" s="101" t="s">
        <v>1388</v>
      </c>
    </row>
    <row r="5746" spans="1:11" ht="56.25" customHeight="1">
      <c r="A5746" s="98">
        <v>293</v>
      </c>
      <c r="B5746" s="125" t="s">
        <v>1358</v>
      </c>
      <c r="C5746" s="126">
        <v>42397</v>
      </c>
      <c r="D5746" s="98" t="s">
        <v>11</v>
      </c>
      <c r="E5746" s="98">
        <v>840080</v>
      </c>
      <c r="F5746" s="98"/>
      <c r="G5746" s="127" t="s">
        <v>1814</v>
      </c>
      <c r="H5746" s="128">
        <v>50</v>
      </c>
      <c r="I5746" s="128">
        <v>0</v>
      </c>
      <c r="J5746" s="129">
        <v>50</v>
      </c>
      <c r="K5746" s="101" t="s">
        <v>1388</v>
      </c>
    </row>
    <row r="5747" spans="1:11" ht="56.25" customHeight="1">
      <c r="A5747" s="98">
        <v>293</v>
      </c>
      <c r="B5747" s="125" t="s">
        <v>1358</v>
      </c>
      <c r="C5747" s="126">
        <v>42397</v>
      </c>
      <c r="D5747" s="98" t="s">
        <v>6</v>
      </c>
      <c r="E5747" s="98">
        <v>840080</v>
      </c>
      <c r="F5747" s="98"/>
      <c r="G5747" s="127" t="s">
        <v>1794</v>
      </c>
      <c r="H5747" s="128">
        <v>0</v>
      </c>
      <c r="I5747" s="128">
        <v>741909</v>
      </c>
      <c r="J5747" s="129">
        <v>741909</v>
      </c>
      <c r="K5747" s="101" t="s">
        <v>1388</v>
      </c>
    </row>
    <row r="5748" spans="1:11" ht="56.25" customHeight="1">
      <c r="A5748" s="98">
        <v>293</v>
      </c>
      <c r="B5748" s="125" t="s">
        <v>10156</v>
      </c>
      <c r="C5748" s="126">
        <v>42517</v>
      </c>
      <c r="D5748" s="98" t="s">
        <v>3</v>
      </c>
      <c r="E5748" s="98">
        <v>1382665</v>
      </c>
      <c r="F5748" s="98"/>
      <c r="G5748" s="127" t="s">
        <v>10157</v>
      </c>
      <c r="H5748" s="128">
        <v>0</v>
      </c>
      <c r="I5748" s="128">
        <v>340.5</v>
      </c>
      <c r="J5748" s="129">
        <v>340.5</v>
      </c>
      <c r="K5748" s="101" t="s">
        <v>1388</v>
      </c>
    </row>
    <row r="5749" spans="1:11" ht="56.25" customHeight="1">
      <c r="A5749" s="98">
        <v>293</v>
      </c>
      <c r="B5749" s="125" t="s">
        <v>10156</v>
      </c>
      <c r="C5749" s="126">
        <v>42614</v>
      </c>
      <c r="D5749" s="98" t="s">
        <v>3</v>
      </c>
      <c r="E5749" s="98">
        <v>1414863</v>
      </c>
      <c r="F5749" s="98"/>
      <c r="G5749" s="127" t="s">
        <v>12617</v>
      </c>
      <c r="H5749" s="128">
        <v>0</v>
      </c>
      <c r="I5749" s="128">
        <v>20</v>
      </c>
      <c r="J5749" s="129">
        <v>20</v>
      </c>
      <c r="K5749" s="101" t="s">
        <v>1388</v>
      </c>
    </row>
    <row r="5750" spans="1:11" ht="56.25" customHeight="1">
      <c r="A5750" s="98">
        <v>293</v>
      </c>
      <c r="B5750" s="125" t="s">
        <v>10156</v>
      </c>
      <c r="C5750" s="126">
        <v>42643</v>
      </c>
      <c r="D5750" s="98" t="s">
        <v>3</v>
      </c>
      <c r="E5750" s="98">
        <v>1425640</v>
      </c>
      <c r="F5750" s="98"/>
      <c r="G5750" s="127" t="s">
        <v>13823</v>
      </c>
      <c r="H5750" s="128">
        <v>0</v>
      </c>
      <c r="I5750" s="128">
        <v>185.5</v>
      </c>
      <c r="J5750" s="129">
        <v>185.5</v>
      </c>
      <c r="K5750" s="101" t="s">
        <v>1388</v>
      </c>
    </row>
    <row r="5751" spans="1:11" ht="56.25" customHeight="1">
      <c r="A5751" s="98">
        <v>299</v>
      </c>
      <c r="B5751" s="125" t="s">
        <v>3248</v>
      </c>
      <c r="C5751" s="126">
        <v>42467</v>
      </c>
      <c r="D5751" s="98" t="s">
        <v>6</v>
      </c>
      <c r="E5751" s="98">
        <v>847362</v>
      </c>
      <c r="F5751" s="98"/>
      <c r="G5751" s="127" t="s">
        <v>3249</v>
      </c>
      <c r="H5751" s="128">
        <v>0</v>
      </c>
      <c r="I5751" s="128">
        <v>575000</v>
      </c>
      <c r="J5751" s="129">
        <v>575000</v>
      </c>
      <c r="K5751" s="101" t="s">
        <v>1388</v>
      </c>
    </row>
    <row r="5752" spans="1:11" ht="56.25" customHeight="1">
      <c r="A5752" s="98">
        <v>299</v>
      </c>
      <c r="B5752" s="125" t="s">
        <v>3248</v>
      </c>
      <c r="C5752" s="126">
        <v>42579</v>
      </c>
      <c r="D5752" s="98" t="s">
        <v>1376</v>
      </c>
      <c r="E5752" s="98">
        <v>10750136</v>
      </c>
      <c r="F5752" s="98"/>
      <c r="G5752" s="127" t="s">
        <v>5829</v>
      </c>
      <c r="H5752" s="128">
        <v>0</v>
      </c>
      <c r="I5752" s="128">
        <v>575000</v>
      </c>
      <c r="J5752" s="129">
        <v>575000</v>
      </c>
      <c r="K5752" s="101" t="s">
        <v>1388</v>
      </c>
    </row>
    <row r="5753" spans="1:11" ht="56.25" customHeight="1">
      <c r="A5753" s="98">
        <v>300</v>
      </c>
      <c r="B5753" s="125" t="s">
        <v>13916</v>
      </c>
      <c r="C5753" s="126">
        <v>42524</v>
      </c>
      <c r="D5753" s="98" t="s">
        <v>3</v>
      </c>
      <c r="E5753" s="98">
        <v>1384802</v>
      </c>
      <c r="F5753" s="98"/>
      <c r="G5753" s="127" t="s">
        <v>13917</v>
      </c>
      <c r="H5753" s="128">
        <v>0</v>
      </c>
      <c r="I5753" s="128">
        <v>966.67000000000007</v>
      </c>
      <c r="J5753" s="129">
        <v>966.67000000000007</v>
      </c>
      <c r="K5753" s="101" t="s">
        <v>1388</v>
      </c>
    </row>
    <row r="5754" spans="1:11" ht="56.25" customHeight="1">
      <c r="A5754" s="98">
        <v>301</v>
      </c>
      <c r="B5754" s="125" t="s">
        <v>1748</v>
      </c>
      <c r="C5754" s="126">
        <v>42396</v>
      </c>
      <c r="D5754" s="98" t="s">
        <v>6</v>
      </c>
      <c r="E5754" s="98">
        <v>839947</v>
      </c>
      <c r="F5754" s="98"/>
      <c r="G5754" s="127" t="s">
        <v>1749</v>
      </c>
      <c r="H5754" s="128">
        <v>0</v>
      </c>
      <c r="I5754" s="128">
        <v>300000</v>
      </c>
      <c r="J5754" s="129">
        <v>300000</v>
      </c>
      <c r="K5754" s="101" t="s">
        <v>1388</v>
      </c>
    </row>
    <row r="5755" spans="1:11" ht="56.25" customHeight="1">
      <c r="A5755" s="98">
        <v>301</v>
      </c>
      <c r="B5755" s="125" t="s">
        <v>1748</v>
      </c>
      <c r="C5755" s="126">
        <v>42479</v>
      </c>
      <c r="D5755" s="98" t="s">
        <v>6</v>
      </c>
      <c r="E5755" s="98">
        <v>848525</v>
      </c>
      <c r="F5755" s="98"/>
      <c r="G5755" s="127" t="s">
        <v>3482</v>
      </c>
      <c r="H5755" s="128">
        <v>0</v>
      </c>
      <c r="I5755" s="128">
        <v>640000</v>
      </c>
      <c r="J5755" s="129">
        <v>640000</v>
      </c>
      <c r="K5755" s="101" t="s">
        <v>1388</v>
      </c>
    </row>
    <row r="5756" spans="1:11" ht="56.25" customHeight="1">
      <c r="A5756" s="98">
        <v>301</v>
      </c>
      <c r="B5756" s="125" t="s">
        <v>1748</v>
      </c>
      <c r="C5756" s="126">
        <v>42524</v>
      </c>
      <c r="D5756" s="98" t="s">
        <v>6</v>
      </c>
      <c r="E5756" s="98">
        <v>853679</v>
      </c>
      <c r="F5756" s="98"/>
      <c r="G5756" s="127" t="s">
        <v>4464</v>
      </c>
      <c r="H5756" s="128">
        <v>0</v>
      </c>
      <c r="I5756" s="128">
        <v>5000</v>
      </c>
      <c r="J5756" s="129">
        <v>5000</v>
      </c>
      <c r="K5756" s="101" t="s">
        <v>1388</v>
      </c>
    </row>
    <row r="5757" spans="1:11" ht="56.25" customHeight="1">
      <c r="A5757" s="98">
        <v>301</v>
      </c>
      <c r="B5757" s="125" t="s">
        <v>1748</v>
      </c>
      <c r="C5757" s="126">
        <v>42620</v>
      </c>
      <c r="D5757" s="98" t="s">
        <v>6</v>
      </c>
      <c r="E5757" s="98">
        <v>863001</v>
      </c>
      <c r="F5757" s="98"/>
      <c r="G5757" s="127" t="s">
        <v>6921</v>
      </c>
      <c r="H5757" s="128">
        <v>0</v>
      </c>
      <c r="I5757" s="128">
        <v>640000</v>
      </c>
      <c r="J5757" s="129">
        <v>640000</v>
      </c>
      <c r="K5757" s="101" t="s">
        <v>1388</v>
      </c>
    </row>
    <row r="5758" spans="1:11" ht="56.25" customHeight="1">
      <c r="A5758" s="98">
        <v>302</v>
      </c>
      <c r="B5758" s="125" t="s">
        <v>3116</v>
      </c>
      <c r="C5758" s="126">
        <v>42459</v>
      </c>
      <c r="D5758" s="98" t="s">
        <v>6</v>
      </c>
      <c r="E5758" s="98">
        <v>846470</v>
      </c>
      <c r="F5758" s="98"/>
      <c r="G5758" s="127" t="s">
        <v>3117</v>
      </c>
      <c r="H5758" s="128">
        <v>0</v>
      </c>
      <c r="I5758" s="128">
        <v>1500260</v>
      </c>
      <c r="J5758" s="129">
        <v>1500260</v>
      </c>
      <c r="K5758" s="101" t="s">
        <v>1388</v>
      </c>
    </row>
    <row r="5759" spans="1:11" ht="56.25" customHeight="1">
      <c r="A5759" s="98">
        <v>309</v>
      </c>
      <c r="B5759" s="125" t="s">
        <v>9894</v>
      </c>
      <c r="C5759" s="126">
        <v>42502</v>
      </c>
      <c r="D5759" s="98" t="s">
        <v>3</v>
      </c>
      <c r="E5759" s="98">
        <v>1378276</v>
      </c>
      <c r="F5759" s="98"/>
      <c r="G5759" s="127" t="s">
        <v>9895</v>
      </c>
      <c r="H5759" s="128">
        <v>0</v>
      </c>
      <c r="I5759" s="128">
        <v>9828</v>
      </c>
      <c r="J5759" s="129">
        <v>9828</v>
      </c>
      <c r="K5759" s="101" t="s">
        <v>1388</v>
      </c>
    </row>
    <row r="5760" spans="1:11" ht="56.25" customHeight="1">
      <c r="A5760" s="98">
        <v>309</v>
      </c>
      <c r="B5760" s="125" t="s">
        <v>9894</v>
      </c>
      <c r="C5760" s="126">
        <v>42502</v>
      </c>
      <c r="D5760" s="98" t="s">
        <v>3</v>
      </c>
      <c r="E5760" s="98">
        <v>1378277</v>
      </c>
      <c r="F5760" s="98"/>
      <c r="G5760" s="127" t="s">
        <v>9896</v>
      </c>
      <c r="H5760" s="128">
        <v>0</v>
      </c>
      <c r="I5760" s="128">
        <v>7212.9800000000005</v>
      </c>
      <c r="J5760" s="129">
        <v>7212.9800000000005</v>
      </c>
      <c r="K5760" s="101" t="s">
        <v>1388</v>
      </c>
    </row>
    <row r="5761" spans="1:11" ht="56.25" customHeight="1">
      <c r="A5761" s="98">
        <v>309</v>
      </c>
      <c r="B5761" s="125" t="s">
        <v>9894</v>
      </c>
      <c r="C5761" s="126">
        <v>42502</v>
      </c>
      <c r="D5761" s="98" t="s">
        <v>3</v>
      </c>
      <c r="E5761" s="98">
        <v>1378278</v>
      </c>
      <c r="F5761" s="98"/>
      <c r="G5761" s="127" t="s">
        <v>9897</v>
      </c>
      <c r="H5761" s="128">
        <v>0</v>
      </c>
      <c r="I5761" s="128">
        <v>842.88</v>
      </c>
      <c r="J5761" s="129">
        <v>842.88</v>
      </c>
      <c r="K5761" s="101" t="s">
        <v>1388</v>
      </c>
    </row>
    <row r="5762" spans="1:11" ht="56.25" customHeight="1">
      <c r="A5762" s="98">
        <v>310</v>
      </c>
      <c r="B5762" s="125" t="s">
        <v>2562</v>
      </c>
      <c r="C5762" s="126">
        <v>42579</v>
      </c>
      <c r="D5762" s="98" t="s">
        <v>15</v>
      </c>
      <c r="E5762" s="98">
        <v>332</v>
      </c>
      <c r="F5762" s="98"/>
      <c r="G5762" s="127" t="s">
        <v>5843</v>
      </c>
      <c r="H5762" s="128">
        <v>272.06</v>
      </c>
      <c r="I5762" s="128">
        <v>0</v>
      </c>
      <c r="J5762" s="129">
        <v>272.06</v>
      </c>
      <c r="K5762" s="101" t="s">
        <v>1388</v>
      </c>
    </row>
    <row r="5763" spans="1:11" ht="56.25" customHeight="1">
      <c r="A5763" s="98">
        <v>310</v>
      </c>
      <c r="B5763" s="125" t="s">
        <v>2562</v>
      </c>
      <c r="C5763" s="126">
        <v>42433</v>
      </c>
      <c r="D5763" s="98" t="s">
        <v>11</v>
      </c>
      <c r="E5763" s="98">
        <v>843769</v>
      </c>
      <c r="F5763" s="98"/>
      <c r="G5763" s="127" t="s">
        <v>2563</v>
      </c>
      <c r="H5763" s="128">
        <v>815.92</v>
      </c>
      <c r="I5763" s="128">
        <v>0</v>
      </c>
      <c r="J5763" s="129">
        <v>815.92</v>
      </c>
      <c r="K5763" s="101" t="s">
        <v>1388</v>
      </c>
    </row>
    <row r="5764" spans="1:11" ht="56.25" customHeight="1">
      <c r="A5764" s="98">
        <v>310</v>
      </c>
      <c r="B5764" s="125" t="s">
        <v>2562</v>
      </c>
      <c r="C5764" s="126">
        <v>42433</v>
      </c>
      <c r="D5764" s="98" t="s">
        <v>17</v>
      </c>
      <c r="E5764" s="98">
        <v>843769</v>
      </c>
      <c r="F5764" s="98"/>
      <c r="G5764" s="127" t="s">
        <v>2563</v>
      </c>
      <c r="H5764" s="128">
        <v>1879.94</v>
      </c>
      <c r="I5764" s="128">
        <v>0</v>
      </c>
      <c r="J5764" s="129">
        <v>1879.94</v>
      </c>
      <c r="K5764" s="101" t="s">
        <v>1388</v>
      </c>
    </row>
    <row r="5765" spans="1:11" ht="56.25" customHeight="1">
      <c r="A5765" s="98">
        <v>310</v>
      </c>
      <c r="B5765" s="125" t="s">
        <v>2562</v>
      </c>
      <c r="C5765" s="126">
        <v>42433</v>
      </c>
      <c r="D5765" s="98" t="s">
        <v>11</v>
      </c>
      <c r="E5765" s="98">
        <v>843783</v>
      </c>
      <c r="F5765" s="98"/>
      <c r="G5765" s="127" t="s">
        <v>2564</v>
      </c>
      <c r="H5765" s="128">
        <v>2525.09</v>
      </c>
      <c r="I5765" s="128">
        <v>0</v>
      </c>
      <c r="J5765" s="129">
        <v>2525.09</v>
      </c>
      <c r="K5765" s="101" t="s">
        <v>1388</v>
      </c>
    </row>
    <row r="5766" spans="1:11" ht="56.25" customHeight="1">
      <c r="A5766" s="98">
        <v>310</v>
      </c>
      <c r="B5766" s="125" t="s">
        <v>2562</v>
      </c>
      <c r="C5766" s="126">
        <v>42433</v>
      </c>
      <c r="D5766" s="98" t="s">
        <v>17</v>
      </c>
      <c r="E5766" s="98">
        <v>843783</v>
      </c>
      <c r="F5766" s="98"/>
      <c r="G5766" s="127" t="s">
        <v>2564</v>
      </c>
      <c r="H5766" s="128">
        <v>7309.09</v>
      </c>
      <c r="I5766" s="128">
        <v>0</v>
      </c>
      <c r="J5766" s="129">
        <v>7309.09</v>
      </c>
      <c r="K5766" s="101" t="s">
        <v>1388</v>
      </c>
    </row>
    <row r="5767" spans="1:11" ht="56.25" customHeight="1">
      <c r="A5767" s="98">
        <v>310</v>
      </c>
      <c r="B5767" s="125" t="s">
        <v>2562</v>
      </c>
      <c r="C5767" s="126">
        <v>42493</v>
      </c>
      <c r="D5767" s="98" t="s">
        <v>6</v>
      </c>
      <c r="E5767" s="98">
        <v>850151</v>
      </c>
      <c r="F5767" s="98"/>
      <c r="G5767" s="127" t="s">
        <v>3756</v>
      </c>
      <c r="H5767" s="128">
        <v>0</v>
      </c>
      <c r="I5767" s="128">
        <v>1618113.63</v>
      </c>
      <c r="J5767" s="129">
        <v>1618113.63</v>
      </c>
      <c r="K5767" s="101" t="s">
        <v>1388</v>
      </c>
    </row>
    <row r="5768" spans="1:11" ht="56.25" customHeight="1">
      <c r="A5768" s="98">
        <v>310</v>
      </c>
      <c r="B5768" s="125" t="s">
        <v>2562</v>
      </c>
      <c r="C5768" s="126">
        <v>42494</v>
      </c>
      <c r="D5768" s="98" t="s">
        <v>6</v>
      </c>
      <c r="E5768" s="98">
        <v>850229</v>
      </c>
      <c r="F5768" s="98"/>
      <c r="G5768" s="127" t="s">
        <v>3774</v>
      </c>
      <c r="H5768" s="128">
        <v>0</v>
      </c>
      <c r="I5768" s="128">
        <v>3400000</v>
      </c>
      <c r="J5768" s="129">
        <v>3400000</v>
      </c>
      <c r="K5768" s="101" t="s">
        <v>1388</v>
      </c>
    </row>
    <row r="5769" spans="1:11" ht="56.25" customHeight="1">
      <c r="A5769" s="98">
        <v>310</v>
      </c>
      <c r="B5769" s="125" t="s">
        <v>2562</v>
      </c>
      <c r="C5769" s="126">
        <v>42494</v>
      </c>
      <c r="D5769" s="98" t="s">
        <v>6</v>
      </c>
      <c r="E5769" s="98">
        <v>850230</v>
      </c>
      <c r="F5769" s="98"/>
      <c r="G5769" s="127" t="s">
        <v>3775</v>
      </c>
      <c r="H5769" s="128">
        <v>0</v>
      </c>
      <c r="I5769" s="128">
        <v>3400000</v>
      </c>
      <c r="J5769" s="129">
        <v>3400000</v>
      </c>
      <c r="K5769" s="101" t="s">
        <v>1388</v>
      </c>
    </row>
    <row r="5770" spans="1:11" ht="56.25" customHeight="1">
      <c r="A5770" s="98">
        <v>310</v>
      </c>
      <c r="B5770" s="125" t="s">
        <v>2562</v>
      </c>
      <c r="C5770" s="126">
        <v>42625</v>
      </c>
      <c r="D5770" s="98" t="s">
        <v>13</v>
      </c>
      <c r="E5770" s="98">
        <v>863424</v>
      </c>
      <c r="F5770" s="98"/>
      <c r="G5770" s="127" t="s">
        <v>7050</v>
      </c>
      <c r="H5770" s="128">
        <v>343</v>
      </c>
      <c r="I5770" s="128">
        <v>0</v>
      </c>
      <c r="J5770" s="129">
        <v>343</v>
      </c>
      <c r="K5770" s="101" t="s">
        <v>1388</v>
      </c>
    </row>
    <row r="5771" spans="1:11" ht="56.25" customHeight="1">
      <c r="A5771" s="98">
        <v>310</v>
      </c>
      <c r="B5771" s="125" t="s">
        <v>2562</v>
      </c>
      <c r="C5771" s="126">
        <v>42625</v>
      </c>
      <c r="D5771" s="98" t="s">
        <v>11</v>
      </c>
      <c r="E5771" s="98">
        <v>863445</v>
      </c>
      <c r="F5771" s="98"/>
      <c r="G5771" s="127" t="s">
        <v>7051</v>
      </c>
      <c r="H5771" s="128">
        <v>50</v>
      </c>
      <c r="I5771" s="128">
        <v>0</v>
      </c>
      <c r="J5771" s="129">
        <v>50</v>
      </c>
      <c r="K5771" s="101" t="s">
        <v>1388</v>
      </c>
    </row>
    <row r="5772" spans="1:11" ht="56.25" customHeight="1">
      <c r="A5772" s="98">
        <v>310</v>
      </c>
      <c r="B5772" s="125" t="s">
        <v>8432</v>
      </c>
      <c r="C5772" s="126">
        <v>42422</v>
      </c>
      <c r="D5772" s="98" t="s">
        <v>3</v>
      </c>
      <c r="E5772" s="98">
        <v>1352529</v>
      </c>
      <c r="F5772" s="98"/>
      <c r="G5772" s="127" t="s">
        <v>8433</v>
      </c>
      <c r="H5772" s="128">
        <v>0</v>
      </c>
      <c r="I5772" s="128">
        <v>42.9</v>
      </c>
      <c r="J5772" s="129">
        <v>42.9</v>
      </c>
      <c r="K5772" s="101" t="s">
        <v>1388</v>
      </c>
    </row>
    <row r="5773" spans="1:11" ht="56.25" customHeight="1">
      <c r="A5773" s="98">
        <v>310</v>
      </c>
      <c r="B5773" s="125" t="s">
        <v>8432</v>
      </c>
      <c r="C5773" s="126">
        <v>42495</v>
      </c>
      <c r="D5773" s="98" t="s">
        <v>3</v>
      </c>
      <c r="E5773" s="98">
        <v>1375899</v>
      </c>
      <c r="F5773" s="98"/>
      <c r="G5773" s="127" t="s">
        <v>9749</v>
      </c>
      <c r="H5773" s="128">
        <v>0</v>
      </c>
      <c r="I5773" s="128">
        <v>70</v>
      </c>
      <c r="J5773" s="129">
        <v>70</v>
      </c>
      <c r="K5773" s="101" t="s">
        <v>1388</v>
      </c>
    </row>
    <row r="5774" spans="1:11" ht="56.25" customHeight="1">
      <c r="A5774" s="98">
        <v>310</v>
      </c>
      <c r="B5774" s="125" t="s">
        <v>8432</v>
      </c>
      <c r="C5774" s="126">
        <v>42502</v>
      </c>
      <c r="D5774" s="98" t="s">
        <v>3</v>
      </c>
      <c r="E5774" s="98">
        <v>1378345</v>
      </c>
      <c r="F5774" s="98"/>
      <c r="G5774" s="127" t="s">
        <v>9900</v>
      </c>
      <c r="H5774" s="128">
        <v>0</v>
      </c>
      <c r="I5774" s="128">
        <v>113.72</v>
      </c>
      <c r="J5774" s="129">
        <v>113.72</v>
      </c>
      <c r="K5774" s="101" t="s">
        <v>1388</v>
      </c>
    </row>
    <row r="5775" spans="1:11" ht="56.25" customHeight="1">
      <c r="A5775" s="98">
        <v>310</v>
      </c>
      <c r="B5775" s="125" t="s">
        <v>8432</v>
      </c>
      <c r="C5775" s="126">
        <v>42509</v>
      </c>
      <c r="D5775" s="98" t="s">
        <v>3</v>
      </c>
      <c r="E5775" s="98">
        <v>1380483</v>
      </c>
      <c r="F5775" s="98"/>
      <c r="G5775" s="127" t="s">
        <v>10016</v>
      </c>
      <c r="H5775" s="128">
        <v>0</v>
      </c>
      <c r="I5775" s="128">
        <v>61.1</v>
      </c>
      <c r="J5775" s="129">
        <v>61.1</v>
      </c>
      <c r="K5775" s="101" t="s">
        <v>1388</v>
      </c>
    </row>
    <row r="5776" spans="1:11" ht="56.25" customHeight="1">
      <c r="A5776" s="98">
        <v>310</v>
      </c>
      <c r="B5776" s="125" t="s">
        <v>8432</v>
      </c>
      <c r="C5776" s="126">
        <v>42521</v>
      </c>
      <c r="D5776" s="98" t="s">
        <v>3</v>
      </c>
      <c r="E5776" s="98">
        <v>1383474</v>
      </c>
      <c r="F5776" s="98"/>
      <c r="G5776" s="127" t="s">
        <v>10235</v>
      </c>
      <c r="H5776" s="128">
        <v>0</v>
      </c>
      <c r="I5776" s="128">
        <v>876621.45000000007</v>
      </c>
      <c r="J5776" s="129">
        <v>876621.45000000007</v>
      </c>
      <c r="K5776" s="101" t="s">
        <v>1388</v>
      </c>
    </row>
    <row r="5777" spans="1:11" ht="56.25" customHeight="1">
      <c r="A5777" s="98">
        <v>310</v>
      </c>
      <c r="B5777" s="125" t="s">
        <v>8432</v>
      </c>
      <c r="C5777" s="126">
        <v>42521</v>
      </c>
      <c r="D5777" s="98" t="s">
        <v>3</v>
      </c>
      <c r="E5777" s="98">
        <v>1383477</v>
      </c>
      <c r="F5777" s="98"/>
      <c r="G5777" s="127" t="s">
        <v>10236</v>
      </c>
      <c r="H5777" s="128">
        <v>0</v>
      </c>
      <c r="I5777" s="128">
        <v>1370000</v>
      </c>
      <c r="J5777" s="129">
        <v>1370000</v>
      </c>
      <c r="K5777" s="101" t="s">
        <v>1388</v>
      </c>
    </row>
    <row r="5778" spans="1:11" ht="56.25" customHeight="1">
      <c r="A5778" s="98">
        <v>310</v>
      </c>
      <c r="B5778" s="125" t="s">
        <v>8432</v>
      </c>
      <c r="C5778" s="126">
        <v>42522</v>
      </c>
      <c r="D5778" s="98" t="s">
        <v>3</v>
      </c>
      <c r="E5778" s="98">
        <v>1383910</v>
      </c>
      <c r="F5778" s="98"/>
      <c r="G5778" s="127" t="s">
        <v>10263</v>
      </c>
      <c r="H5778" s="128">
        <v>0</v>
      </c>
      <c r="I5778" s="128">
        <v>1370000</v>
      </c>
      <c r="J5778" s="129">
        <v>1370000</v>
      </c>
      <c r="K5778" s="101" t="s">
        <v>1388</v>
      </c>
    </row>
    <row r="5779" spans="1:11" ht="56.25" customHeight="1">
      <c r="A5779" s="98">
        <v>310</v>
      </c>
      <c r="B5779" s="125" t="s">
        <v>8432</v>
      </c>
      <c r="C5779" s="126">
        <v>42548</v>
      </c>
      <c r="D5779" s="98" t="s">
        <v>3</v>
      </c>
      <c r="E5779" s="98">
        <v>1392306</v>
      </c>
      <c r="F5779" s="98"/>
      <c r="G5779" s="127" t="s">
        <v>10851</v>
      </c>
      <c r="H5779" s="128">
        <v>0</v>
      </c>
      <c r="I5779" s="128">
        <v>830</v>
      </c>
      <c r="J5779" s="129">
        <v>830</v>
      </c>
      <c r="K5779" s="101" t="s">
        <v>1388</v>
      </c>
    </row>
    <row r="5780" spans="1:11" ht="56.25" customHeight="1">
      <c r="A5780" s="98">
        <v>310</v>
      </c>
      <c r="B5780" s="125" t="s">
        <v>8432</v>
      </c>
      <c r="C5780" s="126">
        <v>42557</v>
      </c>
      <c r="D5780" s="98" t="s">
        <v>3</v>
      </c>
      <c r="E5780" s="98">
        <v>1395505</v>
      </c>
      <c r="F5780" s="98"/>
      <c r="G5780" s="127" t="s">
        <v>11123</v>
      </c>
      <c r="H5780" s="128">
        <v>0</v>
      </c>
      <c r="I5780" s="128">
        <v>70</v>
      </c>
      <c r="J5780" s="129">
        <v>70</v>
      </c>
      <c r="K5780" s="101" t="s">
        <v>1388</v>
      </c>
    </row>
    <row r="5781" spans="1:11" ht="56.25" customHeight="1">
      <c r="A5781" s="98">
        <v>310</v>
      </c>
      <c r="B5781" s="125" t="s">
        <v>8432</v>
      </c>
      <c r="C5781" s="126">
        <v>42573</v>
      </c>
      <c r="D5781" s="98" t="s">
        <v>3</v>
      </c>
      <c r="E5781" s="98">
        <v>1400577</v>
      </c>
      <c r="F5781" s="98"/>
      <c r="G5781" s="127" t="s">
        <v>11491</v>
      </c>
      <c r="H5781" s="128">
        <v>0</v>
      </c>
      <c r="I5781" s="128">
        <v>25.12</v>
      </c>
      <c r="J5781" s="129">
        <v>25.12</v>
      </c>
      <c r="K5781" s="101" t="s">
        <v>1388</v>
      </c>
    </row>
    <row r="5782" spans="1:11" ht="56.25" customHeight="1">
      <c r="A5782" s="98">
        <v>310</v>
      </c>
      <c r="B5782" s="125" t="s">
        <v>8432</v>
      </c>
      <c r="C5782" s="126">
        <v>42599</v>
      </c>
      <c r="D5782" s="98" t="s">
        <v>3</v>
      </c>
      <c r="E5782" s="98">
        <v>1409112</v>
      </c>
      <c r="F5782" s="98"/>
      <c r="G5782" s="127" t="s">
        <v>12161</v>
      </c>
      <c r="H5782" s="128">
        <v>0</v>
      </c>
      <c r="I5782" s="128">
        <v>61.34</v>
      </c>
      <c r="J5782" s="129">
        <v>61.34</v>
      </c>
      <c r="K5782" s="101" t="s">
        <v>1388</v>
      </c>
    </row>
    <row r="5783" spans="1:11" ht="56.25" customHeight="1">
      <c r="A5783" s="98">
        <v>310</v>
      </c>
      <c r="B5783" s="125" t="s">
        <v>8432</v>
      </c>
      <c r="C5783" s="126">
        <v>42599</v>
      </c>
      <c r="D5783" s="98" t="s">
        <v>3</v>
      </c>
      <c r="E5783" s="98">
        <v>1409115</v>
      </c>
      <c r="F5783" s="98"/>
      <c r="G5783" s="127" t="s">
        <v>12162</v>
      </c>
      <c r="H5783" s="128">
        <v>0</v>
      </c>
      <c r="I5783" s="128">
        <v>120.04</v>
      </c>
      <c r="J5783" s="129">
        <v>120.04</v>
      </c>
      <c r="K5783" s="101" t="s">
        <v>1388</v>
      </c>
    </row>
    <row r="5784" spans="1:11" ht="56.25" customHeight="1">
      <c r="A5784" s="98">
        <v>310</v>
      </c>
      <c r="B5784" s="125" t="s">
        <v>8432</v>
      </c>
      <c r="C5784" s="126">
        <v>42600</v>
      </c>
      <c r="D5784" s="98" t="s">
        <v>3</v>
      </c>
      <c r="E5784" s="98">
        <v>1409634</v>
      </c>
      <c r="F5784" s="98"/>
      <c r="G5784" s="127" t="s">
        <v>12203</v>
      </c>
      <c r="H5784" s="128">
        <v>0</v>
      </c>
      <c r="I5784" s="128">
        <v>116.64</v>
      </c>
      <c r="J5784" s="129">
        <v>116.64</v>
      </c>
      <c r="K5784" s="101" t="s">
        <v>1388</v>
      </c>
    </row>
    <row r="5785" spans="1:11" ht="56.25" customHeight="1">
      <c r="A5785" s="98">
        <v>310</v>
      </c>
      <c r="B5785" s="125" t="s">
        <v>13489</v>
      </c>
      <c r="C5785" s="126">
        <v>42639</v>
      </c>
      <c r="D5785" s="98" t="s">
        <v>3</v>
      </c>
      <c r="E5785" s="98">
        <v>1423651</v>
      </c>
      <c r="F5785" s="98"/>
      <c r="G5785" s="127" t="s">
        <v>13527</v>
      </c>
      <c r="H5785" s="128">
        <v>0</v>
      </c>
      <c r="I5785" s="128">
        <v>70</v>
      </c>
      <c r="J5785" s="129">
        <v>70</v>
      </c>
      <c r="K5785" s="101" t="s">
        <v>1388</v>
      </c>
    </row>
    <row r="5786" spans="1:11" ht="56.25" customHeight="1">
      <c r="A5786" s="98">
        <v>311</v>
      </c>
      <c r="B5786" s="125" t="s">
        <v>6961</v>
      </c>
      <c r="C5786" s="126">
        <v>42621</v>
      </c>
      <c r="D5786" s="98" t="s">
        <v>1366</v>
      </c>
      <c r="E5786" s="98">
        <v>741626</v>
      </c>
      <c r="F5786" s="98"/>
      <c r="G5786" s="127" t="s">
        <v>6962</v>
      </c>
      <c r="H5786" s="128">
        <v>0</v>
      </c>
      <c r="I5786" s="128">
        <v>183480</v>
      </c>
      <c r="J5786" s="129">
        <v>183480</v>
      </c>
      <c r="K5786" s="101" t="s">
        <v>1388</v>
      </c>
    </row>
    <row r="5787" spans="1:11" ht="56.25" customHeight="1">
      <c r="A5787" s="98">
        <v>311</v>
      </c>
      <c r="B5787" s="125" t="s">
        <v>8565</v>
      </c>
      <c r="C5787" s="126">
        <v>42426</v>
      </c>
      <c r="D5787" s="98" t="s">
        <v>3</v>
      </c>
      <c r="E5787" s="98">
        <v>1354414</v>
      </c>
      <c r="F5787" s="98"/>
      <c r="G5787" s="127" t="s">
        <v>8566</v>
      </c>
      <c r="H5787" s="128">
        <v>0</v>
      </c>
      <c r="I5787" s="128">
        <v>10440</v>
      </c>
      <c r="J5787" s="129">
        <v>10440</v>
      </c>
      <c r="K5787" s="101" t="s">
        <v>1388</v>
      </c>
    </row>
    <row r="5788" spans="1:11" ht="56.25" customHeight="1">
      <c r="A5788" s="98">
        <v>311</v>
      </c>
      <c r="B5788" s="125" t="s">
        <v>8565</v>
      </c>
      <c r="C5788" s="126">
        <v>42426</v>
      </c>
      <c r="D5788" s="98" t="s">
        <v>3</v>
      </c>
      <c r="E5788" s="98">
        <v>1354416</v>
      </c>
      <c r="F5788" s="98"/>
      <c r="G5788" s="127" t="s">
        <v>8567</v>
      </c>
      <c r="H5788" s="128">
        <v>0</v>
      </c>
      <c r="I5788" s="128">
        <v>2091</v>
      </c>
      <c r="J5788" s="129">
        <v>2091</v>
      </c>
      <c r="K5788" s="101" t="s">
        <v>1388</v>
      </c>
    </row>
    <row r="5789" spans="1:11" ht="56.25" customHeight="1">
      <c r="A5789" s="98">
        <v>311</v>
      </c>
      <c r="B5789" s="125" t="s">
        <v>8565</v>
      </c>
      <c r="C5789" s="126">
        <v>42426</v>
      </c>
      <c r="D5789" s="98" t="s">
        <v>3</v>
      </c>
      <c r="E5789" s="98">
        <v>1354420</v>
      </c>
      <c r="F5789" s="98"/>
      <c r="G5789" s="127" t="s">
        <v>8568</v>
      </c>
      <c r="H5789" s="128">
        <v>0</v>
      </c>
      <c r="I5789" s="128">
        <v>900</v>
      </c>
      <c r="J5789" s="129">
        <v>900</v>
      </c>
      <c r="K5789" s="101" t="s">
        <v>1388</v>
      </c>
    </row>
    <row r="5790" spans="1:11" ht="56.25" customHeight="1">
      <c r="A5790" s="98">
        <v>311</v>
      </c>
      <c r="B5790" s="125" t="s">
        <v>8565</v>
      </c>
      <c r="C5790" s="126">
        <v>42429</v>
      </c>
      <c r="D5790" s="98" t="s">
        <v>3</v>
      </c>
      <c r="E5790" s="98">
        <v>1354856</v>
      </c>
      <c r="F5790" s="98"/>
      <c r="G5790" s="127" t="s">
        <v>8592</v>
      </c>
      <c r="H5790" s="128">
        <v>0</v>
      </c>
      <c r="I5790" s="128">
        <v>5137.5</v>
      </c>
      <c r="J5790" s="129">
        <v>5137.5</v>
      </c>
      <c r="K5790" s="101" t="s">
        <v>1388</v>
      </c>
    </row>
    <row r="5791" spans="1:11" ht="56.25" customHeight="1">
      <c r="A5791" s="98">
        <v>311</v>
      </c>
      <c r="B5791" s="125" t="s">
        <v>10241</v>
      </c>
      <c r="C5791" s="126">
        <v>42521</v>
      </c>
      <c r="D5791" s="98" t="s">
        <v>3</v>
      </c>
      <c r="E5791" s="98">
        <v>1383556</v>
      </c>
      <c r="F5791" s="98"/>
      <c r="G5791" s="127" t="s">
        <v>10242</v>
      </c>
      <c r="H5791" s="128">
        <v>0</v>
      </c>
      <c r="I5791" s="128">
        <v>222</v>
      </c>
      <c r="J5791" s="129">
        <v>222</v>
      </c>
      <c r="K5791" s="101" t="s">
        <v>1388</v>
      </c>
    </row>
    <row r="5792" spans="1:11" ht="56.25" customHeight="1">
      <c r="A5792" s="98">
        <v>312</v>
      </c>
      <c r="B5792" s="125" t="s">
        <v>1334</v>
      </c>
      <c r="C5792" s="126">
        <v>42510</v>
      </c>
      <c r="D5792" s="98" t="s">
        <v>6</v>
      </c>
      <c r="E5792" s="98">
        <v>852071</v>
      </c>
      <c r="F5792" s="98"/>
      <c r="G5792" s="127" t="s">
        <v>4173</v>
      </c>
      <c r="H5792" s="128">
        <v>0</v>
      </c>
      <c r="I5792" s="128">
        <v>400010</v>
      </c>
      <c r="J5792" s="129">
        <v>400010</v>
      </c>
      <c r="K5792" s="101" t="s">
        <v>1388</v>
      </c>
    </row>
    <row r="5793" spans="1:11" ht="56.25" customHeight="1">
      <c r="A5793" s="98">
        <v>312</v>
      </c>
      <c r="B5793" s="125" t="s">
        <v>9874</v>
      </c>
      <c r="C5793" s="126">
        <v>42501</v>
      </c>
      <c r="D5793" s="98" t="s">
        <v>3</v>
      </c>
      <c r="E5793" s="98">
        <v>1377967</v>
      </c>
      <c r="F5793" s="98"/>
      <c r="G5793" s="127" t="s">
        <v>9875</v>
      </c>
      <c r="H5793" s="128">
        <v>0</v>
      </c>
      <c r="I5793" s="128">
        <v>376.5</v>
      </c>
      <c r="J5793" s="129">
        <v>376.5</v>
      </c>
      <c r="K5793" s="101" t="s">
        <v>1388</v>
      </c>
    </row>
    <row r="5794" spans="1:11" ht="56.25" customHeight="1">
      <c r="A5794" s="98">
        <v>312</v>
      </c>
      <c r="B5794" s="125" t="s">
        <v>9874</v>
      </c>
      <c r="C5794" s="126">
        <v>42501</v>
      </c>
      <c r="D5794" s="98" t="s">
        <v>3</v>
      </c>
      <c r="E5794" s="98">
        <v>1377968</v>
      </c>
      <c r="F5794" s="98"/>
      <c r="G5794" s="127" t="s">
        <v>9876</v>
      </c>
      <c r="H5794" s="128">
        <v>0</v>
      </c>
      <c r="I5794" s="128">
        <v>2.64</v>
      </c>
      <c r="J5794" s="129">
        <v>2.64</v>
      </c>
      <c r="K5794" s="101" t="s">
        <v>1388</v>
      </c>
    </row>
    <row r="5795" spans="1:11" ht="56.25" customHeight="1">
      <c r="A5795" s="98">
        <v>312</v>
      </c>
      <c r="B5795" s="125" t="s">
        <v>9874</v>
      </c>
      <c r="C5795" s="126">
        <v>42501</v>
      </c>
      <c r="D5795" s="98" t="s">
        <v>3</v>
      </c>
      <c r="E5795" s="98">
        <v>1377978</v>
      </c>
      <c r="F5795" s="98"/>
      <c r="G5795" s="127" t="s">
        <v>9878</v>
      </c>
      <c r="H5795" s="128">
        <v>0</v>
      </c>
      <c r="I5795" s="128">
        <v>30</v>
      </c>
      <c r="J5795" s="129">
        <v>30</v>
      </c>
      <c r="K5795" s="101" t="s">
        <v>1388</v>
      </c>
    </row>
    <row r="5796" spans="1:11" ht="56.25" customHeight="1">
      <c r="A5796" s="98">
        <v>312</v>
      </c>
      <c r="B5796" s="125" t="s">
        <v>9874</v>
      </c>
      <c r="C5796" s="126">
        <v>42501</v>
      </c>
      <c r="D5796" s="98" t="s">
        <v>3</v>
      </c>
      <c r="E5796" s="98">
        <v>1377980</v>
      </c>
      <c r="F5796" s="98"/>
      <c r="G5796" s="127" t="s">
        <v>9879</v>
      </c>
      <c r="H5796" s="128">
        <v>0</v>
      </c>
      <c r="I5796" s="128">
        <v>36</v>
      </c>
      <c r="J5796" s="129">
        <v>36</v>
      </c>
      <c r="K5796" s="101" t="s">
        <v>1388</v>
      </c>
    </row>
    <row r="5797" spans="1:11" ht="56.25" customHeight="1">
      <c r="A5797" s="98">
        <v>312</v>
      </c>
      <c r="B5797" s="125" t="s">
        <v>9874</v>
      </c>
      <c r="C5797" s="126">
        <v>42506</v>
      </c>
      <c r="D5797" s="98" t="s">
        <v>3</v>
      </c>
      <c r="E5797" s="98">
        <v>1379342</v>
      </c>
      <c r="F5797" s="98"/>
      <c r="G5797" s="127" t="s">
        <v>9937</v>
      </c>
      <c r="H5797" s="128">
        <v>0</v>
      </c>
      <c r="I5797" s="128">
        <v>2409</v>
      </c>
      <c r="J5797" s="129">
        <v>2409</v>
      </c>
      <c r="K5797" s="101" t="s">
        <v>1388</v>
      </c>
    </row>
    <row r="5798" spans="1:11" ht="56.25" customHeight="1">
      <c r="A5798" s="98">
        <v>312</v>
      </c>
      <c r="B5798" s="125" t="s">
        <v>9874</v>
      </c>
      <c r="C5798" s="126">
        <v>42527</v>
      </c>
      <c r="D5798" s="98" t="s">
        <v>3</v>
      </c>
      <c r="E5798" s="98">
        <v>1385552</v>
      </c>
      <c r="F5798" s="98"/>
      <c r="G5798" s="127" t="s">
        <v>10357</v>
      </c>
      <c r="H5798" s="128">
        <v>0</v>
      </c>
      <c r="I5798" s="128">
        <v>1398.8600000000001</v>
      </c>
      <c r="J5798" s="129">
        <v>1398.8600000000001</v>
      </c>
      <c r="K5798" s="101" t="s">
        <v>1388</v>
      </c>
    </row>
    <row r="5799" spans="1:11" ht="56.25" customHeight="1">
      <c r="A5799" s="98">
        <v>312</v>
      </c>
      <c r="B5799" s="125" t="s">
        <v>9874</v>
      </c>
      <c r="C5799" s="126">
        <v>42527</v>
      </c>
      <c r="D5799" s="98" t="s">
        <v>3</v>
      </c>
      <c r="E5799" s="98">
        <v>1385558</v>
      </c>
      <c r="F5799" s="98"/>
      <c r="G5799" s="127" t="s">
        <v>10360</v>
      </c>
      <c r="H5799" s="128">
        <v>0</v>
      </c>
      <c r="I5799" s="128">
        <v>124.71000000000001</v>
      </c>
      <c r="J5799" s="129">
        <v>124.71000000000001</v>
      </c>
      <c r="K5799" s="101" t="s">
        <v>1388</v>
      </c>
    </row>
    <row r="5800" spans="1:11" ht="56.25" customHeight="1">
      <c r="A5800" s="98">
        <v>312</v>
      </c>
      <c r="B5800" s="125" t="s">
        <v>9874</v>
      </c>
      <c r="C5800" s="126">
        <v>42527</v>
      </c>
      <c r="D5800" s="98" t="s">
        <v>3</v>
      </c>
      <c r="E5800" s="98">
        <v>1385559</v>
      </c>
      <c r="F5800" s="98"/>
      <c r="G5800" s="127" t="s">
        <v>10361</v>
      </c>
      <c r="H5800" s="128">
        <v>0</v>
      </c>
      <c r="I5800" s="128">
        <v>10</v>
      </c>
      <c r="J5800" s="129">
        <v>10</v>
      </c>
      <c r="K5800" s="101" t="s">
        <v>1388</v>
      </c>
    </row>
    <row r="5801" spans="1:11" ht="56.25" customHeight="1">
      <c r="A5801" s="98">
        <v>312</v>
      </c>
      <c r="B5801" s="125" t="s">
        <v>9874</v>
      </c>
      <c r="C5801" s="126">
        <v>42527</v>
      </c>
      <c r="D5801" s="98" t="s">
        <v>3</v>
      </c>
      <c r="E5801" s="98">
        <v>1385560</v>
      </c>
      <c r="F5801" s="98"/>
      <c r="G5801" s="127" t="s">
        <v>10362</v>
      </c>
      <c r="H5801" s="128">
        <v>0</v>
      </c>
      <c r="I5801" s="128">
        <v>2587.13</v>
      </c>
      <c r="J5801" s="129">
        <v>2587.13</v>
      </c>
      <c r="K5801" s="101" t="s">
        <v>1388</v>
      </c>
    </row>
    <row r="5802" spans="1:11" ht="56.25" customHeight="1">
      <c r="A5802" s="98">
        <v>312</v>
      </c>
      <c r="B5802" s="125" t="s">
        <v>9874</v>
      </c>
      <c r="C5802" s="126">
        <v>42527</v>
      </c>
      <c r="D5802" s="98" t="s">
        <v>3</v>
      </c>
      <c r="E5802" s="98">
        <v>1385561</v>
      </c>
      <c r="F5802" s="98"/>
      <c r="G5802" s="127" t="s">
        <v>10363</v>
      </c>
      <c r="H5802" s="128">
        <v>0</v>
      </c>
      <c r="I5802" s="128">
        <v>104.5</v>
      </c>
      <c r="J5802" s="129">
        <v>104.5</v>
      </c>
      <c r="K5802" s="101" t="s">
        <v>1388</v>
      </c>
    </row>
    <row r="5803" spans="1:11" ht="56.25" customHeight="1">
      <c r="A5803" s="98">
        <v>312</v>
      </c>
      <c r="B5803" s="125" t="s">
        <v>9874</v>
      </c>
      <c r="C5803" s="126">
        <v>42527</v>
      </c>
      <c r="D5803" s="98" t="s">
        <v>3</v>
      </c>
      <c r="E5803" s="98">
        <v>1385562</v>
      </c>
      <c r="F5803" s="98"/>
      <c r="G5803" s="127" t="s">
        <v>10364</v>
      </c>
      <c r="H5803" s="128">
        <v>0</v>
      </c>
      <c r="I5803" s="128">
        <v>22</v>
      </c>
      <c r="J5803" s="129">
        <v>22</v>
      </c>
      <c r="K5803" s="101" t="s">
        <v>1388</v>
      </c>
    </row>
    <row r="5804" spans="1:11" ht="56.25" customHeight="1">
      <c r="A5804" s="98">
        <v>312</v>
      </c>
      <c r="B5804" s="125" t="s">
        <v>9874</v>
      </c>
      <c r="C5804" s="126">
        <v>42527</v>
      </c>
      <c r="D5804" s="98" t="s">
        <v>3</v>
      </c>
      <c r="E5804" s="98">
        <v>1385563</v>
      </c>
      <c r="F5804" s="98"/>
      <c r="G5804" s="127" t="s">
        <v>10365</v>
      </c>
      <c r="H5804" s="128">
        <v>0</v>
      </c>
      <c r="I5804" s="128">
        <v>70.600000000000009</v>
      </c>
      <c r="J5804" s="129">
        <v>70.600000000000009</v>
      </c>
      <c r="K5804" s="101" t="s">
        <v>1388</v>
      </c>
    </row>
    <row r="5805" spans="1:11" ht="56.25" customHeight="1">
      <c r="A5805" s="98">
        <v>312</v>
      </c>
      <c r="B5805" s="125" t="s">
        <v>9874</v>
      </c>
      <c r="C5805" s="126">
        <v>42527</v>
      </c>
      <c r="D5805" s="98" t="s">
        <v>3</v>
      </c>
      <c r="E5805" s="98">
        <v>1385565</v>
      </c>
      <c r="F5805" s="98"/>
      <c r="G5805" s="127" t="s">
        <v>10366</v>
      </c>
      <c r="H5805" s="128">
        <v>0</v>
      </c>
      <c r="I5805" s="128">
        <v>37.480000000000004</v>
      </c>
      <c r="J5805" s="129">
        <v>37.480000000000004</v>
      </c>
      <c r="K5805" s="101" t="s">
        <v>1388</v>
      </c>
    </row>
    <row r="5806" spans="1:11" ht="56.25" customHeight="1">
      <c r="A5806" s="98">
        <v>312</v>
      </c>
      <c r="B5806" s="125" t="s">
        <v>9874</v>
      </c>
      <c r="C5806" s="126">
        <v>42527</v>
      </c>
      <c r="D5806" s="98" t="s">
        <v>3</v>
      </c>
      <c r="E5806" s="98">
        <v>1385567</v>
      </c>
      <c r="F5806" s="98"/>
      <c r="G5806" s="127" t="s">
        <v>10367</v>
      </c>
      <c r="H5806" s="128">
        <v>0</v>
      </c>
      <c r="I5806" s="128">
        <v>507</v>
      </c>
      <c r="J5806" s="129">
        <v>507</v>
      </c>
      <c r="K5806" s="101" t="s">
        <v>1388</v>
      </c>
    </row>
    <row r="5807" spans="1:11" ht="56.25" customHeight="1">
      <c r="A5807" s="98">
        <v>312</v>
      </c>
      <c r="B5807" s="125" t="s">
        <v>9874</v>
      </c>
      <c r="C5807" s="126">
        <v>42527</v>
      </c>
      <c r="D5807" s="98" t="s">
        <v>3</v>
      </c>
      <c r="E5807" s="98">
        <v>1385568</v>
      </c>
      <c r="F5807" s="98"/>
      <c r="G5807" s="127" t="s">
        <v>10368</v>
      </c>
      <c r="H5807" s="128">
        <v>0</v>
      </c>
      <c r="I5807" s="128">
        <v>100</v>
      </c>
      <c r="J5807" s="129">
        <v>100</v>
      </c>
      <c r="K5807" s="101" t="s">
        <v>1388</v>
      </c>
    </row>
    <row r="5808" spans="1:11" ht="56.25" customHeight="1">
      <c r="A5808" s="98">
        <v>312</v>
      </c>
      <c r="B5808" s="125" t="s">
        <v>9874</v>
      </c>
      <c r="C5808" s="126">
        <v>42527</v>
      </c>
      <c r="D5808" s="98" t="s">
        <v>3</v>
      </c>
      <c r="E5808" s="98">
        <v>1385569</v>
      </c>
      <c r="F5808" s="98"/>
      <c r="G5808" s="127" t="s">
        <v>10369</v>
      </c>
      <c r="H5808" s="128">
        <v>0</v>
      </c>
      <c r="I5808" s="128">
        <v>121.97</v>
      </c>
      <c r="J5808" s="129">
        <v>121.97</v>
      </c>
      <c r="K5808" s="101" t="s">
        <v>1388</v>
      </c>
    </row>
    <row r="5809" spans="1:11" ht="56.25" customHeight="1">
      <c r="A5809" s="98">
        <v>312</v>
      </c>
      <c r="B5809" s="125" t="s">
        <v>9874</v>
      </c>
      <c r="C5809" s="126">
        <v>42527</v>
      </c>
      <c r="D5809" s="98" t="s">
        <v>3</v>
      </c>
      <c r="E5809" s="98">
        <v>1385570</v>
      </c>
      <c r="F5809" s="98"/>
      <c r="G5809" s="127" t="s">
        <v>10370</v>
      </c>
      <c r="H5809" s="128">
        <v>0</v>
      </c>
      <c r="I5809" s="128">
        <v>32</v>
      </c>
      <c r="J5809" s="129">
        <v>32</v>
      </c>
      <c r="K5809" s="101" t="s">
        <v>1388</v>
      </c>
    </row>
    <row r="5810" spans="1:11" ht="56.25" customHeight="1">
      <c r="A5810" s="98">
        <v>312</v>
      </c>
      <c r="B5810" s="125" t="s">
        <v>9874</v>
      </c>
      <c r="C5810" s="126">
        <v>42527</v>
      </c>
      <c r="D5810" s="98" t="s">
        <v>3</v>
      </c>
      <c r="E5810" s="98">
        <v>1385571</v>
      </c>
      <c r="F5810" s="98"/>
      <c r="G5810" s="127" t="s">
        <v>10371</v>
      </c>
      <c r="H5810" s="128">
        <v>0</v>
      </c>
      <c r="I5810" s="128">
        <v>50</v>
      </c>
      <c r="J5810" s="129">
        <v>50</v>
      </c>
      <c r="K5810" s="101" t="s">
        <v>1388</v>
      </c>
    </row>
    <row r="5811" spans="1:11" ht="56.25" customHeight="1">
      <c r="A5811" s="98">
        <v>312</v>
      </c>
      <c r="B5811" s="125" t="s">
        <v>9874</v>
      </c>
      <c r="C5811" s="126">
        <v>42527</v>
      </c>
      <c r="D5811" s="98" t="s">
        <v>3</v>
      </c>
      <c r="E5811" s="98">
        <v>1385572</v>
      </c>
      <c r="F5811" s="98"/>
      <c r="G5811" s="127" t="s">
        <v>10372</v>
      </c>
      <c r="H5811" s="128">
        <v>0</v>
      </c>
      <c r="I5811" s="128">
        <v>474.93</v>
      </c>
      <c r="J5811" s="129">
        <v>474.93</v>
      </c>
      <c r="K5811" s="101" t="s">
        <v>1388</v>
      </c>
    </row>
    <row r="5812" spans="1:11" ht="56.25" customHeight="1">
      <c r="A5812" s="98">
        <v>312</v>
      </c>
      <c r="B5812" s="125" t="s">
        <v>9874</v>
      </c>
      <c r="C5812" s="126">
        <v>42527</v>
      </c>
      <c r="D5812" s="98" t="s">
        <v>3</v>
      </c>
      <c r="E5812" s="98">
        <v>1385577</v>
      </c>
      <c r="F5812" s="98"/>
      <c r="G5812" s="127" t="s">
        <v>10373</v>
      </c>
      <c r="H5812" s="128">
        <v>0</v>
      </c>
      <c r="I5812" s="128">
        <v>71</v>
      </c>
      <c r="J5812" s="129">
        <v>71</v>
      </c>
      <c r="K5812" s="101" t="s">
        <v>1388</v>
      </c>
    </row>
    <row r="5813" spans="1:11" ht="56.25" customHeight="1">
      <c r="A5813" s="98">
        <v>312</v>
      </c>
      <c r="B5813" s="125" t="s">
        <v>9874</v>
      </c>
      <c r="C5813" s="126">
        <v>42527</v>
      </c>
      <c r="D5813" s="98" t="s">
        <v>3</v>
      </c>
      <c r="E5813" s="98">
        <v>1385578</v>
      </c>
      <c r="F5813" s="98"/>
      <c r="G5813" s="127" t="s">
        <v>10374</v>
      </c>
      <c r="H5813" s="128">
        <v>0</v>
      </c>
      <c r="I5813" s="128">
        <v>322.83</v>
      </c>
      <c r="J5813" s="129">
        <v>322.83</v>
      </c>
      <c r="K5813" s="101" t="s">
        <v>1388</v>
      </c>
    </row>
    <row r="5814" spans="1:11" ht="56.25" customHeight="1">
      <c r="A5814" s="98">
        <v>312</v>
      </c>
      <c r="B5814" s="125" t="s">
        <v>9874</v>
      </c>
      <c r="C5814" s="126">
        <v>42527</v>
      </c>
      <c r="D5814" s="98" t="s">
        <v>3</v>
      </c>
      <c r="E5814" s="98">
        <v>1385580</v>
      </c>
      <c r="F5814" s="98"/>
      <c r="G5814" s="127" t="s">
        <v>10375</v>
      </c>
      <c r="H5814" s="128">
        <v>0</v>
      </c>
      <c r="I5814" s="128">
        <v>290</v>
      </c>
      <c r="J5814" s="129">
        <v>290</v>
      </c>
      <c r="K5814" s="101" t="s">
        <v>1388</v>
      </c>
    </row>
    <row r="5815" spans="1:11" ht="56.25" customHeight="1">
      <c r="A5815" s="98">
        <v>312</v>
      </c>
      <c r="B5815" s="125" t="s">
        <v>9874</v>
      </c>
      <c r="C5815" s="126">
        <v>42569</v>
      </c>
      <c r="D5815" s="98" t="s">
        <v>3</v>
      </c>
      <c r="E5815" s="98">
        <v>1399142</v>
      </c>
      <c r="F5815" s="98"/>
      <c r="G5815" s="127" t="s">
        <v>11393</v>
      </c>
      <c r="H5815" s="128">
        <v>0</v>
      </c>
      <c r="I5815" s="128">
        <v>46</v>
      </c>
      <c r="J5815" s="129">
        <v>46</v>
      </c>
      <c r="K5815" s="101" t="s">
        <v>1388</v>
      </c>
    </row>
    <row r="5816" spans="1:11" ht="56.25" customHeight="1">
      <c r="A5816" s="98">
        <v>312</v>
      </c>
      <c r="B5816" s="125" t="s">
        <v>9874</v>
      </c>
      <c r="C5816" s="126">
        <v>42569</v>
      </c>
      <c r="D5816" s="98" t="s">
        <v>3</v>
      </c>
      <c r="E5816" s="98">
        <v>1399144</v>
      </c>
      <c r="F5816" s="98"/>
      <c r="G5816" s="127" t="s">
        <v>11395</v>
      </c>
      <c r="H5816" s="128">
        <v>0</v>
      </c>
      <c r="I5816" s="128">
        <v>93.850000000000009</v>
      </c>
      <c r="J5816" s="129">
        <v>93.850000000000009</v>
      </c>
      <c r="K5816" s="101" t="s">
        <v>1388</v>
      </c>
    </row>
    <row r="5817" spans="1:11" ht="56.25" customHeight="1">
      <c r="A5817" s="98">
        <v>312</v>
      </c>
      <c r="B5817" s="125" t="s">
        <v>9874</v>
      </c>
      <c r="C5817" s="126">
        <v>42569</v>
      </c>
      <c r="D5817" s="98" t="s">
        <v>3</v>
      </c>
      <c r="E5817" s="98">
        <v>1399149</v>
      </c>
      <c r="F5817" s="98"/>
      <c r="G5817" s="127" t="s">
        <v>11396</v>
      </c>
      <c r="H5817" s="128">
        <v>0</v>
      </c>
      <c r="I5817" s="128">
        <v>80</v>
      </c>
      <c r="J5817" s="129">
        <v>80</v>
      </c>
      <c r="K5817" s="101" t="s">
        <v>1388</v>
      </c>
    </row>
    <row r="5818" spans="1:11" ht="56.25" customHeight="1">
      <c r="A5818" s="98">
        <v>312</v>
      </c>
      <c r="B5818" s="125" t="s">
        <v>9874</v>
      </c>
      <c r="C5818" s="126">
        <v>42640</v>
      </c>
      <c r="D5818" s="98" t="s">
        <v>3</v>
      </c>
      <c r="E5818" s="98">
        <v>1424052</v>
      </c>
      <c r="F5818" s="98"/>
      <c r="G5818" s="127" t="s">
        <v>13561</v>
      </c>
      <c r="H5818" s="128">
        <v>0</v>
      </c>
      <c r="I5818" s="128">
        <v>4730</v>
      </c>
      <c r="J5818" s="129">
        <v>4730</v>
      </c>
      <c r="K5818" s="101" t="s">
        <v>1388</v>
      </c>
    </row>
    <row r="5819" spans="1:11" ht="56.25" customHeight="1">
      <c r="A5819" s="98">
        <v>312</v>
      </c>
      <c r="B5819" s="125" t="s">
        <v>9874</v>
      </c>
      <c r="C5819" s="126">
        <v>42640</v>
      </c>
      <c r="D5819" s="98" t="s">
        <v>3</v>
      </c>
      <c r="E5819" s="98">
        <v>1424055</v>
      </c>
      <c r="F5819" s="98"/>
      <c r="G5819" s="127" t="s">
        <v>13562</v>
      </c>
      <c r="H5819" s="128">
        <v>0</v>
      </c>
      <c r="I5819" s="128">
        <v>4730</v>
      </c>
      <c r="J5819" s="129">
        <v>4730</v>
      </c>
      <c r="K5819" s="101" t="s">
        <v>1388</v>
      </c>
    </row>
    <row r="5820" spans="1:11" ht="56.25" customHeight="1">
      <c r="A5820" s="98">
        <v>312</v>
      </c>
      <c r="B5820" s="125" t="s">
        <v>9874</v>
      </c>
      <c r="C5820" s="126">
        <v>42642</v>
      </c>
      <c r="D5820" s="98" t="s">
        <v>3</v>
      </c>
      <c r="E5820" s="98">
        <v>1425280</v>
      </c>
      <c r="F5820" s="98"/>
      <c r="G5820" s="127" t="s">
        <v>13779</v>
      </c>
      <c r="H5820" s="128">
        <v>0</v>
      </c>
      <c r="I5820" s="128">
        <v>2192</v>
      </c>
      <c r="J5820" s="129">
        <v>2192</v>
      </c>
      <c r="K5820" s="101" t="s">
        <v>1388</v>
      </c>
    </row>
    <row r="5821" spans="1:11" ht="56.25" customHeight="1">
      <c r="A5821" s="98">
        <v>312</v>
      </c>
      <c r="B5821" s="125" t="s">
        <v>9874</v>
      </c>
      <c r="C5821" s="126">
        <v>42642</v>
      </c>
      <c r="D5821" s="98" t="s">
        <v>3</v>
      </c>
      <c r="E5821" s="98">
        <v>1425283</v>
      </c>
      <c r="F5821" s="98"/>
      <c r="G5821" s="127" t="s">
        <v>13781</v>
      </c>
      <c r="H5821" s="128">
        <v>0</v>
      </c>
      <c r="I5821" s="128">
        <v>1827</v>
      </c>
      <c r="J5821" s="129">
        <v>1827</v>
      </c>
      <c r="K5821" s="101" t="s">
        <v>1388</v>
      </c>
    </row>
    <row r="5822" spans="1:11" ht="56.25" customHeight="1">
      <c r="A5822" s="98">
        <v>312</v>
      </c>
      <c r="B5822" s="125" t="s">
        <v>9874</v>
      </c>
      <c r="C5822" s="126">
        <v>42643</v>
      </c>
      <c r="D5822" s="98" t="s">
        <v>3</v>
      </c>
      <c r="E5822" s="98">
        <v>1425729</v>
      </c>
      <c r="F5822" s="98"/>
      <c r="G5822" s="127" t="s">
        <v>13857</v>
      </c>
      <c r="H5822" s="128">
        <v>0</v>
      </c>
      <c r="I5822" s="128">
        <v>283</v>
      </c>
      <c r="J5822" s="129">
        <v>283</v>
      </c>
      <c r="K5822" s="101" t="s">
        <v>1388</v>
      </c>
    </row>
    <row r="5823" spans="1:11" ht="56.25" customHeight="1">
      <c r="A5823" s="98">
        <v>312</v>
      </c>
      <c r="B5823" s="125" t="s">
        <v>9874</v>
      </c>
      <c r="C5823" s="126">
        <v>42643</v>
      </c>
      <c r="D5823" s="98" t="s">
        <v>3</v>
      </c>
      <c r="E5823" s="98">
        <v>1425730</v>
      </c>
      <c r="F5823" s="98"/>
      <c r="G5823" s="127" t="s">
        <v>13858</v>
      </c>
      <c r="H5823" s="128">
        <v>0</v>
      </c>
      <c r="I5823" s="128">
        <v>9</v>
      </c>
      <c r="J5823" s="129">
        <v>9</v>
      </c>
      <c r="K5823" s="101" t="s">
        <v>1388</v>
      </c>
    </row>
    <row r="5824" spans="1:11" ht="56.25" customHeight="1">
      <c r="A5824" s="98">
        <v>312</v>
      </c>
      <c r="B5824" s="125" t="s">
        <v>9874</v>
      </c>
      <c r="C5824" s="126">
        <v>42643</v>
      </c>
      <c r="D5824" s="98" t="s">
        <v>3</v>
      </c>
      <c r="E5824" s="98">
        <v>1425731</v>
      </c>
      <c r="F5824" s="98"/>
      <c r="G5824" s="127" t="s">
        <v>13859</v>
      </c>
      <c r="H5824" s="128">
        <v>0</v>
      </c>
      <c r="I5824" s="128">
        <v>50</v>
      </c>
      <c r="J5824" s="129">
        <v>50</v>
      </c>
      <c r="K5824" s="101" t="s">
        <v>1388</v>
      </c>
    </row>
    <row r="5825" spans="1:11" ht="56.25" customHeight="1">
      <c r="A5825" s="98">
        <v>312</v>
      </c>
      <c r="B5825" s="125" t="s">
        <v>9874</v>
      </c>
      <c r="C5825" s="126">
        <v>42643</v>
      </c>
      <c r="D5825" s="98" t="s">
        <v>3</v>
      </c>
      <c r="E5825" s="98">
        <v>1425733</v>
      </c>
      <c r="F5825" s="98"/>
      <c r="G5825" s="127" t="s">
        <v>13860</v>
      </c>
      <c r="H5825" s="128">
        <v>0</v>
      </c>
      <c r="I5825" s="128">
        <v>699.26</v>
      </c>
      <c r="J5825" s="129">
        <v>699.26</v>
      </c>
      <c r="K5825" s="101" t="s">
        <v>1388</v>
      </c>
    </row>
    <row r="5826" spans="1:11" ht="56.25" customHeight="1">
      <c r="A5826" s="98">
        <v>312</v>
      </c>
      <c r="B5826" s="125" t="s">
        <v>9874</v>
      </c>
      <c r="C5826" s="126">
        <v>42643</v>
      </c>
      <c r="D5826" s="98" t="s">
        <v>3</v>
      </c>
      <c r="E5826" s="98">
        <v>1425735</v>
      </c>
      <c r="F5826" s="98"/>
      <c r="G5826" s="127" t="s">
        <v>13861</v>
      </c>
      <c r="H5826" s="128">
        <v>0</v>
      </c>
      <c r="I5826" s="128">
        <v>34</v>
      </c>
      <c r="J5826" s="129">
        <v>34</v>
      </c>
      <c r="K5826" s="101" t="s">
        <v>1388</v>
      </c>
    </row>
    <row r="5827" spans="1:11" ht="56.25" customHeight="1">
      <c r="A5827" s="98">
        <v>312</v>
      </c>
      <c r="B5827" s="125" t="s">
        <v>9874</v>
      </c>
      <c r="C5827" s="126">
        <v>42643</v>
      </c>
      <c r="D5827" s="98" t="s">
        <v>3</v>
      </c>
      <c r="E5827" s="98">
        <v>1425738</v>
      </c>
      <c r="F5827" s="98"/>
      <c r="G5827" s="127" t="s">
        <v>13864</v>
      </c>
      <c r="H5827" s="128">
        <v>0</v>
      </c>
      <c r="I5827" s="128">
        <v>96</v>
      </c>
      <c r="J5827" s="129">
        <v>96</v>
      </c>
      <c r="K5827" s="101" t="s">
        <v>1388</v>
      </c>
    </row>
    <row r="5828" spans="1:11" ht="56.25" customHeight="1">
      <c r="A5828" s="98">
        <v>313</v>
      </c>
      <c r="B5828" s="125" t="s">
        <v>9686</v>
      </c>
      <c r="C5828" s="126">
        <v>42489</v>
      </c>
      <c r="D5828" s="98" t="s">
        <v>3</v>
      </c>
      <c r="E5828" s="98">
        <v>1374597</v>
      </c>
      <c r="F5828" s="98"/>
      <c r="G5828" s="127" t="s">
        <v>9687</v>
      </c>
      <c r="H5828" s="128">
        <v>0</v>
      </c>
      <c r="I5828" s="128">
        <v>4348.32</v>
      </c>
      <c r="J5828" s="129">
        <v>4348.32</v>
      </c>
      <c r="K5828" s="101" t="s">
        <v>1388</v>
      </c>
    </row>
    <row r="5829" spans="1:11" ht="56.25" customHeight="1">
      <c r="A5829" s="98">
        <v>313</v>
      </c>
      <c r="B5829" s="125" t="s">
        <v>9686</v>
      </c>
      <c r="C5829" s="126">
        <v>42515</v>
      </c>
      <c r="D5829" s="98" t="s">
        <v>3</v>
      </c>
      <c r="E5829" s="98">
        <v>1382234</v>
      </c>
      <c r="F5829" s="98"/>
      <c r="G5829" s="127" t="s">
        <v>10129</v>
      </c>
      <c r="H5829" s="128">
        <v>0</v>
      </c>
      <c r="I5829" s="128">
        <v>55.5</v>
      </c>
      <c r="J5829" s="129">
        <v>55.5</v>
      </c>
      <c r="K5829" s="101" t="s">
        <v>1388</v>
      </c>
    </row>
    <row r="5830" spans="1:11" ht="56.25" customHeight="1">
      <c r="A5830" s="98">
        <v>313</v>
      </c>
      <c r="B5830" s="125" t="s">
        <v>9686</v>
      </c>
      <c r="C5830" s="126">
        <v>42544</v>
      </c>
      <c r="D5830" s="98" t="s">
        <v>3</v>
      </c>
      <c r="E5830" s="98">
        <v>1391347</v>
      </c>
      <c r="F5830" s="98"/>
      <c r="G5830" s="127" t="s">
        <v>10772</v>
      </c>
      <c r="H5830" s="128">
        <v>0</v>
      </c>
      <c r="I5830" s="128">
        <v>222</v>
      </c>
      <c r="J5830" s="129">
        <v>222</v>
      </c>
      <c r="K5830" s="101" t="s">
        <v>1388</v>
      </c>
    </row>
    <row r="5831" spans="1:11" ht="56.25" customHeight="1">
      <c r="A5831" s="98">
        <v>313</v>
      </c>
      <c r="B5831" s="125" t="s">
        <v>9686</v>
      </c>
      <c r="C5831" s="126">
        <v>42545</v>
      </c>
      <c r="D5831" s="98" t="s">
        <v>3</v>
      </c>
      <c r="E5831" s="98">
        <v>1391915</v>
      </c>
      <c r="F5831" s="98"/>
      <c r="G5831" s="127" t="s">
        <v>10825</v>
      </c>
      <c r="H5831" s="128">
        <v>0</v>
      </c>
      <c r="I5831" s="128">
        <v>1557.99</v>
      </c>
      <c r="J5831" s="129">
        <v>1557.99</v>
      </c>
      <c r="K5831" s="101" t="s">
        <v>1388</v>
      </c>
    </row>
    <row r="5832" spans="1:11" ht="56.25" customHeight="1">
      <c r="A5832" s="98">
        <v>313</v>
      </c>
      <c r="B5832" s="125" t="s">
        <v>9686</v>
      </c>
      <c r="C5832" s="126">
        <v>42545</v>
      </c>
      <c r="D5832" s="98" t="s">
        <v>3</v>
      </c>
      <c r="E5832" s="98">
        <v>1391918</v>
      </c>
      <c r="F5832" s="98"/>
      <c r="G5832" s="127" t="s">
        <v>10826</v>
      </c>
      <c r="H5832" s="128">
        <v>0</v>
      </c>
      <c r="I5832" s="128">
        <v>0.01</v>
      </c>
      <c r="J5832" s="129">
        <v>0.01</v>
      </c>
      <c r="K5832" s="101" t="s">
        <v>1388</v>
      </c>
    </row>
    <row r="5833" spans="1:11" ht="56.25" customHeight="1">
      <c r="A5833" s="98">
        <v>313</v>
      </c>
      <c r="B5833" s="125" t="s">
        <v>9686</v>
      </c>
      <c r="C5833" s="126">
        <v>42552</v>
      </c>
      <c r="D5833" s="98" t="s">
        <v>3</v>
      </c>
      <c r="E5833" s="98">
        <v>1394137</v>
      </c>
      <c r="F5833" s="98"/>
      <c r="G5833" s="127" t="s">
        <v>10995</v>
      </c>
      <c r="H5833" s="128">
        <v>0</v>
      </c>
      <c r="I5833" s="128">
        <v>63293.700000000004</v>
      </c>
      <c r="J5833" s="129">
        <v>63293.700000000004</v>
      </c>
      <c r="K5833" s="101" t="s">
        <v>1388</v>
      </c>
    </row>
    <row r="5834" spans="1:11" ht="56.25" customHeight="1">
      <c r="A5834" s="98">
        <v>313</v>
      </c>
      <c r="B5834" s="125" t="s">
        <v>9686</v>
      </c>
      <c r="C5834" s="126">
        <v>42563</v>
      </c>
      <c r="D5834" s="98" t="s">
        <v>3</v>
      </c>
      <c r="E5834" s="98">
        <v>1397556</v>
      </c>
      <c r="F5834" s="98"/>
      <c r="G5834" s="127" t="s">
        <v>11270</v>
      </c>
      <c r="H5834" s="128">
        <v>0</v>
      </c>
      <c r="I5834" s="128">
        <v>42.9</v>
      </c>
      <c r="J5834" s="129">
        <v>42.9</v>
      </c>
      <c r="K5834" s="101" t="s">
        <v>1388</v>
      </c>
    </row>
    <row r="5835" spans="1:11" ht="56.25" customHeight="1">
      <c r="A5835" s="98">
        <v>313</v>
      </c>
      <c r="B5835" s="125" t="s">
        <v>9686</v>
      </c>
      <c r="C5835" s="126">
        <v>42640</v>
      </c>
      <c r="D5835" s="98" t="s">
        <v>3</v>
      </c>
      <c r="E5835" s="98">
        <v>1424027</v>
      </c>
      <c r="F5835" s="98"/>
      <c r="G5835" s="127" t="s">
        <v>13557</v>
      </c>
      <c r="H5835" s="128">
        <v>0</v>
      </c>
      <c r="I5835" s="128">
        <v>76</v>
      </c>
      <c r="J5835" s="129">
        <v>76</v>
      </c>
      <c r="K5835" s="101" t="s">
        <v>1388</v>
      </c>
    </row>
    <row r="5836" spans="1:11" ht="56.25" customHeight="1">
      <c r="A5836" s="98">
        <v>314</v>
      </c>
      <c r="B5836" s="125" t="s">
        <v>2969</v>
      </c>
      <c r="C5836" s="126">
        <v>42639</v>
      </c>
      <c r="D5836" s="98" t="s">
        <v>15</v>
      </c>
      <c r="E5836" s="98">
        <v>759</v>
      </c>
      <c r="F5836" s="98"/>
      <c r="G5836" s="127" t="s">
        <v>7459</v>
      </c>
      <c r="H5836" s="128">
        <v>275.49</v>
      </c>
      <c r="I5836" s="128">
        <v>0</v>
      </c>
      <c r="J5836" s="129">
        <v>275.49</v>
      </c>
      <c r="K5836" s="101" t="s">
        <v>1388</v>
      </c>
    </row>
    <row r="5837" spans="1:11" ht="56.25" customHeight="1">
      <c r="A5837" s="98">
        <v>314</v>
      </c>
      <c r="B5837" s="125" t="s">
        <v>2969</v>
      </c>
      <c r="C5837" s="126">
        <v>42450</v>
      </c>
      <c r="D5837" s="98" t="s">
        <v>11</v>
      </c>
      <c r="E5837" s="98">
        <v>188645</v>
      </c>
      <c r="F5837" s="98"/>
      <c r="G5837" s="127" t="s">
        <v>2970</v>
      </c>
      <c r="H5837" s="128">
        <v>280.98</v>
      </c>
      <c r="I5837" s="128">
        <v>0</v>
      </c>
      <c r="J5837" s="129">
        <v>280.98</v>
      </c>
      <c r="K5837" s="101" t="s">
        <v>1388</v>
      </c>
    </row>
    <row r="5838" spans="1:11" ht="56.25" customHeight="1">
      <c r="A5838" s="98">
        <v>315</v>
      </c>
      <c r="B5838" s="125" t="s">
        <v>6620</v>
      </c>
      <c r="C5838" s="126">
        <v>42608</v>
      </c>
      <c r="D5838" s="98" t="s">
        <v>6</v>
      </c>
      <c r="E5838" s="98">
        <v>861860</v>
      </c>
      <c r="F5838" s="98"/>
      <c r="G5838" s="127" t="s">
        <v>6621</v>
      </c>
      <c r="H5838" s="128">
        <v>0</v>
      </c>
      <c r="I5838" s="128">
        <v>1789.33</v>
      </c>
      <c r="J5838" s="129">
        <v>1789.33</v>
      </c>
      <c r="K5838" s="101" t="s">
        <v>1388</v>
      </c>
    </row>
    <row r="5839" spans="1:11" ht="56.25" customHeight="1">
      <c r="A5839" s="98">
        <v>315</v>
      </c>
      <c r="B5839" s="125" t="s">
        <v>9029</v>
      </c>
      <c r="C5839" s="126">
        <v>42453</v>
      </c>
      <c r="D5839" s="98" t="s">
        <v>3</v>
      </c>
      <c r="E5839" s="98">
        <v>1362788</v>
      </c>
      <c r="F5839" s="98"/>
      <c r="G5839" s="127" t="s">
        <v>9030</v>
      </c>
      <c r="H5839" s="128">
        <v>0</v>
      </c>
      <c r="I5839" s="128">
        <v>6895.8</v>
      </c>
      <c r="J5839" s="129">
        <v>6895.8</v>
      </c>
      <c r="K5839" s="101" t="s">
        <v>1388</v>
      </c>
    </row>
    <row r="5840" spans="1:11" ht="56.25" customHeight="1">
      <c r="A5840" s="98">
        <v>315</v>
      </c>
      <c r="B5840" s="125" t="s">
        <v>9029</v>
      </c>
      <c r="C5840" s="126">
        <v>42521</v>
      </c>
      <c r="D5840" s="98" t="s">
        <v>3</v>
      </c>
      <c r="E5840" s="98">
        <v>1383397</v>
      </c>
      <c r="F5840" s="98"/>
      <c r="G5840" s="127" t="s">
        <v>10229</v>
      </c>
      <c r="H5840" s="128">
        <v>0</v>
      </c>
      <c r="I5840" s="128">
        <v>5260.11</v>
      </c>
      <c r="J5840" s="129">
        <v>5260.11</v>
      </c>
      <c r="K5840" s="101" t="s">
        <v>1388</v>
      </c>
    </row>
    <row r="5841" spans="1:11" ht="56.25" customHeight="1">
      <c r="A5841" s="98">
        <v>315</v>
      </c>
      <c r="B5841" s="125" t="s">
        <v>9029</v>
      </c>
      <c r="C5841" s="126">
        <v>42522</v>
      </c>
      <c r="D5841" s="98" t="s">
        <v>3</v>
      </c>
      <c r="E5841" s="98">
        <v>1383879</v>
      </c>
      <c r="F5841" s="98"/>
      <c r="G5841" s="127" t="s">
        <v>10261</v>
      </c>
      <c r="H5841" s="128">
        <v>0</v>
      </c>
      <c r="I5841" s="128">
        <v>3876</v>
      </c>
      <c r="J5841" s="129">
        <v>3876</v>
      </c>
      <c r="K5841" s="101" t="s">
        <v>1388</v>
      </c>
    </row>
    <row r="5842" spans="1:11" ht="56.25" customHeight="1">
      <c r="A5842" s="98">
        <v>315</v>
      </c>
      <c r="B5842" s="125" t="s">
        <v>13608</v>
      </c>
      <c r="C5842" s="126">
        <v>42640</v>
      </c>
      <c r="D5842" s="98" t="s">
        <v>3</v>
      </c>
      <c r="E5842" s="98">
        <v>1424229</v>
      </c>
      <c r="F5842" s="98"/>
      <c r="G5842" s="127" t="s">
        <v>13609</v>
      </c>
      <c r="H5842" s="128">
        <v>0</v>
      </c>
      <c r="I5842" s="128">
        <v>3300</v>
      </c>
      <c r="J5842" s="129">
        <v>3300</v>
      </c>
      <c r="K5842" s="101" t="s">
        <v>1429</v>
      </c>
    </row>
    <row r="5843" spans="1:11" ht="56.25" customHeight="1">
      <c r="A5843" s="98">
        <v>340</v>
      </c>
      <c r="B5843" s="125" t="s">
        <v>1298</v>
      </c>
      <c r="C5843" s="126">
        <v>42538</v>
      </c>
      <c r="D5843" s="98" t="s">
        <v>15</v>
      </c>
      <c r="E5843" s="98">
        <v>60</v>
      </c>
      <c r="F5843" s="98"/>
      <c r="G5843" s="127" t="s">
        <v>4808</v>
      </c>
      <c r="H5843" s="128">
        <v>270.41000000000003</v>
      </c>
      <c r="I5843" s="128">
        <v>0</v>
      </c>
      <c r="J5843" s="129">
        <v>270.41000000000003</v>
      </c>
      <c r="K5843" s="101" t="s">
        <v>1388</v>
      </c>
    </row>
    <row r="5844" spans="1:11" ht="56.25" customHeight="1">
      <c r="A5844" s="98">
        <v>340</v>
      </c>
      <c r="B5844" s="125" t="s">
        <v>1298</v>
      </c>
      <c r="C5844" s="126">
        <v>42538</v>
      </c>
      <c r="D5844" s="98" t="s">
        <v>15</v>
      </c>
      <c r="E5844" s="98">
        <v>61</v>
      </c>
      <c r="F5844" s="98"/>
      <c r="G5844" s="127" t="s">
        <v>4811</v>
      </c>
      <c r="H5844" s="128">
        <v>290.51</v>
      </c>
      <c r="I5844" s="128">
        <v>0</v>
      </c>
      <c r="J5844" s="129">
        <v>290.51</v>
      </c>
      <c r="K5844" s="101" t="s">
        <v>1388</v>
      </c>
    </row>
    <row r="5845" spans="1:11" ht="56.25" customHeight="1">
      <c r="A5845" s="98">
        <v>340</v>
      </c>
      <c r="B5845" s="125" t="s">
        <v>1298</v>
      </c>
      <c r="C5845" s="126">
        <v>42538</v>
      </c>
      <c r="D5845" s="98" t="s">
        <v>15</v>
      </c>
      <c r="E5845" s="98">
        <v>62</v>
      </c>
      <c r="F5845" s="98"/>
      <c r="G5845" s="127" t="s">
        <v>4810</v>
      </c>
      <c r="H5845" s="128">
        <v>282.07</v>
      </c>
      <c r="I5845" s="128">
        <v>0</v>
      </c>
      <c r="J5845" s="129">
        <v>282.07</v>
      </c>
      <c r="K5845" s="101" t="s">
        <v>1388</v>
      </c>
    </row>
    <row r="5846" spans="1:11" ht="56.25" customHeight="1">
      <c r="A5846" s="98">
        <v>340</v>
      </c>
      <c r="B5846" s="125" t="s">
        <v>1298</v>
      </c>
      <c r="C5846" s="126">
        <v>42549</v>
      </c>
      <c r="D5846" s="98" t="s">
        <v>15</v>
      </c>
      <c r="E5846" s="98">
        <v>103</v>
      </c>
      <c r="F5846" s="98"/>
      <c r="G5846" s="127" t="s">
        <v>5069</v>
      </c>
      <c r="H5846" s="128">
        <v>313.08</v>
      </c>
      <c r="I5846" s="128">
        <v>0</v>
      </c>
      <c r="J5846" s="129">
        <v>313.08</v>
      </c>
      <c r="K5846" s="101" t="s">
        <v>1388</v>
      </c>
    </row>
    <row r="5847" spans="1:11" ht="56.25" customHeight="1">
      <c r="A5847" s="98">
        <v>340</v>
      </c>
      <c r="B5847" s="125" t="s">
        <v>1298</v>
      </c>
      <c r="C5847" s="126">
        <v>42549</v>
      </c>
      <c r="D5847" s="98" t="s">
        <v>15</v>
      </c>
      <c r="E5847" s="98">
        <v>104</v>
      </c>
      <c r="F5847" s="98"/>
      <c r="G5847" s="127" t="s">
        <v>5068</v>
      </c>
      <c r="H5847" s="128">
        <v>270.62</v>
      </c>
      <c r="I5847" s="128">
        <v>0</v>
      </c>
      <c r="J5847" s="129">
        <v>270.62</v>
      </c>
      <c r="K5847" s="101" t="s">
        <v>1388</v>
      </c>
    </row>
    <row r="5848" spans="1:11" ht="56.25" customHeight="1">
      <c r="A5848" s="98">
        <v>340</v>
      </c>
      <c r="B5848" s="125" t="s">
        <v>1298</v>
      </c>
      <c r="C5848" s="126">
        <v>42549</v>
      </c>
      <c r="D5848" s="98" t="s">
        <v>15</v>
      </c>
      <c r="E5848" s="98">
        <v>105</v>
      </c>
      <c r="F5848" s="98"/>
      <c r="G5848" s="127" t="s">
        <v>5067</v>
      </c>
      <c r="H5848" s="128">
        <v>290.31</v>
      </c>
      <c r="I5848" s="128">
        <v>0</v>
      </c>
      <c r="J5848" s="129">
        <v>290.31</v>
      </c>
      <c r="K5848" s="101" t="s">
        <v>1388</v>
      </c>
    </row>
    <row r="5849" spans="1:11" ht="56.25" customHeight="1">
      <c r="A5849" s="98">
        <v>340</v>
      </c>
      <c r="B5849" s="125" t="s">
        <v>1298</v>
      </c>
      <c r="C5849" s="126">
        <v>42549</v>
      </c>
      <c r="D5849" s="98" t="s">
        <v>15</v>
      </c>
      <c r="E5849" s="98">
        <v>106</v>
      </c>
      <c r="F5849" s="98"/>
      <c r="G5849" s="127" t="s">
        <v>5066</v>
      </c>
      <c r="H5849" s="128">
        <v>287.97000000000003</v>
      </c>
      <c r="I5849" s="128">
        <v>0</v>
      </c>
      <c r="J5849" s="129">
        <v>287.97000000000003</v>
      </c>
      <c r="K5849" s="101" t="s">
        <v>1388</v>
      </c>
    </row>
    <row r="5850" spans="1:11" ht="56.25" customHeight="1">
      <c r="A5850" s="98">
        <v>340</v>
      </c>
      <c r="B5850" s="125" t="s">
        <v>1298</v>
      </c>
      <c r="C5850" s="126">
        <v>42577</v>
      </c>
      <c r="D5850" s="98" t="s">
        <v>15</v>
      </c>
      <c r="E5850" s="98">
        <v>297</v>
      </c>
      <c r="F5850" s="98"/>
      <c r="G5850" s="127" t="s">
        <v>5775</v>
      </c>
      <c r="H5850" s="128">
        <v>270.62</v>
      </c>
      <c r="I5850" s="128">
        <v>0</v>
      </c>
      <c r="J5850" s="129">
        <v>270.62</v>
      </c>
      <c r="K5850" s="101" t="s">
        <v>1388</v>
      </c>
    </row>
    <row r="5851" spans="1:11" ht="56.25" customHeight="1">
      <c r="A5851" s="98">
        <v>340</v>
      </c>
      <c r="B5851" s="125" t="s">
        <v>1298</v>
      </c>
      <c r="C5851" s="126">
        <v>42577</v>
      </c>
      <c r="D5851" s="98" t="s">
        <v>15</v>
      </c>
      <c r="E5851" s="98">
        <v>307</v>
      </c>
      <c r="F5851" s="98"/>
      <c r="G5851" s="127" t="s">
        <v>5780</v>
      </c>
      <c r="H5851" s="128">
        <v>288.25</v>
      </c>
      <c r="I5851" s="128">
        <v>0</v>
      </c>
      <c r="J5851" s="129">
        <v>288.25</v>
      </c>
      <c r="K5851" s="101" t="s">
        <v>1388</v>
      </c>
    </row>
    <row r="5852" spans="1:11" ht="56.25" customHeight="1">
      <c r="A5852" s="98">
        <v>340</v>
      </c>
      <c r="B5852" s="125" t="s">
        <v>1298</v>
      </c>
      <c r="C5852" s="126">
        <v>42578</v>
      </c>
      <c r="D5852" s="98" t="s">
        <v>15</v>
      </c>
      <c r="E5852" s="98">
        <v>314</v>
      </c>
      <c r="F5852" s="98"/>
      <c r="G5852" s="127" t="s">
        <v>5797</v>
      </c>
      <c r="H5852" s="128">
        <v>270.75</v>
      </c>
      <c r="I5852" s="128">
        <v>0</v>
      </c>
      <c r="J5852" s="129">
        <v>270.75</v>
      </c>
      <c r="K5852" s="101" t="s">
        <v>1388</v>
      </c>
    </row>
    <row r="5853" spans="1:11" ht="56.25" customHeight="1">
      <c r="A5853" s="98">
        <v>340</v>
      </c>
      <c r="B5853" s="125" t="s">
        <v>1298</v>
      </c>
      <c r="C5853" s="126">
        <v>42578</v>
      </c>
      <c r="D5853" s="98" t="s">
        <v>15</v>
      </c>
      <c r="E5853" s="98">
        <v>315</v>
      </c>
      <c r="F5853" s="98"/>
      <c r="G5853" s="127" t="s">
        <v>5796</v>
      </c>
      <c r="H5853" s="128">
        <v>270.62</v>
      </c>
      <c r="I5853" s="128">
        <v>0</v>
      </c>
      <c r="J5853" s="129">
        <v>270.62</v>
      </c>
      <c r="K5853" s="101" t="s">
        <v>1388</v>
      </c>
    </row>
    <row r="5854" spans="1:11" ht="56.25" customHeight="1">
      <c r="A5854" s="98">
        <v>340</v>
      </c>
      <c r="B5854" s="125" t="s">
        <v>1298</v>
      </c>
      <c r="C5854" s="126">
        <v>42584</v>
      </c>
      <c r="D5854" s="98" t="s">
        <v>15</v>
      </c>
      <c r="E5854" s="98">
        <v>360</v>
      </c>
      <c r="F5854" s="98"/>
      <c r="G5854" s="127" t="s">
        <v>5979</v>
      </c>
      <c r="H5854" s="128">
        <v>290.92</v>
      </c>
      <c r="I5854" s="128">
        <v>0</v>
      </c>
      <c r="J5854" s="129">
        <v>290.92</v>
      </c>
      <c r="K5854" s="101" t="s">
        <v>1388</v>
      </c>
    </row>
    <row r="5855" spans="1:11" ht="56.25" customHeight="1">
      <c r="A5855" s="98">
        <v>340</v>
      </c>
      <c r="B5855" s="125" t="s">
        <v>1298</v>
      </c>
      <c r="C5855" s="126">
        <v>42584</v>
      </c>
      <c r="D5855" s="98" t="s">
        <v>15</v>
      </c>
      <c r="E5855" s="98">
        <v>361</v>
      </c>
      <c r="F5855" s="98"/>
      <c r="G5855" s="127" t="s">
        <v>5972</v>
      </c>
      <c r="H5855" s="128">
        <v>287.97000000000003</v>
      </c>
      <c r="I5855" s="128">
        <v>0</v>
      </c>
      <c r="J5855" s="129">
        <v>287.97000000000003</v>
      </c>
      <c r="K5855" s="101" t="s">
        <v>1388</v>
      </c>
    </row>
    <row r="5856" spans="1:11" ht="56.25" customHeight="1">
      <c r="A5856" s="98">
        <v>340</v>
      </c>
      <c r="B5856" s="125" t="s">
        <v>1298</v>
      </c>
      <c r="C5856" s="126">
        <v>42584</v>
      </c>
      <c r="D5856" s="98" t="s">
        <v>15</v>
      </c>
      <c r="E5856" s="98">
        <v>362</v>
      </c>
      <c r="F5856" s="98"/>
      <c r="G5856" s="127" t="s">
        <v>5973</v>
      </c>
      <c r="H5856" s="128">
        <v>304.92</v>
      </c>
      <c r="I5856" s="128">
        <v>0</v>
      </c>
      <c r="J5856" s="129">
        <v>304.92</v>
      </c>
      <c r="K5856" s="101" t="s">
        <v>1388</v>
      </c>
    </row>
    <row r="5857" spans="1:11" ht="56.25" customHeight="1">
      <c r="A5857" s="98">
        <v>340</v>
      </c>
      <c r="B5857" s="125" t="s">
        <v>1298</v>
      </c>
      <c r="C5857" s="126">
        <v>42591</v>
      </c>
      <c r="D5857" s="98" t="s">
        <v>15</v>
      </c>
      <c r="E5857" s="98">
        <v>403</v>
      </c>
      <c r="F5857" s="98"/>
      <c r="G5857" s="127" t="s">
        <v>6150</v>
      </c>
      <c r="H5857" s="128">
        <v>293.94</v>
      </c>
      <c r="I5857" s="128">
        <v>0</v>
      </c>
      <c r="J5857" s="129">
        <v>293.94</v>
      </c>
      <c r="K5857" s="101" t="s">
        <v>1388</v>
      </c>
    </row>
    <row r="5858" spans="1:11" ht="56.25" customHeight="1">
      <c r="A5858" s="98">
        <v>340</v>
      </c>
      <c r="B5858" s="125" t="s">
        <v>1298</v>
      </c>
      <c r="C5858" s="126">
        <v>42592</v>
      </c>
      <c r="D5858" s="98" t="s">
        <v>15</v>
      </c>
      <c r="E5858" s="98">
        <v>413</v>
      </c>
      <c r="F5858" s="98"/>
      <c r="G5858" s="127" t="s">
        <v>6169</v>
      </c>
      <c r="H5858" s="128">
        <v>283.72000000000003</v>
      </c>
      <c r="I5858" s="128">
        <v>0</v>
      </c>
      <c r="J5858" s="129">
        <v>283.72000000000003</v>
      </c>
      <c r="K5858" s="101" t="s">
        <v>1388</v>
      </c>
    </row>
    <row r="5859" spans="1:11" ht="56.25" customHeight="1">
      <c r="A5859" s="98">
        <v>340</v>
      </c>
      <c r="B5859" s="125" t="s">
        <v>1298</v>
      </c>
      <c r="C5859" s="126">
        <v>42619</v>
      </c>
      <c r="D5859" s="98" t="s">
        <v>15</v>
      </c>
      <c r="E5859" s="98">
        <v>593</v>
      </c>
      <c r="F5859" s="98"/>
      <c r="G5859" s="127" t="s">
        <v>6878</v>
      </c>
      <c r="H5859" s="128">
        <v>301.97000000000003</v>
      </c>
      <c r="I5859" s="128">
        <v>0</v>
      </c>
      <c r="J5859" s="129">
        <v>301.97000000000003</v>
      </c>
      <c r="K5859" s="101" t="s">
        <v>1388</v>
      </c>
    </row>
    <row r="5860" spans="1:11" ht="56.25" customHeight="1">
      <c r="A5860" s="98">
        <v>340</v>
      </c>
      <c r="B5860" s="125" t="s">
        <v>1298</v>
      </c>
      <c r="C5860" s="126">
        <v>42619</v>
      </c>
      <c r="D5860" s="98" t="s">
        <v>15</v>
      </c>
      <c r="E5860" s="98">
        <v>596</v>
      </c>
      <c r="F5860" s="98"/>
      <c r="G5860" s="127" t="s">
        <v>6880</v>
      </c>
      <c r="H5860" s="128">
        <v>287.49</v>
      </c>
      <c r="I5860" s="128">
        <v>0</v>
      </c>
      <c r="J5860" s="129">
        <v>287.49</v>
      </c>
      <c r="K5860" s="101" t="s">
        <v>1388</v>
      </c>
    </row>
    <row r="5861" spans="1:11" ht="56.25" customHeight="1">
      <c r="A5861" s="98">
        <v>340</v>
      </c>
      <c r="B5861" s="125" t="s">
        <v>1298</v>
      </c>
      <c r="C5861" s="126">
        <v>42619</v>
      </c>
      <c r="D5861" s="98" t="s">
        <v>15</v>
      </c>
      <c r="E5861" s="98">
        <v>597</v>
      </c>
      <c r="F5861" s="98"/>
      <c r="G5861" s="127" t="s">
        <v>6881</v>
      </c>
      <c r="H5861" s="128">
        <v>282.69</v>
      </c>
      <c r="I5861" s="128">
        <v>0</v>
      </c>
      <c r="J5861" s="129">
        <v>282.69</v>
      </c>
      <c r="K5861" s="101" t="s">
        <v>1388</v>
      </c>
    </row>
    <row r="5862" spans="1:11" ht="56.25" customHeight="1">
      <c r="A5862" s="98">
        <v>340</v>
      </c>
      <c r="B5862" s="125" t="s">
        <v>1298</v>
      </c>
      <c r="C5862" s="126">
        <v>42629</v>
      </c>
      <c r="D5862" s="98" t="s">
        <v>15</v>
      </c>
      <c r="E5862" s="98">
        <v>662</v>
      </c>
      <c r="F5862" s="98"/>
      <c r="G5862" s="127" t="s">
        <v>7208</v>
      </c>
      <c r="H5862" s="128">
        <v>293.39</v>
      </c>
      <c r="I5862" s="128">
        <v>0</v>
      </c>
      <c r="J5862" s="129">
        <v>293.39</v>
      </c>
      <c r="K5862" s="101" t="s">
        <v>1388</v>
      </c>
    </row>
    <row r="5863" spans="1:11" ht="56.25" customHeight="1">
      <c r="A5863" s="98">
        <v>340</v>
      </c>
      <c r="B5863" s="125" t="s">
        <v>1298</v>
      </c>
      <c r="C5863" s="126">
        <v>42643</v>
      </c>
      <c r="D5863" s="98" t="s">
        <v>15</v>
      </c>
      <c r="E5863" s="98">
        <v>800</v>
      </c>
      <c r="F5863" s="98"/>
      <c r="G5863" s="127" t="s">
        <v>7670</v>
      </c>
      <c r="H5863" s="128">
        <v>301.97000000000003</v>
      </c>
      <c r="I5863" s="128">
        <v>0</v>
      </c>
      <c r="J5863" s="129">
        <v>301.97000000000003</v>
      </c>
      <c r="K5863" s="101" t="s">
        <v>1388</v>
      </c>
    </row>
    <row r="5864" spans="1:11" ht="56.25" customHeight="1">
      <c r="A5864" s="98">
        <v>340</v>
      </c>
      <c r="B5864" s="125" t="s">
        <v>1298</v>
      </c>
      <c r="C5864" s="126">
        <v>42643</v>
      </c>
      <c r="D5864" s="98" t="s">
        <v>15</v>
      </c>
      <c r="E5864" s="98">
        <v>801</v>
      </c>
      <c r="F5864" s="98"/>
      <c r="G5864" s="127" t="s">
        <v>7669</v>
      </c>
      <c r="H5864" s="128">
        <v>271.37</v>
      </c>
      <c r="I5864" s="128">
        <v>0</v>
      </c>
      <c r="J5864" s="129">
        <v>271.37</v>
      </c>
      <c r="K5864" s="101" t="s">
        <v>1388</v>
      </c>
    </row>
    <row r="5865" spans="1:11" ht="56.25" customHeight="1">
      <c r="A5865" s="98">
        <v>340</v>
      </c>
      <c r="B5865" s="125" t="s">
        <v>1298</v>
      </c>
      <c r="C5865" s="126">
        <v>42643</v>
      </c>
      <c r="D5865" s="98" t="s">
        <v>15</v>
      </c>
      <c r="E5865" s="98">
        <v>802</v>
      </c>
      <c r="F5865" s="98"/>
      <c r="G5865" s="127" t="s">
        <v>7667</v>
      </c>
      <c r="H5865" s="128">
        <v>276.17</v>
      </c>
      <c r="I5865" s="128">
        <v>0</v>
      </c>
      <c r="J5865" s="129">
        <v>276.17</v>
      </c>
      <c r="K5865" s="101" t="s">
        <v>1388</v>
      </c>
    </row>
    <row r="5866" spans="1:11" ht="56.25" customHeight="1">
      <c r="A5866" s="98">
        <v>340</v>
      </c>
      <c r="B5866" s="125" t="s">
        <v>1298</v>
      </c>
      <c r="C5866" s="126">
        <v>42643</v>
      </c>
      <c r="D5866" s="98" t="s">
        <v>15</v>
      </c>
      <c r="E5866" s="98">
        <v>803</v>
      </c>
      <c r="F5866" s="98"/>
      <c r="G5866" s="127" t="s">
        <v>7676</v>
      </c>
      <c r="H5866" s="128">
        <v>282.49</v>
      </c>
      <c r="I5866" s="128">
        <v>0</v>
      </c>
      <c r="J5866" s="129">
        <v>282.49</v>
      </c>
      <c r="K5866" s="101" t="s">
        <v>1388</v>
      </c>
    </row>
    <row r="5867" spans="1:11" ht="56.25" customHeight="1">
      <c r="A5867" s="98">
        <v>340</v>
      </c>
      <c r="B5867" s="125" t="s">
        <v>1298</v>
      </c>
      <c r="C5867" s="126">
        <v>42389</v>
      </c>
      <c r="D5867" s="98" t="s">
        <v>6</v>
      </c>
      <c r="E5867" s="98">
        <v>183345</v>
      </c>
      <c r="F5867" s="98"/>
      <c r="G5867" s="127" t="s">
        <v>1626</v>
      </c>
      <c r="H5867" s="128">
        <v>0</v>
      </c>
      <c r="I5867" s="128">
        <v>11822.46</v>
      </c>
      <c r="J5867" s="129">
        <v>11822.46</v>
      </c>
      <c r="K5867" s="101" t="s">
        <v>1388</v>
      </c>
    </row>
    <row r="5868" spans="1:11" ht="56.25" customHeight="1">
      <c r="A5868" s="98">
        <v>340</v>
      </c>
      <c r="B5868" s="125" t="s">
        <v>1298</v>
      </c>
      <c r="C5868" s="126">
        <v>42389</v>
      </c>
      <c r="D5868" s="98" t="s">
        <v>13</v>
      </c>
      <c r="E5868" s="98">
        <v>183346</v>
      </c>
      <c r="F5868" s="98"/>
      <c r="G5868" s="127" t="s">
        <v>1631</v>
      </c>
      <c r="H5868" s="128">
        <v>50</v>
      </c>
      <c r="I5868" s="128">
        <v>0</v>
      </c>
      <c r="J5868" s="129">
        <v>50</v>
      </c>
      <c r="K5868" s="101" t="s">
        <v>1388</v>
      </c>
    </row>
    <row r="5869" spans="1:11" ht="56.25" customHeight="1">
      <c r="A5869" s="98">
        <v>340</v>
      </c>
      <c r="B5869" s="125" t="s">
        <v>1298</v>
      </c>
      <c r="C5869" s="126">
        <v>42403</v>
      </c>
      <c r="D5869" s="98" t="s">
        <v>11</v>
      </c>
      <c r="E5869" s="98">
        <v>184635</v>
      </c>
      <c r="F5869" s="98"/>
      <c r="G5869" s="127" t="s">
        <v>1905</v>
      </c>
      <c r="H5869" s="128">
        <v>273.36</v>
      </c>
      <c r="I5869" s="128">
        <v>0</v>
      </c>
      <c r="J5869" s="129">
        <v>273.36</v>
      </c>
      <c r="K5869" s="101" t="s">
        <v>1388</v>
      </c>
    </row>
    <row r="5870" spans="1:11" ht="56.25" customHeight="1">
      <c r="A5870" s="98">
        <v>340</v>
      </c>
      <c r="B5870" s="125" t="s">
        <v>1298</v>
      </c>
      <c r="C5870" s="126">
        <v>42403</v>
      </c>
      <c r="D5870" s="98" t="s">
        <v>13</v>
      </c>
      <c r="E5870" s="98">
        <v>184635</v>
      </c>
      <c r="F5870" s="98"/>
      <c r="G5870" s="127" t="s">
        <v>1904</v>
      </c>
      <c r="H5870" s="128">
        <v>0.01</v>
      </c>
      <c r="I5870" s="128">
        <v>0</v>
      </c>
      <c r="J5870" s="129">
        <v>0.01</v>
      </c>
      <c r="K5870" s="101" t="s">
        <v>1388</v>
      </c>
    </row>
    <row r="5871" spans="1:11" ht="56.25" customHeight="1">
      <c r="A5871" s="98">
        <v>340</v>
      </c>
      <c r="B5871" s="125" t="s">
        <v>1298</v>
      </c>
      <c r="C5871" s="126">
        <v>42403</v>
      </c>
      <c r="D5871" s="98" t="s">
        <v>11</v>
      </c>
      <c r="E5871" s="98">
        <v>184636</v>
      </c>
      <c r="F5871" s="98"/>
      <c r="G5871" s="127" t="s">
        <v>1906</v>
      </c>
      <c r="H5871" s="128">
        <v>314.45</v>
      </c>
      <c r="I5871" s="128">
        <v>0</v>
      </c>
      <c r="J5871" s="129">
        <v>314.45</v>
      </c>
      <c r="K5871" s="101" t="s">
        <v>1388</v>
      </c>
    </row>
    <row r="5872" spans="1:11" ht="56.25" customHeight="1">
      <c r="A5872" s="98">
        <v>340</v>
      </c>
      <c r="B5872" s="125" t="s">
        <v>1298</v>
      </c>
      <c r="C5872" s="126">
        <v>42403</v>
      </c>
      <c r="D5872" s="98" t="s">
        <v>6</v>
      </c>
      <c r="E5872" s="98">
        <v>184636</v>
      </c>
      <c r="F5872" s="98"/>
      <c r="G5872" s="127" t="s">
        <v>1893</v>
      </c>
      <c r="H5872" s="128">
        <v>0</v>
      </c>
      <c r="I5872" s="128">
        <v>0.02</v>
      </c>
      <c r="J5872" s="129">
        <v>0.02</v>
      </c>
      <c r="K5872" s="101" t="s">
        <v>1388</v>
      </c>
    </row>
    <row r="5873" spans="1:11" ht="56.25" customHeight="1">
      <c r="A5873" s="98">
        <v>340</v>
      </c>
      <c r="B5873" s="125" t="s">
        <v>1298</v>
      </c>
      <c r="C5873" s="126">
        <v>42403</v>
      </c>
      <c r="D5873" s="98" t="s">
        <v>11</v>
      </c>
      <c r="E5873" s="98">
        <v>184639</v>
      </c>
      <c r="F5873" s="98"/>
      <c r="G5873" s="127" t="s">
        <v>1907</v>
      </c>
      <c r="H5873" s="128">
        <v>297.77999999999997</v>
      </c>
      <c r="I5873" s="128">
        <v>0</v>
      </c>
      <c r="J5873" s="129">
        <v>297.77999999999997</v>
      </c>
      <c r="K5873" s="101" t="s">
        <v>1388</v>
      </c>
    </row>
    <row r="5874" spans="1:11" ht="56.25" customHeight="1">
      <c r="A5874" s="98">
        <v>340</v>
      </c>
      <c r="B5874" s="125" t="s">
        <v>1298</v>
      </c>
      <c r="C5874" s="126">
        <v>42403</v>
      </c>
      <c r="D5874" s="98" t="s">
        <v>6</v>
      </c>
      <c r="E5874" s="98">
        <v>184639</v>
      </c>
      <c r="F5874" s="98"/>
      <c r="G5874" s="127" t="s">
        <v>1894</v>
      </c>
      <c r="H5874" s="128">
        <v>0</v>
      </c>
      <c r="I5874" s="128">
        <v>0.01</v>
      </c>
      <c r="J5874" s="129">
        <v>0.01</v>
      </c>
      <c r="K5874" s="101" t="s">
        <v>1388</v>
      </c>
    </row>
    <row r="5875" spans="1:11" ht="56.25" customHeight="1">
      <c r="A5875" s="98">
        <v>340</v>
      </c>
      <c r="B5875" s="125" t="s">
        <v>1298</v>
      </c>
      <c r="C5875" s="126">
        <v>42412</v>
      </c>
      <c r="D5875" s="98" t="s">
        <v>11</v>
      </c>
      <c r="E5875" s="98">
        <v>185355</v>
      </c>
      <c r="F5875" s="98"/>
      <c r="G5875" s="127" t="s">
        <v>2141</v>
      </c>
      <c r="H5875" s="128">
        <v>314.25</v>
      </c>
      <c r="I5875" s="128">
        <v>0</v>
      </c>
      <c r="J5875" s="129">
        <v>314.25</v>
      </c>
      <c r="K5875" s="101" t="s">
        <v>1388</v>
      </c>
    </row>
    <row r="5876" spans="1:11" ht="56.25" customHeight="1">
      <c r="A5876" s="98">
        <v>340</v>
      </c>
      <c r="B5876" s="125" t="s">
        <v>1298</v>
      </c>
      <c r="C5876" s="126">
        <v>42412</v>
      </c>
      <c r="D5876" s="98" t="s">
        <v>6</v>
      </c>
      <c r="E5876" s="98">
        <v>185355</v>
      </c>
      <c r="F5876" s="98"/>
      <c r="G5876" s="127" t="s">
        <v>2131</v>
      </c>
      <c r="H5876" s="128">
        <v>0</v>
      </c>
      <c r="I5876" s="128">
        <v>0.02</v>
      </c>
      <c r="J5876" s="129">
        <v>0.02</v>
      </c>
      <c r="K5876" s="101" t="s">
        <v>1388</v>
      </c>
    </row>
    <row r="5877" spans="1:11" ht="56.25" customHeight="1">
      <c r="A5877" s="98">
        <v>340</v>
      </c>
      <c r="B5877" s="125" t="s">
        <v>1298</v>
      </c>
      <c r="C5877" s="126">
        <v>42416</v>
      </c>
      <c r="D5877" s="98" t="s">
        <v>6</v>
      </c>
      <c r="E5877" s="98">
        <v>185515</v>
      </c>
      <c r="F5877" s="98"/>
      <c r="G5877" s="127" t="s">
        <v>2207</v>
      </c>
      <c r="H5877" s="128">
        <v>0</v>
      </c>
      <c r="I5877" s="128">
        <v>103867.67</v>
      </c>
      <c r="J5877" s="129">
        <v>103867.67</v>
      </c>
      <c r="K5877" s="101" t="s">
        <v>1388</v>
      </c>
    </row>
    <row r="5878" spans="1:11" ht="56.25" customHeight="1">
      <c r="A5878" s="98">
        <v>340</v>
      </c>
      <c r="B5878" s="125" t="s">
        <v>1298</v>
      </c>
      <c r="C5878" s="126">
        <v>42416</v>
      </c>
      <c r="D5878" s="98" t="s">
        <v>13</v>
      </c>
      <c r="E5878" s="98">
        <v>185516</v>
      </c>
      <c r="F5878" s="98"/>
      <c r="G5878" s="127" t="s">
        <v>2241</v>
      </c>
      <c r="H5878" s="128">
        <v>50</v>
      </c>
      <c r="I5878" s="128">
        <v>0</v>
      </c>
      <c r="J5878" s="129">
        <v>50</v>
      </c>
      <c r="K5878" s="101" t="s">
        <v>1388</v>
      </c>
    </row>
    <row r="5879" spans="1:11" ht="56.25" customHeight="1">
      <c r="A5879" s="98">
        <v>340</v>
      </c>
      <c r="B5879" s="125" t="s">
        <v>1298</v>
      </c>
      <c r="C5879" s="126">
        <v>42425</v>
      </c>
      <c r="D5879" s="98" t="s">
        <v>11</v>
      </c>
      <c r="E5879" s="98">
        <v>186441</v>
      </c>
      <c r="F5879" s="98"/>
      <c r="G5879" s="127" t="s">
        <v>2414</v>
      </c>
      <c r="H5879" s="128">
        <v>353.62</v>
      </c>
      <c r="I5879" s="128">
        <v>0</v>
      </c>
      <c r="J5879" s="129">
        <v>353.62</v>
      </c>
      <c r="K5879" s="101" t="s">
        <v>1388</v>
      </c>
    </row>
    <row r="5880" spans="1:11" ht="56.25" customHeight="1">
      <c r="A5880" s="98">
        <v>340</v>
      </c>
      <c r="B5880" s="125" t="s">
        <v>1298</v>
      </c>
      <c r="C5880" s="126">
        <v>42425</v>
      </c>
      <c r="D5880" s="98" t="s">
        <v>13</v>
      </c>
      <c r="E5880" s="98">
        <v>186441</v>
      </c>
      <c r="F5880" s="98"/>
      <c r="G5880" s="127" t="s">
        <v>2415</v>
      </c>
      <c r="H5880" s="128">
        <v>0.02</v>
      </c>
      <c r="I5880" s="128">
        <v>0</v>
      </c>
      <c r="J5880" s="129">
        <v>0.02</v>
      </c>
      <c r="K5880" s="101" t="s">
        <v>1388</v>
      </c>
    </row>
    <row r="5881" spans="1:11" ht="56.25" customHeight="1">
      <c r="A5881" s="98">
        <v>340</v>
      </c>
      <c r="B5881" s="125" t="s">
        <v>1298</v>
      </c>
      <c r="C5881" s="126">
        <v>42430</v>
      </c>
      <c r="D5881" s="98" t="s">
        <v>6</v>
      </c>
      <c r="E5881" s="98">
        <v>186811</v>
      </c>
      <c r="F5881" s="98"/>
      <c r="G5881" s="127" t="s">
        <v>2473</v>
      </c>
      <c r="H5881" s="128">
        <v>0</v>
      </c>
      <c r="I5881" s="128">
        <v>35534.800000000003</v>
      </c>
      <c r="J5881" s="129">
        <v>35534.800000000003</v>
      </c>
      <c r="K5881" s="101" t="s">
        <v>1388</v>
      </c>
    </row>
    <row r="5882" spans="1:11" ht="56.25" customHeight="1">
      <c r="A5882" s="98">
        <v>340</v>
      </c>
      <c r="B5882" s="125" t="s">
        <v>1298</v>
      </c>
      <c r="C5882" s="126">
        <v>42430</v>
      </c>
      <c r="D5882" s="98" t="s">
        <v>13</v>
      </c>
      <c r="E5882" s="98">
        <v>186812</v>
      </c>
      <c r="F5882" s="98"/>
      <c r="G5882" s="127" t="s">
        <v>2485</v>
      </c>
      <c r="H5882" s="128">
        <v>50</v>
      </c>
      <c r="I5882" s="128">
        <v>0</v>
      </c>
      <c r="J5882" s="129">
        <v>50</v>
      </c>
      <c r="K5882" s="101" t="s">
        <v>1388</v>
      </c>
    </row>
    <row r="5883" spans="1:11" ht="56.25" customHeight="1">
      <c r="A5883" s="98">
        <v>340</v>
      </c>
      <c r="B5883" s="125" t="s">
        <v>1298</v>
      </c>
      <c r="C5883" s="126">
        <v>42431</v>
      </c>
      <c r="D5883" s="98" t="s">
        <v>11</v>
      </c>
      <c r="E5883" s="98">
        <v>186951</v>
      </c>
      <c r="F5883" s="98"/>
      <c r="G5883" s="127" t="s">
        <v>2518</v>
      </c>
      <c r="H5883" s="128">
        <v>313.08</v>
      </c>
      <c r="I5883" s="128">
        <v>0</v>
      </c>
      <c r="J5883" s="129">
        <v>313.08</v>
      </c>
      <c r="K5883" s="101" t="s">
        <v>1388</v>
      </c>
    </row>
    <row r="5884" spans="1:11" ht="56.25" customHeight="1">
      <c r="A5884" s="98">
        <v>340</v>
      </c>
      <c r="B5884" s="125" t="s">
        <v>1298</v>
      </c>
      <c r="C5884" s="126">
        <v>42431</v>
      </c>
      <c r="D5884" s="98" t="s">
        <v>13</v>
      </c>
      <c r="E5884" s="98">
        <v>186951</v>
      </c>
      <c r="F5884" s="98"/>
      <c r="G5884" s="127" t="s">
        <v>2519</v>
      </c>
      <c r="H5884" s="128">
        <v>0.02</v>
      </c>
      <c r="I5884" s="128">
        <v>0</v>
      </c>
      <c r="J5884" s="129">
        <v>0.02</v>
      </c>
      <c r="K5884" s="101" t="s">
        <v>1388</v>
      </c>
    </row>
    <row r="5885" spans="1:11" ht="56.25" customHeight="1">
      <c r="A5885" s="98">
        <v>340</v>
      </c>
      <c r="B5885" s="125" t="s">
        <v>1298</v>
      </c>
      <c r="C5885" s="126">
        <v>42431</v>
      </c>
      <c r="D5885" s="98" t="s">
        <v>11</v>
      </c>
      <c r="E5885" s="98">
        <v>186959</v>
      </c>
      <c r="F5885" s="98"/>
      <c r="G5885" s="127" t="s">
        <v>2520</v>
      </c>
      <c r="H5885" s="128">
        <v>308.55</v>
      </c>
      <c r="I5885" s="128">
        <v>0</v>
      </c>
      <c r="J5885" s="129">
        <v>308.55</v>
      </c>
      <c r="K5885" s="101" t="s">
        <v>1388</v>
      </c>
    </row>
    <row r="5886" spans="1:11" ht="56.25" customHeight="1">
      <c r="A5886" s="98">
        <v>340</v>
      </c>
      <c r="B5886" s="125" t="s">
        <v>1298</v>
      </c>
      <c r="C5886" s="126">
        <v>42431</v>
      </c>
      <c r="D5886" s="98" t="s">
        <v>6</v>
      </c>
      <c r="E5886" s="98">
        <v>186959</v>
      </c>
      <c r="F5886" s="98"/>
      <c r="G5886" s="127" t="s">
        <v>2514</v>
      </c>
      <c r="H5886" s="128">
        <v>0</v>
      </c>
      <c r="I5886" s="128">
        <v>0.02</v>
      </c>
      <c r="J5886" s="129">
        <v>0.02</v>
      </c>
      <c r="K5886" s="101" t="s">
        <v>1388</v>
      </c>
    </row>
    <row r="5887" spans="1:11" ht="56.25" customHeight="1">
      <c r="A5887" s="98">
        <v>340</v>
      </c>
      <c r="B5887" s="125" t="s">
        <v>1298</v>
      </c>
      <c r="C5887" s="126">
        <v>42438</v>
      </c>
      <c r="D5887" s="98" t="s">
        <v>11</v>
      </c>
      <c r="E5887" s="98">
        <v>187587</v>
      </c>
      <c r="F5887" s="98"/>
      <c r="G5887" s="127" t="s">
        <v>2624</v>
      </c>
      <c r="H5887" s="128">
        <v>285.23</v>
      </c>
      <c r="I5887" s="128">
        <v>0</v>
      </c>
      <c r="J5887" s="129">
        <v>285.23</v>
      </c>
      <c r="K5887" s="101" t="s">
        <v>1388</v>
      </c>
    </row>
    <row r="5888" spans="1:11" ht="56.25" customHeight="1">
      <c r="A5888" s="98">
        <v>340</v>
      </c>
      <c r="B5888" s="125" t="s">
        <v>1298</v>
      </c>
      <c r="C5888" s="126">
        <v>42438</v>
      </c>
      <c r="D5888" s="98" t="s">
        <v>6</v>
      </c>
      <c r="E5888" s="98">
        <v>187587</v>
      </c>
      <c r="F5888" s="98"/>
      <c r="G5888" s="127" t="s">
        <v>2621</v>
      </c>
      <c r="H5888" s="128">
        <v>0</v>
      </c>
      <c r="I5888" s="128">
        <v>0.02</v>
      </c>
      <c r="J5888" s="129">
        <v>0.02</v>
      </c>
      <c r="K5888" s="101" t="s">
        <v>1388</v>
      </c>
    </row>
    <row r="5889" spans="1:11" ht="56.25" customHeight="1">
      <c r="A5889" s="98">
        <v>340</v>
      </c>
      <c r="B5889" s="125" t="s">
        <v>1298</v>
      </c>
      <c r="C5889" s="126">
        <v>42438</v>
      </c>
      <c r="D5889" s="98" t="s">
        <v>11</v>
      </c>
      <c r="E5889" s="98">
        <v>187588</v>
      </c>
      <c r="F5889" s="98"/>
      <c r="G5889" s="127" t="s">
        <v>2626</v>
      </c>
      <c r="H5889" s="128">
        <v>284.95</v>
      </c>
      <c r="I5889" s="128">
        <v>0</v>
      </c>
      <c r="J5889" s="129">
        <v>284.95</v>
      </c>
      <c r="K5889" s="101" t="s">
        <v>1388</v>
      </c>
    </row>
    <row r="5890" spans="1:11" ht="56.25" customHeight="1">
      <c r="A5890" s="98">
        <v>340</v>
      </c>
      <c r="B5890" s="125" t="s">
        <v>1298</v>
      </c>
      <c r="C5890" s="126">
        <v>42438</v>
      </c>
      <c r="D5890" s="98" t="s">
        <v>13</v>
      </c>
      <c r="E5890" s="98">
        <v>187588</v>
      </c>
      <c r="F5890" s="98"/>
      <c r="G5890" s="127" t="s">
        <v>2625</v>
      </c>
      <c r="H5890" s="128">
        <v>0.02</v>
      </c>
      <c r="I5890" s="128">
        <v>0</v>
      </c>
      <c r="J5890" s="129">
        <v>0.02</v>
      </c>
      <c r="K5890" s="101" t="s">
        <v>1388</v>
      </c>
    </row>
    <row r="5891" spans="1:11" ht="56.25" customHeight="1">
      <c r="A5891" s="98">
        <v>340</v>
      </c>
      <c r="B5891" s="125" t="s">
        <v>1298</v>
      </c>
      <c r="C5891" s="126">
        <v>42446</v>
      </c>
      <c r="D5891" s="98" t="s">
        <v>11</v>
      </c>
      <c r="E5891" s="98">
        <v>188379</v>
      </c>
      <c r="F5891" s="98"/>
      <c r="G5891" s="127" t="s">
        <v>2816</v>
      </c>
      <c r="H5891" s="128">
        <v>280.56</v>
      </c>
      <c r="I5891" s="128">
        <v>0</v>
      </c>
      <c r="J5891" s="129">
        <v>280.56</v>
      </c>
      <c r="K5891" s="101" t="s">
        <v>1388</v>
      </c>
    </row>
    <row r="5892" spans="1:11" ht="56.25" customHeight="1">
      <c r="A5892" s="98">
        <v>340</v>
      </c>
      <c r="B5892" s="125" t="s">
        <v>1298</v>
      </c>
      <c r="C5892" s="126">
        <v>42446</v>
      </c>
      <c r="D5892" s="98" t="s">
        <v>6</v>
      </c>
      <c r="E5892" s="98">
        <v>188379</v>
      </c>
      <c r="F5892" s="98"/>
      <c r="G5892" s="127" t="s">
        <v>2808</v>
      </c>
      <c r="H5892" s="128">
        <v>0</v>
      </c>
      <c r="I5892" s="128">
        <v>0.02</v>
      </c>
      <c r="J5892" s="129">
        <v>0.02</v>
      </c>
      <c r="K5892" s="101" t="s">
        <v>1388</v>
      </c>
    </row>
    <row r="5893" spans="1:11" ht="56.25" customHeight="1">
      <c r="A5893" s="98">
        <v>340</v>
      </c>
      <c r="B5893" s="125" t="s">
        <v>1298</v>
      </c>
      <c r="C5893" s="126">
        <v>42446</v>
      </c>
      <c r="D5893" s="98" t="s">
        <v>11</v>
      </c>
      <c r="E5893" s="98">
        <v>188380</v>
      </c>
      <c r="F5893" s="98"/>
      <c r="G5893" s="127" t="s">
        <v>2817</v>
      </c>
      <c r="H5893" s="128">
        <v>278.44</v>
      </c>
      <c r="I5893" s="128">
        <v>0</v>
      </c>
      <c r="J5893" s="129">
        <v>278.44</v>
      </c>
      <c r="K5893" s="101" t="s">
        <v>1388</v>
      </c>
    </row>
    <row r="5894" spans="1:11" ht="56.25" customHeight="1">
      <c r="A5894" s="98">
        <v>340</v>
      </c>
      <c r="B5894" s="125" t="s">
        <v>1298</v>
      </c>
      <c r="C5894" s="126">
        <v>42446</v>
      </c>
      <c r="D5894" s="98" t="s">
        <v>13</v>
      </c>
      <c r="E5894" s="98">
        <v>188380</v>
      </c>
      <c r="F5894" s="98"/>
      <c r="G5894" s="127" t="s">
        <v>2818</v>
      </c>
      <c r="H5894" s="128">
        <v>0.03</v>
      </c>
      <c r="I5894" s="128">
        <v>0</v>
      </c>
      <c r="J5894" s="129">
        <v>0.03</v>
      </c>
      <c r="K5894" s="101" t="s">
        <v>1388</v>
      </c>
    </row>
    <row r="5895" spans="1:11" ht="56.25" customHeight="1">
      <c r="A5895" s="98">
        <v>340</v>
      </c>
      <c r="B5895" s="125" t="s">
        <v>1298</v>
      </c>
      <c r="C5895" s="126">
        <v>42453</v>
      </c>
      <c r="D5895" s="98" t="s">
        <v>11</v>
      </c>
      <c r="E5895" s="98">
        <v>188955</v>
      </c>
      <c r="F5895" s="98"/>
      <c r="G5895" s="127" t="s">
        <v>3035</v>
      </c>
      <c r="H5895" s="128">
        <v>280.7</v>
      </c>
      <c r="I5895" s="128">
        <v>0</v>
      </c>
      <c r="J5895" s="129">
        <v>280.7</v>
      </c>
      <c r="K5895" s="101" t="s">
        <v>1388</v>
      </c>
    </row>
    <row r="5896" spans="1:11" ht="56.25" customHeight="1">
      <c r="A5896" s="98">
        <v>340</v>
      </c>
      <c r="B5896" s="125" t="s">
        <v>1298</v>
      </c>
      <c r="C5896" s="126">
        <v>42453</v>
      </c>
      <c r="D5896" s="98" t="s">
        <v>13</v>
      </c>
      <c r="E5896" s="98">
        <v>188955</v>
      </c>
      <c r="F5896" s="98"/>
      <c r="G5896" s="127" t="s">
        <v>3034</v>
      </c>
      <c r="H5896" s="128">
        <v>0.02</v>
      </c>
      <c r="I5896" s="128">
        <v>0</v>
      </c>
      <c r="J5896" s="129">
        <v>0.02</v>
      </c>
      <c r="K5896" s="101" t="s">
        <v>1388</v>
      </c>
    </row>
    <row r="5897" spans="1:11" ht="56.25" customHeight="1">
      <c r="A5897" s="98">
        <v>340</v>
      </c>
      <c r="B5897" s="125" t="s">
        <v>1298</v>
      </c>
      <c r="C5897" s="126">
        <v>42453</v>
      </c>
      <c r="D5897" s="98" t="s">
        <v>11</v>
      </c>
      <c r="E5897" s="98">
        <v>188961</v>
      </c>
      <c r="F5897" s="98"/>
      <c r="G5897" s="127" t="s">
        <v>3037</v>
      </c>
      <c r="H5897" s="128">
        <v>273.16000000000003</v>
      </c>
      <c r="I5897" s="128">
        <v>0</v>
      </c>
      <c r="J5897" s="129">
        <v>273.16000000000003</v>
      </c>
      <c r="K5897" s="101" t="s">
        <v>1388</v>
      </c>
    </row>
    <row r="5898" spans="1:11" ht="56.25" customHeight="1">
      <c r="A5898" s="98">
        <v>340</v>
      </c>
      <c r="B5898" s="125" t="s">
        <v>1298</v>
      </c>
      <c r="C5898" s="126">
        <v>42453</v>
      </c>
      <c r="D5898" s="98" t="s">
        <v>6</v>
      </c>
      <c r="E5898" s="98">
        <v>188961</v>
      </c>
      <c r="F5898" s="98"/>
      <c r="G5898" s="127" t="s">
        <v>3028</v>
      </c>
      <c r="H5898" s="128">
        <v>0</v>
      </c>
      <c r="I5898" s="128">
        <v>0.02</v>
      </c>
      <c r="J5898" s="129">
        <v>0.02</v>
      </c>
      <c r="K5898" s="101" t="s">
        <v>1388</v>
      </c>
    </row>
    <row r="5899" spans="1:11" ht="56.25" customHeight="1">
      <c r="A5899" s="98">
        <v>340</v>
      </c>
      <c r="B5899" s="125" t="s">
        <v>1298</v>
      </c>
      <c r="C5899" s="126">
        <v>42457</v>
      </c>
      <c r="D5899" s="98" t="s">
        <v>6</v>
      </c>
      <c r="E5899" s="98">
        <v>189243</v>
      </c>
      <c r="F5899" s="98"/>
      <c r="G5899" s="127" t="s">
        <v>3047</v>
      </c>
      <c r="H5899" s="128">
        <v>0</v>
      </c>
      <c r="I5899" s="128">
        <v>24399.17</v>
      </c>
      <c r="J5899" s="129">
        <v>24399.17</v>
      </c>
      <c r="K5899" s="101" t="s">
        <v>1388</v>
      </c>
    </row>
    <row r="5900" spans="1:11" ht="56.25" customHeight="1">
      <c r="A5900" s="98">
        <v>340</v>
      </c>
      <c r="B5900" s="125" t="s">
        <v>1298</v>
      </c>
      <c r="C5900" s="126">
        <v>42457</v>
      </c>
      <c r="D5900" s="98" t="s">
        <v>13</v>
      </c>
      <c r="E5900" s="98">
        <v>189244</v>
      </c>
      <c r="F5900" s="98"/>
      <c r="G5900" s="127" t="s">
        <v>3068</v>
      </c>
      <c r="H5900" s="128">
        <v>50</v>
      </c>
      <c r="I5900" s="128">
        <v>0</v>
      </c>
      <c r="J5900" s="129">
        <v>50</v>
      </c>
      <c r="K5900" s="101" t="s">
        <v>1388</v>
      </c>
    </row>
    <row r="5901" spans="1:11" ht="56.25" customHeight="1">
      <c r="A5901" s="98">
        <v>340</v>
      </c>
      <c r="B5901" s="125" t="s">
        <v>1298</v>
      </c>
      <c r="C5901" s="126">
        <v>42458</v>
      </c>
      <c r="D5901" s="98" t="s">
        <v>6</v>
      </c>
      <c r="E5901" s="98">
        <v>189363</v>
      </c>
      <c r="F5901" s="98"/>
      <c r="G5901" s="127" t="s">
        <v>3089</v>
      </c>
      <c r="H5901" s="128">
        <v>0</v>
      </c>
      <c r="I5901" s="128">
        <v>94026.73</v>
      </c>
      <c r="J5901" s="129">
        <v>94026.73</v>
      </c>
      <c r="K5901" s="101" t="s">
        <v>1388</v>
      </c>
    </row>
    <row r="5902" spans="1:11" ht="56.25" customHeight="1">
      <c r="A5902" s="98">
        <v>340</v>
      </c>
      <c r="B5902" s="125" t="s">
        <v>1298</v>
      </c>
      <c r="C5902" s="126">
        <v>42458</v>
      </c>
      <c r="D5902" s="98" t="s">
        <v>13</v>
      </c>
      <c r="E5902" s="98">
        <v>189364</v>
      </c>
      <c r="F5902" s="98"/>
      <c r="G5902" s="127" t="s">
        <v>3098</v>
      </c>
      <c r="H5902" s="128">
        <v>50</v>
      </c>
      <c r="I5902" s="128">
        <v>0</v>
      </c>
      <c r="J5902" s="129">
        <v>50</v>
      </c>
      <c r="K5902" s="101" t="s">
        <v>1388</v>
      </c>
    </row>
    <row r="5903" spans="1:11" ht="56.25" customHeight="1">
      <c r="A5903" s="98">
        <v>340</v>
      </c>
      <c r="B5903" s="125" t="s">
        <v>1298</v>
      </c>
      <c r="C5903" s="126">
        <v>42461</v>
      </c>
      <c r="D5903" s="98" t="s">
        <v>11</v>
      </c>
      <c r="E5903" s="98">
        <v>189741</v>
      </c>
      <c r="F5903" s="98"/>
      <c r="G5903" s="127" t="s">
        <v>3170</v>
      </c>
      <c r="H5903" s="128">
        <v>290.92</v>
      </c>
      <c r="I5903" s="128">
        <v>0</v>
      </c>
      <c r="J5903" s="129">
        <v>290.92</v>
      </c>
      <c r="K5903" s="101" t="s">
        <v>1388</v>
      </c>
    </row>
    <row r="5904" spans="1:11" ht="56.25" customHeight="1">
      <c r="A5904" s="98">
        <v>340</v>
      </c>
      <c r="B5904" s="125" t="s">
        <v>1298</v>
      </c>
      <c r="C5904" s="126">
        <v>42461</v>
      </c>
      <c r="D5904" s="98" t="s">
        <v>13</v>
      </c>
      <c r="E5904" s="98">
        <v>189741</v>
      </c>
      <c r="F5904" s="98"/>
      <c r="G5904" s="127" t="s">
        <v>3169</v>
      </c>
      <c r="H5904" s="128">
        <v>0.02</v>
      </c>
      <c r="I5904" s="128">
        <v>0</v>
      </c>
      <c r="J5904" s="129">
        <v>0.02</v>
      </c>
      <c r="K5904" s="101" t="s">
        <v>1388</v>
      </c>
    </row>
    <row r="5905" spans="1:11" ht="56.25" customHeight="1">
      <c r="A5905" s="98">
        <v>340</v>
      </c>
      <c r="B5905" s="125" t="s">
        <v>1298</v>
      </c>
      <c r="C5905" s="126">
        <v>42461</v>
      </c>
      <c r="D5905" s="98" t="s">
        <v>11</v>
      </c>
      <c r="E5905" s="98">
        <v>189742</v>
      </c>
      <c r="F5905" s="98"/>
      <c r="G5905" s="127" t="s">
        <v>3171</v>
      </c>
      <c r="H5905" s="128">
        <v>307.94</v>
      </c>
      <c r="I5905" s="128">
        <v>0</v>
      </c>
      <c r="J5905" s="129">
        <v>307.94</v>
      </c>
      <c r="K5905" s="101" t="s">
        <v>1388</v>
      </c>
    </row>
    <row r="5906" spans="1:11" ht="56.25" customHeight="1">
      <c r="A5906" s="98">
        <v>340</v>
      </c>
      <c r="B5906" s="125" t="s">
        <v>1298</v>
      </c>
      <c r="C5906" s="126">
        <v>42461</v>
      </c>
      <c r="D5906" s="98" t="s">
        <v>13</v>
      </c>
      <c r="E5906" s="98">
        <v>189742</v>
      </c>
      <c r="F5906" s="98"/>
      <c r="G5906" s="127" t="s">
        <v>3172</v>
      </c>
      <c r="H5906" s="128">
        <v>0.01</v>
      </c>
      <c r="I5906" s="128">
        <v>0</v>
      </c>
      <c r="J5906" s="129">
        <v>0.01</v>
      </c>
      <c r="K5906" s="101" t="s">
        <v>1388</v>
      </c>
    </row>
    <row r="5907" spans="1:11" ht="56.25" customHeight="1">
      <c r="A5907" s="98">
        <v>340</v>
      </c>
      <c r="B5907" s="125" t="s">
        <v>1298</v>
      </c>
      <c r="C5907" s="126">
        <v>42464</v>
      </c>
      <c r="D5907" s="98" t="s">
        <v>11</v>
      </c>
      <c r="E5907" s="98">
        <v>189918</v>
      </c>
      <c r="F5907" s="98"/>
      <c r="G5907" s="127" t="s">
        <v>3190</v>
      </c>
      <c r="H5907" s="128">
        <v>303.33999999999997</v>
      </c>
      <c r="I5907" s="128">
        <v>0</v>
      </c>
      <c r="J5907" s="129">
        <v>303.33999999999997</v>
      </c>
      <c r="K5907" s="101" t="s">
        <v>1388</v>
      </c>
    </row>
    <row r="5908" spans="1:11" ht="56.25" customHeight="1">
      <c r="A5908" s="98">
        <v>340</v>
      </c>
      <c r="B5908" s="125" t="s">
        <v>1298</v>
      </c>
      <c r="C5908" s="126">
        <v>42464</v>
      </c>
      <c r="D5908" s="98" t="s">
        <v>6</v>
      </c>
      <c r="E5908" s="98">
        <v>189918</v>
      </c>
      <c r="F5908" s="98"/>
      <c r="G5908" s="127" t="s">
        <v>3182</v>
      </c>
      <c r="H5908" s="128">
        <v>0</v>
      </c>
      <c r="I5908" s="128">
        <v>0.03</v>
      </c>
      <c r="J5908" s="129">
        <v>0.03</v>
      </c>
      <c r="K5908" s="101" t="s">
        <v>1388</v>
      </c>
    </row>
    <row r="5909" spans="1:11" ht="56.25" customHeight="1">
      <c r="A5909" s="98">
        <v>340</v>
      </c>
      <c r="B5909" s="125" t="s">
        <v>1298</v>
      </c>
      <c r="C5909" s="126">
        <v>42465</v>
      </c>
      <c r="D5909" s="98" t="s">
        <v>6</v>
      </c>
      <c r="E5909" s="98">
        <v>190111</v>
      </c>
      <c r="F5909" s="98"/>
      <c r="G5909" s="127" t="s">
        <v>3203</v>
      </c>
      <c r="H5909" s="128">
        <v>0</v>
      </c>
      <c r="I5909" s="128">
        <v>70980.009999999995</v>
      </c>
      <c r="J5909" s="129">
        <v>70980.009999999995</v>
      </c>
      <c r="K5909" s="101" t="s">
        <v>1388</v>
      </c>
    </row>
    <row r="5910" spans="1:11" ht="56.25" customHeight="1">
      <c r="A5910" s="98">
        <v>340</v>
      </c>
      <c r="B5910" s="125" t="s">
        <v>1298</v>
      </c>
      <c r="C5910" s="126">
        <v>42465</v>
      </c>
      <c r="D5910" s="98" t="s">
        <v>13</v>
      </c>
      <c r="E5910" s="98">
        <v>190112</v>
      </c>
      <c r="F5910" s="98"/>
      <c r="G5910" s="127" t="s">
        <v>3214</v>
      </c>
      <c r="H5910" s="128">
        <v>50</v>
      </c>
      <c r="I5910" s="128">
        <v>0</v>
      </c>
      <c r="J5910" s="129">
        <v>50</v>
      </c>
      <c r="K5910" s="101" t="s">
        <v>1388</v>
      </c>
    </row>
    <row r="5911" spans="1:11" ht="56.25" customHeight="1">
      <c r="A5911" s="98">
        <v>340</v>
      </c>
      <c r="B5911" s="125" t="s">
        <v>1298</v>
      </c>
      <c r="C5911" s="126">
        <v>42465</v>
      </c>
      <c r="D5911" s="98" t="s">
        <v>6</v>
      </c>
      <c r="E5911" s="98">
        <v>190113</v>
      </c>
      <c r="F5911" s="98"/>
      <c r="G5911" s="127" t="s">
        <v>3204</v>
      </c>
      <c r="H5911" s="128">
        <v>0</v>
      </c>
      <c r="I5911" s="128">
        <v>72107.38</v>
      </c>
      <c r="J5911" s="129">
        <v>72107.38</v>
      </c>
      <c r="K5911" s="101" t="s">
        <v>1388</v>
      </c>
    </row>
    <row r="5912" spans="1:11" ht="56.25" customHeight="1">
      <c r="A5912" s="98">
        <v>340</v>
      </c>
      <c r="B5912" s="125" t="s">
        <v>1298</v>
      </c>
      <c r="C5912" s="126">
        <v>42465</v>
      </c>
      <c r="D5912" s="98" t="s">
        <v>13</v>
      </c>
      <c r="E5912" s="98">
        <v>190114</v>
      </c>
      <c r="F5912" s="98"/>
      <c r="G5912" s="127" t="s">
        <v>3215</v>
      </c>
      <c r="H5912" s="128">
        <v>50</v>
      </c>
      <c r="I5912" s="128">
        <v>0</v>
      </c>
      <c r="J5912" s="129">
        <v>50</v>
      </c>
      <c r="K5912" s="101" t="s">
        <v>1388</v>
      </c>
    </row>
    <row r="5913" spans="1:11" ht="56.25" customHeight="1">
      <c r="A5913" s="98">
        <v>340</v>
      </c>
      <c r="B5913" s="125" t="s">
        <v>1298</v>
      </c>
      <c r="C5913" s="126">
        <v>42474</v>
      </c>
      <c r="D5913" s="98" t="s">
        <v>11</v>
      </c>
      <c r="E5913" s="98">
        <v>190941</v>
      </c>
      <c r="F5913" s="98"/>
      <c r="G5913" s="127" t="s">
        <v>3411</v>
      </c>
      <c r="H5913" s="128">
        <v>288.25</v>
      </c>
      <c r="I5913" s="128">
        <v>0</v>
      </c>
      <c r="J5913" s="129">
        <v>288.25</v>
      </c>
      <c r="K5913" s="101" t="s">
        <v>1388</v>
      </c>
    </row>
    <row r="5914" spans="1:11" ht="56.25" customHeight="1">
      <c r="A5914" s="98">
        <v>340</v>
      </c>
      <c r="B5914" s="125" t="s">
        <v>1298</v>
      </c>
      <c r="C5914" s="126">
        <v>42478</v>
      </c>
      <c r="D5914" s="98" t="s">
        <v>6</v>
      </c>
      <c r="E5914" s="98">
        <v>191268</v>
      </c>
      <c r="F5914" s="98"/>
      <c r="G5914" s="127" t="s">
        <v>3463</v>
      </c>
      <c r="H5914" s="128">
        <v>0</v>
      </c>
      <c r="I5914" s="128">
        <v>32671.3</v>
      </c>
      <c r="J5914" s="129">
        <v>32671.3</v>
      </c>
      <c r="K5914" s="101" t="s">
        <v>1388</v>
      </c>
    </row>
    <row r="5915" spans="1:11" ht="56.25" customHeight="1">
      <c r="A5915" s="98">
        <v>340</v>
      </c>
      <c r="B5915" s="125" t="s">
        <v>1298</v>
      </c>
      <c r="C5915" s="126">
        <v>42478</v>
      </c>
      <c r="D5915" s="98" t="s">
        <v>13</v>
      </c>
      <c r="E5915" s="98">
        <v>191269</v>
      </c>
      <c r="F5915" s="98"/>
      <c r="G5915" s="127" t="s">
        <v>3467</v>
      </c>
      <c r="H5915" s="128">
        <v>50</v>
      </c>
      <c r="I5915" s="128">
        <v>0</v>
      </c>
      <c r="J5915" s="129">
        <v>50</v>
      </c>
      <c r="K5915" s="101" t="s">
        <v>1388</v>
      </c>
    </row>
    <row r="5916" spans="1:11" ht="56.25" customHeight="1">
      <c r="A5916" s="98">
        <v>340</v>
      </c>
      <c r="B5916" s="125" t="s">
        <v>1298</v>
      </c>
      <c r="C5916" s="126">
        <v>42479</v>
      </c>
      <c r="D5916" s="98" t="s">
        <v>13</v>
      </c>
      <c r="E5916" s="98">
        <v>191351</v>
      </c>
      <c r="F5916" s="98"/>
      <c r="G5916" s="127" t="s">
        <v>3485</v>
      </c>
      <c r="H5916" s="128">
        <v>50</v>
      </c>
      <c r="I5916" s="128">
        <v>0</v>
      </c>
      <c r="J5916" s="129">
        <v>50</v>
      </c>
      <c r="K5916" s="101" t="s">
        <v>1388</v>
      </c>
    </row>
    <row r="5917" spans="1:11" ht="56.25" customHeight="1">
      <c r="A5917" s="98">
        <v>340</v>
      </c>
      <c r="B5917" s="125" t="s">
        <v>1298</v>
      </c>
      <c r="C5917" s="126">
        <v>42485</v>
      </c>
      <c r="D5917" s="98" t="s">
        <v>6</v>
      </c>
      <c r="E5917" s="98">
        <v>191892</v>
      </c>
      <c r="F5917" s="98"/>
      <c r="G5917" s="127" t="s">
        <v>3577</v>
      </c>
      <c r="H5917" s="128">
        <v>0</v>
      </c>
      <c r="I5917" s="128">
        <v>3073.28</v>
      </c>
      <c r="J5917" s="129">
        <v>3073.28</v>
      </c>
      <c r="K5917" s="101" t="s">
        <v>1388</v>
      </c>
    </row>
    <row r="5918" spans="1:11" ht="56.25" customHeight="1">
      <c r="A5918" s="98">
        <v>340</v>
      </c>
      <c r="B5918" s="125" t="s">
        <v>1298</v>
      </c>
      <c r="C5918" s="126">
        <v>42485</v>
      </c>
      <c r="D5918" s="98" t="s">
        <v>13</v>
      </c>
      <c r="E5918" s="98">
        <v>191893</v>
      </c>
      <c r="F5918" s="98"/>
      <c r="G5918" s="127" t="s">
        <v>3592</v>
      </c>
      <c r="H5918" s="128">
        <v>50</v>
      </c>
      <c r="I5918" s="128">
        <v>0</v>
      </c>
      <c r="J5918" s="129">
        <v>50</v>
      </c>
      <c r="K5918" s="101" t="s">
        <v>1388</v>
      </c>
    </row>
    <row r="5919" spans="1:11" ht="56.25" customHeight="1">
      <c r="A5919" s="98">
        <v>340</v>
      </c>
      <c r="B5919" s="125" t="s">
        <v>1298</v>
      </c>
      <c r="C5919" s="126">
        <v>42495</v>
      </c>
      <c r="D5919" s="98" t="s">
        <v>11</v>
      </c>
      <c r="E5919" s="98">
        <v>192749</v>
      </c>
      <c r="F5919" s="98"/>
      <c r="G5919" s="127" t="s">
        <v>3804</v>
      </c>
      <c r="H5919" s="128">
        <v>287.97000000000003</v>
      </c>
      <c r="I5919" s="128">
        <v>0</v>
      </c>
      <c r="J5919" s="129">
        <v>287.97000000000003</v>
      </c>
      <c r="K5919" s="101" t="s">
        <v>1388</v>
      </c>
    </row>
    <row r="5920" spans="1:11" ht="56.25" customHeight="1">
      <c r="A5920" s="98">
        <v>340</v>
      </c>
      <c r="B5920" s="125" t="s">
        <v>1298</v>
      </c>
      <c r="C5920" s="126">
        <v>42495</v>
      </c>
      <c r="D5920" s="98" t="s">
        <v>11</v>
      </c>
      <c r="E5920" s="98">
        <v>192804</v>
      </c>
      <c r="F5920" s="98"/>
      <c r="G5920" s="127" t="s">
        <v>3805</v>
      </c>
      <c r="H5920" s="128">
        <v>313.08</v>
      </c>
      <c r="I5920" s="128">
        <v>0</v>
      </c>
      <c r="J5920" s="129">
        <v>313.08</v>
      </c>
      <c r="K5920" s="101" t="s">
        <v>1388</v>
      </c>
    </row>
    <row r="5921" spans="1:11" ht="56.25" customHeight="1">
      <c r="A5921" s="98">
        <v>340</v>
      </c>
      <c r="B5921" s="125" t="s">
        <v>1298</v>
      </c>
      <c r="C5921" s="126">
        <v>42495</v>
      </c>
      <c r="D5921" s="98" t="s">
        <v>11</v>
      </c>
      <c r="E5921" s="98">
        <v>192808</v>
      </c>
      <c r="F5921" s="98"/>
      <c r="G5921" s="127" t="s">
        <v>3807</v>
      </c>
      <c r="H5921" s="128">
        <v>290.92</v>
      </c>
      <c r="I5921" s="128">
        <v>0</v>
      </c>
      <c r="J5921" s="129">
        <v>290.92</v>
      </c>
      <c r="K5921" s="101" t="s">
        <v>1388</v>
      </c>
    </row>
    <row r="5922" spans="1:11" ht="56.25" customHeight="1">
      <c r="A5922" s="98">
        <v>340</v>
      </c>
      <c r="B5922" s="125" t="s">
        <v>1298</v>
      </c>
      <c r="C5922" s="126">
        <v>42501</v>
      </c>
      <c r="D5922" s="98" t="s">
        <v>6</v>
      </c>
      <c r="E5922" s="98">
        <v>193185</v>
      </c>
      <c r="F5922" s="98"/>
      <c r="G5922" s="127" t="s">
        <v>3901</v>
      </c>
      <c r="H5922" s="128">
        <v>0</v>
      </c>
      <c r="I5922" s="128">
        <v>1920.8</v>
      </c>
      <c r="J5922" s="129">
        <v>1920.8</v>
      </c>
      <c r="K5922" s="101" t="s">
        <v>1388</v>
      </c>
    </row>
    <row r="5923" spans="1:11" ht="56.25" customHeight="1">
      <c r="A5923" s="98">
        <v>340</v>
      </c>
      <c r="B5923" s="125" t="s">
        <v>1298</v>
      </c>
      <c r="C5923" s="126">
        <v>42501</v>
      </c>
      <c r="D5923" s="98" t="s">
        <v>11</v>
      </c>
      <c r="E5923" s="98">
        <v>193298</v>
      </c>
      <c r="F5923" s="98"/>
      <c r="G5923" s="127" t="s">
        <v>3918</v>
      </c>
      <c r="H5923" s="128">
        <v>278.77999999999997</v>
      </c>
      <c r="I5923" s="128">
        <v>0</v>
      </c>
      <c r="J5923" s="129">
        <v>278.77999999999997</v>
      </c>
      <c r="K5923" s="101" t="s">
        <v>1388</v>
      </c>
    </row>
    <row r="5924" spans="1:11" ht="56.25" customHeight="1">
      <c r="A5924" s="98">
        <v>340</v>
      </c>
      <c r="B5924" s="125" t="s">
        <v>1298</v>
      </c>
      <c r="C5924" s="126">
        <v>42501</v>
      </c>
      <c r="D5924" s="98" t="s">
        <v>6</v>
      </c>
      <c r="E5924" s="98">
        <v>193299</v>
      </c>
      <c r="F5924" s="98"/>
      <c r="G5924" s="127" t="s">
        <v>3902</v>
      </c>
      <c r="H5924" s="128">
        <v>0</v>
      </c>
      <c r="I5924" s="128">
        <v>501.05</v>
      </c>
      <c r="J5924" s="129">
        <v>501.05</v>
      </c>
      <c r="K5924" s="101" t="s">
        <v>1388</v>
      </c>
    </row>
    <row r="5925" spans="1:11" ht="56.25" customHeight="1">
      <c r="A5925" s="98">
        <v>340</v>
      </c>
      <c r="B5925" s="125" t="s">
        <v>1298</v>
      </c>
      <c r="C5925" s="126">
        <v>42507</v>
      </c>
      <c r="D5925" s="98" t="s">
        <v>11</v>
      </c>
      <c r="E5925" s="98">
        <v>193722</v>
      </c>
      <c r="F5925" s="98"/>
      <c r="G5925" s="127" t="s">
        <v>4087</v>
      </c>
      <c r="H5925" s="128">
        <v>290.79000000000002</v>
      </c>
      <c r="I5925" s="128">
        <v>0</v>
      </c>
      <c r="J5925" s="129">
        <v>290.79000000000002</v>
      </c>
      <c r="K5925" s="101" t="s">
        <v>1388</v>
      </c>
    </row>
    <row r="5926" spans="1:11" ht="56.25" customHeight="1">
      <c r="A5926" s="98">
        <v>340</v>
      </c>
      <c r="B5926" s="125" t="s">
        <v>1298</v>
      </c>
      <c r="C5926" s="126">
        <v>42508</v>
      </c>
      <c r="D5926" s="98" t="s">
        <v>6</v>
      </c>
      <c r="E5926" s="98">
        <v>193845</v>
      </c>
      <c r="F5926" s="98"/>
      <c r="G5926" s="127" t="s">
        <v>4106</v>
      </c>
      <c r="H5926" s="128">
        <v>0</v>
      </c>
      <c r="I5926" s="128">
        <v>34918.629999999997</v>
      </c>
      <c r="J5926" s="129">
        <v>34918.629999999997</v>
      </c>
      <c r="K5926" s="101" t="s">
        <v>1388</v>
      </c>
    </row>
    <row r="5927" spans="1:11" ht="56.25" customHeight="1">
      <c r="A5927" s="98">
        <v>340</v>
      </c>
      <c r="B5927" s="125" t="s">
        <v>1298</v>
      </c>
      <c r="C5927" s="126">
        <v>42522</v>
      </c>
      <c r="D5927" s="98" t="s">
        <v>15</v>
      </c>
      <c r="E5927" s="98">
        <v>195062</v>
      </c>
      <c r="F5927" s="98"/>
      <c r="G5927" s="127" t="s">
        <v>4421</v>
      </c>
      <c r="H5927" s="128">
        <v>313.08</v>
      </c>
      <c r="I5927" s="128">
        <v>0</v>
      </c>
      <c r="J5927" s="129">
        <v>313.08</v>
      </c>
      <c r="K5927" s="101" t="s">
        <v>1388</v>
      </c>
    </row>
    <row r="5928" spans="1:11" ht="56.25" customHeight="1">
      <c r="A5928" s="98">
        <v>340</v>
      </c>
      <c r="B5928" s="125" t="s">
        <v>1298</v>
      </c>
      <c r="C5928" s="126">
        <v>42522</v>
      </c>
      <c r="D5928" s="98" t="s">
        <v>15</v>
      </c>
      <c r="E5928" s="98">
        <v>195063</v>
      </c>
      <c r="F5928" s="98"/>
      <c r="G5928" s="127" t="s">
        <v>4422</v>
      </c>
      <c r="H5928" s="128">
        <v>287.97000000000003</v>
      </c>
      <c r="I5928" s="128">
        <v>0</v>
      </c>
      <c r="J5928" s="129">
        <v>287.97000000000003</v>
      </c>
      <c r="K5928" s="101" t="s">
        <v>1388</v>
      </c>
    </row>
    <row r="5929" spans="1:11" ht="56.25" customHeight="1">
      <c r="A5929" s="98">
        <v>340</v>
      </c>
      <c r="B5929" s="125" t="s">
        <v>1298</v>
      </c>
      <c r="C5929" s="126">
        <v>42522</v>
      </c>
      <c r="D5929" s="98" t="s">
        <v>15</v>
      </c>
      <c r="E5929" s="98">
        <v>195064</v>
      </c>
      <c r="F5929" s="98"/>
      <c r="G5929" s="127" t="s">
        <v>4423</v>
      </c>
      <c r="H5929" s="128">
        <v>290.92</v>
      </c>
      <c r="I5929" s="128">
        <v>0</v>
      </c>
      <c r="J5929" s="129">
        <v>290.92</v>
      </c>
      <c r="K5929" s="101" t="s">
        <v>1388</v>
      </c>
    </row>
    <row r="5930" spans="1:11" ht="56.25" customHeight="1">
      <c r="A5930" s="98">
        <v>340</v>
      </c>
      <c r="B5930" s="125" t="s">
        <v>1298</v>
      </c>
      <c r="C5930" s="126">
        <v>42541</v>
      </c>
      <c r="D5930" s="98" t="s">
        <v>6</v>
      </c>
      <c r="E5930" s="98">
        <v>207372</v>
      </c>
      <c r="F5930" s="98"/>
      <c r="G5930" s="127" t="s">
        <v>4851</v>
      </c>
      <c r="H5930" s="128">
        <v>0</v>
      </c>
      <c r="I5930" s="128">
        <v>28716.23</v>
      </c>
      <c r="J5930" s="129">
        <v>28716.23</v>
      </c>
      <c r="K5930" s="101" t="s">
        <v>1388</v>
      </c>
    </row>
    <row r="5931" spans="1:11" ht="56.25" customHeight="1">
      <c r="A5931" s="98">
        <v>340</v>
      </c>
      <c r="B5931" s="125" t="s">
        <v>1298</v>
      </c>
      <c r="C5931" s="126">
        <v>42550</v>
      </c>
      <c r="D5931" s="98" t="s">
        <v>6</v>
      </c>
      <c r="E5931" s="98">
        <v>213846</v>
      </c>
      <c r="F5931" s="98"/>
      <c r="G5931" s="127" t="s">
        <v>5131</v>
      </c>
      <c r="H5931" s="128">
        <v>0</v>
      </c>
      <c r="I5931" s="128">
        <v>19788.560000000001</v>
      </c>
      <c r="J5931" s="129">
        <v>19788.560000000001</v>
      </c>
      <c r="K5931" s="101" t="s">
        <v>1388</v>
      </c>
    </row>
    <row r="5932" spans="1:11" ht="56.25" customHeight="1">
      <c r="A5932" s="98">
        <v>340</v>
      </c>
      <c r="B5932" s="125" t="s">
        <v>1298</v>
      </c>
      <c r="C5932" s="126">
        <v>42550</v>
      </c>
      <c r="D5932" s="98" t="s">
        <v>15</v>
      </c>
      <c r="E5932" s="98">
        <v>213847</v>
      </c>
      <c r="F5932" s="98"/>
      <c r="G5932" s="127" t="s">
        <v>5139</v>
      </c>
      <c r="H5932" s="128">
        <v>50</v>
      </c>
      <c r="I5932" s="128">
        <v>0</v>
      </c>
      <c r="J5932" s="129">
        <v>50</v>
      </c>
      <c r="K5932" s="101" t="s">
        <v>1388</v>
      </c>
    </row>
    <row r="5933" spans="1:11" ht="56.25" customHeight="1">
      <c r="A5933" s="98">
        <v>340</v>
      </c>
      <c r="B5933" s="125" t="s">
        <v>1298</v>
      </c>
      <c r="C5933" s="126">
        <v>42557</v>
      </c>
      <c r="D5933" s="98" t="s">
        <v>6</v>
      </c>
      <c r="E5933" s="98">
        <v>218537</v>
      </c>
      <c r="F5933" s="98"/>
      <c r="G5933" s="127" t="s">
        <v>5338</v>
      </c>
      <c r="H5933" s="128">
        <v>0</v>
      </c>
      <c r="I5933" s="128">
        <v>1920.8</v>
      </c>
      <c r="J5933" s="129">
        <v>1920.8</v>
      </c>
      <c r="K5933" s="101" t="s">
        <v>1388</v>
      </c>
    </row>
    <row r="5934" spans="1:11" ht="56.25" customHeight="1">
      <c r="A5934" s="98">
        <v>340</v>
      </c>
      <c r="B5934" s="125" t="s">
        <v>1298</v>
      </c>
      <c r="C5934" s="126">
        <v>42557</v>
      </c>
      <c r="D5934" s="98" t="s">
        <v>15</v>
      </c>
      <c r="E5934" s="98">
        <v>218538</v>
      </c>
      <c r="F5934" s="98"/>
      <c r="G5934" s="127" t="s">
        <v>5354</v>
      </c>
      <c r="H5934" s="128">
        <v>50</v>
      </c>
      <c r="I5934" s="128">
        <v>0</v>
      </c>
      <c r="J5934" s="129">
        <v>50</v>
      </c>
      <c r="K5934" s="101" t="s">
        <v>1388</v>
      </c>
    </row>
    <row r="5935" spans="1:11" ht="56.25" customHeight="1">
      <c r="A5935" s="98">
        <v>340</v>
      </c>
      <c r="B5935" s="125" t="s">
        <v>1298</v>
      </c>
      <c r="C5935" s="126">
        <v>42570</v>
      </c>
      <c r="D5935" s="98" t="s">
        <v>6</v>
      </c>
      <c r="E5935" s="98">
        <v>227495</v>
      </c>
      <c r="F5935" s="98"/>
      <c r="G5935" s="127" t="s">
        <v>5656</v>
      </c>
      <c r="H5935" s="128">
        <v>0</v>
      </c>
      <c r="I5935" s="128">
        <v>34190.03</v>
      </c>
      <c r="J5935" s="129">
        <v>34190.03</v>
      </c>
      <c r="K5935" s="101" t="s">
        <v>1388</v>
      </c>
    </row>
    <row r="5936" spans="1:11" ht="56.25" customHeight="1">
      <c r="A5936" s="98">
        <v>340</v>
      </c>
      <c r="B5936" s="125" t="s">
        <v>1298</v>
      </c>
      <c r="C5936" s="126">
        <v>42570</v>
      </c>
      <c r="D5936" s="98" t="s">
        <v>15</v>
      </c>
      <c r="E5936" s="98">
        <v>227496</v>
      </c>
      <c r="F5936" s="98"/>
      <c r="G5936" s="127" t="s">
        <v>5669</v>
      </c>
      <c r="H5936" s="128">
        <v>50</v>
      </c>
      <c r="I5936" s="128">
        <v>0</v>
      </c>
      <c r="J5936" s="129">
        <v>50</v>
      </c>
      <c r="K5936" s="101" t="s">
        <v>1388</v>
      </c>
    </row>
    <row r="5937" spans="1:11" ht="56.25" customHeight="1">
      <c r="A5937" s="98">
        <v>340</v>
      </c>
      <c r="B5937" s="125" t="s">
        <v>1298</v>
      </c>
      <c r="C5937" s="126">
        <v>42578</v>
      </c>
      <c r="D5937" s="98" t="s">
        <v>6</v>
      </c>
      <c r="E5937" s="98">
        <v>233722</v>
      </c>
      <c r="F5937" s="98"/>
      <c r="G5937" s="127" t="s">
        <v>5794</v>
      </c>
      <c r="H5937" s="128">
        <v>0</v>
      </c>
      <c r="I5937" s="128">
        <v>20252.57</v>
      </c>
      <c r="J5937" s="129">
        <v>20252.57</v>
      </c>
      <c r="K5937" s="101" t="s">
        <v>1388</v>
      </c>
    </row>
    <row r="5938" spans="1:11" ht="56.25" customHeight="1">
      <c r="A5938" s="98">
        <v>340</v>
      </c>
      <c r="B5938" s="125" t="s">
        <v>1298</v>
      </c>
      <c r="C5938" s="126">
        <v>42578</v>
      </c>
      <c r="D5938" s="98" t="s">
        <v>15</v>
      </c>
      <c r="E5938" s="98">
        <v>233723</v>
      </c>
      <c r="F5938" s="98"/>
      <c r="G5938" s="127" t="s">
        <v>5803</v>
      </c>
      <c r="H5938" s="128">
        <v>50</v>
      </c>
      <c r="I5938" s="128">
        <v>0</v>
      </c>
      <c r="J5938" s="129">
        <v>50</v>
      </c>
      <c r="K5938" s="101" t="s">
        <v>1388</v>
      </c>
    </row>
    <row r="5939" spans="1:11" ht="56.25" customHeight="1">
      <c r="A5939" s="98">
        <v>340</v>
      </c>
      <c r="B5939" s="125" t="s">
        <v>1298</v>
      </c>
      <c r="C5939" s="126">
        <v>42591</v>
      </c>
      <c r="D5939" s="98" t="s">
        <v>1366</v>
      </c>
      <c r="E5939" s="98">
        <v>243409</v>
      </c>
      <c r="F5939" s="98"/>
      <c r="G5939" s="127" t="s">
        <v>6164</v>
      </c>
      <c r="H5939" s="128">
        <v>0</v>
      </c>
      <c r="I5939" s="128">
        <v>91875.5</v>
      </c>
      <c r="J5939" s="129">
        <v>91875.5</v>
      </c>
      <c r="K5939" s="101" t="s">
        <v>1388</v>
      </c>
    </row>
    <row r="5940" spans="1:11" ht="56.25" customHeight="1">
      <c r="A5940" s="98">
        <v>340</v>
      </c>
      <c r="B5940" s="125" t="s">
        <v>1298</v>
      </c>
      <c r="C5940" s="126">
        <v>42591</v>
      </c>
      <c r="D5940" s="98" t="s">
        <v>15</v>
      </c>
      <c r="E5940" s="98">
        <v>243410</v>
      </c>
      <c r="F5940" s="98"/>
      <c r="G5940" s="127" t="s">
        <v>6154</v>
      </c>
      <c r="H5940" s="128">
        <v>50</v>
      </c>
      <c r="I5940" s="128">
        <v>0</v>
      </c>
      <c r="J5940" s="129">
        <v>50</v>
      </c>
      <c r="K5940" s="101" t="s">
        <v>1388</v>
      </c>
    </row>
    <row r="5941" spans="1:11" ht="56.25" customHeight="1">
      <c r="A5941" s="98">
        <v>340</v>
      </c>
      <c r="B5941" s="125" t="s">
        <v>1298</v>
      </c>
      <c r="C5941" s="126">
        <v>42612</v>
      </c>
      <c r="D5941" s="98" t="s">
        <v>1366</v>
      </c>
      <c r="E5941" s="98">
        <v>259180</v>
      </c>
      <c r="F5941" s="98"/>
      <c r="G5941" s="127" t="s">
        <v>6691</v>
      </c>
      <c r="H5941" s="128">
        <v>0</v>
      </c>
      <c r="I5941" s="128">
        <v>181.93</v>
      </c>
      <c r="J5941" s="129">
        <v>181.93</v>
      </c>
      <c r="K5941" s="101" t="s">
        <v>1388</v>
      </c>
    </row>
    <row r="5942" spans="1:11" ht="56.25" customHeight="1">
      <c r="A5942" s="98">
        <v>340</v>
      </c>
      <c r="B5942" s="125" t="s">
        <v>1298</v>
      </c>
      <c r="C5942" s="126">
        <v>42612</v>
      </c>
      <c r="D5942" s="98" t="s">
        <v>15</v>
      </c>
      <c r="E5942" s="98">
        <v>259181</v>
      </c>
      <c r="F5942" s="98"/>
      <c r="G5942" s="127" t="s">
        <v>6707</v>
      </c>
      <c r="H5942" s="128">
        <v>50</v>
      </c>
      <c r="I5942" s="128">
        <v>0</v>
      </c>
      <c r="J5942" s="129">
        <v>50</v>
      </c>
      <c r="K5942" s="101" t="s">
        <v>1388</v>
      </c>
    </row>
    <row r="5943" spans="1:11" ht="56.25" customHeight="1">
      <c r="A5943" s="98">
        <v>340</v>
      </c>
      <c r="B5943" s="125" t="s">
        <v>1298</v>
      </c>
      <c r="C5943" s="126">
        <v>42619</v>
      </c>
      <c r="D5943" s="98" t="s">
        <v>1366</v>
      </c>
      <c r="E5943" s="98">
        <v>263041</v>
      </c>
      <c r="F5943" s="98"/>
      <c r="G5943" s="127" t="s">
        <v>6863</v>
      </c>
      <c r="H5943" s="128">
        <v>0</v>
      </c>
      <c r="I5943" s="128">
        <v>74169.22</v>
      </c>
      <c r="J5943" s="129">
        <v>74169.22</v>
      </c>
      <c r="K5943" s="101" t="s">
        <v>1388</v>
      </c>
    </row>
    <row r="5944" spans="1:11" ht="56.25" customHeight="1">
      <c r="A5944" s="98">
        <v>340</v>
      </c>
      <c r="B5944" s="125" t="s">
        <v>1298</v>
      </c>
      <c r="C5944" s="126">
        <v>42619</v>
      </c>
      <c r="D5944" s="98" t="s">
        <v>15</v>
      </c>
      <c r="E5944" s="98">
        <v>263042</v>
      </c>
      <c r="F5944" s="98"/>
      <c r="G5944" s="127" t="s">
        <v>6894</v>
      </c>
      <c r="H5944" s="128">
        <v>50</v>
      </c>
      <c r="I5944" s="128">
        <v>0</v>
      </c>
      <c r="J5944" s="129">
        <v>50</v>
      </c>
      <c r="K5944" s="101" t="s">
        <v>1388</v>
      </c>
    </row>
    <row r="5945" spans="1:11" ht="56.25" customHeight="1">
      <c r="A5945" s="98">
        <v>340</v>
      </c>
      <c r="B5945" s="125" t="s">
        <v>1298</v>
      </c>
      <c r="C5945" s="126">
        <v>42628</v>
      </c>
      <c r="D5945" s="98" t="s">
        <v>1366</v>
      </c>
      <c r="E5945" s="98">
        <v>269688</v>
      </c>
      <c r="F5945" s="98"/>
      <c r="G5945" s="127" t="s">
        <v>7140</v>
      </c>
      <c r="H5945" s="128">
        <v>0</v>
      </c>
      <c r="I5945" s="128">
        <v>3018.4</v>
      </c>
      <c r="J5945" s="129">
        <v>3018.4</v>
      </c>
      <c r="K5945" s="101" t="s">
        <v>1388</v>
      </c>
    </row>
    <row r="5946" spans="1:11" ht="56.25" customHeight="1">
      <c r="A5946" s="98">
        <v>340</v>
      </c>
      <c r="B5946" s="125" t="s">
        <v>1298</v>
      </c>
      <c r="C5946" s="126">
        <v>42628</v>
      </c>
      <c r="D5946" s="98" t="s">
        <v>15</v>
      </c>
      <c r="E5946" s="98">
        <v>269689</v>
      </c>
      <c r="F5946" s="98"/>
      <c r="G5946" s="127" t="s">
        <v>7161</v>
      </c>
      <c r="H5946" s="128">
        <v>50</v>
      </c>
      <c r="I5946" s="128">
        <v>0</v>
      </c>
      <c r="J5946" s="129">
        <v>50</v>
      </c>
      <c r="K5946" s="101" t="s">
        <v>1388</v>
      </c>
    </row>
    <row r="5947" spans="1:11" ht="56.25" customHeight="1">
      <c r="A5947" s="98">
        <v>340</v>
      </c>
      <c r="B5947" s="125" t="s">
        <v>1298</v>
      </c>
      <c r="C5947" s="126">
        <v>42642</v>
      </c>
      <c r="D5947" s="98" t="s">
        <v>1366</v>
      </c>
      <c r="E5947" s="98">
        <v>280786</v>
      </c>
      <c r="F5947" s="98"/>
      <c r="G5947" s="127" t="s">
        <v>7560</v>
      </c>
      <c r="H5947" s="128">
        <v>0</v>
      </c>
      <c r="I5947" s="128">
        <v>20830.05</v>
      </c>
      <c r="J5947" s="129">
        <v>20830.05</v>
      </c>
      <c r="K5947" s="101" t="s">
        <v>1388</v>
      </c>
    </row>
    <row r="5948" spans="1:11" ht="56.25" customHeight="1">
      <c r="A5948" s="98">
        <v>340</v>
      </c>
      <c r="B5948" s="125" t="s">
        <v>1298</v>
      </c>
      <c r="C5948" s="126">
        <v>42642</v>
      </c>
      <c r="D5948" s="98" t="s">
        <v>15</v>
      </c>
      <c r="E5948" s="98">
        <v>280787</v>
      </c>
      <c r="F5948" s="98"/>
      <c r="G5948" s="127" t="s">
        <v>7584</v>
      </c>
      <c r="H5948" s="128">
        <v>50</v>
      </c>
      <c r="I5948" s="128">
        <v>0</v>
      </c>
      <c r="J5948" s="129">
        <v>50</v>
      </c>
      <c r="K5948" s="101" t="s">
        <v>1388</v>
      </c>
    </row>
    <row r="5949" spans="1:11" ht="56.25" customHeight="1">
      <c r="A5949" s="98">
        <v>340</v>
      </c>
      <c r="B5949" s="125" t="s">
        <v>1298</v>
      </c>
      <c r="C5949" s="126">
        <v>42376</v>
      </c>
      <c r="D5949" s="98" t="s">
        <v>11</v>
      </c>
      <c r="E5949" s="98">
        <v>838331</v>
      </c>
      <c r="F5949" s="98"/>
      <c r="G5949" s="127" t="s">
        <v>1442</v>
      </c>
      <c r="H5949" s="128">
        <v>50</v>
      </c>
      <c r="I5949" s="128">
        <v>0</v>
      </c>
      <c r="J5949" s="129">
        <v>50</v>
      </c>
      <c r="K5949" s="101" t="s">
        <v>1388</v>
      </c>
    </row>
    <row r="5950" spans="1:11" ht="56.25" customHeight="1">
      <c r="A5950" s="98">
        <v>340</v>
      </c>
      <c r="B5950" s="125" t="s">
        <v>1298</v>
      </c>
      <c r="C5950" s="126">
        <v>42376</v>
      </c>
      <c r="D5950" s="98" t="s">
        <v>6</v>
      </c>
      <c r="E5950" s="98">
        <v>838331</v>
      </c>
      <c r="F5950" s="98"/>
      <c r="G5950" s="127" t="s">
        <v>1426</v>
      </c>
      <c r="H5950" s="128">
        <v>0</v>
      </c>
      <c r="I5950" s="128">
        <v>5309.37</v>
      </c>
      <c r="J5950" s="129">
        <v>5309.37</v>
      </c>
      <c r="K5950" s="101" t="s">
        <v>1388</v>
      </c>
    </row>
    <row r="5951" spans="1:11" ht="56.25" customHeight="1">
      <c r="A5951" s="98">
        <v>340</v>
      </c>
      <c r="B5951" s="125" t="s">
        <v>1298</v>
      </c>
      <c r="C5951" s="126">
        <v>42376</v>
      </c>
      <c r="D5951" s="98" t="s">
        <v>11</v>
      </c>
      <c r="E5951" s="98">
        <v>838332</v>
      </c>
      <c r="F5951" s="98"/>
      <c r="G5951" s="127" t="s">
        <v>1443</v>
      </c>
      <c r="H5951" s="128">
        <v>50</v>
      </c>
      <c r="I5951" s="128">
        <v>0</v>
      </c>
      <c r="J5951" s="129">
        <v>50</v>
      </c>
      <c r="K5951" s="101" t="s">
        <v>1388</v>
      </c>
    </row>
    <row r="5952" spans="1:11" ht="56.25" customHeight="1">
      <c r="A5952" s="98">
        <v>340</v>
      </c>
      <c r="B5952" s="125" t="s">
        <v>1298</v>
      </c>
      <c r="C5952" s="126">
        <v>42376</v>
      </c>
      <c r="D5952" s="98" t="s">
        <v>6</v>
      </c>
      <c r="E5952" s="98">
        <v>838332</v>
      </c>
      <c r="F5952" s="98"/>
      <c r="G5952" s="127" t="s">
        <v>1427</v>
      </c>
      <c r="H5952" s="128">
        <v>0</v>
      </c>
      <c r="I5952" s="128">
        <v>2459.86</v>
      </c>
      <c r="J5952" s="129">
        <v>2459.86</v>
      </c>
      <c r="K5952" s="101" t="s">
        <v>1388</v>
      </c>
    </row>
    <row r="5953" spans="1:11" ht="56.25" customHeight="1">
      <c r="A5953" s="98">
        <v>340</v>
      </c>
      <c r="B5953" s="125" t="s">
        <v>1298</v>
      </c>
      <c r="C5953" s="126">
        <v>42376</v>
      </c>
      <c r="D5953" s="98" t="s">
        <v>11</v>
      </c>
      <c r="E5953" s="98">
        <v>838362</v>
      </c>
      <c r="F5953" s="98"/>
      <c r="G5953" s="127" t="s">
        <v>1444</v>
      </c>
      <c r="H5953" s="128">
        <v>50</v>
      </c>
      <c r="I5953" s="128">
        <v>0</v>
      </c>
      <c r="J5953" s="129">
        <v>50</v>
      </c>
      <c r="K5953" s="101" t="s">
        <v>1388</v>
      </c>
    </row>
    <row r="5954" spans="1:11" ht="56.25" customHeight="1">
      <c r="A5954" s="98">
        <v>340</v>
      </c>
      <c r="B5954" s="125" t="s">
        <v>1298</v>
      </c>
      <c r="C5954" s="126">
        <v>42376</v>
      </c>
      <c r="D5954" s="98" t="s">
        <v>6</v>
      </c>
      <c r="E5954" s="98">
        <v>838362</v>
      </c>
      <c r="F5954" s="98"/>
      <c r="G5954" s="127" t="s">
        <v>1430</v>
      </c>
      <c r="H5954" s="128">
        <v>0</v>
      </c>
      <c r="I5954" s="128">
        <v>4629.0600000000004</v>
      </c>
      <c r="J5954" s="129">
        <v>4629.0600000000004</v>
      </c>
      <c r="K5954" s="101" t="s">
        <v>1388</v>
      </c>
    </row>
    <row r="5955" spans="1:11" ht="56.25" customHeight="1">
      <c r="A5955" s="98">
        <v>340</v>
      </c>
      <c r="B5955" s="125" t="s">
        <v>1298</v>
      </c>
      <c r="C5955" s="126">
        <v>42377</v>
      </c>
      <c r="D5955" s="98" t="s">
        <v>11</v>
      </c>
      <c r="E5955" s="98">
        <v>838512</v>
      </c>
      <c r="F5955" s="98"/>
      <c r="G5955" s="127" t="s">
        <v>1452</v>
      </c>
      <c r="H5955" s="128">
        <v>50</v>
      </c>
      <c r="I5955" s="128">
        <v>0</v>
      </c>
      <c r="J5955" s="129">
        <v>50</v>
      </c>
      <c r="K5955" s="101" t="s">
        <v>1388</v>
      </c>
    </row>
    <row r="5956" spans="1:11" ht="56.25" customHeight="1">
      <c r="A5956" s="98">
        <v>340</v>
      </c>
      <c r="B5956" s="125" t="s">
        <v>1298</v>
      </c>
      <c r="C5956" s="126">
        <v>42377</v>
      </c>
      <c r="D5956" s="98" t="s">
        <v>6</v>
      </c>
      <c r="E5956" s="98">
        <v>838512</v>
      </c>
      <c r="F5956" s="98"/>
      <c r="G5956" s="127" t="s">
        <v>1450</v>
      </c>
      <c r="H5956" s="128">
        <v>0</v>
      </c>
      <c r="I5956" s="128">
        <v>73327.570000000007</v>
      </c>
      <c r="J5956" s="129">
        <v>73327.570000000007</v>
      </c>
      <c r="K5956" s="101" t="s">
        <v>1388</v>
      </c>
    </row>
    <row r="5957" spans="1:11" ht="56.25" customHeight="1">
      <c r="A5957" s="98">
        <v>340</v>
      </c>
      <c r="B5957" s="125" t="s">
        <v>1298</v>
      </c>
      <c r="C5957" s="126">
        <v>42380</v>
      </c>
      <c r="D5957" s="98" t="s">
        <v>11</v>
      </c>
      <c r="E5957" s="98">
        <v>838622</v>
      </c>
      <c r="F5957" s="98"/>
      <c r="G5957" s="127" t="s">
        <v>1479</v>
      </c>
      <c r="H5957" s="128">
        <v>50</v>
      </c>
      <c r="I5957" s="128">
        <v>0</v>
      </c>
      <c r="J5957" s="129">
        <v>50</v>
      </c>
      <c r="K5957" s="101" t="s">
        <v>1388</v>
      </c>
    </row>
    <row r="5958" spans="1:11" ht="56.25" customHeight="1">
      <c r="A5958" s="98">
        <v>340</v>
      </c>
      <c r="B5958" s="125" t="s">
        <v>1298</v>
      </c>
      <c r="C5958" s="126">
        <v>42380</v>
      </c>
      <c r="D5958" s="98" t="s">
        <v>6</v>
      </c>
      <c r="E5958" s="98">
        <v>838622</v>
      </c>
      <c r="F5958" s="98"/>
      <c r="G5958" s="127" t="s">
        <v>1465</v>
      </c>
      <c r="H5958" s="128">
        <v>0</v>
      </c>
      <c r="I5958" s="128">
        <v>2609.27</v>
      </c>
      <c r="J5958" s="129">
        <v>2609.27</v>
      </c>
      <c r="K5958" s="101" t="s">
        <v>1388</v>
      </c>
    </row>
    <row r="5959" spans="1:11" ht="56.25" customHeight="1">
      <c r="A5959" s="98">
        <v>340</v>
      </c>
      <c r="B5959" s="125" t="s">
        <v>1298</v>
      </c>
      <c r="C5959" s="126">
        <v>42380</v>
      </c>
      <c r="D5959" s="98" t="s">
        <v>11</v>
      </c>
      <c r="E5959" s="98">
        <v>838626</v>
      </c>
      <c r="F5959" s="98"/>
      <c r="G5959" s="127" t="s">
        <v>1481</v>
      </c>
      <c r="H5959" s="128">
        <v>50</v>
      </c>
      <c r="I5959" s="128">
        <v>0</v>
      </c>
      <c r="J5959" s="129">
        <v>50</v>
      </c>
      <c r="K5959" s="101" t="s">
        <v>1388</v>
      </c>
    </row>
    <row r="5960" spans="1:11" ht="56.25" customHeight="1">
      <c r="A5960" s="98">
        <v>340</v>
      </c>
      <c r="B5960" s="125" t="s">
        <v>1298</v>
      </c>
      <c r="C5960" s="126">
        <v>42380</v>
      </c>
      <c r="D5960" s="98" t="s">
        <v>6</v>
      </c>
      <c r="E5960" s="98">
        <v>838626</v>
      </c>
      <c r="F5960" s="98"/>
      <c r="G5960" s="127" t="s">
        <v>1466</v>
      </c>
      <c r="H5960" s="128">
        <v>0</v>
      </c>
      <c r="I5960" s="128">
        <v>783.41</v>
      </c>
      <c r="J5960" s="129">
        <v>783.41</v>
      </c>
      <c r="K5960" s="101" t="s">
        <v>1388</v>
      </c>
    </row>
    <row r="5961" spans="1:11" ht="56.25" customHeight="1">
      <c r="A5961" s="98">
        <v>340</v>
      </c>
      <c r="B5961" s="125" t="s">
        <v>1298</v>
      </c>
      <c r="C5961" s="126">
        <v>42440</v>
      </c>
      <c r="D5961" s="98" t="s">
        <v>11</v>
      </c>
      <c r="E5961" s="98">
        <v>844576</v>
      </c>
      <c r="F5961" s="98"/>
      <c r="G5961" s="127" t="s">
        <v>2682</v>
      </c>
      <c r="H5961" s="128">
        <v>50</v>
      </c>
      <c r="I5961" s="128">
        <v>0</v>
      </c>
      <c r="J5961" s="129">
        <v>50</v>
      </c>
      <c r="K5961" s="101" t="s">
        <v>1388</v>
      </c>
    </row>
    <row r="5962" spans="1:11" ht="56.25" customHeight="1">
      <c r="A5962" s="98">
        <v>340</v>
      </c>
      <c r="B5962" s="125" t="s">
        <v>1298</v>
      </c>
      <c r="C5962" s="126">
        <v>42440</v>
      </c>
      <c r="D5962" s="98" t="s">
        <v>6</v>
      </c>
      <c r="E5962" s="98">
        <v>844576</v>
      </c>
      <c r="F5962" s="98"/>
      <c r="G5962" s="127" t="s">
        <v>2672</v>
      </c>
      <c r="H5962" s="128">
        <v>0</v>
      </c>
      <c r="I5962" s="128">
        <v>2152.6</v>
      </c>
      <c r="J5962" s="129">
        <v>2152.6</v>
      </c>
      <c r="K5962" s="101" t="s">
        <v>1388</v>
      </c>
    </row>
    <row r="5963" spans="1:11" ht="56.25" customHeight="1">
      <c r="A5963" s="98">
        <v>340</v>
      </c>
      <c r="B5963" s="125" t="s">
        <v>1298</v>
      </c>
      <c r="C5963" s="126">
        <v>42440</v>
      </c>
      <c r="D5963" s="98" t="s">
        <v>11</v>
      </c>
      <c r="E5963" s="98">
        <v>844579</v>
      </c>
      <c r="F5963" s="98"/>
      <c r="G5963" s="127" t="s">
        <v>2683</v>
      </c>
      <c r="H5963" s="128">
        <v>50</v>
      </c>
      <c r="I5963" s="128">
        <v>0</v>
      </c>
      <c r="J5963" s="129">
        <v>50</v>
      </c>
      <c r="K5963" s="101" t="s">
        <v>1388</v>
      </c>
    </row>
    <row r="5964" spans="1:11" ht="56.25" customHeight="1">
      <c r="A5964" s="98">
        <v>340</v>
      </c>
      <c r="B5964" s="125" t="s">
        <v>1298</v>
      </c>
      <c r="C5964" s="126">
        <v>42440</v>
      </c>
      <c r="D5964" s="98" t="s">
        <v>6</v>
      </c>
      <c r="E5964" s="98">
        <v>844579</v>
      </c>
      <c r="F5964" s="98"/>
      <c r="G5964" s="127" t="s">
        <v>2673</v>
      </c>
      <c r="H5964" s="128">
        <v>0</v>
      </c>
      <c r="I5964" s="128">
        <v>3003.38</v>
      </c>
      <c r="J5964" s="129">
        <v>3003.38</v>
      </c>
      <c r="K5964" s="101" t="s">
        <v>1388</v>
      </c>
    </row>
    <row r="5965" spans="1:11" ht="56.25" customHeight="1">
      <c r="A5965" s="98">
        <v>340</v>
      </c>
      <c r="B5965" s="125" t="s">
        <v>1298</v>
      </c>
      <c r="C5965" s="126">
        <v>42440</v>
      </c>
      <c r="D5965" s="98" t="s">
        <v>11</v>
      </c>
      <c r="E5965" s="98">
        <v>844608</v>
      </c>
      <c r="F5965" s="98"/>
      <c r="G5965" s="127" t="s">
        <v>2685</v>
      </c>
      <c r="H5965" s="128">
        <v>50</v>
      </c>
      <c r="I5965" s="128">
        <v>0</v>
      </c>
      <c r="J5965" s="129">
        <v>50</v>
      </c>
      <c r="K5965" s="101" t="s">
        <v>1388</v>
      </c>
    </row>
    <row r="5966" spans="1:11" ht="56.25" customHeight="1">
      <c r="A5966" s="98">
        <v>340</v>
      </c>
      <c r="B5966" s="125" t="s">
        <v>1298</v>
      </c>
      <c r="C5966" s="126">
        <v>42440</v>
      </c>
      <c r="D5966" s="98" t="s">
        <v>6</v>
      </c>
      <c r="E5966" s="98">
        <v>844608</v>
      </c>
      <c r="F5966" s="98"/>
      <c r="G5966" s="127" t="s">
        <v>2674</v>
      </c>
      <c r="H5966" s="128">
        <v>0</v>
      </c>
      <c r="I5966" s="128">
        <v>3609.46</v>
      </c>
      <c r="J5966" s="129">
        <v>3609.46</v>
      </c>
      <c r="K5966" s="101" t="s">
        <v>1388</v>
      </c>
    </row>
    <row r="5967" spans="1:11" ht="56.25" customHeight="1">
      <c r="A5967" s="98">
        <v>340</v>
      </c>
      <c r="B5967" s="125" t="s">
        <v>1298</v>
      </c>
      <c r="C5967" s="126">
        <v>42444</v>
      </c>
      <c r="D5967" s="98" t="s">
        <v>11</v>
      </c>
      <c r="E5967" s="98">
        <v>844886</v>
      </c>
      <c r="F5967" s="98"/>
      <c r="G5967" s="127" t="s">
        <v>2767</v>
      </c>
      <c r="H5967" s="128">
        <v>50</v>
      </c>
      <c r="I5967" s="128">
        <v>0</v>
      </c>
      <c r="J5967" s="129">
        <v>50</v>
      </c>
      <c r="K5967" s="101" t="s">
        <v>1388</v>
      </c>
    </row>
    <row r="5968" spans="1:11" ht="56.25" customHeight="1">
      <c r="A5968" s="98">
        <v>340</v>
      </c>
      <c r="B5968" s="125" t="s">
        <v>1298</v>
      </c>
      <c r="C5968" s="126">
        <v>42444</v>
      </c>
      <c r="D5968" s="98" t="s">
        <v>6</v>
      </c>
      <c r="E5968" s="98">
        <v>844886</v>
      </c>
      <c r="F5968" s="98"/>
      <c r="G5968" s="127" t="s">
        <v>2752</v>
      </c>
      <c r="H5968" s="128">
        <v>0</v>
      </c>
      <c r="I5968" s="128">
        <v>26923.37</v>
      </c>
      <c r="J5968" s="129">
        <v>26923.37</v>
      </c>
      <c r="K5968" s="101" t="s">
        <v>1388</v>
      </c>
    </row>
    <row r="5969" spans="1:11" ht="56.25" customHeight="1">
      <c r="A5969" s="98">
        <v>340</v>
      </c>
      <c r="B5969" s="125" t="s">
        <v>1298</v>
      </c>
      <c r="C5969" s="126">
        <v>42450</v>
      </c>
      <c r="D5969" s="98" t="s">
        <v>6</v>
      </c>
      <c r="E5969" s="98">
        <v>845465</v>
      </c>
      <c r="F5969" s="98"/>
      <c r="G5969" s="127" t="s">
        <v>2951</v>
      </c>
      <c r="H5969" s="128">
        <v>0</v>
      </c>
      <c r="I5969" s="128">
        <v>58233.06</v>
      </c>
      <c r="J5969" s="129">
        <v>58233.06</v>
      </c>
      <c r="K5969" s="101" t="s">
        <v>1388</v>
      </c>
    </row>
    <row r="5970" spans="1:11" ht="56.25" customHeight="1">
      <c r="A5970" s="98">
        <v>340</v>
      </c>
      <c r="B5970" s="125" t="s">
        <v>1298</v>
      </c>
      <c r="C5970" s="126">
        <v>42503</v>
      </c>
      <c r="D5970" s="98" t="s">
        <v>6</v>
      </c>
      <c r="E5970" s="98">
        <v>851256</v>
      </c>
      <c r="F5970" s="98"/>
      <c r="G5970" s="127" t="s">
        <v>3973</v>
      </c>
      <c r="H5970" s="128">
        <v>0</v>
      </c>
      <c r="I5970" s="128">
        <v>63413.36</v>
      </c>
      <c r="J5970" s="129">
        <v>63413.36</v>
      </c>
      <c r="K5970" s="101" t="s">
        <v>1388</v>
      </c>
    </row>
    <row r="5971" spans="1:11" ht="56.25" customHeight="1">
      <c r="A5971" s="98">
        <v>340</v>
      </c>
      <c r="B5971" s="125" t="s">
        <v>1298</v>
      </c>
      <c r="C5971" s="126">
        <v>42508</v>
      </c>
      <c r="D5971" s="98" t="s">
        <v>13</v>
      </c>
      <c r="E5971" s="98">
        <v>851759</v>
      </c>
      <c r="F5971" s="98"/>
      <c r="G5971" s="127" t="s">
        <v>4130</v>
      </c>
      <c r="H5971" s="128">
        <v>6819</v>
      </c>
      <c r="I5971" s="128">
        <v>0</v>
      </c>
      <c r="J5971" s="129">
        <v>6819</v>
      </c>
      <c r="K5971" s="101" t="s">
        <v>1388</v>
      </c>
    </row>
    <row r="5972" spans="1:11" ht="56.25" customHeight="1">
      <c r="A5972" s="98">
        <v>340</v>
      </c>
      <c r="B5972" s="125" t="s">
        <v>1298</v>
      </c>
      <c r="C5972" s="126">
        <v>42508</v>
      </c>
      <c r="D5972" s="98" t="s">
        <v>13</v>
      </c>
      <c r="E5972" s="98">
        <v>851761</v>
      </c>
      <c r="F5972" s="98"/>
      <c r="G5972" s="127" t="s">
        <v>4131</v>
      </c>
      <c r="H5972" s="128">
        <v>7813</v>
      </c>
      <c r="I5972" s="128">
        <v>0</v>
      </c>
      <c r="J5972" s="129">
        <v>7813</v>
      </c>
      <c r="K5972" s="101" t="s">
        <v>1388</v>
      </c>
    </row>
    <row r="5973" spans="1:11" ht="56.25" customHeight="1">
      <c r="A5973" s="98">
        <v>340</v>
      </c>
      <c r="B5973" s="125" t="s">
        <v>1298</v>
      </c>
      <c r="C5973" s="126">
        <v>42508</v>
      </c>
      <c r="D5973" s="98" t="s">
        <v>13</v>
      </c>
      <c r="E5973" s="98">
        <v>851767</v>
      </c>
      <c r="F5973" s="98"/>
      <c r="G5973" s="127" t="s">
        <v>4133</v>
      </c>
      <c r="H5973" s="128">
        <v>7433</v>
      </c>
      <c r="I5973" s="128">
        <v>0</v>
      </c>
      <c r="J5973" s="129">
        <v>7433</v>
      </c>
      <c r="K5973" s="101" t="s">
        <v>1388</v>
      </c>
    </row>
    <row r="5974" spans="1:11" ht="56.25" customHeight="1">
      <c r="A5974" s="98">
        <v>340</v>
      </c>
      <c r="B5974" s="125" t="s">
        <v>1298</v>
      </c>
      <c r="C5974" s="126">
        <v>42508</v>
      </c>
      <c r="D5974" s="98" t="s">
        <v>6</v>
      </c>
      <c r="E5974" s="98">
        <v>851770</v>
      </c>
      <c r="F5974" s="98"/>
      <c r="G5974" s="127" t="s">
        <v>4113</v>
      </c>
      <c r="H5974" s="128">
        <v>0</v>
      </c>
      <c r="I5974" s="128">
        <v>16115.51</v>
      </c>
      <c r="J5974" s="129">
        <v>16115.51</v>
      </c>
      <c r="K5974" s="101" t="s">
        <v>1388</v>
      </c>
    </row>
    <row r="5975" spans="1:11" ht="56.25" customHeight="1">
      <c r="A5975" s="98">
        <v>340</v>
      </c>
      <c r="B5975" s="125" t="s">
        <v>1298</v>
      </c>
      <c r="C5975" s="126">
        <v>42513</v>
      </c>
      <c r="D5975" s="98" t="s">
        <v>6</v>
      </c>
      <c r="E5975" s="98">
        <v>852218</v>
      </c>
      <c r="F5975" s="98"/>
      <c r="G5975" s="127" t="s">
        <v>4193</v>
      </c>
      <c r="H5975" s="128">
        <v>0</v>
      </c>
      <c r="I5975" s="128">
        <v>16111.05</v>
      </c>
      <c r="J5975" s="129">
        <v>16111.05</v>
      </c>
      <c r="K5975" s="101" t="s">
        <v>1388</v>
      </c>
    </row>
    <row r="5976" spans="1:11" ht="56.25" customHeight="1">
      <c r="A5976" s="98">
        <v>340</v>
      </c>
      <c r="B5976" s="125" t="s">
        <v>1298</v>
      </c>
      <c r="C5976" s="126">
        <v>42513</v>
      </c>
      <c r="D5976" s="98" t="s">
        <v>13</v>
      </c>
      <c r="E5976" s="98">
        <v>852247</v>
      </c>
      <c r="F5976" s="98"/>
      <c r="G5976" s="127" t="s">
        <v>4236</v>
      </c>
      <c r="H5976" s="128">
        <v>1457</v>
      </c>
      <c r="I5976" s="128">
        <v>0</v>
      </c>
      <c r="J5976" s="129">
        <v>1457</v>
      </c>
      <c r="K5976" s="101" t="s">
        <v>1388</v>
      </c>
    </row>
    <row r="5977" spans="1:11" ht="56.25" customHeight="1">
      <c r="A5977" s="98">
        <v>340</v>
      </c>
      <c r="B5977" s="125" t="s">
        <v>1298</v>
      </c>
      <c r="C5977" s="126">
        <v>42513</v>
      </c>
      <c r="D5977" s="98" t="s">
        <v>13</v>
      </c>
      <c r="E5977" s="98">
        <v>852254</v>
      </c>
      <c r="F5977" s="98"/>
      <c r="G5977" s="127" t="s">
        <v>4238</v>
      </c>
      <c r="H5977" s="128">
        <v>6407</v>
      </c>
      <c r="I5977" s="128">
        <v>0</v>
      </c>
      <c r="J5977" s="129">
        <v>6407</v>
      </c>
      <c r="K5977" s="101" t="s">
        <v>1388</v>
      </c>
    </row>
    <row r="5978" spans="1:11" ht="56.25" customHeight="1">
      <c r="A5978" s="98">
        <v>340</v>
      </c>
      <c r="B5978" s="125" t="s">
        <v>1298</v>
      </c>
      <c r="C5978" s="126">
        <v>42513</v>
      </c>
      <c r="D5978" s="98" t="s">
        <v>13</v>
      </c>
      <c r="E5978" s="98">
        <v>852257</v>
      </c>
      <c r="F5978" s="98"/>
      <c r="G5978" s="127" t="s">
        <v>4239</v>
      </c>
      <c r="H5978" s="128">
        <v>6772</v>
      </c>
      <c r="I5978" s="128">
        <v>0</v>
      </c>
      <c r="J5978" s="129">
        <v>6772</v>
      </c>
      <c r="K5978" s="101" t="s">
        <v>1388</v>
      </c>
    </row>
    <row r="5979" spans="1:11" ht="56.25" customHeight="1">
      <c r="A5979" s="98">
        <v>340</v>
      </c>
      <c r="B5979" s="125" t="s">
        <v>1298</v>
      </c>
      <c r="C5979" s="126">
        <v>42536</v>
      </c>
      <c r="D5979" s="98" t="s">
        <v>6</v>
      </c>
      <c r="E5979" s="98">
        <v>854805</v>
      </c>
      <c r="F5979" s="98"/>
      <c r="G5979" s="127" t="s">
        <v>4675</v>
      </c>
      <c r="H5979" s="128">
        <v>0</v>
      </c>
      <c r="I5979" s="128">
        <v>66584.81</v>
      </c>
      <c r="J5979" s="129">
        <v>66584.81</v>
      </c>
      <c r="K5979" s="101" t="s">
        <v>1388</v>
      </c>
    </row>
    <row r="5980" spans="1:11" ht="56.25" customHeight="1">
      <c r="A5980" s="98">
        <v>340</v>
      </c>
      <c r="B5980" s="125" t="s">
        <v>1298</v>
      </c>
      <c r="C5980" s="126">
        <v>42537</v>
      </c>
      <c r="D5980" s="98" t="s">
        <v>6</v>
      </c>
      <c r="E5980" s="98">
        <v>854841</v>
      </c>
      <c r="F5980" s="98"/>
      <c r="G5980" s="127" t="s">
        <v>4747</v>
      </c>
      <c r="H5980" s="128">
        <v>0</v>
      </c>
      <c r="I5980" s="128">
        <v>2250.08</v>
      </c>
      <c r="J5980" s="129">
        <v>2250.08</v>
      </c>
      <c r="K5980" s="101" t="s">
        <v>1388</v>
      </c>
    </row>
    <row r="5981" spans="1:11" ht="56.25" customHeight="1">
      <c r="A5981" s="98">
        <v>340</v>
      </c>
      <c r="B5981" s="125" t="s">
        <v>1298</v>
      </c>
      <c r="C5981" s="126">
        <v>42557</v>
      </c>
      <c r="D5981" s="98" t="s">
        <v>11</v>
      </c>
      <c r="E5981" s="98">
        <v>856977</v>
      </c>
      <c r="F5981" s="98"/>
      <c r="G5981" s="127" t="s">
        <v>5379</v>
      </c>
      <c r="H5981" s="128">
        <v>50</v>
      </c>
      <c r="I5981" s="128">
        <v>0</v>
      </c>
      <c r="J5981" s="129">
        <v>50</v>
      </c>
      <c r="K5981" s="101" t="s">
        <v>1388</v>
      </c>
    </row>
    <row r="5982" spans="1:11" ht="56.25" customHeight="1">
      <c r="A5982" s="98">
        <v>340</v>
      </c>
      <c r="B5982" s="125" t="s">
        <v>1298</v>
      </c>
      <c r="C5982" s="126">
        <v>42557</v>
      </c>
      <c r="D5982" s="98" t="s">
        <v>6</v>
      </c>
      <c r="E5982" s="98">
        <v>856977</v>
      </c>
      <c r="F5982" s="98"/>
      <c r="G5982" s="127" t="s">
        <v>5334</v>
      </c>
      <c r="H5982" s="128">
        <v>0</v>
      </c>
      <c r="I5982" s="128">
        <v>69324.759999999995</v>
      </c>
      <c r="J5982" s="129">
        <v>69324.759999999995</v>
      </c>
      <c r="K5982" s="101" t="s">
        <v>1388</v>
      </c>
    </row>
    <row r="5983" spans="1:11" ht="56.25" customHeight="1">
      <c r="A5983" s="98">
        <v>340</v>
      </c>
      <c r="B5983" s="125" t="s">
        <v>1298</v>
      </c>
      <c r="C5983" s="126">
        <v>42590</v>
      </c>
      <c r="D5983" s="98" t="s">
        <v>11</v>
      </c>
      <c r="E5983" s="98">
        <v>860159</v>
      </c>
      <c r="F5983" s="98"/>
      <c r="G5983" s="127" t="s">
        <v>6143</v>
      </c>
      <c r="H5983" s="128">
        <v>50</v>
      </c>
      <c r="I5983" s="128">
        <v>0</v>
      </c>
      <c r="J5983" s="129">
        <v>50</v>
      </c>
      <c r="K5983" s="101" t="s">
        <v>1388</v>
      </c>
    </row>
    <row r="5984" spans="1:11" ht="56.25" customHeight="1">
      <c r="A5984" s="98">
        <v>340</v>
      </c>
      <c r="B5984" s="125" t="s">
        <v>1298</v>
      </c>
      <c r="C5984" s="126">
        <v>42590</v>
      </c>
      <c r="D5984" s="98" t="s">
        <v>6</v>
      </c>
      <c r="E5984" s="98">
        <v>860159</v>
      </c>
      <c r="F5984" s="98"/>
      <c r="G5984" s="127" t="s">
        <v>6105</v>
      </c>
      <c r="H5984" s="128">
        <v>0</v>
      </c>
      <c r="I5984" s="128">
        <v>2524.48</v>
      </c>
      <c r="J5984" s="129">
        <v>2524.48</v>
      </c>
      <c r="K5984" s="101" t="s">
        <v>1388</v>
      </c>
    </row>
    <row r="5985" spans="1:11" ht="56.25" customHeight="1">
      <c r="A5985" s="98">
        <v>340</v>
      </c>
      <c r="B5985" s="125" t="s">
        <v>1298</v>
      </c>
      <c r="C5985" s="126">
        <v>42598</v>
      </c>
      <c r="D5985" s="98" t="s">
        <v>6</v>
      </c>
      <c r="E5985" s="98">
        <v>860995</v>
      </c>
      <c r="F5985" s="98"/>
      <c r="G5985" s="127" t="s">
        <v>6329</v>
      </c>
      <c r="H5985" s="128">
        <v>0</v>
      </c>
      <c r="I5985" s="128">
        <v>1188</v>
      </c>
      <c r="J5985" s="129">
        <v>1188</v>
      </c>
      <c r="K5985" s="101" t="s">
        <v>1388</v>
      </c>
    </row>
    <row r="5986" spans="1:11" ht="56.25" customHeight="1">
      <c r="A5986" s="98">
        <v>340</v>
      </c>
      <c r="B5986" s="125" t="s">
        <v>1298</v>
      </c>
      <c r="C5986" s="126">
        <v>42618</v>
      </c>
      <c r="D5986" s="98" t="s">
        <v>11</v>
      </c>
      <c r="E5986" s="98">
        <v>862800</v>
      </c>
      <c r="F5986" s="98"/>
      <c r="G5986" s="127" t="s">
        <v>6829</v>
      </c>
      <c r="H5986" s="128">
        <v>50</v>
      </c>
      <c r="I5986" s="128">
        <v>0</v>
      </c>
      <c r="J5986" s="129">
        <v>50</v>
      </c>
      <c r="K5986" s="101" t="s">
        <v>1388</v>
      </c>
    </row>
    <row r="5987" spans="1:11" ht="56.25" customHeight="1">
      <c r="A5987" s="98">
        <v>340</v>
      </c>
      <c r="B5987" s="125" t="s">
        <v>1298</v>
      </c>
      <c r="C5987" s="126">
        <v>42618</v>
      </c>
      <c r="D5987" s="98" t="s">
        <v>6</v>
      </c>
      <c r="E5987" s="98">
        <v>862800</v>
      </c>
      <c r="F5987" s="98"/>
      <c r="G5987" s="127" t="s">
        <v>6827</v>
      </c>
      <c r="H5987" s="128">
        <v>0</v>
      </c>
      <c r="I5987" s="128">
        <v>25221.13</v>
      </c>
      <c r="J5987" s="129">
        <v>25221.13</v>
      </c>
      <c r="K5987" s="101" t="s">
        <v>1388</v>
      </c>
    </row>
    <row r="5988" spans="1:11" ht="56.25" customHeight="1">
      <c r="A5988" s="98">
        <v>340</v>
      </c>
      <c r="B5988" s="125" t="s">
        <v>8115</v>
      </c>
      <c r="C5988" s="126">
        <v>42395</v>
      </c>
      <c r="D5988" s="98" t="s">
        <v>3</v>
      </c>
      <c r="E5988" s="98">
        <v>1344244</v>
      </c>
      <c r="F5988" s="98"/>
      <c r="G5988" s="127" t="s">
        <v>8116</v>
      </c>
      <c r="H5988" s="128">
        <v>0</v>
      </c>
      <c r="I5988" s="128">
        <v>6502</v>
      </c>
      <c r="J5988" s="129">
        <v>6502</v>
      </c>
      <c r="K5988" s="101" t="s">
        <v>1388</v>
      </c>
    </row>
    <row r="5989" spans="1:11" ht="56.25" customHeight="1">
      <c r="A5989" s="98">
        <v>340</v>
      </c>
      <c r="B5989" s="125" t="s">
        <v>8115</v>
      </c>
      <c r="C5989" s="126">
        <v>42395</v>
      </c>
      <c r="D5989" s="98" t="s">
        <v>3</v>
      </c>
      <c r="E5989" s="98">
        <v>1344247</v>
      </c>
      <c r="F5989" s="98"/>
      <c r="G5989" s="127" t="s">
        <v>8118</v>
      </c>
      <c r="H5989" s="128">
        <v>0</v>
      </c>
      <c r="I5989" s="128">
        <v>122.60000000000001</v>
      </c>
      <c r="J5989" s="129">
        <v>122.60000000000001</v>
      </c>
      <c r="K5989" s="101" t="s">
        <v>1388</v>
      </c>
    </row>
    <row r="5990" spans="1:11" ht="56.25" customHeight="1">
      <c r="A5990" s="98">
        <v>340</v>
      </c>
      <c r="B5990" s="125" t="s">
        <v>8115</v>
      </c>
      <c r="C5990" s="126">
        <v>42395</v>
      </c>
      <c r="D5990" s="98" t="s">
        <v>3</v>
      </c>
      <c r="E5990" s="98">
        <v>1344250</v>
      </c>
      <c r="F5990" s="98"/>
      <c r="G5990" s="127" t="s">
        <v>8119</v>
      </c>
      <c r="H5990" s="128">
        <v>0</v>
      </c>
      <c r="I5990" s="128">
        <v>160</v>
      </c>
      <c r="J5990" s="129">
        <v>160</v>
      </c>
      <c r="K5990" s="101" t="s">
        <v>1388</v>
      </c>
    </row>
    <row r="5991" spans="1:11" ht="56.25" customHeight="1">
      <c r="A5991" s="98">
        <v>340</v>
      </c>
      <c r="B5991" s="125" t="s">
        <v>8115</v>
      </c>
      <c r="C5991" s="126">
        <v>42395</v>
      </c>
      <c r="D5991" s="98" t="s">
        <v>3</v>
      </c>
      <c r="E5991" s="98">
        <v>1344252</v>
      </c>
      <c r="F5991" s="98"/>
      <c r="G5991" s="127" t="s">
        <v>8120</v>
      </c>
      <c r="H5991" s="128">
        <v>0</v>
      </c>
      <c r="I5991" s="128">
        <v>620</v>
      </c>
      <c r="J5991" s="129">
        <v>620</v>
      </c>
      <c r="K5991" s="101" t="s">
        <v>1388</v>
      </c>
    </row>
    <row r="5992" spans="1:11" ht="56.25" customHeight="1">
      <c r="A5992" s="98">
        <v>340</v>
      </c>
      <c r="B5992" s="125" t="s">
        <v>8115</v>
      </c>
      <c r="C5992" s="126">
        <v>42395</v>
      </c>
      <c r="D5992" s="98" t="s">
        <v>3</v>
      </c>
      <c r="E5992" s="98">
        <v>1344254</v>
      </c>
      <c r="F5992" s="98"/>
      <c r="G5992" s="127" t="s">
        <v>8121</v>
      </c>
      <c r="H5992" s="128">
        <v>0</v>
      </c>
      <c r="I5992" s="128">
        <v>36</v>
      </c>
      <c r="J5992" s="129">
        <v>36</v>
      </c>
      <c r="K5992" s="101" t="s">
        <v>1388</v>
      </c>
    </row>
    <row r="5993" spans="1:11" ht="56.25" customHeight="1">
      <c r="A5993" s="98">
        <v>340</v>
      </c>
      <c r="B5993" s="125" t="s">
        <v>8115</v>
      </c>
      <c r="C5993" s="126">
        <v>42429</v>
      </c>
      <c r="D5993" s="98" t="s">
        <v>3</v>
      </c>
      <c r="E5993" s="98">
        <v>1354940</v>
      </c>
      <c r="F5993" s="98"/>
      <c r="G5993" s="127" t="s">
        <v>8603</v>
      </c>
      <c r="H5993" s="128">
        <v>0</v>
      </c>
      <c r="I5993" s="128">
        <v>9527.5400000000009</v>
      </c>
      <c r="J5993" s="129">
        <v>9527.5400000000009</v>
      </c>
      <c r="K5993" s="101" t="s">
        <v>1388</v>
      </c>
    </row>
    <row r="5994" spans="1:11" ht="56.25" customHeight="1">
      <c r="A5994" s="98">
        <v>340</v>
      </c>
      <c r="B5994" s="125" t="s">
        <v>8115</v>
      </c>
      <c r="C5994" s="126">
        <v>42473</v>
      </c>
      <c r="D5994" s="98" t="s">
        <v>3</v>
      </c>
      <c r="E5994" s="98">
        <v>1368960</v>
      </c>
      <c r="F5994" s="98"/>
      <c r="G5994" s="127" t="s">
        <v>9367</v>
      </c>
      <c r="H5994" s="128">
        <v>0</v>
      </c>
      <c r="I5994" s="128">
        <v>2468.34</v>
      </c>
      <c r="J5994" s="129">
        <v>2468.34</v>
      </c>
      <c r="K5994" s="101" t="s">
        <v>1388</v>
      </c>
    </row>
    <row r="5995" spans="1:11" ht="56.25" customHeight="1">
      <c r="A5995" s="98">
        <v>340</v>
      </c>
      <c r="B5995" s="125" t="s">
        <v>8115</v>
      </c>
      <c r="C5995" s="126">
        <v>42488</v>
      </c>
      <c r="D5995" s="98" t="s">
        <v>3</v>
      </c>
      <c r="E5995" s="98">
        <v>1374078</v>
      </c>
      <c r="F5995" s="98"/>
      <c r="G5995" s="127" t="s">
        <v>9656</v>
      </c>
      <c r="H5995" s="128">
        <v>0</v>
      </c>
      <c r="I5995" s="128">
        <v>900</v>
      </c>
      <c r="J5995" s="129">
        <v>900</v>
      </c>
      <c r="K5995" s="101" t="s">
        <v>1388</v>
      </c>
    </row>
    <row r="5996" spans="1:11" ht="56.25" customHeight="1">
      <c r="A5996" s="98">
        <v>340</v>
      </c>
      <c r="B5996" s="125" t="s">
        <v>8115</v>
      </c>
      <c r="C5996" s="126">
        <v>42489</v>
      </c>
      <c r="D5996" s="98" t="s">
        <v>3</v>
      </c>
      <c r="E5996" s="98">
        <v>1374561</v>
      </c>
      <c r="F5996" s="98"/>
      <c r="G5996" s="127" t="s">
        <v>9681</v>
      </c>
      <c r="H5996" s="128">
        <v>0</v>
      </c>
      <c r="I5996" s="128">
        <v>160</v>
      </c>
      <c r="J5996" s="129">
        <v>160</v>
      </c>
      <c r="K5996" s="101" t="s">
        <v>1388</v>
      </c>
    </row>
    <row r="5997" spans="1:11" ht="56.25" customHeight="1">
      <c r="A5997" s="98">
        <v>340</v>
      </c>
      <c r="B5997" s="125" t="s">
        <v>8115</v>
      </c>
      <c r="C5997" s="126">
        <v>42489</v>
      </c>
      <c r="D5997" s="98" t="s">
        <v>3</v>
      </c>
      <c r="E5997" s="98">
        <v>1374563</v>
      </c>
      <c r="F5997" s="98"/>
      <c r="G5997" s="127" t="s">
        <v>9683</v>
      </c>
      <c r="H5997" s="128">
        <v>0</v>
      </c>
      <c r="I5997" s="128">
        <v>4041</v>
      </c>
      <c r="J5997" s="129">
        <v>4041</v>
      </c>
      <c r="K5997" s="101" t="s">
        <v>1388</v>
      </c>
    </row>
    <row r="5998" spans="1:11" ht="56.25" customHeight="1">
      <c r="A5998" s="98">
        <v>340</v>
      </c>
      <c r="B5998" s="125" t="s">
        <v>8115</v>
      </c>
      <c r="C5998" s="126">
        <v>42500</v>
      </c>
      <c r="D5998" s="98" t="s">
        <v>3</v>
      </c>
      <c r="E5998" s="98">
        <v>1377426</v>
      </c>
      <c r="F5998" s="98"/>
      <c r="G5998" s="127" t="s">
        <v>9825</v>
      </c>
      <c r="H5998" s="128">
        <v>0</v>
      </c>
      <c r="I5998" s="128">
        <v>592.80000000000007</v>
      </c>
      <c r="J5998" s="129">
        <v>592.80000000000007</v>
      </c>
      <c r="K5998" s="101" t="s">
        <v>1388</v>
      </c>
    </row>
    <row r="5999" spans="1:11" ht="56.25" customHeight="1">
      <c r="A5999" s="98">
        <v>340</v>
      </c>
      <c r="B5999" s="125" t="s">
        <v>8115</v>
      </c>
      <c r="C5999" s="126">
        <v>42555</v>
      </c>
      <c r="D5999" s="98" t="s">
        <v>3</v>
      </c>
      <c r="E5999" s="98">
        <v>1394736</v>
      </c>
      <c r="F5999" s="98"/>
      <c r="G5999" s="127" t="s">
        <v>11042</v>
      </c>
      <c r="H5999" s="128">
        <v>0</v>
      </c>
      <c r="I5999" s="128">
        <v>17</v>
      </c>
      <c r="J5999" s="129">
        <v>17</v>
      </c>
      <c r="K5999" s="101" t="s">
        <v>1388</v>
      </c>
    </row>
    <row r="6000" spans="1:11" ht="56.25" customHeight="1">
      <c r="A6000" s="98">
        <v>340</v>
      </c>
      <c r="B6000" s="125" t="s">
        <v>8115</v>
      </c>
      <c r="C6000" s="126">
        <v>42555</v>
      </c>
      <c r="D6000" s="98" t="s">
        <v>3</v>
      </c>
      <c r="E6000" s="98">
        <v>1394739</v>
      </c>
      <c r="F6000" s="98"/>
      <c r="G6000" s="127" t="s">
        <v>11043</v>
      </c>
      <c r="H6000" s="128">
        <v>0</v>
      </c>
      <c r="I6000" s="128">
        <v>271</v>
      </c>
      <c r="J6000" s="129">
        <v>271</v>
      </c>
      <c r="K6000" s="101" t="s">
        <v>1388</v>
      </c>
    </row>
    <row r="6001" spans="1:11" ht="56.25" customHeight="1">
      <c r="A6001" s="98">
        <v>340</v>
      </c>
      <c r="B6001" s="125" t="s">
        <v>8115</v>
      </c>
      <c r="C6001" s="126">
        <v>42569</v>
      </c>
      <c r="D6001" s="98" t="s">
        <v>3</v>
      </c>
      <c r="E6001" s="98">
        <v>1398951</v>
      </c>
      <c r="F6001" s="98"/>
      <c r="G6001" s="127" t="s">
        <v>11366</v>
      </c>
      <c r="H6001" s="128">
        <v>0</v>
      </c>
      <c r="I6001" s="128">
        <v>16500</v>
      </c>
      <c r="J6001" s="129">
        <v>16500</v>
      </c>
      <c r="K6001" s="101" t="s">
        <v>1388</v>
      </c>
    </row>
    <row r="6002" spans="1:11" ht="56.25" customHeight="1">
      <c r="A6002" s="98">
        <v>340</v>
      </c>
      <c r="B6002" s="125" t="s">
        <v>8115</v>
      </c>
      <c r="C6002" s="126">
        <v>42569</v>
      </c>
      <c r="D6002" s="98" t="s">
        <v>3</v>
      </c>
      <c r="E6002" s="98">
        <v>1398953</v>
      </c>
      <c r="F6002" s="98"/>
      <c r="G6002" s="127" t="s">
        <v>11367</v>
      </c>
      <c r="H6002" s="128">
        <v>0</v>
      </c>
      <c r="I6002" s="128">
        <v>15192</v>
      </c>
      <c r="J6002" s="129">
        <v>15192</v>
      </c>
      <c r="K6002" s="101" t="s">
        <v>1388</v>
      </c>
    </row>
    <row r="6003" spans="1:11" ht="56.25" customHeight="1">
      <c r="A6003" s="98">
        <v>340</v>
      </c>
      <c r="B6003" s="125" t="s">
        <v>8115</v>
      </c>
      <c r="C6003" s="126">
        <v>42571</v>
      </c>
      <c r="D6003" s="98" t="s">
        <v>3</v>
      </c>
      <c r="E6003" s="98">
        <v>1399715</v>
      </c>
      <c r="F6003" s="98"/>
      <c r="G6003" s="127" t="s">
        <v>11422</v>
      </c>
      <c r="H6003" s="128">
        <v>0</v>
      </c>
      <c r="I6003" s="128">
        <v>1200</v>
      </c>
      <c r="J6003" s="129">
        <v>1200</v>
      </c>
      <c r="K6003" s="101" t="s">
        <v>1388</v>
      </c>
    </row>
    <row r="6004" spans="1:11" ht="56.25" customHeight="1">
      <c r="A6004" s="98">
        <v>340</v>
      </c>
      <c r="B6004" s="125" t="s">
        <v>8115</v>
      </c>
      <c r="C6004" s="126">
        <v>42573</v>
      </c>
      <c r="D6004" s="98" t="s">
        <v>3</v>
      </c>
      <c r="E6004" s="98">
        <v>1400720</v>
      </c>
      <c r="F6004" s="98"/>
      <c r="G6004" s="127" t="s">
        <v>11497</v>
      </c>
      <c r="H6004" s="128">
        <v>0</v>
      </c>
      <c r="I6004" s="128">
        <v>320</v>
      </c>
      <c r="J6004" s="129">
        <v>320</v>
      </c>
      <c r="K6004" s="101" t="s">
        <v>1388</v>
      </c>
    </row>
    <row r="6005" spans="1:11" ht="56.25" customHeight="1">
      <c r="A6005" s="98">
        <v>340</v>
      </c>
      <c r="B6005" s="125" t="s">
        <v>8115</v>
      </c>
      <c r="C6005" s="126">
        <v>42576</v>
      </c>
      <c r="D6005" s="98" t="s">
        <v>3</v>
      </c>
      <c r="E6005" s="98">
        <v>1401080</v>
      </c>
      <c r="F6005" s="98"/>
      <c r="G6005" s="127" t="s">
        <v>11532</v>
      </c>
      <c r="H6005" s="128">
        <v>0</v>
      </c>
      <c r="I6005" s="128">
        <v>248.47</v>
      </c>
      <c r="J6005" s="129">
        <v>248.47</v>
      </c>
      <c r="K6005" s="101" t="s">
        <v>1388</v>
      </c>
    </row>
    <row r="6006" spans="1:11" ht="56.25" customHeight="1">
      <c r="A6006" s="98">
        <v>340</v>
      </c>
      <c r="B6006" s="125" t="s">
        <v>8115</v>
      </c>
      <c r="C6006" s="126">
        <v>42577</v>
      </c>
      <c r="D6006" s="98" t="s">
        <v>3</v>
      </c>
      <c r="E6006" s="98">
        <v>1401498</v>
      </c>
      <c r="F6006" s="98"/>
      <c r="G6006" s="127" t="s">
        <v>11575</v>
      </c>
      <c r="H6006" s="128">
        <v>0</v>
      </c>
      <c r="I6006" s="128">
        <v>28</v>
      </c>
      <c r="J6006" s="129">
        <v>28</v>
      </c>
      <c r="K6006" s="101" t="s">
        <v>1388</v>
      </c>
    </row>
    <row r="6007" spans="1:11" ht="56.25" customHeight="1">
      <c r="A6007" s="98">
        <v>340</v>
      </c>
      <c r="B6007" s="125" t="s">
        <v>8115</v>
      </c>
      <c r="C6007" s="126">
        <v>42577</v>
      </c>
      <c r="D6007" s="98" t="s">
        <v>3</v>
      </c>
      <c r="E6007" s="98">
        <v>1401500</v>
      </c>
      <c r="F6007" s="98"/>
      <c r="G6007" s="127" t="s">
        <v>11576</v>
      </c>
      <c r="H6007" s="128">
        <v>0</v>
      </c>
      <c r="I6007" s="128">
        <v>17</v>
      </c>
      <c r="J6007" s="129">
        <v>17</v>
      </c>
      <c r="K6007" s="101" t="s">
        <v>1388</v>
      </c>
    </row>
    <row r="6008" spans="1:11" ht="56.25" customHeight="1">
      <c r="A6008" s="98">
        <v>340</v>
      </c>
      <c r="B6008" s="125" t="s">
        <v>8115</v>
      </c>
      <c r="C6008" s="126">
        <v>42585</v>
      </c>
      <c r="D6008" s="98" t="s">
        <v>3</v>
      </c>
      <c r="E6008" s="98">
        <v>1404014</v>
      </c>
      <c r="F6008" s="98"/>
      <c r="G6008" s="127" t="s">
        <v>11789</v>
      </c>
      <c r="H6008" s="128">
        <v>0</v>
      </c>
      <c r="I6008" s="128">
        <v>495.25</v>
      </c>
      <c r="J6008" s="129">
        <v>495.25</v>
      </c>
      <c r="K6008" s="101" t="s">
        <v>1388</v>
      </c>
    </row>
    <row r="6009" spans="1:11" ht="56.25" customHeight="1">
      <c r="A6009" s="98">
        <v>340</v>
      </c>
      <c r="B6009" s="125" t="s">
        <v>8115</v>
      </c>
      <c r="C6009" s="126">
        <v>42585</v>
      </c>
      <c r="D6009" s="98" t="s">
        <v>3</v>
      </c>
      <c r="E6009" s="98">
        <v>1404016</v>
      </c>
      <c r="F6009" s="98"/>
      <c r="G6009" s="127" t="s">
        <v>11791</v>
      </c>
      <c r="H6009" s="128">
        <v>0</v>
      </c>
      <c r="I6009" s="128">
        <v>2210.88</v>
      </c>
      <c r="J6009" s="129">
        <v>2210.88</v>
      </c>
      <c r="K6009" s="101" t="s">
        <v>1388</v>
      </c>
    </row>
    <row r="6010" spans="1:11" ht="56.25" customHeight="1">
      <c r="A6010" s="98">
        <v>340</v>
      </c>
      <c r="B6010" s="125" t="s">
        <v>8115</v>
      </c>
      <c r="C6010" s="126">
        <v>42598</v>
      </c>
      <c r="D6010" s="98" t="s">
        <v>3</v>
      </c>
      <c r="E6010" s="98">
        <v>1408749</v>
      </c>
      <c r="F6010" s="98"/>
      <c r="G6010" s="127" t="s">
        <v>12137</v>
      </c>
      <c r="H6010" s="128">
        <v>0</v>
      </c>
      <c r="I6010" s="128">
        <v>209</v>
      </c>
      <c r="J6010" s="129">
        <v>209</v>
      </c>
      <c r="K6010" s="101" t="s">
        <v>1388</v>
      </c>
    </row>
    <row r="6011" spans="1:11" ht="56.25" customHeight="1">
      <c r="A6011" s="98">
        <v>340</v>
      </c>
      <c r="B6011" s="125" t="s">
        <v>8115</v>
      </c>
      <c r="C6011" s="126">
        <v>42608</v>
      </c>
      <c r="D6011" s="98" t="s">
        <v>3</v>
      </c>
      <c r="E6011" s="98">
        <v>1412478</v>
      </c>
      <c r="F6011" s="98"/>
      <c r="G6011" s="127" t="s">
        <v>12400</v>
      </c>
      <c r="H6011" s="128">
        <v>0</v>
      </c>
      <c r="I6011" s="128">
        <v>23994.75</v>
      </c>
      <c r="J6011" s="129">
        <v>23994.75</v>
      </c>
      <c r="K6011" s="101" t="s">
        <v>1388</v>
      </c>
    </row>
    <row r="6012" spans="1:11" ht="56.25" customHeight="1">
      <c r="A6012" s="98">
        <v>340</v>
      </c>
      <c r="B6012" s="125" t="s">
        <v>8115</v>
      </c>
      <c r="C6012" s="126">
        <v>42608</v>
      </c>
      <c r="D6012" s="98" t="s">
        <v>3</v>
      </c>
      <c r="E6012" s="98">
        <v>1412480</v>
      </c>
      <c r="F6012" s="98"/>
      <c r="G6012" s="127" t="s">
        <v>12402</v>
      </c>
      <c r="H6012" s="128">
        <v>0</v>
      </c>
      <c r="I6012" s="128">
        <v>30480.75</v>
      </c>
      <c r="J6012" s="129">
        <v>30480.75</v>
      </c>
      <c r="K6012" s="101" t="s">
        <v>1388</v>
      </c>
    </row>
    <row r="6013" spans="1:11" ht="56.25" customHeight="1">
      <c r="A6013" s="98">
        <v>340</v>
      </c>
      <c r="B6013" s="125" t="s">
        <v>8115</v>
      </c>
      <c r="C6013" s="126">
        <v>42608</v>
      </c>
      <c r="D6013" s="98" t="s">
        <v>3</v>
      </c>
      <c r="E6013" s="98">
        <v>1412481</v>
      </c>
      <c r="F6013" s="98"/>
      <c r="G6013" s="127" t="s">
        <v>12403</v>
      </c>
      <c r="H6013" s="128">
        <v>0</v>
      </c>
      <c r="I6013" s="128">
        <v>25359.74</v>
      </c>
      <c r="J6013" s="129">
        <v>25359.74</v>
      </c>
      <c r="K6013" s="101" t="s">
        <v>1388</v>
      </c>
    </row>
    <row r="6014" spans="1:11" ht="56.25" customHeight="1">
      <c r="A6014" s="98">
        <v>340</v>
      </c>
      <c r="B6014" s="125" t="s">
        <v>8115</v>
      </c>
      <c r="C6014" s="126">
        <v>42612</v>
      </c>
      <c r="D6014" s="98" t="s">
        <v>3</v>
      </c>
      <c r="E6014" s="98">
        <v>1413943</v>
      </c>
      <c r="F6014" s="98"/>
      <c r="G6014" s="127" t="s">
        <v>12524</v>
      </c>
      <c r="H6014" s="128">
        <v>0</v>
      </c>
      <c r="I6014" s="128">
        <v>427</v>
      </c>
      <c r="J6014" s="129">
        <v>427</v>
      </c>
      <c r="K6014" s="101" t="s">
        <v>1388</v>
      </c>
    </row>
    <row r="6015" spans="1:11" ht="56.25" customHeight="1">
      <c r="A6015" s="98">
        <v>340</v>
      </c>
      <c r="B6015" s="125" t="s">
        <v>12626</v>
      </c>
      <c r="C6015" s="126">
        <v>42615</v>
      </c>
      <c r="D6015" s="98" t="s">
        <v>3</v>
      </c>
      <c r="E6015" s="98">
        <v>1415196</v>
      </c>
      <c r="F6015" s="98"/>
      <c r="G6015" s="127" t="s">
        <v>12627</v>
      </c>
      <c r="H6015" s="128">
        <v>0</v>
      </c>
      <c r="I6015" s="128">
        <v>41</v>
      </c>
      <c r="J6015" s="129">
        <v>41</v>
      </c>
      <c r="K6015" s="101" t="s">
        <v>1388</v>
      </c>
    </row>
    <row r="6016" spans="1:11" ht="56.25" customHeight="1">
      <c r="A6016" s="98">
        <v>340</v>
      </c>
      <c r="B6016" s="125" t="s">
        <v>12626</v>
      </c>
      <c r="C6016" s="126">
        <v>42622</v>
      </c>
      <c r="D6016" s="98" t="s">
        <v>3</v>
      </c>
      <c r="E6016" s="98">
        <v>1417902</v>
      </c>
      <c r="F6016" s="98"/>
      <c r="G6016" s="127" t="s">
        <v>12882</v>
      </c>
      <c r="H6016" s="128">
        <v>0</v>
      </c>
      <c r="I6016" s="128">
        <v>1379.69</v>
      </c>
      <c r="J6016" s="129">
        <v>1379.69</v>
      </c>
      <c r="K6016" s="101" t="s">
        <v>1388</v>
      </c>
    </row>
    <row r="6017" spans="1:11" ht="56.25" customHeight="1">
      <c r="A6017" s="98">
        <v>340</v>
      </c>
      <c r="B6017" s="125" t="s">
        <v>12626</v>
      </c>
      <c r="C6017" s="126">
        <v>42622</v>
      </c>
      <c r="D6017" s="98" t="s">
        <v>3</v>
      </c>
      <c r="E6017" s="98">
        <v>1417904</v>
      </c>
      <c r="F6017" s="98"/>
      <c r="G6017" s="127" t="s">
        <v>12883</v>
      </c>
      <c r="H6017" s="128">
        <v>0</v>
      </c>
      <c r="I6017" s="128">
        <v>361.86</v>
      </c>
      <c r="J6017" s="129">
        <v>361.86</v>
      </c>
      <c r="K6017" s="101" t="s">
        <v>1388</v>
      </c>
    </row>
    <row r="6018" spans="1:11" ht="56.25" customHeight="1">
      <c r="A6018" s="98">
        <v>340</v>
      </c>
      <c r="B6018" s="125" t="s">
        <v>12626</v>
      </c>
      <c r="C6018" s="126">
        <v>42622</v>
      </c>
      <c r="D6018" s="98" t="s">
        <v>3</v>
      </c>
      <c r="E6018" s="98">
        <v>1417908</v>
      </c>
      <c r="F6018" s="98"/>
      <c r="G6018" s="127" t="s">
        <v>12884</v>
      </c>
      <c r="H6018" s="128">
        <v>0</v>
      </c>
      <c r="I6018" s="128">
        <v>295.45999999999998</v>
      </c>
      <c r="J6018" s="129">
        <v>295.45999999999998</v>
      </c>
      <c r="K6018" s="101" t="s">
        <v>1388</v>
      </c>
    </row>
    <row r="6019" spans="1:11" ht="56.25" customHeight="1">
      <c r="A6019" s="98">
        <v>340</v>
      </c>
      <c r="B6019" s="125" t="s">
        <v>12626</v>
      </c>
      <c r="C6019" s="126">
        <v>42622</v>
      </c>
      <c r="D6019" s="98" t="s">
        <v>3</v>
      </c>
      <c r="E6019" s="98">
        <v>1417910</v>
      </c>
      <c r="F6019" s="98"/>
      <c r="G6019" s="127" t="s">
        <v>12885</v>
      </c>
      <c r="H6019" s="128">
        <v>0</v>
      </c>
      <c r="I6019" s="128">
        <v>171.43</v>
      </c>
      <c r="J6019" s="129">
        <v>171.43</v>
      </c>
      <c r="K6019" s="101" t="s">
        <v>1388</v>
      </c>
    </row>
    <row r="6020" spans="1:11" ht="56.25" customHeight="1">
      <c r="A6020" s="98">
        <v>340</v>
      </c>
      <c r="B6020" s="125" t="s">
        <v>12626</v>
      </c>
      <c r="C6020" s="126">
        <v>42622</v>
      </c>
      <c r="D6020" s="98" t="s">
        <v>3</v>
      </c>
      <c r="E6020" s="98">
        <v>1417911</v>
      </c>
      <c r="F6020" s="98"/>
      <c r="G6020" s="127" t="s">
        <v>12886</v>
      </c>
      <c r="H6020" s="128">
        <v>0</v>
      </c>
      <c r="I6020" s="128">
        <v>1079.55</v>
      </c>
      <c r="J6020" s="129">
        <v>1079.55</v>
      </c>
      <c r="K6020" s="101" t="s">
        <v>1388</v>
      </c>
    </row>
    <row r="6021" spans="1:11" ht="56.25" customHeight="1">
      <c r="A6021" s="98">
        <v>340</v>
      </c>
      <c r="B6021" s="125" t="s">
        <v>12626</v>
      </c>
      <c r="C6021" s="126">
        <v>42622</v>
      </c>
      <c r="D6021" s="98" t="s">
        <v>3</v>
      </c>
      <c r="E6021" s="98">
        <v>1417915</v>
      </c>
      <c r="F6021" s="98"/>
      <c r="G6021" s="127" t="s">
        <v>12888</v>
      </c>
      <c r="H6021" s="128">
        <v>0</v>
      </c>
      <c r="I6021" s="128">
        <v>79.87</v>
      </c>
      <c r="J6021" s="129">
        <v>79.87</v>
      </c>
      <c r="K6021" s="101" t="s">
        <v>1388</v>
      </c>
    </row>
    <row r="6022" spans="1:11" ht="56.25" customHeight="1">
      <c r="A6022" s="98">
        <v>340</v>
      </c>
      <c r="B6022" s="125" t="s">
        <v>12626</v>
      </c>
      <c r="C6022" s="126">
        <v>42622</v>
      </c>
      <c r="D6022" s="98" t="s">
        <v>3</v>
      </c>
      <c r="E6022" s="98">
        <v>1417916</v>
      </c>
      <c r="F6022" s="98"/>
      <c r="G6022" s="127" t="s">
        <v>12889</v>
      </c>
      <c r="H6022" s="128">
        <v>0</v>
      </c>
      <c r="I6022" s="128">
        <v>70</v>
      </c>
      <c r="J6022" s="129">
        <v>70</v>
      </c>
      <c r="K6022" s="101" t="s">
        <v>1388</v>
      </c>
    </row>
    <row r="6023" spans="1:11" ht="56.25" customHeight="1">
      <c r="A6023" s="98">
        <v>340</v>
      </c>
      <c r="B6023" s="125" t="s">
        <v>13418</v>
      </c>
      <c r="C6023" s="126">
        <v>42635</v>
      </c>
      <c r="D6023" s="98" t="s">
        <v>3</v>
      </c>
      <c r="E6023" s="98">
        <v>1422668</v>
      </c>
      <c r="F6023" s="98"/>
      <c r="G6023" s="127" t="s">
        <v>13419</v>
      </c>
      <c r="H6023" s="128">
        <v>0</v>
      </c>
      <c r="I6023" s="128">
        <v>441.39</v>
      </c>
      <c r="J6023" s="129">
        <v>441.39</v>
      </c>
      <c r="K6023" s="101" t="s">
        <v>1388</v>
      </c>
    </row>
    <row r="6024" spans="1:11" ht="56.25" customHeight="1">
      <c r="A6024" s="98">
        <v>340</v>
      </c>
      <c r="B6024" s="125" t="s">
        <v>13418</v>
      </c>
      <c r="C6024" s="126">
        <v>42640</v>
      </c>
      <c r="D6024" s="98" t="s">
        <v>3</v>
      </c>
      <c r="E6024" s="98">
        <v>1423990</v>
      </c>
      <c r="F6024" s="98"/>
      <c r="G6024" s="127" t="s">
        <v>13554</v>
      </c>
      <c r="H6024" s="128">
        <v>0</v>
      </c>
      <c r="I6024" s="128">
        <v>1585</v>
      </c>
      <c r="J6024" s="129">
        <v>1585</v>
      </c>
      <c r="K6024" s="101" t="s">
        <v>1388</v>
      </c>
    </row>
    <row r="6025" spans="1:11" ht="56.25" customHeight="1">
      <c r="A6025" s="98">
        <v>340</v>
      </c>
      <c r="B6025" s="125" t="s">
        <v>13418</v>
      </c>
      <c r="C6025" s="126">
        <v>42642</v>
      </c>
      <c r="D6025" s="98" t="s">
        <v>3</v>
      </c>
      <c r="E6025" s="98">
        <v>1425219</v>
      </c>
      <c r="F6025" s="98"/>
      <c r="G6025" s="127" t="s">
        <v>13774</v>
      </c>
      <c r="H6025" s="128">
        <v>0</v>
      </c>
      <c r="I6025" s="128">
        <v>39</v>
      </c>
      <c r="J6025" s="129">
        <v>39</v>
      </c>
      <c r="K6025" s="101" t="s">
        <v>1388</v>
      </c>
    </row>
    <row r="6026" spans="1:11" ht="56.25" customHeight="1">
      <c r="A6026" s="98">
        <v>340</v>
      </c>
      <c r="B6026" s="125" t="s">
        <v>1298</v>
      </c>
      <c r="C6026" s="126">
        <v>42531</v>
      </c>
      <c r="D6026" s="98" t="s">
        <v>1376</v>
      </c>
      <c r="E6026" s="98">
        <v>10486223</v>
      </c>
      <c r="F6026" s="98"/>
      <c r="G6026" s="127" t="s">
        <v>4585</v>
      </c>
      <c r="H6026" s="128">
        <v>7023</v>
      </c>
      <c r="I6026" s="128">
        <v>0</v>
      </c>
      <c r="J6026" s="129">
        <v>7023</v>
      </c>
      <c r="K6026" s="101" t="s">
        <v>1388</v>
      </c>
    </row>
    <row r="6027" spans="1:11" ht="56.25" customHeight="1">
      <c r="A6027" s="98">
        <v>340</v>
      </c>
      <c r="B6027" s="125" t="s">
        <v>1298</v>
      </c>
      <c r="C6027" s="126">
        <v>42530</v>
      </c>
      <c r="D6027" s="98" t="s">
        <v>1376</v>
      </c>
      <c r="E6027" s="98">
        <v>10492957</v>
      </c>
      <c r="F6027" s="98"/>
      <c r="G6027" s="127" t="s">
        <v>4549</v>
      </c>
      <c r="H6027" s="128">
        <v>7587</v>
      </c>
      <c r="I6027" s="128">
        <v>0</v>
      </c>
      <c r="J6027" s="129">
        <v>7587</v>
      </c>
      <c r="K6027" s="101" t="s">
        <v>1388</v>
      </c>
    </row>
    <row r="6028" spans="1:11" ht="56.25" customHeight="1">
      <c r="A6028" s="98">
        <v>340</v>
      </c>
      <c r="B6028" s="125" t="s">
        <v>1298</v>
      </c>
      <c r="C6028" s="126">
        <v>42536</v>
      </c>
      <c r="D6028" s="98" t="s">
        <v>1376</v>
      </c>
      <c r="E6028" s="98">
        <v>10514703</v>
      </c>
      <c r="F6028" s="98"/>
      <c r="G6028" s="127" t="s">
        <v>4705</v>
      </c>
      <c r="H6028" s="128">
        <v>7095</v>
      </c>
      <c r="I6028" s="128">
        <v>0</v>
      </c>
      <c r="J6028" s="129">
        <v>7095</v>
      </c>
      <c r="K6028" s="101" t="s">
        <v>1388</v>
      </c>
    </row>
    <row r="6029" spans="1:11" ht="56.25" customHeight="1">
      <c r="A6029" s="98">
        <v>340</v>
      </c>
      <c r="B6029" s="125" t="s">
        <v>1298</v>
      </c>
      <c r="C6029" s="126">
        <v>42585</v>
      </c>
      <c r="D6029" s="98" t="s">
        <v>1376</v>
      </c>
      <c r="E6029" s="98">
        <v>10775255</v>
      </c>
      <c r="F6029" s="98"/>
      <c r="G6029" s="127" t="s">
        <v>6022</v>
      </c>
      <c r="H6029" s="128">
        <v>1422</v>
      </c>
      <c r="I6029" s="128">
        <v>0</v>
      </c>
      <c r="J6029" s="129">
        <v>1422</v>
      </c>
      <c r="K6029" s="101" t="s">
        <v>1388</v>
      </c>
    </row>
    <row r="6030" spans="1:11" ht="56.25" customHeight="1">
      <c r="A6030" s="98">
        <v>340</v>
      </c>
      <c r="B6030" s="125" t="s">
        <v>1298</v>
      </c>
      <c r="C6030" s="126">
        <v>42600</v>
      </c>
      <c r="D6030" s="98" t="s">
        <v>1376</v>
      </c>
      <c r="E6030" s="98">
        <v>10851598</v>
      </c>
      <c r="F6030" s="98"/>
      <c r="G6030" s="127" t="s">
        <v>6396</v>
      </c>
      <c r="H6030" s="128">
        <v>6041</v>
      </c>
      <c r="I6030" s="128">
        <v>0</v>
      </c>
      <c r="J6030" s="129">
        <v>6041</v>
      </c>
      <c r="K6030" s="101" t="s">
        <v>1388</v>
      </c>
    </row>
    <row r="6031" spans="1:11" ht="56.25" customHeight="1">
      <c r="A6031" s="98">
        <v>340</v>
      </c>
      <c r="B6031" s="125" t="s">
        <v>1298</v>
      </c>
      <c r="C6031" s="126">
        <v>42600</v>
      </c>
      <c r="D6031" s="98" t="s">
        <v>1376</v>
      </c>
      <c r="E6031" s="98">
        <v>10851599</v>
      </c>
      <c r="F6031" s="98"/>
      <c r="G6031" s="127" t="s">
        <v>6397</v>
      </c>
      <c r="H6031" s="128">
        <v>75</v>
      </c>
      <c r="I6031" s="128">
        <v>0</v>
      </c>
      <c r="J6031" s="129">
        <v>75</v>
      </c>
      <c r="K6031" s="101" t="s">
        <v>1388</v>
      </c>
    </row>
    <row r="6032" spans="1:11" ht="56.25" customHeight="1">
      <c r="A6032" s="98">
        <v>340</v>
      </c>
      <c r="B6032" s="125" t="s">
        <v>1298</v>
      </c>
      <c r="C6032" s="126">
        <v>42606</v>
      </c>
      <c r="D6032" s="98" t="s">
        <v>1376</v>
      </c>
      <c r="E6032" s="98">
        <v>10902847</v>
      </c>
      <c r="F6032" s="98"/>
      <c r="G6032" s="127" t="s">
        <v>6555</v>
      </c>
      <c r="H6032" s="128">
        <v>7481</v>
      </c>
      <c r="I6032" s="128">
        <v>0</v>
      </c>
      <c r="J6032" s="129">
        <v>7481</v>
      </c>
      <c r="K6032" s="101" t="s">
        <v>1388</v>
      </c>
    </row>
    <row r="6033" spans="1:11" ht="56.25" customHeight="1">
      <c r="A6033" s="98">
        <v>340</v>
      </c>
      <c r="B6033" s="125" t="s">
        <v>1298</v>
      </c>
      <c r="C6033" s="126">
        <v>42606</v>
      </c>
      <c r="D6033" s="98" t="s">
        <v>1376</v>
      </c>
      <c r="E6033" s="98">
        <v>10902848</v>
      </c>
      <c r="F6033" s="98"/>
      <c r="G6033" s="127" t="s">
        <v>6523</v>
      </c>
      <c r="H6033" s="128">
        <v>75</v>
      </c>
      <c r="I6033" s="128">
        <v>0</v>
      </c>
      <c r="J6033" s="129">
        <v>75</v>
      </c>
      <c r="K6033" s="101" t="s">
        <v>1388</v>
      </c>
    </row>
    <row r="6034" spans="1:11" ht="56.25" customHeight="1">
      <c r="A6034" s="98">
        <v>340</v>
      </c>
      <c r="B6034" s="125" t="s">
        <v>1298</v>
      </c>
      <c r="C6034" s="126">
        <v>42607</v>
      </c>
      <c r="D6034" s="98" t="s">
        <v>1376</v>
      </c>
      <c r="E6034" s="98">
        <v>10928222</v>
      </c>
      <c r="F6034" s="98"/>
      <c r="G6034" s="127" t="s">
        <v>6563</v>
      </c>
      <c r="H6034" s="128">
        <v>7124</v>
      </c>
      <c r="I6034" s="128">
        <v>0</v>
      </c>
      <c r="J6034" s="129">
        <v>7124</v>
      </c>
      <c r="K6034" s="101" t="s">
        <v>1388</v>
      </c>
    </row>
    <row r="6035" spans="1:11" ht="56.25" customHeight="1">
      <c r="A6035" s="98">
        <v>340</v>
      </c>
      <c r="B6035" s="125" t="s">
        <v>1298</v>
      </c>
      <c r="C6035" s="126">
        <v>42607</v>
      </c>
      <c r="D6035" s="98" t="s">
        <v>1376</v>
      </c>
      <c r="E6035" s="98">
        <v>10928223</v>
      </c>
      <c r="F6035" s="98"/>
      <c r="G6035" s="127" t="s">
        <v>6564</v>
      </c>
      <c r="H6035" s="128">
        <v>75</v>
      </c>
      <c r="I6035" s="128">
        <v>0</v>
      </c>
      <c r="J6035" s="129">
        <v>75</v>
      </c>
      <c r="K6035" s="101" t="s">
        <v>1388</v>
      </c>
    </row>
    <row r="6036" spans="1:11" ht="56.25" customHeight="1">
      <c r="A6036" s="98">
        <v>340</v>
      </c>
      <c r="B6036" s="125" t="s">
        <v>1298</v>
      </c>
      <c r="C6036" s="126">
        <v>42640</v>
      </c>
      <c r="D6036" s="98" t="s">
        <v>1376</v>
      </c>
      <c r="E6036" s="98">
        <v>11209626</v>
      </c>
      <c r="F6036" s="98"/>
      <c r="G6036" s="127" t="s">
        <v>7510</v>
      </c>
      <c r="H6036" s="128">
        <v>5323</v>
      </c>
      <c r="I6036" s="128">
        <v>0</v>
      </c>
      <c r="J6036" s="129">
        <v>5323</v>
      </c>
      <c r="K6036" s="101" t="s">
        <v>1388</v>
      </c>
    </row>
    <row r="6037" spans="1:11" ht="56.25" customHeight="1">
      <c r="A6037" s="98">
        <v>340</v>
      </c>
      <c r="B6037" s="125" t="s">
        <v>1298</v>
      </c>
      <c r="C6037" s="126">
        <v>42640</v>
      </c>
      <c r="D6037" s="98" t="s">
        <v>1376</v>
      </c>
      <c r="E6037" s="98">
        <v>11209628</v>
      </c>
      <c r="F6037" s="98"/>
      <c r="G6037" s="127" t="s">
        <v>7513</v>
      </c>
      <c r="H6037" s="128">
        <v>75</v>
      </c>
      <c r="I6037" s="128">
        <v>0</v>
      </c>
      <c r="J6037" s="129">
        <v>75</v>
      </c>
      <c r="K6037" s="101" t="s">
        <v>1388</v>
      </c>
    </row>
    <row r="6038" spans="1:11" ht="56.25" customHeight="1">
      <c r="A6038" s="98">
        <v>340</v>
      </c>
      <c r="B6038" s="125" t="s">
        <v>1298</v>
      </c>
      <c r="C6038" s="126">
        <v>42639</v>
      </c>
      <c r="D6038" s="98" t="s">
        <v>1376</v>
      </c>
      <c r="E6038" s="98">
        <v>11209629</v>
      </c>
      <c r="F6038" s="98"/>
      <c r="G6038" s="127" t="s">
        <v>7467</v>
      </c>
      <c r="H6038" s="128">
        <v>7187</v>
      </c>
      <c r="I6038" s="128">
        <v>0</v>
      </c>
      <c r="J6038" s="129">
        <v>7187</v>
      </c>
      <c r="K6038" s="101" t="s">
        <v>1388</v>
      </c>
    </row>
    <row r="6039" spans="1:11" ht="56.25" customHeight="1">
      <c r="A6039" s="98">
        <v>340</v>
      </c>
      <c r="B6039" s="125" t="s">
        <v>1298</v>
      </c>
      <c r="C6039" s="126">
        <v>42639</v>
      </c>
      <c r="D6039" s="98" t="s">
        <v>1376</v>
      </c>
      <c r="E6039" s="98">
        <v>11209630</v>
      </c>
      <c r="F6039" s="98"/>
      <c r="G6039" s="127" t="s">
        <v>7468</v>
      </c>
      <c r="H6039" s="128">
        <v>75</v>
      </c>
      <c r="I6039" s="128">
        <v>0</v>
      </c>
      <c r="J6039" s="129">
        <v>75</v>
      </c>
      <c r="K6039" s="101" t="s">
        <v>1388</v>
      </c>
    </row>
    <row r="6040" spans="1:11" ht="56.25" customHeight="1">
      <c r="A6040" s="98">
        <v>342</v>
      </c>
      <c r="B6040" s="125" t="s">
        <v>1299</v>
      </c>
      <c r="C6040" s="126">
        <v>42601</v>
      </c>
      <c r="D6040" s="98" t="s">
        <v>6</v>
      </c>
      <c r="E6040" s="98">
        <v>861279</v>
      </c>
      <c r="F6040" s="98"/>
      <c r="G6040" s="127" t="s">
        <v>6425</v>
      </c>
      <c r="H6040" s="128">
        <v>0</v>
      </c>
      <c r="I6040" s="128">
        <v>304820.21000000002</v>
      </c>
      <c r="J6040" s="129">
        <v>304820.21000000002</v>
      </c>
      <c r="K6040" s="101" t="s">
        <v>1388</v>
      </c>
    </row>
    <row r="6041" spans="1:11" ht="56.25" customHeight="1">
      <c r="A6041" s="98">
        <v>342</v>
      </c>
      <c r="B6041" s="125" t="s">
        <v>1299</v>
      </c>
      <c r="C6041" s="126">
        <v>42605</v>
      </c>
      <c r="D6041" s="98" t="s">
        <v>6</v>
      </c>
      <c r="E6041" s="98">
        <v>861518</v>
      </c>
      <c r="F6041" s="98"/>
      <c r="G6041" s="127" t="s">
        <v>6497</v>
      </c>
      <c r="H6041" s="128">
        <v>0</v>
      </c>
      <c r="I6041" s="128">
        <v>4845248.75</v>
      </c>
      <c r="J6041" s="129">
        <v>4845248.75</v>
      </c>
      <c r="K6041" s="101" t="s">
        <v>1388</v>
      </c>
    </row>
    <row r="6042" spans="1:11" ht="56.25" customHeight="1">
      <c r="A6042" s="98">
        <v>342</v>
      </c>
      <c r="B6042" s="125" t="s">
        <v>1299</v>
      </c>
      <c r="C6042" s="126">
        <v>42612</v>
      </c>
      <c r="D6042" s="98" t="s">
        <v>6</v>
      </c>
      <c r="E6042" s="98">
        <v>862275</v>
      </c>
      <c r="F6042" s="98"/>
      <c r="G6042" s="127" t="s">
        <v>6695</v>
      </c>
      <c r="H6042" s="128">
        <v>0</v>
      </c>
      <c r="I6042" s="128">
        <v>488833.76</v>
      </c>
      <c r="J6042" s="129">
        <v>488833.76</v>
      </c>
      <c r="K6042" s="101" t="s">
        <v>1388</v>
      </c>
    </row>
    <row r="6043" spans="1:11" ht="56.25" customHeight="1">
      <c r="A6043" s="98">
        <v>342</v>
      </c>
      <c r="B6043" s="125" t="s">
        <v>1299</v>
      </c>
      <c r="C6043" s="126">
        <v>42622</v>
      </c>
      <c r="D6043" s="98" t="s">
        <v>6</v>
      </c>
      <c r="E6043" s="98">
        <v>863330</v>
      </c>
      <c r="F6043" s="98"/>
      <c r="G6043" s="127" t="s">
        <v>7014</v>
      </c>
      <c r="H6043" s="128">
        <v>0</v>
      </c>
      <c r="I6043" s="128">
        <v>3787110.71</v>
      </c>
      <c r="J6043" s="129">
        <v>3787110.71</v>
      </c>
      <c r="K6043" s="101" t="s">
        <v>1388</v>
      </c>
    </row>
    <row r="6044" spans="1:11" ht="56.25" customHeight="1">
      <c r="A6044" s="98">
        <v>342</v>
      </c>
      <c r="B6044" s="125" t="s">
        <v>1299</v>
      </c>
      <c r="C6044" s="126">
        <v>42628</v>
      </c>
      <c r="D6044" s="98" t="s">
        <v>6</v>
      </c>
      <c r="E6044" s="98">
        <v>863719</v>
      </c>
      <c r="F6044" s="98"/>
      <c r="G6044" s="127" t="s">
        <v>7149</v>
      </c>
      <c r="H6044" s="128">
        <v>0</v>
      </c>
      <c r="I6044" s="128">
        <v>347480.2</v>
      </c>
      <c r="J6044" s="129">
        <v>347480.2</v>
      </c>
      <c r="K6044" s="101" t="s">
        <v>1388</v>
      </c>
    </row>
    <row r="6045" spans="1:11" ht="56.25" customHeight="1">
      <c r="A6045" s="98">
        <v>342</v>
      </c>
      <c r="B6045" s="125" t="s">
        <v>1299</v>
      </c>
      <c r="C6045" s="126">
        <v>42636</v>
      </c>
      <c r="D6045" s="98" t="s">
        <v>6</v>
      </c>
      <c r="E6045" s="98">
        <v>864424</v>
      </c>
      <c r="F6045" s="98"/>
      <c r="G6045" s="127" t="s">
        <v>7366</v>
      </c>
      <c r="H6045" s="128">
        <v>0</v>
      </c>
      <c r="I6045" s="128">
        <v>398543.2</v>
      </c>
      <c r="J6045" s="129">
        <v>398543.2</v>
      </c>
      <c r="K6045" s="101" t="s">
        <v>1388</v>
      </c>
    </row>
    <row r="6046" spans="1:11" ht="56.25" customHeight="1">
      <c r="A6046" s="98">
        <v>342</v>
      </c>
      <c r="B6046" s="125" t="s">
        <v>7949</v>
      </c>
      <c r="C6046" s="126">
        <v>42384</v>
      </c>
      <c r="D6046" s="98" t="s">
        <v>3</v>
      </c>
      <c r="E6046" s="98">
        <v>1341128</v>
      </c>
      <c r="F6046" s="98"/>
      <c r="G6046" s="127" t="s">
        <v>7950</v>
      </c>
      <c r="H6046" s="128">
        <v>0</v>
      </c>
      <c r="I6046" s="128">
        <v>20</v>
      </c>
      <c r="J6046" s="129">
        <v>20</v>
      </c>
      <c r="K6046" s="101" t="s">
        <v>1388</v>
      </c>
    </row>
    <row r="6047" spans="1:11" ht="56.25" customHeight="1">
      <c r="A6047" s="98">
        <v>342</v>
      </c>
      <c r="B6047" s="125" t="s">
        <v>7949</v>
      </c>
      <c r="C6047" s="126">
        <v>42403</v>
      </c>
      <c r="D6047" s="98" t="s">
        <v>3</v>
      </c>
      <c r="E6047" s="98">
        <v>1347275</v>
      </c>
      <c r="F6047" s="98"/>
      <c r="G6047" s="127" t="s">
        <v>8251</v>
      </c>
      <c r="H6047" s="128">
        <v>0</v>
      </c>
      <c r="I6047" s="128">
        <v>0.1</v>
      </c>
      <c r="J6047" s="129">
        <v>0.1</v>
      </c>
      <c r="K6047" s="101" t="s">
        <v>1388</v>
      </c>
    </row>
    <row r="6048" spans="1:11" ht="56.25" customHeight="1">
      <c r="A6048" s="98">
        <v>342</v>
      </c>
      <c r="B6048" s="125" t="s">
        <v>7949</v>
      </c>
      <c r="C6048" s="126">
        <v>42403</v>
      </c>
      <c r="D6048" s="98" t="s">
        <v>3</v>
      </c>
      <c r="E6048" s="98">
        <v>1347276</v>
      </c>
      <c r="F6048" s="98"/>
      <c r="G6048" s="127" t="s">
        <v>8252</v>
      </c>
      <c r="H6048" s="128">
        <v>0</v>
      </c>
      <c r="I6048" s="128">
        <v>209</v>
      </c>
      <c r="J6048" s="129">
        <v>209</v>
      </c>
      <c r="K6048" s="101" t="s">
        <v>1388</v>
      </c>
    </row>
    <row r="6049" spans="1:11" ht="56.25" customHeight="1">
      <c r="A6049" s="98">
        <v>342</v>
      </c>
      <c r="B6049" s="125" t="s">
        <v>7949</v>
      </c>
      <c r="C6049" s="126">
        <v>42403</v>
      </c>
      <c r="D6049" s="98" t="s">
        <v>3</v>
      </c>
      <c r="E6049" s="98">
        <v>1347277</v>
      </c>
      <c r="F6049" s="98"/>
      <c r="G6049" s="127" t="s">
        <v>8253</v>
      </c>
      <c r="H6049" s="128">
        <v>0</v>
      </c>
      <c r="I6049" s="128">
        <v>209</v>
      </c>
      <c r="J6049" s="129">
        <v>209</v>
      </c>
      <c r="K6049" s="101" t="s">
        <v>1388</v>
      </c>
    </row>
    <row r="6050" spans="1:11" ht="56.25" customHeight="1">
      <c r="A6050" s="98">
        <v>342</v>
      </c>
      <c r="B6050" s="125" t="s">
        <v>7949</v>
      </c>
      <c r="C6050" s="126">
        <v>42431</v>
      </c>
      <c r="D6050" s="98" t="s">
        <v>3</v>
      </c>
      <c r="E6050" s="98">
        <v>1355752</v>
      </c>
      <c r="F6050" s="98"/>
      <c r="G6050" s="127" t="s">
        <v>8653</v>
      </c>
      <c r="H6050" s="128">
        <v>0</v>
      </c>
      <c r="I6050" s="128">
        <v>31921.780000000002</v>
      </c>
      <c r="J6050" s="129">
        <v>31921.780000000002</v>
      </c>
      <c r="K6050" s="101" t="s">
        <v>1388</v>
      </c>
    </row>
    <row r="6051" spans="1:11" ht="56.25" customHeight="1">
      <c r="A6051" s="98">
        <v>342</v>
      </c>
      <c r="B6051" s="125" t="s">
        <v>7949</v>
      </c>
      <c r="C6051" s="126">
        <v>42439</v>
      </c>
      <c r="D6051" s="98" t="s">
        <v>3</v>
      </c>
      <c r="E6051" s="98">
        <v>1358430</v>
      </c>
      <c r="F6051" s="98"/>
      <c r="G6051" s="127" t="s">
        <v>8794</v>
      </c>
      <c r="H6051" s="128">
        <v>0</v>
      </c>
      <c r="I6051" s="128">
        <v>390</v>
      </c>
      <c r="J6051" s="129">
        <v>390</v>
      </c>
      <c r="K6051" s="101" t="s">
        <v>1388</v>
      </c>
    </row>
    <row r="6052" spans="1:11" ht="56.25" customHeight="1">
      <c r="A6052" s="98">
        <v>342</v>
      </c>
      <c r="B6052" s="125" t="s">
        <v>7949</v>
      </c>
      <c r="C6052" s="126">
        <v>42439</v>
      </c>
      <c r="D6052" s="98" t="s">
        <v>3</v>
      </c>
      <c r="E6052" s="98">
        <v>1358433</v>
      </c>
      <c r="F6052" s="98"/>
      <c r="G6052" s="127" t="s">
        <v>8795</v>
      </c>
      <c r="H6052" s="128">
        <v>0</v>
      </c>
      <c r="I6052" s="128">
        <v>978</v>
      </c>
      <c r="J6052" s="129">
        <v>978</v>
      </c>
      <c r="K6052" s="101" t="s">
        <v>1388</v>
      </c>
    </row>
    <row r="6053" spans="1:11" ht="56.25" customHeight="1">
      <c r="A6053" s="98">
        <v>342</v>
      </c>
      <c r="B6053" s="125" t="s">
        <v>7949</v>
      </c>
      <c r="C6053" s="126">
        <v>42440</v>
      </c>
      <c r="D6053" s="98" t="s">
        <v>3</v>
      </c>
      <c r="E6053" s="98">
        <v>1358879</v>
      </c>
      <c r="F6053" s="98"/>
      <c r="G6053" s="127" t="s">
        <v>8819</v>
      </c>
      <c r="H6053" s="128">
        <v>0</v>
      </c>
      <c r="I6053" s="128">
        <v>100</v>
      </c>
      <c r="J6053" s="129">
        <v>100</v>
      </c>
      <c r="K6053" s="101" t="s">
        <v>1388</v>
      </c>
    </row>
    <row r="6054" spans="1:11" ht="56.25" customHeight="1">
      <c r="A6054" s="98">
        <v>342</v>
      </c>
      <c r="B6054" s="125" t="s">
        <v>7949</v>
      </c>
      <c r="C6054" s="126">
        <v>42440</v>
      </c>
      <c r="D6054" s="98" t="s">
        <v>3</v>
      </c>
      <c r="E6054" s="98">
        <v>1358881</v>
      </c>
      <c r="F6054" s="98"/>
      <c r="G6054" s="127" t="s">
        <v>8820</v>
      </c>
      <c r="H6054" s="128">
        <v>0</v>
      </c>
      <c r="I6054" s="128">
        <v>60.7</v>
      </c>
      <c r="J6054" s="129">
        <v>60.7</v>
      </c>
      <c r="K6054" s="101" t="s">
        <v>1388</v>
      </c>
    </row>
    <row r="6055" spans="1:11" ht="56.25" customHeight="1">
      <c r="A6055" s="98">
        <v>342</v>
      </c>
      <c r="B6055" s="125" t="s">
        <v>7949</v>
      </c>
      <c r="C6055" s="126">
        <v>42440</v>
      </c>
      <c r="D6055" s="98" t="s">
        <v>3</v>
      </c>
      <c r="E6055" s="98">
        <v>1358886</v>
      </c>
      <c r="F6055" s="98"/>
      <c r="G6055" s="127" t="s">
        <v>8821</v>
      </c>
      <c r="H6055" s="128">
        <v>0</v>
      </c>
      <c r="I6055" s="128">
        <v>80</v>
      </c>
      <c r="J6055" s="129">
        <v>80</v>
      </c>
      <c r="K6055" s="101" t="s">
        <v>1388</v>
      </c>
    </row>
    <row r="6056" spans="1:11" ht="56.25" customHeight="1">
      <c r="A6056" s="98">
        <v>342</v>
      </c>
      <c r="B6056" s="125" t="s">
        <v>7949</v>
      </c>
      <c r="C6056" s="126">
        <v>42440</v>
      </c>
      <c r="D6056" s="98" t="s">
        <v>3</v>
      </c>
      <c r="E6056" s="98">
        <v>1358890</v>
      </c>
      <c r="F6056" s="98"/>
      <c r="G6056" s="127" t="s">
        <v>8822</v>
      </c>
      <c r="H6056" s="128">
        <v>0</v>
      </c>
      <c r="I6056" s="128">
        <v>0.1</v>
      </c>
      <c r="J6056" s="129">
        <v>0.1</v>
      </c>
      <c r="K6056" s="101" t="s">
        <v>1388</v>
      </c>
    </row>
    <row r="6057" spans="1:11" ht="56.25" customHeight="1">
      <c r="A6057" s="98">
        <v>342</v>
      </c>
      <c r="B6057" s="125" t="s">
        <v>7949</v>
      </c>
      <c r="C6057" s="126">
        <v>42443</v>
      </c>
      <c r="D6057" s="98" t="s">
        <v>3</v>
      </c>
      <c r="E6057" s="98">
        <v>1359289</v>
      </c>
      <c r="F6057" s="98"/>
      <c r="G6057" s="127" t="s">
        <v>8836</v>
      </c>
      <c r="H6057" s="128">
        <v>0</v>
      </c>
      <c r="I6057" s="128">
        <v>2231.8000000000002</v>
      </c>
      <c r="J6057" s="129">
        <v>2231.8000000000002</v>
      </c>
      <c r="K6057" s="101" t="s">
        <v>1388</v>
      </c>
    </row>
    <row r="6058" spans="1:11" ht="56.25" customHeight="1">
      <c r="A6058" s="98">
        <v>342</v>
      </c>
      <c r="B6058" s="125" t="s">
        <v>7949</v>
      </c>
      <c r="C6058" s="126">
        <v>42443</v>
      </c>
      <c r="D6058" s="98" t="s">
        <v>3</v>
      </c>
      <c r="E6058" s="98">
        <v>1359290</v>
      </c>
      <c r="F6058" s="98"/>
      <c r="G6058" s="127" t="s">
        <v>8837</v>
      </c>
      <c r="H6058" s="128">
        <v>0</v>
      </c>
      <c r="I6058" s="128">
        <v>66424.3</v>
      </c>
      <c r="J6058" s="129">
        <v>66424.3</v>
      </c>
      <c r="K6058" s="101" t="s">
        <v>1388</v>
      </c>
    </row>
    <row r="6059" spans="1:11" ht="56.25" customHeight="1">
      <c r="A6059" s="98">
        <v>342</v>
      </c>
      <c r="B6059" s="125" t="s">
        <v>7949</v>
      </c>
      <c r="C6059" s="126">
        <v>42443</v>
      </c>
      <c r="D6059" s="98" t="s">
        <v>3</v>
      </c>
      <c r="E6059" s="98">
        <v>1359524</v>
      </c>
      <c r="F6059" s="98"/>
      <c r="G6059" s="127" t="s">
        <v>8854</v>
      </c>
      <c r="H6059" s="128">
        <v>0</v>
      </c>
      <c r="I6059" s="128">
        <v>15000</v>
      </c>
      <c r="J6059" s="129">
        <v>15000</v>
      </c>
      <c r="K6059" s="101" t="s">
        <v>1388</v>
      </c>
    </row>
    <row r="6060" spans="1:11" ht="56.25" customHeight="1">
      <c r="A6060" s="98">
        <v>342</v>
      </c>
      <c r="B6060" s="125" t="s">
        <v>7949</v>
      </c>
      <c r="C6060" s="126">
        <v>42444</v>
      </c>
      <c r="D6060" s="98" t="s">
        <v>3</v>
      </c>
      <c r="E6060" s="98">
        <v>1359789</v>
      </c>
      <c r="F6060" s="98"/>
      <c r="G6060" s="127" t="s">
        <v>8871</v>
      </c>
      <c r="H6060" s="128">
        <v>0</v>
      </c>
      <c r="I6060" s="128">
        <v>13317</v>
      </c>
      <c r="J6060" s="129">
        <v>13317</v>
      </c>
      <c r="K6060" s="101" t="s">
        <v>1388</v>
      </c>
    </row>
    <row r="6061" spans="1:11" ht="56.25" customHeight="1">
      <c r="A6061" s="98">
        <v>342</v>
      </c>
      <c r="B6061" s="125" t="s">
        <v>7949</v>
      </c>
      <c r="C6061" s="126">
        <v>42447</v>
      </c>
      <c r="D6061" s="98" t="s">
        <v>3</v>
      </c>
      <c r="E6061" s="98">
        <v>1361050</v>
      </c>
      <c r="F6061" s="98"/>
      <c r="G6061" s="127" t="s">
        <v>8918</v>
      </c>
      <c r="H6061" s="128">
        <v>0</v>
      </c>
      <c r="I6061" s="128">
        <v>10</v>
      </c>
      <c r="J6061" s="129">
        <v>10</v>
      </c>
      <c r="K6061" s="101" t="s">
        <v>1388</v>
      </c>
    </row>
    <row r="6062" spans="1:11" ht="56.25" customHeight="1">
      <c r="A6062" s="98">
        <v>342</v>
      </c>
      <c r="B6062" s="125" t="s">
        <v>7949</v>
      </c>
      <c r="C6062" s="126">
        <v>42466</v>
      </c>
      <c r="D6062" s="98" t="s">
        <v>3</v>
      </c>
      <c r="E6062" s="98">
        <v>1366478</v>
      </c>
      <c r="F6062" s="98"/>
      <c r="G6062" s="127" t="s">
        <v>9228</v>
      </c>
      <c r="H6062" s="128">
        <v>0</v>
      </c>
      <c r="I6062" s="128">
        <v>42</v>
      </c>
      <c r="J6062" s="129">
        <v>42</v>
      </c>
      <c r="K6062" s="101" t="s">
        <v>1388</v>
      </c>
    </row>
    <row r="6063" spans="1:11" ht="56.25" customHeight="1">
      <c r="A6063" s="98">
        <v>342</v>
      </c>
      <c r="B6063" s="125" t="s">
        <v>7949</v>
      </c>
      <c r="C6063" s="126">
        <v>42473</v>
      </c>
      <c r="D6063" s="98" t="s">
        <v>3</v>
      </c>
      <c r="E6063" s="98">
        <v>1368751</v>
      </c>
      <c r="F6063" s="98"/>
      <c r="G6063" s="127" t="s">
        <v>9353</v>
      </c>
      <c r="H6063" s="128">
        <v>0</v>
      </c>
      <c r="I6063" s="128">
        <v>5</v>
      </c>
      <c r="J6063" s="129">
        <v>5</v>
      </c>
      <c r="K6063" s="101" t="s">
        <v>1388</v>
      </c>
    </row>
    <row r="6064" spans="1:11" ht="56.25" customHeight="1">
      <c r="A6064" s="98">
        <v>342</v>
      </c>
      <c r="B6064" s="125" t="s">
        <v>7949</v>
      </c>
      <c r="C6064" s="126">
        <v>42488</v>
      </c>
      <c r="D6064" s="98" t="s">
        <v>3</v>
      </c>
      <c r="E6064" s="98">
        <v>1374019</v>
      </c>
      <c r="F6064" s="98"/>
      <c r="G6064" s="127" t="s">
        <v>9644</v>
      </c>
      <c r="H6064" s="128">
        <v>0</v>
      </c>
      <c r="I6064" s="128">
        <v>130</v>
      </c>
      <c r="J6064" s="129">
        <v>130</v>
      </c>
      <c r="K6064" s="101" t="s">
        <v>1388</v>
      </c>
    </row>
    <row r="6065" spans="1:11" ht="56.25" customHeight="1">
      <c r="A6065" s="98">
        <v>342</v>
      </c>
      <c r="B6065" s="125" t="s">
        <v>7949</v>
      </c>
      <c r="C6065" s="126">
        <v>42488</v>
      </c>
      <c r="D6065" s="98" t="s">
        <v>3</v>
      </c>
      <c r="E6065" s="98">
        <v>1374022</v>
      </c>
      <c r="F6065" s="98"/>
      <c r="G6065" s="127" t="s">
        <v>9645</v>
      </c>
      <c r="H6065" s="128">
        <v>0</v>
      </c>
      <c r="I6065" s="128">
        <v>304</v>
      </c>
      <c r="J6065" s="129">
        <v>304</v>
      </c>
      <c r="K6065" s="101" t="s">
        <v>1388</v>
      </c>
    </row>
    <row r="6066" spans="1:11" ht="56.25" customHeight="1">
      <c r="A6066" s="98">
        <v>342</v>
      </c>
      <c r="B6066" s="125" t="s">
        <v>7949</v>
      </c>
      <c r="C6066" s="126">
        <v>42489</v>
      </c>
      <c r="D6066" s="98" t="s">
        <v>3</v>
      </c>
      <c r="E6066" s="98">
        <v>1374562</v>
      </c>
      <c r="F6066" s="98"/>
      <c r="G6066" s="127" t="s">
        <v>9682</v>
      </c>
      <c r="H6066" s="128">
        <v>0</v>
      </c>
      <c r="I6066" s="128">
        <v>13535.19</v>
      </c>
      <c r="J6066" s="129">
        <v>13535.19</v>
      </c>
      <c r="K6066" s="101" t="s">
        <v>1388</v>
      </c>
    </row>
    <row r="6067" spans="1:11" ht="56.25" customHeight="1">
      <c r="A6067" s="98">
        <v>342</v>
      </c>
      <c r="B6067" s="125" t="s">
        <v>7949</v>
      </c>
      <c r="C6067" s="126">
        <v>42489</v>
      </c>
      <c r="D6067" s="98" t="s">
        <v>3</v>
      </c>
      <c r="E6067" s="98">
        <v>1374569</v>
      </c>
      <c r="F6067" s="98"/>
      <c r="G6067" s="127" t="s">
        <v>9685</v>
      </c>
      <c r="H6067" s="128">
        <v>0</v>
      </c>
      <c r="I6067" s="128">
        <v>16035.51</v>
      </c>
      <c r="J6067" s="129">
        <v>16035.51</v>
      </c>
      <c r="K6067" s="101" t="s">
        <v>1388</v>
      </c>
    </row>
    <row r="6068" spans="1:11" ht="56.25" customHeight="1">
      <c r="A6068" s="98">
        <v>342</v>
      </c>
      <c r="B6068" s="125" t="s">
        <v>7949</v>
      </c>
      <c r="C6068" s="126">
        <v>42501</v>
      </c>
      <c r="D6068" s="98" t="s">
        <v>3</v>
      </c>
      <c r="E6068" s="98">
        <v>1377955</v>
      </c>
      <c r="F6068" s="98"/>
      <c r="G6068" s="127" t="s">
        <v>9866</v>
      </c>
      <c r="H6068" s="128">
        <v>0</v>
      </c>
      <c r="I6068" s="128">
        <v>1800</v>
      </c>
      <c r="J6068" s="129">
        <v>1800</v>
      </c>
      <c r="K6068" s="101" t="s">
        <v>1388</v>
      </c>
    </row>
    <row r="6069" spans="1:11" ht="56.25" customHeight="1">
      <c r="A6069" s="98">
        <v>342</v>
      </c>
      <c r="B6069" s="125" t="s">
        <v>7949</v>
      </c>
      <c r="C6069" s="126">
        <v>42544</v>
      </c>
      <c r="D6069" s="98" t="s">
        <v>3</v>
      </c>
      <c r="E6069" s="98">
        <v>1391319</v>
      </c>
      <c r="F6069" s="98"/>
      <c r="G6069" s="127" t="s">
        <v>10768</v>
      </c>
      <c r="H6069" s="128">
        <v>0</v>
      </c>
      <c r="I6069" s="128">
        <v>3505.62</v>
      </c>
      <c r="J6069" s="129">
        <v>3505.62</v>
      </c>
      <c r="K6069" s="101" t="s">
        <v>1388</v>
      </c>
    </row>
    <row r="6070" spans="1:11" ht="56.25" customHeight="1">
      <c r="A6070" s="98">
        <v>342</v>
      </c>
      <c r="B6070" s="125" t="s">
        <v>7949</v>
      </c>
      <c r="C6070" s="126">
        <v>42551</v>
      </c>
      <c r="D6070" s="98" t="s">
        <v>3</v>
      </c>
      <c r="E6070" s="98">
        <v>1393584</v>
      </c>
      <c r="F6070" s="98"/>
      <c r="G6070" s="127" t="s">
        <v>10939</v>
      </c>
      <c r="H6070" s="128">
        <v>0</v>
      </c>
      <c r="I6070" s="128">
        <v>3630</v>
      </c>
      <c r="J6070" s="129">
        <v>3630</v>
      </c>
      <c r="K6070" s="101" t="s">
        <v>1388</v>
      </c>
    </row>
    <row r="6071" spans="1:11" ht="56.25" customHeight="1">
      <c r="A6071" s="98">
        <v>342</v>
      </c>
      <c r="B6071" s="125" t="s">
        <v>7949</v>
      </c>
      <c r="C6071" s="126">
        <v>42578</v>
      </c>
      <c r="D6071" s="98" t="s">
        <v>3</v>
      </c>
      <c r="E6071" s="98">
        <v>1401902</v>
      </c>
      <c r="F6071" s="98"/>
      <c r="G6071" s="127" t="s">
        <v>11599</v>
      </c>
      <c r="H6071" s="128">
        <v>0</v>
      </c>
      <c r="I6071" s="128">
        <v>726.94</v>
      </c>
      <c r="J6071" s="129">
        <v>726.94</v>
      </c>
      <c r="K6071" s="101" t="s">
        <v>1388</v>
      </c>
    </row>
    <row r="6072" spans="1:11" ht="56.25" customHeight="1">
      <c r="A6072" s="98">
        <v>342</v>
      </c>
      <c r="B6072" s="125" t="s">
        <v>7949</v>
      </c>
      <c r="C6072" s="126">
        <v>42584</v>
      </c>
      <c r="D6072" s="98" t="s">
        <v>3</v>
      </c>
      <c r="E6072" s="98">
        <v>1403556</v>
      </c>
      <c r="F6072" s="98"/>
      <c r="G6072" s="127" t="s">
        <v>11734</v>
      </c>
      <c r="H6072" s="128">
        <v>0</v>
      </c>
      <c r="I6072" s="128">
        <v>1800</v>
      </c>
      <c r="J6072" s="129">
        <v>1800</v>
      </c>
      <c r="K6072" s="101" t="s">
        <v>1388</v>
      </c>
    </row>
    <row r="6073" spans="1:11" ht="56.25" customHeight="1">
      <c r="A6073" s="98">
        <v>342</v>
      </c>
      <c r="B6073" s="125" t="s">
        <v>7949</v>
      </c>
      <c r="C6073" s="126">
        <v>42590</v>
      </c>
      <c r="D6073" s="98" t="s">
        <v>3</v>
      </c>
      <c r="E6073" s="98">
        <v>1405510</v>
      </c>
      <c r="F6073" s="98"/>
      <c r="G6073" s="127" t="s">
        <v>11926</v>
      </c>
      <c r="H6073" s="128">
        <v>0</v>
      </c>
      <c r="I6073" s="128">
        <v>8.5</v>
      </c>
      <c r="J6073" s="129">
        <v>8.5</v>
      </c>
      <c r="K6073" s="101" t="s">
        <v>1388</v>
      </c>
    </row>
    <row r="6074" spans="1:11" ht="56.25" customHeight="1">
      <c r="A6074" s="98">
        <v>342</v>
      </c>
      <c r="B6074" s="125" t="s">
        <v>7949</v>
      </c>
      <c r="C6074" s="126">
        <v>42597</v>
      </c>
      <c r="D6074" s="98" t="s">
        <v>3</v>
      </c>
      <c r="E6074" s="98">
        <v>1408174</v>
      </c>
      <c r="F6074" s="98"/>
      <c r="G6074" s="127" t="s">
        <v>12100</v>
      </c>
      <c r="H6074" s="128">
        <v>0</v>
      </c>
      <c r="I6074" s="128">
        <v>285.86</v>
      </c>
      <c r="J6074" s="129">
        <v>285.86</v>
      </c>
      <c r="K6074" s="101" t="s">
        <v>1429</v>
      </c>
    </row>
    <row r="6075" spans="1:11" ht="56.25" customHeight="1">
      <c r="A6075" s="98">
        <v>342</v>
      </c>
      <c r="B6075" s="125" t="s">
        <v>7949</v>
      </c>
      <c r="C6075" s="126">
        <v>42599</v>
      </c>
      <c r="D6075" s="98" t="s">
        <v>3</v>
      </c>
      <c r="E6075" s="98">
        <v>1409178</v>
      </c>
      <c r="F6075" s="98"/>
      <c r="G6075" s="127" t="s">
        <v>12168</v>
      </c>
      <c r="H6075" s="128">
        <v>0</v>
      </c>
      <c r="I6075" s="128">
        <v>2004.16</v>
      </c>
      <c r="J6075" s="129">
        <v>2004.16</v>
      </c>
      <c r="K6075" s="101" t="s">
        <v>1388</v>
      </c>
    </row>
    <row r="6076" spans="1:11" ht="56.25" customHeight="1">
      <c r="A6076" s="98">
        <v>342</v>
      </c>
      <c r="B6076" s="125" t="s">
        <v>7949</v>
      </c>
      <c r="C6076" s="126">
        <v>42600</v>
      </c>
      <c r="D6076" s="98" t="s">
        <v>3</v>
      </c>
      <c r="E6076" s="98">
        <v>1409805</v>
      </c>
      <c r="F6076" s="98"/>
      <c r="G6076" s="127" t="s">
        <v>12216</v>
      </c>
      <c r="H6076" s="128">
        <v>0</v>
      </c>
      <c r="I6076" s="128">
        <v>499</v>
      </c>
      <c r="J6076" s="129">
        <v>499</v>
      </c>
      <c r="K6076" s="101" t="s">
        <v>1388</v>
      </c>
    </row>
    <row r="6077" spans="1:11" ht="56.25" customHeight="1">
      <c r="A6077" s="98">
        <v>342</v>
      </c>
      <c r="B6077" s="125" t="s">
        <v>7949</v>
      </c>
      <c r="C6077" s="126">
        <v>42613</v>
      </c>
      <c r="D6077" s="98" t="s">
        <v>3</v>
      </c>
      <c r="E6077" s="98">
        <v>1414231</v>
      </c>
      <c r="F6077" s="98"/>
      <c r="G6077" s="127" t="s">
        <v>12548</v>
      </c>
      <c r="H6077" s="128">
        <v>0</v>
      </c>
      <c r="I6077" s="128">
        <v>900</v>
      </c>
      <c r="J6077" s="129">
        <v>900</v>
      </c>
      <c r="K6077" s="101" t="s">
        <v>1388</v>
      </c>
    </row>
    <row r="6078" spans="1:11" ht="56.25" customHeight="1">
      <c r="A6078" s="98">
        <v>342</v>
      </c>
      <c r="B6078" s="125" t="s">
        <v>7949</v>
      </c>
      <c r="C6078" s="126">
        <v>42627</v>
      </c>
      <c r="D6078" s="98" t="s">
        <v>3</v>
      </c>
      <c r="E6078" s="98">
        <v>1419883</v>
      </c>
      <c r="F6078" s="98"/>
      <c r="G6078" s="127" t="s">
        <v>13092</v>
      </c>
      <c r="H6078" s="128">
        <v>0</v>
      </c>
      <c r="I6078" s="128">
        <v>22</v>
      </c>
      <c r="J6078" s="129">
        <v>22</v>
      </c>
      <c r="K6078" s="101" t="s">
        <v>1388</v>
      </c>
    </row>
    <row r="6079" spans="1:11" ht="56.25" customHeight="1">
      <c r="A6079" s="98">
        <v>342</v>
      </c>
      <c r="B6079" s="125" t="s">
        <v>7949</v>
      </c>
      <c r="C6079" s="126">
        <v>42628</v>
      </c>
      <c r="D6079" s="98" t="s">
        <v>3</v>
      </c>
      <c r="E6079" s="98">
        <v>1420103</v>
      </c>
      <c r="F6079" s="98"/>
      <c r="G6079" s="127" t="s">
        <v>13115</v>
      </c>
      <c r="H6079" s="128">
        <v>0</v>
      </c>
      <c r="I6079" s="128">
        <v>7759.8600000000006</v>
      </c>
      <c r="J6079" s="129">
        <v>7759.8600000000006</v>
      </c>
      <c r="K6079" s="101" t="s">
        <v>1388</v>
      </c>
    </row>
    <row r="6080" spans="1:11" ht="56.25" customHeight="1">
      <c r="A6080" s="98">
        <v>342</v>
      </c>
      <c r="B6080" s="125" t="s">
        <v>7949</v>
      </c>
      <c r="C6080" s="126">
        <v>42632</v>
      </c>
      <c r="D6080" s="98" t="s">
        <v>3</v>
      </c>
      <c r="E6080" s="98">
        <v>1421174</v>
      </c>
      <c r="F6080" s="98"/>
      <c r="G6080" s="127" t="s">
        <v>13234</v>
      </c>
      <c r="H6080" s="128">
        <v>0</v>
      </c>
      <c r="I6080" s="128">
        <v>19496.7</v>
      </c>
      <c r="J6080" s="129">
        <v>19496.7</v>
      </c>
      <c r="K6080" s="101" t="s">
        <v>1388</v>
      </c>
    </row>
    <row r="6081" spans="1:11" ht="56.25" customHeight="1">
      <c r="A6081" s="98">
        <v>342</v>
      </c>
      <c r="B6081" s="125" t="s">
        <v>7949</v>
      </c>
      <c r="C6081" s="126">
        <v>42635</v>
      </c>
      <c r="D6081" s="98" t="s">
        <v>3</v>
      </c>
      <c r="E6081" s="98">
        <v>1422575</v>
      </c>
      <c r="F6081" s="98"/>
      <c r="G6081" s="127" t="s">
        <v>13395</v>
      </c>
      <c r="H6081" s="128">
        <v>0</v>
      </c>
      <c r="I6081" s="128">
        <v>1166.93</v>
      </c>
      <c r="J6081" s="129">
        <v>1166.93</v>
      </c>
      <c r="K6081" s="101" t="s">
        <v>1388</v>
      </c>
    </row>
    <row r="6082" spans="1:11" ht="56.25" customHeight="1">
      <c r="A6082" s="98">
        <v>342</v>
      </c>
      <c r="B6082" s="125" t="s">
        <v>7949</v>
      </c>
      <c r="C6082" s="126">
        <v>42641</v>
      </c>
      <c r="D6082" s="98" t="s">
        <v>3</v>
      </c>
      <c r="E6082" s="98">
        <v>1424637</v>
      </c>
      <c r="F6082" s="98"/>
      <c r="G6082" s="127" t="s">
        <v>13674</v>
      </c>
      <c r="H6082" s="128">
        <v>0</v>
      </c>
      <c r="I6082" s="128">
        <v>15327.7</v>
      </c>
      <c r="J6082" s="129">
        <v>15327.7</v>
      </c>
      <c r="K6082" s="101" t="s">
        <v>1388</v>
      </c>
    </row>
    <row r="6083" spans="1:11" ht="56.25" customHeight="1">
      <c r="A6083" s="98">
        <v>344</v>
      </c>
      <c r="B6083" s="125" t="s">
        <v>6716</v>
      </c>
      <c r="C6083" s="126">
        <v>42613</v>
      </c>
      <c r="D6083" s="98" t="s">
        <v>1366</v>
      </c>
      <c r="E6083" s="98">
        <v>738905</v>
      </c>
      <c r="F6083" s="98"/>
      <c r="G6083" s="127" t="s">
        <v>6717</v>
      </c>
      <c r="H6083" s="128">
        <v>0</v>
      </c>
      <c r="I6083" s="128">
        <v>548983</v>
      </c>
      <c r="J6083" s="129">
        <v>548983</v>
      </c>
      <c r="K6083" s="101" t="s">
        <v>1388</v>
      </c>
    </row>
    <row r="6084" spans="1:11" ht="56.25" customHeight="1">
      <c r="A6084" s="98">
        <v>344</v>
      </c>
      <c r="B6084" s="125" t="s">
        <v>7974</v>
      </c>
      <c r="C6084" s="126">
        <v>42387</v>
      </c>
      <c r="D6084" s="98" t="s">
        <v>3</v>
      </c>
      <c r="E6084" s="98">
        <v>1341633</v>
      </c>
      <c r="F6084" s="98"/>
      <c r="G6084" s="127" t="s">
        <v>7975</v>
      </c>
      <c r="H6084" s="128">
        <v>0</v>
      </c>
      <c r="I6084" s="128">
        <v>908</v>
      </c>
      <c r="J6084" s="129">
        <v>908</v>
      </c>
      <c r="K6084" s="101" t="s">
        <v>1388</v>
      </c>
    </row>
    <row r="6085" spans="1:11" ht="56.25" customHeight="1">
      <c r="A6085" s="98">
        <v>344</v>
      </c>
      <c r="B6085" s="125" t="s">
        <v>7974</v>
      </c>
      <c r="C6085" s="126">
        <v>42387</v>
      </c>
      <c r="D6085" s="98" t="s">
        <v>3</v>
      </c>
      <c r="E6085" s="98">
        <v>1341637</v>
      </c>
      <c r="F6085" s="98"/>
      <c r="G6085" s="127" t="s">
        <v>7976</v>
      </c>
      <c r="H6085" s="128">
        <v>0</v>
      </c>
      <c r="I6085" s="128">
        <v>0.84</v>
      </c>
      <c r="J6085" s="129">
        <v>0.84</v>
      </c>
      <c r="K6085" s="101" t="s">
        <v>1388</v>
      </c>
    </row>
    <row r="6086" spans="1:11" ht="56.25" customHeight="1">
      <c r="A6086" s="98">
        <v>344</v>
      </c>
      <c r="B6086" s="125" t="s">
        <v>7974</v>
      </c>
      <c r="C6086" s="126">
        <v>42397</v>
      </c>
      <c r="D6086" s="98" t="s">
        <v>3</v>
      </c>
      <c r="E6086" s="98">
        <v>1345369</v>
      </c>
      <c r="F6086" s="98"/>
      <c r="G6086" s="127" t="s">
        <v>8169</v>
      </c>
      <c r="H6086" s="128">
        <v>0</v>
      </c>
      <c r="I6086" s="128">
        <v>216.76</v>
      </c>
      <c r="J6086" s="129">
        <v>216.76</v>
      </c>
      <c r="K6086" s="101" t="s">
        <v>1388</v>
      </c>
    </row>
    <row r="6087" spans="1:11" ht="56.25" customHeight="1">
      <c r="A6087" s="98">
        <v>344</v>
      </c>
      <c r="B6087" s="125" t="s">
        <v>7974</v>
      </c>
      <c r="C6087" s="126">
        <v>42404</v>
      </c>
      <c r="D6087" s="98" t="s">
        <v>3</v>
      </c>
      <c r="E6087" s="98">
        <v>1347681</v>
      </c>
      <c r="F6087" s="98"/>
      <c r="G6087" s="127" t="s">
        <v>8273</v>
      </c>
      <c r="H6087" s="128">
        <v>0</v>
      </c>
      <c r="I6087" s="128">
        <v>370</v>
      </c>
      <c r="J6087" s="129">
        <v>370</v>
      </c>
      <c r="K6087" s="101" t="s">
        <v>1388</v>
      </c>
    </row>
    <row r="6088" spans="1:11" ht="56.25" customHeight="1">
      <c r="A6088" s="98">
        <v>344</v>
      </c>
      <c r="B6088" s="125" t="s">
        <v>9014</v>
      </c>
      <c r="C6088" s="126">
        <v>42452</v>
      </c>
      <c r="D6088" s="98" t="s">
        <v>3</v>
      </c>
      <c r="E6088" s="98">
        <v>1362466</v>
      </c>
      <c r="F6088" s="98"/>
      <c r="G6088" s="127" t="s">
        <v>9015</v>
      </c>
      <c r="H6088" s="128">
        <v>0</v>
      </c>
      <c r="I6088" s="128">
        <v>3331</v>
      </c>
      <c r="J6088" s="129">
        <v>3331</v>
      </c>
      <c r="K6088" s="101" t="s">
        <v>1388</v>
      </c>
    </row>
    <row r="6089" spans="1:11" ht="56.25" customHeight="1">
      <c r="A6089" s="98">
        <v>344</v>
      </c>
      <c r="B6089" s="125" t="s">
        <v>9014</v>
      </c>
      <c r="C6089" s="126">
        <v>42452</v>
      </c>
      <c r="D6089" s="98" t="s">
        <v>3</v>
      </c>
      <c r="E6089" s="98">
        <v>1362467</v>
      </c>
      <c r="F6089" s="98"/>
      <c r="G6089" s="127" t="s">
        <v>9016</v>
      </c>
      <c r="H6089" s="128">
        <v>0</v>
      </c>
      <c r="I6089" s="128">
        <v>280</v>
      </c>
      <c r="J6089" s="129">
        <v>280</v>
      </c>
      <c r="K6089" s="101" t="s">
        <v>1388</v>
      </c>
    </row>
    <row r="6090" spans="1:11" ht="56.25" customHeight="1">
      <c r="A6090" s="98">
        <v>346</v>
      </c>
      <c r="B6090" s="125" t="s">
        <v>7508</v>
      </c>
      <c r="C6090" s="126">
        <v>42640</v>
      </c>
      <c r="D6090" s="98" t="s">
        <v>15</v>
      </c>
      <c r="E6090" s="98">
        <v>769</v>
      </c>
      <c r="F6090" s="98"/>
      <c r="G6090" s="127" t="s">
        <v>7509</v>
      </c>
      <c r="H6090" s="128">
        <v>270</v>
      </c>
      <c r="I6090" s="128">
        <v>0</v>
      </c>
      <c r="J6090" s="129">
        <v>270</v>
      </c>
      <c r="K6090" s="101" t="s">
        <v>1388</v>
      </c>
    </row>
    <row r="6091" spans="1:11" ht="56.25" customHeight="1">
      <c r="A6091" s="98">
        <v>346</v>
      </c>
      <c r="B6091" s="125" t="s">
        <v>11336</v>
      </c>
      <c r="C6091" s="126">
        <v>42566</v>
      </c>
      <c r="D6091" s="98" t="s">
        <v>3</v>
      </c>
      <c r="E6091" s="98">
        <v>1398549</v>
      </c>
      <c r="F6091" s="98"/>
      <c r="G6091" s="127" t="s">
        <v>11337</v>
      </c>
      <c r="H6091" s="128">
        <v>0</v>
      </c>
      <c r="I6091" s="128">
        <v>14121.4</v>
      </c>
      <c r="J6091" s="129">
        <v>14121.4</v>
      </c>
      <c r="K6091" s="101" t="s">
        <v>1388</v>
      </c>
    </row>
    <row r="6092" spans="1:11" ht="56.25" customHeight="1">
      <c r="A6092" s="98">
        <v>346</v>
      </c>
      <c r="B6092" s="125" t="s">
        <v>11336</v>
      </c>
      <c r="C6092" s="126">
        <v>42585</v>
      </c>
      <c r="D6092" s="98" t="s">
        <v>3</v>
      </c>
      <c r="E6092" s="98">
        <v>1403989</v>
      </c>
      <c r="F6092" s="98"/>
      <c r="G6092" s="127" t="s">
        <v>11780</v>
      </c>
      <c r="H6092" s="128">
        <v>0</v>
      </c>
      <c r="I6092" s="128">
        <v>1357.96</v>
      </c>
      <c r="J6092" s="129">
        <v>1357.96</v>
      </c>
      <c r="K6092" s="101" t="s">
        <v>1388</v>
      </c>
    </row>
    <row r="6093" spans="1:11" ht="56.25" customHeight="1">
      <c r="A6093" s="98">
        <v>346</v>
      </c>
      <c r="B6093" s="125" t="s">
        <v>11336</v>
      </c>
      <c r="C6093" s="126">
        <v>42600</v>
      </c>
      <c r="D6093" s="98" t="s">
        <v>3</v>
      </c>
      <c r="E6093" s="98">
        <v>1409639</v>
      </c>
      <c r="F6093" s="98"/>
      <c r="G6093" s="127" t="s">
        <v>12206</v>
      </c>
      <c r="H6093" s="128">
        <v>0</v>
      </c>
      <c r="I6093" s="128">
        <v>2679.34</v>
      </c>
      <c r="J6093" s="129">
        <v>2679.34</v>
      </c>
      <c r="K6093" s="101" t="s">
        <v>1388</v>
      </c>
    </row>
    <row r="6094" spans="1:11" ht="56.25" customHeight="1">
      <c r="A6094" s="98">
        <v>346</v>
      </c>
      <c r="B6094" s="125" t="s">
        <v>11336</v>
      </c>
      <c r="C6094" s="126">
        <v>42627</v>
      </c>
      <c r="D6094" s="98" t="s">
        <v>3</v>
      </c>
      <c r="E6094" s="98">
        <v>1419589</v>
      </c>
      <c r="F6094" s="98"/>
      <c r="G6094" s="127" t="s">
        <v>13028</v>
      </c>
      <c r="H6094" s="128">
        <v>0</v>
      </c>
      <c r="I6094" s="128">
        <v>528.6</v>
      </c>
      <c r="J6094" s="129">
        <v>528.6</v>
      </c>
      <c r="K6094" s="101" t="s">
        <v>1388</v>
      </c>
    </row>
    <row r="6095" spans="1:11" ht="56.25" customHeight="1">
      <c r="A6095" s="98">
        <v>348</v>
      </c>
      <c r="B6095" s="125" t="s">
        <v>9299</v>
      </c>
      <c r="C6095" s="126">
        <v>42471</v>
      </c>
      <c r="D6095" s="98" t="s">
        <v>3</v>
      </c>
      <c r="E6095" s="98">
        <v>1367828</v>
      </c>
      <c r="F6095" s="98"/>
      <c r="G6095" s="127" t="s">
        <v>9300</v>
      </c>
      <c r="H6095" s="128">
        <v>0</v>
      </c>
      <c r="I6095" s="128">
        <v>1425.41</v>
      </c>
      <c r="J6095" s="129">
        <v>1425.41</v>
      </c>
      <c r="K6095" s="101" t="s">
        <v>1388</v>
      </c>
    </row>
    <row r="6096" spans="1:11" ht="56.25" customHeight="1">
      <c r="A6096" s="98">
        <v>348</v>
      </c>
      <c r="B6096" s="125" t="s">
        <v>9299</v>
      </c>
      <c r="C6096" s="126">
        <v>42479</v>
      </c>
      <c r="D6096" s="98" t="s">
        <v>3</v>
      </c>
      <c r="E6096" s="98">
        <v>1370555</v>
      </c>
      <c r="F6096" s="98"/>
      <c r="G6096" s="127" t="s">
        <v>9443</v>
      </c>
      <c r="H6096" s="128">
        <v>0</v>
      </c>
      <c r="I6096" s="128">
        <v>0.9</v>
      </c>
      <c r="J6096" s="129">
        <v>0.9</v>
      </c>
      <c r="K6096" s="101" t="s">
        <v>1429</v>
      </c>
    </row>
    <row r="6097" spans="1:11" ht="56.25" customHeight="1">
      <c r="A6097" s="98">
        <v>348</v>
      </c>
      <c r="B6097" s="125" t="s">
        <v>9299</v>
      </c>
      <c r="C6097" s="126">
        <v>42541</v>
      </c>
      <c r="D6097" s="98" t="s">
        <v>3</v>
      </c>
      <c r="E6097" s="98">
        <v>1390397</v>
      </c>
      <c r="F6097" s="98"/>
      <c r="G6097" s="127" t="s">
        <v>10697</v>
      </c>
      <c r="H6097" s="128">
        <v>0</v>
      </c>
      <c r="I6097" s="128">
        <v>885.97</v>
      </c>
      <c r="J6097" s="129">
        <v>885.97</v>
      </c>
      <c r="K6097" s="101" t="s">
        <v>1388</v>
      </c>
    </row>
    <row r="6098" spans="1:11" ht="56.25" customHeight="1">
      <c r="A6098" s="98">
        <v>372</v>
      </c>
      <c r="B6098" s="125" t="s">
        <v>10777</v>
      </c>
      <c r="C6098" s="126">
        <v>42544</v>
      </c>
      <c r="D6098" s="98" t="s">
        <v>3</v>
      </c>
      <c r="E6098" s="98">
        <v>1391370</v>
      </c>
      <c r="F6098" s="98"/>
      <c r="G6098" s="127" t="s">
        <v>10775</v>
      </c>
      <c r="H6098" s="128">
        <v>0</v>
      </c>
      <c r="I6098" s="128">
        <v>251.1</v>
      </c>
      <c r="J6098" s="129">
        <v>251.1</v>
      </c>
      <c r="K6098" s="101" t="s">
        <v>1388</v>
      </c>
    </row>
    <row r="6099" spans="1:11" ht="56.25" customHeight="1">
      <c r="A6099" s="98">
        <v>372</v>
      </c>
      <c r="B6099" s="125" t="s">
        <v>10777</v>
      </c>
      <c r="C6099" s="126">
        <v>42636</v>
      </c>
      <c r="D6099" s="98" t="s">
        <v>3</v>
      </c>
      <c r="E6099" s="98">
        <v>1423077</v>
      </c>
      <c r="F6099" s="98"/>
      <c r="G6099" s="127" t="s">
        <v>13458</v>
      </c>
      <c r="H6099" s="128">
        <v>0</v>
      </c>
      <c r="I6099" s="128">
        <v>400</v>
      </c>
      <c r="J6099" s="129">
        <v>400</v>
      </c>
      <c r="K6099" s="101" t="s">
        <v>1388</v>
      </c>
    </row>
    <row r="6100" spans="1:11" ht="56.25" customHeight="1">
      <c r="A6100" s="98">
        <v>372</v>
      </c>
      <c r="B6100" s="125" t="s">
        <v>4492</v>
      </c>
      <c r="C6100" s="126">
        <v>42527</v>
      </c>
      <c r="D6100" s="98" t="s">
        <v>1376</v>
      </c>
      <c r="E6100" s="98">
        <v>10479062</v>
      </c>
      <c r="F6100" s="98"/>
      <c r="G6100" s="127" t="s">
        <v>4493</v>
      </c>
      <c r="H6100" s="128">
        <v>0</v>
      </c>
      <c r="I6100" s="128">
        <v>440724.13</v>
      </c>
      <c r="J6100" s="129">
        <v>440724.13</v>
      </c>
      <c r="K6100" s="101" t="s">
        <v>1388</v>
      </c>
    </row>
    <row r="6101" spans="1:11" ht="56.25" customHeight="1">
      <c r="A6101" s="98">
        <v>372</v>
      </c>
      <c r="B6101" s="125" t="s">
        <v>4492</v>
      </c>
      <c r="C6101" s="126">
        <v>42564</v>
      </c>
      <c r="D6101" s="98" t="s">
        <v>1376</v>
      </c>
      <c r="E6101" s="98">
        <v>10672152</v>
      </c>
      <c r="F6101" s="98"/>
      <c r="G6101" s="127" t="s">
        <v>5504</v>
      </c>
      <c r="H6101" s="128">
        <v>0</v>
      </c>
      <c r="I6101" s="128">
        <v>474205.02</v>
      </c>
      <c r="J6101" s="129">
        <v>474205.02</v>
      </c>
      <c r="K6101" s="101" t="s">
        <v>1388</v>
      </c>
    </row>
    <row r="6102" spans="1:11" ht="56.25" customHeight="1">
      <c r="A6102" s="98">
        <v>372</v>
      </c>
      <c r="B6102" s="125" t="s">
        <v>4492</v>
      </c>
      <c r="C6102" s="126">
        <v>42586</v>
      </c>
      <c r="D6102" s="98" t="s">
        <v>1376</v>
      </c>
      <c r="E6102" s="98">
        <v>10786080</v>
      </c>
      <c r="F6102" s="98"/>
      <c r="G6102" s="127" t="s">
        <v>6034</v>
      </c>
      <c r="H6102" s="128">
        <v>0</v>
      </c>
      <c r="I6102" s="128">
        <v>373110.46</v>
      </c>
      <c r="J6102" s="129">
        <v>373110.46</v>
      </c>
      <c r="K6102" s="101" t="s">
        <v>1388</v>
      </c>
    </row>
    <row r="6103" spans="1:11" ht="56.25" customHeight="1">
      <c r="A6103" s="98">
        <v>373</v>
      </c>
      <c r="B6103" s="125" t="s">
        <v>8455</v>
      </c>
      <c r="C6103" s="126">
        <v>42423</v>
      </c>
      <c r="D6103" s="98" t="s">
        <v>3</v>
      </c>
      <c r="E6103" s="98">
        <v>1352974</v>
      </c>
      <c r="F6103" s="98"/>
      <c r="G6103" s="127" t="s">
        <v>8456</v>
      </c>
      <c r="H6103" s="128">
        <v>0</v>
      </c>
      <c r="I6103" s="128">
        <v>3000</v>
      </c>
      <c r="J6103" s="129">
        <v>3000</v>
      </c>
      <c r="K6103" s="101" t="s">
        <v>1388</v>
      </c>
    </row>
    <row r="6104" spans="1:11" ht="56.25" customHeight="1">
      <c r="A6104" s="98">
        <v>373</v>
      </c>
      <c r="B6104" s="125" t="s">
        <v>8455</v>
      </c>
      <c r="C6104" s="126">
        <v>42458</v>
      </c>
      <c r="D6104" s="98" t="s">
        <v>3</v>
      </c>
      <c r="E6104" s="98">
        <v>1363703</v>
      </c>
      <c r="F6104" s="98"/>
      <c r="G6104" s="127" t="s">
        <v>9067</v>
      </c>
      <c r="H6104" s="128">
        <v>0</v>
      </c>
      <c r="I6104" s="128">
        <v>1000</v>
      </c>
      <c r="J6104" s="129">
        <v>1000</v>
      </c>
      <c r="K6104" s="101" t="s">
        <v>1388</v>
      </c>
    </row>
    <row r="6105" spans="1:11" ht="56.25" customHeight="1">
      <c r="A6105" s="98">
        <v>373</v>
      </c>
      <c r="B6105" s="125" t="s">
        <v>8455</v>
      </c>
      <c r="C6105" s="126">
        <v>42460</v>
      </c>
      <c r="D6105" s="98" t="s">
        <v>3</v>
      </c>
      <c r="E6105" s="98">
        <v>1364874</v>
      </c>
      <c r="F6105" s="98"/>
      <c r="G6105" s="127" t="s">
        <v>9149</v>
      </c>
      <c r="H6105" s="128">
        <v>0</v>
      </c>
      <c r="I6105" s="128">
        <v>245</v>
      </c>
      <c r="J6105" s="129">
        <v>245</v>
      </c>
      <c r="K6105" s="101" t="s">
        <v>1388</v>
      </c>
    </row>
    <row r="6106" spans="1:11" ht="56.25" customHeight="1">
      <c r="A6106" s="98">
        <v>373</v>
      </c>
      <c r="B6106" s="125" t="s">
        <v>8455</v>
      </c>
      <c r="C6106" s="126">
        <v>42509</v>
      </c>
      <c r="D6106" s="98" t="s">
        <v>3</v>
      </c>
      <c r="E6106" s="98">
        <v>1380463</v>
      </c>
      <c r="F6106" s="98"/>
      <c r="G6106" s="127" t="s">
        <v>10011</v>
      </c>
      <c r="H6106" s="128">
        <v>0</v>
      </c>
      <c r="I6106" s="128">
        <v>3656.2000000000003</v>
      </c>
      <c r="J6106" s="129">
        <v>3656.2000000000003</v>
      </c>
      <c r="K6106" s="101" t="s">
        <v>1388</v>
      </c>
    </row>
    <row r="6107" spans="1:11" ht="56.25" customHeight="1">
      <c r="A6107" s="98">
        <v>373</v>
      </c>
      <c r="B6107" s="125" t="s">
        <v>8455</v>
      </c>
      <c r="C6107" s="126">
        <v>42527</v>
      </c>
      <c r="D6107" s="98" t="s">
        <v>3</v>
      </c>
      <c r="E6107" s="98">
        <v>1385758</v>
      </c>
      <c r="F6107" s="98"/>
      <c r="G6107" s="127" t="s">
        <v>10383</v>
      </c>
      <c r="H6107" s="128">
        <v>0</v>
      </c>
      <c r="I6107" s="128">
        <v>628</v>
      </c>
      <c r="J6107" s="129">
        <v>628</v>
      </c>
      <c r="K6107" s="101" t="s">
        <v>1388</v>
      </c>
    </row>
    <row r="6108" spans="1:11" ht="56.25" customHeight="1">
      <c r="A6108" s="98">
        <v>373</v>
      </c>
      <c r="B6108" s="125" t="s">
        <v>8455</v>
      </c>
      <c r="C6108" s="126">
        <v>42527</v>
      </c>
      <c r="D6108" s="98" t="s">
        <v>3</v>
      </c>
      <c r="E6108" s="98">
        <v>1385761</v>
      </c>
      <c r="F6108" s="98"/>
      <c r="G6108" s="127" t="s">
        <v>10384</v>
      </c>
      <c r="H6108" s="128">
        <v>0</v>
      </c>
      <c r="I6108" s="128">
        <v>700</v>
      </c>
      <c r="J6108" s="129">
        <v>700</v>
      </c>
      <c r="K6108" s="101" t="s">
        <v>1388</v>
      </c>
    </row>
    <row r="6109" spans="1:11" ht="56.25" customHeight="1">
      <c r="A6109" s="98">
        <v>373</v>
      </c>
      <c r="B6109" s="125" t="s">
        <v>8455</v>
      </c>
      <c r="C6109" s="126">
        <v>42529</v>
      </c>
      <c r="D6109" s="98" t="s">
        <v>3</v>
      </c>
      <c r="E6109" s="98">
        <v>1386501</v>
      </c>
      <c r="F6109" s="98"/>
      <c r="G6109" s="127" t="s">
        <v>10417</v>
      </c>
      <c r="H6109" s="128">
        <v>0</v>
      </c>
      <c r="I6109" s="128">
        <v>180</v>
      </c>
      <c r="J6109" s="129">
        <v>180</v>
      </c>
      <c r="K6109" s="101" t="s">
        <v>1388</v>
      </c>
    </row>
    <row r="6110" spans="1:11" ht="56.25" customHeight="1">
      <c r="A6110" s="98">
        <v>373</v>
      </c>
      <c r="B6110" s="125" t="s">
        <v>8455</v>
      </c>
      <c r="C6110" s="126">
        <v>42529</v>
      </c>
      <c r="D6110" s="98" t="s">
        <v>3</v>
      </c>
      <c r="E6110" s="98">
        <v>1386520</v>
      </c>
      <c r="F6110" s="98"/>
      <c r="G6110" s="127" t="s">
        <v>10418</v>
      </c>
      <c r="H6110" s="128">
        <v>0</v>
      </c>
      <c r="I6110" s="128">
        <v>1400</v>
      </c>
      <c r="J6110" s="129">
        <v>1400</v>
      </c>
      <c r="K6110" s="101" t="s">
        <v>1388</v>
      </c>
    </row>
    <row r="6111" spans="1:11" ht="56.25" customHeight="1">
      <c r="A6111" s="98">
        <v>373</v>
      </c>
      <c r="B6111" s="125" t="s">
        <v>8455</v>
      </c>
      <c r="C6111" s="126">
        <v>42529</v>
      </c>
      <c r="D6111" s="98" t="s">
        <v>3</v>
      </c>
      <c r="E6111" s="98">
        <v>1386522</v>
      </c>
      <c r="F6111" s="98"/>
      <c r="G6111" s="127" t="s">
        <v>10418</v>
      </c>
      <c r="H6111" s="128">
        <v>0</v>
      </c>
      <c r="I6111" s="128">
        <v>1020</v>
      </c>
      <c r="J6111" s="129">
        <v>1020</v>
      </c>
      <c r="K6111" s="101" t="s">
        <v>1388</v>
      </c>
    </row>
    <row r="6112" spans="1:11" ht="56.25" customHeight="1">
      <c r="A6112" s="98">
        <v>373</v>
      </c>
      <c r="B6112" s="125" t="s">
        <v>8455</v>
      </c>
      <c r="C6112" s="126">
        <v>42529</v>
      </c>
      <c r="D6112" s="98" t="s">
        <v>3</v>
      </c>
      <c r="E6112" s="98">
        <v>1386526</v>
      </c>
      <c r="F6112" s="98"/>
      <c r="G6112" s="127" t="s">
        <v>10418</v>
      </c>
      <c r="H6112" s="128">
        <v>0</v>
      </c>
      <c r="I6112" s="128">
        <v>939.2</v>
      </c>
      <c r="J6112" s="129">
        <v>939.2</v>
      </c>
      <c r="K6112" s="101" t="s">
        <v>1388</v>
      </c>
    </row>
    <row r="6113" spans="1:11" ht="56.25" customHeight="1">
      <c r="A6113" s="98">
        <v>373</v>
      </c>
      <c r="B6113" s="125" t="s">
        <v>8455</v>
      </c>
      <c r="C6113" s="126">
        <v>42541</v>
      </c>
      <c r="D6113" s="98" t="s">
        <v>3</v>
      </c>
      <c r="E6113" s="98">
        <v>1390442</v>
      </c>
      <c r="F6113" s="98"/>
      <c r="G6113" s="127" t="s">
        <v>10710</v>
      </c>
      <c r="H6113" s="128">
        <v>0</v>
      </c>
      <c r="I6113" s="128">
        <v>855</v>
      </c>
      <c r="J6113" s="129">
        <v>855</v>
      </c>
      <c r="K6113" s="101" t="s">
        <v>1388</v>
      </c>
    </row>
    <row r="6114" spans="1:11" ht="56.25" customHeight="1">
      <c r="A6114" s="98">
        <v>373</v>
      </c>
      <c r="B6114" s="125" t="s">
        <v>8455</v>
      </c>
      <c r="C6114" s="126">
        <v>42544</v>
      </c>
      <c r="D6114" s="98" t="s">
        <v>3</v>
      </c>
      <c r="E6114" s="98">
        <v>1391355</v>
      </c>
      <c r="F6114" s="98"/>
      <c r="G6114" s="127" t="s">
        <v>10774</v>
      </c>
      <c r="H6114" s="128">
        <v>0</v>
      </c>
      <c r="I6114" s="128">
        <v>19</v>
      </c>
      <c r="J6114" s="129">
        <v>19</v>
      </c>
      <c r="K6114" s="101" t="s">
        <v>1388</v>
      </c>
    </row>
    <row r="6115" spans="1:11" ht="56.25" customHeight="1">
      <c r="A6115" s="98">
        <v>373</v>
      </c>
      <c r="B6115" s="125" t="s">
        <v>8455</v>
      </c>
      <c r="C6115" s="126">
        <v>42544</v>
      </c>
      <c r="D6115" s="98" t="s">
        <v>3</v>
      </c>
      <c r="E6115" s="98">
        <v>1391360</v>
      </c>
      <c r="F6115" s="98"/>
      <c r="G6115" s="127" t="s">
        <v>10775</v>
      </c>
      <c r="H6115" s="128">
        <v>0</v>
      </c>
      <c r="I6115" s="128">
        <v>108.5</v>
      </c>
      <c r="J6115" s="129">
        <v>108.5</v>
      </c>
      <c r="K6115" s="101" t="s">
        <v>1388</v>
      </c>
    </row>
    <row r="6116" spans="1:11" ht="56.25" customHeight="1">
      <c r="A6116" s="98">
        <v>373</v>
      </c>
      <c r="B6116" s="125" t="s">
        <v>8455</v>
      </c>
      <c r="C6116" s="126">
        <v>42544</v>
      </c>
      <c r="D6116" s="98" t="s">
        <v>3</v>
      </c>
      <c r="E6116" s="98">
        <v>1391365</v>
      </c>
      <c r="F6116" s="98"/>
      <c r="G6116" s="127" t="s">
        <v>10775</v>
      </c>
      <c r="H6116" s="128">
        <v>0</v>
      </c>
      <c r="I6116" s="128">
        <v>174</v>
      </c>
      <c r="J6116" s="129">
        <v>174</v>
      </c>
      <c r="K6116" s="101" t="s">
        <v>1388</v>
      </c>
    </row>
    <row r="6117" spans="1:11" ht="56.25" customHeight="1">
      <c r="A6117" s="98">
        <v>373</v>
      </c>
      <c r="B6117" s="125" t="s">
        <v>8455</v>
      </c>
      <c r="C6117" s="126">
        <v>42544</v>
      </c>
      <c r="D6117" s="98" t="s">
        <v>3</v>
      </c>
      <c r="E6117" s="98">
        <v>1391367</v>
      </c>
      <c r="F6117" s="98"/>
      <c r="G6117" s="127" t="s">
        <v>10776</v>
      </c>
      <c r="H6117" s="128">
        <v>0</v>
      </c>
      <c r="I6117" s="128">
        <v>46.5</v>
      </c>
      <c r="J6117" s="129">
        <v>46.5</v>
      </c>
      <c r="K6117" s="101" t="s">
        <v>1388</v>
      </c>
    </row>
    <row r="6118" spans="1:11" ht="56.25" customHeight="1">
      <c r="A6118" s="98">
        <v>373</v>
      </c>
      <c r="B6118" s="125" t="s">
        <v>8455</v>
      </c>
      <c r="C6118" s="126">
        <v>42583</v>
      </c>
      <c r="D6118" s="98" t="s">
        <v>3</v>
      </c>
      <c r="E6118" s="98">
        <v>1403330</v>
      </c>
      <c r="F6118" s="98"/>
      <c r="G6118" s="127" t="s">
        <v>11721</v>
      </c>
      <c r="H6118" s="128">
        <v>0</v>
      </c>
      <c r="I6118" s="128">
        <v>561</v>
      </c>
      <c r="J6118" s="129">
        <v>561</v>
      </c>
      <c r="K6118" s="101" t="s">
        <v>1388</v>
      </c>
    </row>
    <row r="6119" spans="1:11" ht="56.25" customHeight="1">
      <c r="A6119" s="98">
        <v>373</v>
      </c>
      <c r="B6119" s="125" t="s">
        <v>13363</v>
      </c>
      <c r="C6119" s="126">
        <v>42634</v>
      </c>
      <c r="D6119" s="98" t="s">
        <v>3</v>
      </c>
      <c r="E6119" s="98">
        <v>1422234</v>
      </c>
      <c r="F6119" s="98"/>
      <c r="G6119" s="127" t="s">
        <v>13364</v>
      </c>
      <c r="H6119" s="128">
        <v>0</v>
      </c>
      <c r="I6119" s="128">
        <v>2580</v>
      </c>
      <c r="J6119" s="129">
        <v>2580</v>
      </c>
      <c r="K6119" s="101" t="s">
        <v>1388</v>
      </c>
    </row>
    <row r="6120" spans="1:11" ht="56.25" customHeight="1">
      <c r="A6120" s="98">
        <v>376</v>
      </c>
      <c r="B6120" s="125" t="s">
        <v>6802</v>
      </c>
      <c r="C6120" s="126">
        <v>42615</v>
      </c>
      <c r="D6120" s="98" t="s">
        <v>15</v>
      </c>
      <c r="E6120" s="98">
        <v>586</v>
      </c>
      <c r="F6120" s="98"/>
      <c r="G6120" s="127" t="s">
        <v>6803</v>
      </c>
      <c r="H6120" s="128">
        <v>1059.24</v>
      </c>
      <c r="I6120" s="128">
        <v>0</v>
      </c>
      <c r="J6120" s="129">
        <v>1059.24</v>
      </c>
      <c r="K6120" s="101" t="s">
        <v>1388</v>
      </c>
    </row>
    <row r="6121" spans="1:11" ht="56.25" customHeight="1">
      <c r="A6121" s="98">
        <v>378</v>
      </c>
      <c r="B6121" s="125" t="s">
        <v>13267</v>
      </c>
      <c r="C6121" s="126">
        <v>42633</v>
      </c>
      <c r="D6121" s="98" t="s">
        <v>3</v>
      </c>
      <c r="E6121" s="98">
        <v>1421567</v>
      </c>
      <c r="F6121" s="98"/>
      <c r="G6121" s="127" t="s">
        <v>13268</v>
      </c>
      <c r="H6121" s="128">
        <v>0</v>
      </c>
      <c r="I6121" s="128">
        <v>1994.79</v>
      </c>
      <c r="J6121" s="129">
        <v>1994.79</v>
      </c>
      <c r="K6121" s="101" t="s">
        <v>1388</v>
      </c>
    </row>
    <row r="6122" spans="1:11" ht="56.25" customHeight="1">
      <c r="A6122" s="98">
        <v>378</v>
      </c>
      <c r="B6122" s="125" t="s">
        <v>13267</v>
      </c>
      <c r="C6122" s="126">
        <v>42633</v>
      </c>
      <c r="D6122" s="98" t="s">
        <v>3</v>
      </c>
      <c r="E6122" s="98">
        <v>1421568</v>
      </c>
      <c r="F6122" s="98"/>
      <c r="G6122" s="127" t="s">
        <v>13269</v>
      </c>
      <c r="H6122" s="128">
        <v>0</v>
      </c>
      <c r="I6122" s="128">
        <v>30.01</v>
      </c>
      <c r="J6122" s="129">
        <v>30.01</v>
      </c>
      <c r="K6122" s="101" t="s">
        <v>1388</v>
      </c>
    </row>
    <row r="6123" spans="1:11" ht="56.25" customHeight="1">
      <c r="A6123" s="98">
        <v>378</v>
      </c>
      <c r="B6123" s="125" t="s">
        <v>13267</v>
      </c>
      <c r="C6123" s="126">
        <v>42641</v>
      </c>
      <c r="D6123" s="98" t="s">
        <v>3</v>
      </c>
      <c r="E6123" s="98">
        <v>1424619</v>
      </c>
      <c r="F6123" s="98"/>
      <c r="G6123" s="127" t="s">
        <v>13666</v>
      </c>
      <c r="H6123" s="128">
        <v>0</v>
      </c>
      <c r="I6123" s="128">
        <v>2050</v>
      </c>
      <c r="J6123" s="129">
        <v>2050</v>
      </c>
      <c r="K6123" s="101" t="s">
        <v>1388</v>
      </c>
    </row>
    <row r="6124" spans="1:11" ht="56.25" customHeight="1">
      <c r="A6124" s="98">
        <v>378</v>
      </c>
      <c r="B6124" s="125" t="s">
        <v>13267</v>
      </c>
      <c r="C6124" s="126">
        <v>42641</v>
      </c>
      <c r="D6124" s="98" t="s">
        <v>3</v>
      </c>
      <c r="E6124" s="98">
        <v>1424623</v>
      </c>
      <c r="F6124" s="98"/>
      <c r="G6124" s="127" t="s">
        <v>13670</v>
      </c>
      <c r="H6124" s="128">
        <v>0</v>
      </c>
      <c r="I6124" s="128">
        <v>3890</v>
      </c>
      <c r="J6124" s="129">
        <v>3890</v>
      </c>
      <c r="K6124" s="101" t="s">
        <v>1388</v>
      </c>
    </row>
    <row r="6125" spans="1:11" ht="56.25" customHeight="1">
      <c r="A6125" s="98">
        <v>378</v>
      </c>
      <c r="B6125" s="125" t="s">
        <v>13267</v>
      </c>
      <c r="C6125" s="126">
        <v>42643</v>
      </c>
      <c r="D6125" s="98" t="s">
        <v>3</v>
      </c>
      <c r="E6125" s="98">
        <v>1425609</v>
      </c>
      <c r="F6125" s="98"/>
      <c r="G6125" s="127" t="s">
        <v>13808</v>
      </c>
      <c r="H6125" s="128">
        <v>0</v>
      </c>
      <c r="I6125" s="128">
        <v>31</v>
      </c>
      <c r="J6125" s="129">
        <v>31</v>
      </c>
      <c r="K6125" s="101" t="s">
        <v>1388</v>
      </c>
    </row>
    <row r="6126" spans="1:11" ht="56.25" customHeight="1">
      <c r="A6126" s="98">
        <v>378</v>
      </c>
      <c r="B6126" s="125" t="s">
        <v>13267</v>
      </c>
      <c r="C6126" s="126">
        <v>42643</v>
      </c>
      <c r="D6126" s="98" t="s">
        <v>3</v>
      </c>
      <c r="E6126" s="98">
        <v>1425618</v>
      </c>
      <c r="F6126" s="98"/>
      <c r="G6126" s="127" t="s">
        <v>13810</v>
      </c>
      <c r="H6126" s="128">
        <v>0</v>
      </c>
      <c r="I6126" s="128">
        <v>100</v>
      </c>
      <c r="J6126" s="129">
        <v>100</v>
      </c>
      <c r="K6126" s="101" t="s">
        <v>1388</v>
      </c>
    </row>
    <row r="6127" spans="1:11" ht="56.25" customHeight="1">
      <c r="A6127" s="98">
        <v>378</v>
      </c>
      <c r="B6127" s="125" t="s">
        <v>13267</v>
      </c>
      <c r="C6127" s="126">
        <v>42643</v>
      </c>
      <c r="D6127" s="98" t="s">
        <v>3</v>
      </c>
      <c r="E6127" s="98">
        <v>1425621</v>
      </c>
      <c r="F6127" s="98"/>
      <c r="G6127" s="127" t="s">
        <v>13812</v>
      </c>
      <c r="H6127" s="128">
        <v>0</v>
      </c>
      <c r="I6127" s="128">
        <v>27.900000000000002</v>
      </c>
      <c r="J6127" s="129">
        <v>27.900000000000002</v>
      </c>
      <c r="K6127" s="101" t="s">
        <v>1388</v>
      </c>
    </row>
    <row r="6128" spans="1:11" ht="56.25" customHeight="1">
      <c r="A6128" s="98">
        <v>378</v>
      </c>
      <c r="B6128" s="125" t="s">
        <v>13267</v>
      </c>
      <c r="C6128" s="126">
        <v>42643</v>
      </c>
      <c r="D6128" s="98" t="s">
        <v>3</v>
      </c>
      <c r="E6128" s="98">
        <v>1425625</v>
      </c>
      <c r="F6128" s="98"/>
      <c r="G6128" s="127" t="s">
        <v>13814</v>
      </c>
      <c r="H6128" s="128">
        <v>0</v>
      </c>
      <c r="I6128" s="128">
        <v>50</v>
      </c>
      <c r="J6128" s="129">
        <v>50</v>
      </c>
      <c r="K6128" s="101" t="s">
        <v>1388</v>
      </c>
    </row>
    <row r="6129" spans="1:11" ht="56.25" customHeight="1">
      <c r="A6129" s="98">
        <v>378</v>
      </c>
      <c r="B6129" s="125" t="s">
        <v>13267</v>
      </c>
      <c r="C6129" s="126">
        <v>42643</v>
      </c>
      <c r="D6129" s="98" t="s">
        <v>3</v>
      </c>
      <c r="E6129" s="98">
        <v>1425629</v>
      </c>
      <c r="F6129" s="98"/>
      <c r="G6129" s="127" t="s">
        <v>13816</v>
      </c>
      <c r="H6129" s="128">
        <v>0</v>
      </c>
      <c r="I6129" s="128">
        <v>23.25</v>
      </c>
      <c r="J6129" s="129">
        <v>23.25</v>
      </c>
      <c r="K6129" s="101" t="s">
        <v>1388</v>
      </c>
    </row>
    <row r="6130" spans="1:11" ht="56.25" customHeight="1">
      <c r="A6130" s="98">
        <v>378</v>
      </c>
      <c r="B6130" s="125" t="s">
        <v>13267</v>
      </c>
      <c r="C6130" s="126">
        <v>42643</v>
      </c>
      <c r="D6130" s="98" t="s">
        <v>3</v>
      </c>
      <c r="E6130" s="98">
        <v>1425630</v>
      </c>
      <c r="F6130" s="98"/>
      <c r="G6130" s="127" t="s">
        <v>13817</v>
      </c>
      <c r="H6130" s="128">
        <v>0</v>
      </c>
      <c r="I6130" s="128">
        <v>50</v>
      </c>
      <c r="J6130" s="129">
        <v>50</v>
      </c>
      <c r="K6130" s="101" t="s">
        <v>1388</v>
      </c>
    </row>
    <row r="6131" spans="1:11" ht="56.25" customHeight="1">
      <c r="A6131" s="98">
        <v>378</v>
      </c>
      <c r="B6131" s="125" t="s">
        <v>13267</v>
      </c>
      <c r="C6131" s="126">
        <v>42643</v>
      </c>
      <c r="D6131" s="98" t="s">
        <v>3</v>
      </c>
      <c r="E6131" s="98">
        <v>1425633</v>
      </c>
      <c r="F6131" s="98"/>
      <c r="G6131" s="127" t="s">
        <v>13818</v>
      </c>
      <c r="H6131" s="128">
        <v>0</v>
      </c>
      <c r="I6131" s="128">
        <v>100</v>
      </c>
      <c r="J6131" s="129">
        <v>100</v>
      </c>
      <c r="K6131" s="101" t="s">
        <v>1388</v>
      </c>
    </row>
    <row r="6132" spans="1:11" ht="56.25" customHeight="1">
      <c r="A6132" s="98">
        <v>378</v>
      </c>
      <c r="B6132" s="125" t="s">
        <v>13267</v>
      </c>
      <c r="C6132" s="126">
        <v>42643</v>
      </c>
      <c r="D6132" s="98" t="s">
        <v>3</v>
      </c>
      <c r="E6132" s="98">
        <v>1425635</v>
      </c>
      <c r="F6132" s="98"/>
      <c r="G6132" s="127" t="s">
        <v>13819</v>
      </c>
      <c r="H6132" s="128">
        <v>0</v>
      </c>
      <c r="I6132" s="128">
        <v>27.900000000000002</v>
      </c>
      <c r="J6132" s="129">
        <v>27.900000000000002</v>
      </c>
      <c r="K6132" s="101" t="s">
        <v>1388</v>
      </c>
    </row>
    <row r="6133" spans="1:11" ht="56.25" customHeight="1">
      <c r="A6133" s="98">
        <v>378</v>
      </c>
      <c r="B6133" s="125" t="s">
        <v>13267</v>
      </c>
      <c r="C6133" s="126">
        <v>42643</v>
      </c>
      <c r="D6133" s="98" t="s">
        <v>3</v>
      </c>
      <c r="E6133" s="98">
        <v>1425637</v>
      </c>
      <c r="F6133" s="98"/>
      <c r="G6133" s="127" t="s">
        <v>13821</v>
      </c>
      <c r="H6133" s="128">
        <v>0</v>
      </c>
      <c r="I6133" s="128">
        <v>27.900000000000002</v>
      </c>
      <c r="J6133" s="129">
        <v>27.900000000000002</v>
      </c>
      <c r="K6133" s="101" t="s">
        <v>1388</v>
      </c>
    </row>
    <row r="6134" spans="1:11" ht="56.25" customHeight="1">
      <c r="A6134" s="98">
        <v>378</v>
      </c>
      <c r="B6134" s="125" t="s">
        <v>6212</v>
      </c>
      <c r="C6134" s="126">
        <v>42592</v>
      </c>
      <c r="D6134" s="98" t="s">
        <v>1376</v>
      </c>
      <c r="E6134" s="98">
        <v>10808323</v>
      </c>
      <c r="F6134" s="98"/>
      <c r="G6134" s="127" t="s">
        <v>6213</v>
      </c>
      <c r="H6134" s="128">
        <v>75</v>
      </c>
      <c r="I6134" s="128">
        <v>0</v>
      </c>
      <c r="J6134" s="129">
        <v>75</v>
      </c>
      <c r="K6134" s="101" t="s">
        <v>1388</v>
      </c>
    </row>
    <row r="6135" spans="1:11" ht="56.25" customHeight="1">
      <c r="A6135" s="98">
        <v>417</v>
      </c>
      <c r="B6135" s="125" t="s">
        <v>9257</v>
      </c>
      <c r="C6135" s="126">
        <v>42467</v>
      </c>
      <c r="D6135" s="98" t="s">
        <v>3</v>
      </c>
      <c r="E6135" s="98">
        <v>1366963</v>
      </c>
      <c r="F6135" s="98"/>
      <c r="G6135" s="127" t="s">
        <v>9258</v>
      </c>
      <c r="H6135" s="128">
        <v>0</v>
      </c>
      <c r="I6135" s="128">
        <v>11437.24</v>
      </c>
      <c r="J6135" s="129">
        <v>11437.24</v>
      </c>
      <c r="K6135" s="101" t="s">
        <v>1388</v>
      </c>
    </row>
    <row r="6136" spans="1:11" ht="56.25" customHeight="1">
      <c r="A6136" s="98">
        <v>417</v>
      </c>
      <c r="B6136" s="125" t="s">
        <v>9257</v>
      </c>
      <c r="C6136" s="126">
        <v>42467</v>
      </c>
      <c r="D6136" s="98" t="s">
        <v>3</v>
      </c>
      <c r="E6136" s="98">
        <v>1366964</v>
      </c>
      <c r="F6136" s="98"/>
      <c r="G6136" s="127" t="s">
        <v>9259</v>
      </c>
      <c r="H6136" s="128">
        <v>0</v>
      </c>
      <c r="I6136" s="128">
        <v>14263.07</v>
      </c>
      <c r="J6136" s="129">
        <v>14263.07</v>
      </c>
      <c r="K6136" s="101" t="s">
        <v>1388</v>
      </c>
    </row>
    <row r="6137" spans="1:11" ht="56.25" customHeight="1">
      <c r="A6137" s="98">
        <v>417</v>
      </c>
      <c r="B6137" s="125" t="s">
        <v>9257</v>
      </c>
      <c r="C6137" s="126">
        <v>42495</v>
      </c>
      <c r="D6137" s="98" t="s">
        <v>3</v>
      </c>
      <c r="E6137" s="98">
        <v>1376020</v>
      </c>
      <c r="F6137" s="98"/>
      <c r="G6137" s="127" t="s">
        <v>9762</v>
      </c>
      <c r="H6137" s="128">
        <v>0</v>
      </c>
      <c r="I6137" s="128">
        <v>17858.29</v>
      </c>
      <c r="J6137" s="129">
        <v>17858.29</v>
      </c>
      <c r="K6137" s="101" t="s">
        <v>1388</v>
      </c>
    </row>
    <row r="6138" spans="1:11" ht="56.25" customHeight="1">
      <c r="A6138" s="98">
        <v>417</v>
      </c>
      <c r="B6138" s="125" t="s">
        <v>9257</v>
      </c>
      <c r="C6138" s="126">
        <v>42503</v>
      </c>
      <c r="D6138" s="98" t="s">
        <v>3</v>
      </c>
      <c r="E6138" s="98">
        <v>1378587</v>
      </c>
      <c r="F6138" s="98"/>
      <c r="G6138" s="127" t="s">
        <v>9911</v>
      </c>
      <c r="H6138" s="128">
        <v>0</v>
      </c>
      <c r="I6138" s="128">
        <v>9743.02</v>
      </c>
      <c r="J6138" s="129">
        <v>9743.02</v>
      </c>
      <c r="K6138" s="101" t="s">
        <v>1388</v>
      </c>
    </row>
    <row r="6139" spans="1:11" ht="56.25" customHeight="1">
      <c r="A6139" s="98">
        <v>417</v>
      </c>
      <c r="B6139" s="125" t="s">
        <v>9257</v>
      </c>
      <c r="C6139" s="126">
        <v>42510</v>
      </c>
      <c r="D6139" s="98" t="s">
        <v>3</v>
      </c>
      <c r="E6139" s="98">
        <v>1380974</v>
      </c>
      <c r="F6139" s="98"/>
      <c r="G6139" s="127" t="s">
        <v>10045</v>
      </c>
      <c r="H6139" s="128">
        <v>0</v>
      </c>
      <c r="I6139" s="128">
        <v>286346.78999999998</v>
      </c>
      <c r="J6139" s="129">
        <v>286346.78999999998</v>
      </c>
      <c r="K6139" s="101" t="s">
        <v>1388</v>
      </c>
    </row>
    <row r="6140" spans="1:11" ht="56.25" customHeight="1">
      <c r="A6140" s="98">
        <v>417</v>
      </c>
      <c r="B6140" s="125" t="s">
        <v>9257</v>
      </c>
      <c r="C6140" s="126">
        <v>42510</v>
      </c>
      <c r="D6140" s="98" t="s">
        <v>3</v>
      </c>
      <c r="E6140" s="98">
        <v>1380975</v>
      </c>
      <c r="F6140" s="98"/>
      <c r="G6140" s="127" t="s">
        <v>10046</v>
      </c>
      <c r="H6140" s="128">
        <v>0</v>
      </c>
      <c r="I6140" s="128">
        <v>61603.37</v>
      </c>
      <c r="J6140" s="129">
        <v>61603.37</v>
      </c>
      <c r="K6140" s="101" t="s">
        <v>1388</v>
      </c>
    </row>
    <row r="6141" spans="1:11" ht="56.25" customHeight="1">
      <c r="A6141" s="98">
        <v>417</v>
      </c>
      <c r="B6141" s="125" t="s">
        <v>9257</v>
      </c>
      <c r="C6141" s="126">
        <v>42515</v>
      </c>
      <c r="D6141" s="98" t="s">
        <v>3</v>
      </c>
      <c r="E6141" s="98">
        <v>1382150</v>
      </c>
      <c r="F6141" s="98"/>
      <c r="G6141" s="127" t="s">
        <v>10110</v>
      </c>
      <c r="H6141" s="128">
        <v>0</v>
      </c>
      <c r="I6141" s="128">
        <v>15575.36</v>
      </c>
      <c r="J6141" s="129">
        <v>15575.36</v>
      </c>
      <c r="K6141" s="101" t="s">
        <v>1388</v>
      </c>
    </row>
    <row r="6142" spans="1:11" ht="56.25" customHeight="1">
      <c r="A6142" s="98">
        <v>417</v>
      </c>
      <c r="B6142" s="125" t="s">
        <v>9257</v>
      </c>
      <c r="C6142" s="126">
        <v>42515</v>
      </c>
      <c r="D6142" s="98" t="s">
        <v>3</v>
      </c>
      <c r="E6142" s="98">
        <v>1382157</v>
      </c>
      <c r="F6142" s="98"/>
      <c r="G6142" s="127" t="s">
        <v>10111</v>
      </c>
      <c r="H6142" s="128">
        <v>0</v>
      </c>
      <c r="I6142" s="128">
        <v>18001.09</v>
      </c>
      <c r="J6142" s="129">
        <v>18001.09</v>
      </c>
      <c r="K6142" s="101" t="s">
        <v>1388</v>
      </c>
    </row>
    <row r="6143" spans="1:11" ht="56.25" customHeight="1">
      <c r="A6143" s="98">
        <v>417</v>
      </c>
      <c r="B6143" s="125" t="s">
        <v>9257</v>
      </c>
      <c r="C6143" s="126">
        <v>42515</v>
      </c>
      <c r="D6143" s="98" t="s">
        <v>3</v>
      </c>
      <c r="E6143" s="98">
        <v>1382160</v>
      </c>
      <c r="F6143" s="98"/>
      <c r="G6143" s="127" t="s">
        <v>10112</v>
      </c>
      <c r="H6143" s="128">
        <v>0</v>
      </c>
      <c r="I6143" s="128">
        <v>8377.15</v>
      </c>
      <c r="J6143" s="129">
        <v>8377.15</v>
      </c>
      <c r="K6143" s="101" t="s">
        <v>1388</v>
      </c>
    </row>
    <row r="6144" spans="1:11" ht="56.25" customHeight="1">
      <c r="A6144" s="98">
        <v>417</v>
      </c>
      <c r="B6144" s="125" t="s">
        <v>9257</v>
      </c>
      <c r="C6144" s="126">
        <v>42515</v>
      </c>
      <c r="D6144" s="98" t="s">
        <v>3</v>
      </c>
      <c r="E6144" s="98">
        <v>1382162</v>
      </c>
      <c r="F6144" s="98"/>
      <c r="G6144" s="127" t="s">
        <v>10113</v>
      </c>
      <c r="H6144" s="128">
        <v>0</v>
      </c>
      <c r="I6144" s="128">
        <v>222841.42</v>
      </c>
      <c r="J6144" s="129">
        <v>222841.42</v>
      </c>
      <c r="K6144" s="101" t="s">
        <v>1388</v>
      </c>
    </row>
    <row r="6145" spans="1:11" ht="56.25" customHeight="1">
      <c r="A6145" s="98">
        <v>417</v>
      </c>
      <c r="B6145" s="125" t="s">
        <v>9257</v>
      </c>
      <c r="C6145" s="126">
        <v>42515</v>
      </c>
      <c r="D6145" s="98" t="s">
        <v>3</v>
      </c>
      <c r="E6145" s="98">
        <v>1382163</v>
      </c>
      <c r="F6145" s="98"/>
      <c r="G6145" s="127" t="s">
        <v>10114</v>
      </c>
      <c r="H6145" s="128">
        <v>0</v>
      </c>
      <c r="I6145" s="128">
        <v>478496.15</v>
      </c>
      <c r="J6145" s="129">
        <v>478496.15</v>
      </c>
      <c r="K6145" s="101" t="s">
        <v>1388</v>
      </c>
    </row>
    <row r="6146" spans="1:11" ht="56.25" customHeight="1">
      <c r="A6146" s="98">
        <v>417</v>
      </c>
      <c r="B6146" s="125" t="s">
        <v>9257</v>
      </c>
      <c r="C6146" s="126">
        <v>42515</v>
      </c>
      <c r="D6146" s="98" t="s">
        <v>3</v>
      </c>
      <c r="E6146" s="98">
        <v>1382164</v>
      </c>
      <c r="F6146" s="98"/>
      <c r="G6146" s="127" t="s">
        <v>10115</v>
      </c>
      <c r="H6146" s="128">
        <v>0</v>
      </c>
      <c r="I6146" s="128">
        <v>262391.23</v>
      </c>
      <c r="J6146" s="129">
        <v>262391.23</v>
      </c>
      <c r="K6146" s="101" t="s">
        <v>1388</v>
      </c>
    </row>
    <row r="6147" spans="1:11" ht="56.25" customHeight="1">
      <c r="A6147" s="98">
        <v>417</v>
      </c>
      <c r="B6147" s="125" t="s">
        <v>9257</v>
      </c>
      <c r="C6147" s="126">
        <v>42515</v>
      </c>
      <c r="D6147" s="98" t="s">
        <v>3</v>
      </c>
      <c r="E6147" s="98">
        <v>1382167</v>
      </c>
      <c r="F6147" s="98"/>
      <c r="G6147" s="127" t="s">
        <v>10116</v>
      </c>
      <c r="H6147" s="128">
        <v>0</v>
      </c>
      <c r="I6147" s="128">
        <v>41282.080000000002</v>
      </c>
      <c r="J6147" s="129">
        <v>41282.080000000002</v>
      </c>
      <c r="K6147" s="101" t="s">
        <v>1388</v>
      </c>
    </row>
    <row r="6148" spans="1:11" ht="56.25" customHeight="1">
      <c r="A6148" s="98">
        <v>417</v>
      </c>
      <c r="B6148" s="125" t="s">
        <v>9257</v>
      </c>
      <c r="C6148" s="126">
        <v>42515</v>
      </c>
      <c r="D6148" s="98" t="s">
        <v>3</v>
      </c>
      <c r="E6148" s="98">
        <v>1382171</v>
      </c>
      <c r="F6148" s="98"/>
      <c r="G6148" s="127" t="s">
        <v>10117</v>
      </c>
      <c r="H6148" s="128">
        <v>0</v>
      </c>
      <c r="I6148" s="128">
        <v>319240.41000000003</v>
      </c>
      <c r="J6148" s="129">
        <v>319240.41000000003</v>
      </c>
      <c r="K6148" s="101" t="s">
        <v>1388</v>
      </c>
    </row>
    <row r="6149" spans="1:11" ht="56.25" customHeight="1">
      <c r="A6149" s="98">
        <v>417</v>
      </c>
      <c r="B6149" s="125" t="s">
        <v>9257</v>
      </c>
      <c r="C6149" s="126">
        <v>42515</v>
      </c>
      <c r="D6149" s="98" t="s">
        <v>3</v>
      </c>
      <c r="E6149" s="98">
        <v>1382175</v>
      </c>
      <c r="F6149" s="98"/>
      <c r="G6149" s="127" t="s">
        <v>10118</v>
      </c>
      <c r="H6149" s="128">
        <v>0</v>
      </c>
      <c r="I6149" s="128">
        <v>372129.26</v>
      </c>
      <c r="J6149" s="129">
        <v>372129.26</v>
      </c>
      <c r="K6149" s="101" t="s">
        <v>1388</v>
      </c>
    </row>
    <row r="6150" spans="1:11" ht="56.25" customHeight="1">
      <c r="A6150" s="98">
        <v>417</v>
      </c>
      <c r="B6150" s="125" t="s">
        <v>9257</v>
      </c>
      <c r="C6150" s="126">
        <v>42515</v>
      </c>
      <c r="D6150" s="98" t="s">
        <v>3</v>
      </c>
      <c r="E6150" s="98">
        <v>1382177</v>
      </c>
      <c r="F6150" s="98"/>
      <c r="G6150" s="127" t="s">
        <v>10119</v>
      </c>
      <c r="H6150" s="128">
        <v>0</v>
      </c>
      <c r="I6150" s="128">
        <v>405240.98</v>
      </c>
      <c r="J6150" s="129">
        <v>405240.98</v>
      </c>
      <c r="K6150" s="101" t="s">
        <v>1388</v>
      </c>
    </row>
    <row r="6151" spans="1:11" ht="56.25" customHeight="1">
      <c r="A6151" s="98">
        <v>417</v>
      </c>
      <c r="B6151" s="125" t="s">
        <v>9257</v>
      </c>
      <c r="C6151" s="126">
        <v>42515</v>
      </c>
      <c r="D6151" s="98" t="s">
        <v>3</v>
      </c>
      <c r="E6151" s="98">
        <v>1382179</v>
      </c>
      <c r="F6151" s="98"/>
      <c r="G6151" s="127" t="s">
        <v>10120</v>
      </c>
      <c r="H6151" s="128">
        <v>0</v>
      </c>
      <c r="I6151" s="128">
        <v>129825.86</v>
      </c>
      <c r="J6151" s="129">
        <v>129825.86</v>
      </c>
      <c r="K6151" s="101" t="s">
        <v>1388</v>
      </c>
    </row>
    <row r="6152" spans="1:11" ht="56.25" customHeight="1">
      <c r="A6152" s="98">
        <v>417</v>
      </c>
      <c r="B6152" s="125" t="s">
        <v>9257</v>
      </c>
      <c r="C6152" s="126">
        <v>42515</v>
      </c>
      <c r="D6152" s="98" t="s">
        <v>3</v>
      </c>
      <c r="E6152" s="98">
        <v>1382182</v>
      </c>
      <c r="F6152" s="98"/>
      <c r="G6152" s="127" t="s">
        <v>10122</v>
      </c>
      <c r="H6152" s="128">
        <v>0</v>
      </c>
      <c r="I6152" s="128">
        <v>118941.51000000001</v>
      </c>
      <c r="J6152" s="129">
        <v>118941.51000000001</v>
      </c>
      <c r="K6152" s="101" t="s">
        <v>1388</v>
      </c>
    </row>
    <row r="6153" spans="1:11" ht="56.25" customHeight="1">
      <c r="A6153" s="98">
        <v>417</v>
      </c>
      <c r="B6153" s="125" t="s">
        <v>9257</v>
      </c>
      <c r="C6153" s="126">
        <v>42515</v>
      </c>
      <c r="D6153" s="98" t="s">
        <v>3</v>
      </c>
      <c r="E6153" s="98">
        <v>1382185</v>
      </c>
      <c r="F6153" s="98"/>
      <c r="G6153" s="127" t="s">
        <v>10123</v>
      </c>
      <c r="H6153" s="128">
        <v>0</v>
      </c>
      <c r="I6153" s="128">
        <v>334906.88</v>
      </c>
      <c r="J6153" s="129">
        <v>334906.88</v>
      </c>
      <c r="K6153" s="101" t="s">
        <v>1388</v>
      </c>
    </row>
    <row r="6154" spans="1:11" ht="56.25" customHeight="1">
      <c r="A6154" s="98">
        <v>417</v>
      </c>
      <c r="B6154" s="125" t="s">
        <v>9257</v>
      </c>
      <c r="C6154" s="126">
        <v>42523</v>
      </c>
      <c r="D6154" s="98" t="s">
        <v>3</v>
      </c>
      <c r="E6154" s="98">
        <v>1384363</v>
      </c>
      <c r="F6154" s="98"/>
      <c r="G6154" s="127" t="s">
        <v>10295</v>
      </c>
      <c r="H6154" s="128">
        <v>0</v>
      </c>
      <c r="I6154" s="128">
        <v>453477.31</v>
      </c>
      <c r="J6154" s="129">
        <v>453477.31</v>
      </c>
      <c r="K6154" s="101" t="s">
        <v>1388</v>
      </c>
    </row>
    <row r="6155" spans="1:11" ht="56.25" customHeight="1">
      <c r="A6155" s="98">
        <v>417</v>
      </c>
      <c r="B6155" s="125" t="s">
        <v>9257</v>
      </c>
      <c r="C6155" s="126">
        <v>42523</v>
      </c>
      <c r="D6155" s="98" t="s">
        <v>3</v>
      </c>
      <c r="E6155" s="98">
        <v>1384366</v>
      </c>
      <c r="F6155" s="98"/>
      <c r="G6155" s="127" t="s">
        <v>10296</v>
      </c>
      <c r="H6155" s="128">
        <v>0</v>
      </c>
      <c r="I6155" s="128">
        <v>69948.72</v>
      </c>
      <c r="J6155" s="129">
        <v>69948.72</v>
      </c>
      <c r="K6155" s="101" t="s">
        <v>1388</v>
      </c>
    </row>
    <row r="6156" spans="1:11" ht="56.25" customHeight="1">
      <c r="A6156" s="98">
        <v>417</v>
      </c>
      <c r="B6156" s="125" t="s">
        <v>9257</v>
      </c>
      <c r="C6156" s="126">
        <v>42523</v>
      </c>
      <c r="D6156" s="98" t="s">
        <v>3</v>
      </c>
      <c r="E6156" s="98">
        <v>1384367</v>
      </c>
      <c r="F6156" s="98"/>
      <c r="G6156" s="127" t="s">
        <v>10297</v>
      </c>
      <c r="H6156" s="128">
        <v>0</v>
      </c>
      <c r="I6156" s="128">
        <v>171644.9</v>
      </c>
      <c r="J6156" s="129">
        <v>171644.9</v>
      </c>
      <c r="K6156" s="101" t="s">
        <v>1388</v>
      </c>
    </row>
    <row r="6157" spans="1:11" ht="56.25" customHeight="1">
      <c r="A6157" s="98">
        <v>417</v>
      </c>
      <c r="B6157" s="125" t="s">
        <v>9257</v>
      </c>
      <c r="C6157" s="126">
        <v>42543</v>
      </c>
      <c r="D6157" s="98" t="s">
        <v>3</v>
      </c>
      <c r="E6157" s="98">
        <v>1390849</v>
      </c>
      <c r="F6157" s="98"/>
      <c r="G6157" s="127" t="s">
        <v>10728</v>
      </c>
      <c r="H6157" s="128">
        <v>0</v>
      </c>
      <c r="I6157" s="128">
        <v>74737.41</v>
      </c>
      <c r="J6157" s="129">
        <v>74737.41</v>
      </c>
      <c r="K6157" s="101" t="s">
        <v>1388</v>
      </c>
    </row>
    <row r="6158" spans="1:11" ht="56.25" customHeight="1">
      <c r="A6158" s="98">
        <v>417</v>
      </c>
      <c r="B6158" s="125" t="s">
        <v>9257</v>
      </c>
      <c r="C6158" s="126">
        <v>42543</v>
      </c>
      <c r="D6158" s="98" t="s">
        <v>3</v>
      </c>
      <c r="E6158" s="98">
        <v>1390851</v>
      </c>
      <c r="F6158" s="98"/>
      <c r="G6158" s="127" t="s">
        <v>10729</v>
      </c>
      <c r="H6158" s="128">
        <v>0</v>
      </c>
      <c r="I6158" s="128">
        <v>11395.4</v>
      </c>
      <c r="J6158" s="129">
        <v>11395.4</v>
      </c>
      <c r="K6158" s="101" t="s">
        <v>1388</v>
      </c>
    </row>
    <row r="6159" spans="1:11" ht="56.25" customHeight="1">
      <c r="A6159" s="98">
        <v>417</v>
      </c>
      <c r="B6159" s="125" t="s">
        <v>9257</v>
      </c>
      <c r="C6159" s="126">
        <v>42543</v>
      </c>
      <c r="D6159" s="98" t="s">
        <v>3</v>
      </c>
      <c r="E6159" s="98">
        <v>1390853</v>
      </c>
      <c r="F6159" s="98"/>
      <c r="G6159" s="127" t="s">
        <v>10730</v>
      </c>
      <c r="H6159" s="128">
        <v>0</v>
      </c>
      <c r="I6159" s="128">
        <v>571483.24</v>
      </c>
      <c r="J6159" s="129">
        <v>571483.24</v>
      </c>
      <c r="K6159" s="101" t="s">
        <v>1388</v>
      </c>
    </row>
    <row r="6160" spans="1:11" ht="56.25" customHeight="1">
      <c r="A6160" s="98">
        <v>417</v>
      </c>
      <c r="B6160" s="125" t="s">
        <v>9257</v>
      </c>
      <c r="C6160" s="126">
        <v>42579</v>
      </c>
      <c r="D6160" s="98" t="s">
        <v>3</v>
      </c>
      <c r="E6160" s="98">
        <v>1402270</v>
      </c>
      <c r="F6160" s="98"/>
      <c r="G6160" s="127" t="s">
        <v>11628</v>
      </c>
      <c r="H6160" s="128">
        <v>0</v>
      </c>
      <c r="I6160" s="128">
        <v>11219.4</v>
      </c>
      <c r="J6160" s="129">
        <v>11219.4</v>
      </c>
      <c r="K6160" s="101" t="s">
        <v>1388</v>
      </c>
    </row>
    <row r="6161" spans="1:11" ht="56.25" customHeight="1">
      <c r="A6161" s="98">
        <v>417</v>
      </c>
      <c r="B6161" s="125" t="s">
        <v>9257</v>
      </c>
      <c r="C6161" s="126">
        <v>42607</v>
      </c>
      <c r="D6161" s="98" t="s">
        <v>3</v>
      </c>
      <c r="E6161" s="98">
        <v>1412089</v>
      </c>
      <c r="F6161" s="98"/>
      <c r="G6161" s="127" t="s">
        <v>12365</v>
      </c>
      <c r="H6161" s="128">
        <v>0</v>
      </c>
      <c r="I6161" s="128">
        <v>11219.4</v>
      </c>
      <c r="J6161" s="129">
        <v>11219.4</v>
      </c>
      <c r="K6161" s="101" t="s">
        <v>1388</v>
      </c>
    </row>
    <row r="6162" spans="1:11" ht="56.25" customHeight="1">
      <c r="A6162" s="98">
        <v>417</v>
      </c>
      <c r="B6162" s="125" t="s">
        <v>9257</v>
      </c>
      <c r="C6162" s="126">
        <v>42626</v>
      </c>
      <c r="D6162" s="98" t="s">
        <v>3</v>
      </c>
      <c r="E6162" s="98">
        <v>1418941</v>
      </c>
      <c r="F6162" s="98"/>
      <c r="G6162" s="127" t="s">
        <v>12974</v>
      </c>
      <c r="H6162" s="128">
        <v>0</v>
      </c>
      <c r="I6162" s="128">
        <v>148989.81</v>
      </c>
      <c r="J6162" s="129">
        <v>148989.81</v>
      </c>
      <c r="K6162" s="101" t="s">
        <v>1388</v>
      </c>
    </row>
    <row r="6163" spans="1:11" ht="56.25" customHeight="1">
      <c r="A6163" s="98">
        <v>417</v>
      </c>
      <c r="B6163" s="125" t="s">
        <v>9257</v>
      </c>
      <c r="C6163" s="126">
        <v>42626</v>
      </c>
      <c r="D6163" s="98" t="s">
        <v>3</v>
      </c>
      <c r="E6163" s="98">
        <v>1418944</v>
      </c>
      <c r="F6163" s="98"/>
      <c r="G6163" s="127" t="s">
        <v>12975</v>
      </c>
      <c r="H6163" s="128">
        <v>0</v>
      </c>
      <c r="I6163" s="128">
        <v>451714.97000000003</v>
      </c>
      <c r="J6163" s="129">
        <v>451714.97000000003</v>
      </c>
      <c r="K6163" s="101" t="s">
        <v>1388</v>
      </c>
    </row>
    <row r="6164" spans="1:11" ht="56.25" customHeight="1">
      <c r="A6164" s="98">
        <v>417</v>
      </c>
      <c r="B6164" s="125" t="s">
        <v>9257</v>
      </c>
      <c r="C6164" s="126">
        <v>42626</v>
      </c>
      <c r="D6164" s="98" t="s">
        <v>3</v>
      </c>
      <c r="E6164" s="98">
        <v>1418946</v>
      </c>
      <c r="F6164" s="98"/>
      <c r="G6164" s="127" t="s">
        <v>12977</v>
      </c>
      <c r="H6164" s="128">
        <v>0</v>
      </c>
      <c r="I6164" s="128">
        <v>49151.81</v>
      </c>
      <c r="J6164" s="129">
        <v>49151.81</v>
      </c>
      <c r="K6164" s="101" t="s">
        <v>1388</v>
      </c>
    </row>
    <row r="6165" spans="1:11" ht="56.25" customHeight="1">
      <c r="A6165" s="98">
        <v>417</v>
      </c>
      <c r="B6165" s="125" t="s">
        <v>9257</v>
      </c>
      <c r="C6165" s="126">
        <v>42626</v>
      </c>
      <c r="D6165" s="98" t="s">
        <v>3</v>
      </c>
      <c r="E6165" s="98">
        <v>1418950</v>
      </c>
      <c r="F6165" s="98"/>
      <c r="G6165" s="127" t="s">
        <v>12978</v>
      </c>
      <c r="H6165" s="128">
        <v>0</v>
      </c>
      <c r="I6165" s="128">
        <v>537869.80000000005</v>
      </c>
      <c r="J6165" s="129">
        <v>537869.80000000005</v>
      </c>
      <c r="K6165" s="101" t="s">
        <v>1388</v>
      </c>
    </row>
    <row r="6166" spans="1:11" ht="56.25" customHeight="1">
      <c r="A6166" s="98">
        <v>417</v>
      </c>
      <c r="B6166" s="125" t="s">
        <v>9257</v>
      </c>
      <c r="C6166" s="126">
        <v>42626</v>
      </c>
      <c r="D6166" s="98" t="s">
        <v>3</v>
      </c>
      <c r="E6166" s="98">
        <v>1418953</v>
      </c>
      <c r="F6166" s="98"/>
      <c r="G6166" s="127" t="s">
        <v>12980</v>
      </c>
      <c r="H6166" s="128">
        <v>0</v>
      </c>
      <c r="I6166" s="128">
        <v>201315.05000000002</v>
      </c>
      <c r="J6166" s="129">
        <v>201315.05000000002</v>
      </c>
      <c r="K6166" s="101" t="s">
        <v>1388</v>
      </c>
    </row>
    <row r="6167" spans="1:11" ht="56.25" customHeight="1">
      <c r="A6167" s="98">
        <v>417</v>
      </c>
      <c r="B6167" s="125" t="s">
        <v>9257</v>
      </c>
      <c r="C6167" s="126">
        <v>42626</v>
      </c>
      <c r="D6167" s="98" t="s">
        <v>3</v>
      </c>
      <c r="E6167" s="98">
        <v>1418954</v>
      </c>
      <c r="F6167" s="98"/>
      <c r="G6167" s="127" t="s">
        <v>12981</v>
      </c>
      <c r="H6167" s="128">
        <v>0</v>
      </c>
      <c r="I6167" s="128">
        <v>15928.12</v>
      </c>
      <c r="J6167" s="129">
        <v>15928.12</v>
      </c>
      <c r="K6167" s="101" t="s">
        <v>1388</v>
      </c>
    </row>
    <row r="6168" spans="1:11" ht="56.25" customHeight="1">
      <c r="A6168" s="98">
        <v>417</v>
      </c>
      <c r="B6168" s="125" t="s">
        <v>9257</v>
      </c>
      <c r="C6168" s="126">
        <v>42642</v>
      </c>
      <c r="D6168" s="98" t="s">
        <v>3</v>
      </c>
      <c r="E6168" s="98">
        <v>1425028</v>
      </c>
      <c r="F6168" s="98"/>
      <c r="G6168" s="127" t="s">
        <v>13722</v>
      </c>
      <c r="H6168" s="128">
        <v>0</v>
      </c>
      <c r="I6168" s="128">
        <v>347754.65</v>
      </c>
      <c r="J6168" s="129">
        <v>347754.65</v>
      </c>
      <c r="K6168" s="101" t="s">
        <v>1388</v>
      </c>
    </row>
    <row r="6169" spans="1:11" ht="56.25" customHeight="1">
      <c r="A6169" s="98">
        <v>417</v>
      </c>
      <c r="B6169" s="125" t="s">
        <v>9257</v>
      </c>
      <c r="C6169" s="126">
        <v>42642</v>
      </c>
      <c r="D6169" s="98" t="s">
        <v>3</v>
      </c>
      <c r="E6169" s="98">
        <v>1425029</v>
      </c>
      <c r="F6169" s="98"/>
      <c r="G6169" s="127" t="s">
        <v>13723</v>
      </c>
      <c r="H6169" s="128">
        <v>0</v>
      </c>
      <c r="I6169" s="128">
        <v>122178.77</v>
      </c>
      <c r="J6169" s="129">
        <v>122178.77</v>
      </c>
      <c r="K6169" s="101" t="s">
        <v>1388</v>
      </c>
    </row>
    <row r="6170" spans="1:11" ht="56.25" customHeight="1">
      <c r="A6170" s="98">
        <v>417</v>
      </c>
      <c r="B6170" s="125" t="s">
        <v>9257</v>
      </c>
      <c r="C6170" s="126">
        <v>42642</v>
      </c>
      <c r="D6170" s="98" t="s">
        <v>3</v>
      </c>
      <c r="E6170" s="98">
        <v>1425031</v>
      </c>
      <c r="F6170" s="98"/>
      <c r="G6170" s="127" t="s">
        <v>13724</v>
      </c>
      <c r="H6170" s="128">
        <v>0</v>
      </c>
      <c r="I6170" s="128">
        <v>367586.60000000003</v>
      </c>
      <c r="J6170" s="129">
        <v>367586.60000000003</v>
      </c>
      <c r="K6170" s="101" t="s">
        <v>1388</v>
      </c>
    </row>
    <row r="6171" spans="1:11" ht="56.25" customHeight="1">
      <c r="A6171" s="98">
        <v>417</v>
      </c>
      <c r="B6171" s="125" t="s">
        <v>9257</v>
      </c>
      <c r="C6171" s="126">
        <v>42642</v>
      </c>
      <c r="D6171" s="98" t="s">
        <v>3</v>
      </c>
      <c r="E6171" s="98">
        <v>1425032</v>
      </c>
      <c r="F6171" s="98"/>
      <c r="G6171" s="127" t="s">
        <v>13725</v>
      </c>
      <c r="H6171" s="128">
        <v>0</v>
      </c>
      <c r="I6171" s="128">
        <v>174550.62</v>
      </c>
      <c r="J6171" s="129">
        <v>174550.62</v>
      </c>
      <c r="K6171" s="101" t="s">
        <v>1388</v>
      </c>
    </row>
    <row r="6172" spans="1:11" ht="56.25" customHeight="1">
      <c r="A6172" s="98">
        <v>417</v>
      </c>
      <c r="B6172" s="125" t="s">
        <v>9257</v>
      </c>
      <c r="C6172" s="126">
        <v>42642</v>
      </c>
      <c r="D6172" s="98" t="s">
        <v>3</v>
      </c>
      <c r="E6172" s="98">
        <v>1425035</v>
      </c>
      <c r="F6172" s="98"/>
      <c r="G6172" s="127" t="s">
        <v>13726</v>
      </c>
      <c r="H6172" s="128">
        <v>0</v>
      </c>
      <c r="I6172" s="128">
        <v>394632.18</v>
      </c>
      <c r="J6172" s="129">
        <v>394632.18</v>
      </c>
      <c r="K6172" s="101" t="s">
        <v>1388</v>
      </c>
    </row>
    <row r="6173" spans="1:11" ht="56.25" customHeight="1">
      <c r="A6173" s="98">
        <v>417</v>
      </c>
      <c r="B6173" s="125" t="s">
        <v>9257</v>
      </c>
      <c r="C6173" s="126">
        <v>42642</v>
      </c>
      <c r="D6173" s="98" t="s">
        <v>3</v>
      </c>
      <c r="E6173" s="98">
        <v>1425036</v>
      </c>
      <c r="F6173" s="98"/>
      <c r="G6173" s="127" t="s">
        <v>13727</v>
      </c>
      <c r="H6173" s="128">
        <v>0</v>
      </c>
      <c r="I6173" s="128">
        <v>13395.75</v>
      </c>
      <c r="J6173" s="129">
        <v>13395.75</v>
      </c>
      <c r="K6173" s="101" t="s">
        <v>1388</v>
      </c>
    </row>
    <row r="6174" spans="1:11" ht="56.25" customHeight="1">
      <c r="A6174" s="98">
        <v>418</v>
      </c>
      <c r="B6174" s="125" t="s">
        <v>8071</v>
      </c>
      <c r="C6174" s="126">
        <v>42390</v>
      </c>
      <c r="D6174" s="98" t="s">
        <v>3</v>
      </c>
      <c r="E6174" s="98">
        <v>1343239</v>
      </c>
      <c r="F6174" s="98"/>
      <c r="G6174" s="127" t="s">
        <v>8072</v>
      </c>
      <c r="H6174" s="128">
        <v>0</v>
      </c>
      <c r="I6174" s="128">
        <v>5961.78</v>
      </c>
      <c r="J6174" s="129">
        <v>5961.78</v>
      </c>
      <c r="K6174" s="101" t="s">
        <v>1388</v>
      </c>
    </row>
    <row r="6175" spans="1:11" ht="56.25" customHeight="1">
      <c r="A6175" s="98">
        <v>418</v>
      </c>
      <c r="B6175" s="125" t="s">
        <v>8071</v>
      </c>
      <c r="C6175" s="126">
        <v>42390</v>
      </c>
      <c r="D6175" s="98" t="s">
        <v>3</v>
      </c>
      <c r="E6175" s="98">
        <v>1343242</v>
      </c>
      <c r="F6175" s="98"/>
      <c r="G6175" s="127" t="s">
        <v>8073</v>
      </c>
      <c r="H6175" s="128">
        <v>0</v>
      </c>
      <c r="I6175" s="128">
        <v>2011.28</v>
      </c>
      <c r="J6175" s="129">
        <v>2011.28</v>
      </c>
      <c r="K6175" s="101" t="s">
        <v>1388</v>
      </c>
    </row>
    <row r="6176" spans="1:11" ht="56.25" customHeight="1">
      <c r="A6176" s="98">
        <v>418</v>
      </c>
      <c r="B6176" s="125" t="s">
        <v>8071</v>
      </c>
      <c r="C6176" s="126">
        <v>42390</v>
      </c>
      <c r="D6176" s="98" t="s">
        <v>3</v>
      </c>
      <c r="E6176" s="98">
        <v>1343246</v>
      </c>
      <c r="F6176" s="98"/>
      <c r="G6176" s="127" t="s">
        <v>8074</v>
      </c>
      <c r="H6176" s="128">
        <v>0</v>
      </c>
      <c r="I6176" s="128">
        <v>650.5</v>
      </c>
      <c r="J6176" s="129">
        <v>650.5</v>
      </c>
      <c r="K6176" s="101" t="s">
        <v>1388</v>
      </c>
    </row>
    <row r="6177" spans="1:11" ht="56.25" customHeight="1">
      <c r="A6177" s="98">
        <v>418</v>
      </c>
      <c r="B6177" s="125" t="s">
        <v>8071</v>
      </c>
      <c r="C6177" s="126">
        <v>42390</v>
      </c>
      <c r="D6177" s="98" t="s">
        <v>3</v>
      </c>
      <c r="E6177" s="98">
        <v>1343247</v>
      </c>
      <c r="F6177" s="98"/>
      <c r="G6177" s="127" t="s">
        <v>8075</v>
      </c>
      <c r="H6177" s="128">
        <v>0</v>
      </c>
      <c r="I6177" s="128">
        <v>1546.8</v>
      </c>
      <c r="J6177" s="129">
        <v>1546.8</v>
      </c>
      <c r="K6177" s="101" t="s">
        <v>1388</v>
      </c>
    </row>
    <row r="6178" spans="1:11" ht="56.25" customHeight="1">
      <c r="A6178" s="98">
        <v>418</v>
      </c>
      <c r="B6178" s="125" t="s">
        <v>8071</v>
      </c>
      <c r="C6178" s="126">
        <v>42402</v>
      </c>
      <c r="D6178" s="98" t="s">
        <v>3</v>
      </c>
      <c r="E6178" s="98">
        <v>1346694</v>
      </c>
      <c r="F6178" s="98"/>
      <c r="G6178" s="127" t="s">
        <v>8211</v>
      </c>
      <c r="H6178" s="128">
        <v>0</v>
      </c>
      <c r="I6178" s="128">
        <v>11791.07</v>
      </c>
      <c r="J6178" s="129">
        <v>11791.07</v>
      </c>
      <c r="K6178" s="101" t="s">
        <v>1388</v>
      </c>
    </row>
    <row r="6179" spans="1:11" ht="56.25" customHeight="1">
      <c r="A6179" s="98">
        <v>418</v>
      </c>
      <c r="B6179" s="125" t="s">
        <v>8071</v>
      </c>
      <c r="C6179" s="126">
        <v>42503</v>
      </c>
      <c r="D6179" s="98" t="s">
        <v>3</v>
      </c>
      <c r="E6179" s="98">
        <v>1378765</v>
      </c>
      <c r="F6179" s="98"/>
      <c r="G6179" s="127" t="s">
        <v>9916</v>
      </c>
      <c r="H6179" s="128">
        <v>0</v>
      </c>
      <c r="I6179" s="128">
        <v>6721.3</v>
      </c>
      <c r="J6179" s="129">
        <v>6721.3</v>
      </c>
      <c r="K6179" s="101" t="s">
        <v>1388</v>
      </c>
    </row>
    <row r="6180" spans="1:11" ht="56.25" customHeight="1">
      <c r="A6180" s="98">
        <v>418</v>
      </c>
      <c r="B6180" s="125" t="s">
        <v>8071</v>
      </c>
      <c r="C6180" s="126">
        <v>42506</v>
      </c>
      <c r="D6180" s="98" t="s">
        <v>3</v>
      </c>
      <c r="E6180" s="98">
        <v>1379233</v>
      </c>
      <c r="F6180" s="98"/>
      <c r="G6180" s="127" t="s">
        <v>9933</v>
      </c>
      <c r="H6180" s="128">
        <v>0</v>
      </c>
      <c r="I6180" s="128">
        <v>25071.52</v>
      </c>
      <c r="J6180" s="129">
        <v>25071.52</v>
      </c>
      <c r="K6180" s="101" t="s">
        <v>1388</v>
      </c>
    </row>
    <row r="6181" spans="1:11" ht="56.25" customHeight="1">
      <c r="A6181" s="98">
        <v>418</v>
      </c>
      <c r="B6181" s="125" t="s">
        <v>8071</v>
      </c>
      <c r="C6181" s="126">
        <v>42549</v>
      </c>
      <c r="D6181" s="98" t="s">
        <v>3</v>
      </c>
      <c r="E6181" s="98">
        <v>1392739</v>
      </c>
      <c r="F6181" s="98"/>
      <c r="G6181" s="127" t="s">
        <v>10881</v>
      </c>
      <c r="H6181" s="128">
        <v>0</v>
      </c>
      <c r="I6181" s="128">
        <v>51389.98</v>
      </c>
      <c r="J6181" s="129">
        <v>51389.98</v>
      </c>
      <c r="K6181" s="101" t="s">
        <v>1388</v>
      </c>
    </row>
    <row r="6182" spans="1:11" ht="56.25" customHeight="1">
      <c r="A6182" s="98">
        <v>418</v>
      </c>
      <c r="B6182" s="125" t="s">
        <v>8071</v>
      </c>
      <c r="C6182" s="126">
        <v>42549</v>
      </c>
      <c r="D6182" s="98" t="s">
        <v>3</v>
      </c>
      <c r="E6182" s="98">
        <v>1392741</v>
      </c>
      <c r="F6182" s="98"/>
      <c r="G6182" s="127" t="s">
        <v>10882</v>
      </c>
      <c r="H6182" s="128">
        <v>0</v>
      </c>
      <c r="I6182" s="128">
        <v>334.15000000000003</v>
      </c>
      <c r="J6182" s="129">
        <v>334.15000000000003</v>
      </c>
      <c r="K6182" s="101" t="s">
        <v>1388</v>
      </c>
    </row>
    <row r="6183" spans="1:11" ht="56.25" customHeight="1">
      <c r="A6183" s="98">
        <v>418</v>
      </c>
      <c r="B6183" s="125" t="s">
        <v>8071</v>
      </c>
      <c r="C6183" s="126">
        <v>42569</v>
      </c>
      <c r="D6183" s="98" t="s">
        <v>3</v>
      </c>
      <c r="E6183" s="98">
        <v>1398889</v>
      </c>
      <c r="F6183" s="98"/>
      <c r="G6183" s="127" t="s">
        <v>11357</v>
      </c>
      <c r="H6183" s="128">
        <v>0</v>
      </c>
      <c r="I6183" s="128">
        <v>932.37</v>
      </c>
      <c r="J6183" s="129">
        <v>932.37</v>
      </c>
      <c r="K6183" s="101" t="s">
        <v>1388</v>
      </c>
    </row>
    <row r="6184" spans="1:11" ht="56.25" customHeight="1">
      <c r="A6184" s="98">
        <v>418</v>
      </c>
      <c r="B6184" s="125" t="s">
        <v>8071</v>
      </c>
      <c r="C6184" s="126">
        <v>42569</v>
      </c>
      <c r="D6184" s="98" t="s">
        <v>3</v>
      </c>
      <c r="E6184" s="98">
        <v>1398893</v>
      </c>
      <c r="F6184" s="98"/>
      <c r="G6184" s="127" t="s">
        <v>11358</v>
      </c>
      <c r="H6184" s="128">
        <v>0</v>
      </c>
      <c r="I6184" s="128">
        <v>1503.68</v>
      </c>
      <c r="J6184" s="129">
        <v>1503.68</v>
      </c>
      <c r="K6184" s="101" t="s">
        <v>1388</v>
      </c>
    </row>
    <row r="6185" spans="1:11" ht="56.25" customHeight="1">
      <c r="A6185" s="98">
        <v>418</v>
      </c>
      <c r="B6185" s="125" t="s">
        <v>8071</v>
      </c>
      <c r="C6185" s="126">
        <v>42569</v>
      </c>
      <c r="D6185" s="98" t="s">
        <v>3</v>
      </c>
      <c r="E6185" s="98">
        <v>1398894</v>
      </c>
      <c r="F6185" s="98"/>
      <c r="G6185" s="127" t="s">
        <v>11359</v>
      </c>
      <c r="H6185" s="128">
        <v>0</v>
      </c>
      <c r="I6185" s="128">
        <v>17844.5</v>
      </c>
      <c r="J6185" s="129">
        <v>17844.5</v>
      </c>
      <c r="K6185" s="101" t="s">
        <v>1388</v>
      </c>
    </row>
    <row r="6186" spans="1:11" ht="56.25" customHeight="1">
      <c r="A6186" s="98">
        <v>418</v>
      </c>
      <c r="B6186" s="125" t="s">
        <v>8071</v>
      </c>
      <c r="C6186" s="126">
        <v>42569</v>
      </c>
      <c r="D6186" s="98" t="s">
        <v>3</v>
      </c>
      <c r="E6186" s="98">
        <v>1398897</v>
      </c>
      <c r="F6186" s="98"/>
      <c r="G6186" s="127" t="s">
        <v>11360</v>
      </c>
      <c r="H6186" s="128">
        <v>0</v>
      </c>
      <c r="I6186" s="128">
        <v>750</v>
      </c>
      <c r="J6186" s="129">
        <v>750</v>
      </c>
      <c r="K6186" s="101" t="s">
        <v>1388</v>
      </c>
    </row>
    <row r="6187" spans="1:11" ht="56.25" customHeight="1">
      <c r="A6187" s="98">
        <v>418</v>
      </c>
      <c r="B6187" s="125" t="s">
        <v>8071</v>
      </c>
      <c r="C6187" s="126">
        <v>42618</v>
      </c>
      <c r="D6187" s="98" t="s">
        <v>3</v>
      </c>
      <c r="E6187" s="98">
        <v>1415808</v>
      </c>
      <c r="F6187" s="98"/>
      <c r="G6187" s="127" t="s">
        <v>12677</v>
      </c>
      <c r="H6187" s="128">
        <v>0</v>
      </c>
      <c r="I6187" s="128">
        <v>12876.07</v>
      </c>
      <c r="J6187" s="129">
        <v>12876.07</v>
      </c>
      <c r="K6187" s="101" t="s">
        <v>1388</v>
      </c>
    </row>
    <row r="6188" spans="1:11" ht="56.25" customHeight="1">
      <c r="A6188" s="98">
        <v>418</v>
      </c>
      <c r="B6188" s="125" t="s">
        <v>8071</v>
      </c>
      <c r="C6188" s="126">
        <v>42622</v>
      </c>
      <c r="D6188" s="98" t="s">
        <v>3</v>
      </c>
      <c r="E6188" s="98">
        <v>1417888</v>
      </c>
      <c r="F6188" s="98"/>
      <c r="G6188" s="127" t="s">
        <v>12875</v>
      </c>
      <c r="H6188" s="128">
        <v>0</v>
      </c>
      <c r="I6188" s="128">
        <v>27684.73</v>
      </c>
      <c r="J6188" s="129">
        <v>27684.73</v>
      </c>
      <c r="K6188" s="101" t="s">
        <v>1388</v>
      </c>
    </row>
    <row r="6189" spans="1:11" ht="56.25" customHeight="1">
      <c r="A6189" s="98">
        <v>418</v>
      </c>
      <c r="B6189" s="125" t="s">
        <v>8071</v>
      </c>
      <c r="C6189" s="126">
        <v>42622</v>
      </c>
      <c r="D6189" s="98" t="s">
        <v>3</v>
      </c>
      <c r="E6189" s="98">
        <v>1417890</v>
      </c>
      <c r="F6189" s="98"/>
      <c r="G6189" s="127" t="s">
        <v>12877</v>
      </c>
      <c r="H6189" s="128">
        <v>0</v>
      </c>
      <c r="I6189" s="128">
        <v>10346.07</v>
      </c>
      <c r="J6189" s="129">
        <v>10346.07</v>
      </c>
      <c r="K6189" s="101" t="s">
        <v>1388</v>
      </c>
    </row>
    <row r="6190" spans="1:11" ht="56.25" customHeight="1">
      <c r="A6190" s="98">
        <v>418</v>
      </c>
      <c r="B6190" s="125" t="s">
        <v>8071</v>
      </c>
      <c r="C6190" s="126">
        <v>42622</v>
      </c>
      <c r="D6190" s="98" t="s">
        <v>3</v>
      </c>
      <c r="E6190" s="98">
        <v>1417892</v>
      </c>
      <c r="F6190" s="98"/>
      <c r="G6190" s="127" t="s">
        <v>12878</v>
      </c>
      <c r="H6190" s="128">
        <v>0</v>
      </c>
      <c r="I6190" s="128">
        <v>3840.09</v>
      </c>
      <c r="J6190" s="129">
        <v>3840.09</v>
      </c>
      <c r="K6190" s="101" t="s">
        <v>1388</v>
      </c>
    </row>
    <row r="6191" spans="1:11" ht="56.25" customHeight="1">
      <c r="A6191" s="98">
        <v>418</v>
      </c>
      <c r="B6191" s="125" t="s">
        <v>8071</v>
      </c>
      <c r="C6191" s="126">
        <v>42622</v>
      </c>
      <c r="D6191" s="98" t="s">
        <v>3</v>
      </c>
      <c r="E6191" s="98">
        <v>1417896</v>
      </c>
      <c r="F6191" s="98"/>
      <c r="G6191" s="127" t="s">
        <v>12880</v>
      </c>
      <c r="H6191" s="128">
        <v>0</v>
      </c>
      <c r="I6191" s="128">
        <v>1244.92</v>
      </c>
      <c r="J6191" s="129">
        <v>1244.92</v>
      </c>
      <c r="K6191" s="101" t="s">
        <v>1388</v>
      </c>
    </row>
    <row r="6192" spans="1:11" ht="56.25" customHeight="1">
      <c r="A6192" s="98">
        <v>418</v>
      </c>
      <c r="B6192" s="125" t="s">
        <v>13403</v>
      </c>
      <c r="C6192" s="126">
        <v>42635</v>
      </c>
      <c r="D6192" s="98" t="s">
        <v>3</v>
      </c>
      <c r="E6192" s="98">
        <v>1422622</v>
      </c>
      <c r="F6192" s="98"/>
      <c r="G6192" s="127" t="s">
        <v>13404</v>
      </c>
      <c r="H6192" s="128">
        <v>0</v>
      </c>
      <c r="I6192" s="128">
        <v>5462.26</v>
      </c>
      <c r="J6192" s="129">
        <v>5462.26</v>
      </c>
      <c r="K6192" s="101" t="s">
        <v>1388</v>
      </c>
    </row>
    <row r="6193" spans="1:11" ht="56.25" customHeight="1">
      <c r="A6193" s="98">
        <v>418</v>
      </c>
      <c r="B6193" s="125" t="s">
        <v>13403</v>
      </c>
      <c r="C6193" s="126">
        <v>42641</v>
      </c>
      <c r="D6193" s="98" t="s">
        <v>3</v>
      </c>
      <c r="E6193" s="98">
        <v>1424679</v>
      </c>
      <c r="F6193" s="98"/>
      <c r="G6193" s="127" t="s">
        <v>13683</v>
      </c>
      <c r="H6193" s="128">
        <v>0</v>
      </c>
      <c r="I6193" s="128">
        <v>20491.8</v>
      </c>
      <c r="J6193" s="129">
        <v>20491.8</v>
      </c>
      <c r="K6193" s="101" t="s">
        <v>1388</v>
      </c>
    </row>
    <row r="6194" spans="1:11" ht="56.25" customHeight="1">
      <c r="A6194" s="98">
        <v>418</v>
      </c>
      <c r="B6194" s="125" t="s">
        <v>13403</v>
      </c>
      <c r="C6194" s="126">
        <v>42641</v>
      </c>
      <c r="D6194" s="98" t="s">
        <v>3</v>
      </c>
      <c r="E6194" s="98">
        <v>1424680</v>
      </c>
      <c r="F6194" s="98"/>
      <c r="G6194" s="127" t="s">
        <v>13684</v>
      </c>
      <c r="H6194" s="128">
        <v>0</v>
      </c>
      <c r="I6194" s="128">
        <v>22757.65</v>
      </c>
      <c r="J6194" s="129">
        <v>22757.65</v>
      </c>
      <c r="K6194" s="101" t="s">
        <v>1388</v>
      </c>
    </row>
    <row r="6195" spans="1:11" ht="56.25" customHeight="1">
      <c r="A6195" s="98">
        <v>418</v>
      </c>
      <c r="B6195" s="125" t="s">
        <v>13403</v>
      </c>
      <c r="C6195" s="126">
        <v>42641</v>
      </c>
      <c r="D6195" s="98" t="s">
        <v>3</v>
      </c>
      <c r="E6195" s="98">
        <v>1424681</v>
      </c>
      <c r="F6195" s="98"/>
      <c r="G6195" s="127" t="s">
        <v>13685</v>
      </c>
      <c r="H6195" s="128">
        <v>0</v>
      </c>
      <c r="I6195" s="128">
        <v>10177.5</v>
      </c>
      <c r="J6195" s="129">
        <v>10177.5</v>
      </c>
      <c r="K6195" s="101" t="s">
        <v>1388</v>
      </c>
    </row>
    <row r="6196" spans="1:11" ht="56.25" customHeight="1">
      <c r="A6196" s="98">
        <v>418</v>
      </c>
      <c r="B6196" s="125" t="s">
        <v>13403</v>
      </c>
      <c r="C6196" s="126">
        <v>42641</v>
      </c>
      <c r="D6196" s="98" t="s">
        <v>3</v>
      </c>
      <c r="E6196" s="98">
        <v>1424684</v>
      </c>
      <c r="F6196" s="98"/>
      <c r="G6196" s="127" t="s">
        <v>13686</v>
      </c>
      <c r="H6196" s="128">
        <v>0</v>
      </c>
      <c r="I6196" s="128">
        <v>21558.25</v>
      </c>
      <c r="J6196" s="129">
        <v>21558.25</v>
      </c>
      <c r="K6196" s="101" t="s">
        <v>1388</v>
      </c>
    </row>
    <row r="6197" spans="1:11" ht="56.25" customHeight="1">
      <c r="A6197" s="98">
        <v>418</v>
      </c>
      <c r="B6197" s="125" t="s">
        <v>13403</v>
      </c>
      <c r="C6197" s="126">
        <v>42641</v>
      </c>
      <c r="D6197" s="98" t="s">
        <v>3</v>
      </c>
      <c r="E6197" s="98">
        <v>1424688</v>
      </c>
      <c r="F6197" s="98"/>
      <c r="G6197" s="127" t="s">
        <v>13687</v>
      </c>
      <c r="H6197" s="128">
        <v>0</v>
      </c>
      <c r="I6197" s="128">
        <v>2751.1</v>
      </c>
      <c r="J6197" s="129">
        <v>2751.1</v>
      </c>
      <c r="K6197" s="101" t="s">
        <v>1388</v>
      </c>
    </row>
    <row r="6198" spans="1:11" ht="56.25" customHeight="1">
      <c r="A6198" s="98">
        <v>418</v>
      </c>
      <c r="B6198" s="125" t="s">
        <v>13403</v>
      </c>
      <c r="C6198" s="126">
        <v>42641</v>
      </c>
      <c r="D6198" s="98" t="s">
        <v>3</v>
      </c>
      <c r="E6198" s="98">
        <v>1424689</v>
      </c>
      <c r="F6198" s="98"/>
      <c r="G6198" s="127" t="s">
        <v>13688</v>
      </c>
      <c r="H6198" s="128">
        <v>0</v>
      </c>
      <c r="I6198" s="128">
        <v>11403.95</v>
      </c>
      <c r="J6198" s="129">
        <v>11403.95</v>
      </c>
      <c r="K6198" s="101" t="s">
        <v>1388</v>
      </c>
    </row>
    <row r="6199" spans="1:11" ht="56.25" customHeight="1">
      <c r="A6199" s="98">
        <v>422</v>
      </c>
      <c r="B6199" s="125" t="s">
        <v>8035</v>
      </c>
      <c r="C6199" s="126">
        <v>42389</v>
      </c>
      <c r="D6199" s="98" t="s">
        <v>3</v>
      </c>
      <c r="E6199" s="98">
        <v>1342626</v>
      </c>
      <c r="F6199" s="98"/>
      <c r="G6199" s="127" t="s">
        <v>8036</v>
      </c>
      <c r="H6199" s="128">
        <v>0</v>
      </c>
      <c r="I6199" s="128">
        <v>12932.460000000001</v>
      </c>
      <c r="J6199" s="129">
        <v>12932.460000000001</v>
      </c>
      <c r="K6199" s="101" t="s">
        <v>1388</v>
      </c>
    </row>
    <row r="6200" spans="1:11" ht="56.25" customHeight="1">
      <c r="A6200" s="98">
        <v>423</v>
      </c>
      <c r="B6200" s="125" t="s">
        <v>7846</v>
      </c>
      <c r="C6200" s="126">
        <v>42380</v>
      </c>
      <c r="D6200" s="98" t="s">
        <v>3</v>
      </c>
      <c r="E6200" s="98">
        <v>1339235</v>
      </c>
      <c r="F6200" s="98"/>
      <c r="G6200" s="127" t="s">
        <v>7847</v>
      </c>
      <c r="H6200" s="128">
        <v>0</v>
      </c>
      <c r="I6200" s="128">
        <v>17339.55</v>
      </c>
      <c r="J6200" s="129">
        <v>17339.55</v>
      </c>
      <c r="K6200" s="101" t="s">
        <v>1388</v>
      </c>
    </row>
    <row r="6201" spans="1:11" ht="56.25" customHeight="1">
      <c r="A6201" s="98">
        <v>423</v>
      </c>
      <c r="B6201" s="125" t="s">
        <v>7846</v>
      </c>
      <c r="C6201" s="126">
        <v>42489</v>
      </c>
      <c r="D6201" s="98" t="s">
        <v>3</v>
      </c>
      <c r="E6201" s="98">
        <v>1374549</v>
      </c>
      <c r="F6201" s="98"/>
      <c r="G6201" s="127" t="s">
        <v>9679</v>
      </c>
      <c r="H6201" s="128">
        <v>0</v>
      </c>
      <c r="I6201" s="128">
        <v>37585.29</v>
      </c>
      <c r="J6201" s="129">
        <v>37585.29</v>
      </c>
      <c r="K6201" s="101" t="s">
        <v>1388</v>
      </c>
    </row>
    <row r="6202" spans="1:11" ht="56.25" customHeight="1">
      <c r="A6202" s="98">
        <v>423</v>
      </c>
      <c r="B6202" s="125" t="s">
        <v>7846</v>
      </c>
      <c r="C6202" s="126">
        <v>42594</v>
      </c>
      <c r="D6202" s="98" t="s">
        <v>3</v>
      </c>
      <c r="E6202" s="98">
        <v>1407556</v>
      </c>
      <c r="F6202" s="98"/>
      <c r="G6202" s="127" t="s">
        <v>12069</v>
      </c>
      <c r="H6202" s="128">
        <v>0</v>
      </c>
      <c r="I6202" s="128">
        <v>12194.74</v>
      </c>
      <c r="J6202" s="129">
        <v>12194.74</v>
      </c>
      <c r="K6202" s="101" t="s">
        <v>1388</v>
      </c>
    </row>
    <row r="6203" spans="1:11" ht="56.25" customHeight="1">
      <c r="A6203" s="98">
        <v>423</v>
      </c>
      <c r="B6203" s="125" t="s">
        <v>7846</v>
      </c>
      <c r="C6203" s="126">
        <v>42594</v>
      </c>
      <c r="D6203" s="98" t="s">
        <v>3</v>
      </c>
      <c r="E6203" s="98">
        <v>1407557</v>
      </c>
      <c r="F6203" s="98"/>
      <c r="G6203" s="127" t="s">
        <v>12070</v>
      </c>
      <c r="H6203" s="128">
        <v>0</v>
      </c>
      <c r="I6203" s="128">
        <v>3835</v>
      </c>
      <c r="J6203" s="129">
        <v>3835</v>
      </c>
      <c r="K6203" s="101" t="s">
        <v>1388</v>
      </c>
    </row>
    <row r="6204" spans="1:11" ht="56.25" customHeight="1">
      <c r="A6204" s="98">
        <v>423</v>
      </c>
      <c r="B6204" s="125" t="s">
        <v>7846</v>
      </c>
      <c r="C6204" s="126">
        <v>42608</v>
      </c>
      <c r="D6204" s="98" t="s">
        <v>3</v>
      </c>
      <c r="E6204" s="98">
        <v>1412476</v>
      </c>
      <c r="F6204" s="98"/>
      <c r="G6204" s="127" t="s">
        <v>12399</v>
      </c>
      <c r="H6204" s="128">
        <v>0</v>
      </c>
      <c r="I6204" s="128">
        <v>23835.78</v>
      </c>
      <c r="J6204" s="129">
        <v>23835.78</v>
      </c>
      <c r="K6204" s="101" t="s">
        <v>1388</v>
      </c>
    </row>
    <row r="6205" spans="1:11" ht="56.25" customHeight="1">
      <c r="A6205" s="98">
        <v>423</v>
      </c>
      <c r="B6205" s="125" t="s">
        <v>7846</v>
      </c>
      <c r="C6205" s="126">
        <v>42620</v>
      </c>
      <c r="D6205" s="98" t="s">
        <v>3</v>
      </c>
      <c r="E6205" s="98">
        <v>1416887</v>
      </c>
      <c r="F6205" s="98"/>
      <c r="G6205" s="127" t="s">
        <v>12782</v>
      </c>
      <c r="H6205" s="128">
        <v>0</v>
      </c>
      <c r="I6205" s="128">
        <v>20468.670000000002</v>
      </c>
      <c r="J6205" s="129">
        <v>20468.670000000002</v>
      </c>
      <c r="K6205" s="101" t="s">
        <v>1388</v>
      </c>
    </row>
    <row r="6206" spans="1:11" ht="56.25" customHeight="1">
      <c r="A6206" s="98">
        <v>423</v>
      </c>
      <c r="B6206" s="125" t="s">
        <v>7846</v>
      </c>
      <c r="C6206" s="126">
        <v>42625</v>
      </c>
      <c r="D6206" s="98" t="s">
        <v>3</v>
      </c>
      <c r="E6206" s="98">
        <v>1418435</v>
      </c>
      <c r="F6206" s="98"/>
      <c r="G6206" s="127" t="s">
        <v>12921</v>
      </c>
      <c r="H6206" s="128">
        <v>0</v>
      </c>
      <c r="I6206" s="128">
        <v>112042.57</v>
      </c>
      <c r="J6206" s="129">
        <v>112042.57</v>
      </c>
      <c r="K6206" s="101" t="s">
        <v>1388</v>
      </c>
    </row>
    <row r="6207" spans="1:11" ht="56.25" customHeight="1">
      <c r="A6207" s="98">
        <v>423</v>
      </c>
      <c r="B6207" s="125" t="s">
        <v>7846</v>
      </c>
      <c r="C6207" s="126">
        <v>42625</v>
      </c>
      <c r="D6207" s="98" t="s">
        <v>3</v>
      </c>
      <c r="E6207" s="98">
        <v>1418439</v>
      </c>
      <c r="F6207" s="98"/>
      <c r="G6207" s="127" t="s">
        <v>12922</v>
      </c>
      <c r="H6207" s="128">
        <v>0</v>
      </c>
      <c r="I6207" s="128">
        <v>64625.19</v>
      </c>
      <c r="J6207" s="129">
        <v>64625.19</v>
      </c>
      <c r="K6207" s="101" t="s">
        <v>1388</v>
      </c>
    </row>
    <row r="6208" spans="1:11" ht="56.25" customHeight="1">
      <c r="A6208" s="98">
        <v>423</v>
      </c>
      <c r="B6208" s="125" t="s">
        <v>7846</v>
      </c>
      <c r="C6208" s="126">
        <v>42626</v>
      </c>
      <c r="D6208" s="98" t="s">
        <v>3</v>
      </c>
      <c r="E6208" s="98">
        <v>1418995</v>
      </c>
      <c r="F6208" s="98"/>
      <c r="G6208" s="127" t="s">
        <v>12988</v>
      </c>
      <c r="H6208" s="128">
        <v>0</v>
      </c>
      <c r="I6208" s="128">
        <v>18010.580000000002</v>
      </c>
      <c r="J6208" s="129">
        <v>18010.580000000002</v>
      </c>
      <c r="K6208" s="101" t="s">
        <v>1388</v>
      </c>
    </row>
    <row r="6209" spans="1:11" ht="56.25" customHeight="1">
      <c r="A6209" s="98">
        <v>423</v>
      </c>
      <c r="B6209" s="125" t="s">
        <v>7846</v>
      </c>
      <c r="C6209" s="126">
        <v>42626</v>
      </c>
      <c r="D6209" s="98" t="s">
        <v>3</v>
      </c>
      <c r="E6209" s="98">
        <v>1418997</v>
      </c>
      <c r="F6209" s="98"/>
      <c r="G6209" s="127" t="s">
        <v>12989</v>
      </c>
      <c r="H6209" s="128">
        <v>0</v>
      </c>
      <c r="I6209" s="128">
        <v>33580</v>
      </c>
      <c r="J6209" s="129">
        <v>33580</v>
      </c>
      <c r="K6209" s="101" t="s">
        <v>1388</v>
      </c>
    </row>
    <row r="6210" spans="1:11" ht="56.25" customHeight="1">
      <c r="A6210" s="98">
        <v>423</v>
      </c>
      <c r="B6210" s="125" t="s">
        <v>7846</v>
      </c>
      <c r="C6210" s="126">
        <v>42626</v>
      </c>
      <c r="D6210" s="98" t="s">
        <v>3</v>
      </c>
      <c r="E6210" s="98">
        <v>1419000</v>
      </c>
      <c r="F6210" s="98"/>
      <c r="G6210" s="127" t="s">
        <v>12991</v>
      </c>
      <c r="H6210" s="128">
        <v>0</v>
      </c>
      <c r="I6210" s="128">
        <v>35594.99</v>
      </c>
      <c r="J6210" s="129">
        <v>35594.99</v>
      </c>
      <c r="K6210" s="101" t="s">
        <v>1388</v>
      </c>
    </row>
    <row r="6211" spans="1:11" ht="56.25" customHeight="1">
      <c r="A6211" s="98">
        <v>423</v>
      </c>
      <c r="B6211" s="125" t="s">
        <v>7846</v>
      </c>
      <c r="C6211" s="126">
        <v>42626</v>
      </c>
      <c r="D6211" s="98" t="s">
        <v>3</v>
      </c>
      <c r="E6211" s="98">
        <v>1419005</v>
      </c>
      <c r="F6211" s="98"/>
      <c r="G6211" s="127" t="s">
        <v>12992</v>
      </c>
      <c r="H6211" s="128">
        <v>0</v>
      </c>
      <c r="I6211" s="128">
        <v>43410.46</v>
      </c>
      <c r="J6211" s="129">
        <v>43410.46</v>
      </c>
      <c r="K6211" s="101" t="s">
        <v>1388</v>
      </c>
    </row>
    <row r="6212" spans="1:11" ht="56.25" customHeight="1">
      <c r="A6212" s="98">
        <v>423</v>
      </c>
      <c r="B6212" s="125" t="s">
        <v>7846</v>
      </c>
      <c r="C6212" s="126">
        <v>42627</v>
      </c>
      <c r="D6212" s="98" t="s">
        <v>3</v>
      </c>
      <c r="E6212" s="98">
        <v>1419632</v>
      </c>
      <c r="F6212" s="98"/>
      <c r="G6212" s="127" t="s">
        <v>13043</v>
      </c>
      <c r="H6212" s="128">
        <v>0</v>
      </c>
      <c r="I6212" s="128">
        <v>20853</v>
      </c>
      <c r="J6212" s="129">
        <v>20853</v>
      </c>
      <c r="K6212" s="101" t="s">
        <v>1388</v>
      </c>
    </row>
    <row r="6213" spans="1:11" ht="56.25" customHeight="1">
      <c r="A6213" s="98">
        <v>423</v>
      </c>
      <c r="B6213" s="125" t="s">
        <v>7846</v>
      </c>
      <c r="C6213" s="126">
        <v>42627</v>
      </c>
      <c r="D6213" s="98" t="s">
        <v>3</v>
      </c>
      <c r="E6213" s="98">
        <v>1419638</v>
      </c>
      <c r="F6213" s="98"/>
      <c r="G6213" s="127" t="s">
        <v>13045</v>
      </c>
      <c r="H6213" s="128">
        <v>0</v>
      </c>
      <c r="I6213" s="128">
        <v>16627.63</v>
      </c>
      <c r="J6213" s="129">
        <v>16627.63</v>
      </c>
      <c r="K6213" s="101" t="s">
        <v>1388</v>
      </c>
    </row>
    <row r="6214" spans="1:11" ht="56.25" customHeight="1">
      <c r="A6214" s="98">
        <v>424</v>
      </c>
      <c r="B6214" s="125" t="s">
        <v>10506</v>
      </c>
      <c r="C6214" s="126">
        <v>42531</v>
      </c>
      <c r="D6214" s="98" t="s">
        <v>3</v>
      </c>
      <c r="E6214" s="98">
        <v>1387743</v>
      </c>
      <c r="F6214" s="98"/>
      <c r="G6214" s="127" t="s">
        <v>10507</v>
      </c>
      <c r="H6214" s="128">
        <v>0</v>
      </c>
      <c r="I6214" s="128">
        <v>418.69</v>
      </c>
      <c r="J6214" s="129">
        <v>418.69</v>
      </c>
      <c r="K6214" s="101" t="s">
        <v>1388</v>
      </c>
    </row>
    <row r="6215" spans="1:11" ht="56.25" customHeight="1">
      <c r="A6215" s="98">
        <v>424</v>
      </c>
      <c r="B6215" s="125" t="s">
        <v>10506</v>
      </c>
      <c r="C6215" s="126">
        <v>42531</v>
      </c>
      <c r="D6215" s="98" t="s">
        <v>3</v>
      </c>
      <c r="E6215" s="98">
        <v>1387754</v>
      </c>
      <c r="F6215" s="98"/>
      <c r="G6215" s="127" t="s">
        <v>10510</v>
      </c>
      <c r="H6215" s="128">
        <v>0</v>
      </c>
      <c r="I6215" s="128">
        <v>8672</v>
      </c>
      <c r="J6215" s="129">
        <v>8672</v>
      </c>
      <c r="K6215" s="101" t="s">
        <v>1388</v>
      </c>
    </row>
    <row r="6216" spans="1:11" ht="56.25" customHeight="1">
      <c r="A6216" s="98">
        <v>424</v>
      </c>
      <c r="B6216" s="125" t="s">
        <v>10506</v>
      </c>
      <c r="C6216" s="126">
        <v>42535</v>
      </c>
      <c r="D6216" s="98" t="s">
        <v>3</v>
      </c>
      <c r="E6216" s="98">
        <v>1388712</v>
      </c>
      <c r="F6216" s="98"/>
      <c r="G6216" s="127" t="s">
        <v>10565</v>
      </c>
      <c r="H6216" s="128">
        <v>0</v>
      </c>
      <c r="I6216" s="128">
        <v>39231.51</v>
      </c>
      <c r="J6216" s="129">
        <v>39231.51</v>
      </c>
      <c r="K6216" s="101" t="s">
        <v>1388</v>
      </c>
    </row>
    <row r="6217" spans="1:11" ht="56.25" customHeight="1">
      <c r="A6217" s="98">
        <v>424</v>
      </c>
      <c r="B6217" s="125" t="s">
        <v>10506</v>
      </c>
      <c r="C6217" s="126">
        <v>42594</v>
      </c>
      <c r="D6217" s="98" t="s">
        <v>3</v>
      </c>
      <c r="E6217" s="98">
        <v>1407393</v>
      </c>
      <c r="F6217" s="98"/>
      <c r="G6217" s="127" t="s">
        <v>12041</v>
      </c>
      <c r="H6217" s="128">
        <v>0</v>
      </c>
      <c r="I6217" s="128">
        <v>41941.440000000002</v>
      </c>
      <c r="J6217" s="129">
        <v>41941.440000000002</v>
      </c>
      <c r="K6217" s="101" t="s">
        <v>1388</v>
      </c>
    </row>
    <row r="6218" spans="1:11" ht="56.25" customHeight="1">
      <c r="A6218" s="98">
        <v>424</v>
      </c>
      <c r="B6218" s="125" t="s">
        <v>10506</v>
      </c>
      <c r="C6218" s="126">
        <v>42594</v>
      </c>
      <c r="D6218" s="98" t="s">
        <v>3</v>
      </c>
      <c r="E6218" s="98">
        <v>1407400</v>
      </c>
      <c r="F6218" s="98"/>
      <c r="G6218" s="127" t="s">
        <v>12043</v>
      </c>
      <c r="H6218" s="128">
        <v>0</v>
      </c>
      <c r="I6218" s="128">
        <v>13341.12</v>
      </c>
      <c r="J6218" s="129">
        <v>13341.12</v>
      </c>
      <c r="K6218" s="101" t="s">
        <v>1388</v>
      </c>
    </row>
    <row r="6219" spans="1:11" ht="56.25" customHeight="1">
      <c r="A6219" s="98">
        <v>424</v>
      </c>
      <c r="B6219" s="125" t="s">
        <v>10506</v>
      </c>
      <c r="C6219" s="126">
        <v>42594</v>
      </c>
      <c r="D6219" s="98" t="s">
        <v>3</v>
      </c>
      <c r="E6219" s="98">
        <v>1407401</v>
      </c>
      <c r="F6219" s="98"/>
      <c r="G6219" s="127" t="s">
        <v>12044</v>
      </c>
      <c r="H6219" s="128">
        <v>0</v>
      </c>
      <c r="I6219" s="128">
        <v>1327.6000000000001</v>
      </c>
      <c r="J6219" s="129">
        <v>1327.6000000000001</v>
      </c>
      <c r="K6219" s="101" t="s">
        <v>1388</v>
      </c>
    </row>
    <row r="6220" spans="1:11" ht="56.25" customHeight="1">
      <c r="A6220" s="98">
        <v>512</v>
      </c>
      <c r="B6220" s="125" t="s">
        <v>1300</v>
      </c>
      <c r="C6220" s="126">
        <v>42521</v>
      </c>
      <c r="D6220" s="98" t="s">
        <v>11</v>
      </c>
      <c r="E6220" s="98">
        <v>194957</v>
      </c>
      <c r="F6220" s="98"/>
      <c r="G6220" s="127" t="s">
        <v>4362</v>
      </c>
      <c r="H6220" s="128">
        <v>6183.8</v>
      </c>
      <c r="I6220" s="128">
        <v>0</v>
      </c>
      <c r="J6220" s="129">
        <v>6183.8</v>
      </c>
      <c r="K6220" s="101" t="s">
        <v>1388</v>
      </c>
    </row>
    <row r="6221" spans="1:11" ht="56.25" customHeight="1">
      <c r="A6221" s="98">
        <v>512</v>
      </c>
      <c r="B6221" s="125" t="s">
        <v>1300</v>
      </c>
      <c r="C6221" s="126">
        <v>42373</v>
      </c>
      <c r="D6221" s="98" t="s">
        <v>6</v>
      </c>
      <c r="E6221" s="98">
        <v>838115</v>
      </c>
      <c r="F6221" s="98"/>
      <c r="G6221" s="127" t="s">
        <v>1389</v>
      </c>
      <c r="H6221" s="128">
        <v>0</v>
      </c>
      <c r="I6221" s="128">
        <v>128809.77</v>
      </c>
      <c r="J6221" s="129">
        <v>128809.77</v>
      </c>
      <c r="K6221" s="101" t="s">
        <v>1388</v>
      </c>
    </row>
    <row r="6222" spans="1:11" ht="56.25" customHeight="1">
      <c r="A6222" s="98">
        <v>512</v>
      </c>
      <c r="B6222" s="125" t="s">
        <v>1300</v>
      </c>
      <c r="C6222" s="126">
        <v>42425</v>
      </c>
      <c r="D6222" s="98" t="s">
        <v>6</v>
      </c>
      <c r="E6222" s="98">
        <v>843040</v>
      </c>
      <c r="F6222" s="98"/>
      <c r="G6222" s="127" t="s">
        <v>2406</v>
      </c>
      <c r="H6222" s="128">
        <v>0</v>
      </c>
      <c r="I6222" s="128">
        <v>742074.7</v>
      </c>
      <c r="J6222" s="129">
        <v>742074.7</v>
      </c>
      <c r="K6222" s="101" t="s">
        <v>1388</v>
      </c>
    </row>
    <row r="6223" spans="1:11" ht="56.25" customHeight="1">
      <c r="A6223" s="98">
        <v>512</v>
      </c>
      <c r="B6223" s="125" t="s">
        <v>1300</v>
      </c>
      <c r="C6223" s="126">
        <v>42464</v>
      </c>
      <c r="D6223" s="98" t="s">
        <v>6</v>
      </c>
      <c r="E6223" s="98">
        <v>846964</v>
      </c>
      <c r="F6223" s="98"/>
      <c r="G6223" s="127" t="s">
        <v>3185</v>
      </c>
      <c r="H6223" s="128">
        <v>0</v>
      </c>
      <c r="I6223" s="128">
        <v>341296.22</v>
      </c>
      <c r="J6223" s="129">
        <v>341296.22</v>
      </c>
      <c r="K6223" s="101" t="s">
        <v>1388</v>
      </c>
    </row>
    <row r="6224" spans="1:11" ht="56.25" customHeight="1">
      <c r="A6224" s="98">
        <v>512</v>
      </c>
      <c r="B6224" s="125" t="s">
        <v>1300</v>
      </c>
      <c r="C6224" s="126">
        <v>42486</v>
      </c>
      <c r="D6224" s="98" t="s">
        <v>6</v>
      </c>
      <c r="E6224" s="98">
        <v>849337</v>
      </c>
      <c r="F6224" s="98"/>
      <c r="G6224" s="127" t="s">
        <v>3633</v>
      </c>
      <c r="H6224" s="128">
        <v>0</v>
      </c>
      <c r="I6224" s="128">
        <v>1388819.69</v>
      </c>
      <c r="J6224" s="129">
        <v>1388819.69</v>
      </c>
      <c r="K6224" s="101" t="s">
        <v>1388</v>
      </c>
    </row>
    <row r="6225" spans="1:11" ht="56.25" customHeight="1">
      <c r="A6225" s="98">
        <v>512</v>
      </c>
      <c r="B6225" s="125" t="s">
        <v>1300</v>
      </c>
      <c r="C6225" s="126">
        <v>42509</v>
      </c>
      <c r="D6225" s="98" t="s">
        <v>6</v>
      </c>
      <c r="E6225" s="98">
        <v>851935</v>
      </c>
      <c r="F6225" s="98"/>
      <c r="G6225" s="127" t="s">
        <v>4139</v>
      </c>
      <c r="H6225" s="128">
        <v>0</v>
      </c>
      <c r="I6225" s="128">
        <v>157774.93</v>
      </c>
      <c r="J6225" s="129">
        <v>157774.93</v>
      </c>
      <c r="K6225" s="101" t="s">
        <v>1388</v>
      </c>
    </row>
    <row r="6226" spans="1:11" ht="56.25" customHeight="1">
      <c r="A6226" s="98">
        <v>512</v>
      </c>
      <c r="B6226" s="125" t="s">
        <v>1300</v>
      </c>
      <c r="C6226" s="126">
        <v>42521</v>
      </c>
      <c r="D6226" s="98" t="s">
        <v>6</v>
      </c>
      <c r="E6226" s="98">
        <v>853249</v>
      </c>
      <c r="F6226" s="98"/>
      <c r="G6226" s="127" t="s">
        <v>4350</v>
      </c>
      <c r="H6226" s="128">
        <v>0</v>
      </c>
      <c r="I6226" s="128">
        <v>1804481.74</v>
      </c>
      <c r="J6226" s="129">
        <v>1804481.74</v>
      </c>
      <c r="K6226" s="101" t="s">
        <v>1388</v>
      </c>
    </row>
    <row r="6227" spans="1:11" ht="56.25" customHeight="1">
      <c r="A6227" s="98">
        <v>512</v>
      </c>
      <c r="B6227" s="125" t="s">
        <v>1300</v>
      </c>
      <c r="C6227" s="126">
        <v>42551</v>
      </c>
      <c r="D6227" s="98" t="s">
        <v>6</v>
      </c>
      <c r="E6227" s="98">
        <v>856482</v>
      </c>
      <c r="F6227" s="98"/>
      <c r="G6227" s="127" t="s">
        <v>5176</v>
      </c>
      <c r="H6227" s="128">
        <v>0</v>
      </c>
      <c r="I6227" s="128">
        <v>74798.27</v>
      </c>
      <c r="J6227" s="129">
        <v>74798.27</v>
      </c>
      <c r="K6227" s="101" t="s">
        <v>1388</v>
      </c>
    </row>
    <row r="6228" spans="1:11" ht="56.25" customHeight="1">
      <c r="A6228" s="98">
        <v>512</v>
      </c>
      <c r="B6228" s="125" t="s">
        <v>1300</v>
      </c>
      <c r="C6228" s="126">
        <v>42551</v>
      </c>
      <c r="D6228" s="98" t="s">
        <v>6</v>
      </c>
      <c r="E6228" s="98">
        <v>856516</v>
      </c>
      <c r="F6228" s="98"/>
      <c r="G6228" s="127" t="s">
        <v>5177</v>
      </c>
      <c r="H6228" s="128">
        <v>0</v>
      </c>
      <c r="I6228" s="128">
        <v>58441.48</v>
      </c>
      <c r="J6228" s="129">
        <v>58441.48</v>
      </c>
      <c r="K6228" s="101" t="s">
        <v>1388</v>
      </c>
    </row>
    <row r="6229" spans="1:11" ht="56.25" customHeight="1">
      <c r="A6229" s="98">
        <v>512</v>
      </c>
      <c r="B6229" s="125" t="s">
        <v>1300</v>
      </c>
      <c r="C6229" s="126">
        <v>42557</v>
      </c>
      <c r="D6229" s="98" t="s">
        <v>6</v>
      </c>
      <c r="E6229" s="98">
        <v>856984</v>
      </c>
      <c r="F6229" s="98"/>
      <c r="G6229" s="127" t="s">
        <v>5335</v>
      </c>
      <c r="H6229" s="128">
        <v>0</v>
      </c>
      <c r="I6229" s="128">
        <v>648331.52000000002</v>
      </c>
      <c r="J6229" s="129">
        <v>648331.52000000002</v>
      </c>
      <c r="K6229" s="101" t="s">
        <v>1388</v>
      </c>
    </row>
    <row r="6230" spans="1:11" ht="56.25" customHeight="1">
      <c r="A6230" s="98">
        <v>512</v>
      </c>
      <c r="B6230" s="125" t="s">
        <v>1300</v>
      </c>
      <c r="C6230" s="126">
        <v>42570</v>
      </c>
      <c r="D6230" s="98" t="s">
        <v>6</v>
      </c>
      <c r="E6230" s="98">
        <v>858226</v>
      </c>
      <c r="F6230" s="98"/>
      <c r="G6230" s="127" t="s">
        <v>5654</v>
      </c>
      <c r="H6230" s="128">
        <v>0</v>
      </c>
      <c r="I6230" s="128">
        <v>46784.58</v>
      </c>
      <c r="J6230" s="129">
        <v>46784.58</v>
      </c>
      <c r="K6230" s="101" t="s">
        <v>1388</v>
      </c>
    </row>
    <row r="6231" spans="1:11" ht="56.25" customHeight="1">
      <c r="A6231" s="98">
        <v>512</v>
      </c>
      <c r="B6231" s="125" t="s">
        <v>1300</v>
      </c>
      <c r="C6231" s="126">
        <v>42585</v>
      </c>
      <c r="D6231" s="98" t="s">
        <v>6</v>
      </c>
      <c r="E6231" s="98">
        <v>859818</v>
      </c>
      <c r="F6231" s="98"/>
      <c r="G6231" s="127" t="s">
        <v>5995</v>
      </c>
      <c r="H6231" s="128">
        <v>0</v>
      </c>
      <c r="I6231" s="128">
        <v>371</v>
      </c>
      <c r="J6231" s="129">
        <v>371</v>
      </c>
      <c r="K6231" s="101" t="s">
        <v>1388</v>
      </c>
    </row>
    <row r="6232" spans="1:11" ht="56.25" customHeight="1">
      <c r="A6232" s="98">
        <v>512</v>
      </c>
      <c r="B6232" s="125" t="s">
        <v>1300</v>
      </c>
      <c r="C6232" s="126">
        <v>42606</v>
      </c>
      <c r="D6232" s="98" t="s">
        <v>6</v>
      </c>
      <c r="E6232" s="98">
        <v>861625</v>
      </c>
      <c r="F6232" s="98"/>
      <c r="G6232" s="127" t="s">
        <v>6522</v>
      </c>
      <c r="H6232" s="128">
        <v>0</v>
      </c>
      <c r="I6232" s="128">
        <v>97288.86</v>
      </c>
      <c r="J6232" s="129">
        <v>97288.86</v>
      </c>
      <c r="K6232" s="101" t="s">
        <v>1388</v>
      </c>
    </row>
    <row r="6233" spans="1:11" ht="56.25" customHeight="1">
      <c r="A6233" s="98">
        <v>512</v>
      </c>
      <c r="B6233" s="125" t="s">
        <v>1300</v>
      </c>
      <c r="C6233" s="126">
        <v>42627</v>
      </c>
      <c r="D6233" s="98" t="s">
        <v>6</v>
      </c>
      <c r="E6233" s="98">
        <v>863650</v>
      </c>
      <c r="F6233" s="98"/>
      <c r="G6233" s="127" t="s">
        <v>7117</v>
      </c>
      <c r="H6233" s="128">
        <v>0</v>
      </c>
      <c r="I6233" s="128">
        <v>34928.58</v>
      </c>
      <c r="J6233" s="129">
        <v>34928.58</v>
      </c>
      <c r="K6233" s="101" t="s">
        <v>1388</v>
      </c>
    </row>
    <row r="6234" spans="1:11" ht="56.25" customHeight="1">
      <c r="A6234" s="98">
        <v>512</v>
      </c>
      <c r="B6234" s="125" t="s">
        <v>1300</v>
      </c>
      <c r="C6234" s="126">
        <v>42632</v>
      </c>
      <c r="D6234" s="98" t="s">
        <v>6</v>
      </c>
      <c r="E6234" s="98">
        <v>864024</v>
      </c>
      <c r="F6234" s="98"/>
      <c r="G6234" s="127" t="s">
        <v>7232</v>
      </c>
      <c r="H6234" s="128">
        <v>0</v>
      </c>
      <c r="I6234" s="128">
        <v>46784.58</v>
      </c>
      <c r="J6234" s="129">
        <v>46784.58</v>
      </c>
      <c r="K6234" s="101" t="s">
        <v>1388</v>
      </c>
    </row>
    <row r="6235" spans="1:11" ht="56.25" customHeight="1">
      <c r="A6235" s="98">
        <v>512</v>
      </c>
      <c r="B6235" s="125" t="s">
        <v>8380</v>
      </c>
      <c r="C6235" s="126">
        <v>42418</v>
      </c>
      <c r="D6235" s="98" t="s">
        <v>3</v>
      </c>
      <c r="E6235" s="98">
        <v>1351651</v>
      </c>
      <c r="F6235" s="98"/>
      <c r="G6235" s="127" t="s">
        <v>8381</v>
      </c>
      <c r="H6235" s="128">
        <v>0</v>
      </c>
      <c r="I6235" s="128">
        <v>40</v>
      </c>
      <c r="J6235" s="129">
        <v>40</v>
      </c>
      <c r="K6235" s="101" t="s">
        <v>1388</v>
      </c>
    </row>
    <row r="6236" spans="1:11" ht="56.25" customHeight="1">
      <c r="A6236" s="98">
        <v>512</v>
      </c>
      <c r="B6236" s="125" t="s">
        <v>8380</v>
      </c>
      <c r="C6236" s="126">
        <v>42443</v>
      </c>
      <c r="D6236" s="98" t="s">
        <v>3</v>
      </c>
      <c r="E6236" s="98">
        <v>1359355</v>
      </c>
      <c r="F6236" s="98"/>
      <c r="G6236" s="127" t="s">
        <v>8844</v>
      </c>
      <c r="H6236" s="128">
        <v>0</v>
      </c>
      <c r="I6236" s="128">
        <v>1855</v>
      </c>
      <c r="J6236" s="129">
        <v>1855</v>
      </c>
      <c r="K6236" s="101" t="s">
        <v>1429</v>
      </c>
    </row>
    <row r="6237" spans="1:11" ht="56.25" customHeight="1">
      <c r="A6237" s="98">
        <v>512</v>
      </c>
      <c r="B6237" s="125" t="s">
        <v>8380</v>
      </c>
      <c r="C6237" s="126">
        <v>42443</v>
      </c>
      <c r="D6237" s="98" t="s">
        <v>3</v>
      </c>
      <c r="E6237" s="98">
        <v>1359501</v>
      </c>
      <c r="F6237" s="98"/>
      <c r="G6237" s="127" t="s">
        <v>8853</v>
      </c>
      <c r="H6237" s="128">
        <v>0</v>
      </c>
      <c r="I6237" s="128">
        <v>1855</v>
      </c>
      <c r="J6237" s="129">
        <v>1855</v>
      </c>
      <c r="K6237" s="101" t="s">
        <v>1388</v>
      </c>
    </row>
    <row r="6238" spans="1:11" ht="56.25" customHeight="1">
      <c r="A6238" s="98">
        <v>512</v>
      </c>
      <c r="B6238" s="125" t="s">
        <v>8380</v>
      </c>
      <c r="C6238" s="126">
        <v>42444</v>
      </c>
      <c r="D6238" s="98" t="s">
        <v>3</v>
      </c>
      <c r="E6238" s="98">
        <v>1359824</v>
      </c>
      <c r="F6238" s="98"/>
      <c r="G6238" s="127" t="s">
        <v>8877</v>
      </c>
      <c r="H6238" s="128">
        <v>0</v>
      </c>
      <c r="I6238" s="128">
        <v>100</v>
      </c>
      <c r="J6238" s="129">
        <v>100</v>
      </c>
      <c r="K6238" s="101" t="s">
        <v>1388</v>
      </c>
    </row>
    <row r="6239" spans="1:11" ht="56.25" customHeight="1">
      <c r="A6239" s="98">
        <v>512</v>
      </c>
      <c r="B6239" s="125" t="s">
        <v>8380</v>
      </c>
      <c r="C6239" s="126">
        <v>42457</v>
      </c>
      <c r="D6239" s="98" t="s">
        <v>3</v>
      </c>
      <c r="E6239" s="98">
        <v>1363324</v>
      </c>
      <c r="F6239" s="98"/>
      <c r="G6239" s="127" t="s">
        <v>9050</v>
      </c>
      <c r="H6239" s="128">
        <v>0</v>
      </c>
      <c r="I6239" s="128">
        <v>0.46</v>
      </c>
      <c r="J6239" s="129">
        <v>0.46</v>
      </c>
      <c r="K6239" s="101" t="s">
        <v>1388</v>
      </c>
    </row>
    <row r="6240" spans="1:11" ht="56.25" customHeight="1">
      <c r="A6240" s="98">
        <v>512</v>
      </c>
      <c r="B6240" s="125" t="s">
        <v>8380</v>
      </c>
      <c r="C6240" s="126">
        <v>42481</v>
      </c>
      <c r="D6240" s="98" t="s">
        <v>3</v>
      </c>
      <c r="E6240" s="98">
        <v>1371489</v>
      </c>
      <c r="F6240" s="98"/>
      <c r="G6240" s="127" t="s">
        <v>9502</v>
      </c>
      <c r="H6240" s="128">
        <v>0</v>
      </c>
      <c r="I6240" s="128">
        <v>10</v>
      </c>
      <c r="J6240" s="129">
        <v>10</v>
      </c>
      <c r="K6240" s="101" t="s">
        <v>1388</v>
      </c>
    </row>
    <row r="6241" spans="1:11" ht="56.25" customHeight="1">
      <c r="A6241" s="98">
        <v>512</v>
      </c>
      <c r="B6241" s="125" t="s">
        <v>8380</v>
      </c>
      <c r="C6241" s="126">
        <v>42481</v>
      </c>
      <c r="D6241" s="98" t="s">
        <v>3</v>
      </c>
      <c r="E6241" s="98">
        <v>1371510</v>
      </c>
      <c r="F6241" s="98"/>
      <c r="G6241" s="127" t="s">
        <v>9506</v>
      </c>
      <c r="H6241" s="128">
        <v>0</v>
      </c>
      <c r="I6241" s="128">
        <v>162</v>
      </c>
      <c r="J6241" s="129">
        <v>162</v>
      </c>
      <c r="K6241" s="101" t="s">
        <v>1388</v>
      </c>
    </row>
    <row r="6242" spans="1:11" ht="56.25" customHeight="1">
      <c r="A6242" s="98">
        <v>512</v>
      </c>
      <c r="B6242" s="125" t="s">
        <v>8380</v>
      </c>
      <c r="C6242" s="126">
        <v>42503</v>
      </c>
      <c r="D6242" s="98" t="s">
        <v>3</v>
      </c>
      <c r="E6242" s="98">
        <v>1378790</v>
      </c>
      <c r="F6242" s="98"/>
      <c r="G6242" s="127" t="s">
        <v>9921</v>
      </c>
      <c r="H6242" s="128">
        <v>0</v>
      </c>
      <c r="I6242" s="128">
        <v>20</v>
      </c>
      <c r="J6242" s="129">
        <v>20</v>
      </c>
      <c r="K6242" s="101" t="s">
        <v>1388</v>
      </c>
    </row>
    <row r="6243" spans="1:11" ht="56.25" customHeight="1">
      <c r="A6243" s="98">
        <v>512</v>
      </c>
      <c r="B6243" s="125" t="s">
        <v>8380</v>
      </c>
      <c r="C6243" s="126">
        <v>42517</v>
      </c>
      <c r="D6243" s="98" t="s">
        <v>3</v>
      </c>
      <c r="E6243" s="98">
        <v>1382560</v>
      </c>
      <c r="F6243" s="98"/>
      <c r="G6243" s="127" t="s">
        <v>10145</v>
      </c>
      <c r="H6243" s="128">
        <v>0</v>
      </c>
      <c r="I6243" s="128">
        <v>26.5</v>
      </c>
      <c r="J6243" s="129">
        <v>26.5</v>
      </c>
      <c r="K6243" s="101" t="s">
        <v>1388</v>
      </c>
    </row>
    <row r="6244" spans="1:11" ht="56.25" customHeight="1">
      <c r="A6244" s="98">
        <v>512</v>
      </c>
      <c r="B6244" s="125" t="s">
        <v>8380</v>
      </c>
      <c r="C6244" s="126">
        <v>42536</v>
      </c>
      <c r="D6244" s="98" t="s">
        <v>3</v>
      </c>
      <c r="E6244" s="98">
        <v>1389078</v>
      </c>
      <c r="F6244" s="98"/>
      <c r="G6244" s="127" t="s">
        <v>10583</v>
      </c>
      <c r="H6244" s="128">
        <v>0</v>
      </c>
      <c r="I6244" s="128">
        <v>60</v>
      </c>
      <c r="J6244" s="129">
        <v>60</v>
      </c>
      <c r="K6244" s="101" t="s">
        <v>1388</v>
      </c>
    </row>
    <row r="6245" spans="1:11" ht="56.25" customHeight="1">
      <c r="A6245" s="98">
        <v>512</v>
      </c>
      <c r="B6245" s="125" t="s">
        <v>8380</v>
      </c>
      <c r="C6245" s="126">
        <v>42591</v>
      </c>
      <c r="D6245" s="98" t="s">
        <v>3</v>
      </c>
      <c r="E6245" s="98">
        <v>1406176</v>
      </c>
      <c r="F6245" s="98"/>
      <c r="G6245" s="127" t="s">
        <v>11979</v>
      </c>
      <c r="H6245" s="128">
        <v>0</v>
      </c>
      <c r="I6245" s="128">
        <v>80</v>
      </c>
      <c r="J6245" s="129">
        <v>80</v>
      </c>
      <c r="K6245" s="101" t="s">
        <v>1388</v>
      </c>
    </row>
    <row r="6246" spans="1:11" ht="56.25" customHeight="1">
      <c r="A6246" s="98">
        <v>512</v>
      </c>
      <c r="B6246" s="125" t="s">
        <v>8380</v>
      </c>
      <c r="C6246" s="126">
        <v>42613</v>
      </c>
      <c r="D6246" s="98" t="s">
        <v>3</v>
      </c>
      <c r="E6246" s="98">
        <v>1414291</v>
      </c>
      <c r="F6246" s="98"/>
      <c r="G6246" s="127" t="s">
        <v>12559</v>
      </c>
      <c r="H6246" s="128">
        <v>0</v>
      </c>
      <c r="I6246" s="128">
        <v>265</v>
      </c>
      <c r="J6246" s="129">
        <v>265</v>
      </c>
      <c r="K6246" s="101" t="s">
        <v>1388</v>
      </c>
    </row>
    <row r="6247" spans="1:11" ht="56.25" customHeight="1">
      <c r="A6247" s="98">
        <v>512</v>
      </c>
      <c r="B6247" s="125" t="s">
        <v>8380</v>
      </c>
      <c r="C6247" s="126">
        <v>42613</v>
      </c>
      <c r="D6247" s="98" t="s">
        <v>3</v>
      </c>
      <c r="E6247" s="98">
        <v>1414296</v>
      </c>
      <c r="F6247" s="98"/>
      <c r="G6247" s="127" t="s">
        <v>12561</v>
      </c>
      <c r="H6247" s="128">
        <v>0</v>
      </c>
      <c r="I6247" s="128">
        <v>92</v>
      </c>
      <c r="J6247" s="129">
        <v>92</v>
      </c>
      <c r="K6247" s="101" t="s">
        <v>1388</v>
      </c>
    </row>
    <row r="6248" spans="1:11" ht="56.25" customHeight="1">
      <c r="A6248" s="98">
        <v>512</v>
      </c>
      <c r="B6248" s="125" t="s">
        <v>8380</v>
      </c>
      <c r="C6248" s="126">
        <v>42619</v>
      </c>
      <c r="D6248" s="98" t="s">
        <v>3</v>
      </c>
      <c r="E6248" s="98">
        <v>1416428</v>
      </c>
      <c r="F6248" s="98"/>
      <c r="G6248" s="127" t="s">
        <v>12745</v>
      </c>
      <c r="H6248" s="128">
        <v>0</v>
      </c>
      <c r="I6248" s="128">
        <v>20</v>
      </c>
      <c r="J6248" s="129">
        <v>20</v>
      </c>
      <c r="K6248" s="101" t="s">
        <v>1388</v>
      </c>
    </row>
    <row r="6249" spans="1:11" ht="56.25" customHeight="1">
      <c r="A6249" s="98">
        <v>512</v>
      </c>
      <c r="B6249" s="125" t="s">
        <v>8380</v>
      </c>
      <c r="C6249" s="126">
        <v>42629</v>
      </c>
      <c r="D6249" s="98" t="s">
        <v>3</v>
      </c>
      <c r="E6249" s="98">
        <v>1420615</v>
      </c>
      <c r="F6249" s="98"/>
      <c r="G6249" s="127" t="s">
        <v>13178</v>
      </c>
      <c r="H6249" s="128">
        <v>0</v>
      </c>
      <c r="I6249" s="128">
        <v>40</v>
      </c>
      <c r="J6249" s="129">
        <v>40</v>
      </c>
      <c r="K6249" s="101" t="s">
        <v>1388</v>
      </c>
    </row>
    <row r="6250" spans="1:11" ht="56.25" customHeight="1">
      <c r="A6250" s="98">
        <v>512</v>
      </c>
      <c r="B6250" s="125" t="s">
        <v>8380</v>
      </c>
      <c r="C6250" s="126">
        <v>42629</v>
      </c>
      <c r="D6250" s="98" t="s">
        <v>3</v>
      </c>
      <c r="E6250" s="98">
        <v>1420619</v>
      </c>
      <c r="F6250" s="98"/>
      <c r="G6250" s="127" t="s">
        <v>13179</v>
      </c>
      <c r="H6250" s="128">
        <v>0</v>
      </c>
      <c r="I6250" s="128">
        <v>40</v>
      </c>
      <c r="J6250" s="129">
        <v>40</v>
      </c>
      <c r="K6250" s="101" t="s">
        <v>1388</v>
      </c>
    </row>
    <row r="6251" spans="1:11" ht="56.25" customHeight="1">
      <c r="A6251" s="98">
        <v>512</v>
      </c>
      <c r="B6251" s="125" t="s">
        <v>8380</v>
      </c>
      <c r="C6251" s="126">
        <v>42642</v>
      </c>
      <c r="D6251" s="98" t="s">
        <v>3</v>
      </c>
      <c r="E6251" s="98">
        <v>1425003</v>
      </c>
      <c r="F6251" s="98"/>
      <c r="G6251" s="127" t="s">
        <v>13711</v>
      </c>
      <c r="H6251" s="128">
        <v>0</v>
      </c>
      <c r="I6251" s="128">
        <v>120</v>
      </c>
      <c r="J6251" s="129">
        <v>120</v>
      </c>
      <c r="K6251" s="101" t="s">
        <v>1388</v>
      </c>
    </row>
    <row r="6252" spans="1:11" ht="56.25" customHeight="1">
      <c r="A6252" s="98">
        <v>512</v>
      </c>
      <c r="B6252" s="125" t="s">
        <v>8380</v>
      </c>
      <c r="C6252" s="126">
        <v>42642</v>
      </c>
      <c r="D6252" s="98" t="s">
        <v>3</v>
      </c>
      <c r="E6252" s="98">
        <v>1425139</v>
      </c>
      <c r="F6252" s="98"/>
      <c r="G6252" s="127" t="s">
        <v>13757</v>
      </c>
      <c r="H6252" s="128">
        <v>0</v>
      </c>
      <c r="I6252" s="128">
        <v>198</v>
      </c>
      <c r="J6252" s="129">
        <v>198</v>
      </c>
      <c r="K6252" s="101" t="s">
        <v>1388</v>
      </c>
    </row>
    <row r="6253" spans="1:11" ht="56.25" customHeight="1">
      <c r="A6253" s="98">
        <v>512</v>
      </c>
      <c r="B6253" s="125" t="s">
        <v>8380</v>
      </c>
      <c r="C6253" s="126">
        <v>42642</v>
      </c>
      <c r="D6253" s="98" t="s">
        <v>3</v>
      </c>
      <c r="E6253" s="98">
        <v>1425141</v>
      </c>
      <c r="F6253" s="98"/>
      <c r="G6253" s="127" t="s">
        <v>13758</v>
      </c>
      <c r="H6253" s="128">
        <v>0</v>
      </c>
      <c r="I6253" s="128">
        <v>50</v>
      </c>
      <c r="J6253" s="129">
        <v>50</v>
      </c>
      <c r="K6253" s="101" t="s">
        <v>1388</v>
      </c>
    </row>
    <row r="6254" spans="1:11" ht="56.25" customHeight="1">
      <c r="A6254" s="98">
        <v>513</v>
      </c>
      <c r="B6254" s="125" t="s">
        <v>1301</v>
      </c>
      <c r="C6254" s="126">
        <v>42524</v>
      </c>
      <c r="D6254" s="98" t="s">
        <v>15</v>
      </c>
      <c r="E6254" s="98">
        <v>1</v>
      </c>
      <c r="F6254" s="98"/>
      <c r="G6254" s="127" t="s">
        <v>4466</v>
      </c>
      <c r="H6254" s="128">
        <v>102854.85</v>
      </c>
      <c r="I6254" s="128">
        <v>0</v>
      </c>
      <c r="J6254" s="129">
        <v>102854.85</v>
      </c>
      <c r="K6254" s="101" t="s">
        <v>1388</v>
      </c>
    </row>
    <row r="6255" spans="1:11" ht="56.25" customHeight="1">
      <c r="A6255" s="98">
        <v>513</v>
      </c>
      <c r="B6255" s="125" t="s">
        <v>1301</v>
      </c>
      <c r="C6255" s="126">
        <v>42530</v>
      </c>
      <c r="D6255" s="98" t="s">
        <v>15</v>
      </c>
      <c r="E6255" s="98">
        <v>9</v>
      </c>
      <c r="F6255" s="98"/>
      <c r="G6255" s="127" t="s">
        <v>4559</v>
      </c>
      <c r="H6255" s="128">
        <v>11176.23</v>
      </c>
      <c r="I6255" s="128">
        <v>0</v>
      </c>
      <c r="J6255" s="129">
        <v>11176.23</v>
      </c>
      <c r="K6255" s="101" t="s">
        <v>1388</v>
      </c>
    </row>
    <row r="6256" spans="1:11" ht="56.25" customHeight="1">
      <c r="A6256" s="98">
        <v>513</v>
      </c>
      <c r="B6256" s="125" t="s">
        <v>1301</v>
      </c>
      <c r="C6256" s="126">
        <v>42534</v>
      </c>
      <c r="D6256" s="98" t="s">
        <v>15</v>
      </c>
      <c r="E6256" s="98">
        <v>16</v>
      </c>
      <c r="F6256" s="98"/>
      <c r="G6256" s="127" t="s">
        <v>4599</v>
      </c>
      <c r="H6256" s="128">
        <v>1563.66</v>
      </c>
      <c r="I6256" s="128">
        <v>0</v>
      </c>
      <c r="J6256" s="129">
        <v>1563.66</v>
      </c>
      <c r="K6256" s="101" t="s">
        <v>1388</v>
      </c>
    </row>
    <row r="6257" spans="1:11" ht="56.25" customHeight="1">
      <c r="A6257" s="98">
        <v>513</v>
      </c>
      <c r="B6257" s="125" t="s">
        <v>1301</v>
      </c>
      <c r="C6257" s="126">
        <v>42531</v>
      </c>
      <c r="D6257" s="98" t="s">
        <v>6</v>
      </c>
      <c r="E6257" s="98">
        <v>20</v>
      </c>
      <c r="F6257" s="98"/>
      <c r="G6257" s="127" t="s">
        <v>4574</v>
      </c>
      <c r="H6257" s="128">
        <v>0</v>
      </c>
      <c r="I6257" s="128">
        <v>465170.42</v>
      </c>
      <c r="J6257" s="129">
        <v>465170.42</v>
      </c>
      <c r="K6257" s="101" t="s">
        <v>1388</v>
      </c>
    </row>
    <row r="6258" spans="1:11" ht="56.25" customHeight="1">
      <c r="A6258" s="98">
        <v>513</v>
      </c>
      <c r="B6258" s="125" t="s">
        <v>1301</v>
      </c>
      <c r="C6258" s="126">
        <v>42531</v>
      </c>
      <c r="D6258" s="98" t="s">
        <v>15</v>
      </c>
      <c r="E6258" s="98">
        <v>20</v>
      </c>
      <c r="F6258" s="98"/>
      <c r="G6258" s="127" t="s">
        <v>4581</v>
      </c>
      <c r="H6258" s="128">
        <v>3479.38</v>
      </c>
      <c r="I6258" s="128">
        <v>0</v>
      </c>
      <c r="J6258" s="129">
        <v>3479.38</v>
      </c>
      <c r="K6258" s="101" t="s">
        <v>1388</v>
      </c>
    </row>
    <row r="6259" spans="1:11" ht="56.25" customHeight="1">
      <c r="A6259" s="98">
        <v>513</v>
      </c>
      <c r="B6259" s="125" t="s">
        <v>1301</v>
      </c>
      <c r="C6259" s="126">
        <v>42531</v>
      </c>
      <c r="D6259" s="98" t="s">
        <v>15</v>
      </c>
      <c r="E6259" s="98">
        <v>22</v>
      </c>
      <c r="F6259" s="98"/>
      <c r="G6259" s="127" t="s">
        <v>4579</v>
      </c>
      <c r="H6259" s="128">
        <v>51294.54</v>
      </c>
      <c r="I6259" s="128">
        <v>0</v>
      </c>
      <c r="J6259" s="129">
        <v>51294.54</v>
      </c>
      <c r="K6259" s="101" t="s">
        <v>1388</v>
      </c>
    </row>
    <row r="6260" spans="1:11" ht="56.25" customHeight="1">
      <c r="A6260" s="98">
        <v>513</v>
      </c>
      <c r="B6260" s="125" t="s">
        <v>1301</v>
      </c>
      <c r="C6260" s="126">
        <v>42536</v>
      </c>
      <c r="D6260" s="98" t="s">
        <v>15</v>
      </c>
      <c r="E6260" s="98">
        <v>38</v>
      </c>
      <c r="F6260" s="98"/>
      <c r="G6260" s="127" t="s">
        <v>4697</v>
      </c>
      <c r="H6260" s="128">
        <v>302.10000000000002</v>
      </c>
      <c r="I6260" s="128">
        <v>0</v>
      </c>
      <c r="J6260" s="129">
        <v>302.10000000000002</v>
      </c>
      <c r="K6260" s="101" t="s">
        <v>1388</v>
      </c>
    </row>
    <row r="6261" spans="1:11" ht="56.25" customHeight="1">
      <c r="A6261" s="98">
        <v>513</v>
      </c>
      <c r="B6261" s="125" t="s">
        <v>1301</v>
      </c>
      <c r="C6261" s="126">
        <v>42543</v>
      </c>
      <c r="D6261" s="98" t="s">
        <v>15</v>
      </c>
      <c r="E6261" s="98">
        <v>65</v>
      </c>
      <c r="F6261" s="98"/>
      <c r="G6261" s="127" t="s">
        <v>4912</v>
      </c>
      <c r="H6261" s="128">
        <v>14573.1</v>
      </c>
      <c r="I6261" s="128">
        <v>0</v>
      </c>
      <c r="J6261" s="129">
        <v>14573.1</v>
      </c>
      <c r="K6261" s="101" t="s">
        <v>1388</v>
      </c>
    </row>
    <row r="6262" spans="1:11" ht="56.25" customHeight="1">
      <c r="A6262" s="98">
        <v>513</v>
      </c>
      <c r="B6262" s="125" t="s">
        <v>1301</v>
      </c>
      <c r="C6262" s="126">
        <v>42543</v>
      </c>
      <c r="D6262" s="98" t="s">
        <v>15</v>
      </c>
      <c r="E6262" s="98">
        <v>66</v>
      </c>
      <c r="F6262" s="98"/>
      <c r="G6262" s="127" t="s">
        <v>4910</v>
      </c>
      <c r="H6262" s="128">
        <v>1942.33</v>
      </c>
      <c r="I6262" s="128">
        <v>0</v>
      </c>
      <c r="J6262" s="129">
        <v>1942.33</v>
      </c>
      <c r="K6262" s="101" t="s">
        <v>1388</v>
      </c>
    </row>
    <row r="6263" spans="1:11" ht="56.25" customHeight="1">
      <c r="A6263" s="98">
        <v>513</v>
      </c>
      <c r="B6263" s="125" t="s">
        <v>1301</v>
      </c>
      <c r="C6263" s="126">
        <v>42543</v>
      </c>
      <c r="D6263" s="98" t="s">
        <v>15</v>
      </c>
      <c r="E6263" s="98">
        <v>67</v>
      </c>
      <c r="F6263" s="98"/>
      <c r="G6263" s="127" t="s">
        <v>4914</v>
      </c>
      <c r="H6263" s="128">
        <v>104971.37</v>
      </c>
      <c r="I6263" s="128">
        <v>0</v>
      </c>
      <c r="J6263" s="129">
        <v>104971.37</v>
      </c>
      <c r="K6263" s="101" t="s">
        <v>1388</v>
      </c>
    </row>
    <row r="6264" spans="1:11" ht="56.25" customHeight="1">
      <c r="A6264" s="98">
        <v>513</v>
      </c>
      <c r="B6264" s="125" t="s">
        <v>1301</v>
      </c>
      <c r="C6264" s="126">
        <v>42543</v>
      </c>
      <c r="D6264" s="98" t="s">
        <v>15</v>
      </c>
      <c r="E6264" s="98">
        <v>69</v>
      </c>
      <c r="F6264" s="98"/>
      <c r="G6264" s="127" t="s">
        <v>4911</v>
      </c>
      <c r="H6264" s="128">
        <v>9330.89</v>
      </c>
      <c r="I6264" s="128">
        <v>0</v>
      </c>
      <c r="J6264" s="129">
        <v>9330.89</v>
      </c>
      <c r="K6264" s="101" t="s">
        <v>1388</v>
      </c>
    </row>
    <row r="6265" spans="1:11" ht="56.25" customHeight="1">
      <c r="A6265" s="98">
        <v>513</v>
      </c>
      <c r="B6265" s="125" t="s">
        <v>1301</v>
      </c>
      <c r="C6265" s="126">
        <v>42551</v>
      </c>
      <c r="D6265" s="98" t="s">
        <v>15</v>
      </c>
      <c r="E6265" s="98">
        <v>79</v>
      </c>
      <c r="F6265" s="98"/>
      <c r="G6265" s="127" t="s">
        <v>5193</v>
      </c>
      <c r="H6265" s="128">
        <v>338.6</v>
      </c>
      <c r="I6265" s="128">
        <v>0</v>
      </c>
      <c r="J6265" s="129">
        <v>338.6</v>
      </c>
      <c r="K6265" s="101" t="s">
        <v>1388</v>
      </c>
    </row>
    <row r="6266" spans="1:11" ht="56.25" customHeight="1">
      <c r="A6266" s="98">
        <v>513</v>
      </c>
      <c r="B6266" s="125" t="s">
        <v>1301</v>
      </c>
      <c r="C6266" s="126">
        <v>42549</v>
      </c>
      <c r="D6266" s="98" t="s">
        <v>15</v>
      </c>
      <c r="E6266" s="98">
        <v>108</v>
      </c>
      <c r="F6266" s="98"/>
      <c r="G6266" s="127" t="s">
        <v>5070</v>
      </c>
      <c r="H6266" s="128">
        <v>58293.8</v>
      </c>
      <c r="I6266" s="128">
        <v>0</v>
      </c>
      <c r="J6266" s="129">
        <v>58293.8</v>
      </c>
      <c r="K6266" s="101" t="s">
        <v>1388</v>
      </c>
    </row>
    <row r="6267" spans="1:11" ht="56.25" customHeight="1">
      <c r="A6267" s="98">
        <v>513</v>
      </c>
      <c r="B6267" s="125" t="s">
        <v>1301</v>
      </c>
      <c r="C6267" s="126">
        <v>42550</v>
      </c>
      <c r="D6267" s="98" t="s">
        <v>15</v>
      </c>
      <c r="E6267" s="98">
        <v>126</v>
      </c>
      <c r="F6267" s="98"/>
      <c r="G6267" s="127" t="s">
        <v>5138</v>
      </c>
      <c r="H6267" s="128">
        <v>272.74</v>
      </c>
      <c r="I6267" s="128">
        <v>0</v>
      </c>
      <c r="J6267" s="129">
        <v>272.74</v>
      </c>
      <c r="K6267" s="101" t="s">
        <v>1388</v>
      </c>
    </row>
    <row r="6268" spans="1:11" ht="56.25" customHeight="1">
      <c r="A6268" s="98">
        <v>513</v>
      </c>
      <c r="B6268" s="125" t="s">
        <v>1301</v>
      </c>
      <c r="C6268" s="126">
        <v>42552</v>
      </c>
      <c r="D6268" s="98" t="s">
        <v>15</v>
      </c>
      <c r="E6268" s="98">
        <v>129</v>
      </c>
      <c r="F6268" s="98"/>
      <c r="G6268" s="127" t="s">
        <v>5247</v>
      </c>
      <c r="H6268" s="128">
        <v>2765.33</v>
      </c>
      <c r="I6268" s="128">
        <v>0</v>
      </c>
      <c r="J6268" s="129">
        <v>2765.33</v>
      </c>
      <c r="K6268" s="101" t="s">
        <v>1388</v>
      </c>
    </row>
    <row r="6269" spans="1:11" ht="56.25" customHeight="1">
      <c r="A6269" s="98">
        <v>513</v>
      </c>
      <c r="B6269" s="125" t="s">
        <v>1301</v>
      </c>
      <c r="C6269" s="126">
        <v>42556</v>
      </c>
      <c r="D6269" s="98" t="s">
        <v>15</v>
      </c>
      <c r="E6269" s="98">
        <v>132</v>
      </c>
      <c r="F6269" s="98"/>
      <c r="G6269" s="127" t="s">
        <v>5289</v>
      </c>
      <c r="H6269" s="128">
        <v>299.64</v>
      </c>
      <c r="I6269" s="128">
        <v>0</v>
      </c>
      <c r="J6269" s="129">
        <v>299.64</v>
      </c>
      <c r="K6269" s="101" t="s">
        <v>1388</v>
      </c>
    </row>
    <row r="6270" spans="1:11" ht="56.25" customHeight="1">
      <c r="A6270" s="98">
        <v>513</v>
      </c>
      <c r="B6270" s="125" t="s">
        <v>1301</v>
      </c>
      <c r="C6270" s="126">
        <v>42558</v>
      </c>
      <c r="D6270" s="98" t="s">
        <v>15</v>
      </c>
      <c r="E6270" s="98">
        <v>182</v>
      </c>
      <c r="F6270" s="98"/>
      <c r="G6270" s="127" t="s">
        <v>5399</v>
      </c>
      <c r="H6270" s="128">
        <v>5897.67</v>
      </c>
      <c r="I6270" s="128">
        <v>0</v>
      </c>
      <c r="J6270" s="129">
        <v>5897.67</v>
      </c>
      <c r="K6270" s="101" t="s">
        <v>1388</v>
      </c>
    </row>
    <row r="6271" spans="1:11" ht="56.25" customHeight="1">
      <c r="A6271" s="98">
        <v>513</v>
      </c>
      <c r="B6271" s="125" t="s">
        <v>1301</v>
      </c>
      <c r="C6271" s="126">
        <v>42558</v>
      </c>
      <c r="D6271" s="98" t="s">
        <v>15</v>
      </c>
      <c r="E6271" s="98">
        <v>186</v>
      </c>
      <c r="F6271" s="98"/>
      <c r="G6271" s="127" t="s">
        <v>5398</v>
      </c>
      <c r="H6271" s="128">
        <v>636.39</v>
      </c>
      <c r="I6271" s="128">
        <v>0</v>
      </c>
      <c r="J6271" s="129">
        <v>636.39</v>
      </c>
      <c r="K6271" s="101" t="s">
        <v>1388</v>
      </c>
    </row>
    <row r="6272" spans="1:11" ht="56.25" customHeight="1">
      <c r="A6272" s="98">
        <v>513</v>
      </c>
      <c r="B6272" s="125" t="s">
        <v>1301</v>
      </c>
      <c r="C6272" s="126">
        <v>42563</v>
      </c>
      <c r="D6272" s="98" t="s">
        <v>15</v>
      </c>
      <c r="E6272" s="98">
        <v>193</v>
      </c>
      <c r="F6272" s="98"/>
      <c r="G6272" s="127" t="s">
        <v>5473</v>
      </c>
      <c r="H6272" s="128">
        <v>50</v>
      </c>
      <c r="I6272" s="128">
        <v>0</v>
      </c>
      <c r="J6272" s="129">
        <v>50</v>
      </c>
      <c r="K6272" s="101" t="s">
        <v>1388</v>
      </c>
    </row>
    <row r="6273" spans="1:11" ht="56.25" customHeight="1">
      <c r="A6273" s="98">
        <v>513</v>
      </c>
      <c r="B6273" s="125" t="s">
        <v>1301</v>
      </c>
      <c r="C6273" s="126">
        <v>42563</v>
      </c>
      <c r="D6273" s="98" t="s">
        <v>15</v>
      </c>
      <c r="E6273" s="98">
        <v>194</v>
      </c>
      <c r="F6273" s="98"/>
      <c r="G6273" s="127" t="s">
        <v>5472</v>
      </c>
      <c r="H6273" s="128">
        <v>50</v>
      </c>
      <c r="I6273" s="128">
        <v>0</v>
      </c>
      <c r="J6273" s="129">
        <v>50</v>
      </c>
      <c r="K6273" s="101" t="s">
        <v>1388</v>
      </c>
    </row>
    <row r="6274" spans="1:11" ht="56.25" customHeight="1">
      <c r="A6274" s="98">
        <v>513</v>
      </c>
      <c r="B6274" s="125" t="s">
        <v>1301</v>
      </c>
      <c r="C6274" s="126">
        <v>42562</v>
      </c>
      <c r="D6274" s="98" t="s">
        <v>15</v>
      </c>
      <c r="E6274" s="98">
        <v>197</v>
      </c>
      <c r="F6274" s="98"/>
      <c r="G6274" s="127" t="s">
        <v>5463</v>
      </c>
      <c r="H6274" s="128">
        <v>50</v>
      </c>
      <c r="I6274" s="128">
        <v>0</v>
      </c>
      <c r="J6274" s="129">
        <v>50</v>
      </c>
      <c r="K6274" s="101" t="s">
        <v>1388</v>
      </c>
    </row>
    <row r="6275" spans="1:11" ht="56.25" customHeight="1">
      <c r="A6275" s="98">
        <v>513</v>
      </c>
      <c r="B6275" s="125" t="s">
        <v>1301</v>
      </c>
      <c r="C6275" s="126">
        <v>42562</v>
      </c>
      <c r="D6275" s="98" t="s">
        <v>15</v>
      </c>
      <c r="E6275" s="98">
        <v>222</v>
      </c>
      <c r="F6275" s="98"/>
      <c r="G6275" s="127" t="s">
        <v>5464</v>
      </c>
      <c r="H6275" s="128">
        <v>50</v>
      </c>
      <c r="I6275" s="128">
        <v>0</v>
      </c>
      <c r="J6275" s="129">
        <v>50</v>
      </c>
      <c r="K6275" s="101" t="s">
        <v>1388</v>
      </c>
    </row>
    <row r="6276" spans="1:11" ht="56.25" customHeight="1">
      <c r="A6276" s="98">
        <v>513</v>
      </c>
      <c r="B6276" s="125" t="s">
        <v>1301</v>
      </c>
      <c r="C6276" s="126">
        <v>42565</v>
      </c>
      <c r="D6276" s="98" t="s">
        <v>15</v>
      </c>
      <c r="E6276" s="98">
        <v>240</v>
      </c>
      <c r="F6276" s="98"/>
      <c r="G6276" s="127" t="s">
        <v>5552</v>
      </c>
      <c r="H6276" s="128">
        <v>6850.8</v>
      </c>
      <c r="I6276" s="128">
        <v>0</v>
      </c>
      <c r="J6276" s="129">
        <v>6850.8</v>
      </c>
      <c r="K6276" s="101" t="s">
        <v>1388</v>
      </c>
    </row>
    <row r="6277" spans="1:11" ht="56.25" customHeight="1">
      <c r="A6277" s="98">
        <v>513</v>
      </c>
      <c r="B6277" s="125" t="s">
        <v>1301</v>
      </c>
      <c r="C6277" s="126">
        <v>42571</v>
      </c>
      <c r="D6277" s="98" t="s">
        <v>15</v>
      </c>
      <c r="E6277" s="98">
        <v>284</v>
      </c>
      <c r="F6277" s="98"/>
      <c r="G6277" s="127" t="s">
        <v>5692</v>
      </c>
      <c r="H6277" s="128">
        <v>137321.14000000001</v>
      </c>
      <c r="I6277" s="128">
        <v>0</v>
      </c>
      <c r="J6277" s="129">
        <v>137321.14000000001</v>
      </c>
      <c r="K6277" s="101" t="s">
        <v>1388</v>
      </c>
    </row>
    <row r="6278" spans="1:11" ht="56.25" customHeight="1">
      <c r="A6278" s="98">
        <v>513</v>
      </c>
      <c r="B6278" s="125" t="s">
        <v>1301</v>
      </c>
      <c r="C6278" s="126">
        <v>42572</v>
      </c>
      <c r="D6278" s="98" t="s">
        <v>15</v>
      </c>
      <c r="E6278" s="98">
        <v>290</v>
      </c>
      <c r="F6278" s="98"/>
      <c r="G6278" s="127" t="s">
        <v>5704</v>
      </c>
      <c r="H6278" s="128">
        <v>2221.33</v>
      </c>
      <c r="I6278" s="128">
        <v>0</v>
      </c>
      <c r="J6278" s="129">
        <v>2221.33</v>
      </c>
      <c r="K6278" s="101" t="s">
        <v>1388</v>
      </c>
    </row>
    <row r="6279" spans="1:11" ht="56.25" customHeight="1">
      <c r="A6279" s="98">
        <v>513</v>
      </c>
      <c r="B6279" s="125" t="s">
        <v>1301</v>
      </c>
      <c r="C6279" s="126">
        <v>42577</v>
      </c>
      <c r="D6279" s="98" t="s">
        <v>15</v>
      </c>
      <c r="E6279" s="98">
        <v>300</v>
      </c>
      <c r="F6279" s="98"/>
      <c r="G6279" s="127" t="s">
        <v>5776</v>
      </c>
      <c r="H6279" s="128">
        <v>133549.57999999999</v>
      </c>
      <c r="I6279" s="128">
        <v>0</v>
      </c>
      <c r="J6279" s="129">
        <v>133549.57999999999</v>
      </c>
      <c r="K6279" s="101" t="s">
        <v>1388</v>
      </c>
    </row>
    <row r="6280" spans="1:11" ht="56.25" customHeight="1">
      <c r="A6280" s="98">
        <v>513</v>
      </c>
      <c r="B6280" s="125" t="s">
        <v>1301</v>
      </c>
      <c r="C6280" s="126">
        <v>42577</v>
      </c>
      <c r="D6280" s="98" t="s">
        <v>15</v>
      </c>
      <c r="E6280" s="98">
        <v>308</v>
      </c>
      <c r="F6280" s="98"/>
      <c r="G6280" s="127" t="s">
        <v>5774</v>
      </c>
      <c r="H6280" s="128">
        <v>939.88</v>
      </c>
      <c r="I6280" s="128">
        <v>0</v>
      </c>
      <c r="J6280" s="129">
        <v>939.88</v>
      </c>
      <c r="K6280" s="101" t="s">
        <v>1388</v>
      </c>
    </row>
    <row r="6281" spans="1:11" ht="56.25" customHeight="1">
      <c r="A6281" s="98">
        <v>513</v>
      </c>
      <c r="B6281" s="125" t="s">
        <v>1301</v>
      </c>
      <c r="C6281" s="126">
        <v>42578</v>
      </c>
      <c r="D6281" s="98" t="s">
        <v>15</v>
      </c>
      <c r="E6281" s="98">
        <v>311</v>
      </c>
      <c r="F6281" s="98"/>
      <c r="G6281" s="127" t="s">
        <v>5801</v>
      </c>
      <c r="H6281" s="128">
        <v>9908.2999999999993</v>
      </c>
      <c r="I6281" s="128">
        <v>0</v>
      </c>
      <c r="J6281" s="129">
        <v>9908.2999999999993</v>
      </c>
      <c r="K6281" s="101" t="s">
        <v>1388</v>
      </c>
    </row>
    <row r="6282" spans="1:11" ht="56.25" customHeight="1">
      <c r="A6282" s="98">
        <v>513</v>
      </c>
      <c r="B6282" s="125" t="s">
        <v>1301</v>
      </c>
      <c r="C6282" s="126">
        <v>42578</v>
      </c>
      <c r="D6282" s="98" t="s">
        <v>15</v>
      </c>
      <c r="E6282" s="98">
        <v>312</v>
      </c>
      <c r="F6282" s="98"/>
      <c r="G6282" s="127" t="s">
        <v>5799</v>
      </c>
      <c r="H6282" s="128">
        <v>461.46</v>
      </c>
      <c r="I6282" s="128">
        <v>0</v>
      </c>
      <c r="J6282" s="129">
        <v>461.46</v>
      </c>
      <c r="K6282" s="101" t="s">
        <v>1388</v>
      </c>
    </row>
    <row r="6283" spans="1:11" ht="56.25" customHeight="1">
      <c r="A6283" s="98">
        <v>513</v>
      </c>
      <c r="B6283" s="125" t="s">
        <v>1301</v>
      </c>
      <c r="C6283" s="126">
        <v>42578</v>
      </c>
      <c r="D6283" s="98" t="s">
        <v>15</v>
      </c>
      <c r="E6283" s="98">
        <v>321</v>
      </c>
      <c r="F6283" s="98"/>
      <c r="G6283" s="127" t="s">
        <v>5802</v>
      </c>
      <c r="H6283" s="128">
        <v>39269.1</v>
      </c>
      <c r="I6283" s="128">
        <v>0</v>
      </c>
      <c r="J6283" s="129">
        <v>39269.1</v>
      </c>
      <c r="K6283" s="101" t="s">
        <v>1388</v>
      </c>
    </row>
    <row r="6284" spans="1:11" ht="56.25" customHeight="1">
      <c r="A6284" s="98">
        <v>513</v>
      </c>
      <c r="B6284" s="125" t="s">
        <v>1301</v>
      </c>
      <c r="C6284" s="126">
        <v>42579</v>
      </c>
      <c r="D6284" s="98" t="s">
        <v>15</v>
      </c>
      <c r="E6284" s="98">
        <v>325</v>
      </c>
      <c r="F6284" s="98"/>
      <c r="G6284" s="127" t="s">
        <v>5839</v>
      </c>
      <c r="H6284" s="128">
        <v>50</v>
      </c>
      <c r="I6284" s="128">
        <v>0</v>
      </c>
      <c r="J6284" s="129">
        <v>50</v>
      </c>
      <c r="K6284" s="101" t="s">
        <v>1388</v>
      </c>
    </row>
    <row r="6285" spans="1:11" ht="56.25" customHeight="1">
      <c r="A6285" s="98">
        <v>513</v>
      </c>
      <c r="B6285" s="125" t="s">
        <v>1301</v>
      </c>
      <c r="C6285" s="126">
        <v>42579</v>
      </c>
      <c r="D6285" s="98" t="s">
        <v>15</v>
      </c>
      <c r="E6285" s="98">
        <v>328</v>
      </c>
      <c r="F6285" s="98"/>
      <c r="G6285" s="127" t="s">
        <v>5840</v>
      </c>
      <c r="H6285" s="128">
        <v>50</v>
      </c>
      <c r="I6285" s="128">
        <v>0</v>
      </c>
      <c r="J6285" s="129">
        <v>50</v>
      </c>
      <c r="K6285" s="101" t="s">
        <v>1388</v>
      </c>
    </row>
    <row r="6286" spans="1:11" ht="56.25" customHeight="1">
      <c r="A6286" s="98">
        <v>513</v>
      </c>
      <c r="B6286" s="125" t="s">
        <v>1301</v>
      </c>
      <c r="C6286" s="126">
        <v>42584</v>
      </c>
      <c r="D6286" s="98" t="s">
        <v>15</v>
      </c>
      <c r="E6286" s="98">
        <v>353</v>
      </c>
      <c r="F6286" s="98"/>
      <c r="G6286" s="127" t="s">
        <v>5969</v>
      </c>
      <c r="H6286" s="128">
        <v>347.24</v>
      </c>
      <c r="I6286" s="128">
        <v>0</v>
      </c>
      <c r="J6286" s="129">
        <v>347.24</v>
      </c>
      <c r="K6286" s="101" t="s">
        <v>1388</v>
      </c>
    </row>
    <row r="6287" spans="1:11" ht="56.25" customHeight="1">
      <c r="A6287" s="98">
        <v>513</v>
      </c>
      <c r="B6287" s="125" t="s">
        <v>1301</v>
      </c>
      <c r="C6287" s="126">
        <v>42584</v>
      </c>
      <c r="D6287" s="98" t="s">
        <v>15</v>
      </c>
      <c r="E6287" s="98">
        <v>354</v>
      </c>
      <c r="F6287" s="98"/>
      <c r="G6287" s="127" t="s">
        <v>5983</v>
      </c>
      <c r="H6287" s="128">
        <v>50</v>
      </c>
      <c r="I6287" s="128">
        <v>0</v>
      </c>
      <c r="J6287" s="129">
        <v>50</v>
      </c>
      <c r="K6287" s="101" t="s">
        <v>1388</v>
      </c>
    </row>
    <row r="6288" spans="1:11" ht="56.25" customHeight="1">
      <c r="A6288" s="98">
        <v>513</v>
      </c>
      <c r="B6288" s="125" t="s">
        <v>1301</v>
      </c>
      <c r="C6288" s="126">
        <v>42584</v>
      </c>
      <c r="D6288" s="98" t="s">
        <v>15</v>
      </c>
      <c r="E6288" s="98">
        <v>355</v>
      </c>
      <c r="F6288" s="98"/>
      <c r="G6288" s="127" t="s">
        <v>5984</v>
      </c>
      <c r="H6288" s="128">
        <v>50</v>
      </c>
      <c r="I6288" s="128">
        <v>0</v>
      </c>
      <c r="J6288" s="129">
        <v>50</v>
      </c>
      <c r="K6288" s="101" t="s">
        <v>1388</v>
      </c>
    </row>
    <row r="6289" spans="1:11" ht="56.25" customHeight="1">
      <c r="A6289" s="98">
        <v>513</v>
      </c>
      <c r="B6289" s="125" t="s">
        <v>1301</v>
      </c>
      <c r="C6289" s="126">
        <v>42584</v>
      </c>
      <c r="D6289" s="98" t="s">
        <v>15</v>
      </c>
      <c r="E6289" s="98">
        <v>356</v>
      </c>
      <c r="F6289" s="98"/>
      <c r="G6289" s="127" t="s">
        <v>5970</v>
      </c>
      <c r="H6289" s="128">
        <v>301.56</v>
      </c>
      <c r="I6289" s="128">
        <v>0</v>
      </c>
      <c r="J6289" s="129">
        <v>301.56</v>
      </c>
      <c r="K6289" s="101" t="s">
        <v>1388</v>
      </c>
    </row>
    <row r="6290" spans="1:11" ht="56.25" customHeight="1">
      <c r="A6290" s="98">
        <v>513</v>
      </c>
      <c r="B6290" s="125" t="s">
        <v>1301</v>
      </c>
      <c r="C6290" s="126">
        <v>42584</v>
      </c>
      <c r="D6290" s="98" t="s">
        <v>15</v>
      </c>
      <c r="E6290" s="98">
        <v>359</v>
      </c>
      <c r="F6290" s="98"/>
      <c r="G6290" s="127" t="s">
        <v>5965</v>
      </c>
      <c r="H6290" s="128">
        <v>50</v>
      </c>
      <c r="I6290" s="128">
        <v>0</v>
      </c>
      <c r="J6290" s="129">
        <v>50</v>
      </c>
      <c r="K6290" s="101" t="s">
        <v>1388</v>
      </c>
    </row>
    <row r="6291" spans="1:11" ht="56.25" customHeight="1">
      <c r="A6291" s="98">
        <v>513</v>
      </c>
      <c r="B6291" s="125" t="s">
        <v>1301</v>
      </c>
      <c r="C6291" s="126">
        <v>42584</v>
      </c>
      <c r="D6291" s="98" t="s">
        <v>15</v>
      </c>
      <c r="E6291" s="98">
        <v>369</v>
      </c>
      <c r="F6291" s="98"/>
      <c r="G6291" s="127" t="s">
        <v>5978</v>
      </c>
      <c r="H6291" s="128">
        <v>460.91</v>
      </c>
      <c r="I6291" s="128">
        <v>0</v>
      </c>
      <c r="J6291" s="129">
        <v>460.91</v>
      </c>
      <c r="K6291" s="101" t="s">
        <v>1388</v>
      </c>
    </row>
    <row r="6292" spans="1:11" ht="56.25" customHeight="1">
      <c r="A6292" s="98">
        <v>513</v>
      </c>
      <c r="B6292" s="125" t="s">
        <v>1301</v>
      </c>
      <c r="C6292" s="126">
        <v>42584</v>
      </c>
      <c r="D6292" s="98" t="s">
        <v>15</v>
      </c>
      <c r="E6292" s="98">
        <v>373</v>
      </c>
      <c r="F6292" s="98"/>
      <c r="G6292" s="127" t="s">
        <v>5975</v>
      </c>
      <c r="H6292" s="128">
        <v>299.64</v>
      </c>
      <c r="I6292" s="128">
        <v>0</v>
      </c>
      <c r="J6292" s="129">
        <v>299.64</v>
      </c>
      <c r="K6292" s="101" t="s">
        <v>1388</v>
      </c>
    </row>
    <row r="6293" spans="1:11" ht="56.25" customHeight="1">
      <c r="A6293" s="98">
        <v>513</v>
      </c>
      <c r="B6293" s="125" t="s">
        <v>1301</v>
      </c>
      <c r="C6293" s="126">
        <v>42586</v>
      </c>
      <c r="D6293" s="98" t="s">
        <v>15</v>
      </c>
      <c r="E6293" s="98">
        <v>381</v>
      </c>
      <c r="F6293" s="98"/>
      <c r="G6293" s="127" t="s">
        <v>6041</v>
      </c>
      <c r="H6293" s="128">
        <v>7850.3</v>
      </c>
      <c r="I6293" s="128">
        <v>0</v>
      </c>
      <c r="J6293" s="129">
        <v>7850.3</v>
      </c>
      <c r="K6293" s="101" t="s">
        <v>1388</v>
      </c>
    </row>
    <row r="6294" spans="1:11" ht="56.25" customHeight="1">
      <c r="A6294" s="98">
        <v>513</v>
      </c>
      <c r="B6294" s="125" t="s">
        <v>1301</v>
      </c>
      <c r="C6294" s="126">
        <v>42586</v>
      </c>
      <c r="D6294" s="98" t="s">
        <v>15</v>
      </c>
      <c r="E6294" s="98">
        <v>383</v>
      </c>
      <c r="F6294" s="98"/>
      <c r="G6294" s="127" t="s">
        <v>6043</v>
      </c>
      <c r="H6294" s="128">
        <v>299.64</v>
      </c>
      <c r="I6294" s="128">
        <v>0</v>
      </c>
      <c r="J6294" s="129">
        <v>299.64</v>
      </c>
      <c r="K6294" s="101" t="s">
        <v>1388</v>
      </c>
    </row>
    <row r="6295" spans="1:11" ht="56.25" customHeight="1">
      <c r="A6295" s="98">
        <v>513</v>
      </c>
      <c r="B6295" s="125" t="s">
        <v>1301</v>
      </c>
      <c r="C6295" s="126">
        <v>42586</v>
      </c>
      <c r="D6295" s="98" t="s">
        <v>15</v>
      </c>
      <c r="E6295" s="98">
        <v>384</v>
      </c>
      <c r="F6295" s="98"/>
      <c r="G6295" s="127" t="s">
        <v>6039</v>
      </c>
      <c r="H6295" s="128">
        <v>9393.7999999999993</v>
      </c>
      <c r="I6295" s="128">
        <v>0</v>
      </c>
      <c r="J6295" s="129">
        <v>9393.7999999999993</v>
      </c>
      <c r="K6295" s="101" t="s">
        <v>1388</v>
      </c>
    </row>
    <row r="6296" spans="1:11" ht="56.25" customHeight="1">
      <c r="A6296" s="98">
        <v>513</v>
      </c>
      <c r="B6296" s="125" t="s">
        <v>1301</v>
      </c>
      <c r="C6296" s="126">
        <v>42586</v>
      </c>
      <c r="D6296" s="98" t="s">
        <v>15</v>
      </c>
      <c r="E6296" s="98">
        <v>385</v>
      </c>
      <c r="F6296" s="98"/>
      <c r="G6296" s="127" t="s">
        <v>6042</v>
      </c>
      <c r="H6296" s="128">
        <v>3107.78</v>
      </c>
      <c r="I6296" s="128">
        <v>0</v>
      </c>
      <c r="J6296" s="129">
        <v>3107.78</v>
      </c>
      <c r="K6296" s="101" t="s">
        <v>1388</v>
      </c>
    </row>
    <row r="6297" spans="1:11" ht="56.25" customHeight="1">
      <c r="A6297" s="98">
        <v>513</v>
      </c>
      <c r="B6297" s="125" t="s">
        <v>1301</v>
      </c>
      <c r="C6297" s="126">
        <v>42586</v>
      </c>
      <c r="D6297" s="98" t="s">
        <v>15</v>
      </c>
      <c r="E6297" s="98">
        <v>386</v>
      </c>
      <c r="F6297" s="98"/>
      <c r="G6297" s="127" t="s">
        <v>6040</v>
      </c>
      <c r="H6297" s="128">
        <v>3272.97</v>
      </c>
      <c r="I6297" s="128">
        <v>0</v>
      </c>
      <c r="J6297" s="129">
        <v>3272.97</v>
      </c>
      <c r="K6297" s="101" t="s">
        <v>1388</v>
      </c>
    </row>
    <row r="6298" spans="1:11" ht="56.25" customHeight="1">
      <c r="A6298" s="98">
        <v>513</v>
      </c>
      <c r="B6298" s="125" t="s">
        <v>1301</v>
      </c>
      <c r="C6298" s="126">
        <v>42591</v>
      </c>
      <c r="D6298" s="98" t="s">
        <v>15</v>
      </c>
      <c r="E6298" s="98">
        <v>399</v>
      </c>
      <c r="F6298" s="98"/>
      <c r="G6298" s="127" t="s">
        <v>6152</v>
      </c>
      <c r="H6298" s="128">
        <v>91793.44</v>
      </c>
      <c r="I6298" s="128">
        <v>0</v>
      </c>
      <c r="J6298" s="129">
        <v>91793.44</v>
      </c>
      <c r="K6298" s="101" t="s">
        <v>1388</v>
      </c>
    </row>
    <row r="6299" spans="1:11" ht="56.25" customHeight="1">
      <c r="A6299" s="98">
        <v>513</v>
      </c>
      <c r="B6299" s="125" t="s">
        <v>1301</v>
      </c>
      <c r="C6299" s="126">
        <v>42591</v>
      </c>
      <c r="D6299" s="98" t="s">
        <v>15</v>
      </c>
      <c r="E6299" s="98">
        <v>400</v>
      </c>
      <c r="F6299" s="98"/>
      <c r="G6299" s="127" t="s">
        <v>6151</v>
      </c>
      <c r="H6299" s="128">
        <v>299.64</v>
      </c>
      <c r="I6299" s="128">
        <v>0</v>
      </c>
      <c r="J6299" s="129">
        <v>299.64</v>
      </c>
      <c r="K6299" s="101" t="s">
        <v>1388</v>
      </c>
    </row>
    <row r="6300" spans="1:11" ht="56.25" customHeight="1">
      <c r="A6300" s="98">
        <v>513</v>
      </c>
      <c r="B6300" s="125" t="s">
        <v>1301</v>
      </c>
      <c r="C6300" s="126">
        <v>42594</v>
      </c>
      <c r="D6300" s="98" t="s">
        <v>15</v>
      </c>
      <c r="E6300" s="98">
        <v>420</v>
      </c>
      <c r="F6300" s="98"/>
      <c r="G6300" s="127" t="s">
        <v>6267</v>
      </c>
      <c r="H6300" s="128">
        <v>1609.83</v>
      </c>
      <c r="I6300" s="128">
        <v>0</v>
      </c>
      <c r="J6300" s="129">
        <v>1609.83</v>
      </c>
      <c r="K6300" s="101" t="s">
        <v>1388</v>
      </c>
    </row>
    <row r="6301" spans="1:11" ht="56.25" customHeight="1">
      <c r="A6301" s="98">
        <v>513</v>
      </c>
      <c r="B6301" s="125" t="s">
        <v>1301</v>
      </c>
      <c r="C6301" s="126">
        <v>42594</v>
      </c>
      <c r="D6301" s="98" t="s">
        <v>15</v>
      </c>
      <c r="E6301" s="98">
        <v>423</v>
      </c>
      <c r="F6301" s="98"/>
      <c r="G6301" s="127" t="s">
        <v>6269</v>
      </c>
      <c r="H6301" s="128">
        <v>124589.18</v>
      </c>
      <c r="I6301" s="128">
        <v>0</v>
      </c>
      <c r="J6301" s="129">
        <v>124589.18</v>
      </c>
      <c r="K6301" s="101" t="s">
        <v>1388</v>
      </c>
    </row>
    <row r="6302" spans="1:11" ht="56.25" customHeight="1">
      <c r="A6302" s="98">
        <v>513</v>
      </c>
      <c r="B6302" s="125" t="s">
        <v>1301</v>
      </c>
      <c r="C6302" s="126">
        <v>42594</v>
      </c>
      <c r="D6302" s="98" t="s">
        <v>15</v>
      </c>
      <c r="E6302" s="98">
        <v>425</v>
      </c>
      <c r="F6302" s="98"/>
      <c r="G6302" s="127" t="s">
        <v>6271</v>
      </c>
      <c r="H6302" s="128">
        <v>136415.82</v>
      </c>
      <c r="I6302" s="128">
        <v>0</v>
      </c>
      <c r="J6302" s="129">
        <v>136415.82</v>
      </c>
      <c r="K6302" s="101" t="s">
        <v>1388</v>
      </c>
    </row>
    <row r="6303" spans="1:11" ht="56.25" customHeight="1">
      <c r="A6303" s="98">
        <v>513</v>
      </c>
      <c r="B6303" s="125" t="s">
        <v>1301</v>
      </c>
      <c r="C6303" s="126">
        <v>42598</v>
      </c>
      <c r="D6303" s="98" t="s">
        <v>15</v>
      </c>
      <c r="E6303" s="98">
        <v>447</v>
      </c>
      <c r="F6303" s="98"/>
      <c r="G6303" s="127" t="s">
        <v>6331</v>
      </c>
      <c r="H6303" s="128">
        <v>50</v>
      </c>
      <c r="I6303" s="128">
        <v>0</v>
      </c>
      <c r="J6303" s="129">
        <v>50</v>
      </c>
      <c r="K6303" s="101" t="s">
        <v>1388</v>
      </c>
    </row>
    <row r="6304" spans="1:11" ht="56.25" customHeight="1">
      <c r="A6304" s="98">
        <v>513</v>
      </c>
      <c r="B6304" s="125" t="s">
        <v>1301</v>
      </c>
      <c r="C6304" s="126">
        <v>42598</v>
      </c>
      <c r="D6304" s="98" t="s">
        <v>15</v>
      </c>
      <c r="E6304" s="98">
        <v>448</v>
      </c>
      <c r="F6304" s="98"/>
      <c r="G6304" s="127" t="s">
        <v>6332</v>
      </c>
      <c r="H6304" s="128">
        <v>50</v>
      </c>
      <c r="I6304" s="128">
        <v>0</v>
      </c>
      <c r="J6304" s="129">
        <v>50</v>
      </c>
      <c r="K6304" s="101" t="s">
        <v>1388</v>
      </c>
    </row>
    <row r="6305" spans="1:11" ht="56.25" customHeight="1">
      <c r="A6305" s="98">
        <v>513</v>
      </c>
      <c r="B6305" s="125" t="s">
        <v>1301</v>
      </c>
      <c r="C6305" s="126">
        <v>42598</v>
      </c>
      <c r="D6305" s="98" t="s">
        <v>15</v>
      </c>
      <c r="E6305" s="98">
        <v>449</v>
      </c>
      <c r="F6305" s="98"/>
      <c r="G6305" s="127" t="s">
        <v>6333</v>
      </c>
      <c r="H6305" s="128">
        <v>50</v>
      </c>
      <c r="I6305" s="128">
        <v>0</v>
      </c>
      <c r="J6305" s="129">
        <v>50</v>
      </c>
      <c r="K6305" s="101" t="s">
        <v>1388</v>
      </c>
    </row>
    <row r="6306" spans="1:11" ht="56.25" customHeight="1">
      <c r="A6306" s="98">
        <v>513</v>
      </c>
      <c r="B6306" s="125" t="s">
        <v>1301</v>
      </c>
      <c r="C6306" s="126">
        <v>42601</v>
      </c>
      <c r="D6306" s="98" t="s">
        <v>15</v>
      </c>
      <c r="E6306" s="98">
        <v>480</v>
      </c>
      <c r="F6306" s="98"/>
      <c r="G6306" s="127" t="s">
        <v>6428</v>
      </c>
      <c r="H6306" s="128">
        <v>444.18</v>
      </c>
      <c r="I6306" s="128">
        <v>0</v>
      </c>
      <c r="J6306" s="129">
        <v>444.18</v>
      </c>
      <c r="K6306" s="101" t="s">
        <v>1388</v>
      </c>
    </row>
    <row r="6307" spans="1:11" ht="56.25" customHeight="1">
      <c r="A6307" s="98">
        <v>513</v>
      </c>
      <c r="B6307" s="125" t="s">
        <v>1301</v>
      </c>
      <c r="C6307" s="126">
        <v>42606</v>
      </c>
      <c r="D6307" s="98" t="s">
        <v>15</v>
      </c>
      <c r="E6307" s="98">
        <v>524</v>
      </c>
      <c r="F6307" s="98"/>
      <c r="G6307" s="127" t="s">
        <v>6532</v>
      </c>
      <c r="H6307" s="128">
        <v>375.1</v>
      </c>
      <c r="I6307" s="128">
        <v>0</v>
      </c>
      <c r="J6307" s="129">
        <v>375.1</v>
      </c>
      <c r="K6307" s="101" t="s">
        <v>1388</v>
      </c>
    </row>
    <row r="6308" spans="1:11" ht="56.25" customHeight="1">
      <c r="A6308" s="98">
        <v>513</v>
      </c>
      <c r="B6308" s="125" t="s">
        <v>1301</v>
      </c>
      <c r="C6308" s="126">
        <v>42607</v>
      </c>
      <c r="D6308" s="98" t="s">
        <v>15</v>
      </c>
      <c r="E6308" s="98">
        <v>532</v>
      </c>
      <c r="F6308" s="98"/>
      <c r="G6308" s="127" t="s">
        <v>6586</v>
      </c>
      <c r="H6308" s="128">
        <v>9330.89</v>
      </c>
      <c r="I6308" s="128">
        <v>0</v>
      </c>
      <c r="J6308" s="129">
        <v>9330.89</v>
      </c>
      <c r="K6308" s="101" t="s">
        <v>1388</v>
      </c>
    </row>
    <row r="6309" spans="1:11" ht="56.25" customHeight="1">
      <c r="A6309" s="98">
        <v>513</v>
      </c>
      <c r="B6309" s="125" t="s">
        <v>1301</v>
      </c>
      <c r="C6309" s="126">
        <v>42607</v>
      </c>
      <c r="D6309" s="98" t="s">
        <v>15</v>
      </c>
      <c r="E6309" s="98">
        <v>533</v>
      </c>
      <c r="F6309" s="98"/>
      <c r="G6309" s="127" t="s">
        <v>6587</v>
      </c>
      <c r="H6309" s="128">
        <v>8913.1200000000008</v>
      </c>
      <c r="I6309" s="128">
        <v>0</v>
      </c>
      <c r="J6309" s="129">
        <v>8913.1200000000008</v>
      </c>
      <c r="K6309" s="101" t="s">
        <v>1388</v>
      </c>
    </row>
    <row r="6310" spans="1:11" ht="56.25" customHeight="1">
      <c r="A6310" s="98">
        <v>513</v>
      </c>
      <c r="B6310" s="125" t="s">
        <v>1301</v>
      </c>
      <c r="C6310" s="126">
        <v>42607</v>
      </c>
      <c r="D6310" s="98" t="s">
        <v>15</v>
      </c>
      <c r="E6310" s="98">
        <v>534</v>
      </c>
      <c r="F6310" s="98"/>
      <c r="G6310" s="127" t="s">
        <v>6589</v>
      </c>
      <c r="H6310" s="128">
        <v>304.51</v>
      </c>
      <c r="I6310" s="128">
        <v>0</v>
      </c>
      <c r="J6310" s="129">
        <v>304.51</v>
      </c>
      <c r="K6310" s="101" t="s">
        <v>1388</v>
      </c>
    </row>
    <row r="6311" spans="1:11" ht="56.25" customHeight="1">
      <c r="A6311" s="98">
        <v>513</v>
      </c>
      <c r="B6311" s="125" t="s">
        <v>1301</v>
      </c>
      <c r="C6311" s="126">
        <v>42607</v>
      </c>
      <c r="D6311" s="98" t="s">
        <v>15</v>
      </c>
      <c r="E6311" s="98">
        <v>542</v>
      </c>
      <c r="F6311" s="98"/>
      <c r="G6311" s="127" t="s">
        <v>6588</v>
      </c>
      <c r="H6311" s="128">
        <v>36964.14</v>
      </c>
      <c r="I6311" s="128">
        <v>0</v>
      </c>
      <c r="J6311" s="129">
        <v>36964.14</v>
      </c>
      <c r="K6311" s="101" t="s">
        <v>1388</v>
      </c>
    </row>
    <row r="6312" spans="1:11" ht="56.25" customHeight="1">
      <c r="A6312" s="98">
        <v>513</v>
      </c>
      <c r="B6312" s="125" t="s">
        <v>1301</v>
      </c>
      <c r="C6312" s="126">
        <v>42612</v>
      </c>
      <c r="D6312" s="98" t="s">
        <v>15</v>
      </c>
      <c r="E6312" s="98">
        <v>553</v>
      </c>
      <c r="F6312" s="98"/>
      <c r="G6312" s="127" t="s">
        <v>6703</v>
      </c>
      <c r="H6312" s="128">
        <v>80883.509999999995</v>
      </c>
      <c r="I6312" s="128">
        <v>0</v>
      </c>
      <c r="J6312" s="129">
        <v>80883.509999999995</v>
      </c>
      <c r="K6312" s="101" t="s">
        <v>1388</v>
      </c>
    </row>
    <row r="6313" spans="1:11" ht="56.25" customHeight="1">
      <c r="A6313" s="98">
        <v>513</v>
      </c>
      <c r="B6313" s="125" t="s">
        <v>1301</v>
      </c>
      <c r="C6313" s="126">
        <v>42613</v>
      </c>
      <c r="D6313" s="98" t="s">
        <v>15</v>
      </c>
      <c r="E6313" s="98">
        <v>567</v>
      </c>
      <c r="F6313" s="98"/>
      <c r="G6313" s="127" t="s">
        <v>6733</v>
      </c>
      <c r="H6313" s="128">
        <v>50</v>
      </c>
      <c r="I6313" s="128">
        <v>0</v>
      </c>
      <c r="J6313" s="129">
        <v>50</v>
      </c>
      <c r="K6313" s="101" t="s">
        <v>1388</v>
      </c>
    </row>
    <row r="6314" spans="1:11" ht="56.25" customHeight="1">
      <c r="A6314" s="98">
        <v>513</v>
      </c>
      <c r="B6314" s="125" t="s">
        <v>1301</v>
      </c>
      <c r="C6314" s="126">
        <v>42614</v>
      </c>
      <c r="D6314" s="98" t="s">
        <v>15</v>
      </c>
      <c r="E6314" s="98">
        <v>581</v>
      </c>
      <c r="F6314" s="98"/>
      <c r="G6314" s="127" t="s">
        <v>6770</v>
      </c>
      <c r="H6314" s="128">
        <v>50</v>
      </c>
      <c r="I6314" s="128">
        <v>0</v>
      </c>
      <c r="J6314" s="129">
        <v>50</v>
      </c>
      <c r="K6314" s="101" t="s">
        <v>1388</v>
      </c>
    </row>
    <row r="6315" spans="1:11" ht="56.25" customHeight="1">
      <c r="A6315" s="98">
        <v>513</v>
      </c>
      <c r="B6315" s="125" t="s">
        <v>1301</v>
      </c>
      <c r="C6315" s="126">
        <v>42615</v>
      </c>
      <c r="D6315" s="98" t="s">
        <v>15</v>
      </c>
      <c r="E6315" s="98">
        <v>587</v>
      </c>
      <c r="F6315" s="98"/>
      <c r="G6315" s="127" t="s">
        <v>6801</v>
      </c>
      <c r="H6315" s="128">
        <v>299.64</v>
      </c>
      <c r="I6315" s="128">
        <v>0</v>
      </c>
      <c r="J6315" s="129">
        <v>299.64</v>
      </c>
      <c r="K6315" s="101" t="s">
        <v>1388</v>
      </c>
    </row>
    <row r="6316" spans="1:11" ht="56.25" customHeight="1">
      <c r="A6316" s="98">
        <v>513</v>
      </c>
      <c r="B6316" s="125" t="s">
        <v>1301</v>
      </c>
      <c r="C6316" s="126">
        <v>42619</v>
      </c>
      <c r="D6316" s="98" t="s">
        <v>15</v>
      </c>
      <c r="E6316" s="98">
        <v>595</v>
      </c>
      <c r="F6316" s="98"/>
      <c r="G6316" s="127" t="s">
        <v>6879</v>
      </c>
      <c r="H6316" s="128">
        <v>978.98</v>
      </c>
      <c r="I6316" s="128">
        <v>0</v>
      </c>
      <c r="J6316" s="129">
        <v>978.98</v>
      </c>
      <c r="K6316" s="101" t="s">
        <v>1388</v>
      </c>
    </row>
    <row r="6317" spans="1:11" ht="56.25" customHeight="1">
      <c r="A6317" s="98">
        <v>513</v>
      </c>
      <c r="B6317" s="125" t="s">
        <v>1301</v>
      </c>
      <c r="C6317" s="126">
        <v>42621</v>
      </c>
      <c r="D6317" s="98" t="s">
        <v>15</v>
      </c>
      <c r="E6317" s="98">
        <v>612</v>
      </c>
      <c r="F6317" s="98"/>
      <c r="G6317" s="127" t="s">
        <v>6971</v>
      </c>
      <c r="H6317" s="128">
        <v>611.15</v>
      </c>
      <c r="I6317" s="128">
        <v>0</v>
      </c>
      <c r="J6317" s="129">
        <v>611.15</v>
      </c>
      <c r="K6317" s="101" t="s">
        <v>1388</v>
      </c>
    </row>
    <row r="6318" spans="1:11" ht="56.25" customHeight="1">
      <c r="A6318" s="98">
        <v>513</v>
      </c>
      <c r="B6318" s="125" t="s">
        <v>1301</v>
      </c>
      <c r="C6318" s="126">
        <v>42625</v>
      </c>
      <c r="D6318" s="98" t="s">
        <v>15</v>
      </c>
      <c r="E6318" s="98">
        <v>629</v>
      </c>
      <c r="F6318" s="98"/>
      <c r="G6318" s="127" t="s">
        <v>7064</v>
      </c>
      <c r="H6318" s="128">
        <v>462.15</v>
      </c>
      <c r="I6318" s="128">
        <v>0</v>
      </c>
      <c r="J6318" s="129">
        <v>462.15</v>
      </c>
      <c r="K6318" s="101" t="s">
        <v>1388</v>
      </c>
    </row>
    <row r="6319" spans="1:11" ht="56.25" customHeight="1">
      <c r="A6319" s="98">
        <v>513</v>
      </c>
      <c r="B6319" s="125" t="s">
        <v>1301</v>
      </c>
      <c r="C6319" s="126">
        <v>42626</v>
      </c>
      <c r="D6319" s="98" t="s">
        <v>15</v>
      </c>
      <c r="E6319" s="98">
        <v>637</v>
      </c>
      <c r="F6319" s="98"/>
      <c r="G6319" s="127" t="s">
        <v>7101</v>
      </c>
      <c r="H6319" s="128">
        <v>1231.29</v>
      </c>
      <c r="I6319" s="128">
        <v>0</v>
      </c>
      <c r="J6319" s="129">
        <v>1231.29</v>
      </c>
      <c r="K6319" s="101" t="s">
        <v>1388</v>
      </c>
    </row>
    <row r="6320" spans="1:11" ht="56.25" customHeight="1">
      <c r="A6320" s="98">
        <v>513</v>
      </c>
      <c r="B6320" s="125" t="s">
        <v>1301</v>
      </c>
      <c r="C6320" s="126">
        <v>42626</v>
      </c>
      <c r="D6320" s="98" t="s">
        <v>15</v>
      </c>
      <c r="E6320" s="98">
        <v>638</v>
      </c>
      <c r="F6320" s="98"/>
      <c r="G6320" s="127" t="s">
        <v>7096</v>
      </c>
      <c r="H6320" s="128">
        <v>137190.59</v>
      </c>
      <c r="I6320" s="128">
        <v>0</v>
      </c>
      <c r="J6320" s="129">
        <v>137190.59</v>
      </c>
      <c r="K6320" s="101" t="s">
        <v>1388</v>
      </c>
    </row>
    <row r="6321" spans="1:11" ht="56.25" customHeight="1">
      <c r="A6321" s="98">
        <v>513</v>
      </c>
      <c r="B6321" s="125" t="s">
        <v>1301</v>
      </c>
      <c r="C6321" s="126">
        <v>42628</v>
      </c>
      <c r="D6321" s="98" t="s">
        <v>15</v>
      </c>
      <c r="E6321" s="98">
        <v>658</v>
      </c>
      <c r="F6321" s="98"/>
      <c r="G6321" s="127" t="s">
        <v>7170</v>
      </c>
      <c r="H6321" s="128">
        <v>368.24</v>
      </c>
      <c r="I6321" s="128">
        <v>0</v>
      </c>
      <c r="J6321" s="129">
        <v>368.24</v>
      </c>
      <c r="K6321" s="101" t="s">
        <v>1388</v>
      </c>
    </row>
    <row r="6322" spans="1:11" ht="56.25" customHeight="1">
      <c r="A6322" s="98">
        <v>513</v>
      </c>
      <c r="B6322" s="125" t="s">
        <v>1301</v>
      </c>
      <c r="C6322" s="126">
        <v>42633</v>
      </c>
      <c r="D6322" s="98" t="s">
        <v>15</v>
      </c>
      <c r="E6322" s="98">
        <v>678</v>
      </c>
      <c r="F6322" s="98"/>
      <c r="G6322" s="127" t="s">
        <v>7286</v>
      </c>
      <c r="H6322" s="128">
        <v>1599.61</v>
      </c>
      <c r="I6322" s="128">
        <v>0</v>
      </c>
      <c r="J6322" s="129">
        <v>1599.61</v>
      </c>
      <c r="K6322" s="101" t="s">
        <v>1388</v>
      </c>
    </row>
    <row r="6323" spans="1:11" ht="56.25" customHeight="1">
      <c r="A6323" s="98">
        <v>513</v>
      </c>
      <c r="B6323" s="125" t="s">
        <v>1301</v>
      </c>
      <c r="C6323" s="126">
        <v>42633</v>
      </c>
      <c r="D6323" s="98" t="s">
        <v>15</v>
      </c>
      <c r="E6323" s="98">
        <v>679</v>
      </c>
      <c r="F6323" s="98"/>
      <c r="G6323" s="127" t="s">
        <v>7285</v>
      </c>
      <c r="H6323" s="128">
        <v>136699.62</v>
      </c>
      <c r="I6323" s="128">
        <v>0</v>
      </c>
      <c r="J6323" s="129">
        <v>136699.62</v>
      </c>
      <c r="K6323" s="101" t="s">
        <v>1388</v>
      </c>
    </row>
    <row r="6324" spans="1:11" ht="56.25" customHeight="1">
      <c r="A6324" s="98">
        <v>513</v>
      </c>
      <c r="B6324" s="125" t="s">
        <v>1301</v>
      </c>
      <c r="C6324" s="126">
        <v>42633</v>
      </c>
      <c r="D6324" s="98" t="s">
        <v>15</v>
      </c>
      <c r="E6324" s="98">
        <v>680</v>
      </c>
      <c r="F6324" s="98"/>
      <c r="G6324" s="127" t="s">
        <v>7287</v>
      </c>
      <c r="H6324" s="128">
        <v>1137.0999999999999</v>
      </c>
      <c r="I6324" s="128">
        <v>0</v>
      </c>
      <c r="J6324" s="129">
        <v>1137.0999999999999</v>
      </c>
      <c r="K6324" s="101" t="s">
        <v>1388</v>
      </c>
    </row>
    <row r="6325" spans="1:11" ht="56.25" customHeight="1">
      <c r="A6325" s="98">
        <v>513</v>
      </c>
      <c r="B6325" s="125" t="s">
        <v>1301</v>
      </c>
      <c r="C6325" s="126">
        <v>42633</v>
      </c>
      <c r="D6325" s="98" t="s">
        <v>15</v>
      </c>
      <c r="E6325" s="98">
        <v>689</v>
      </c>
      <c r="F6325" s="98"/>
      <c r="G6325" s="127" t="s">
        <v>7280</v>
      </c>
      <c r="H6325" s="128">
        <v>50</v>
      </c>
      <c r="I6325" s="128">
        <v>0</v>
      </c>
      <c r="J6325" s="129">
        <v>50</v>
      </c>
      <c r="K6325" s="101" t="s">
        <v>1388</v>
      </c>
    </row>
    <row r="6326" spans="1:11" ht="56.25" customHeight="1">
      <c r="A6326" s="98">
        <v>513</v>
      </c>
      <c r="B6326" s="125" t="s">
        <v>1301</v>
      </c>
      <c r="C6326" s="126">
        <v>42633</v>
      </c>
      <c r="D6326" s="98" t="s">
        <v>15</v>
      </c>
      <c r="E6326" s="98">
        <v>692</v>
      </c>
      <c r="F6326" s="98"/>
      <c r="G6326" s="127" t="s">
        <v>7279</v>
      </c>
      <c r="H6326" s="128">
        <v>50</v>
      </c>
      <c r="I6326" s="128">
        <v>0</v>
      </c>
      <c r="J6326" s="129">
        <v>50</v>
      </c>
      <c r="K6326" s="101" t="s">
        <v>1388</v>
      </c>
    </row>
    <row r="6327" spans="1:11" ht="56.25" customHeight="1">
      <c r="A6327" s="98">
        <v>513</v>
      </c>
      <c r="B6327" s="125" t="s">
        <v>1301</v>
      </c>
      <c r="C6327" s="126">
        <v>42633</v>
      </c>
      <c r="D6327" s="98" t="s">
        <v>15</v>
      </c>
      <c r="E6327" s="98">
        <v>694</v>
      </c>
      <c r="F6327" s="98"/>
      <c r="G6327" s="127" t="s">
        <v>7278</v>
      </c>
      <c r="H6327" s="128">
        <v>50</v>
      </c>
      <c r="I6327" s="128">
        <v>0</v>
      </c>
      <c r="J6327" s="129">
        <v>50</v>
      </c>
      <c r="K6327" s="101" t="s">
        <v>1388</v>
      </c>
    </row>
    <row r="6328" spans="1:11" ht="56.25" customHeight="1">
      <c r="A6328" s="98">
        <v>513</v>
      </c>
      <c r="B6328" s="125" t="s">
        <v>1301</v>
      </c>
      <c r="C6328" s="126">
        <v>42636</v>
      </c>
      <c r="D6328" s="98" t="s">
        <v>15</v>
      </c>
      <c r="E6328" s="98">
        <v>727</v>
      </c>
      <c r="F6328" s="98"/>
      <c r="G6328" s="127" t="s">
        <v>7413</v>
      </c>
      <c r="H6328" s="128">
        <v>38128.97</v>
      </c>
      <c r="I6328" s="128">
        <v>0</v>
      </c>
      <c r="J6328" s="129">
        <v>38128.97</v>
      </c>
      <c r="K6328" s="101" t="s">
        <v>1388</v>
      </c>
    </row>
    <row r="6329" spans="1:11" ht="56.25" customHeight="1">
      <c r="A6329" s="98">
        <v>513</v>
      </c>
      <c r="B6329" s="125" t="s">
        <v>1301</v>
      </c>
      <c r="C6329" s="126">
        <v>42636</v>
      </c>
      <c r="D6329" s="98" t="s">
        <v>15</v>
      </c>
      <c r="E6329" s="98">
        <v>733</v>
      </c>
      <c r="F6329" s="98"/>
      <c r="G6329" s="127" t="s">
        <v>7405</v>
      </c>
      <c r="H6329" s="128">
        <v>50</v>
      </c>
      <c r="I6329" s="128">
        <v>0</v>
      </c>
      <c r="J6329" s="129">
        <v>50</v>
      </c>
      <c r="K6329" s="101" t="s">
        <v>1388</v>
      </c>
    </row>
    <row r="6330" spans="1:11" ht="56.25" customHeight="1">
      <c r="A6330" s="98">
        <v>513</v>
      </c>
      <c r="B6330" s="125" t="s">
        <v>1301</v>
      </c>
      <c r="C6330" s="126">
        <v>42636</v>
      </c>
      <c r="D6330" s="98" t="s">
        <v>15</v>
      </c>
      <c r="E6330" s="98">
        <v>734</v>
      </c>
      <c r="F6330" s="98"/>
      <c r="G6330" s="127" t="s">
        <v>7404</v>
      </c>
      <c r="H6330" s="128">
        <v>50</v>
      </c>
      <c r="I6330" s="128">
        <v>0</v>
      </c>
      <c r="J6330" s="129">
        <v>50</v>
      </c>
      <c r="K6330" s="101" t="s">
        <v>1388</v>
      </c>
    </row>
    <row r="6331" spans="1:11" ht="56.25" customHeight="1">
      <c r="A6331" s="98">
        <v>513</v>
      </c>
      <c r="B6331" s="125" t="s">
        <v>1301</v>
      </c>
      <c r="C6331" s="126">
        <v>42636</v>
      </c>
      <c r="D6331" s="98" t="s">
        <v>15</v>
      </c>
      <c r="E6331" s="98">
        <v>735</v>
      </c>
      <c r="F6331" s="98"/>
      <c r="G6331" s="127" t="s">
        <v>7403</v>
      </c>
      <c r="H6331" s="128">
        <v>50</v>
      </c>
      <c r="I6331" s="128">
        <v>0</v>
      </c>
      <c r="J6331" s="129">
        <v>50</v>
      </c>
      <c r="K6331" s="101" t="s">
        <v>1388</v>
      </c>
    </row>
    <row r="6332" spans="1:11" ht="56.25" customHeight="1">
      <c r="A6332" s="98">
        <v>513</v>
      </c>
      <c r="B6332" s="125" t="s">
        <v>1301</v>
      </c>
      <c r="C6332" s="126">
        <v>42640</v>
      </c>
      <c r="D6332" s="98" t="s">
        <v>15</v>
      </c>
      <c r="E6332" s="98">
        <v>767</v>
      </c>
      <c r="F6332" s="98"/>
      <c r="G6332" s="127" t="s">
        <v>7499</v>
      </c>
      <c r="H6332" s="128">
        <v>384.63</v>
      </c>
      <c r="I6332" s="128">
        <v>0</v>
      </c>
      <c r="J6332" s="129">
        <v>384.63</v>
      </c>
      <c r="K6332" s="101" t="s">
        <v>1388</v>
      </c>
    </row>
    <row r="6333" spans="1:11" ht="56.25" customHeight="1">
      <c r="A6333" s="98">
        <v>513</v>
      </c>
      <c r="B6333" s="125" t="s">
        <v>1301</v>
      </c>
      <c r="C6333" s="126">
        <v>42641</v>
      </c>
      <c r="D6333" s="98" t="s">
        <v>15</v>
      </c>
      <c r="E6333" s="98">
        <v>777</v>
      </c>
      <c r="F6333" s="98"/>
      <c r="G6333" s="127" t="s">
        <v>7555</v>
      </c>
      <c r="H6333" s="128">
        <v>94145.53</v>
      </c>
      <c r="I6333" s="128">
        <v>0</v>
      </c>
      <c r="J6333" s="129">
        <v>94145.53</v>
      </c>
      <c r="K6333" s="101" t="s">
        <v>1388</v>
      </c>
    </row>
    <row r="6334" spans="1:11" ht="56.25" customHeight="1">
      <c r="A6334" s="98">
        <v>513</v>
      </c>
      <c r="B6334" s="125" t="s">
        <v>1301</v>
      </c>
      <c r="C6334" s="126">
        <v>42641</v>
      </c>
      <c r="D6334" s="98" t="s">
        <v>15</v>
      </c>
      <c r="E6334" s="98">
        <v>778</v>
      </c>
      <c r="F6334" s="98"/>
      <c r="G6334" s="127" t="s">
        <v>7556</v>
      </c>
      <c r="H6334" s="128">
        <v>6971.81</v>
      </c>
      <c r="I6334" s="128">
        <v>0</v>
      </c>
      <c r="J6334" s="129">
        <v>6971.81</v>
      </c>
      <c r="K6334" s="101" t="s">
        <v>1388</v>
      </c>
    </row>
    <row r="6335" spans="1:11" ht="56.25" customHeight="1">
      <c r="A6335" s="98">
        <v>513</v>
      </c>
      <c r="B6335" s="125" t="s">
        <v>1301</v>
      </c>
      <c r="C6335" s="126">
        <v>42642</v>
      </c>
      <c r="D6335" s="98" t="s">
        <v>15</v>
      </c>
      <c r="E6335" s="98">
        <v>783</v>
      </c>
      <c r="F6335" s="98"/>
      <c r="G6335" s="127" t="s">
        <v>7579</v>
      </c>
      <c r="H6335" s="128">
        <v>781</v>
      </c>
      <c r="I6335" s="128">
        <v>0</v>
      </c>
      <c r="J6335" s="129">
        <v>781</v>
      </c>
      <c r="K6335" s="101" t="s">
        <v>1388</v>
      </c>
    </row>
    <row r="6336" spans="1:11" ht="56.25" customHeight="1">
      <c r="A6336" s="98">
        <v>513</v>
      </c>
      <c r="B6336" s="125" t="s">
        <v>1301</v>
      </c>
      <c r="C6336" s="126">
        <v>42642</v>
      </c>
      <c r="D6336" s="98" t="s">
        <v>15</v>
      </c>
      <c r="E6336" s="98">
        <v>784</v>
      </c>
      <c r="F6336" s="98"/>
      <c r="G6336" s="127" t="s">
        <v>7580</v>
      </c>
      <c r="H6336" s="128">
        <v>12540.62</v>
      </c>
      <c r="I6336" s="128">
        <v>0</v>
      </c>
      <c r="J6336" s="129">
        <v>12540.62</v>
      </c>
      <c r="K6336" s="101" t="s">
        <v>1388</v>
      </c>
    </row>
    <row r="6337" spans="1:11" ht="56.25" customHeight="1">
      <c r="A6337" s="98">
        <v>513</v>
      </c>
      <c r="B6337" s="125" t="s">
        <v>1301</v>
      </c>
      <c r="C6337" s="126">
        <v>42643</v>
      </c>
      <c r="D6337" s="98" t="s">
        <v>15</v>
      </c>
      <c r="E6337" s="98">
        <v>795</v>
      </c>
      <c r="F6337" s="98"/>
      <c r="G6337" s="127" t="s">
        <v>7674</v>
      </c>
      <c r="H6337" s="128">
        <v>299.64</v>
      </c>
      <c r="I6337" s="128">
        <v>0</v>
      </c>
      <c r="J6337" s="129">
        <v>299.64</v>
      </c>
      <c r="K6337" s="101" t="s">
        <v>1388</v>
      </c>
    </row>
    <row r="6338" spans="1:11" ht="56.25" customHeight="1">
      <c r="A6338" s="98">
        <v>513</v>
      </c>
      <c r="B6338" s="125" t="s">
        <v>1301</v>
      </c>
      <c r="C6338" s="126">
        <v>42503</v>
      </c>
      <c r="D6338" s="98" t="s">
        <v>11</v>
      </c>
      <c r="E6338" s="98">
        <v>3932</v>
      </c>
      <c r="F6338" s="98"/>
      <c r="G6338" s="127" t="s">
        <v>3965</v>
      </c>
      <c r="H6338" s="128">
        <v>0</v>
      </c>
      <c r="I6338" s="128">
        <v>50</v>
      </c>
      <c r="J6338" s="129">
        <v>50</v>
      </c>
      <c r="K6338" s="101" t="s">
        <v>1388</v>
      </c>
    </row>
    <row r="6339" spans="1:11" ht="56.25" customHeight="1">
      <c r="A6339" s="98">
        <v>513</v>
      </c>
      <c r="B6339" s="125" t="s">
        <v>1301</v>
      </c>
      <c r="C6339" s="126">
        <v>42503</v>
      </c>
      <c r="D6339" s="98" t="s">
        <v>11</v>
      </c>
      <c r="E6339" s="98">
        <v>3933</v>
      </c>
      <c r="F6339" s="98"/>
      <c r="G6339" s="127" t="s">
        <v>3966</v>
      </c>
      <c r="H6339" s="128">
        <v>0</v>
      </c>
      <c r="I6339" s="128">
        <v>50</v>
      </c>
      <c r="J6339" s="129">
        <v>50</v>
      </c>
      <c r="K6339" s="101" t="s">
        <v>1388</v>
      </c>
    </row>
    <row r="6340" spans="1:11" ht="56.25" customHeight="1">
      <c r="A6340" s="98">
        <v>513</v>
      </c>
      <c r="B6340" s="125" t="s">
        <v>1301</v>
      </c>
      <c r="C6340" s="126">
        <v>42634</v>
      </c>
      <c r="D6340" s="98" t="s">
        <v>11</v>
      </c>
      <c r="E6340" s="98">
        <v>8292</v>
      </c>
      <c r="F6340" s="98"/>
      <c r="G6340" s="127" t="s">
        <v>7321</v>
      </c>
      <c r="H6340" s="128">
        <v>5970.8</v>
      </c>
      <c r="I6340" s="128">
        <v>0</v>
      </c>
      <c r="J6340" s="129">
        <v>5970.8</v>
      </c>
      <c r="K6340" s="101" t="s">
        <v>1388</v>
      </c>
    </row>
    <row r="6341" spans="1:11" ht="56.25" customHeight="1">
      <c r="A6341" s="98">
        <v>513</v>
      </c>
      <c r="B6341" s="125" t="s">
        <v>1301</v>
      </c>
      <c r="C6341" s="126">
        <v>42634</v>
      </c>
      <c r="D6341" s="98" t="s">
        <v>13</v>
      </c>
      <c r="E6341" s="98">
        <v>8292</v>
      </c>
      <c r="F6341" s="98"/>
      <c r="G6341" s="127" t="s">
        <v>7320</v>
      </c>
      <c r="H6341" s="128">
        <v>8262717.6100000003</v>
      </c>
      <c r="I6341" s="128">
        <v>0</v>
      </c>
      <c r="J6341" s="129">
        <v>8262717.6100000003</v>
      </c>
      <c r="K6341" s="101" t="s">
        <v>1388</v>
      </c>
    </row>
    <row r="6342" spans="1:11" ht="56.25" customHeight="1">
      <c r="A6342" s="98">
        <v>513</v>
      </c>
      <c r="B6342" s="125" t="s">
        <v>1301</v>
      </c>
      <c r="C6342" s="126">
        <v>42634</v>
      </c>
      <c r="D6342" s="98" t="s">
        <v>11</v>
      </c>
      <c r="E6342" s="98">
        <v>8316</v>
      </c>
      <c r="F6342" s="98"/>
      <c r="G6342" s="127" t="s">
        <v>7323</v>
      </c>
      <c r="H6342" s="128">
        <v>3114.02</v>
      </c>
      <c r="I6342" s="128">
        <v>0</v>
      </c>
      <c r="J6342" s="129">
        <v>3114.02</v>
      </c>
      <c r="K6342" s="101" t="s">
        <v>1388</v>
      </c>
    </row>
    <row r="6343" spans="1:11" ht="56.25" customHeight="1">
      <c r="A6343" s="98">
        <v>513</v>
      </c>
      <c r="B6343" s="125" t="s">
        <v>1301</v>
      </c>
      <c r="C6343" s="126">
        <v>42634</v>
      </c>
      <c r="D6343" s="98" t="s">
        <v>13</v>
      </c>
      <c r="E6343" s="98">
        <v>8316</v>
      </c>
      <c r="F6343" s="98"/>
      <c r="G6343" s="127" t="s">
        <v>7322</v>
      </c>
      <c r="H6343" s="128">
        <v>4122135.1</v>
      </c>
      <c r="I6343" s="128">
        <v>0</v>
      </c>
      <c r="J6343" s="129">
        <v>4122135.1</v>
      </c>
      <c r="K6343" s="101" t="s">
        <v>1388</v>
      </c>
    </row>
    <row r="6344" spans="1:11" ht="56.25" customHeight="1">
      <c r="A6344" s="98">
        <v>513</v>
      </c>
      <c r="B6344" s="125" t="s">
        <v>1301</v>
      </c>
      <c r="C6344" s="126">
        <v>42373</v>
      </c>
      <c r="D6344" s="98" t="s">
        <v>13</v>
      </c>
      <c r="E6344" s="98">
        <v>181752</v>
      </c>
      <c r="F6344" s="98"/>
      <c r="G6344" s="127" t="s">
        <v>1393</v>
      </c>
      <c r="H6344" s="128">
        <v>50</v>
      </c>
      <c r="I6344" s="128">
        <v>0</v>
      </c>
      <c r="J6344" s="129">
        <v>50</v>
      </c>
      <c r="K6344" s="101" t="s">
        <v>1388</v>
      </c>
    </row>
    <row r="6345" spans="1:11" ht="56.25" customHeight="1">
      <c r="A6345" s="98">
        <v>513</v>
      </c>
      <c r="B6345" s="125" t="s">
        <v>1301</v>
      </c>
      <c r="C6345" s="126">
        <v>42374</v>
      </c>
      <c r="D6345" s="98" t="s">
        <v>13</v>
      </c>
      <c r="E6345" s="98">
        <v>181882</v>
      </c>
      <c r="F6345" s="98"/>
      <c r="G6345" s="127" t="s">
        <v>1408</v>
      </c>
      <c r="H6345" s="128">
        <v>50</v>
      </c>
      <c r="I6345" s="128">
        <v>0</v>
      </c>
      <c r="J6345" s="129">
        <v>50</v>
      </c>
      <c r="K6345" s="101" t="s">
        <v>1388</v>
      </c>
    </row>
    <row r="6346" spans="1:11" ht="56.25" customHeight="1">
      <c r="A6346" s="98">
        <v>513</v>
      </c>
      <c r="B6346" s="125" t="s">
        <v>1301</v>
      </c>
      <c r="C6346" s="126">
        <v>42374</v>
      </c>
      <c r="D6346" s="98" t="s">
        <v>13</v>
      </c>
      <c r="E6346" s="98">
        <v>181885</v>
      </c>
      <c r="F6346" s="98"/>
      <c r="G6346" s="127" t="s">
        <v>1409</v>
      </c>
      <c r="H6346" s="128">
        <v>50</v>
      </c>
      <c r="I6346" s="128">
        <v>0</v>
      </c>
      <c r="J6346" s="129">
        <v>50</v>
      </c>
      <c r="K6346" s="101" t="s">
        <v>1388</v>
      </c>
    </row>
    <row r="6347" spans="1:11" ht="56.25" customHeight="1">
      <c r="A6347" s="98">
        <v>513</v>
      </c>
      <c r="B6347" s="125" t="s">
        <v>1301</v>
      </c>
      <c r="C6347" s="126">
        <v>42374</v>
      </c>
      <c r="D6347" s="98" t="s">
        <v>13</v>
      </c>
      <c r="E6347" s="98">
        <v>181887</v>
      </c>
      <c r="F6347" s="98"/>
      <c r="G6347" s="127" t="s">
        <v>1410</v>
      </c>
      <c r="H6347" s="128">
        <v>50</v>
      </c>
      <c r="I6347" s="128">
        <v>0</v>
      </c>
      <c r="J6347" s="129">
        <v>50</v>
      </c>
      <c r="K6347" s="101" t="s">
        <v>1388</v>
      </c>
    </row>
    <row r="6348" spans="1:11" ht="56.25" customHeight="1">
      <c r="A6348" s="98">
        <v>513</v>
      </c>
      <c r="B6348" s="125" t="s">
        <v>1301</v>
      </c>
      <c r="C6348" s="126">
        <v>42375</v>
      </c>
      <c r="D6348" s="98" t="s">
        <v>13</v>
      </c>
      <c r="E6348" s="98">
        <v>182035</v>
      </c>
      <c r="F6348" s="98"/>
      <c r="G6348" s="127" t="s">
        <v>1420</v>
      </c>
      <c r="H6348" s="128">
        <v>50</v>
      </c>
      <c r="I6348" s="128">
        <v>0</v>
      </c>
      <c r="J6348" s="129">
        <v>50</v>
      </c>
      <c r="K6348" s="101" t="s">
        <v>1388</v>
      </c>
    </row>
    <row r="6349" spans="1:11" ht="56.25" customHeight="1">
      <c r="A6349" s="98">
        <v>513</v>
      </c>
      <c r="B6349" s="125" t="s">
        <v>1301</v>
      </c>
      <c r="C6349" s="126">
        <v>42376</v>
      </c>
      <c r="D6349" s="98" t="s">
        <v>13</v>
      </c>
      <c r="E6349" s="98">
        <v>182167</v>
      </c>
      <c r="F6349" s="98"/>
      <c r="G6349" s="127" t="s">
        <v>1437</v>
      </c>
      <c r="H6349" s="128">
        <v>50</v>
      </c>
      <c r="I6349" s="128">
        <v>0</v>
      </c>
      <c r="J6349" s="129">
        <v>50</v>
      </c>
      <c r="K6349" s="101" t="s">
        <v>1388</v>
      </c>
    </row>
    <row r="6350" spans="1:11" ht="56.25" customHeight="1">
      <c r="A6350" s="98">
        <v>513</v>
      </c>
      <c r="B6350" s="125" t="s">
        <v>1301</v>
      </c>
      <c r="C6350" s="126">
        <v>42376</v>
      </c>
      <c r="D6350" s="98" t="s">
        <v>13</v>
      </c>
      <c r="E6350" s="98">
        <v>182177</v>
      </c>
      <c r="F6350" s="98"/>
      <c r="G6350" s="127" t="s">
        <v>1438</v>
      </c>
      <c r="H6350" s="128">
        <v>50</v>
      </c>
      <c r="I6350" s="128">
        <v>0</v>
      </c>
      <c r="J6350" s="129">
        <v>50</v>
      </c>
      <c r="K6350" s="101" t="s">
        <v>1388</v>
      </c>
    </row>
    <row r="6351" spans="1:11" ht="56.25" customHeight="1">
      <c r="A6351" s="98">
        <v>513</v>
      </c>
      <c r="B6351" s="125" t="s">
        <v>1301</v>
      </c>
      <c r="C6351" s="126">
        <v>42376</v>
      </c>
      <c r="D6351" s="98" t="s">
        <v>13</v>
      </c>
      <c r="E6351" s="98">
        <v>182188</v>
      </c>
      <c r="F6351" s="98"/>
      <c r="G6351" s="127" t="s">
        <v>1439</v>
      </c>
      <c r="H6351" s="128">
        <v>50</v>
      </c>
      <c r="I6351" s="128">
        <v>0</v>
      </c>
      <c r="J6351" s="129">
        <v>50</v>
      </c>
      <c r="K6351" s="101" t="s">
        <v>1388</v>
      </c>
    </row>
    <row r="6352" spans="1:11" ht="56.25" customHeight="1">
      <c r="A6352" s="98">
        <v>513</v>
      </c>
      <c r="B6352" s="125" t="s">
        <v>1301</v>
      </c>
      <c r="C6352" s="126">
        <v>42380</v>
      </c>
      <c r="D6352" s="98" t="s">
        <v>13</v>
      </c>
      <c r="E6352" s="98">
        <v>182342</v>
      </c>
      <c r="F6352" s="98"/>
      <c r="G6352" s="127" t="s">
        <v>1469</v>
      </c>
      <c r="H6352" s="128">
        <v>50</v>
      </c>
      <c r="I6352" s="128">
        <v>0</v>
      </c>
      <c r="J6352" s="129">
        <v>50</v>
      </c>
      <c r="K6352" s="101" t="s">
        <v>1388</v>
      </c>
    </row>
    <row r="6353" spans="1:11" ht="56.25" customHeight="1">
      <c r="A6353" s="98">
        <v>513</v>
      </c>
      <c r="B6353" s="125" t="s">
        <v>1301</v>
      </c>
      <c r="C6353" s="126">
        <v>42380</v>
      </c>
      <c r="D6353" s="98" t="s">
        <v>11</v>
      </c>
      <c r="E6353" s="98">
        <v>182405</v>
      </c>
      <c r="F6353" s="98"/>
      <c r="G6353" s="127" t="s">
        <v>1471</v>
      </c>
      <c r="H6353" s="128">
        <v>50</v>
      </c>
      <c r="I6353" s="128">
        <v>0</v>
      </c>
      <c r="J6353" s="129">
        <v>50</v>
      </c>
      <c r="K6353" s="101" t="s">
        <v>1388</v>
      </c>
    </row>
    <row r="6354" spans="1:11" ht="56.25" customHeight="1">
      <c r="A6354" s="98">
        <v>513</v>
      </c>
      <c r="B6354" s="125" t="s">
        <v>1301</v>
      </c>
      <c r="C6354" s="126">
        <v>42380</v>
      </c>
      <c r="D6354" s="98" t="s">
        <v>13</v>
      </c>
      <c r="E6354" s="98">
        <v>182411</v>
      </c>
      <c r="F6354" s="98"/>
      <c r="G6354" s="127" t="s">
        <v>1472</v>
      </c>
      <c r="H6354" s="128">
        <v>50</v>
      </c>
      <c r="I6354" s="128">
        <v>0</v>
      </c>
      <c r="J6354" s="129">
        <v>50</v>
      </c>
      <c r="K6354" s="101" t="s">
        <v>1388</v>
      </c>
    </row>
    <row r="6355" spans="1:11" ht="56.25" customHeight="1">
      <c r="A6355" s="98">
        <v>513</v>
      </c>
      <c r="B6355" s="125" t="s">
        <v>1301</v>
      </c>
      <c r="C6355" s="126">
        <v>42380</v>
      </c>
      <c r="D6355" s="98" t="s">
        <v>11</v>
      </c>
      <c r="E6355" s="98">
        <v>182416</v>
      </c>
      <c r="F6355" s="98"/>
      <c r="G6355" s="127" t="s">
        <v>1473</v>
      </c>
      <c r="H6355" s="128">
        <v>50</v>
      </c>
      <c r="I6355" s="128">
        <v>0</v>
      </c>
      <c r="J6355" s="129">
        <v>50</v>
      </c>
      <c r="K6355" s="101" t="s">
        <v>1388</v>
      </c>
    </row>
    <row r="6356" spans="1:11" ht="56.25" customHeight="1">
      <c r="A6356" s="98">
        <v>513</v>
      </c>
      <c r="B6356" s="125" t="s">
        <v>1301</v>
      </c>
      <c r="C6356" s="126">
        <v>42380</v>
      </c>
      <c r="D6356" s="98" t="s">
        <v>13</v>
      </c>
      <c r="E6356" s="98">
        <v>182419</v>
      </c>
      <c r="F6356" s="98"/>
      <c r="G6356" s="127" t="s">
        <v>1474</v>
      </c>
      <c r="H6356" s="128">
        <v>50</v>
      </c>
      <c r="I6356" s="128">
        <v>0</v>
      </c>
      <c r="J6356" s="129">
        <v>50</v>
      </c>
      <c r="K6356" s="101" t="s">
        <v>1388</v>
      </c>
    </row>
    <row r="6357" spans="1:11" ht="56.25" customHeight="1">
      <c r="A6357" s="98">
        <v>513</v>
      </c>
      <c r="B6357" s="125" t="s">
        <v>1301</v>
      </c>
      <c r="C6357" s="126">
        <v>42380</v>
      </c>
      <c r="D6357" s="98" t="s">
        <v>13</v>
      </c>
      <c r="E6357" s="98">
        <v>182421</v>
      </c>
      <c r="F6357" s="98"/>
      <c r="G6357" s="127" t="s">
        <v>1475</v>
      </c>
      <c r="H6357" s="128">
        <v>50</v>
      </c>
      <c r="I6357" s="128">
        <v>0</v>
      </c>
      <c r="J6357" s="129">
        <v>50</v>
      </c>
      <c r="K6357" s="101" t="s">
        <v>1388</v>
      </c>
    </row>
    <row r="6358" spans="1:11" ht="56.25" customHeight="1">
      <c r="A6358" s="98">
        <v>513</v>
      </c>
      <c r="B6358" s="125" t="s">
        <v>1301</v>
      </c>
      <c r="C6358" s="126">
        <v>42380</v>
      </c>
      <c r="D6358" s="98" t="s">
        <v>13</v>
      </c>
      <c r="E6358" s="98">
        <v>182423</v>
      </c>
      <c r="F6358" s="98"/>
      <c r="G6358" s="127" t="s">
        <v>1476</v>
      </c>
      <c r="H6358" s="128">
        <v>50</v>
      </c>
      <c r="I6358" s="128">
        <v>0</v>
      </c>
      <c r="J6358" s="129">
        <v>50</v>
      </c>
      <c r="K6358" s="101" t="s">
        <v>1388</v>
      </c>
    </row>
    <row r="6359" spans="1:11" ht="56.25" customHeight="1">
      <c r="A6359" s="98">
        <v>513</v>
      </c>
      <c r="B6359" s="125" t="s">
        <v>1301</v>
      </c>
      <c r="C6359" s="126">
        <v>42380</v>
      </c>
      <c r="D6359" s="98" t="s">
        <v>13</v>
      </c>
      <c r="E6359" s="98">
        <v>182425</v>
      </c>
      <c r="F6359" s="98"/>
      <c r="G6359" s="127" t="s">
        <v>1477</v>
      </c>
      <c r="H6359" s="128">
        <v>50</v>
      </c>
      <c r="I6359" s="128">
        <v>0</v>
      </c>
      <c r="J6359" s="129">
        <v>50</v>
      </c>
      <c r="K6359" s="101" t="s">
        <v>1388</v>
      </c>
    </row>
    <row r="6360" spans="1:11" ht="56.25" customHeight="1">
      <c r="A6360" s="98">
        <v>513</v>
      </c>
      <c r="B6360" s="125" t="s">
        <v>1301</v>
      </c>
      <c r="C6360" s="126">
        <v>42381</v>
      </c>
      <c r="D6360" s="98" t="s">
        <v>11</v>
      </c>
      <c r="E6360" s="98">
        <v>182540</v>
      </c>
      <c r="F6360" s="98"/>
      <c r="G6360" s="127" t="s">
        <v>1485</v>
      </c>
      <c r="H6360" s="128">
        <v>500.7</v>
      </c>
      <c r="I6360" s="128">
        <v>0</v>
      </c>
      <c r="J6360" s="129">
        <v>500.7</v>
      </c>
      <c r="K6360" s="101" t="s">
        <v>1388</v>
      </c>
    </row>
    <row r="6361" spans="1:11" ht="56.25" customHeight="1">
      <c r="A6361" s="98">
        <v>513</v>
      </c>
      <c r="B6361" s="125" t="s">
        <v>1301</v>
      </c>
      <c r="C6361" s="126">
        <v>42384</v>
      </c>
      <c r="D6361" s="98" t="s">
        <v>13</v>
      </c>
      <c r="E6361" s="98">
        <v>182867</v>
      </c>
      <c r="F6361" s="98"/>
      <c r="G6361" s="127" t="s">
        <v>1559</v>
      </c>
      <c r="H6361" s="128">
        <v>50</v>
      </c>
      <c r="I6361" s="128">
        <v>0</v>
      </c>
      <c r="J6361" s="129">
        <v>50</v>
      </c>
      <c r="K6361" s="101" t="s">
        <v>1388</v>
      </c>
    </row>
    <row r="6362" spans="1:11" ht="56.25" customHeight="1">
      <c r="A6362" s="98">
        <v>513</v>
      </c>
      <c r="B6362" s="125" t="s">
        <v>1301</v>
      </c>
      <c r="C6362" s="126">
        <v>42384</v>
      </c>
      <c r="D6362" s="98" t="s">
        <v>13</v>
      </c>
      <c r="E6362" s="98">
        <v>182906</v>
      </c>
      <c r="F6362" s="98"/>
      <c r="G6362" s="127" t="s">
        <v>1561</v>
      </c>
      <c r="H6362" s="128">
        <v>50</v>
      </c>
      <c r="I6362" s="128">
        <v>0</v>
      </c>
      <c r="J6362" s="129">
        <v>50</v>
      </c>
      <c r="K6362" s="101" t="s">
        <v>1388</v>
      </c>
    </row>
    <row r="6363" spans="1:11" ht="56.25" customHeight="1">
      <c r="A6363" s="98">
        <v>513</v>
      </c>
      <c r="B6363" s="125" t="s">
        <v>1301</v>
      </c>
      <c r="C6363" s="126">
        <v>42388</v>
      </c>
      <c r="D6363" s="98" t="s">
        <v>13</v>
      </c>
      <c r="E6363" s="98">
        <v>183157</v>
      </c>
      <c r="F6363" s="98"/>
      <c r="G6363" s="127" t="s">
        <v>1610</v>
      </c>
      <c r="H6363" s="128">
        <v>50</v>
      </c>
      <c r="I6363" s="128">
        <v>0</v>
      </c>
      <c r="J6363" s="129">
        <v>50</v>
      </c>
      <c r="K6363" s="101" t="s">
        <v>1388</v>
      </c>
    </row>
    <row r="6364" spans="1:11" ht="56.25" customHeight="1">
      <c r="A6364" s="98">
        <v>513</v>
      </c>
      <c r="B6364" s="125" t="s">
        <v>1301</v>
      </c>
      <c r="C6364" s="126">
        <v>42389</v>
      </c>
      <c r="D6364" s="98" t="s">
        <v>13</v>
      </c>
      <c r="E6364" s="98">
        <v>183348</v>
      </c>
      <c r="F6364" s="98"/>
      <c r="G6364" s="127" t="s">
        <v>1632</v>
      </c>
      <c r="H6364" s="128">
        <v>50</v>
      </c>
      <c r="I6364" s="128">
        <v>0</v>
      </c>
      <c r="J6364" s="129">
        <v>50</v>
      </c>
      <c r="K6364" s="101" t="s">
        <v>1388</v>
      </c>
    </row>
    <row r="6365" spans="1:11" ht="56.25" customHeight="1">
      <c r="A6365" s="98">
        <v>513</v>
      </c>
      <c r="B6365" s="125" t="s">
        <v>1301</v>
      </c>
      <c r="C6365" s="126">
        <v>42389</v>
      </c>
      <c r="D6365" s="98" t="s">
        <v>13</v>
      </c>
      <c r="E6365" s="98">
        <v>183353</v>
      </c>
      <c r="F6365" s="98"/>
      <c r="G6365" s="127" t="s">
        <v>1633</v>
      </c>
      <c r="H6365" s="128">
        <v>50</v>
      </c>
      <c r="I6365" s="128">
        <v>0</v>
      </c>
      <c r="J6365" s="129">
        <v>50</v>
      </c>
      <c r="K6365" s="101" t="s">
        <v>1388</v>
      </c>
    </row>
    <row r="6366" spans="1:11" ht="56.25" customHeight="1">
      <c r="A6366" s="98">
        <v>513</v>
      </c>
      <c r="B6366" s="125" t="s">
        <v>1301</v>
      </c>
      <c r="C6366" s="126">
        <v>42389</v>
      </c>
      <c r="D6366" s="98" t="s">
        <v>13</v>
      </c>
      <c r="E6366" s="98">
        <v>183357</v>
      </c>
      <c r="F6366" s="98"/>
      <c r="G6366" s="127" t="s">
        <v>1634</v>
      </c>
      <c r="H6366" s="128">
        <v>50</v>
      </c>
      <c r="I6366" s="128">
        <v>0</v>
      </c>
      <c r="J6366" s="129">
        <v>50</v>
      </c>
      <c r="K6366" s="101" t="s">
        <v>1388</v>
      </c>
    </row>
    <row r="6367" spans="1:11" ht="56.25" customHeight="1">
      <c r="A6367" s="98">
        <v>513</v>
      </c>
      <c r="B6367" s="125" t="s">
        <v>1301</v>
      </c>
      <c r="C6367" s="126">
        <v>42390</v>
      </c>
      <c r="D6367" s="98" t="s">
        <v>13</v>
      </c>
      <c r="E6367" s="98">
        <v>183386</v>
      </c>
      <c r="F6367" s="98"/>
      <c r="G6367" s="127" t="s">
        <v>1666</v>
      </c>
      <c r="H6367" s="128">
        <v>50</v>
      </c>
      <c r="I6367" s="128">
        <v>0</v>
      </c>
      <c r="J6367" s="129">
        <v>50</v>
      </c>
      <c r="K6367" s="101" t="s">
        <v>1388</v>
      </c>
    </row>
    <row r="6368" spans="1:11" ht="56.25" customHeight="1">
      <c r="A6368" s="98">
        <v>513</v>
      </c>
      <c r="B6368" s="125" t="s">
        <v>1301</v>
      </c>
      <c r="C6368" s="126">
        <v>42390</v>
      </c>
      <c r="D6368" s="98" t="s">
        <v>11</v>
      </c>
      <c r="E6368" s="98">
        <v>183387</v>
      </c>
      <c r="F6368" s="98"/>
      <c r="G6368" s="127" t="s">
        <v>1667</v>
      </c>
      <c r="H6368" s="128">
        <v>50</v>
      </c>
      <c r="I6368" s="128">
        <v>0</v>
      </c>
      <c r="J6368" s="129">
        <v>50</v>
      </c>
      <c r="K6368" s="101" t="s">
        <v>1388</v>
      </c>
    </row>
    <row r="6369" spans="1:11" ht="56.25" customHeight="1">
      <c r="A6369" s="98">
        <v>513</v>
      </c>
      <c r="B6369" s="125" t="s">
        <v>1301</v>
      </c>
      <c r="C6369" s="126">
        <v>42390</v>
      </c>
      <c r="D6369" s="98" t="s">
        <v>13</v>
      </c>
      <c r="E6369" s="98">
        <v>183491</v>
      </c>
      <c r="F6369" s="98"/>
      <c r="G6369" s="127" t="s">
        <v>1669</v>
      </c>
      <c r="H6369" s="128">
        <v>50</v>
      </c>
      <c r="I6369" s="128">
        <v>0</v>
      </c>
      <c r="J6369" s="129">
        <v>50</v>
      </c>
      <c r="K6369" s="101" t="s">
        <v>1388</v>
      </c>
    </row>
    <row r="6370" spans="1:11" ht="56.25" customHeight="1">
      <c r="A6370" s="98">
        <v>513</v>
      </c>
      <c r="B6370" s="125" t="s">
        <v>1301</v>
      </c>
      <c r="C6370" s="126">
        <v>42394</v>
      </c>
      <c r="D6370" s="98" t="s">
        <v>13</v>
      </c>
      <c r="E6370" s="98">
        <v>183512</v>
      </c>
      <c r="F6370" s="98"/>
      <c r="G6370" s="127" t="s">
        <v>1699</v>
      </c>
      <c r="H6370" s="128">
        <v>50</v>
      </c>
      <c r="I6370" s="128">
        <v>0</v>
      </c>
      <c r="J6370" s="129">
        <v>50</v>
      </c>
      <c r="K6370" s="101" t="s">
        <v>1388</v>
      </c>
    </row>
    <row r="6371" spans="1:11" ht="56.25" customHeight="1">
      <c r="A6371" s="98">
        <v>513</v>
      </c>
      <c r="B6371" s="125" t="s">
        <v>1301</v>
      </c>
      <c r="C6371" s="126">
        <v>42394</v>
      </c>
      <c r="D6371" s="98" t="s">
        <v>11</v>
      </c>
      <c r="E6371" s="98">
        <v>183543</v>
      </c>
      <c r="F6371" s="98"/>
      <c r="G6371" s="127" t="s">
        <v>1700</v>
      </c>
      <c r="H6371" s="128">
        <v>50</v>
      </c>
      <c r="I6371" s="128">
        <v>0</v>
      </c>
      <c r="J6371" s="129">
        <v>50</v>
      </c>
      <c r="K6371" s="101" t="s">
        <v>1388</v>
      </c>
    </row>
    <row r="6372" spans="1:11" ht="56.25" customHeight="1">
      <c r="A6372" s="98">
        <v>513</v>
      </c>
      <c r="B6372" s="125" t="s">
        <v>1301</v>
      </c>
      <c r="C6372" s="126">
        <v>42394</v>
      </c>
      <c r="D6372" s="98" t="s">
        <v>13</v>
      </c>
      <c r="E6372" s="98">
        <v>183623</v>
      </c>
      <c r="F6372" s="98"/>
      <c r="G6372" s="127" t="s">
        <v>1702</v>
      </c>
      <c r="H6372" s="128">
        <v>50</v>
      </c>
      <c r="I6372" s="128">
        <v>0</v>
      </c>
      <c r="J6372" s="129">
        <v>50</v>
      </c>
      <c r="K6372" s="101" t="s">
        <v>1388</v>
      </c>
    </row>
    <row r="6373" spans="1:11" ht="56.25" customHeight="1">
      <c r="A6373" s="98">
        <v>513</v>
      </c>
      <c r="B6373" s="125" t="s">
        <v>1301</v>
      </c>
      <c r="C6373" s="126">
        <v>42395</v>
      </c>
      <c r="D6373" s="98" t="s">
        <v>13</v>
      </c>
      <c r="E6373" s="98">
        <v>183807</v>
      </c>
      <c r="F6373" s="98"/>
      <c r="G6373" s="127" t="s">
        <v>1727</v>
      </c>
      <c r="H6373" s="128">
        <v>50</v>
      </c>
      <c r="I6373" s="128">
        <v>0</v>
      </c>
      <c r="J6373" s="129">
        <v>50</v>
      </c>
      <c r="K6373" s="101" t="s">
        <v>1388</v>
      </c>
    </row>
    <row r="6374" spans="1:11" ht="56.25" customHeight="1">
      <c r="A6374" s="98">
        <v>513</v>
      </c>
      <c r="B6374" s="125" t="s">
        <v>1301</v>
      </c>
      <c r="C6374" s="126">
        <v>42395</v>
      </c>
      <c r="D6374" s="98" t="s">
        <v>13</v>
      </c>
      <c r="E6374" s="98">
        <v>183809</v>
      </c>
      <c r="F6374" s="98"/>
      <c r="G6374" s="127" t="s">
        <v>1728</v>
      </c>
      <c r="H6374" s="128">
        <v>50</v>
      </c>
      <c r="I6374" s="128">
        <v>0</v>
      </c>
      <c r="J6374" s="129">
        <v>50</v>
      </c>
      <c r="K6374" s="101" t="s">
        <v>1388</v>
      </c>
    </row>
    <row r="6375" spans="1:11" ht="56.25" customHeight="1">
      <c r="A6375" s="98">
        <v>513</v>
      </c>
      <c r="B6375" s="125" t="s">
        <v>1301</v>
      </c>
      <c r="C6375" s="126">
        <v>42396</v>
      </c>
      <c r="D6375" s="98" t="s">
        <v>13</v>
      </c>
      <c r="E6375" s="98">
        <v>183908</v>
      </c>
      <c r="F6375" s="98"/>
      <c r="G6375" s="127" t="s">
        <v>1759</v>
      </c>
      <c r="H6375" s="128">
        <v>50</v>
      </c>
      <c r="I6375" s="128">
        <v>0</v>
      </c>
      <c r="J6375" s="129">
        <v>50</v>
      </c>
      <c r="K6375" s="101" t="s">
        <v>1388</v>
      </c>
    </row>
    <row r="6376" spans="1:11" ht="56.25" customHeight="1">
      <c r="A6376" s="98">
        <v>513</v>
      </c>
      <c r="B6376" s="125" t="s">
        <v>1301</v>
      </c>
      <c r="C6376" s="126">
        <v>42396</v>
      </c>
      <c r="D6376" s="98" t="s">
        <v>13</v>
      </c>
      <c r="E6376" s="98">
        <v>183920</v>
      </c>
      <c r="F6376" s="98"/>
      <c r="G6376" s="127" t="s">
        <v>1760</v>
      </c>
      <c r="H6376" s="128">
        <v>50</v>
      </c>
      <c r="I6376" s="128">
        <v>0</v>
      </c>
      <c r="J6376" s="129">
        <v>50</v>
      </c>
      <c r="K6376" s="101" t="s">
        <v>1388</v>
      </c>
    </row>
    <row r="6377" spans="1:11" ht="56.25" customHeight="1">
      <c r="A6377" s="98">
        <v>513</v>
      </c>
      <c r="B6377" s="125" t="s">
        <v>1301</v>
      </c>
      <c r="C6377" s="126">
        <v>42397</v>
      </c>
      <c r="D6377" s="98" t="s">
        <v>11</v>
      </c>
      <c r="E6377" s="98">
        <v>183937</v>
      </c>
      <c r="F6377" s="98"/>
      <c r="G6377" s="127" t="s">
        <v>1799</v>
      </c>
      <c r="H6377" s="128">
        <v>50</v>
      </c>
      <c r="I6377" s="128">
        <v>0</v>
      </c>
      <c r="J6377" s="129">
        <v>50</v>
      </c>
      <c r="K6377" s="101" t="s">
        <v>1388</v>
      </c>
    </row>
    <row r="6378" spans="1:11" ht="56.25" customHeight="1">
      <c r="A6378" s="98">
        <v>513</v>
      </c>
      <c r="B6378" s="125" t="s">
        <v>1301</v>
      </c>
      <c r="C6378" s="126">
        <v>42397</v>
      </c>
      <c r="D6378" s="98" t="s">
        <v>11</v>
      </c>
      <c r="E6378" s="98">
        <v>183942</v>
      </c>
      <c r="F6378" s="98"/>
      <c r="G6378" s="127" t="s">
        <v>1800</v>
      </c>
      <c r="H6378" s="128">
        <v>50</v>
      </c>
      <c r="I6378" s="128">
        <v>0</v>
      </c>
      <c r="J6378" s="129">
        <v>50</v>
      </c>
      <c r="K6378" s="101" t="s">
        <v>1388</v>
      </c>
    </row>
    <row r="6379" spans="1:11" ht="56.25" customHeight="1">
      <c r="A6379" s="98">
        <v>513</v>
      </c>
      <c r="B6379" s="125" t="s">
        <v>1301</v>
      </c>
      <c r="C6379" s="126">
        <v>42397</v>
      </c>
      <c r="D6379" s="98" t="s">
        <v>11</v>
      </c>
      <c r="E6379" s="98">
        <v>183947</v>
      </c>
      <c r="F6379" s="98"/>
      <c r="G6379" s="127" t="s">
        <v>1801</v>
      </c>
      <c r="H6379" s="128">
        <v>50</v>
      </c>
      <c r="I6379" s="128">
        <v>0</v>
      </c>
      <c r="J6379" s="129">
        <v>50</v>
      </c>
      <c r="K6379" s="101" t="s">
        <v>1388</v>
      </c>
    </row>
    <row r="6380" spans="1:11" ht="56.25" customHeight="1">
      <c r="A6380" s="98">
        <v>513</v>
      </c>
      <c r="B6380" s="125" t="s">
        <v>1301</v>
      </c>
      <c r="C6380" s="126">
        <v>42397</v>
      </c>
      <c r="D6380" s="98" t="s">
        <v>11</v>
      </c>
      <c r="E6380" s="98">
        <v>183952</v>
      </c>
      <c r="F6380" s="98"/>
      <c r="G6380" s="127" t="s">
        <v>1802</v>
      </c>
      <c r="H6380" s="128">
        <v>50</v>
      </c>
      <c r="I6380" s="128">
        <v>0</v>
      </c>
      <c r="J6380" s="129">
        <v>50</v>
      </c>
      <c r="K6380" s="101" t="s">
        <v>1388</v>
      </c>
    </row>
    <row r="6381" spans="1:11" ht="56.25" customHeight="1">
      <c r="A6381" s="98">
        <v>513</v>
      </c>
      <c r="B6381" s="125" t="s">
        <v>1301</v>
      </c>
      <c r="C6381" s="126">
        <v>42397</v>
      </c>
      <c r="D6381" s="98" t="s">
        <v>11</v>
      </c>
      <c r="E6381" s="98">
        <v>183979</v>
      </c>
      <c r="F6381" s="98"/>
      <c r="G6381" s="127" t="s">
        <v>1804</v>
      </c>
      <c r="H6381" s="128">
        <v>50</v>
      </c>
      <c r="I6381" s="128">
        <v>0</v>
      </c>
      <c r="J6381" s="129">
        <v>50</v>
      </c>
      <c r="K6381" s="101" t="s">
        <v>1388</v>
      </c>
    </row>
    <row r="6382" spans="1:11" ht="56.25" customHeight="1">
      <c r="A6382" s="98">
        <v>513</v>
      </c>
      <c r="B6382" s="125" t="s">
        <v>1301</v>
      </c>
      <c r="C6382" s="126">
        <v>42397</v>
      </c>
      <c r="D6382" s="98" t="s">
        <v>13</v>
      </c>
      <c r="E6382" s="98">
        <v>184025</v>
      </c>
      <c r="F6382" s="98"/>
      <c r="G6382" s="127" t="s">
        <v>1805</v>
      </c>
      <c r="H6382" s="128">
        <v>50</v>
      </c>
      <c r="I6382" s="128">
        <v>0</v>
      </c>
      <c r="J6382" s="129">
        <v>50</v>
      </c>
      <c r="K6382" s="101" t="s">
        <v>1388</v>
      </c>
    </row>
    <row r="6383" spans="1:11" ht="56.25" customHeight="1">
      <c r="A6383" s="98">
        <v>513</v>
      </c>
      <c r="B6383" s="125" t="s">
        <v>1301</v>
      </c>
      <c r="C6383" s="126">
        <v>42398</v>
      </c>
      <c r="D6383" s="98" t="s">
        <v>13</v>
      </c>
      <c r="E6383" s="98">
        <v>184170</v>
      </c>
      <c r="F6383" s="98"/>
      <c r="G6383" s="127" t="s">
        <v>1828</v>
      </c>
      <c r="H6383" s="128">
        <v>50</v>
      </c>
      <c r="I6383" s="128">
        <v>0</v>
      </c>
      <c r="J6383" s="129">
        <v>50</v>
      </c>
      <c r="K6383" s="101" t="s">
        <v>1388</v>
      </c>
    </row>
    <row r="6384" spans="1:11" ht="56.25" customHeight="1">
      <c r="A6384" s="98">
        <v>513</v>
      </c>
      <c r="B6384" s="125" t="s">
        <v>1301</v>
      </c>
      <c r="C6384" s="126">
        <v>42398</v>
      </c>
      <c r="D6384" s="98" t="s">
        <v>13</v>
      </c>
      <c r="E6384" s="98">
        <v>184179</v>
      </c>
      <c r="F6384" s="98"/>
      <c r="G6384" s="127" t="s">
        <v>1829</v>
      </c>
      <c r="H6384" s="128">
        <v>50</v>
      </c>
      <c r="I6384" s="128">
        <v>0</v>
      </c>
      <c r="J6384" s="129">
        <v>50</v>
      </c>
      <c r="K6384" s="101" t="s">
        <v>1388</v>
      </c>
    </row>
    <row r="6385" spans="1:11" ht="56.25" customHeight="1">
      <c r="A6385" s="98">
        <v>513</v>
      </c>
      <c r="B6385" s="125" t="s">
        <v>1301</v>
      </c>
      <c r="C6385" s="126">
        <v>42398</v>
      </c>
      <c r="D6385" s="98" t="s">
        <v>13</v>
      </c>
      <c r="E6385" s="98">
        <v>184238</v>
      </c>
      <c r="F6385" s="98"/>
      <c r="G6385" s="127" t="s">
        <v>1830</v>
      </c>
      <c r="H6385" s="128">
        <v>50</v>
      </c>
      <c r="I6385" s="128">
        <v>0</v>
      </c>
      <c r="J6385" s="129">
        <v>50</v>
      </c>
      <c r="K6385" s="101" t="s">
        <v>1388</v>
      </c>
    </row>
    <row r="6386" spans="1:11" ht="56.25" customHeight="1">
      <c r="A6386" s="98">
        <v>513</v>
      </c>
      <c r="B6386" s="125" t="s">
        <v>1301</v>
      </c>
      <c r="C6386" s="126">
        <v>42398</v>
      </c>
      <c r="D6386" s="98" t="s">
        <v>11</v>
      </c>
      <c r="E6386" s="98">
        <v>184249</v>
      </c>
      <c r="F6386" s="98"/>
      <c r="G6386" s="127" t="s">
        <v>1831</v>
      </c>
      <c r="H6386" s="128">
        <v>68018.259999999995</v>
      </c>
      <c r="I6386" s="128">
        <v>0</v>
      </c>
      <c r="J6386" s="129">
        <v>68018.259999999995</v>
      </c>
      <c r="K6386" s="101" t="s">
        <v>1388</v>
      </c>
    </row>
    <row r="6387" spans="1:11" ht="56.25" customHeight="1">
      <c r="A6387" s="98">
        <v>513</v>
      </c>
      <c r="B6387" s="125" t="s">
        <v>1301</v>
      </c>
      <c r="C6387" s="126">
        <v>42401</v>
      </c>
      <c r="D6387" s="98" t="s">
        <v>13</v>
      </c>
      <c r="E6387" s="98">
        <v>184384</v>
      </c>
      <c r="F6387" s="98"/>
      <c r="G6387" s="127" t="s">
        <v>1863</v>
      </c>
      <c r="H6387" s="128">
        <v>50</v>
      </c>
      <c r="I6387" s="128">
        <v>0</v>
      </c>
      <c r="J6387" s="129">
        <v>50</v>
      </c>
      <c r="K6387" s="101" t="s">
        <v>1388</v>
      </c>
    </row>
    <row r="6388" spans="1:11" ht="56.25" customHeight="1">
      <c r="A6388" s="98">
        <v>513</v>
      </c>
      <c r="B6388" s="125" t="s">
        <v>1301</v>
      </c>
      <c r="C6388" s="126">
        <v>42402</v>
      </c>
      <c r="D6388" s="98" t="s">
        <v>13</v>
      </c>
      <c r="E6388" s="98">
        <v>184529</v>
      </c>
      <c r="F6388" s="98"/>
      <c r="G6388" s="127" t="s">
        <v>1887</v>
      </c>
      <c r="H6388" s="128">
        <v>50</v>
      </c>
      <c r="I6388" s="128">
        <v>0</v>
      </c>
      <c r="J6388" s="129">
        <v>50</v>
      </c>
      <c r="K6388" s="101" t="s">
        <v>1388</v>
      </c>
    </row>
    <row r="6389" spans="1:11" ht="56.25" customHeight="1">
      <c r="A6389" s="98">
        <v>513</v>
      </c>
      <c r="B6389" s="125" t="s">
        <v>1301</v>
      </c>
      <c r="C6389" s="126">
        <v>42403</v>
      </c>
      <c r="D6389" s="98" t="s">
        <v>11</v>
      </c>
      <c r="E6389" s="98">
        <v>184652</v>
      </c>
      <c r="F6389" s="98"/>
      <c r="G6389" s="127" t="s">
        <v>1908</v>
      </c>
      <c r="H6389" s="128">
        <v>770.78</v>
      </c>
      <c r="I6389" s="128">
        <v>0</v>
      </c>
      <c r="J6389" s="129">
        <v>770.78</v>
      </c>
      <c r="K6389" s="101" t="s">
        <v>1388</v>
      </c>
    </row>
    <row r="6390" spans="1:11" ht="56.25" customHeight="1">
      <c r="A6390" s="98">
        <v>513</v>
      </c>
      <c r="B6390" s="125" t="s">
        <v>1301</v>
      </c>
      <c r="C6390" s="126">
        <v>42404</v>
      </c>
      <c r="D6390" s="98" t="s">
        <v>11</v>
      </c>
      <c r="E6390" s="98">
        <v>184731</v>
      </c>
      <c r="F6390" s="98"/>
      <c r="G6390" s="127" t="s">
        <v>1928</v>
      </c>
      <c r="H6390" s="128">
        <v>50</v>
      </c>
      <c r="I6390" s="128">
        <v>0</v>
      </c>
      <c r="J6390" s="129">
        <v>50</v>
      </c>
      <c r="K6390" s="101" t="s">
        <v>1388</v>
      </c>
    </row>
    <row r="6391" spans="1:11" ht="56.25" customHeight="1">
      <c r="A6391" s="98">
        <v>513</v>
      </c>
      <c r="B6391" s="125" t="s">
        <v>1301</v>
      </c>
      <c r="C6391" s="126">
        <v>42404</v>
      </c>
      <c r="D6391" s="98" t="s">
        <v>11</v>
      </c>
      <c r="E6391" s="98">
        <v>184772</v>
      </c>
      <c r="F6391" s="98"/>
      <c r="G6391" s="127" t="s">
        <v>1929</v>
      </c>
      <c r="H6391" s="128">
        <v>94940.54</v>
      </c>
      <c r="I6391" s="128">
        <v>0</v>
      </c>
      <c r="J6391" s="129">
        <v>94940.54</v>
      </c>
      <c r="K6391" s="101" t="s">
        <v>1388</v>
      </c>
    </row>
    <row r="6392" spans="1:11" ht="56.25" customHeight="1">
      <c r="A6392" s="98">
        <v>513</v>
      </c>
      <c r="B6392" s="125" t="s">
        <v>1301</v>
      </c>
      <c r="C6392" s="126">
        <v>42404</v>
      </c>
      <c r="D6392" s="98" t="s">
        <v>13</v>
      </c>
      <c r="E6392" s="98">
        <v>184796</v>
      </c>
      <c r="F6392" s="98"/>
      <c r="G6392" s="127" t="s">
        <v>1930</v>
      </c>
      <c r="H6392" s="128">
        <v>50</v>
      </c>
      <c r="I6392" s="128">
        <v>0</v>
      </c>
      <c r="J6392" s="129">
        <v>50</v>
      </c>
      <c r="K6392" s="101" t="s">
        <v>1388</v>
      </c>
    </row>
    <row r="6393" spans="1:11" ht="56.25" customHeight="1">
      <c r="A6393" s="98">
        <v>513</v>
      </c>
      <c r="B6393" s="125" t="s">
        <v>1301</v>
      </c>
      <c r="C6393" s="126">
        <v>42404</v>
      </c>
      <c r="D6393" s="98" t="s">
        <v>13</v>
      </c>
      <c r="E6393" s="98">
        <v>184812</v>
      </c>
      <c r="F6393" s="98"/>
      <c r="G6393" s="127" t="s">
        <v>1931</v>
      </c>
      <c r="H6393" s="128">
        <v>50</v>
      </c>
      <c r="I6393" s="128">
        <v>0</v>
      </c>
      <c r="J6393" s="129">
        <v>50</v>
      </c>
      <c r="K6393" s="101" t="s">
        <v>1388</v>
      </c>
    </row>
    <row r="6394" spans="1:11" ht="56.25" customHeight="1">
      <c r="A6394" s="98">
        <v>513</v>
      </c>
      <c r="B6394" s="125" t="s">
        <v>1301</v>
      </c>
      <c r="C6394" s="126">
        <v>42405</v>
      </c>
      <c r="D6394" s="98" t="s">
        <v>13</v>
      </c>
      <c r="E6394" s="98">
        <v>184906</v>
      </c>
      <c r="F6394" s="98"/>
      <c r="G6394" s="127" t="s">
        <v>1988</v>
      </c>
      <c r="H6394" s="128">
        <v>50</v>
      </c>
      <c r="I6394" s="128">
        <v>0</v>
      </c>
      <c r="J6394" s="129">
        <v>50</v>
      </c>
      <c r="K6394" s="101" t="s">
        <v>1388</v>
      </c>
    </row>
    <row r="6395" spans="1:11" ht="56.25" customHeight="1">
      <c r="A6395" s="98">
        <v>513</v>
      </c>
      <c r="B6395" s="125" t="s">
        <v>1301</v>
      </c>
      <c r="C6395" s="126">
        <v>42405</v>
      </c>
      <c r="D6395" s="98" t="s">
        <v>13</v>
      </c>
      <c r="E6395" s="98">
        <v>184908</v>
      </c>
      <c r="F6395" s="98"/>
      <c r="G6395" s="127" t="s">
        <v>1989</v>
      </c>
      <c r="H6395" s="128">
        <v>50</v>
      </c>
      <c r="I6395" s="128">
        <v>0</v>
      </c>
      <c r="J6395" s="129">
        <v>50</v>
      </c>
      <c r="K6395" s="101" t="s">
        <v>1388</v>
      </c>
    </row>
    <row r="6396" spans="1:11" ht="56.25" customHeight="1">
      <c r="A6396" s="98">
        <v>513</v>
      </c>
      <c r="B6396" s="125" t="s">
        <v>1301</v>
      </c>
      <c r="C6396" s="126">
        <v>42410</v>
      </c>
      <c r="D6396" s="98" t="s">
        <v>13</v>
      </c>
      <c r="E6396" s="98">
        <v>184952</v>
      </c>
      <c r="F6396" s="98"/>
      <c r="G6396" s="127" t="s">
        <v>2067</v>
      </c>
      <c r="H6396" s="128">
        <v>50</v>
      </c>
      <c r="I6396" s="128">
        <v>0</v>
      </c>
      <c r="J6396" s="129">
        <v>50</v>
      </c>
      <c r="K6396" s="101" t="s">
        <v>1388</v>
      </c>
    </row>
    <row r="6397" spans="1:11" ht="56.25" customHeight="1">
      <c r="A6397" s="98">
        <v>513</v>
      </c>
      <c r="B6397" s="125" t="s">
        <v>1301</v>
      </c>
      <c r="C6397" s="126">
        <v>42410</v>
      </c>
      <c r="D6397" s="98" t="s">
        <v>13</v>
      </c>
      <c r="E6397" s="98">
        <v>184954</v>
      </c>
      <c r="F6397" s="98"/>
      <c r="G6397" s="127" t="s">
        <v>2068</v>
      </c>
      <c r="H6397" s="128">
        <v>50</v>
      </c>
      <c r="I6397" s="128">
        <v>0</v>
      </c>
      <c r="J6397" s="129">
        <v>50</v>
      </c>
      <c r="K6397" s="101" t="s">
        <v>1388</v>
      </c>
    </row>
    <row r="6398" spans="1:11" ht="56.25" customHeight="1">
      <c r="A6398" s="98">
        <v>513</v>
      </c>
      <c r="B6398" s="125" t="s">
        <v>1301</v>
      </c>
      <c r="C6398" s="126">
        <v>42410</v>
      </c>
      <c r="D6398" s="98" t="s">
        <v>13</v>
      </c>
      <c r="E6398" s="98">
        <v>184956</v>
      </c>
      <c r="F6398" s="98"/>
      <c r="G6398" s="127" t="s">
        <v>2069</v>
      </c>
      <c r="H6398" s="128">
        <v>50</v>
      </c>
      <c r="I6398" s="128">
        <v>0</v>
      </c>
      <c r="J6398" s="129">
        <v>50</v>
      </c>
      <c r="K6398" s="101" t="s">
        <v>1388</v>
      </c>
    </row>
    <row r="6399" spans="1:11" ht="56.25" customHeight="1">
      <c r="A6399" s="98">
        <v>513</v>
      </c>
      <c r="B6399" s="125" t="s">
        <v>1301</v>
      </c>
      <c r="C6399" s="126">
        <v>42410</v>
      </c>
      <c r="D6399" s="98" t="s">
        <v>13</v>
      </c>
      <c r="E6399" s="98">
        <v>184973</v>
      </c>
      <c r="F6399" s="98"/>
      <c r="G6399" s="127" t="s">
        <v>2070</v>
      </c>
      <c r="H6399" s="128">
        <v>50</v>
      </c>
      <c r="I6399" s="128">
        <v>0</v>
      </c>
      <c r="J6399" s="129">
        <v>50</v>
      </c>
      <c r="K6399" s="101" t="s">
        <v>1388</v>
      </c>
    </row>
    <row r="6400" spans="1:11" ht="56.25" customHeight="1">
      <c r="A6400" s="98">
        <v>513</v>
      </c>
      <c r="B6400" s="125" t="s">
        <v>1301</v>
      </c>
      <c r="C6400" s="126">
        <v>42410</v>
      </c>
      <c r="D6400" s="98" t="s">
        <v>13</v>
      </c>
      <c r="E6400" s="98">
        <v>185058</v>
      </c>
      <c r="F6400" s="98"/>
      <c r="G6400" s="127" t="s">
        <v>2071</v>
      </c>
      <c r="H6400" s="128">
        <v>50</v>
      </c>
      <c r="I6400" s="128">
        <v>0</v>
      </c>
      <c r="J6400" s="129">
        <v>50</v>
      </c>
      <c r="K6400" s="101" t="s">
        <v>1388</v>
      </c>
    </row>
    <row r="6401" spans="1:11" ht="56.25" customHeight="1">
      <c r="A6401" s="98">
        <v>513</v>
      </c>
      <c r="B6401" s="125" t="s">
        <v>1301</v>
      </c>
      <c r="C6401" s="126">
        <v>42410</v>
      </c>
      <c r="D6401" s="98" t="s">
        <v>13</v>
      </c>
      <c r="E6401" s="98">
        <v>185060</v>
      </c>
      <c r="F6401" s="98"/>
      <c r="G6401" s="127" t="s">
        <v>2072</v>
      </c>
      <c r="H6401" s="128">
        <v>50</v>
      </c>
      <c r="I6401" s="128">
        <v>0</v>
      </c>
      <c r="J6401" s="129">
        <v>50</v>
      </c>
      <c r="K6401" s="101" t="s">
        <v>1388</v>
      </c>
    </row>
    <row r="6402" spans="1:11" ht="56.25" customHeight="1">
      <c r="A6402" s="98">
        <v>513</v>
      </c>
      <c r="B6402" s="125" t="s">
        <v>1301</v>
      </c>
      <c r="C6402" s="126">
        <v>42410</v>
      </c>
      <c r="D6402" s="98" t="s">
        <v>13</v>
      </c>
      <c r="E6402" s="98">
        <v>185062</v>
      </c>
      <c r="F6402" s="98"/>
      <c r="G6402" s="127" t="s">
        <v>2073</v>
      </c>
      <c r="H6402" s="128">
        <v>50</v>
      </c>
      <c r="I6402" s="128">
        <v>0</v>
      </c>
      <c r="J6402" s="129">
        <v>50</v>
      </c>
      <c r="K6402" s="101" t="s">
        <v>1388</v>
      </c>
    </row>
    <row r="6403" spans="1:11" ht="56.25" customHeight="1">
      <c r="A6403" s="98">
        <v>513</v>
      </c>
      <c r="B6403" s="125" t="s">
        <v>1301</v>
      </c>
      <c r="C6403" s="126">
        <v>42410</v>
      </c>
      <c r="D6403" s="98" t="s">
        <v>13</v>
      </c>
      <c r="E6403" s="98">
        <v>185082</v>
      </c>
      <c r="F6403" s="98"/>
      <c r="G6403" s="127" t="s">
        <v>2074</v>
      </c>
      <c r="H6403" s="128">
        <v>50</v>
      </c>
      <c r="I6403" s="128">
        <v>0</v>
      </c>
      <c r="J6403" s="129">
        <v>50</v>
      </c>
      <c r="K6403" s="101" t="s">
        <v>1388</v>
      </c>
    </row>
    <row r="6404" spans="1:11" ht="56.25" customHeight="1">
      <c r="A6404" s="98">
        <v>513</v>
      </c>
      <c r="B6404" s="125" t="s">
        <v>1301</v>
      </c>
      <c r="C6404" s="126">
        <v>42411</v>
      </c>
      <c r="D6404" s="98" t="s">
        <v>13</v>
      </c>
      <c r="E6404" s="98">
        <v>185226</v>
      </c>
      <c r="F6404" s="98"/>
      <c r="G6404" s="127" t="s">
        <v>2100</v>
      </c>
      <c r="H6404" s="128">
        <v>50</v>
      </c>
      <c r="I6404" s="128">
        <v>0</v>
      </c>
      <c r="J6404" s="129">
        <v>50</v>
      </c>
      <c r="K6404" s="101" t="s">
        <v>1388</v>
      </c>
    </row>
    <row r="6405" spans="1:11" ht="56.25" customHeight="1">
      <c r="A6405" s="98">
        <v>513</v>
      </c>
      <c r="B6405" s="125" t="s">
        <v>1301</v>
      </c>
      <c r="C6405" s="126">
        <v>42412</v>
      </c>
      <c r="D6405" s="98" t="s">
        <v>11</v>
      </c>
      <c r="E6405" s="98">
        <v>185292</v>
      </c>
      <c r="F6405" s="98"/>
      <c r="G6405" s="127" t="s">
        <v>2137</v>
      </c>
      <c r="H6405" s="128">
        <v>17858.7</v>
      </c>
      <c r="I6405" s="128">
        <v>0</v>
      </c>
      <c r="J6405" s="129">
        <v>17858.7</v>
      </c>
      <c r="K6405" s="101" t="s">
        <v>1388</v>
      </c>
    </row>
    <row r="6406" spans="1:11" ht="56.25" customHeight="1">
      <c r="A6406" s="98">
        <v>513</v>
      </c>
      <c r="B6406" s="125" t="s">
        <v>1301</v>
      </c>
      <c r="C6406" s="126">
        <v>42412</v>
      </c>
      <c r="D6406" s="98" t="s">
        <v>11</v>
      </c>
      <c r="E6406" s="98">
        <v>185294</v>
      </c>
      <c r="F6406" s="98"/>
      <c r="G6406" s="127" t="s">
        <v>2138</v>
      </c>
      <c r="H6406" s="128">
        <v>12755.2</v>
      </c>
      <c r="I6406" s="128">
        <v>0</v>
      </c>
      <c r="J6406" s="129">
        <v>12755.2</v>
      </c>
      <c r="K6406" s="101" t="s">
        <v>1388</v>
      </c>
    </row>
    <row r="6407" spans="1:11" ht="56.25" customHeight="1">
      <c r="A6407" s="98">
        <v>513</v>
      </c>
      <c r="B6407" s="125" t="s">
        <v>1301</v>
      </c>
      <c r="C6407" s="126">
        <v>42416</v>
      </c>
      <c r="D6407" s="98" t="s">
        <v>11</v>
      </c>
      <c r="E6407" s="98">
        <v>185462</v>
      </c>
      <c r="F6407" s="98"/>
      <c r="G6407" s="127" t="s">
        <v>2233</v>
      </c>
      <c r="H6407" s="128">
        <v>596.88</v>
      </c>
      <c r="I6407" s="128">
        <v>0</v>
      </c>
      <c r="J6407" s="129">
        <v>596.88</v>
      </c>
      <c r="K6407" s="101" t="s">
        <v>1388</v>
      </c>
    </row>
    <row r="6408" spans="1:11" ht="56.25" customHeight="1">
      <c r="A6408" s="98">
        <v>513</v>
      </c>
      <c r="B6408" s="125" t="s">
        <v>1301</v>
      </c>
      <c r="C6408" s="126">
        <v>42416</v>
      </c>
      <c r="D6408" s="98" t="s">
        <v>6</v>
      </c>
      <c r="E6408" s="98">
        <v>185462</v>
      </c>
      <c r="F6408" s="98"/>
      <c r="G6408" s="127" t="s">
        <v>2205</v>
      </c>
      <c r="H6408" s="128">
        <v>0</v>
      </c>
      <c r="I6408" s="128">
        <v>0.03</v>
      </c>
      <c r="J6408" s="129">
        <v>0.03</v>
      </c>
      <c r="K6408" s="101" t="s">
        <v>1388</v>
      </c>
    </row>
    <row r="6409" spans="1:11" ht="56.25" customHeight="1">
      <c r="A6409" s="98">
        <v>513</v>
      </c>
      <c r="B6409" s="125" t="s">
        <v>1301</v>
      </c>
      <c r="C6409" s="126">
        <v>42416</v>
      </c>
      <c r="D6409" s="98" t="s">
        <v>11</v>
      </c>
      <c r="E6409" s="98">
        <v>185463</v>
      </c>
      <c r="F6409" s="98"/>
      <c r="G6409" s="127" t="s">
        <v>2235</v>
      </c>
      <c r="H6409" s="128">
        <v>343.61</v>
      </c>
      <c r="I6409" s="128">
        <v>0</v>
      </c>
      <c r="J6409" s="129">
        <v>343.61</v>
      </c>
      <c r="K6409" s="101" t="s">
        <v>1388</v>
      </c>
    </row>
    <row r="6410" spans="1:11" ht="56.25" customHeight="1">
      <c r="A6410" s="98">
        <v>513</v>
      </c>
      <c r="B6410" s="125" t="s">
        <v>1301</v>
      </c>
      <c r="C6410" s="126">
        <v>42416</v>
      </c>
      <c r="D6410" s="98" t="s">
        <v>13</v>
      </c>
      <c r="E6410" s="98">
        <v>185463</v>
      </c>
      <c r="F6410" s="98"/>
      <c r="G6410" s="127" t="s">
        <v>2234</v>
      </c>
      <c r="H6410" s="128">
        <v>0.01</v>
      </c>
      <c r="I6410" s="128">
        <v>0</v>
      </c>
      <c r="J6410" s="129">
        <v>0.01</v>
      </c>
      <c r="K6410" s="101" t="s">
        <v>1388</v>
      </c>
    </row>
    <row r="6411" spans="1:11" ht="56.25" customHeight="1">
      <c r="A6411" s="98">
        <v>513</v>
      </c>
      <c r="B6411" s="125" t="s">
        <v>1301</v>
      </c>
      <c r="C6411" s="126">
        <v>42416</v>
      </c>
      <c r="D6411" s="98" t="s">
        <v>13</v>
      </c>
      <c r="E6411" s="98">
        <v>185489</v>
      </c>
      <c r="F6411" s="98"/>
      <c r="G6411" s="127" t="s">
        <v>2239</v>
      </c>
      <c r="H6411" s="128">
        <v>50</v>
      </c>
      <c r="I6411" s="128">
        <v>0</v>
      </c>
      <c r="J6411" s="129">
        <v>50</v>
      </c>
      <c r="K6411" s="101" t="s">
        <v>1388</v>
      </c>
    </row>
    <row r="6412" spans="1:11" ht="56.25" customHeight="1">
      <c r="A6412" s="98">
        <v>513</v>
      </c>
      <c r="B6412" s="125" t="s">
        <v>1301</v>
      </c>
      <c r="C6412" s="126">
        <v>42416</v>
      </c>
      <c r="D6412" s="98" t="s">
        <v>13</v>
      </c>
      <c r="E6412" s="98">
        <v>185615</v>
      </c>
      <c r="F6412" s="98"/>
      <c r="G6412" s="127" t="s">
        <v>2242</v>
      </c>
      <c r="H6412" s="128">
        <v>50</v>
      </c>
      <c r="I6412" s="128">
        <v>0</v>
      </c>
      <c r="J6412" s="129">
        <v>50</v>
      </c>
      <c r="K6412" s="101" t="s">
        <v>1388</v>
      </c>
    </row>
    <row r="6413" spans="1:11" ht="56.25" customHeight="1">
      <c r="A6413" s="98">
        <v>513</v>
      </c>
      <c r="B6413" s="125" t="s">
        <v>1301</v>
      </c>
      <c r="C6413" s="126">
        <v>42416</v>
      </c>
      <c r="D6413" s="98" t="s">
        <v>13</v>
      </c>
      <c r="E6413" s="98">
        <v>185617</v>
      </c>
      <c r="F6413" s="98"/>
      <c r="G6413" s="127" t="s">
        <v>2243</v>
      </c>
      <c r="H6413" s="128">
        <v>50</v>
      </c>
      <c r="I6413" s="128">
        <v>0</v>
      </c>
      <c r="J6413" s="129">
        <v>50</v>
      </c>
      <c r="K6413" s="101" t="s">
        <v>1388</v>
      </c>
    </row>
    <row r="6414" spans="1:11" ht="56.25" customHeight="1">
      <c r="A6414" s="98">
        <v>513</v>
      </c>
      <c r="B6414" s="125" t="s">
        <v>1301</v>
      </c>
      <c r="C6414" s="126">
        <v>42417</v>
      </c>
      <c r="D6414" s="98" t="s">
        <v>13</v>
      </c>
      <c r="E6414" s="98">
        <v>185678</v>
      </c>
      <c r="F6414" s="98"/>
      <c r="G6414" s="127" t="s">
        <v>2275</v>
      </c>
      <c r="H6414" s="128">
        <v>50</v>
      </c>
      <c r="I6414" s="128">
        <v>0</v>
      </c>
      <c r="J6414" s="129">
        <v>50</v>
      </c>
      <c r="K6414" s="101" t="s">
        <v>1388</v>
      </c>
    </row>
    <row r="6415" spans="1:11" ht="56.25" customHeight="1">
      <c r="A6415" s="98">
        <v>513</v>
      </c>
      <c r="B6415" s="125" t="s">
        <v>1301</v>
      </c>
      <c r="C6415" s="126">
        <v>42417</v>
      </c>
      <c r="D6415" s="98" t="s">
        <v>13</v>
      </c>
      <c r="E6415" s="98">
        <v>185714</v>
      </c>
      <c r="F6415" s="98"/>
      <c r="G6415" s="127" t="s">
        <v>2276</v>
      </c>
      <c r="H6415" s="128">
        <v>50</v>
      </c>
      <c r="I6415" s="128">
        <v>0</v>
      </c>
      <c r="J6415" s="129">
        <v>50</v>
      </c>
      <c r="K6415" s="101" t="s">
        <v>1388</v>
      </c>
    </row>
    <row r="6416" spans="1:11" ht="56.25" customHeight="1">
      <c r="A6416" s="98">
        <v>513</v>
      </c>
      <c r="B6416" s="125" t="s">
        <v>1301</v>
      </c>
      <c r="C6416" s="126">
        <v>42418</v>
      </c>
      <c r="D6416" s="98" t="s">
        <v>13</v>
      </c>
      <c r="E6416" s="98">
        <v>185821</v>
      </c>
      <c r="F6416" s="98"/>
      <c r="G6416" s="127" t="s">
        <v>2296</v>
      </c>
      <c r="H6416" s="128">
        <v>50</v>
      </c>
      <c r="I6416" s="128">
        <v>0</v>
      </c>
      <c r="J6416" s="129">
        <v>50</v>
      </c>
      <c r="K6416" s="101" t="s">
        <v>1388</v>
      </c>
    </row>
    <row r="6417" spans="1:11" ht="56.25" customHeight="1">
      <c r="A6417" s="98">
        <v>513</v>
      </c>
      <c r="B6417" s="125" t="s">
        <v>1301</v>
      </c>
      <c r="C6417" s="126">
        <v>42419</v>
      </c>
      <c r="D6417" s="98" t="s">
        <v>11</v>
      </c>
      <c r="E6417" s="98">
        <v>185929</v>
      </c>
      <c r="F6417" s="98"/>
      <c r="G6417" s="127" t="s">
        <v>2325</v>
      </c>
      <c r="H6417" s="128">
        <v>40231.699999999997</v>
      </c>
      <c r="I6417" s="128">
        <v>0</v>
      </c>
      <c r="J6417" s="129">
        <v>40231.699999999997</v>
      </c>
      <c r="K6417" s="101" t="s">
        <v>1388</v>
      </c>
    </row>
    <row r="6418" spans="1:11" ht="56.25" customHeight="1">
      <c r="A6418" s="98">
        <v>513</v>
      </c>
      <c r="B6418" s="125" t="s">
        <v>1301</v>
      </c>
      <c r="C6418" s="126">
        <v>42422</v>
      </c>
      <c r="D6418" s="98" t="s">
        <v>13</v>
      </c>
      <c r="E6418" s="98">
        <v>186048</v>
      </c>
      <c r="F6418" s="98"/>
      <c r="G6418" s="127" t="s">
        <v>2349</v>
      </c>
      <c r="H6418" s="128">
        <v>50</v>
      </c>
      <c r="I6418" s="128">
        <v>0</v>
      </c>
      <c r="J6418" s="129">
        <v>50</v>
      </c>
      <c r="K6418" s="101" t="s">
        <v>1388</v>
      </c>
    </row>
    <row r="6419" spans="1:11" ht="56.25" customHeight="1">
      <c r="A6419" s="98">
        <v>513</v>
      </c>
      <c r="B6419" s="125" t="s">
        <v>1301</v>
      </c>
      <c r="C6419" s="126">
        <v>42422</v>
      </c>
      <c r="D6419" s="98" t="s">
        <v>13</v>
      </c>
      <c r="E6419" s="98">
        <v>186050</v>
      </c>
      <c r="F6419" s="98"/>
      <c r="G6419" s="127" t="s">
        <v>2350</v>
      </c>
      <c r="H6419" s="128">
        <v>50</v>
      </c>
      <c r="I6419" s="128">
        <v>0</v>
      </c>
      <c r="J6419" s="129">
        <v>50</v>
      </c>
      <c r="K6419" s="101" t="s">
        <v>1388</v>
      </c>
    </row>
    <row r="6420" spans="1:11" ht="56.25" customHeight="1">
      <c r="A6420" s="98">
        <v>513</v>
      </c>
      <c r="B6420" s="125" t="s">
        <v>1301</v>
      </c>
      <c r="C6420" s="126">
        <v>42423</v>
      </c>
      <c r="D6420" s="98" t="s">
        <v>11</v>
      </c>
      <c r="E6420" s="98">
        <v>186137</v>
      </c>
      <c r="F6420" s="98"/>
      <c r="G6420" s="127" t="s">
        <v>2370</v>
      </c>
      <c r="H6420" s="128">
        <v>329.34</v>
      </c>
      <c r="I6420" s="128">
        <v>0</v>
      </c>
      <c r="J6420" s="129">
        <v>329.34</v>
      </c>
      <c r="K6420" s="101" t="s">
        <v>1388</v>
      </c>
    </row>
    <row r="6421" spans="1:11" ht="56.25" customHeight="1">
      <c r="A6421" s="98">
        <v>513</v>
      </c>
      <c r="B6421" s="125" t="s">
        <v>1301</v>
      </c>
      <c r="C6421" s="126">
        <v>42423</v>
      </c>
      <c r="D6421" s="98" t="s">
        <v>6</v>
      </c>
      <c r="E6421" s="98">
        <v>186137</v>
      </c>
      <c r="F6421" s="98"/>
      <c r="G6421" s="127" t="s">
        <v>2363</v>
      </c>
      <c r="H6421" s="128">
        <v>0</v>
      </c>
      <c r="I6421" s="128">
        <v>0.01</v>
      </c>
      <c r="J6421" s="129">
        <v>0.01</v>
      </c>
      <c r="K6421" s="101" t="s">
        <v>1388</v>
      </c>
    </row>
    <row r="6422" spans="1:11" ht="56.25" customHeight="1">
      <c r="A6422" s="98">
        <v>513</v>
      </c>
      <c r="B6422" s="125" t="s">
        <v>1301</v>
      </c>
      <c r="C6422" s="126">
        <v>42424</v>
      </c>
      <c r="D6422" s="98" t="s">
        <v>11</v>
      </c>
      <c r="E6422" s="98">
        <v>186291</v>
      </c>
      <c r="F6422" s="98"/>
      <c r="G6422" s="127" t="s">
        <v>2388</v>
      </c>
      <c r="H6422" s="128">
        <v>50</v>
      </c>
      <c r="I6422" s="128">
        <v>0</v>
      </c>
      <c r="J6422" s="129">
        <v>50</v>
      </c>
      <c r="K6422" s="101" t="s">
        <v>1388</v>
      </c>
    </row>
    <row r="6423" spans="1:11" ht="56.25" customHeight="1">
      <c r="A6423" s="98">
        <v>513</v>
      </c>
      <c r="B6423" s="125" t="s">
        <v>1301</v>
      </c>
      <c r="C6423" s="126">
        <v>42424</v>
      </c>
      <c r="D6423" s="98" t="s">
        <v>13</v>
      </c>
      <c r="E6423" s="98">
        <v>186309</v>
      </c>
      <c r="F6423" s="98"/>
      <c r="G6423" s="127" t="s">
        <v>2391</v>
      </c>
      <c r="H6423" s="128">
        <v>50</v>
      </c>
      <c r="I6423" s="128">
        <v>0</v>
      </c>
      <c r="J6423" s="129">
        <v>50</v>
      </c>
      <c r="K6423" s="101" t="s">
        <v>1388</v>
      </c>
    </row>
    <row r="6424" spans="1:11" ht="56.25" customHeight="1">
      <c r="A6424" s="98">
        <v>513</v>
      </c>
      <c r="B6424" s="125" t="s">
        <v>1301</v>
      </c>
      <c r="C6424" s="126">
        <v>42425</v>
      </c>
      <c r="D6424" s="98" t="s">
        <v>11</v>
      </c>
      <c r="E6424" s="98">
        <v>186326</v>
      </c>
      <c r="F6424" s="98"/>
      <c r="G6424" s="127" t="s">
        <v>2409</v>
      </c>
      <c r="H6424" s="128">
        <v>50</v>
      </c>
      <c r="I6424" s="128">
        <v>0</v>
      </c>
      <c r="J6424" s="129">
        <v>50</v>
      </c>
      <c r="K6424" s="101" t="s">
        <v>1388</v>
      </c>
    </row>
    <row r="6425" spans="1:11" ht="56.25" customHeight="1">
      <c r="A6425" s="98">
        <v>513</v>
      </c>
      <c r="B6425" s="125" t="s">
        <v>1301</v>
      </c>
      <c r="C6425" s="126">
        <v>42425</v>
      </c>
      <c r="D6425" s="98" t="s">
        <v>13</v>
      </c>
      <c r="E6425" s="98">
        <v>186362</v>
      </c>
      <c r="F6425" s="98"/>
      <c r="G6425" s="127" t="s">
        <v>2411</v>
      </c>
      <c r="H6425" s="128">
        <v>50</v>
      </c>
      <c r="I6425" s="128">
        <v>0</v>
      </c>
      <c r="J6425" s="129">
        <v>50</v>
      </c>
      <c r="K6425" s="101" t="s">
        <v>1388</v>
      </c>
    </row>
    <row r="6426" spans="1:11" ht="56.25" customHeight="1">
      <c r="A6426" s="98">
        <v>513</v>
      </c>
      <c r="B6426" s="125" t="s">
        <v>1301</v>
      </c>
      <c r="C6426" s="126">
        <v>42425</v>
      </c>
      <c r="D6426" s="98" t="s">
        <v>11</v>
      </c>
      <c r="E6426" s="98">
        <v>186431</v>
      </c>
      <c r="F6426" s="98"/>
      <c r="G6426" s="127" t="s">
        <v>2412</v>
      </c>
      <c r="H6426" s="128">
        <v>281.94</v>
      </c>
      <c r="I6426" s="128">
        <v>0</v>
      </c>
      <c r="J6426" s="129">
        <v>281.94</v>
      </c>
      <c r="K6426" s="101" t="s">
        <v>1388</v>
      </c>
    </row>
    <row r="6427" spans="1:11" ht="56.25" customHeight="1">
      <c r="A6427" s="98">
        <v>513</v>
      </c>
      <c r="B6427" s="125" t="s">
        <v>1301</v>
      </c>
      <c r="C6427" s="126">
        <v>42425</v>
      </c>
      <c r="D6427" s="98" t="s">
        <v>13</v>
      </c>
      <c r="E6427" s="98">
        <v>186466</v>
      </c>
      <c r="F6427" s="98"/>
      <c r="G6427" s="127" t="s">
        <v>2418</v>
      </c>
      <c r="H6427" s="128">
        <v>50</v>
      </c>
      <c r="I6427" s="128">
        <v>0</v>
      </c>
      <c r="J6427" s="129">
        <v>50</v>
      </c>
      <c r="K6427" s="101" t="s">
        <v>1388</v>
      </c>
    </row>
    <row r="6428" spans="1:11" ht="56.25" customHeight="1">
      <c r="A6428" s="98">
        <v>513</v>
      </c>
      <c r="B6428" s="125" t="s">
        <v>1301</v>
      </c>
      <c r="C6428" s="126">
        <v>42425</v>
      </c>
      <c r="D6428" s="98" t="s">
        <v>11</v>
      </c>
      <c r="E6428" s="98">
        <v>186469</v>
      </c>
      <c r="F6428" s="98"/>
      <c r="G6428" s="127" t="s">
        <v>2419</v>
      </c>
      <c r="H6428" s="128">
        <v>1848.42</v>
      </c>
      <c r="I6428" s="128">
        <v>0</v>
      </c>
      <c r="J6428" s="129">
        <v>1848.42</v>
      </c>
      <c r="K6428" s="101" t="s">
        <v>1388</v>
      </c>
    </row>
    <row r="6429" spans="1:11" ht="56.25" customHeight="1">
      <c r="A6429" s="98">
        <v>513</v>
      </c>
      <c r="B6429" s="125" t="s">
        <v>1301</v>
      </c>
      <c r="C6429" s="126">
        <v>42426</v>
      </c>
      <c r="D6429" s="98" t="s">
        <v>13</v>
      </c>
      <c r="E6429" s="98">
        <v>186584</v>
      </c>
      <c r="F6429" s="98"/>
      <c r="G6429" s="127" t="s">
        <v>2432</v>
      </c>
      <c r="H6429" s="128">
        <v>50</v>
      </c>
      <c r="I6429" s="128">
        <v>0</v>
      </c>
      <c r="J6429" s="129">
        <v>50</v>
      </c>
      <c r="K6429" s="101" t="s">
        <v>1388</v>
      </c>
    </row>
    <row r="6430" spans="1:11" ht="56.25" customHeight="1">
      <c r="A6430" s="98">
        <v>513</v>
      </c>
      <c r="B6430" s="125" t="s">
        <v>1301</v>
      </c>
      <c r="C6430" s="126">
        <v>42426</v>
      </c>
      <c r="D6430" s="98" t="s">
        <v>13</v>
      </c>
      <c r="E6430" s="98">
        <v>186590</v>
      </c>
      <c r="F6430" s="98"/>
      <c r="G6430" s="127" t="s">
        <v>2433</v>
      </c>
      <c r="H6430" s="128">
        <v>50</v>
      </c>
      <c r="I6430" s="128">
        <v>0</v>
      </c>
      <c r="J6430" s="129">
        <v>50</v>
      </c>
      <c r="K6430" s="101" t="s">
        <v>1388</v>
      </c>
    </row>
    <row r="6431" spans="1:11" ht="56.25" customHeight="1">
      <c r="A6431" s="98">
        <v>513</v>
      </c>
      <c r="B6431" s="125" t="s">
        <v>1301</v>
      </c>
      <c r="C6431" s="126">
        <v>42429</v>
      </c>
      <c r="D6431" s="98" t="s">
        <v>13</v>
      </c>
      <c r="E6431" s="98">
        <v>186705</v>
      </c>
      <c r="F6431" s="98"/>
      <c r="G6431" s="127" t="s">
        <v>2461</v>
      </c>
      <c r="H6431" s="128">
        <v>50</v>
      </c>
      <c r="I6431" s="128">
        <v>0</v>
      </c>
      <c r="J6431" s="129">
        <v>50</v>
      </c>
      <c r="K6431" s="101" t="s">
        <v>1388</v>
      </c>
    </row>
    <row r="6432" spans="1:11" ht="56.25" customHeight="1">
      <c r="A6432" s="98">
        <v>513</v>
      </c>
      <c r="B6432" s="125" t="s">
        <v>1301</v>
      </c>
      <c r="C6432" s="126">
        <v>42430</v>
      </c>
      <c r="D6432" s="98" t="s">
        <v>11</v>
      </c>
      <c r="E6432" s="98">
        <v>186748</v>
      </c>
      <c r="F6432" s="98"/>
      <c r="G6432" s="127" t="s">
        <v>2479</v>
      </c>
      <c r="H6432" s="128">
        <v>50</v>
      </c>
      <c r="I6432" s="128">
        <v>0</v>
      </c>
      <c r="J6432" s="129">
        <v>50</v>
      </c>
      <c r="K6432" s="101" t="s">
        <v>1388</v>
      </c>
    </row>
    <row r="6433" spans="1:11" ht="56.25" customHeight="1">
      <c r="A6433" s="98">
        <v>513</v>
      </c>
      <c r="B6433" s="125" t="s">
        <v>1301</v>
      </c>
      <c r="C6433" s="126">
        <v>42430</v>
      </c>
      <c r="D6433" s="98" t="s">
        <v>11</v>
      </c>
      <c r="E6433" s="98">
        <v>186756</v>
      </c>
      <c r="F6433" s="98"/>
      <c r="G6433" s="127" t="s">
        <v>2480</v>
      </c>
      <c r="H6433" s="128">
        <v>50</v>
      </c>
      <c r="I6433" s="128">
        <v>0</v>
      </c>
      <c r="J6433" s="129">
        <v>50</v>
      </c>
      <c r="K6433" s="101" t="s">
        <v>1388</v>
      </c>
    </row>
    <row r="6434" spans="1:11" ht="56.25" customHeight="1">
      <c r="A6434" s="98">
        <v>513</v>
      </c>
      <c r="B6434" s="125" t="s">
        <v>1301</v>
      </c>
      <c r="C6434" s="126">
        <v>42430</v>
      </c>
      <c r="D6434" s="98" t="s">
        <v>13</v>
      </c>
      <c r="E6434" s="98">
        <v>186814</v>
      </c>
      <c r="F6434" s="98"/>
      <c r="G6434" s="127" t="s">
        <v>2486</v>
      </c>
      <c r="H6434" s="128">
        <v>50</v>
      </c>
      <c r="I6434" s="128">
        <v>0</v>
      </c>
      <c r="J6434" s="129">
        <v>50</v>
      </c>
      <c r="K6434" s="101" t="s">
        <v>1388</v>
      </c>
    </row>
    <row r="6435" spans="1:11" ht="56.25" customHeight="1">
      <c r="A6435" s="98">
        <v>513</v>
      </c>
      <c r="B6435" s="125" t="s">
        <v>1301</v>
      </c>
      <c r="C6435" s="126">
        <v>42431</v>
      </c>
      <c r="D6435" s="98" t="s">
        <v>13</v>
      </c>
      <c r="E6435" s="98">
        <v>186976</v>
      </c>
      <c r="F6435" s="98"/>
      <c r="G6435" s="127" t="s">
        <v>2521</v>
      </c>
      <c r="H6435" s="128">
        <v>50</v>
      </c>
      <c r="I6435" s="128">
        <v>0</v>
      </c>
      <c r="J6435" s="129">
        <v>50</v>
      </c>
      <c r="K6435" s="101" t="s">
        <v>1388</v>
      </c>
    </row>
    <row r="6436" spans="1:11" ht="56.25" customHeight="1">
      <c r="A6436" s="98">
        <v>513</v>
      </c>
      <c r="B6436" s="125" t="s">
        <v>1301</v>
      </c>
      <c r="C6436" s="126">
        <v>42431</v>
      </c>
      <c r="D6436" s="98" t="s">
        <v>13</v>
      </c>
      <c r="E6436" s="98">
        <v>186978</v>
      </c>
      <c r="F6436" s="98"/>
      <c r="G6436" s="127" t="s">
        <v>2522</v>
      </c>
      <c r="H6436" s="128">
        <v>50</v>
      </c>
      <c r="I6436" s="128">
        <v>0</v>
      </c>
      <c r="J6436" s="129">
        <v>50</v>
      </c>
      <c r="K6436" s="101" t="s">
        <v>1388</v>
      </c>
    </row>
    <row r="6437" spans="1:11" ht="56.25" customHeight="1">
      <c r="A6437" s="98">
        <v>513</v>
      </c>
      <c r="B6437" s="125" t="s">
        <v>1301</v>
      </c>
      <c r="C6437" s="126">
        <v>42431</v>
      </c>
      <c r="D6437" s="98" t="s">
        <v>13</v>
      </c>
      <c r="E6437" s="98">
        <v>186982</v>
      </c>
      <c r="F6437" s="98"/>
      <c r="G6437" s="127" t="s">
        <v>2523</v>
      </c>
      <c r="H6437" s="128">
        <v>50</v>
      </c>
      <c r="I6437" s="128">
        <v>0</v>
      </c>
      <c r="J6437" s="129">
        <v>50</v>
      </c>
      <c r="K6437" s="101" t="s">
        <v>1388</v>
      </c>
    </row>
    <row r="6438" spans="1:11" ht="56.25" customHeight="1">
      <c r="A6438" s="98">
        <v>513</v>
      </c>
      <c r="B6438" s="125" t="s">
        <v>1301</v>
      </c>
      <c r="C6438" s="126">
        <v>42433</v>
      </c>
      <c r="D6438" s="98" t="s">
        <v>11</v>
      </c>
      <c r="E6438" s="98">
        <v>187134</v>
      </c>
      <c r="F6438" s="98"/>
      <c r="G6438" s="127" t="s">
        <v>2551</v>
      </c>
      <c r="H6438" s="128">
        <v>50</v>
      </c>
      <c r="I6438" s="128">
        <v>0</v>
      </c>
      <c r="J6438" s="129">
        <v>50</v>
      </c>
      <c r="K6438" s="101" t="s">
        <v>1388</v>
      </c>
    </row>
    <row r="6439" spans="1:11" ht="56.25" customHeight="1">
      <c r="A6439" s="98">
        <v>513</v>
      </c>
      <c r="B6439" s="125" t="s">
        <v>1301</v>
      </c>
      <c r="C6439" s="126">
        <v>42433</v>
      </c>
      <c r="D6439" s="98" t="s">
        <v>11</v>
      </c>
      <c r="E6439" s="98">
        <v>187137</v>
      </c>
      <c r="F6439" s="98"/>
      <c r="G6439" s="127" t="s">
        <v>2552</v>
      </c>
      <c r="H6439" s="128">
        <v>50</v>
      </c>
      <c r="I6439" s="128">
        <v>0</v>
      </c>
      <c r="J6439" s="129">
        <v>50</v>
      </c>
      <c r="K6439" s="101" t="s">
        <v>1388</v>
      </c>
    </row>
    <row r="6440" spans="1:11" ht="56.25" customHeight="1">
      <c r="A6440" s="98">
        <v>513</v>
      </c>
      <c r="B6440" s="125" t="s">
        <v>1301</v>
      </c>
      <c r="C6440" s="126">
        <v>42433</v>
      </c>
      <c r="D6440" s="98" t="s">
        <v>11</v>
      </c>
      <c r="E6440" s="98">
        <v>187142</v>
      </c>
      <c r="F6440" s="98"/>
      <c r="G6440" s="127" t="s">
        <v>2553</v>
      </c>
      <c r="H6440" s="128">
        <v>50</v>
      </c>
      <c r="I6440" s="128">
        <v>0</v>
      </c>
      <c r="J6440" s="129">
        <v>50</v>
      </c>
      <c r="K6440" s="101" t="s">
        <v>1388</v>
      </c>
    </row>
    <row r="6441" spans="1:11" ht="56.25" customHeight="1">
      <c r="A6441" s="98">
        <v>513</v>
      </c>
      <c r="B6441" s="125" t="s">
        <v>1301</v>
      </c>
      <c r="C6441" s="126">
        <v>42433</v>
      </c>
      <c r="D6441" s="98" t="s">
        <v>11</v>
      </c>
      <c r="E6441" s="98">
        <v>187147</v>
      </c>
      <c r="F6441" s="98"/>
      <c r="G6441" s="127" t="s">
        <v>2554</v>
      </c>
      <c r="H6441" s="128">
        <v>50</v>
      </c>
      <c r="I6441" s="128">
        <v>0</v>
      </c>
      <c r="J6441" s="129">
        <v>50</v>
      </c>
      <c r="K6441" s="101" t="s">
        <v>1388</v>
      </c>
    </row>
    <row r="6442" spans="1:11" ht="56.25" customHeight="1">
      <c r="A6442" s="98">
        <v>513</v>
      </c>
      <c r="B6442" s="125" t="s">
        <v>1301</v>
      </c>
      <c r="C6442" s="126">
        <v>42433</v>
      </c>
      <c r="D6442" s="98" t="s">
        <v>11</v>
      </c>
      <c r="E6442" s="98">
        <v>187161</v>
      </c>
      <c r="F6442" s="98"/>
      <c r="G6442" s="127" t="s">
        <v>2555</v>
      </c>
      <c r="H6442" s="128">
        <v>50</v>
      </c>
      <c r="I6442" s="128">
        <v>0</v>
      </c>
      <c r="J6442" s="129">
        <v>50</v>
      </c>
      <c r="K6442" s="101" t="s">
        <v>1388</v>
      </c>
    </row>
    <row r="6443" spans="1:11" ht="56.25" customHeight="1">
      <c r="A6443" s="98">
        <v>513</v>
      </c>
      <c r="B6443" s="125" t="s">
        <v>1301</v>
      </c>
      <c r="C6443" s="126">
        <v>42433</v>
      </c>
      <c r="D6443" s="98" t="s">
        <v>11</v>
      </c>
      <c r="E6443" s="98">
        <v>187202</v>
      </c>
      <c r="F6443" s="98"/>
      <c r="G6443" s="127" t="s">
        <v>2558</v>
      </c>
      <c r="H6443" s="128">
        <v>50</v>
      </c>
      <c r="I6443" s="128">
        <v>0</v>
      </c>
      <c r="J6443" s="129">
        <v>50</v>
      </c>
      <c r="K6443" s="101" t="s">
        <v>1388</v>
      </c>
    </row>
    <row r="6444" spans="1:11" ht="56.25" customHeight="1">
      <c r="A6444" s="98">
        <v>513</v>
      </c>
      <c r="B6444" s="125" t="s">
        <v>1301</v>
      </c>
      <c r="C6444" s="126">
        <v>42433</v>
      </c>
      <c r="D6444" s="98" t="s">
        <v>11</v>
      </c>
      <c r="E6444" s="98">
        <v>187203</v>
      </c>
      <c r="F6444" s="98"/>
      <c r="G6444" s="127" t="s">
        <v>2559</v>
      </c>
      <c r="H6444" s="128">
        <v>457.96</v>
      </c>
      <c r="I6444" s="128">
        <v>0</v>
      </c>
      <c r="J6444" s="129">
        <v>457.96</v>
      </c>
      <c r="K6444" s="101" t="s">
        <v>1388</v>
      </c>
    </row>
    <row r="6445" spans="1:11" ht="56.25" customHeight="1">
      <c r="A6445" s="98">
        <v>513</v>
      </c>
      <c r="B6445" s="125" t="s">
        <v>1301</v>
      </c>
      <c r="C6445" s="126">
        <v>42433</v>
      </c>
      <c r="D6445" s="98" t="s">
        <v>11</v>
      </c>
      <c r="E6445" s="98">
        <v>187204</v>
      </c>
      <c r="F6445" s="98"/>
      <c r="G6445" s="127" t="s">
        <v>2560</v>
      </c>
      <c r="H6445" s="128">
        <v>457.96</v>
      </c>
      <c r="I6445" s="128">
        <v>0</v>
      </c>
      <c r="J6445" s="129">
        <v>457.96</v>
      </c>
      <c r="K6445" s="101" t="s">
        <v>1388</v>
      </c>
    </row>
    <row r="6446" spans="1:11" ht="56.25" customHeight="1">
      <c r="A6446" s="98">
        <v>513</v>
      </c>
      <c r="B6446" s="125" t="s">
        <v>1301</v>
      </c>
      <c r="C6446" s="126">
        <v>42433</v>
      </c>
      <c r="D6446" s="98" t="s">
        <v>13</v>
      </c>
      <c r="E6446" s="98">
        <v>187274</v>
      </c>
      <c r="F6446" s="98"/>
      <c r="G6446" s="127" t="s">
        <v>2561</v>
      </c>
      <c r="H6446" s="128">
        <v>50</v>
      </c>
      <c r="I6446" s="128">
        <v>0</v>
      </c>
      <c r="J6446" s="129">
        <v>50</v>
      </c>
      <c r="K6446" s="101" t="s">
        <v>1388</v>
      </c>
    </row>
    <row r="6447" spans="1:11" ht="56.25" customHeight="1">
      <c r="A6447" s="98">
        <v>513</v>
      </c>
      <c r="B6447" s="125" t="s">
        <v>1301</v>
      </c>
      <c r="C6447" s="126">
        <v>42436</v>
      </c>
      <c r="D6447" s="98" t="s">
        <v>13</v>
      </c>
      <c r="E6447" s="98">
        <v>187304</v>
      </c>
      <c r="F6447" s="98"/>
      <c r="G6447" s="127" t="s">
        <v>2588</v>
      </c>
      <c r="H6447" s="128">
        <v>50</v>
      </c>
      <c r="I6447" s="128">
        <v>0</v>
      </c>
      <c r="J6447" s="129">
        <v>50</v>
      </c>
      <c r="K6447" s="101" t="s">
        <v>1388</v>
      </c>
    </row>
    <row r="6448" spans="1:11" ht="56.25" customHeight="1">
      <c r="A6448" s="98">
        <v>513</v>
      </c>
      <c r="B6448" s="125" t="s">
        <v>1301</v>
      </c>
      <c r="C6448" s="126">
        <v>42436</v>
      </c>
      <c r="D6448" s="98" t="s">
        <v>13</v>
      </c>
      <c r="E6448" s="98">
        <v>187413</v>
      </c>
      <c r="F6448" s="98"/>
      <c r="G6448" s="127" t="s">
        <v>2589</v>
      </c>
      <c r="H6448" s="128">
        <v>50</v>
      </c>
      <c r="I6448" s="128">
        <v>0</v>
      </c>
      <c r="J6448" s="129">
        <v>50</v>
      </c>
      <c r="K6448" s="101" t="s">
        <v>1388</v>
      </c>
    </row>
    <row r="6449" spans="1:11" ht="56.25" customHeight="1">
      <c r="A6449" s="98">
        <v>513</v>
      </c>
      <c r="B6449" s="125" t="s">
        <v>1301</v>
      </c>
      <c r="C6449" s="126">
        <v>42437</v>
      </c>
      <c r="D6449" s="98" t="s">
        <v>13</v>
      </c>
      <c r="E6449" s="98">
        <v>187474</v>
      </c>
      <c r="F6449" s="98"/>
      <c r="G6449" s="127" t="s">
        <v>2613</v>
      </c>
      <c r="H6449" s="128">
        <v>50</v>
      </c>
      <c r="I6449" s="128">
        <v>0</v>
      </c>
      <c r="J6449" s="129">
        <v>50</v>
      </c>
      <c r="K6449" s="101" t="s">
        <v>1388</v>
      </c>
    </row>
    <row r="6450" spans="1:11" ht="56.25" customHeight="1">
      <c r="A6450" s="98">
        <v>513</v>
      </c>
      <c r="B6450" s="125" t="s">
        <v>1301</v>
      </c>
      <c r="C6450" s="126">
        <v>42437</v>
      </c>
      <c r="D6450" s="98" t="s">
        <v>13</v>
      </c>
      <c r="E6450" s="98">
        <v>187495</v>
      </c>
      <c r="F6450" s="98"/>
      <c r="G6450" s="127" t="s">
        <v>2614</v>
      </c>
      <c r="H6450" s="128">
        <v>50</v>
      </c>
      <c r="I6450" s="128">
        <v>0</v>
      </c>
      <c r="J6450" s="129">
        <v>50</v>
      </c>
      <c r="K6450" s="101" t="s">
        <v>1388</v>
      </c>
    </row>
    <row r="6451" spans="1:11" ht="56.25" customHeight="1">
      <c r="A6451" s="98">
        <v>513</v>
      </c>
      <c r="B6451" s="125" t="s">
        <v>1301</v>
      </c>
      <c r="C6451" s="126">
        <v>42437</v>
      </c>
      <c r="D6451" s="98" t="s">
        <v>13</v>
      </c>
      <c r="E6451" s="98">
        <v>187497</v>
      </c>
      <c r="F6451" s="98"/>
      <c r="G6451" s="127" t="s">
        <v>2615</v>
      </c>
      <c r="H6451" s="128">
        <v>50</v>
      </c>
      <c r="I6451" s="128">
        <v>0</v>
      </c>
      <c r="J6451" s="129">
        <v>50</v>
      </c>
      <c r="K6451" s="101" t="s">
        <v>1388</v>
      </c>
    </row>
    <row r="6452" spans="1:11" ht="56.25" customHeight="1">
      <c r="A6452" s="98">
        <v>513</v>
      </c>
      <c r="B6452" s="125" t="s">
        <v>1301</v>
      </c>
      <c r="C6452" s="126">
        <v>42437</v>
      </c>
      <c r="D6452" s="98" t="s">
        <v>13</v>
      </c>
      <c r="E6452" s="98">
        <v>187499</v>
      </c>
      <c r="F6452" s="98"/>
      <c r="G6452" s="127" t="s">
        <v>2616</v>
      </c>
      <c r="H6452" s="128">
        <v>50</v>
      </c>
      <c r="I6452" s="128">
        <v>0</v>
      </c>
      <c r="J6452" s="129">
        <v>50</v>
      </c>
      <c r="K6452" s="101" t="s">
        <v>1388</v>
      </c>
    </row>
    <row r="6453" spans="1:11" ht="56.25" customHeight="1">
      <c r="A6453" s="98">
        <v>513</v>
      </c>
      <c r="B6453" s="125" t="s">
        <v>1301</v>
      </c>
      <c r="C6453" s="126">
        <v>42437</v>
      </c>
      <c r="D6453" s="98" t="s">
        <v>13</v>
      </c>
      <c r="E6453" s="98">
        <v>187506</v>
      </c>
      <c r="F6453" s="98"/>
      <c r="G6453" s="127" t="s">
        <v>2617</v>
      </c>
      <c r="H6453" s="128">
        <v>50</v>
      </c>
      <c r="I6453" s="128">
        <v>0</v>
      </c>
      <c r="J6453" s="129">
        <v>50</v>
      </c>
      <c r="K6453" s="101" t="s">
        <v>1388</v>
      </c>
    </row>
    <row r="6454" spans="1:11" ht="56.25" customHeight="1">
      <c r="A6454" s="98">
        <v>513</v>
      </c>
      <c r="B6454" s="125" t="s">
        <v>1301</v>
      </c>
      <c r="C6454" s="126">
        <v>42437</v>
      </c>
      <c r="D6454" s="98" t="s">
        <v>13</v>
      </c>
      <c r="E6454" s="98">
        <v>187508</v>
      </c>
      <c r="F6454" s="98"/>
      <c r="G6454" s="127" t="s">
        <v>2618</v>
      </c>
      <c r="H6454" s="128">
        <v>50</v>
      </c>
      <c r="I6454" s="128">
        <v>0</v>
      </c>
      <c r="J6454" s="129">
        <v>50</v>
      </c>
      <c r="K6454" s="101" t="s">
        <v>1388</v>
      </c>
    </row>
    <row r="6455" spans="1:11" ht="56.25" customHeight="1">
      <c r="A6455" s="98">
        <v>513</v>
      </c>
      <c r="B6455" s="125" t="s">
        <v>1301</v>
      </c>
      <c r="C6455" s="126">
        <v>42438</v>
      </c>
      <c r="D6455" s="98" t="s">
        <v>13</v>
      </c>
      <c r="E6455" s="98">
        <v>187617</v>
      </c>
      <c r="F6455" s="98"/>
      <c r="G6455" s="127" t="s">
        <v>2627</v>
      </c>
      <c r="H6455" s="128">
        <v>50</v>
      </c>
      <c r="I6455" s="128">
        <v>0</v>
      </c>
      <c r="J6455" s="129">
        <v>50</v>
      </c>
      <c r="K6455" s="101" t="s">
        <v>1388</v>
      </c>
    </row>
    <row r="6456" spans="1:11" ht="56.25" customHeight="1">
      <c r="A6456" s="98">
        <v>513</v>
      </c>
      <c r="B6456" s="125" t="s">
        <v>1301</v>
      </c>
      <c r="C6456" s="126">
        <v>42438</v>
      </c>
      <c r="D6456" s="98" t="s">
        <v>13</v>
      </c>
      <c r="E6456" s="98">
        <v>187619</v>
      </c>
      <c r="F6456" s="98"/>
      <c r="G6456" s="127" t="s">
        <v>2628</v>
      </c>
      <c r="H6456" s="128">
        <v>50</v>
      </c>
      <c r="I6456" s="128">
        <v>0</v>
      </c>
      <c r="J6456" s="129">
        <v>50</v>
      </c>
      <c r="K6456" s="101" t="s">
        <v>1388</v>
      </c>
    </row>
    <row r="6457" spans="1:11" ht="56.25" customHeight="1">
      <c r="A6457" s="98">
        <v>513</v>
      </c>
      <c r="B6457" s="125" t="s">
        <v>1301</v>
      </c>
      <c r="C6457" s="126">
        <v>42439</v>
      </c>
      <c r="D6457" s="98" t="s">
        <v>13</v>
      </c>
      <c r="E6457" s="98">
        <v>187716</v>
      </c>
      <c r="F6457" s="98"/>
      <c r="G6457" s="127" t="s">
        <v>2653</v>
      </c>
      <c r="H6457" s="128">
        <v>50</v>
      </c>
      <c r="I6457" s="128">
        <v>0</v>
      </c>
      <c r="J6457" s="129">
        <v>50</v>
      </c>
      <c r="K6457" s="101" t="s">
        <v>1388</v>
      </c>
    </row>
    <row r="6458" spans="1:11" ht="56.25" customHeight="1">
      <c r="A6458" s="98">
        <v>513</v>
      </c>
      <c r="B6458" s="125" t="s">
        <v>1301</v>
      </c>
      <c r="C6458" s="126">
        <v>42439</v>
      </c>
      <c r="D6458" s="98" t="s">
        <v>13</v>
      </c>
      <c r="E6458" s="98">
        <v>187718</v>
      </c>
      <c r="F6458" s="98"/>
      <c r="G6458" s="127" t="s">
        <v>2654</v>
      </c>
      <c r="H6458" s="128">
        <v>50</v>
      </c>
      <c r="I6458" s="128">
        <v>0</v>
      </c>
      <c r="J6458" s="129">
        <v>50</v>
      </c>
      <c r="K6458" s="101" t="s">
        <v>1388</v>
      </c>
    </row>
    <row r="6459" spans="1:11" ht="56.25" customHeight="1">
      <c r="A6459" s="98">
        <v>513</v>
      </c>
      <c r="B6459" s="125" t="s">
        <v>1301</v>
      </c>
      <c r="C6459" s="126">
        <v>42439</v>
      </c>
      <c r="D6459" s="98" t="s">
        <v>13</v>
      </c>
      <c r="E6459" s="98">
        <v>187722</v>
      </c>
      <c r="F6459" s="98"/>
      <c r="G6459" s="127" t="s">
        <v>2655</v>
      </c>
      <c r="H6459" s="128">
        <v>50</v>
      </c>
      <c r="I6459" s="128">
        <v>0</v>
      </c>
      <c r="J6459" s="129">
        <v>50</v>
      </c>
      <c r="K6459" s="101" t="s">
        <v>1388</v>
      </c>
    </row>
    <row r="6460" spans="1:11" ht="56.25" customHeight="1">
      <c r="A6460" s="98">
        <v>513</v>
      </c>
      <c r="B6460" s="125" t="s">
        <v>1301</v>
      </c>
      <c r="C6460" s="126">
        <v>42439</v>
      </c>
      <c r="D6460" s="98" t="s">
        <v>13</v>
      </c>
      <c r="E6460" s="98">
        <v>187807</v>
      </c>
      <c r="F6460" s="98"/>
      <c r="G6460" s="127" t="s">
        <v>2657</v>
      </c>
      <c r="H6460" s="128">
        <v>50</v>
      </c>
      <c r="I6460" s="128">
        <v>0</v>
      </c>
      <c r="J6460" s="129">
        <v>50</v>
      </c>
      <c r="K6460" s="101" t="s">
        <v>1388</v>
      </c>
    </row>
    <row r="6461" spans="1:11" ht="56.25" customHeight="1">
      <c r="A6461" s="98">
        <v>513</v>
      </c>
      <c r="B6461" s="125" t="s">
        <v>1301</v>
      </c>
      <c r="C6461" s="126">
        <v>42440</v>
      </c>
      <c r="D6461" s="98" t="s">
        <v>11</v>
      </c>
      <c r="E6461" s="98">
        <v>187816</v>
      </c>
      <c r="F6461" s="98"/>
      <c r="G6461" s="127" t="s">
        <v>2678</v>
      </c>
      <c r="H6461" s="128">
        <v>50</v>
      </c>
      <c r="I6461" s="128">
        <v>0</v>
      </c>
      <c r="J6461" s="129">
        <v>50</v>
      </c>
      <c r="K6461" s="101" t="s">
        <v>1388</v>
      </c>
    </row>
    <row r="6462" spans="1:11" ht="56.25" customHeight="1">
      <c r="A6462" s="98">
        <v>513</v>
      </c>
      <c r="B6462" s="125" t="s">
        <v>1301</v>
      </c>
      <c r="C6462" s="126">
        <v>42440</v>
      </c>
      <c r="D6462" s="98" t="s">
        <v>13</v>
      </c>
      <c r="E6462" s="98">
        <v>187935</v>
      </c>
      <c r="F6462" s="98"/>
      <c r="G6462" s="127" t="s">
        <v>2681</v>
      </c>
      <c r="H6462" s="128">
        <v>50</v>
      </c>
      <c r="I6462" s="128">
        <v>0</v>
      </c>
      <c r="J6462" s="129">
        <v>50</v>
      </c>
      <c r="K6462" s="101" t="s">
        <v>1388</v>
      </c>
    </row>
    <row r="6463" spans="1:11" ht="56.25" customHeight="1">
      <c r="A6463" s="98">
        <v>513</v>
      </c>
      <c r="B6463" s="125" t="s">
        <v>1301</v>
      </c>
      <c r="C6463" s="126">
        <v>42443</v>
      </c>
      <c r="D6463" s="98" t="s">
        <v>11</v>
      </c>
      <c r="E6463" s="98">
        <v>188020</v>
      </c>
      <c r="F6463" s="98"/>
      <c r="G6463" s="127" t="s">
        <v>2719</v>
      </c>
      <c r="H6463" s="128">
        <v>366.31</v>
      </c>
      <c r="I6463" s="128">
        <v>0</v>
      </c>
      <c r="J6463" s="129">
        <v>366.31</v>
      </c>
      <c r="K6463" s="101" t="s">
        <v>1388</v>
      </c>
    </row>
    <row r="6464" spans="1:11" ht="56.25" customHeight="1">
      <c r="A6464" s="98">
        <v>513</v>
      </c>
      <c r="B6464" s="125" t="s">
        <v>1301</v>
      </c>
      <c r="C6464" s="126">
        <v>42443</v>
      </c>
      <c r="D6464" s="98" t="s">
        <v>11</v>
      </c>
      <c r="E6464" s="98">
        <v>188034</v>
      </c>
      <c r="F6464" s="98"/>
      <c r="G6464" s="127" t="s">
        <v>2721</v>
      </c>
      <c r="H6464" s="128">
        <v>372.28</v>
      </c>
      <c r="I6464" s="128">
        <v>0</v>
      </c>
      <c r="J6464" s="129">
        <v>372.28</v>
      </c>
      <c r="K6464" s="101" t="s">
        <v>1388</v>
      </c>
    </row>
    <row r="6465" spans="1:11" ht="56.25" customHeight="1">
      <c r="A6465" s="98">
        <v>513</v>
      </c>
      <c r="B6465" s="125" t="s">
        <v>1301</v>
      </c>
      <c r="C6465" s="126">
        <v>42443</v>
      </c>
      <c r="D6465" s="98" t="s">
        <v>11</v>
      </c>
      <c r="E6465" s="98">
        <v>188042</v>
      </c>
      <c r="F6465" s="98"/>
      <c r="G6465" s="127" t="s">
        <v>2723</v>
      </c>
      <c r="H6465" s="128">
        <v>9330.89</v>
      </c>
      <c r="I6465" s="128">
        <v>0</v>
      </c>
      <c r="J6465" s="129">
        <v>9330.89</v>
      </c>
      <c r="K6465" s="101" t="s">
        <v>1388</v>
      </c>
    </row>
    <row r="6466" spans="1:11" ht="56.25" customHeight="1">
      <c r="A6466" s="98">
        <v>513</v>
      </c>
      <c r="B6466" s="125" t="s">
        <v>1301</v>
      </c>
      <c r="C6466" s="126">
        <v>42443</v>
      </c>
      <c r="D6466" s="98" t="s">
        <v>13</v>
      </c>
      <c r="E6466" s="98">
        <v>188042</v>
      </c>
      <c r="F6466" s="98"/>
      <c r="G6466" s="127" t="s">
        <v>2722</v>
      </c>
      <c r="H6466" s="128">
        <v>0.03</v>
      </c>
      <c r="I6466" s="128">
        <v>0</v>
      </c>
      <c r="J6466" s="129">
        <v>0.03</v>
      </c>
      <c r="K6466" s="101" t="s">
        <v>1388</v>
      </c>
    </row>
    <row r="6467" spans="1:11" ht="56.25" customHeight="1">
      <c r="A6467" s="98">
        <v>513</v>
      </c>
      <c r="B6467" s="125" t="s">
        <v>1301</v>
      </c>
      <c r="C6467" s="126">
        <v>42443</v>
      </c>
      <c r="D6467" s="98" t="s">
        <v>11</v>
      </c>
      <c r="E6467" s="98">
        <v>188045</v>
      </c>
      <c r="F6467" s="98"/>
      <c r="G6467" s="127" t="s">
        <v>2724</v>
      </c>
      <c r="H6467" s="128">
        <v>1021.92</v>
      </c>
      <c r="I6467" s="128">
        <v>0</v>
      </c>
      <c r="J6467" s="129">
        <v>1021.92</v>
      </c>
      <c r="K6467" s="101" t="s">
        <v>1388</v>
      </c>
    </row>
    <row r="6468" spans="1:11" ht="56.25" customHeight="1">
      <c r="A6468" s="98">
        <v>513</v>
      </c>
      <c r="B6468" s="125" t="s">
        <v>1301</v>
      </c>
      <c r="C6468" s="126">
        <v>42443</v>
      </c>
      <c r="D6468" s="98" t="s">
        <v>6</v>
      </c>
      <c r="E6468" s="98">
        <v>188045</v>
      </c>
      <c r="F6468" s="98"/>
      <c r="G6468" s="127" t="s">
        <v>2710</v>
      </c>
      <c r="H6468" s="128">
        <v>0</v>
      </c>
      <c r="I6468" s="128">
        <v>0.02</v>
      </c>
      <c r="J6468" s="129">
        <v>0.02</v>
      </c>
      <c r="K6468" s="101" t="s">
        <v>1388</v>
      </c>
    </row>
    <row r="6469" spans="1:11" ht="56.25" customHeight="1">
      <c r="A6469" s="98">
        <v>513</v>
      </c>
      <c r="B6469" s="125" t="s">
        <v>1301</v>
      </c>
      <c r="C6469" s="126">
        <v>42444</v>
      </c>
      <c r="D6469" s="98" t="s">
        <v>13</v>
      </c>
      <c r="E6469" s="98">
        <v>188087</v>
      </c>
      <c r="F6469" s="98"/>
      <c r="G6469" s="127" t="s">
        <v>2761</v>
      </c>
      <c r="H6469" s="128">
        <v>50</v>
      </c>
      <c r="I6469" s="128">
        <v>0</v>
      </c>
      <c r="J6469" s="129">
        <v>50</v>
      </c>
      <c r="K6469" s="101" t="s">
        <v>1388</v>
      </c>
    </row>
    <row r="6470" spans="1:11" ht="56.25" customHeight="1">
      <c r="A6470" s="98">
        <v>513</v>
      </c>
      <c r="B6470" s="125" t="s">
        <v>1301</v>
      </c>
      <c r="C6470" s="126">
        <v>42444</v>
      </c>
      <c r="D6470" s="98" t="s">
        <v>13</v>
      </c>
      <c r="E6470" s="98">
        <v>188167</v>
      </c>
      <c r="F6470" s="98"/>
      <c r="G6470" s="127" t="s">
        <v>2762</v>
      </c>
      <c r="H6470" s="128">
        <v>50</v>
      </c>
      <c r="I6470" s="128">
        <v>0</v>
      </c>
      <c r="J6470" s="129">
        <v>50</v>
      </c>
      <c r="K6470" s="101" t="s">
        <v>1388</v>
      </c>
    </row>
    <row r="6471" spans="1:11" ht="56.25" customHeight="1">
      <c r="A6471" s="98">
        <v>513</v>
      </c>
      <c r="B6471" s="125" t="s">
        <v>1301</v>
      </c>
      <c r="C6471" s="126">
        <v>42444</v>
      </c>
      <c r="D6471" s="98" t="s">
        <v>13</v>
      </c>
      <c r="E6471" s="98">
        <v>188169</v>
      </c>
      <c r="F6471" s="98"/>
      <c r="G6471" s="127" t="s">
        <v>2763</v>
      </c>
      <c r="H6471" s="128">
        <v>50</v>
      </c>
      <c r="I6471" s="128">
        <v>0</v>
      </c>
      <c r="J6471" s="129">
        <v>50</v>
      </c>
      <c r="K6471" s="101" t="s">
        <v>1388</v>
      </c>
    </row>
    <row r="6472" spans="1:11" ht="56.25" customHeight="1">
      <c r="A6472" s="98">
        <v>513</v>
      </c>
      <c r="B6472" s="125" t="s">
        <v>1301</v>
      </c>
      <c r="C6472" s="126">
        <v>42444</v>
      </c>
      <c r="D6472" s="98" t="s">
        <v>11</v>
      </c>
      <c r="E6472" s="98">
        <v>188170</v>
      </c>
      <c r="F6472" s="98"/>
      <c r="G6472" s="127" t="s">
        <v>2764</v>
      </c>
      <c r="H6472" s="128">
        <v>72210.61</v>
      </c>
      <c r="I6472" s="128">
        <v>0</v>
      </c>
      <c r="J6472" s="129">
        <v>72210.61</v>
      </c>
      <c r="K6472" s="101" t="s">
        <v>1388</v>
      </c>
    </row>
    <row r="6473" spans="1:11" ht="56.25" customHeight="1">
      <c r="A6473" s="98">
        <v>513</v>
      </c>
      <c r="B6473" s="125" t="s">
        <v>1301</v>
      </c>
      <c r="C6473" s="126">
        <v>42444</v>
      </c>
      <c r="D6473" s="98" t="s">
        <v>13</v>
      </c>
      <c r="E6473" s="98">
        <v>188180</v>
      </c>
      <c r="F6473" s="98"/>
      <c r="G6473" s="127" t="s">
        <v>2765</v>
      </c>
      <c r="H6473" s="128">
        <v>50</v>
      </c>
      <c r="I6473" s="128">
        <v>0</v>
      </c>
      <c r="J6473" s="129">
        <v>50</v>
      </c>
      <c r="K6473" s="101" t="s">
        <v>1388</v>
      </c>
    </row>
    <row r="6474" spans="1:11" ht="56.25" customHeight="1">
      <c r="A6474" s="98">
        <v>513</v>
      </c>
      <c r="B6474" s="125" t="s">
        <v>1301</v>
      </c>
      <c r="C6474" s="126">
        <v>42445</v>
      </c>
      <c r="D6474" s="98" t="s">
        <v>13</v>
      </c>
      <c r="E6474" s="98">
        <v>188273</v>
      </c>
      <c r="F6474" s="98"/>
      <c r="G6474" s="127" t="s">
        <v>2783</v>
      </c>
      <c r="H6474" s="128">
        <v>50</v>
      </c>
      <c r="I6474" s="128">
        <v>0</v>
      </c>
      <c r="J6474" s="129">
        <v>50</v>
      </c>
      <c r="K6474" s="101" t="s">
        <v>1388</v>
      </c>
    </row>
    <row r="6475" spans="1:11" ht="56.25" customHeight="1">
      <c r="A6475" s="98">
        <v>513</v>
      </c>
      <c r="B6475" s="125" t="s">
        <v>1301</v>
      </c>
      <c r="C6475" s="126">
        <v>42445</v>
      </c>
      <c r="D6475" s="98" t="s">
        <v>13</v>
      </c>
      <c r="E6475" s="98">
        <v>188282</v>
      </c>
      <c r="F6475" s="98"/>
      <c r="G6475" s="127" t="s">
        <v>2787</v>
      </c>
      <c r="H6475" s="128">
        <v>50</v>
      </c>
      <c r="I6475" s="128">
        <v>0</v>
      </c>
      <c r="J6475" s="129">
        <v>50</v>
      </c>
      <c r="K6475" s="101" t="s">
        <v>1388</v>
      </c>
    </row>
    <row r="6476" spans="1:11" ht="56.25" customHeight="1">
      <c r="A6476" s="98">
        <v>513</v>
      </c>
      <c r="B6476" s="125" t="s">
        <v>1301</v>
      </c>
      <c r="C6476" s="126">
        <v>42446</v>
      </c>
      <c r="D6476" s="98" t="s">
        <v>13</v>
      </c>
      <c r="E6476" s="98">
        <v>188405</v>
      </c>
      <c r="F6476" s="98"/>
      <c r="G6476" s="127" t="s">
        <v>2822</v>
      </c>
      <c r="H6476" s="128">
        <v>50</v>
      </c>
      <c r="I6476" s="128">
        <v>0</v>
      </c>
      <c r="J6476" s="129">
        <v>50</v>
      </c>
      <c r="K6476" s="101" t="s">
        <v>1388</v>
      </c>
    </row>
    <row r="6477" spans="1:11" ht="56.25" customHeight="1">
      <c r="A6477" s="98">
        <v>513</v>
      </c>
      <c r="B6477" s="125" t="s">
        <v>1301</v>
      </c>
      <c r="C6477" s="126">
        <v>42446</v>
      </c>
      <c r="D6477" s="98" t="s">
        <v>13</v>
      </c>
      <c r="E6477" s="98">
        <v>188407</v>
      </c>
      <c r="F6477" s="98"/>
      <c r="G6477" s="127" t="s">
        <v>2823</v>
      </c>
      <c r="H6477" s="128">
        <v>50</v>
      </c>
      <c r="I6477" s="128">
        <v>0</v>
      </c>
      <c r="J6477" s="129">
        <v>50</v>
      </c>
      <c r="K6477" s="101" t="s">
        <v>1388</v>
      </c>
    </row>
    <row r="6478" spans="1:11" ht="56.25" customHeight="1">
      <c r="A6478" s="98">
        <v>513</v>
      </c>
      <c r="B6478" s="125" t="s">
        <v>1301</v>
      </c>
      <c r="C6478" s="126">
        <v>42450</v>
      </c>
      <c r="D6478" s="98" t="s">
        <v>11</v>
      </c>
      <c r="E6478" s="98">
        <v>188643</v>
      </c>
      <c r="F6478" s="98"/>
      <c r="G6478" s="127" t="s">
        <v>2968</v>
      </c>
      <c r="H6478" s="128">
        <v>354.45</v>
      </c>
      <c r="I6478" s="128">
        <v>0</v>
      </c>
      <c r="J6478" s="129">
        <v>354.45</v>
      </c>
      <c r="K6478" s="101" t="s">
        <v>1388</v>
      </c>
    </row>
    <row r="6479" spans="1:11" ht="56.25" customHeight="1">
      <c r="A6479" s="98">
        <v>513</v>
      </c>
      <c r="B6479" s="125" t="s">
        <v>1301</v>
      </c>
      <c r="C6479" s="126">
        <v>42450</v>
      </c>
      <c r="D6479" s="98" t="s">
        <v>13</v>
      </c>
      <c r="E6479" s="98">
        <v>188652</v>
      </c>
      <c r="F6479" s="98"/>
      <c r="G6479" s="127" t="s">
        <v>2974</v>
      </c>
      <c r="H6479" s="128">
        <v>50</v>
      </c>
      <c r="I6479" s="128">
        <v>0</v>
      </c>
      <c r="J6479" s="129">
        <v>50</v>
      </c>
      <c r="K6479" s="101" t="s">
        <v>1388</v>
      </c>
    </row>
    <row r="6480" spans="1:11" ht="56.25" customHeight="1">
      <c r="A6480" s="98">
        <v>513</v>
      </c>
      <c r="B6480" s="125" t="s">
        <v>1301</v>
      </c>
      <c r="C6480" s="126">
        <v>42450</v>
      </c>
      <c r="D6480" s="98" t="s">
        <v>11</v>
      </c>
      <c r="E6480" s="98">
        <v>188674</v>
      </c>
      <c r="F6480" s="98"/>
      <c r="G6480" s="127" t="s">
        <v>2975</v>
      </c>
      <c r="H6480" s="128">
        <v>2921.32</v>
      </c>
      <c r="I6480" s="128">
        <v>0</v>
      </c>
      <c r="J6480" s="129">
        <v>2921.32</v>
      </c>
      <c r="K6480" s="101" t="s">
        <v>1388</v>
      </c>
    </row>
    <row r="6481" spans="1:11" ht="56.25" customHeight="1">
      <c r="A6481" s="98">
        <v>513</v>
      </c>
      <c r="B6481" s="125" t="s">
        <v>1301</v>
      </c>
      <c r="C6481" s="126">
        <v>42450</v>
      </c>
      <c r="D6481" s="98" t="s">
        <v>11</v>
      </c>
      <c r="E6481" s="98">
        <v>188676</v>
      </c>
      <c r="F6481" s="98"/>
      <c r="G6481" s="127" t="s">
        <v>2976</v>
      </c>
      <c r="H6481" s="128">
        <v>6176.53</v>
      </c>
      <c r="I6481" s="128">
        <v>0</v>
      </c>
      <c r="J6481" s="129">
        <v>6176.53</v>
      </c>
      <c r="K6481" s="101" t="s">
        <v>1388</v>
      </c>
    </row>
    <row r="6482" spans="1:11" ht="56.25" customHeight="1">
      <c r="A6482" s="98">
        <v>513</v>
      </c>
      <c r="B6482" s="125" t="s">
        <v>1301</v>
      </c>
      <c r="C6482" s="126">
        <v>42451</v>
      </c>
      <c r="D6482" s="98" t="s">
        <v>13</v>
      </c>
      <c r="E6482" s="98">
        <v>188748</v>
      </c>
      <c r="F6482" s="98"/>
      <c r="G6482" s="127" t="s">
        <v>2994</v>
      </c>
      <c r="H6482" s="128">
        <v>50</v>
      </c>
      <c r="I6482" s="128">
        <v>0</v>
      </c>
      <c r="J6482" s="129">
        <v>50</v>
      </c>
      <c r="K6482" s="101" t="s">
        <v>1388</v>
      </c>
    </row>
    <row r="6483" spans="1:11" ht="56.25" customHeight="1">
      <c r="A6483" s="98">
        <v>513</v>
      </c>
      <c r="B6483" s="125" t="s">
        <v>1301</v>
      </c>
      <c r="C6483" s="126">
        <v>42451</v>
      </c>
      <c r="D6483" s="98" t="s">
        <v>13</v>
      </c>
      <c r="E6483" s="98">
        <v>188803</v>
      </c>
      <c r="F6483" s="98"/>
      <c r="G6483" s="127" t="s">
        <v>2995</v>
      </c>
      <c r="H6483" s="128">
        <v>50</v>
      </c>
      <c r="I6483" s="128">
        <v>0</v>
      </c>
      <c r="J6483" s="129">
        <v>50</v>
      </c>
      <c r="K6483" s="101" t="s">
        <v>1388</v>
      </c>
    </row>
    <row r="6484" spans="1:11" ht="56.25" customHeight="1">
      <c r="A6484" s="98">
        <v>513</v>
      </c>
      <c r="B6484" s="125" t="s">
        <v>1301</v>
      </c>
      <c r="C6484" s="126">
        <v>42452</v>
      </c>
      <c r="D6484" s="98" t="s">
        <v>11</v>
      </c>
      <c r="E6484" s="98">
        <v>188812</v>
      </c>
      <c r="F6484" s="98"/>
      <c r="G6484" s="127" t="s">
        <v>3014</v>
      </c>
      <c r="H6484" s="128">
        <v>50</v>
      </c>
      <c r="I6484" s="128">
        <v>0</v>
      </c>
      <c r="J6484" s="129">
        <v>50</v>
      </c>
      <c r="K6484" s="101" t="s">
        <v>1388</v>
      </c>
    </row>
    <row r="6485" spans="1:11" ht="56.25" customHeight="1">
      <c r="A6485" s="98">
        <v>513</v>
      </c>
      <c r="B6485" s="125" t="s">
        <v>1301</v>
      </c>
      <c r="C6485" s="126">
        <v>42452</v>
      </c>
      <c r="D6485" s="98" t="s">
        <v>11</v>
      </c>
      <c r="E6485" s="98">
        <v>188816</v>
      </c>
      <c r="F6485" s="98"/>
      <c r="G6485" s="127" t="s">
        <v>3015</v>
      </c>
      <c r="H6485" s="128">
        <v>50</v>
      </c>
      <c r="I6485" s="128">
        <v>0</v>
      </c>
      <c r="J6485" s="129">
        <v>50</v>
      </c>
      <c r="K6485" s="101" t="s">
        <v>1388</v>
      </c>
    </row>
    <row r="6486" spans="1:11" ht="56.25" customHeight="1">
      <c r="A6486" s="98">
        <v>513</v>
      </c>
      <c r="B6486" s="125" t="s">
        <v>1301</v>
      </c>
      <c r="C6486" s="126">
        <v>42452</v>
      </c>
      <c r="D6486" s="98" t="s">
        <v>13</v>
      </c>
      <c r="E6486" s="98">
        <v>188903</v>
      </c>
      <c r="F6486" s="98"/>
      <c r="G6486" s="127" t="s">
        <v>3016</v>
      </c>
      <c r="H6486" s="128">
        <v>50</v>
      </c>
      <c r="I6486" s="128">
        <v>0</v>
      </c>
      <c r="J6486" s="129">
        <v>50</v>
      </c>
      <c r="K6486" s="101" t="s">
        <v>1388</v>
      </c>
    </row>
    <row r="6487" spans="1:11" ht="56.25" customHeight="1">
      <c r="A6487" s="98">
        <v>513</v>
      </c>
      <c r="B6487" s="125" t="s">
        <v>1301</v>
      </c>
      <c r="C6487" s="126">
        <v>42452</v>
      </c>
      <c r="D6487" s="98" t="s">
        <v>13</v>
      </c>
      <c r="E6487" s="98">
        <v>188918</v>
      </c>
      <c r="F6487" s="98"/>
      <c r="G6487" s="127" t="s">
        <v>3017</v>
      </c>
      <c r="H6487" s="128">
        <v>50</v>
      </c>
      <c r="I6487" s="128">
        <v>0</v>
      </c>
      <c r="J6487" s="129">
        <v>50</v>
      </c>
      <c r="K6487" s="101" t="s">
        <v>1388</v>
      </c>
    </row>
    <row r="6488" spans="1:11" ht="56.25" customHeight="1">
      <c r="A6488" s="98">
        <v>513</v>
      </c>
      <c r="B6488" s="125" t="s">
        <v>1301</v>
      </c>
      <c r="C6488" s="126">
        <v>42453</v>
      </c>
      <c r="D6488" s="98" t="s">
        <v>13</v>
      </c>
      <c r="E6488" s="98">
        <v>188940</v>
      </c>
      <c r="F6488" s="98"/>
      <c r="G6488" s="127" t="s">
        <v>3033</v>
      </c>
      <c r="H6488" s="128">
        <v>50</v>
      </c>
      <c r="I6488" s="128">
        <v>0</v>
      </c>
      <c r="J6488" s="129">
        <v>50</v>
      </c>
      <c r="K6488" s="101" t="s">
        <v>1388</v>
      </c>
    </row>
    <row r="6489" spans="1:11" ht="56.25" customHeight="1">
      <c r="A6489" s="98">
        <v>513</v>
      </c>
      <c r="B6489" s="125" t="s">
        <v>1301</v>
      </c>
      <c r="C6489" s="126">
        <v>42457</v>
      </c>
      <c r="D6489" s="98" t="s">
        <v>11</v>
      </c>
      <c r="E6489" s="98">
        <v>189206</v>
      </c>
      <c r="F6489" s="98"/>
      <c r="G6489" s="127" t="s">
        <v>3064</v>
      </c>
      <c r="H6489" s="128">
        <v>25495.11</v>
      </c>
      <c r="I6489" s="128">
        <v>0</v>
      </c>
      <c r="J6489" s="129">
        <v>25495.11</v>
      </c>
      <c r="K6489" s="101" t="s">
        <v>1388</v>
      </c>
    </row>
    <row r="6490" spans="1:11" ht="56.25" customHeight="1">
      <c r="A6490" s="98">
        <v>513</v>
      </c>
      <c r="B6490" s="125" t="s">
        <v>1301</v>
      </c>
      <c r="C6490" s="126">
        <v>42457</v>
      </c>
      <c r="D6490" s="98" t="s">
        <v>6</v>
      </c>
      <c r="E6490" s="98">
        <v>189206</v>
      </c>
      <c r="F6490" s="98"/>
      <c r="G6490" s="127" t="s">
        <v>3046</v>
      </c>
      <c r="H6490" s="128">
        <v>0</v>
      </c>
      <c r="I6490" s="128">
        <v>0.01</v>
      </c>
      <c r="J6490" s="129">
        <v>0.01</v>
      </c>
      <c r="K6490" s="101" t="s">
        <v>1388</v>
      </c>
    </row>
    <row r="6491" spans="1:11" ht="56.25" customHeight="1">
      <c r="A6491" s="98">
        <v>513</v>
      </c>
      <c r="B6491" s="125" t="s">
        <v>1301</v>
      </c>
      <c r="C6491" s="126">
        <v>42457</v>
      </c>
      <c r="D6491" s="98" t="s">
        <v>11</v>
      </c>
      <c r="E6491" s="98">
        <v>189209</v>
      </c>
      <c r="F6491" s="98"/>
      <c r="G6491" s="127" t="s">
        <v>3065</v>
      </c>
      <c r="H6491" s="128">
        <v>50</v>
      </c>
      <c r="I6491" s="128">
        <v>0</v>
      </c>
      <c r="J6491" s="129">
        <v>50</v>
      </c>
      <c r="K6491" s="101" t="s">
        <v>1388</v>
      </c>
    </row>
    <row r="6492" spans="1:11" ht="56.25" customHeight="1">
      <c r="A6492" s="98">
        <v>513</v>
      </c>
      <c r="B6492" s="125" t="s">
        <v>1301</v>
      </c>
      <c r="C6492" s="126">
        <v>42457</v>
      </c>
      <c r="D6492" s="98" t="s">
        <v>11</v>
      </c>
      <c r="E6492" s="98">
        <v>189221</v>
      </c>
      <c r="F6492" s="98"/>
      <c r="G6492" s="127" t="s">
        <v>3067</v>
      </c>
      <c r="H6492" s="128">
        <v>24411.03</v>
      </c>
      <c r="I6492" s="128">
        <v>0</v>
      </c>
      <c r="J6492" s="129">
        <v>24411.03</v>
      </c>
      <c r="K6492" s="101" t="s">
        <v>1388</v>
      </c>
    </row>
    <row r="6493" spans="1:11" ht="56.25" customHeight="1">
      <c r="A6493" s="98">
        <v>513</v>
      </c>
      <c r="B6493" s="125" t="s">
        <v>1301</v>
      </c>
      <c r="C6493" s="126">
        <v>42457</v>
      </c>
      <c r="D6493" s="98" t="s">
        <v>13</v>
      </c>
      <c r="E6493" s="98">
        <v>189246</v>
      </c>
      <c r="F6493" s="98"/>
      <c r="G6493" s="127" t="s">
        <v>3069</v>
      </c>
      <c r="H6493" s="128">
        <v>50</v>
      </c>
      <c r="I6493" s="128">
        <v>0</v>
      </c>
      <c r="J6493" s="129">
        <v>50</v>
      </c>
      <c r="K6493" s="101" t="s">
        <v>1388</v>
      </c>
    </row>
    <row r="6494" spans="1:11" ht="56.25" customHeight="1">
      <c r="A6494" s="98">
        <v>513</v>
      </c>
      <c r="B6494" s="125" t="s">
        <v>1301</v>
      </c>
      <c r="C6494" s="126">
        <v>42458</v>
      </c>
      <c r="D6494" s="98" t="s">
        <v>11</v>
      </c>
      <c r="E6494" s="98">
        <v>189326</v>
      </c>
      <c r="F6494" s="98"/>
      <c r="G6494" s="127" t="s">
        <v>3095</v>
      </c>
      <c r="H6494" s="128">
        <v>50</v>
      </c>
      <c r="I6494" s="128">
        <v>0</v>
      </c>
      <c r="J6494" s="129">
        <v>50</v>
      </c>
      <c r="K6494" s="101" t="s">
        <v>1388</v>
      </c>
    </row>
    <row r="6495" spans="1:11" ht="56.25" customHeight="1">
      <c r="A6495" s="98">
        <v>513</v>
      </c>
      <c r="B6495" s="125" t="s">
        <v>1301</v>
      </c>
      <c r="C6495" s="126">
        <v>42458</v>
      </c>
      <c r="D6495" s="98" t="s">
        <v>11</v>
      </c>
      <c r="E6495" s="98">
        <v>189352</v>
      </c>
      <c r="F6495" s="98"/>
      <c r="G6495" s="127" t="s">
        <v>3096</v>
      </c>
      <c r="H6495" s="128">
        <v>1440.25</v>
      </c>
      <c r="I6495" s="128">
        <v>0</v>
      </c>
      <c r="J6495" s="129">
        <v>1440.25</v>
      </c>
      <c r="K6495" s="101" t="s">
        <v>1388</v>
      </c>
    </row>
    <row r="6496" spans="1:11" ht="56.25" customHeight="1">
      <c r="A6496" s="98">
        <v>513</v>
      </c>
      <c r="B6496" s="125" t="s">
        <v>1301</v>
      </c>
      <c r="C6496" s="126">
        <v>42458</v>
      </c>
      <c r="D6496" s="98" t="s">
        <v>13</v>
      </c>
      <c r="E6496" s="98">
        <v>189373</v>
      </c>
      <c r="F6496" s="98"/>
      <c r="G6496" s="127" t="s">
        <v>3099</v>
      </c>
      <c r="H6496" s="128">
        <v>50</v>
      </c>
      <c r="I6496" s="128">
        <v>0</v>
      </c>
      <c r="J6496" s="129">
        <v>50</v>
      </c>
      <c r="K6496" s="101" t="s">
        <v>1388</v>
      </c>
    </row>
    <row r="6497" spans="1:11" ht="56.25" customHeight="1">
      <c r="A6497" s="98">
        <v>513</v>
      </c>
      <c r="B6497" s="125" t="s">
        <v>1301</v>
      </c>
      <c r="C6497" s="126">
        <v>42459</v>
      </c>
      <c r="D6497" s="98" t="s">
        <v>11</v>
      </c>
      <c r="E6497" s="98">
        <v>189446</v>
      </c>
      <c r="F6497" s="98"/>
      <c r="G6497" s="127" t="s">
        <v>3118</v>
      </c>
      <c r="H6497" s="128">
        <v>50</v>
      </c>
      <c r="I6497" s="128">
        <v>0</v>
      </c>
      <c r="J6497" s="129">
        <v>50</v>
      </c>
      <c r="K6497" s="101" t="s">
        <v>1388</v>
      </c>
    </row>
    <row r="6498" spans="1:11" ht="56.25" customHeight="1">
      <c r="A6498" s="98">
        <v>513</v>
      </c>
      <c r="B6498" s="125" t="s">
        <v>1301</v>
      </c>
      <c r="C6498" s="126">
        <v>42459</v>
      </c>
      <c r="D6498" s="98" t="s">
        <v>11</v>
      </c>
      <c r="E6498" s="98">
        <v>189461</v>
      </c>
      <c r="F6498" s="98"/>
      <c r="G6498" s="127" t="s">
        <v>3119</v>
      </c>
      <c r="H6498" s="128">
        <v>50</v>
      </c>
      <c r="I6498" s="128">
        <v>0</v>
      </c>
      <c r="J6498" s="129">
        <v>50</v>
      </c>
      <c r="K6498" s="101" t="s">
        <v>1388</v>
      </c>
    </row>
    <row r="6499" spans="1:11" ht="56.25" customHeight="1">
      <c r="A6499" s="98">
        <v>513</v>
      </c>
      <c r="B6499" s="125" t="s">
        <v>1301</v>
      </c>
      <c r="C6499" s="126">
        <v>42460</v>
      </c>
      <c r="D6499" s="98" t="s">
        <v>13</v>
      </c>
      <c r="E6499" s="98">
        <v>189604</v>
      </c>
      <c r="F6499" s="98"/>
      <c r="G6499" s="127" t="s">
        <v>3144</v>
      </c>
      <c r="H6499" s="128">
        <v>50</v>
      </c>
      <c r="I6499" s="128">
        <v>0</v>
      </c>
      <c r="J6499" s="129">
        <v>50</v>
      </c>
      <c r="K6499" s="101" t="s">
        <v>1388</v>
      </c>
    </row>
    <row r="6500" spans="1:11" ht="56.25" customHeight="1">
      <c r="A6500" s="98">
        <v>513</v>
      </c>
      <c r="B6500" s="125" t="s">
        <v>1301</v>
      </c>
      <c r="C6500" s="126">
        <v>42460</v>
      </c>
      <c r="D6500" s="98" t="s">
        <v>11</v>
      </c>
      <c r="E6500" s="98">
        <v>189610</v>
      </c>
      <c r="F6500" s="98"/>
      <c r="G6500" s="127" t="s">
        <v>3145</v>
      </c>
      <c r="H6500" s="128">
        <v>376.33</v>
      </c>
      <c r="I6500" s="128">
        <v>0</v>
      </c>
      <c r="J6500" s="129">
        <v>376.33</v>
      </c>
      <c r="K6500" s="101" t="s">
        <v>1388</v>
      </c>
    </row>
    <row r="6501" spans="1:11" ht="56.25" customHeight="1">
      <c r="A6501" s="98">
        <v>513</v>
      </c>
      <c r="B6501" s="125" t="s">
        <v>1301</v>
      </c>
      <c r="C6501" s="126">
        <v>42460</v>
      </c>
      <c r="D6501" s="98" t="s">
        <v>11</v>
      </c>
      <c r="E6501" s="98">
        <v>189613</v>
      </c>
      <c r="F6501" s="98"/>
      <c r="G6501" s="127" t="s">
        <v>3147</v>
      </c>
      <c r="H6501" s="128">
        <v>9330.89</v>
      </c>
      <c r="I6501" s="128">
        <v>0</v>
      </c>
      <c r="J6501" s="129">
        <v>9330.89</v>
      </c>
      <c r="K6501" s="101" t="s">
        <v>1388</v>
      </c>
    </row>
    <row r="6502" spans="1:11" ht="56.25" customHeight="1">
      <c r="A6502" s="98">
        <v>513</v>
      </c>
      <c r="B6502" s="125" t="s">
        <v>1301</v>
      </c>
      <c r="C6502" s="126">
        <v>42460</v>
      </c>
      <c r="D6502" s="98" t="s">
        <v>13</v>
      </c>
      <c r="E6502" s="98">
        <v>189613</v>
      </c>
      <c r="F6502" s="98"/>
      <c r="G6502" s="127" t="s">
        <v>3146</v>
      </c>
      <c r="H6502" s="128">
        <v>0.03</v>
      </c>
      <c r="I6502" s="128">
        <v>0</v>
      </c>
      <c r="J6502" s="129">
        <v>0.03</v>
      </c>
      <c r="K6502" s="101" t="s">
        <v>1388</v>
      </c>
    </row>
    <row r="6503" spans="1:11" ht="56.25" customHeight="1">
      <c r="A6503" s="98">
        <v>513</v>
      </c>
      <c r="B6503" s="125" t="s">
        <v>1301</v>
      </c>
      <c r="C6503" s="126">
        <v>42461</v>
      </c>
      <c r="D6503" s="98" t="s">
        <v>11</v>
      </c>
      <c r="E6503" s="98">
        <v>189723</v>
      </c>
      <c r="F6503" s="98"/>
      <c r="G6503" s="127" t="s">
        <v>3168</v>
      </c>
      <c r="H6503" s="128">
        <v>50</v>
      </c>
      <c r="I6503" s="128">
        <v>0</v>
      </c>
      <c r="J6503" s="129">
        <v>50</v>
      </c>
      <c r="K6503" s="101" t="s">
        <v>1388</v>
      </c>
    </row>
    <row r="6504" spans="1:11" ht="56.25" customHeight="1">
      <c r="A6504" s="98">
        <v>513</v>
      </c>
      <c r="B6504" s="125" t="s">
        <v>1301</v>
      </c>
      <c r="C6504" s="126">
        <v>42461</v>
      </c>
      <c r="D6504" s="98" t="s">
        <v>13</v>
      </c>
      <c r="E6504" s="98">
        <v>189806</v>
      </c>
      <c r="F6504" s="98"/>
      <c r="G6504" s="127" t="s">
        <v>3173</v>
      </c>
      <c r="H6504" s="128">
        <v>50</v>
      </c>
      <c r="I6504" s="128">
        <v>0</v>
      </c>
      <c r="J6504" s="129">
        <v>50</v>
      </c>
      <c r="K6504" s="101" t="s">
        <v>1388</v>
      </c>
    </row>
    <row r="6505" spans="1:11" ht="56.25" customHeight="1">
      <c r="A6505" s="98">
        <v>513</v>
      </c>
      <c r="B6505" s="125" t="s">
        <v>1301</v>
      </c>
      <c r="C6505" s="126">
        <v>42464</v>
      </c>
      <c r="D6505" s="98" t="s">
        <v>11</v>
      </c>
      <c r="E6505" s="98">
        <v>189921</v>
      </c>
      <c r="F6505" s="98"/>
      <c r="G6505" s="127" t="s">
        <v>3191</v>
      </c>
      <c r="H6505" s="128">
        <v>50</v>
      </c>
      <c r="I6505" s="128">
        <v>0</v>
      </c>
      <c r="J6505" s="129">
        <v>50</v>
      </c>
      <c r="K6505" s="101" t="s">
        <v>1388</v>
      </c>
    </row>
    <row r="6506" spans="1:11" ht="56.25" customHeight="1">
      <c r="A6506" s="98">
        <v>513</v>
      </c>
      <c r="B6506" s="125" t="s">
        <v>1301</v>
      </c>
      <c r="C6506" s="126">
        <v>42464</v>
      </c>
      <c r="D6506" s="98" t="s">
        <v>11</v>
      </c>
      <c r="E6506" s="98">
        <v>189922</v>
      </c>
      <c r="F6506" s="98"/>
      <c r="G6506" s="127" t="s">
        <v>3192</v>
      </c>
      <c r="H6506" s="128">
        <v>50</v>
      </c>
      <c r="I6506" s="128">
        <v>0</v>
      </c>
      <c r="J6506" s="129">
        <v>50</v>
      </c>
      <c r="K6506" s="101" t="s">
        <v>1388</v>
      </c>
    </row>
    <row r="6507" spans="1:11" ht="56.25" customHeight="1">
      <c r="A6507" s="98">
        <v>513</v>
      </c>
      <c r="B6507" s="125" t="s">
        <v>1301</v>
      </c>
      <c r="C6507" s="126">
        <v>42465</v>
      </c>
      <c r="D6507" s="98" t="s">
        <v>13</v>
      </c>
      <c r="E6507" s="98">
        <v>190104</v>
      </c>
      <c r="F6507" s="98"/>
      <c r="G6507" s="127" t="s">
        <v>3213</v>
      </c>
      <c r="H6507" s="128">
        <v>50</v>
      </c>
      <c r="I6507" s="128">
        <v>0</v>
      </c>
      <c r="J6507" s="129">
        <v>50</v>
      </c>
      <c r="K6507" s="101" t="s">
        <v>1388</v>
      </c>
    </row>
    <row r="6508" spans="1:11" ht="56.25" customHeight="1">
      <c r="A6508" s="98">
        <v>513</v>
      </c>
      <c r="B6508" s="125" t="s">
        <v>1301</v>
      </c>
      <c r="C6508" s="126">
        <v>42466</v>
      </c>
      <c r="D6508" s="98" t="s">
        <v>13</v>
      </c>
      <c r="E6508" s="98">
        <v>190236</v>
      </c>
      <c r="F6508" s="98"/>
      <c r="G6508" s="127" t="s">
        <v>3231</v>
      </c>
      <c r="H6508" s="128">
        <v>50</v>
      </c>
      <c r="I6508" s="128">
        <v>0</v>
      </c>
      <c r="J6508" s="129">
        <v>50</v>
      </c>
      <c r="K6508" s="101" t="s">
        <v>1388</v>
      </c>
    </row>
    <row r="6509" spans="1:11" ht="56.25" customHeight="1">
      <c r="A6509" s="98">
        <v>513</v>
      </c>
      <c r="B6509" s="125" t="s">
        <v>1301</v>
      </c>
      <c r="C6509" s="126">
        <v>42467</v>
      </c>
      <c r="D6509" s="98" t="s">
        <v>13</v>
      </c>
      <c r="E6509" s="98">
        <v>190244</v>
      </c>
      <c r="F6509" s="98"/>
      <c r="G6509" s="127" t="s">
        <v>3252</v>
      </c>
      <c r="H6509" s="128">
        <v>50</v>
      </c>
      <c r="I6509" s="128">
        <v>0</v>
      </c>
      <c r="J6509" s="129">
        <v>50</v>
      </c>
      <c r="K6509" s="101" t="s">
        <v>1388</v>
      </c>
    </row>
    <row r="6510" spans="1:11" ht="56.25" customHeight="1">
      <c r="A6510" s="98">
        <v>513</v>
      </c>
      <c r="B6510" s="125" t="s">
        <v>1301</v>
      </c>
      <c r="C6510" s="126">
        <v>42467</v>
      </c>
      <c r="D6510" s="98" t="s">
        <v>13</v>
      </c>
      <c r="E6510" s="98">
        <v>190246</v>
      </c>
      <c r="F6510" s="98"/>
      <c r="G6510" s="127" t="s">
        <v>3253</v>
      </c>
      <c r="H6510" s="128">
        <v>50</v>
      </c>
      <c r="I6510" s="128">
        <v>0</v>
      </c>
      <c r="J6510" s="129">
        <v>50</v>
      </c>
      <c r="K6510" s="101" t="s">
        <v>1388</v>
      </c>
    </row>
    <row r="6511" spans="1:11" ht="56.25" customHeight="1">
      <c r="A6511" s="98">
        <v>513</v>
      </c>
      <c r="B6511" s="125" t="s">
        <v>1301</v>
      </c>
      <c r="C6511" s="126">
        <v>42467</v>
      </c>
      <c r="D6511" s="98" t="s">
        <v>13</v>
      </c>
      <c r="E6511" s="98">
        <v>190345</v>
      </c>
      <c r="F6511" s="98"/>
      <c r="G6511" s="127" t="s">
        <v>3259</v>
      </c>
      <c r="H6511" s="128">
        <v>50</v>
      </c>
      <c r="I6511" s="128">
        <v>0</v>
      </c>
      <c r="J6511" s="129">
        <v>50</v>
      </c>
      <c r="K6511" s="101" t="s">
        <v>1388</v>
      </c>
    </row>
    <row r="6512" spans="1:11" ht="56.25" customHeight="1">
      <c r="A6512" s="98">
        <v>513</v>
      </c>
      <c r="B6512" s="125" t="s">
        <v>1301</v>
      </c>
      <c r="C6512" s="126">
        <v>42467</v>
      </c>
      <c r="D6512" s="98" t="s">
        <v>13</v>
      </c>
      <c r="E6512" s="98">
        <v>190349</v>
      </c>
      <c r="F6512" s="98"/>
      <c r="G6512" s="127" t="s">
        <v>3260</v>
      </c>
      <c r="H6512" s="128">
        <v>50</v>
      </c>
      <c r="I6512" s="128">
        <v>0</v>
      </c>
      <c r="J6512" s="129">
        <v>50</v>
      </c>
      <c r="K6512" s="101" t="s">
        <v>1388</v>
      </c>
    </row>
    <row r="6513" spans="1:11" ht="56.25" customHeight="1">
      <c r="A6513" s="98">
        <v>513</v>
      </c>
      <c r="B6513" s="125" t="s">
        <v>1301</v>
      </c>
      <c r="C6513" s="126">
        <v>42467</v>
      </c>
      <c r="D6513" s="98" t="s">
        <v>13</v>
      </c>
      <c r="E6513" s="98">
        <v>190351</v>
      </c>
      <c r="F6513" s="98"/>
      <c r="G6513" s="127" t="s">
        <v>3261</v>
      </c>
      <c r="H6513" s="128">
        <v>50</v>
      </c>
      <c r="I6513" s="128">
        <v>0</v>
      </c>
      <c r="J6513" s="129">
        <v>50</v>
      </c>
      <c r="K6513" s="101" t="s">
        <v>1388</v>
      </c>
    </row>
    <row r="6514" spans="1:11" ht="56.25" customHeight="1">
      <c r="A6514" s="98">
        <v>513</v>
      </c>
      <c r="B6514" s="125" t="s">
        <v>1301</v>
      </c>
      <c r="C6514" s="126">
        <v>42468</v>
      </c>
      <c r="D6514" s="98" t="s">
        <v>13</v>
      </c>
      <c r="E6514" s="98">
        <v>190383</v>
      </c>
      <c r="F6514" s="98"/>
      <c r="G6514" s="127" t="s">
        <v>3284</v>
      </c>
      <c r="H6514" s="128">
        <v>50</v>
      </c>
      <c r="I6514" s="128">
        <v>0</v>
      </c>
      <c r="J6514" s="129">
        <v>50</v>
      </c>
      <c r="K6514" s="101" t="s">
        <v>1388</v>
      </c>
    </row>
    <row r="6515" spans="1:11" ht="56.25" customHeight="1">
      <c r="A6515" s="98">
        <v>513</v>
      </c>
      <c r="B6515" s="125" t="s">
        <v>1301</v>
      </c>
      <c r="C6515" s="126">
        <v>42468</v>
      </c>
      <c r="D6515" s="98" t="s">
        <v>13</v>
      </c>
      <c r="E6515" s="98">
        <v>190391</v>
      </c>
      <c r="F6515" s="98"/>
      <c r="G6515" s="127" t="s">
        <v>3288</v>
      </c>
      <c r="H6515" s="128">
        <v>50</v>
      </c>
      <c r="I6515" s="128">
        <v>0</v>
      </c>
      <c r="J6515" s="129">
        <v>50</v>
      </c>
      <c r="K6515" s="101" t="s">
        <v>1388</v>
      </c>
    </row>
    <row r="6516" spans="1:11" ht="56.25" customHeight="1">
      <c r="A6516" s="98">
        <v>513</v>
      </c>
      <c r="B6516" s="125" t="s">
        <v>1301</v>
      </c>
      <c r="C6516" s="126">
        <v>42468</v>
      </c>
      <c r="D6516" s="98" t="s">
        <v>11</v>
      </c>
      <c r="E6516" s="98">
        <v>190408</v>
      </c>
      <c r="F6516" s="98"/>
      <c r="G6516" s="127" t="s">
        <v>3290</v>
      </c>
      <c r="H6516" s="128">
        <v>2765.33</v>
      </c>
      <c r="I6516" s="128">
        <v>0</v>
      </c>
      <c r="J6516" s="129">
        <v>2765.33</v>
      </c>
      <c r="K6516" s="101" t="s">
        <v>1388</v>
      </c>
    </row>
    <row r="6517" spans="1:11" ht="56.25" customHeight="1">
      <c r="A6517" s="98">
        <v>513</v>
      </c>
      <c r="B6517" s="125" t="s">
        <v>1301</v>
      </c>
      <c r="C6517" s="126">
        <v>42468</v>
      </c>
      <c r="D6517" s="98" t="s">
        <v>13</v>
      </c>
      <c r="E6517" s="98">
        <v>190475</v>
      </c>
      <c r="F6517" s="98"/>
      <c r="G6517" s="127" t="s">
        <v>3294</v>
      </c>
      <c r="H6517" s="128">
        <v>50</v>
      </c>
      <c r="I6517" s="128">
        <v>0</v>
      </c>
      <c r="J6517" s="129">
        <v>50</v>
      </c>
      <c r="K6517" s="101" t="s">
        <v>1388</v>
      </c>
    </row>
    <row r="6518" spans="1:11" ht="56.25" customHeight="1">
      <c r="A6518" s="98">
        <v>513</v>
      </c>
      <c r="B6518" s="125" t="s">
        <v>1301</v>
      </c>
      <c r="C6518" s="126">
        <v>42468</v>
      </c>
      <c r="D6518" s="98" t="s">
        <v>13</v>
      </c>
      <c r="E6518" s="98">
        <v>190485</v>
      </c>
      <c r="F6518" s="98"/>
      <c r="G6518" s="127" t="s">
        <v>3295</v>
      </c>
      <c r="H6518" s="128">
        <v>50</v>
      </c>
      <c r="I6518" s="128">
        <v>0</v>
      </c>
      <c r="J6518" s="129">
        <v>50</v>
      </c>
      <c r="K6518" s="101" t="s">
        <v>1388</v>
      </c>
    </row>
    <row r="6519" spans="1:11" ht="56.25" customHeight="1">
      <c r="A6519" s="98">
        <v>513</v>
      </c>
      <c r="B6519" s="125" t="s">
        <v>1301</v>
      </c>
      <c r="C6519" s="126">
        <v>42471</v>
      </c>
      <c r="D6519" s="98" t="s">
        <v>13</v>
      </c>
      <c r="E6519" s="98">
        <v>190578</v>
      </c>
      <c r="F6519" s="98"/>
      <c r="G6519" s="127" t="s">
        <v>3326</v>
      </c>
      <c r="H6519" s="128">
        <v>50</v>
      </c>
      <c r="I6519" s="128">
        <v>0</v>
      </c>
      <c r="J6519" s="129">
        <v>50</v>
      </c>
      <c r="K6519" s="101" t="s">
        <v>1388</v>
      </c>
    </row>
    <row r="6520" spans="1:11" ht="56.25" customHeight="1">
      <c r="A6520" s="98">
        <v>513</v>
      </c>
      <c r="B6520" s="125" t="s">
        <v>1301</v>
      </c>
      <c r="C6520" s="126">
        <v>42471</v>
      </c>
      <c r="D6520" s="98" t="s">
        <v>13</v>
      </c>
      <c r="E6520" s="98">
        <v>190581</v>
      </c>
      <c r="F6520" s="98"/>
      <c r="G6520" s="127" t="s">
        <v>3327</v>
      </c>
      <c r="H6520" s="128">
        <v>50</v>
      </c>
      <c r="I6520" s="128">
        <v>0</v>
      </c>
      <c r="J6520" s="129">
        <v>50</v>
      </c>
      <c r="K6520" s="101" t="s">
        <v>1388</v>
      </c>
    </row>
    <row r="6521" spans="1:11" ht="56.25" customHeight="1">
      <c r="A6521" s="98">
        <v>513</v>
      </c>
      <c r="B6521" s="125" t="s">
        <v>1301</v>
      </c>
      <c r="C6521" s="126">
        <v>42471</v>
      </c>
      <c r="D6521" s="98" t="s">
        <v>13</v>
      </c>
      <c r="E6521" s="98">
        <v>190612</v>
      </c>
      <c r="F6521" s="98"/>
      <c r="G6521" s="127" t="s">
        <v>3331</v>
      </c>
      <c r="H6521" s="128">
        <v>50</v>
      </c>
      <c r="I6521" s="128">
        <v>0</v>
      </c>
      <c r="J6521" s="129">
        <v>50</v>
      </c>
      <c r="K6521" s="101" t="s">
        <v>1388</v>
      </c>
    </row>
    <row r="6522" spans="1:11" ht="56.25" customHeight="1">
      <c r="A6522" s="98">
        <v>513</v>
      </c>
      <c r="B6522" s="125" t="s">
        <v>1301</v>
      </c>
      <c r="C6522" s="126">
        <v>42471</v>
      </c>
      <c r="D6522" s="98" t="s">
        <v>13</v>
      </c>
      <c r="E6522" s="98">
        <v>190615</v>
      </c>
      <c r="F6522" s="98"/>
      <c r="G6522" s="127" t="s">
        <v>3332</v>
      </c>
      <c r="H6522" s="128">
        <v>50</v>
      </c>
      <c r="I6522" s="128">
        <v>0</v>
      </c>
      <c r="J6522" s="129">
        <v>50</v>
      </c>
      <c r="K6522" s="101" t="s">
        <v>1388</v>
      </c>
    </row>
    <row r="6523" spans="1:11" ht="56.25" customHeight="1">
      <c r="A6523" s="98">
        <v>513</v>
      </c>
      <c r="B6523" s="125" t="s">
        <v>1301</v>
      </c>
      <c r="C6523" s="126">
        <v>42471</v>
      </c>
      <c r="D6523" s="98" t="s">
        <v>11</v>
      </c>
      <c r="E6523" s="98">
        <v>190616</v>
      </c>
      <c r="F6523" s="98"/>
      <c r="G6523" s="127" t="s">
        <v>3333</v>
      </c>
      <c r="H6523" s="128">
        <v>9781.5300000000007</v>
      </c>
      <c r="I6523" s="128">
        <v>0</v>
      </c>
      <c r="J6523" s="129">
        <v>9781.5300000000007</v>
      </c>
      <c r="K6523" s="101" t="s">
        <v>1388</v>
      </c>
    </row>
    <row r="6524" spans="1:11" ht="56.25" customHeight="1">
      <c r="A6524" s="98">
        <v>513</v>
      </c>
      <c r="B6524" s="125" t="s">
        <v>1301</v>
      </c>
      <c r="C6524" s="126">
        <v>42472</v>
      </c>
      <c r="D6524" s="98" t="s">
        <v>13</v>
      </c>
      <c r="E6524" s="98">
        <v>190701</v>
      </c>
      <c r="F6524" s="98"/>
      <c r="G6524" s="127" t="s">
        <v>3361</v>
      </c>
      <c r="H6524" s="128">
        <v>50</v>
      </c>
      <c r="I6524" s="128">
        <v>0</v>
      </c>
      <c r="J6524" s="129">
        <v>50</v>
      </c>
      <c r="K6524" s="101" t="s">
        <v>1388</v>
      </c>
    </row>
    <row r="6525" spans="1:11" ht="56.25" customHeight="1">
      <c r="A6525" s="98">
        <v>513</v>
      </c>
      <c r="B6525" s="125" t="s">
        <v>1301</v>
      </c>
      <c r="C6525" s="126">
        <v>42472</v>
      </c>
      <c r="D6525" s="98" t="s">
        <v>13</v>
      </c>
      <c r="E6525" s="98">
        <v>190714</v>
      </c>
      <c r="F6525" s="98"/>
      <c r="G6525" s="127" t="s">
        <v>3364</v>
      </c>
      <c r="H6525" s="128">
        <v>50</v>
      </c>
      <c r="I6525" s="128">
        <v>0</v>
      </c>
      <c r="J6525" s="129">
        <v>50</v>
      </c>
      <c r="K6525" s="101" t="s">
        <v>1388</v>
      </c>
    </row>
    <row r="6526" spans="1:11" ht="56.25" customHeight="1">
      <c r="A6526" s="98">
        <v>513</v>
      </c>
      <c r="B6526" s="125" t="s">
        <v>1301</v>
      </c>
      <c r="C6526" s="126">
        <v>42472</v>
      </c>
      <c r="D6526" s="98" t="s">
        <v>13</v>
      </c>
      <c r="E6526" s="98">
        <v>190716</v>
      </c>
      <c r="F6526" s="98"/>
      <c r="G6526" s="127" t="s">
        <v>3365</v>
      </c>
      <c r="H6526" s="128">
        <v>50</v>
      </c>
      <c r="I6526" s="128">
        <v>0</v>
      </c>
      <c r="J6526" s="129">
        <v>50</v>
      </c>
      <c r="K6526" s="101" t="s">
        <v>1388</v>
      </c>
    </row>
    <row r="6527" spans="1:11" ht="56.25" customHeight="1">
      <c r="A6527" s="98">
        <v>513</v>
      </c>
      <c r="B6527" s="125" t="s">
        <v>1301</v>
      </c>
      <c r="C6527" s="126">
        <v>42472</v>
      </c>
      <c r="D6527" s="98" t="s">
        <v>13</v>
      </c>
      <c r="E6527" s="98">
        <v>190718</v>
      </c>
      <c r="F6527" s="98"/>
      <c r="G6527" s="127" t="s">
        <v>3366</v>
      </c>
      <c r="H6527" s="128">
        <v>50</v>
      </c>
      <c r="I6527" s="128">
        <v>0</v>
      </c>
      <c r="J6527" s="129">
        <v>50</v>
      </c>
      <c r="K6527" s="101" t="s">
        <v>1388</v>
      </c>
    </row>
    <row r="6528" spans="1:11" ht="56.25" customHeight="1">
      <c r="A6528" s="98">
        <v>513</v>
      </c>
      <c r="B6528" s="125" t="s">
        <v>1301</v>
      </c>
      <c r="C6528" s="126">
        <v>42472</v>
      </c>
      <c r="D6528" s="98" t="s">
        <v>13</v>
      </c>
      <c r="E6528" s="98">
        <v>190720</v>
      </c>
      <c r="F6528" s="98"/>
      <c r="G6528" s="127" t="s">
        <v>3367</v>
      </c>
      <c r="H6528" s="128">
        <v>50</v>
      </c>
      <c r="I6528" s="128">
        <v>0</v>
      </c>
      <c r="J6528" s="129">
        <v>50</v>
      </c>
      <c r="K6528" s="101" t="s">
        <v>1388</v>
      </c>
    </row>
    <row r="6529" spans="1:11" ht="56.25" customHeight="1">
      <c r="A6529" s="98">
        <v>513</v>
      </c>
      <c r="B6529" s="125" t="s">
        <v>1301</v>
      </c>
      <c r="C6529" s="126">
        <v>42472</v>
      </c>
      <c r="D6529" s="98" t="s">
        <v>13</v>
      </c>
      <c r="E6529" s="98">
        <v>190722</v>
      </c>
      <c r="F6529" s="98"/>
      <c r="G6529" s="127" t="s">
        <v>3368</v>
      </c>
      <c r="H6529" s="128">
        <v>50</v>
      </c>
      <c r="I6529" s="128">
        <v>0</v>
      </c>
      <c r="J6529" s="129">
        <v>50</v>
      </c>
      <c r="K6529" s="101" t="s">
        <v>1388</v>
      </c>
    </row>
    <row r="6530" spans="1:11" ht="56.25" customHeight="1">
      <c r="A6530" s="98">
        <v>513</v>
      </c>
      <c r="B6530" s="125" t="s">
        <v>1301</v>
      </c>
      <c r="C6530" s="126">
        <v>42472</v>
      </c>
      <c r="D6530" s="98" t="s">
        <v>11</v>
      </c>
      <c r="E6530" s="98">
        <v>190753</v>
      </c>
      <c r="F6530" s="98"/>
      <c r="G6530" s="127" t="s">
        <v>3371</v>
      </c>
      <c r="H6530" s="128">
        <v>50</v>
      </c>
      <c r="I6530" s="128">
        <v>0</v>
      </c>
      <c r="J6530" s="129">
        <v>50</v>
      </c>
      <c r="K6530" s="101" t="s">
        <v>1388</v>
      </c>
    </row>
    <row r="6531" spans="1:11" ht="56.25" customHeight="1">
      <c r="A6531" s="98">
        <v>513</v>
      </c>
      <c r="B6531" s="125" t="s">
        <v>1301</v>
      </c>
      <c r="C6531" s="126">
        <v>42472</v>
      </c>
      <c r="D6531" s="98" t="s">
        <v>11</v>
      </c>
      <c r="E6531" s="98">
        <v>190764</v>
      </c>
      <c r="F6531" s="98"/>
      <c r="G6531" s="127" t="s">
        <v>3373</v>
      </c>
      <c r="H6531" s="128">
        <v>50</v>
      </c>
      <c r="I6531" s="128">
        <v>0</v>
      </c>
      <c r="J6531" s="129">
        <v>50</v>
      </c>
      <c r="K6531" s="101" t="s">
        <v>1388</v>
      </c>
    </row>
    <row r="6532" spans="1:11" ht="56.25" customHeight="1">
      <c r="A6532" s="98">
        <v>513</v>
      </c>
      <c r="B6532" s="125" t="s">
        <v>1301</v>
      </c>
      <c r="C6532" s="126">
        <v>42473</v>
      </c>
      <c r="D6532" s="98" t="s">
        <v>13</v>
      </c>
      <c r="E6532" s="98">
        <v>190932</v>
      </c>
      <c r="F6532" s="98"/>
      <c r="G6532" s="127" t="s">
        <v>3391</v>
      </c>
      <c r="H6532" s="128">
        <v>50</v>
      </c>
      <c r="I6532" s="128">
        <v>0</v>
      </c>
      <c r="J6532" s="129">
        <v>50</v>
      </c>
      <c r="K6532" s="101" t="s">
        <v>1388</v>
      </c>
    </row>
    <row r="6533" spans="1:11" ht="56.25" customHeight="1">
      <c r="A6533" s="98">
        <v>513</v>
      </c>
      <c r="B6533" s="125" t="s">
        <v>1301</v>
      </c>
      <c r="C6533" s="126">
        <v>42473</v>
      </c>
      <c r="D6533" s="98" t="s">
        <v>13</v>
      </c>
      <c r="E6533" s="98">
        <v>190934</v>
      </c>
      <c r="F6533" s="98"/>
      <c r="G6533" s="127" t="s">
        <v>3392</v>
      </c>
      <c r="H6533" s="128">
        <v>50</v>
      </c>
      <c r="I6533" s="128">
        <v>0</v>
      </c>
      <c r="J6533" s="129">
        <v>50</v>
      </c>
      <c r="K6533" s="101" t="s">
        <v>1388</v>
      </c>
    </row>
    <row r="6534" spans="1:11" ht="56.25" customHeight="1">
      <c r="A6534" s="98">
        <v>513</v>
      </c>
      <c r="B6534" s="125" t="s">
        <v>1301</v>
      </c>
      <c r="C6534" s="126">
        <v>42474</v>
      </c>
      <c r="D6534" s="98" t="s">
        <v>11</v>
      </c>
      <c r="E6534" s="98">
        <v>190940</v>
      </c>
      <c r="F6534" s="98"/>
      <c r="G6534" s="127" t="s">
        <v>3410</v>
      </c>
      <c r="H6534" s="128">
        <v>299.64</v>
      </c>
      <c r="I6534" s="128">
        <v>0</v>
      </c>
      <c r="J6534" s="129">
        <v>299.64</v>
      </c>
      <c r="K6534" s="101" t="s">
        <v>1388</v>
      </c>
    </row>
    <row r="6535" spans="1:11" ht="56.25" customHeight="1">
      <c r="A6535" s="98">
        <v>513</v>
      </c>
      <c r="B6535" s="125" t="s">
        <v>1301</v>
      </c>
      <c r="C6535" s="126">
        <v>42474</v>
      </c>
      <c r="D6535" s="98" t="s">
        <v>13</v>
      </c>
      <c r="E6535" s="98">
        <v>190944</v>
      </c>
      <c r="F6535" s="98"/>
      <c r="G6535" s="127" t="s">
        <v>3414</v>
      </c>
      <c r="H6535" s="128">
        <v>50</v>
      </c>
      <c r="I6535" s="128">
        <v>0</v>
      </c>
      <c r="J6535" s="129">
        <v>50</v>
      </c>
      <c r="K6535" s="101" t="s">
        <v>1388</v>
      </c>
    </row>
    <row r="6536" spans="1:11" ht="56.25" customHeight="1">
      <c r="A6536" s="98">
        <v>513</v>
      </c>
      <c r="B6536" s="125" t="s">
        <v>1301</v>
      </c>
      <c r="C6536" s="126">
        <v>42474</v>
      </c>
      <c r="D6536" s="98" t="s">
        <v>11</v>
      </c>
      <c r="E6536" s="98">
        <v>190955</v>
      </c>
      <c r="F6536" s="98"/>
      <c r="G6536" s="127" t="s">
        <v>3417</v>
      </c>
      <c r="H6536" s="128">
        <v>5403.48</v>
      </c>
      <c r="I6536" s="128">
        <v>0</v>
      </c>
      <c r="J6536" s="129">
        <v>5403.48</v>
      </c>
      <c r="K6536" s="101" t="s">
        <v>1388</v>
      </c>
    </row>
    <row r="6537" spans="1:11" ht="56.25" customHeight="1">
      <c r="A6537" s="98">
        <v>513</v>
      </c>
      <c r="B6537" s="125" t="s">
        <v>1301</v>
      </c>
      <c r="C6537" s="126">
        <v>42475</v>
      </c>
      <c r="D6537" s="98" t="s">
        <v>13</v>
      </c>
      <c r="E6537" s="98">
        <v>191157</v>
      </c>
      <c r="F6537" s="98"/>
      <c r="G6537" s="127" t="s">
        <v>3438</v>
      </c>
      <c r="H6537" s="128">
        <v>50</v>
      </c>
      <c r="I6537" s="128">
        <v>0</v>
      </c>
      <c r="J6537" s="129">
        <v>50</v>
      </c>
      <c r="K6537" s="101" t="s">
        <v>1388</v>
      </c>
    </row>
    <row r="6538" spans="1:11" ht="56.25" customHeight="1">
      <c r="A6538" s="98">
        <v>513</v>
      </c>
      <c r="B6538" s="125" t="s">
        <v>1301</v>
      </c>
      <c r="C6538" s="126">
        <v>42478</v>
      </c>
      <c r="D6538" s="98" t="s">
        <v>11</v>
      </c>
      <c r="E6538" s="98">
        <v>191299</v>
      </c>
      <c r="F6538" s="98"/>
      <c r="G6538" s="127" t="s">
        <v>3469</v>
      </c>
      <c r="H6538" s="128">
        <v>2040.7</v>
      </c>
      <c r="I6538" s="128">
        <v>0</v>
      </c>
      <c r="J6538" s="129">
        <v>2040.7</v>
      </c>
      <c r="K6538" s="101" t="s">
        <v>1388</v>
      </c>
    </row>
    <row r="6539" spans="1:11" ht="56.25" customHeight="1">
      <c r="A6539" s="98">
        <v>513</v>
      </c>
      <c r="B6539" s="125" t="s">
        <v>1301</v>
      </c>
      <c r="C6539" s="126">
        <v>42478</v>
      </c>
      <c r="D6539" s="98" t="s">
        <v>13</v>
      </c>
      <c r="E6539" s="98">
        <v>191299</v>
      </c>
      <c r="F6539" s="98"/>
      <c r="G6539" s="127" t="s">
        <v>3470</v>
      </c>
      <c r="H6539" s="128">
        <v>0.01</v>
      </c>
      <c r="I6539" s="128">
        <v>0</v>
      </c>
      <c r="J6539" s="129">
        <v>0.01</v>
      </c>
      <c r="K6539" s="101" t="s">
        <v>1388</v>
      </c>
    </row>
    <row r="6540" spans="1:11" ht="56.25" customHeight="1">
      <c r="A6540" s="98">
        <v>513</v>
      </c>
      <c r="B6540" s="125" t="s">
        <v>1301</v>
      </c>
      <c r="C6540" s="126">
        <v>42480</v>
      </c>
      <c r="D6540" s="98" t="s">
        <v>11</v>
      </c>
      <c r="E6540" s="98">
        <v>191511</v>
      </c>
      <c r="F6540" s="98"/>
      <c r="G6540" s="127" t="s">
        <v>3508</v>
      </c>
      <c r="H6540" s="128">
        <v>50</v>
      </c>
      <c r="I6540" s="128">
        <v>0</v>
      </c>
      <c r="J6540" s="129">
        <v>50</v>
      </c>
      <c r="K6540" s="101" t="s">
        <v>1388</v>
      </c>
    </row>
    <row r="6541" spans="1:11" ht="56.25" customHeight="1">
      <c r="A6541" s="98">
        <v>513</v>
      </c>
      <c r="B6541" s="125" t="s">
        <v>1301</v>
      </c>
      <c r="C6541" s="126">
        <v>42480</v>
      </c>
      <c r="D6541" s="98" t="s">
        <v>13</v>
      </c>
      <c r="E6541" s="98">
        <v>191551</v>
      </c>
      <c r="F6541" s="98"/>
      <c r="G6541" s="127" t="s">
        <v>3514</v>
      </c>
      <c r="H6541" s="128">
        <v>50</v>
      </c>
      <c r="I6541" s="128">
        <v>0</v>
      </c>
      <c r="J6541" s="129">
        <v>50</v>
      </c>
      <c r="K6541" s="101" t="s">
        <v>1388</v>
      </c>
    </row>
    <row r="6542" spans="1:11" ht="56.25" customHeight="1">
      <c r="A6542" s="98">
        <v>513</v>
      </c>
      <c r="B6542" s="125" t="s">
        <v>1301</v>
      </c>
      <c r="C6542" s="126">
        <v>42481</v>
      </c>
      <c r="D6542" s="98" t="s">
        <v>13</v>
      </c>
      <c r="E6542" s="98">
        <v>191656</v>
      </c>
      <c r="F6542" s="98"/>
      <c r="G6542" s="127" t="s">
        <v>3539</v>
      </c>
      <c r="H6542" s="128">
        <v>50</v>
      </c>
      <c r="I6542" s="128">
        <v>0</v>
      </c>
      <c r="J6542" s="129">
        <v>50</v>
      </c>
      <c r="K6542" s="101" t="s">
        <v>1388</v>
      </c>
    </row>
    <row r="6543" spans="1:11" ht="56.25" customHeight="1">
      <c r="A6543" s="98">
        <v>513</v>
      </c>
      <c r="B6543" s="125" t="s">
        <v>1301</v>
      </c>
      <c r="C6543" s="126">
        <v>42482</v>
      </c>
      <c r="D6543" s="98" t="s">
        <v>11</v>
      </c>
      <c r="E6543" s="98">
        <v>191763</v>
      </c>
      <c r="F6543" s="98"/>
      <c r="G6543" s="127" t="s">
        <v>3560</v>
      </c>
      <c r="H6543" s="128">
        <v>5380.49</v>
      </c>
      <c r="I6543" s="128">
        <v>0</v>
      </c>
      <c r="J6543" s="129">
        <v>5380.49</v>
      </c>
      <c r="K6543" s="101" t="s">
        <v>1388</v>
      </c>
    </row>
    <row r="6544" spans="1:11" ht="56.25" customHeight="1">
      <c r="A6544" s="98">
        <v>513</v>
      </c>
      <c r="B6544" s="125" t="s">
        <v>1301</v>
      </c>
      <c r="C6544" s="126">
        <v>42482</v>
      </c>
      <c r="D6544" s="98" t="s">
        <v>11</v>
      </c>
      <c r="E6544" s="98">
        <v>191764</v>
      </c>
      <c r="F6544" s="98"/>
      <c r="G6544" s="127" t="s">
        <v>3561</v>
      </c>
      <c r="H6544" s="128">
        <v>697.86</v>
      </c>
      <c r="I6544" s="128">
        <v>0</v>
      </c>
      <c r="J6544" s="129">
        <v>697.86</v>
      </c>
      <c r="K6544" s="101" t="s">
        <v>1388</v>
      </c>
    </row>
    <row r="6545" spans="1:11" ht="56.25" customHeight="1">
      <c r="A6545" s="98">
        <v>513</v>
      </c>
      <c r="B6545" s="125" t="s">
        <v>1301</v>
      </c>
      <c r="C6545" s="126">
        <v>42482</v>
      </c>
      <c r="D6545" s="98" t="s">
        <v>11</v>
      </c>
      <c r="E6545" s="98">
        <v>191774</v>
      </c>
      <c r="F6545" s="98"/>
      <c r="G6545" s="127" t="s">
        <v>3562</v>
      </c>
      <c r="H6545" s="128">
        <v>11140.36</v>
      </c>
      <c r="I6545" s="128">
        <v>0</v>
      </c>
      <c r="J6545" s="129">
        <v>11140.36</v>
      </c>
      <c r="K6545" s="101" t="s">
        <v>1388</v>
      </c>
    </row>
    <row r="6546" spans="1:11" ht="56.25" customHeight="1">
      <c r="A6546" s="98">
        <v>513</v>
      </c>
      <c r="B6546" s="125" t="s">
        <v>1301</v>
      </c>
      <c r="C6546" s="126">
        <v>42482</v>
      </c>
      <c r="D6546" s="98" t="s">
        <v>11</v>
      </c>
      <c r="E6546" s="98">
        <v>191775</v>
      </c>
      <c r="F6546" s="98"/>
      <c r="G6546" s="127" t="s">
        <v>3563</v>
      </c>
      <c r="H6546" s="128">
        <v>8121.48</v>
      </c>
      <c r="I6546" s="128">
        <v>0</v>
      </c>
      <c r="J6546" s="129">
        <v>8121.48</v>
      </c>
      <c r="K6546" s="101" t="s">
        <v>1388</v>
      </c>
    </row>
    <row r="6547" spans="1:11" ht="56.25" customHeight="1">
      <c r="A6547" s="98">
        <v>513</v>
      </c>
      <c r="B6547" s="125" t="s">
        <v>1301</v>
      </c>
      <c r="C6547" s="126">
        <v>42482</v>
      </c>
      <c r="D6547" s="98" t="s">
        <v>13</v>
      </c>
      <c r="E6547" s="98">
        <v>191785</v>
      </c>
      <c r="F6547" s="98"/>
      <c r="G6547" s="127" t="s">
        <v>3564</v>
      </c>
      <c r="H6547" s="128">
        <v>50</v>
      </c>
      <c r="I6547" s="128">
        <v>0</v>
      </c>
      <c r="J6547" s="129">
        <v>50</v>
      </c>
      <c r="K6547" s="101" t="s">
        <v>1388</v>
      </c>
    </row>
    <row r="6548" spans="1:11" ht="56.25" customHeight="1">
      <c r="A6548" s="98">
        <v>513</v>
      </c>
      <c r="B6548" s="125" t="s">
        <v>1301</v>
      </c>
      <c r="C6548" s="126">
        <v>42482</v>
      </c>
      <c r="D6548" s="98" t="s">
        <v>13</v>
      </c>
      <c r="E6548" s="98">
        <v>191789</v>
      </c>
      <c r="F6548" s="98"/>
      <c r="G6548" s="127" t="s">
        <v>3565</v>
      </c>
      <c r="H6548" s="128">
        <v>50</v>
      </c>
      <c r="I6548" s="128">
        <v>0</v>
      </c>
      <c r="J6548" s="129">
        <v>50</v>
      </c>
      <c r="K6548" s="101" t="s">
        <v>1388</v>
      </c>
    </row>
    <row r="6549" spans="1:11" ht="56.25" customHeight="1">
      <c r="A6549" s="98">
        <v>513</v>
      </c>
      <c r="B6549" s="125" t="s">
        <v>1301</v>
      </c>
      <c r="C6549" s="126">
        <v>42482</v>
      </c>
      <c r="D6549" s="98" t="s">
        <v>13</v>
      </c>
      <c r="E6549" s="98">
        <v>191791</v>
      </c>
      <c r="F6549" s="98"/>
      <c r="G6549" s="127" t="s">
        <v>3566</v>
      </c>
      <c r="H6549" s="128">
        <v>50</v>
      </c>
      <c r="I6549" s="128">
        <v>0</v>
      </c>
      <c r="J6549" s="129">
        <v>50</v>
      </c>
      <c r="K6549" s="101" t="s">
        <v>1388</v>
      </c>
    </row>
    <row r="6550" spans="1:11" ht="56.25" customHeight="1">
      <c r="A6550" s="98">
        <v>513</v>
      </c>
      <c r="B6550" s="125" t="s">
        <v>1301</v>
      </c>
      <c r="C6550" s="126">
        <v>42485</v>
      </c>
      <c r="D6550" s="98" t="s">
        <v>11</v>
      </c>
      <c r="E6550" s="98">
        <v>191810</v>
      </c>
      <c r="F6550" s="98"/>
      <c r="G6550" s="127" t="s">
        <v>3588</v>
      </c>
      <c r="H6550" s="128">
        <v>50</v>
      </c>
      <c r="I6550" s="128">
        <v>0</v>
      </c>
      <c r="J6550" s="129">
        <v>50</v>
      </c>
      <c r="K6550" s="101" t="s">
        <v>1388</v>
      </c>
    </row>
    <row r="6551" spans="1:11" ht="56.25" customHeight="1">
      <c r="A6551" s="98">
        <v>513</v>
      </c>
      <c r="B6551" s="125" t="s">
        <v>1301</v>
      </c>
      <c r="C6551" s="126">
        <v>42486</v>
      </c>
      <c r="D6551" s="98" t="s">
        <v>11</v>
      </c>
      <c r="E6551" s="98">
        <v>191957</v>
      </c>
      <c r="F6551" s="98"/>
      <c r="G6551" s="127" t="s">
        <v>3636</v>
      </c>
      <c r="H6551" s="128">
        <v>50</v>
      </c>
      <c r="I6551" s="128">
        <v>0</v>
      </c>
      <c r="J6551" s="129">
        <v>50</v>
      </c>
      <c r="K6551" s="101" t="s">
        <v>1388</v>
      </c>
    </row>
    <row r="6552" spans="1:11" ht="56.25" customHeight="1">
      <c r="A6552" s="98">
        <v>513</v>
      </c>
      <c r="B6552" s="125" t="s">
        <v>1301</v>
      </c>
      <c r="C6552" s="126">
        <v>42486</v>
      </c>
      <c r="D6552" s="98" t="s">
        <v>13</v>
      </c>
      <c r="E6552" s="98">
        <v>191979</v>
      </c>
      <c r="F6552" s="98"/>
      <c r="G6552" s="127" t="s">
        <v>3638</v>
      </c>
      <c r="H6552" s="128">
        <v>50</v>
      </c>
      <c r="I6552" s="128">
        <v>0</v>
      </c>
      <c r="J6552" s="129">
        <v>50</v>
      </c>
      <c r="K6552" s="101" t="s">
        <v>1388</v>
      </c>
    </row>
    <row r="6553" spans="1:11" ht="56.25" customHeight="1">
      <c r="A6553" s="98">
        <v>513</v>
      </c>
      <c r="B6553" s="125" t="s">
        <v>1301</v>
      </c>
      <c r="C6553" s="126">
        <v>42486</v>
      </c>
      <c r="D6553" s="98" t="s">
        <v>13</v>
      </c>
      <c r="E6553" s="98">
        <v>192040</v>
      </c>
      <c r="F6553" s="98"/>
      <c r="G6553" s="127" t="s">
        <v>3639</v>
      </c>
      <c r="H6553" s="128">
        <v>50</v>
      </c>
      <c r="I6553" s="128">
        <v>0</v>
      </c>
      <c r="J6553" s="129">
        <v>50</v>
      </c>
      <c r="K6553" s="101" t="s">
        <v>1388</v>
      </c>
    </row>
    <row r="6554" spans="1:11" ht="56.25" customHeight="1">
      <c r="A6554" s="98">
        <v>513</v>
      </c>
      <c r="B6554" s="125" t="s">
        <v>1301</v>
      </c>
      <c r="C6554" s="126">
        <v>42487</v>
      </c>
      <c r="D6554" s="98" t="s">
        <v>11</v>
      </c>
      <c r="E6554" s="98">
        <v>192061</v>
      </c>
      <c r="F6554" s="98"/>
      <c r="G6554" s="127" t="s">
        <v>3654</v>
      </c>
      <c r="H6554" s="128">
        <v>50</v>
      </c>
      <c r="I6554" s="128">
        <v>0</v>
      </c>
      <c r="J6554" s="129">
        <v>50</v>
      </c>
      <c r="K6554" s="101" t="s">
        <v>1388</v>
      </c>
    </row>
    <row r="6555" spans="1:11" ht="56.25" customHeight="1">
      <c r="A6555" s="98">
        <v>513</v>
      </c>
      <c r="B6555" s="125" t="s">
        <v>1301</v>
      </c>
      <c r="C6555" s="126">
        <v>42487</v>
      </c>
      <c r="D6555" s="98" t="s">
        <v>11</v>
      </c>
      <c r="E6555" s="98">
        <v>192064</v>
      </c>
      <c r="F6555" s="98"/>
      <c r="G6555" s="127" t="s">
        <v>3655</v>
      </c>
      <c r="H6555" s="128">
        <v>50</v>
      </c>
      <c r="I6555" s="128">
        <v>0</v>
      </c>
      <c r="J6555" s="129">
        <v>50</v>
      </c>
      <c r="K6555" s="101" t="s">
        <v>1388</v>
      </c>
    </row>
    <row r="6556" spans="1:11" ht="56.25" customHeight="1">
      <c r="A6556" s="98">
        <v>513</v>
      </c>
      <c r="B6556" s="125" t="s">
        <v>1301</v>
      </c>
      <c r="C6556" s="126">
        <v>42487</v>
      </c>
      <c r="D6556" s="98" t="s">
        <v>11</v>
      </c>
      <c r="E6556" s="98">
        <v>192067</v>
      </c>
      <c r="F6556" s="98"/>
      <c r="G6556" s="127" t="s">
        <v>3656</v>
      </c>
      <c r="H6556" s="128">
        <v>50</v>
      </c>
      <c r="I6556" s="128">
        <v>0</v>
      </c>
      <c r="J6556" s="129">
        <v>50</v>
      </c>
      <c r="K6556" s="101" t="s">
        <v>1388</v>
      </c>
    </row>
    <row r="6557" spans="1:11" ht="56.25" customHeight="1">
      <c r="A6557" s="98">
        <v>513</v>
      </c>
      <c r="B6557" s="125" t="s">
        <v>1301</v>
      </c>
      <c r="C6557" s="126">
        <v>42487</v>
      </c>
      <c r="D6557" s="98" t="s">
        <v>11</v>
      </c>
      <c r="E6557" s="98">
        <v>192072</v>
      </c>
      <c r="F6557" s="98"/>
      <c r="G6557" s="127" t="s">
        <v>3657</v>
      </c>
      <c r="H6557" s="128">
        <v>50</v>
      </c>
      <c r="I6557" s="128">
        <v>0</v>
      </c>
      <c r="J6557" s="129">
        <v>50</v>
      </c>
      <c r="K6557" s="101" t="s">
        <v>1388</v>
      </c>
    </row>
    <row r="6558" spans="1:11" ht="56.25" customHeight="1">
      <c r="A6558" s="98">
        <v>513</v>
      </c>
      <c r="B6558" s="125" t="s">
        <v>1301</v>
      </c>
      <c r="C6558" s="126">
        <v>42487</v>
      </c>
      <c r="D6558" s="98" t="s">
        <v>11</v>
      </c>
      <c r="E6558" s="98">
        <v>192075</v>
      </c>
      <c r="F6558" s="98"/>
      <c r="G6558" s="127" t="s">
        <v>3658</v>
      </c>
      <c r="H6558" s="128">
        <v>50</v>
      </c>
      <c r="I6558" s="128">
        <v>0</v>
      </c>
      <c r="J6558" s="129">
        <v>50</v>
      </c>
      <c r="K6558" s="101" t="s">
        <v>1388</v>
      </c>
    </row>
    <row r="6559" spans="1:11" ht="56.25" customHeight="1">
      <c r="A6559" s="98">
        <v>513</v>
      </c>
      <c r="B6559" s="125" t="s">
        <v>1301</v>
      </c>
      <c r="C6559" s="126">
        <v>42488</v>
      </c>
      <c r="D6559" s="98" t="s">
        <v>11</v>
      </c>
      <c r="E6559" s="98">
        <v>192257</v>
      </c>
      <c r="F6559" s="98"/>
      <c r="G6559" s="127" t="s">
        <v>3679</v>
      </c>
      <c r="H6559" s="128">
        <v>50</v>
      </c>
      <c r="I6559" s="128">
        <v>0</v>
      </c>
      <c r="J6559" s="129">
        <v>50</v>
      </c>
      <c r="K6559" s="101" t="s">
        <v>1388</v>
      </c>
    </row>
    <row r="6560" spans="1:11" ht="56.25" customHeight="1">
      <c r="A6560" s="98">
        <v>513</v>
      </c>
      <c r="B6560" s="125" t="s">
        <v>1301</v>
      </c>
      <c r="C6560" s="126">
        <v>42488</v>
      </c>
      <c r="D6560" s="98" t="s">
        <v>11</v>
      </c>
      <c r="E6560" s="98">
        <v>192316</v>
      </c>
      <c r="F6560" s="98"/>
      <c r="G6560" s="127" t="s">
        <v>3686</v>
      </c>
      <c r="H6560" s="128">
        <v>548.1</v>
      </c>
      <c r="I6560" s="128">
        <v>0</v>
      </c>
      <c r="J6560" s="129">
        <v>548.1</v>
      </c>
      <c r="K6560" s="101" t="s">
        <v>1388</v>
      </c>
    </row>
    <row r="6561" spans="1:11" ht="56.25" customHeight="1">
      <c r="A6561" s="98">
        <v>513</v>
      </c>
      <c r="B6561" s="125" t="s">
        <v>1301</v>
      </c>
      <c r="C6561" s="126">
        <v>42488</v>
      </c>
      <c r="D6561" s="98" t="s">
        <v>11</v>
      </c>
      <c r="E6561" s="98">
        <v>192325</v>
      </c>
      <c r="F6561" s="98"/>
      <c r="G6561" s="127" t="s">
        <v>3693</v>
      </c>
      <c r="H6561" s="128">
        <v>77309.649999999994</v>
      </c>
      <c r="I6561" s="128">
        <v>0</v>
      </c>
      <c r="J6561" s="129">
        <v>77309.649999999994</v>
      </c>
      <c r="K6561" s="101" t="s">
        <v>1388</v>
      </c>
    </row>
    <row r="6562" spans="1:11" ht="56.25" customHeight="1">
      <c r="A6562" s="98">
        <v>513</v>
      </c>
      <c r="B6562" s="125" t="s">
        <v>1301</v>
      </c>
      <c r="C6562" s="126">
        <v>42489</v>
      </c>
      <c r="D6562" s="98" t="s">
        <v>13</v>
      </c>
      <c r="E6562" s="98">
        <v>192362</v>
      </c>
      <c r="F6562" s="98"/>
      <c r="G6562" s="127" t="s">
        <v>3712</v>
      </c>
      <c r="H6562" s="128">
        <v>50</v>
      </c>
      <c r="I6562" s="128">
        <v>0</v>
      </c>
      <c r="J6562" s="129">
        <v>50</v>
      </c>
      <c r="K6562" s="101" t="s">
        <v>1388</v>
      </c>
    </row>
    <row r="6563" spans="1:11" ht="56.25" customHeight="1">
      <c r="A6563" s="98">
        <v>513</v>
      </c>
      <c r="B6563" s="125" t="s">
        <v>1301</v>
      </c>
      <c r="C6563" s="126">
        <v>42489</v>
      </c>
      <c r="D6563" s="98" t="s">
        <v>13</v>
      </c>
      <c r="E6563" s="98">
        <v>192364</v>
      </c>
      <c r="F6563" s="98"/>
      <c r="G6563" s="127" t="s">
        <v>3713</v>
      </c>
      <c r="H6563" s="128">
        <v>50</v>
      </c>
      <c r="I6563" s="128">
        <v>0</v>
      </c>
      <c r="J6563" s="129">
        <v>50</v>
      </c>
      <c r="K6563" s="101" t="s">
        <v>1388</v>
      </c>
    </row>
    <row r="6564" spans="1:11" ht="56.25" customHeight="1">
      <c r="A6564" s="98">
        <v>513</v>
      </c>
      <c r="B6564" s="125" t="s">
        <v>1301</v>
      </c>
      <c r="C6564" s="126">
        <v>42489</v>
      </c>
      <c r="D6564" s="98" t="s">
        <v>13</v>
      </c>
      <c r="E6564" s="98">
        <v>192371</v>
      </c>
      <c r="F6564" s="98"/>
      <c r="G6564" s="127" t="s">
        <v>3714</v>
      </c>
      <c r="H6564" s="128">
        <v>50</v>
      </c>
      <c r="I6564" s="128">
        <v>0</v>
      </c>
      <c r="J6564" s="129">
        <v>50</v>
      </c>
      <c r="K6564" s="101" t="s">
        <v>1388</v>
      </c>
    </row>
    <row r="6565" spans="1:11" ht="56.25" customHeight="1">
      <c r="A6565" s="98">
        <v>513</v>
      </c>
      <c r="B6565" s="125" t="s">
        <v>1301</v>
      </c>
      <c r="C6565" s="126">
        <v>42489</v>
      </c>
      <c r="D6565" s="98" t="s">
        <v>13</v>
      </c>
      <c r="E6565" s="98">
        <v>192405</v>
      </c>
      <c r="F6565" s="98"/>
      <c r="G6565" s="127" t="s">
        <v>3717</v>
      </c>
      <c r="H6565" s="128">
        <v>50</v>
      </c>
      <c r="I6565" s="128">
        <v>0</v>
      </c>
      <c r="J6565" s="129">
        <v>50</v>
      </c>
      <c r="K6565" s="101" t="s">
        <v>1388</v>
      </c>
    </row>
    <row r="6566" spans="1:11" ht="56.25" customHeight="1">
      <c r="A6566" s="98">
        <v>513</v>
      </c>
      <c r="B6566" s="125" t="s">
        <v>1301</v>
      </c>
      <c r="C6566" s="126">
        <v>42493</v>
      </c>
      <c r="D6566" s="98" t="s">
        <v>11</v>
      </c>
      <c r="E6566" s="98">
        <v>192571</v>
      </c>
      <c r="F6566" s="98"/>
      <c r="G6566" s="127" t="s">
        <v>3762</v>
      </c>
      <c r="H6566" s="128">
        <v>50</v>
      </c>
      <c r="I6566" s="128">
        <v>0</v>
      </c>
      <c r="J6566" s="129">
        <v>50</v>
      </c>
      <c r="K6566" s="101" t="s">
        <v>1388</v>
      </c>
    </row>
    <row r="6567" spans="1:11" ht="56.25" customHeight="1">
      <c r="A6567" s="98">
        <v>513</v>
      </c>
      <c r="B6567" s="125" t="s">
        <v>1301</v>
      </c>
      <c r="C6567" s="126">
        <v>42493</v>
      </c>
      <c r="D6567" s="98" t="s">
        <v>11</v>
      </c>
      <c r="E6567" s="98">
        <v>192588</v>
      </c>
      <c r="F6567" s="98"/>
      <c r="G6567" s="127" t="s">
        <v>3765</v>
      </c>
      <c r="H6567" s="128">
        <v>3161.63</v>
      </c>
      <c r="I6567" s="128">
        <v>0</v>
      </c>
      <c r="J6567" s="129">
        <v>3161.63</v>
      </c>
      <c r="K6567" s="101" t="s">
        <v>1388</v>
      </c>
    </row>
    <row r="6568" spans="1:11" ht="56.25" customHeight="1">
      <c r="A6568" s="98">
        <v>513</v>
      </c>
      <c r="B6568" s="125" t="s">
        <v>1301</v>
      </c>
      <c r="C6568" s="126">
        <v>42494</v>
      </c>
      <c r="D6568" s="98" t="s">
        <v>11</v>
      </c>
      <c r="E6568" s="98">
        <v>192613</v>
      </c>
      <c r="F6568" s="98"/>
      <c r="G6568" s="127" t="s">
        <v>3781</v>
      </c>
      <c r="H6568" s="128">
        <v>50</v>
      </c>
      <c r="I6568" s="128">
        <v>0</v>
      </c>
      <c r="J6568" s="129">
        <v>50</v>
      </c>
      <c r="K6568" s="101" t="s">
        <v>1388</v>
      </c>
    </row>
    <row r="6569" spans="1:11" ht="56.25" customHeight="1">
      <c r="A6569" s="98">
        <v>513</v>
      </c>
      <c r="B6569" s="125" t="s">
        <v>1301</v>
      </c>
      <c r="C6569" s="126">
        <v>42494</v>
      </c>
      <c r="D6569" s="98" t="s">
        <v>11</v>
      </c>
      <c r="E6569" s="98">
        <v>192703</v>
      </c>
      <c r="F6569" s="98"/>
      <c r="G6569" s="127" t="s">
        <v>3786</v>
      </c>
      <c r="H6569" s="128">
        <v>50</v>
      </c>
      <c r="I6569" s="128">
        <v>0</v>
      </c>
      <c r="J6569" s="129">
        <v>50</v>
      </c>
      <c r="K6569" s="101" t="s">
        <v>1388</v>
      </c>
    </row>
    <row r="6570" spans="1:11" ht="56.25" customHeight="1">
      <c r="A6570" s="98">
        <v>513</v>
      </c>
      <c r="B6570" s="125" t="s">
        <v>1301</v>
      </c>
      <c r="C6570" s="126">
        <v>42495</v>
      </c>
      <c r="D6570" s="98" t="s">
        <v>11</v>
      </c>
      <c r="E6570" s="98">
        <v>192831</v>
      </c>
      <c r="F6570" s="98"/>
      <c r="G6570" s="127" t="s">
        <v>3810</v>
      </c>
      <c r="H6570" s="128">
        <v>50</v>
      </c>
      <c r="I6570" s="128">
        <v>0</v>
      </c>
      <c r="J6570" s="129">
        <v>50</v>
      </c>
      <c r="K6570" s="101" t="s">
        <v>1388</v>
      </c>
    </row>
    <row r="6571" spans="1:11" ht="56.25" customHeight="1">
      <c r="A6571" s="98">
        <v>513</v>
      </c>
      <c r="B6571" s="125" t="s">
        <v>1301</v>
      </c>
      <c r="C6571" s="126">
        <v>42495</v>
      </c>
      <c r="D6571" s="98" t="s">
        <v>11</v>
      </c>
      <c r="E6571" s="98">
        <v>192833</v>
      </c>
      <c r="F6571" s="98"/>
      <c r="G6571" s="127" t="s">
        <v>3811</v>
      </c>
      <c r="H6571" s="128">
        <v>50</v>
      </c>
      <c r="I6571" s="128">
        <v>0</v>
      </c>
      <c r="J6571" s="129">
        <v>50</v>
      </c>
      <c r="K6571" s="101" t="s">
        <v>1388</v>
      </c>
    </row>
    <row r="6572" spans="1:11" ht="56.25" customHeight="1">
      <c r="A6572" s="98">
        <v>513</v>
      </c>
      <c r="B6572" s="125" t="s">
        <v>1301</v>
      </c>
      <c r="C6572" s="126">
        <v>42496</v>
      </c>
      <c r="D6572" s="98" t="s">
        <v>11</v>
      </c>
      <c r="E6572" s="98">
        <v>192853</v>
      </c>
      <c r="F6572" s="98"/>
      <c r="G6572" s="127" t="s">
        <v>3832</v>
      </c>
      <c r="H6572" s="128">
        <v>50</v>
      </c>
      <c r="I6572" s="128">
        <v>0</v>
      </c>
      <c r="J6572" s="129">
        <v>50</v>
      </c>
      <c r="K6572" s="101" t="s">
        <v>1388</v>
      </c>
    </row>
    <row r="6573" spans="1:11" ht="56.25" customHeight="1">
      <c r="A6573" s="98">
        <v>513</v>
      </c>
      <c r="B6573" s="125" t="s">
        <v>1301</v>
      </c>
      <c r="C6573" s="126">
        <v>42496</v>
      </c>
      <c r="D6573" s="98" t="s">
        <v>11</v>
      </c>
      <c r="E6573" s="98">
        <v>192881</v>
      </c>
      <c r="F6573" s="98"/>
      <c r="G6573" s="127" t="s">
        <v>3834</v>
      </c>
      <c r="H6573" s="128">
        <v>2598.15</v>
      </c>
      <c r="I6573" s="128">
        <v>0</v>
      </c>
      <c r="J6573" s="129">
        <v>2598.15</v>
      </c>
      <c r="K6573" s="101" t="s">
        <v>1388</v>
      </c>
    </row>
    <row r="6574" spans="1:11" ht="56.25" customHeight="1">
      <c r="A6574" s="98">
        <v>513</v>
      </c>
      <c r="B6574" s="125" t="s">
        <v>1301</v>
      </c>
      <c r="C6574" s="126">
        <v>42496</v>
      </c>
      <c r="D6574" s="98" t="s">
        <v>11</v>
      </c>
      <c r="E6574" s="98">
        <v>192898</v>
      </c>
      <c r="F6574" s="98"/>
      <c r="G6574" s="127" t="s">
        <v>3836</v>
      </c>
      <c r="H6574" s="128">
        <v>50</v>
      </c>
      <c r="I6574" s="128">
        <v>0</v>
      </c>
      <c r="J6574" s="129">
        <v>50</v>
      </c>
      <c r="K6574" s="101" t="s">
        <v>1388</v>
      </c>
    </row>
    <row r="6575" spans="1:11" ht="56.25" customHeight="1">
      <c r="A6575" s="98">
        <v>513</v>
      </c>
      <c r="B6575" s="125" t="s">
        <v>1301</v>
      </c>
      <c r="C6575" s="126">
        <v>42499</v>
      </c>
      <c r="D6575" s="98" t="s">
        <v>11</v>
      </c>
      <c r="E6575" s="98">
        <v>192997</v>
      </c>
      <c r="F6575" s="98"/>
      <c r="G6575" s="127" t="s">
        <v>3850</v>
      </c>
      <c r="H6575" s="128">
        <v>50</v>
      </c>
      <c r="I6575" s="128">
        <v>0</v>
      </c>
      <c r="J6575" s="129">
        <v>50</v>
      </c>
      <c r="K6575" s="101" t="s">
        <v>1388</v>
      </c>
    </row>
    <row r="6576" spans="1:11" ht="56.25" customHeight="1">
      <c r="A6576" s="98">
        <v>513</v>
      </c>
      <c r="B6576" s="125" t="s">
        <v>1301</v>
      </c>
      <c r="C6576" s="126">
        <v>42499</v>
      </c>
      <c r="D6576" s="98" t="s">
        <v>11</v>
      </c>
      <c r="E6576" s="98">
        <v>193034</v>
      </c>
      <c r="F6576" s="98"/>
      <c r="G6576" s="127" t="s">
        <v>3861</v>
      </c>
      <c r="H6576" s="128">
        <v>50</v>
      </c>
      <c r="I6576" s="128">
        <v>0</v>
      </c>
      <c r="J6576" s="129">
        <v>50</v>
      </c>
      <c r="K6576" s="101" t="s">
        <v>1388</v>
      </c>
    </row>
    <row r="6577" spans="1:11" ht="56.25" customHeight="1">
      <c r="A6577" s="98">
        <v>513</v>
      </c>
      <c r="B6577" s="125" t="s">
        <v>1301</v>
      </c>
      <c r="C6577" s="126">
        <v>42500</v>
      </c>
      <c r="D6577" s="98" t="s">
        <v>11</v>
      </c>
      <c r="E6577" s="98">
        <v>193078</v>
      </c>
      <c r="F6577" s="98"/>
      <c r="G6577" s="127" t="s">
        <v>3879</v>
      </c>
      <c r="H6577" s="128">
        <v>50</v>
      </c>
      <c r="I6577" s="128">
        <v>0</v>
      </c>
      <c r="J6577" s="129">
        <v>50</v>
      </c>
      <c r="K6577" s="101" t="s">
        <v>1388</v>
      </c>
    </row>
    <row r="6578" spans="1:11" ht="56.25" customHeight="1">
      <c r="A6578" s="98">
        <v>513</v>
      </c>
      <c r="B6578" s="125" t="s">
        <v>1301</v>
      </c>
      <c r="C6578" s="126">
        <v>42500</v>
      </c>
      <c r="D6578" s="98" t="s">
        <v>11</v>
      </c>
      <c r="E6578" s="98">
        <v>193103</v>
      </c>
      <c r="F6578" s="98"/>
      <c r="G6578" s="127" t="s">
        <v>3886</v>
      </c>
      <c r="H6578" s="128">
        <v>50</v>
      </c>
      <c r="I6578" s="128">
        <v>0</v>
      </c>
      <c r="J6578" s="129">
        <v>50</v>
      </c>
      <c r="K6578" s="101" t="s">
        <v>1388</v>
      </c>
    </row>
    <row r="6579" spans="1:11" ht="56.25" customHeight="1">
      <c r="A6579" s="98">
        <v>513</v>
      </c>
      <c r="B6579" s="125" t="s">
        <v>1301</v>
      </c>
      <c r="C6579" s="126">
        <v>42500</v>
      </c>
      <c r="D6579" s="98" t="s">
        <v>11</v>
      </c>
      <c r="E6579" s="98">
        <v>193105</v>
      </c>
      <c r="F6579" s="98"/>
      <c r="G6579" s="127" t="s">
        <v>3888</v>
      </c>
      <c r="H6579" s="128">
        <v>2983.27</v>
      </c>
      <c r="I6579" s="128">
        <v>0</v>
      </c>
      <c r="J6579" s="129">
        <v>2983.27</v>
      </c>
      <c r="K6579" s="101" t="s">
        <v>1388</v>
      </c>
    </row>
    <row r="6580" spans="1:11" ht="56.25" customHeight="1">
      <c r="A6580" s="98">
        <v>513</v>
      </c>
      <c r="B6580" s="125" t="s">
        <v>1301</v>
      </c>
      <c r="C6580" s="126">
        <v>42501</v>
      </c>
      <c r="D6580" s="98" t="s">
        <v>11</v>
      </c>
      <c r="E6580" s="98">
        <v>193183</v>
      </c>
      <c r="F6580" s="98"/>
      <c r="G6580" s="127" t="s">
        <v>3910</v>
      </c>
      <c r="H6580" s="128">
        <v>50</v>
      </c>
      <c r="I6580" s="128">
        <v>0</v>
      </c>
      <c r="J6580" s="129">
        <v>50</v>
      </c>
      <c r="K6580" s="101" t="s">
        <v>1388</v>
      </c>
    </row>
    <row r="6581" spans="1:11" ht="56.25" customHeight="1">
      <c r="A6581" s="98">
        <v>513</v>
      </c>
      <c r="B6581" s="125" t="s">
        <v>1301</v>
      </c>
      <c r="C6581" s="126">
        <v>42501</v>
      </c>
      <c r="D6581" s="98" t="s">
        <v>11</v>
      </c>
      <c r="E6581" s="98">
        <v>193280</v>
      </c>
      <c r="F6581" s="98"/>
      <c r="G6581" s="127" t="s">
        <v>3915</v>
      </c>
      <c r="H6581" s="128">
        <v>50</v>
      </c>
      <c r="I6581" s="128">
        <v>0</v>
      </c>
      <c r="J6581" s="129">
        <v>50</v>
      </c>
      <c r="K6581" s="101" t="s">
        <v>1388</v>
      </c>
    </row>
    <row r="6582" spans="1:11" ht="56.25" customHeight="1">
      <c r="A6582" s="98">
        <v>513</v>
      </c>
      <c r="B6582" s="125" t="s">
        <v>1301</v>
      </c>
      <c r="C6582" s="126">
        <v>42502</v>
      </c>
      <c r="D6582" s="98" t="s">
        <v>11</v>
      </c>
      <c r="E6582" s="98">
        <v>193360</v>
      </c>
      <c r="F6582" s="98"/>
      <c r="G6582" s="127" t="s">
        <v>3955</v>
      </c>
      <c r="H6582" s="128">
        <v>50</v>
      </c>
      <c r="I6582" s="128">
        <v>0</v>
      </c>
      <c r="J6582" s="129">
        <v>50</v>
      </c>
      <c r="K6582" s="101" t="s">
        <v>1388</v>
      </c>
    </row>
    <row r="6583" spans="1:11" ht="56.25" customHeight="1">
      <c r="A6583" s="98">
        <v>513</v>
      </c>
      <c r="B6583" s="125" t="s">
        <v>1301</v>
      </c>
      <c r="C6583" s="126">
        <v>42503</v>
      </c>
      <c r="D6583" s="98" t="s">
        <v>11</v>
      </c>
      <c r="E6583" s="98">
        <v>193402</v>
      </c>
      <c r="F6583" s="98"/>
      <c r="G6583" s="127" t="s">
        <v>3985</v>
      </c>
      <c r="H6583" s="128">
        <v>50</v>
      </c>
      <c r="I6583" s="128">
        <v>0</v>
      </c>
      <c r="J6583" s="129">
        <v>50</v>
      </c>
      <c r="K6583" s="101" t="s">
        <v>1388</v>
      </c>
    </row>
    <row r="6584" spans="1:11" ht="56.25" customHeight="1">
      <c r="A6584" s="98">
        <v>513</v>
      </c>
      <c r="B6584" s="125" t="s">
        <v>1301</v>
      </c>
      <c r="C6584" s="126">
        <v>42503</v>
      </c>
      <c r="D6584" s="98" t="s">
        <v>11</v>
      </c>
      <c r="E6584" s="98">
        <v>193403</v>
      </c>
      <c r="F6584" s="98"/>
      <c r="G6584" s="127" t="s">
        <v>3986</v>
      </c>
      <c r="H6584" s="128">
        <v>50</v>
      </c>
      <c r="I6584" s="128">
        <v>0</v>
      </c>
      <c r="J6584" s="129">
        <v>50</v>
      </c>
      <c r="K6584" s="101" t="s">
        <v>1388</v>
      </c>
    </row>
    <row r="6585" spans="1:11" ht="56.25" customHeight="1">
      <c r="A6585" s="98">
        <v>513</v>
      </c>
      <c r="B6585" s="125" t="s">
        <v>1301</v>
      </c>
      <c r="C6585" s="126">
        <v>42503</v>
      </c>
      <c r="D6585" s="98" t="s">
        <v>11</v>
      </c>
      <c r="E6585" s="98">
        <v>193446</v>
      </c>
      <c r="F6585" s="98"/>
      <c r="G6585" s="127" t="s">
        <v>3987</v>
      </c>
      <c r="H6585" s="128">
        <v>50</v>
      </c>
      <c r="I6585" s="128">
        <v>0</v>
      </c>
      <c r="J6585" s="129">
        <v>50</v>
      </c>
      <c r="K6585" s="101" t="s">
        <v>1388</v>
      </c>
    </row>
    <row r="6586" spans="1:11" ht="56.25" customHeight="1">
      <c r="A6586" s="98">
        <v>513</v>
      </c>
      <c r="B6586" s="125" t="s">
        <v>1301</v>
      </c>
      <c r="C6586" s="126">
        <v>42503</v>
      </c>
      <c r="D6586" s="98" t="s">
        <v>11</v>
      </c>
      <c r="E6586" s="98">
        <v>193448</v>
      </c>
      <c r="F6586" s="98"/>
      <c r="G6586" s="127" t="s">
        <v>3988</v>
      </c>
      <c r="H6586" s="128">
        <v>50</v>
      </c>
      <c r="I6586" s="128">
        <v>0</v>
      </c>
      <c r="J6586" s="129">
        <v>50</v>
      </c>
      <c r="K6586" s="101" t="s">
        <v>1388</v>
      </c>
    </row>
    <row r="6587" spans="1:11" ht="56.25" customHeight="1">
      <c r="A6587" s="98">
        <v>513</v>
      </c>
      <c r="B6587" s="125" t="s">
        <v>1301</v>
      </c>
      <c r="C6587" s="126">
        <v>42506</v>
      </c>
      <c r="D6587" s="98" t="s">
        <v>11</v>
      </c>
      <c r="E6587" s="98">
        <v>193563</v>
      </c>
      <c r="F6587" s="98"/>
      <c r="G6587" s="127" t="s">
        <v>4056</v>
      </c>
      <c r="H6587" s="128">
        <v>404.94</v>
      </c>
      <c r="I6587" s="128">
        <v>0</v>
      </c>
      <c r="J6587" s="129">
        <v>404.94</v>
      </c>
      <c r="K6587" s="101" t="s">
        <v>1388</v>
      </c>
    </row>
    <row r="6588" spans="1:11" ht="56.25" customHeight="1">
      <c r="A6588" s="98">
        <v>513</v>
      </c>
      <c r="B6588" s="125" t="s">
        <v>1301</v>
      </c>
      <c r="C6588" s="126">
        <v>42506</v>
      </c>
      <c r="D6588" s="98" t="s">
        <v>11</v>
      </c>
      <c r="E6588" s="98">
        <v>193588</v>
      </c>
      <c r="F6588" s="98"/>
      <c r="G6588" s="127" t="s">
        <v>4057</v>
      </c>
      <c r="H6588" s="128">
        <v>50</v>
      </c>
      <c r="I6588" s="128">
        <v>0</v>
      </c>
      <c r="J6588" s="129">
        <v>50</v>
      </c>
      <c r="K6588" s="101" t="s">
        <v>1388</v>
      </c>
    </row>
    <row r="6589" spans="1:11" ht="56.25" customHeight="1">
      <c r="A6589" s="98">
        <v>513</v>
      </c>
      <c r="B6589" s="125" t="s">
        <v>1301</v>
      </c>
      <c r="C6589" s="126">
        <v>42506</v>
      </c>
      <c r="D6589" s="98" t="s">
        <v>11</v>
      </c>
      <c r="E6589" s="98">
        <v>193593</v>
      </c>
      <c r="F6589" s="98"/>
      <c r="G6589" s="127" t="s">
        <v>4058</v>
      </c>
      <c r="H6589" s="128">
        <v>50</v>
      </c>
      <c r="I6589" s="128">
        <v>0</v>
      </c>
      <c r="J6589" s="129">
        <v>50</v>
      </c>
      <c r="K6589" s="101" t="s">
        <v>1388</v>
      </c>
    </row>
    <row r="6590" spans="1:11" ht="56.25" customHeight="1">
      <c r="A6590" s="98">
        <v>513</v>
      </c>
      <c r="B6590" s="125" t="s">
        <v>1301</v>
      </c>
      <c r="C6590" s="126">
        <v>42506</v>
      </c>
      <c r="D6590" s="98" t="s">
        <v>11</v>
      </c>
      <c r="E6590" s="98">
        <v>193595</v>
      </c>
      <c r="F6590" s="98"/>
      <c r="G6590" s="127" t="s">
        <v>4059</v>
      </c>
      <c r="H6590" s="128">
        <v>50</v>
      </c>
      <c r="I6590" s="128">
        <v>0</v>
      </c>
      <c r="J6590" s="129">
        <v>50</v>
      </c>
      <c r="K6590" s="101" t="s">
        <v>1388</v>
      </c>
    </row>
    <row r="6591" spans="1:11" ht="56.25" customHeight="1">
      <c r="A6591" s="98">
        <v>513</v>
      </c>
      <c r="B6591" s="125" t="s">
        <v>1301</v>
      </c>
      <c r="C6591" s="126">
        <v>42506</v>
      </c>
      <c r="D6591" s="98" t="s">
        <v>11</v>
      </c>
      <c r="E6591" s="98">
        <v>193599</v>
      </c>
      <c r="F6591" s="98"/>
      <c r="G6591" s="127" t="s">
        <v>4061</v>
      </c>
      <c r="H6591" s="128">
        <v>50</v>
      </c>
      <c r="I6591" s="128">
        <v>0</v>
      </c>
      <c r="J6591" s="129">
        <v>50</v>
      </c>
      <c r="K6591" s="101" t="s">
        <v>1388</v>
      </c>
    </row>
    <row r="6592" spans="1:11" ht="56.25" customHeight="1">
      <c r="A6592" s="98">
        <v>513</v>
      </c>
      <c r="B6592" s="125" t="s">
        <v>1301</v>
      </c>
      <c r="C6592" s="126">
        <v>42506</v>
      </c>
      <c r="D6592" s="98" t="s">
        <v>11</v>
      </c>
      <c r="E6592" s="98">
        <v>193606</v>
      </c>
      <c r="F6592" s="98"/>
      <c r="G6592" s="127" t="s">
        <v>4062</v>
      </c>
      <c r="H6592" s="128">
        <v>50</v>
      </c>
      <c r="I6592" s="128">
        <v>0</v>
      </c>
      <c r="J6592" s="129">
        <v>50</v>
      </c>
      <c r="K6592" s="101" t="s">
        <v>1388</v>
      </c>
    </row>
    <row r="6593" spans="1:11" ht="56.25" customHeight="1">
      <c r="A6593" s="98">
        <v>513</v>
      </c>
      <c r="B6593" s="125" t="s">
        <v>1301</v>
      </c>
      <c r="C6593" s="126">
        <v>42507</v>
      </c>
      <c r="D6593" s="98" t="s">
        <v>11</v>
      </c>
      <c r="E6593" s="98">
        <v>193745</v>
      </c>
      <c r="F6593" s="98"/>
      <c r="G6593" s="127" t="s">
        <v>4092</v>
      </c>
      <c r="H6593" s="128">
        <v>50</v>
      </c>
      <c r="I6593" s="128">
        <v>0</v>
      </c>
      <c r="J6593" s="129">
        <v>50</v>
      </c>
      <c r="K6593" s="101" t="s">
        <v>1388</v>
      </c>
    </row>
    <row r="6594" spans="1:11" ht="56.25" customHeight="1">
      <c r="A6594" s="98">
        <v>513</v>
      </c>
      <c r="B6594" s="125" t="s">
        <v>1301</v>
      </c>
      <c r="C6594" s="126">
        <v>42508</v>
      </c>
      <c r="D6594" s="98" t="s">
        <v>11</v>
      </c>
      <c r="E6594" s="98">
        <v>193861</v>
      </c>
      <c r="F6594" s="98"/>
      <c r="G6594" s="127" t="s">
        <v>4121</v>
      </c>
      <c r="H6594" s="128">
        <v>334.28</v>
      </c>
      <c r="I6594" s="128">
        <v>0</v>
      </c>
      <c r="J6594" s="129">
        <v>334.28</v>
      </c>
      <c r="K6594" s="101" t="s">
        <v>1388</v>
      </c>
    </row>
    <row r="6595" spans="1:11" ht="56.25" customHeight="1">
      <c r="A6595" s="98">
        <v>513</v>
      </c>
      <c r="B6595" s="125" t="s">
        <v>1301</v>
      </c>
      <c r="C6595" s="126">
        <v>42508</v>
      </c>
      <c r="D6595" s="98" t="s">
        <v>11</v>
      </c>
      <c r="E6595" s="98">
        <v>193864</v>
      </c>
      <c r="F6595" s="98"/>
      <c r="G6595" s="127" t="s">
        <v>4122</v>
      </c>
      <c r="H6595" s="128">
        <v>50</v>
      </c>
      <c r="I6595" s="128">
        <v>0</v>
      </c>
      <c r="J6595" s="129">
        <v>50</v>
      </c>
      <c r="K6595" s="101" t="s">
        <v>1388</v>
      </c>
    </row>
    <row r="6596" spans="1:11" ht="56.25" customHeight="1">
      <c r="A6596" s="98">
        <v>513</v>
      </c>
      <c r="B6596" s="125" t="s">
        <v>1301</v>
      </c>
      <c r="C6596" s="126">
        <v>42508</v>
      </c>
      <c r="D6596" s="98" t="s">
        <v>11</v>
      </c>
      <c r="E6596" s="98">
        <v>193870</v>
      </c>
      <c r="F6596" s="98"/>
      <c r="G6596" s="127" t="s">
        <v>4123</v>
      </c>
      <c r="H6596" s="128">
        <v>413.03</v>
      </c>
      <c r="I6596" s="128">
        <v>0</v>
      </c>
      <c r="J6596" s="129">
        <v>413.03</v>
      </c>
      <c r="K6596" s="101" t="s">
        <v>1388</v>
      </c>
    </row>
    <row r="6597" spans="1:11" ht="56.25" customHeight="1">
      <c r="A6597" s="98">
        <v>513</v>
      </c>
      <c r="B6597" s="125" t="s">
        <v>1301</v>
      </c>
      <c r="C6597" s="126">
        <v>42508</v>
      </c>
      <c r="D6597" s="98" t="s">
        <v>11</v>
      </c>
      <c r="E6597" s="98">
        <v>193871</v>
      </c>
      <c r="F6597" s="98"/>
      <c r="G6597" s="127" t="s">
        <v>4124</v>
      </c>
      <c r="H6597" s="128">
        <v>493.29</v>
      </c>
      <c r="I6597" s="128">
        <v>0</v>
      </c>
      <c r="J6597" s="129">
        <v>493.29</v>
      </c>
      <c r="K6597" s="101" t="s">
        <v>1388</v>
      </c>
    </row>
    <row r="6598" spans="1:11" ht="56.25" customHeight="1">
      <c r="A6598" s="98">
        <v>513</v>
      </c>
      <c r="B6598" s="125" t="s">
        <v>1301</v>
      </c>
      <c r="C6598" s="126">
        <v>42508</v>
      </c>
      <c r="D6598" s="98" t="s">
        <v>11</v>
      </c>
      <c r="E6598" s="98">
        <v>193880</v>
      </c>
      <c r="F6598" s="98"/>
      <c r="G6598" s="127" t="s">
        <v>4126</v>
      </c>
      <c r="H6598" s="128">
        <v>2503.8200000000002</v>
      </c>
      <c r="I6598" s="128">
        <v>0</v>
      </c>
      <c r="J6598" s="129">
        <v>2503.8200000000002</v>
      </c>
      <c r="K6598" s="101" t="s">
        <v>1388</v>
      </c>
    </row>
    <row r="6599" spans="1:11" ht="56.25" customHeight="1">
      <c r="A6599" s="98">
        <v>513</v>
      </c>
      <c r="B6599" s="125" t="s">
        <v>1301</v>
      </c>
      <c r="C6599" s="126">
        <v>42509</v>
      </c>
      <c r="D6599" s="98" t="s">
        <v>11</v>
      </c>
      <c r="E6599" s="98">
        <v>193967</v>
      </c>
      <c r="F6599" s="98"/>
      <c r="G6599" s="127" t="s">
        <v>4145</v>
      </c>
      <c r="H6599" s="128">
        <v>493.29</v>
      </c>
      <c r="I6599" s="128">
        <v>0</v>
      </c>
      <c r="J6599" s="129">
        <v>493.29</v>
      </c>
      <c r="K6599" s="101" t="s">
        <v>1388</v>
      </c>
    </row>
    <row r="6600" spans="1:11" ht="56.25" customHeight="1">
      <c r="A6600" s="98">
        <v>513</v>
      </c>
      <c r="B6600" s="125" t="s">
        <v>1301</v>
      </c>
      <c r="C6600" s="126">
        <v>42509</v>
      </c>
      <c r="D6600" s="98" t="s">
        <v>11</v>
      </c>
      <c r="E6600" s="98">
        <v>193990</v>
      </c>
      <c r="F6600" s="98"/>
      <c r="G6600" s="127" t="s">
        <v>4146</v>
      </c>
      <c r="H6600" s="128">
        <v>44797.919999999998</v>
      </c>
      <c r="I6600" s="128">
        <v>0</v>
      </c>
      <c r="J6600" s="129">
        <v>44797.919999999998</v>
      </c>
      <c r="K6600" s="101" t="s">
        <v>1388</v>
      </c>
    </row>
    <row r="6601" spans="1:11" ht="56.25" customHeight="1">
      <c r="A6601" s="98">
        <v>513</v>
      </c>
      <c r="B6601" s="125" t="s">
        <v>1301</v>
      </c>
      <c r="C6601" s="126">
        <v>42509</v>
      </c>
      <c r="D6601" s="98" t="s">
        <v>11</v>
      </c>
      <c r="E6601" s="98">
        <v>193992</v>
      </c>
      <c r="F6601" s="98"/>
      <c r="G6601" s="127" t="s">
        <v>4147</v>
      </c>
      <c r="H6601" s="128">
        <v>12820.37</v>
      </c>
      <c r="I6601" s="128">
        <v>0</v>
      </c>
      <c r="J6601" s="129">
        <v>12820.37</v>
      </c>
      <c r="K6601" s="101" t="s">
        <v>1388</v>
      </c>
    </row>
    <row r="6602" spans="1:11" ht="56.25" customHeight="1">
      <c r="A6602" s="98">
        <v>513</v>
      </c>
      <c r="B6602" s="125" t="s">
        <v>1301</v>
      </c>
      <c r="C6602" s="126">
        <v>42509</v>
      </c>
      <c r="D6602" s="98" t="s">
        <v>11</v>
      </c>
      <c r="E6602" s="98">
        <v>193993</v>
      </c>
      <c r="F6602" s="98"/>
      <c r="G6602" s="127" t="s">
        <v>4148</v>
      </c>
      <c r="H6602" s="128">
        <v>10221.18</v>
      </c>
      <c r="I6602" s="128">
        <v>0</v>
      </c>
      <c r="J6602" s="129">
        <v>10221.18</v>
      </c>
      <c r="K6602" s="101" t="s">
        <v>1388</v>
      </c>
    </row>
    <row r="6603" spans="1:11" ht="56.25" customHeight="1">
      <c r="A6603" s="98">
        <v>513</v>
      </c>
      <c r="B6603" s="125" t="s">
        <v>1301</v>
      </c>
      <c r="C6603" s="126">
        <v>42510</v>
      </c>
      <c r="D6603" s="98" t="s">
        <v>11</v>
      </c>
      <c r="E6603" s="98">
        <v>194074</v>
      </c>
      <c r="F6603" s="98"/>
      <c r="G6603" s="127" t="s">
        <v>3955</v>
      </c>
      <c r="H6603" s="128">
        <v>50</v>
      </c>
      <c r="I6603" s="128">
        <v>0</v>
      </c>
      <c r="J6603" s="129">
        <v>50</v>
      </c>
      <c r="K6603" s="101" t="s">
        <v>1388</v>
      </c>
    </row>
    <row r="6604" spans="1:11" ht="56.25" customHeight="1">
      <c r="A6604" s="98">
        <v>513</v>
      </c>
      <c r="B6604" s="125" t="s">
        <v>1301</v>
      </c>
      <c r="C6604" s="126">
        <v>42510</v>
      </c>
      <c r="D6604" s="98" t="s">
        <v>11</v>
      </c>
      <c r="E6604" s="98">
        <v>194104</v>
      </c>
      <c r="F6604" s="98"/>
      <c r="G6604" s="127" t="s">
        <v>3988</v>
      </c>
      <c r="H6604" s="128">
        <v>50</v>
      </c>
      <c r="I6604" s="128">
        <v>0</v>
      </c>
      <c r="J6604" s="129">
        <v>50</v>
      </c>
      <c r="K6604" s="101" t="s">
        <v>1388</v>
      </c>
    </row>
    <row r="6605" spans="1:11" ht="56.25" customHeight="1">
      <c r="A6605" s="98">
        <v>513</v>
      </c>
      <c r="B6605" s="125" t="s">
        <v>1301</v>
      </c>
      <c r="C6605" s="126">
        <v>42510</v>
      </c>
      <c r="D6605" s="98" t="s">
        <v>11</v>
      </c>
      <c r="E6605" s="98">
        <v>194173</v>
      </c>
      <c r="F6605" s="98"/>
      <c r="G6605" s="127" t="s">
        <v>4178</v>
      </c>
      <c r="H6605" s="128">
        <v>50</v>
      </c>
      <c r="I6605" s="128">
        <v>0</v>
      </c>
      <c r="J6605" s="129">
        <v>50</v>
      </c>
      <c r="K6605" s="101" t="s">
        <v>1388</v>
      </c>
    </row>
    <row r="6606" spans="1:11" ht="56.25" customHeight="1">
      <c r="A6606" s="98">
        <v>513</v>
      </c>
      <c r="B6606" s="125" t="s">
        <v>1301</v>
      </c>
      <c r="C6606" s="126">
        <v>42513</v>
      </c>
      <c r="D6606" s="98" t="s">
        <v>11</v>
      </c>
      <c r="E6606" s="98">
        <v>194196</v>
      </c>
      <c r="F6606" s="98"/>
      <c r="G6606" s="127" t="s">
        <v>4212</v>
      </c>
      <c r="H6606" s="128">
        <v>50</v>
      </c>
      <c r="I6606" s="128">
        <v>0</v>
      </c>
      <c r="J6606" s="129">
        <v>50</v>
      </c>
      <c r="K6606" s="101" t="s">
        <v>1388</v>
      </c>
    </row>
    <row r="6607" spans="1:11" ht="56.25" customHeight="1">
      <c r="A6607" s="98">
        <v>513</v>
      </c>
      <c r="B6607" s="125" t="s">
        <v>1301</v>
      </c>
      <c r="C6607" s="126">
        <v>42513</v>
      </c>
      <c r="D6607" s="98" t="s">
        <v>11</v>
      </c>
      <c r="E6607" s="98">
        <v>194199</v>
      </c>
      <c r="F6607" s="98"/>
      <c r="G6607" s="127" t="s">
        <v>4213</v>
      </c>
      <c r="H6607" s="128">
        <v>50</v>
      </c>
      <c r="I6607" s="128">
        <v>0</v>
      </c>
      <c r="J6607" s="129">
        <v>50</v>
      </c>
      <c r="K6607" s="101" t="s">
        <v>1388</v>
      </c>
    </row>
    <row r="6608" spans="1:11" ht="56.25" customHeight="1">
      <c r="A6608" s="98">
        <v>513</v>
      </c>
      <c r="B6608" s="125" t="s">
        <v>1301</v>
      </c>
      <c r="C6608" s="126">
        <v>42513</v>
      </c>
      <c r="D6608" s="98" t="s">
        <v>11</v>
      </c>
      <c r="E6608" s="98">
        <v>194202</v>
      </c>
      <c r="F6608" s="98"/>
      <c r="G6608" s="127" t="s">
        <v>4214</v>
      </c>
      <c r="H6608" s="128">
        <v>50</v>
      </c>
      <c r="I6608" s="128">
        <v>0</v>
      </c>
      <c r="J6608" s="129">
        <v>50</v>
      </c>
      <c r="K6608" s="101" t="s">
        <v>1388</v>
      </c>
    </row>
    <row r="6609" spans="1:11" ht="56.25" customHeight="1">
      <c r="A6609" s="98">
        <v>513</v>
      </c>
      <c r="B6609" s="125" t="s">
        <v>1301</v>
      </c>
      <c r="C6609" s="126">
        <v>42513</v>
      </c>
      <c r="D6609" s="98" t="s">
        <v>11</v>
      </c>
      <c r="E6609" s="98">
        <v>194205</v>
      </c>
      <c r="F6609" s="98"/>
      <c r="G6609" s="127" t="s">
        <v>4215</v>
      </c>
      <c r="H6609" s="128">
        <v>50</v>
      </c>
      <c r="I6609" s="128">
        <v>0</v>
      </c>
      <c r="J6609" s="129">
        <v>50</v>
      </c>
      <c r="K6609" s="101" t="s">
        <v>1388</v>
      </c>
    </row>
    <row r="6610" spans="1:11" ht="56.25" customHeight="1">
      <c r="A6610" s="98">
        <v>513</v>
      </c>
      <c r="B6610" s="125" t="s">
        <v>1301</v>
      </c>
      <c r="C6610" s="126">
        <v>42513</v>
      </c>
      <c r="D6610" s="98" t="s">
        <v>11</v>
      </c>
      <c r="E6610" s="98">
        <v>194294</v>
      </c>
      <c r="F6610" s="98"/>
      <c r="G6610" s="127" t="s">
        <v>4219</v>
      </c>
      <c r="H6610" s="128">
        <v>13224.49</v>
      </c>
      <c r="I6610" s="128">
        <v>0</v>
      </c>
      <c r="J6610" s="129">
        <v>13224.49</v>
      </c>
      <c r="K6610" s="101" t="s">
        <v>1388</v>
      </c>
    </row>
    <row r="6611" spans="1:11" ht="56.25" customHeight="1">
      <c r="A6611" s="98">
        <v>513</v>
      </c>
      <c r="B6611" s="125" t="s">
        <v>1301</v>
      </c>
      <c r="C6611" s="126">
        <v>42514</v>
      </c>
      <c r="D6611" s="98" t="s">
        <v>11</v>
      </c>
      <c r="E6611" s="98">
        <v>194398</v>
      </c>
      <c r="F6611" s="98"/>
      <c r="G6611" s="127" t="s">
        <v>4258</v>
      </c>
      <c r="H6611" s="128">
        <v>50</v>
      </c>
      <c r="I6611" s="128">
        <v>0</v>
      </c>
      <c r="J6611" s="129">
        <v>50</v>
      </c>
      <c r="K6611" s="101" t="s">
        <v>1388</v>
      </c>
    </row>
    <row r="6612" spans="1:11" ht="56.25" customHeight="1">
      <c r="A6612" s="98">
        <v>513</v>
      </c>
      <c r="B6612" s="125" t="s">
        <v>1301</v>
      </c>
      <c r="C6612" s="126">
        <v>42515</v>
      </c>
      <c r="D6612" s="98" t="s">
        <v>11</v>
      </c>
      <c r="E6612" s="98">
        <v>194476</v>
      </c>
      <c r="F6612" s="98"/>
      <c r="G6612" s="127" t="s">
        <v>4280</v>
      </c>
      <c r="H6612" s="128">
        <v>50</v>
      </c>
      <c r="I6612" s="128">
        <v>0</v>
      </c>
      <c r="J6612" s="129">
        <v>50</v>
      </c>
      <c r="K6612" s="101" t="s">
        <v>1388</v>
      </c>
    </row>
    <row r="6613" spans="1:11" ht="56.25" customHeight="1">
      <c r="A6613" s="98">
        <v>513</v>
      </c>
      <c r="B6613" s="125" t="s">
        <v>1301</v>
      </c>
      <c r="C6613" s="126">
        <v>42515</v>
      </c>
      <c r="D6613" s="98" t="s">
        <v>11</v>
      </c>
      <c r="E6613" s="98">
        <v>194545</v>
      </c>
      <c r="F6613" s="98"/>
      <c r="G6613" s="127" t="s">
        <v>4282</v>
      </c>
      <c r="H6613" s="128">
        <v>50</v>
      </c>
      <c r="I6613" s="128">
        <v>0</v>
      </c>
      <c r="J6613" s="129">
        <v>50</v>
      </c>
      <c r="K6613" s="101" t="s">
        <v>1388</v>
      </c>
    </row>
    <row r="6614" spans="1:11" ht="56.25" customHeight="1">
      <c r="A6614" s="98">
        <v>513</v>
      </c>
      <c r="B6614" s="125" t="s">
        <v>1301</v>
      </c>
      <c r="C6614" s="126">
        <v>42517</v>
      </c>
      <c r="D6614" s="98" t="s">
        <v>11</v>
      </c>
      <c r="E6614" s="98">
        <v>194692</v>
      </c>
      <c r="F6614" s="98"/>
      <c r="G6614" s="127" t="s">
        <v>4306</v>
      </c>
      <c r="H6614" s="128">
        <v>3100.3</v>
      </c>
      <c r="I6614" s="128">
        <v>0</v>
      </c>
      <c r="J6614" s="129">
        <v>3100.3</v>
      </c>
      <c r="K6614" s="101" t="s">
        <v>1388</v>
      </c>
    </row>
    <row r="6615" spans="1:11" ht="56.25" customHeight="1">
      <c r="A6615" s="98">
        <v>513</v>
      </c>
      <c r="B6615" s="125" t="s">
        <v>1301</v>
      </c>
      <c r="C6615" s="126">
        <v>42520</v>
      </c>
      <c r="D6615" s="98" t="s">
        <v>11</v>
      </c>
      <c r="E6615" s="98">
        <v>194754</v>
      </c>
      <c r="F6615" s="98"/>
      <c r="G6615" s="127" t="s">
        <v>4328</v>
      </c>
      <c r="H6615" s="128">
        <v>50</v>
      </c>
      <c r="I6615" s="128">
        <v>0</v>
      </c>
      <c r="J6615" s="129">
        <v>50</v>
      </c>
      <c r="K6615" s="101" t="s">
        <v>1388</v>
      </c>
    </row>
    <row r="6616" spans="1:11" ht="56.25" customHeight="1">
      <c r="A6616" s="98">
        <v>513</v>
      </c>
      <c r="B6616" s="125" t="s">
        <v>1301</v>
      </c>
      <c r="C6616" s="126">
        <v>42520</v>
      </c>
      <c r="D6616" s="98" t="s">
        <v>11</v>
      </c>
      <c r="E6616" s="98">
        <v>194759</v>
      </c>
      <c r="F6616" s="98"/>
      <c r="G6616" s="127" t="s">
        <v>4329</v>
      </c>
      <c r="H6616" s="128">
        <v>50</v>
      </c>
      <c r="I6616" s="128">
        <v>0</v>
      </c>
      <c r="J6616" s="129">
        <v>50</v>
      </c>
      <c r="K6616" s="101" t="s">
        <v>1388</v>
      </c>
    </row>
    <row r="6617" spans="1:11" ht="56.25" customHeight="1">
      <c r="A6617" s="98">
        <v>513</v>
      </c>
      <c r="B6617" s="125" t="s">
        <v>1301</v>
      </c>
      <c r="C6617" s="126">
        <v>42520</v>
      </c>
      <c r="D6617" s="98" t="s">
        <v>11</v>
      </c>
      <c r="E6617" s="98">
        <v>194762</v>
      </c>
      <c r="F6617" s="98"/>
      <c r="G6617" s="127" t="s">
        <v>4330</v>
      </c>
      <c r="H6617" s="128">
        <v>50</v>
      </c>
      <c r="I6617" s="128">
        <v>0</v>
      </c>
      <c r="J6617" s="129">
        <v>50</v>
      </c>
      <c r="K6617" s="101" t="s">
        <v>1388</v>
      </c>
    </row>
    <row r="6618" spans="1:11" ht="56.25" customHeight="1">
      <c r="A6618" s="98">
        <v>513</v>
      </c>
      <c r="B6618" s="125" t="s">
        <v>1301</v>
      </c>
      <c r="C6618" s="126">
        <v>42520</v>
      </c>
      <c r="D6618" s="98" t="s">
        <v>11</v>
      </c>
      <c r="E6618" s="98">
        <v>194771</v>
      </c>
      <c r="F6618" s="98"/>
      <c r="G6618" s="127" t="s">
        <v>4331</v>
      </c>
      <c r="H6618" s="128">
        <v>50</v>
      </c>
      <c r="I6618" s="128">
        <v>0</v>
      </c>
      <c r="J6618" s="129">
        <v>50</v>
      </c>
      <c r="K6618" s="101" t="s">
        <v>1388</v>
      </c>
    </row>
    <row r="6619" spans="1:11" ht="56.25" customHeight="1">
      <c r="A6619" s="98">
        <v>513</v>
      </c>
      <c r="B6619" s="125" t="s">
        <v>1301</v>
      </c>
      <c r="C6619" s="126">
        <v>42520</v>
      </c>
      <c r="D6619" s="98" t="s">
        <v>11</v>
      </c>
      <c r="E6619" s="98">
        <v>194776</v>
      </c>
      <c r="F6619" s="98"/>
      <c r="G6619" s="127" t="s">
        <v>4332</v>
      </c>
      <c r="H6619" s="128">
        <v>50</v>
      </c>
      <c r="I6619" s="128">
        <v>0</v>
      </c>
      <c r="J6619" s="129">
        <v>50</v>
      </c>
      <c r="K6619" s="101" t="s">
        <v>1388</v>
      </c>
    </row>
    <row r="6620" spans="1:11" ht="56.25" customHeight="1">
      <c r="A6620" s="98">
        <v>513</v>
      </c>
      <c r="B6620" s="125" t="s">
        <v>1301</v>
      </c>
      <c r="C6620" s="126">
        <v>42520</v>
      </c>
      <c r="D6620" s="98" t="s">
        <v>11</v>
      </c>
      <c r="E6620" s="98">
        <v>194779</v>
      </c>
      <c r="F6620" s="98"/>
      <c r="G6620" s="127" t="s">
        <v>4333</v>
      </c>
      <c r="H6620" s="128">
        <v>50</v>
      </c>
      <c r="I6620" s="128">
        <v>0</v>
      </c>
      <c r="J6620" s="129">
        <v>50</v>
      </c>
      <c r="K6620" s="101" t="s">
        <v>1388</v>
      </c>
    </row>
    <row r="6621" spans="1:11" ht="56.25" customHeight="1">
      <c r="A6621" s="98">
        <v>513</v>
      </c>
      <c r="B6621" s="125" t="s">
        <v>1301</v>
      </c>
      <c r="C6621" s="126">
        <v>42521</v>
      </c>
      <c r="D6621" s="98" t="s">
        <v>11</v>
      </c>
      <c r="E6621" s="98">
        <v>194940</v>
      </c>
      <c r="F6621" s="98"/>
      <c r="G6621" s="127" t="s">
        <v>4357</v>
      </c>
      <c r="H6621" s="128">
        <v>589.54</v>
      </c>
      <c r="I6621" s="128">
        <v>0</v>
      </c>
      <c r="J6621" s="129">
        <v>589.54</v>
      </c>
      <c r="K6621" s="101" t="s">
        <v>1388</v>
      </c>
    </row>
    <row r="6622" spans="1:11" ht="56.25" customHeight="1">
      <c r="A6622" s="98">
        <v>513</v>
      </c>
      <c r="B6622" s="125" t="s">
        <v>1301</v>
      </c>
      <c r="C6622" s="126">
        <v>42521</v>
      </c>
      <c r="D6622" s="98" t="s">
        <v>11</v>
      </c>
      <c r="E6622" s="98">
        <v>194946</v>
      </c>
      <c r="F6622" s="98"/>
      <c r="G6622" s="127" t="s">
        <v>4358</v>
      </c>
      <c r="H6622" s="128">
        <v>50</v>
      </c>
      <c r="I6622" s="128">
        <v>0</v>
      </c>
      <c r="J6622" s="129">
        <v>50</v>
      </c>
      <c r="K6622" s="101" t="s">
        <v>1388</v>
      </c>
    </row>
    <row r="6623" spans="1:11" ht="56.25" customHeight="1">
      <c r="A6623" s="98">
        <v>513</v>
      </c>
      <c r="B6623" s="125" t="s">
        <v>1301</v>
      </c>
      <c r="C6623" s="126">
        <v>42521</v>
      </c>
      <c r="D6623" s="98" t="s">
        <v>11</v>
      </c>
      <c r="E6623" s="98">
        <v>194948</v>
      </c>
      <c r="F6623" s="98"/>
      <c r="G6623" s="127" t="s">
        <v>4359</v>
      </c>
      <c r="H6623" s="128">
        <v>50</v>
      </c>
      <c r="I6623" s="128">
        <v>0</v>
      </c>
      <c r="J6623" s="129">
        <v>50</v>
      </c>
      <c r="K6623" s="101" t="s">
        <v>1388</v>
      </c>
    </row>
    <row r="6624" spans="1:11" ht="56.25" customHeight="1">
      <c r="A6624" s="98">
        <v>513</v>
      </c>
      <c r="B6624" s="125" t="s">
        <v>1301</v>
      </c>
      <c r="C6624" s="126">
        <v>42521</v>
      </c>
      <c r="D6624" s="98" t="s">
        <v>11</v>
      </c>
      <c r="E6624" s="98">
        <v>194954</v>
      </c>
      <c r="F6624" s="98"/>
      <c r="G6624" s="127" t="s">
        <v>4360</v>
      </c>
      <c r="H6624" s="128">
        <v>313.42</v>
      </c>
      <c r="I6624" s="128">
        <v>0</v>
      </c>
      <c r="J6624" s="129">
        <v>313.42</v>
      </c>
      <c r="K6624" s="101" t="s">
        <v>1388</v>
      </c>
    </row>
    <row r="6625" spans="1:11" ht="56.25" customHeight="1">
      <c r="A6625" s="98">
        <v>513</v>
      </c>
      <c r="B6625" s="125" t="s">
        <v>1301</v>
      </c>
      <c r="C6625" s="126">
        <v>42521</v>
      </c>
      <c r="D6625" s="98" t="s">
        <v>11</v>
      </c>
      <c r="E6625" s="98">
        <v>194955</v>
      </c>
      <c r="F6625" s="98"/>
      <c r="G6625" s="127" t="s">
        <v>4361</v>
      </c>
      <c r="H6625" s="128">
        <v>4978.6400000000003</v>
      </c>
      <c r="I6625" s="128">
        <v>0</v>
      </c>
      <c r="J6625" s="129">
        <v>4978.6400000000003</v>
      </c>
      <c r="K6625" s="101" t="s">
        <v>1388</v>
      </c>
    </row>
    <row r="6626" spans="1:11" ht="56.25" customHeight="1">
      <c r="A6626" s="98">
        <v>513</v>
      </c>
      <c r="B6626" s="125" t="s">
        <v>1301</v>
      </c>
      <c r="C6626" s="126">
        <v>42523</v>
      </c>
      <c r="D6626" s="98" t="s">
        <v>15</v>
      </c>
      <c r="E6626" s="98">
        <v>195751</v>
      </c>
      <c r="F6626" s="98"/>
      <c r="G6626" s="127" t="s">
        <v>4436</v>
      </c>
      <c r="H6626" s="128">
        <v>50</v>
      </c>
      <c r="I6626" s="128">
        <v>0</v>
      </c>
      <c r="J6626" s="129">
        <v>50</v>
      </c>
      <c r="K6626" s="101" t="s">
        <v>1388</v>
      </c>
    </row>
    <row r="6627" spans="1:11" ht="56.25" customHeight="1">
      <c r="A6627" s="98">
        <v>513</v>
      </c>
      <c r="B6627" s="125" t="s">
        <v>1301</v>
      </c>
      <c r="C6627" s="126">
        <v>42523</v>
      </c>
      <c r="D6627" s="98" t="s">
        <v>15</v>
      </c>
      <c r="E6627" s="98">
        <v>195909</v>
      </c>
      <c r="F6627" s="98"/>
      <c r="G6627" s="127" t="s">
        <v>4439</v>
      </c>
      <c r="H6627" s="128">
        <v>50</v>
      </c>
      <c r="I6627" s="128">
        <v>0</v>
      </c>
      <c r="J6627" s="129">
        <v>50</v>
      </c>
      <c r="K6627" s="101" t="s">
        <v>1388</v>
      </c>
    </row>
    <row r="6628" spans="1:11" ht="56.25" customHeight="1">
      <c r="A6628" s="98">
        <v>513</v>
      </c>
      <c r="B6628" s="125" t="s">
        <v>1301</v>
      </c>
      <c r="C6628" s="126">
        <v>42523</v>
      </c>
      <c r="D6628" s="98" t="s">
        <v>15</v>
      </c>
      <c r="E6628" s="98">
        <v>195910</v>
      </c>
      <c r="F6628" s="98"/>
      <c r="G6628" s="127" t="s">
        <v>4440</v>
      </c>
      <c r="H6628" s="128">
        <v>1249.4000000000001</v>
      </c>
      <c r="I6628" s="128">
        <v>0</v>
      </c>
      <c r="J6628" s="129">
        <v>1249.4000000000001</v>
      </c>
      <c r="K6628" s="101" t="s">
        <v>1388</v>
      </c>
    </row>
    <row r="6629" spans="1:11" ht="56.25" customHeight="1">
      <c r="A6629" s="98">
        <v>513</v>
      </c>
      <c r="B6629" s="125" t="s">
        <v>1301</v>
      </c>
      <c r="C6629" s="126">
        <v>42523</v>
      </c>
      <c r="D6629" s="98" t="s">
        <v>15</v>
      </c>
      <c r="E6629" s="98">
        <v>195911</v>
      </c>
      <c r="F6629" s="98"/>
      <c r="G6629" s="127" t="s">
        <v>4441</v>
      </c>
      <c r="H6629" s="128">
        <v>733.6</v>
      </c>
      <c r="I6629" s="128">
        <v>0</v>
      </c>
      <c r="J6629" s="129">
        <v>733.6</v>
      </c>
      <c r="K6629" s="101" t="s">
        <v>1388</v>
      </c>
    </row>
    <row r="6630" spans="1:11" ht="56.25" customHeight="1">
      <c r="A6630" s="98">
        <v>513</v>
      </c>
      <c r="B6630" s="125" t="s">
        <v>1301</v>
      </c>
      <c r="C6630" s="126">
        <v>42524</v>
      </c>
      <c r="D6630" s="98" t="s">
        <v>15</v>
      </c>
      <c r="E6630" s="98">
        <v>196601</v>
      </c>
      <c r="F6630" s="98"/>
      <c r="G6630" s="127" t="s">
        <v>4453</v>
      </c>
      <c r="H6630" s="128">
        <v>50</v>
      </c>
      <c r="I6630" s="128">
        <v>0</v>
      </c>
      <c r="J6630" s="129">
        <v>50</v>
      </c>
      <c r="K6630" s="101" t="s">
        <v>1388</v>
      </c>
    </row>
    <row r="6631" spans="1:11" ht="56.25" customHeight="1">
      <c r="A6631" s="98">
        <v>513</v>
      </c>
      <c r="B6631" s="125" t="s">
        <v>1301</v>
      </c>
      <c r="C6631" s="126">
        <v>42524</v>
      </c>
      <c r="D6631" s="98" t="s">
        <v>15</v>
      </c>
      <c r="E6631" s="98">
        <v>196606</v>
      </c>
      <c r="F6631" s="98"/>
      <c r="G6631" s="127" t="s">
        <v>4454</v>
      </c>
      <c r="H6631" s="128">
        <v>50</v>
      </c>
      <c r="I6631" s="128">
        <v>0</v>
      </c>
      <c r="J6631" s="129">
        <v>50</v>
      </c>
      <c r="K6631" s="101" t="s">
        <v>1388</v>
      </c>
    </row>
    <row r="6632" spans="1:11" ht="56.25" customHeight="1">
      <c r="A6632" s="98">
        <v>513</v>
      </c>
      <c r="B6632" s="125" t="s">
        <v>1301</v>
      </c>
      <c r="C6632" s="126">
        <v>42524</v>
      </c>
      <c r="D6632" s="98" t="s">
        <v>15</v>
      </c>
      <c r="E6632" s="98">
        <v>197109</v>
      </c>
      <c r="F6632" s="98"/>
      <c r="G6632" s="127" t="s">
        <v>4462</v>
      </c>
      <c r="H6632" s="128">
        <v>50</v>
      </c>
      <c r="I6632" s="128">
        <v>0</v>
      </c>
      <c r="J6632" s="129">
        <v>50</v>
      </c>
      <c r="K6632" s="101" t="s">
        <v>1388</v>
      </c>
    </row>
    <row r="6633" spans="1:11" ht="56.25" customHeight="1">
      <c r="A6633" s="98">
        <v>513</v>
      </c>
      <c r="B6633" s="125" t="s">
        <v>1301</v>
      </c>
      <c r="C6633" s="126">
        <v>42527</v>
      </c>
      <c r="D6633" s="98" t="s">
        <v>15</v>
      </c>
      <c r="E6633" s="98">
        <v>197584</v>
      </c>
      <c r="F6633" s="98"/>
      <c r="G6633" s="127" t="s">
        <v>4472</v>
      </c>
      <c r="H6633" s="128">
        <v>50</v>
      </c>
      <c r="I6633" s="128">
        <v>0</v>
      </c>
      <c r="J6633" s="129">
        <v>50</v>
      </c>
      <c r="K6633" s="101" t="s">
        <v>1388</v>
      </c>
    </row>
    <row r="6634" spans="1:11" ht="56.25" customHeight="1">
      <c r="A6634" s="98">
        <v>513</v>
      </c>
      <c r="B6634" s="125" t="s">
        <v>1301</v>
      </c>
      <c r="C6634" s="126">
        <v>42527</v>
      </c>
      <c r="D6634" s="98" t="s">
        <v>15</v>
      </c>
      <c r="E6634" s="98">
        <v>197592</v>
      </c>
      <c r="F6634" s="98"/>
      <c r="G6634" s="127" t="s">
        <v>4475</v>
      </c>
      <c r="H6634" s="128">
        <v>50</v>
      </c>
      <c r="I6634" s="128">
        <v>0</v>
      </c>
      <c r="J6634" s="129">
        <v>50</v>
      </c>
      <c r="K6634" s="101" t="s">
        <v>1388</v>
      </c>
    </row>
    <row r="6635" spans="1:11" ht="56.25" customHeight="1">
      <c r="A6635" s="98">
        <v>513</v>
      </c>
      <c r="B6635" s="125" t="s">
        <v>1301</v>
      </c>
      <c r="C6635" s="126">
        <v>42527</v>
      </c>
      <c r="D6635" s="98" t="s">
        <v>15</v>
      </c>
      <c r="E6635" s="98">
        <v>198018</v>
      </c>
      <c r="F6635" s="98"/>
      <c r="G6635" s="127" t="s">
        <v>4487</v>
      </c>
      <c r="H6635" s="128">
        <v>50</v>
      </c>
      <c r="I6635" s="128">
        <v>0</v>
      </c>
      <c r="J6635" s="129">
        <v>50</v>
      </c>
      <c r="K6635" s="101" t="s">
        <v>1388</v>
      </c>
    </row>
    <row r="6636" spans="1:11" ht="56.25" customHeight="1">
      <c r="A6636" s="98">
        <v>513</v>
      </c>
      <c r="B6636" s="125" t="s">
        <v>1301</v>
      </c>
      <c r="C6636" s="126">
        <v>42527</v>
      </c>
      <c r="D6636" s="98" t="s">
        <v>15</v>
      </c>
      <c r="E6636" s="98">
        <v>198168</v>
      </c>
      <c r="F6636" s="98"/>
      <c r="G6636" s="127" t="s">
        <v>4488</v>
      </c>
      <c r="H6636" s="128">
        <v>50</v>
      </c>
      <c r="I6636" s="128">
        <v>0</v>
      </c>
      <c r="J6636" s="129">
        <v>50</v>
      </c>
      <c r="K6636" s="101" t="s">
        <v>1388</v>
      </c>
    </row>
    <row r="6637" spans="1:11" ht="56.25" customHeight="1">
      <c r="A6637" s="98">
        <v>513</v>
      </c>
      <c r="B6637" s="125" t="s">
        <v>1301</v>
      </c>
      <c r="C6637" s="126">
        <v>42527</v>
      </c>
      <c r="D6637" s="98" t="s">
        <v>15</v>
      </c>
      <c r="E6637" s="98">
        <v>198282</v>
      </c>
      <c r="F6637" s="98"/>
      <c r="G6637" s="127" t="s">
        <v>4497</v>
      </c>
      <c r="H6637" s="128">
        <v>50</v>
      </c>
      <c r="I6637" s="128">
        <v>0</v>
      </c>
      <c r="J6637" s="129">
        <v>50</v>
      </c>
      <c r="K6637" s="101" t="s">
        <v>1388</v>
      </c>
    </row>
    <row r="6638" spans="1:11" ht="56.25" customHeight="1">
      <c r="A6638" s="98">
        <v>513</v>
      </c>
      <c r="B6638" s="125" t="s">
        <v>1301</v>
      </c>
      <c r="C6638" s="126">
        <v>42527</v>
      </c>
      <c r="D6638" s="98" t="s">
        <v>15</v>
      </c>
      <c r="E6638" s="98">
        <v>198287</v>
      </c>
      <c r="F6638" s="98"/>
      <c r="G6638" s="127" t="s">
        <v>4498</v>
      </c>
      <c r="H6638" s="128">
        <v>50</v>
      </c>
      <c r="I6638" s="128">
        <v>0</v>
      </c>
      <c r="J6638" s="129">
        <v>50</v>
      </c>
      <c r="K6638" s="101" t="s">
        <v>1388</v>
      </c>
    </row>
    <row r="6639" spans="1:11" ht="56.25" customHeight="1">
      <c r="A6639" s="98">
        <v>513</v>
      </c>
      <c r="B6639" s="125" t="s">
        <v>1301</v>
      </c>
      <c r="C6639" s="126">
        <v>42528</v>
      </c>
      <c r="D6639" s="98" t="s">
        <v>15</v>
      </c>
      <c r="E6639" s="98">
        <v>198530</v>
      </c>
      <c r="F6639" s="98"/>
      <c r="G6639" s="127" t="s">
        <v>4509</v>
      </c>
      <c r="H6639" s="128">
        <v>50</v>
      </c>
      <c r="I6639" s="128">
        <v>0</v>
      </c>
      <c r="J6639" s="129">
        <v>50</v>
      </c>
      <c r="K6639" s="101" t="s">
        <v>1388</v>
      </c>
    </row>
    <row r="6640" spans="1:11" ht="56.25" customHeight="1">
      <c r="A6640" s="98">
        <v>513</v>
      </c>
      <c r="B6640" s="125" t="s">
        <v>1301</v>
      </c>
      <c r="C6640" s="126">
        <v>42528</v>
      </c>
      <c r="D6640" s="98" t="s">
        <v>15</v>
      </c>
      <c r="E6640" s="98">
        <v>198532</v>
      </c>
      <c r="F6640" s="98"/>
      <c r="G6640" s="127" t="s">
        <v>4510</v>
      </c>
      <c r="H6640" s="128">
        <v>50</v>
      </c>
      <c r="I6640" s="128">
        <v>0</v>
      </c>
      <c r="J6640" s="129">
        <v>50</v>
      </c>
      <c r="K6640" s="101" t="s">
        <v>1388</v>
      </c>
    </row>
    <row r="6641" spans="1:11" ht="56.25" customHeight="1">
      <c r="A6641" s="98">
        <v>513</v>
      </c>
      <c r="B6641" s="125" t="s">
        <v>1301</v>
      </c>
      <c r="C6641" s="126">
        <v>42528</v>
      </c>
      <c r="D6641" s="98" t="s">
        <v>15</v>
      </c>
      <c r="E6641" s="98">
        <v>198541</v>
      </c>
      <c r="F6641" s="98"/>
      <c r="G6641" s="127" t="s">
        <v>4519</v>
      </c>
      <c r="H6641" s="128">
        <v>50</v>
      </c>
      <c r="I6641" s="128">
        <v>0</v>
      </c>
      <c r="J6641" s="129">
        <v>50</v>
      </c>
      <c r="K6641" s="101" t="s">
        <v>1388</v>
      </c>
    </row>
    <row r="6642" spans="1:11" ht="56.25" customHeight="1">
      <c r="A6642" s="98">
        <v>513</v>
      </c>
      <c r="B6642" s="125" t="s">
        <v>1301</v>
      </c>
      <c r="C6642" s="126">
        <v>42529</v>
      </c>
      <c r="D6642" s="98" t="s">
        <v>15</v>
      </c>
      <c r="E6642" s="98">
        <v>199137</v>
      </c>
      <c r="F6642" s="98"/>
      <c r="G6642" s="127" t="s">
        <v>4533</v>
      </c>
      <c r="H6642" s="128">
        <v>50</v>
      </c>
      <c r="I6642" s="128">
        <v>0</v>
      </c>
      <c r="J6642" s="129">
        <v>50</v>
      </c>
      <c r="K6642" s="101" t="s">
        <v>1388</v>
      </c>
    </row>
    <row r="6643" spans="1:11" ht="56.25" customHeight="1">
      <c r="A6643" s="98">
        <v>513</v>
      </c>
      <c r="B6643" s="125" t="s">
        <v>1301</v>
      </c>
      <c r="C6643" s="126">
        <v>42529</v>
      </c>
      <c r="D6643" s="98" t="s">
        <v>15</v>
      </c>
      <c r="E6643" s="98">
        <v>199205</v>
      </c>
      <c r="F6643" s="98"/>
      <c r="G6643" s="127" t="s">
        <v>4540</v>
      </c>
      <c r="H6643" s="128">
        <v>50</v>
      </c>
      <c r="I6643" s="128">
        <v>0</v>
      </c>
      <c r="J6643" s="129">
        <v>50</v>
      </c>
      <c r="K6643" s="101" t="s">
        <v>1388</v>
      </c>
    </row>
    <row r="6644" spans="1:11" ht="56.25" customHeight="1">
      <c r="A6644" s="98">
        <v>513</v>
      </c>
      <c r="B6644" s="125" t="s">
        <v>1301</v>
      </c>
      <c r="C6644" s="126">
        <v>42531</v>
      </c>
      <c r="D6644" s="98" t="s">
        <v>15</v>
      </c>
      <c r="E6644" s="98">
        <v>202021</v>
      </c>
      <c r="F6644" s="98"/>
      <c r="G6644" s="127" t="s">
        <v>4583</v>
      </c>
      <c r="H6644" s="128">
        <v>50</v>
      </c>
      <c r="I6644" s="128">
        <v>0</v>
      </c>
      <c r="J6644" s="129">
        <v>50</v>
      </c>
      <c r="K6644" s="101" t="s">
        <v>1388</v>
      </c>
    </row>
    <row r="6645" spans="1:11" ht="56.25" customHeight="1">
      <c r="A6645" s="98">
        <v>513</v>
      </c>
      <c r="B6645" s="125" t="s">
        <v>1301</v>
      </c>
      <c r="C6645" s="126">
        <v>42534</v>
      </c>
      <c r="D6645" s="98" t="s">
        <v>15</v>
      </c>
      <c r="E6645" s="98">
        <v>202323</v>
      </c>
      <c r="F6645" s="98"/>
      <c r="G6645" s="127" t="s">
        <v>4606</v>
      </c>
      <c r="H6645" s="128">
        <v>50</v>
      </c>
      <c r="I6645" s="128">
        <v>0</v>
      </c>
      <c r="J6645" s="129">
        <v>50</v>
      </c>
      <c r="K6645" s="101" t="s">
        <v>1388</v>
      </c>
    </row>
    <row r="6646" spans="1:11" ht="56.25" customHeight="1">
      <c r="A6646" s="98">
        <v>513</v>
      </c>
      <c r="B6646" s="125" t="s">
        <v>1301</v>
      </c>
      <c r="C6646" s="126">
        <v>42534</v>
      </c>
      <c r="D6646" s="98" t="s">
        <v>15</v>
      </c>
      <c r="E6646" s="98">
        <v>202325</v>
      </c>
      <c r="F6646" s="98"/>
      <c r="G6646" s="127" t="s">
        <v>4607</v>
      </c>
      <c r="H6646" s="128">
        <v>50</v>
      </c>
      <c r="I6646" s="128">
        <v>0</v>
      </c>
      <c r="J6646" s="129">
        <v>50</v>
      </c>
      <c r="K6646" s="101" t="s">
        <v>1388</v>
      </c>
    </row>
    <row r="6647" spans="1:11" ht="56.25" customHeight="1">
      <c r="A6647" s="98">
        <v>513</v>
      </c>
      <c r="B6647" s="125" t="s">
        <v>1301</v>
      </c>
      <c r="C6647" s="126">
        <v>42535</v>
      </c>
      <c r="D6647" s="98" t="s">
        <v>15</v>
      </c>
      <c r="E6647" s="98">
        <v>202991</v>
      </c>
      <c r="F6647" s="98"/>
      <c r="G6647" s="127" t="s">
        <v>4623</v>
      </c>
      <c r="H6647" s="128">
        <v>50</v>
      </c>
      <c r="I6647" s="128">
        <v>0</v>
      </c>
      <c r="J6647" s="129">
        <v>50</v>
      </c>
      <c r="K6647" s="101" t="s">
        <v>1388</v>
      </c>
    </row>
    <row r="6648" spans="1:11" ht="56.25" customHeight="1">
      <c r="A6648" s="98">
        <v>513</v>
      </c>
      <c r="B6648" s="125" t="s">
        <v>1301</v>
      </c>
      <c r="C6648" s="126">
        <v>42535</v>
      </c>
      <c r="D6648" s="98" t="s">
        <v>15</v>
      </c>
      <c r="E6648" s="98">
        <v>203599</v>
      </c>
      <c r="F6648" s="98"/>
      <c r="G6648" s="127" t="s">
        <v>4625</v>
      </c>
      <c r="H6648" s="128">
        <v>50</v>
      </c>
      <c r="I6648" s="128">
        <v>0</v>
      </c>
      <c r="J6648" s="129">
        <v>50</v>
      </c>
      <c r="K6648" s="101" t="s">
        <v>1388</v>
      </c>
    </row>
    <row r="6649" spans="1:11" ht="56.25" customHeight="1">
      <c r="A6649" s="98">
        <v>513</v>
      </c>
      <c r="B6649" s="125" t="s">
        <v>1301</v>
      </c>
      <c r="C6649" s="126">
        <v>42535</v>
      </c>
      <c r="D6649" s="98" t="s">
        <v>15</v>
      </c>
      <c r="E6649" s="98">
        <v>203601</v>
      </c>
      <c r="F6649" s="98"/>
      <c r="G6649" s="127" t="s">
        <v>4626</v>
      </c>
      <c r="H6649" s="128">
        <v>50</v>
      </c>
      <c r="I6649" s="128">
        <v>0</v>
      </c>
      <c r="J6649" s="129">
        <v>50</v>
      </c>
      <c r="K6649" s="101" t="s">
        <v>1388</v>
      </c>
    </row>
    <row r="6650" spans="1:11" ht="56.25" customHeight="1">
      <c r="A6650" s="98">
        <v>513</v>
      </c>
      <c r="B6650" s="125" t="s">
        <v>1301</v>
      </c>
      <c r="C6650" s="126">
        <v>42536</v>
      </c>
      <c r="D6650" s="98" t="s">
        <v>15</v>
      </c>
      <c r="E6650" s="98">
        <v>203903</v>
      </c>
      <c r="F6650" s="98"/>
      <c r="G6650" s="127" t="s">
        <v>4687</v>
      </c>
      <c r="H6650" s="128">
        <v>50</v>
      </c>
      <c r="I6650" s="128">
        <v>0</v>
      </c>
      <c r="J6650" s="129">
        <v>50</v>
      </c>
      <c r="K6650" s="101" t="s">
        <v>1388</v>
      </c>
    </row>
    <row r="6651" spans="1:11" ht="56.25" customHeight="1">
      <c r="A6651" s="98">
        <v>513</v>
      </c>
      <c r="B6651" s="125" t="s">
        <v>1301</v>
      </c>
      <c r="C6651" s="126">
        <v>42536</v>
      </c>
      <c r="D6651" s="98" t="s">
        <v>15</v>
      </c>
      <c r="E6651" s="98">
        <v>204570</v>
      </c>
      <c r="F6651" s="98"/>
      <c r="G6651" s="127" t="s">
        <v>4701</v>
      </c>
      <c r="H6651" s="128">
        <v>50</v>
      </c>
      <c r="I6651" s="128">
        <v>0</v>
      </c>
      <c r="J6651" s="129">
        <v>50</v>
      </c>
      <c r="K6651" s="101" t="s">
        <v>1388</v>
      </c>
    </row>
    <row r="6652" spans="1:11" ht="56.25" customHeight="1">
      <c r="A6652" s="98">
        <v>513</v>
      </c>
      <c r="B6652" s="125" t="s">
        <v>1301</v>
      </c>
      <c r="C6652" s="126">
        <v>42537</v>
      </c>
      <c r="D6652" s="98" t="s">
        <v>15</v>
      </c>
      <c r="E6652" s="98">
        <v>204963</v>
      </c>
      <c r="F6652" s="98"/>
      <c r="G6652" s="127" t="s">
        <v>4475</v>
      </c>
      <c r="H6652" s="128">
        <v>50</v>
      </c>
      <c r="I6652" s="128">
        <v>0</v>
      </c>
      <c r="J6652" s="129">
        <v>50</v>
      </c>
      <c r="K6652" s="101" t="s">
        <v>1388</v>
      </c>
    </row>
    <row r="6653" spans="1:11" ht="56.25" customHeight="1">
      <c r="A6653" s="98">
        <v>513</v>
      </c>
      <c r="B6653" s="125" t="s">
        <v>1301</v>
      </c>
      <c r="C6653" s="126">
        <v>42537</v>
      </c>
      <c r="D6653" s="98" t="s">
        <v>15</v>
      </c>
      <c r="E6653" s="98">
        <v>205711</v>
      </c>
      <c r="F6653" s="98"/>
      <c r="G6653" s="127" t="s">
        <v>4759</v>
      </c>
      <c r="H6653" s="128">
        <v>50</v>
      </c>
      <c r="I6653" s="128">
        <v>0</v>
      </c>
      <c r="J6653" s="129">
        <v>50</v>
      </c>
      <c r="K6653" s="101" t="s">
        <v>1388</v>
      </c>
    </row>
    <row r="6654" spans="1:11" ht="56.25" customHeight="1">
      <c r="A6654" s="98">
        <v>513</v>
      </c>
      <c r="B6654" s="125" t="s">
        <v>1301</v>
      </c>
      <c r="C6654" s="126">
        <v>42538</v>
      </c>
      <c r="D6654" s="98" t="s">
        <v>15</v>
      </c>
      <c r="E6654" s="98">
        <v>206167</v>
      </c>
      <c r="F6654" s="98"/>
      <c r="G6654" s="127" t="s">
        <v>4807</v>
      </c>
      <c r="H6654" s="128">
        <v>50</v>
      </c>
      <c r="I6654" s="128">
        <v>0</v>
      </c>
      <c r="J6654" s="129">
        <v>50</v>
      </c>
      <c r="K6654" s="101" t="s">
        <v>1388</v>
      </c>
    </row>
    <row r="6655" spans="1:11" ht="56.25" customHeight="1">
      <c r="A6655" s="98">
        <v>513</v>
      </c>
      <c r="B6655" s="125" t="s">
        <v>1301</v>
      </c>
      <c r="C6655" s="126">
        <v>42538</v>
      </c>
      <c r="D6655" s="98" t="s">
        <v>15</v>
      </c>
      <c r="E6655" s="98">
        <v>206442</v>
      </c>
      <c r="F6655" s="98"/>
      <c r="G6655" s="127" t="s">
        <v>4812</v>
      </c>
      <c r="H6655" s="128">
        <v>50</v>
      </c>
      <c r="I6655" s="128">
        <v>0</v>
      </c>
      <c r="J6655" s="129">
        <v>50</v>
      </c>
      <c r="K6655" s="101" t="s">
        <v>1388</v>
      </c>
    </row>
    <row r="6656" spans="1:11" ht="56.25" customHeight="1">
      <c r="A6656" s="98">
        <v>513</v>
      </c>
      <c r="B6656" s="125" t="s">
        <v>1301</v>
      </c>
      <c r="C6656" s="126">
        <v>42541</v>
      </c>
      <c r="D6656" s="98" t="s">
        <v>11</v>
      </c>
      <c r="E6656" s="98">
        <v>207456</v>
      </c>
      <c r="F6656" s="98"/>
      <c r="G6656" s="127" t="s">
        <v>4870</v>
      </c>
      <c r="H6656" s="128">
        <v>3154.02</v>
      </c>
      <c r="I6656" s="128">
        <v>0</v>
      </c>
      <c r="J6656" s="129">
        <v>3154.02</v>
      </c>
      <c r="K6656" s="101" t="s">
        <v>1388</v>
      </c>
    </row>
    <row r="6657" spans="1:11" ht="56.25" customHeight="1">
      <c r="A6657" s="98">
        <v>513</v>
      </c>
      <c r="B6657" s="125" t="s">
        <v>1301</v>
      </c>
      <c r="C6657" s="126">
        <v>42543</v>
      </c>
      <c r="D6657" s="98" t="s">
        <v>15</v>
      </c>
      <c r="E6657" s="98">
        <v>207637</v>
      </c>
      <c r="F6657" s="98"/>
      <c r="G6657" s="127" t="s">
        <v>4915</v>
      </c>
      <c r="H6657" s="128">
        <v>50</v>
      </c>
      <c r="I6657" s="128">
        <v>0</v>
      </c>
      <c r="J6657" s="129">
        <v>50</v>
      </c>
      <c r="K6657" s="101" t="s">
        <v>1388</v>
      </c>
    </row>
    <row r="6658" spans="1:11" ht="56.25" customHeight="1">
      <c r="A6658" s="98">
        <v>513</v>
      </c>
      <c r="B6658" s="125" t="s">
        <v>1301</v>
      </c>
      <c r="C6658" s="126">
        <v>42543</v>
      </c>
      <c r="D6658" s="98" t="s">
        <v>15</v>
      </c>
      <c r="E6658" s="98">
        <v>207642</v>
      </c>
      <c r="F6658" s="98"/>
      <c r="G6658" s="127" t="s">
        <v>4916</v>
      </c>
      <c r="H6658" s="128">
        <v>50</v>
      </c>
      <c r="I6658" s="128">
        <v>0</v>
      </c>
      <c r="J6658" s="129">
        <v>50</v>
      </c>
      <c r="K6658" s="101" t="s">
        <v>1388</v>
      </c>
    </row>
    <row r="6659" spans="1:11" ht="56.25" customHeight="1">
      <c r="A6659" s="98">
        <v>513</v>
      </c>
      <c r="B6659" s="125" t="s">
        <v>1301</v>
      </c>
      <c r="C6659" s="126">
        <v>42543</v>
      </c>
      <c r="D6659" s="98" t="s">
        <v>15</v>
      </c>
      <c r="E6659" s="98">
        <v>207765</v>
      </c>
      <c r="F6659" s="98"/>
      <c r="G6659" s="127" t="s">
        <v>4917</v>
      </c>
      <c r="H6659" s="128">
        <v>50</v>
      </c>
      <c r="I6659" s="128">
        <v>0</v>
      </c>
      <c r="J6659" s="129">
        <v>50</v>
      </c>
      <c r="K6659" s="101" t="s">
        <v>1388</v>
      </c>
    </row>
    <row r="6660" spans="1:11" ht="56.25" customHeight="1">
      <c r="A6660" s="98">
        <v>513</v>
      </c>
      <c r="B6660" s="125" t="s">
        <v>1301</v>
      </c>
      <c r="C6660" s="126">
        <v>42543</v>
      </c>
      <c r="D6660" s="98" t="s">
        <v>15</v>
      </c>
      <c r="E6660" s="98">
        <v>207771</v>
      </c>
      <c r="F6660" s="98"/>
      <c r="G6660" s="127" t="s">
        <v>4918</v>
      </c>
      <c r="H6660" s="128">
        <v>50</v>
      </c>
      <c r="I6660" s="128">
        <v>0</v>
      </c>
      <c r="J6660" s="129">
        <v>50</v>
      </c>
      <c r="K6660" s="101" t="s">
        <v>1388</v>
      </c>
    </row>
    <row r="6661" spans="1:11" ht="56.25" customHeight="1">
      <c r="A6661" s="98">
        <v>513</v>
      </c>
      <c r="B6661" s="125" t="s">
        <v>1301</v>
      </c>
      <c r="C6661" s="126">
        <v>42543</v>
      </c>
      <c r="D6661" s="98" t="s">
        <v>15</v>
      </c>
      <c r="E6661" s="98">
        <v>207778</v>
      </c>
      <c r="F6661" s="98"/>
      <c r="G6661" s="127" t="s">
        <v>4919</v>
      </c>
      <c r="H6661" s="128">
        <v>50</v>
      </c>
      <c r="I6661" s="128">
        <v>0</v>
      </c>
      <c r="J6661" s="129">
        <v>50</v>
      </c>
      <c r="K6661" s="101" t="s">
        <v>1388</v>
      </c>
    </row>
    <row r="6662" spans="1:11" ht="56.25" customHeight="1">
      <c r="A6662" s="98">
        <v>513</v>
      </c>
      <c r="B6662" s="125" t="s">
        <v>1301</v>
      </c>
      <c r="C6662" s="126">
        <v>42543</v>
      </c>
      <c r="D6662" s="98" t="s">
        <v>15</v>
      </c>
      <c r="E6662" s="98">
        <v>208301</v>
      </c>
      <c r="F6662" s="98"/>
      <c r="G6662" s="127" t="s">
        <v>4475</v>
      </c>
      <c r="H6662" s="128">
        <v>50</v>
      </c>
      <c r="I6662" s="128">
        <v>0</v>
      </c>
      <c r="J6662" s="129">
        <v>50</v>
      </c>
      <c r="K6662" s="101" t="s">
        <v>1388</v>
      </c>
    </row>
    <row r="6663" spans="1:11" ht="56.25" customHeight="1">
      <c r="A6663" s="98">
        <v>513</v>
      </c>
      <c r="B6663" s="125" t="s">
        <v>1301</v>
      </c>
      <c r="C6663" s="126">
        <v>42544</v>
      </c>
      <c r="D6663" s="98" t="s">
        <v>15</v>
      </c>
      <c r="E6663" s="98">
        <v>208619</v>
      </c>
      <c r="F6663" s="98"/>
      <c r="G6663" s="127" t="s">
        <v>4936</v>
      </c>
      <c r="H6663" s="128">
        <v>50</v>
      </c>
      <c r="I6663" s="128">
        <v>0</v>
      </c>
      <c r="J6663" s="129">
        <v>50</v>
      </c>
      <c r="K6663" s="101" t="s">
        <v>1388</v>
      </c>
    </row>
    <row r="6664" spans="1:11" ht="56.25" customHeight="1">
      <c r="A6664" s="98">
        <v>513</v>
      </c>
      <c r="B6664" s="125" t="s">
        <v>1301</v>
      </c>
      <c r="C6664" s="126">
        <v>42544</v>
      </c>
      <c r="D6664" s="98" t="s">
        <v>15</v>
      </c>
      <c r="E6664" s="98">
        <v>208621</v>
      </c>
      <c r="F6664" s="98"/>
      <c r="G6664" s="127" t="s">
        <v>4937</v>
      </c>
      <c r="H6664" s="128">
        <v>50</v>
      </c>
      <c r="I6664" s="128">
        <v>0</v>
      </c>
      <c r="J6664" s="129">
        <v>50</v>
      </c>
      <c r="K6664" s="101" t="s">
        <v>1388</v>
      </c>
    </row>
    <row r="6665" spans="1:11" ht="56.25" customHeight="1">
      <c r="A6665" s="98">
        <v>513</v>
      </c>
      <c r="B6665" s="125" t="s">
        <v>1301</v>
      </c>
      <c r="C6665" s="126">
        <v>42545</v>
      </c>
      <c r="D6665" s="98" t="s">
        <v>15</v>
      </c>
      <c r="E6665" s="98">
        <v>210409</v>
      </c>
      <c r="F6665" s="98"/>
      <c r="G6665" s="127" t="s">
        <v>4462</v>
      </c>
      <c r="H6665" s="128">
        <v>50</v>
      </c>
      <c r="I6665" s="128">
        <v>0</v>
      </c>
      <c r="J6665" s="129">
        <v>50</v>
      </c>
      <c r="K6665" s="101" t="s">
        <v>1388</v>
      </c>
    </row>
    <row r="6666" spans="1:11" ht="56.25" customHeight="1">
      <c r="A6666" s="98">
        <v>513</v>
      </c>
      <c r="B6666" s="125" t="s">
        <v>1301</v>
      </c>
      <c r="C6666" s="126">
        <v>42545</v>
      </c>
      <c r="D6666" s="98" t="s">
        <v>15</v>
      </c>
      <c r="E6666" s="98">
        <v>210411</v>
      </c>
      <c r="F6666" s="98"/>
      <c r="G6666" s="127" t="s">
        <v>4974</v>
      </c>
      <c r="H6666" s="128">
        <v>50</v>
      </c>
      <c r="I6666" s="128">
        <v>0</v>
      </c>
      <c r="J6666" s="129">
        <v>50</v>
      </c>
      <c r="K6666" s="101" t="s">
        <v>1388</v>
      </c>
    </row>
    <row r="6667" spans="1:11" ht="56.25" customHeight="1">
      <c r="A6667" s="98">
        <v>513</v>
      </c>
      <c r="B6667" s="125" t="s">
        <v>1301</v>
      </c>
      <c r="C6667" s="126">
        <v>42549</v>
      </c>
      <c r="D6667" s="98" t="s">
        <v>15</v>
      </c>
      <c r="E6667" s="98">
        <v>212077</v>
      </c>
      <c r="F6667" s="98"/>
      <c r="G6667" s="127" t="s">
        <v>5062</v>
      </c>
      <c r="H6667" s="128">
        <v>50</v>
      </c>
      <c r="I6667" s="128">
        <v>0</v>
      </c>
      <c r="J6667" s="129">
        <v>50</v>
      </c>
      <c r="K6667" s="101" t="s">
        <v>1388</v>
      </c>
    </row>
    <row r="6668" spans="1:11" ht="56.25" customHeight="1">
      <c r="A6668" s="98">
        <v>513</v>
      </c>
      <c r="B6668" s="125" t="s">
        <v>1301</v>
      </c>
      <c r="C6668" s="126">
        <v>42549</v>
      </c>
      <c r="D6668" s="98" t="s">
        <v>15</v>
      </c>
      <c r="E6668" s="98">
        <v>212614</v>
      </c>
      <c r="F6668" s="98"/>
      <c r="G6668" s="127" t="s">
        <v>4475</v>
      </c>
      <c r="H6668" s="128">
        <v>50</v>
      </c>
      <c r="I6668" s="128">
        <v>0</v>
      </c>
      <c r="J6668" s="129">
        <v>50</v>
      </c>
      <c r="K6668" s="101" t="s">
        <v>1388</v>
      </c>
    </row>
    <row r="6669" spans="1:11" ht="56.25" customHeight="1">
      <c r="A6669" s="98">
        <v>513</v>
      </c>
      <c r="B6669" s="125" t="s">
        <v>1301</v>
      </c>
      <c r="C6669" s="126">
        <v>42551</v>
      </c>
      <c r="D6669" s="98" t="s">
        <v>6</v>
      </c>
      <c r="E6669" s="98">
        <v>213990</v>
      </c>
      <c r="F6669" s="98"/>
      <c r="G6669" s="127" t="s">
        <v>5191</v>
      </c>
      <c r="H6669" s="128">
        <v>0</v>
      </c>
      <c r="I6669" s="128">
        <v>216.18</v>
      </c>
      <c r="J6669" s="129">
        <v>216.18</v>
      </c>
      <c r="K6669" s="101" t="s">
        <v>1388</v>
      </c>
    </row>
    <row r="6670" spans="1:11" ht="56.25" customHeight="1">
      <c r="A6670" s="98">
        <v>513</v>
      </c>
      <c r="B6670" s="125" t="s">
        <v>1301</v>
      </c>
      <c r="C6670" s="126">
        <v>42551</v>
      </c>
      <c r="D6670" s="98" t="s">
        <v>15</v>
      </c>
      <c r="E6670" s="98">
        <v>214124</v>
      </c>
      <c r="F6670" s="98"/>
      <c r="G6670" s="127" t="s">
        <v>5194</v>
      </c>
      <c r="H6670" s="128">
        <v>50</v>
      </c>
      <c r="I6670" s="128">
        <v>0</v>
      </c>
      <c r="J6670" s="129">
        <v>50</v>
      </c>
      <c r="K6670" s="101" t="s">
        <v>1388</v>
      </c>
    </row>
    <row r="6671" spans="1:11" ht="56.25" customHeight="1">
      <c r="A6671" s="98">
        <v>513</v>
      </c>
      <c r="B6671" s="125" t="s">
        <v>1301</v>
      </c>
      <c r="C6671" s="126">
        <v>42551</v>
      </c>
      <c r="D6671" s="98" t="s">
        <v>15</v>
      </c>
      <c r="E6671" s="98">
        <v>214132</v>
      </c>
      <c r="F6671" s="98"/>
      <c r="G6671" s="127" t="s">
        <v>5195</v>
      </c>
      <c r="H6671" s="128">
        <v>50</v>
      </c>
      <c r="I6671" s="128">
        <v>0</v>
      </c>
      <c r="J6671" s="129">
        <v>50</v>
      </c>
      <c r="K6671" s="101" t="s">
        <v>1388</v>
      </c>
    </row>
    <row r="6672" spans="1:11" ht="56.25" customHeight="1">
      <c r="A6672" s="98">
        <v>513</v>
      </c>
      <c r="B6672" s="125" t="s">
        <v>1301</v>
      </c>
      <c r="C6672" s="126">
        <v>42551</v>
      </c>
      <c r="D6672" s="98" t="s">
        <v>15</v>
      </c>
      <c r="E6672" s="98">
        <v>214135</v>
      </c>
      <c r="F6672" s="98"/>
      <c r="G6672" s="127" t="s">
        <v>5196</v>
      </c>
      <c r="H6672" s="128">
        <v>50</v>
      </c>
      <c r="I6672" s="128">
        <v>0</v>
      </c>
      <c r="J6672" s="129">
        <v>50</v>
      </c>
      <c r="K6672" s="101" t="s">
        <v>1388</v>
      </c>
    </row>
    <row r="6673" spans="1:11" ht="56.25" customHeight="1">
      <c r="A6673" s="98">
        <v>513</v>
      </c>
      <c r="B6673" s="125" t="s">
        <v>1301</v>
      </c>
      <c r="C6673" s="126">
        <v>42551</v>
      </c>
      <c r="D6673" s="98" t="s">
        <v>15</v>
      </c>
      <c r="E6673" s="98">
        <v>214140</v>
      </c>
      <c r="F6673" s="98"/>
      <c r="G6673" s="127" t="s">
        <v>5197</v>
      </c>
      <c r="H6673" s="128">
        <v>50</v>
      </c>
      <c r="I6673" s="128">
        <v>0</v>
      </c>
      <c r="J6673" s="129">
        <v>50</v>
      </c>
      <c r="K6673" s="101" t="s">
        <v>1388</v>
      </c>
    </row>
    <row r="6674" spans="1:11" ht="56.25" customHeight="1">
      <c r="A6674" s="98">
        <v>513</v>
      </c>
      <c r="B6674" s="125" t="s">
        <v>1301</v>
      </c>
      <c r="C6674" s="126">
        <v>42552</v>
      </c>
      <c r="D6674" s="98" t="s">
        <v>15</v>
      </c>
      <c r="E6674" s="98">
        <v>215899</v>
      </c>
      <c r="F6674" s="98"/>
      <c r="G6674" s="127" t="s">
        <v>4497</v>
      </c>
      <c r="H6674" s="128">
        <v>50</v>
      </c>
      <c r="I6674" s="128">
        <v>0</v>
      </c>
      <c r="J6674" s="129">
        <v>50</v>
      </c>
      <c r="K6674" s="101" t="s">
        <v>1388</v>
      </c>
    </row>
    <row r="6675" spans="1:11" ht="56.25" customHeight="1">
      <c r="A6675" s="98">
        <v>513</v>
      </c>
      <c r="B6675" s="125" t="s">
        <v>1301</v>
      </c>
      <c r="C6675" s="126">
        <v>42555</v>
      </c>
      <c r="D6675" s="98" t="s">
        <v>15</v>
      </c>
      <c r="E6675" s="98">
        <v>216610</v>
      </c>
      <c r="F6675" s="98"/>
      <c r="G6675" s="127" t="s">
        <v>5264</v>
      </c>
      <c r="H6675" s="128">
        <v>50</v>
      </c>
      <c r="I6675" s="128">
        <v>0</v>
      </c>
      <c r="J6675" s="129">
        <v>50</v>
      </c>
      <c r="K6675" s="101" t="s">
        <v>1388</v>
      </c>
    </row>
    <row r="6676" spans="1:11" ht="56.25" customHeight="1">
      <c r="A6676" s="98">
        <v>513</v>
      </c>
      <c r="B6676" s="125" t="s">
        <v>1301</v>
      </c>
      <c r="C6676" s="126">
        <v>42556</v>
      </c>
      <c r="D6676" s="98" t="s">
        <v>15</v>
      </c>
      <c r="E6676" s="98">
        <v>217735</v>
      </c>
      <c r="F6676" s="98"/>
      <c r="G6676" s="127" t="s">
        <v>4439</v>
      </c>
      <c r="H6676" s="128">
        <v>50</v>
      </c>
      <c r="I6676" s="128">
        <v>0</v>
      </c>
      <c r="J6676" s="129">
        <v>50</v>
      </c>
      <c r="K6676" s="101" t="s">
        <v>1388</v>
      </c>
    </row>
    <row r="6677" spans="1:11" ht="56.25" customHeight="1">
      <c r="A6677" s="98">
        <v>513</v>
      </c>
      <c r="B6677" s="125" t="s">
        <v>1301</v>
      </c>
      <c r="C6677" s="126">
        <v>42556</v>
      </c>
      <c r="D6677" s="98" t="s">
        <v>15</v>
      </c>
      <c r="E6677" s="98">
        <v>217742</v>
      </c>
      <c r="F6677" s="98"/>
      <c r="G6677" s="127" t="s">
        <v>5291</v>
      </c>
      <c r="H6677" s="128">
        <v>50</v>
      </c>
      <c r="I6677" s="128">
        <v>0</v>
      </c>
      <c r="J6677" s="129">
        <v>50</v>
      </c>
      <c r="K6677" s="101" t="s">
        <v>1388</v>
      </c>
    </row>
    <row r="6678" spans="1:11" ht="56.25" customHeight="1">
      <c r="A6678" s="98">
        <v>513</v>
      </c>
      <c r="B6678" s="125" t="s">
        <v>1301</v>
      </c>
      <c r="C6678" s="126">
        <v>42556</v>
      </c>
      <c r="D6678" s="98" t="s">
        <v>15</v>
      </c>
      <c r="E6678" s="98">
        <v>217747</v>
      </c>
      <c r="F6678" s="98"/>
      <c r="G6678" s="127" t="s">
        <v>5293</v>
      </c>
      <c r="H6678" s="128">
        <v>50</v>
      </c>
      <c r="I6678" s="128">
        <v>0</v>
      </c>
      <c r="J6678" s="129">
        <v>50</v>
      </c>
      <c r="K6678" s="101" t="s">
        <v>1388</v>
      </c>
    </row>
    <row r="6679" spans="1:11" ht="56.25" customHeight="1">
      <c r="A6679" s="98">
        <v>513</v>
      </c>
      <c r="B6679" s="125" t="s">
        <v>1301</v>
      </c>
      <c r="C6679" s="126">
        <v>42556</v>
      </c>
      <c r="D6679" s="98" t="s">
        <v>15</v>
      </c>
      <c r="E6679" s="98">
        <v>217749</v>
      </c>
      <c r="F6679" s="98"/>
      <c r="G6679" s="127" t="s">
        <v>5294</v>
      </c>
      <c r="H6679" s="128">
        <v>50</v>
      </c>
      <c r="I6679" s="128">
        <v>0</v>
      </c>
      <c r="J6679" s="129">
        <v>50</v>
      </c>
      <c r="K6679" s="101" t="s">
        <v>1388</v>
      </c>
    </row>
    <row r="6680" spans="1:11" ht="56.25" customHeight="1">
      <c r="A6680" s="98">
        <v>513</v>
      </c>
      <c r="B6680" s="125" t="s">
        <v>1301</v>
      </c>
      <c r="C6680" s="126">
        <v>42557</v>
      </c>
      <c r="D6680" s="98" t="s">
        <v>15</v>
      </c>
      <c r="E6680" s="98">
        <v>218504</v>
      </c>
      <c r="F6680" s="98"/>
      <c r="G6680" s="127" t="s">
        <v>5349</v>
      </c>
      <c r="H6680" s="128">
        <v>50</v>
      </c>
      <c r="I6680" s="128">
        <v>0</v>
      </c>
      <c r="J6680" s="129">
        <v>50</v>
      </c>
      <c r="K6680" s="101" t="s">
        <v>1388</v>
      </c>
    </row>
    <row r="6681" spans="1:11" ht="56.25" customHeight="1">
      <c r="A6681" s="98">
        <v>513</v>
      </c>
      <c r="B6681" s="125" t="s">
        <v>1301</v>
      </c>
      <c r="C6681" s="126">
        <v>42557</v>
      </c>
      <c r="D6681" s="98" t="s">
        <v>15</v>
      </c>
      <c r="E6681" s="98">
        <v>218536</v>
      </c>
      <c r="F6681" s="98"/>
      <c r="G6681" s="127" t="s">
        <v>5353</v>
      </c>
      <c r="H6681" s="128">
        <v>50</v>
      </c>
      <c r="I6681" s="128">
        <v>0</v>
      </c>
      <c r="J6681" s="129">
        <v>50</v>
      </c>
      <c r="K6681" s="101" t="s">
        <v>1388</v>
      </c>
    </row>
    <row r="6682" spans="1:11" ht="56.25" customHeight="1">
      <c r="A6682" s="98">
        <v>513</v>
      </c>
      <c r="B6682" s="125" t="s">
        <v>1301</v>
      </c>
      <c r="C6682" s="126">
        <v>42557</v>
      </c>
      <c r="D6682" s="98" t="s">
        <v>15</v>
      </c>
      <c r="E6682" s="98">
        <v>218540</v>
      </c>
      <c r="F6682" s="98"/>
      <c r="G6682" s="127" t="s">
        <v>5355</v>
      </c>
      <c r="H6682" s="128">
        <v>50</v>
      </c>
      <c r="I6682" s="128">
        <v>0</v>
      </c>
      <c r="J6682" s="129">
        <v>50</v>
      </c>
      <c r="K6682" s="101" t="s">
        <v>1388</v>
      </c>
    </row>
    <row r="6683" spans="1:11" ht="56.25" customHeight="1">
      <c r="A6683" s="98">
        <v>513</v>
      </c>
      <c r="B6683" s="125" t="s">
        <v>1301</v>
      </c>
      <c r="C6683" s="126">
        <v>42558</v>
      </c>
      <c r="D6683" s="98" t="s">
        <v>15</v>
      </c>
      <c r="E6683" s="98">
        <v>220229</v>
      </c>
      <c r="F6683" s="98"/>
      <c r="G6683" s="127" t="s">
        <v>5402</v>
      </c>
      <c r="H6683" s="128">
        <v>50</v>
      </c>
      <c r="I6683" s="128">
        <v>0</v>
      </c>
      <c r="J6683" s="129">
        <v>50</v>
      </c>
      <c r="K6683" s="101" t="s">
        <v>1388</v>
      </c>
    </row>
    <row r="6684" spans="1:11" ht="56.25" customHeight="1">
      <c r="A6684" s="98">
        <v>513</v>
      </c>
      <c r="B6684" s="125" t="s">
        <v>1301</v>
      </c>
      <c r="C6684" s="126">
        <v>42558</v>
      </c>
      <c r="D6684" s="98" t="s">
        <v>15</v>
      </c>
      <c r="E6684" s="98">
        <v>220231</v>
      </c>
      <c r="F6684" s="98"/>
      <c r="G6684" s="127" t="s">
        <v>5403</v>
      </c>
      <c r="H6684" s="128">
        <v>50</v>
      </c>
      <c r="I6684" s="128">
        <v>0</v>
      </c>
      <c r="J6684" s="129">
        <v>50</v>
      </c>
      <c r="K6684" s="101" t="s">
        <v>1388</v>
      </c>
    </row>
    <row r="6685" spans="1:11" ht="56.25" customHeight="1">
      <c r="A6685" s="98">
        <v>513</v>
      </c>
      <c r="B6685" s="125" t="s">
        <v>1301</v>
      </c>
      <c r="C6685" s="126">
        <v>42562</v>
      </c>
      <c r="D6685" s="98" t="s">
        <v>15</v>
      </c>
      <c r="E6685" s="98">
        <v>221616</v>
      </c>
      <c r="F6685" s="98"/>
      <c r="G6685" s="127" t="s">
        <v>5466</v>
      </c>
      <c r="H6685" s="128">
        <v>50</v>
      </c>
      <c r="I6685" s="128">
        <v>0</v>
      </c>
      <c r="J6685" s="129">
        <v>50</v>
      </c>
      <c r="K6685" s="101" t="s">
        <v>1388</v>
      </c>
    </row>
    <row r="6686" spans="1:11" ht="56.25" customHeight="1">
      <c r="A6686" s="98">
        <v>513</v>
      </c>
      <c r="B6686" s="125" t="s">
        <v>1301</v>
      </c>
      <c r="C6686" s="126">
        <v>42562</v>
      </c>
      <c r="D6686" s="98" t="s">
        <v>15</v>
      </c>
      <c r="E6686" s="98">
        <v>221618</v>
      </c>
      <c r="F6686" s="98"/>
      <c r="G6686" s="127" t="s">
        <v>5467</v>
      </c>
      <c r="H6686" s="128">
        <v>50</v>
      </c>
      <c r="I6686" s="128">
        <v>0</v>
      </c>
      <c r="J6686" s="129">
        <v>50</v>
      </c>
      <c r="K6686" s="101" t="s">
        <v>1388</v>
      </c>
    </row>
    <row r="6687" spans="1:11" ht="56.25" customHeight="1">
      <c r="A6687" s="98">
        <v>513</v>
      </c>
      <c r="B6687" s="125" t="s">
        <v>1301</v>
      </c>
      <c r="C6687" s="126">
        <v>42563</v>
      </c>
      <c r="D6687" s="98" t="s">
        <v>15</v>
      </c>
      <c r="E6687" s="98">
        <v>221994</v>
      </c>
      <c r="F6687" s="98"/>
      <c r="G6687" s="127" t="s">
        <v>5474</v>
      </c>
      <c r="H6687" s="128">
        <v>50</v>
      </c>
      <c r="I6687" s="128">
        <v>0</v>
      </c>
      <c r="J6687" s="129">
        <v>50</v>
      </c>
      <c r="K6687" s="101" t="s">
        <v>1388</v>
      </c>
    </row>
    <row r="6688" spans="1:11" ht="56.25" customHeight="1">
      <c r="A6688" s="98">
        <v>513</v>
      </c>
      <c r="B6688" s="125" t="s">
        <v>1301</v>
      </c>
      <c r="C6688" s="126">
        <v>42563</v>
      </c>
      <c r="D6688" s="98" t="s">
        <v>15</v>
      </c>
      <c r="E6688" s="98">
        <v>222870</v>
      </c>
      <c r="F6688" s="98"/>
      <c r="G6688" s="127" t="s">
        <v>5485</v>
      </c>
      <c r="H6688" s="128">
        <v>50</v>
      </c>
      <c r="I6688" s="128">
        <v>0</v>
      </c>
      <c r="J6688" s="129">
        <v>50</v>
      </c>
      <c r="K6688" s="101" t="s">
        <v>1388</v>
      </c>
    </row>
    <row r="6689" spans="1:11" ht="56.25" customHeight="1">
      <c r="A6689" s="98">
        <v>513</v>
      </c>
      <c r="B6689" s="125" t="s">
        <v>1301</v>
      </c>
      <c r="C6689" s="126">
        <v>42565</v>
      </c>
      <c r="D6689" s="98" t="s">
        <v>15</v>
      </c>
      <c r="E6689" s="98">
        <v>224094</v>
      </c>
      <c r="F6689" s="98"/>
      <c r="G6689" s="127" t="s">
        <v>4439</v>
      </c>
      <c r="H6689" s="128">
        <v>50</v>
      </c>
      <c r="I6689" s="128">
        <v>0</v>
      </c>
      <c r="J6689" s="129">
        <v>50</v>
      </c>
      <c r="K6689" s="101" t="s">
        <v>1388</v>
      </c>
    </row>
    <row r="6690" spans="1:11" ht="56.25" customHeight="1">
      <c r="A6690" s="98">
        <v>513</v>
      </c>
      <c r="B6690" s="125" t="s">
        <v>1301</v>
      </c>
      <c r="C6690" s="126">
        <v>42565</v>
      </c>
      <c r="D6690" s="98" t="s">
        <v>15</v>
      </c>
      <c r="E6690" s="98">
        <v>224898</v>
      </c>
      <c r="F6690" s="98"/>
      <c r="G6690" s="127" t="s">
        <v>5554</v>
      </c>
      <c r="H6690" s="128">
        <v>50</v>
      </c>
      <c r="I6690" s="128">
        <v>0</v>
      </c>
      <c r="J6690" s="129">
        <v>50</v>
      </c>
      <c r="K6690" s="101" t="s">
        <v>1388</v>
      </c>
    </row>
    <row r="6691" spans="1:11" ht="56.25" customHeight="1">
      <c r="A6691" s="98">
        <v>513</v>
      </c>
      <c r="B6691" s="125" t="s">
        <v>1301</v>
      </c>
      <c r="C6691" s="126">
        <v>42565</v>
      </c>
      <c r="D6691" s="98" t="s">
        <v>15</v>
      </c>
      <c r="E6691" s="98">
        <v>224904</v>
      </c>
      <c r="F6691" s="98"/>
      <c r="G6691" s="127" t="s">
        <v>5556</v>
      </c>
      <c r="H6691" s="128">
        <v>50</v>
      </c>
      <c r="I6691" s="128">
        <v>0</v>
      </c>
      <c r="J6691" s="129">
        <v>50</v>
      </c>
      <c r="K6691" s="101" t="s">
        <v>1388</v>
      </c>
    </row>
    <row r="6692" spans="1:11" ht="56.25" customHeight="1">
      <c r="A6692" s="98">
        <v>513</v>
      </c>
      <c r="B6692" s="125" t="s">
        <v>1301</v>
      </c>
      <c r="C6692" s="126">
        <v>42565</v>
      </c>
      <c r="D6692" s="98" t="s">
        <v>15</v>
      </c>
      <c r="E6692" s="98">
        <v>224906</v>
      </c>
      <c r="F6692" s="98"/>
      <c r="G6692" s="127" t="s">
        <v>5403</v>
      </c>
      <c r="H6692" s="128">
        <v>50</v>
      </c>
      <c r="I6692" s="128">
        <v>0</v>
      </c>
      <c r="J6692" s="129">
        <v>50</v>
      </c>
      <c r="K6692" s="101" t="s">
        <v>1388</v>
      </c>
    </row>
    <row r="6693" spans="1:11" ht="56.25" customHeight="1">
      <c r="A6693" s="98">
        <v>513</v>
      </c>
      <c r="B6693" s="125" t="s">
        <v>1301</v>
      </c>
      <c r="C6693" s="126">
        <v>42566</v>
      </c>
      <c r="D6693" s="98" t="s">
        <v>15</v>
      </c>
      <c r="E6693" s="98">
        <v>225376</v>
      </c>
      <c r="F6693" s="98"/>
      <c r="G6693" s="127" t="s">
        <v>5604</v>
      </c>
      <c r="H6693" s="128">
        <v>50</v>
      </c>
      <c r="I6693" s="128">
        <v>0</v>
      </c>
      <c r="J6693" s="129">
        <v>50</v>
      </c>
      <c r="K6693" s="101" t="s">
        <v>1388</v>
      </c>
    </row>
    <row r="6694" spans="1:11" ht="56.25" customHeight="1">
      <c r="A6694" s="98">
        <v>513</v>
      </c>
      <c r="B6694" s="125" t="s">
        <v>1301</v>
      </c>
      <c r="C6694" s="126">
        <v>42569</v>
      </c>
      <c r="D6694" s="98" t="s">
        <v>15</v>
      </c>
      <c r="E6694" s="98">
        <v>225891</v>
      </c>
      <c r="F6694" s="98"/>
      <c r="G6694" s="127" t="s">
        <v>5630</v>
      </c>
      <c r="H6694" s="128">
        <v>50</v>
      </c>
      <c r="I6694" s="128">
        <v>0</v>
      </c>
      <c r="J6694" s="129">
        <v>50</v>
      </c>
      <c r="K6694" s="101" t="s">
        <v>1388</v>
      </c>
    </row>
    <row r="6695" spans="1:11" ht="56.25" customHeight="1">
      <c r="A6695" s="98">
        <v>513</v>
      </c>
      <c r="B6695" s="125" t="s">
        <v>1301</v>
      </c>
      <c r="C6695" s="126">
        <v>42569</v>
      </c>
      <c r="D6695" s="98" t="s">
        <v>15</v>
      </c>
      <c r="E6695" s="98">
        <v>225894</v>
      </c>
      <c r="F6695" s="98"/>
      <c r="G6695" s="127" t="s">
        <v>5631</v>
      </c>
      <c r="H6695" s="128">
        <v>50</v>
      </c>
      <c r="I6695" s="128">
        <v>0</v>
      </c>
      <c r="J6695" s="129">
        <v>50</v>
      </c>
      <c r="K6695" s="101" t="s">
        <v>1388</v>
      </c>
    </row>
    <row r="6696" spans="1:11" ht="56.25" customHeight="1">
      <c r="A6696" s="98">
        <v>513</v>
      </c>
      <c r="B6696" s="125" t="s">
        <v>1301</v>
      </c>
      <c r="C6696" s="126">
        <v>42570</v>
      </c>
      <c r="D6696" s="98" t="s">
        <v>15</v>
      </c>
      <c r="E6696" s="98">
        <v>227490</v>
      </c>
      <c r="F6696" s="98"/>
      <c r="G6696" s="127" t="s">
        <v>5667</v>
      </c>
      <c r="H6696" s="128">
        <v>50</v>
      </c>
      <c r="I6696" s="128">
        <v>0</v>
      </c>
      <c r="J6696" s="129">
        <v>50</v>
      </c>
      <c r="K6696" s="101" t="s">
        <v>1388</v>
      </c>
    </row>
    <row r="6697" spans="1:11" ht="56.25" customHeight="1">
      <c r="A6697" s="98">
        <v>513</v>
      </c>
      <c r="B6697" s="125" t="s">
        <v>1301</v>
      </c>
      <c r="C6697" s="126">
        <v>42570</v>
      </c>
      <c r="D6697" s="98" t="s">
        <v>15</v>
      </c>
      <c r="E6697" s="98">
        <v>227494</v>
      </c>
      <c r="F6697" s="98"/>
      <c r="G6697" s="127" t="s">
        <v>5668</v>
      </c>
      <c r="H6697" s="128">
        <v>50</v>
      </c>
      <c r="I6697" s="128">
        <v>0</v>
      </c>
      <c r="J6697" s="129">
        <v>50</v>
      </c>
      <c r="K6697" s="101" t="s">
        <v>1388</v>
      </c>
    </row>
    <row r="6698" spans="1:11" ht="56.25" customHeight="1">
      <c r="A6698" s="98">
        <v>513</v>
      </c>
      <c r="B6698" s="125" t="s">
        <v>1301</v>
      </c>
      <c r="C6698" s="126">
        <v>42571</v>
      </c>
      <c r="D6698" s="98" t="s">
        <v>15</v>
      </c>
      <c r="E6698" s="98">
        <v>228568</v>
      </c>
      <c r="F6698" s="98"/>
      <c r="G6698" s="127" t="s">
        <v>5695</v>
      </c>
      <c r="H6698" s="128">
        <v>50</v>
      </c>
      <c r="I6698" s="128">
        <v>0</v>
      </c>
      <c r="J6698" s="129">
        <v>50</v>
      </c>
      <c r="K6698" s="101" t="s">
        <v>1388</v>
      </c>
    </row>
    <row r="6699" spans="1:11" ht="56.25" customHeight="1">
      <c r="A6699" s="98">
        <v>513</v>
      </c>
      <c r="B6699" s="125" t="s">
        <v>1301</v>
      </c>
      <c r="C6699" s="126">
        <v>42572</v>
      </c>
      <c r="D6699" s="98" t="s">
        <v>15</v>
      </c>
      <c r="E6699" s="98">
        <v>228861</v>
      </c>
      <c r="F6699" s="98"/>
      <c r="G6699" s="127" t="s">
        <v>5708</v>
      </c>
      <c r="H6699" s="128">
        <v>50</v>
      </c>
      <c r="I6699" s="128">
        <v>0</v>
      </c>
      <c r="J6699" s="129">
        <v>50</v>
      </c>
      <c r="K6699" s="101" t="s">
        <v>1388</v>
      </c>
    </row>
    <row r="6700" spans="1:11" ht="56.25" customHeight="1">
      <c r="A6700" s="98">
        <v>513</v>
      </c>
      <c r="B6700" s="125" t="s">
        <v>1301</v>
      </c>
      <c r="C6700" s="126">
        <v>42573</v>
      </c>
      <c r="D6700" s="98" t="s">
        <v>15</v>
      </c>
      <c r="E6700" s="98">
        <v>229661</v>
      </c>
      <c r="F6700" s="98"/>
      <c r="G6700" s="127" t="s">
        <v>5726</v>
      </c>
      <c r="H6700" s="128">
        <v>50</v>
      </c>
      <c r="I6700" s="128">
        <v>0</v>
      </c>
      <c r="J6700" s="129">
        <v>50</v>
      </c>
      <c r="K6700" s="101" t="s">
        <v>1388</v>
      </c>
    </row>
    <row r="6701" spans="1:11" ht="56.25" customHeight="1">
      <c r="A6701" s="98">
        <v>513</v>
      </c>
      <c r="B6701" s="125" t="s">
        <v>1301</v>
      </c>
      <c r="C6701" s="126">
        <v>42573</v>
      </c>
      <c r="D6701" s="98" t="s">
        <v>15</v>
      </c>
      <c r="E6701" s="98">
        <v>230280</v>
      </c>
      <c r="F6701" s="98"/>
      <c r="G6701" s="127" t="s">
        <v>5727</v>
      </c>
      <c r="H6701" s="128">
        <v>50</v>
      </c>
      <c r="I6701" s="128">
        <v>0</v>
      </c>
      <c r="J6701" s="129">
        <v>50</v>
      </c>
      <c r="K6701" s="101" t="s">
        <v>1388</v>
      </c>
    </row>
    <row r="6702" spans="1:11" ht="56.25" customHeight="1">
      <c r="A6702" s="98">
        <v>513</v>
      </c>
      <c r="B6702" s="125" t="s">
        <v>1301</v>
      </c>
      <c r="C6702" s="126">
        <v>42576</v>
      </c>
      <c r="D6702" s="98" t="s">
        <v>15</v>
      </c>
      <c r="E6702" s="98">
        <v>230898</v>
      </c>
      <c r="F6702" s="98"/>
      <c r="G6702" s="127" t="s">
        <v>5749</v>
      </c>
      <c r="H6702" s="128">
        <v>50</v>
      </c>
      <c r="I6702" s="128">
        <v>0</v>
      </c>
      <c r="J6702" s="129">
        <v>50</v>
      </c>
      <c r="K6702" s="101" t="s">
        <v>1388</v>
      </c>
    </row>
    <row r="6703" spans="1:11" ht="56.25" customHeight="1">
      <c r="A6703" s="98">
        <v>513</v>
      </c>
      <c r="B6703" s="125" t="s">
        <v>1301</v>
      </c>
      <c r="C6703" s="126">
        <v>42576</v>
      </c>
      <c r="D6703" s="98" t="s">
        <v>15</v>
      </c>
      <c r="E6703" s="98">
        <v>230901</v>
      </c>
      <c r="F6703" s="98"/>
      <c r="G6703" s="127" t="s">
        <v>5750</v>
      </c>
      <c r="H6703" s="128">
        <v>50</v>
      </c>
      <c r="I6703" s="128">
        <v>0</v>
      </c>
      <c r="J6703" s="129">
        <v>50</v>
      </c>
      <c r="K6703" s="101" t="s">
        <v>1388</v>
      </c>
    </row>
    <row r="6704" spans="1:11" ht="56.25" customHeight="1">
      <c r="A6704" s="98">
        <v>513</v>
      </c>
      <c r="B6704" s="125" t="s">
        <v>1301</v>
      </c>
      <c r="C6704" s="126">
        <v>42577</v>
      </c>
      <c r="D6704" s="98" t="s">
        <v>15</v>
      </c>
      <c r="E6704" s="98">
        <v>231846</v>
      </c>
      <c r="F6704" s="98"/>
      <c r="G6704" s="127" t="s">
        <v>5770</v>
      </c>
      <c r="H6704" s="128">
        <v>50</v>
      </c>
      <c r="I6704" s="128">
        <v>0</v>
      </c>
      <c r="J6704" s="129">
        <v>50</v>
      </c>
      <c r="K6704" s="101" t="s">
        <v>1388</v>
      </c>
    </row>
    <row r="6705" spans="1:11" ht="56.25" customHeight="1">
      <c r="A6705" s="98">
        <v>513</v>
      </c>
      <c r="B6705" s="125" t="s">
        <v>1301</v>
      </c>
      <c r="C6705" s="126">
        <v>42578</v>
      </c>
      <c r="D6705" s="98" t="s">
        <v>15</v>
      </c>
      <c r="E6705" s="98">
        <v>233719</v>
      </c>
      <c r="F6705" s="98"/>
      <c r="G6705" s="127" t="s">
        <v>4439</v>
      </c>
      <c r="H6705" s="128">
        <v>50</v>
      </c>
      <c r="I6705" s="128">
        <v>0</v>
      </c>
      <c r="J6705" s="129">
        <v>50</v>
      </c>
      <c r="K6705" s="101" t="s">
        <v>1388</v>
      </c>
    </row>
    <row r="6706" spans="1:11" ht="56.25" customHeight="1">
      <c r="A6706" s="98">
        <v>513</v>
      </c>
      <c r="B6706" s="125" t="s">
        <v>1301</v>
      </c>
      <c r="C6706" s="126">
        <v>42578</v>
      </c>
      <c r="D6706" s="98" t="s">
        <v>15</v>
      </c>
      <c r="E6706" s="98">
        <v>233727</v>
      </c>
      <c r="F6706" s="98"/>
      <c r="G6706" s="127" t="s">
        <v>5804</v>
      </c>
      <c r="H6706" s="128">
        <v>50</v>
      </c>
      <c r="I6706" s="128">
        <v>0</v>
      </c>
      <c r="J6706" s="129">
        <v>50</v>
      </c>
      <c r="K6706" s="101" t="s">
        <v>1388</v>
      </c>
    </row>
    <row r="6707" spans="1:11" ht="56.25" customHeight="1">
      <c r="A6707" s="98">
        <v>513</v>
      </c>
      <c r="B6707" s="125" t="s">
        <v>1301</v>
      </c>
      <c r="C6707" s="126">
        <v>42578</v>
      </c>
      <c r="D6707" s="98" t="s">
        <v>15</v>
      </c>
      <c r="E6707" s="98">
        <v>233737</v>
      </c>
      <c r="F6707" s="98"/>
      <c r="G6707" s="127" t="s">
        <v>5805</v>
      </c>
      <c r="H6707" s="128">
        <v>50</v>
      </c>
      <c r="I6707" s="128">
        <v>0</v>
      </c>
      <c r="J6707" s="129">
        <v>50</v>
      </c>
      <c r="K6707" s="101" t="s">
        <v>1388</v>
      </c>
    </row>
    <row r="6708" spans="1:11" ht="56.25" customHeight="1">
      <c r="A6708" s="98">
        <v>513</v>
      </c>
      <c r="B6708" s="125" t="s">
        <v>1301</v>
      </c>
      <c r="C6708" s="126">
        <v>42579</v>
      </c>
      <c r="D6708" s="98" t="s">
        <v>15</v>
      </c>
      <c r="E6708" s="98">
        <v>233976</v>
      </c>
      <c r="F6708" s="98"/>
      <c r="G6708" s="127" t="s">
        <v>5831</v>
      </c>
      <c r="H6708" s="128">
        <v>50</v>
      </c>
      <c r="I6708" s="128">
        <v>0</v>
      </c>
      <c r="J6708" s="129">
        <v>50</v>
      </c>
      <c r="K6708" s="101" t="s">
        <v>1388</v>
      </c>
    </row>
    <row r="6709" spans="1:11" ht="56.25" customHeight="1">
      <c r="A6709" s="98">
        <v>513</v>
      </c>
      <c r="B6709" s="125" t="s">
        <v>1301</v>
      </c>
      <c r="C6709" s="126">
        <v>42579</v>
      </c>
      <c r="D6709" s="98" t="s">
        <v>15</v>
      </c>
      <c r="E6709" s="98">
        <v>234036</v>
      </c>
      <c r="F6709" s="98"/>
      <c r="G6709" s="127" t="s">
        <v>5832</v>
      </c>
      <c r="H6709" s="128">
        <v>50</v>
      </c>
      <c r="I6709" s="128">
        <v>0</v>
      </c>
      <c r="J6709" s="129">
        <v>50</v>
      </c>
      <c r="K6709" s="101" t="s">
        <v>1388</v>
      </c>
    </row>
    <row r="6710" spans="1:11" ht="56.25" customHeight="1">
      <c r="A6710" s="98">
        <v>513</v>
      </c>
      <c r="B6710" s="125" t="s">
        <v>1301</v>
      </c>
      <c r="C6710" s="126">
        <v>42579</v>
      </c>
      <c r="D6710" s="98" t="s">
        <v>15</v>
      </c>
      <c r="E6710" s="98">
        <v>234152</v>
      </c>
      <c r="F6710" s="98"/>
      <c r="G6710" s="127" t="s">
        <v>5833</v>
      </c>
      <c r="H6710" s="128">
        <v>50</v>
      </c>
      <c r="I6710" s="128">
        <v>0</v>
      </c>
      <c r="J6710" s="129">
        <v>50</v>
      </c>
      <c r="K6710" s="101" t="s">
        <v>1388</v>
      </c>
    </row>
    <row r="6711" spans="1:11" ht="56.25" customHeight="1">
      <c r="A6711" s="98">
        <v>513</v>
      </c>
      <c r="B6711" s="125" t="s">
        <v>1301</v>
      </c>
      <c r="C6711" s="126">
        <v>42579</v>
      </c>
      <c r="D6711" s="98" t="s">
        <v>15</v>
      </c>
      <c r="E6711" s="98">
        <v>234157</v>
      </c>
      <c r="F6711" s="98"/>
      <c r="G6711" s="127" t="s">
        <v>5834</v>
      </c>
      <c r="H6711" s="128">
        <v>50</v>
      </c>
      <c r="I6711" s="128">
        <v>0</v>
      </c>
      <c r="J6711" s="129">
        <v>50</v>
      </c>
      <c r="K6711" s="101" t="s">
        <v>1388</v>
      </c>
    </row>
    <row r="6712" spans="1:11" ht="56.25" customHeight="1">
      <c r="A6712" s="98">
        <v>513</v>
      </c>
      <c r="B6712" s="125" t="s">
        <v>1301</v>
      </c>
      <c r="C6712" s="126">
        <v>42579</v>
      </c>
      <c r="D6712" s="98" t="s">
        <v>15</v>
      </c>
      <c r="E6712" s="98">
        <v>234845</v>
      </c>
      <c r="F6712" s="98"/>
      <c r="G6712" s="127" t="s">
        <v>5849</v>
      </c>
      <c r="H6712" s="128">
        <v>50</v>
      </c>
      <c r="I6712" s="128">
        <v>0</v>
      </c>
      <c r="J6712" s="129">
        <v>50</v>
      </c>
      <c r="K6712" s="101" t="s">
        <v>1388</v>
      </c>
    </row>
    <row r="6713" spans="1:11" ht="56.25" customHeight="1">
      <c r="A6713" s="98">
        <v>513</v>
      </c>
      <c r="B6713" s="125" t="s">
        <v>1301</v>
      </c>
      <c r="C6713" s="126">
        <v>42580</v>
      </c>
      <c r="D6713" s="98" t="s">
        <v>15</v>
      </c>
      <c r="E6713" s="98">
        <v>235232</v>
      </c>
      <c r="F6713" s="98"/>
      <c r="G6713" s="127" t="s">
        <v>5884</v>
      </c>
      <c r="H6713" s="128">
        <v>50</v>
      </c>
      <c r="I6713" s="128">
        <v>0</v>
      </c>
      <c r="J6713" s="129">
        <v>50</v>
      </c>
      <c r="K6713" s="101" t="s">
        <v>1388</v>
      </c>
    </row>
    <row r="6714" spans="1:11" ht="56.25" customHeight="1">
      <c r="A6714" s="98">
        <v>513</v>
      </c>
      <c r="B6714" s="125" t="s">
        <v>1301</v>
      </c>
      <c r="C6714" s="126">
        <v>42580</v>
      </c>
      <c r="D6714" s="98" t="s">
        <v>15</v>
      </c>
      <c r="E6714" s="98">
        <v>235235</v>
      </c>
      <c r="F6714" s="98"/>
      <c r="G6714" s="127" t="s">
        <v>5885</v>
      </c>
      <c r="H6714" s="128">
        <v>50</v>
      </c>
      <c r="I6714" s="128">
        <v>0</v>
      </c>
      <c r="J6714" s="129">
        <v>50</v>
      </c>
      <c r="K6714" s="101" t="s">
        <v>1388</v>
      </c>
    </row>
    <row r="6715" spans="1:11" ht="56.25" customHeight="1">
      <c r="A6715" s="98">
        <v>513</v>
      </c>
      <c r="B6715" s="125" t="s">
        <v>1301</v>
      </c>
      <c r="C6715" s="126">
        <v>42583</v>
      </c>
      <c r="D6715" s="98" t="s">
        <v>15</v>
      </c>
      <c r="E6715" s="98">
        <v>236229</v>
      </c>
      <c r="F6715" s="98"/>
      <c r="G6715" s="127" t="s">
        <v>5940</v>
      </c>
      <c r="H6715" s="128">
        <v>50</v>
      </c>
      <c r="I6715" s="128">
        <v>0</v>
      </c>
      <c r="J6715" s="129">
        <v>50</v>
      </c>
      <c r="K6715" s="101" t="s">
        <v>1388</v>
      </c>
    </row>
    <row r="6716" spans="1:11" ht="56.25" customHeight="1">
      <c r="A6716" s="98">
        <v>513</v>
      </c>
      <c r="B6716" s="125" t="s">
        <v>1301</v>
      </c>
      <c r="C6716" s="126">
        <v>42583</v>
      </c>
      <c r="D6716" s="98" t="s">
        <v>15</v>
      </c>
      <c r="E6716" s="98">
        <v>236232</v>
      </c>
      <c r="F6716" s="98"/>
      <c r="G6716" s="127" t="s">
        <v>5941</v>
      </c>
      <c r="H6716" s="128">
        <v>50</v>
      </c>
      <c r="I6716" s="128">
        <v>0</v>
      </c>
      <c r="J6716" s="129">
        <v>50</v>
      </c>
      <c r="K6716" s="101" t="s">
        <v>1388</v>
      </c>
    </row>
    <row r="6717" spans="1:11" ht="56.25" customHeight="1">
      <c r="A6717" s="98">
        <v>513</v>
      </c>
      <c r="B6717" s="125" t="s">
        <v>1301</v>
      </c>
      <c r="C6717" s="126">
        <v>42584</v>
      </c>
      <c r="D6717" s="98" t="s">
        <v>15</v>
      </c>
      <c r="E6717" s="98">
        <v>238379</v>
      </c>
      <c r="F6717" s="98"/>
      <c r="G6717" s="127" t="s">
        <v>5980</v>
      </c>
      <c r="H6717" s="128">
        <v>50</v>
      </c>
      <c r="I6717" s="128">
        <v>0</v>
      </c>
      <c r="J6717" s="129">
        <v>50</v>
      </c>
      <c r="K6717" s="101" t="s">
        <v>1388</v>
      </c>
    </row>
    <row r="6718" spans="1:11" ht="56.25" customHeight="1">
      <c r="A6718" s="98">
        <v>513</v>
      </c>
      <c r="B6718" s="125" t="s">
        <v>1301</v>
      </c>
      <c r="C6718" s="126">
        <v>42584</v>
      </c>
      <c r="D6718" s="98" t="s">
        <v>15</v>
      </c>
      <c r="E6718" s="98">
        <v>238381</v>
      </c>
      <c r="F6718" s="98"/>
      <c r="G6718" s="127" t="s">
        <v>5981</v>
      </c>
      <c r="H6718" s="128">
        <v>50</v>
      </c>
      <c r="I6718" s="128">
        <v>0</v>
      </c>
      <c r="J6718" s="129">
        <v>50</v>
      </c>
      <c r="K6718" s="101" t="s">
        <v>1388</v>
      </c>
    </row>
    <row r="6719" spans="1:11" ht="56.25" customHeight="1">
      <c r="A6719" s="98">
        <v>513</v>
      </c>
      <c r="B6719" s="125" t="s">
        <v>1301</v>
      </c>
      <c r="C6719" s="126">
        <v>42584</v>
      </c>
      <c r="D6719" s="98" t="s">
        <v>15</v>
      </c>
      <c r="E6719" s="98">
        <v>238383</v>
      </c>
      <c r="F6719" s="98"/>
      <c r="G6719" s="127" t="s">
        <v>5982</v>
      </c>
      <c r="H6719" s="128">
        <v>50</v>
      </c>
      <c r="I6719" s="128">
        <v>0</v>
      </c>
      <c r="J6719" s="129">
        <v>50</v>
      </c>
      <c r="K6719" s="101" t="s">
        <v>1388</v>
      </c>
    </row>
    <row r="6720" spans="1:11" ht="56.25" customHeight="1">
      <c r="A6720" s="98">
        <v>513</v>
      </c>
      <c r="B6720" s="125" t="s">
        <v>1301</v>
      </c>
      <c r="C6720" s="126">
        <v>42585</v>
      </c>
      <c r="D6720" s="98" t="s">
        <v>15</v>
      </c>
      <c r="E6720" s="98">
        <v>239243</v>
      </c>
      <c r="F6720" s="98"/>
      <c r="G6720" s="127" t="s">
        <v>4625</v>
      </c>
      <c r="H6720" s="128">
        <v>50</v>
      </c>
      <c r="I6720" s="128">
        <v>0</v>
      </c>
      <c r="J6720" s="129">
        <v>50</v>
      </c>
      <c r="K6720" s="101" t="s">
        <v>1388</v>
      </c>
    </row>
    <row r="6721" spans="1:11" ht="56.25" customHeight="1">
      <c r="A6721" s="98">
        <v>513</v>
      </c>
      <c r="B6721" s="125" t="s">
        <v>1301</v>
      </c>
      <c r="C6721" s="126">
        <v>42585</v>
      </c>
      <c r="D6721" s="98" t="s">
        <v>15</v>
      </c>
      <c r="E6721" s="98">
        <v>239245</v>
      </c>
      <c r="F6721" s="98"/>
      <c r="G6721" s="127" t="s">
        <v>6007</v>
      </c>
      <c r="H6721" s="128">
        <v>50</v>
      </c>
      <c r="I6721" s="128">
        <v>0</v>
      </c>
      <c r="J6721" s="129">
        <v>50</v>
      </c>
      <c r="K6721" s="101" t="s">
        <v>1388</v>
      </c>
    </row>
    <row r="6722" spans="1:11" ht="56.25" customHeight="1">
      <c r="A6722" s="98">
        <v>513</v>
      </c>
      <c r="B6722" s="125" t="s">
        <v>1301</v>
      </c>
      <c r="C6722" s="126">
        <v>42585</v>
      </c>
      <c r="D6722" s="98" t="s">
        <v>15</v>
      </c>
      <c r="E6722" s="98">
        <v>239375</v>
      </c>
      <c r="F6722" s="98"/>
      <c r="G6722" s="127" t="s">
        <v>6008</v>
      </c>
      <c r="H6722" s="128">
        <v>50</v>
      </c>
      <c r="I6722" s="128">
        <v>0</v>
      </c>
      <c r="J6722" s="129">
        <v>50</v>
      </c>
      <c r="K6722" s="101" t="s">
        <v>1388</v>
      </c>
    </row>
    <row r="6723" spans="1:11" ht="56.25" customHeight="1">
      <c r="A6723" s="98">
        <v>513</v>
      </c>
      <c r="B6723" s="125" t="s">
        <v>1301</v>
      </c>
      <c r="C6723" s="126">
        <v>42586</v>
      </c>
      <c r="D6723" s="98" t="s">
        <v>15</v>
      </c>
      <c r="E6723" s="98">
        <v>239644</v>
      </c>
      <c r="F6723" s="98"/>
      <c r="G6723" s="127" t="s">
        <v>5403</v>
      </c>
      <c r="H6723" s="128">
        <v>50</v>
      </c>
      <c r="I6723" s="128">
        <v>0</v>
      </c>
      <c r="J6723" s="129">
        <v>50</v>
      </c>
      <c r="K6723" s="101" t="s">
        <v>1388</v>
      </c>
    </row>
    <row r="6724" spans="1:11" ht="56.25" customHeight="1">
      <c r="A6724" s="98">
        <v>513</v>
      </c>
      <c r="B6724" s="125" t="s">
        <v>1301</v>
      </c>
      <c r="C6724" s="126">
        <v>42586</v>
      </c>
      <c r="D6724" s="98" t="s">
        <v>15</v>
      </c>
      <c r="E6724" s="98">
        <v>240400</v>
      </c>
      <c r="F6724" s="98"/>
      <c r="G6724" s="127" t="s">
        <v>6046</v>
      </c>
      <c r="H6724" s="128">
        <v>50</v>
      </c>
      <c r="I6724" s="128">
        <v>0</v>
      </c>
      <c r="J6724" s="129">
        <v>50</v>
      </c>
      <c r="K6724" s="101" t="s">
        <v>1388</v>
      </c>
    </row>
    <row r="6725" spans="1:11" ht="56.25" customHeight="1">
      <c r="A6725" s="98">
        <v>513</v>
      </c>
      <c r="B6725" s="125" t="s">
        <v>1301</v>
      </c>
      <c r="C6725" s="126">
        <v>42586</v>
      </c>
      <c r="D6725" s="98" t="s">
        <v>15</v>
      </c>
      <c r="E6725" s="98">
        <v>240402</v>
      </c>
      <c r="F6725" s="98"/>
      <c r="G6725" s="127" t="s">
        <v>4462</v>
      </c>
      <c r="H6725" s="128">
        <v>50</v>
      </c>
      <c r="I6725" s="128">
        <v>0</v>
      </c>
      <c r="J6725" s="129">
        <v>50</v>
      </c>
      <c r="K6725" s="101" t="s">
        <v>1388</v>
      </c>
    </row>
    <row r="6726" spans="1:11" ht="56.25" customHeight="1">
      <c r="A6726" s="98">
        <v>513</v>
      </c>
      <c r="B6726" s="125" t="s">
        <v>1301</v>
      </c>
      <c r="C6726" s="126">
        <v>42587</v>
      </c>
      <c r="D6726" s="98" t="s">
        <v>15</v>
      </c>
      <c r="E6726" s="98">
        <v>241335</v>
      </c>
      <c r="F6726" s="98"/>
      <c r="G6726" s="127" t="s">
        <v>4462</v>
      </c>
      <c r="H6726" s="128">
        <v>50</v>
      </c>
      <c r="I6726" s="128">
        <v>0</v>
      </c>
      <c r="J6726" s="129">
        <v>50</v>
      </c>
      <c r="K6726" s="101" t="s">
        <v>1388</v>
      </c>
    </row>
    <row r="6727" spans="1:11" ht="56.25" customHeight="1">
      <c r="A6727" s="98">
        <v>513</v>
      </c>
      <c r="B6727" s="125" t="s">
        <v>1301</v>
      </c>
      <c r="C6727" s="126">
        <v>42591</v>
      </c>
      <c r="D6727" s="98" t="s">
        <v>15</v>
      </c>
      <c r="E6727" s="98">
        <v>243287</v>
      </c>
      <c r="F6727" s="98"/>
      <c r="G6727" s="127" t="s">
        <v>6153</v>
      </c>
      <c r="H6727" s="128">
        <v>50</v>
      </c>
      <c r="I6727" s="128">
        <v>0</v>
      </c>
      <c r="J6727" s="129">
        <v>50</v>
      </c>
      <c r="K6727" s="101" t="s">
        <v>1388</v>
      </c>
    </row>
    <row r="6728" spans="1:11" ht="56.25" customHeight="1">
      <c r="A6728" s="98">
        <v>513</v>
      </c>
      <c r="B6728" s="125" t="s">
        <v>1301</v>
      </c>
      <c r="C6728" s="126">
        <v>42591</v>
      </c>
      <c r="D6728" s="98" t="s">
        <v>15</v>
      </c>
      <c r="E6728" s="98">
        <v>243412</v>
      </c>
      <c r="F6728" s="98"/>
      <c r="G6728" s="127" t="s">
        <v>4497</v>
      </c>
      <c r="H6728" s="128">
        <v>50</v>
      </c>
      <c r="I6728" s="128">
        <v>0</v>
      </c>
      <c r="J6728" s="129">
        <v>50</v>
      </c>
      <c r="K6728" s="101" t="s">
        <v>1388</v>
      </c>
    </row>
    <row r="6729" spans="1:11" ht="56.25" customHeight="1">
      <c r="A6729" s="98">
        <v>513</v>
      </c>
      <c r="B6729" s="125" t="s">
        <v>1301</v>
      </c>
      <c r="C6729" s="126">
        <v>42593</v>
      </c>
      <c r="D6729" s="98" t="s">
        <v>15</v>
      </c>
      <c r="E6729" s="98">
        <v>245250</v>
      </c>
      <c r="F6729" s="98"/>
      <c r="G6729" s="127" t="s">
        <v>6227</v>
      </c>
      <c r="H6729" s="128">
        <v>50</v>
      </c>
      <c r="I6729" s="128">
        <v>0</v>
      </c>
      <c r="J6729" s="129">
        <v>50</v>
      </c>
      <c r="K6729" s="101" t="s">
        <v>1388</v>
      </c>
    </row>
    <row r="6730" spans="1:11" ht="56.25" customHeight="1">
      <c r="A6730" s="98">
        <v>513</v>
      </c>
      <c r="B6730" s="125" t="s">
        <v>1301</v>
      </c>
      <c r="C6730" s="126">
        <v>42593</v>
      </c>
      <c r="D6730" s="98" t="s">
        <v>15</v>
      </c>
      <c r="E6730" s="98">
        <v>245356</v>
      </c>
      <c r="F6730" s="98"/>
      <c r="G6730" s="127" t="s">
        <v>6229</v>
      </c>
      <c r="H6730" s="128">
        <v>50</v>
      </c>
      <c r="I6730" s="128">
        <v>0</v>
      </c>
      <c r="J6730" s="129">
        <v>50</v>
      </c>
      <c r="K6730" s="101" t="s">
        <v>1388</v>
      </c>
    </row>
    <row r="6731" spans="1:11" ht="56.25" customHeight="1">
      <c r="A6731" s="98">
        <v>513</v>
      </c>
      <c r="B6731" s="125" t="s">
        <v>1301</v>
      </c>
      <c r="C6731" s="126">
        <v>42594</v>
      </c>
      <c r="D6731" s="98" t="s">
        <v>15</v>
      </c>
      <c r="E6731" s="98">
        <v>245983</v>
      </c>
      <c r="F6731" s="98"/>
      <c r="G6731" s="127" t="s">
        <v>6266</v>
      </c>
      <c r="H6731" s="128">
        <v>50</v>
      </c>
      <c r="I6731" s="128">
        <v>0</v>
      </c>
      <c r="J6731" s="129">
        <v>50</v>
      </c>
      <c r="K6731" s="101" t="s">
        <v>1388</v>
      </c>
    </row>
    <row r="6732" spans="1:11" ht="56.25" customHeight="1">
      <c r="A6732" s="98">
        <v>513</v>
      </c>
      <c r="B6732" s="125" t="s">
        <v>1301</v>
      </c>
      <c r="C6732" s="126">
        <v>42594</v>
      </c>
      <c r="D6732" s="98" t="s">
        <v>15</v>
      </c>
      <c r="E6732" s="98">
        <v>246401</v>
      </c>
      <c r="F6732" s="98"/>
      <c r="G6732" s="127" t="s">
        <v>6273</v>
      </c>
      <c r="H6732" s="128">
        <v>50</v>
      </c>
      <c r="I6732" s="128">
        <v>0</v>
      </c>
      <c r="J6732" s="129">
        <v>50</v>
      </c>
      <c r="K6732" s="101" t="s">
        <v>1388</v>
      </c>
    </row>
    <row r="6733" spans="1:11" ht="56.25" customHeight="1">
      <c r="A6733" s="98">
        <v>513</v>
      </c>
      <c r="B6733" s="125" t="s">
        <v>1301</v>
      </c>
      <c r="C6733" s="126">
        <v>42594</v>
      </c>
      <c r="D6733" s="98" t="s">
        <v>15</v>
      </c>
      <c r="E6733" s="98">
        <v>246403</v>
      </c>
      <c r="F6733" s="98"/>
      <c r="G6733" s="127" t="s">
        <v>6274</v>
      </c>
      <c r="H6733" s="128">
        <v>50</v>
      </c>
      <c r="I6733" s="128">
        <v>0</v>
      </c>
      <c r="J6733" s="129">
        <v>50</v>
      </c>
      <c r="K6733" s="101" t="s">
        <v>1388</v>
      </c>
    </row>
    <row r="6734" spans="1:11" ht="56.25" customHeight="1">
      <c r="A6734" s="98">
        <v>513</v>
      </c>
      <c r="B6734" s="125" t="s">
        <v>1301</v>
      </c>
      <c r="C6734" s="126">
        <v>42597</v>
      </c>
      <c r="D6734" s="98" t="s">
        <v>15</v>
      </c>
      <c r="E6734" s="98">
        <v>246936</v>
      </c>
      <c r="F6734" s="98"/>
      <c r="G6734" s="127" t="s">
        <v>6286</v>
      </c>
      <c r="H6734" s="128">
        <v>50</v>
      </c>
      <c r="I6734" s="128">
        <v>0</v>
      </c>
      <c r="J6734" s="129">
        <v>50</v>
      </c>
      <c r="K6734" s="101" t="s">
        <v>1388</v>
      </c>
    </row>
    <row r="6735" spans="1:11" ht="56.25" customHeight="1">
      <c r="A6735" s="98">
        <v>513</v>
      </c>
      <c r="B6735" s="125" t="s">
        <v>1301</v>
      </c>
      <c r="C6735" s="126">
        <v>42597</v>
      </c>
      <c r="D6735" s="98" t="s">
        <v>15</v>
      </c>
      <c r="E6735" s="98">
        <v>246991</v>
      </c>
      <c r="F6735" s="98"/>
      <c r="G6735" s="127" t="s">
        <v>5403</v>
      </c>
      <c r="H6735" s="128">
        <v>50</v>
      </c>
      <c r="I6735" s="128">
        <v>0</v>
      </c>
      <c r="J6735" s="129">
        <v>50</v>
      </c>
      <c r="K6735" s="101" t="s">
        <v>1388</v>
      </c>
    </row>
    <row r="6736" spans="1:11" ht="56.25" customHeight="1">
      <c r="A6736" s="98">
        <v>513</v>
      </c>
      <c r="B6736" s="125" t="s">
        <v>1301</v>
      </c>
      <c r="C6736" s="126">
        <v>42598</v>
      </c>
      <c r="D6736" s="98" t="s">
        <v>15</v>
      </c>
      <c r="E6736" s="98">
        <v>248887</v>
      </c>
      <c r="F6736" s="98"/>
      <c r="G6736" s="127" t="s">
        <v>6344</v>
      </c>
      <c r="H6736" s="128">
        <v>50</v>
      </c>
      <c r="I6736" s="128">
        <v>0</v>
      </c>
      <c r="J6736" s="129">
        <v>50</v>
      </c>
      <c r="K6736" s="101" t="s">
        <v>1388</v>
      </c>
    </row>
    <row r="6737" spans="1:11" ht="56.25" customHeight="1">
      <c r="A6737" s="98">
        <v>513</v>
      </c>
      <c r="B6737" s="125" t="s">
        <v>1301</v>
      </c>
      <c r="C6737" s="126">
        <v>42599</v>
      </c>
      <c r="D6737" s="98" t="s">
        <v>15</v>
      </c>
      <c r="E6737" s="98">
        <v>249068</v>
      </c>
      <c r="F6737" s="98"/>
      <c r="G6737" s="127" t="s">
        <v>6365</v>
      </c>
      <c r="H6737" s="128">
        <v>50</v>
      </c>
      <c r="I6737" s="128">
        <v>0</v>
      </c>
      <c r="J6737" s="129">
        <v>50</v>
      </c>
      <c r="K6737" s="101" t="s">
        <v>1388</v>
      </c>
    </row>
    <row r="6738" spans="1:11" ht="56.25" customHeight="1">
      <c r="A6738" s="98">
        <v>513</v>
      </c>
      <c r="B6738" s="125" t="s">
        <v>1301</v>
      </c>
      <c r="C6738" s="126">
        <v>42599</v>
      </c>
      <c r="D6738" s="98" t="s">
        <v>15</v>
      </c>
      <c r="E6738" s="98">
        <v>249908</v>
      </c>
      <c r="F6738" s="98"/>
      <c r="G6738" s="127" t="s">
        <v>6366</v>
      </c>
      <c r="H6738" s="128">
        <v>50</v>
      </c>
      <c r="I6738" s="128">
        <v>0</v>
      </c>
      <c r="J6738" s="129">
        <v>50</v>
      </c>
      <c r="K6738" s="101" t="s">
        <v>1388</v>
      </c>
    </row>
    <row r="6739" spans="1:11" ht="56.25" customHeight="1">
      <c r="A6739" s="98">
        <v>513</v>
      </c>
      <c r="B6739" s="125" t="s">
        <v>1301</v>
      </c>
      <c r="C6739" s="126">
        <v>42600</v>
      </c>
      <c r="D6739" s="98" t="s">
        <v>15</v>
      </c>
      <c r="E6739" s="98">
        <v>250131</v>
      </c>
      <c r="F6739" s="98"/>
      <c r="G6739" s="127" t="s">
        <v>6386</v>
      </c>
      <c r="H6739" s="128">
        <v>50</v>
      </c>
      <c r="I6739" s="128">
        <v>0</v>
      </c>
      <c r="J6739" s="129">
        <v>50</v>
      </c>
      <c r="K6739" s="101" t="s">
        <v>1388</v>
      </c>
    </row>
    <row r="6740" spans="1:11" ht="56.25" customHeight="1">
      <c r="A6740" s="98">
        <v>513</v>
      </c>
      <c r="B6740" s="125" t="s">
        <v>1301</v>
      </c>
      <c r="C6740" s="126">
        <v>42600</v>
      </c>
      <c r="D6740" s="98" t="s">
        <v>15</v>
      </c>
      <c r="E6740" s="98">
        <v>250783</v>
      </c>
      <c r="F6740" s="98"/>
      <c r="G6740" s="127" t="s">
        <v>6391</v>
      </c>
      <c r="H6740" s="128">
        <v>50</v>
      </c>
      <c r="I6740" s="128">
        <v>0</v>
      </c>
      <c r="J6740" s="129">
        <v>50</v>
      </c>
      <c r="K6740" s="101" t="s">
        <v>1388</v>
      </c>
    </row>
    <row r="6741" spans="1:11" ht="56.25" customHeight="1">
      <c r="A6741" s="98">
        <v>513</v>
      </c>
      <c r="B6741" s="125" t="s">
        <v>1301</v>
      </c>
      <c r="C6741" s="126">
        <v>42601</v>
      </c>
      <c r="D6741" s="98" t="s">
        <v>15</v>
      </c>
      <c r="E6741" s="98">
        <v>251285</v>
      </c>
      <c r="F6741" s="98"/>
      <c r="G6741" s="127" t="s">
        <v>6427</v>
      </c>
      <c r="H6741" s="128">
        <v>50</v>
      </c>
      <c r="I6741" s="128">
        <v>0</v>
      </c>
      <c r="J6741" s="129">
        <v>50</v>
      </c>
      <c r="K6741" s="101" t="s">
        <v>1388</v>
      </c>
    </row>
    <row r="6742" spans="1:11" ht="56.25" customHeight="1">
      <c r="A6742" s="98">
        <v>513</v>
      </c>
      <c r="B6742" s="125" t="s">
        <v>1301</v>
      </c>
      <c r="C6742" s="126">
        <v>42601</v>
      </c>
      <c r="D6742" s="98" t="s">
        <v>15</v>
      </c>
      <c r="E6742" s="98">
        <v>251794</v>
      </c>
      <c r="F6742" s="98"/>
      <c r="G6742" s="127" t="s">
        <v>4625</v>
      </c>
      <c r="H6742" s="128">
        <v>50</v>
      </c>
      <c r="I6742" s="128">
        <v>0</v>
      </c>
      <c r="J6742" s="129">
        <v>50</v>
      </c>
      <c r="K6742" s="101" t="s">
        <v>1388</v>
      </c>
    </row>
    <row r="6743" spans="1:11" ht="56.25" customHeight="1">
      <c r="A6743" s="98">
        <v>513</v>
      </c>
      <c r="B6743" s="125" t="s">
        <v>1301</v>
      </c>
      <c r="C6743" s="126">
        <v>42605</v>
      </c>
      <c r="D6743" s="98" t="s">
        <v>15</v>
      </c>
      <c r="E6743" s="98">
        <v>253307</v>
      </c>
      <c r="F6743" s="98"/>
      <c r="G6743" s="127" t="s">
        <v>6498</v>
      </c>
      <c r="H6743" s="128">
        <v>50</v>
      </c>
      <c r="I6743" s="128">
        <v>0</v>
      </c>
      <c r="J6743" s="129">
        <v>50</v>
      </c>
      <c r="K6743" s="101" t="s">
        <v>1388</v>
      </c>
    </row>
    <row r="6744" spans="1:11" ht="56.25" customHeight="1">
      <c r="A6744" s="98">
        <v>513</v>
      </c>
      <c r="B6744" s="125" t="s">
        <v>1301</v>
      </c>
      <c r="C6744" s="126">
        <v>42605</v>
      </c>
      <c r="D6744" s="98" t="s">
        <v>15</v>
      </c>
      <c r="E6744" s="98">
        <v>253310</v>
      </c>
      <c r="F6744" s="98"/>
      <c r="G6744" s="127" t="s">
        <v>6518</v>
      </c>
      <c r="H6744" s="128">
        <v>50</v>
      </c>
      <c r="I6744" s="128">
        <v>0</v>
      </c>
      <c r="J6744" s="129">
        <v>50</v>
      </c>
      <c r="K6744" s="101" t="s">
        <v>1388</v>
      </c>
    </row>
    <row r="6745" spans="1:11" ht="56.25" customHeight="1">
      <c r="A6745" s="98">
        <v>513</v>
      </c>
      <c r="B6745" s="125" t="s">
        <v>1301</v>
      </c>
      <c r="C6745" s="126">
        <v>42605</v>
      </c>
      <c r="D6745" s="98" t="s">
        <v>15</v>
      </c>
      <c r="E6745" s="98">
        <v>253946</v>
      </c>
      <c r="F6745" s="98"/>
      <c r="G6745" s="127" t="s">
        <v>6507</v>
      </c>
      <c r="H6745" s="128">
        <v>50</v>
      </c>
      <c r="I6745" s="128">
        <v>0</v>
      </c>
      <c r="J6745" s="129">
        <v>50</v>
      </c>
      <c r="K6745" s="101" t="s">
        <v>1388</v>
      </c>
    </row>
    <row r="6746" spans="1:11" ht="56.25" customHeight="1">
      <c r="A6746" s="98">
        <v>513</v>
      </c>
      <c r="B6746" s="125" t="s">
        <v>1301</v>
      </c>
      <c r="C6746" s="126">
        <v>42605</v>
      </c>
      <c r="D6746" s="98" t="s">
        <v>15</v>
      </c>
      <c r="E6746" s="98">
        <v>254137</v>
      </c>
      <c r="F6746" s="98"/>
      <c r="G6746" s="127" t="s">
        <v>6508</v>
      </c>
      <c r="H6746" s="128">
        <v>50</v>
      </c>
      <c r="I6746" s="128">
        <v>0</v>
      </c>
      <c r="J6746" s="129">
        <v>50</v>
      </c>
      <c r="K6746" s="101" t="s">
        <v>1388</v>
      </c>
    </row>
    <row r="6747" spans="1:11" ht="56.25" customHeight="1">
      <c r="A6747" s="98">
        <v>513</v>
      </c>
      <c r="B6747" s="125" t="s">
        <v>1301</v>
      </c>
      <c r="C6747" s="126">
        <v>42605</v>
      </c>
      <c r="D6747" s="98" t="s">
        <v>15</v>
      </c>
      <c r="E6747" s="98">
        <v>254143</v>
      </c>
      <c r="F6747" s="98"/>
      <c r="G6747" s="127" t="s">
        <v>4436</v>
      </c>
      <c r="H6747" s="128">
        <v>50</v>
      </c>
      <c r="I6747" s="128">
        <v>0</v>
      </c>
      <c r="J6747" s="129">
        <v>50</v>
      </c>
      <c r="K6747" s="101" t="s">
        <v>1388</v>
      </c>
    </row>
    <row r="6748" spans="1:11" ht="56.25" customHeight="1">
      <c r="A6748" s="98">
        <v>513</v>
      </c>
      <c r="B6748" s="125" t="s">
        <v>1301</v>
      </c>
      <c r="C6748" s="126">
        <v>42607</v>
      </c>
      <c r="D6748" s="98" t="s">
        <v>15</v>
      </c>
      <c r="E6748" s="98">
        <v>256058</v>
      </c>
      <c r="F6748" s="98"/>
      <c r="G6748" s="127" t="s">
        <v>6591</v>
      </c>
      <c r="H6748" s="128">
        <v>50</v>
      </c>
      <c r="I6748" s="128">
        <v>0</v>
      </c>
      <c r="J6748" s="129">
        <v>50</v>
      </c>
      <c r="K6748" s="101" t="s">
        <v>1388</v>
      </c>
    </row>
    <row r="6749" spans="1:11" ht="56.25" customHeight="1">
      <c r="A6749" s="98">
        <v>513</v>
      </c>
      <c r="B6749" s="125" t="s">
        <v>1301</v>
      </c>
      <c r="C6749" s="126">
        <v>42608</v>
      </c>
      <c r="D6749" s="98" t="s">
        <v>15</v>
      </c>
      <c r="E6749" s="98">
        <v>256518</v>
      </c>
      <c r="F6749" s="98"/>
      <c r="G6749" s="127" t="s">
        <v>6640</v>
      </c>
      <c r="H6749" s="128">
        <v>50</v>
      </c>
      <c r="I6749" s="128">
        <v>0</v>
      </c>
      <c r="J6749" s="129">
        <v>50</v>
      </c>
      <c r="K6749" s="101" t="s">
        <v>1388</v>
      </c>
    </row>
    <row r="6750" spans="1:11" ht="56.25" customHeight="1">
      <c r="A6750" s="98">
        <v>513</v>
      </c>
      <c r="B6750" s="125" t="s">
        <v>1301</v>
      </c>
      <c r="C6750" s="126">
        <v>42608</v>
      </c>
      <c r="D6750" s="98" t="s">
        <v>15</v>
      </c>
      <c r="E6750" s="98">
        <v>257332</v>
      </c>
      <c r="F6750" s="98"/>
      <c r="G6750" s="127" t="s">
        <v>6650</v>
      </c>
      <c r="H6750" s="128">
        <v>50</v>
      </c>
      <c r="I6750" s="128">
        <v>0</v>
      </c>
      <c r="J6750" s="129">
        <v>50</v>
      </c>
      <c r="K6750" s="101" t="s">
        <v>1388</v>
      </c>
    </row>
    <row r="6751" spans="1:11" ht="56.25" customHeight="1">
      <c r="A6751" s="98">
        <v>513</v>
      </c>
      <c r="B6751" s="125" t="s">
        <v>1301</v>
      </c>
      <c r="C6751" s="126">
        <v>42612</v>
      </c>
      <c r="D6751" s="98" t="s">
        <v>15</v>
      </c>
      <c r="E6751" s="98">
        <v>258549</v>
      </c>
      <c r="F6751" s="98"/>
      <c r="G6751" s="127" t="s">
        <v>6698</v>
      </c>
      <c r="H6751" s="128">
        <v>50</v>
      </c>
      <c r="I6751" s="128">
        <v>0</v>
      </c>
      <c r="J6751" s="129">
        <v>50</v>
      </c>
      <c r="K6751" s="101" t="s">
        <v>1388</v>
      </c>
    </row>
    <row r="6752" spans="1:11" ht="56.25" customHeight="1">
      <c r="A6752" s="98">
        <v>513</v>
      </c>
      <c r="B6752" s="125" t="s">
        <v>1301</v>
      </c>
      <c r="C6752" s="126">
        <v>42612</v>
      </c>
      <c r="D6752" s="98" t="s">
        <v>15</v>
      </c>
      <c r="E6752" s="98">
        <v>258554</v>
      </c>
      <c r="F6752" s="98"/>
      <c r="G6752" s="127" t="s">
        <v>6714</v>
      </c>
      <c r="H6752" s="128">
        <v>50</v>
      </c>
      <c r="I6752" s="128">
        <v>0</v>
      </c>
      <c r="J6752" s="129">
        <v>50</v>
      </c>
      <c r="K6752" s="101" t="s">
        <v>1388</v>
      </c>
    </row>
    <row r="6753" spans="1:11" ht="56.25" customHeight="1">
      <c r="A6753" s="98">
        <v>513</v>
      </c>
      <c r="B6753" s="125" t="s">
        <v>1301</v>
      </c>
      <c r="C6753" s="126">
        <v>42612</v>
      </c>
      <c r="D6753" s="98" t="s">
        <v>15</v>
      </c>
      <c r="E6753" s="98">
        <v>258563</v>
      </c>
      <c r="F6753" s="98"/>
      <c r="G6753" s="127" t="s">
        <v>6700</v>
      </c>
      <c r="H6753" s="128">
        <v>50</v>
      </c>
      <c r="I6753" s="128">
        <v>0</v>
      </c>
      <c r="J6753" s="129">
        <v>50</v>
      </c>
      <c r="K6753" s="101" t="s">
        <v>1388</v>
      </c>
    </row>
    <row r="6754" spans="1:11" ht="56.25" customHeight="1">
      <c r="A6754" s="98">
        <v>513</v>
      </c>
      <c r="B6754" s="125" t="s">
        <v>1301</v>
      </c>
      <c r="C6754" s="126">
        <v>42612</v>
      </c>
      <c r="D6754" s="98" t="s">
        <v>15</v>
      </c>
      <c r="E6754" s="98">
        <v>258566</v>
      </c>
      <c r="F6754" s="98"/>
      <c r="G6754" s="127" t="s">
        <v>6701</v>
      </c>
      <c r="H6754" s="128">
        <v>50</v>
      </c>
      <c r="I6754" s="128">
        <v>0</v>
      </c>
      <c r="J6754" s="129">
        <v>50</v>
      </c>
      <c r="K6754" s="101" t="s">
        <v>1388</v>
      </c>
    </row>
    <row r="6755" spans="1:11" ht="56.25" customHeight="1">
      <c r="A6755" s="98">
        <v>513</v>
      </c>
      <c r="B6755" s="125" t="s">
        <v>1301</v>
      </c>
      <c r="C6755" s="126">
        <v>42613</v>
      </c>
      <c r="D6755" s="98" t="s">
        <v>15</v>
      </c>
      <c r="E6755" s="98">
        <v>259378</v>
      </c>
      <c r="F6755" s="98"/>
      <c r="G6755" s="127" t="s">
        <v>6734</v>
      </c>
      <c r="H6755" s="128">
        <v>50</v>
      </c>
      <c r="I6755" s="128">
        <v>0</v>
      </c>
      <c r="J6755" s="129">
        <v>50</v>
      </c>
      <c r="K6755" s="101" t="s">
        <v>1388</v>
      </c>
    </row>
    <row r="6756" spans="1:11" ht="56.25" customHeight="1">
      <c r="A6756" s="98">
        <v>513</v>
      </c>
      <c r="B6756" s="125" t="s">
        <v>1301</v>
      </c>
      <c r="C6756" s="126">
        <v>42613</v>
      </c>
      <c r="D6756" s="98" t="s">
        <v>15</v>
      </c>
      <c r="E6756" s="98">
        <v>259381</v>
      </c>
      <c r="F6756" s="98"/>
      <c r="G6756" s="127" t="s">
        <v>6735</v>
      </c>
      <c r="H6756" s="128">
        <v>50</v>
      </c>
      <c r="I6756" s="128">
        <v>0</v>
      </c>
      <c r="J6756" s="129">
        <v>50</v>
      </c>
      <c r="K6756" s="101" t="s">
        <v>1388</v>
      </c>
    </row>
    <row r="6757" spans="1:11" ht="56.25" customHeight="1">
      <c r="A6757" s="98">
        <v>513</v>
      </c>
      <c r="B6757" s="125" t="s">
        <v>1301</v>
      </c>
      <c r="C6757" s="126">
        <v>42614</v>
      </c>
      <c r="D6757" s="98" t="s">
        <v>15</v>
      </c>
      <c r="E6757" s="98">
        <v>259930</v>
      </c>
      <c r="F6757" s="98"/>
      <c r="G6757" s="127" t="s">
        <v>6776</v>
      </c>
      <c r="H6757" s="128">
        <v>50</v>
      </c>
      <c r="I6757" s="128">
        <v>0</v>
      </c>
      <c r="J6757" s="129">
        <v>50</v>
      </c>
      <c r="K6757" s="101" t="s">
        <v>1388</v>
      </c>
    </row>
    <row r="6758" spans="1:11" ht="56.25" customHeight="1">
      <c r="A6758" s="98">
        <v>513</v>
      </c>
      <c r="B6758" s="125" t="s">
        <v>1301</v>
      </c>
      <c r="C6758" s="126">
        <v>42615</v>
      </c>
      <c r="D6758" s="98" t="s">
        <v>15</v>
      </c>
      <c r="E6758" s="98">
        <v>261156</v>
      </c>
      <c r="F6758" s="98"/>
      <c r="G6758" s="127" t="s">
        <v>6804</v>
      </c>
      <c r="H6758" s="128">
        <v>50</v>
      </c>
      <c r="I6758" s="128">
        <v>0</v>
      </c>
      <c r="J6758" s="129">
        <v>50</v>
      </c>
      <c r="K6758" s="101" t="s">
        <v>1388</v>
      </c>
    </row>
    <row r="6759" spans="1:11" ht="56.25" customHeight="1">
      <c r="A6759" s="98">
        <v>513</v>
      </c>
      <c r="B6759" s="125" t="s">
        <v>1301</v>
      </c>
      <c r="C6759" s="126">
        <v>42618</v>
      </c>
      <c r="D6759" s="98" t="s">
        <v>15</v>
      </c>
      <c r="E6759" s="98">
        <v>261448</v>
      </c>
      <c r="F6759" s="98"/>
      <c r="G6759" s="127" t="s">
        <v>4475</v>
      </c>
      <c r="H6759" s="128">
        <v>50</v>
      </c>
      <c r="I6759" s="128">
        <v>0</v>
      </c>
      <c r="J6759" s="129">
        <v>50</v>
      </c>
      <c r="K6759" s="101" t="s">
        <v>1388</v>
      </c>
    </row>
    <row r="6760" spans="1:11" ht="56.25" customHeight="1">
      <c r="A6760" s="98">
        <v>513</v>
      </c>
      <c r="B6760" s="125" t="s">
        <v>1301</v>
      </c>
      <c r="C6760" s="126">
        <v>42618</v>
      </c>
      <c r="D6760" s="98" t="s">
        <v>15</v>
      </c>
      <c r="E6760" s="98">
        <v>261452</v>
      </c>
      <c r="F6760" s="98"/>
      <c r="G6760" s="127" t="s">
        <v>6837</v>
      </c>
      <c r="H6760" s="128">
        <v>50</v>
      </c>
      <c r="I6760" s="128">
        <v>0</v>
      </c>
      <c r="J6760" s="129">
        <v>50</v>
      </c>
      <c r="K6760" s="101" t="s">
        <v>1388</v>
      </c>
    </row>
    <row r="6761" spans="1:11" ht="56.25" customHeight="1">
      <c r="A6761" s="98">
        <v>513</v>
      </c>
      <c r="B6761" s="125" t="s">
        <v>1301</v>
      </c>
      <c r="C6761" s="126">
        <v>42619</v>
      </c>
      <c r="D6761" s="98" t="s">
        <v>15</v>
      </c>
      <c r="E6761" s="98">
        <v>262519</v>
      </c>
      <c r="F6761" s="98"/>
      <c r="G6761" s="127" t="s">
        <v>6886</v>
      </c>
      <c r="H6761" s="128">
        <v>50</v>
      </c>
      <c r="I6761" s="128">
        <v>0</v>
      </c>
      <c r="J6761" s="129">
        <v>50</v>
      </c>
      <c r="K6761" s="101" t="s">
        <v>1388</v>
      </c>
    </row>
    <row r="6762" spans="1:11" ht="56.25" customHeight="1">
      <c r="A6762" s="98">
        <v>513</v>
      </c>
      <c r="B6762" s="125" t="s">
        <v>1301</v>
      </c>
      <c r="C6762" s="126">
        <v>42619</v>
      </c>
      <c r="D6762" s="98" t="s">
        <v>15</v>
      </c>
      <c r="E6762" s="98">
        <v>263141</v>
      </c>
      <c r="F6762" s="98"/>
      <c r="G6762" s="127" t="s">
        <v>6896</v>
      </c>
      <c r="H6762" s="128">
        <v>50</v>
      </c>
      <c r="I6762" s="128">
        <v>0</v>
      </c>
      <c r="J6762" s="129">
        <v>50</v>
      </c>
      <c r="K6762" s="101" t="s">
        <v>1388</v>
      </c>
    </row>
    <row r="6763" spans="1:11" ht="56.25" customHeight="1">
      <c r="A6763" s="98">
        <v>513</v>
      </c>
      <c r="B6763" s="125" t="s">
        <v>1301</v>
      </c>
      <c r="C6763" s="126">
        <v>42619</v>
      </c>
      <c r="D6763" s="98" t="s">
        <v>15</v>
      </c>
      <c r="E6763" s="98">
        <v>263145</v>
      </c>
      <c r="F6763" s="98"/>
      <c r="G6763" s="127" t="s">
        <v>4439</v>
      </c>
      <c r="H6763" s="128">
        <v>50</v>
      </c>
      <c r="I6763" s="128">
        <v>0</v>
      </c>
      <c r="J6763" s="129">
        <v>50</v>
      </c>
      <c r="K6763" s="101" t="s">
        <v>1388</v>
      </c>
    </row>
    <row r="6764" spans="1:11" ht="56.25" customHeight="1">
      <c r="A6764" s="98">
        <v>513</v>
      </c>
      <c r="B6764" s="125" t="s">
        <v>1301</v>
      </c>
      <c r="C6764" s="126">
        <v>42620</v>
      </c>
      <c r="D6764" s="98" t="s">
        <v>15</v>
      </c>
      <c r="E6764" s="98">
        <v>263535</v>
      </c>
      <c r="F6764" s="98"/>
      <c r="G6764" s="127" t="s">
        <v>4439</v>
      </c>
      <c r="H6764" s="128">
        <v>50</v>
      </c>
      <c r="I6764" s="128">
        <v>0</v>
      </c>
      <c r="J6764" s="129">
        <v>50</v>
      </c>
      <c r="K6764" s="101" t="s">
        <v>1388</v>
      </c>
    </row>
    <row r="6765" spans="1:11" ht="56.25" customHeight="1">
      <c r="A6765" s="98">
        <v>513</v>
      </c>
      <c r="B6765" s="125" t="s">
        <v>1301</v>
      </c>
      <c r="C6765" s="126">
        <v>42620</v>
      </c>
      <c r="D6765" s="98" t="s">
        <v>15</v>
      </c>
      <c r="E6765" s="98">
        <v>264285</v>
      </c>
      <c r="F6765" s="98"/>
      <c r="G6765" s="127" t="s">
        <v>4436</v>
      </c>
      <c r="H6765" s="128">
        <v>50</v>
      </c>
      <c r="I6765" s="128">
        <v>0</v>
      </c>
      <c r="J6765" s="129">
        <v>50</v>
      </c>
      <c r="K6765" s="101" t="s">
        <v>1388</v>
      </c>
    </row>
    <row r="6766" spans="1:11" ht="56.25" customHeight="1">
      <c r="A6766" s="98">
        <v>513</v>
      </c>
      <c r="B6766" s="125" t="s">
        <v>1301</v>
      </c>
      <c r="C6766" s="126">
        <v>42621</v>
      </c>
      <c r="D6766" s="98" t="s">
        <v>15</v>
      </c>
      <c r="E6766" s="98">
        <v>264659</v>
      </c>
      <c r="F6766" s="98"/>
      <c r="G6766" s="127" t="s">
        <v>6970</v>
      </c>
      <c r="H6766" s="128">
        <v>335.51</v>
      </c>
      <c r="I6766" s="128">
        <v>0</v>
      </c>
      <c r="J6766" s="129">
        <v>335.51</v>
      </c>
      <c r="K6766" s="101" t="s">
        <v>1388</v>
      </c>
    </row>
    <row r="6767" spans="1:11" ht="56.25" customHeight="1">
      <c r="A6767" s="98">
        <v>513</v>
      </c>
      <c r="B6767" s="125" t="s">
        <v>1301</v>
      </c>
      <c r="C6767" s="126">
        <v>42621</v>
      </c>
      <c r="D6767" s="98" t="s">
        <v>15</v>
      </c>
      <c r="E6767" s="98">
        <v>265290</v>
      </c>
      <c r="F6767" s="98"/>
      <c r="G6767" s="127" t="s">
        <v>6974</v>
      </c>
      <c r="H6767" s="128">
        <v>50</v>
      </c>
      <c r="I6767" s="128">
        <v>0</v>
      </c>
      <c r="J6767" s="129">
        <v>50</v>
      </c>
      <c r="K6767" s="101" t="s">
        <v>1388</v>
      </c>
    </row>
    <row r="6768" spans="1:11" ht="56.25" customHeight="1">
      <c r="A6768" s="98">
        <v>513</v>
      </c>
      <c r="B6768" s="125" t="s">
        <v>1301</v>
      </c>
      <c r="C6768" s="126">
        <v>42622</v>
      </c>
      <c r="D6768" s="98" t="s">
        <v>15</v>
      </c>
      <c r="E6768" s="98">
        <v>266261</v>
      </c>
      <c r="F6768" s="98"/>
      <c r="G6768" s="127" t="s">
        <v>7022</v>
      </c>
      <c r="H6768" s="128">
        <v>50</v>
      </c>
      <c r="I6768" s="128">
        <v>0</v>
      </c>
      <c r="J6768" s="129">
        <v>50</v>
      </c>
      <c r="K6768" s="101" t="s">
        <v>1388</v>
      </c>
    </row>
    <row r="6769" spans="1:11" ht="56.25" customHeight="1">
      <c r="A6769" s="98">
        <v>513</v>
      </c>
      <c r="B6769" s="125" t="s">
        <v>1301</v>
      </c>
      <c r="C6769" s="126">
        <v>42622</v>
      </c>
      <c r="D6769" s="98" t="s">
        <v>15</v>
      </c>
      <c r="E6769" s="98">
        <v>266263</v>
      </c>
      <c r="F6769" s="98"/>
      <c r="G6769" s="127" t="s">
        <v>7022</v>
      </c>
      <c r="H6769" s="128">
        <v>50</v>
      </c>
      <c r="I6769" s="128">
        <v>0</v>
      </c>
      <c r="J6769" s="129">
        <v>50</v>
      </c>
      <c r="K6769" s="101" t="s">
        <v>1388</v>
      </c>
    </row>
    <row r="6770" spans="1:11" ht="56.25" customHeight="1">
      <c r="A6770" s="98">
        <v>513</v>
      </c>
      <c r="B6770" s="125" t="s">
        <v>1301</v>
      </c>
      <c r="C6770" s="126">
        <v>42622</v>
      </c>
      <c r="D6770" s="98" t="s">
        <v>15</v>
      </c>
      <c r="E6770" s="98">
        <v>266265</v>
      </c>
      <c r="F6770" s="98"/>
      <c r="G6770" s="127" t="s">
        <v>7023</v>
      </c>
      <c r="H6770" s="128">
        <v>50</v>
      </c>
      <c r="I6770" s="128">
        <v>0</v>
      </c>
      <c r="J6770" s="129">
        <v>50</v>
      </c>
      <c r="K6770" s="101" t="s">
        <v>1388</v>
      </c>
    </row>
    <row r="6771" spans="1:11" ht="56.25" customHeight="1">
      <c r="A6771" s="98">
        <v>513</v>
      </c>
      <c r="B6771" s="125" t="s">
        <v>1301</v>
      </c>
      <c r="C6771" s="126">
        <v>42622</v>
      </c>
      <c r="D6771" s="98" t="s">
        <v>15</v>
      </c>
      <c r="E6771" s="98">
        <v>266275</v>
      </c>
      <c r="F6771" s="98"/>
      <c r="G6771" s="127" t="s">
        <v>7026</v>
      </c>
      <c r="H6771" s="128">
        <v>50</v>
      </c>
      <c r="I6771" s="128">
        <v>0</v>
      </c>
      <c r="J6771" s="129">
        <v>50</v>
      </c>
      <c r="K6771" s="101" t="s">
        <v>1388</v>
      </c>
    </row>
    <row r="6772" spans="1:11" ht="56.25" customHeight="1">
      <c r="A6772" s="98">
        <v>513</v>
      </c>
      <c r="B6772" s="125" t="s">
        <v>1301</v>
      </c>
      <c r="C6772" s="126">
        <v>42622</v>
      </c>
      <c r="D6772" s="98" t="s">
        <v>15</v>
      </c>
      <c r="E6772" s="98">
        <v>266371</v>
      </c>
      <c r="F6772" s="98"/>
      <c r="G6772" s="127" t="s">
        <v>7027</v>
      </c>
      <c r="H6772" s="128">
        <v>50</v>
      </c>
      <c r="I6772" s="128">
        <v>0</v>
      </c>
      <c r="J6772" s="129">
        <v>50</v>
      </c>
      <c r="K6772" s="101" t="s">
        <v>1388</v>
      </c>
    </row>
    <row r="6773" spans="1:11" ht="56.25" customHeight="1">
      <c r="A6773" s="98">
        <v>513</v>
      </c>
      <c r="B6773" s="125" t="s">
        <v>1301</v>
      </c>
      <c r="C6773" s="126">
        <v>42625</v>
      </c>
      <c r="D6773" s="98" t="s">
        <v>15</v>
      </c>
      <c r="E6773" s="98">
        <v>266554</v>
      </c>
      <c r="F6773" s="98"/>
      <c r="G6773" s="127" t="s">
        <v>7055</v>
      </c>
      <c r="H6773" s="128">
        <v>50</v>
      </c>
      <c r="I6773" s="128">
        <v>0</v>
      </c>
      <c r="J6773" s="129">
        <v>50</v>
      </c>
      <c r="K6773" s="101" t="s">
        <v>1388</v>
      </c>
    </row>
    <row r="6774" spans="1:11" ht="56.25" customHeight="1">
      <c r="A6774" s="98">
        <v>513</v>
      </c>
      <c r="B6774" s="125" t="s">
        <v>1301</v>
      </c>
      <c r="C6774" s="126">
        <v>42625</v>
      </c>
      <c r="D6774" s="98" t="s">
        <v>15</v>
      </c>
      <c r="E6774" s="98">
        <v>266558</v>
      </c>
      <c r="F6774" s="98"/>
      <c r="G6774" s="127" t="s">
        <v>4475</v>
      </c>
      <c r="H6774" s="128">
        <v>50</v>
      </c>
      <c r="I6774" s="128">
        <v>0</v>
      </c>
      <c r="J6774" s="129">
        <v>50</v>
      </c>
      <c r="K6774" s="101" t="s">
        <v>1388</v>
      </c>
    </row>
    <row r="6775" spans="1:11" ht="56.25" customHeight="1">
      <c r="A6775" s="98">
        <v>513</v>
      </c>
      <c r="B6775" s="125" t="s">
        <v>1301</v>
      </c>
      <c r="C6775" s="126">
        <v>42626</v>
      </c>
      <c r="D6775" s="98" t="s">
        <v>15</v>
      </c>
      <c r="E6775" s="98">
        <v>268428</v>
      </c>
      <c r="F6775" s="98"/>
      <c r="G6775" s="127" t="s">
        <v>7103</v>
      </c>
      <c r="H6775" s="128">
        <v>50</v>
      </c>
      <c r="I6775" s="128">
        <v>0</v>
      </c>
      <c r="J6775" s="129">
        <v>50</v>
      </c>
      <c r="K6775" s="101" t="s">
        <v>1388</v>
      </c>
    </row>
    <row r="6776" spans="1:11" ht="56.25" customHeight="1">
      <c r="A6776" s="98">
        <v>513</v>
      </c>
      <c r="B6776" s="125" t="s">
        <v>1301</v>
      </c>
      <c r="C6776" s="126">
        <v>42627</v>
      </c>
      <c r="D6776" s="98" t="s">
        <v>15</v>
      </c>
      <c r="E6776" s="98">
        <v>268563</v>
      </c>
      <c r="F6776" s="98"/>
      <c r="G6776" s="127" t="s">
        <v>7124</v>
      </c>
      <c r="H6776" s="128">
        <v>50</v>
      </c>
      <c r="I6776" s="128">
        <v>0</v>
      </c>
      <c r="J6776" s="129">
        <v>50</v>
      </c>
      <c r="K6776" s="101" t="s">
        <v>1388</v>
      </c>
    </row>
    <row r="6777" spans="1:11" ht="56.25" customHeight="1">
      <c r="A6777" s="98">
        <v>513</v>
      </c>
      <c r="B6777" s="125" t="s">
        <v>1301</v>
      </c>
      <c r="C6777" s="126">
        <v>42627</v>
      </c>
      <c r="D6777" s="98" t="s">
        <v>15</v>
      </c>
      <c r="E6777" s="98">
        <v>268565</v>
      </c>
      <c r="F6777" s="98"/>
      <c r="G6777" s="127" t="s">
        <v>4439</v>
      </c>
      <c r="H6777" s="128">
        <v>50</v>
      </c>
      <c r="I6777" s="128">
        <v>0</v>
      </c>
      <c r="J6777" s="129">
        <v>50</v>
      </c>
      <c r="K6777" s="101" t="s">
        <v>1388</v>
      </c>
    </row>
    <row r="6778" spans="1:11" ht="56.25" customHeight="1">
      <c r="A6778" s="98">
        <v>513</v>
      </c>
      <c r="B6778" s="125" t="s">
        <v>1301</v>
      </c>
      <c r="C6778" s="126">
        <v>42627</v>
      </c>
      <c r="D6778" s="98" t="s">
        <v>15</v>
      </c>
      <c r="E6778" s="98">
        <v>269242</v>
      </c>
      <c r="F6778" s="98"/>
      <c r="G6778" s="127" t="s">
        <v>7131</v>
      </c>
      <c r="H6778" s="128">
        <v>50</v>
      </c>
      <c r="I6778" s="128">
        <v>0</v>
      </c>
      <c r="J6778" s="129">
        <v>50</v>
      </c>
      <c r="K6778" s="101" t="s">
        <v>1388</v>
      </c>
    </row>
    <row r="6779" spans="1:11" ht="56.25" customHeight="1">
      <c r="A6779" s="98">
        <v>513</v>
      </c>
      <c r="B6779" s="125" t="s">
        <v>1301</v>
      </c>
      <c r="C6779" s="126">
        <v>42628</v>
      </c>
      <c r="D6779" s="98" t="s">
        <v>15</v>
      </c>
      <c r="E6779" s="98">
        <v>269691</v>
      </c>
      <c r="F6779" s="98"/>
      <c r="G6779" s="127" t="s">
        <v>7162</v>
      </c>
      <c r="H6779" s="128">
        <v>50</v>
      </c>
      <c r="I6779" s="128">
        <v>0</v>
      </c>
      <c r="J6779" s="129">
        <v>50</v>
      </c>
      <c r="K6779" s="101" t="s">
        <v>1388</v>
      </c>
    </row>
    <row r="6780" spans="1:11" ht="56.25" customHeight="1">
      <c r="A6780" s="98">
        <v>513</v>
      </c>
      <c r="B6780" s="125" t="s">
        <v>1301</v>
      </c>
      <c r="C6780" s="126">
        <v>42628</v>
      </c>
      <c r="D6780" s="98" t="s">
        <v>15</v>
      </c>
      <c r="E6780" s="98">
        <v>270357</v>
      </c>
      <c r="F6780" s="98"/>
      <c r="G6780" s="127" t="s">
        <v>7177</v>
      </c>
      <c r="H6780" s="128">
        <v>50</v>
      </c>
      <c r="I6780" s="128">
        <v>0</v>
      </c>
      <c r="J6780" s="129">
        <v>50</v>
      </c>
      <c r="K6780" s="101" t="s">
        <v>1388</v>
      </c>
    </row>
    <row r="6781" spans="1:11" ht="56.25" customHeight="1">
      <c r="A6781" s="98">
        <v>513</v>
      </c>
      <c r="B6781" s="125" t="s">
        <v>1301</v>
      </c>
      <c r="C6781" s="126">
        <v>42628</v>
      </c>
      <c r="D6781" s="98" t="s">
        <v>15</v>
      </c>
      <c r="E6781" s="98">
        <v>270361</v>
      </c>
      <c r="F6781" s="98"/>
      <c r="G6781" s="127" t="s">
        <v>5403</v>
      </c>
      <c r="H6781" s="128">
        <v>50</v>
      </c>
      <c r="I6781" s="128">
        <v>0</v>
      </c>
      <c r="J6781" s="129">
        <v>50</v>
      </c>
      <c r="K6781" s="101" t="s">
        <v>1388</v>
      </c>
    </row>
    <row r="6782" spans="1:11" ht="56.25" customHeight="1">
      <c r="A6782" s="98">
        <v>513</v>
      </c>
      <c r="B6782" s="125" t="s">
        <v>1301</v>
      </c>
      <c r="C6782" s="126">
        <v>42629</v>
      </c>
      <c r="D6782" s="98" t="s">
        <v>15</v>
      </c>
      <c r="E6782" s="98">
        <v>271237</v>
      </c>
      <c r="F6782" s="98"/>
      <c r="G6782" s="127" t="s">
        <v>7209</v>
      </c>
      <c r="H6782" s="128">
        <v>50</v>
      </c>
      <c r="I6782" s="128">
        <v>0</v>
      </c>
      <c r="J6782" s="129">
        <v>50</v>
      </c>
      <c r="K6782" s="101" t="s">
        <v>1388</v>
      </c>
    </row>
    <row r="6783" spans="1:11" ht="56.25" customHeight="1">
      <c r="A6783" s="98">
        <v>513</v>
      </c>
      <c r="B6783" s="125" t="s">
        <v>1301</v>
      </c>
      <c r="C6783" s="126">
        <v>42633</v>
      </c>
      <c r="D6783" s="98" t="s">
        <v>15</v>
      </c>
      <c r="E6783" s="98">
        <v>272624</v>
      </c>
      <c r="F6783" s="98"/>
      <c r="G6783" s="127" t="s">
        <v>7276</v>
      </c>
      <c r="H6783" s="128">
        <v>50</v>
      </c>
      <c r="I6783" s="128">
        <v>0</v>
      </c>
      <c r="J6783" s="129">
        <v>50</v>
      </c>
      <c r="K6783" s="101" t="s">
        <v>1388</v>
      </c>
    </row>
    <row r="6784" spans="1:11" ht="56.25" customHeight="1">
      <c r="A6784" s="98">
        <v>513</v>
      </c>
      <c r="B6784" s="125" t="s">
        <v>1301</v>
      </c>
      <c r="C6784" s="126">
        <v>42633</v>
      </c>
      <c r="D6784" s="98" t="s">
        <v>15</v>
      </c>
      <c r="E6784" s="98">
        <v>272860</v>
      </c>
      <c r="F6784" s="98"/>
      <c r="G6784" s="127" t="s">
        <v>4625</v>
      </c>
      <c r="H6784" s="128">
        <v>50</v>
      </c>
      <c r="I6784" s="128">
        <v>0</v>
      </c>
      <c r="J6784" s="129">
        <v>50</v>
      </c>
      <c r="K6784" s="101" t="s">
        <v>1388</v>
      </c>
    </row>
    <row r="6785" spans="1:11" ht="56.25" customHeight="1">
      <c r="A6785" s="98">
        <v>513</v>
      </c>
      <c r="B6785" s="125" t="s">
        <v>1301</v>
      </c>
      <c r="C6785" s="126">
        <v>42634</v>
      </c>
      <c r="D6785" s="98" t="s">
        <v>15</v>
      </c>
      <c r="E6785" s="98">
        <v>274490</v>
      </c>
      <c r="F6785" s="98"/>
      <c r="G6785" s="127" t="s">
        <v>7327</v>
      </c>
      <c r="H6785" s="128">
        <v>50</v>
      </c>
      <c r="I6785" s="128">
        <v>0</v>
      </c>
      <c r="J6785" s="129">
        <v>50</v>
      </c>
      <c r="K6785" s="101" t="s">
        <v>1388</v>
      </c>
    </row>
    <row r="6786" spans="1:11" ht="56.25" customHeight="1">
      <c r="A6786" s="98">
        <v>513</v>
      </c>
      <c r="B6786" s="125" t="s">
        <v>1301</v>
      </c>
      <c r="C6786" s="126">
        <v>42636</v>
      </c>
      <c r="D6786" s="98" t="s">
        <v>15</v>
      </c>
      <c r="E6786" s="98">
        <v>275574</v>
      </c>
      <c r="F6786" s="98"/>
      <c r="G6786" s="127" t="s">
        <v>7394</v>
      </c>
      <c r="H6786" s="128">
        <v>50</v>
      </c>
      <c r="I6786" s="128">
        <v>0</v>
      </c>
      <c r="J6786" s="129">
        <v>50</v>
      </c>
      <c r="K6786" s="101" t="s">
        <v>1388</v>
      </c>
    </row>
    <row r="6787" spans="1:11" ht="56.25" customHeight="1">
      <c r="A6787" s="98">
        <v>513</v>
      </c>
      <c r="B6787" s="125" t="s">
        <v>1301</v>
      </c>
      <c r="C6787" s="126">
        <v>42636</v>
      </c>
      <c r="D6787" s="98" t="s">
        <v>15</v>
      </c>
      <c r="E6787" s="98">
        <v>275577</v>
      </c>
      <c r="F6787" s="98"/>
      <c r="G6787" s="127" t="s">
        <v>7395</v>
      </c>
      <c r="H6787" s="128">
        <v>50</v>
      </c>
      <c r="I6787" s="128">
        <v>0</v>
      </c>
      <c r="J6787" s="129">
        <v>50</v>
      </c>
      <c r="K6787" s="101" t="s">
        <v>1388</v>
      </c>
    </row>
    <row r="6788" spans="1:11" ht="56.25" customHeight="1">
      <c r="A6788" s="98">
        <v>513</v>
      </c>
      <c r="B6788" s="125" t="s">
        <v>1301</v>
      </c>
      <c r="C6788" s="126">
        <v>42640</v>
      </c>
      <c r="D6788" s="98" t="s">
        <v>15</v>
      </c>
      <c r="E6788" s="98">
        <v>277865</v>
      </c>
      <c r="F6788" s="98"/>
      <c r="G6788" s="127" t="s">
        <v>7492</v>
      </c>
      <c r="H6788" s="128">
        <v>50</v>
      </c>
      <c r="I6788" s="128">
        <v>0</v>
      </c>
      <c r="J6788" s="129">
        <v>50</v>
      </c>
      <c r="K6788" s="101" t="s">
        <v>1388</v>
      </c>
    </row>
    <row r="6789" spans="1:11" ht="56.25" customHeight="1">
      <c r="A6789" s="98">
        <v>513</v>
      </c>
      <c r="B6789" s="125" t="s">
        <v>1301</v>
      </c>
      <c r="C6789" s="126">
        <v>42640</v>
      </c>
      <c r="D6789" s="98" t="s">
        <v>15</v>
      </c>
      <c r="E6789" s="98">
        <v>278004</v>
      </c>
      <c r="F6789" s="98"/>
      <c r="G6789" s="127" t="s">
        <v>7493</v>
      </c>
      <c r="H6789" s="128">
        <v>50</v>
      </c>
      <c r="I6789" s="128">
        <v>0</v>
      </c>
      <c r="J6789" s="129">
        <v>50</v>
      </c>
      <c r="K6789" s="101" t="s">
        <v>1388</v>
      </c>
    </row>
    <row r="6790" spans="1:11" ht="56.25" customHeight="1">
      <c r="A6790" s="98">
        <v>513</v>
      </c>
      <c r="B6790" s="125" t="s">
        <v>1301</v>
      </c>
      <c r="C6790" s="126">
        <v>42640</v>
      </c>
      <c r="D6790" s="98" t="s">
        <v>15</v>
      </c>
      <c r="E6790" s="98">
        <v>278661</v>
      </c>
      <c r="F6790" s="98"/>
      <c r="G6790" s="127" t="s">
        <v>6229</v>
      </c>
      <c r="H6790" s="128">
        <v>50</v>
      </c>
      <c r="I6790" s="128">
        <v>0</v>
      </c>
      <c r="J6790" s="129">
        <v>50</v>
      </c>
      <c r="K6790" s="101" t="s">
        <v>1388</v>
      </c>
    </row>
    <row r="6791" spans="1:11" ht="56.25" customHeight="1">
      <c r="A6791" s="98">
        <v>513</v>
      </c>
      <c r="B6791" s="125" t="s">
        <v>1301</v>
      </c>
      <c r="C6791" s="126">
        <v>42641</v>
      </c>
      <c r="D6791" s="98" t="s">
        <v>15</v>
      </c>
      <c r="E6791" s="98">
        <v>279105</v>
      </c>
      <c r="F6791" s="98"/>
      <c r="G6791" s="127" t="s">
        <v>7543</v>
      </c>
      <c r="H6791" s="128">
        <v>50</v>
      </c>
      <c r="I6791" s="128">
        <v>0</v>
      </c>
      <c r="J6791" s="129">
        <v>50</v>
      </c>
      <c r="K6791" s="101" t="s">
        <v>1388</v>
      </c>
    </row>
    <row r="6792" spans="1:11" ht="56.25" customHeight="1">
      <c r="A6792" s="98">
        <v>513</v>
      </c>
      <c r="B6792" s="125" t="s">
        <v>1301</v>
      </c>
      <c r="C6792" s="126">
        <v>42641</v>
      </c>
      <c r="D6792" s="98" t="s">
        <v>15</v>
      </c>
      <c r="E6792" s="98">
        <v>279114</v>
      </c>
      <c r="F6792" s="98"/>
      <c r="G6792" s="127" t="s">
        <v>7544</v>
      </c>
      <c r="H6792" s="128">
        <v>50</v>
      </c>
      <c r="I6792" s="128">
        <v>0</v>
      </c>
      <c r="J6792" s="129">
        <v>50</v>
      </c>
      <c r="K6792" s="101" t="s">
        <v>1388</v>
      </c>
    </row>
    <row r="6793" spans="1:11" ht="56.25" customHeight="1">
      <c r="A6793" s="98">
        <v>513</v>
      </c>
      <c r="B6793" s="125" t="s">
        <v>1301</v>
      </c>
      <c r="C6793" s="126">
        <v>42642</v>
      </c>
      <c r="D6793" s="98" t="s">
        <v>15</v>
      </c>
      <c r="E6793" s="98">
        <v>279871</v>
      </c>
      <c r="F6793" s="98"/>
      <c r="G6793" s="127" t="s">
        <v>7574</v>
      </c>
      <c r="H6793" s="128">
        <v>50</v>
      </c>
      <c r="I6793" s="128">
        <v>0</v>
      </c>
      <c r="J6793" s="129">
        <v>50</v>
      </c>
      <c r="K6793" s="101" t="s">
        <v>1388</v>
      </c>
    </row>
    <row r="6794" spans="1:11" ht="56.25" customHeight="1">
      <c r="A6794" s="98">
        <v>513</v>
      </c>
      <c r="B6794" s="125" t="s">
        <v>1301</v>
      </c>
      <c r="C6794" s="126">
        <v>42642</v>
      </c>
      <c r="D6794" s="98" t="s">
        <v>15</v>
      </c>
      <c r="E6794" s="98">
        <v>279876</v>
      </c>
      <c r="F6794" s="98"/>
      <c r="G6794" s="127" t="s">
        <v>7575</v>
      </c>
      <c r="H6794" s="128">
        <v>50</v>
      </c>
      <c r="I6794" s="128">
        <v>0</v>
      </c>
      <c r="J6794" s="129">
        <v>50</v>
      </c>
      <c r="K6794" s="101" t="s">
        <v>1388</v>
      </c>
    </row>
    <row r="6795" spans="1:11" ht="56.25" customHeight="1">
      <c r="A6795" s="98">
        <v>513</v>
      </c>
      <c r="B6795" s="125" t="s">
        <v>1301</v>
      </c>
      <c r="C6795" s="126">
        <v>42643</v>
      </c>
      <c r="D6795" s="98" t="s">
        <v>15</v>
      </c>
      <c r="E6795" s="98">
        <v>281034</v>
      </c>
      <c r="F6795" s="98"/>
      <c r="G6795" s="127" t="s">
        <v>7665</v>
      </c>
      <c r="H6795" s="128">
        <v>50</v>
      </c>
      <c r="I6795" s="128">
        <v>0</v>
      </c>
      <c r="J6795" s="129">
        <v>50</v>
      </c>
      <c r="K6795" s="101" t="s">
        <v>1388</v>
      </c>
    </row>
    <row r="6796" spans="1:11" ht="56.25" customHeight="1">
      <c r="A6796" s="98">
        <v>513</v>
      </c>
      <c r="B6796" s="125" t="s">
        <v>1301</v>
      </c>
      <c r="C6796" s="126">
        <v>42643</v>
      </c>
      <c r="D6796" s="98" t="s">
        <v>15</v>
      </c>
      <c r="E6796" s="98">
        <v>281036</v>
      </c>
      <c r="F6796" s="98"/>
      <c r="G6796" s="127" t="s">
        <v>4475</v>
      </c>
      <c r="H6796" s="128">
        <v>50</v>
      </c>
      <c r="I6796" s="128">
        <v>0</v>
      </c>
      <c r="J6796" s="129">
        <v>50</v>
      </c>
      <c r="K6796" s="101" t="s">
        <v>1388</v>
      </c>
    </row>
    <row r="6797" spans="1:11" ht="56.25" customHeight="1">
      <c r="A6797" s="98">
        <v>513</v>
      </c>
      <c r="B6797" s="125" t="s">
        <v>1301</v>
      </c>
      <c r="C6797" s="126">
        <v>42643</v>
      </c>
      <c r="D6797" s="98" t="s">
        <v>15</v>
      </c>
      <c r="E6797" s="98">
        <v>281702</v>
      </c>
      <c r="F6797" s="98"/>
      <c r="G6797" s="127" t="s">
        <v>4439</v>
      </c>
      <c r="H6797" s="128">
        <v>50</v>
      </c>
      <c r="I6797" s="128">
        <v>0</v>
      </c>
      <c r="J6797" s="129">
        <v>50</v>
      </c>
      <c r="K6797" s="101" t="s">
        <v>1388</v>
      </c>
    </row>
    <row r="6798" spans="1:11" ht="56.25" customHeight="1">
      <c r="A6798" s="98">
        <v>513</v>
      </c>
      <c r="B6798" s="125" t="s">
        <v>1301</v>
      </c>
      <c r="C6798" s="126">
        <v>42524</v>
      </c>
      <c r="D6798" s="98" t="s">
        <v>6</v>
      </c>
      <c r="E6798" s="98">
        <v>708430</v>
      </c>
      <c r="F6798" s="98"/>
      <c r="G6798" s="127" t="s">
        <v>4469</v>
      </c>
      <c r="H6798" s="128">
        <v>0</v>
      </c>
      <c r="I6798" s="128">
        <v>10000000</v>
      </c>
      <c r="J6798" s="129">
        <v>10000000</v>
      </c>
      <c r="K6798" s="101" t="s">
        <v>1388</v>
      </c>
    </row>
    <row r="6799" spans="1:11" ht="56.25" customHeight="1">
      <c r="A6799" s="98">
        <v>513</v>
      </c>
      <c r="B6799" s="125" t="s">
        <v>1301</v>
      </c>
      <c r="C6799" s="126">
        <v>42524</v>
      </c>
      <c r="D6799" s="98" t="s">
        <v>6</v>
      </c>
      <c r="E6799" s="98">
        <v>708526</v>
      </c>
      <c r="F6799" s="98"/>
      <c r="G6799" s="127" t="s">
        <v>4467</v>
      </c>
      <c r="H6799" s="128">
        <v>0</v>
      </c>
      <c r="I6799" s="128">
        <v>24043650</v>
      </c>
      <c r="J6799" s="129">
        <v>24043650</v>
      </c>
      <c r="K6799" s="101" t="s">
        <v>1388</v>
      </c>
    </row>
    <row r="6800" spans="1:11" ht="56.25" customHeight="1">
      <c r="A6800" s="98">
        <v>513</v>
      </c>
      <c r="B6800" s="125" t="s">
        <v>1301</v>
      </c>
      <c r="C6800" s="126">
        <v>42524</v>
      </c>
      <c r="D6800" s="98" t="s">
        <v>6</v>
      </c>
      <c r="E6800" s="98">
        <v>708547</v>
      </c>
      <c r="F6800" s="98"/>
      <c r="G6800" s="127" t="s">
        <v>4471</v>
      </c>
      <c r="H6800" s="128">
        <v>0</v>
      </c>
      <c r="I6800" s="128">
        <v>71000000</v>
      </c>
      <c r="J6800" s="129">
        <v>71000000</v>
      </c>
      <c r="K6800" s="101" t="s">
        <v>1388</v>
      </c>
    </row>
    <row r="6801" spans="1:11" ht="56.25" customHeight="1">
      <c r="A6801" s="98">
        <v>513</v>
      </c>
      <c r="B6801" s="125" t="s">
        <v>1301</v>
      </c>
      <c r="C6801" s="126">
        <v>42524</v>
      </c>
      <c r="D6801" s="98" t="s">
        <v>6</v>
      </c>
      <c r="E6801" s="98">
        <v>708809</v>
      </c>
      <c r="F6801" s="98"/>
      <c r="G6801" s="127" t="s">
        <v>4470</v>
      </c>
      <c r="H6801" s="128">
        <v>0</v>
      </c>
      <c r="I6801" s="128">
        <v>30000000</v>
      </c>
      <c r="J6801" s="129">
        <v>30000000</v>
      </c>
      <c r="K6801" s="101" t="s">
        <v>1388</v>
      </c>
    </row>
    <row r="6802" spans="1:11" ht="56.25" customHeight="1">
      <c r="A6802" s="98">
        <v>513</v>
      </c>
      <c r="B6802" s="125" t="s">
        <v>1301</v>
      </c>
      <c r="C6802" s="126">
        <v>42549</v>
      </c>
      <c r="D6802" s="98" t="s">
        <v>6</v>
      </c>
      <c r="E6802" s="98">
        <v>716704</v>
      </c>
      <c r="F6802" s="98"/>
      <c r="G6802" s="127" t="s">
        <v>5057</v>
      </c>
      <c r="H6802" s="128">
        <v>0</v>
      </c>
      <c r="I6802" s="128">
        <v>278400</v>
      </c>
      <c r="J6802" s="129">
        <v>278400</v>
      </c>
      <c r="K6802" s="101" t="s">
        <v>1388</v>
      </c>
    </row>
    <row r="6803" spans="1:11" ht="56.25" customHeight="1">
      <c r="A6803" s="98">
        <v>513</v>
      </c>
      <c r="B6803" s="125" t="s">
        <v>1301</v>
      </c>
      <c r="C6803" s="126">
        <v>42571</v>
      </c>
      <c r="D6803" s="98" t="s">
        <v>6</v>
      </c>
      <c r="E6803" s="98">
        <v>724322</v>
      </c>
      <c r="F6803" s="98"/>
      <c r="G6803" s="127" t="s">
        <v>5685</v>
      </c>
      <c r="H6803" s="128">
        <v>0</v>
      </c>
      <c r="I6803" s="128">
        <v>1817120.5</v>
      </c>
      <c r="J6803" s="129">
        <v>1817120.5</v>
      </c>
      <c r="K6803" s="101" t="s">
        <v>1388</v>
      </c>
    </row>
    <row r="6804" spans="1:11" ht="56.25" customHeight="1">
      <c r="A6804" s="98">
        <v>513</v>
      </c>
      <c r="B6804" s="125" t="s">
        <v>1301</v>
      </c>
      <c r="C6804" s="126">
        <v>42612</v>
      </c>
      <c r="D6804" s="98" t="s">
        <v>1366</v>
      </c>
      <c r="E6804" s="98">
        <v>738278</v>
      </c>
      <c r="F6804" s="98"/>
      <c r="G6804" s="127" t="s">
        <v>6694</v>
      </c>
      <c r="H6804" s="128">
        <v>0</v>
      </c>
      <c r="I6804" s="128">
        <v>231768000</v>
      </c>
      <c r="J6804" s="129">
        <v>231768000</v>
      </c>
      <c r="K6804" s="101" t="s">
        <v>1388</v>
      </c>
    </row>
    <row r="6805" spans="1:11" ht="56.25" customHeight="1">
      <c r="A6805" s="98">
        <v>513</v>
      </c>
      <c r="B6805" s="125" t="s">
        <v>1301</v>
      </c>
      <c r="C6805" s="126">
        <v>42373</v>
      </c>
      <c r="D6805" s="98" t="s">
        <v>11</v>
      </c>
      <c r="E6805" s="98">
        <v>838056</v>
      </c>
      <c r="F6805" s="98"/>
      <c r="G6805" s="127" t="s">
        <v>1398</v>
      </c>
      <c r="H6805" s="128">
        <v>35809.81</v>
      </c>
      <c r="I6805" s="128">
        <v>0</v>
      </c>
      <c r="J6805" s="129">
        <v>35809.81</v>
      </c>
      <c r="K6805" s="101" t="s">
        <v>1388</v>
      </c>
    </row>
    <row r="6806" spans="1:11" ht="56.25" customHeight="1">
      <c r="A6806" s="98">
        <v>513</v>
      </c>
      <c r="B6806" s="125" t="s">
        <v>1301</v>
      </c>
      <c r="C6806" s="126">
        <v>42373</v>
      </c>
      <c r="D6806" s="98" t="s">
        <v>11</v>
      </c>
      <c r="E6806" s="98">
        <v>838064</v>
      </c>
      <c r="F6806" s="98"/>
      <c r="G6806" s="127" t="s">
        <v>1399</v>
      </c>
      <c r="H6806" s="128">
        <v>270</v>
      </c>
      <c r="I6806" s="128">
        <v>0</v>
      </c>
      <c r="J6806" s="129">
        <v>270</v>
      </c>
      <c r="K6806" s="101" t="s">
        <v>1388</v>
      </c>
    </row>
    <row r="6807" spans="1:11" ht="56.25" customHeight="1">
      <c r="A6807" s="98">
        <v>513</v>
      </c>
      <c r="B6807" s="125" t="s">
        <v>1301</v>
      </c>
      <c r="C6807" s="126">
        <v>42373</v>
      </c>
      <c r="D6807" s="98" t="s">
        <v>11</v>
      </c>
      <c r="E6807" s="98">
        <v>838065</v>
      </c>
      <c r="F6807" s="98"/>
      <c r="G6807" s="127" t="s">
        <v>1400</v>
      </c>
      <c r="H6807" s="128">
        <v>270</v>
      </c>
      <c r="I6807" s="128">
        <v>0</v>
      </c>
      <c r="J6807" s="129">
        <v>270</v>
      </c>
      <c r="K6807" s="101" t="s">
        <v>1388</v>
      </c>
    </row>
    <row r="6808" spans="1:11" ht="56.25" customHeight="1">
      <c r="A6808" s="98">
        <v>513</v>
      </c>
      <c r="B6808" s="125" t="s">
        <v>1301</v>
      </c>
      <c r="C6808" s="126">
        <v>42374</v>
      </c>
      <c r="D6808" s="98" t="s">
        <v>11</v>
      </c>
      <c r="E6808" s="98">
        <v>838197</v>
      </c>
      <c r="F6808" s="98"/>
      <c r="G6808" s="127" t="s">
        <v>1414</v>
      </c>
      <c r="H6808" s="128">
        <v>50</v>
      </c>
      <c r="I6808" s="128">
        <v>0</v>
      </c>
      <c r="J6808" s="129">
        <v>50</v>
      </c>
      <c r="K6808" s="101" t="s">
        <v>1388</v>
      </c>
    </row>
    <row r="6809" spans="1:11" ht="56.25" customHeight="1">
      <c r="A6809" s="98">
        <v>513</v>
      </c>
      <c r="B6809" s="125" t="s">
        <v>1301</v>
      </c>
      <c r="C6809" s="126">
        <v>42376</v>
      </c>
      <c r="D6809" s="98" t="s">
        <v>11</v>
      </c>
      <c r="E6809" s="98">
        <v>838386</v>
      </c>
      <c r="F6809" s="98"/>
      <c r="G6809" s="127" t="s">
        <v>1446</v>
      </c>
      <c r="H6809" s="128">
        <v>270</v>
      </c>
      <c r="I6809" s="128">
        <v>0</v>
      </c>
      <c r="J6809" s="129">
        <v>270</v>
      </c>
      <c r="K6809" s="101" t="s">
        <v>1388</v>
      </c>
    </row>
    <row r="6810" spans="1:11" ht="56.25" customHeight="1">
      <c r="A6810" s="98">
        <v>513</v>
      </c>
      <c r="B6810" s="125" t="s">
        <v>1301</v>
      </c>
      <c r="C6810" s="126">
        <v>42376</v>
      </c>
      <c r="D6810" s="98" t="s">
        <v>11</v>
      </c>
      <c r="E6810" s="98">
        <v>838450</v>
      </c>
      <c r="F6810" s="98"/>
      <c r="G6810" s="127" t="s">
        <v>1448</v>
      </c>
      <c r="H6810" s="128">
        <v>270</v>
      </c>
      <c r="I6810" s="128">
        <v>0</v>
      </c>
      <c r="J6810" s="129">
        <v>270</v>
      </c>
      <c r="K6810" s="101" t="s">
        <v>1388</v>
      </c>
    </row>
    <row r="6811" spans="1:11" ht="56.25" customHeight="1">
      <c r="A6811" s="98">
        <v>513</v>
      </c>
      <c r="B6811" s="125" t="s">
        <v>1301</v>
      </c>
      <c r="C6811" s="126">
        <v>42381</v>
      </c>
      <c r="D6811" s="98" t="s">
        <v>11</v>
      </c>
      <c r="E6811" s="98">
        <v>838692</v>
      </c>
      <c r="F6811" s="98"/>
      <c r="G6811" s="127" t="s">
        <v>1491</v>
      </c>
      <c r="H6811" s="128">
        <v>1241.72</v>
      </c>
      <c r="I6811" s="128">
        <v>0</v>
      </c>
      <c r="J6811" s="129">
        <v>1241.72</v>
      </c>
      <c r="K6811" s="101" t="s">
        <v>1388</v>
      </c>
    </row>
    <row r="6812" spans="1:11" ht="56.25" customHeight="1">
      <c r="A6812" s="98">
        <v>513</v>
      </c>
      <c r="B6812" s="125" t="s">
        <v>1301</v>
      </c>
      <c r="C6812" s="126">
        <v>42388</v>
      </c>
      <c r="D6812" s="98" t="s">
        <v>13</v>
      </c>
      <c r="E6812" s="98">
        <v>839218</v>
      </c>
      <c r="F6812" s="98"/>
      <c r="G6812" s="127" t="s">
        <v>1620</v>
      </c>
      <c r="H6812" s="128">
        <v>53334.06</v>
      </c>
      <c r="I6812" s="128">
        <v>0</v>
      </c>
      <c r="J6812" s="129">
        <v>53334.06</v>
      </c>
      <c r="K6812" s="101" t="s">
        <v>1388</v>
      </c>
    </row>
    <row r="6813" spans="1:11" ht="56.25" customHeight="1">
      <c r="A6813" s="98">
        <v>513</v>
      </c>
      <c r="B6813" s="125" t="s">
        <v>1301</v>
      </c>
      <c r="C6813" s="126">
        <v>42394</v>
      </c>
      <c r="D6813" s="98" t="s">
        <v>11</v>
      </c>
      <c r="E6813" s="98">
        <v>839482</v>
      </c>
      <c r="F6813" s="98"/>
      <c r="G6813" s="127" t="s">
        <v>1714</v>
      </c>
      <c r="H6813" s="128">
        <v>270</v>
      </c>
      <c r="I6813" s="128">
        <v>0</v>
      </c>
      <c r="J6813" s="129">
        <v>270</v>
      </c>
      <c r="K6813" s="101" t="s">
        <v>1388</v>
      </c>
    </row>
    <row r="6814" spans="1:11" ht="56.25" customHeight="1">
      <c r="A6814" s="98">
        <v>513</v>
      </c>
      <c r="B6814" s="125" t="s">
        <v>1301</v>
      </c>
      <c r="C6814" s="126">
        <v>42397</v>
      </c>
      <c r="D6814" s="98" t="s">
        <v>11</v>
      </c>
      <c r="E6814" s="98">
        <v>840019</v>
      </c>
      <c r="F6814" s="98"/>
      <c r="G6814" s="127" t="s">
        <v>1807</v>
      </c>
      <c r="H6814" s="128">
        <v>270</v>
      </c>
      <c r="I6814" s="128">
        <v>0</v>
      </c>
      <c r="J6814" s="129">
        <v>270</v>
      </c>
      <c r="K6814" s="101" t="s">
        <v>1388</v>
      </c>
    </row>
    <row r="6815" spans="1:11" ht="56.25" customHeight="1">
      <c r="A6815" s="98">
        <v>513</v>
      </c>
      <c r="B6815" s="125" t="s">
        <v>1301</v>
      </c>
      <c r="C6815" s="126">
        <v>42397</v>
      </c>
      <c r="D6815" s="98" t="s">
        <v>11</v>
      </c>
      <c r="E6815" s="98">
        <v>840049</v>
      </c>
      <c r="F6815" s="98"/>
      <c r="G6815" s="127" t="s">
        <v>1812</v>
      </c>
      <c r="H6815" s="128">
        <v>452.2</v>
      </c>
      <c r="I6815" s="128">
        <v>0</v>
      </c>
      <c r="J6815" s="129">
        <v>452.2</v>
      </c>
      <c r="K6815" s="101" t="s">
        <v>1388</v>
      </c>
    </row>
    <row r="6816" spans="1:11" ht="56.25" customHeight="1">
      <c r="A6816" s="98">
        <v>513</v>
      </c>
      <c r="B6816" s="125" t="s">
        <v>1301</v>
      </c>
      <c r="C6816" s="126">
        <v>42402</v>
      </c>
      <c r="D6816" s="98" t="s">
        <v>11</v>
      </c>
      <c r="E6816" s="98">
        <v>840627</v>
      </c>
      <c r="F6816" s="98"/>
      <c r="G6816" s="127" t="s">
        <v>1891</v>
      </c>
      <c r="H6816" s="128">
        <v>270</v>
      </c>
      <c r="I6816" s="128">
        <v>0</v>
      </c>
      <c r="J6816" s="129">
        <v>270</v>
      </c>
      <c r="K6816" s="101" t="s">
        <v>1388</v>
      </c>
    </row>
    <row r="6817" spans="1:11" ht="56.25" customHeight="1">
      <c r="A6817" s="98">
        <v>513</v>
      </c>
      <c r="B6817" s="125" t="s">
        <v>1301</v>
      </c>
      <c r="C6817" s="126">
        <v>42410</v>
      </c>
      <c r="D6817" s="98" t="s">
        <v>11</v>
      </c>
      <c r="E6817" s="98">
        <v>841292</v>
      </c>
      <c r="F6817" s="98"/>
      <c r="G6817" s="127" t="s">
        <v>2078</v>
      </c>
      <c r="H6817" s="128">
        <v>270</v>
      </c>
      <c r="I6817" s="128">
        <v>0</v>
      </c>
      <c r="J6817" s="129">
        <v>270</v>
      </c>
      <c r="K6817" s="101" t="s">
        <v>1388</v>
      </c>
    </row>
    <row r="6818" spans="1:11" ht="56.25" customHeight="1">
      <c r="A6818" s="98">
        <v>513</v>
      </c>
      <c r="B6818" s="125" t="s">
        <v>1301</v>
      </c>
      <c r="C6818" s="126">
        <v>42415</v>
      </c>
      <c r="D6818" s="98" t="s">
        <v>11</v>
      </c>
      <c r="E6818" s="98">
        <v>841766</v>
      </c>
      <c r="F6818" s="98"/>
      <c r="G6818" s="127" t="s">
        <v>2164</v>
      </c>
      <c r="H6818" s="128">
        <v>270</v>
      </c>
      <c r="I6818" s="128">
        <v>0</v>
      </c>
      <c r="J6818" s="129">
        <v>270</v>
      </c>
      <c r="K6818" s="101" t="s">
        <v>1388</v>
      </c>
    </row>
    <row r="6819" spans="1:11" ht="56.25" customHeight="1">
      <c r="A6819" s="98">
        <v>513</v>
      </c>
      <c r="B6819" s="125" t="s">
        <v>1301</v>
      </c>
      <c r="C6819" s="126">
        <v>42416</v>
      </c>
      <c r="D6819" s="98" t="s">
        <v>11</v>
      </c>
      <c r="E6819" s="98">
        <v>841992</v>
      </c>
      <c r="F6819" s="98"/>
      <c r="G6819" s="127" t="s">
        <v>2258</v>
      </c>
      <c r="H6819" s="128">
        <v>11196.27</v>
      </c>
      <c r="I6819" s="128">
        <v>0</v>
      </c>
      <c r="J6819" s="129">
        <v>11196.27</v>
      </c>
      <c r="K6819" s="101" t="s">
        <v>1388</v>
      </c>
    </row>
    <row r="6820" spans="1:11" ht="56.25" customHeight="1">
      <c r="A6820" s="98">
        <v>513</v>
      </c>
      <c r="B6820" s="125" t="s">
        <v>1301</v>
      </c>
      <c r="C6820" s="126">
        <v>42417</v>
      </c>
      <c r="D6820" s="98" t="s">
        <v>11</v>
      </c>
      <c r="E6820" s="98">
        <v>842079</v>
      </c>
      <c r="F6820" s="98"/>
      <c r="G6820" s="127" t="s">
        <v>2282</v>
      </c>
      <c r="H6820" s="128">
        <v>1119.06</v>
      </c>
      <c r="I6820" s="128">
        <v>0</v>
      </c>
      <c r="J6820" s="129">
        <v>1119.06</v>
      </c>
      <c r="K6820" s="101" t="s">
        <v>1388</v>
      </c>
    </row>
    <row r="6821" spans="1:11" ht="56.25" customHeight="1">
      <c r="A6821" s="98">
        <v>513</v>
      </c>
      <c r="B6821" s="125" t="s">
        <v>1301</v>
      </c>
      <c r="C6821" s="126">
        <v>42418</v>
      </c>
      <c r="D6821" s="98" t="s">
        <v>11</v>
      </c>
      <c r="E6821" s="98">
        <v>842170</v>
      </c>
      <c r="F6821" s="98"/>
      <c r="G6821" s="127" t="s">
        <v>2298</v>
      </c>
      <c r="H6821" s="128">
        <v>1241.72</v>
      </c>
      <c r="I6821" s="128">
        <v>0</v>
      </c>
      <c r="J6821" s="129">
        <v>1241.72</v>
      </c>
      <c r="K6821" s="101" t="s">
        <v>1388</v>
      </c>
    </row>
    <row r="6822" spans="1:11" ht="56.25" customHeight="1">
      <c r="A6822" s="98">
        <v>513</v>
      </c>
      <c r="B6822" s="125" t="s">
        <v>1301</v>
      </c>
      <c r="C6822" s="126">
        <v>42423</v>
      </c>
      <c r="D6822" s="98" t="s">
        <v>11</v>
      </c>
      <c r="E6822" s="98">
        <v>842622</v>
      </c>
      <c r="F6822" s="98"/>
      <c r="G6822" s="127" t="s">
        <v>2376</v>
      </c>
      <c r="H6822" s="128">
        <v>50</v>
      </c>
      <c r="I6822" s="128">
        <v>0</v>
      </c>
      <c r="J6822" s="129">
        <v>50</v>
      </c>
      <c r="K6822" s="101" t="s">
        <v>1388</v>
      </c>
    </row>
    <row r="6823" spans="1:11" ht="56.25" customHeight="1">
      <c r="A6823" s="98">
        <v>513</v>
      </c>
      <c r="B6823" s="125" t="s">
        <v>1301</v>
      </c>
      <c r="C6823" s="126">
        <v>42426</v>
      </c>
      <c r="D6823" s="98" t="s">
        <v>11</v>
      </c>
      <c r="E6823" s="98">
        <v>843258</v>
      </c>
      <c r="F6823" s="98"/>
      <c r="G6823" s="127" t="s">
        <v>2452</v>
      </c>
      <c r="H6823" s="128">
        <v>270</v>
      </c>
      <c r="I6823" s="128">
        <v>0</v>
      </c>
      <c r="J6823" s="129">
        <v>270</v>
      </c>
      <c r="K6823" s="101" t="s">
        <v>1388</v>
      </c>
    </row>
    <row r="6824" spans="1:11" ht="56.25" customHeight="1">
      <c r="A6824" s="98">
        <v>513</v>
      </c>
      <c r="B6824" s="125" t="s">
        <v>1301</v>
      </c>
      <c r="C6824" s="126">
        <v>42431</v>
      </c>
      <c r="D6824" s="98" t="s">
        <v>11</v>
      </c>
      <c r="E6824" s="98">
        <v>843642</v>
      </c>
      <c r="F6824" s="98"/>
      <c r="G6824" s="127" t="s">
        <v>2524</v>
      </c>
      <c r="H6824" s="128">
        <v>270</v>
      </c>
      <c r="I6824" s="128">
        <v>0</v>
      </c>
      <c r="J6824" s="129">
        <v>270</v>
      </c>
      <c r="K6824" s="101" t="s">
        <v>1388</v>
      </c>
    </row>
    <row r="6825" spans="1:11" ht="56.25" customHeight="1">
      <c r="A6825" s="98">
        <v>513</v>
      </c>
      <c r="B6825" s="125" t="s">
        <v>1301</v>
      </c>
      <c r="C6825" s="126">
        <v>42432</v>
      </c>
      <c r="D6825" s="98" t="s">
        <v>11</v>
      </c>
      <c r="E6825" s="98">
        <v>843750</v>
      </c>
      <c r="F6825" s="98"/>
      <c r="G6825" s="127" t="s">
        <v>2542</v>
      </c>
      <c r="H6825" s="128">
        <v>270</v>
      </c>
      <c r="I6825" s="128">
        <v>0</v>
      </c>
      <c r="J6825" s="129">
        <v>270</v>
      </c>
      <c r="K6825" s="101" t="s">
        <v>1388</v>
      </c>
    </row>
    <row r="6826" spans="1:11" ht="56.25" customHeight="1">
      <c r="A6826" s="98">
        <v>513</v>
      </c>
      <c r="B6826" s="125" t="s">
        <v>1301</v>
      </c>
      <c r="C6826" s="126">
        <v>42436</v>
      </c>
      <c r="D6826" s="98" t="s">
        <v>11</v>
      </c>
      <c r="E6826" s="98">
        <v>843986</v>
      </c>
      <c r="F6826" s="98"/>
      <c r="G6826" s="127" t="s">
        <v>2596</v>
      </c>
      <c r="H6826" s="128">
        <v>270</v>
      </c>
      <c r="I6826" s="128">
        <v>0</v>
      </c>
      <c r="J6826" s="129">
        <v>270</v>
      </c>
      <c r="K6826" s="101" t="s">
        <v>1388</v>
      </c>
    </row>
    <row r="6827" spans="1:11" ht="56.25" customHeight="1">
      <c r="A6827" s="98">
        <v>513</v>
      </c>
      <c r="B6827" s="125" t="s">
        <v>1301</v>
      </c>
      <c r="C6827" s="126">
        <v>42438</v>
      </c>
      <c r="D6827" s="98" t="s">
        <v>11</v>
      </c>
      <c r="E6827" s="98">
        <v>844154</v>
      </c>
      <c r="F6827" s="98"/>
      <c r="G6827" s="127" t="s">
        <v>2632</v>
      </c>
      <c r="H6827" s="128">
        <v>50</v>
      </c>
      <c r="I6827" s="128">
        <v>0</v>
      </c>
      <c r="J6827" s="129">
        <v>50</v>
      </c>
      <c r="K6827" s="101" t="s">
        <v>1388</v>
      </c>
    </row>
    <row r="6828" spans="1:11" ht="56.25" customHeight="1">
      <c r="A6828" s="98">
        <v>513</v>
      </c>
      <c r="B6828" s="125" t="s">
        <v>1301</v>
      </c>
      <c r="C6828" s="126">
        <v>42438</v>
      </c>
      <c r="D6828" s="98" t="s">
        <v>13</v>
      </c>
      <c r="E6828" s="98">
        <v>844154</v>
      </c>
      <c r="F6828" s="98"/>
      <c r="G6828" s="127" t="s">
        <v>2633</v>
      </c>
      <c r="H6828" s="128">
        <v>348</v>
      </c>
      <c r="I6828" s="128">
        <v>0</v>
      </c>
      <c r="J6828" s="129">
        <v>348</v>
      </c>
      <c r="K6828" s="101" t="s">
        <v>1388</v>
      </c>
    </row>
    <row r="6829" spans="1:11" ht="56.25" customHeight="1">
      <c r="A6829" s="98">
        <v>513</v>
      </c>
      <c r="B6829" s="125" t="s">
        <v>1301</v>
      </c>
      <c r="C6829" s="126">
        <v>42438</v>
      </c>
      <c r="D6829" s="98" t="s">
        <v>13</v>
      </c>
      <c r="E6829" s="98">
        <v>844164</v>
      </c>
      <c r="F6829" s="98"/>
      <c r="G6829" s="127" t="s">
        <v>2634</v>
      </c>
      <c r="H6829" s="128">
        <v>218675.4</v>
      </c>
      <c r="I6829" s="128">
        <v>0</v>
      </c>
      <c r="J6829" s="129">
        <v>218675.4</v>
      </c>
      <c r="K6829" s="101" t="s">
        <v>1388</v>
      </c>
    </row>
    <row r="6830" spans="1:11" ht="56.25" customHeight="1">
      <c r="A6830" s="98">
        <v>513</v>
      </c>
      <c r="B6830" s="125" t="s">
        <v>1301</v>
      </c>
      <c r="C6830" s="126">
        <v>42439</v>
      </c>
      <c r="D6830" s="98" t="s">
        <v>13</v>
      </c>
      <c r="E6830" s="98">
        <v>844502</v>
      </c>
      <c r="F6830" s="98"/>
      <c r="G6830" s="127" t="s">
        <v>2665</v>
      </c>
      <c r="H6830" s="128">
        <v>2000</v>
      </c>
      <c r="I6830" s="128">
        <v>0</v>
      </c>
      <c r="J6830" s="129">
        <v>2000</v>
      </c>
      <c r="K6830" s="101" t="s">
        <v>1388</v>
      </c>
    </row>
    <row r="6831" spans="1:11" ht="56.25" customHeight="1">
      <c r="A6831" s="98">
        <v>513</v>
      </c>
      <c r="B6831" s="125" t="s">
        <v>1301</v>
      </c>
      <c r="C6831" s="126">
        <v>42439</v>
      </c>
      <c r="D6831" s="98" t="s">
        <v>13</v>
      </c>
      <c r="E6831" s="98">
        <v>844508</v>
      </c>
      <c r="F6831" s="98"/>
      <c r="G6831" s="127" t="s">
        <v>2666</v>
      </c>
      <c r="H6831" s="128">
        <v>18700</v>
      </c>
      <c r="I6831" s="128">
        <v>0</v>
      </c>
      <c r="J6831" s="129">
        <v>18700</v>
      </c>
      <c r="K6831" s="101" t="s">
        <v>1388</v>
      </c>
    </row>
    <row r="6832" spans="1:11" ht="56.25" customHeight="1">
      <c r="A6832" s="98">
        <v>513</v>
      </c>
      <c r="B6832" s="125" t="s">
        <v>1301</v>
      </c>
      <c r="C6832" s="126">
        <v>42446</v>
      </c>
      <c r="D6832" s="98" t="s">
        <v>11</v>
      </c>
      <c r="E6832" s="98">
        <v>845139</v>
      </c>
      <c r="F6832" s="98"/>
      <c r="G6832" s="127" t="s">
        <v>2831</v>
      </c>
      <c r="H6832" s="128">
        <v>7600.66</v>
      </c>
      <c r="I6832" s="128">
        <v>0</v>
      </c>
      <c r="J6832" s="129">
        <v>7600.66</v>
      </c>
      <c r="K6832" s="101" t="s">
        <v>1388</v>
      </c>
    </row>
    <row r="6833" spans="1:11" ht="56.25" customHeight="1">
      <c r="A6833" s="98">
        <v>513</v>
      </c>
      <c r="B6833" s="125" t="s">
        <v>1301</v>
      </c>
      <c r="C6833" s="126">
        <v>42451</v>
      </c>
      <c r="D6833" s="98" t="s">
        <v>11</v>
      </c>
      <c r="E6833" s="98">
        <v>845509</v>
      </c>
      <c r="F6833" s="98"/>
      <c r="G6833" s="127" t="s">
        <v>2997</v>
      </c>
      <c r="H6833" s="128">
        <v>270</v>
      </c>
      <c r="I6833" s="128">
        <v>0</v>
      </c>
      <c r="J6833" s="129">
        <v>270</v>
      </c>
      <c r="K6833" s="101" t="s">
        <v>1388</v>
      </c>
    </row>
    <row r="6834" spans="1:11" ht="56.25" customHeight="1">
      <c r="A6834" s="98">
        <v>513</v>
      </c>
      <c r="B6834" s="125" t="s">
        <v>1301</v>
      </c>
      <c r="C6834" s="126">
        <v>42451</v>
      </c>
      <c r="D6834" s="98" t="s">
        <v>11</v>
      </c>
      <c r="E6834" s="98">
        <v>845533</v>
      </c>
      <c r="F6834" s="98"/>
      <c r="G6834" s="127" t="s">
        <v>2998</v>
      </c>
      <c r="H6834" s="128">
        <v>50</v>
      </c>
      <c r="I6834" s="128">
        <v>0</v>
      </c>
      <c r="J6834" s="129">
        <v>50</v>
      </c>
      <c r="K6834" s="101" t="s">
        <v>1388</v>
      </c>
    </row>
    <row r="6835" spans="1:11" ht="56.25" customHeight="1">
      <c r="A6835" s="98">
        <v>513</v>
      </c>
      <c r="B6835" s="125" t="s">
        <v>1301</v>
      </c>
      <c r="C6835" s="126">
        <v>42451</v>
      </c>
      <c r="D6835" s="98" t="s">
        <v>6</v>
      </c>
      <c r="E6835" s="98">
        <v>845535</v>
      </c>
      <c r="F6835" s="98"/>
      <c r="G6835" s="127" t="s">
        <v>2990</v>
      </c>
      <c r="H6835" s="128">
        <v>0</v>
      </c>
      <c r="I6835" s="128">
        <v>75263822.709999993</v>
      </c>
      <c r="J6835" s="129">
        <v>75263822.709999993</v>
      </c>
      <c r="K6835" s="101" t="s">
        <v>1388</v>
      </c>
    </row>
    <row r="6836" spans="1:11" ht="56.25" customHeight="1">
      <c r="A6836" s="98">
        <v>513</v>
      </c>
      <c r="B6836" s="125" t="s">
        <v>1301</v>
      </c>
      <c r="C6836" s="126">
        <v>42451</v>
      </c>
      <c r="D6836" s="98" t="s">
        <v>11</v>
      </c>
      <c r="E6836" s="98">
        <v>845538</v>
      </c>
      <c r="F6836" s="98"/>
      <c r="G6836" s="127" t="s">
        <v>2999</v>
      </c>
      <c r="H6836" s="128">
        <v>50</v>
      </c>
      <c r="I6836" s="128">
        <v>0</v>
      </c>
      <c r="J6836" s="129">
        <v>50</v>
      </c>
      <c r="K6836" s="101" t="s">
        <v>1388</v>
      </c>
    </row>
    <row r="6837" spans="1:11" ht="56.25" customHeight="1">
      <c r="A6837" s="98">
        <v>513</v>
      </c>
      <c r="B6837" s="125" t="s">
        <v>1301</v>
      </c>
      <c r="C6837" s="126">
        <v>42451</v>
      </c>
      <c r="D6837" s="98" t="s">
        <v>13</v>
      </c>
      <c r="E6837" s="98">
        <v>845544</v>
      </c>
      <c r="F6837" s="98"/>
      <c r="G6837" s="127" t="s">
        <v>3000</v>
      </c>
      <c r="H6837" s="128">
        <v>134518.42000000001</v>
      </c>
      <c r="I6837" s="128">
        <v>0</v>
      </c>
      <c r="J6837" s="129">
        <v>134518.42000000001</v>
      </c>
      <c r="K6837" s="101" t="s">
        <v>1388</v>
      </c>
    </row>
    <row r="6838" spans="1:11" ht="56.25" customHeight="1">
      <c r="A6838" s="98">
        <v>513</v>
      </c>
      <c r="B6838" s="125" t="s">
        <v>1301</v>
      </c>
      <c r="C6838" s="126">
        <v>42451</v>
      </c>
      <c r="D6838" s="98" t="s">
        <v>13</v>
      </c>
      <c r="E6838" s="98">
        <v>845545</v>
      </c>
      <c r="F6838" s="98"/>
      <c r="G6838" s="127" t="s">
        <v>3001</v>
      </c>
      <c r="H6838" s="128">
        <v>60420.67</v>
      </c>
      <c r="I6838" s="128">
        <v>0</v>
      </c>
      <c r="J6838" s="129">
        <v>60420.67</v>
      </c>
      <c r="K6838" s="101" t="s">
        <v>1388</v>
      </c>
    </row>
    <row r="6839" spans="1:11" ht="56.25" customHeight="1">
      <c r="A6839" s="98">
        <v>513</v>
      </c>
      <c r="B6839" s="125" t="s">
        <v>1301</v>
      </c>
      <c r="C6839" s="126">
        <v>42452</v>
      </c>
      <c r="D6839" s="98" t="s">
        <v>13</v>
      </c>
      <c r="E6839" s="98">
        <v>845728</v>
      </c>
      <c r="F6839" s="98"/>
      <c r="G6839" s="127" t="s">
        <v>3018</v>
      </c>
      <c r="H6839" s="128">
        <v>21176.34</v>
      </c>
      <c r="I6839" s="128">
        <v>0</v>
      </c>
      <c r="J6839" s="129">
        <v>21176.34</v>
      </c>
      <c r="K6839" s="101" t="s">
        <v>1388</v>
      </c>
    </row>
    <row r="6840" spans="1:11" ht="56.25" customHeight="1">
      <c r="A6840" s="98">
        <v>513</v>
      </c>
      <c r="B6840" s="125" t="s">
        <v>1301</v>
      </c>
      <c r="C6840" s="126">
        <v>42459</v>
      </c>
      <c r="D6840" s="98" t="s">
        <v>11</v>
      </c>
      <c r="E6840" s="98">
        <v>846322</v>
      </c>
      <c r="F6840" s="98"/>
      <c r="G6840" s="127" t="s">
        <v>3122</v>
      </c>
      <c r="H6840" s="128">
        <v>4874.6400000000003</v>
      </c>
      <c r="I6840" s="128">
        <v>0</v>
      </c>
      <c r="J6840" s="129">
        <v>4874.6400000000003</v>
      </c>
      <c r="K6840" s="101" t="s">
        <v>1388</v>
      </c>
    </row>
    <row r="6841" spans="1:11" ht="56.25" customHeight="1">
      <c r="A6841" s="98">
        <v>513</v>
      </c>
      <c r="B6841" s="125" t="s">
        <v>1301</v>
      </c>
      <c r="C6841" s="126">
        <v>42459</v>
      </c>
      <c r="D6841" s="98" t="s">
        <v>11</v>
      </c>
      <c r="E6841" s="98">
        <v>846406</v>
      </c>
      <c r="F6841" s="98"/>
      <c r="G6841" s="127" t="s">
        <v>3123</v>
      </c>
      <c r="H6841" s="128">
        <v>21045.58</v>
      </c>
      <c r="I6841" s="128">
        <v>0</v>
      </c>
      <c r="J6841" s="129">
        <v>21045.58</v>
      </c>
      <c r="K6841" s="101" t="s">
        <v>1388</v>
      </c>
    </row>
    <row r="6842" spans="1:11" ht="56.25" customHeight="1">
      <c r="A6842" s="98">
        <v>513</v>
      </c>
      <c r="B6842" s="125" t="s">
        <v>1301</v>
      </c>
      <c r="C6842" s="126">
        <v>42459</v>
      </c>
      <c r="D6842" s="98" t="s">
        <v>11</v>
      </c>
      <c r="E6842" s="98">
        <v>846425</v>
      </c>
      <c r="F6842" s="98"/>
      <c r="G6842" s="127" t="s">
        <v>3126</v>
      </c>
      <c r="H6842" s="128">
        <v>6637.8</v>
      </c>
      <c r="I6842" s="128">
        <v>0</v>
      </c>
      <c r="J6842" s="129">
        <v>6637.8</v>
      </c>
      <c r="K6842" s="101" t="s">
        <v>1388</v>
      </c>
    </row>
    <row r="6843" spans="1:11" ht="56.25" customHeight="1">
      <c r="A6843" s="98">
        <v>513</v>
      </c>
      <c r="B6843" s="125" t="s">
        <v>1301</v>
      </c>
      <c r="C6843" s="126">
        <v>42459</v>
      </c>
      <c r="D6843" s="98" t="s">
        <v>11</v>
      </c>
      <c r="E6843" s="98">
        <v>846440</v>
      </c>
      <c r="F6843" s="98"/>
      <c r="G6843" s="127" t="s">
        <v>3130</v>
      </c>
      <c r="H6843" s="128">
        <v>5273.96</v>
      </c>
      <c r="I6843" s="128">
        <v>0</v>
      </c>
      <c r="J6843" s="129">
        <v>5273.96</v>
      </c>
      <c r="K6843" s="101" t="s">
        <v>1388</v>
      </c>
    </row>
    <row r="6844" spans="1:11" ht="56.25" customHeight="1">
      <c r="A6844" s="98">
        <v>513</v>
      </c>
      <c r="B6844" s="125" t="s">
        <v>1301</v>
      </c>
      <c r="C6844" s="126">
        <v>42460</v>
      </c>
      <c r="D6844" s="98" t="s">
        <v>11</v>
      </c>
      <c r="E6844" s="98">
        <v>846627</v>
      </c>
      <c r="F6844" s="98"/>
      <c r="G6844" s="127" t="s">
        <v>3154</v>
      </c>
      <c r="H6844" s="128">
        <v>50</v>
      </c>
      <c r="I6844" s="128">
        <v>0</v>
      </c>
      <c r="J6844" s="129">
        <v>50</v>
      </c>
      <c r="K6844" s="101" t="s">
        <v>1388</v>
      </c>
    </row>
    <row r="6845" spans="1:11" ht="56.25" customHeight="1">
      <c r="A6845" s="98">
        <v>513</v>
      </c>
      <c r="B6845" s="125" t="s">
        <v>1301</v>
      </c>
      <c r="C6845" s="126">
        <v>42460</v>
      </c>
      <c r="D6845" s="98" t="s">
        <v>6</v>
      </c>
      <c r="E6845" s="98">
        <v>846629</v>
      </c>
      <c r="F6845" s="98"/>
      <c r="G6845" s="127" t="s">
        <v>3139</v>
      </c>
      <c r="H6845" s="128">
        <v>0</v>
      </c>
      <c r="I6845" s="128">
        <v>3737202.28</v>
      </c>
      <c r="J6845" s="129">
        <v>3737202.28</v>
      </c>
      <c r="K6845" s="101" t="s">
        <v>1388</v>
      </c>
    </row>
    <row r="6846" spans="1:11" ht="56.25" customHeight="1">
      <c r="A6846" s="98">
        <v>513</v>
      </c>
      <c r="B6846" s="125" t="s">
        <v>1301</v>
      </c>
      <c r="C6846" s="126">
        <v>42460</v>
      </c>
      <c r="D6846" s="98" t="s">
        <v>11</v>
      </c>
      <c r="E6846" s="98">
        <v>846632</v>
      </c>
      <c r="F6846" s="98"/>
      <c r="G6846" s="127" t="s">
        <v>3155</v>
      </c>
      <c r="H6846" s="128">
        <v>50</v>
      </c>
      <c r="I6846" s="128">
        <v>0</v>
      </c>
      <c r="J6846" s="129">
        <v>50</v>
      </c>
      <c r="K6846" s="101" t="s">
        <v>1388</v>
      </c>
    </row>
    <row r="6847" spans="1:11" ht="56.25" customHeight="1">
      <c r="A6847" s="98">
        <v>513</v>
      </c>
      <c r="B6847" s="125" t="s">
        <v>1301</v>
      </c>
      <c r="C6847" s="126">
        <v>42461</v>
      </c>
      <c r="D6847" s="98" t="s">
        <v>11</v>
      </c>
      <c r="E6847" s="98">
        <v>846880</v>
      </c>
      <c r="F6847" s="98"/>
      <c r="G6847" s="127" t="s">
        <v>3181</v>
      </c>
      <c r="H6847" s="128">
        <v>1215.51</v>
      </c>
      <c r="I6847" s="128">
        <v>0</v>
      </c>
      <c r="J6847" s="129">
        <v>1215.51</v>
      </c>
      <c r="K6847" s="101" t="s">
        <v>1388</v>
      </c>
    </row>
    <row r="6848" spans="1:11" ht="56.25" customHeight="1">
      <c r="A6848" s="98">
        <v>513</v>
      </c>
      <c r="B6848" s="125" t="s">
        <v>1301</v>
      </c>
      <c r="C6848" s="126">
        <v>42467</v>
      </c>
      <c r="D6848" s="98" t="s">
        <v>11</v>
      </c>
      <c r="E6848" s="98">
        <v>847346</v>
      </c>
      <c r="F6848" s="98"/>
      <c r="G6848" s="127" t="s">
        <v>3266</v>
      </c>
      <c r="H6848" s="128">
        <v>2850</v>
      </c>
      <c r="I6848" s="128">
        <v>0</v>
      </c>
      <c r="J6848" s="129">
        <v>2850</v>
      </c>
      <c r="K6848" s="101" t="s">
        <v>1388</v>
      </c>
    </row>
    <row r="6849" spans="1:11" ht="56.25" customHeight="1">
      <c r="A6849" s="98">
        <v>513</v>
      </c>
      <c r="B6849" s="125" t="s">
        <v>1301</v>
      </c>
      <c r="C6849" s="126">
        <v>42467</v>
      </c>
      <c r="D6849" s="98" t="s">
        <v>11</v>
      </c>
      <c r="E6849" s="98">
        <v>847451</v>
      </c>
      <c r="F6849" s="98"/>
      <c r="G6849" s="127" t="s">
        <v>3271</v>
      </c>
      <c r="H6849" s="128">
        <v>2850</v>
      </c>
      <c r="I6849" s="128">
        <v>0</v>
      </c>
      <c r="J6849" s="129">
        <v>2850</v>
      </c>
      <c r="K6849" s="101" t="s">
        <v>1388</v>
      </c>
    </row>
    <row r="6850" spans="1:11" ht="56.25" customHeight="1">
      <c r="A6850" s="98">
        <v>513</v>
      </c>
      <c r="B6850" s="125" t="s">
        <v>1301</v>
      </c>
      <c r="C6850" s="126">
        <v>42473</v>
      </c>
      <c r="D6850" s="98" t="s">
        <v>11</v>
      </c>
      <c r="E6850" s="98">
        <v>848035</v>
      </c>
      <c r="F6850" s="98"/>
      <c r="G6850" s="127" t="s">
        <v>3393</v>
      </c>
      <c r="H6850" s="128">
        <v>3048.71</v>
      </c>
      <c r="I6850" s="128">
        <v>0</v>
      </c>
      <c r="J6850" s="129">
        <v>3048.71</v>
      </c>
      <c r="K6850" s="101" t="s">
        <v>1388</v>
      </c>
    </row>
    <row r="6851" spans="1:11" ht="56.25" customHeight="1">
      <c r="A6851" s="98">
        <v>513</v>
      </c>
      <c r="B6851" s="125" t="s">
        <v>1301</v>
      </c>
      <c r="C6851" s="126">
        <v>42474</v>
      </c>
      <c r="D6851" s="98" t="s">
        <v>13</v>
      </c>
      <c r="E6851" s="98">
        <v>848162</v>
      </c>
      <c r="F6851" s="98"/>
      <c r="G6851" s="127" t="s">
        <v>3423</v>
      </c>
      <c r="H6851" s="128">
        <v>42999.44</v>
      </c>
      <c r="I6851" s="128">
        <v>0</v>
      </c>
      <c r="J6851" s="129">
        <v>42999.44</v>
      </c>
      <c r="K6851" s="101" t="s">
        <v>1388</v>
      </c>
    </row>
    <row r="6852" spans="1:11" ht="56.25" customHeight="1">
      <c r="A6852" s="98">
        <v>513</v>
      </c>
      <c r="B6852" s="125" t="s">
        <v>1301</v>
      </c>
      <c r="C6852" s="126">
        <v>42475</v>
      </c>
      <c r="D6852" s="98" t="s">
        <v>11</v>
      </c>
      <c r="E6852" s="98">
        <v>848184</v>
      </c>
      <c r="F6852" s="98"/>
      <c r="G6852" s="127" t="s">
        <v>3442</v>
      </c>
      <c r="H6852" s="128">
        <v>36541.910000000003</v>
      </c>
      <c r="I6852" s="128">
        <v>0</v>
      </c>
      <c r="J6852" s="129">
        <v>36541.910000000003</v>
      </c>
      <c r="K6852" s="101" t="s">
        <v>1388</v>
      </c>
    </row>
    <row r="6853" spans="1:11" ht="56.25" customHeight="1">
      <c r="A6853" s="98">
        <v>513</v>
      </c>
      <c r="B6853" s="125" t="s">
        <v>1301</v>
      </c>
      <c r="C6853" s="126">
        <v>42478</v>
      </c>
      <c r="D6853" s="98" t="s">
        <v>11</v>
      </c>
      <c r="E6853" s="98">
        <v>848435</v>
      </c>
      <c r="F6853" s="98"/>
      <c r="G6853" s="127" t="s">
        <v>3478</v>
      </c>
      <c r="H6853" s="128">
        <v>1167.22</v>
      </c>
      <c r="I6853" s="128">
        <v>0</v>
      </c>
      <c r="J6853" s="129">
        <v>1167.22</v>
      </c>
      <c r="K6853" s="101" t="s">
        <v>1388</v>
      </c>
    </row>
    <row r="6854" spans="1:11" ht="56.25" customHeight="1">
      <c r="A6854" s="98">
        <v>513</v>
      </c>
      <c r="B6854" s="125" t="s">
        <v>1301</v>
      </c>
      <c r="C6854" s="126">
        <v>42481</v>
      </c>
      <c r="D6854" s="98" t="s">
        <v>6</v>
      </c>
      <c r="E6854" s="98">
        <v>848772</v>
      </c>
      <c r="F6854" s="98"/>
      <c r="G6854" s="127" t="s">
        <v>3532</v>
      </c>
      <c r="H6854" s="128">
        <v>0</v>
      </c>
      <c r="I6854" s="128">
        <v>77385368.370000005</v>
      </c>
      <c r="J6854" s="129">
        <v>77385368.370000005</v>
      </c>
      <c r="K6854" s="101" t="s">
        <v>1388</v>
      </c>
    </row>
    <row r="6855" spans="1:11" ht="56.25" customHeight="1">
      <c r="A6855" s="98">
        <v>513</v>
      </c>
      <c r="B6855" s="125" t="s">
        <v>1301</v>
      </c>
      <c r="C6855" s="126">
        <v>42481</v>
      </c>
      <c r="D6855" s="98" t="s">
        <v>11</v>
      </c>
      <c r="E6855" s="98">
        <v>848775</v>
      </c>
      <c r="F6855" s="98"/>
      <c r="G6855" s="127" t="s">
        <v>3541</v>
      </c>
      <c r="H6855" s="128">
        <v>50</v>
      </c>
      <c r="I6855" s="128">
        <v>0</v>
      </c>
      <c r="J6855" s="129">
        <v>50</v>
      </c>
      <c r="K6855" s="101" t="s">
        <v>1388</v>
      </c>
    </row>
    <row r="6856" spans="1:11" ht="56.25" customHeight="1">
      <c r="A6856" s="98">
        <v>513</v>
      </c>
      <c r="B6856" s="125" t="s">
        <v>1301</v>
      </c>
      <c r="C6856" s="126">
        <v>42481</v>
      </c>
      <c r="D6856" s="98" t="s">
        <v>11</v>
      </c>
      <c r="E6856" s="98">
        <v>848777</v>
      </c>
      <c r="F6856" s="98"/>
      <c r="G6856" s="127" t="s">
        <v>3542</v>
      </c>
      <c r="H6856" s="128">
        <v>50</v>
      </c>
      <c r="I6856" s="128">
        <v>0</v>
      </c>
      <c r="J6856" s="129">
        <v>50</v>
      </c>
      <c r="K6856" s="101" t="s">
        <v>1388</v>
      </c>
    </row>
    <row r="6857" spans="1:11" ht="56.25" customHeight="1">
      <c r="A6857" s="98">
        <v>513</v>
      </c>
      <c r="B6857" s="125" t="s">
        <v>1301</v>
      </c>
      <c r="C6857" s="126">
        <v>42482</v>
      </c>
      <c r="D6857" s="98" t="s">
        <v>11</v>
      </c>
      <c r="E6857" s="98">
        <v>848936</v>
      </c>
      <c r="F6857" s="98"/>
      <c r="G6857" s="127" t="s">
        <v>3571</v>
      </c>
      <c r="H6857" s="128">
        <v>2150</v>
      </c>
      <c r="I6857" s="128">
        <v>0</v>
      </c>
      <c r="J6857" s="129">
        <v>2150</v>
      </c>
      <c r="K6857" s="101" t="s">
        <v>1388</v>
      </c>
    </row>
    <row r="6858" spans="1:11" ht="56.25" customHeight="1">
      <c r="A6858" s="98">
        <v>513</v>
      </c>
      <c r="B6858" s="125" t="s">
        <v>1301</v>
      </c>
      <c r="C6858" s="126">
        <v>42485</v>
      </c>
      <c r="D6858" s="98" t="s">
        <v>11</v>
      </c>
      <c r="E6858" s="98">
        <v>849146</v>
      </c>
      <c r="F6858" s="98"/>
      <c r="G6858" s="127" t="s">
        <v>3603</v>
      </c>
      <c r="H6858" s="128">
        <v>270</v>
      </c>
      <c r="I6858" s="128">
        <v>0</v>
      </c>
      <c r="J6858" s="129">
        <v>270</v>
      </c>
      <c r="K6858" s="101" t="s">
        <v>1388</v>
      </c>
    </row>
    <row r="6859" spans="1:11" ht="56.25" customHeight="1">
      <c r="A6859" s="98">
        <v>513</v>
      </c>
      <c r="B6859" s="125" t="s">
        <v>1301</v>
      </c>
      <c r="C6859" s="126">
        <v>42486</v>
      </c>
      <c r="D6859" s="98" t="s">
        <v>11</v>
      </c>
      <c r="E6859" s="98">
        <v>849275</v>
      </c>
      <c r="F6859" s="98"/>
      <c r="G6859" s="127" t="s">
        <v>3643</v>
      </c>
      <c r="H6859" s="128">
        <v>270</v>
      </c>
      <c r="I6859" s="128">
        <v>0</v>
      </c>
      <c r="J6859" s="129">
        <v>270</v>
      </c>
      <c r="K6859" s="101" t="s">
        <v>1388</v>
      </c>
    </row>
    <row r="6860" spans="1:11" ht="56.25" customHeight="1">
      <c r="A6860" s="98">
        <v>513</v>
      </c>
      <c r="B6860" s="125" t="s">
        <v>1301</v>
      </c>
      <c r="C6860" s="126">
        <v>42486</v>
      </c>
      <c r="D6860" s="98" t="s">
        <v>11</v>
      </c>
      <c r="E6860" s="98">
        <v>849397</v>
      </c>
      <c r="F6860" s="98"/>
      <c r="G6860" s="127" t="s">
        <v>3651</v>
      </c>
      <c r="H6860" s="128">
        <v>270</v>
      </c>
      <c r="I6860" s="128">
        <v>0</v>
      </c>
      <c r="J6860" s="129">
        <v>270</v>
      </c>
      <c r="K6860" s="101" t="s">
        <v>1388</v>
      </c>
    </row>
    <row r="6861" spans="1:11" ht="56.25" customHeight="1">
      <c r="A6861" s="98">
        <v>513</v>
      </c>
      <c r="B6861" s="125" t="s">
        <v>1301</v>
      </c>
      <c r="C6861" s="126">
        <v>42488</v>
      </c>
      <c r="D6861" s="98" t="s">
        <v>11</v>
      </c>
      <c r="E6861" s="98">
        <v>849746</v>
      </c>
      <c r="F6861" s="98"/>
      <c r="G6861" s="127" t="s">
        <v>3701</v>
      </c>
      <c r="H6861" s="128">
        <v>270</v>
      </c>
      <c r="I6861" s="128">
        <v>0</v>
      </c>
      <c r="J6861" s="129">
        <v>270</v>
      </c>
      <c r="K6861" s="101" t="s">
        <v>1388</v>
      </c>
    </row>
    <row r="6862" spans="1:11" ht="56.25" customHeight="1">
      <c r="A6862" s="98">
        <v>513</v>
      </c>
      <c r="B6862" s="125" t="s">
        <v>1301</v>
      </c>
      <c r="C6862" s="126">
        <v>42489</v>
      </c>
      <c r="D6862" s="98" t="s">
        <v>11</v>
      </c>
      <c r="E6862" s="98">
        <v>849924</v>
      </c>
      <c r="F6862" s="98"/>
      <c r="G6862" s="127" t="s">
        <v>3732</v>
      </c>
      <c r="H6862" s="128">
        <v>270</v>
      </c>
      <c r="I6862" s="128">
        <v>0</v>
      </c>
      <c r="J6862" s="129">
        <v>270</v>
      </c>
      <c r="K6862" s="101" t="s">
        <v>1388</v>
      </c>
    </row>
    <row r="6863" spans="1:11" ht="56.25" customHeight="1">
      <c r="A6863" s="98">
        <v>513</v>
      </c>
      <c r="B6863" s="125" t="s">
        <v>1301</v>
      </c>
      <c r="C6863" s="126">
        <v>42489</v>
      </c>
      <c r="D6863" s="98" t="s">
        <v>11</v>
      </c>
      <c r="E6863" s="98">
        <v>849981</v>
      </c>
      <c r="F6863" s="98"/>
      <c r="G6863" s="127" t="s">
        <v>3735</v>
      </c>
      <c r="H6863" s="128">
        <v>270</v>
      </c>
      <c r="I6863" s="128">
        <v>0</v>
      </c>
      <c r="J6863" s="129">
        <v>270</v>
      </c>
      <c r="K6863" s="101" t="s">
        <v>1388</v>
      </c>
    </row>
    <row r="6864" spans="1:11" ht="56.25" customHeight="1">
      <c r="A6864" s="98">
        <v>513</v>
      </c>
      <c r="B6864" s="125" t="s">
        <v>1301</v>
      </c>
      <c r="C6864" s="126">
        <v>42489</v>
      </c>
      <c r="D6864" s="98" t="s">
        <v>11</v>
      </c>
      <c r="E6864" s="98">
        <v>849997</v>
      </c>
      <c r="F6864" s="98"/>
      <c r="G6864" s="127" t="s">
        <v>3737</v>
      </c>
      <c r="H6864" s="128">
        <v>270</v>
      </c>
      <c r="I6864" s="128">
        <v>0</v>
      </c>
      <c r="J6864" s="129">
        <v>270</v>
      </c>
      <c r="K6864" s="101" t="s">
        <v>1388</v>
      </c>
    </row>
    <row r="6865" spans="1:11" ht="56.25" customHeight="1">
      <c r="A6865" s="98">
        <v>513</v>
      </c>
      <c r="B6865" s="125" t="s">
        <v>1301</v>
      </c>
      <c r="C6865" s="126">
        <v>42494</v>
      </c>
      <c r="D6865" s="98" t="s">
        <v>11</v>
      </c>
      <c r="E6865" s="98">
        <v>850287</v>
      </c>
      <c r="F6865" s="98"/>
      <c r="G6865" s="127" t="s">
        <v>3796</v>
      </c>
      <c r="H6865" s="128">
        <v>50</v>
      </c>
      <c r="I6865" s="128">
        <v>0</v>
      </c>
      <c r="J6865" s="129">
        <v>50</v>
      </c>
      <c r="K6865" s="101" t="s">
        <v>1388</v>
      </c>
    </row>
    <row r="6866" spans="1:11" ht="56.25" customHeight="1">
      <c r="A6866" s="98">
        <v>513</v>
      </c>
      <c r="B6866" s="125" t="s">
        <v>1301</v>
      </c>
      <c r="C6866" s="126">
        <v>42496</v>
      </c>
      <c r="D6866" s="98" t="s">
        <v>11</v>
      </c>
      <c r="E6866" s="98">
        <v>850506</v>
      </c>
      <c r="F6866" s="98"/>
      <c r="G6866" s="127" t="s">
        <v>3840</v>
      </c>
      <c r="H6866" s="128">
        <v>270</v>
      </c>
      <c r="I6866" s="128">
        <v>0</v>
      </c>
      <c r="J6866" s="129">
        <v>270</v>
      </c>
      <c r="K6866" s="101" t="s">
        <v>1388</v>
      </c>
    </row>
    <row r="6867" spans="1:11" ht="56.25" customHeight="1">
      <c r="A6867" s="98">
        <v>513</v>
      </c>
      <c r="B6867" s="125" t="s">
        <v>1301</v>
      </c>
      <c r="C6867" s="126">
        <v>42502</v>
      </c>
      <c r="D6867" s="98" t="s">
        <v>11</v>
      </c>
      <c r="E6867" s="98">
        <v>851151</v>
      </c>
      <c r="F6867" s="98"/>
      <c r="G6867" s="127" t="s">
        <v>3961</v>
      </c>
      <c r="H6867" s="128">
        <v>270</v>
      </c>
      <c r="I6867" s="128">
        <v>0</v>
      </c>
      <c r="J6867" s="129">
        <v>270</v>
      </c>
      <c r="K6867" s="101" t="s">
        <v>1388</v>
      </c>
    </row>
    <row r="6868" spans="1:11" ht="56.25" customHeight="1">
      <c r="A6868" s="98">
        <v>513</v>
      </c>
      <c r="B6868" s="125" t="s">
        <v>1301</v>
      </c>
      <c r="C6868" s="126">
        <v>42503</v>
      </c>
      <c r="D6868" s="98" t="s">
        <v>11</v>
      </c>
      <c r="E6868" s="98">
        <v>851201</v>
      </c>
      <c r="F6868" s="98"/>
      <c r="G6868" s="127" t="s">
        <v>3990</v>
      </c>
      <c r="H6868" s="128">
        <v>50</v>
      </c>
      <c r="I6868" s="128">
        <v>0</v>
      </c>
      <c r="J6868" s="129">
        <v>50</v>
      </c>
      <c r="K6868" s="101" t="s">
        <v>1388</v>
      </c>
    </row>
    <row r="6869" spans="1:11" ht="56.25" customHeight="1">
      <c r="A6869" s="98">
        <v>513</v>
      </c>
      <c r="B6869" s="125" t="s">
        <v>1301</v>
      </c>
      <c r="C6869" s="126">
        <v>42503</v>
      </c>
      <c r="D6869" s="98" t="s">
        <v>11</v>
      </c>
      <c r="E6869" s="98">
        <v>851205</v>
      </c>
      <c r="F6869" s="98"/>
      <c r="G6869" s="127" t="s">
        <v>3992</v>
      </c>
      <c r="H6869" s="128">
        <v>50</v>
      </c>
      <c r="I6869" s="128">
        <v>0</v>
      </c>
      <c r="J6869" s="129">
        <v>50</v>
      </c>
      <c r="K6869" s="101" t="s">
        <v>1388</v>
      </c>
    </row>
    <row r="6870" spans="1:11" ht="56.25" customHeight="1">
      <c r="A6870" s="98">
        <v>513</v>
      </c>
      <c r="B6870" s="125" t="s">
        <v>1301</v>
      </c>
      <c r="C6870" s="126">
        <v>42503</v>
      </c>
      <c r="D6870" s="98" t="s">
        <v>11</v>
      </c>
      <c r="E6870" s="98">
        <v>851208</v>
      </c>
      <c r="F6870" s="98"/>
      <c r="G6870" s="127" t="s">
        <v>3993</v>
      </c>
      <c r="H6870" s="128">
        <v>50</v>
      </c>
      <c r="I6870" s="128">
        <v>0</v>
      </c>
      <c r="J6870" s="129">
        <v>50</v>
      </c>
      <c r="K6870" s="101" t="s">
        <v>1388</v>
      </c>
    </row>
    <row r="6871" spans="1:11" ht="56.25" customHeight="1">
      <c r="A6871" s="98">
        <v>513</v>
      </c>
      <c r="B6871" s="125" t="s">
        <v>1301</v>
      </c>
      <c r="C6871" s="126">
        <v>42503</v>
      </c>
      <c r="D6871" s="98" t="s">
        <v>11</v>
      </c>
      <c r="E6871" s="98">
        <v>851212</v>
      </c>
      <c r="F6871" s="98"/>
      <c r="G6871" s="127" t="s">
        <v>3994</v>
      </c>
      <c r="H6871" s="128">
        <v>50</v>
      </c>
      <c r="I6871" s="128">
        <v>0</v>
      </c>
      <c r="J6871" s="129">
        <v>50</v>
      </c>
      <c r="K6871" s="101" t="s">
        <v>1388</v>
      </c>
    </row>
    <row r="6872" spans="1:11" ht="56.25" customHeight="1">
      <c r="A6872" s="98">
        <v>513</v>
      </c>
      <c r="B6872" s="125" t="s">
        <v>1301</v>
      </c>
      <c r="C6872" s="126">
        <v>42503</v>
      </c>
      <c r="D6872" s="98" t="s">
        <v>11</v>
      </c>
      <c r="E6872" s="98">
        <v>851217</v>
      </c>
      <c r="F6872" s="98"/>
      <c r="G6872" s="127" t="s">
        <v>3995</v>
      </c>
      <c r="H6872" s="128">
        <v>50</v>
      </c>
      <c r="I6872" s="128">
        <v>0</v>
      </c>
      <c r="J6872" s="129">
        <v>50</v>
      </c>
      <c r="K6872" s="101" t="s">
        <v>1388</v>
      </c>
    </row>
    <row r="6873" spans="1:11" ht="56.25" customHeight="1">
      <c r="A6873" s="98">
        <v>513</v>
      </c>
      <c r="B6873" s="125" t="s">
        <v>1301</v>
      </c>
      <c r="C6873" s="126">
        <v>42503</v>
      </c>
      <c r="D6873" s="98" t="s">
        <v>11</v>
      </c>
      <c r="E6873" s="98">
        <v>851219</v>
      </c>
      <c r="F6873" s="98"/>
      <c r="G6873" s="127" t="s">
        <v>3996</v>
      </c>
      <c r="H6873" s="128">
        <v>50</v>
      </c>
      <c r="I6873" s="128">
        <v>0</v>
      </c>
      <c r="J6873" s="129">
        <v>50</v>
      </c>
      <c r="K6873" s="101" t="s">
        <v>1388</v>
      </c>
    </row>
    <row r="6874" spans="1:11" ht="56.25" customHeight="1">
      <c r="A6874" s="98">
        <v>513</v>
      </c>
      <c r="B6874" s="125" t="s">
        <v>1301</v>
      </c>
      <c r="C6874" s="126">
        <v>42503</v>
      </c>
      <c r="D6874" s="98" t="s">
        <v>11</v>
      </c>
      <c r="E6874" s="98">
        <v>851224</v>
      </c>
      <c r="F6874" s="98"/>
      <c r="G6874" s="127" t="s">
        <v>3997</v>
      </c>
      <c r="H6874" s="128">
        <v>50</v>
      </c>
      <c r="I6874" s="128">
        <v>0</v>
      </c>
      <c r="J6874" s="129">
        <v>50</v>
      </c>
      <c r="K6874" s="101" t="s">
        <v>1388</v>
      </c>
    </row>
    <row r="6875" spans="1:11" ht="56.25" customHeight="1">
      <c r="A6875" s="98">
        <v>513</v>
      </c>
      <c r="B6875" s="125" t="s">
        <v>1301</v>
      </c>
      <c r="C6875" s="126">
        <v>42503</v>
      </c>
      <c r="D6875" s="98" t="s">
        <v>6</v>
      </c>
      <c r="E6875" s="98">
        <v>851227</v>
      </c>
      <c r="F6875" s="98"/>
      <c r="G6875" s="127" t="s">
        <v>3972</v>
      </c>
      <c r="H6875" s="128">
        <v>0</v>
      </c>
      <c r="I6875" s="128">
        <v>63630036.329999998</v>
      </c>
      <c r="J6875" s="129">
        <v>63630036.329999998</v>
      </c>
      <c r="K6875" s="101" t="s">
        <v>1388</v>
      </c>
    </row>
    <row r="6876" spans="1:11" ht="56.25" customHeight="1">
      <c r="A6876" s="98">
        <v>513</v>
      </c>
      <c r="B6876" s="125" t="s">
        <v>1301</v>
      </c>
      <c r="C6876" s="126">
        <v>42503</v>
      </c>
      <c r="D6876" s="98" t="s">
        <v>11</v>
      </c>
      <c r="E6876" s="98">
        <v>851229</v>
      </c>
      <c r="F6876" s="98"/>
      <c r="G6876" s="127" t="s">
        <v>3998</v>
      </c>
      <c r="H6876" s="128">
        <v>50</v>
      </c>
      <c r="I6876" s="128">
        <v>0</v>
      </c>
      <c r="J6876" s="129">
        <v>50</v>
      </c>
      <c r="K6876" s="101" t="s">
        <v>1388</v>
      </c>
    </row>
    <row r="6877" spans="1:11" ht="56.25" customHeight="1">
      <c r="A6877" s="98">
        <v>513</v>
      </c>
      <c r="B6877" s="125" t="s">
        <v>1301</v>
      </c>
      <c r="C6877" s="126">
        <v>42503</v>
      </c>
      <c r="D6877" s="98" t="s">
        <v>11</v>
      </c>
      <c r="E6877" s="98">
        <v>851231</v>
      </c>
      <c r="F6877" s="98"/>
      <c r="G6877" s="127" t="s">
        <v>3999</v>
      </c>
      <c r="H6877" s="128">
        <v>50</v>
      </c>
      <c r="I6877" s="128">
        <v>0</v>
      </c>
      <c r="J6877" s="129">
        <v>50</v>
      </c>
      <c r="K6877" s="101" t="s">
        <v>1388</v>
      </c>
    </row>
    <row r="6878" spans="1:11" ht="56.25" customHeight="1">
      <c r="A6878" s="98">
        <v>513</v>
      </c>
      <c r="B6878" s="125" t="s">
        <v>1301</v>
      </c>
      <c r="C6878" s="126">
        <v>42503</v>
      </c>
      <c r="D6878" s="98" t="s">
        <v>11</v>
      </c>
      <c r="E6878" s="98">
        <v>851236</v>
      </c>
      <c r="F6878" s="98"/>
      <c r="G6878" s="127" t="s">
        <v>4000</v>
      </c>
      <c r="H6878" s="128">
        <v>50</v>
      </c>
      <c r="I6878" s="128">
        <v>0</v>
      </c>
      <c r="J6878" s="129">
        <v>50</v>
      </c>
      <c r="K6878" s="101" t="s">
        <v>1388</v>
      </c>
    </row>
    <row r="6879" spans="1:11" ht="56.25" customHeight="1">
      <c r="A6879" s="98">
        <v>513</v>
      </c>
      <c r="B6879" s="125" t="s">
        <v>1301</v>
      </c>
      <c r="C6879" s="126">
        <v>42503</v>
      </c>
      <c r="D6879" s="98" t="s">
        <v>11</v>
      </c>
      <c r="E6879" s="98">
        <v>851239</v>
      </c>
      <c r="F6879" s="98"/>
      <c r="G6879" s="127" t="s">
        <v>4001</v>
      </c>
      <c r="H6879" s="128">
        <v>50</v>
      </c>
      <c r="I6879" s="128">
        <v>0</v>
      </c>
      <c r="J6879" s="129">
        <v>50</v>
      </c>
      <c r="K6879" s="101" t="s">
        <v>1388</v>
      </c>
    </row>
    <row r="6880" spans="1:11" ht="56.25" customHeight="1">
      <c r="A6880" s="98">
        <v>513</v>
      </c>
      <c r="B6880" s="125" t="s">
        <v>1301</v>
      </c>
      <c r="C6880" s="126">
        <v>42503</v>
      </c>
      <c r="D6880" s="98" t="s">
        <v>11</v>
      </c>
      <c r="E6880" s="98">
        <v>851245</v>
      </c>
      <c r="F6880" s="98"/>
      <c r="G6880" s="127" t="s">
        <v>4002</v>
      </c>
      <c r="H6880" s="128">
        <v>50</v>
      </c>
      <c r="I6880" s="128">
        <v>0</v>
      </c>
      <c r="J6880" s="129">
        <v>50</v>
      </c>
      <c r="K6880" s="101" t="s">
        <v>1388</v>
      </c>
    </row>
    <row r="6881" spans="1:11" ht="56.25" customHeight="1">
      <c r="A6881" s="98">
        <v>513</v>
      </c>
      <c r="B6881" s="125" t="s">
        <v>1301</v>
      </c>
      <c r="C6881" s="126">
        <v>42503</v>
      </c>
      <c r="D6881" s="98" t="s">
        <v>11</v>
      </c>
      <c r="E6881" s="98">
        <v>851247</v>
      </c>
      <c r="F6881" s="98"/>
      <c r="G6881" s="127" t="s">
        <v>4003</v>
      </c>
      <c r="H6881" s="128">
        <v>50</v>
      </c>
      <c r="I6881" s="128">
        <v>0</v>
      </c>
      <c r="J6881" s="129">
        <v>50</v>
      </c>
      <c r="K6881" s="101" t="s">
        <v>1388</v>
      </c>
    </row>
    <row r="6882" spans="1:11" ht="56.25" customHeight="1">
      <c r="A6882" s="98">
        <v>513</v>
      </c>
      <c r="B6882" s="125" t="s">
        <v>1301</v>
      </c>
      <c r="C6882" s="126">
        <v>42503</v>
      </c>
      <c r="D6882" s="98" t="s">
        <v>11</v>
      </c>
      <c r="E6882" s="98">
        <v>851252</v>
      </c>
      <c r="F6882" s="98"/>
      <c r="G6882" s="127" t="s">
        <v>4004</v>
      </c>
      <c r="H6882" s="128">
        <v>50</v>
      </c>
      <c r="I6882" s="128">
        <v>0</v>
      </c>
      <c r="J6882" s="129">
        <v>50</v>
      </c>
      <c r="K6882" s="101" t="s">
        <v>1388</v>
      </c>
    </row>
    <row r="6883" spans="1:11" ht="56.25" customHeight="1">
      <c r="A6883" s="98">
        <v>513</v>
      </c>
      <c r="B6883" s="125" t="s">
        <v>1301</v>
      </c>
      <c r="C6883" s="126">
        <v>42508</v>
      </c>
      <c r="D6883" s="98" t="s">
        <v>13</v>
      </c>
      <c r="E6883" s="98">
        <v>851758</v>
      </c>
      <c r="F6883" s="98"/>
      <c r="G6883" s="127" t="s">
        <v>4129</v>
      </c>
      <c r="H6883" s="128">
        <v>88053.2</v>
      </c>
      <c r="I6883" s="128">
        <v>0</v>
      </c>
      <c r="J6883" s="129">
        <v>88053.2</v>
      </c>
      <c r="K6883" s="101" t="s">
        <v>1388</v>
      </c>
    </row>
    <row r="6884" spans="1:11" ht="56.25" customHeight="1">
      <c r="A6884" s="98">
        <v>513</v>
      </c>
      <c r="B6884" s="125" t="s">
        <v>1301</v>
      </c>
      <c r="C6884" s="126">
        <v>42509</v>
      </c>
      <c r="D6884" s="98" t="s">
        <v>11</v>
      </c>
      <c r="E6884" s="98">
        <v>851859</v>
      </c>
      <c r="F6884" s="98"/>
      <c r="G6884" s="127" t="s">
        <v>4149</v>
      </c>
      <c r="H6884" s="128">
        <v>50</v>
      </c>
      <c r="I6884" s="128">
        <v>0</v>
      </c>
      <c r="J6884" s="129">
        <v>50</v>
      </c>
      <c r="K6884" s="101" t="s">
        <v>1388</v>
      </c>
    </row>
    <row r="6885" spans="1:11" ht="56.25" customHeight="1">
      <c r="A6885" s="98">
        <v>513</v>
      </c>
      <c r="B6885" s="125" t="s">
        <v>1301</v>
      </c>
      <c r="C6885" s="126">
        <v>42509</v>
      </c>
      <c r="D6885" s="98" t="s">
        <v>11</v>
      </c>
      <c r="E6885" s="98">
        <v>851979</v>
      </c>
      <c r="F6885" s="98"/>
      <c r="G6885" s="127" t="s">
        <v>4162</v>
      </c>
      <c r="H6885" s="128">
        <v>509.28</v>
      </c>
      <c r="I6885" s="128">
        <v>0</v>
      </c>
      <c r="J6885" s="129">
        <v>509.28</v>
      </c>
      <c r="K6885" s="101" t="s">
        <v>1388</v>
      </c>
    </row>
    <row r="6886" spans="1:11" ht="56.25" customHeight="1">
      <c r="A6886" s="98">
        <v>513</v>
      </c>
      <c r="B6886" s="125" t="s">
        <v>1301</v>
      </c>
      <c r="C6886" s="126">
        <v>42509</v>
      </c>
      <c r="D6886" s="98" t="s">
        <v>11</v>
      </c>
      <c r="E6886" s="98">
        <v>851980</v>
      </c>
      <c r="F6886" s="98"/>
      <c r="G6886" s="127" t="s">
        <v>4163</v>
      </c>
      <c r="H6886" s="128">
        <v>515.79</v>
      </c>
      <c r="I6886" s="128">
        <v>0</v>
      </c>
      <c r="J6886" s="129">
        <v>515.79</v>
      </c>
      <c r="K6886" s="101" t="s">
        <v>1388</v>
      </c>
    </row>
    <row r="6887" spans="1:11" ht="56.25" customHeight="1">
      <c r="A6887" s="98">
        <v>513</v>
      </c>
      <c r="B6887" s="125" t="s">
        <v>1301</v>
      </c>
      <c r="C6887" s="126">
        <v>42513</v>
      </c>
      <c r="D6887" s="98" t="s">
        <v>13</v>
      </c>
      <c r="E6887" s="98">
        <v>852250</v>
      </c>
      <c r="F6887" s="98"/>
      <c r="G6887" s="127" t="s">
        <v>4237</v>
      </c>
      <c r="H6887" s="128">
        <v>9800</v>
      </c>
      <c r="I6887" s="128">
        <v>0</v>
      </c>
      <c r="J6887" s="129">
        <v>9800</v>
      </c>
      <c r="K6887" s="101" t="s">
        <v>1388</v>
      </c>
    </row>
    <row r="6888" spans="1:11" ht="56.25" customHeight="1">
      <c r="A6888" s="98">
        <v>513</v>
      </c>
      <c r="B6888" s="125" t="s">
        <v>1301</v>
      </c>
      <c r="C6888" s="126">
        <v>42514</v>
      </c>
      <c r="D6888" s="98" t="s">
        <v>11</v>
      </c>
      <c r="E6888" s="98">
        <v>852431</v>
      </c>
      <c r="F6888" s="98"/>
      <c r="G6888" s="127" t="s">
        <v>4273</v>
      </c>
      <c r="H6888" s="128">
        <v>270</v>
      </c>
      <c r="I6888" s="128">
        <v>0</v>
      </c>
      <c r="J6888" s="129">
        <v>270</v>
      </c>
      <c r="K6888" s="101" t="s">
        <v>1388</v>
      </c>
    </row>
    <row r="6889" spans="1:11" ht="56.25" customHeight="1">
      <c r="A6889" s="98">
        <v>513</v>
      </c>
      <c r="B6889" s="125" t="s">
        <v>1301</v>
      </c>
      <c r="C6889" s="126">
        <v>42515</v>
      </c>
      <c r="D6889" s="98" t="s">
        <v>11</v>
      </c>
      <c r="E6889" s="98">
        <v>852500</v>
      </c>
      <c r="F6889" s="98"/>
      <c r="G6889" s="127" t="s">
        <v>4286</v>
      </c>
      <c r="H6889" s="128">
        <v>2122.4699999999998</v>
      </c>
      <c r="I6889" s="128">
        <v>0</v>
      </c>
      <c r="J6889" s="129">
        <v>2122.4699999999998</v>
      </c>
      <c r="K6889" s="101" t="s">
        <v>1388</v>
      </c>
    </row>
    <row r="6890" spans="1:11" ht="56.25" customHeight="1">
      <c r="A6890" s="98">
        <v>513</v>
      </c>
      <c r="B6890" s="125" t="s">
        <v>1301</v>
      </c>
      <c r="C6890" s="126">
        <v>42515</v>
      </c>
      <c r="D6890" s="98" t="s">
        <v>11</v>
      </c>
      <c r="E6890" s="98">
        <v>852617</v>
      </c>
      <c r="F6890" s="98"/>
      <c r="G6890" s="127" t="s">
        <v>4289</v>
      </c>
      <c r="H6890" s="128">
        <v>65794.460000000006</v>
      </c>
      <c r="I6890" s="128">
        <v>0</v>
      </c>
      <c r="J6890" s="129">
        <v>65794.460000000006</v>
      </c>
      <c r="K6890" s="101" t="s">
        <v>1388</v>
      </c>
    </row>
    <row r="6891" spans="1:11" ht="56.25" customHeight="1">
      <c r="A6891" s="98">
        <v>513</v>
      </c>
      <c r="B6891" s="125" t="s">
        <v>1301</v>
      </c>
      <c r="C6891" s="126">
        <v>42517</v>
      </c>
      <c r="D6891" s="98" t="s">
        <v>11</v>
      </c>
      <c r="E6891" s="98">
        <v>852811</v>
      </c>
      <c r="F6891" s="98"/>
      <c r="G6891" s="127" t="s">
        <v>4320</v>
      </c>
      <c r="H6891" s="128">
        <v>270</v>
      </c>
      <c r="I6891" s="128">
        <v>0</v>
      </c>
      <c r="J6891" s="129">
        <v>270</v>
      </c>
      <c r="K6891" s="101" t="s">
        <v>1388</v>
      </c>
    </row>
    <row r="6892" spans="1:11" ht="56.25" customHeight="1">
      <c r="A6892" s="98">
        <v>513</v>
      </c>
      <c r="B6892" s="125" t="s">
        <v>1301</v>
      </c>
      <c r="C6892" s="126">
        <v>42517</v>
      </c>
      <c r="D6892" s="98" t="s">
        <v>11</v>
      </c>
      <c r="E6892" s="98">
        <v>852855</v>
      </c>
      <c r="F6892" s="98"/>
      <c r="G6892" s="127" t="s">
        <v>4326</v>
      </c>
      <c r="H6892" s="128">
        <v>270</v>
      </c>
      <c r="I6892" s="128">
        <v>0</v>
      </c>
      <c r="J6892" s="129">
        <v>270</v>
      </c>
      <c r="K6892" s="101" t="s">
        <v>1388</v>
      </c>
    </row>
    <row r="6893" spans="1:11" ht="56.25" customHeight="1">
      <c r="A6893" s="98">
        <v>513</v>
      </c>
      <c r="B6893" s="125" t="s">
        <v>1301</v>
      </c>
      <c r="C6893" s="126">
        <v>42521</v>
      </c>
      <c r="D6893" s="98" t="s">
        <v>11</v>
      </c>
      <c r="E6893" s="98">
        <v>853184</v>
      </c>
      <c r="F6893" s="98"/>
      <c r="G6893" s="127" t="s">
        <v>4384</v>
      </c>
      <c r="H6893" s="128">
        <v>270</v>
      </c>
      <c r="I6893" s="128">
        <v>0</v>
      </c>
      <c r="J6893" s="129">
        <v>270</v>
      </c>
      <c r="K6893" s="101" t="s">
        <v>1388</v>
      </c>
    </row>
    <row r="6894" spans="1:11" ht="56.25" customHeight="1">
      <c r="A6894" s="98">
        <v>513</v>
      </c>
      <c r="B6894" s="125" t="s">
        <v>1301</v>
      </c>
      <c r="C6894" s="126">
        <v>42522</v>
      </c>
      <c r="D6894" s="98" t="s">
        <v>11</v>
      </c>
      <c r="E6894" s="98">
        <v>853455</v>
      </c>
      <c r="F6894" s="98"/>
      <c r="G6894" s="127" t="s">
        <v>4431</v>
      </c>
      <c r="H6894" s="128">
        <v>270</v>
      </c>
      <c r="I6894" s="128">
        <v>0</v>
      </c>
      <c r="J6894" s="129">
        <v>270</v>
      </c>
      <c r="K6894" s="101" t="s">
        <v>1388</v>
      </c>
    </row>
    <row r="6895" spans="1:11" ht="56.25" customHeight="1">
      <c r="A6895" s="98">
        <v>513</v>
      </c>
      <c r="B6895" s="125" t="s">
        <v>1301</v>
      </c>
      <c r="C6895" s="126">
        <v>42527</v>
      </c>
      <c r="D6895" s="98" t="s">
        <v>11</v>
      </c>
      <c r="E6895" s="98">
        <v>853737</v>
      </c>
      <c r="F6895" s="98"/>
      <c r="G6895" s="127" t="s">
        <v>4479</v>
      </c>
      <c r="H6895" s="128">
        <v>270</v>
      </c>
      <c r="I6895" s="128">
        <v>0</v>
      </c>
      <c r="J6895" s="129">
        <v>270</v>
      </c>
      <c r="K6895" s="101" t="s">
        <v>1388</v>
      </c>
    </row>
    <row r="6896" spans="1:11" ht="56.25" customHeight="1">
      <c r="A6896" s="98">
        <v>513</v>
      </c>
      <c r="B6896" s="125" t="s">
        <v>1301</v>
      </c>
      <c r="C6896" s="126">
        <v>42527</v>
      </c>
      <c r="D6896" s="98" t="s">
        <v>11</v>
      </c>
      <c r="E6896" s="98">
        <v>853740</v>
      </c>
      <c r="F6896" s="98"/>
      <c r="G6896" s="127" t="s">
        <v>4480</v>
      </c>
      <c r="H6896" s="128">
        <v>270</v>
      </c>
      <c r="I6896" s="128">
        <v>0</v>
      </c>
      <c r="J6896" s="129">
        <v>270</v>
      </c>
      <c r="K6896" s="101" t="s">
        <v>1388</v>
      </c>
    </row>
    <row r="6897" spans="1:11" ht="56.25" customHeight="1">
      <c r="A6897" s="98">
        <v>513</v>
      </c>
      <c r="B6897" s="125" t="s">
        <v>1301</v>
      </c>
      <c r="C6897" s="126">
        <v>42528</v>
      </c>
      <c r="D6897" s="98" t="s">
        <v>11</v>
      </c>
      <c r="E6897" s="98">
        <v>853847</v>
      </c>
      <c r="F6897" s="98"/>
      <c r="G6897" s="127" t="s">
        <v>4515</v>
      </c>
      <c r="H6897" s="128">
        <v>50</v>
      </c>
      <c r="I6897" s="128">
        <v>0</v>
      </c>
      <c r="J6897" s="129">
        <v>50</v>
      </c>
      <c r="K6897" s="101" t="s">
        <v>1388</v>
      </c>
    </row>
    <row r="6898" spans="1:11" ht="56.25" customHeight="1">
      <c r="A6898" s="98">
        <v>513</v>
      </c>
      <c r="B6898" s="125" t="s">
        <v>1301</v>
      </c>
      <c r="C6898" s="126">
        <v>42528</v>
      </c>
      <c r="D6898" s="98" t="s">
        <v>6</v>
      </c>
      <c r="E6898" s="98">
        <v>853852</v>
      </c>
      <c r="F6898" s="98"/>
      <c r="G6898" s="127" t="s">
        <v>4508</v>
      </c>
      <c r="H6898" s="128">
        <v>0</v>
      </c>
      <c r="I6898" s="128">
        <v>3024244.51</v>
      </c>
      <c r="J6898" s="129">
        <v>3024244.51</v>
      </c>
      <c r="K6898" s="101" t="s">
        <v>1388</v>
      </c>
    </row>
    <row r="6899" spans="1:11" ht="56.25" customHeight="1">
      <c r="A6899" s="98">
        <v>513</v>
      </c>
      <c r="B6899" s="125" t="s">
        <v>1301</v>
      </c>
      <c r="C6899" s="126">
        <v>42528</v>
      </c>
      <c r="D6899" s="98" t="s">
        <v>11</v>
      </c>
      <c r="E6899" s="98">
        <v>853856</v>
      </c>
      <c r="F6899" s="98"/>
      <c r="G6899" s="127" t="s">
        <v>4514</v>
      </c>
      <c r="H6899" s="128">
        <v>50</v>
      </c>
      <c r="I6899" s="128">
        <v>0</v>
      </c>
      <c r="J6899" s="129">
        <v>50</v>
      </c>
      <c r="K6899" s="101" t="s">
        <v>1388</v>
      </c>
    </row>
    <row r="6900" spans="1:11" ht="56.25" customHeight="1">
      <c r="A6900" s="98">
        <v>513</v>
      </c>
      <c r="B6900" s="125" t="s">
        <v>1301</v>
      </c>
      <c r="C6900" s="126">
        <v>42530</v>
      </c>
      <c r="D6900" s="98" t="s">
        <v>11</v>
      </c>
      <c r="E6900" s="98">
        <v>854094</v>
      </c>
      <c r="F6900" s="98"/>
      <c r="G6900" s="127" t="s">
        <v>4558</v>
      </c>
      <c r="H6900" s="128">
        <v>270</v>
      </c>
      <c r="I6900" s="128">
        <v>0</v>
      </c>
      <c r="J6900" s="129">
        <v>270</v>
      </c>
      <c r="K6900" s="101" t="s">
        <v>1388</v>
      </c>
    </row>
    <row r="6901" spans="1:11" ht="56.25" customHeight="1">
      <c r="A6901" s="98">
        <v>513</v>
      </c>
      <c r="B6901" s="125" t="s">
        <v>1301</v>
      </c>
      <c r="C6901" s="126">
        <v>42531</v>
      </c>
      <c r="D6901" s="98" t="s">
        <v>6</v>
      </c>
      <c r="E6901" s="98">
        <v>854377</v>
      </c>
      <c r="F6901" s="98"/>
      <c r="G6901" s="127" t="s">
        <v>4572</v>
      </c>
      <c r="H6901" s="128">
        <v>0</v>
      </c>
      <c r="I6901" s="128">
        <v>105120.01</v>
      </c>
      <c r="J6901" s="129">
        <v>105120.01</v>
      </c>
      <c r="K6901" s="101" t="s">
        <v>1388</v>
      </c>
    </row>
    <row r="6902" spans="1:11" ht="56.25" customHeight="1">
      <c r="A6902" s="98">
        <v>513</v>
      </c>
      <c r="B6902" s="125" t="s">
        <v>1301</v>
      </c>
      <c r="C6902" s="126">
        <v>42541</v>
      </c>
      <c r="D6902" s="98" t="s">
        <v>11</v>
      </c>
      <c r="E6902" s="98">
        <v>855106</v>
      </c>
      <c r="F6902" s="98"/>
      <c r="G6902" s="127" t="s">
        <v>4896</v>
      </c>
      <c r="H6902" s="128">
        <v>50</v>
      </c>
      <c r="I6902" s="128">
        <v>0</v>
      </c>
      <c r="J6902" s="129">
        <v>50</v>
      </c>
      <c r="K6902" s="101" t="s">
        <v>1388</v>
      </c>
    </row>
    <row r="6903" spans="1:11" ht="56.25" customHeight="1">
      <c r="A6903" s="98">
        <v>513</v>
      </c>
      <c r="B6903" s="125" t="s">
        <v>1301</v>
      </c>
      <c r="C6903" s="126">
        <v>42541</v>
      </c>
      <c r="D6903" s="98" t="s">
        <v>11</v>
      </c>
      <c r="E6903" s="98">
        <v>855108</v>
      </c>
      <c r="F6903" s="98"/>
      <c r="G6903" s="127" t="s">
        <v>4897</v>
      </c>
      <c r="H6903" s="128">
        <v>50</v>
      </c>
      <c r="I6903" s="128">
        <v>0</v>
      </c>
      <c r="J6903" s="129">
        <v>50</v>
      </c>
      <c r="K6903" s="101" t="s">
        <v>1388</v>
      </c>
    </row>
    <row r="6904" spans="1:11" ht="56.25" customHeight="1">
      <c r="A6904" s="98">
        <v>513</v>
      </c>
      <c r="B6904" s="125" t="s">
        <v>1301</v>
      </c>
      <c r="C6904" s="126">
        <v>42541</v>
      </c>
      <c r="D6904" s="98" t="s">
        <v>11</v>
      </c>
      <c r="E6904" s="98">
        <v>855168</v>
      </c>
      <c r="F6904" s="98"/>
      <c r="G6904" s="127" t="s">
        <v>4904</v>
      </c>
      <c r="H6904" s="128">
        <v>270</v>
      </c>
      <c r="I6904" s="128">
        <v>0</v>
      </c>
      <c r="J6904" s="129">
        <v>270</v>
      </c>
      <c r="K6904" s="101" t="s">
        <v>1388</v>
      </c>
    </row>
    <row r="6905" spans="1:11" ht="56.25" customHeight="1">
      <c r="A6905" s="98">
        <v>513</v>
      </c>
      <c r="B6905" s="125" t="s">
        <v>1301</v>
      </c>
      <c r="C6905" s="126">
        <v>42541</v>
      </c>
      <c r="D6905" s="98" t="s">
        <v>11</v>
      </c>
      <c r="E6905" s="98">
        <v>855172</v>
      </c>
      <c r="F6905" s="98"/>
      <c r="G6905" s="127" t="s">
        <v>4907</v>
      </c>
      <c r="H6905" s="128">
        <v>270</v>
      </c>
      <c r="I6905" s="128">
        <v>0</v>
      </c>
      <c r="J6905" s="129">
        <v>270</v>
      </c>
      <c r="K6905" s="101" t="s">
        <v>1388</v>
      </c>
    </row>
    <row r="6906" spans="1:11" ht="56.25" customHeight="1">
      <c r="A6906" s="98">
        <v>513</v>
      </c>
      <c r="B6906" s="125" t="s">
        <v>1301</v>
      </c>
      <c r="C6906" s="126">
        <v>42541</v>
      </c>
      <c r="D6906" s="98" t="s">
        <v>11</v>
      </c>
      <c r="E6906" s="98">
        <v>855175</v>
      </c>
      <c r="F6906" s="98"/>
      <c r="G6906" s="127" t="s">
        <v>4908</v>
      </c>
      <c r="H6906" s="128">
        <v>270</v>
      </c>
      <c r="I6906" s="128">
        <v>0</v>
      </c>
      <c r="J6906" s="129">
        <v>270</v>
      </c>
      <c r="K6906" s="101" t="s">
        <v>1388</v>
      </c>
    </row>
    <row r="6907" spans="1:11" ht="56.25" customHeight="1">
      <c r="A6907" s="98">
        <v>513</v>
      </c>
      <c r="B6907" s="125" t="s">
        <v>1301</v>
      </c>
      <c r="C6907" s="126">
        <v>42548</v>
      </c>
      <c r="D6907" s="98" t="s">
        <v>11</v>
      </c>
      <c r="E6907" s="98">
        <v>855629</v>
      </c>
      <c r="F6907" s="98"/>
      <c r="G6907" s="127" t="s">
        <v>5019</v>
      </c>
      <c r="H6907" s="128">
        <v>50</v>
      </c>
      <c r="I6907" s="128">
        <v>0</v>
      </c>
      <c r="J6907" s="129">
        <v>50</v>
      </c>
      <c r="K6907" s="101" t="s">
        <v>1388</v>
      </c>
    </row>
    <row r="6908" spans="1:11" ht="56.25" customHeight="1">
      <c r="A6908" s="98">
        <v>513</v>
      </c>
      <c r="B6908" s="125" t="s">
        <v>1301</v>
      </c>
      <c r="C6908" s="126">
        <v>42548</v>
      </c>
      <c r="D6908" s="98" t="s">
        <v>11</v>
      </c>
      <c r="E6908" s="98">
        <v>855634</v>
      </c>
      <c r="F6908" s="98"/>
      <c r="G6908" s="127" t="s">
        <v>5020</v>
      </c>
      <c r="H6908" s="128">
        <v>50</v>
      </c>
      <c r="I6908" s="128">
        <v>0</v>
      </c>
      <c r="J6908" s="129">
        <v>50</v>
      </c>
      <c r="K6908" s="101" t="s">
        <v>1388</v>
      </c>
    </row>
    <row r="6909" spans="1:11" ht="56.25" customHeight="1">
      <c r="A6909" s="98">
        <v>513</v>
      </c>
      <c r="B6909" s="125" t="s">
        <v>1301</v>
      </c>
      <c r="C6909" s="126">
        <v>42548</v>
      </c>
      <c r="D6909" s="98" t="s">
        <v>11</v>
      </c>
      <c r="E6909" s="98">
        <v>855638</v>
      </c>
      <c r="F6909" s="98"/>
      <c r="G6909" s="127" t="s">
        <v>5021</v>
      </c>
      <c r="H6909" s="128">
        <v>50</v>
      </c>
      <c r="I6909" s="128">
        <v>0</v>
      </c>
      <c r="J6909" s="129">
        <v>50</v>
      </c>
      <c r="K6909" s="101" t="s">
        <v>1388</v>
      </c>
    </row>
    <row r="6910" spans="1:11" ht="56.25" customHeight="1">
      <c r="A6910" s="98">
        <v>513</v>
      </c>
      <c r="B6910" s="125" t="s">
        <v>1301</v>
      </c>
      <c r="C6910" s="126">
        <v>42548</v>
      </c>
      <c r="D6910" s="98" t="s">
        <v>11</v>
      </c>
      <c r="E6910" s="98">
        <v>855646</v>
      </c>
      <c r="F6910" s="98"/>
      <c r="G6910" s="127" t="s">
        <v>5022</v>
      </c>
      <c r="H6910" s="128">
        <v>50</v>
      </c>
      <c r="I6910" s="128">
        <v>0</v>
      </c>
      <c r="J6910" s="129">
        <v>50</v>
      </c>
      <c r="K6910" s="101" t="s">
        <v>1388</v>
      </c>
    </row>
    <row r="6911" spans="1:11" ht="56.25" customHeight="1">
      <c r="A6911" s="98">
        <v>513</v>
      </c>
      <c r="B6911" s="125" t="s">
        <v>1301</v>
      </c>
      <c r="C6911" s="126">
        <v>42548</v>
      </c>
      <c r="D6911" s="98" t="s">
        <v>11</v>
      </c>
      <c r="E6911" s="98">
        <v>855650</v>
      </c>
      <c r="F6911" s="98"/>
      <c r="G6911" s="127" t="s">
        <v>5023</v>
      </c>
      <c r="H6911" s="128">
        <v>50</v>
      </c>
      <c r="I6911" s="128">
        <v>0</v>
      </c>
      <c r="J6911" s="129">
        <v>50</v>
      </c>
      <c r="K6911" s="101" t="s">
        <v>1388</v>
      </c>
    </row>
    <row r="6912" spans="1:11" ht="56.25" customHeight="1">
      <c r="A6912" s="98">
        <v>513</v>
      </c>
      <c r="B6912" s="125" t="s">
        <v>1301</v>
      </c>
      <c r="C6912" s="126">
        <v>42548</v>
      </c>
      <c r="D6912" s="98" t="s">
        <v>11</v>
      </c>
      <c r="E6912" s="98">
        <v>855655</v>
      </c>
      <c r="F6912" s="98"/>
      <c r="G6912" s="127" t="s">
        <v>5024</v>
      </c>
      <c r="H6912" s="128">
        <v>50</v>
      </c>
      <c r="I6912" s="128">
        <v>0</v>
      </c>
      <c r="J6912" s="129">
        <v>50</v>
      </c>
      <c r="K6912" s="101" t="s">
        <v>1388</v>
      </c>
    </row>
    <row r="6913" spans="1:11" ht="56.25" customHeight="1">
      <c r="A6913" s="98">
        <v>513</v>
      </c>
      <c r="B6913" s="125" t="s">
        <v>1301</v>
      </c>
      <c r="C6913" s="126">
        <v>42548</v>
      </c>
      <c r="D6913" s="98" t="s">
        <v>11</v>
      </c>
      <c r="E6913" s="98">
        <v>855664</v>
      </c>
      <c r="F6913" s="98"/>
      <c r="G6913" s="127" t="s">
        <v>5025</v>
      </c>
      <c r="H6913" s="128">
        <v>50</v>
      </c>
      <c r="I6913" s="128">
        <v>0</v>
      </c>
      <c r="J6913" s="129">
        <v>50</v>
      </c>
      <c r="K6913" s="101" t="s">
        <v>1388</v>
      </c>
    </row>
    <row r="6914" spans="1:11" ht="56.25" customHeight="1">
      <c r="A6914" s="98">
        <v>513</v>
      </c>
      <c r="B6914" s="125" t="s">
        <v>1301</v>
      </c>
      <c r="C6914" s="126">
        <v>42548</v>
      </c>
      <c r="D6914" s="98" t="s">
        <v>11</v>
      </c>
      <c r="E6914" s="98">
        <v>855670</v>
      </c>
      <c r="F6914" s="98"/>
      <c r="G6914" s="127" t="s">
        <v>5026</v>
      </c>
      <c r="H6914" s="128">
        <v>50</v>
      </c>
      <c r="I6914" s="128">
        <v>0</v>
      </c>
      <c r="J6914" s="129">
        <v>50</v>
      </c>
      <c r="K6914" s="101" t="s">
        <v>1388</v>
      </c>
    </row>
    <row r="6915" spans="1:11" ht="56.25" customHeight="1">
      <c r="A6915" s="98">
        <v>513</v>
      </c>
      <c r="B6915" s="125" t="s">
        <v>1301</v>
      </c>
      <c r="C6915" s="126">
        <v>42548</v>
      </c>
      <c r="D6915" s="98" t="s">
        <v>11</v>
      </c>
      <c r="E6915" s="98">
        <v>855677</v>
      </c>
      <c r="F6915" s="98"/>
      <c r="G6915" s="127" t="s">
        <v>5027</v>
      </c>
      <c r="H6915" s="128">
        <v>50</v>
      </c>
      <c r="I6915" s="128">
        <v>0</v>
      </c>
      <c r="J6915" s="129">
        <v>50</v>
      </c>
      <c r="K6915" s="101" t="s">
        <v>1388</v>
      </c>
    </row>
    <row r="6916" spans="1:11" ht="56.25" customHeight="1">
      <c r="A6916" s="98">
        <v>513</v>
      </c>
      <c r="B6916" s="125" t="s">
        <v>1301</v>
      </c>
      <c r="C6916" s="126">
        <v>42548</v>
      </c>
      <c r="D6916" s="98" t="s">
        <v>11</v>
      </c>
      <c r="E6916" s="98">
        <v>855686</v>
      </c>
      <c r="F6916" s="98"/>
      <c r="G6916" s="127" t="s">
        <v>5028</v>
      </c>
      <c r="H6916" s="128">
        <v>50</v>
      </c>
      <c r="I6916" s="128">
        <v>0</v>
      </c>
      <c r="J6916" s="129">
        <v>50</v>
      </c>
      <c r="K6916" s="101" t="s">
        <v>1388</v>
      </c>
    </row>
    <row r="6917" spans="1:11" ht="56.25" customHeight="1">
      <c r="A6917" s="98">
        <v>513</v>
      </c>
      <c r="B6917" s="125" t="s">
        <v>1301</v>
      </c>
      <c r="C6917" s="126">
        <v>42548</v>
      </c>
      <c r="D6917" s="98" t="s">
        <v>11</v>
      </c>
      <c r="E6917" s="98">
        <v>855697</v>
      </c>
      <c r="F6917" s="98"/>
      <c r="G6917" s="127" t="s">
        <v>5030</v>
      </c>
      <c r="H6917" s="128">
        <v>50</v>
      </c>
      <c r="I6917" s="128">
        <v>0</v>
      </c>
      <c r="J6917" s="129">
        <v>50</v>
      </c>
      <c r="K6917" s="101" t="s">
        <v>1388</v>
      </c>
    </row>
    <row r="6918" spans="1:11" ht="56.25" customHeight="1">
      <c r="A6918" s="98">
        <v>513</v>
      </c>
      <c r="B6918" s="125" t="s">
        <v>1301</v>
      </c>
      <c r="C6918" s="126">
        <v>42548</v>
      </c>
      <c r="D6918" s="98" t="s">
        <v>11</v>
      </c>
      <c r="E6918" s="98">
        <v>855702</v>
      </c>
      <c r="F6918" s="98"/>
      <c r="G6918" s="127" t="s">
        <v>5031</v>
      </c>
      <c r="H6918" s="128">
        <v>50</v>
      </c>
      <c r="I6918" s="128">
        <v>0</v>
      </c>
      <c r="J6918" s="129">
        <v>50</v>
      </c>
      <c r="K6918" s="101" t="s">
        <v>1388</v>
      </c>
    </row>
    <row r="6919" spans="1:11" ht="56.25" customHeight="1">
      <c r="A6919" s="98">
        <v>513</v>
      </c>
      <c r="B6919" s="125" t="s">
        <v>1301</v>
      </c>
      <c r="C6919" s="126">
        <v>42548</v>
      </c>
      <c r="D6919" s="98" t="s">
        <v>11</v>
      </c>
      <c r="E6919" s="98">
        <v>855706</v>
      </c>
      <c r="F6919" s="98"/>
      <c r="G6919" s="127" t="s">
        <v>5032</v>
      </c>
      <c r="H6919" s="128">
        <v>50</v>
      </c>
      <c r="I6919" s="128">
        <v>0</v>
      </c>
      <c r="J6919" s="129">
        <v>50</v>
      </c>
      <c r="K6919" s="101" t="s">
        <v>1388</v>
      </c>
    </row>
    <row r="6920" spans="1:11" ht="56.25" customHeight="1">
      <c r="A6920" s="98">
        <v>513</v>
      </c>
      <c r="B6920" s="125" t="s">
        <v>1301</v>
      </c>
      <c r="C6920" s="126">
        <v>42548</v>
      </c>
      <c r="D6920" s="98" t="s">
        <v>11</v>
      </c>
      <c r="E6920" s="98">
        <v>855714</v>
      </c>
      <c r="F6920" s="98"/>
      <c r="G6920" s="127" t="s">
        <v>5033</v>
      </c>
      <c r="H6920" s="128">
        <v>50</v>
      </c>
      <c r="I6920" s="128">
        <v>0</v>
      </c>
      <c r="J6920" s="129">
        <v>50</v>
      </c>
      <c r="K6920" s="101" t="s">
        <v>1388</v>
      </c>
    </row>
    <row r="6921" spans="1:11" ht="56.25" customHeight="1">
      <c r="A6921" s="98">
        <v>513</v>
      </c>
      <c r="B6921" s="125" t="s">
        <v>1301</v>
      </c>
      <c r="C6921" s="126">
        <v>42548</v>
      </c>
      <c r="D6921" s="98" t="s">
        <v>11</v>
      </c>
      <c r="E6921" s="98">
        <v>855719</v>
      </c>
      <c r="F6921" s="98"/>
      <c r="G6921" s="127" t="s">
        <v>5034</v>
      </c>
      <c r="H6921" s="128">
        <v>50</v>
      </c>
      <c r="I6921" s="128">
        <v>0</v>
      </c>
      <c r="J6921" s="129">
        <v>50</v>
      </c>
      <c r="K6921" s="101" t="s">
        <v>1388</v>
      </c>
    </row>
    <row r="6922" spans="1:11" ht="56.25" customHeight="1">
      <c r="A6922" s="98">
        <v>513</v>
      </c>
      <c r="B6922" s="125" t="s">
        <v>1301</v>
      </c>
      <c r="C6922" s="126">
        <v>42548</v>
      </c>
      <c r="D6922" s="98" t="s">
        <v>11</v>
      </c>
      <c r="E6922" s="98">
        <v>855722</v>
      </c>
      <c r="F6922" s="98"/>
      <c r="G6922" s="127" t="s">
        <v>5035</v>
      </c>
      <c r="H6922" s="128">
        <v>50</v>
      </c>
      <c r="I6922" s="128">
        <v>0</v>
      </c>
      <c r="J6922" s="129">
        <v>50</v>
      </c>
      <c r="K6922" s="101" t="s">
        <v>1388</v>
      </c>
    </row>
    <row r="6923" spans="1:11" ht="56.25" customHeight="1">
      <c r="A6923" s="98">
        <v>513</v>
      </c>
      <c r="B6923" s="125" t="s">
        <v>1301</v>
      </c>
      <c r="C6923" s="126">
        <v>42548</v>
      </c>
      <c r="D6923" s="98" t="s">
        <v>11</v>
      </c>
      <c r="E6923" s="98">
        <v>855726</v>
      </c>
      <c r="F6923" s="98"/>
      <c r="G6923" s="127" t="s">
        <v>5036</v>
      </c>
      <c r="H6923" s="128">
        <v>50</v>
      </c>
      <c r="I6923" s="128">
        <v>0</v>
      </c>
      <c r="J6923" s="129">
        <v>50</v>
      </c>
      <c r="K6923" s="101" t="s">
        <v>1388</v>
      </c>
    </row>
    <row r="6924" spans="1:11" ht="56.25" customHeight="1">
      <c r="A6924" s="98">
        <v>513</v>
      </c>
      <c r="B6924" s="125" t="s">
        <v>1301</v>
      </c>
      <c r="C6924" s="126">
        <v>42548</v>
      </c>
      <c r="D6924" s="98" t="s">
        <v>11</v>
      </c>
      <c r="E6924" s="98">
        <v>855729</v>
      </c>
      <c r="F6924" s="98"/>
      <c r="G6924" s="127" t="s">
        <v>5037</v>
      </c>
      <c r="H6924" s="128">
        <v>50</v>
      </c>
      <c r="I6924" s="128">
        <v>0</v>
      </c>
      <c r="J6924" s="129">
        <v>50</v>
      </c>
      <c r="K6924" s="101" t="s">
        <v>1388</v>
      </c>
    </row>
    <row r="6925" spans="1:11" ht="56.25" customHeight="1">
      <c r="A6925" s="98">
        <v>513</v>
      </c>
      <c r="B6925" s="125" t="s">
        <v>1301</v>
      </c>
      <c r="C6925" s="126">
        <v>42548</v>
      </c>
      <c r="D6925" s="98" t="s">
        <v>11</v>
      </c>
      <c r="E6925" s="98">
        <v>855732</v>
      </c>
      <c r="F6925" s="98"/>
      <c r="G6925" s="127" t="s">
        <v>5038</v>
      </c>
      <c r="H6925" s="128">
        <v>50</v>
      </c>
      <c r="I6925" s="128">
        <v>0</v>
      </c>
      <c r="J6925" s="129">
        <v>50</v>
      </c>
      <c r="K6925" s="101" t="s">
        <v>1388</v>
      </c>
    </row>
    <row r="6926" spans="1:11" ht="56.25" customHeight="1">
      <c r="A6926" s="98">
        <v>513</v>
      </c>
      <c r="B6926" s="125" t="s">
        <v>1301</v>
      </c>
      <c r="C6926" s="126">
        <v>42548</v>
      </c>
      <c r="D6926" s="98" t="s">
        <v>11</v>
      </c>
      <c r="E6926" s="98">
        <v>855736</v>
      </c>
      <c r="F6926" s="98"/>
      <c r="G6926" s="127" t="s">
        <v>5039</v>
      </c>
      <c r="H6926" s="128">
        <v>50</v>
      </c>
      <c r="I6926" s="128">
        <v>0</v>
      </c>
      <c r="J6926" s="129">
        <v>50</v>
      </c>
      <c r="K6926" s="101" t="s">
        <v>1388</v>
      </c>
    </row>
    <row r="6927" spans="1:11" ht="56.25" customHeight="1">
      <c r="A6927" s="98">
        <v>513</v>
      </c>
      <c r="B6927" s="125" t="s">
        <v>1301</v>
      </c>
      <c r="C6927" s="126">
        <v>42548</v>
      </c>
      <c r="D6927" s="98" t="s">
        <v>11</v>
      </c>
      <c r="E6927" s="98">
        <v>855742</v>
      </c>
      <c r="F6927" s="98"/>
      <c r="G6927" s="127" t="s">
        <v>5040</v>
      </c>
      <c r="H6927" s="128">
        <v>50</v>
      </c>
      <c r="I6927" s="128">
        <v>0</v>
      </c>
      <c r="J6927" s="129">
        <v>50</v>
      </c>
      <c r="K6927" s="101" t="s">
        <v>1388</v>
      </c>
    </row>
    <row r="6928" spans="1:11" ht="56.25" customHeight="1">
      <c r="A6928" s="98">
        <v>513</v>
      </c>
      <c r="B6928" s="125" t="s">
        <v>1301</v>
      </c>
      <c r="C6928" s="126">
        <v>42548</v>
      </c>
      <c r="D6928" s="98" t="s">
        <v>11</v>
      </c>
      <c r="E6928" s="98">
        <v>855747</v>
      </c>
      <c r="F6928" s="98"/>
      <c r="G6928" s="127" t="s">
        <v>5041</v>
      </c>
      <c r="H6928" s="128">
        <v>50</v>
      </c>
      <c r="I6928" s="128">
        <v>0</v>
      </c>
      <c r="J6928" s="129">
        <v>50</v>
      </c>
      <c r="K6928" s="101" t="s">
        <v>1388</v>
      </c>
    </row>
    <row r="6929" spans="1:11" ht="56.25" customHeight="1">
      <c r="A6929" s="98">
        <v>513</v>
      </c>
      <c r="B6929" s="125" t="s">
        <v>1301</v>
      </c>
      <c r="C6929" s="126">
        <v>42548</v>
      </c>
      <c r="D6929" s="98" t="s">
        <v>11</v>
      </c>
      <c r="E6929" s="98">
        <v>855753</v>
      </c>
      <c r="F6929" s="98"/>
      <c r="G6929" s="127" t="s">
        <v>5042</v>
      </c>
      <c r="H6929" s="128">
        <v>50</v>
      </c>
      <c r="I6929" s="128">
        <v>0</v>
      </c>
      <c r="J6929" s="129">
        <v>50</v>
      </c>
      <c r="K6929" s="101" t="s">
        <v>1388</v>
      </c>
    </row>
    <row r="6930" spans="1:11" ht="56.25" customHeight="1">
      <c r="A6930" s="98">
        <v>513</v>
      </c>
      <c r="B6930" s="125" t="s">
        <v>1301</v>
      </c>
      <c r="C6930" s="126">
        <v>42548</v>
      </c>
      <c r="D6930" s="98" t="s">
        <v>11</v>
      </c>
      <c r="E6930" s="98">
        <v>855755</v>
      </c>
      <c r="F6930" s="98"/>
      <c r="G6930" s="127" t="s">
        <v>5043</v>
      </c>
      <c r="H6930" s="128">
        <v>50</v>
      </c>
      <c r="I6930" s="128">
        <v>0</v>
      </c>
      <c r="J6930" s="129">
        <v>50</v>
      </c>
      <c r="K6930" s="101" t="s">
        <v>1388</v>
      </c>
    </row>
    <row r="6931" spans="1:11" ht="56.25" customHeight="1">
      <c r="A6931" s="98">
        <v>513</v>
      </c>
      <c r="B6931" s="125" t="s">
        <v>1301</v>
      </c>
      <c r="C6931" s="126">
        <v>42548</v>
      </c>
      <c r="D6931" s="98" t="s">
        <v>11</v>
      </c>
      <c r="E6931" s="98">
        <v>855759</v>
      </c>
      <c r="F6931" s="98"/>
      <c r="G6931" s="127" t="s">
        <v>5044</v>
      </c>
      <c r="H6931" s="128">
        <v>50</v>
      </c>
      <c r="I6931" s="128">
        <v>0</v>
      </c>
      <c r="J6931" s="129">
        <v>50</v>
      </c>
      <c r="K6931" s="101" t="s">
        <v>1388</v>
      </c>
    </row>
    <row r="6932" spans="1:11" ht="56.25" customHeight="1">
      <c r="A6932" s="98">
        <v>513</v>
      </c>
      <c r="B6932" s="125" t="s">
        <v>1301</v>
      </c>
      <c r="C6932" s="126">
        <v>42548</v>
      </c>
      <c r="D6932" s="98" t="s">
        <v>11</v>
      </c>
      <c r="E6932" s="98">
        <v>855764</v>
      </c>
      <c r="F6932" s="98"/>
      <c r="G6932" s="127" t="s">
        <v>5045</v>
      </c>
      <c r="H6932" s="128">
        <v>50</v>
      </c>
      <c r="I6932" s="128">
        <v>0</v>
      </c>
      <c r="J6932" s="129">
        <v>50</v>
      </c>
      <c r="K6932" s="101" t="s">
        <v>1388</v>
      </c>
    </row>
    <row r="6933" spans="1:11" ht="56.25" customHeight="1">
      <c r="A6933" s="98">
        <v>513</v>
      </c>
      <c r="B6933" s="125" t="s">
        <v>1301</v>
      </c>
      <c r="C6933" s="126">
        <v>42548</v>
      </c>
      <c r="D6933" s="98" t="s">
        <v>11</v>
      </c>
      <c r="E6933" s="98">
        <v>855766</v>
      </c>
      <c r="F6933" s="98"/>
      <c r="G6933" s="127" t="s">
        <v>5046</v>
      </c>
      <c r="H6933" s="128">
        <v>50</v>
      </c>
      <c r="I6933" s="128">
        <v>0</v>
      </c>
      <c r="J6933" s="129">
        <v>50</v>
      </c>
      <c r="K6933" s="101" t="s">
        <v>1388</v>
      </c>
    </row>
    <row r="6934" spans="1:11" ht="56.25" customHeight="1">
      <c r="A6934" s="98">
        <v>513</v>
      </c>
      <c r="B6934" s="125" t="s">
        <v>1301</v>
      </c>
      <c r="C6934" s="126">
        <v>42548</v>
      </c>
      <c r="D6934" s="98" t="s">
        <v>11</v>
      </c>
      <c r="E6934" s="98">
        <v>855768</v>
      </c>
      <c r="F6934" s="98"/>
      <c r="G6934" s="127" t="s">
        <v>5047</v>
      </c>
      <c r="H6934" s="128">
        <v>50</v>
      </c>
      <c r="I6934" s="128">
        <v>0</v>
      </c>
      <c r="J6934" s="129">
        <v>50</v>
      </c>
      <c r="K6934" s="101" t="s">
        <v>1388</v>
      </c>
    </row>
    <row r="6935" spans="1:11" ht="56.25" customHeight="1">
      <c r="A6935" s="98">
        <v>513</v>
      </c>
      <c r="B6935" s="125" t="s">
        <v>1301</v>
      </c>
      <c r="C6935" s="126">
        <v>42548</v>
      </c>
      <c r="D6935" s="98" t="s">
        <v>11</v>
      </c>
      <c r="E6935" s="98">
        <v>855771</v>
      </c>
      <c r="F6935" s="98"/>
      <c r="G6935" s="127" t="s">
        <v>5048</v>
      </c>
      <c r="H6935" s="128">
        <v>50</v>
      </c>
      <c r="I6935" s="128">
        <v>0</v>
      </c>
      <c r="J6935" s="129">
        <v>50</v>
      </c>
      <c r="K6935" s="101" t="s">
        <v>1388</v>
      </c>
    </row>
    <row r="6936" spans="1:11" ht="56.25" customHeight="1">
      <c r="A6936" s="98">
        <v>513</v>
      </c>
      <c r="B6936" s="125" t="s">
        <v>1301</v>
      </c>
      <c r="C6936" s="126">
        <v>42548</v>
      </c>
      <c r="D6936" s="98" t="s">
        <v>11</v>
      </c>
      <c r="E6936" s="98">
        <v>855776</v>
      </c>
      <c r="F6936" s="98"/>
      <c r="G6936" s="127" t="s">
        <v>5049</v>
      </c>
      <c r="H6936" s="128">
        <v>50</v>
      </c>
      <c r="I6936" s="128">
        <v>0</v>
      </c>
      <c r="J6936" s="129">
        <v>50</v>
      </c>
      <c r="K6936" s="101" t="s">
        <v>1388</v>
      </c>
    </row>
    <row r="6937" spans="1:11" ht="56.25" customHeight="1">
      <c r="A6937" s="98">
        <v>513</v>
      </c>
      <c r="B6937" s="125" t="s">
        <v>1301</v>
      </c>
      <c r="C6937" s="126">
        <v>42548</v>
      </c>
      <c r="D6937" s="98" t="s">
        <v>11</v>
      </c>
      <c r="E6937" s="98">
        <v>855778</v>
      </c>
      <c r="F6937" s="98"/>
      <c r="G6937" s="127" t="s">
        <v>5050</v>
      </c>
      <c r="H6937" s="128">
        <v>50</v>
      </c>
      <c r="I6937" s="128">
        <v>0</v>
      </c>
      <c r="J6937" s="129">
        <v>50</v>
      </c>
      <c r="K6937" s="101" t="s">
        <v>1388</v>
      </c>
    </row>
    <row r="6938" spans="1:11" ht="56.25" customHeight="1">
      <c r="A6938" s="98">
        <v>513</v>
      </c>
      <c r="B6938" s="125" t="s">
        <v>1301</v>
      </c>
      <c r="C6938" s="126">
        <v>42548</v>
      </c>
      <c r="D6938" s="98" t="s">
        <v>11</v>
      </c>
      <c r="E6938" s="98">
        <v>855781</v>
      </c>
      <c r="F6938" s="98"/>
      <c r="G6938" s="127" t="s">
        <v>5051</v>
      </c>
      <c r="H6938" s="128">
        <v>50</v>
      </c>
      <c r="I6938" s="128">
        <v>0</v>
      </c>
      <c r="J6938" s="129">
        <v>50</v>
      </c>
      <c r="K6938" s="101" t="s">
        <v>1388</v>
      </c>
    </row>
    <row r="6939" spans="1:11" ht="56.25" customHeight="1">
      <c r="A6939" s="98">
        <v>513</v>
      </c>
      <c r="B6939" s="125" t="s">
        <v>1301</v>
      </c>
      <c r="C6939" s="126">
        <v>42548</v>
      </c>
      <c r="D6939" s="98" t="s">
        <v>11</v>
      </c>
      <c r="E6939" s="98">
        <v>855784</v>
      </c>
      <c r="F6939" s="98"/>
      <c r="G6939" s="127" t="s">
        <v>5052</v>
      </c>
      <c r="H6939" s="128">
        <v>50</v>
      </c>
      <c r="I6939" s="128">
        <v>0</v>
      </c>
      <c r="J6939" s="129">
        <v>50</v>
      </c>
      <c r="K6939" s="101" t="s">
        <v>1388</v>
      </c>
    </row>
    <row r="6940" spans="1:11" ht="56.25" customHeight="1">
      <c r="A6940" s="98">
        <v>513</v>
      </c>
      <c r="B6940" s="125" t="s">
        <v>1301</v>
      </c>
      <c r="C6940" s="126">
        <v>42548</v>
      </c>
      <c r="D6940" s="98" t="s">
        <v>11</v>
      </c>
      <c r="E6940" s="98">
        <v>855788</v>
      </c>
      <c r="F6940" s="98"/>
      <c r="G6940" s="127" t="s">
        <v>5053</v>
      </c>
      <c r="H6940" s="128">
        <v>50</v>
      </c>
      <c r="I6940" s="128">
        <v>0</v>
      </c>
      <c r="J6940" s="129">
        <v>50</v>
      </c>
      <c r="K6940" s="101" t="s">
        <v>1388</v>
      </c>
    </row>
    <row r="6941" spans="1:11" ht="56.25" customHeight="1">
      <c r="A6941" s="98">
        <v>513</v>
      </c>
      <c r="B6941" s="125" t="s">
        <v>1301</v>
      </c>
      <c r="C6941" s="126">
        <v>42549</v>
      </c>
      <c r="D6941" s="98" t="s">
        <v>11</v>
      </c>
      <c r="E6941" s="98">
        <v>855923</v>
      </c>
      <c r="F6941" s="98"/>
      <c r="G6941" s="127" t="s">
        <v>5123</v>
      </c>
      <c r="H6941" s="128">
        <v>270</v>
      </c>
      <c r="I6941" s="128">
        <v>0</v>
      </c>
      <c r="J6941" s="129">
        <v>270</v>
      </c>
      <c r="K6941" s="101" t="s">
        <v>1388</v>
      </c>
    </row>
    <row r="6942" spans="1:11" ht="56.25" customHeight="1">
      <c r="A6942" s="98">
        <v>513</v>
      </c>
      <c r="B6942" s="125" t="s">
        <v>1301</v>
      </c>
      <c r="C6942" s="126">
        <v>42550</v>
      </c>
      <c r="D6942" s="98" t="s">
        <v>11</v>
      </c>
      <c r="E6942" s="98">
        <v>856273</v>
      </c>
      <c r="F6942" s="98"/>
      <c r="G6942" s="127" t="s">
        <v>5175</v>
      </c>
      <c r="H6942" s="128">
        <v>50</v>
      </c>
      <c r="I6942" s="128">
        <v>0</v>
      </c>
      <c r="J6942" s="129">
        <v>50</v>
      </c>
      <c r="K6942" s="101" t="s">
        <v>1388</v>
      </c>
    </row>
    <row r="6943" spans="1:11" ht="56.25" customHeight="1">
      <c r="A6943" s="98">
        <v>513</v>
      </c>
      <c r="B6943" s="125" t="s">
        <v>1301</v>
      </c>
      <c r="C6943" s="126">
        <v>42551</v>
      </c>
      <c r="D6943" s="98" t="s">
        <v>11</v>
      </c>
      <c r="E6943" s="98">
        <v>856459</v>
      </c>
      <c r="F6943" s="98"/>
      <c r="G6943" s="127" t="s">
        <v>5237</v>
      </c>
      <c r="H6943" s="128">
        <v>270</v>
      </c>
      <c r="I6943" s="128">
        <v>0</v>
      </c>
      <c r="J6943" s="129">
        <v>270</v>
      </c>
      <c r="K6943" s="101" t="s">
        <v>1388</v>
      </c>
    </row>
    <row r="6944" spans="1:11" ht="56.25" customHeight="1">
      <c r="A6944" s="98">
        <v>513</v>
      </c>
      <c r="B6944" s="125" t="s">
        <v>1301</v>
      </c>
      <c r="C6944" s="126">
        <v>42555</v>
      </c>
      <c r="D6944" s="98" t="s">
        <v>11</v>
      </c>
      <c r="E6944" s="98">
        <v>856798</v>
      </c>
      <c r="F6944" s="98"/>
      <c r="G6944" s="127" t="s">
        <v>5284</v>
      </c>
      <c r="H6944" s="128">
        <v>270</v>
      </c>
      <c r="I6944" s="128">
        <v>0</v>
      </c>
      <c r="J6944" s="129">
        <v>270</v>
      </c>
      <c r="K6944" s="101" t="s">
        <v>1388</v>
      </c>
    </row>
    <row r="6945" spans="1:11" ht="56.25" customHeight="1">
      <c r="A6945" s="98">
        <v>513</v>
      </c>
      <c r="B6945" s="125" t="s">
        <v>1301</v>
      </c>
      <c r="C6945" s="126">
        <v>42557</v>
      </c>
      <c r="D6945" s="98" t="s">
        <v>11</v>
      </c>
      <c r="E6945" s="98">
        <v>856937</v>
      </c>
      <c r="F6945" s="98"/>
      <c r="G6945" s="127" t="s">
        <v>5371</v>
      </c>
      <c r="H6945" s="128">
        <v>50</v>
      </c>
      <c r="I6945" s="128">
        <v>0</v>
      </c>
      <c r="J6945" s="129">
        <v>50</v>
      </c>
      <c r="K6945" s="101" t="s">
        <v>1388</v>
      </c>
    </row>
    <row r="6946" spans="1:11" ht="56.25" customHeight="1">
      <c r="A6946" s="98">
        <v>513</v>
      </c>
      <c r="B6946" s="125" t="s">
        <v>1301</v>
      </c>
      <c r="C6946" s="126">
        <v>42557</v>
      </c>
      <c r="D6946" s="98" t="s">
        <v>6</v>
      </c>
      <c r="E6946" s="98">
        <v>856940</v>
      </c>
      <c r="F6946" s="98"/>
      <c r="G6946" s="127" t="s">
        <v>5333</v>
      </c>
      <c r="H6946" s="128">
        <v>0</v>
      </c>
      <c r="I6946" s="128">
        <v>107056999.01000001</v>
      </c>
      <c r="J6946" s="129">
        <v>107056999.01000001</v>
      </c>
      <c r="K6946" s="101" t="s">
        <v>1388</v>
      </c>
    </row>
    <row r="6947" spans="1:11" ht="56.25" customHeight="1">
      <c r="A6947" s="98">
        <v>513</v>
      </c>
      <c r="B6947" s="125" t="s">
        <v>1301</v>
      </c>
      <c r="C6947" s="126">
        <v>42557</v>
      </c>
      <c r="D6947" s="98" t="s">
        <v>11</v>
      </c>
      <c r="E6947" s="98">
        <v>856941</v>
      </c>
      <c r="F6947" s="98"/>
      <c r="G6947" s="127" t="s">
        <v>5372</v>
      </c>
      <c r="H6947" s="128">
        <v>50</v>
      </c>
      <c r="I6947" s="128">
        <v>0</v>
      </c>
      <c r="J6947" s="129">
        <v>50</v>
      </c>
      <c r="K6947" s="101" t="s">
        <v>1388</v>
      </c>
    </row>
    <row r="6948" spans="1:11" ht="56.25" customHeight="1">
      <c r="A6948" s="98">
        <v>513</v>
      </c>
      <c r="B6948" s="125" t="s">
        <v>1301</v>
      </c>
      <c r="C6948" s="126">
        <v>42562</v>
      </c>
      <c r="D6948" s="98" t="s">
        <v>13</v>
      </c>
      <c r="E6948" s="98">
        <v>857509</v>
      </c>
      <c r="F6948" s="98"/>
      <c r="G6948" s="127" t="s">
        <v>5447</v>
      </c>
      <c r="H6948" s="128">
        <v>39972.46</v>
      </c>
      <c r="I6948" s="128">
        <v>0</v>
      </c>
      <c r="J6948" s="129">
        <v>39972.46</v>
      </c>
      <c r="K6948" s="101" t="s">
        <v>1388</v>
      </c>
    </row>
    <row r="6949" spans="1:11" ht="56.25" customHeight="1">
      <c r="A6949" s="98">
        <v>513</v>
      </c>
      <c r="B6949" s="125" t="s">
        <v>1301</v>
      </c>
      <c r="C6949" s="126">
        <v>42565</v>
      </c>
      <c r="D6949" s="98" t="s">
        <v>11</v>
      </c>
      <c r="E6949" s="98">
        <v>857903</v>
      </c>
      <c r="F6949" s="98"/>
      <c r="G6949" s="127" t="s">
        <v>5581</v>
      </c>
      <c r="H6949" s="128">
        <v>270</v>
      </c>
      <c r="I6949" s="128">
        <v>0</v>
      </c>
      <c r="J6949" s="129">
        <v>270</v>
      </c>
      <c r="K6949" s="101" t="s">
        <v>1388</v>
      </c>
    </row>
    <row r="6950" spans="1:11" ht="56.25" customHeight="1">
      <c r="A6950" s="98">
        <v>513</v>
      </c>
      <c r="B6950" s="125" t="s">
        <v>1301</v>
      </c>
      <c r="C6950" s="126">
        <v>42571</v>
      </c>
      <c r="D6950" s="98" t="s">
        <v>11</v>
      </c>
      <c r="E6950" s="98">
        <v>858325</v>
      </c>
      <c r="F6950" s="98"/>
      <c r="G6950" s="127" t="s">
        <v>5701</v>
      </c>
      <c r="H6950" s="128">
        <v>896.87</v>
      </c>
      <c r="I6950" s="128">
        <v>0</v>
      </c>
      <c r="J6950" s="129">
        <v>896.87</v>
      </c>
      <c r="K6950" s="101" t="s">
        <v>1388</v>
      </c>
    </row>
    <row r="6951" spans="1:11" ht="56.25" customHeight="1">
      <c r="A6951" s="98">
        <v>513</v>
      </c>
      <c r="B6951" s="125" t="s">
        <v>1301</v>
      </c>
      <c r="C6951" s="126">
        <v>42572</v>
      </c>
      <c r="D6951" s="98" t="s">
        <v>11</v>
      </c>
      <c r="E6951" s="98">
        <v>858367</v>
      </c>
      <c r="F6951" s="98"/>
      <c r="G6951" s="127" t="s">
        <v>5716</v>
      </c>
      <c r="H6951" s="128">
        <v>270</v>
      </c>
      <c r="I6951" s="128">
        <v>0</v>
      </c>
      <c r="J6951" s="129">
        <v>270</v>
      </c>
      <c r="K6951" s="101" t="s">
        <v>1388</v>
      </c>
    </row>
    <row r="6952" spans="1:11" ht="56.25" customHeight="1">
      <c r="A6952" s="98">
        <v>513</v>
      </c>
      <c r="B6952" s="125" t="s">
        <v>1301</v>
      </c>
      <c r="C6952" s="126">
        <v>42578</v>
      </c>
      <c r="D6952" s="98" t="s">
        <v>11</v>
      </c>
      <c r="E6952" s="98">
        <v>858963</v>
      </c>
      <c r="F6952" s="98"/>
      <c r="G6952" s="127" t="s">
        <v>5818</v>
      </c>
      <c r="H6952" s="128">
        <v>50</v>
      </c>
      <c r="I6952" s="128">
        <v>0</v>
      </c>
      <c r="J6952" s="129">
        <v>50</v>
      </c>
      <c r="K6952" s="101" t="s">
        <v>1388</v>
      </c>
    </row>
    <row r="6953" spans="1:11" ht="56.25" customHeight="1">
      <c r="A6953" s="98">
        <v>513</v>
      </c>
      <c r="B6953" s="125" t="s">
        <v>1301</v>
      </c>
      <c r="C6953" s="126">
        <v>42578</v>
      </c>
      <c r="D6953" s="98" t="s">
        <v>6</v>
      </c>
      <c r="E6953" s="98">
        <v>858966</v>
      </c>
      <c r="F6953" s="98"/>
      <c r="G6953" s="127" t="s">
        <v>5792</v>
      </c>
      <c r="H6953" s="128">
        <v>0</v>
      </c>
      <c r="I6953" s="128">
        <v>73849727.420000002</v>
      </c>
      <c r="J6953" s="129">
        <v>73849727.420000002</v>
      </c>
      <c r="K6953" s="101" t="s">
        <v>1388</v>
      </c>
    </row>
    <row r="6954" spans="1:11" ht="56.25" customHeight="1">
      <c r="A6954" s="98">
        <v>513</v>
      </c>
      <c r="B6954" s="125" t="s">
        <v>1301</v>
      </c>
      <c r="C6954" s="126">
        <v>42578</v>
      </c>
      <c r="D6954" s="98" t="s">
        <v>11</v>
      </c>
      <c r="E6954" s="98">
        <v>858967</v>
      </c>
      <c r="F6954" s="98"/>
      <c r="G6954" s="127" t="s">
        <v>5819</v>
      </c>
      <c r="H6954" s="128">
        <v>50</v>
      </c>
      <c r="I6954" s="128">
        <v>0</v>
      </c>
      <c r="J6954" s="129">
        <v>50</v>
      </c>
      <c r="K6954" s="101" t="s">
        <v>1388</v>
      </c>
    </row>
    <row r="6955" spans="1:11" ht="56.25" customHeight="1">
      <c r="A6955" s="98">
        <v>513</v>
      </c>
      <c r="B6955" s="125" t="s">
        <v>1301</v>
      </c>
      <c r="C6955" s="126">
        <v>42578</v>
      </c>
      <c r="D6955" s="98" t="s">
        <v>11</v>
      </c>
      <c r="E6955" s="98">
        <v>858978</v>
      </c>
      <c r="F6955" s="98"/>
      <c r="G6955" s="127" t="s">
        <v>5820</v>
      </c>
      <c r="H6955" s="128">
        <v>50</v>
      </c>
      <c r="I6955" s="128">
        <v>0</v>
      </c>
      <c r="J6955" s="129">
        <v>50</v>
      </c>
      <c r="K6955" s="101" t="s">
        <v>1388</v>
      </c>
    </row>
    <row r="6956" spans="1:11" ht="56.25" customHeight="1">
      <c r="A6956" s="98">
        <v>513</v>
      </c>
      <c r="B6956" s="125" t="s">
        <v>1301</v>
      </c>
      <c r="C6956" s="126">
        <v>42578</v>
      </c>
      <c r="D6956" s="98" t="s">
        <v>6</v>
      </c>
      <c r="E6956" s="98">
        <v>858986</v>
      </c>
      <c r="F6956" s="98"/>
      <c r="G6956" s="127" t="s">
        <v>5793</v>
      </c>
      <c r="H6956" s="128">
        <v>0</v>
      </c>
      <c r="I6956" s="128">
        <v>5022511.95</v>
      </c>
      <c r="J6956" s="129">
        <v>5022511.95</v>
      </c>
      <c r="K6956" s="101" t="s">
        <v>1388</v>
      </c>
    </row>
    <row r="6957" spans="1:11" ht="56.25" customHeight="1">
      <c r="A6957" s="98">
        <v>513</v>
      </c>
      <c r="B6957" s="125" t="s">
        <v>1301</v>
      </c>
      <c r="C6957" s="126">
        <v>42578</v>
      </c>
      <c r="D6957" s="98" t="s">
        <v>11</v>
      </c>
      <c r="E6957" s="98">
        <v>858990</v>
      </c>
      <c r="F6957" s="98"/>
      <c r="G6957" s="127" t="s">
        <v>5821</v>
      </c>
      <c r="H6957" s="128">
        <v>50</v>
      </c>
      <c r="I6957" s="128">
        <v>0</v>
      </c>
      <c r="J6957" s="129">
        <v>50</v>
      </c>
      <c r="K6957" s="101" t="s">
        <v>1388</v>
      </c>
    </row>
    <row r="6958" spans="1:11" ht="56.25" customHeight="1">
      <c r="A6958" s="98">
        <v>513</v>
      </c>
      <c r="B6958" s="125" t="s">
        <v>1301</v>
      </c>
      <c r="C6958" s="126">
        <v>42579</v>
      </c>
      <c r="D6958" s="98" t="s">
        <v>11</v>
      </c>
      <c r="E6958" s="98">
        <v>859178</v>
      </c>
      <c r="F6958" s="98"/>
      <c r="G6958" s="127" t="s">
        <v>5866</v>
      </c>
      <c r="H6958" s="128">
        <v>433.89</v>
      </c>
      <c r="I6958" s="128">
        <v>0</v>
      </c>
      <c r="J6958" s="129">
        <v>433.89</v>
      </c>
      <c r="K6958" s="101" t="s">
        <v>1388</v>
      </c>
    </row>
    <row r="6959" spans="1:11" ht="56.25" customHeight="1">
      <c r="A6959" s="98">
        <v>513</v>
      </c>
      <c r="B6959" s="125" t="s">
        <v>1301</v>
      </c>
      <c r="C6959" s="126">
        <v>42580</v>
      </c>
      <c r="D6959" s="98" t="s">
        <v>11</v>
      </c>
      <c r="E6959" s="98">
        <v>859439</v>
      </c>
      <c r="F6959" s="98"/>
      <c r="G6959" s="127" t="s">
        <v>5930</v>
      </c>
      <c r="H6959" s="128">
        <v>490</v>
      </c>
      <c r="I6959" s="128">
        <v>0</v>
      </c>
      <c r="J6959" s="129">
        <v>490</v>
      </c>
      <c r="K6959" s="101" t="s">
        <v>1388</v>
      </c>
    </row>
    <row r="6960" spans="1:11" ht="56.25" customHeight="1">
      <c r="A6960" s="98">
        <v>513</v>
      </c>
      <c r="B6960" s="125" t="s">
        <v>1301</v>
      </c>
      <c r="C6960" s="126">
        <v>42583</v>
      </c>
      <c r="D6960" s="98" t="s">
        <v>11</v>
      </c>
      <c r="E6960" s="98">
        <v>859638</v>
      </c>
      <c r="F6960" s="98"/>
      <c r="G6960" s="127" t="s">
        <v>5959</v>
      </c>
      <c r="H6960" s="128">
        <v>270</v>
      </c>
      <c r="I6960" s="128">
        <v>0</v>
      </c>
      <c r="J6960" s="129">
        <v>270</v>
      </c>
      <c r="K6960" s="101" t="s">
        <v>1388</v>
      </c>
    </row>
    <row r="6961" spans="1:11" ht="56.25" customHeight="1">
      <c r="A6961" s="98">
        <v>513</v>
      </c>
      <c r="B6961" s="125" t="s">
        <v>1301</v>
      </c>
      <c r="C6961" s="126">
        <v>42584</v>
      </c>
      <c r="D6961" s="98" t="s">
        <v>11</v>
      </c>
      <c r="E6961" s="98">
        <v>859695</v>
      </c>
      <c r="F6961" s="98"/>
      <c r="G6961" s="127" t="s">
        <v>5987</v>
      </c>
      <c r="H6961" s="128">
        <v>270</v>
      </c>
      <c r="I6961" s="128">
        <v>0</v>
      </c>
      <c r="J6961" s="129">
        <v>270</v>
      </c>
      <c r="K6961" s="101" t="s">
        <v>1388</v>
      </c>
    </row>
    <row r="6962" spans="1:11" ht="56.25" customHeight="1">
      <c r="A6962" s="98">
        <v>513</v>
      </c>
      <c r="B6962" s="125" t="s">
        <v>1301</v>
      </c>
      <c r="C6962" s="126">
        <v>42584</v>
      </c>
      <c r="D6962" s="98" t="s">
        <v>11</v>
      </c>
      <c r="E6962" s="98">
        <v>859741</v>
      </c>
      <c r="F6962" s="98"/>
      <c r="G6962" s="127" t="s">
        <v>5990</v>
      </c>
      <c r="H6962" s="128">
        <v>270</v>
      </c>
      <c r="I6962" s="128">
        <v>0</v>
      </c>
      <c r="J6962" s="129">
        <v>270</v>
      </c>
      <c r="K6962" s="101" t="s">
        <v>1388</v>
      </c>
    </row>
    <row r="6963" spans="1:11" ht="56.25" customHeight="1">
      <c r="A6963" s="98">
        <v>513</v>
      </c>
      <c r="B6963" s="125" t="s">
        <v>1301</v>
      </c>
      <c r="C6963" s="126">
        <v>42587</v>
      </c>
      <c r="D6963" s="98" t="s">
        <v>11</v>
      </c>
      <c r="E6963" s="98">
        <v>859974</v>
      </c>
      <c r="F6963" s="98"/>
      <c r="G6963" s="127" t="s">
        <v>6094</v>
      </c>
      <c r="H6963" s="128">
        <v>270</v>
      </c>
      <c r="I6963" s="128">
        <v>0</v>
      </c>
      <c r="J6963" s="129">
        <v>270</v>
      </c>
      <c r="K6963" s="101" t="s">
        <v>1388</v>
      </c>
    </row>
    <row r="6964" spans="1:11" ht="56.25" customHeight="1">
      <c r="A6964" s="98">
        <v>513</v>
      </c>
      <c r="B6964" s="125" t="s">
        <v>1301</v>
      </c>
      <c r="C6964" s="126">
        <v>42591</v>
      </c>
      <c r="D6964" s="98" t="s">
        <v>11</v>
      </c>
      <c r="E6964" s="98">
        <v>860360</v>
      </c>
      <c r="F6964" s="98"/>
      <c r="G6964" s="127" t="s">
        <v>6162</v>
      </c>
      <c r="H6964" s="128">
        <v>2039.88</v>
      </c>
      <c r="I6964" s="128">
        <v>0</v>
      </c>
      <c r="J6964" s="129">
        <v>2039.88</v>
      </c>
      <c r="K6964" s="101" t="s">
        <v>1388</v>
      </c>
    </row>
    <row r="6965" spans="1:11" ht="56.25" customHeight="1">
      <c r="A6965" s="98">
        <v>513</v>
      </c>
      <c r="B6965" s="125" t="s">
        <v>1301</v>
      </c>
      <c r="C6965" s="126">
        <v>42598</v>
      </c>
      <c r="D6965" s="98" t="s">
        <v>11</v>
      </c>
      <c r="E6965" s="98">
        <v>860931</v>
      </c>
      <c r="F6965" s="98"/>
      <c r="G6965" s="127" t="s">
        <v>6355</v>
      </c>
      <c r="H6965" s="128">
        <v>908.87</v>
      </c>
      <c r="I6965" s="128">
        <v>0</v>
      </c>
      <c r="J6965" s="129">
        <v>908.87</v>
      </c>
      <c r="K6965" s="101" t="s">
        <v>1388</v>
      </c>
    </row>
    <row r="6966" spans="1:11" ht="56.25" customHeight="1">
      <c r="A6966" s="98">
        <v>513</v>
      </c>
      <c r="B6966" s="125" t="s">
        <v>1301</v>
      </c>
      <c r="C6966" s="126">
        <v>42607</v>
      </c>
      <c r="D6966" s="98" t="s">
        <v>11</v>
      </c>
      <c r="E6966" s="98">
        <v>861745</v>
      </c>
      <c r="F6966" s="98"/>
      <c r="G6966" s="127" t="s">
        <v>6578</v>
      </c>
      <c r="H6966" s="128">
        <v>270</v>
      </c>
      <c r="I6966" s="128">
        <v>0</v>
      </c>
      <c r="J6966" s="129">
        <v>270</v>
      </c>
      <c r="K6966" s="101" t="s">
        <v>1388</v>
      </c>
    </row>
    <row r="6967" spans="1:11" ht="56.25" customHeight="1">
      <c r="A6967" s="98">
        <v>513</v>
      </c>
      <c r="B6967" s="125" t="s">
        <v>1301</v>
      </c>
      <c r="C6967" s="126">
        <v>42611</v>
      </c>
      <c r="D6967" s="98" t="s">
        <v>11</v>
      </c>
      <c r="E6967" s="98">
        <v>862038</v>
      </c>
      <c r="F6967" s="98"/>
      <c r="G6967" s="127" t="s">
        <v>6683</v>
      </c>
      <c r="H6967" s="128">
        <v>1449.92</v>
      </c>
      <c r="I6967" s="128">
        <v>0</v>
      </c>
      <c r="J6967" s="129">
        <v>1449.92</v>
      </c>
      <c r="K6967" s="101" t="s">
        <v>1388</v>
      </c>
    </row>
    <row r="6968" spans="1:11" ht="56.25" customHeight="1">
      <c r="A6968" s="98">
        <v>513</v>
      </c>
      <c r="B6968" s="125" t="s">
        <v>1301</v>
      </c>
      <c r="C6968" s="126">
        <v>42611</v>
      </c>
      <c r="D6968" s="98" t="s">
        <v>11</v>
      </c>
      <c r="E6968" s="98">
        <v>862066</v>
      </c>
      <c r="F6968" s="98"/>
      <c r="G6968" s="127" t="s">
        <v>6688</v>
      </c>
      <c r="H6968" s="128">
        <v>50</v>
      </c>
      <c r="I6968" s="128">
        <v>0</v>
      </c>
      <c r="J6968" s="129">
        <v>50</v>
      </c>
      <c r="K6968" s="101" t="s">
        <v>1388</v>
      </c>
    </row>
    <row r="6969" spans="1:11" ht="56.25" customHeight="1">
      <c r="A6969" s="98">
        <v>513</v>
      </c>
      <c r="B6969" s="125" t="s">
        <v>1301</v>
      </c>
      <c r="C6969" s="126">
        <v>42611</v>
      </c>
      <c r="D6969" s="98" t="s">
        <v>6</v>
      </c>
      <c r="E6969" s="98">
        <v>862068</v>
      </c>
      <c r="F6969" s="98"/>
      <c r="G6969" s="127" t="s">
        <v>6658</v>
      </c>
      <c r="H6969" s="128">
        <v>0</v>
      </c>
      <c r="I6969" s="128">
        <v>68761946.400000006</v>
      </c>
      <c r="J6969" s="129">
        <v>68761946.400000006</v>
      </c>
      <c r="K6969" s="101" t="s">
        <v>1388</v>
      </c>
    </row>
    <row r="6970" spans="1:11" ht="56.25" customHeight="1">
      <c r="A6970" s="98">
        <v>513</v>
      </c>
      <c r="B6970" s="125" t="s">
        <v>1301</v>
      </c>
      <c r="C6970" s="126">
        <v>42611</v>
      </c>
      <c r="D6970" s="98" t="s">
        <v>11</v>
      </c>
      <c r="E6970" s="98">
        <v>862071</v>
      </c>
      <c r="F6970" s="98"/>
      <c r="G6970" s="127" t="s">
        <v>6689</v>
      </c>
      <c r="H6970" s="128">
        <v>50</v>
      </c>
      <c r="I6970" s="128">
        <v>0</v>
      </c>
      <c r="J6970" s="129">
        <v>50</v>
      </c>
      <c r="K6970" s="101" t="s">
        <v>1388</v>
      </c>
    </row>
    <row r="6971" spans="1:11" ht="56.25" customHeight="1">
      <c r="A6971" s="98">
        <v>513</v>
      </c>
      <c r="B6971" s="125" t="s">
        <v>1301</v>
      </c>
      <c r="C6971" s="126">
        <v>42611</v>
      </c>
      <c r="D6971" s="98" t="s">
        <v>13</v>
      </c>
      <c r="E6971" s="98">
        <v>862091</v>
      </c>
      <c r="F6971" s="98"/>
      <c r="G6971" s="127" t="s">
        <v>6659</v>
      </c>
      <c r="H6971" s="128">
        <v>720</v>
      </c>
      <c r="I6971" s="128">
        <v>0</v>
      </c>
      <c r="J6971" s="129">
        <v>720</v>
      </c>
      <c r="K6971" s="101" t="s">
        <v>1388</v>
      </c>
    </row>
    <row r="6972" spans="1:11" ht="56.25" customHeight="1">
      <c r="A6972" s="98">
        <v>513</v>
      </c>
      <c r="B6972" s="125" t="s">
        <v>1301</v>
      </c>
      <c r="C6972" s="126">
        <v>42621</v>
      </c>
      <c r="D6972" s="98" t="s">
        <v>13</v>
      </c>
      <c r="E6972" s="98">
        <v>863057</v>
      </c>
      <c r="F6972" s="98"/>
      <c r="G6972" s="127" t="s">
        <v>6996</v>
      </c>
      <c r="H6972" s="128">
        <v>30868.44</v>
      </c>
      <c r="I6972" s="128">
        <v>0</v>
      </c>
      <c r="J6972" s="129">
        <v>30868.44</v>
      </c>
      <c r="K6972" s="101" t="s">
        <v>1388</v>
      </c>
    </row>
    <row r="6973" spans="1:11" ht="56.25" customHeight="1">
      <c r="A6973" s="98">
        <v>513</v>
      </c>
      <c r="B6973" s="125" t="s">
        <v>1301</v>
      </c>
      <c r="C6973" s="126">
        <v>42640</v>
      </c>
      <c r="D6973" s="98" t="s">
        <v>11</v>
      </c>
      <c r="E6973" s="98">
        <v>864771</v>
      </c>
      <c r="F6973" s="98"/>
      <c r="G6973" s="127" t="s">
        <v>7484</v>
      </c>
      <c r="H6973" s="128">
        <v>270</v>
      </c>
      <c r="I6973" s="128">
        <v>0</v>
      </c>
      <c r="J6973" s="129">
        <v>270</v>
      </c>
      <c r="K6973" s="101" t="s">
        <v>1388</v>
      </c>
    </row>
    <row r="6974" spans="1:11" ht="56.25" customHeight="1">
      <c r="A6974" s="98">
        <v>513</v>
      </c>
      <c r="B6974" s="125" t="s">
        <v>1301</v>
      </c>
      <c r="C6974" s="126">
        <v>42642</v>
      </c>
      <c r="D6974" s="98" t="s">
        <v>11</v>
      </c>
      <c r="E6974" s="98">
        <v>865124</v>
      </c>
      <c r="F6974" s="98"/>
      <c r="G6974" s="127" t="s">
        <v>7585</v>
      </c>
      <c r="H6974" s="128">
        <v>688.87</v>
      </c>
      <c r="I6974" s="128">
        <v>0</v>
      </c>
      <c r="J6974" s="129">
        <v>688.87</v>
      </c>
      <c r="K6974" s="101" t="s">
        <v>1388</v>
      </c>
    </row>
    <row r="6975" spans="1:11" ht="56.25" customHeight="1">
      <c r="A6975" s="98">
        <v>513</v>
      </c>
      <c r="B6975" s="125" t="s">
        <v>1301</v>
      </c>
      <c r="C6975" s="126">
        <v>42642</v>
      </c>
      <c r="D6975" s="98" t="s">
        <v>1363</v>
      </c>
      <c r="E6975" s="98">
        <v>865302</v>
      </c>
      <c r="F6975" s="98"/>
      <c r="G6975" s="127" t="s">
        <v>7562</v>
      </c>
      <c r="H6975" s="128">
        <v>0</v>
      </c>
      <c r="I6975" s="128">
        <v>19479656</v>
      </c>
      <c r="J6975" s="129">
        <v>19479656</v>
      </c>
      <c r="K6975" s="101" t="s">
        <v>1388</v>
      </c>
    </row>
    <row r="6976" spans="1:11" ht="56.25" customHeight="1">
      <c r="A6976" s="98">
        <v>513</v>
      </c>
      <c r="B6976" s="125" t="s">
        <v>1301</v>
      </c>
      <c r="C6976" s="126">
        <v>42642</v>
      </c>
      <c r="D6976" s="98" t="s">
        <v>11</v>
      </c>
      <c r="E6976" s="98">
        <v>865303</v>
      </c>
      <c r="F6976" s="98"/>
      <c r="G6976" s="127" t="s">
        <v>7568</v>
      </c>
      <c r="H6976" s="128">
        <v>50</v>
      </c>
      <c r="I6976" s="128">
        <v>0</v>
      </c>
      <c r="J6976" s="129">
        <v>50</v>
      </c>
      <c r="K6976" s="101" t="s">
        <v>1388</v>
      </c>
    </row>
    <row r="6977" spans="1:11" ht="56.25" customHeight="1">
      <c r="A6977" s="98">
        <v>513</v>
      </c>
      <c r="B6977" s="125" t="s">
        <v>1301</v>
      </c>
      <c r="C6977" s="126">
        <v>42643</v>
      </c>
      <c r="D6977" s="98" t="s">
        <v>11</v>
      </c>
      <c r="E6977" s="98">
        <v>865421</v>
      </c>
      <c r="F6977" s="98"/>
      <c r="G6977" s="127" t="s">
        <v>7651</v>
      </c>
      <c r="H6977" s="128">
        <v>270</v>
      </c>
      <c r="I6977" s="128">
        <v>0</v>
      </c>
      <c r="J6977" s="129">
        <v>270</v>
      </c>
      <c r="K6977" s="101" t="s">
        <v>1388</v>
      </c>
    </row>
    <row r="6978" spans="1:11" ht="56.25" customHeight="1">
      <c r="A6978" s="98">
        <v>513</v>
      </c>
      <c r="B6978" s="125" t="s">
        <v>7875</v>
      </c>
      <c r="C6978" s="126">
        <v>42381</v>
      </c>
      <c r="D6978" s="98" t="s">
        <v>3</v>
      </c>
      <c r="E6978" s="98">
        <v>1339678</v>
      </c>
      <c r="F6978" s="98"/>
      <c r="G6978" s="127" t="s">
        <v>7876</v>
      </c>
      <c r="H6978" s="128">
        <v>0</v>
      </c>
      <c r="I6978" s="128">
        <v>11367.77</v>
      </c>
      <c r="J6978" s="129">
        <v>11367.77</v>
      </c>
      <c r="K6978" s="101" t="s">
        <v>1388</v>
      </c>
    </row>
    <row r="6979" spans="1:11" ht="56.25" customHeight="1">
      <c r="A6979" s="98">
        <v>513</v>
      </c>
      <c r="B6979" s="125" t="s">
        <v>7875</v>
      </c>
      <c r="C6979" s="126">
        <v>42381</v>
      </c>
      <c r="D6979" s="98" t="s">
        <v>3</v>
      </c>
      <c r="E6979" s="98">
        <v>1339680</v>
      </c>
      <c r="F6979" s="98"/>
      <c r="G6979" s="127" t="s">
        <v>7876</v>
      </c>
      <c r="H6979" s="128">
        <v>0</v>
      </c>
      <c r="I6979" s="128">
        <v>143.43</v>
      </c>
      <c r="J6979" s="129">
        <v>143.43</v>
      </c>
      <c r="K6979" s="101" t="s">
        <v>1388</v>
      </c>
    </row>
    <row r="6980" spans="1:11" ht="56.25" customHeight="1">
      <c r="A6980" s="98">
        <v>513</v>
      </c>
      <c r="B6980" s="125" t="s">
        <v>7875</v>
      </c>
      <c r="C6980" s="126">
        <v>42381</v>
      </c>
      <c r="D6980" s="98" t="s">
        <v>3</v>
      </c>
      <c r="E6980" s="98">
        <v>1339681</v>
      </c>
      <c r="F6980" s="98"/>
      <c r="G6980" s="127" t="s">
        <v>7877</v>
      </c>
      <c r="H6980" s="128">
        <v>0</v>
      </c>
      <c r="I6980" s="128">
        <v>108</v>
      </c>
      <c r="J6980" s="129">
        <v>108</v>
      </c>
      <c r="K6980" s="101" t="s">
        <v>1388</v>
      </c>
    </row>
    <row r="6981" spans="1:11" ht="56.25" customHeight="1">
      <c r="A6981" s="98">
        <v>513</v>
      </c>
      <c r="B6981" s="125" t="s">
        <v>7875</v>
      </c>
      <c r="C6981" s="126">
        <v>42381</v>
      </c>
      <c r="D6981" s="98" t="s">
        <v>3</v>
      </c>
      <c r="E6981" s="98">
        <v>1339682</v>
      </c>
      <c r="F6981" s="98"/>
      <c r="G6981" s="127" t="s">
        <v>7877</v>
      </c>
      <c r="H6981" s="128">
        <v>0</v>
      </c>
      <c r="I6981" s="128">
        <v>8312.42</v>
      </c>
      <c r="J6981" s="129">
        <v>8312.42</v>
      </c>
      <c r="K6981" s="101" t="s">
        <v>1388</v>
      </c>
    </row>
    <row r="6982" spans="1:11" ht="56.25" customHeight="1">
      <c r="A6982" s="98">
        <v>513</v>
      </c>
      <c r="B6982" s="125" t="s">
        <v>7875</v>
      </c>
      <c r="C6982" s="126">
        <v>42382</v>
      </c>
      <c r="D6982" s="98" t="s">
        <v>3</v>
      </c>
      <c r="E6982" s="98">
        <v>1340169</v>
      </c>
      <c r="F6982" s="98"/>
      <c r="G6982" s="127" t="s">
        <v>7908</v>
      </c>
      <c r="H6982" s="128">
        <v>0</v>
      </c>
      <c r="I6982" s="128">
        <v>6220.75</v>
      </c>
      <c r="J6982" s="129">
        <v>6220.75</v>
      </c>
      <c r="K6982" s="101" t="s">
        <v>1388</v>
      </c>
    </row>
    <row r="6983" spans="1:11" ht="56.25" customHeight="1">
      <c r="A6983" s="98">
        <v>513</v>
      </c>
      <c r="B6983" s="125" t="s">
        <v>7875</v>
      </c>
      <c r="C6983" s="126">
        <v>42382</v>
      </c>
      <c r="D6983" s="98" t="s">
        <v>3</v>
      </c>
      <c r="E6983" s="98">
        <v>1340171</v>
      </c>
      <c r="F6983" s="98"/>
      <c r="G6983" s="127" t="s">
        <v>7908</v>
      </c>
      <c r="H6983" s="128">
        <v>0</v>
      </c>
      <c r="I6983" s="128">
        <v>83.76</v>
      </c>
      <c r="J6983" s="129">
        <v>83.76</v>
      </c>
      <c r="K6983" s="101" t="s">
        <v>1388</v>
      </c>
    </row>
    <row r="6984" spans="1:11" ht="56.25" customHeight="1">
      <c r="A6984" s="98">
        <v>513</v>
      </c>
      <c r="B6984" s="125" t="s">
        <v>7875</v>
      </c>
      <c r="C6984" s="126">
        <v>42387</v>
      </c>
      <c r="D6984" s="98" t="s">
        <v>3</v>
      </c>
      <c r="E6984" s="98">
        <v>1341648</v>
      </c>
      <c r="F6984" s="98"/>
      <c r="G6984" s="127" t="s">
        <v>7977</v>
      </c>
      <c r="H6984" s="128">
        <v>0</v>
      </c>
      <c r="I6984" s="128">
        <v>108</v>
      </c>
      <c r="J6984" s="129">
        <v>108</v>
      </c>
      <c r="K6984" s="101" t="s">
        <v>1388</v>
      </c>
    </row>
    <row r="6985" spans="1:11" ht="56.25" customHeight="1">
      <c r="A6985" s="98">
        <v>513</v>
      </c>
      <c r="B6985" s="125" t="s">
        <v>7875</v>
      </c>
      <c r="C6985" s="126">
        <v>42387</v>
      </c>
      <c r="D6985" s="98" t="s">
        <v>3</v>
      </c>
      <c r="E6985" s="98">
        <v>1341651</v>
      </c>
      <c r="F6985" s="98"/>
      <c r="G6985" s="127" t="s">
        <v>7977</v>
      </c>
      <c r="H6985" s="128">
        <v>0</v>
      </c>
      <c r="I6985" s="128">
        <v>10003.67</v>
      </c>
      <c r="J6985" s="129">
        <v>10003.67</v>
      </c>
      <c r="K6985" s="101" t="s">
        <v>1388</v>
      </c>
    </row>
    <row r="6986" spans="1:11" ht="56.25" customHeight="1">
      <c r="A6986" s="98">
        <v>513</v>
      </c>
      <c r="B6986" s="125" t="s">
        <v>7875</v>
      </c>
      <c r="C6986" s="126">
        <v>42387</v>
      </c>
      <c r="D6986" s="98" t="s">
        <v>3</v>
      </c>
      <c r="E6986" s="98">
        <v>1341652</v>
      </c>
      <c r="F6986" s="98"/>
      <c r="G6986" s="127" t="s">
        <v>7978</v>
      </c>
      <c r="H6986" s="128">
        <v>0</v>
      </c>
      <c r="I6986" s="128">
        <v>108</v>
      </c>
      <c r="J6986" s="129">
        <v>108</v>
      </c>
      <c r="K6986" s="101" t="s">
        <v>1388</v>
      </c>
    </row>
    <row r="6987" spans="1:11" ht="56.25" customHeight="1">
      <c r="A6987" s="98">
        <v>513</v>
      </c>
      <c r="B6987" s="125" t="s">
        <v>7875</v>
      </c>
      <c r="C6987" s="126">
        <v>42387</v>
      </c>
      <c r="D6987" s="98" t="s">
        <v>3</v>
      </c>
      <c r="E6987" s="98">
        <v>1341656</v>
      </c>
      <c r="F6987" s="98"/>
      <c r="G6987" s="127" t="s">
        <v>7978</v>
      </c>
      <c r="H6987" s="128">
        <v>0</v>
      </c>
      <c r="I6987" s="128">
        <v>10003.67</v>
      </c>
      <c r="J6987" s="129">
        <v>10003.67</v>
      </c>
      <c r="K6987" s="101" t="s">
        <v>1388</v>
      </c>
    </row>
    <row r="6988" spans="1:11" ht="56.25" customHeight="1">
      <c r="A6988" s="98">
        <v>513</v>
      </c>
      <c r="B6988" s="125" t="s">
        <v>7875</v>
      </c>
      <c r="C6988" s="126">
        <v>42387</v>
      </c>
      <c r="D6988" s="98" t="s">
        <v>3</v>
      </c>
      <c r="E6988" s="98">
        <v>1341710</v>
      </c>
      <c r="F6988" s="98"/>
      <c r="G6988" s="127" t="s">
        <v>7984</v>
      </c>
      <c r="H6988" s="128">
        <v>0</v>
      </c>
      <c r="I6988" s="128">
        <v>280657.19</v>
      </c>
      <c r="J6988" s="129">
        <v>280657.19</v>
      </c>
      <c r="K6988" s="101" t="s">
        <v>1388</v>
      </c>
    </row>
    <row r="6989" spans="1:11" ht="56.25" customHeight="1">
      <c r="A6989" s="98">
        <v>513</v>
      </c>
      <c r="B6989" s="125" t="s">
        <v>7875</v>
      </c>
      <c r="C6989" s="126">
        <v>42395</v>
      </c>
      <c r="D6989" s="98" t="s">
        <v>3</v>
      </c>
      <c r="E6989" s="98">
        <v>1344356</v>
      </c>
      <c r="F6989" s="98"/>
      <c r="G6989" s="127" t="s">
        <v>8127</v>
      </c>
      <c r="H6989" s="128">
        <v>0</v>
      </c>
      <c r="I6989" s="128">
        <v>30</v>
      </c>
      <c r="J6989" s="129">
        <v>30</v>
      </c>
      <c r="K6989" s="101" t="s">
        <v>1388</v>
      </c>
    </row>
    <row r="6990" spans="1:11" ht="56.25" customHeight="1">
      <c r="A6990" s="98">
        <v>513</v>
      </c>
      <c r="B6990" s="125" t="s">
        <v>7875</v>
      </c>
      <c r="C6990" s="126">
        <v>42395</v>
      </c>
      <c r="D6990" s="98" t="s">
        <v>3</v>
      </c>
      <c r="E6990" s="98">
        <v>1344361</v>
      </c>
      <c r="F6990" s="98"/>
      <c r="G6990" s="127" t="s">
        <v>8129</v>
      </c>
      <c r="H6990" s="128">
        <v>0</v>
      </c>
      <c r="I6990" s="128">
        <v>5797.4800000000005</v>
      </c>
      <c r="J6990" s="129">
        <v>5797.4800000000005</v>
      </c>
      <c r="K6990" s="101" t="s">
        <v>1388</v>
      </c>
    </row>
    <row r="6991" spans="1:11" ht="56.25" customHeight="1">
      <c r="A6991" s="98">
        <v>513</v>
      </c>
      <c r="B6991" s="125" t="s">
        <v>7875</v>
      </c>
      <c r="C6991" s="126">
        <v>42459</v>
      </c>
      <c r="D6991" s="98" t="s">
        <v>3</v>
      </c>
      <c r="E6991" s="98">
        <v>1364405</v>
      </c>
      <c r="F6991" s="98"/>
      <c r="G6991" s="127" t="s">
        <v>9119</v>
      </c>
      <c r="H6991" s="128">
        <v>0</v>
      </c>
      <c r="I6991" s="128">
        <v>38736.36</v>
      </c>
      <c r="J6991" s="129">
        <v>38736.36</v>
      </c>
      <c r="K6991" s="101" t="s">
        <v>1388</v>
      </c>
    </row>
    <row r="6992" spans="1:11" ht="56.25" customHeight="1">
      <c r="A6992" s="98">
        <v>513</v>
      </c>
      <c r="B6992" s="125" t="s">
        <v>7875</v>
      </c>
      <c r="C6992" s="126">
        <v>42471</v>
      </c>
      <c r="D6992" s="98" t="s">
        <v>3</v>
      </c>
      <c r="E6992" s="98">
        <v>1367851</v>
      </c>
      <c r="F6992" s="98"/>
      <c r="G6992" s="127" t="s">
        <v>9305</v>
      </c>
      <c r="H6992" s="128">
        <v>0</v>
      </c>
      <c r="I6992" s="128">
        <v>920</v>
      </c>
      <c r="J6992" s="129">
        <v>920</v>
      </c>
      <c r="K6992" s="101" t="s">
        <v>1388</v>
      </c>
    </row>
    <row r="6993" spans="1:11" ht="56.25" customHeight="1">
      <c r="A6993" s="98">
        <v>513</v>
      </c>
      <c r="B6993" s="125" t="s">
        <v>7875</v>
      </c>
      <c r="C6993" s="126">
        <v>42479</v>
      </c>
      <c r="D6993" s="98" t="s">
        <v>3</v>
      </c>
      <c r="E6993" s="98">
        <v>1370828</v>
      </c>
      <c r="F6993" s="98"/>
      <c r="G6993" s="127" t="s">
        <v>9464</v>
      </c>
      <c r="H6993" s="128">
        <v>0</v>
      </c>
      <c r="I6993" s="128">
        <v>2100</v>
      </c>
      <c r="J6993" s="129">
        <v>2100</v>
      </c>
      <c r="K6993" s="101" t="s">
        <v>1388</v>
      </c>
    </row>
    <row r="6994" spans="1:11" ht="56.25" customHeight="1">
      <c r="A6994" s="98">
        <v>513</v>
      </c>
      <c r="B6994" s="125" t="s">
        <v>13909</v>
      </c>
      <c r="C6994" s="126">
        <v>42524</v>
      </c>
      <c r="D6994" s="98" t="s">
        <v>3</v>
      </c>
      <c r="E6994" s="98">
        <v>1384895</v>
      </c>
      <c r="F6994" s="98"/>
      <c r="G6994" s="127" t="s">
        <v>13910</v>
      </c>
      <c r="H6994" s="128">
        <v>0</v>
      </c>
      <c r="I6994" s="128">
        <v>95248</v>
      </c>
      <c r="J6994" s="129">
        <v>95248</v>
      </c>
      <c r="K6994" s="101" t="s">
        <v>1388</v>
      </c>
    </row>
    <row r="6995" spans="1:11" ht="56.25" customHeight="1">
      <c r="A6995" s="98">
        <v>513</v>
      </c>
      <c r="B6995" s="125" t="s">
        <v>7875</v>
      </c>
      <c r="C6995" s="126">
        <v>42563</v>
      </c>
      <c r="D6995" s="98" t="s">
        <v>3</v>
      </c>
      <c r="E6995" s="98">
        <v>1397327</v>
      </c>
      <c r="F6995" s="98"/>
      <c r="G6995" s="127" t="s">
        <v>11241</v>
      </c>
      <c r="H6995" s="128">
        <v>0</v>
      </c>
      <c r="I6995" s="128">
        <v>1026.22</v>
      </c>
      <c r="J6995" s="129">
        <v>1026.22</v>
      </c>
      <c r="K6995" s="101" t="s">
        <v>1388</v>
      </c>
    </row>
    <row r="6996" spans="1:11" ht="56.25" customHeight="1">
      <c r="A6996" s="98">
        <v>513</v>
      </c>
      <c r="B6996" s="125" t="s">
        <v>7875</v>
      </c>
      <c r="C6996" s="126">
        <v>42563</v>
      </c>
      <c r="D6996" s="98" t="s">
        <v>3</v>
      </c>
      <c r="E6996" s="98">
        <v>1397329</v>
      </c>
      <c r="F6996" s="98"/>
      <c r="G6996" s="127" t="s">
        <v>11242</v>
      </c>
      <c r="H6996" s="128">
        <v>0</v>
      </c>
      <c r="I6996" s="128">
        <v>240.36</v>
      </c>
      <c r="J6996" s="129">
        <v>240.36</v>
      </c>
      <c r="K6996" s="101" t="s">
        <v>1388</v>
      </c>
    </row>
    <row r="6997" spans="1:11" ht="56.25" customHeight="1">
      <c r="A6997" s="98">
        <v>513</v>
      </c>
      <c r="B6997" s="125" t="s">
        <v>7875</v>
      </c>
      <c r="C6997" s="126">
        <v>42564</v>
      </c>
      <c r="D6997" s="98" t="s">
        <v>3</v>
      </c>
      <c r="E6997" s="98">
        <v>1397903</v>
      </c>
      <c r="F6997" s="98"/>
      <c r="G6997" s="127" t="s">
        <v>11283</v>
      </c>
      <c r="H6997" s="128">
        <v>0</v>
      </c>
      <c r="I6997" s="128">
        <v>187</v>
      </c>
      <c r="J6997" s="129">
        <v>187</v>
      </c>
      <c r="K6997" s="101" t="s">
        <v>1388</v>
      </c>
    </row>
    <row r="6998" spans="1:11" ht="56.25" customHeight="1">
      <c r="A6998" s="98">
        <v>513</v>
      </c>
      <c r="B6998" s="125" t="s">
        <v>7875</v>
      </c>
      <c r="C6998" s="126">
        <v>42566</v>
      </c>
      <c r="D6998" s="98" t="s">
        <v>3</v>
      </c>
      <c r="E6998" s="98">
        <v>1398608</v>
      </c>
      <c r="F6998" s="98"/>
      <c r="G6998" s="127" t="s">
        <v>11344</v>
      </c>
      <c r="H6998" s="128">
        <v>0</v>
      </c>
      <c r="I6998" s="128">
        <v>157</v>
      </c>
      <c r="J6998" s="129">
        <v>157</v>
      </c>
      <c r="K6998" s="101" t="s">
        <v>1388</v>
      </c>
    </row>
    <row r="6999" spans="1:11" ht="56.25" customHeight="1">
      <c r="A6999" s="98">
        <v>513</v>
      </c>
      <c r="B6999" s="125" t="s">
        <v>7875</v>
      </c>
      <c r="C6999" s="126">
        <v>42566</v>
      </c>
      <c r="D6999" s="98" t="s">
        <v>3</v>
      </c>
      <c r="E6999" s="98">
        <v>1398609</v>
      </c>
      <c r="F6999" s="98"/>
      <c r="G6999" s="127" t="s">
        <v>11345</v>
      </c>
      <c r="H6999" s="128">
        <v>0</v>
      </c>
      <c r="I6999" s="128">
        <v>157</v>
      </c>
      <c r="J6999" s="129">
        <v>157</v>
      </c>
      <c r="K6999" s="101" t="s">
        <v>1388</v>
      </c>
    </row>
    <row r="7000" spans="1:11" ht="56.25" customHeight="1">
      <c r="A7000" s="98">
        <v>513</v>
      </c>
      <c r="B7000" s="125" t="s">
        <v>7875</v>
      </c>
      <c r="C7000" s="126">
        <v>42584</v>
      </c>
      <c r="D7000" s="98" t="s">
        <v>3</v>
      </c>
      <c r="E7000" s="98">
        <v>1403505</v>
      </c>
      <c r="F7000" s="98"/>
      <c r="G7000" s="127" t="s">
        <v>11725</v>
      </c>
      <c r="H7000" s="128">
        <v>0</v>
      </c>
      <c r="I7000" s="128">
        <v>254.4</v>
      </c>
      <c r="J7000" s="129">
        <v>254.4</v>
      </c>
      <c r="K7000" s="101" t="s">
        <v>1388</v>
      </c>
    </row>
    <row r="7001" spans="1:11" ht="56.25" customHeight="1">
      <c r="A7001" s="98">
        <v>513</v>
      </c>
      <c r="B7001" s="125" t="s">
        <v>7875</v>
      </c>
      <c r="C7001" s="126">
        <v>42599</v>
      </c>
      <c r="D7001" s="98" t="s">
        <v>3</v>
      </c>
      <c r="E7001" s="98">
        <v>1409269</v>
      </c>
      <c r="F7001" s="98"/>
      <c r="G7001" s="127" t="s">
        <v>12187</v>
      </c>
      <c r="H7001" s="128">
        <v>0</v>
      </c>
      <c r="I7001" s="128">
        <v>145.6</v>
      </c>
      <c r="J7001" s="129">
        <v>145.6</v>
      </c>
      <c r="K7001" s="101" t="s">
        <v>1388</v>
      </c>
    </row>
    <row r="7002" spans="1:11" ht="56.25" customHeight="1">
      <c r="A7002" s="98">
        <v>513</v>
      </c>
      <c r="B7002" s="125" t="s">
        <v>7875</v>
      </c>
      <c r="C7002" s="126">
        <v>42619</v>
      </c>
      <c r="D7002" s="98" t="s">
        <v>3</v>
      </c>
      <c r="E7002" s="98">
        <v>1416369</v>
      </c>
      <c r="F7002" s="98"/>
      <c r="G7002" s="127" t="s">
        <v>12740</v>
      </c>
      <c r="H7002" s="128">
        <v>0</v>
      </c>
      <c r="I7002" s="128">
        <v>3980400.8</v>
      </c>
      <c r="J7002" s="129">
        <v>3980400.8</v>
      </c>
      <c r="K7002" s="101" t="s">
        <v>1388</v>
      </c>
    </row>
    <row r="7003" spans="1:11" ht="56.25" customHeight="1">
      <c r="A7003" s="98">
        <v>513</v>
      </c>
      <c r="B7003" s="125" t="s">
        <v>7875</v>
      </c>
      <c r="C7003" s="126">
        <v>42626</v>
      </c>
      <c r="D7003" s="98" t="s">
        <v>3</v>
      </c>
      <c r="E7003" s="98">
        <v>1418970</v>
      </c>
      <c r="F7003" s="98"/>
      <c r="G7003" s="127" t="s">
        <v>12985</v>
      </c>
      <c r="H7003" s="128">
        <v>0</v>
      </c>
      <c r="I7003" s="128">
        <v>3339.9300000000003</v>
      </c>
      <c r="J7003" s="129">
        <v>3339.9300000000003</v>
      </c>
      <c r="K7003" s="101" t="s">
        <v>1388</v>
      </c>
    </row>
    <row r="7004" spans="1:11" ht="56.25" customHeight="1">
      <c r="A7004" s="98">
        <v>513</v>
      </c>
      <c r="B7004" s="125" t="s">
        <v>1301</v>
      </c>
      <c r="C7004" s="126">
        <v>42524</v>
      </c>
      <c r="D7004" s="98" t="s">
        <v>1376</v>
      </c>
      <c r="E7004" s="98">
        <v>10466882</v>
      </c>
      <c r="F7004" s="98"/>
      <c r="G7004" s="127" t="s">
        <v>4456</v>
      </c>
      <c r="H7004" s="128">
        <v>74375.399999999994</v>
      </c>
      <c r="I7004" s="128">
        <v>0</v>
      </c>
      <c r="J7004" s="129">
        <v>74375.399999999994</v>
      </c>
      <c r="K7004" s="101" t="s">
        <v>1388</v>
      </c>
    </row>
    <row r="7005" spans="1:11" ht="56.25" customHeight="1">
      <c r="A7005" s="98">
        <v>513</v>
      </c>
      <c r="B7005" s="125" t="s">
        <v>1301</v>
      </c>
      <c r="C7005" s="126">
        <v>42531</v>
      </c>
      <c r="D7005" s="98" t="s">
        <v>1376</v>
      </c>
      <c r="E7005" s="98">
        <v>10493069</v>
      </c>
      <c r="F7005" s="98"/>
      <c r="G7005" s="127" t="s">
        <v>4586</v>
      </c>
      <c r="H7005" s="128">
        <v>74217.399999999994</v>
      </c>
      <c r="I7005" s="128">
        <v>0</v>
      </c>
      <c r="J7005" s="129">
        <v>74217.399999999994</v>
      </c>
      <c r="K7005" s="101" t="s">
        <v>1388</v>
      </c>
    </row>
    <row r="7006" spans="1:11" ht="56.25" customHeight="1">
      <c r="A7006" s="98">
        <v>513</v>
      </c>
      <c r="B7006" s="125" t="s">
        <v>1301</v>
      </c>
      <c r="C7006" s="126">
        <v>42536</v>
      </c>
      <c r="D7006" s="98" t="s">
        <v>1376</v>
      </c>
      <c r="E7006" s="98">
        <v>10514693</v>
      </c>
      <c r="F7006" s="98"/>
      <c r="G7006" s="127" t="s">
        <v>4706</v>
      </c>
      <c r="H7006" s="128">
        <v>37107.800000000003</v>
      </c>
      <c r="I7006" s="128">
        <v>0</v>
      </c>
      <c r="J7006" s="129">
        <v>37107.800000000003</v>
      </c>
      <c r="K7006" s="101" t="s">
        <v>1388</v>
      </c>
    </row>
    <row r="7007" spans="1:11" ht="56.25" customHeight="1">
      <c r="A7007" s="98">
        <v>513</v>
      </c>
      <c r="B7007" s="125" t="s">
        <v>1301</v>
      </c>
      <c r="C7007" s="126">
        <v>42544</v>
      </c>
      <c r="D7007" s="98" t="s">
        <v>1376</v>
      </c>
      <c r="E7007" s="98">
        <v>10514697</v>
      </c>
      <c r="F7007" s="98"/>
      <c r="G7007" s="127" t="s">
        <v>4945</v>
      </c>
      <c r="H7007" s="128">
        <v>55936</v>
      </c>
      <c r="I7007" s="128">
        <v>0</v>
      </c>
      <c r="J7007" s="129">
        <v>55936</v>
      </c>
      <c r="K7007" s="101" t="s">
        <v>1388</v>
      </c>
    </row>
    <row r="7008" spans="1:11" ht="56.25" customHeight="1">
      <c r="A7008" s="98">
        <v>513</v>
      </c>
      <c r="B7008" s="125" t="s">
        <v>1301</v>
      </c>
      <c r="C7008" s="126">
        <v>42585</v>
      </c>
      <c r="D7008" s="98" t="s">
        <v>1376</v>
      </c>
      <c r="E7008" s="98">
        <v>10775237</v>
      </c>
      <c r="F7008" s="98"/>
      <c r="G7008" s="127" t="s">
        <v>6016</v>
      </c>
      <c r="H7008" s="128">
        <v>34860.199999999997</v>
      </c>
      <c r="I7008" s="128">
        <v>0</v>
      </c>
      <c r="J7008" s="129">
        <v>34860.199999999997</v>
      </c>
      <c r="K7008" s="101" t="s">
        <v>1388</v>
      </c>
    </row>
    <row r="7009" spans="1:11" ht="56.25" customHeight="1">
      <c r="A7009" s="98">
        <v>513</v>
      </c>
      <c r="B7009" s="125" t="s">
        <v>1301</v>
      </c>
      <c r="C7009" s="126">
        <v>42585</v>
      </c>
      <c r="D7009" s="98" t="s">
        <v>1376</v>
      </c>
      <c r="E7009" s="98">
        <v>10775240</v>
      </c>
      <c r="F7009" s="98"/>
      <c r="G7009" s="127" t="s">
        <v>6015</v>
      </c>
      <c r="H7009" s="128">
        <v>27185.4</v>
      </c>
      <c r="I7009" s="128">
        <v>0</v>
      </c>
      <c r="J7009" s="129">
        <v>27185.4</v>
      </c>
      <c r="K7009" s="101" t="s">
        <v>1388</v>
      </c>
    </row>
    <row r="7010" spans="1:11" ht="56.25" customHeight="1">
      <c r="A7010" s="98">
        <v>513</v>
      </c>
      <c r="B7010" s="125" t="s">
        <v>1301</v>
      </c>
      <c r="C7010" s="126">
        <v>42585</v>
      </c>
      <c r="D7010" s="98" t="s">
        <v>1376</v>
      </c>
      <c r="E7010" s="98">
        <v>10775243</v>
      </c>
      <c r="F7010" s="98"/>
      <c r="G7010" s="127" t="s">
        <v>6014</v>
      </c>
      <c r="H7010" s="128">
        <v>371063</v>
      </c>
      <c r="I7010" s="128">
        <v>0</v>
      </c>
      <c r="J7010" s="129">
        <v>371063</v>
      </c>
      <c r="K7010" s="101" t="s">
        <v>1388</v>
      </c>
    </row>
    <row r="7011" spans="1:11" ht="56.25" customHeight="1">
      <c r="A7011" s="98">
        <v>513</v>
      </c>
      <c r="B7011" s="125" t="s">
        <v>1301</v>
      </c>
      <c r="C7011" s="126">
        <v>42584</v>
      </c>
      <c r="D7011" s="98" t="s">
        <v>1376</v>
      </c>
      <c r="E7011" s="98">
        <v>10775245</v>
      </c>
      <c r="F7011" s="98"/>
      <c r="G7011" s="127" t="s">
        <v>5985</v>
      </c>
      <c r="H7011" s="128">
        <v>74417.399999999994</v>
      </c>
      <c r="I7011" s="128">
        <v>0</v>
      </c>
      <c r="J7011" s="129">
        <v>74417.399999999994</v>
      </c>
      <c r="K7011" s="101" t="s">
        <v>1388</v>
      </c>
    </row>
    <row r="7012" spans="1:11" ht="56.25" customHeight="1">
      <c r="A7012" s="98">
        <v>513</v>
      </c>
      <c r="B7012" s="125" t="s">
        <v>1301</v>
      </c>
      <c r="C7012" s="126">
        <v>42585</v>
      </c>
      <c r="D7012" s="98" t="s">
        <v>1376</v>
      </c>
      <c r="E7012" s="98">
        <v>10775257</v>
      </c>
      <c r="F7012" s="98"/>
      <c r="G7012" s="127" t="s">
        <v>6018</v>
      </c>
      <c r="H7012" s="128">
        <v>38327.800000000003</v>
      </c>
      <c r="I7012" s="128">
        <v>0</v>
      </c>
      <c r="J7012" s="129">
        <v>38327.800000000003</v>
      </c>
      <c r="K7012" s="101" t="s">
        <v>1388</v>
      </c>
    </row>
    <row r="7013" spans="1:11" ht="56.25" customHeight="1">
      <c r="A7013" s="98">
        <v>513</v>
      </c>
      <c r="B7013" s="125" t="s">
        <v>1301</v>
      </c>
      <c r="C7013" s="126">
        <v>42585</v>
      </c>
      <c r="D7013" s="98" t="s">
        <v>1376</v>
      </c>
      <c r="E7013" s="98">
        <v>10775259</v>
      </c>
      <c r="F7013" s="98"/>
      <c r="G7013" s="127" t="s">
        <v>6019</v>
      </c>
      <c r="H7013" s="128">
        <v>70417.399999999994</v>
      </c>
      <c r="I7013" s="128">
        <v>0</v>
      </c>
      <c r="J7013" s="129">
        <v>70417.399999999994</v>
      </c>
      <c r="K7013" s="101" t="s">
        <v>1388</v>
      </c>
    </row>
    <row r="7014" spans="1:11" ht="56.25" customHeight="1">
      <c r="A7014" s="98">
        <v>513</v>
      </c>
      <c r="B7014" s="125" t="s">
        <v>1301</v>
      </c>
      <c r="C7014" s="126">
        <v>42585</v>
      </c>
      <c r="D7014" s="98" t="s">
        <v>1376</v>
      </c>
      <c r="E7014" s="98">
        <v>10775261</v>
      </c>
      <c r="F7014" s="98"/>
      <c r="G7014" s="127" t="s">
        <v>6021</v>
      </c>
      <c r="H7014" s="128">
        <v>109757.42</v>
      </c>
      <c r="I7014" s="128">
        <v>0</v>
      </c>
      <c r="J7014" s="129">
        <v>109757.42</v>
      </c>
      <c r="K7014" s="101" t="s">
        <v>1388</v>
      </c>
    </row>
    <row r="7015" spans="1:11" ht="56.25" customHeight="1">
      <c r="A7015" s="98">
        <v>513</v>
      </c>
      <c r="B7015" s="125" t="s">
        <v>1301</v>
      </c>
      <c r="C7015" s="126">
        <v>42585</v>
      </c>
      <c r="D7015" s="98" t="s">
        <v>1376</v>
      </c>
      <c r="E7015" s="98">
        <v>10775264</v>
      </c>
      <c r="F7015" s="98"/>
      <c r="G7015" s="127" t="s">
        <v>6020</v>
      </c>
      <c r="H7015" s="128">
        <v>14964</v>
      </c>
      <c r="I7015" s="128">
        <v>0</v>
      </c>
      <c r="J7015" s="129">
        <v>14964</v>
      </c>
      <c r="K7015" s="101" t="s">
        <v>1388</v>
      </c>
    </row>
    <row r="7016" spans="1:11" ht="56.25" customHeight="1">
      <c r="A7016" s="98">
        <v>513</v>
      </c>
      <c r="B7016" s="125" t="s">
        <v>1301</v>
      </c>
      <c r="C7016" s="126">
        <v>42592</v>
      </c>
      <c r="D7016" s="98" t="s">
        <v>1376</v>
      </c>
      <c r="E7016" s="98">
        <v>10807987</v>
      </c>
      <c r="F7016" s="98"/>
      <c r="G7016" s="127" t="s">
        <v>6182</v>
      </c>
      <c r="H7016" s="128">
        <v>9206.5</v>
      </c>
      <c r="I7016" s="128">
        <v>0</v>
      </c>
      <c r="J7016" s="129">
        <v>9206.5</v>
      </c>
      <c r="K7016" s="101" t="s">
        <v>1388</v>
      </c>
    </row>
    <row r="7017" spans="1:11" ht="56.25" customHeight="1">
      <c r="A7017" s="98">
        <v>513</v>
      </c>
      <c r="B7017" s="125" t="s">
        <v>1301</v>
      </c>
      <c r="C7017" s="126">
        <v>42600</v>
      </c>
      <c r="D7017" s="98" t="s">
        <v>1376</v>
      </c>
      <c r="E7017" s="98">
        <v>10851684</v>
      </c>
      <c r="F7017" s="98"/>
      <c r="G7017" s="127" t="s">
        <v>6394</v>
      </c>
      <c r="H7017" s="128">
        <v>219029.35</v>
      </c>
      <c r="I7017" s="128">
        <v>0</v>
      </c>
      <c r="J7017" s="129">
        <v>219029.35</v>
      </c>
      <c r="K7017" s="101" t="s">
        <v>1388</v>
      </c>
    </row>
    <row r="7018" spans="1:11" ht="56.25" customHeight="1">
      <c r="A7018" s="98">
        <v>513</v>
      </c>
      <c r="B7018" s="125" t="s">
        <v>1301</v>
      </c>
      <c r="C7018" s="126">
        <v>42600</v>
      </c>
      <c r="D7018" s="98" t="s">
        <v>1376</v>
      </c>
      <c r="E7018" s="98">
        <v>10851686</v>
      </c>
      <c r="F7018" s="98"/>
      <c r="G7018" s="127" t="s">
        <v>6395</v>
      </c>
      <c r="H7018" s="128">
        <v>28168.799999999999</v>
      </c>
      <c r="I7018" s="128">
        <v>0</v>
      </c>
      <c r="J7018" s="129">
        <v>28168.799999999999</v>
      </c>
      <c r="K7018" s="101" t="s">
        <v>1388</v>
      </c>
    </row>
    <row r="7019" spans="1:11" ht="56.25" customHeight="1">
      <c r="A7019" s="98">
        <v>513</v>
      </c>
      <c r="B7019" s="125" t="s">
        <v>1301</v>
      </c>
      <c r="C7019" s="126">
        <v>42607</v>
      </c>
      <c r="D7019" s="98" t="s">
        <v>1376</v>
      </c>
      <c r="E7019" s="98">
        <v>10914195</v>
      </c>
      <c r="F7019" s="98"/>
      <c r="G7019" s="127" t="s">
        <v>6562</v>
      </c>
      <c r="H7019" s="128">
        <v>66792.600000000006</v>
      </c>
      <c r="I7019" s="128">
        <v>0</v>
      </c>
      <c r="J7019" s="129">
        <v>66792.600000000006</v>
      </c>
      <c r="K7019" s="101" t="s">
        <v>1388</v>
      </c>
    </row>
    <row r="7020" spans="1:11" ht="56.25" customHeight="1">
      <c r="A7020" s="98">
        <v>513</v>
      </c>
      <c r="B7020" s="125" t="s">
        <v>1301</v>
      </c>
      <c r="C7020" s="126">
        <v>42607</v>
      </c>
      <c r="D7020" s="98" t="s">
        <v>1376</v>
      </c>
      <c r="E7020" s="98">
        <v>10915516</v>
      </c>
      <c r="F7020" s="98"/>
      <c r="G7020" s="127" t="s">
        <v>6561</v>
      </c>
      <c r="H7020" s="128">
        <v>74417.399999999994</v>
      </c>
      <c r="I7020" s="128">
        <v>0</v>
      </c>
      <c r="J7020" s="129">
        <v>74417.399999999994</v>
      </c>
      <c r="K7020" s="101" t="s">
        <v>1388</v>
      </c>
    </row>
    <row r="7021" spans="1:11" ht="56.25" customHeight="1">
      <c r="A7021" s="98">
        <v>513</v>
      </c>
      <c r="B7021" s="125" t="s">
        <v>1301</v>
      </c>
      <c r="C7021" s="126">
        <v>42607</v>
      </c>
      <c r="D7021" s="98" t="s">
        <v>1376</v>
      </c>
      <c r="E7021" s="98">
        <v>10916054</v>
      </c>
      <c r="F7021" s="98"/>
      <c r="G7021" s="127" t="s">
        <v>6560</v>
      </c>
      <c r="H7021" s="128">
        <v>302.32</v>
      </c>
      <c r="I7021" s="128">
        <v>0</v>
      </c>
      <c r="J7021" s="129">
        <v>302.32</v>
      </c>
      <c r="K7021" s="101" t="s">
        <v>1388</v>
      </c>
    </row>
    <row r="7022" spans="1:11" ht="56.25" customHeight="1">
      <c r="A7022" s="98">
        <v>513</v>
      </c>
      <c r="B7022" s="125" t="s">
        <v>1301</v>
      </c>
      <c r="C7022" s="126">
        <v>42615</v>
      </c>
      <c r="D7022" s="98" t="s">
        <v>1376</v>
      </c>
      <c r="E7022" s="98">
        <v>10994569</v>
      </c>
      <c r="F7022" s="98"/>
      <c r="G7022" s="127" t="s">
        <v>6783</v>
      </c>
      <c r="H7022" s="128">
        <v>1296.29</v>
      </c>
      <c r="I7022" s="128">
        <v>0</v>
      </c>
      <c r="J7022" s="129">
        <v>1296.29</v>
      </c>
      <c r="K7022" s="101" t="s">
        <v>1388</v>
      </c>
    </row>
    <row r="7023" spans="1:11" ht="56.25" customHeight="1">
      <c r="A7023" s="98">
        <v>513</v>
      </c>
      <c r="B7023" s="125" t="s">
        <v>1301</v>
      </c>
      <c r="C7023" s="126">
        <v>42615</v>
      </c>
      <c r="D7023" s="98" t="s">
        <v>1376</v>
      </c>
      <c r="E7023" s="98">
        <v>10994571</v>
      </c>
      <c r="F7023" s="98"/>
      <c r="G7023" s="127" t="s">
        <v>6781</v>
      </c>
      <c r="H7023" s="128">
        <v>37075.5</v>
      </c>
      <c r="I7023" s="128">
        <v>0</v>
      </c>
      <c r="J7023" s="129">
        <v>37075.5</v>
      </c>
      <c r="K7023" s="101" t="s">
        <v>1388</v>
      </c>
    </row>
    <row r="7024" spans="1:11" ht="56.25" customHeight="1">
      <c r="A7024" s="98">
        <v>513</v>
      </c>
      <c r="B7024" s="125" t="s">
        <v>1301</v>
      </c>
      <c r="C7024" s="126">
        <v>42615</v>
      </c>
      <c r="D7024" s="98" t="s">
        <v>1376</v>
      </c>
      <c r="E7024" s="98">
        <v>10994573</v>
      </c>
      <c r="F7024" s="98"/>
      <c r="G7024" s="127" t="s">
        <v>6782</v>
      </c>
      <c r="H7024" s="128">
        <v>74225.2</v>
      </c>
      <c r="I7024" s="128">
        <v>0</v>
      </c>
      <c r="J7024" s="129">
        <v>74225.2</v>
      </c>
      <c r="K7024" s="101" t="s">
        <v>1388</v>
      </c>
    </row>
    <row r="7025" spans="1:11" ht="56.25" customHeight="1">
      <c r="A7025" s="98">
        <v>513</v>
      </c>
      <c r="B7025" s="125" t="s">
        <v>1301</v>
      </c>
      <c r="C7025" s="126">
        <v>42640</v>
      </c>
      <c r="D7025" s="98" t="s">
        <v>1376</v>
      </c>
      <c r="E7025" s="98">
        <v>11221159</v>
      </c>
      <c r="F7025" s="98"/>
      <c r="G7025" s="127" t="s">
        <v>7511</v>
      </c>
      <c r="H7025" s="128">
        <v>439855.37</v>
      </c>
      <c r="I7025" s="128">
        <v>0</v>
      </c>
      <c r="J7025" s="129">
        <v>439855.37</v>
      </c>
      <c r="K7025" s="101" t="s">
        <v>1388</v>
      </c>
    </row>
    <row r="7026" spans="1:11" ht="56.25" customHeight="1">
      <c r="A7026" s="98">
        <v>513</v>
      </c>
      <c r="B7026" s="125" t="s">
        <v>1301</v>
      </c>
      <c r="C7026" s="126">
        <v>42640</v>
      </c>
      <c r="D7026" s="98" t="s">
        <v>1376</v>
      </c>
      <c r="E7026" s="98">
        <v>11222811</v>
      </c>
      <c r="F7026" s="98"/>
      <c r="G7026" s="127" t="s">
        <v>7512</v>
      </c>
      <c r="H7026" s="128">
        <v>207611.91</v>
      </c>
      <c r="I7026" s="128">
        <v>0</v>
      </c>
      <c r="J7026" s="129">
        <v>207611.91</v>
      </c>
      <c r="K7026" s="101" t="s">
        <v>1388</v>
      </c>
    </row>
    <row r="7027" spans="1:11" ht="56.25" customHeight="1">
      <c r="A7027" s="98">
        <v>514</v>
      </c>
      <c r="B7027" s="125" t="s">
        <v>7592</v>
      </c>
      <c r="C7027" s="126">
        <v>42643</v>
      </c>
      <c r="D7027" s="98" t="s">
        <v>1376</v>
      </c>
      <c r="E7027" s="98">
        <v>11276272</v>
      </c>
      <c r="F7027" s="98"/>
      <c r="G7027" s="127" t="s">
        <v>7593</v>
      </c>
      <c r="H7027" s="128">
        <v>0</v>
      </c>
      <c r="I7027" s="128">
        <v>5000000</v>
      </c>
      <c r="J7027" s="129">
        <v>5000000</v>
      </c>
      <c r="K7027" s="101" t="s">
        <v>1388</v>
      </c>
    </row>
    <row r="7028" spans="1:11" ht="56.25" customHeight="1">
      <c r="A7028" s="98">
        <v>517</v>
      </c>
      <c r="B7028" s="125" t="s">
        <v>7594</v>
      </c>
      <c r="C7028" s="126">
        <v>42643</v>
      </c>
      <c r="D7028" s="98" t="s">
        <v>1376</v>
      </c>
      <c r="E7028" s="98">
        <v>11278668</v>
      </c>
      <c r="F7028" s="98"/>
      <c r="G7028" s="127" t="s">
        <v>7595</v>
      </c>
      <c r="H7028" s="128">
        <v>0</v>
      </c>
      <c r="I7028" s="128">
        <v>4000000</v>
      </c>
      <c r="J7028" s="129">
        <v>4000000</v>
      </c>
      <c r="K7028" s="101" t="s">
        <v>1388</v>
      </c>
    </row>
    <row r="7029" spans="1:11" ht="56.25" customHeight="1">
      <c r="A7029" s="98">
        <v>523</v>
      </c>
      <c r="B7029" s="125" t="s">
        <v>9945</v>
      </c>
      <c r="C7029" s="126">
        <v>42507</v>
      </c>
      <c r="D7029" s="98" t="s">
        <v>3</v>
      </c>
      <c r="E7029" s="98">
        <v>1379521</v>
      </c>
      <c r="F7029" s="98"/>
      <c r="G7029" s="127" t="s">
        <v>9946</v>
      </c>
      <c r="H7029" s="128">
        <v>0</v>
      </c>
      <c r="I7029" s="128">
        <v>6963.5</v>
      </c>
      <c r="J7029" s="129">
        <v>6963.5</v>
      </c>
      <c r="K7029" s="101" t="s">
        <v>1388</v>
      </c>
    </row>
    <row r="7030" spans="1:11" ht="56.25" customHeight="1">
      <c r="A7030" s="98">
        <v>523</v>
      </c>
      <c r="B7030" s="125" t="s">
        <v>9945</v>
      </c>
      <c r="C7030" s="126">
        <v>42508</v>
      </c>
      <c r="D7030" s="98" t="s">
        <v>3</v>
      </c>
      <c r="E7030" s="98">
        <v>1379985</v>
      </c>
      <c r="F7030" s="98"/>
      <c r="G7030" s="127" t="s">
        <v>9974</v>
      </c>
      <c r="H7030" s="128">
        <v>0</v>
      </c>
      <c r="I7030" s="128">
        <v>9384.5</v>
      </c>
      <c r="J7030" s="129">
        <v>9384.5</v>
      </c>
      <c r="K7030" s="101" t="s">
        <v>1388</v>
      </c>
    </row>
    <row r="7031" spans="1:11" ht="56.25" customHeight="1">
      <c r="A7031" s="98">
        <v>523</v>
      </c>
      <c r="B7031" s="125" t="s">
        <v>9945</v>
      </c>
      <c r="C7031" s="126">
        <v>42508</v>
      </c>
      <c r="D7031" s="98" t="s">
        <v>3</v>
      </c>
      <c r="E7031" s="98">
        <v>1379986</v>
      </c>
      <c r="F7031" s="98"/>
      <c r="G7031" s="127" t="s">
        <v>9975</v>
      </c>
      <c r="H7031" s="128">
        <v>0</v>
      </c>
      <c r="I7031" s="128">
        <v>5628</v>
      </c>
      <c r="J7031" s="129">
        <v>5628</v>
      </c>
      <c r="K7031" s="101" t="s">
        <v>1388</v>
      </c>
    </row>
    <row r="7032" spans="1:11" ht="56.25" customHeight="1">
      <c r="A7032" s="98">
        <v>523</v>
      </c>
      <c r="B7032" s="125" t="s">
        <v>9945</v>
      </c>
      <c r="C7032" s="126">
        <v>42509</v>
      </c>
      <c r="D7032" s="98" t="s">
        <v>3</v>
      </c>
      <c r="E7032" s="98">
        <v>1380389</v>
      </c>
      <c r="F7032" s="98"/>
      <c r="G7032" s="127" t="s">
        <v>10000</v>
      </c>
      <c r="H7032" s="128">
        <v>0</v>
      </c>
      <c r="I7032" s="128">
        <v>6369.5</v>
      </c>
      <c r="J7032" s="129">
        <v>6369.5</v>
      </c>
      <c r="K7032" s="101" t="s">
        <v>1388</v>
      </c>
    </row>
    <row r="7033" spans="1:11" ht="56.25" customHeight="1">
      <c r="A7033" s="98">
        <v>523</v>
      </c>
      <c r="B7033" s="125" t="s">
        <v>9945</v>
      </c>
      <c r="C7033" s="126">
        <v>42509</v>
      </c>
      <c r="D7033" s="98" t="s">
        <v>3</v>
      </c>
      <c r="E7033" s="98">
        <v>1380390</v>
      </c>
      <c r="F7033" s="98"/>
      <c r="G7033" s="127" t="s">
        <v>10001</v>
      </c>
      <c r="H7033" s="128">
        <v>0</v>
      </c>
      <c r="I7033" s="128">
        <v>160</v>
      </c>
      <c r="J7033" s="129">
        <v>160</v>
      </c>
      <c r="K7033" s="101" t="s">
        <v>1388</v>
      </c>
    </row>
    <row r="7034" spans="1:11" ht="56.25" customHeight="1">
      <c r="A7034" s="98">
        <v>523</v>
      </c>
      <c r="B7034" s="125" t="s">
        <v>9945</v>
      </c>
      <c r="C7034" s="126">
        <v>42509</v>
      </c>
      <c r="D7034" s="98" t="s">
        <v>3</v>
      </c>
      <c r="E7034" s="98">
        <v>1380391</v>
      </c>
      <c r="F7034" s="98"/>
      <c r="G7034" s="127" t="s">
        <v>10002</v>
      </c>
      <c r="H7034" s="128">
        <v>0</v>
      </c>
      <c r="I7034" s="128">
        <v>345</v>
      </c>
      <c r="J7034" s="129">
        <v>345</v>
      </c>
      <c r="K7034" s="101" t="s">
        <v>1388</v>
      </c>
    </row>
    <row r="7035" spans="1:11" ht="56.25" customHeight="1">
      <c r="A7035" s="98">
        <v>523</v>
      </c>
      <c r="B7035" s="125" t="s">
        <v>9945</v>
      </c>
      <c r="C7035" s="126">
        <v>42510</v>
      </c>
      <c r="D7035" s="98" t="s">
        <v>3</v>
      </c>
      <c r="E7035" s="98">
        <v>1380800</v>
      </c>
      <c r="F7035" s="98"/>
      <c r="G7035" s="127" t="s">
        <v>10027</v>
      </c>
      <c r="H7035" s="128">
        <v>0</v>
      </c>
      <c r="I7035" s="128">
        <v>1461</v>
      </c>
      <c r="J7035" s="129">
        <v>1461</v>
      </c>
      <c r="K7035" s="101" t="s">
        <v>1388</v>
      </c>
    </row>
    <row r="7036" spans="1:11" ht="56.25" customHeight="1">
      <c r="A7036" s="98">
        <v>523</v>
      </c>
      <c r="B7036" s="125" t="s">
        <v>9945</v>
      </c>
      <c r="C7036" s="126">
        <v>42510</v>
      </c>
      <c r="D7036" s="98" t="s">
        <v>3</v>
      </c>
      <c r="E7036" s="98">
        <v>1380893</v>
      </c>
      <c r="F7036" s="98"/>
      <c r="G7036" s="127" t="s">
        <v>10032</v>
      </c>
      <c r="H7036" s="128">
        <v>0</v>
      </c>
      <c r="I7036" s="128">
        <v>1969.5</v>
      </c>
      <c r="J7036" s="129">
        <v>1969.5</v>
      </c>
      <c r="K7036" s="101" t="s">
        <v>1388</v>
      </c>
    </row>
    <row r="7037" spans="1:11" ht="56.25" customHeight="1">
      <c r="A7037" s="98">
        <v>523</v>
      </c>
      <c r="B7037" s="125" t="s">
        <v>9945</v>
      </c>
      <c r="C7037" s="126">
        <v>42514</v>
      </c>
      <c r="D7037" s="98" t="s">
        <v>3</v>
      </c>
      <c r="E7037" s="98">
        <v>1381640</v>
      </c>
      <c r="F7037" s="98"/>
      <c r="G7037" s="127" t="s">
        <v>10070</v>
      </c>
      <c r="H7037" s="128">
        <v>0</v>
      </c>
      <c r="I7037" s="128">
        <v>663.6</v>
      </c>
      <c r="J7037" s="129">
        <v>663.6</v>
      </c>
      <c r="K7037" s="101" t="s">
        <v>1388</v>
      </c>
    </row>
    <row r="7038" spans="1:11" ht="56.25" customHeight="1">
      <c r="A7038" s="98">
        <v>523</v>
      </c>
      <c r="B7038" s="125" t="s">
        <v>9945</v>
      </c>
      <c r="C7038" s="126">
        <v>42514</v>
      </c>
      <c r="D7038" s="98" t="s">
        <v>3</v>
      </c>
      <c r="E7038" s="98">
        <v>1381641</v>
      </c>
      <c r="F7038" s="98"/>
      <c r="G7038" s="127" t="s">
        <v>10071</v>
      </c>
      <c r="H7038" s="128">
        <v>0</v>
      </c>
      <c r="I7038" s="128">
        <v>546.79999999999995</v>
      </c>
      <c r="J7038" s="129">
        <v>546.79999999999995</v>
      </c>
      <c r="K7038" s="101" t="s">
        <v>1388</v>
      </c>
    </row>
    <row r="7039" spans="1:11" ht="56.25" customHeight="1">
      <c r="A7039" s="98">
        <v>523</v>
      </c>
      <c r="B7039" s="125" t="s">
        <v>9945</v>
      </c>
      <c r="C7039" s="126">
        <v>42514</v>
      </c>
      <c r="D7039" s="98" t="s">
        <v>3</v>
      </c>
      <c r="E7039" s="98">
        <v>1381643</v>
      </c>
      <c r="F7039" s="98"/>
      <c r="G7039" s="127" t="s">
        <v>10072</v>
      </c>
      <c r="H7039" s="128">
        <v>0</v>
      </c>
      <c r="I7039" s="128">
        <v>911.80000000000007</v>
      </c>
      <c r="J7039" s="129">
        <v>911.80000000000007</v>
      </c>
      <c r="K7039" s="101" t="s">
        <v>1388</v>
      </c>
    </row>
    <row r="7040" spans="1:11" ht="56.25" customHeight="1">
      <c r="A7040" s="98">
        <v>523</v>
      </c>
      <c r="B7040" s="125" t="s">
        <v>9945</v>
      </c>
      <c r="C7040" s="126">
        <v>42514</v>
      </c>
      <c r="D7040" s="98" t="s">
        <v>3</v>
      </c>
      <c r="E7040" s="98">
        <v>1381644</v>
      </c>
      <c r="F7040" s="98"/>
      <c r="G7040" s="127" t="s">
        <v>10073</v>
      </c>
      <c r="H7040" s="128">
        <v>0</v>
      </c>
      <c r="I7040" s="128">
        <v>203.5</v>
      </c>
      <c r="J7040" s="129">
        <v>203.5</v>
      </c>
      <c r="K7040" s="101" t="s">
        <v>1388</v>
      </c>
    </row>
    <row r="7041" spans="1:11" ht="56.25" customHeight="1">
      <c r="A7041" s="98">
        <v>523</v>
      </c>
      <c r="B7041" s="125" t="s">
        <v>9945</v>
      </c>
      <c r="C7041" s="126">
        <v>42514</v>
      </c>
      <c r="D7041" s="98" t="s">
        <v>3</v>
      </c>
      <c r="E7041" s="98">
        <v>1381645</v>
      </c>
      <c r="F7041" s="98"/>
      <c r="G7041" s="127" t="s">
        <v>10074</v>
      </c>
      <c r="H7041" s="128">
        <v>0</v>
      </c>
      <c r="I7041" s="128">
        <v>276</v>
      </c>
      <c r="J7041" s="129">
        <v>276</v>
      </c>
      <c r="K7041" s="101" t="s">
        <v>1388</v>
      </c>
    </row>
    <row r="7042" spans="1:11" ht="56.25" customHeight="1">
      <c r="A7042" s="98">
        <v>523</v>
      </c>
      <c r="B7042" s="125" t="s">
        <v>9945</v>
      </c>
      <c r="C7042" s="126">
        <v>42515</v>
      </c>
      <c r="D7042" s="98" t="s">
        <v>3</v>
      </c>
      <c r="E7042" s="98">
        <v>1382049</v>
      </c>
      <c r="F7042" s="98"/>
      <c r="G7042" s="127" t="s">
        <v>10094</v>
      </c>
      <c r="H7042" s="128">
        <v>0</v>
      </c>
      <c r="I7042" s="128">
        <v>7173</v>
      </c>
      <c r="J7042" s="129">
        <v>7173</v>
      </c>
      <c r="K7042" s="101" t="s">
        <v>1388</v>
      </c>
    </row>
    <row r="7043" spans="1:11" ht="56.25" customHeight="1">
      <c r="A7043" s="98">
        <v>523</v>
      </c>
      <c r="B7043" s="125" t="s">
        <v>9945</v>
      </c>
      <c r="C7043" s="126">
        <v>42515</v>
      </c>
      <c r="D7043" s="98" t="s">
        <v>3</v>
      </c>
      <c r="E7043" s="98">
        <v>1382050</v>
      </c>
      <c r="F7043" s="98"/>
      <c r="G7043" s="127" t="s">
        <v>10095</v>
      </c>
      <c r="H7043" s="128">
        <v>0</v>
      </c>
      <c r="I7043" s="128">
        <v>1084</v>
      </c>
      <c r="J7043" s="129">
        <v>1084</v>
      </c>
      <c r="K7043" s="101" t="s">
        <v>1388</v>
      </c>
    </row>
    <row r="7044" spans="1:11" ht="56.25" customHeight="1">
      <c r="A7044" s="98">
        <v>523</v>
      </c>
      <c r="B7044" s="125" t="s">
        <v>9945</v>
      </c>
      <c r="C7044" s="126">
        <v>42515</v>
      </c>
      <c r="D7044" s="98" t="s">
        <v>3</v>
      </c>
      <c r="E7044" s="98">
        <v>1382051</v>
      </c>
      <c r="F7044" s="98"/>
      <c r="G7044" s="127" t="s">
        <v>10096</v>
      </c>
      <c r="H7044" s="128">
        <v>0</v>
      </c>
      <c r="I7044" s="128">
        <v>2111.0500000000002</v>
      </c>
      <c r="J7044" s="129">
        <v>2111.0500000000002</v>
      </c>
      <c r="K7044" s="101" t="s">
        <v>1388</v>
      </c>
    </row>
    <row r="7045" spans="1:11" ht="56.25" customHeight="1">
      <c r="A7045" s="98">
        <v>523</v>
      </c>
      <c r="B7045" s="125" t="s">
        <v>9945</v>
      </c>
      <c r="C7045" s="126">
        <v>42517</v>
      </c>
      <c r="D7045" s="98" t="s">
        <v>3</v>
      </c>
      <c r="E7045" s="98">
        <v>1382484</v>
      </c>
      <c r="F7045" s="98"/>
      <c r="G7045" s="127" t="s">
        <v>10134</v>
      </c>
      <c r="H7045" s="128">
        <v>0</v>
      </c>
      <c r="I7045" s="128">
        <v>317</v>
      </c>
      <c r="J7045" s="129">
        <v>317</v>
      </c>
      <c r="K7045" s="101" t="s">
        <v>1388</v>
      </c>
    </row>
    <row r="7046" spans="1:11" ht="56.25" customHeight="1">
      <c r="A7046" s="98">
        <v>523</v>
      </c>
      <c r="B7046" s="125" t="s">
        <v>9945</v>
      </c>
      <c r="C7046" s="126">
        <v>42517</v>
      </c>
      <c r="D7046" s="98" t="s">
        <v>3</v>
      </c>
      <c r="E7046" s="98">
        <v>1382485</v>
      </c>
      <c r="F7046" s="98"/>
      <c r="G7046" s="127" t="s">
        <v>10135</v>
      </c>
      <c r="H7046" s="128">
        <v>0</v>
      </c>
      <c r="I7046" s="128">
        <v>443</v>
      </c>
      <c r="J7046" s="129">
        <v>443</v>
      </c>
      <c r="K7046" s="101" t="s">
        <v>1388</v>
      </c>
    </row>
    <row r="7047" spans="1:11" ht="56.25" customHeight="1">
      <c r="A7047" s="98">
        <v>523</v>
      </c>
      <c r="B7047" s="125" t="s">
        <v>9945</v>
      </c>
      <c r="C7047" s="126">
        <v>42517</v>
      </c>
      <c r="D7047" s="98" t="s">
        <v>3</v>
      </c>
      <c r="E7047" s="98">
        <v>1382487</v>
      </c>
      <c r="F7047" s="98"/>
      <c r="G7047" s="127" t="s">
        <v>10136</v>
      </c>
      <c r="H7047" s="128">
        <v>0</v>
      </c>
      <c r="I7047" s="128">
        <v>183</v>
      </c>
      <c r="J7047" s="129">
        <v>183</v>
      </c>
      <c r="K7047" s="101" t="s">
        <v>1388</v>
      </c>
    </row>
    <row r="7048" spans="1:11" ht="56.25" customHeight="1">
      <c r="A7048" s="98">
        <v>523</v>
      </c>
      <c r="B7048" s="125" t="s">
        <v>9945</v>
      </c>
      <c r="C7048" s="126">
        <v>42517</v>
      </c>
      <c r="D7048" s="98" t="s">
        <v>3</v>
      </c>
      <c r="E7048" s="98">
        <v>1382488</v>
      </c>
      <c r="F7048" s="98"/>
      <c r="G7048" s="127" t="s">
        <v>10137</v>
      </c>
      <c r="H7048" s="128">
        <v>0</v>
      </c>
      <c r="I7048" s="128">
        <v>6390</v>
      </c>
      <c r="J7048" s="129">
        <v>6390</v>
      </c>
      <c r="K7048" s="101" t="s">
        <v>1388</v>
      </c>
    </row>
    <row r="7049" spans="1:11" ht="56.25" customHeight="1">
      <c r="A7049" s="98">
        <v>523</v>
      </c>
      <c r="B7049" s="125" t="s">
        <v>9945</v>
      </c>
      <c r="C7049" s="126">
        <v>42520</v>
      </c>
      <c r="D7049" s="98" t="s">
        <v>3</v>
      </c>
      <c r="E7049" s="98">
        <v>1382987</v>
      </c>
      <c r="F7049" s="98"/>
      <c r="G7049" s="127" t="s">
        <v>10190</v>
      </c>
      <c r="H7049" s="128">
        <v>0</v>
      </c>
      <c r="I7049" s="128">
        <v>124</v>
      </c>
      <c r="J7049" s="129">
        <v>124</v>
      </c>
      <c r="K7049" s="101" t="s">
        <v>1388</v>
      </c>
    </row>
    <row r="7050" spans="1:11" ht="56.25" customHeight="1">
      <c r="A7050" s="98">
        <v>523</v>
      </c>
      <c r="B7050" s="125" t="s">
        <v>9945</v>
      </c>
      <c r="C7050" s="126">
        <v>42521</v>
      </c>
      <c r="D7050" s="98" t="s">
        <v>3</v>
      </c>
      <c r="E7050" s="98">
        <v>1383326</v>
      </c>
      <c r="F7050" s="98"/>
      <c r="G7050" s="127" t="s">
        <v>10211</v>
      </c>
      <c r="H7050" s="128">
        <v>0</v>
      </c>
      <c r="I7050" s="128">
        <v>1326</v>
      </c>
      <c r="J7050" s="129">
        <v>1326</v>
      </c>
      <c r="K7050" s="101" t="s">
        <v>1388</v>
      </c>
    </row>
    <row r="7051" spans="1:11" ht="56.25" customHeight="1">
      <c r="A7051" s="98">
        <v>523</v>
      </c>
      <c r="B7051" s="125" t="s">
        <v>9945</v>
      </c>
      <c r="C7051" s="126">
        <v>42521</v>
      </c>
      <c r="D7051" s="98" t="s">
        <v>3</v>
      </c>
      <c r="E7051" s="98">
        <v>1383329</v>
      </c>
      <c r="F7051" s="98"/>
      <c r="G7051" s="127" t="s">
        <v>10212</v>
      </c>
      <c r="H7051" s="128">
        <v>0</v>
      </c>
      <c r="I7051" s="128">
        <v>2157.4</v>
      </c>
      <c r="J7051" s="129">
        <v>2157.4</v>
      </c>
      <c r="K7051" s="101" t="s">
        <v>1388</v>
      </c>
    </row>
    <row r="7052" spans="1:11" ht="56.25" customHeight="1">
      <c r="A7052" s="98">
        <v>523</v>
      </c>
      <c r="B7052" s="125" t="s">
        <v>9945</v>
      </c>
      <c r="C7052" s="126">
        <v>42521</v>
      </c>
      <c r="D7052" s="98" t="s">
        <v>3</v>
      </c>
      <c r="E7052" s="98">
        <v>1383330</v>
      </c>
      <c r="F7052" s="98"/>
      <c r="G7052" s="127" t="s">
        <v>10213</v>
      </c>
      <c r="H7052" s="128">
        <v>0</v>
      </c>
      <c r="I7052" s="128">
        <v>402.5</v>
      </c>
      <c r="J7052" s="129">
        <v>402.5</v>
      </c>
      <c r="K7052" s="101" t="s">
        <v>1388</v>
      </c>
    </row>
    <row r="7053" spans="1:11" ht="56.25" customHeight="1">
      <c r="A7053" s="98">
        <v>523</v>
      </c>
      <c r="B7053" s="125" t="s">
        <v>9945</v>
      </c>
      <c r="C7053" s="126">
        <v>42521</v>
      </c>
      <c r="D7053" s="98" t="s">
        <v>3</v>
      </c>
      <c r="E7053" s="98">
        <v>1383361</v>
      </c>
      <c r="F7053" s="98"/>
      <c r="G7053" s="127" t="s">
        <v>10217</v>
      </c>
      <c r="H7053" s="128">
        <v>0</v>
      </c>
      <c r="I7053" s="128">
        <v>1642.32</v>
      </c>
      <c r="J7053" s="129">
        <v>1642.32</v>
      </c>
      <c r="K7053" s="101" t="s">
        <v>1388</v>
      </c>
    </row>
    <row r="7054" spans="1:11" ht="56.25" customHeight="1">
      <c r="A7054" s="98">
        <v>523</v>
      </c>
      <c r="B7054" s="125" t="s">
        <v>9945</v>
      </c>
      <c r="C7054" s="126">
        <v>42521</v>
      </c>
      <c r="D7054" s="98" t="s">
        <v>3</v>
      </c>
      <c r="E7054" s="98">
        <v>1383364</v>
      </c>
      <c r="F7054" s="98"/>
      <c r="G7054" s="127" t="s">
        <v>10218</v>
      </c>
      <c r="H7054" s="128">
        <v>0</v>
      </c>
      <c r="I7054" s="128">
        <v>1141.1200000000001</v>
      </c>
      <c r="J7054" s="129">
        <v>1141.1200000000001</v>
      </c>
      <c r="K7054" s="101" t="s">
        <v>1388</v>
      </c>
    </row>
    <row r="7055" spans="1:11" ht="56.25" customHeight="1">
      <c r="A7055" s="98">
        <v>523</v>
      </c>
      <c r="B7055" s="125" t="s">
        <v>9945</v>
      </c>
      <c r="C7055" s="126">
        <v>42521</v>
      </c>
      <c r="D7055" s="98" t="s">
        <v>3</v>
      </c>
      <c r="E7055" s="98">
        <v>1383369</v>
      </c>
      <c r="F7055" s="98"/>
      <c r="G7055" s="127" t="s">
        <v>10219</v>
      </c>
      <c r="H7055" s="128">
        <v>0</v>
      </c>
      <c r="I7055" s="128">
        <v>358.89</v>
      </c>
      <c r="J7055" s="129">
        <v>358.89</v>
      </c>
      <c r="K7055" s="101" t="s">
        <v>1388</v>
      </c>
    </row>
    <row r="7056" spans="1:11" ht="56.25" customHeight="1">
      <c r="A7056" s="98">
        <v>523</v>
      </c>
      <c r="B7056" s="125" t="s">
        <v>9945</v>
      </c>
      <c r="C7056" s="126">
        <v>42524</v>
      </c>
      <c r="D7056" s="98" t="s">
        <v>3</v>
      </c>
      <c r="E7056" s="98">
        <v>1384778</v>
      </c>
      <c r="F7056" s="98"/>
      <c r="G7056" s="127" t="s">
        <v>13911</v>
      </c>
      <c r="H7056" s="128">
        <v>0</v>
      </c>
      <c r="I7056" s="128">
        <v>578.33000000000004</v>
      </c>
      <c r="J7056" s="129">
        <v>578.33000000000004</v>
      </c>
      <c r="K7056" s="101" t="s">
        <v>1388</v>
      </c>
    </row>
    <row r="7057" spans="1:11" ht="56.25" customHeight="1">
      <c r="A7057" s="98">
        <v>523</v>
      </c>
      <c r="B7057" s="125" t="s">
        <v>9945</v>
      </c>
      <c r="C7057" s="126">
        <v>42524</v>
      </c>
      <c r="D7057" s="98" t="s">
        <v>3</v>
      </c>
      <c r="E7057" s="98">
        <v>1384781</v>
      </c>
      <c r="F7057" s="98"/>
      <c r="G7057" s="127" t="s">
        <v>13912</v>
      </c>
      <c r="H7057" s="128">
        <v>0</v>
      </c>
      <c r="I7057" s="128">
        <v>394</v>
      </c>
      <c r="J7057" s="129">
        <v>394</v>
      </c>
      <c r="K7057" s="101" t="s">
        <v>1388</v>
      </c>
    </row>
    <row r="7058" spans="1:11" ht="56.25" customHeight="1">
      <c r="A7058" s="98">
        <v>523</v>
      </c>
      <c r="B7058" s="125" t="s">
        <v>9945</v>
      </c>
      <c r="C7058" s="126">
        <v>42524</v>
      </c>
      <c r="D7058" s="98" t="s">
        <v>3</v>
      </c>
      <c r="E7058" s="98">
        <v>1384782</v>
      </c>
      <c r="F7058" s="98"/>
      <c r="G7058" s="127" t="s">
        <v>13913</v>
      </c>
      <c r="H7058" s="128">
        <v>0</v>
      </c>
      <c r="I7058" s="128">
        <v>3126</v>
      </c>
      <c r="J7058" s="129">
        <v>3126</v>
      </c>
      <c r="K7058" s="101" t="s">
        <v>1388</v>
      </c>
    </row>
    <row r="7059" spans="1:11" ht="56.25" customHeight="1">
      <c r="A7059" s="98">
        <v>523</v>
      </c>
      <c r="B7059" s="125" t="s">
        <v>9945</v>
      </c>
      <c r="C7059" s="126">
        <v>42524</v>
      </c>
      <c r="D7059" s="98" t="s">
        <v>3</v>
      </c>
      <c r="E7059" s="98">
        <v>1384785</v>
      </c>
      <c r="F7059" s="98"/>
      <c r="G7059" s="127" t="s">
        <v>13914</v>
      </c>
      <c r="H7059" s="128">
        <v>0</v>
      </c>
      <c r="I7059" s="128">
        <v>2392.5</v>
      </c>
      <c r="J7059" s="129">
        <v>2392.5</v>
      </c>
      <c r="K7059" s="101" t="s">
        <v>1388</v>
      </c>
    </row>
    <row r="7060" spans="1:11" ht="56.25" customHeight="1">
      <c r="A7060" s="98">
        <v>523</v>
      </c>
      <c r="B7060" s="125" t="s">
        <v>9945</v>
      </c>
      <c r="C7060" s="126">
        <v>42527</v>
      </c>
      <c r="D7060" s="98" t="s">
        <v>3</v>
      </c>
      <c r="E7060" s="98">
        <v>1385354</v>
      </c>
      <c r="F7060" s="98"/>
      <c r="G7060" s="127" t="s">
        <v>10336</v>
      </c>
      <c r="H7060" s="128">
        <v>0</v>
      </c>
      <c r="I7060" s="128">
        <v>2110.33</v>
      </c>
      <c r="J7060" s="129">
        <v>2110.33</v>
      </c>
      <c r="K7060" s="101" t="s">
        <v>1388</v>
      </c>
    </row>
    <row r="7061" spans="1:11" ht="56.25" customHeight="1">
      <c r="A7061" s="98">
        <v>523</v>
      </c>
      <c r="B7061" s="125" t="s">
        <v>9945</v>
      </c>
      <c r="C7061" s="126">
        <v>42527</v>
      </c>
      <c r="D7061" s="98" t="s">
        <v>3</v>
      </c>
      <c r="E7061" s="98">
        <v>1385355</v>
      </c>
      <c r="F7061" s="98"/>
      <c r="G7061" s="127" t="s">
        <v>10337</v>
      </c>
      <c r="H7061" s="128">
        <v>0</v>
      </c>
      <c r="I7061" s="128">
        <v>4363.5600000000004</v>
      </c>
      <c r="J7061" s="129">
        <v>4363.5600000000004</v>
      </c>
      <c r="K7061" s="101" t="s">
        <v>1388</v>
      </c>
    </row>
    <row r="7062" spans="1:11" ht="56.25" customHeight="1">
      <c r="A7062" s="98">
        <v>523</v>
      </c>
      <c r="B7062" s="125" t="s">
        <v>9945</v>
      </c>
      <c r="C7062" s="126">
        <v>42527</v>
      </c>
      <c r="D7062" s="98" t="s">
        <v>3</v>
      </c>
      <c r="E7062" s="98">
        <v>1385356</v>
      </c>
      <c r="F7062" s="98"/>
      <c r="G7062" s="127" t="s">
        <v>10338</v>
      </c>
      <c r="H7062" s="128">
        <v>0</v>
      </c>
      <c r="I7062" s="128">
        <v>1833.98</v>
      </c>
      <c r="J7062" s="129">
        <v>1833.98</v>
      </c>
      <c r="K7062" s="101" t="s">
        <v>1388</v>
      </c>
    </row>
    <row r="7063" spans="1:11" ht="56.25" customHeight="1">
      <c r="A7063" s="98">
        <v>523</v>
      </c>
      <c r="B7063" s="125" t="s">
        <v>9945</v>
      </c>
      <c r="C7063" s="126">
        <v>42527</v>
      </c>
      <c r="D7063" s="98" t="s">
        <v>3</v>
      </c>
      <c r="E7063" s="98">
        <v>1385357</v>
      </c>
      <c r="F7063" s="98"/>
      <c r="G7063" s="127" t="s">
        <v>10339</v>
      </c>
      <c r="H7063" s="128">
        <v>0</v>
      </c>
      <c r="I7063" s="128">
        <v>4169.42</v>
      </c>
      <c r="J7063" s="129">
        <v>4169.42</v>
      </c>
      <c r="K7063" s="101" t="s">
        <v>1388</v>
      </c>
    </row>
    <row r="7064" spans="1:11" ht="56.25" customHeight="1">
      <c r="A7064" s="98">
        <v>523</v>
      </c>
      <c r="B7064" s="125" t="s">
        <v>9945</v>
      </c>
      <c r="C7064" s="126">
        <v>42527</v>
      </c>
      <c r="D7064" s="98" t="s">
        <v>3</v>
      </c>
      <c r="E7064" s="98">
        <v>1385360</v>
      </c>
      <c r="F7064" s="98"/>
      <c r="G7064" s="127" t="s">
        <v>10340</v>
      </c>
      <c r="H7064" s="128">
        <v>0</v>
      </c>
      <c r="I7064" s="128">
        <v>3748.98</v>
      </c>
      <c r="J7064" s="129">
        <v>3748.98</v>
      </c>
      <c r="K7064" s="101" t="s">
        <v>1388</v>
      </c>
    </row>
    <row r="7065" spans="1:11" ht="56.25" customHeight="1">
      <c r="A7065" s="98">
        <v>523</v>
      </c>
      <c r="B7065" s="125" t="s">
        <v>9945</v>
      </c>
      <c r="C7065" s="126">
        <v>42527</v>
      </c>
      <c r="D7065" s="98" t="s">
        <v>3</v>
      </c>
      <c r="E7065" s="98">
        <v>1385362</v>
      </c>
      <c r="F7065" s="98"/>
      <c r="G7065" s="127" t="s">
        <v>10341</v>
      </c>
      <c r="H7065" s="128">
        <v>0</v>
      </c>
      <c r="I7065" s="128">
        <v>800.91</v>
      </c>
      <c r="J7065" s="129">
        <v>800.91</v>
      </c>
      <c r="K7065" s="101" t="s">
        <v>1388</v>
      </c>
    </row>
    <row r="7066" spans="1:11" ht="56.25" customHeight="1">
      <c r="A7066" s="98">
        <v>523</v>
      </c>
      <c r="B7066" s="125" t="s">
        <v>9945</v>
      </c>
      <c r="C7066" s="126">
        <v>42527</v>
      </c>
      <c r="D7066" s="98" t="s">
        <v>3</v>
      </c>
      <c r="E7066" s="98">
        <v>1385364</v>
      </c>
      <c r="F7066" s="98"/>
      <c r="G7066" s="127" t="s">
        <v>10342</v>
      </c>
      <c r="H7066" s="128">
        <v>0</v>
      </c>
      <c r="I7066" s="128">
        <v>1264.69</v>
      </c>
      <c r="J7066" s="129">
        <v>1264.69</v>
      </c>
      <c r="K7066" s="101" t="s">
        <v>1388</v>
      </c>
    </row>
    <row r="7067" spans="1:11" ht="56.25" customHeight="1">
      <c r="A7067" s="98">
        <v>523</v>
      </c>
      <c r="B7067" s="125" t="s">
        <v>9945</v>
      </c>
      <c r="C7067" s="126">
        <v>42527</v>
      </c>
      <c r="D7067" s="98" t="s">
        <v>3</v>
      </c>
      <c r="E7067" s="98">
        <v>1385365</v>
      </c>
      <c r="F7067" s="98"/>
      <c r="G7067" s="127" t="s">
        <v>10343</v>
      </c>
      <c r="H7067" s="128">
        <v>0</v>
      </c>
      <c r="I7067" s="128">
        <v>519.70000000000005</v>
      </c>
      <c r="J7067" s="129">
        <v>519.70000000000005</v>
      </c>
      <c r="K7067" s="101" t="s">
        <v>1388</v>
      </c>
    </row>
    <row r="7068" spans="1:11" ht="56.25" customHeight="1">
      <c r="A7068" s="98">
        <v>523</v>
      </c>
      <c r="B7068" s="125" t="s">
        <v>9945</v>
      </c>
      <c r="C7068" s="126">
        <v>42527</v>
      </c>
      <c r="D7068" s="98" t="s">
        <v>3</v>
      </c>
      <c r="E7068" s="98">
        <v>1385366</v>
      </c>
      <c r="F7068" s="98"/>
      <c r="G7068" s="127" t="s">
        <v>10344</v>
      </c>
      <c r="H7068" s="128">
        <v>0</v>
      </c>
      <c r="I7068" s="128">
        <v>1163</v>
      </c>
      <c r="J7068" s="129">
        <v>1163</v>
      </c>
      <c r="K7068" s="101" t="s">
        <v>1388</v>
      </c>
    </row>
    <row r="7069" spans="1:11" ht="56.25" customHeight="1">
      <c r="A7069" s="98">
        <v>523</v>
      </c>
      <c r="B7069" s="125" t="s">
        <v>9945</v>
      </c>
      <c r="C7069" s="126">
        <v>42528</v>
      </c>
      <c r="D7069" s="98" t="s">
        <v>3</v>
      </c>
      <c r="E7069" s="98">
        <v>1386066</v>
      </c>
      <c r="F7069" s="98"/>
      <c r="G7069" s="127" t="s">
        <v>10390</v>
      </c>
      <c r="H7069" s="128">
        <v>0</v>
      </c>
      <c r="I7069" s="128">
        <v>1462.83</v>
      </c>
      <c r="J7069" s="129">
        <v>1462.83</v>
      </c>
      <c r="K7069" s="101" t="s">
        <v>1388</v>
      </c>
    </row>
    <row r="7070" spans="1:11" ht="56.25" customHeight="1">
      <c r="A7070" s="98">
        <v>523</v>
      </c>
      <c r="B7070" s="125" t="s">
        <v>9945</v>
      </c>
      <c r="C7070" s="126">
        <v>42528</v>
      </c>
      <c r="D7070" s="98" t="s">
        <v>3</v>
      </c>
      <c r="E7070" s="98">
        <v>1386068</v>
      </c>
      <c r="F7070" s="98"/>
      <c r="G7070" s="127" t="s">
        <v>10391</v>
      </c>
      <c r="H7070" s="128">
        <v>0</v>
      </c>
      <c r="I7070" s="128">
        <v>256.26</v>
      </c>
      <c r="J7070" s="129">
        <v>256.26</v>
      </c>
      <c r="K7070" s="101" t="s">
        <v>1388</v>
      </c>
    </row>
    <row r="7071" spans="1:11" ht="56.25" customHeight="1">
      <c r="A7071" s="98">
        <v>523</v>
      </c>
      <c r="B7071" s="125" t="s">
        <v>9945</v>
      </c>
      <c r="C7071" s="126">
        <v>42529</v>
      </c>
      <c r="D7071" s="98" t="s">
        <v>3</v>
      </c>
      <c r="E7071" s="98">
        <v>1386474</v>
      </c>
      <c r="F7071" s="98"/>
      <c r="G7071" s="127" t="s">
        <v>10413</v>
      </c>
      <c r="H7071" s="128">
        <v>0</v>
      </c>
      <c r="I7071" s="128">
        <v>160</v>
      </c>
      <c r="J7071" s="129">
        <v>160</v>
      </c>
      <c r="K7071" s="101" t="s">
        <v>1388</v>
      </c>
    </row>
    <row r="7072" spans="1:11" ht="56.25" customHeight="1">
      <c r="A7072" s="98">
        <v>523</v>
      </c>
      <c r="B7072" s="125" t="s">
        <v>9945</v>
      </c>
      <c r="C7072" s="126">
        <v>42529</v>
      </c>
      <c r="D7072" s="98" t="s">
        <v>3</v>
      </c>
      <c r="E7072" s="98">
        <v>1386546</v>
      </c>
      <c r="F7072" s="98"/>
      <c r="G7072" s="127" t="s">
        <v>10424</v>
      </c>
      <c r="H7072" s="128">
        <v>0</v>
      </c>
      <c r="I7072" s="128">
        <v>859</v>
      </c>
      <c r="J7072" s="129">
        <v>859</v>
      </c>
      <c r="K7072" s="101" t="s">
        <v>1388</v>
      </c>
    </row>
    <row r="7073" spans="1:11" ht="56.25" customHeight="1">
      <c r="A7073" s="98">
        <v>523</v>
      </c>
      <c r="B7073" s="125" t="s">
        <v>9945</v>
      </c>
      <c r="C7073" s="126">
        <v>42529</v>
      </c>
      <c r="D7073" s="98" t="s">
        <v>3</v>
      </c>
      <c r="E7073" s="98">
        <v>1386548</v>
      </c>
      <c r="F7073" s="98"/>
      <c r="G7073" s="127" t="s">
        <v>10425</v>
      </c>
      <c r="H7073" s="128">
        <v>0</v>
      </c>
      <c r="I7073" s="128">
        <v>682</v>
      </c>
      <c r="J7073" s="129">
        <v>682</v>
      </c>
      <c r="K7073" s="101" t="s">
        <v>1388</v>
      </c>
    </row>
    <row r="7074" spans="1:11" ht="56.25" customHeight="1">
      <c r="A7074" s="98">
        <v>523</v>
      </c>
      <c r="B7074" s="125" t="s">
        <v>9945</v>
      </c>
      <c r="C7074" s="126">
        <v>42529</v>
      </c>
      <c r="D7074" s="98" t="s">
        <v>3</v>
      </c>
      <c r="E7074" s="98">
        <v>1386551</v>
      </c>
      <c r="F7074" s="98"/>
      <c r="G7074" s="127" t="s">
        <v>10426</v>
      </c>
      <c r="H7074" s="128">
        <v>0</v>
      </c>
      <c r="I7074" s="128">
        <v>700</v>
      </c>
      <c r="J7074" s="129">
        <v>700</v>
      </c>
      <c r="K7074" s="101" t="s">
        <v>1388</v>
      </c>
    </row>
    <row r="7075" spans="1:11" ht="56.25" customHeight="1">
      <c r="A7075" s="98">
        <v>523</v>
      </c>
      <c r="B7075" s="125" t="s">
        <v>9945</v>
      </c>
      <c r="C7075" s="126">
        <v>42529</v>
      </c>
      <c r="D7075" s="98" t="s">
        <v>3</v>
      </c>
      <c r="E7075" s="98">
        <v>1386554</v>
      </c>
      <c r="F7075" s="98"/>
      <c r="G7075" s="127" t="s">
        <v>10427</v>
      </c>
      <c r="H7075" s="128">
        <v>0</v>
      </c>
      <c r="I7075" s="128">
        <v>359</v>
      </c>
      <c r="J7075" s="129">
        <v>359</v>
      </c>
      <c r="K7075" s="101" t="s">
        <v>1388</v>
      </c>
    </row>
    <row r="7076" spans="1:11" ht="56.25" customHeight="1">
      <c r="A7076" s="98">
        <v>523</v>
      </c>
      <c r="B7076" s="125" t="s">
        <v>9945</v>
      </c>
      <c r="C7076" s="126">
        <v>42529</v>
      </c>
      <c r="D7076" s="98" t="s">
        <v>3</v>
      </c>
      <c r="E7076" s="98">
        <v>1386555</v>
      </c>
      <c r="F7076" s="98"/>
      <c r="G7076" s="127" t="s">
        <v>10428</v>
      </c>
      <c r="H7076" s="128">
        <v>0</v>
      </c>
      <c r="I7076" s="128">
        <v>1132</v>
      </c>
      <c r="J7076" s="129">
        <v>1132</v>
      </c>
      <c r="K7076" s="101" t="s">
        <v>1388</v>
      </c>
    </row>
    <row r="7077" spans="1:11" ht="56.25" customHeight="1">
      <c r="A7077" s="98">
        <v>523</v>
      </c>
      <c r="B7077" s="125" t="s">
        <v>9945</v>
      </c>
      <c r="C7077" s="126">
        <v>42529</v>
      </c>
      <c r="D7077" s="98" t="s">
        <v>3</v>
      </c>
      <c r="E7077" s="98">
        <v>1386558</v>
      </c>
      <c r="F7077" s="98"/>
      <c r="G7077" s="127" t="s">
        <v>10429</v>
      </c>
      <c r="H7077" s="128">
        <v>0</v>
      </c>
      <c r="I7077" s="128">
        <v>3596</v>
      </c>
      <c r="J7077" s="129">
        <v>3596</v>
      </c>
      <c r="K7077" s="101" t="s">
        <v>1388</v>
      </c>
    </row>
    <row r="7078" spans="1:11" ht="56.25" customHeight="1">
      <c r="A7078" s="98">
        <v>523</v>
      </c>
      <c r="B7078" s="125" t="s">
        <v>9945</v>
      </c>
      <c r="C7078" s="126">
        <v>42529</v>
      </c>
      <c r="D7078" s="98" t="s">
        <v>3</v>
      </c>
      <c r="E7078" s="98">
        <v>1386559</v>
      </c>
      <c r="F7078" s="98"/>
      <c r="G7078" s="127" t="s">
        <v>10430</v>
      </c>
      <c r="H7078" s="128">
        <v>0</v>
      </c>
      <c r="I7078" s="128">
        <v>320</v>
      </c>
      <c r="J7078" s="129">
        <v>320</v>
      </c>
      <c r="K7078" s="101" t="s">
        <v>1388</v>
      </c>
    </row>
    <row r="7079" spans="1:11" ht="56.25" customHeight="1">
      <c r="A7079" s="98">
        <v>523</v>
      </c>
      <c r="B7079" s="125" t="s">
        <v>9945</v>
      </c>
      <c r="C7079" s="126">
        <v>42529</v>
      </c>
      <c r="D7079" s="98" t="s">
        <v>3</v>
      </c>
      <c r="E7079" s="98">
        <v>1386560</v>
      </c>
      <c r="F7079" s="98"/>
      <c r="G7079" s="127" t="s">
        <v>10431</v>
      </c>
      <c r="H7079" s="128">
        <v>0</v>
      </c>
      <c r="I7079" s="128">
        <v>689</v>
      </c>
      <c r="J7079" s="129">
        <v>689</v>
      </c>
      <c r="K7079" s="101" t="s">
        <v>1388</v>
      </c>
    </row>
    <row r="7080" spans="1:11" ht="56.25" customHeight="1">
      <c r="A7080" s="98">
        <v>523</v>
      </c>
      <c r="B7080" s="125" t="s">
        <v>9945</v>
      </c>
      <c r="C7080" s="126">
        <v>42529</v>
      </c>
      <c r="D7080" s="98" t="s">
        <v>3</v>
      </c>
      <c r="E7080" s="98">
        <v>1386563</v>
      </c>
      <c r="F7080" s="98"/>
      <c r="G7080" s="127" t="s">
        <v>10433</v>
      </c>
      <c r="H7080" s="128">
        <v>0</v>
      </c>
      <c r="I7080" s="128">
        <v>1448</v>
      </c>
      <c r="J7080" s="129">
        <v>1448</v>
      </c>
      <c r="K7080" s="101" t="s">
        <v>1388</v>
      </c>
    </row>
    <row r="7081" spans="1:11" ht="56.25" customHeight="1">
      <c r="A7081" s="98">
        <v>523</v>
      </c>
      <c r="B7081" s="125" t="s">
        <v>9945</v>
      </c>
      <c r="C7081" s="126">
        <v>42530</v>
      </c>
      <c r="D7081" s="98" t="s">
        <v>3</v>
      </c>
      <c r="E7081" s="98">
        <v>1386820</v>
      </c>
      <c r="F7081" s="98"/>
      <c r="G7081" s="127" t="s">
        <v>10450</v>
      </c>
      <c r="H7081" s="128">
        <v>0</v>
      </c>
      <c r="I7081" s="128">
        <v>2086</v>
      </c>
      <c r="J7081" s="129">
        <v>2086</v>
      </c>
      <c r="K7081" s="101" t="s">
        <v>1388</v>
      </c>
    </row>
    <row r="7082" spans="1:11" ht="56.25" customHeight="1">
      <c r="A7082" s="98">
        <v>523</v>
      </c>
      <c r="B7082" s="125" t="s">
        <v>9945</v>
      </c>
      <c r="C7082" s="126">
        <v>42530</v>
      </c>
      <c r="D7082" s="98" t="s">
        <v>3</v>
      </c>
      <c r="E7082" s="98">
        <v>1386821</v>
      </c>
      <c r="F7082" s="98"/>
      <c r="G7082" s="127" t="s">
        <v>10451</v>
      </c>
      <c r="H7082" s="128">
        <v>0</v>
      </c>
      <c r="I7082" s="128">
        <v>276</v>
      </c>
      <c r="J7082" s="129">
        <v>276</v>
      </c>
      <c r="K7082" s="101" t="s">
        <v>1388</v>
      </c>
    </row>
    <row r="7083" spans="1:11" ht="56.25" customHeight="1">
      <c r="A7083" s="98">
        <v>523</v>
      </c>
      <c r="B7083" s="125" t="s">
        <v>9945</v>
      </c>
      <c r="C7083" s="126">
        <v>42530</v>
      </c>
      <c r="D7083" s="98" t="s">
        <v>3</v>
      </c>
      <c r="E7083" s="98">
        <v>1386873</v>
      </c>
      <c r="F7083" s="98"/>
      <c r="G7083" s="127" t="s">
        <v>10453</v>
      </c>
      <c r="H7083" s="128">
        <v>0</v>
      </c>
      <c r="I7083" s="128">
        <v>145.5</v>
      </c>
      <c r="J7083" s="129">
        <v>145.5</v>
      </c>
      <c r="K7083" s="101" t="s">
        <v>1388</v>
      </c>
    </row>
    <row r="7084" spans="1:11" ht="56.25" customHeight="1">
      <c r="A7084" s="98">
        <v>523</v>
      </c>
      <c r="B7084" s="125" t="s">
        <v>9945</v>
      </c>
      <c r="C7084" s="126">
        <v>42530</v>
      </c>
      <c r="D7084" s="98" t="s">
        <v>3</v>
      </c>
      <c r="E7084" s="98">
        <v>1386876</v>
      </c>
      <c r="F7084" s="98"/>
      <c r="G7084" s="127" t="s">
        <v>10455</v>
      </c>
      <c r="H7084" s="128">
        <v>0</v>
      </c>
      <c r="I7084" s="128">
        <v>1283.02</v>
      </c>
      <c r="J7084" s="129">
        <v>1283.02</v>
      </c>
      <c r="K7084" s="101" t="s">
        <v>1388</v>
      </c>
    </row>
    <row r="7085" spans="1:11" ht="56.25" customHeight="1">
      <c r="A7085" s="98">
        <v>523</v>
      </c>
      <c r="B7085" s="125" t="s">
        <v>9945</v>
      </c>
      <c r="C7085" s="126">
        <v>42530</v>
      </c>
      <c r="D7085" s="98" t="s">
        <v>3</v>
      </c>
      <c r="E7085" s="98">
        <v>1386879</v>
      </c>
      <c r="F7085" s="98"/>
      <c r="G7085" s="127" t="s">
        <v>10457</v>
      </c>
      <c r="H7085" s="128">
        <v>0</v>
      </c>
      <c r="I7085" s="128">
        <v>619.46</v>
      </c>
      <c r="J7085" s="129">
        <v>619.46</v>
      </c>
      <c r="K7085" s="101" t="s">
        <v>1388</v>
      </c>
    </row>
    <row r="7086" spans="1:11" ht="56.25" customHeight="1">
      <c r="A7086" s="98">
        <v>523</v>
      </c>
      <c r="B7086" s="125" t="s">
        <v>9945</v>
      </c>
      <c r="C7086" s="126">
        <v>42530</v>
      </c>
      <c r="D7086" s="98" t="s">
        <v>3</v>
      </c>
      <c r="E7086" s="98">
        <v>1386882</v>
      </c>
      <c r="F7086" s="98"/>
      <c r="G7086" s="127" t="s">
        <v>10459</v>
      </c>
      <c r="H7086" s="128">
        <v>0</v>
      </c>
      <c r="I7086" s="128">
        <v>1560.04</v>
      </c>
      <c r="J7086" s="129">
        <v>1560.04</v>
      </c>
      <c r="K7086" s="101" t="s">
        <v>1388</v>
      </c>
    </row>
    <row r="7087" spans="1:11" ht="56.25" customHeight="1">
      <c r="A7087" s="98">
        <v>523</v>
      </c>
      <c r="B7087" s="125" t="s">
        <v>9945</v>
      </c>
      <c r="C7087" s="126">
        <v>42530</v>
      </c>
      <c r="D7087" s="98" t="s">
        <v>3</v>
      </c>
      <c r="E7087" s="98">
        <v>1386885</v>
      </c>
      <c r="F7087" s="98"/>
      <c r="G7087" s="127" t="s">
        <v>10461</v>
      </c>
      <c r="H7087" s="128">
        <v>0</v>
      </c>
      <c r="I7087" s="128">
        <v>1094.0899999999999</v>
      </c>
      <c r="J7087" s="129">
        <v>1094.0899999999999</v>
      </c>
      <c r="K7087" s="101" t="s">
        <v>1388</v>
      </c>
    </row>
    <row r="7088" spans="1:11" ht="56.25" customHeight="1">
      <c r="A7088" s="98">
        <v>523</v>
      </c>
      <c r="B7088" s="125" t="s">
        <v>9945</v>
      </c>
      <c r="C7088" s="126">
        <v>42530</v>
      </c>
      <c r="D7088" s="98" t="s">
        <v>3</v>
      </c>
      <c r="E7088" s="98">
        <v>1386887</v>
      </c>
      <c r="F7088" s="98"/>
      <c r="G7088" s="127" t="s">
        <v>10463</v>
      </c>
      <c r="H7088" s="128">
        <v>0</v>
      </c>
      <c r="I7088" s="128">
        <v>670.6</v>
      </c>
      <c r="J7088" s="129">
        <v>670.6</v>
      </c>
      <c r="K7088" s="101" t="s">
        <v>1388</v>
      </c>
    </row>
    <row r="7089" spans="1:11" ht="56.25" customHeight="1">
      <c r="A7089" s="98">
        <v>523</v>
      </c>
      <c r="B7089" s="125" t="s">
        <v>9945</v>
      </c>
      <c r="C7089" s="126">
        <v>42530</v>
      </c>
      <c r="D7089" s="98" t="s">
        <v>3</v>
      </c>
      <c r="E7089" s="98">
        <v>1386891</v>
      </c>
      <c r="F7089" s="98"/>
      <c r="G7089" s="127" t="s">
        <v>10465</v>
      </c>
      <c r="H7089" s="128">
        <v>0</v>
      </c>
      <c r="I7089" s="128">
        <v>397</v>
      </c>
      <c r="J7089" s="129">
        <v>397</v>
      </c>
      <c r="K7089" s="101" t="s">
        <v>1388</v>
      </c>
    </row>
    <row r="7090" spans="1:11" ht="56.25" customHeight="1">
      <c r="A7090" s="98">
        <v>523</v>
      </c>
      <c r="B7090" s="125" t="s">
        <v>9945</v>
      </c>
      <c r="C7090" s="126">
        <v>42530</v>
      </c>
      <c r="D7090" s="98" t="s">
        <v>3</v>
      </c>
      <c r="E7090" s="98">
        <v>1386892</v>
      </c>
      <c r="F7090" s="98"/>
      <c r="G7090" s="127" t="s">
        <v>10466</v>
      </c>
      <c r="H7090" s="128">
        <v>0</v>
      </c>
      <c r="I7090" s="128">
        <v>648.28</v>
      </c>
      <c r="J7090" s="129">
        <v>648.28</v>
      </c>
      <c r="K7090" s="101" t="s">
        <v>1388</v>
      </c>
    </row>
    <row r="7091" spans="1:11" ht="56.25" customHeight="1">
      <c r="A7091" s="98">
        <v>523</v>
      </c>
      <c r="B7091" s="125" t="s">
        <v>9945</v>
      </c>
      <c r="C7091" s="126">
        <v>42530</v>
      </c>
      <c r="D7091" s="98" t="s">
        <v>3</v>
      </c>
      <c r="E7091" s="98">
        <v>1386894</v>
      </c>
      <c r="F7091" s="98"/>
      <c r="G7091" s="127" t="s">
        <v>10467</v>
      </c>
      <c r="H7091" s="128">
        <v>0</v>
      </c>
      <c r="I7091" s="128">
        <v>310.2</v>
      </c>
      <c r="J7091" s="129">
        <v>310.2</v>
      </c>
      <c r="K7091" s="101" t="s">
        <v>1388</v>
      </c>
    </row>
    <row r="7092" spans="1:11" ht="56.25" customHeight="1">
      <c r="A7092" s="98">
        <v>523</v>
      </c>
      <c r="B7092" s="125" t="s">
        <v>9945</v>
      </c>
      <c r="C7092" s="126">
        <v>42530</v>
      </c>
      <c r="D7092" s="98" t="s">
        <v>3</v>
      </c>
      <c r="E7092" s="98">
        <v>1386897</v>
      </c>
      <c r="F7092" s="98"/>
      <c r="G7092" s="127" t="s">
        <v>10468</v>
      </c>
      <c r="H7092" s="128">
        <v>0</v>
      </c>
      <c r="I7092" s="128">
        <v>352.7</v>
      </c>
      <c r="J7092" s="129">
        <v>352.7</v>
      </c>
      <c r="K7092" s="101" t="s">
        <v>1388</v>
      </c>
    </row>
    <row r="7093" spans="1:11" ht="56.25" customHeight="1">
      <c r="A7093" s="98">
        <v>523</v>
      </c>
      <c r="B7093" s="125" t="s">
        <v>9945</v>
      </c>
      <c r="C7093" s="126">
        <v>42530</v>
      </c>
      <c r="D7093" s="98" t="s">
        <v>3</v>
      </c>
      <c r="E7093" s="98">
        <v>1386900</v>
      </c>
      <c r="F7093" s="98"/>
      <c r="G7093" s="127" t="s">
        <v>10469</v>
      </c>
      <c r="H7093" s="128">
        <v>0</v>
      </c>
      <c r="I7093" s="128">
        <v>107.7</v>
      </c>
      <c r="J7093" s="129">
        <v>107.7</v>
      </c>
      <c r="K7093" s="101" t="s">
        <v>1388</v>
      </c>
    </row>
    <row r="7094" spans="1:11" ht="56.25" customHeight="1">
      <c r="A7094" s="98">
        <v>523</v>
      </c>
      <c r="B7094" s="125" t="s">
        <v>9945</v>
      </c>
      <c r="C7094" s="126">
        <v>42530</v>
      </c>
      <c r="D7094" s="98" t="s">
        <v>3</v>
      </c>
      <c r="E7094" s="98">
        <v>1386904</v>
      </c>
      <c r="F7094" s="98"/>
      <c r="G7094" s="127" t="s">
        <v>10470</v>
      </c>
      <c r="H7094" s="128">
        <v>0</v>
      </c>
      <c r="I7094" s="128">
        <v>344.73</v>
      </c>
      <c r="J7094" s="129">
        <v>344.73</v>
      </c>
      <c r="K7094" s="101" t="s">
        <v>1388</v>
      </c>
    </row>
    <row r="7095" spans="1:11" ht="56.25" customHeight="1">
      <c r="A7095" s="98">
        <v>523</v>
      </c>
      <c r="B7095" s="125" t="s">
        <v>9945</v>
      </c>
      <c r="C7095" s="126">
        <v>42530</v>
      </c>
      <c r="D7095" s="98" t="s">
        <v>3</v>
      </c>
      <c r="E7095" s="98">
        <v>1386909</v>
      </c>
      <c r="F7095" s="98"/>
      <c r="G7095" s="127" t="s">
        <v>10471</v>
      </c>
      <c r="H7095" s="128">
        <v>0</v>
      </c>
      <c r="I7095" s="128">
        <v>753.15</v>
      </c>
      <c r="J7095" s="129">
        <v>753.15</v>
      </c>
      <c r="K7095" s="101" t="s">
        <v>1388</v>
      </c>
    </row>
    <row r="7096" spans="1:11" ht="56.25" customHeight="1">
      <c r="A7096" s="98">
        <v>523</v>
      </c>
      <c r="B7096" s="125" t="s">
        <v>9945</v>
      </c>
      <c r="C7096" s="126">
        <v>42530</v>
      </c>
      <c r="D7096" s="98" t="s">
        <v>3</v>
      </c>
      <c r="E7096" s="98">
        <v>1386914</v>
      </c>
      <c r="F7096" s="98"/>
      <c r="G7096" s="127" t="s">
        <v>10472</v>
      </c>
      <c r="H7096" s="128">
        <v>0</v>
      </c>
      <c r="I7096" s="128">
        <v>342</v>
      </c>
      <c r="J7096" s="129">
        <v>342</v>
      </c>
      <c r="K7096" s="101" t="s">
        <v>1388</v>
      </c>
    </row>
    <row r="7097" spans="1:11" ht="56.25" customHeight="1">
      <c r="A7097" s="98">
        <v>523</v>
      </c>
      <c r="B7097" s="125" t="s">
        <v>9945</v>
      </c>
      <c r="C7097" s="126">
        <v>42531</v>
      </c>
      <c r="D7097" s="98" t="s">
        <v>3</v>
      </c>
      <c r="E7097" s="98">
        <v>1387605</v>
      </c>
      <c r="F7097" s="98"/>
      <c r="G7097" s="127" t="s">
        <v>10487</v>
      </c>
      <c r="H7097" s="128">
        <v>0</v>
      </c>
      <c r="I7097" s="128">
        <v>1451.8</v>
      </c>
      <c r="J7097" s="129">
        <v>1451.8</v>
      </c>
      <c r="K7097" s="101" t="s">
        <v>1388</v>
      </c>
    </row>
    <row r="7098" spans="1:11" ht="56.25" customHeight="1">
      <c r="A7098" s="98">
        <v>523</v>
      </c>
      <c r="B7098" s="125" t="s">
        <v>9945</v>
      </c>
      <c r="C7098" s="126">
        <v>42531</v>
      </c>
      <c r="D7098" s="98" t="s">
        <v>3</v>
      </c>
      <c r="E7098" s="98">
        <v>1387607</v>
      </c>
      <c r="F7098" s="98"/>
      <c r="G7098" s="127" t="s">
        <v>10488</v>
      </c>
      <c r="H7098" s="128">
        <v>0</v>
      </c>
      <c r="I7098" s="128">
        <v>4468.8</v>
      </c>
      <c r="J7098" s="129">
        <v>4468.8</v>
      </c>
      <c r="K7098" s="101" t="s">
        <v>1388</v>
      </c>
    </row>
    <row r="7099" spans="1:11" ht="56.25" customHeight="1">
      <c r="A7099" s="98">
        <v>523</v>
      </c>
      <c r="B7099" s="125" t="s">
        <v>9945</v>
      </c>
      <c r="C7099" s="126">
        <v>42531</v>
      </c>
      <c r="D7099" s="98" t="s">
        <v>3</v>
      </c>
      <c r="E7099" s="98">
        <v>1387610</v>
      </c>
      <c r="F7099" s="98"/>
      <c r="G7099" s="127" t="s">
        <v>10489</v>
      </c>
      <c r="H7099" s="128">
        <v>0</v>
      </c>
      <c r="I7099" s="128">
        <v>39.43</v>
      </c>
      <c r="J7099" s="129">
        <v>39.43</v>
      </c>
      <c r="K7099" s="101" t="s">
        <v>1388</v>
      </c>
    </row>
    <row r="7100" spans="1:11" ht="56.25" customHeight="1">
      <c r="A7100" s="98">
        <v>523</v>
      </c>
      <c r="B7100" s="125" t="s">
        <v>9945</v>
      </c>
      <c r="C7100" s="126">
        <v>42531</v>
      </c>
      <c r="D7100" s="98" t="s">
        <v>3</v>
      </c>
      <c r="E7100" s="98">
        <v>1387611</v>
      </c>
      <c r="F7100" s="98"/>
      <c r="G7100" s="127" t="s">
        <v>10490</v>
      </c>
      <c r="H7100" s="128">
        <v>0</v>
      </c>
      <c r="I7100" s="128">
        <v>17.03</v>
      </c>
      <c r="J7100" s="129">
        <v>17.03</v>
      </c>
      <c r="K7100" s="101" t="s">
        <v>1388</v>
      </c>
    </row>
    <row r="7101" spans="1:11" ht="56.25" customHeight="1">
      <c r="A7101" s="98">
        <v>523</v>
      </c>
      <c r="B7101" s="125" t="s">
        <v>9945</v>
      </c>
      <c r="C7101" s="126">
        <v>42531</v>
      </c>
      <c r="D7101" s="98" t="s">
        <v>3</v>
      </c>
      <c r="E7101" s="98">
        <v>1387613</v>
      </c>
      <c r="F7101" s="98"/>
      <c r="G7101" s="127" t="s">
        <v>10491</v>
      </c>
      <c r="H7101" s="128">
        <v>0</v>
      </c>
      <c r="I7101" s="128">
        <v>38</v>
      </c>
      <c r="J7101" s="129">
        <v>38</v>
      </c>
      <c r="K7101" s="101" t="s">
        <v>1388</v>
      </c>
    </row>
    <row r="7102" spans="1:11" ht="56.25" customHeight="1">
      <c r="A7102" s="98">
        <v>523</v>
      </c>
      <c r="B7102" s="125" t="s">
        <v>9945</v>
      </c>
      <c r="C7102" s="126">
        <v>42531</v>
      </c>
      <c r="D7102" s="98" t="s">
        <v>3</v>
      </c>
      <c r="E7102" s="98">
        <v>1387614</v>
      </c>
      <c r="F7102" s="98"/>
      <c r="G7102" s="127" t="s">
        <v>10492</v>
      </c>
      <c r="H7102" s="128">
        <v>0</v>
      </c>
      <c r="I7102" s="128">
        <v>284.09000000000003</v>
      </c>
      <c r="J7102" s="129">
        <v>284.09000000000003</v>
      </c>
      <c r="K7102" s="101" t="s">
        <v>1388</v>
      </c>
    </row>
    <row r="7103" spans="1:11" ht="56.25" customHeight="1">
      <c r="A7103" s="98">
        <v>523</v>
      </c>
      <c r="B7103" s="125" t="s">
        <v>9945</v>
      </c>
      <c r="C7103" s="126">
        <v>42531</v>
      </c>
      <c r="D7103" s="98" t="s">
        <v>3</v>
      </c>
      <c r="E7103" s="98">
        <v>1387616</v>
      </c>
      <c r="F7103" s="98"/>
      <c r="G7103" s="127" t="s">
        <v>10493</v>
      </c>
      <c r="H7103" s="128">
        <v>0</v>
      </c>
      <c r="I7103" s="128">
        <v>485.28000000000003</v>
      </c>
      <c r="J7103" s="129">
        <v>485.28000000000003</v>
      </c>
      <c r="K7103" s="101" t="s">
        <v>1388</v>
      </c>
    </row>
    <row r="7104" spans="1:11" ht="56.25" customHeight="1">
      <c r="A7104" s="98">
        <v>523</v>
      </c>
      <c r="B7104" s="125" t="s">
        <v>9945</v>
      </c>
      <c r="C7104" s="126">
        <v>42531</v>
      </c>
      <c r="D7104" s="98" t="s">
        <v>3</v>
      </c>
      <c r="E7104" s="98">
        <v>1387620</v>
      </c>
      <c r="F7104" s="98"/>
      <c r="G7104" s="127" t="s">
        <v>10494</v>
      </c>
      <c r="H7104" s="128">
        <v>0</v>
      </c>
      <c r="I7104" s="128">
        <v>1540.45</v>
      </c>
      <c r="J7104" s="129">
        <v>1540.45</v>
      </c>
      <c r="K7104" s="101" t="s">
        <v>1388</v>
      </c>
    </row>
    <row r="7105" spans="1:11" ht="56.25" customHeight="1">
      <c r="A7105" s="98">
        <v>523</v>
      </c>
      <c r="B7105" s="125" t="s">
        <v>9945</v>
      </c>
      <c r="C7105" s="126">
        <v>42531</v>
      </c>
      <c r="D7105" s="98" t="s">
        <v>3</v>
      </c>
      <c r="E7105" s="98">
        <v>1387622</v>
      </c>
      <c r="F7105" s="98"/>
      <c r="G7105" s="127" t="s">
        <v>10495</v>
      </c>
      <c r="H7105" s="128">
        <v>0</v>
      </c>
      <c r="I7105" s="128">
        <v>645.06000000000006</v>
      </c>
      <c r="J7105" s="129">
        <v>645.06000000000006</v>
      </c>
      <c r="K7105" s="101" t="s">
        <v>1388</v>
      </c>
    </row>
    <row r="7106" spans="1:11" ht="56.25" customHeight="1">
      <c r="A7106" s="98">
        <v>523</v>
      </c>
      <c r="B7106" s="125" t="s">
        <v>9945</v>
      </c>
      <c r="C7106" s="126">
        <v>42531</v>
      </c>
      <c r="D7106" s="98" t="s">
        <v>3</v>
      </c>
      <c r="E7106" s="98">
        <v>1387626</v>
      </c>
      <c r="F7106" s="98"/>
      <c r="G7106" s="127" t="s">
        <v>10496</v>
      </c>
      <c r="H7106" s="128">
        <v>0</v>
      </c>
      <c r="I7106" s="128">
        <v>213.51</v>
      </c>
      <c r="J7106" s="129">
        <v>213.51</v>
      </c>
      <c r="K7106" s="101" t="s">
        <v>1388</v>
      </c>
    </row>
    <row r="7107" spans="1:11" ht="56.25" customHeight="1">
      <c r="A7107" s="98">
        <v>523</v>
      </c>
      <c r="B7107" s="125" t="s">
        <v>9945</v>
      </c>
      <c r="C7107" s="126">
        <v>42531</v>
      </c>
      <c r="D7107" s="98" t="s">
        <v>3</v>
      </c>
      <c r="E7107" s="98">
        <v>1387629</v>
      </c>
      <c r="F7107" s="98"/>
      <c r="G7107" s="127" t="s">
        <v>10497</v>
      </c>
      <c r="H7107" s="128">
        <v>0</v>
      </c>
      <c r="I7107" s="128">
        <v>1008.59</v>
      </c>
      <c r="J7107" s="129">
        <v>1008.59</v>
      </c>
      <c r="K7107" s="101" t="s">
        <v>1388</v>
      </c>
    </row>
    <row r="7108" spans="1:11" ht="56.25" customHeight="1">
      <c r="A7108" s="98">
        <v>523</v>
      </c>
      <c r="B7108" s="125" t="s">
        <v>9945</v>
      </c>
      <c r="C7108" s="126">
        <v>42531</v>
      </c>
      <c r="D7108" s="98" t="s">
        <v>3</v>
      </c>
      <c r="E7108" s="98">
        <v>1387633</v>
      </c>
      <c r="F7108" s="98"/>
      <c r="G7108" s="127" t="s">
        <v>10498</v>
      </c>
      <c r="H7108" s="128">
        <v>0</v>
      </c>
      <c r="I7108" s="128">
        <v>538.46</v>
      </c>
      <c r="J7108" s="129">
        <v>538.46</v>
      </c>
      <c r="K7108" s="101" t="s">
        <v>1388</v>
      </c>
    </row>
    <row r="7109" spans="1:11" ht="56.25" customHeight="1">
      <c r="A7109" s="98">
        <v>523</v>
      </c>
      <c r="B7109" s="125" t="s">
        <v>9945</v>
      </c>
      <c r="C7109" s="126">
        <v>42531</v>
      </c>
      <c r="D7109" s="98" t="s">
        <v>3</v>
      </c>
      <c r="E7109" s="98">
        <v>1387636</v>
      </c>
      <c r="F7109" s="98"/>
      <c r="G7109" s="127" t="s">
        <v>10499</v>
      </c>
      <c r="H7109" s="128">
        <v>0</v>
      </c>
      <c r="I7109" s="128">
        <v>255.9</v>
      </c>
      <c r="J7109" s="129">
        <v>255.9</v>
      </c>
      <c r="K7109" s="101" t="s">
        <v>1388</v>
      </c>
    </row>
    <row r="7110" spans="1:11" ht="56.25" customHeight="1">
      <c r="A7110" s="98">
        <v>523</v>
      </c>
      <c r="B7110" s="125" t="s">
        <v>9945</v>
      </c>
      <c r="C7110" s="126">
        <v>42535</v>
      </c>
      <c r="D7110" s="98" t="s">
        <v>3</v>
      </c>
      <c r="E7110" s="98">
        <v>1388542</v>
      </c>
      <c r="F7110" s="98"/>
      <c r="G7110" s="127" t="s">
        <v>10542</v>
      </c>
      <c r="H7110" s="128">
        <v>0</v>
      </c>
      <c r="I7110" s="128">
        <v>276</v>
      </c>
      <c r="J7110" s="129">
        <v>276</v>
      </c>
      <c r="K7110" s="101" t="s">
        <v>1388</v>
      </c>
    </row>
    <row r="7111" spans="1:11" ht="56.25" customHeight="1">
      <c r="A7111" s="98">
        <v>523</v>
      </c>
      <c r="B7111" s="125" t="s">
        <v>9945</v>
      </c>
      <c r="C7111" s="126">
        <v>42535</v>
      </c>
      <c r="D7111" s="98" t="s">
        <v>3</v>
      </c>
      <c r="E7111" s="98">
        <v>1388543</v>
      </c>
      <c r="F7111" s="98"/>
      <c r="G7111" s="127" t="s">
        <v>10543</v>
      </c>
      <c r="H7111" s="128">
        <v>0</v>
      </c>
      <c r="I7111" s="128">
        <v>2343</v>
      </c>
      <c r="J7111" s="129">
        <v>2343</v>
      </c>
      <c r="K7111" s="101" t="s">
        <v>1388</v>
      </c>
    </row>
    <row r="7112" spans="1:11" ht="56.25" customHeight="1">
      <c r="A7112" s="98">
        <v>523</v>
      </c>
      <c r="B7112" s="125" t="s">
        <v>9945</v>
      </c>
      <c r="C7112" s="126">
        <v>42535</v>
      </c>
      <c r="D7112" s="98" t="s">
        <v>3</v>
      </c>
      <c r="E7112" s="98">
        <v>1388544</v>
      </c>
      <c r="F7112" s="98"/>
      <c r="G7112" s="127" t="s">
        <v>10544</v>
      </c>
      <c r="H7112" s="128">
        <v>0</v>
      </c>
      <c r="I7112" s="128">
        <v>1745.5</v>
      </c>
      <c r="J7112" s="129">
        <v>1745.5</v>
      </c>
      <c r="K7112" s="101" t="s">
        <v>1388</v>
      </c>
    </row>
    <row r="7113" spans="1:11" ht="56.25" customHeight="1">
      <c r="A7113" s="98">
        <v>523</v>
      </c>
      <c r="B7113" s="125" t="s">
        <v>9945</v>
      </c>
      <c r="C7113" s="126">
        <v>42535</v>
      </c>
      <c r="D7113" s="98" t="s">
        <v>3</v>
      </c>
      <c r="E7113" s="98">
        <v>1388545</v>
      </c>
      <c r="F7113" s="98"/>
      <c r="G7113" s="127" t="s">
        <v>10545</v>
      </c>
      <c r="H7113" s="128">
        <v>0</v>
      </c>
      <c r="I7113" s="128">
        <v>3589</v>
      </c>
      <c r="J7113" s="129">
        <v>3589</v>
      </c>
      <c r="K7113" s="101" t="s">
        <v>1388</v>
      </c>
    </row>
    <row r="7114" spans="1:11" ht="56.25" customHeight="1">
      <c r="A7114" s="98">
        <v>523</v>
      </c>
      <c r="B7114" s="125" t="s">
        <v>9945</v>
      </c>
      <c r="C7114" s="126">
        <v>42535</v>
      </c>
      <c r="D7114" s="98" t="s">
        <v>3</v>
      </c>
      <c r="E7114" s="98">
        <v>1388546</v>
      </c>
      <c r="F7114" s="98"/>
      <c r="G7114" s="127" t="s">
        <v>10546</v>
      </c>
      <c r="H7114" s="128">
        <v>0</v>
      </c>
      <c r="I7114" s="128">
        <v>603.5</v>
      </c>
      <c r="J7114" s="129">
        <v>603.5</v>
      </c>
      <c r="K7114" s="101" t="s">
        <v>1388</v>
      </c>
    </row>
    <row r="7115" spans="1:11" ht="56.25" customHeight="1">
      <c r="A7115" s="98">
        <v>523</v>
      </c>
      <c r="B7115" s="125" t="s">
        <v>9945</v>
      </c>
      <c r="C7115" s="126">
        <v>42535</v>
      </c>
      <c r="D7115" s="98" t="s">
        <v>3</v>
      </c>
      <c r="E7115" s="98">
        <v>1388547</v>
      </c>
      <c r="F7115" s="98"/>
      <c r="G7115" s="127" t="s">
        <v>10547</v>
      </c>
      <c r="H7115" s="128">
        <v>0</v>
      </c>
      <c r="I7115" s="128">
        <v>570.5</v>
      </c>
      <c r="J7115" s="129">
        <v>570.5</v>
      </c>
      <c r="K7115" s="101" t="s">
        <v>1388</v>
      </c>
    </row>
    <row r="7116" spans="1:11" ht="56.25" customHeight="1">
      <c r="A7116" s="98">
        <v>523</v>
      </c>
      <c r="B7116" s="125" t="s">
        <v>9945</v>
      </c>
      <c r="C7116" s="126">
        <v>42535</v>
      </c>
      <c r="D7116" s="98" t="s">
        <v>3</v>
      </c>
      <c r="E7116" s="98">
        <v>1388548</v>
      </c>
      <c r="F7116" s="98"/>
      <c r="G7116" s="127" t="s">
        <v>10548</v>
      </c>
      <c r="H7116" s="128">
        <v>0</v>
      </c>
      <c r="I7116" s="128">
        <v>602.5</v>
      </c>
      <c r="J7116" s="129">
        <v>602.5</v>
      </c>
      <c r="K7116" s="101" t="s">
        <v>1388</v>
      </c>
    </row>
    <row r="7117" spans="1:11" ht="56.25" customHeight="1">
      <c r="A7117" s="98">
        <v>523</v>
      </c>
      <c r="B7117" s="125" t="s">
        <v>9945</v>
      </c>
      <c r="C7117" s="126">
        <v>42535</v>
      </c>
      <c r="D7117" s="98" t="s">
        <v>3</v>
      </c>
      <c r="E7117" s="98">
        <v>1388549</v>
      </c>
      <c r="F7117" s="98"/>
      <c r="G7117" s="127" t="s">
        <v>10549</v>
      </c>
      <c r="H7117" s="128">
        <v>0</v>
      </c>
      <c r="I7117" s="128">
        <v>53.6</v>
      </c>
      <c r="J7117" s="129">
        <v>53.6</v>
      </c>
      <c r="K7117" s="101" t="s">
        <v>1388</v>
      </c>
    </row>
    <row r="7118" spans="1:11" ht="56.25" customHeight="1">
      <c r="A7118" s="98">
        <v>523</v>
      </c>
      <c r="B7118" s="125" t="s">
        <v>9945</v>
      </c>
      <c r="C7118" s="126">
        <v>42535</v>
      </c>
      <c r="D7118" s="98" t="s">
        <v>3</v>
      </c>
      <c r="E7118" s="98">
        <v>1388550</v>
      </c>
      <c r="F7118" s="98"/>
      <c r="G7118" s="127" t="s">
        <v>10550</v>
      </c>
      <c r="H7118" s="128">
        <v>0</v>
      </c>
      <c r="I7118" s="128">
        <v>64.680000000000007</v>
      </c>
      <c r="J7118" s="129">
        <v>64.680000000000007</v>
      </c>
      <c r="K7118" s="101" t="s">
        <v>1388</v>
      </c>
    </row>
    <row r="7119" spans="1:11" ht="56.25" customHeight="1">
      <c r="A7119" s="98">
        <v>523</v>
      </c>
      <c r="B7119" s="125" t="s">
        <v>9945</v>
      </c>
      <c r="C7119" s="126">
        <v>42535</v>
      </c>
      <c r="D7119" s="98" t="s">
        <v>3</v>
      </c>
      <c r="E7119" s="98">
        <v>1388551</v>
      </c>
      <c r="F7119" s="98"/>
      <c r="G7119" s="127" t="s">
        <v>10551</v>
      </c>
      <c r="H7119" s="128">
        <v>0</v>
      </c>
      <c r="I7119" s="128">
        <v>120.54</v>
      </c>
      <c r="J7119" s="129">
        <v>120.54</v>
      </c>
      <c r="K7119" s="101" t="s">
        <v>1388</v>
      </c>
    </row>
    <row r="7120" spans="1:11" ht="56.25" customHeight="1">
      <c r="A7120" s="98">
        <v>523</v>
      </c>
      <c r="B7120" s="125" t="s">
        <v>9945</v>
      </c>
      <c r="C7120" s="126">
        <v>42535</v>
      </c>
      <c r="D7120" s="98" t="s">
        <v>3</v>
      </c>
      <c r="E7120" s="98">
        <v>1388552</v>
      </c>
      <c r="F7120" s="98"/>
      <c r="G7120" s="127" t="s">
        <v>10552</v>
      </c>
      <c r="H7120" s="128">
        <v>0</v>
      </c>
      <c r="I7120" s="128">
        <v>148.65</v>
      </c>
      <c r="J7120" s="129">
        <v>148.65</v>
      </c>
      <c r="K7120" s="101" t="s">
        <v>1388</v>
      </c>
    </row>
    <row r="7121" spans="1:11" ht="56.25" customHeight="1">
      <c r="A7121" s="98">
        <v>523</v>
      </c>
      <c r="B7121" s="125" t="s">
        <v>9945</v>
      </c>
      <c r="C7121" s="126">
        <v>42535</v>
      </c>
      <c r="D7121" s="98" t="s">
        <v>3</v>
      </c>
      <c r="E7121" s="98">
        <v>1388553</v>
      </c>
      <c r="F7121" s="98"/>
      <c r="G7121" s="127" t="s">
        <v>10553</v>
      </c>
      <c r="H7121" s="128">
        <v>0</v>
      </c>
      <c r="I7121" s="128">
        <v>80.28</v>
      </c>
      <c r="J7121" s="129">
        <v>80.28</v>
      </c>
      <c r="K7121" s="101" t="s">
        <v>1388</v>
      </c>
    </row>
    <row r="7122" spans="1:11" ht="56.25" customHeight="1">
      <c r="A7122" s="98">
        <v>523</v>
      </c>
      <c r="B7122" s="125" t="s">
        <v>9945</v>
      </c>
      <c r="C7122" s="126">
        <v>42535</v>
      </c>
      <c r="D7122" s="98" t="s">
        <v>3</v>
      </c>
      <c r="E7122" s="98">
        <v>1388554</v>
      </c>
      <c r="F7122" s="98"/>
      <c r="G7122" s="127" t="s">
        <v>10554</v>
      </c>
      <c r="H7122" s="128">
        <v>0</v>
      </c>
      <c r="I7122" s="128">
        <v>51.6</v>
      </c>
      <c r="J7122" s="129">
        <v>51.6</v>
      </c>
      <c r="K7122" s="101" t="s">
        <v>1388</v>
      </c>
    </row>
    <row r="7123" spans="1:11" ht="56.25" customHeight="1">
      <c r="A7123" s="98">
        <v>523</v>
      </c>
      <c r="B7123" s="125" t="s">
        <v>9945</v>
      </c>
      <c r="C7123" s="126">
        <v>42535</v>
      </c>
      <c r="D7123" s="98" t="s">
        <v>3</v>
      </c>
      <c r="E7123" s="98">
        <v>1388662</v>
      </c>
      <c r="F7123" s="98"/>
      <c r="G7123" s="127" t="s">
        <v>10558</v>
      </c>
      <c r="H7123" s="128">
        <v>0</v>
      </c>
      <c r="I7123" s="128">
        <v>748</v>
      </c>
      <c r="J7123" s="129">
        <v>748</v>
      </c>
      <c r="K7123" s="101" t="s">
        <v>1388</v>
      </c>
    </row>
    <row r="7124" spans="1:11" ht="56.25" customHeight="1">
      <c r="A7124" s="98">
        <v>523</v>
      </c>
      <c r="B7124" s="125" t="s">
        <v>9945</v>
      </c>
      <c r="C7124" s="126">
        <v>42535</v>
      </c>
      <c r="D7124" s="98" t="s">
        <v>3</v>
      </c>
      <c r="E7124" s="98">
        <v>1388665</v>
      </c>
      <c r="F7124" s="98"/>
      <c r="G7124" s="127" t="s">
        <v>10560</v>
      </c>
      <c r="H7124" s="128">
        <v>0</v>
      </c>
      <c r="I7124" s="128">
        <v>216</v>
      </c>
      <c r="J7124" s="129">
        <v>216</v>
      </c>
      <c r="K7124" s="101" t="s">
        <v>1388</v>
      </c>
    </row>
    <row r="7125" spans="1:11" ht="56.25" customHeight="1">
      <c r="A7125" s="98">
        <v>523</v>
      </c>
      <c r="B7125" s="125" t="s">
        <v>9945</v>
      </c>
      <c r="C7125" s="126">
        <v>42536</v>
      </c>
      <c r="D7125" s="98" t="s">
        <v>3</v>
      </c>
      <c r="E7125" s="98">
        <v>1388981</v>
      </c>
      <c r="F7125" s="98"/>
      <c r="G7125" s="127" t="s">
        <v>10572</v>
      </c>
      <c r="H7125" s="128">
        <v>0</v>
      </c>
      <c r="I7125" s="128">
        <v>4621.5</v>
      </c>
      <c r="J7125" s="129">
        <v>4621.5</v>
      </c>
      <c r="K7125" s="101" t="s">
        <v>1388</v>
      </c>
    </row>
    <row r="7126" spans="1:11" ht="56.25" customHeight="1">
      <c r="A7126" s="98">
        <v>523</v>
      </c>
      <c r="B7126" s="125" t="s">
        <v>9945</v>
      </c>
      <c r="C7126" s="126">
        <v>42536</v>
      </c>
      <c r="D7126" s="98" t="s">
        <v>3</v>
      </c>
      <c r="E7126" s="98">
        <v>1388982</v>
      </c>
      <c r="F7126" s="98"/>
      <c r="G7126" s="127" t="s">
        <v>10573</v>
      </c>
      <c r="H7126" s="128">
        <v>0</v>
      </c>
      <c r="I7126" s="128">
        <v>58.76</v>
      </c>
      <c r="J7126" s="129">
        <v>58.76</v>
      </c>
      <c r="K7126" s="101" t="s">
        <v>1388</v>
      </c>
    </row>
    <row r="7127" spans="1:11" ht="56.25" customHeight="1">
      <c r="A7127" s="98">
        <v>523</v>
      </c>
      <c r="B7127" s="125" t="s">
        <v>9945</v>
      </c>
      <c r="C7127" s="126">
        <v>42536</v>
      </c>
      <c r="D7127" s="98" t="s">
        <v>3</v>
      </c>
      <c r="E7127" s="98">
        <v>1388985</v>
      </c>
      <c r="F7127" s="98"/>
      <c r="G7127" s="127" t="s">
        <v>10574</v>
      </c>
      <c r="H7127" s="128">
        <v>0</v>
      </c>
      <c r="I7127" s="128">
        <v>359.76</v>
      </c>
      <c r="J7127" s="129">
        <v>359.76</v>
      </c>
      <c r="K7127" s="101" t="s">
        <v>1388</v>
      </c>
    </row>
    <row r="7128" spans="1:11" ht="56.25" customHeight="1">
      <c r="A7128" s="98">
        <v>523</v>
      </c>
      <c r="B7128" s="125" t="s">
        <v>9945</v>
      </c>
      <c r="C7128" s="126">
        <v>42538</v>
      </c>
      <c r="D7128" s="98" t="s">
        <v>3</v>
      </c>
      <c r="E7128" s="98">
        <v>1389902</v>
      </c>
      <c r="F7128" s="98"/>
      <c r="G7128" s="127" t="s">
        <v>10647</v>
      </c>
      <c r="H7128" s="128">
        <v>0</v>
      </c>
      <c r="I7128" s="128">
        <v>35.119999999999997</v>
      </c>
      <c r="J7128" s="129">
        <v>35.119999999999997</v>
      </c>
      <c r="K7128" s="101" t="s">
        <v>1388</v>
      </c>
    </row>
    <row r="7129" spans="1:11" ht="56.25" customHeight="1">
      <c r="A7129" s="98">
        <v>523</v>
      </c>
      <c r="B7129" s="125" t="s">
        <v>9945</v>
      </c>
      <c r="C7129" s="126">
        <v>42538</v>
      </c>
      <c r="D7129" s="98" t="s">
        <v>3</v>
      </c>
      <c r="E7129" s="98">
        <v>1389903</v>
      </c>
      <c r="F7129" s="98"/>
      <c r="G7129" s="127" t="s">
        <v>10648</v>
      </c>
      <c r="H7129" s="128">
        <v>0</v>
      </c>
      <c r="I7129" s="128">
        <v>33.619999999999997</v>
      </c>
      <c r="J7129" s="129">
        <v>33.619999999999997</v>
      </c>
      <c r="K7129" s="101" t="s">
        <v>1388</v>
      </c>
    </row>
    <row r="7130" spans="1:11" ht="56.25" customHeight="1">
      <c r="A7130" s="98">
        <v>523</v>
      </c>
      <c r="B7130" s="125" t="s">
        <v>9945</v>
      </c>
      <c r="C7130" s="126">
        <v>42538</v>
      </c>
      <c r="D7130" s="98" t="s">
        <v>3</v>
      </c>
      <c r="E7130" s="98">
        <v>1389905</v>
      </c>
      <c r="F7130" s="98"/>
      <c r="G7130" s="127" t="s">
        <v>10650</v>
      </c>
      <c r="H7130" s="128">
        <v>0</v>
      </c>
      <c r="I7130" s="128">
        <v>48.620000000000005</v>
      </c>
      <c r="J7130" s="129">
        <v>48.620000000000005</v>
      </c>
      <c r="K7130" s="101" t="s">
        <v>1388</v>
      </c>
    </row>
    <row r="7131" spans="1:11" ht="56.25" customHeight="1">
      <c r="A7131" s="98">
        <v>523</v>
      </c>
      <c r="B7131" s="125" t="s">
        <v>9945</v>
      </c>
      <c r="C7131" s="126">
        <v>42538</v>
      </c>
      <c r="D7131" s="98" t="s">
        <v>3</v>
      </c>
      <c r="E7131" s="98">
        <v>1389910</v>
      </c>
      <c r="F7131" s="98"/>
      <c r="G7131" s="127" t="s">
        <v>10654</v>
      </c>
      <c r="H7131" s="128">
        <v>0</v>
      </c>
      <c r="I7131" s="128">
        <v>36.6</v>
      </c>
      <c r="J7131" s="129">
        <v>36.6</v>
      </c>
      <c r="K7131" s="101" t="s">
        <v>1388</v>
      </c>
    </row>
    <row r="7132" spans="1:11" ht="56.25" customHeight="1">
      <c r="A7132" s="98">
        <v>523</v>
      </c>
      <c r="B7132" s="125" t="s">
        <v>9945</v>
      </c>
      <c r="C7132" s="126">
        <v>42538</v>
      </c>
      <c r="D7132" s="98" t="s">
        <v>3</v>
      </c>
      <c r="E7132" s="98">
        <v>1389912</v>
      </c>
      <c r="F7132" s="98"/>
      <c r="G7132" s="127" t="s">
        <v>10655</v>
      </c>
      <c r="H7132" s="128">
        <v>0</v>
      </c>
      <c r="I7132" s="128">
        <v>35.119999999999997</v>
      </c>
      <c r="J7132" s="129">
        <v>35.119999999999997</v>
      </c>
      <c r="K7132" s="101" t="s">
        <v>1388</v>
      </c>
    </row>
    <row r="7133" spans="1:11" ht="56.25" customHeight="1">
      <c r="A7133" s="98">
        <v>523</v>
      </c>
      <c r="B7133" s="125" t="s">
        <v>9945</v>
      </c>
      <c r="C7133" s="126">
        <v>42538</v>
      </c>
      <c r="D7133" s="98" t="s">
        <v>3</v>
      </c>
      <c r="E7133" s="98">
        <v>1389915</v>
      </c>
      <c r="F7133" s="98"/>
      <c r="G7133" s="127" t="s">
        <v>10657</v>
      </c>
      <c r="H7133" s="128">
        <v>0</v>
      </c>
      <c r="I7133" s="128">
        <v>2352.46</v>
      </c>
      <c r="J7133" s="129">
        <v>2352.46</v>
      </c>
      <c r="K7133" s="101" t="s">
        <v>1388</v>
      </c>
    </row>
    <row r="7134" spans="1:11" ht="56.25" customHeight="1">
      <c r="A7134" s="98">
        <v>523</v>
      </c>
      <c r="B7134" s="125" t="s">
        <v>9945</v>
      </c>
      <c r="C7134" s="126">
        <v>42538</v>
      </c>
      <c r="D7134" s="98" t="s">
        <v>3</v>
      </c>
      <c r="E7134" s="98">
        <v>1389919</v>
      </c>
      <c r="F7134" s="98"/>
      <c r="G7134" s="127" t="s">
        <v>10658</v>
      </c>
      <c r="H7134" s="128">
        <v>0</v>
      </c>
      <c r="I7134" s="128">
        <v>7171</v>
      </c>
      <c r="J7134" s="129">
        <v>7171</v>
      </c>
      <c r="K7134" s="101" t="s">
        <v>1388</v>
      </c>
    </row>
    <row r="7135" spans="1:11" ht="56.25" customHeight="1">
      <c r="A7135" s="98">
        <v>523</v>
      </c>
      <c r="B7135" s="125" t="s">
        <v>9945</v>
      </c>
      <c r="C7135" s="126">
        <v>42538</v>
      </c>
      <c r="D7135" s="98" t="s">
        <v>3</v>
      </c>
      <c r="E7135" s="98">
        <v>1389922</v>
      </c>
      <c r="F7135" s="98"/>
      <c r="G7135" s="127" t="s">
        <v>10659</v>
      </c>
      <c r="H7135" s="128">
        <v>0</v>
      </c>
      <c r="I7135" s="128">
        <v>3211</v>
      </c>
      <c r="J7135" s="129">
        <v>3211</v>
      </c>
      <c r="K7135" s="101" t="s">
        <v>1388</v>
      </c>
    </row>
    <row r="7136" spans="1:11" ht="56.25" customHeight="1">
      <c r="A7136" s="98">
        <v>523</v>
      </c>
      <c r="B7136" s="125" t="s">
        <v>9945</v>
      </c>
      <c r="C7136" s="126">
        <v>42538</v>
      </c>
      <c r="D7136" s="98" t="s">
        <v>3</v>
      </c>
      <c r="E7136" s="98">
        <v>1389933</v>
      </c>
      <c r="F7136" s="98"/>
      <c r="G7136" s="127" t="s">
        <v>10663</v>
      </c>
      <c r="H7136" s="128">
        <v>0</v>
      </c>
      <c r="I7136" s="128">
        <v>15844</v>
      </c>
      <c r="J7136" s="129">
        <v>15844</v>
      </c>
      <c r="K7136" s="101" t="s">
        <v>1388</v>
      </c>
    </row>
    <row r="7137" spans="1:11" ht="56.25" customHeight="1">
      <c r="A7137" s="98">
        <v>523</v>
      </c>
      <c r="B7137" s="125" t="s">
        <v>9945</v>
      </c>
      <c r="C7137" s="126">
        <v>42543</v>
      </c>
      <c r="D7137" s="98" t="s">
        <v>3</v>
      </c>
      <c r="E7137" s="98">
        <v>1390800</v>
      </c>
      <c r="F7137" s="98"/>
      <c r="G7137" s="127" t="s">
        <v>10721</v>
      </c>
      <c r="H7137" s="128">
        <v>0</v>
      </c>
      <c r="I7137" s="128">
        <v>345</v>
      </c>
      <c r="J7137" s="129">
        <v>345</v>
      </c>
      <c r="K7137" s="101" t="s">
        <v>1388</v>
      </c>
    </row>
    <row r="7138" spans="1:11" ht="56.25" customHeight="1">
      <c r="A7138" s="98">
        <v>523</v>
      </c>
      <c r="B7138" s="125" t="s">
        <v>9945</v>
      </c>
      <c r="C7138" s="126">
        <v>42543</v>
      </c>
      <c r="D7138" s="98" t="s">
        <v>3</v>
      </c>
      <c r="E7138" s="98">
        <v>1390838</v>
      </c>
      <c r="F7138" s="98"/>
      <c r="G7138" s="127" t="s">
        <v>10725</v>
      </c>
      <c r="H7138" s="128">
        <v>0</v>
      </c>
      <c r="I7138" s="128">
        <v>941</v>
      </c>
      <c r="J7138" s="129">
        <v>941</v>
      </c>
      <c r="K7138" s="101" t="s">
        <v>1388</v>
      </c>
    </row>
    <row r="7139" spans="1:11" ht="56.25" customHeight="1">
      <c r="A7139" s="98">
        <v>523</v>
      </c>
      <c r="B7139" s="125" t="s">
        <v>9945</v>
      </c>
      <c r="C7139" s="126">
        <v>42543</v>
      </c>
      <c r="D7139" s="98" t="s">
        <v>3</v>
      </c>
      <c r="E7139" s="98">
        <v>1390840</v>
      </c>
      <c r="F7139" s="98"/>
      <c r="G7139" s="127" t="s">
        <v>10726</v>
      </c>
      <c r="H7139" s="128">
        <v>0</v>
      </c>
      <c r="I7139" s="128">
        <v>1703</v>
      </c>
      <c r="J7139" s="129">
        <v>1703</v>
      </c>
      <c r="K7139" s="101" t="s">
        <v>1388</v>
      </c>
    </row>
    <row r="7140" spans="1:11" ht="56.25" customHeight="1">
      <c r="A7140" s="98">
        <v>523</v>
      </c>
      <c r="B7140" s="125" t="s">
        <v>9945</v>
      </c>
      <c r="C7140" s="126">
        <v>42543</v>
      </c>
      <c r="D7140" s="98" t="s">
        <v>3</v>
      </c>
      <c r="E7140" s="98">
        <v>1390842</v>
      </c>
      <c r="F7140" s="98"/>
      <c r="G7140" s="127" t="s">
        <v>10727</v>
      </c>
      <c r="H7140" s="128">
        <v>0</v>
      </c>
      <c r="I7140" s="128">
        <v>2873</v>
      </c>
      <c r="J7140" s="129">
        <v>2873</v>
      </c>
      <c r="K7140" s="101" t="s">
        <v>1388</v>
      </c>
    </row>
    <row r="7141" spans="1:11" ht="56.25" customHeight="1">
      <c r="A7141" s="98">
        <v>523</v>
      </c>
      <c r="B7141" s="125" t="s">
        <v>9945</v>
      </c>
      <c r="C7141" s="126">
        <v>42544</v>
      </c>
      <c r="D7141" s="98" t="s">
        <v>3</v>
      </c>
      <c r="E7141" s="98">
        <v>1391270</v>
      </c>
      <c r="F7141" s="98"/>
      <c r="G7141" s="127" t="s">
        <v>10757</v>
      </c>
      <c r="H7141" s="128">
        <v>0</v>
      </c>
      <c r="I7141" s="128">
        <v>250.70000000000002</v>
      </c>
      <c r="J7141" s="129">
        <v>250.70000000000002</v>
      </c>
      <c r="K7141" s="101" t="s">
        <v>1388</v>
      </c>
    </row>
    <row r="7142" spans="1:11" ht="56.25" customHeight="1">
      <c r="A7142" s="98">
        <v>523</v>
      </c>
      <c r="B7142" s="125" t="s">
        <v>9945</v>
      </c>
      <c r="C7142" s="126">
        <v>42544</v>
      </c>
      <c r="D7142" s="98" t="s">
        <v>3</v>
      </c>
      <c r="E7142" s="98">
        <v>1391271</v>
      </c>
      <c r="F7142" s="98"/>
      <c r="G7142" s="127" t="s">
        <v>10758</v>
      </c>
      <c r="H7142" s="128">
        <v>0</v>
      </c>
      <c r="I7142" s="128">
        <v>78003</v>
      </c>
      <c r="J7142" s="129">
        <v>78003</v>
      </c>
      <c r="K7142" s="101" t="s">
        <v>1388</v>
      </c>
    </row>
    <row r="7143" spans="1:11" ht="56.25" customHeight="1">
      <c r="A7143" s="98">
        <v>523</v>
      </c>
      <c r="B7143" s="125" t="s">
        <v>9945</v>
      </c>
      <c r="C7143" s="126">
        <v>42544</v>
      </c>
      <c r="D7143" s="98" t="s">
        <v>3</v>
      </c>
      <c r="E7143" s="98">
        <v>1391307</v>
      </c>
      <c r="F7143" s="98"/>
      <c r="G7143" s="127" t="s">
        <v>10766</v>
      </c>
      <c r="H7143" s="128">
        <v>0</v>
      </c>
      <c r="I7143" s="128">
        <v>2340</v>
      </c>
      <c r="J7143" s="129">
        <v>2340</v>
      </c>
      <c r="K7143" s="101" t="s">
        <v>1388</v>
      </c>
    </row>
    <row r="7144" spans="1:11" ht="56.25" customHeight="1">
      <c r="A7144" s="98">
        <v>523</v>
      </c>
      <c r="B7144" s="125" t="s">
        <v>9945</v>
      </c>
      <c r="C7144" s="126">
        <v>42545</v>
      </c>
      <c r="D7144" s="98" t="s">
        <v>3</v>
      </c>
      <c r="E7144" s="98">
        <v>1391764</v>
      </c>
      <c r="F7144" s="98"/>
      <c r="G7144" s="127" t="s">
        <v>10809</v>
      </c>
      <c r="H7144" s="128">
        <v>0</v>
      </c>
      <c r="I7144" s="128">
        <v>1112.3500000000001</v>
      </c>
      <c r="J7144" s="129">
        <v>1112.3500000000001</v>
      </c>
      <c r="K7144" s="101" t="s">
        <v>1388</v>
      </c>
    </row>
    <row r="7145" spans="1:11" ht="56.25" customHeight="1">
      <c r="A7145" s="98">
        <v>523</v>
      </c>
      <c r="B7145" s="125" t="s">
        <v>9945</v>
      </c>
      <c r="C7145" s="126">
        <v>42548</v>
      </c>
      <c r="D7145" s="98" t="s">
        <v>3</v>
      </c>
      <c r="E7145" s="98">
        <v>1392231</v>
      </c>
      <c r="F7145" s="98"/>
      <c r="G7145" s="127" t="s">
        <v>10838</v>
      </c>
      <c r="H7145" s="128">
        <v>0</v>
      </c>
      <c r="I7145" s="128">
        <v>160</v>
      </c>
      <c r="J7145" s="129">
        <v>160</v>
      </c>
      <c r="K7145" s="101" t="s">
        <v>1388</v>
      </c>
    </row>
    <row r="7146" spans="1:11" ht="56.25" customHeight="1">
      <c r="A7146" s="98">
        <v>523</v>
      </c>
      <c r="B7146" s="125" t="s">
        <v>9945</v>
      </c>
      <c r="C7146" s="126">
        <v>42548</v>
      </c>
      <c r="D7146" s="98" t="s">
        <v>3</v>
      </c>
      <c r="E7146" s="98">
        <v>1392232</v>
      </c>
      <c r="F7146" s="98"/>
      <c r="G7146" s="127" t="s">
        <v>10839</v>
      </c>
      <c r="H7146" s="128">
        <v>0</v>
      </c>
      <c r="I7146" s="128">
        <v>610.5</v>
      </c>
      <c r="J7146" s="129">
        <v>610.5</v>
      </c>
      <c r="K7146" s="101" t="s">
        <v>1388</v>
      </c>
    </row>
    <row r="7147" spans="1:11" ht="56.25" customHeight="1">
      <c r="A7147" s="98">
        <v>523</v>
      </c>
      <c r="B7147" s="125" t="s">
        <v>9945</v>
      </c>
      <c r="C7147" s="126">
        <v>42548</v>
      </c>
      <c r="D7147" s="98" t="s">
        <v>3</v>
      </c>
      <c r="E7147" s="98">
        <v>1392233</v>
      </c>
      <c r="F7147" s="98"/>
      <c r="G7147" s="127" t="s">
        <v>10840</v>
      </c>
      <c r="H7147" s="128">
        <v>0</v>
      </c>
      <c r="I7147" s="128">
        <v>4090.5</v>
      </c>
      <c r="J7147" s="129">
        <v>4090.5</v>
      </c>
      <c r="K7147" s="101" t="s">
        <v>1388</v>
      </c>
    </row>
    <row r="7148" spans="1:11" ht="56.25" customHeight="1">
      <c r="A7148" s="98">
        <v>523</v>
      </c>
      <c r="B7148" s="125" t="s">
        <v>9945</v>
      </c>
      <c r="C7148" s="126">
        <v>42549</v>
      </c>
      <c r="D7148" s="98" t="s">
        <v>3</v>
      </c>
      <c r="E7148" s="98">
        <v>1392708</v>
      </c>
      <c r="F7148" s="98"/>
      <c r="G7148" s="127" t="s">
        <v>10874</v>
      </c>
      <c r="H7148" s="128">
        <v>0</v>
      </c>
      <c r="I7148" s="128">
        <v>55.660000000000004</v>
      </c>
      <c r="J7148" s="129">
        <v>55.660000000000004</v>
      </c>
      <c r="K7148" s="101" t="s">
        <v>1388</v>
      </c>
    </row>
    <row r="7149" spans="1:11" ht="56.25" customHeight="1">
      <c r="A7149" s="98">
        <v>523</v>
      </c>
      <c r="B7149" s="125" t="s">
        <v>9945</v>
      </c>
      <c r="C7149" s="126">
        <v>42549</v>
      </c>
      <c r="D7149" s="98" t="s">
        <v>3</v>
      </c>
      <c r="E7149" s="98">
        <v>1392716</v>
      </c>
      <c r="F7149" s="98"/>
      <c r="G7149" s="127" t="s">
        <v>10875</v>
      </c>
      <c r="H7149" s="128">
        <v>0</v>
      </c>
      <c r="I7149" s="128">
        <v>310</v>
      </c>
      <c r="J7149" s="129">
        <v>310</v>
      </c>
      <c r="K7149" s="101" t="s">
        <v>1388</v>
      </c>
    </row>
    <row r="7150" spans="1:11" ht="56.25" customHeight="1">
      <c r="A7150" s="98">
        <v>523</v>
      </c>
      <c r="B7150" s="125" t="s">
        <v>9945</v>
      </c>
      <c r="C7150" s="126">
        <v>42549</v>
      </c>
      <c r="D7150" s="98" t="s">
        <v>3</v>
      </c>
      <c r="E7150" s="98">
        <v>1392720</v>
      </c>
      <c r="F7150" s="98"/>
      <c r="G7150" s="127" t="s">
        <v>10876</v>
      </c>
      <c r="H7150" s="128">
        <v>0</v>
      </c>
      <c r="I7150" s="128">
        <v>1472.26</v>
      </c>
      <c r="J7150" s="129">
        <v>1472.26</v>
      </c>
      <c r="K7150" s="101" t="s">
        <v>1388</v>
      </c>
    </row>
    <row r="7151" spans="1:11" ht="56.25" customHeight="1">
      <c r="A7151" s="98">
        <v>523</v>
      </c>
      <c r="B7151" s="125" t="s">
        <v>9945</v>
      </c>
      <c r="C7151" s="126">
        <v>42549</v>
      </c>
      <c r="D7151" s="98" t="s">
        <v>3</v>
      </c>
      <c r="E7151" s="98">
        <v>1392724</v>
      </c>
      <c r="F7151" s="98"/>
      <c r="G7151" s="127" t="s">
        <v>10877</v>
      </c>
      <c r="H7151" s="128">
        <v>0</v>
      </c>
      <c r="I7151" s="128">
        <v>910.05000000000007</v>
      </c>
      <c r="J7151" s="129">
        <v>910.05000000000007</v>
      </c>
      <c r="K7151" s="101" t="s">
        <v>1388</v>
      </c>
    </row>
    <row r="7152" spans="1:11" ht="56.25" customHeight="1">
      <c r="A7152" s="98">
        <v>523</v>
      </c>
      <c r="B7152" s="125" t="s">
        <v>9945</v>
      </c>
      <c r="C7152" s="126">
        <v>42549</v>
      </c>
      <c r="D7152" s="98" t="s">
        <v>3</v>
      </c>
      <c r="E7152" s="98">
        <v>1392728</v>
      </c>
      <c r="F7152" s="98"/>
      <c r="G7152" s="127" t="s">
        <v>10878</v>
      </c>
      <c r="H7152" s="128">
        <v>0</v>
      </c>
      <c r="I7152" s="128">
        <v>810.30000000000007</v>
      </c>
      <c r="J7152" s="129">
        <v>810.30000000000007</v>
      </c>
      <c r="K7152" s="101" t="s">
        <v>1388</v>
      </c>
    </row>
    <row r="7153" spans="1:11" ht="56.25" customHeight="1">
      <c r="A7153" s="98">
        <v>523</v>
      </c>
      <c r="B7153" s="125" t="s">
        <v>9945</v>
      </c>
      <c r="C7153" s="126">
        <v>42549</v>
      </c>
      <c r="D7153" s="98" t="s">
        <v>3</v>
      </c>
      <c r="E7153" s="98">
        <v>1392729</v>
      </c>
      <c r="F7153" s="98"/>
      <c r="G7153" s="127" t="s">
        <v>10879</v>
      </c>
      <c r="H7153" s="128">
        <v>0</v>
      </c>
      <c r="I7153" s="128">
        <v>956.54</v>
      </c>
      <c r="J7153" s="129">
        <v>956.54</v>
      </c>
      <c r="K7153" s="101" t="s">
        <v>1388</v>
      </c>
    </row>
    <row r="7154" spans="1:11" ht="56.25" customHeight="1">
      <c r="A7154" s="98">
        <v>523</v>
      </c>
      <c r="B7154" s="125" t="s">
        <v>9945</v>
      </c>
      <c r="C7154" s="126">
        <v>42550</v>
      </c>
      <c r="D7154" s="98" t="s">
        <v>3</v>
      </c>
      <c r="E7154" s="98">
        <v>1393144</v>
      </c>
      <c r="F7154" s="98"/>
      <c r="G7154" s="127" t="s">
        <v>10905</v>
      </c>
      <c r="H7154" s="128">
        <v>0</v>
      </c>
      <c r="I7154" s="128">
        <v>6873.5</v>
      </c>
      <c r="J7154" s="129">
        <v>6873.5</v>
      </c>
      <c r="K7154" s="101" t="s">
        <v>1388</v>
      </c>
    </row>
    <row r="7155" spans="1:11" ht="56.25" customHeight="1">
      <c r="A7155" s="98">
        <v>523</v>
      </c>
      <c r="B7155" s="125" t="s">
        <v>9945</v>
      </c>
      <c r="C7155" s="126">
        <v>42550</v>
      </c>
      <c r="D7155" s="98" t="s">
        <v>3</v>
      </c>
      <c r="E7155" s="98">
        <v>1393145</v>
      </c>
      <c r="F7155" s="98"/>
      <c r="G7155" s="127" t="s">
        <v>10906</v>
      </c>
      <c r="H7155" s="128">
        <v>0</v>
      </c>
      <c r="I7155" s="128">
        <v>4394</v>
      </c>
      <c r="J7155" s="129">
        <v>4394</v>
      </c>
      <c r="K7155" s="101" t="s">
        <v>1388</v>
      </c>
    </row>
    <row r="7156" spans="1:11" ht="56.25" customHeight="1">
      <c r="A7156" s="98">
        <v>523</v>
      </c>
      <c r="B7156" s="125" t="s">
        <v>9945</v>
      </c>
      <c r="C7156" s="126">
        <v>42550</v>
      </c>
      <c r="D7156" s="98" t="s">
        <v>3</v>
      </c>
      <c r="E7156" s="98">
        <v>1393147</v>
      </c>
      <c r="F7156" s="98"/>
      <c r="G7156" s="127" t="s">
        <v>10907</v>
      </c>
      <c r="H7156" s="128">
        <v>0</v>
      </c>
      <c r="I7156" s="128">
        <v>6383.5</v>
      </c>
      <c r="J7156" s="129">
        <v>6383.5</v>
      </c>
      <c r="K7156" s="101" t="s">
        <v>1388</v>
      </c>
    </row>
    <row r="7157" spans="1:11" ht="56.25" customHeight="1">
      <c r="A7157" s="98">
        <v>523</v>
      </c>
      <c r="B7157" s="125" t="s">
        <v>9945</v>
      </c>
      <c r="C7157" s="126">
        <v>42550</v>
      </c>
      <c r="D7157" s="98" t="s">
        <v>3</v>
      </c>
      <c r="E7157" s="98">
        <v>1393148</v>
      </c>
      <c r="F7157" s="98"/>
      <c r="G7157" s="127" t="s">
        <v>10908</v>
      </c>
      <c r="H7157" s="128">
        <v>0</v>
      </c>
      <c r="I7157" s="128">
        <v>5894.5</v>
      </c>
      <c r="J7157" s="129">
        <v>5894.5</v>
      </c>
      <c r="K7157" s="101" t="s">
        <v>1388</v>
      </c>
    </row>
    <row r="7158" spans="1:11" ht="56.25" customHeight="1">
      <c r="A7158" s="98">
        <v>523</v>
      </c>
      <c r="B7158" s="125" t="s">
        <v>9945</v>
      </c>
      <c r="C7158" s="126">
        <v>42550</v>
      </c>
      <c r="D7158" s="98" t="s">
        <v>3</v>
      </c>
      <c r="E7158" s="98">
        <v>1393149</v>
      </c>
      <c r="F7158" s="98"/>
      <c r="G7158" s="127" t="s">
        <v>10909</v>
      </c>
      <c r="H7158" s="128">
        <v>0</v>
      </c>
      <c r="I7158" s="128">
        <v>6396</v>
      </c>
      <c r="J7158" s="129">
        <v>6396</v>
      </c>
      <c r="K7158" s="101" t="s">
        <v>1388</v>
      </c>
    </row>
    <row r="7159" spans="1:11" ht="56.25" customHeight="1">
      <c r="A7159" s="98">
        <v>523</v>
      </c>
      <c r="B7159" s="125" t="s">
        <v>9945</v>
      </c>
      <c r="C7159" s="126">
        <v>42550</v>
      </c>
      <c r="D7159" s="98" t="s">
        <v>3</v>
      </c>
      <c r="E7159" s="98">
        <v>1393150</v>
      </c>
      <c r="F7159" s="98"/>
      <c r="G7159" s="127" t="s">
        <v>10910</v>
      </c>
      <c r="H7159" s="128">
        <v>0</v>
      </c>
      <c r="I7159" s="128">
        <v>160</v>
      </c>
      <c r="J7159" s="129">
        <v>160</v>
      </c>
      <c r="K7159" s="101" t="s">
        <v>1388</v>
      </c>
    </row>
    <row r="7160" spans="1:11" ht="56.25" customHeight="1">
      <c r="A7160" s="98">
        <v>523</v>
      </c>
      <c r="B7160" s="125" t="s">
        <v>9945</v>
      </c>
      <c r="C7160" s="126">
        <v>42550</v>
      </c>
      <c r="D7160" s="98" t="s">
        <v>3</v>
      </c>
      <c r="E7160" s="98">
        <v>1393151</v>
      </c>
      <c r="F7160" s="98"/>
      <c r="G7160" s="127" t="s">
        <v>10911</v>
      </c>
      <c r="H7160" s="128">
        <v>0</v>
      </c>
      <c r="I7160" s="128">
        <v>345</v>
      </c>
      <c r="J7160" s="129">
        <v>345</v>
      </c>
      <c r="K7160" s="101" t="s">
        <v>1388</v>
      </c>
    </row>
    <row r="7161" spans="1:11" ht="56.25" customHeight="1">
      <c r="A7161" s="98">
        <v>523</v>
      </c>
      <c r="B7161" s="125" t="s">
        <v>9945</v>
      </c>
      <c r="C7161" s="126">
        <v>42551</v>
      </c>
      <c r="D7161" s="98" t="s">
        <v>3</v>
      </c>
      <c r="E7161" s="98">
        <v>1393610</v>
      </c>
      <c r="F7161" s="98"/>
      <c r="G7161" s="127" t="s">
        <v>10945</v>
      </c>
      <c r="H7161" s="128">
        <v>0</v>
      </c>
      <c r="I7161" s="128">
        <v>118</v>
      </c>
      <c r="J7161" s="129">
        <v>118</v>
      </c>
      <c r="K7161" s="101" t="s">
        <v>1388</v>
      </c>
    </row>
    <row r="7162" spans="1:11" ht="56.25" customHeight="1">
      <c r="A7162" s="98">
        <v>523</v>
      </c>
      <c r="B7162" s="125" t="s">
        <v>9945</v>
      </c>
      <c r="C7162" s="126">
        <v>42551</v>
      </c>
      <c r="D7162" s="98" t="s">
        <v>3</v>
      </c>
      <c r="E7162" s="98">
        <v>1393614</v>
      </c>
      <c r="F7162" s="98"/>
      <c r="G7162" s="127" t="s">
        <v>10946</v>
      </c>
      <c r="H7162" s="128">
        <v>0</v>
      </c>
      <c r="I7162" s="128">
        <v>3104</v>
      </c>
      <c r="J7162" s="129">
        <v>3104</v>
      </c>
      <c r="K7162" s="101" t="s">
        <v>1388</v>
      </c>
    </row>
    <row r="7163" spans="1:11" ht="56.25" customHeight="1">
      <c r="A7163" s="98">
        <v>523</v>
      </c>
      <c r="B7163" s="125" t="s">
        <v>9945</v>
      </c>
      <c r="C7163" s="126">
        <v>42552</v>
      </c>
      <c r="D7163" s="98" t="s">
        <v>3</v>
      </c>
      <c r="E7163" s="98">
        <v>1394033</v>
      </c>
      <c r="F7163" s="98"/>
      <c r="G7163" s="127" t="s">
        <v>10977</v>
      </c>
      <c r="H7163" s="128">
        <v>0</v>
      </c>
      <c r="I7163" s="128">
        <v>65.77</v>
      </c>
      <c r="J7163" s="129">
        <v>65.77</v>
      </c>
      <c r="K7163" s="101" t="s">
        <v>1388</v>
      </c>
    </row>
    <row r="7164" spans="1:11" ht="56.25" customHeight="1">
      <c r="A7164" s="98">
        <v>523</v>
      </c>
      <c r="B7164" s="125" t="s">
        <v>9945</v>
      </c>
      <c r="C7164" s="126">
        <v>42552</v>
      </c>
      <c r="D7164" s="98" t="s">
        <v>3</v>
      </c>
      <c r="E7164" s="98">
        <v>1394035</v>
      </c>
      <c r="F7164" s="98"/>
      <c r="G7164" s="127" t="s">
        <v>10978</v>
      </c>
      <c r="H7164" s="128">
        <v>0</v>
      </c>
      <c r="I7164" s="128">
        <v>216</v>
      </c>
      <c r="J7164" s="129">
        <v>216</v>
      </c>
      <c r="K7164" s="101" t="s">
        <v>1388</v>
      </c>
    </row>
    <row r="7165" spans="1:11" ht="56.25" customHeight="1">
      <c r="A7165" s="98">
        <v>523</v>
      </c>
      <c r="B7165" s="125" t="s">
        <v>9945</v>
      </c>
      <c r="C7165" s="126">
        <v>42552</v>
      </c>
      <c r="D7165" s="98" t="s">
        <v>3</v>
      </c>
      <c r="E7165" s="98">
        <v>1394038</v>
      </c>
      <c r="F7165" s="98"/>
      <c r="G7165" s="127" t="s">
        <v>10979</v>
      </c>
      <c r="H7165" s="128">
        <v>0</v>
      </c>
      <c r="I7165" s="128">
        <v>783</v>
      </c>
      <c r="J7165" s="129">
        <v>783</v>
      </c>
      <c r="K7165" s="101" t="s">
        <v>1388</v>
      </c>
    </row>
    <row r="7166" spans="1:11" ht="56.25" customHeight="1">
      <c r="A7166" s="98">
        <v>523</v>
      </c>
      <c r="B7166" s="125" t="s">
        <v>9945</v>
      </c>
      <c r="C7166" s="126">
        <v>42552</v>
      </c>
      <c r="D7166" s="98" t="s">
        <v>3</v>
      </c>
      <c r="E7166" s="98">
        <v>1394040</v>
      </c>
      <c r="F7166" s="98"/>
      <c r="G7166" s="127" t="s">
        <v>10980</v>
      </c>
      <c r="H7166" s="128">
        <v>0</v>
      </c>
      <c r="I7166" s="128">
        <v>100.91</v>
      </c>
      <c r="J7166" s="129">
        <v>100.91</v>
      </c>
      <c r="K7166" s="101" t="s">
        <v>1388</v>
      </c>
    </row>
    <row r="7167" spans="1:11" ht="56.25" customHeight="1">
      <c r="A7167" s="98">
        <v>523</v>
      </c>
      <c r="B7167" s="125" t="s">
        <v>9945</v>
      </c>
      <c r="C7167" s="126">
        <v>42552</v>
      </c>
      <c r="D7167" s="98" t="s">
        <v>3</v>
      </c>
      <c r="E7167" s="98">
        <v>1394044</v>
      </c>
      <c r="F7167" s="98"/>
      <c r="G7167" s="127" t="s">
        <v>10981</v>
      </c>
      <c r="H7167" s="128">
        <v>0</v>
      </c>
      <c r="I7167" s="128">
        <v>1539.03</v>
      </c>
      <c r="J7167" s="129">
        <v>1539.03</v>
      </c>
      <c r="K7167" s="101" t="s">
        <v>1388</v>
      </c>
    </row>
    <row r="7168" spans="1:11" ht="56.25" customHeight="1">
      <c r="A7168" s="98">
        <v>523</v>
      </c>
      <c r="B7168" s="125" t="s">
        <v>9945</v>
      </c>
      <c r="C7168" s="126">
        <v>42555</v>
      </c>
      <c r="D7168" s="98" t="s">
        <v>3</v>
      </c>
      <c r="E7168" s="98">
        <v>1394498</v>
      </c>
      <c r="F7168" s="98"/>
      <c r="G7168" s="127" t="s">
        <v>11009</v>
      </c>
      <c r="H7168" s="128">
        <v>0</v>
      </c>
      <c r="I7168" s="128">
        <v>52.21</v>
      </c>
      <c r="J7168" s="129">
        <v>52.21</v>
      </c>
      <c r="K7168" s="101" t="s">
        <v>1388</v>
      </c>
    </row>
    <row r="7169" spans="1:11" ht="56.25" customHeight="1">
      <c r="A7169" s="98">
        <v>523</v>
      </c>
      <c r="B7169" s="125" t="s">
        <v>9945</v>
      </c>
      <c r="C7169" s="126">
        <v>42555</v>
      </c>
      <c r="D7169" s="98" t="s">
        <v>3</v>
      </c>
      <c r="E7169" s="98">
        <v>1394500</v>
      </c>
      <c r="F7169" s="98"/>
      <c r="G7169" s="127" t="s">
        <v>11010</v>
      </c>
      <c r="H7169" s="128">
        <v>0</v>
      </c>
      <c r="I7169" s="128">
        <v>168.20000000000002</v>
      </c>
      <c r="J7169" s="129">
        <v>168.20000000000002</v>
      </c>
      <c r="K7169" s="101" t="s">
        <v>1388</v>
      </c>
    </row>
    <row r="7170" spans="1:11" ht="56.25" customHeight="1">
      <c r="A7170" s="98">
        <v>523</v>
      </c>
      <c r="B7170" s="125" t="s">
        <v>9945</v>
      </c>
      <c r="C7170" s="126">
        <v>42555</v>
      </c>
      <c r="D7170" s="98" t="s">
        <v>3</v>
      </c>
      <c r="E7170" s="98">
        <v>1394502</v>
      </c>
      <c r="F7170" s="98"/>
      <c r="G7170" s="127" t="s">
        <v>11011</v>
      </c>
      <c r="H7170" s="128">
        <v>0</v>
      </c>
      <c r="I7170" s="128">
        <v>66.37</v>
      </c>
      <c r="J7170" s="129">
        <v>66.37</v>
      </c>
      <c r="K7170" s="101" t="s">
        <v>1388</v>
      </c>
    </row>
    <row r="7171" spans="1:11" ht="56.25" customHeight="1">
      <c r="A7171" s="98">
        <v>523</v>
      </c>
      <c r="B7171" s="125" t="s">
        <v>9945</v>
      </c>
      <c r="C7171" s="126">
        <v>42555</v>
      </c>
      <c r="D7171" s="98" t="s">
        <v>3</v>
      </c>
      <c r="E7171" s="98">
        <v>1394503</v>
      </c>
      <c r="F7171" s="98"/>
      <c r="G7171" s="127" t="s">
        <v>11012</v>
      </c>
      <c r="H7171" s="128">
        <v>0</v>
      </c>
      <c r="I7171" s="128">
        <v>1889.8</v>
      </c>
      <c r="J7171" s="129">
        <v>1889.8</v>
      </c>
      <c r="K7171" s="101" t="s">
        <v>1388</v>
      </c>
    </row>
    <row r="7172" spans="1:11" ht="56.25" customHeight="1">
      <c r="A7172" s="98">
        <v>523</v>
      </c>
      <c r="B7172" s="125" t="s">
        <v>9945</v>
      </c>
      <c r="C7172" s="126">
        <v>42555</v>
      </c>
      <c r="D7172" s="98" t="s">
        <v>3</v>
      </c>
      <c r="E7172" s="98">
        <v>1394506</v>
      </c>
      <c r="F7172" s="98"/>
      <c r="G7172" s="127" t="s">
        <v>11014</v>
      </c>
      <c r="H7172" s="128">
        <v>0</v>
      </c>
      <c r="I7172" s="128">
        <v>164.19</v>
      </c>
      <c r="J7172" s="129">
        <v>164.19</v>
      </c>
      <c r="K7172" s="101" t="s">
        <v>1388</v>
      </c>
    </row>
    <row r="7173" spans="1:11" ht="56.25" customHeight="1">
      <c r="A7173" s="98">
        <v>523</v>
      </c>
      <c r="B7173" s="125" t="s">
        <v>9945</v>
      </c>
      <c r="C7173" s="126">
        <v>42555</v>
      </c>
      <c r="D7173" s="98" t="s">
        <v>3</v>
      </c>
      <c r="E7173" s="98">
        <v>1394509</v>
      </c>
      <c r="F7173" s="98"/>
      <c r="G7173" s="127" t="s">
        <v>11015</v>
      </c>
      <c r="H7173" s="128">
        <v>0</v>
      </c>
      <c r="I7173" s="128">
        <v>65.5</v>
      </c>
      <c r="J7173" s="129">
        <v>65.5</v>
      </c>
      <c r="K7173" s="101" t="s">
        <v>1388</v>
      </c>
    </row>
    <row r="7174" spans="1:11" ht="56.25" customHeight="1">
      <c r="A7174" s="98">
        <v>523</v>
      </c>
      <c r="B7174" s="125" t="s">
        <v>9945</v>
      </c>
      <c r="C7174" s="126">
        <v>42555</v>
      </c>
      <c r="D7174" s="98" t="s">
        <v>3</v>
      </c>
      <c r="E7174" s="98">
        <v>1394510</v>
      </c>
      <c r="F7174" s="98"/>
      <c r="G7174" s="127" t="s">
        <v>11016</v>
      </c>
      <c r="H7174" s="128">
        <v>0</v>
      </c>
      <c r="I7174" s="128">
        <v>79.14</v>
      </c>
      <c r="J7174" s="129">
        <v>79.14</v>
      </c>
      <c r="K7174" s="101" t="s">
        <v>1388</v>
      </c>
    </row>
    <row r="7175" spans="1:11" ht="56.25" customHeight="1">
      <c r="A7175" s="98">
        <v>523</v>
      </c>
      <c r="B7175" s="125" t="s">
        <v>9945</v>
      </c>
      <c r="C7175" s="126">
        <v>42555</v>
      </c>
      <c r="D7175" s="98" t="s">
        <v>3</v>
      </c>
      <c r="E7175" s="98">
        <v>1394512</v>
      </c>
      <c r="F7175" s="98"/>
      <c r="G7175" s="127" t="s">
        <v>11017</v>
      </c>
      <c r="H7175" s="128">
        <v>0</v>
      </c>
      <c r="I7175" s="128">
        <v>143.83000000000001</v>
      </c>
      <c r="J7175" s="129">
        <v>143.83000000000001</v>
      </c>
      <c r="K7175" s="101" t="s">
        <v>1388</v>
      </c>
    </row>
    <row r="7176" spans="1:11" ht="56.25" customHeight="1">
      <c r="A7176" s="98">
        <v>523</v>
      </c>
      <c r="B7176" s="125" t="s">
        <v>9945</v>
      </c>
      <c r="C7176" s="126">
        <v>42555</v>
      </c>
      <c r="D7176" s="98" t="s">
        <v>3</v>
      </c>
      <c r="E7176" s="98">
        <v>1394515</v>
      </c>
      <c r="F7176" s="98"/>
      <c r="G7176" s="127" t="s">
        <v>11018</v>
      </c>
      <c r="H7176" s="128">
        <v>0</v>
      </c>
      <c r="I7176" s="128">
        <v>197.72</v>
      </c>
      <c r="J7176" s="129">
        <v>197.72</v>
      </c>
      <c r="K7176" s="101" t="s">
        <v>1388</v>
      </c>
    </row>
    <row r="7177" spans="1:11" ht="56.25" customHeight="1">
      <c r="A7177" s="98">
        <v>523</v>
      </c>
      <c r="B7177" s="125" t="s">
        <v>9945</v>
      </c>
      <c r="C7177" s="126">
        <v>42555</v>
      </c>
      <c r="D7177" s="98" t="s">
        <v>3</v>
      </c>
      <c r="E7177" s="98">
        <v>1394517</v>
      </c>
      <c r="F7177" s="98"/>
      <c r="G7177" s="127" t="s">
        <v>11019</v>
      </c>
      <c r="H7177" s="128">
        <v>0</v>
      </c>
      <c r="I7177" s="128">
        <v>1770</v>
      </c>
      <c r="J7177" s="129">
        <v>1770</v>
      </c>
      <c r="K7177" s="101" t="s">
        <v>1388</v>
      </c>
    </row>
    <row r="7178" spans="1:11" ht="56.25" customHeight="1">
      <c r="A7178" s="98">
        <v>523</v>
      </c>
      <c r="B7178" s="125" t="s">
        <v>9945</v>
      </c>
      <c r="C7178" s="126">
        <v>42555</v>
      </c>
      <c r="D7178" s="98" t="s">
        <v>3</v>
      </c>
      <c r="E7178" s="98">
        <v>1394518</v>
      </c>
      <c r="F7178" s="98"/>
      <c r="G7178" s="127" t="s">
        <v>11020</v>
      </c>
      <c r="H7178" s="128">
        <v>0</v>
      </c>
      <c r="I7178" s="128">
        <v>100.21000000000001</v>
      </c>
      <c r="J7178" s="129">
        <v>100.21000000000001</v>
      </c>
      <c r="K7178" s="101" t="s">
        <v>1388</v>
      </c>
    </row>
    <row r="7179" spans="1:11" ht="56.25" customHeight="1">
      <c r="A7179" s="98">
        <v>523</v>
      </c>
      <c r="B7179" s="125" t="s">
        <v>9945</v>
      </c>
      <c r="C7179" s="126">
        <v>42555</v>
      </c>
      <c r="D7179" s="98" t="s">
        <v>3</v>
      </c>
      <c r="E7179" s="98">
        <v>1394519</v>
      </c>
      <c r="F7179" s="98"/>
      <c r="G7179" s="127" t="s">
        <v>11021</v>
      </c>
      <c r="H7179" s="128">
        <v>0</v>
      </c>
      <c r="I7179" s="128">
        <v>55.36</v>
      </c>
      <c r="J7179" s="129">
        <v>55.36</v>
      </c>
      <c r="K7179" s="101" t="s">
        <v>1388</v>
      </c>
    </row>
    <row r="7180" spans="1:11" ht="56.25" customHeight="1">
      <c r="A7180" s="98">
        <v>523</v>
      </c>
      <c r="B7180" s="125" t="s">
        <v>9945</v>
      </c>
      <c r="C7180" s="126">
        <v>42555</v>
      </c>
      <c r="D7180" s="98" t="s">
        <v>3</v>
      </c>
      <c r="E7180" s="98">
        <v>1394522</v>
      </c>
      <c r="F7180" s="98"/>
      <c r="G7180" s="127" t="s">
        <v>11022</v>
      </c>
      <c r="H7180" s="128">
        <v>0</v>
      </c>
      <c r="I7180" s="128">
        <v>112.58</v>
      </c>
      <c r="J7180" s="129">
        <v>112.58</v>
      </c>
      <c r="K7180" s="101" t="s">
        <v>1388</v>
      </c>
    </row>
    <row r="7181" spans="1:11" ht="56.25" customHeight="1">
      <c r="A7181" s="98">
        <v>523</v>
      </c>
      <c r="B7181" s="125" t="s">
        <v>9945</v>
      </c>
      <c r="C7181" s="126">
        <v>42555</v>
      </c>
      <c r="D7181" s="98" t="s">
        <v>3</v>
      </c>
      <c r="E7181" s="98">
        <v>1394523</v>
      </c>
      <c r="F7181" s="98"/>
      <c r="G7181" s="127" t="s">
        <v>11023</v>
      </c>
      <c r="H7181" s="128">
        <v>0</v>
      </c>
      <c r="I7181" s="128">
        <v>120.46000000000001</v>
      </c>
      <c r="J7181" s="129">
        <v>120.46000000000001</v>
      </c>
      <c r="K7181" s="101" t="s">
        <v>1388</v>
      </c>
    </row>
    <row r="7182" spans="1:11" ht="56.25" customHeight="1">
      <c r="A7182" s="98">
        <v>523</v>
      </c>
      <c r="B7182" s="125" t="s">
        <v>9945</v>
      </c>
      <c r="C7182" s="126">
        <v>42555</v>
      </c>
      <c r="D7182" s="98" t="s">
        <v>3</v>
      </c>
      <c r="E7182" s="98">
        <v>1394525</v>
      </c>
      <c r="F7182" s="98"/>
      <c r="G7182" s="127" t="s">
        <v>11024</v>
      </c>
      <c r="H7182" s="128">
        <v>0</v>
      </c>
      <c r="I7182" s="128">
        <v>165.96</v>
      </c>
      <c r="J7182" s="129">
        <v>165.96</v>
      </c>
      <c r="K7182" s="101" t="s">
        <v>1388</v>
      </c>
    </row>
    <row r="7183" spans="1:11" ht="56.25" customHeight="1">
      <c r="A7183" s="98">
        <v>523</v>
      </c>
      <c r="B7183" s="125" t="s">
        <v>9945</v>
      </c>
      <c r="C7183" s="126">
        <v>42556</v>
      </c>
      <c r="D7183" s="98" t="s">
        <v>3</v>
      </c>
      <c r="E7183" s="98">
        <v>1394954</v>
      </c>
      <c r="F7183" s="98"/>
      <c r="G7183" s="127" t="s">
        <v>11050</v>
      </c>
      <c r="H7183" s="128">
        <v>0</v>
      </c>
      <c r="I7183" s="128">
        <v>39.119999999999997</v>
      </c>
      <c r="J7183" s="129">
        <v>39.119999999999997</v>
      </c>
      <c r="K7183" s="101" t="s">
        <v>1388</v>
      </c>
    </row>
    <row r="7184" spans="1:11" ht="56.25" customHeight="1">
      <c r="A7184" s="98">
        <v>523</v>
      </c>
      <c r="B7184" s="125" t="s">
        <v>9945</v>
      </c>
      <c r="C7184" s="126">
        <v>42556</v>
      </c>
      <c r="D7184" s="98" t="s">
        <v>3</v>
      </c>
      <c r="E7184" s="98">
        <v>1394955</v>
      </c>
      <c r="F7184" s="98"/>
      <c r="G7184" s="127" t="s">
        <v>11051</v>
      </c>
      <c r="H7184" s="128">
        <v>0</v>
      </c>
      <c r="I7184" s="128">
        <v>164.43</v>
      </c>
      <c r="J7184" s="129">
        <v>164.43</v>
      </c>
      <c r="K7184" s="101" t="s">
        <v>1388</v>
      </c>
    </row>
    <row r="7185" spans="1:11" ht="56.25" customHeight="1">
      <c r="A7185" s="98">
        <v>523</v>
      </c>
      <c r="B7185" s="125" t="s">
        <v>9945</v>
      </c>
      <c r="C7185" s="126">
        <v>42556</v>
      </c>
      <c r="D7185" s="98" t="s">
        <v>3</v>
      </c>
      <c r="E7185" s="98">
        <v>1394956</v>
      </c>
      <c r="F7185" s="98"/>
      <c r="G7185" s="127" t="s">
        <v>11052</v>
      </c>
      <c r="H7185" s="128">
        <v>0</v>
      </c>
      <c r="I7185" s="128">
        <v>437.2</v>
      </c>
      <c r="J7185" s="129">
        <v>437.2</v>
      </c>
      <c r="K7185" s="101" t="s">
        <v>1388</v>
      </c>
    </row>
    <row r="7186" spans="1:11" ht="56.25" customHeight="1">
      <c r="A7186" s="98">
        <v>523</v>
      </c>
      <c r="B7186" s="125" t="s">
        <v>9945</v>
      </c>
      <c r="C7186" s="126">
        <v>42556</v>
      </c>
      <c r="D7186" s="98" t="s">
        <v>3</v>
      </c>
      <c r="E7186" s="98">
        <v>1394957</v>
      </c>
      <c r="F7186" s="98"/>
      <c r="G7186" s="127" t="s">
        <v>11053</v>
      </c>
      <c r="H7186" s="128">
        <v>0</v>
      </c>
      <c r="I7186" s="128">
        <v>948.78</v>
      </c>
      <c r="J7186" s="129">
        <v>948.78</v>
      </c>
      <c r="K7186" s="101" t="s">
        <v>1388</v>
      </c>
    </row>
    <row r="7187" spans="1:11" ht="56.25" customHeight="1">
      <c r="A7187" s="98">
        <v>523</v>
      </c>
      <c r="B7187" s="125" t="s">
        <v>9945</v>
      </c>
      <c r="C7187" s="126">
        <v>42556</v>
      </c>
      <c r="D7187" s="98" t="s">
        <v>3</v>
      </c>
      <c r="E7187" s="98">
        <v>1394959</v>
      </c>
      <c r="F7187" s="98"/>
      <c r="G7187" s="127" t="s">
        <v>11054</v>
      </c>
      <c r="H7187" s="128">
        <v>0</v>
      </c>
      <c r="I7187" s="128">
        <v>892.28</v>
      </c>
      <c r="J7187" s="129">
        <v>892.28</v>
      </c>
      <c r="K7187" s="101" t="s">
        <v>1388</v>
      </c>
    </row>
    <row r="7188" spans="1:11" ht="56.25" customHeight="1">
      <c r="A7188" s="98">
        <v>523</v>
      </c>
      <c r="B7188" s="125" t="s">
        <v>9945</v>
      </c>
      <c r="C7188" s="126">
        <v>42556</v>
      </c>
      <c r="D7188" s="98" t="s">
        <v>3</v>
      </c>
      <c r="E7188" s="98">
        <v>1394960</v>
      </c>
      <c r="F7188" s="98"/>
      <c r="G7188" s="127" t="s">
        <v>11055</v>
      </c>
      <c r="H7188" s="128">
        <v>0</v>
      </c>
      <c r="I7188" s="128">
        <v>496.18</v>
      </c>
      <c r="J7188" s="129">
        <v>496.18</v>
      </c>
      <c r="K7188" s="101" t="s">
        <v>1388</v>
      </c>
    </row>
    <row r="7189" spans="1:11" ht="56.25" customHeight="1">
      <c r="A7189" s="98">
        <v>523</v>
      </c>
      <c r="B7189" s="125" t="s">
        <v>9945</v>
      </c>
      <c r="C7189" s="126">
        <v>42556</v>
      </c>
      <c r="D7189" s="98" t="s">
        <v>3</v>
      </c>
      <c r="E7189" s="98">
        <v>1394962</v>
      </c>
      <c r="F7189" s="98"/>
      <c r="G7189" s="127" t="s">
        <v>11056</v>
      </c>
      <c r="H7189" s="128">
        <v>0</v>
      </c>
      <c r="I7189" s="128">
        <v>47.300000000000004</v>
      </c>
      <c r="J7189" s="129">
        <v>47.300000000000004</v>
      </c>
      <c r="K7189" s="101" t="s">
        <v>1388</v>
      </c>
    </row>
    <row r="7190" spans="1:11" ht="56.25" customHeight="1">
      <c r="A7190" s="98">
        <v>523</v>
      </c>
      <c r="B7190" s="125" t="s">
        <v>9945</v>
      </c>
      <c r="C7190" s="126">
        <v>42556</v>
      </c>
      <c r="D7190" s="98" t="s">
        <v>3</v>
      </c>
      <c r="E7190" s="98">
        <v>1394965</v>
      </c>
      <c r="F7190" s="98"/>
      <c r="G7190" s="127" t="s">
        <v>11058</v>
      </c>
      <c r="H7190" s="128">
        <v>0</v>
      </c>
      <c r="I7190" s="128">
        <v>37786</v>
      </c>
      <c r="J7190" s="129">
        <v>37786</v>
      </c>
      <c r="K7190" s="101" t="s">
        <v>1388</v>
      </c>
    </row>
    <row r="7191" spans="1:11" ht="56.25" customHeight="1">
      <c r="A7191" s="98">
        <v>523</v>
      </c>
      <c r="B7191" s="125" t="s">
        <v>9945</v>
      </c>
      <c r="C7191" s="126">
        <v>42556</v>
      </c>
      <c r="D7191" s="98" t="s">
        <v>3</v>
      </c>
      <c r="E7191" s="98">
        <v>1394966</v>
      </c>
      <c r="F7191" s="98"/>
      <c r="G7191" s="127" t="s">
        <v>11059</v>
      </c>
      <c r="H7191" s="128">
        <v>0</v>
      </c>
      <c r="I7191" s="128">
        <v>258.02</v>
      </c>
      <c r="J7191" s="129">
        <v>258.02</v>
      </c>
      <c r="K7191" s="101" t="s">
        <v>1388</v>
      </c>
    </row>
    <row r="7192" spans="1:11" ht="56.25" customHeight="1">
      <c r="A7192" s="98">
        <v>523</v>
      </c>
      <c r="B7192" s="125" t="s">
        <v>9945</v>
      </c>
      <c r="C7192" s="126">
        <v>42556</v>
      </c>
      <c r="D7192" s="98" t="s">
        <v>3</v>
      </c>
      <c r="E7192" s="98">
        <v>1394971</v>
      </c>
      <c r="F7192" s="98"/>
      <c r="G7192" s="127" t="s">
        <v>11061</v>
      </c>
      <c r="H7192" s="128">
        <v>0</v>
      </c>
      <c r="I7192" s="128">
        <v>710</v>
      </c>
      <c r="J7192" s="129">
        <v>710</v>
      </c>
      <c r="K7192" s="101" t="s">
        <v>1388</v>
      </c>
    </row>
    <row r="7193" spans="1:11" ht="56.25" customHeight="1">
      <c r="A7193" s="98">
        <v>523</v>
      </c>
      <c r="B7193" s="125" t="s">
        <v>9945</v>
      </c>
      <c r="C7193" s="126">
        <v>42556</v>
      </c>
      <c r="D7193" s="98" t="s">
        <v>3</v>
      </c>
      <c r="E7193" s="98">
        <v>1394973</v>
      </c>
      <c r="F7193" s="98"/>
      <c r="G7193" s="127" t="s">
        <v>11062</v>
      </c>
      <c r="H7193" s="128">
        <v>0</v>
      </c>
      <c r="I7193" s="128">
        <v>814.18000000000006</v>
      </c>
      <c r="J7193" s="129">
        <v>814.18000000000006</v>
      </c>
      <c r="K7193" s="101" t="s">
        <v>1388</v>
      </c>
    </row>
    <row r="7194" spans="1:11" ht="56.25" customHeight="1">
      <c r="A7194" s="98">
        <v>523</v>
      </c>
      <c r="B7194" s="125" t="s">
        <v>9945</v>
      </c>
      <c r="C7194" s="126">
        <v>42556</v>
      </c>
      <c r="D7194" s="98" t="s">
        <v>3</v>
      </c>
      <c r="E7194" s="98">
        <v>1394976</v>
      </c>
      <c r="F7194" s="98"/>
      <c r="G7194" s="127" t="s">
        <v>11063</v>
      </c>
      <c r="H7194" s="128">
        <v>0</v>
      </c>
      <c r="I7194" s="128">
        <v>972.31000000000006</v>
      </c>
      <c r="J7194" s="129">
        <v>972.31000000000006</v>
      </c>
      <c r="K7194" s="101" t="s">
        <v>1388</v>
      </c>
    </row>
    <row r="7195" spans="1:11" ht="56.25" customHeight="1">
      <c r="A7195" s="98">
        <v>523</v>
      </c>
      <c r="B7195" s="125" t="s">
        <v>9945</v>
      </c>
      <c r="C7195" s="126">
        <v>42556</v>
      </c>
      <c r="D7195" s="98" t="s">
        <v>3</v>
      </c>
      <c r="E7195" s="98">
        <v>1394978</v>
      </c>
      <c r="F7195" s="98"/>
      <c r="G7195" s="127" t="s">
        <v>11064</v>
      </c>
      <c r="H7195" s="128">
        <v>0</v>
      </c>
      <c r="I7195" s="128">
        <v>3804.32</v>
      </c>
      <c r="J7195" s="129">
        <v>3804.32</v>
      </c>
      <c r="K7195" s="101" t="s">
        <v>1388</v>
      </c>
    </row>
    <row r="7196" spans="1:11" ht="56.25" customHeight="1">
      <c r="A7196" s="98">
        <v>523</v>
      </c>
      <c r="B7196" s="125" t="s">
        <v>9945</v>
      </c>
      <c r="C7196" s="126">
        <v>42556</v>
      </c>
      <c r="D7196" s="98" t="s">
        <v>3</v>
      </c>
      <c r="E7196" s="98">
        <v>1394984</v>
      </c>
      <c r="F7196" s="98"/>
      <c r="G7196" s="127" t="s">
        <v>11065</v>
      </c>
      <c r="H7196" s="128">
        <v>0</v>
      </c>
      <c r="I7196" s="128">
        <v>908.27</v>
      </c>
      <c r="J7196" s="129">
        <v>908.27</v>
      </c>
      <c r="K7196" s="101" t="s">
        <v>1388</v>
      </c>
    </row>
    <row r="7197" spans="1:11" ht="56.25" customHeight="1">
      <c r="A7197" s="98">
        <v>523</v>
      </c>
      <c r="B7197" s="125" t="s">
        <v>9945</v>
      </c>
      <c r="C7197" s="126">
        <v>42556</v>
      </c>
      <c r="D7197" s="98" t="s">
        <v>3</v>
      </c>
      <c r="E7197" s="98">
        <v>1395121</v>
      </c>
      <c r="F7197" s="98"/>
      <c r="G7197" s="127" t="s">
        <v>11094</v>
      </c>
      <c r="H7197" s="128">
        <v>0</v>
      </c>
      <c r="I7197" s="128">
        <v>294.68</v>
      </c>
      <c r="J7197" s="129">
        <v>294.68</v>
      </c>
      <c r="K7197" s="101" t="s">
        <v>1388</v>
      </c>
    </row>
    <row r="7198" spans="1:11" ht="56.25" customHeight="1">
      <c r="A7198" s="98">
        <v>523</v>
      </c>
      <c r="B7198" s="125" t="s">
        <v>9945</v>
      </c>
      <c r="C7198" s="126">
        <v>42557</v>
      </c>
      <c r="D7198" s="98" t="s">
        <v>3</v>
      </c>
      <c r="E7198" s="98">
        <v>1395515</v>
      </c>
      <c r="F7198" s="98"/>
      <c r="G7198" s="127" t="s">
        <v>11124</v>
      </c>
      <c r="H7198" s="128">
        <v>0</v>
      </c>
      <c r="I7198" s="128">
        <v>119</v>
      </c>
      <c r="J7198" s="129">
        <v>119</v>
      </c>
      <c r="K7198" s="101" t="s">
        <v>1388</v>
      </c>
    </row>
    <row r="7199" spans="1:11" ht="56.25" customHeight="1">
      <c r="A7199" s="98">
        <v>523</v>
      </c>
      <c r="B7199" s="125" t="s">
        <v>9945</v>
      </c>
      <c r="C7199" s="126">
        <v>42557</v>
      </c>
      <c r="D7199" s="98" t="s">
        <v>3</v>
      </c>
      <c r="E7199" s="98">
        <v>1395517</v>
      </c>
      <c r="F7199" s="98"/>
      <c r="G7199" s="127" t="s">
        <v>11125</v>
      </c>
      <c r="H7199" s="128">
        <v>0</v>
      </c>
      <c r="I7199" s="128">
        <v>291</v>
      </c>
      <c r="J7199" s="129">
        <v>291</v>
      </c>
      <c r="K7199" s="101" t="s">
        <v>1388</v>
      </c>
    </row>
    <row r="7200" spans="1:11" ht="56.25" customHeight="1">
      <c r="A7200" s="98">
        <v>523</v>
      </c>
      <c r="B7200" s="125" t="s">
        <v>9945</v>
      </c>
      <c r="C7200" s="126">
        <v>42557</v>
      </c>
      <c r="D7200" s="98" t="s">
        <v>3</v>
      </c>
      <c r="E7200" s="98">
        <v>1395518</v>
      </c>
      <c r="F7200" s="98"/>
      <c r="G7200" s="127" t="s">
        <v>11126</v>
      </c>
      <c r="H7200" s="128">
        <v>0</v>
      </c>
      <c r="I7200" s="128">
        <v>357</v>
      </c>
      <c r="J7200" s="129">
        <v>357</v>
      </c>
      <c r="K7200" s="101" t="s">
        <v>1388</v>
      </c>
    </row>
    <row r="7201" spans="1:11" ht="56.25" customHeight="1">
      <c r="A7201" s="98">
        <v>523</v>
      </c>
      <c r="B7201" s="125" t="s">
        <v>9945</v>
      </c>
      <c r="C7201" s="126">
        <v>42557</v>
      </c>
      <c r="D7201" s="98" t="s">
        <v>3</v>
      </c>
      <c r="E7201" s="98">
        <v>1395520</v>
      </c>
      <c r="F7201" s="98"/>
      <c r="G7201" s="127" t="s">
        <v>11127</v>
      </c>
      <c r="H7201" s="128">
        <v>0</v>
      </c>
      <c r="I7201" s="128">
        <v>891</v>
      </c>
      <c r="J7201" s="129">
        <v>891</v>
      </c>
      <c r="K7201" s="101" t="s">
        <v>1388</v>
      </c>
    </row>
    <row r="7202" spans="1:11" ht="56.25" customHeight="1">
      <c r="A7202" s="98">
        <v>523</v>
      </c>
      <c r="B7202" s="125" t="s">
        <v>9945</v>
      </c>
      <c r="C7202" s="126">
        <v>42559</v>
      </c>
      <c r="D7202" s="98" t="s">
        <v>3</v>
      </c>
      <c r="E7202" s="98">
        <v>1396363</v>
      </c>
      <c r="F7202" s="98"/>
      <c r="G7202" s="127" t="s">
        <v>11177</v>
      </c>
      <c r="H7202" s="128">
        <v>0</v>
      </c>
      <c r="I7202" s="128">
        <v>124.92</v>
      </c>
      <c r="J7202" s="129">
        <v>124.92</v>
      </c>
      <c r="K7202" s="101" t="s">
        <v>1388</v>
      </c>
    </row>
    <row r="7203" spans="1:11" ht="56.25" customHeight="1">
      <c r="A7203" s="98">
        <v>523</v>
      </c>
      <c r="B7203" s="125" t="s">
        <v>9945</v>
      </c>
      <c r="C7203" s="126">
        <v>42559</v>
      </c>
      <c r="D7203" s="98" t="s">
        <v>3</v>
      </c>
      <c r="E7203" s="98">
        <v>1396365</v>
      </c>
      <c r="F7203" s="98"/>
      <c r="G7203" s="127" t="s">
        <v>11178</v>
      </c>
      <c r="H7203" s="128">
        <v>0</v>
      </c>
      <c r="I7203" s="128">
        <v>83.03</v>
      </c>
      <c r="J7203" s="129">
        <v>83.03</v>
      </c>
      <c r="K7203" s="101" t="s">
        <v>1388</v>
      </c>
    </row>
    <row r="7204" spans="1:11" ht="56.25" customHeight="1">
      <c r="A7204" s="98">
        <v>523</v>
      </c>
      <c r="B7204" s="125" t="s">
        <v>9945</v>
      </c>
      <c r="C7204" s="126">
        <v>42559</v>
      </c>
      <c r="D7204" s="98" t="s">
        <v>3</v>
      </c>
      <c r="E7204" s="98">
        <v>1396367</v>
      </c>
      <c r="F7204" s="98"/>
      <c r="G7204" s="127" t="s">
        <v>11179</v>
      </c>
      <c r="H7204" s="128">
        <v>0</v>
      </c>
      <c r="I7204" s="128">
        <v>83.37</v>
      </c>
      <c r="J7204" s="129">
        <v>83.37</v>
      </c>
      <c r="K7204" s="101" t="s">
        <v>1388</v>
      </c>
    </row>
    <row r="7205" spans="1:11" ht="56.25" customHeight="1">
      <c r="A7205" s="98">
        <v>523</v>
      </c>
      <c r="B7205" s="125" t="s">
        <v>9945</v>
      </c>
      <c r="C7205" s="126">
        <v>42559</v>
      </c>
      <c r="D7205" s="98" t="s">
        <v>3</v>
      </c>
      <c r="E7205" s="98">
        <v>1396369</v>
      </c>
      <c r="F7205" s="98"/>
      <c r="G7205" s="127" t="s">
        <v>11180</v>
      </c>
      <c r="H7205" s="128">
        <v>0</v>
      </c>
      <c r="I7205" s="128">
        <v>66.47</v>
      </c>
      <c r="J7205" s="129">
        <v>66.47</v>
      </c>
      <c r="K7205" s="101" t="s">
        <v>1388</v>
      </c>
    </row>
    <row r="7206" spans="1:11" ht="56.25" customHeight="1">
      <c r="A7206" s="98">
        <v>523</v>
      </c>
      <c r="B7206" s="125" t="s">
        <v>9945</v>
      </c>
      <c r="C7206" s="126">
        <v>42559</v>
      </c>
      <c r="D7206" s="98" t="s">
        <v>3</v>
      </c>
      <c r="E7206" s="98">
        <v>1396373</v>
      </c>
      <c r="F7206" s="98"/>
      <c r="G7206" s="127" t="s">
        <v>11181</v>
      </c>
      <c r="H7206" s="128">
        <v>0</v>
      </c>
      <c r="I7206" s="128">
        <v>450.8</v>
      </c>
      <c r="J7206" s="129">
        <v>450.8</v>
      </c>
      <c r="K7206" s="101" t="s">
        <v>1388</v>
      </c>
    </row>
    <row r="7207" spans="1:11" ht="56.25" customHeight="1">
      <c r="A7207" s="98">
        <v>523</v>
      </c>
      <c r="B7207" s="125" t="s">
        <v>9945</v>
      </c>
      <c r="C7207" s="126">
        <v>42559</v>
      </c>
      <c r="D7207" s="98" t="s">
        <v>3</v>
      </c>
      <c r="E7207" s="98">
        <v>1396375</v>
      </c>
      <c r="F7207" s="98"/>
      <c r="G7207" s="127" t="s">
        <v>11182</v>
      </c>
      <c r="H7207" s="128">
        <v>0</v>
      </c>
      <c r="I7207" s="128">
        <v>84</v>
      </c>
      <c r="J7207" s="129">
        <v>84</v>
      </c>
      <c r="K7207" s="101" t="s">
        <v>1388</v>
      </c>
    </row>
    <row r="7208" spans="1:11" ht="56.25" customHeight="1">
      <c r="A7208" s="98">
        <v>523</v>
      </c>
      <c r="B7208" s="125" t="s">
        <v>9945</v>
      </c>
      <c r="C7208" s="126">
        <v>42559</v>
      </c>
      <c r="D7208" s="98" t="s">
        <v>3</v>
      </c>
      <c r="E7208" s="98">
        <v>1396378</v>
      </c>
      <c r="F7208" s="98"/>
      <c r="G7208" s="127" t="s">
        <v>11183</v>
      </c>
      <c r="H7208" s="128">
        <v>0</v>
      </c>
      <c r="I7208" s="128">
        <v>840.7</v>
      </c>
      <c r="J7208" s="129">
        <v>840.7</v>
      </c>
      <c r="K7208" s="101" t="s">
        <v>1388</v>
      </c>
    </row>
    <row r="7209" spans="1:11" ht="56.25" customHeight="1">
      <c r="A7209" s="98">
        <v>523</v>
      </c>
      <c r="B7209" s="125" t="s">
        <v>9945</v>
      </c>
      <c r="C7209" s="126">
        <v>42559</v>
      </c>
      <c r="D7209" s="98" t="s">
        <v>3</v>
      </c>
      <c r="E7209" s="98">
        <v>1396379</v>
      </c>
      <c r="F7209" s="98"/>
      <c r="G7209" s="127" t="s">
        <v>11184</v>
      </c>
      <c r="H7209" s="128">
        <v>0</v>
      </c>
      <c r="I7209" s="128">
        <v>3075.1</v>
      </c>
      <c r="J7209" s="129">
        <v>3075.1</v>
      </c>
      <c r="K7209" s="101" t="s">
        <v>1388</v>
      </c>
    </row>
    <row r="7210" spans="1:11" ht="56.25" customHeight="1">
      <c r="A7210" s="98">
        <v>523</v>
      </c>
      <c r="B7210" s="125" t="s">
        <v>9945</v>
      </c>
      <c r="C7210" s="126">
        <v>42559</v>
      </c>
      <c r="D7210" s="98" t="s">
        <v>3</v>
      </c>
      <c r="E7210" s="98">
        <v>1396380</v>
      </c>
      <c r="F7210" s="98"/>
      <c r="G7210" s="127" t="s">
        <v>11185</v>
      </c>
      <c r="H7210" s="128">
        <v>0</v>
      </c>
      <c r="I7210" s="128">
        <v>2237.9</v>
      </c>
      <c r="J7210" s="129">
        <v>2237.9</v>
      </c>
      <c r="K7210" s="101" t="s">
        <v>1388</v>
      </c>
    </row>
    <row r="7211" spans="1:11" ht="56.25" customHeight="1">
      <c r="A7211" s="98">
        <v>523</v>
      </c>
      <c r="B7211" s="125" t="s">
        <v>9945</v>
      </c>
      <c r="C7211" s="126">
        <v>42559</v>
      </c>
      <c r="D7211" s="98" t="s">
        <v>3</v>
      </c>
      <c r="E7211" s="98">
        <v>1396381</v>
      </c>
      <c r="F7211" s="98"/>
      <c r="G7211" s="127" t="s">
        <v>11186</v>
      </c>
      <c r="H7211" s="128">
        <v>0</v>
      </c>
      <c r="I7211" s="128">
        <v>627.9</v>
      </c>
      <c r="J7211" s="129">
        <v>627.9</v>
      </c>
      <c r="K7211" s="101" t="s">
        <v>1388</v>
      </c>
    </row>
    <row r="7212" spans="1:11" ht="56.25" customHeight="1">
      <c r="A7212" s="98">
        <v>523</v>
      </c>
      <c r="B7212" s="125" t="s">
        <v>9945</v>
      </c>
      <c r="C7212" s="126">
        <v>42559</v>
      </c>
      <c r="D7212" s="98" t="s">
        <v>3</v>
      </c>
      <c r="E7212" s="98">
        <v>1396382</v>
      </c>
      <c r="F7212" s="98"/>
      <c r="G7212" s="127" t="s">
        <v>11187</v>
      </c>
      <c r="H7212" s="128">
        <v>0</v>
      </c>
      <c r="I7212" s="128">
        <v>1336.3</v>
      </c>
      <c r="J7212" s="129">
        <v>1336.3</v>
      </c>
      <c r="K7212" s="101" t="s">
        <v>1388</v>
      </c>
    </row>
    <row r="7213" spans="1:11" ht="56.25" customHeight="1">
      <c r="A7213" s="98">
        <v>523</v>
      </c>
      <c r="B7213" s="125" t="s">
        <v>9945</v>
      </c>
      <c r="C7213" s="126">
        <v>42559</v>
      </c>
      <c r="D7213" s="98" t="s">
        <v>3</v>
      </c>
      <c r="E7213" s="98">
        <v>1396383</v>
      </c>
      <c r="F7213" s="98"/>
      <c r="G7213" s="127" t="s">
        <v>11188</v>
      </c>
      <c r="H7213" s="128">
        <v>0</v>
      </c>
      <c r="I7213" s="128">
        <v>2688.7000000000003</v>
      </c>
      <c r="J7213" s="129">
        <v>2688.7000000000003</v>
      </c>
      <c r="K7213" s="101" t="s">
        <v>1388</v>
      </c>
    </row>
    <row r="7214" spans="1:11" ht="56.25" customHeight="1">
      <c r="A7214" s="98">
        <v>523</v>
      </c>
      <c r="B7214" s="125" t="s">
        <v>9945</v>
      </c>
      <c r="C7214" s="126">
        <v>42559</v>
      </c>
      <c r="D7214" s="98" t="s">
        <v>3</v>
      </c>
      <c r="E7214" s="98">
        <v>1396384</v>
      </c>
      <c r="F7214" s="98"/>
      <c r="G7214" s="127" t="s">
        <v>11189</v>
      </c>
      <c r="H7214" s="128">
        <v>0</v>
      </c>
      <c r="I7214" s="128">
        <v>19.600000000000001</v>
      </c>
      <c r="J7214" s="129">
        <v>19.600000000000001</v>
      </c>
      <c r="K7214" s="101" t="s">
        <v>1388</v>
      </c>
    </row>
    <row r="7215" spans="1:11" ht="56.25" customHeight="1">
      <c r="A7215" s="98">
        <v>523</v>
      </c>
      <c r="B7215" s="125" t="s">
        <v>9945</v>
      </c>
      <c r="C7215" s="126">
        <v>42564</v>
      </c>
      <c r="D7215" s="98" t="s">
        <v>3</v>
      </c>
      <c r="E7215" s="98">
        <v>1397664</v>
      </c>
      <c r="F7215" s="98"/>
      <c r="G7215" s="127" t="s">
        <v>11271</v>
      </c>
      <c r="H7215" s="128">
        <v>0</v>
      </c>
      <c r="I7215" s="128">
        <v>528</v>
      </c>
      <c r="J7215" s="129">
        <v>528</v>
      </c>
      <c r="K7215" s="101" t="s">
        <v>1388</v>
      </c>
    </row>
    <row r="7216" spans="1:11" ht="56.25" customHeight="1">
      <c r="A7216" s="98">
        <v>523</v>
      </c>
      <c r="B7216" s="125" t="s">
        <v>9945</v>
      </c>
      <c r="C7216" s="126">
        <v>42564</v>
      </c>
      <c r="D7216" s="98" t="s">
        <v>3</v>
      </c>
      <c r="E7216" s="98">
        <v>1397706</v>
      </c>
      <c r="F7216" s="98"/>
      <c r="G7216" s="127" t="s">
        <v>11275</v>
      </c>
      <c r="H7216" s="128">
        <v>0</v>
      </c>
      <c r="I7216" s="128">
        <v>53</v>
      </c>
      <c r="J7216" s="129">
        <v>53</v>
      </c>
      <c r="K7216" s="101" t="s">
        <v>1388</v>
      </c>
    </row>
    <row r="7217" spans="1:11" ht="56.25" customHeight="1">
      <c r="A7217" s="98">
        <v>523</v>
      </c>
      <c r="B7217" s="125" t="s">
        <v>9945</v>
      </c>
      <c r="C7217" s="126">
        <v>42564</v>
      </c>
      <c r="D7217" s="98" t="s">
        <v>3</v>
      </c>
      <c r="E7217" s="98">
        <v>1397711</v>
      </c>
      <c r="F7217" s="98"/>
      <c r="G7217" s="127" t="s">
        <v>11276</v>
      </c>
      <c r="H7217" s="128">
        <v>0</v>
      </c>
      <c r="I7217" s="128">
        <v>53</v>
      </c>
      <c r="J7217" s="129">
        <v>53</v>
      </c>
      <c r="K7217" s="101" t="s">
        <v>1388</v>
      </c>
    </row>
    <row r="7218" spans="1:11" ht="56.25" customHeight="1">
      <c r="A7218" s="98">
        <v>523</v>
      </c>
      <c r="B7218" s="125" t="s">
        <v>9945</v>
      </c>
      <c r="C7218" s="126">
        <v>42564</v>
      </c>
      <c r="D7218" s="98" t="s">
        <v>3</v>
      </c>
      <c r="E7218" s="98">
        <v>1397718</v>
      </c>
      <c r="F7218" s="98"/>
      <c r="G7218" s="127" t="s">
        <v>11278</v>
      </c>
      <c r="H7218" s="128">
        <v>0</v>
      </c>
      <c r="I7218" s="128">
        <v>30.04</v>
      </c>
      <c r="J7218" s="129">
        <v>30.04</v>
      </c>
      <c r="K7218" s="101" t="s">
        <v>1388</v>
      </c>
    </row>
    <row r="7219" spans="1:11" ht="56.25" customHeight="1">
      <c r="A7219" s="98">
        <v>523</v>
      </c>
      <c r="B7219" s="125" t="s">
        <v>9945</v>
      </c>
      <c r="C7219" s="126">
        <v>42564</v>
      </c>
      <c r="D7219" s="98" t="s">
        <v>3</v>
      </c>
      <c r="E7219" s="98">
        <v>1397722</v>
      </c>
      <c r="F7219" s="98"/>
      <c r="G7219" s="127" t="s">
        <v>11279</v>
      </c>
      <c r="H7219" s="128">
        <v>0</v>
      </c>
      <c r="I7219" s="128">
        <v>574.79</v>
      </c>
      <c r="J7219" s="129">
        <v>574.79</v>
      </c>
      <c r="K7219" s="101" t="s">
        <v>1388</v>
      </c>
    </row>
    <row r="7220" spans="1:11" ht="56.25" customHeight="1">
      <c r="A7220" s="98">
        <v>523</v>
      </c>
      <c r="B7220" s="125" t="s">
        <v>9945</v>
      </c>
      <c r="C7220" s="126">
        <v>42564</v>
      </c>
      <c r="D7220" s="98" t="s">
        <v>3</v>
      </c>
      <c r="E7220" s="98">
        <v>1397725</v>
      </c>
      <c r="F7220" s="98"/>
      <c r="G7220" s="127" t="s">
        <v>11280</v>
      </c>
      <c r="H7220" s="128">
        <v>0</v>
      </c>
      <c r="I7220" s="128">
        <v>1673.45</v>
      </c>
      <c r="J7220" s="129">
        <v>1673.45</v>
      </c>
      <c r="K7220" s="101" t="s">
        <v>1388</v>
      </c>
    </row>
    <row r="7221" spans="1:11" ht="56.25" customHeight="1">
      <c r="A7221" s="98">
        <v>523</v>
      </c>
      <c r="B7221" s="125" t="s">
        <v>9945</v>
      </c>
      <c r="C7221" s="126">
        <v>42564</v>
      </c>
      <c r="D7221" s="98" t="s">
        <v>3</v>
      </c>
      <c r="E7221" s="98">
        <v>1397729</v>
      </c>
      <c r="F7221" s="98"/>
      <c r="G7221" s="127" t="s">
        <v>11281</v>
      </c>
      <c r="H7221" s="128">
        <v>0</v>
      </c>
      <c r="I7221" s="128">
        <v>53.910000000000004</v>
      </c>
      <c r="J7221" s="129">
        <v>53.910000000000004</v>
      </c>
      <c r="K7221" s="101" t="s">
        <v>1388</v>
      </c>
    </row>
    <row r="7222" spans="1:11" ht="56.25" customHeight="1">
      <c r="A7222" s="98">
        <v>523</v>
      </c>
      <c r="B7222" s="125" t="s">
        <v>9945</v>
      </c>
      <c r="C7222" s="126">
        <v>42565</v>
      </c>
      <c r="D7222" s="98" t="s">
        <v>3</v>
      </c>
      <c r="E7222" s="98">
        <v>1398171</v>
      </c>
      <c r="F7222" s="98"/>
      <c r="G7222" s="127" t="s">
        <v>11305</v>
      </c>
      <c r="H7222" s="128">
        <v>0</v>
      </c>
      <c r="I7222" s="128">
        <v>5444.5</v>
      </c>
      <c r="J7222" s="129">
        <v>5444.5</v>
      </c>
      <c r="K7222" s="101" t="s">
        <v>1388</v>
      </c>
    </row>
    <row r="7223" spans="1:11" ht="56.25" customHeight="1">
      <c r="A7223" s="98">
        <v>523</v>
      </c>
      <c r="B7223" s="125" t="s">
        <v>9945</v>
      </c>
      <c r="C7223" s="126">
        <v>42565</v>
      </c>
      <c r="D7223" s="98" t="s">
        <v>3</v>
      </c>
      <c r="E7223" s="98">
        <v>1398175</v>
      </c>
      <c r="F7223" s="98"/>
      <c r="G7223" s="127" t="s">
        <v>11307</v>
      </c>
      <c r="H7223" s="128">
        <v>0</v>
      </c>
      <c r="I7223" s="128">
        <v>4738.4400000000005</v>
      </c>
      <c r="J7223" s="129">
        <v>4738.4400000000005</v>
      </c>
      <c r="K7223" s="101" t="s">
        <v>1388</v>
      </c>
    </row>
    <row r="7224" spans="1:11" ht="56.25" customHeight="1">
      <c r="A7224" s="98">
        <v>523</v>
      </c>
      <c r="B7224" s="125" t="s">
        <v>9945</v>
      </c>
      <c r="C7224" s="126">
        <v>42566</v>
      </c>
      <c r="D7224" s="98" t="s">
        <v>3</v>
      </c>
      <c r="E7224" s="98">
        <v>1398531</v>
      </c>
      <c r="F7224" s="98"/>
      <c r="G7224" s="127" t="s">
        <v>11334</v>
      </c>
      <c r="H7224" s="128">
        <v>0</v>
      </c>
      <c r="I7224" s="128">
        <v>4549</v>
      </c>
      <c r="J7224" s="129">
        <v>4549</v>
      </c>
      <c r="K7224" s="101" t="s">
        <v>1388</v>
      </c>
    </row>
    <row r="7225" spans="1:11" ht="56.25" customHeight="1">
      <c r="A7225" s="98">
        <v>523</v>
      </c>
      <c r="B7225" s="125" t="s">
        <v>9945</v>
      </c>
      <c r="C7225" s="126">
        <v>42566</v>
      </c>
      <c r="D7225" s="98" t="s">
        <v>3</v>
      </c>
      <c r="E7225" s="98">
        <v>1398585</v>
      </c>
      <c r="F7225" s="98"/>
      <c r="G7225" s="127" t="s">
        <v>11340</v>
      </c>
      <c r="H7225" s="128">
        <v>0</v>
      </c>
      <c r="I7225" s="128">
        <v>6985</v>
      </c>
      <c r="J7225" s="129">
        <v>6985</v>
      </c>
      <c r="K7225" s="101" t="s">
        <v>1388</v>
      </c>
    </row>
    <row r="7226" spans="1:11" ht="56.25" customHeight="1">
      <c r="A7226" s="98">
        <v>523</v>
      </c>
      <c r="B7226" s="125" t="s">
        <v>9945</v>
      </c>
      <c r="C7226" s="126">
        <v>42570</v>
      </c>
      <c r="D7226" s="98" t="s">
        <v>3</v>
      </c>
      <c r="E7226" s="98">
        <v>1399302</v>
      </c>
      <c r="F7226" s="98"/>
      <c r="G7226" s="127" t="s">
        <v>11397</v>
      </c>
      <c r="H7226" s="128">
        <v>0</v>
      </c>
      <c r="I7226" s="128">
        <v>1735</v>
      </c>
      <c r="J7226" s="129">
        <v>1735</v>
      </c>
      <c r="K7226" s="101" t="s">
        <v>1388</v>
      </c>
    </row>
    <row r="7227" spans="1:11" ht="56.25" customHeight="1">
      <c r="A7227" s="98">
        <v>523</v>
      </c>
      <c r="B7227" s="125" t="s">
        <v>9945</v>
      </c>
      <c r="C7227" s="126">
        <v>42571</v>
      </c>
      <c r="D7227" s="98" t="s">
        <v>3</v>
      </c>
      <c r="E7227" s="98">
        <v>1399710</v>
      </c>
      <c r="F7227" s="98"/>
      <c r="G7227" s="127" t="s">
        <v>11421</v>
      </c>
      <c r="H7227" s="128">
        <v>0</v>
      </c>
      <c r="I7227" s="128">
        <v>345</v>
      </c>
      <c r="J7227" s="129">
        <v>345</v>
      </c>
      <c r="K7227" s="101" t="s">
        <v>1388</v>
      </c>
    </row>
    <row r="7228" spans="1:11" ht="56.25" customHeight="1">
      <c r="A7228" s="98">
        <v>523</v>
      </c>
      <c r="B7228" s="125" t="s">
        <v>9945</v>
      </c>
      <c r="C7228" s="126">
        <v>42571</v>
      </c>
      <c r="D7228" s="98" t="s">
        <v>3</v>
      </c>
      <c r="E7228" s="98">
        <v>1399741</v>
      </c>
      <c r="F7228" s="98"/>
      <c r="G7228" s="127" t="s">
        <v>11428</v>
      </c>
      <c r="H7228" s="128">
        <v>0</v>
      </c>
      <c r="I7228" s="128">
        <v>2541</v>
      </c>
      <c r="J7228" s="129">
        <v>2541</v>
      </c>
      <c r="K7228" s="101" t="s">
        <v>1388</v>
      </c>
    </row>
    <row r="7229" spans="1:11" ht="56.25" customHeight="1">
      <c r="A7229" s="98">
        <v>523</v>
      </c>
      <c r="B7229" s="125" t="s">
        <v>9945</v>
      </c>
      <c r="C7229" s="126">
        <v>42571</v>
      </c>
      <c r="D7229" s="98" t="s">
        <v>3</v>
      </c>
      <c r="E7229" s="98">
        <v>1399745</v>
      </c>
      <c r="F7229" s="98"/>
      <c r="G7229" s="127" t="s">
        <v>11430</v>
      </c>
      <c r="H7229" s="128">
        <v>0</v>
      </c>
      <c r="I7229" s="128">
        <v>94</v>
      </c>
      <c r="J7229" s="129">
        <v>94</v>
      </c>
      <c r="K7229" s="101" t="s">
        <v>1388</v>
      </c>
    </row>
    <row r="7230" spans="1:11" ht="56.25" customHeight="1">
      <c r="A7230" s="98">
        <v>523</v>
      </c>
      <c r="B7230" s="125" t="s">
        <v>9945</v>
      </c>
      <c r="C7230" s="126">
        <v>42571</v>
      </c>
      <c r="D7230" s="98" t="s">
        <v>3</v>
      </c>
      <c r="E7230" s="98">
        <v>1399749</v>
      </c>
      <c r="F7230" s="98"/>
      <c r="G7230" s="127" t="s">
        <v>11432</v>
      </c>
      <c r="H7230" s="128">
        <v>0</v>
      </c>
      <c r="I7230" s="128">
        <v>567</v>
      </c>
      <c r="J7230" s="129">
        <v>567</v>
      </c>
      <c r="K7230" s="101" t="s">
        <v>1388</v>
      </c>
    </row>
    <row r="7231" spans="1:11" ht="56.25" customHeight="1">
      <c r="A7231" s="98">
        <v>523</v>
      </c>
      <c r="B7231" s="125" t="s">
        <v>9945</v>
      </c>
      <c r="C7231" s="126">
        <v>42571</v>
      </c>
      <c r="D7231" s="98" t="s">
        <v>3</v>
      </c>
      <c r="E7231" s="98">
        <v>1399752</v>
      </c>
      <c r="F7231" s="98"/>
      <c r="G7231" s="127" t="s">
        <v>11433</v>
      </c>
      <c r="H7231" s="128">
        <v>0</v>
      </c>
      <c r="I7231" s="128">
        <v>2008</v>
      </c>
      <c r="J7231" s="129">
        <v>2008</v>
      </c>
      <c r="K7231" s="101" t="s">
        <v>1388</v>
      </c>
    </row>
    <row r="7232" spans="1:11" ht="56.25" customHeight="1">
      <c r="A7232" s="98">
        <v>523</v>
      </c>
      <c r="B7232" s="125" t="s">
        <v>9945</v>
      </c>
      <c r="C7232" s="126">
        <v>42571</v>
      </c>
      <c r="D7232" s="98" t="s">
        <v>3</v>
      </c>
      <c r="E7232" s="98">
        <v>1399755</v>
      </c>
      <c r="F7232" s="98"/>
      <c r="G7232" s="127" t="s">
        <v>11434</v>
      </c>
      <c r="H7232" s="128">
        <v>0</v>
      </c>
      <c r="I7232" s="128">
        <v>2231</v>
      </c>
      <c r="J7232" s="129">
        <v>2231</v>
      </c>
      <c r="K7232" s="101" t="s">
        <v>1388</v>
      </c>
    </row>
    <row r="7233" spans="1:11" ht="56.25" customHeight="1">
      <c r="A7233" s="98">
        <v>523</v>
      </c>
      <c r="B7233" s="125" t="s">
        <v>9945</v>
      </c>
      <c r="C7233" s="126">
        <v>42571</v>
      </c>
      <c r="D7233" s="98" t="s">
        <v>3</v>
      </c>
      <c r="E7233" s="98">
        <v>1399757</v>
      </c>
      <c r="F7233" s="98"/>
      <c r="G7233" s="127" t="s">
        <v>11435</v>
      </c>
      <c r="H7233" s="128">
        <v>0</v>
      </c>
      <c r="I7233" s="128">
        <v>976</v>
      </c>
      <c r="J7233" s="129">
        <v>976</v>
      </c>
      <c r="K7233" s="101" t="s">
        <v>1388</v>
      </c>
    </row>
    <row r="7234" spans="1:11" ht="56.25" customHeight="1">
      <c r="A7234" s="98">
        <v>523</v>
      </c>
      <c r="B7234" s="125" t="s">
        <v>9945</v>
      </c>
      <c r="C7234" s="126">
        <v>42572</v>
      </c>
      <c r="D7234" s="98" t="s">
        <v>3</v>
      </c>
      <c r="E7234" s="98">
        <v>1400138</v>
      </c>
      <c r="F7234" s="98"/>
      <c r="G7234" s="127" t="s">
        <v>11463</v>
      </c>
      <c r="H7234" s="128">
        <v>0</v>
      </c>
      <c r="I7234" s="128">
        <v>165.69</v>
      </c>
      <c r="J7234" s="129">
        <v>165.69</v>
      </c>
      <c r="K7234" s="101" t="s">
        <v>1388</v>
      </c>
    </row>
    <row r="7235" spans="1:11" ht="56.25" customHeight="1">
      <c r="A7235" s="98">
        <v>523</v>
      </c>
      <c r="B7235" s="125" t="s">
        <v>9945</v>
      </c>
      <c r="C7235" s="126">
        <v>42573</v>
      </c>
      <c r="D7235" s="98" t="s">
        <v>3</v>
      </c>
      <c r="E7235" s="98">
        <v>1400586</v>
      </c>
      <c r="F7235" s="98"/>
      <c r="G7235" s="127" t="s">
        <v>11492</v>
      </c>
      <c r="H7235" s="128">
        <v>0</v>
      </c>
      <c r="I7235" s="128">
        <v>27090</v>
      </c>
      <c r="J7235" s="129">
        <v>27090</v>
      </c>
      <c r="K7235" s="101" t="s">
        <v>1388</v>
      </c>
    </row>
    <row r="7236" spans="1:11" ht="56.25" customHeight="1">
      <c r="A7236" s="98">
        <v>523</v>
      </c>
      <c r="B7236" s="125" t="s">
        <v>9945</v>
      </c>
      <c r="C7236" s="126">
        <v>42576</v>
      </c>
      <c r="D7236" s="98" t="s">
        <v>3</v>
      </c>
      <c r="E7236" s="98">
        <v>1400991</v>
      </c>
      <c r="F7236" s="98"/>
      <c r="G7236" s="127" t="s">
        <v>11511</v>
      </c>
      <c r="H7236" s="128">
        <v>0</v>
      </c>
      <c r="I7236" s="128">
        <v>1101</v>
      </c>
      <c r="J7236" s="129">
        <v>1101</v>
      </c>
      <c r="K7236" s="101" t="s">
        <v>1388</v>
      </c>
    </row>
    <row r="7237" spans="1:11" ht="56.25" customHeight="1">
      <c r="A7237" s="98">
        <v>523</v>
      </c>
      <c r="B7237" s="125" t="s">
        <v>9945</v>
      </c>
      <c r="C7237" s="126">
        <v>42576</v>
      </c>
      <c r="D7237" s="98" t="s">
        <v>3</v>
      </c>
      <c r="E7237" s="98">
        <v>1400992</v>
      </c>
      <c r="F7237" s="98"/>
      <c r="G7237" s="127" t="s">
        <v>11512</v>
      </c>
      <c r="H7237" s="128">
        <v>0</v>
      </c>
      <c r="I7237" s="128">
        <v>4063.5</v>
      </c>
      <c r="J7237" s="129">
        <v>4063.5</v>
      </c>
      <c r="K7237" s="101" t="s">
        <v>1388</v>
      </c>
    </row>
    <row r="7238" spans="1:11" ht="56.25" customHeight="1">
      <c r="A7238" s="98">
        <v>523</v>
      </c>
      <c r="B7238" s="125" t="s">
        <v>9945</v>
      </c>
      <c r="C7238" s="126">
        <v>42576</v>
      </c>
      <c r="D7238" s="98" t="s">
        <v>3</v>
      </c>
      <c r="E7238" s="98">
        <v>1401051</v>
      </c>
      <c r="F7238" s="98"/>
      <c r="G7238" s="127" t="s">
        <v>11523</v>
      </c>
      <c r="H7238" s="128">
        <v>0</v>
      </c>
      <c r="I7238" s="128">
        <v>28179.200000000001</v>
      </c>
      <c r="J7238" s="129">
        <v>28179.200000000001</v>
      </c>
      <c r="K7238" s="101" t="s">
        <v>1388</v>
      </c>
    </row>
    <row r="7239" spans="1:11" ht="56.25" customHeight="1">
      <c r="A7239" s="98">
        <v>523</v>
      </c>
      <c r="B7239" s="125" t="s">
        <v>9945</v>
      </c>
      <c r="C7239" s="126">
        <v>42576</v>
      </c>
      <c r="D7239" s="98" t="s">
        <v>3</v>
      </c>
      <c r="E7239" s="98">
        <v>1401053</v>
      </c>
      <c r="F7239" s="98"/>
      <c r="G7239" s="127" t="s">
        <v>11524</v>
      </c>
      <c r="H7239" s="128">
        <v>0</v>
      </c>
      <c r="I7239" s="128">
        <v>896</v>
      </c>
      <c r="J7239" s="129">
        <v>896</v>
      </c>
      <c r="K7239" s="101" t="s">
        <v>1388</v>
      </c>
    </row>
    <row r="7240" spans="1:11" ht="56.25" customHeight="1">
      <c r="A7240" s="98">
        <v>523</v>
      </c>
      <c r="B7240" s="125" t="s">
        <v>9945</v>
      </c>
      <c r="C7240" s="126">
        <v>42576</v>
      </c>
      <c r="D7240" s="98" t="s">
        <v>3</v>
      </c>
      <c r="E7240" s="98">
        <v>1401054</v>
      </c>
      <c r="F7240" s="98"/>
      <c r="G7240" s="127" t="s">
        <v>11525</v>
      </c>
      <c r="H7240" s="128">
        <v>0</v>
      </c>
      <c r="I7240" s="128">
        <v>368</v>
      </c>
      <c r="J7240" s="129">
        <v>368</v>
      </c>
      <c r="K7240" s="101" t="s">
        <v>1388</v>
      </c>
    </row>
    <row r="7241" spans="1:11" ht="56.25" customHeight="1">
      <c r="A7241" s="98">
        <v>523</v>
      </c>
      <c r="B7241" s="125" t="s">
        <v>9945</v>
      </c>
      <c r="C7241" s="126">
        <v>42577</v>
      </c>
      <c r="D7241" s="98" t="s">
        <v>3</v>
      </c>
      <c r="E7241" s="98">
        <v>1401442</v>
      </c>
      <c r="F7241" s="98"/>
      <c r="G7241" s="127" t="s">
        <v>11557</v>
      </c>
      <c r="H7241" s="128">
        <v>0</v>
      </c>
      <c r="I7241" s="128">
        <v>1312</v>
      </c>
      <c r="J7241" s="129">
        <v>1312</v>
      </c>
      <c r="K7241" s="101" t="s">
        <v>1388</v>
      </c>
    </row>
    <row r="7242" spans="1:11" ht="56.25" customHeight="1">
      <c r="A7242" s="98">
        <v>523</v>
      </c>
      <c r="B7242" s="125" t="s">
        <v>9945</v>
      </c>
      <c r="C7242" s="126">
        <v>42577</v>
      </c>
      <c r="D7242" s="98" t="s">
        <v>3</v>
      </c>
      <c r="E7242" s="98">
        <v>1401447</v>
      </c>
      <c r="F7242" s="98"/>
      <c r="G7242" s="127" t="s">
        <v>11559</v>
      </c>
      <c r="H7242" s="128">
        <v>0</v>
      </c>
      <c r="I7242" s="128">
        <v>517</v>
      </c>
      <c r="J7242" s="129">
        <v>517</v>
      </c>
      <c r="K7242" s="101" t="s">
        <v>1388</v>
      </c>
    </row>
    <row r="7243" spans="1:11" ht="56.25" customHeight="1">
      <c r="A7243" s="98">
        <v>523</v>
      </c>
      <c r="B7243" s="125" t="s">
        <v>9945</v>
      </c>
      <c r="C7243" s="126">
        <v>42577</v>
      </c>
      <c r="D7243" s="98" t="s">
        <v>3</v>
      </c>
      <c r="E7243" s="98">
        <v>1401452</v>
      </c>
      <c r="F7243" s="98"/>
      <c r="G7243" s="127" t="s">
        <v>11561</v>
      </c>
      <c r="H7243" s="128">
        <v>0</v>
      </c>
      <c r="I7243" s="128">
        <v>424</v>
      </c>
      <c r="J7243" s="129">
        <v>424</v>
      </c>
      <c r="K7243" s="101" t="s">
        <v>1388</v>
      </c>
    </row>
    <row r="7244" spans="1:11" ht="56.25" customHeight="1">
      <c r="A7244" s="98">
        <v>523</v>
      </c>
      <c r="B7244" s="125" t="s">
        <v>9945</v>
      </c>
      <c r="C7244" s="126">
        <v>42577</v>
      </c>
      <c r="D7244" s="98" t="s">
        <v>3</v>
      </c>
      <c r="E7244" s="98">
        <v>1401454</v>
      </c>
      <c r="F7244" s="98"/>
      <c r="G7244" s="127" t="s">
        <v>11562</v>
      </c>
      <c r="H7244" s="128">
        <v>0</v>
      </c>
      <c r="I7244" s="128">
        <v>42</v>
      </c>
      <c r="J7244" s="129">
        <v>42</v>
      </c>
      <c r="K7244" s="101" t="s">
        <v>1388</v>
      </c>
    </row>
    <row r="7245" spans="1:11" ht="56.25" customHeight="1">
      <c r="A7245" s="98">
        <v>523</v>
      </c>
      <c r="B7245" s="125" t="s">
        <v>9945</v>
      </c>
      <c r="C7245" s="126">
        <v>42578</v>
      </c>
      <c r="D7245" s="98" t="s">
        <v>3</v>
      </c>
      <c r="E7245" s="98">
        <v>1401795</v>
      </c>
      <c r="F7245" s="98"/>
      <c r="G7245" s="127" t="s">
        <v>11586</v>
      </c>
      <c r="H7245" s="128">
        <v>0</v>
      </c>
      <c r="I7245" s="128">
        <v>30464</v>
      </c>
      <c r="J7245" s="129">
        <v>30464</v>
      </c>
      <c r="K7245" s="101" t="s">
        <v>1388</v>
      </c>
    </row>
    <row r="7246" spans="1:11" ht="56.25" customHeight="1">
      <c r="A7246" s="98">
        <v>523</v>
      </c>
      <c r="B7246" s="125" t="s">
        <v>9945</v>
      </c>
      <c r="C7246" s="126">
        <v>42579</v>
      </c>
      <c r="D7246" s="98" t="s">
        <v>3</v>
      </c>
      <c r="E7246" s="98">
        <v>1402171</v>
      </c>
      <c r="F7246" s="98"/>
      <c r="G7246" s="127" t="s">
        <v>11611</v>
      </c>
      <c r="H7246" s="128">
        <v>0</v>
      </c>
      <c r="I7246" s="128">
        <v>5987</v>
      </c>
      <c r="J7246" s="129">
        <v>5987</v>
      </c>
      <c r="K7246" s="101" t="s">
        <v>1388</v>
      </c>
    </row>
    <row r="7247" spans="1:11" ht="56.25" customHeight="1">
      <c r="A7247" s="98">
        <v>523</v>
      </c>
      <c r="B7247" s="125" t="s">
        <v>9945</v>
      </c>
      <c r="C7247" s="126">
        <v>42579</v>
      </c>
      <c r="D7247" s="98" t="s">
        <v>3</v>
      </c>
      <c r="E7247" s="98">
        <v>1402172</v>
      </c>
      <c r="F7247" s="98"/>
      <c r="G7247" s="127" t="s">
        <v>11612</v>
      </c>
      <c r="H7247" s="128">
        <v>0</v>
      </c>
      <c r="I7247" s="128">
        <v>770.22</v>
      </c>
      <c r="J7247" s="129">
        <v>770.22</v>
      </c>
      <c r="K7247" s="101" t="s">
        <v>1388</v>
      </c>
    </row>
    <row r="7248" spans="1:11" ht="56.25" customHeight="1">
      <c r="A7248" s="98">
        <v>523</v>
      </c>
      <c r="B7248" s="125" t="s">
        <v>9945</v>
      </c>
      <c r="C7248" s="126">
        <v>42579</v>
      </c>
      <c r="D7248" s="98" t="s">
        <v>3</v>
      </c>
      <c r="E7248" s="98">
        <v>1402232</v>
      </c>
      <c r="F7248" s="98"/>
      <c r="G7248" s="127" t="s">
        <v>11619</v>
      </c>
      <c r="H7248" s="128">
        <v>0</v>
      </c>
      <c r="I7248" s="128">
        <v>838</v>
      </c>
      <c r="J7248" s="129">
        <v>838</v>
      </c>
      <c r="K7248" s="101" t="s">
        <v>1388</v>
      </c>
    </row>
    <row r="7249" spans="1:11" ht="56.25" customHeight="1">
      <c r="A7249" s="98">
        <v>523</v>
      </c>
      <c r="B7249" s="125" t="s">
        <v>9945</v>
      </c>
      <c r="C7249" s="126">
        <v>42580</v>
      </c>
      <c r="D7249" s="98" t="s">
        <v>3</v>
      </c>
      <c r="E7249" s="98">
        <v>1402604</v>
      </c>
      <c r="F7249" s="98"/>
      <c r="G7249" s="127" t="s">
        <v>11652</v>
      </c>
      <c r="H7249" s="128">
        <v>0</v>
      </c>
      <c r="I7249" s="128">
        <v>216</v>
      </c>
      <c r="J7249" s="129">
        <v>216</v>
      </c>
      <c r="K7249" s="101" t="s">
        <v>1388</v>
      </c>
    </row>
    <row r="7250" spans="1:11" ht="56.25" customHeight="1">
      <c r="A7250" s="98">
        <v>523</v>
      </c>
      <c r="B7250" s="125" t="s">
        <v>9945</v>
      </c>
      <c r="C7250" s="126">
        <v>42580</v>
      </c>
      <c r="D7250" s="98" t="s">
        <v>3</v>
      </c>
      <c r="E7250" s="98">
        <v>1402606</v>
      </c>
      <c r="F7250" s="98"/>
      <c r="G7250" s="127" t="s">
        <v>11653</v>
      </c>
      <c r="H7250" s="128">
        <v>0</v>
      </c>
      <c r="I7250" s="128">
        <v>34143.199999999997</v>
      </c>
      <c r="J7250" s="129">
        <v>34143.199999999997</v>
      </c>
      <c r="K7250" s="101" t="s">
        <v>1388</v>
      </c>
    </row>
    <row r="7251" spans="1:11" ht="56.25" customHeight="1">
      <c r="A7251" s="98">
        <v>523</v>
      </c>
      <c r="B7251" s="125" t="s">
        <v>9945</v>
      </c>
      <c r="C7251" s="126">
        <v>42580</v>
      </c>
      <c r="D7251" s="98" t="s">
        <v>3</v>
      </c>
      <c r="E7251" s="98">
        <v>1402607</v>
      </c>
      <c r="F7251" s="98"/>
      <c r="G7251" s="127" t="s">
        <v>11654</v>
      </c>
      <c r="H7251" s="128">
        <v>0</v>
      </c>
      <c r="I7251" s="128">
        <v>207</v>
      </c>
      <c r="J7251" s="129">
        <v>207</v>
      </c>
      <c r="K7251" s="101" t="s">
        <v>1388</v>
      </c>
    </row>
    <row r="7252" spans="1:11" ht="56.25" customHeight="1">
      <c r="A7252" s="98">
        <v>523</v>
      </c>
      <c r="B7252" s="125" t="s">
        <v>9945</v>
      </c>
      <c r="C7252" s="126">
        <v>42580</v>
      </c>
      <c r="D7252" s="98" t="s">
        <v>3</v>
      </c>
      <c r="E7252" s="98">
        <v>1402608</v>
      </c>
      <c r="F7252" s="98"/>
      <c r="G7252" s="127" t="s">
        <v>11655</v>
      </c>
      <c r="H7252" s="128">
        <v>0</v>
      </c>
      <c r="I7252" s="128">
        <v>16670.990000000002</v>
      </c>
      <c r="J7252" s="129">
        <v>16670.990000000002</v>
      </c>
      <c r="K7252" s="101" t="s">
        <v>1388</v>
      </c>
    </row>
    <row r="7253" spans="1:11" ht="56.25" customHeight="1">
      <c r="A7253" s="98">
        <v>523</v>
      </c>
      <c r="B7253" s="125" t="s">
        <v>9945</v>
      </c>
      <c r="C7253" s="126">
        <v>42580</v>
      </c>
      <c r="D7253" s="98" t="s">
        <v>3</v>
      </c>
      <c r="E7253" s="98">
        <v>1402706</v>
      </c>
      <c r="F7253" s="98"/>
      <c r="G7253" s="127" t="s">
        <v>11670</v>
      </c>
      <c r="H7253" s="128">
        <v>0</v>
      </c>
      <c r="I7253" s="128">
        <v>10000</v>
      </c>
      <c r="J7253" s="129">
        <v>10000</v>
      </c>
      <c r="K7253" s="101" t="s">
        <v>1388</v>
      </c>
    </row>
    <row r="7254" spans="1:11" ht="56.25" customHeight="1">
      <c r="A7254" s="98">
        <v>523</v>
      </c>
      <c r="B7254" s="125" t="s">
        <v>9945</v>
      </c>
      <c r="C7254" s="126">
        <v>42583</v>
      </c>
      <c r="D7254" s="98" t="s">
        <v>3</v>
      </c>
      <c r="E7254" s="98">
        <v>1403167</v>
      </c>
      <c r="F7254" s="98"/>
      <c r="G7254" s="127" t="s">
        <v>11701</v>
      </c>
      <c r="H7254" s="128">
        <v>0</v>
      </c>
      <c r="I7254" s="128">
        <v>355</v>
      </c>
      <c r="J7254" s="129">
        <v>355</v>
      </c>
      <c r="K7254" s="101" t="s">
        <v>1388</v>
      </c>
    </row>
    <row r="7255" spans="1:11" ht="56.25" customHeight="1">
      <c r="A7255" s="98">
        <v>523</v>
      </c>
      <c r="B7255" s="125" t="s">
        <v>9945</v>
      </c>
      <c r="C7255" s="126">
        <v>42583</v>
      </c>
      <c r="D7255" s="98" t="s">
        <v>3</v>
      </c>
      <c r="E7255" s="98">
        <v>1403170</v>
      </c>
      <c r="F7255" s="98"/>
      <c r="G7255" s="127" t="s">
        <v>11702</v>
      </c>
      <c r="H7255" s="128">
        <v>0</v>
      </c>
      <c r="I7255" s="128">
        <v>820</v>
      </c>
      <c r="J7255" s="129">
        <v>820</v>
      </c>
      <c r="K7255" s="101" t="s">
        <v>1388</v>
      </c>
    </row>
    <row r="7256" spans="1:11" ht="56.25" customHeight="1">
      <c r="A7256" s="98">
        <v>523</v>
      </c>
      <c r="B7256" s="125" t="s">
        <v>9945</v>
      </c>
      <c r="C7256" s="126">
        <v>42583</v>
      </c>
      <c r="D7256" s="98" t="s">
        <v>3</v>
      </c>
      <c r="E7256" s="98">
        <v>1403175</v>
      </c>
      <c r="F7256" s="98"/>
      <c r="G7256" s="127" t="s">
        <v>11704</v>
      </c>
      <c r="H7256" s="128">
        <v>0</v>
      </c>
      <c r="I7256" s="128">
        <v>352</v>
      </c>
      <c r="J7256" s="129">
        <v>352</v>
      </c>
      <c r="K7256" s="101" t="s">
        <v>1388</v>
      </c>
    </row>
    <row r="7257" spans="1:11" ht="56.25" customHeight="1">
      <c r="A7257" s="98">
        <v>523</v>
      </c>
      <c r="B7257" s="125" t="s">
        <v>9945</v>
      </c>
      <c r="C7257" s="126">
        <v>42583</v>
      </c>
      <c r="D7257" s="98" t="s">
        <v>3</v>
      </c>
      <c r="E7257" s="98">
        <v>1403179</v>
      </c>
      <c r="F7257" s="98"/>
      <c r="G7257" s="127" t="s">
        <v>11705</v>
      </c>
      <c r="H7257" s="128">
        <v>0</v>
      </c>
      <c r="I7257" s="128">
        <v>148.52000000000001</v>
      </c>
      <c r="J7257" s="129">
        <v>148.52000000000001</v>
      </c>
      <c r="K7257" s="101" t="s">
        <v>1388</v>
      </c>
    </row>
    <row r="7258" spans="1:11" ht="56.25" customHeight="1">
      <c r="A7258" s="98">
        <v>523</v>
      </c>
      <c r="B7258" s="125" t="s">
        <v>9945</v>
      </c>
      <c r="C7258" s="126">
        <v>42583</v>
      </c>
      <c r="D7258" s="98" t="s">
        <v>3</v>
      </c>
      <c r="E7258" s="98">
        <v>1403180</v>
      </c>
      <c r="F7258" s="98"/>
      <c r="G7258" s="127" t="s">
        <v>11706</v>
      </c>
      <c r="H7258" s="128">
        <v>0</v>
      </c>
      <c r="I7258" s="128">
        <v>162.16</v>
      </c>
      <c r="J7258" s="129">
        <v>162.16</v>
      </c>
      <c r="K7258" s="101" t="s">
        <v>1388</v>
      </c>
    </row>
    <row r="7259" spans="1:11" ht="56.25" customHeight="1">
      <c r="A7259" s="98">
        <v>523</v>
      </c>
      <c r="B7259" s="125" t="s">
        <v>9945</v>
      </c>
      <c r="C7259" s="126">
        <v>42583</v>
      </c>
      <c r="D7259" s="98" t="s">
        <v>3</v>
      </c>
      <c r="E7259" s="98">
        <v>1403182</v>
      </c>
      <c r="F7259" s="98"/>
      <c r="G7259" s="127" t="s">
        <v>11708</v>
      </c>
      <c r="H7259" s="128">
        <v>0</v>
      </c>
      <c r="I7259" s="128">
        <v>183.16</v>
      </c>
      <c r="J7259" s="129">
        <v>183.16</v>
      </c>
      <c r="K7259" s="101" t="s">
        <v>1388</v>
      </c>
    </row>
    <row r="7260" spans="1:11" ht="56.25" customHeight="1">
      <c r="A7260" s="98">
        <v>523</v>
      </c>
      <c r="B7260" s="125" t="s">
        <v>9945</v>
      </c>
      <c r="C7260" s="126">
        <v>42583</v>
      </c>
      <c r="D7260" s="98" t="s">
        <v>3</v>
      </c>
      <c r="E7260" s="98">
        <v>1403183</v>
      </c>
      <c r="F7260" s="98"/>
      <c r="G7260" s="127" t="s">
        <v>11709</v>
      </c>
      <c r="H7260" s="128">
        <v>0</v>
      </c>
      <c r="I7260" s="128">
        <v>399.16</v>
      </c>
      <c r="J7260" s="129">
        <v>399.16</v>
      </c>
      <c r="K7260" s="101" t="s">
        <v>1388</v>
      </c>
    </row>
    <row r="7261" spans="1:11" ht="56.25" customHeight="1">
      <c r="A7261" s="98">
        <v>523</v>
      </c>
      <c r="B7261" s="125" t="s">
        <v>9945</v>
      </c>
      <c r="C7261" s="126">
        <v>42583</v>
      </c>
      <c r="D7261" s="98" t="s">
        <v>3</v>
      </c>
      <c r="E7261" s="98">
        <v>1403185</v>
      </c>
      <c r="F7261" s="98"/>
      <c r="G7261" s="127" t="s">
        <v>11710</v>
      </c>
      <c r="H7261" s="128">
        <v>0</v>
      </c>
      <c r="I7261" s="128">
        <v>1058.53</v>
      </c>
      <c r="J7261" s="129">
        <v>1058.53</v>
      </c>
      <c r="K7261" s="101" t="s">
        <v>1388</v>
      </c>
    </row>
    <row r="7262" spans="1:11" ht="56.25" customHeight="1">
      <c r="A7262" s="98">
        <v>523</v>
      </c>
      <c r="B7262" s="125" t="s">
        <v>9945</v>
      </c>
      <c r="C7262" s="126">
        <v>42584</v>
      </c>
      <c r="D7262" s="98" t="s">
        <v>3</v>
      </c>
      <c r="E7262" s="98">
        <v>1403518</v>
      </c>
      <c r="F7262" s="98"/>
      <c r="G7262" s="127" t="s">
        <v>11727</v>
      </c>
      <c r="H7262" s="128">
        <v>0</v>
      </c>
      <c r="I7262" s="128">
        <v>503</v>
      </c>
      <c r="J7262" s="129">
        <v>503</v>
      </c>
      <c r="K7262" s="101" t="s">
        <v>1388</v>
      </c>
    </row>
    <row r="7263" spans="1:11" ht="56.25" customHeight="1">
      <c r="A7263" s="98">
        <v>523</v>
      </c>
      <c r="B7263" s="125" t="s">
        <v>9945</v>
      </c>
      <c r="C7263" s="126">
        <v>42584</v>
      </c>
      <c r="D7263" s="98" t="s">
        <v>3</v>
      </c>
      <c r="E7263" s="98">
        <v>1403522</v>
      </c>
      <c r="F7263" s="98"/>
      <c r="G7263" s="127" t="s">
        <v>11728</v>
      </c>
      <c r="H7263" s="128">
        <v>0</v>
      </c>
      <c r="I7263" s="128">
        <v>1750</v>
      </c>
      <c r="J7263" s="129">
        <v>1750</v>
      </c>
      <c r="K7263" s="101" t="s">
        <v>1388</v>
      </c>
    </row>
    <row r="7264" spans="1:11" ht="56.25" customHeight="1">
      <c r="A7264" s="98">
        <v>523</v>
      </c>
      <c r="B7264" s="125" t="s">
        <v>9945</v>
      </c>
      <c r="C7264" s="126">
        <v>42584</v>
      </c>
      <c r="D7264" s="98" t="s">
        <v>3</v>
      </c>
      <c r="E7264" s="98">
        <v>1403523</v>
      </c>
      <c r="F7264" s="98"/>
      <c r="G7264" s="127" t="s">
        <v>11729</v>
      </c>
      <c r="H7264" s="128">
        <v>0</v>
      </c>
      <c r="I7264" s="128">
        <v>17864.91</v>
      </c>
      <c r="J7264" s="129">
        <v>17864.91</v>
      </c>
      <c r="K7264" s="101" t="s">
        <v>1388</v>
      </c>
    </row>
    <row r="7265" spans="1:11" ht="56.25" customHeight="1">
      <c r="A7265" s="98">
        <v>523</v>
      </c>
      <c r="B7265" s="125" t="s">
        <v>9945</v>
      </c>
      <c r="C7265" s="126">
        <v>42584</v>
      </c>
      <c r="D7265" s="98" t="s">
        <v>3</v>
      </c>
      <c r="E7265" s="98">
        <v>1403524</v>
      </c>
      <c r="F7265" s="98"/>
      <c r="G7265" s="127" t="s">
        <v>11730</v>
      </c>
      <c r="H7265" s="128">
        <v>0</v>
      </c>
      <c r="I7265" s="128">
        <v>18548.400000000001</v>
      </c>
      <c r="J7265" s="129">
        <v>18548.400000000001</v>
      </c>
      <c r="K7265" s="101" t="s">
        <v>1388</v>
      </c>
    </row>
    <row r="7266" spans="1:11" ht="56.25" customHeight="1">
      <c r="A7266" s="98">
        <v>523</v>
      </c>
      <c r="B7266" s="125" t="s">
        <v>9945</v>
      </c>
      <c r="C7266" s="126">
        <v>42584</v>
      </c>
      <c r="D7266" s="98" t="s">
        <v>3</v>
      </c>
      <c r="E7266" s="98">
        <v>1403526</v>
      </c>
      <c r="F7266" s="98"/>
      <c r="G7266" s="127" t="s">
        <v>11731</v>
      </c>
      <c r="H7266" s="128">
        <v>0</v>
      </c>
      <c r="I7266" s="128">
        <v>918.48</v>
      </c>
      <c r="J7266" s="129">
        <v>918.48</v>
      </c>
      <c r="K7266" s="101" t="s">
        <v>1388</v>
      </c>
    </row>
    <row r="7267" spans="1:11" ht="56.25" customHeight="1">
      <c r="A7267" s="98">
        <v>523</v>
      </c>
      <c r="B7267" s="125" t="s">
        <v>9945</v>
      </c>
      <c r="C7267" s="126">
        <v>42585</v>
      </c>
      <c r="D7267" s="98" t="s">
        <v>3</v>
      </c>
      <c r="E7267" s="98">
        <v>1403931</v>
      </c>
      <c r="F7267" s="98"/>
      <c r="G7267" s="127" t="s">
        <v>11761</v>
      </c>
      <c r="H7267" s="128">
        <v>0</v>
      </c>
      <c r="I7267" s="128">
        <v>60.76</v>
      </c>
      <c r="J7267" s="129">
        <v>60.76</v>
      </c>
      <c r="K7267" s="101" t="s">
        <v>1388</v>
      </c>
    </row>
    <row r="7268" spans="1:11" ht="56.25" customHeight="1">
      <c r="A7268" s="98">
        <v>523</v>
      </c>
      <c r="B7268" s="125" t="s">
        <v>9945</v>
      </c>
      <c r="C7268" s="126">
        <v>42585</v>
      </c>
      <c r="D7268" s="98" t="s">
        <v>3</v>
      </c>
      <c r="E7268" s="98">
        <v>1403933</v>
      </c>
      <c r="F7268" s="98"/>
      <c r="G7268" s="127" t="s">
        <v>11762</v>
      </c>
      <c r="H7268" s="128">
        <v>0</v>
      </c>
      <c r="I7268" s="128">
        <v>129.63</v>
      </c>
      <c r="J7268" s="129">
        <v>129.63</v>
      </c>
      <c r="K7268" s="101" t="s">
        <v>1388</v>
      </c>
    </row>
    <row r="7269" spans="1:11" ht="56.25" customHeight="1">
      <c r="A7269" s="98">
        <v>523</v>
      </c>
      <c r="B7269" s="125" t="s">
        <v>9945</v>
      </c>
      <c r="C7269" s="126">
        <v>42585</v>
      </c>
      <c r="D7269" s="98" t="s">
        <v>3</v>
      </c>
      <c r="E7269" s="98">
        <v>1403934</v>
      </c>
      <c r="F7269" s="98"/>
      <c r="G7269" s="127" t="s">
        <v>11763</v>
      </c>
      <c r="H7269" s="128">
        <v>0</v>
      </c>
      <c r="I7269" s="128">
        <v>76.63</v>
      </c>
      <c r="J7269" s="129">
        <v>76.63</v>
      </c>
      <c r="K7269" s="101" t="s">
        <v>1388</v>
      </c>
    </row>
    <row r="7270" spans="1:11" ht="56.25" customHeight="1">
      <c r="A7270" s="98">
        <v>523</v>
      </c>
      <c r="B7270" s="125" t="s">
        <v>9945</v>
      </c>
      <c r="C7270" s="126">
        <v>42585</v>
      </c>
      <c r="D7270" s="98" t="s">
        <v>3</v>
      </c>
      <c r="E7270" s="98">
        <v>1403935</v>
      </c>
      <c r="F7270" s="98"/>
      <c r="G7270" s="127" t="s">
        <v>11764</v>
      </c>
      <c r="H7270" s="128">
        <v>0</v>
      </c>
      <c r="I7270" s="128">
        <v>161</v>
      </c>
      <c r="J7270" s="129">
        <v>161</v>
      </c>
      <c r="K7270" s="101" t="s">
        <v>1388</v>
      </c>
    </row>
    <row r="7271" spans="1:11" ht="56.25" customHeight="1">
      <c r="A7271" s="98">
        <v>523</v>
      </c>
      <c r="B7271" s="125" t="s">
        <v>9945</v>
      </c>
      <c r="C7271" s="126">
        <v>42585</v>
      </c>
      <c r="D7271" s="98" t="s">
        <v>3</v>
      </c>
      <c r="E7271" s="98">
        <v>1403937</v>
      </c>
      <c r="F7271" s="98"/>
      <c r="G7271" s="127" t="s">
        <v>11765</v>
      </c>
      <c r="H7271" s="128">
        <v>0</v>
      </c>
      <c r="I7271" s="128">
        <v>39.9</v>
      </c>
      <c r="J7271" s="129">
        <v>39.9</v>
      </c>
      <c r="K7271" s="101" t="s">
        <v>1388</v>
      </c>
    </row>
    <row r="7272" spans="1:11" ht="56.25" customHeight="1">
      <c r="A7272" s="98">
        <v>523</v>
      </c>
      <c r="B7272" s="125" t="s">
        <v>9945</v>
      </c>
      <c r="C7272" s="126">
        <v>42585</v>
      </c>
      <c r="D7272" s="98" t="s">
        <v>3</v>
      </c>
      <c r="E7272" s="98">
        <v>1403938</v>
      </c>
      <c r="F7272" s="98"/>
      <c r="G7272" s="127" t="s">
        <v>11766</v>
      </c>
      <c r="H7272" s="128">
        <v>0</v>
      </c>
      <c r="I7272" s="128">
        <v>1706.6000000000001</v>
      </c>
      <c r="J7272" s="129">
        <v>1706.6000000000001</v>
      </c>
      <c r="K7272" s="101" t="s">
        <v>1388</v>
      </c>
    </row>
    <row r="7273" spans="1:11" ht="56.25" customHeight="1">
      <c r="A7273" s="98">
        <v>523</v>
      </c>
      <c r="B7273" s="125" t="s">
        <v>9945</v>
      </c>
      <c r="C7273" s="126">
        <v>42585</v>
      </c>
      <c r="D7273" s="98" t="s">
        <v>3</v>
      </c>
      <c r="E7273" s="98">
        <v>1403939</v>
      </c>
      <c r="F7273" s="98"/>
      <c r="G7273" s="127" t="s">
        <v>11767</v>
      </c>
      <c r="H7273" s="128">
        <v>0</v>
      </c>
      <c r="I7273" s="128">
        <v>193.20000000000002</v>
      </c>
      <c r="J7273" s="129">
        <v>193.20000000000002</v>
      </c>
      <c r="K7273" s="101" t="s">
        <v>1388</v>
      </c>
    </row>
    <row r="7274" spans="1:11" ht="56.25" customHeight="1">
      <c r="A7274" s="98">
        <v>523</v>
      </c>
      <c r="B7274" s="125" t="s">
        <v>9945</v>
      </c>
      <c r="C7274" s="126">
        <v>42585</v>
      </c>
      <c r="D7274" s="98" t="s">
        <v>3</v>
      </c>
      <c r="E7274" s="98">
        <v>1403941</v>
      </c>
      <c r="F7274" s="98"/>
      <c r="G7274" s="127" t="s">
        <v>11768</v>
      </c>
      <c r="H7274" s="128">
        <v>0</v>
      </c>
      <c r="I7274" s="128">
        <v>64.400000000000006</v>
      </c>
      <c r="J7274" s="129">
        <v>64.400000000000006</v>
      </c>
      <c r="K7274" s="101" t="s">
        <v>1388</v>
      </c>
    </row>
    <row r="7275" spans="1:11" ht="56.25" customHeight="1">
      <c r="A7275" s="98">
        <v>523</v>
      </c>
      <c r="B7275" s="125" t="s">
        <v>9945</v>
      </c>
      <c r="C7275" s="126">
        <v>42585</v>
      </c>
      <c r="D7275" s="98" t="s">
        <v>3</v>
      </c>
      <c r="E7275" s="98">
        <v>1403943</v>
      </c>
      <c r="F7275" s="98"/>
      <c r="G7275" s="127" t="s">
        <v>11769</v>
      </c>
      <c r="H7275" s="128">
        <v>0</v>
      </c>
      <c r="I7275" s="128">
        <v>378</v>
      </c>
      <c r="J7275" s="129">
        <v>378</v>
      </c>
      <c r="K7275" s="101" t="s">
        <v>1388</v>
      </c>
    </row>
    <row r="7276" spans="1:11" ht="56.25" customHeight="1">
      <c r="A7276" s="98">
        <v>523</v>
      </c>
      <c r="B7276" s="125" t="s">
        <v>9945</v>
      </c>
      <c r="C7276" s="126">
        <v>42585</v>
      </c>
      <c r="D7276" s="98" t="s">
        <v>3</v>
      </c>
      <c r="E7276" s="98">
        <v>1403945</v>
      </c>
      <c r="F7276" s="98"/>
      <c r="G7276" s="127" t="s">
        <v>11770</v>
      </c>
      <c r="H7276" s="128">
        <v>0</v>
      </c>
      <c r="I7276" s="128">
        <v>48.300000000000004</v>
      </c>
      <c r="J7276" s="129">
        <v>48.300000000000004</v>
      </c>
      <c r="K7276" s="101" t="s">
        <v>1388</v>
      </c>
    </row>
    <row r="7277" spans="1:11" ht="56.25" customHeight="1">
      <c r="A7277" s="98">
        <v>523</v>
      </c>
      <c r="B7277" s="125" t="s">
        <v>9945</v>
      </c>
      <c r="C7277" s="126">
        <v>42585</v>
      </c>
      <c r="D7277" s="98" t="s">
        <v>3</v>
      </c>
      <c r="E7277" s="98">
        <v>1403947</v>
      </c>
      <c r="F7277" s="98"/>
      <c r="G7277" s="127" t="s">
        <v>11771</v>
      </c>
      <c r="H7277" s="128">
        <v>0</v>
      </c>
      <c r="I7277" s="128">
        <v>136.5</v>
      </c>
      <c r="J7277" s="129">
        <v>136.5</v>
      </c>
      <c r="K7277" s="101" t="s">
        <v>1388</v>
      </c>
    </row>
    <row r="7278" spans="1:11" ht="56.25" customHeight="1">
      <c r="A7278" s="98">
        <v>523</v>
      </c>
      <c r="B7278" s="125" t="s">
        <v>9945</v>
      </c>
      <c r="C7278" s="126">
        <v>42585</v>
      </c>
      <c r="D7278" s="98" t="s">
        <v>3</v>
      </c>
      <c r="E7278" s="98">
        <v>1403948</v>
      </c>
      <c r="F7278" s="98"/>
      <c r="G7278" s="127" t="s">
        <v>11772</v>
      </c>
      <c r="H7278" s="128">
        <v>0</v>
      </c>
      <c r="I7278" s="128">
        <v>964.56000000000006</v>
      </c>
      <c r="J7278" s="129">
        <v>964.56000000000006</v>
      </c>
      <c r="K7278" s="101" t="s">
        <v>1388</v>
      </c>
    </row>
    <row r="7279" spans="1:11" ht="56.25" customHeight="1">
      <c r="A7279" s="98">
        <v>523</v>
      </c>
      <c r="B7279" s="125" t="s">
        <v>9945</v>
      </c>
      <c r="C7279" s="126">
        <v>42585</v>
      </c>
      <c r="D7279" s="98" t="s">
        <v>3</v>
      </c>
      <c r="E7279" s="98">
        <v>1403949</v>
      </c>
      <c r="F7279" s="98"/>
      <c r="G7279" s="127" t="s">
        <v>11773</v>
      </c>
      <c r="H7279" s="128">
        <v>0</v>
      </c>
      <c r="I7279" s="128">
        <v>315.72000000000003</v>
      </c>
      <c r="J7279" s="129">
        <v>315.72000000000003</v>
      </c>
      <c r="K7279" s="101" t="s">
        <v>1388</v>
      </c>
    </row>
    <row r="7280" spans="1:11" ht="56.25" customHeight="1">
      <c r="A7280" s="98">
        <v>523</v>
      </c>
      <c r="B7280" s="125" t="s">
        <v>9945</v>
      </c>
      <c r="C7280" s="126">
        <v>42585</v>
      </c>
      <c r="D7280" s="98" t="s">
        <v>3</v>
      </c>
      <c r="E7280" s="98">
        <v>1403951</v>
      </c>
      <c r="F7280" s="98"/>
      <c r="G7280" s="127" t="s">
        <v>11774</v>
      </c>
      <c r="H7280" s="128">
        <v>0</v>
      </c>
      <c r="I7280" s="128">
        <v>157.47</v>
      </c>
      <c r="J7280" s="129">
        <v>157.47</v>
      </c>
      <c r="K7280" s="101" t="s">
        <v>1388</v>
      </c>
    </row>
    <row r="7281" spans="1:11" ht="56.25" customHeight="1">
      <c r="A7281" s="98">
        <v>523</v>
      </c>
      <c r="B7281" s="125" t="s">
        <v>9945</v>
      </c>
      <c r="C7281" s="126">
        <v>42585</v>
      </c>
      <c r="D7281" s="98" t="s">
        <v>3</v>
      </c>
      <c r="E7281" s="98">
        <v>1403954</v>
      </c>
      <c r="F7281" s="98"/>
      <c r="G7281" s="127" t="s">
        <v>11775</v>
      </c>
      <c r="H7281" s="128">
        <v>0</v>
      </c>
      <c r="I7281" s="128">
        <v>219.84</v>
      </c>
      <c r="J7281" s="129">
        <v>219.84</v>
      </c>
      <c r="K7281" s="101" t="s">
        <v>1388</v>
      </c>
    </row>
    <row r="7282" spans="1:11" ht="56.25" customHeight="1">
      <c r="A7282" s="98">
        <v>523</v>
      </c>
      <c r="B7282" s="125" t="s">
        <v>9945</v>
      </c>
      <c r="C7282" s="126">
        <v>42585</v>
      </c>
      <c r="D7282" s="98" t="s">
        <v>3</v>
      </c>
      <c r="E7282" s="98">
        <v>1403955</v>
      </c>
      <c r="F7282" s="98"/>
      <c r="G7282" s="127" t="s">
        <v>11776</v>
      </c>
      <c r="H7282" s="128">
        <v>0</v>
      </c>
      <c r="I7282" s="128">
        <v>168.5</v>
      </c>
      <c r="J7282" s="129">
        <v>168.5</v>
      </c>
      <c r="K7282" s="101" t="s">
        <v>1388</v>
      </c>
    </row>
    <row r="7283" spans="1:11" ht="56.25" customHeight="1">
      <c r="A7283" s="98">
        <v>523</v>
      </c>
      <c r="B7283" s="125" t="s">
        <v>9945</v>
      </c>
      <c r="C7283" s="126">
        <v>42585</v>
      </c>
      <c r="D7283" s="98" t="s">
        <v>3</v>
      </c>
      <c r="E7283" s="98">
        <v>1403956</v>
      </c>
      <c r="F7283" s="98"/>
      <c r="G7283" s="127" t="s">
        <v>11777</v>
      </c>
      <c r="H7283" s="128">
        <v>0</v>
      </c>
      <c r="I7283" s="128">
        <v>911.1</v>
      </c>
      <c r="J7283" s="129">
        <v>911.1</v>
      </c>
      <c r="K7283" s="101" t="s">
        <v>1388</v>
      </c>
    </row>
    <row r="7284" spans="1:11" ht="56.25" customHeight="1">
      <c r="A7284" s="98">
        <v>523</v>
      </c>
      <c r="B7284" s="125" t="s">
        <v>9945</v>
      </c>
      <c r="C7284" s="126">
        <v>42585</v>
      </c>
      <c r="D7284" s="98" t="s">
        <v>3</v>
      </c>
      <c r="E7284" s="98">
        <v>1403958</v>
      </c>
      <c r="F7284" s="98"/>
      <c r="G7284" s="127" t="s">
        <v>11778</v>
      </c>
      <c r="H7284" s="128">
        <v>0</v>
      </c>
      <c r="I7284" s="128">
        <v>106.13</v>
      </c>
      <c r="J7284" s="129">
        <v>106.13</v>
      </c>
      <c r="K7284" s="101" t="s">
        <v>1388</v>
      </c>
    </row>
    <row r="7285" spans="1:11" ht="56.25" customHeight="1">
      <c r="A7285" s="98">
        <v>523</v>
      </c>
      <c r="B7285" s="125" t="s">
        <v>9945</v>
      </c>
      <c r="C7285" s="126">
        <v>42585</v>
      </c>
      <c r="D7285" s="98" t="s">
        <v>3</v>
      </c>
      <c r="E7285" s="98">
        <v>1403992</v>
      </c>
      <c r="F7285" s="98"/>
      <c r="G7285" s="127" t="s">
        <v>11781</v>
      </c>
      <c r="H7285" s="128">
        <v>0</v>
      </c>
      <c r="I7285" s="128">
        <v>2111.69</v>
      </c>
      <c r="J7285" s="129">
        <v>2111.69</v>
      </c>
      <c r="K7285" s="101" t="s">
        <v>1388</v>
      </c>
    </row>
    <row r="7286" spans="1:11" ht="56.25" customHeight="1">
      <c r="A7286" s="98">
        <v>523</v>
      </c>
      <c r="B7286" s="125" t="s">
        <v>9945</v>
      </c>
      <c r="C7286" s="126">
        <v>42585</v>
      </c>
      <c r="D7286" s="98" t="s">
        <v>3</v>
      </c>
      <c r="E7286" s="98">
        <v>1403994</v>
      </c>
      <c r="F7286" s="98"/>
      <c r="G7286" s="127" t="s">
        <v>11782</v>
      </c>
      <c r="H7286" s="128">
        <v>0</v>
      </c>
      <c r="I7286" s="128">
        <v>216</v>
      </c>
      <c r="J7286" s="129">
        <v>216</v>
      </c>
      <c r="K7286" s="101" t="s">
        <v>1388</v>
      </c>
    </row>
    <row r="7287" spans="1:11" ht="56.25" customHeight="1">
      <c r="A7287" s="98">
        <v>523</v>
      </c>
      <c r="B7287" s="125" t="s">
        <v>9945</v>
      </c>
      <c r="C7287" s="126">
        <v>42585</v>
      </c>
      <c r="D7287" s="98" t="s">
        <v>3</v>
      </c>
      <c r="E7287" s="98">
        <v>1403995</v>
      </c>
      <c r="F7287" s="98"/>
      <c r="G7287" s="127" t="s">
        <v>11783</v>
      </c>
      <c r="H7287" s="128">
        <v>0</v>
      </c>
      <c r="I7287" s="128">
        <v>2027</v>
      </c>
      <c r="J7287" s="129">
        <v>2027</v>
      </c>
      <c r="K7287" s="101" t="s">
        <v>1388</v>
      </c>
    </row>
    <row r="7288" spans="1:11" ht="56.25" customHeight="1">
      <c r="A7288" s="98">
        <v>523</v>
      </c>
      <c r="B7288" s="125" t="s">
        <v>9945</v>
      </c>
      <c r="C7288" s="126">
        <v>42585</v>
      </c>
      <c r="D7288" s="98" t="s">
        <v>3</v>
      </c>
      <c r="E7288" s="98">
        <v>1403996</v>
      </c>
      <c r="F7288" s="98"/>
      <c r="G7288" s="127" t="s">
        <v>11784</v>
      </c>
      <c r="H7288" s="128">
        <v>0</v>
      </c>
      <c r="I7288" s="128">
        <v>3879</v>
      </c>
      <c r="J7288" s="129">
        <v>3879</v>
      </c>
      <c r="K7288" s="101" t="s">
        <v>1388</v>
      </c>
    </row>
    <row r="7289" spans="1:11" ht="56.25" customHeight="1">
      <c r="A7289" s="98">
        <v>523</v>
      </c>
      <c r="B7289" s="125" t="s">
        <v>9945</v>
      </c>
      <c r="C7289" s="126">
        <v>42585</v>
      </c>
      <c r="D7289" s="98" t="s">
        <v>3</v>
      </c>
      <c r="E7289" s="98">
        <v>1403997</v>
      </c>
      <c r="F7289" s="98"/>
      <c r="G7289" s="127" t="s">
        <v>11785</v>
      </c>
      <c r="H7289" s="128">
        <v>0</v>
      </c>
      <c r="I7289" s="128">
        <v>4691.49</v>
      </c>
      <c r="J7289" s="129">
        <v>4691.49</v>
      </c>
      <c r="K7289" s="101" t="s">
        <v>1388</v>
      </c>
    </row>
    <row r="7290" spans="1:11" ht="56.25" customHeight="1">
      <c r="A7290" s="98">
        <v>523</v>
      </c>
      <c r="B7290" s="125" t="s">
        <v>9945</v>
      </c>
      <c r="C7290" s="126">
        <v>42585</v>
      </c>
      <c r="D7290" s="98" t="s">
        <v>3</v>
      </c>
      <c r="E7290" s="98">
        <v>1403999</v>
      </c>
      <c r="F7290" s="98"/>
      <c r="G7290" s="127" t="s">
        <v>11786</v>
      </c>
      <c r="H7290" s="128">
        <v>0</v>
      </c>
      <c r="I7290" s="128">
        <v>17662.8</v>
      </c>
      <c r="J7290" s="129">
        <v>17662.8</v>
      </c>
      <c r="K7290" s="101" t="s">
        <v>1388</v>
      </c>
    </row>
    <row r="7291" spans="1:11" ht="56.25" customHeight="1">
      <c r="A7291" s="98">
        <v>523</v>
      </c>
      <c r="B7291" s="125" t="s">
        <v>9945</v>
      </c>
      <c r="C7291" s="126">
        <v>42587</v>
      </c>
      <c r="D7291" s="98" t="s">
        <v>3</v>
      </c>
      <c r="E7291" s="98">
        <v>1404834</v>
      </c>
      <c r="F7291" s="98"/>
      <c r="G7291" s="127" t="s">
        <v>11866</v>
      </c>
      <c r="H7291" s="128">
        <v>0</v>
      </c>
      <c r="I7291" s="128">
        <v>180.85</v>
      </c>
      <c r="J7291" s="129">
        <v>180.85</v>
      </c>
      <c r="K7291" s="101" t="s">
        <v>1388</v>
      </c>
    </row>
    <row r="7292" spans="1:11" ht="56.25" customHeight="1">
      <c r="A7292" s="98">
        <v>523</v>
      </c>
      <c r="B7292" s="125" t="s">
        <v>9945</v>
      </c>
      <c r="C7292" s="126">
        <v>42587</v>
      </c>
      <c r="D7292" s="98" t="s">
        <v>3</v>
      </c>
      <c r="E7292" s="98">
        <v>1404835</v>
      </c>
      <c r="F7292" s="98"/>
      <c r="G7292" s="127" t="s">
        <v>11867</v>
      </c>
      <c r="H7292" s="128">
        <v>0</v>
      </c>
      <c r="I7292" s="128">
        <v>2016</v>
      </c>
      <c r="J7292" s="129">
        <v>2016</v>
      </c>
      <c r="K7292" s="101" t="s">
        <v>1388</v>
      </c>
    </row>
    <row r="7293" spans="1:11" ht="56.25" customHeight="1">
      <c r="A7293" s="98">
        <v>523</v>
      </c>
      <c r="B7293" s="125" t="s">
        <v>9945</v>
      </c>
      <c r="C7293" s="126">
        <v>42587</v>
      </c>
      <c r="D7293" s="98" t="s">
        <v>3</v>
      </c>
      <c r="E7293" s="98">
        <v>1404937</v>
      </c>
      <c r="F7293" s="98"/>
      <c r="G7293" s="127" t="s">
        <v>11880</v>
      </c>
      <c r="H7293" s="128">
        <v>0</v>
      </c>
      <c r="I7293" s="128">
        <v>79.760000000000005</v>
      </c>
      <c r="J7293" s="129">
        <v>79.760000000000005</v>
      </c>
      <c r="K7293" s="101" t="s">
        <v>1388</v>
      </c>
    </row>
    <row r="7294" spans="1:11" ht="56.25" customHeight="1">
      <c r="A7294" s="98">
        <v>523</v>
      </c>
      <c r="B7294" s="125" t="s">
        <v>9945</v>
      </c>
      <c r="C7294" s="126">
        <v>42587</v>
      </c>
      <c r="D7294" s="98" t="s">
        <v>3</v>
      </c>
      <c r="E7294" s="98">
        <v>1404943</v>
      </c>
      <c r="F7294" s="98"/>
      <c r="G7294" s="127" t="s">
        <v>11881</v>
      </c>
      <c r="H7294" s="128">
        <v>0</v>
      </c>
      <c r="I7294" s="128">
        <v>51.61</v>
      </c>
      <c r="J7294" s="129">
        <v>51.61</v>
      </c>
      <c r="K7294" s="101" t="s">
        <v>1388</v>
      </c>
    </row>
    <row r="7295" spans="1:11" ht="56.25" customHeight="1">
      <c r="A7295" s="98">
        <v>523</v>
      </c>
      <c r="B7295" s="125" t="s">
        <v>9945</v>
      </c>
      <c r="C7295" s="126">
        <v>42587</v>
      </c>
      <c r="D7295" s="98" t="s">
        <v>3</v>
      </c>
      <c r="E7295" s="98">
        <v>1404944</v>
      </c>
      <c r="F7295" s="98"/>
      <c r="G7295" s="127" t="s">
        <v>11882</v>
      </c>
      <c r="H7295" s="128">
        <v>0</v>
      </c>
      <c r="I7295" s="128">
        <v>56.300000000000004</v>
      </c>
      <c r="J7295" s="129">
        <v>56.300000000000004</v>
      </c>
      <c r="K7295" s="101" t="s">
        <v>1388</v>
      </c>
    </row>
    <row r="7296" spans="1:11" ht="56.25" customHeight="1">
      <c r="A7296" s="98">
        <v>523</v>
      </c>
      <c r="B7296" s="125" t="s">
        <v>9945</v>
      </c>
      <c r="C7296" s="126">
        <v>42587</v>
      </c>
      <c r="D7296" s="98" t="s">
        <v>3</v>
      </c>
      <c r="E7296" s="98">
        <v>1404947</v>
      </c>
      <c r="F7296" s="98"/>
      <c r="G7296" s="127" t="s">
        <v>11883</v>
      </c>
      <c r="H7296" s="128">
        <v>0</v>
      </c>
      <c r="I7296" s="128">
        <v>150.14000000000001</v>
      </c>
      <c r="J7296" s="129">
        <v>150.14000000000001</v>
      </c>
      <c r="K7296" s="101" t="s">
        <v>1388</v>
      </c>
    </row>
    <row r="7297" spans="1:11" ht="56.25" customHeight="1">
      <c r="A7297" s="98">
        <v>523</v>
      </c>
      <c r="B7297" s="125" t="s">
        <v>9945</v>
      </c>
      <c r="C7297" s="126">
        <v>42587</v>
      </c>
      <c r="D7297" s="98" t="s">
        <v>3</v>
      </c>
      <c r="E7297" s="98">
        <v>1404956</v>
      </c>
      <c r="F7297" s="98"/>
      <c r="G7297" s="127" t="s">
        <v>11885</v>
      </c>
      <c r="H7297" s="128">
        <v>0</v>
      </c>
      <c r="I7297" s="128">
        <v>1660.5900000000001</v>
      </c>
      <c r="J7297" s="129">
        <v>1660.5900000000001</v>
      </c>
      <c r="K7297" s="101" t="s">
        <v>1388</v>
      </c>
    </row>
    <row r="7298" spans="1:11" ht="56.25" customHeight="1">
      <c r="A7298" s="98">
        <v>523</v>
      </c>
      <c r="B7298" s="125" t="s">
        <v>9945</v>
      </c>
      <c r="C7298" s="126">
        <v>42587</v>
      </c>
      <c r="D7298" s="98" t="s">
        <v>3</v>
      </c>
      <c r="E7298" s="98">
        <v>1404959</v>
      </c>
      <c r="F7298" s="98"/>
      <c r="G7298" s="127" t="s">
        <v>11886</v>
      </c>
      <c r="H7298" s="128">
        <v>0</v>
      </c>
      <c r="I7298" s="128">
        <v>649.76</v>
      </c>
      <c r="J7298" s="129">
        <v>649.76</v>
      </c>
      <c r="K7298" s="101" t="s">
        <v>1388</v>
      </c>
    </row>
    <row r="7299" spans="1:11" ht="56.25" customHeight="1">
      <c r="A7299" s="98">
        <v>523</v>
      </c>
      <c r="B7299" s="125" t="s">
        <v>9945</v>
      </c>
      <c r="C7299" s="126">
        <v>42587</v>
      </c>
      <c r="D7299" s="98" t="s">
        <v>3</v>
      </c>
      <c r="E7299" s="98">
        <v>1404963</v>
      </c>
      <c r="F7299" s="98"/>
      <c r="G7299" s="127" t="s">
        <v>11888</v>
      </c>
      <c r="H7299" s="128">
        <v>0</v>
      </c>
      <c r="I7299" s="128">
        <v>943.49</v>
      </c>
      <c r="J7299" s="129">
        <v>943.49</v>
      </c>
      <c r="K7299" s="101" t="s">
        <v>1388</v>
      </c>
    </row>
    <row r="7300" spans="1:11" ht="56.25" customHeight="1">
      <c r="A7300" s="98">
        <v>523</v>
      </c>
      <c r="B7300" s="125" t="s">
        <v>9945</v>
      </c>
      <c r="C7300" s="126">
        <v>42587</v>
      </c>
      <c r="D7300" s="98" t="s">
        <v>3</v>
      </c>
      <c r="E7300" s="98">
        <v>1404968</v>
      </c>
      <c r="F7300" s="98"/>
      <c r="G7300" s="127" t="s">
        <v>11889</v>
      </c>
      <c r="H7300" s="128">
        <v>0</v>
      </c>
      <c r="I7300" s="128">
        <v>629.37</v>
      </c>
      <c r="J7300" s="129">
        <v>629.37</v>
      </c>
      <c r="K7300" s="101" t="s">
        <v>1388</v>
      </c>
    </row>
    <row r="7301" spans="1:11" ht="56.25" customHeight="1">
      <c r="A7301" s="98">
        <v>523</v>
      </c>
      <c r="B7301" s="125" t="s">
        <v>9945</v>
      </c>
      <c r="C7301" s="126">
        <v>42587</v>
      </c>
      <c r="D7301" s="98" t="s">
        <v>3</v>
      </c>
      <c r="E7301" s="98">
        <v>1404971</v>
      </c>
      <c r="F7301" s="98"/>
      <c r="G7301" s="127" t="s">
        <v>11891</v>
      </c>
      <c r="H7301" s="128">
        <v>0</v>
      </c>
      <c r="I7301" s="128">
        <v>903.78</v>
      </c>
      <c r="J7301" s="129">
        <v>903.78</v>
      </c>
      <c r="K7301" s="101" t="s">
        <v>1388</v>
      </c>
    </row>
    <row r="7302" spans="1:11" ht="56.25" customHeight="1">
      <c r="A7302" s="98">
        <v>523</v>
      </c>
      <c r="B7302" s="125" t="s">
        <v>9945</v>
      </c>
      <c r="C7302" s="126">
        <v>42587</v>
      </c>
      <c r="D7302" s="98" t="s">
        <v>3</v>
      </c>
      <c r="E7302" s="98">
        <v>1404975</v>
      </c>
      <c r="F7302" s="98"/>
      <c r="G7302" s="127" t="s">
        <v>11893</v>
      </c>
      <c r="H7302" s="128">
        <v>0</v>
      </c>
      <c r="I7302" s="128">
        <v>1379</v>
      </c>
      <c r="J7302" s="129">
        <v>1379</v>
      </c>
      <c r="K7302" s="101" t="s">
        <v>1388</v>
      </c>
    </row>
    <row r="7303" spans="1:11" ht="56.25" customHeight="1">
      <c r="A7303" s="98">
        <v>523</v>
      </c>
      <c r="B7303" s="125" t="s">
        <v>9945</v>
      </c>
      <c r="C7303" s="126">
        <v>42587</v>
      </c>
      <c r="D7303" s="98" t="s">
        <v>3</v>
      </c>
      <c r="E7303" s="98">
        <v>1404978</v>
      </c>
      <c r="F7303" s="98"/>
      <c r="G7303" s="127" t="s">
        <v>11895</v>
      </c>
      <c r="H7303" s="128">
        <v>0</v>
      </c>
      <c r="I7303" s="128">
        <v>75.42</v>
      </c>
      <c r="J7303" s="129">
        <v>75.42</v>
      </c>
      <c r="K7303" s="101" t="s">
        <v>1388</v>
      </c>
    </row>
    <row r="7304" spans="1:11" ht="56.25" customHeight="1">
      <c r="A7304" s="98">
        <v>523</v>
      </c>
      <c r="B7304" s="125" t="s">
        <v>9945</v>
      </c>
      <c r="C7304" s="126">
        <v>42591</v>
      </c>
      <c r="D7304" s="98" t="s">
        <v>3</v>
      </c>
      <c r="E7304" s="98">
        <v>1405959</v>
      </c>
      <c r="F7304" s="98"/>
      <c r="G7304" s="127" t="s">
        <v>11957</v>
      </c>
      <c r="H7304" s="128">
        <v>0</v>
      </c>
      <c r="I7304" s="128">
        <v>374</v>
      </c>
      <c r="J7304" s="129">
        <v>374</v>
      </c>
      <c r="K7304" s="101" t="s">
        <v>1388</v>
      </c>
    </row>
    <row r="7305" spans="1:11" ht="56.25" customHeight="1">
      <c r="A7305" s="98">
        <v>523</v>
      </c>
      <c r="B7305" s="125" t="s">
        <v>9945</v>
      </c>
      <c r="C7305" s="126">
        <v>42591</v>
      </c>
      <c r="D7305" s="98" t="s">
        <v>3</v>
      </c>
      <c r="E7305" s="98">
        <v>1405961</v>
      </c>
      <c r="F7305" s="98"/>
      <c r="G7305" s="127" t="s">
        <v>11958</v>
      </c>
      <c r="H7305" s="128">
        <v>0</v>
      </c>
      <c r="I7305" s="128">
        <v>2887.12</v>
      </c>
      <c r="J7305" s="129">
        <v>2887.12</v>
      </c>
      <c r="K7305" s="101" t="s">
        <v>1388</v>
      </c>
    </row>
    <row r="7306" spans="1:11" ht="56.25" customHeight="1">
      <c r="A7306" s="98">
        <v>523</v>
      </c>
      <c r="B7306" s="125" t="s">
        <v>9945</v>
      </c>
      <c r="C7306" s="126">
        <v>42593</v>
      </c>
      <c r="D7306" s="98" t="s">
        <v>3</v>
      </c>
      <c r="E7306" s="98">
        <v>1406955</v>
      </c>
      <c r="F7306" s="98"/>
      <c r="G7306" s="127" t="s">
        <v>12024</v>
      </c>
      <c r="H7306" s="128">
        <v>0</v>
      </c>
      <c r="I7306" s="128">
        <v>164.9</v>
      </c>
      <c r="J7306" s="129">
        <v>164.9</v>
      </c>
      <c r="K7306" s="101" t="s">
        <v>1388</v>
      </c>
    </row>
    <row r="7307" spans="1:11" ht="56.25" customHeight="1">
      <c r="A7307" s="98">
        <v>523</v>
      </c>
      <c r="B7307" s="125" t="s">
        <v>9945</v>
      </c>
      <c r="C7307" s="126">
        <v>42593</v>
      </c>
      <c r="D7307" s="98" t="s">
        <v>3</v>
      </c>
      <c r="E7307" s="98">
        <v>1406958</v>
      </c>
      <c r="F7307" s="98"/>
      <c r="G7307" s="127" t="s">
        <v>12025</v>
      </c>
      <c r="H7307" s="128">
        <v>0</v>
      </c>
      <c r="I7307" s="128">
        <v>182.62</v>
      </c>
      <c r="J7307" s="129">
        <v>182.62</v>
      </c>
      <c r="K7307" s="101" t="s">
        <v>1388</v>
      </c>
    </row>
    <row r="7308" spans="1:11" ht="56.25" customHeight="1">
      <c r="A7308" s="98">
        <v>523</v>
      </c>
      <c r="B7308" s="125" t="s">
        <v>9945</v>
      </c>
      <c r="C7308" s="126">
        <v>42593</v>
      </c>
      <c r="D7308" s="98" t="s">
        <v>3</v>
      </c>
      <c r="E7308" s="98">
        <v>1406960</v>
      </c>
      <c r="F7308" s="98"/>
      <c r="G7308" s="127" t="s">
        <v>12026</v>
      </c>
      <c r="H7308" s="128">
        <v>0</v>
      </c>
      <c r="I7308" s="128">
        <v>130.41</v>
      </c>
      <c r="J7308" s="129">
        <v>130.41</v>
      </c>
      <c r="K7308" s="101" t="s">
        <v>1388</v>
      </c>
    </row>
    <row r="7309" spans="1:11" ht="56.25" customHeight="1">
      <c r="A7309" s="98">
        <v>523</v>
      </c>
      <c r="B7309" s="125" t="s">
        <v>9945</v>
      </c>
      <c r="C7309" s="126">
        <v>42597</v>
      </c>
      <c r="D7309" s="98" t="s">
        <v>3</v>
      </c>
      <c r="E7309" s="98">
        <v>1408065</v>
      </c>
      <c r="F7309" s="98"/>
      <c r="G7309" s="127" t="s">
        <v>12085</v>
      </c>
      <c r="H7309" s="128">
        <v>0</v>
      </c>
      <c r="I7309" s="128">
        <v>399.96000000000004</v>
      </c>
      <c r="J7309" s="129">
        <v>399.96000000000004</v>
      </c>
      <c r="K7309" s="101" t="s">
        <v>1388</v>
      </c>
    </row>
    <row r="7310" spans="1:11" ht="56.25" customHeight="1">
      <c r="A7310" s="98">
        <v>523</v>
      </c>
      <c r="B7310" s="125" t="s">
        <v>9945</v>
      </c>
      <c r="C7310" s="126">
        <v>42597</v>
      </c>
      <c r="D7310" s="98" t="s">
        <v>3</v>
      </c>
      <c r="E7310" s="98">
        <v>1408068</v>
      </c>
      <c r="F7310" s="98"/>
      <c r="G7310" s="127" t="s">
        <v>12086</v>
      </c>
      <c r="H7310" s="128">
        <v>0</v>
      </c>
      <c r="I7310" s="128">
        <v>77.989999999999995</v>
      </c>
      <c r="J7310" s="129">
        <v>77.989999999999995</v>
      </c>
      <c r="K7310" s="101" t="s">
        <v>1388</v>
      </c>
    </row>
    <row r="7311" spans="1:11" ht="56.25" customHeight="1">
      <c r="A7311" s="98">
        <v>523</v>
      </c>
      <c r="B7311" s="125" t="s">
        <v>9945</v>
      </c>
      <c r="C7311" s="126">
        <v>42597</v>
      </c>
      <c r="D7311" s="98" t="s">
        <v>3</v>
      </c>
      <c r="E7311" s="98">
        <v>1408069</v>
      </c>
      <c r="F7311" s="98"/>
      <c r="G7311" s="127" t="s">
        <v>12087</v>
      </c>
      <c r="H7311" s="128">
        <v>0</v>
      </c>
      <c r="I7311" s="128">
        <v>62.46</v>
      </c>
      <c r="J7311" s="129">
        <v>62.46</v>
      </c>
      <c r="K7311" s="101" t="s">
        <v>1388</v>
      </c>
    </row>
    <row r="7312" spans="1:11" ht="56.25" customHeight="1">
      <c r="A7312" s="98">
        <v>523</v>
      </c>
      <c r="B7312" s="125" t="s">
        <v>9945</v>
      </c>
      <c r="C7312" s="126">
        <v>42597</v>
      </c>
      <c r="D7312" s="98" t="s">
        <v>3</v>
      </c>
      <c r="E7312" s="98">
        <v>1408070</v>
      </c>
      <c r="F7312" s="98"/>
      <c r="G7312" s="127" t="s">
        <v>12088</v>
      </c>
      <c r="H7312" s="128">
        <v>0</v>
      </c>
      <c r="I7312" s="128">
        <v>83.45</v>
      </c>
      <c r="J7312" s="129">
        <v>83.45</v>
      </c>
      <c r="K7312" s="101" t="s">
        <v>1388</v>
      </c>
    </row>
    <row r="7313" spans="1:11" ht="56.25" customHeight="1">
      <c r="A7313" s="98">
        <v>523</v>
      </c>
      <c r="B7313" s="125" t="s">
        <v>9945</v>
      </c>
      <c r="C7313" s="126">
        <v>42597</v>
      </c>
      <c r="D7313" s="98" t="s">
        <v>3</v>
      </c>
      <c r="E7313" s="98">
        <v>1408071</v>
      </c>
      <c r="F7313" s="98"/>
      <c r="G7313" s="127" t="s">
        <v>12089</v>
      </c>
      <c r="H7313" s="128">
        <v>0</v>
      </c>
      <c r="I7313" s="128">
        <v>34.06</v>
      </c>
      <c r="J7313" s="129">
        <v>34.06</v>
      </c>
      <c r="K7313" s="101" t="s">
        <v>1388</v>
      </c>
    </row>
    <row r="7314" spans="1:11" ht="56.25" customHeight="1">
      <c r="A7314" s="98">
        <v>523</v>
      </c>
      <c r="B7314" s="125" t="s">
        <v>9945</v>
      </c>
      <c r="C7314" s="126">
        <v>42597</v>
      </c>
      <c r="D7314" s="98" t="s">
        <v>3</v>
      </c>
      <c r="E7314" s="98">
        <v>1408072</v>
      </c>
      <c r="F7314" s="98"/>
      <c r="G7314" s="127" t="s">
        <v>12090</v>
      </c>
      <c r="H7314" s="128">
        <v>0</v>
      </c>
      <c r="I7314" s="128">
        <v>52.49</v>
      </c>
      <c r="J7314" s="129">
        <v>52.49</v>
      </c>
      <c r="K7314" s="101" t="s">
        <v>1388</v>
      </c>
    </row>
    <row r="7315" spans="1:11" ht="56.25" customHeight="1">
      <c r="A7315" s="98">
        <v>523</v>
      </c>
      <c r="B7315" s="125" t="s">
        <v>9945</v>
      </c>
      <c r="C7315" s="126">
        <v>42597</v>
      </c>
      <c r="D7315" s="98" t="s">
        <v>3</v>
      </c>
      <c r="E7315" s="98">
        <v>1408075</v>
      </c>
      <c r="F7315" s="98"/>
      <c r="G7315" s="127" t="s">
        <v>12091</v>
      </c>
      <c r="H7315" s="128">
        <v>0</v>
      </c>
      <c r="I7315" s="128">
        <v>24.7</v>
      </c>
      <c r="J7315" s="129">
        <v>24.7</v>
      </c>
      <c r="K7315" s="101" t="s">
        <v>1388</v>
      </c>
    </row>
    <row r="7316" spans="1:11" ht="56.25" customHeight="1">
      <c r="A7316" s="98">
        <v>523</v>
      </c>
      <c r="B7316" s="125" t="s">
        <v>9945</v>
      </c>
      <c r="C7316" s="126">
        <v>42597</v>
      </c>
      <c r="D7316" s="98" t="s">
        <v>3</v>
      </c>
      <c r="E7316" s="98">
        <v>1408078</v>
      </c>
      <c r="F7316" s="98"/>
      <c r="G7316" s="127" t="s">
        <v>12092</v>
      </c>
      <c r="H7316" s="128">
        <v>0</v>
      </c>
      <c r="I7316" s="128">
        <v>963</v>
      </c>
      <c r="J7316" s="129">
        <v>963</v>
      </c>
      <c r="K7316" s="101" t="s">
        <v>1388</v>
      </c>
    </row>
    <row r="7317" spans="1:11" ht="56.25" customHeight="1">
      <c r="A7317" s="98">
        <v>523</v>
      </c>
      <c r="B7317" s="125" t="s">
        <v>9945</v>
      </c>
      <c r="C7317" s="126">
        <v>42597</v>
      </c>
      <c r="D7317" s="98" t="s">
        <v>3</v>
      </c>
      <c r="E7317" s="98">
        <v>1408082</v>
      </c>
      <c r="F7317" s="98"/>
      <c r="G7317" s="127" t="s">
        <v>12093</v>
      </c>
      <c r="H7317" s="128">
        <v>0</v>
      </c>
      <c r="I7317" s="128">
        <v>8157</v>
      </c>
      <c r="J7317" s="129">
        <v>8157</v>
      </c>
      <c r="K7317" s="101" t="s">
        <v>1388</v>
      </c>
    </row>
    <row r="7318" spans="1:11" ht="56.25" customHeight="1">
      <c r="A7318" s="98">
        <v>523</v>
      </c>
      <c r="B7318" s="125" t="s">
        <v>9945</v>
      </c>
      <c r="C7318" s="126">
        <v>42597</v>
      </c>
      <c r="D7318" s="98" t="s">
        <v>3</v>
      </c>
      <c r="E7318" s="98">
        <v>1408083</v>
      </c>
      <c r="F7318" s="98"/>
      <c r="G7318" s="127" t="s">
        <v>12094</v>
      </c>
      <c r="H7318" s="128">
        <v>0</v>
      </c>
      <c r="I7318" s="128">
        <v>31.900000000000002</v>
      </c>
      <c r="J7318" s="129">
        <v>31.900000000000002</v>
      </c>
      <c r="K7318" s="101" t="s">
        <v>1388</v>
      </c>
    </row>
    <row r="7319" spans="1:11" ht="56.25" customHeight="1">
      <c r="A7319" s="98">
        <v>523</v>
      </c>
      <c r="B7319" s="125" t="s">
        <v>9945</v>
      </c>
      <c r="C7319" s="126">
        <v>42597</v>
      </c>
      <c r="D7319" s="98" t="s">
        <v>3</v>
      </c>
      <c r="E7319" s="98">
        <v>1408085</v>
      </c>
      <c r="F7319" s="98"/>
      <c r="G7319" s="127" t="s">
        <v>12095</v>
      </c>
      <c r="H7319" s="128">
        <v>0</v>
      </c>
      <c r="I7319" s="128">
        <v>61.89</v>
      </c>
      <c r="J7319" s="129">
        <v>61.89</v>
      </c>
      <c r="K7319" s="101" t="s">
        <v>1388</v>
      </c>
    </row>
    <row r="7320" spans="1:11" ht="56.25" customHeight="1">
      <c r="A7320" s="98">
        <v>523</v>
      </c>
      <c r="B7320" s="125" t="s">
        <v>9945</v>
      </c>
      <c r="C7320" s="126">
        <v>42597</v>
      </c>
      <c r="D7320" s="98" t="s">
        <v>3</v>
      </c>
      <c r="E7320" s="98">
        <v>1408118</v>
      </c>
      <c r="F7320" s="98"/>
      <c r="G7320" s="127" t="s">
        <v>12097</v>
      </c>
      <c r="H7320" s="128">
        <v>0</v>
      </c>
      <c r="I7320" s="128">
        <v>2848</v>
      </c>
      <c r="J7320" s="129">
        <v>2848</v>
      </c>
      <c r="K7320" s="101" t="s">
        <v>1388</v>
      </c>
    </row>
    <row r="7321" spans="1:11" ht="56.25" customHeight="1">
      <c r="A7321" s="98">
        <v>523</v>
      </c>
      <c r="B7321" s="125" t="s">
        <v>9945</v>
      </c>
      <c r="C7321" s="126">
        <v>42597</v>
      </c>
      <c r="D7321" s="98" t="s">
        <v>3</v>
      </c>
      <c r="E7321" s="98">
        <v>1408171</v>
      </c>
      <c r="F7321" s="98"/>
      <c r="G7321" s="127" t="s">
        <v>12099</v>
      </c>
      <c r="H7321" s="128">
        <v>0</v>
      </c>
      <c r="I7321" s="128">
        <v>30</v>
      </c>
      <c r="J7321" s="129">
        <v>30</v>
      </c>
      <c r="K7321" s="101" t="s">
        <v>1388</v>
      </c>
    </row>
    <row r="7322" spans="1:11" ht="56.25" customHeight="1">
      <c r="A7322" s="98">
        <v>523</v>
      </c>
      <c r="B7322" s="125" t="s">
        <v>9945</v>
      </c>
      <c r="C7322" s="126">
        <v>42598</v>
      </c>
      <c r="D7322" s="98" t="s">
        <v>3</v>
      </c>
      <c r="E7322" s="98">
        <v>1408690</v>
      </c>
      <c r="F7322" s="98"/>
      <c r="G7322" s="127" t="s">
        <v>12127</v>
      </c>
      <c r="H7322" s="128">
        <v>0</v>
      </c>
      <c r="I7322" s="128">
        <v>151</v>
      </c>
      <c r="J7322" s="129">
        <v>151</v>
      </c>
      <c r="K7322" s="101" t="s">
        <v>1388</v>
      </c>
    </row>
    <row r="7323" spans="1:11" ht="56.25" customHeight="1">
      <c r="A7323" s="98">
        <v>523</v>
      </c>
      <c r="B7323" s="125" t="s">
        <v>9945</v>
      </c>
      <c r="C7323" s="126">
        <v>42598</v>
      </c>
      <c r="D7323" s="98" t="s">
        <v>3</v>
      </c>
      <c r="E7323" s="98">
        <v>1408693</v>
      </c>
      <c r="F7323" s="98"/>
      <c r="G7323" s="127" t="s">
        <v>12128</v>
      </c>
      <c r="H7323" s="128">
        <v>0</v>
      </c>
      <c r="I7323" s="128">
        <v>176</v>
      </c>
      <c r="J7323" s="129">
        <v>176</v>
      </c>
      <c r="K7323" s="101" t="s">
        <v>1388</v>
      </c>
    </row>
    <row r="7324" spans="1:11" ht="56.25" customHeight="1">
      <c r="A7324" s="98">
        <v>523</v>
      </c>
      <c r="B7324" s="125" t="s">
        <v>9945</v>
      </c>
      <c r="C7324" s="126">
        <v>42599</v>
      </c>
      <c r="D7324" s="98" t="s">
        <v>3</v>
      </c>
      <c r="E7324" s="98">
        <v>1409120</v>
      </c>
      <c r="F7324" s="98"/>
      <c r="G7324" s="127" t="s">
        <v>12163</v>
      </c>
      <c r="H7324" s="128">
        <v>0</v>
      </c>
      <c r="I7324" s="128">
        <v>2285</v>
      </c>
      <c r="J7324" s="129">
        <v>2285</v>
      </c>
      <c r="K7324" s="101" t="s">
        <v>1388</v>
      </c>
    </row>
    <row r="7325" spans="1:11" ht="56.25" customHeight="1">
      <c r="A7325" s="98">
        <v>523</v>
      </c>
      <c r="B7325" s="125" t="s">
        <v>9945</v>
      </c>
      <c r="C7325" s="126">
        <v>42600</v>
      </c>
      <c r="D7325" s="98" t="s">
        <v>3</v>
      </c>
      <c r="E7325" s="98">
        <v>1409565</v>
      </c>
      <c r="F7325" s="98"/>
      <c r="G7325" s="127" t="s">
        <v>12194</v>
      </c>
      <c r="H7325" s="128">
        <v>0</v>
      </c>
      <c r="I7325" s="128">
        <v>240</v>
      </c>
      <c r="J7325" s="129">
        <v>240</v>
      </c>
      <c r="K7325" s="101" t="s">
        <v>1388</v>
      </c>
    </row>
    <row r="7326" spans="1:11" ht="56.25" customHeight="1">
      <c r="A7326" s="98">
        <v>523</v>
      </c>
      <c r="B7326" s="125" t="s">
        <v>9945</v>
      </c>
      <c r="C7326" s="126">
        <v>42601</v>
      </c>
      <c r="D7326" s="98" t="s">
        <v>3</v>
      </c>
      <c r="E7326" s="98">
        <v>1410023</v>
      </c>
      <c r="F7326" s="98"/>
      <c r="G7326" s="127" t="s">
        <v>12223</v>
      </c>
      <c r="H7326" s="128">
        <v>0</v>
      </c>
      <c r="I7326" s="128">
        <v>1644</v>
      </c>
      <c r="J7326" s="129">
        <v>1644</v>
      </c>
      <c r="K7326" s="101" t="s">
        <v>1388</v>
      </c>
    </row>
    <row r="7327" spans="1:11" ht="56.25" customHeight="1">
      <c r="A7327" s="98">
        <v>523</v>
      </c>
      <c r="B7327" s="125" t="s">
        <v>9945</v>
      </c>
      <c r="C7327" s="126">
        <v>42601</v>
      </c>
      <c r="D7327" s="98" t="s">
        <v>3</v>
      </c>
      <c r="E7327" s="98">
        <v>1410025</v>
      </c>
      <c r="F7327" s="98"/>
      <c r="G7327" s="127" t="s">
        <v>12224</v>
      </c>
      <c r="H7327" s="128">
        <v>0</v>
      </c>
      <c r="I7327" s="128">
        <v>1734.5</v>
      </c>
      <c r="J7327" s="129">
        <v>1734.5</v>
      </c>
      <c r="K7327" s="101" t="s">
        <v>1388</v>
      </c>
    </row>
    <row r="7328" spans="1:11" ht="56.25" customHeight="1">
      <c r="A7328" s="98">
        <v>523</v>
      </c>
      <c r="B7328" s="125" t="s">
        <v>9945</v>
      </c>
      <c r="C7328" s="126">
        <v>42601</v>
      </c>
      <c r="D7328" s="98" t="s">
        <v>3</v>
      </c>
      <c r="E7328" s="98">
        <v>1410026</v>
      </c>
      <c r="F7328" s="98"/>
      <c r="G7328" s="127" t="s">
        <v>12225</v>
      </c>
      <c r="H7328" s="128">
        <v>0</v>
      </c>
      <c r="I7328" s="128">
        <v>211.9</v>
      </c>
      <c r="J7328" s="129">
        <v>211.9</v>
      </c>
      <c r="K7328" s="101" t="s">
        <v>1388</v>
      </c>
    </row>
    <row r="7329" spans="1:11" ht="56.25" customHeight="1">
      <c r="A7329" s="98">
        <v>523</v>
      </c>
      <c r="B7329" s="125" t="s">
        <v>9945</v>
      </c>
      <c r="C7329" s="126">
        <v>42604</v>
      </c>
      <c r="D7329" s="98" t="s">
        <v>3</v>
      </c>
      <c r="E7329" s="98">
        <v>1410598</v>
      </c>
      <c r="F7329" s="98"/>
      <c r="G7329" s="127" t="s">
        <v>12246</v>
      </c>
      <c r="H7329" s="128">
        <v>0</v>
      </c>
      <c r="I7329" s="128">
        <v>8657</v>
      </c>
      <c r="J7329" s="129">
        <v>8657</v>
      </c>
      <c r="K7329" s="101" t="s">
        <v>1388</v>
      </c>
    </row>
    <row r="7330" spans="1:11" ht="56.25" customHeight="1">
      <c r="A7330" s="98">
        <v>523</v>
      </c>
      <c r="B7330" s="125" t="s">
        <v>9945</v>
      </c>
      <c r="C7330" s="126">
        <v>42604</v>
      </c>
      <c r="D7330" s="98" t="s">
        <v>3</v>
      </c>
      <c r="E7330" s="98">
        <v>1410637</v>
      </c>
      <c r="F7330" s="98"/>
      <c r="G7330" s="127" t="s">
        <v>12251</v>
      </c>
      <c r="H7330" s="128">
        <v>0</v>
      </c>
      <c r="I7330" s="128">
        <v>3878.5</v>
      </c>
      <c r="J7330" s="129">
        <v>3878.5</v>
      </c>
      <c r="K7330" s="101" t="s">
        <v>1388</v>
      </c>
    </row>
    <row r="7331" spans="1:11" ht="56.25" customHeight="1">
      <c r="A7331" s="98">
        <v>523</v>
      </c>
      <c r="B7331" s="125" t="s">
        <v>9945</v>
      </c>
      <c r="C7331" s="126">
        <v>42604</v>
      </c>
      <c r="D7331" s="98" t="s">
        <v>3</v>
      </c>
      <c r="E7331" s="98">
        <v>1410681</v>
      </c>
      <c r="F7331" s="98"/>
      <c r="G7331" s="127" t="s">
        <v>12258</v>
      </c>
      <c r="H7331" s="128">
        <v>0</v>
      </c>
      <c r="I7331" s="128">
        <v>108</v>
      </c>
      <c r="J7331" s="129">
        <v>108</v>
      </c>
      <c r="K7331" s="101" t="s">
        <v>1388</v>
      </c>
    </row>
    <row r="7332" spans="1:11" ht="56.25" customHeight="1">
      <c r="A7332" s="98">
        <v>523</v>
      </c>
      <c r="B7332" s="125" t="s">
        <v>9945</v>
      </c>
      <c r="C7332" s="126">
        <v>42604</v>
      </c>
      <c r="D7332" s="98" t="s">
        <v>3</v>
      </c>
      <c r="E7332" s="98">
        <v>1410683</v>
      </c>
      <c r="F7332" s="98"/>
      <c r="G7332" s="127" t="s">
        <v>12259</v>
      </c>
      <c r="H7332" s="128">
        <v>0</v>
      </c>
      <c r="I7332" s="128">
        <v>152</v>
      </c>
      <c r="J7332" s="129">
        <v>152</v>
      </c>
      <c r="K7332" s="101" t="s">
        <v>1388</v>
      </c>
    </row>
    <row r="7333" spans="1:11" ht="56.25" customHeight="1">
      <c r="A7333" s="98">
        <v>523</v>
      </c>
      <c r="B7333" s="125" t="s">
        <v>9945</v>
      </c>
      <c r="C7333" s="126">
        <v>42606</v>
      </c>
      <c r="D7333" s="98" t="s">
        <v>3</v>
      </c>
      <c r="E7333" s="98">
        <v>1411660</v>
      </c>
      <c r="F7333" s="98"/>
      <c r="G7333" s="127" t="s">
        <v>12328</v>
      </c>
      <c r="H7333" s="128">
        <v>0</v>
      </c>
      <c r="I7333" s="128">
        <v>1535</v>
      </c>
      <c r="J7333" s="129">
        <v>1535</v>
      </c>
      <c r="K7333" s="101" t="s">
        <v>1388</v>
      </c>
    </row>
    <row r="7334" spans="1:11" ht="56.25" customHeight="1">
      <c r="A7334" s="98">
        <v>523</v>
      </c>
      <c r="B7334" s="125" t="s">
        <v>9945</v>
      </c>
      <c r="C7334" s="126">
        <v>42607</v>
      </c>
      <c r="D7334" s="98" t="s">
        <v>3</v>
      </c>
      <c r="E7334" s="98">
        <v>1412107</v>
      </c>
      <c r="F7334" s="98"/>
      <c r="G7334" s="127" t="s">
        <v>12370</v>
      </c>
      <c r="H7334" s="128">
        <v>0</v>
      </c>
      <c r="I7334" s="128">
        <v>1123</v>
      </c>
      <c r="J7334" s="129">
        <v>1123</v>
      </c>
      <c r="K7334" s="101" t="s">
        <v>1388</v>
      </c>
    </row>
    <row r="7335" spans="1:11" ht="56.25" customHeight="1">
      <c r="A7335" s="98">
        <v>523</v>
      </c>
      <c r="B7335" s="125" t="s">
        <v>9945</v>
      </c>
      <c r="C7335" s="126">
        <v>42608</v>
      </c>
      <c r="D7335" s="98" t="s">
        <v>3</v>
      </c>
      <c r="E7335" s="98">
        <v>1412450</v>
      </c>
      <c r="F7335" s="98"/>
      <c r="G7335" s="127" t="s">
        <v>12396</v>
      </c>
      <c r="H7335" s="128">
        <v>0</v>
      </c>
      <c r="I7335" s="128">
        <v>25403.600000000002</v>
      </c>
      <c r="J7335" s="129">
        <v>25403.600000000002</v>
      </c>
      <c r="K7335" s="101" t="s">
        <v>1388</v>
      </c>
    </row>
    <row r="7336" spans="1:11" ht="56.25" customHeight="1">
      <c r="A7336" s="98">
        <v>523</v>
      </c>
      <c r="B7336" s="125" t="s">
        <v>9945</v>
      </c>
      <c r="C7336" s="126">
        <v>42608</v>
      </c>
      <c r="D7336" s="98" t="s">
        <v>3</v>
      </c>
      <c r="E7336" s="98">
        <v>1412451</v>
      </c>
      <c r="F7336" s="98"/>
      <c r="G7336" s="127" t="s">
        <v>12397</v>
      </c>
      <c r="H7336" s="128">
        <v>0</v>
      </c>
      <c r="I7336" s="128">
        <v>1175.48</v>
      </c>
      <c r="J7336" s="129">
        <v>1175.48</v>
      </c>
      <c r="K7336" s="101" t="s">
        <v>1388</v>
      </c>
    </row>
    <row r="7337" spans="1:11" ht="56.25" customHeight="1">
      <c r="A7337" s="98">
        <v>523</v>
      </c>
      <c r="B7337" s="125" t="s">
        <v>9945</v>
      </c>
      <c r="C7337" s="126">
        <v>42608</v>
      </c>
      <c r="D7337" s="98" t="s">
        <v>3</v>
      </c>
      <c r="E7337" s="98">
        <v>1412504</v>
      </c>
      <c r="F7337" s="98"/>
      <c r="G7337" s="127" t="s">
        <v>12408</v>
      </c>
      <c r="H7337" s="128">
        <v>0</v>
      </c>
      <c r="I7337" s="128">
        <v>17843.2</v>
      </c>
      <c r="J7337" s="129">
        <v>17843.2</v>
      </c>
      <c r="K7337" s="101" t="s">
        <v>1388</v>
      </c>
    </row>
    <row r="7338" spans="1:11" ht="56.25" customHeight="1">
      <c r="A7338" s="98">
        <v>523</v>
      </c>
      <c r="B7338" s="125" t="s">
        <v>9945</v>
      </c>
      <c r="C7338" s="126">
        <v>42608</v>
      </c>
      <c r="D7338" s="98" t="s">
        <v>3</v>
      </c>
      <c r="E7338" s="98">
        <v>1412505</v>
      </c>
      <c r="F7338" s="98"/>
      <c r="G7338" s="127" t="s">
        <v>12409</v>
      </c>
      <c r="H7338" s="128">
        <v>0</v>
      </c>
      <c r="I7338" s="128">
        <v>2919.2000000000003</v>
      </c>
      <c r="J7338" s="129">
        <v>2919.2000000000003</v>
      </c>
      <c r="K7338" s="101" t="s">
        <v>1388</v>
      </c>
    </row>
    <row r="7339" spans="1:11" ht="56.25" customHeight="1">
      <c r="A7339" s="98">
        <v>523</v>
      </c>
      <c r="B7339" s="125" t="s">
        <v>9945</v>
      </c>
      <c r="C7339" s="126">
        <v>42608</v>
      </c>
      <c r="D7339" s="98" t="s">
        <v>3</v>
      </c>
      <c r="E7339" s="98">
        <v>1412506</v>
      </c>
      <c r="F7339" s="98"/>
      <c r="G7339" s="127" t="s">
        <v>12410</v>
      </c>
      <c r="H7339" s="128">
        <v>0</v>
      </c>
      <c r="I7339" s="128">
        <v>12177</v>
      </c>
      <c r="J7339" s="129">
        <v>12177</v>
      </c>
      <c r="K7339" s="101" t="s">
        <v>1388</v>
      </c>
    </row>
    <row r="7340" spans="1:11" ht="56.25" customHeight="1">
      <c r="A7340" s="98">
        <v>523</v>
      </c>
      <c r="B7340" s="125" t="s">
        <v>9945</v>
      </c>
      <c r="C7340" s="126">
        <v>42608</v>
      </c>
      <c r="D7340" s="98" t="s">
        <v>3</v>
      </c>
      <c r="E7340" s="98">
        <v>1412508</v>
      </c>
      <c r="F7340" s="98"/>
      <c r="G7340" s="127" t="s">
        <v>12411</v>
      </c>
      <c r="H7340" s="128">
        <v>0</v>
      </c>
      <c r="I7340" s="128">
        <v>8716.6</v>
      </c>
      <c r="J7340" s="129">
        <v>8716.6</v>
      </c>
      <c r="K7340" s="101" t="s">
        <v>1388</v>
      </c>
    </row>
    <row r="7341" spans="1:11" ht="56.25" customHeight="1">
      <c r="A7341" s="98">
        <v>523</v>
      </c>
      <c r="B7341" s="125" t="s">
        <v>9945</v>
      </c>
      <c r="C7341" s="126">
        <v>42608</v>
      </c>
      <c r="D7341" s="98" t="s">
        <v>3</v>
      </c>
      <c r="E7341" s="98">
        <v>1412511</v>
      </c>
      <c r="F7341" s="98"/>
      <c r="G7341" s="127" t="s">
        <v>12412</v>
      </c>
      <c r="H7341" s="128">
        <v>0</v>
      </c>
      <c r="I7341" s="128">
        <v>13185.6</v>
      </c>
      <c r="J7341" s="129">
        <v>13185.6</v>
      </c>
      <c r="K7341" s="101" t="s">
        <v>1388</v>
      </c>
    </row>
    <row r="7342" spans="1:11" ht="56.25" customHeight="1">
      <c r="A7342" s="98">
        <v>523</v>
      </c>
      <c r="B7342" s="125" t="s">
        <v>9945</v>
      </c>
      <c r="C7342" s="126">
        <v>42608</v>
      </c>
      <c r="D7342" s="98" t="s">
        <v>3</v>
      </c>
      <c r="E7342" s="98">
        <v>1412512</v>
      </c>
      <c r="F7342" s="98"/>
      <c r="G7342" s="127" t="s">
        <v>12413</v>
      </c>
      <c r="H7342" s="128">
        <v>0</v>
      </c>
      <c r="I7342" s="128">
        <v>3845.8</v>
      </c>
      <c r="J7342" s="129">
        <v>3845.8</v>
      </c>
      <c r="K7342" s="101" t="s">
        <v>1388</v>
      </c>
    </row>
    <row r="7343" spans="1:11" ht="56.25" customHeight="1">
      <c r="A7343" s="98">
        <v>523</v>
      </c>
      <c r="B7343" s="125" t="s">
        <v>9945</v>
      </c>
      <c r="C7343" s="126">
        <v>42608</v>
      </c>
      <c r="D7343" s="98" t="s">
        <v>3</v>
      </c>
      <c r="E7343" s="98">
        <v>1412515</v>
      </c>
      <c r="F7343" s="98"/>
      <c r="G7343" s="127" t="s">
        <v>12414</v>
      </c>
      <c r="H7343" s="128">
        <v>0</v>
      </c>
      <c r="I7343" s="128">
        <v>19893.2</v>
      </c>
      <c r="J7343" s="129">
        <v>19893.2</v>
      </c>
      <c r="K7343" s="101" t="s">
        <v>1388</v>
      </c>
    </row>
    <row r="7344" spans="1:11" ht="56.25" customHeight="1">
      <c r="A7344" s="98">
        <v>523</v>
      </c>
      <c r="B7344" s="125" t="s">
        <v>9945</v>
      </c>
      <c r="C7344" s="126">
        <v>42608</v>
      </c>
      <c r="D7344" s="98" t="s">
        <v>3</v>
      </c>
      <c r="E7344" s="98">
        <v>1412517</v>
      </c>
      <c r="F7344" s="98"/>
      <c r="G7344" s="127" t="s">
        <v>12415</v>
      </c>
      <c r="H7344" s="128">
        <v>0</v>
      </c>
      <c r="I7344" s="128">
        <v>846</v>
      </c>
      <c r="J7344" s="129">
        <v>846</v>
      </c>
      <c r="K7344" s="101" t="s">
        <v>1388</v>
      </c>
    </row>
    <row r="7345" spans="1:11" ht="56.25" customHeight="1">
      <c r="A7345" s="98">
        <v>523</v>
      </c>
      <c r="B7345" s="125" t="s">
        <v>9945</v>
      </c>
      <c r="C7345" s="126">
        <v>42611</v>
      </c>
      <c r="D7345" s="98" t="s">
        <v>3</v>
      </c>
      <c r="E7345" s="98">
        <v>1413184</v>
      </c>
      <c r="F7345" s="98"/>
      <c r="G7345" s="127" t="s">
        <v>12455</v>
      </c>
      <c r="H7345" s="128">
        <v>0</v>
      </c>
      <c r="I7345" s="128">
        <v>9.36</v>
      </c>
      <c r="J7345" s="129">
        <v>9.36</v>
      </c>
      <c r="K7345" s="101" t="s">
        <v>1388</v>
      </c>
    </row>
    <row r="7346" spans="1:11" ht="56.25" customHeight="1">
      <c r="A7346" s="98">
        <v>523</v>
      </c>
      <c r="B7346" s="125" t="s">
        <v>9945</v>
      </c>
      <c r="C7346" s="126">
        <v>42611</v>
      </c>
      <c r="D7346" s="98" t="s">
        <v>3</v>
      </c>
      <c r="E7346" s="98">
        <v>1413269</v>
      </c>
      <c r="F7346" s="98"/>
      <c r="G7346" s="127" t="s">
        <v>12473</v>
      </c>
      <c r="H7346" s="128">
        <v>0</v>
      </c>
      <c r="I7346" s="128">
        <v>3326</v>
      </c>
      <c r="J7346" s="129">
        <v>3326</v>
      </c>
      <c r="K7346" s="101" t="s">
        <v>1388</v>
      </c>
    </row>
    <row r="7347" spans="1:11" ht="56.25" customHeight="1">
      <c r="A7347" s="98">
        <v>523</v>
      </c>
      <c r="B7347" s="125" t="s">
        <v>9945</v>
      </c>
      <c r="C7347" s="126">
        <v>42612</v>
      </c>
      <c r="D7347" s="98" t="s">
        <v>3</v>
      </c>
      <c r="E7347" s="98">
        <v>1413753</v>
      </c>
      <c r="F7347" s="98"/>
      <c r="G7347" s="127" t="s">
        <v>12493</v>
      </c>
      <c r="H7347" s="128">
        <v>0</v>
      </c>
      <c r="I7347" s="128">
        <v>202</v>
      </c>
      <c r="J7347" s="129">
        <v>202</v>
      </c>
      <c r="K7347" s="101" t="s">
        <v>1388</v>
      </c>
    </row>
    <row r="7348" spans="1:11" ht="56.25" customHeight="1">
      <c r="A7348" s="98">
        <v>523</v>
      </c>
      <c r="B7348" s="125" t="s">
        <v>9945</v>
      </c>
      <c r="C7348" s="126">
        <v>42612</v>
      </c>
      <c r="D7348" s="98" t="s">
        <v>3</v>
      </c>
      <c r="E7348" s="98">
        <v>1413760</v>
      </c>
      <c r="F7348" s="98"/>
      <c r="G7348" s="127" t="s">
        <v>12494</v>
      </c>
      <c r="H7348" s="128">
        <v>0</v>
      </c>
      <c r="I7348" s="128">
        <v>399</v>
      </c>
      <c r="J7348" s="129">
        <v>399</v>
      </c>
      <c r="K7348" s="101" t="s">
        <v>1388</v>
      </c>
    </row>
    <row r="7349" spans="1:11" ht="56.25" customHeight="1">
      <c r="A7349" s="98">
        <v>523</v>
      </c>
      <c r="B7349" s="125" t="s">
        <v>9945</v>
      </c>
      <c r="C7349" s="126">
        <v>42612</v>
      </c>
      <c r="D7349" s="98" t="s">
        <v>3</v>
      </c>
      <c r="E7349" s="98">
        <v>1413767</v>
      </c>
      <c r="F7349" s="98"/>
      <c r="G7349" s="127" t="s">
        <v>12495</v>
      </c>
      <c r="H7349" s="128">
        <v>0</v>
      </c>
      <c r="I7349" s="128">
        <v>51</v>
      </c>
      <c r="J7349" s="129">
        <v>51</v>
      </c>
      <c r="K7349" s="101" t="s">
        <v>1388</v>
      </c>
    </row>
    <row r="7350" spans="1:11" ht="56.25" customHeight="1">
      <c r="A7350" s="98">
        <v>523</v>
      </c>
      <c r="B7350" s="125" t="s">
        <v>9945</v>
      </c>
      <c r="C7350" s="126">
        <v>42612</v>
      </c>
      <c r="D7350" s="98" t="s">
        <v>3</v>
      </c>
      <c r="E7350" s="98">
        <v>1413775</v>
      </c>
      <c r="F7350" s="98"/>
      <c r="G7350" s="127" t="s">
        <v>12496</v>
      </c>
      <c r="H7350" s="128">
        <v>0</v>
      </c>
      <c r="I7350" s="128">
        <v>4.7</v>
      </c>
      <c r="J7350" s="129">
        <v>4.7</v>
      </c>
      <c r="K7350" s="101" t="s">
        <v>1388</v>
      </c>
    </row>
    <row r="7351" spans="1:11" ht="56.25" customHeight="1">
      <c r="A7351" s="98">
        <v>523</v>
      </c>
      <c r="B7351" s="125" t="s">
        <v>9945</v>
      </c>
      <c r="C7351" s="126">
        <v>42612</v>
      </c>
      <c r="D7351" s="98" t="s">
        <v>3</v>
      </c>
      <c r="E7351" s="98">
        <v>1413818</v>
      </c>
      <c r="F7351" s="98"/>
      <c r="G7351" s="127" t="s">
        <v>12505</v>
      </c>
      <c r="H7351" s="128">
        <v>0</v>
      </c>
      <c r="I7351" s="128">
        <v>96.39</v>
      </c>
      <c r="J7351" s="129">
        <v>96.39</v>
      </c>
      <c r="K7351" s="101" t="s">
        <v>1388</v>
      </c>
    </row>
    <row r="7352" spans="1:11" ht="56.25" customHeight="1">
      <c r="A7352" s="98">
        <v>523</v>
      </c>
      <c r="B7352" s="125" t="s">
        <v>9945</v>
      </c>
      <c r="C7352" s="126">
        <v>42612</v>
      </c>
      <c r="D7352" s="98" t="s">
        <v>3</v>
      </c>
      <c r="E7352" s="98">
        <v>1413819</v>
      </c>
      <c r="F7352" s="98"/>
      <c r="G7352" s="127" t="s">
        <v>12506</v>
      </c>
      <c r="H7352" s="128">
        <v>0</v>
      </c>
      <c r="I7352" s="128">
        <v>211.5</v>
      </c>
      <c r="J7352" s="129">
        <v>211.5</v>
      </c>
      <c r="K7352" s="101" t="s">
        <v>1388</v>
      </c>
    </row>
    <row r="7353" spans="1:11" ht="56.25" customHeight="1">
      <c r="A7353" s="98">
        <v>523</v>
      </c>
      <c r="B7353" s="125" t="s">
        <v>9945</v>
      </c>
      <c r="C7353" s="126">
        <v>42612</v>
      </c>
      <c r="D7353" s="98" t="s">
        <v>3</v>
      </c>
      <c r="E7353" s="98">
        <v>1413821</v>
      </c>
      <c r="F7353" s="98"/>
      <c r="G7353" s="127" t="s">
        <v>12508</v>
      </c>
      <c r="H7353" s="128">
        <v>0</v>
      </c>
      <c r="I7353" s="128">
        <v>1112.92</v>
      </c>
      <c r="J7353" s="129">
        <v>1112.92</v>
      </c>
      <c r="K7353" s="101" t="s">
        <v>1388</v>
      </c>
    </row>
    <row r="7354" spans="1:11" ht="56.25" customHeight="1">
      <c r="A7354" s="98">
        <v>523</v>
      </c>
      <c r="B7354" s="125" t="s">
        <v>9945</v>
      </c>
      <c r="C7354" s="126">
        <v>42612</v>
      </c>
      <c r="D7354" s="98" t="s">
        <v>3</v>
      </c>
      <c r="E7354" s="98">
        <v>1413823</v>
      </c>
      <c r="F7354" s="98"/>
      <c r="G7354" s="127" t="s">
        <v>12509</v>
      </c>
      <c r="H7354" s="128">
        <v>0</v>
      </c>
      <c r="I7354" s="128">
        <v>627.32000000000005</v>
      </c>
      <c r="J7354" s="129">
        <v>627.32000000000005</v>
      </c>
      <c r="K7354" s="101" t="s">
        <v>1388</v>
      </c>
    </row>
    <row r="7355" spans="1:11" ht="56.25" customHeight="1">
      <c r="A7355" s="98">
        <v>523</v>
      </c>
      <c r="B7355" s="125" t="s">
        <v>9945</v>
      </c>
      <c r="C7355" s="126">
        <v>42612</v>
      </c>
      <c r="D7355" s="98" t="s">
        <v>3</v>
      </c>
      <c r="E7355" s="98">
        <v>1413826</v>
      </c>
      <c r="F7355" s="98"/>
      <c r="G7355" s="127" t="s">
        <v>12510</v>
      </c>
      <c r="H7355" s="128">
        <v>0</v>
      </c>
      <c r="I7355" s="128">
        <v>47.64</v>
      </c>
      <c r="J7355" s="129">
        <v>47.64</v>
      </c>
      <c r="K7355" s="101" t="s">
        <v>1388</v>
      </c>
    </row>
    <row r="7356" spans="1:11" ht="56.25" customHeight="1">
      <c r="A7356" s="98">
        <v>523</v>
      </c>
      <c r="B7356" s="125" t="s">
        <v>9945</v>
      </c>
      <c r="C7356" s="126">
        <v>42612</v>
      </c>
      <c r="D7356" s="98" t="s">
        <v>3</v>
      </c>
      <c r="E7356" s="98">
        <v>1413829</v>
      </c>
      <c r="F7356" s="98"/>
      <c r="G7356" s="127" t="s">
        <v>12511</v>
      </c>
      <c r="H7356" s="128">
        <v>0</v>
      </c>
      <c r="I7356" s="128">
        <v>11070</v>
      </c>
      <c r="J7356" s="129">
        <v>11070</v>
      </c>
      <c r="K7356" s="101" t="s">
        <v>1388</v>
      </c>
    </row>
    <row r="7357" spans="1:11" ht="56.25" customHeight="1">
      <c r="A7357" s="98">
        <v>523</v>
      </c>
      <c r="B7357" s="125" t="s">
        <v>9945</v>
      </c>
      <c r="C7357" s="126">
        <v>42612</v>
      </c>
      <c r="D7357" s="98" t="s">
        <v>3</v>
      </c>
      <c r="E7357" s="98">
        <v>1413831</v>
      </c>
      <c r="F7357" s="98"/>
      <c r="G7357" s="127" t="s">
        <v>12512</v>
      </c>
      <c r="H7357" s="128">
        <v>0</v>
      </c>
      <c r="I7357" s="128">
        <v>174.6</v>
      </c>
      <c r="J7357" s="129">
        <v>174.6</v>
      </c>
      <c r="K7357" s="101" t="s">
        <v>1388</v>
      </c>
    </row>
    <row r="7358" spans="1:11" ht="56.25" customHeight="1">
      <c r="A7358" s="98">
        <v>523</v>
      </c>
      <c r="B7358" s="125" t="s">
        <v>9945</v>
      </c>
      <c r="C7358" s="126">
        <v>42612</v>
      </c>
      <c r="D7358" s="98" t="s">
        <v>3</v>
      </c>
      <c r="E7358" s="98">
        <v>1413839</v>
      </c>
      <c r="F7358" s="98"/>
      <c r="G7358" s="127" t="s">
        <v>12515</v>
      </c>
      <c r="H7358" s="128">
        <v>0</v>
      </c>
      <c r="I7358" s="128">
        <v>2853.6</v>
      </c>
      <c r="J7358" s="129">
        <v>2853.6</v>
      </c>
      <c r="K7358" s="101" t="s">
        <v>1388</v>
      </c>
    </row>
    <row r="7359" spans="1:11" ht="56.25" customHeight="1">
      <c r="A7359" s="98">
        <v>523</v>
      </c>
      <c r="B7359" s="125" t="s">
        <v>9945</v>
      </c>
      <c r="C7359" s="126">
        <v>42612</v>
      </c>
      <c r="D7359" s="98" t="s">
        <v>3</v>
      </c>
      <c r="E7359" s="98">
        <v>1413920</v>
      </c>
      <c r="F7359" s="98"/>
      <c r="G7359" s="127" t="s">
        <v>12523</v>
      </c>
      <c r="H7359" s="128">
        <v>0</v>
      </c>
      <c r="I7359" s="128">
        <v>386.6</v>
      </c>
      <c r="J7359" s="129">
        <v>386.6</v>
      </c>
      <c r="K7359" s="101" t="s">
        <v>1388</v>
      </c>
    </row>
    <row r="7360" spans="1:11" ht="56.25" customHeight="1">
      <c r="A7360" s="98">
        <v>523</v>
      </c>
      <c r="B7360" s="125" t="s">
        <v>9945</v>
      </c>
      <c r="C7360" s="126">
        <v>42613</v>
      </c>
      <c r="D7360" s="98" t="s">
        <v>3</v>
      </c>
      <c r="E7360" s="98">
        <v>1414200</v>
      </c>
      <c r="F7360" s="98"/>
      <c r="G7360" s="127" t="s">
        <v>12533</v>
      </c>
      <c r="H7360" s="128">
        <v>0</v>
      </c>
      <c r="I7360" s="128">
        <v>19.600000000000001</v>
      </c>
      <c r="J7360" s="129">
        <v>19.600000000000001</v>
      </c>
      <c r="K7360" s="101" t="s">
        <v>1388</v>
      </c>
    </row>
    <row r="7361" spans="1:11" ht="56.25" customHeight="1">
      <c r="A7361" s="98">
        <v>523</v>
      </c>
      <c r="B7361" s="125" t="s">
        <v>9945</v>
      </c>
      <c r="C7361" s="126">
        <v>42613</v>
      </c>
      <c r="D7361" s="98" t="s">
        <v>3</v>
      </c>
      <c r="E7361" s="98">
        <v>1414201</v>
      </c>
      <c r="F7361" s="98"/>
      <c r="G7361" s="127" t="s">
        <v>12534</v>
      </c>
      <c r="H7361" s="128">
        <v>0</v>
      </c>
      <c r="I7361" s="128">
        <v>744.80000000000007</v>
      </c>
      <c r="J7361" s="129">
        <v>744.80000000000007</v>
      </c>
      <c r="K7361" s="101" t="s">
        <v>1388</v>
      </c>
    </row>
    <row r="7362" spans="1:11" ht="56.25" customHeight="1">
      <c r="A7362" s="98">
        <v>523</v>
      </c>
      <c r="B7362" s="125" t="s">
        <v>9945</v>
      </c>
      <c r="C7362" s="126">
        <v>42613</v>
      </c>
      <c r="D7362" s="98" t="s">
        <v>3</v>
      </c>
      <c r="E7362" s="98">
        <v>1414202</v>
      </c>
      <c r="F7362" s="98"/>
      <c r="G7362" s="127" t="s">
        <v>12535</v>
      </c>
      <c r="H7362" s="128">
        <v>0</v>
      </c>
      <c r="I7362" s="128">
        <v>313.60000000000002</v>
      </c>
      <c r="J7362" s="129">
        <v>313.60000000000002</v>
      </c>
      <c r="K7362" s="101" t="s">
        <v>1388</v>
      </c>
    </row>
    <row r="7363" spans="1:11" ht="56.25" customHeight="1">
      <c r="A7363" s="98">
        <v>523</v>
      </c>
      <c r="B7363" s="125" t="s">
        <v>9945</v>
      </c>
      <c r="C7363" s="126">
        <v>42613</v>
      </c>
      <c r="D7363" s="98" t="s">
        <v>3</v>
      </c>
      <c r="E7363" s="98">
        <v>1414203</v>
      </c>
      <c r="F7363" s="98"/>
      <c r="G7363" s="127" t="s">
        <v>12536</v>
      </c>
      <c r="H7363" s="128">
        <v>0</v>
      </c>
      <c r="I7363" s="128">
        <v>21131.600000000002</v>
      </c>
      <c r="J7363" s="129">
        <v>21131.600000000002</v>
      </c>
      <c r="K7363" s="101" t="s">
        <v>1388</v>
      </c>
    </row>
    <row r="7364" spans="1:11" ht="56.25" customHeight="1">
      <c r="A7364" s="98">
        <v>523</v>
      </c>
      <c r="B7364" s="125" t="s">
        <v>9945</v>
      </c>
      <c r="C7364" s="126">
        <v>42613</v>
      </c>
      <c r="D7364" s="98" t="s">
        <v>3</v>
      </c>
      <c r="E7364" s="98">
        <v>1414205</v>
      </c>
      <c r="F7364" s="98"/>
      <c r="G7364" s="127" t="s">
        <v>12537</v>
      </c>
      <c r="H7364" s="128">
        <v>0</v>
      </c>
      <c r="I7364" s="128">
        <v>19.600000000000001</v>
      </c>
      <c r="J7364" s="129">
        <v>19.600000000000001</v>
      </c>
      <c r="K7364" s="101" t="s">
        <v>1388</v>
      </c>
    </row>
    <row r="7365" spans="1:11" ht="56.25" customHeight="1">
      <c r="A7365" s="98">
        <v>523</v>
      </c>
      <c r="B7365" s="125" t="s">
        <v>9945</v>
      </c>
      <c r="C7365" s="126">
        <v>42613</v>
      </c>
      <c r="D7365" s="98" t="s">
        <v>3</v>
      </c>
      <c r="E7365" s="98">
        <v>1414207</v>
      </c>
      <c r="F7365" s="98"/>
      <c r="G7365" s="127" t="s">
        <v>12538</v>
      </c>
      <c r="H7365" s="128">
        <v>0</v>
      </c>
      <c r="I7365" s="128">
        <v>91.350000000000009</v>
      </c>
      <c r="J7365" s="129">
        <v>91.350000000000009</v>
      </c>
      <c r="K7365" s="101" t="s">
        <v>1388</v>
      </c>
    </row>
    <row r="7366" spans="1:11" ht="56.25" customHeight="1">
      <c r="A7366" s="98">
        <v>523</v>
      </c>
      <c r="B7366" s="125" t="s">
        <v>9945</v>
      </c>
      <c r="C7366" s="126">
        <v>42613</v>
      </c>
      <c r="D7366" s="98" t="s">
        <v>3</v>
      </c>
      <c r="E7366" s="98">
        <v>1414208</v>
      </c>
      <c r="F7366" s="98"/>
      <c r="G7366" s="127" t="s">
        <v>12539</v>
      </c>
      <c r="H7366" s="128">
        <v>0</v>
      </c>
      <c r="I7366" s="128">
        <v>175.63</v>
      </c>
      <c r="J7366" s="129">
        <v>175.63</v>
      </c>
      <c r="K7366" s="101" t="s">
        <v>1388</v>
      </c>
    </row>
    <row r="7367" spans="1:11" ht="56.25" customHeight="1">
      <c r="A7367" s="98">
        <v>523</v>
      </c>
      <c r="B7367" s="125" t="s">
        <v>9945</v>
      </c>
      <c r="C7367" s="126">
        <v>42613</v>
      </c>
      <c r="D7367" s="98" t="s">
        <v>3</v>
      </c>
      <c r="E7367" s="98">
        <v>1414210</v>
      </c>
      <c r="F7367" s="98"/>
      <c r="G7367" s="127" t="s">
        <v>12540</v>
      </c>
      <c r="H7367" s="128">
        <v>0</v>
      </c>
      <c r="I7367" s="128">
        <v>532.88</v>
      </c>
      <c r="J7367" s="129">
        <v>532.88</v>
      </c>
      <c r="K7367" s="101" t="s">
        <v>1388</v>
      </c>
    </row>
    <row r="7368" spans="1:11" ht="56.25" customHeight="1">
      <c r="A7368" s="98">
        <v>523</v>
      </c>
      <c r="B7368" s="125" t="s">
        <v>9945</v>
      </c>
      <c r="C7368" s="126">
        <v>42613</v>
      </c>
      <c r="D7368" s="98" t="s">
        <v>3</v>
      </c>
      <c r="E7368" s="98">
        <v>1414211</v>
      </c>
      <c r="F7368" s="98"/>
      <c r="G7368" s="127" t="s">
        <v>12541</v>
      </c>
      <c r="H7368" s="128">
        <v>0</v>
      </c>
      <c r="I7368" s="128">
        <v>1540</v>
      </c>
      <c r="J7368" s="129">
        <v>1540</v>
      </c>
      <c r="K7368" s="101" t="s">
        <v>1388</v>
      </c>
    </row>
    <row r="7369" spans="1:11" ht="56.25" customHeight="1">
      <c r="A7369" s="98">
        <v>523</v>
      </c>
      <c r="B7369" s="125" t="s">
        <v>9945</v>
      </c>
      <c r="C7369" s="126">
        <v>42613</v>
      </c>
      <c r="D7369" s="98" t="s">
        <v>3</v>
      </c>
      <c r="E7369" s="98">
        <v>1414212</v>
      </c>
      <c r="F7369" s="98"/>
      <c r="G7369" s="127" t="s">
        <v>12542</v>
      </c>
      <c r="H7369" s="128">
        <v>0</v>
      </c>
      <c r="I7369" s="128">
        <v>39.200000000000003</v>
      </c>
      <c r="J7369" s="129">
        <v>39.200000000000003</v>
      </c>
      <c r="K7369" s="101" t="s">
        <v>1388</v>
      </c>
    </row>
    <row r="7370" spans="1:11" ht="56.25" customHeight="1">
      <c r="A7370" s="98">
        <v>523</v>
      </c>
      <c r="B7370" s="125" t="s">
        <v>9945</v>
      </c>
      <c r="C7370" s="126">
        <v>42613</v>
      </c>
      <c r="D7370" s="98" t="s">
        <v>3</v>
      </c>
      <c r="E7370" s="98">
        <v>1414213</v>
      </c>
      <c r="F7370" s="98"/>
      <c r="G7370" s="127" t="s">
        <v>12543</v>
      </c>
      <c r="H7370" s="128">
        <v>0</v>
      </c>
      <c r="I7370" s="128">
        <v>30821</v>
      </c>
      <c r="J7370" s="129">
        <v>30821</v>
      </c>
      <c r="K7370" s="101" t="s">
        <v>1388</v>
      </c>
    </row>
    <row r="7371" spans="1:11" ht="56.25" customHeight="1">
      <c r="A7371" s="98">
        <v>523</v>
      </c>
      <c r="B7371" s="125" t="s">
        <v>9945</v>
      </c>
      <c r="C7371" s="126">
        <v>42613</v>
      </c>
      <c r="D7371" s="98" t="s">
        <v>3</v>
      </c>
      <c r="E7371" s="98">
        <v>1414214</v>
      </c>
      <c r="F7371" s="98"/>
      <c r="G7371" s="127" t="s">
        <v>12544</v>
      </c>
      <c r="H7371" s="128">
        <v>0</v>
      </c>
      <c r="I7371" s="128">
        <v>277.41000000000003</v>
      </c>
      <c r="J7371" s="129">
        <v>277.41000000000003</v>
      </c>
      <c r="K7371" s="101" t="s">
        <v>1388</v>
      </c>
    </row>
    <row r="7372" spans="1:11" ht="56.25" customHeight="1">
      <c r="A7372" s="98">
        <v>523</v>
      </c>
      <c r="B7372" s="125" t="s">
        <v>9945</v>
      </c>
      <c r="C7372" s="126">
        <v>42613</v>
      </c>
      <c r="D7372" s="98" t="s">
        <v>3</v>
      </c>
      <c r="E7372" s="98">
        <v>1414215</v>
      </c>
      <c r="F7372" s="98"/>
      <c r="G7372" s="127" t="s">
        <v>12545</v>
      </c>
      <c r="H7372" s="128">
        <v>0</v>
      </c>
      <c r="I7372" s="128">
        <v>38.31</v>
      </c>
      <c r="J7372" s="129">
        <v>38.31</v>
      </c>
      <c r="K7372" s="101" t="s">
        <v>1388</v>
      </c>
    </row>
    <row r="7373" spans="1:11" ht="56.25" customHeight="1">
      <c r="A7373" s="98">
        <v>523</v>
      </c>
      <c r="B7373" s="125" t="s">
        <v>9945</v>
      </c>
      <c r="C7373" s="126">
        <v>42613</v>
      </c>
      <c r="D7373" s="98" t="s">
        <v>3</v>
      </c>
      <c r="E7373" s="98">
        <v>1414216</v>
      </c>
      <c r="F7373" s="98"/>
      <c r="G7373" s="127" t="s">
        <v>12546</v>
      </c>
      <c r="H7373" s="128">
        <v>0</v>
      </c>
      <c r="I7373" s="128">
        <v>168.24</v>
      </c>
      <c r="J7373" s="129">
        <v>168.24</v>
      </c>
      <c r="K7373" s="101" t="s">
        <v>1388</v>
      </c>
    </row>
    <row r="7374" spans="1:11" ht="56.25" customHeight="1">
      <c r="A7374" s="98">
        <v>523</v>
      </c>
      <c r="B7374" s="125" t="s">
        <v>9945</v>
      </c>
      <c r="C7374" s="126">
        <v>42613</v>
      </c>
      <c r="D7374" s="98" t="s">
        <v>3</v>
      </c>
      <c r="E7374" s="98">
        <v>1414217</v>
      </c>
      <c r="F7374" s="98"/>
      <c r="G7374" s="127" t="s">
        <v>12547</v>
      </c>
      <c r="H7374" s="128">
        <v>0</v>
      </c>
      <c r="I7374" s="128">
        <v>178.70000000000002</v>
      </c>
      <c r="J7374" s="129">
        <v>178.70000000000002</v>
      </c>
      <c r="K7374" s="101" t="s">
        <v>1388</v>
      </c>
    </row>
    <row r="7375" spans="1:11" ht="56.25" customHeight="1">
      <c r="A7375" s="98">
        <v>523</v>
      </c>
      <c r="B7375" s="125" t="s">
        <v>9945</v>
      </c>
      <c r="C7375" s="126">
        <v>42613</v>
      </c>
      <c r="D7375" s="98" t="s">
        <v>3</v>
      </c>
      <c r="E7375" s="98">
        <v>1414257</v>
      </c>
      <c r="F7375" s="98"/>
      <c r="G7375" s="127" t="s">
        <v>12551</v>
      </c>
      <c r="H7375" s="128">
        <v>0</v>
      </c>
      <c r="I7375" s="128">
        <v>20</v>
      </c>
      <c r="J7375" s="129">
        <v>20</v>
      </c>
      <c r="K7375" s="101" t="s">
        <v>1388</v>
      </c>
    </row>
    <row r="7376" spans="1:11" ht="56.25" customHeight="1">
      <c r="A7376" s="98">
        <v>523</v>
      </c>
      <c r="B7376" s="125" t="s">
        <v>9945</v>
      </c>
      <c r="C7376" s="126">
        <v>42613</v>
      </c>
      <c r="D7376" s="98" t="s">
        <v>3</v>
      </c>
      <c r="E7376" s="98">
        <v>1414260</v>
      </c>
      <c r="F7376" s="98"/>
      <c r="G7376" s="127" t="s">
        <v>12552</v>
      </c>
      <c r="H7376" s="128">
        <v>0</v>
      </c>
      <c r="I7376" s="128">
        <v>424</v>
      </c>
      <c r="J7376" s="129">
        <v>424</v>
      </c>
      <c r="K7376" s="101" t="s">
        <v>1388</v>
      </c>
    </row>
    <row r="7377" spans="1:11" ht="56.25" customHeight="1">
      <c r="A7377" s="98">
        <v>523</v>
      </c>
      <c r="B7377" s="125" t="s">
        <v>9945</v>
      </c>
      <c r="C7377" s="126">
        <v>42613</v>
      </c>
      <c r="D7377" s="98" t="s">
        <v>3</v>
      </c>
      <c r="E7377" s="98">
        <v>1414261</v>
      </c>
      <c r="F7377" s="98"/>
      <c r="G7377" s="127" t="s">
        <v>12553</v>
      </c>
      <c r="H7377" s="128">
        <v>0</v>
      </c>
      <c r="I7377" s="128">
        <v>842</v>
      </c>
      <c r="J7377" s="129">
        <v>842</v>
      </c>
      <c r="K7377" s="101" t="s">
        <v>1388</v>
      </c>
    </row>
    <row r="7378" spans="1:11" ht="56.25" customHeight="1">
      <c r="A7378" s="98">
        <v>523</v>
      </c>
      <c r="B7378" s="125" t="s">
        <v>9945</v>
      </c>
      <c r="C7378" s="126">
        <v>42614</v>
      </c>
      <c r="D7378" s="98" t="s">
        <v>3</v>
      </c>
      <c r="E7378" s="98">
        <v>1414803</v>
      </c>
      <c r="F7378" s="98"/>
      <c r="G7378" s="127" t="s">
        <v>12597</v>
      </c>
      <c r="H7378" s="128">
        <v>0</v>
      </c>
      <c r="I7378" s="128">
        <v>662.28</v>
      </c>
      <c r="J7378" s="129">
        <v>662.28</v>
      </c>
      <c r="K7378" s="101" t="s">
        <v>1388</v>
      </c>
    </row>
    <row r="7379" spans="1:11" ht="56.25" customHeight="1">
      <c r="A7379" s="98">
        <v>523</v>
      </c>
      <c r="B7379" s="125" t="s">
        <v>9945</v>
      </c>
      <c r="C7379" s="126">
        <v>42614</v>
      </c>
      <c r="D7379" s="98" t="s">
        <v>3</v>
      </c>
      <c r="E7379" s="98">
        <v>1414808</v>
      </c>
      <c r="F7379" s="98"/>
      <c r="G7379" s="127" t="s">
        <v>12598</v>
      </c>
      <c r="H7379" s="128">
        <v>0</v>
      </c>
      <c r="I7379" s="128">
        <v>182.52</v>
      </c>
      <c r="J7379" s="129">
        <v>182.52</v>
      </c>
      <c r="K7379" s="101" t="s">
        <v>1388</v>
      </c>
    </row>
    <row r="7380" spans="1:11" ht="56.25" customHeight="1">
      <c r="A7380" s="98">
        <v>523</v>
      </c>
      <c r="B7380" s="125" t="s">
        <v>9945</v>
      </c>
      <c r="C7380" s="126">
        <v>42614</v>
      </c>
      <c r="D7380" s="98" t="s">
        <v>3</v>
      </c>
      <c r="E7380" s="98">
        <v>1414812</v>
      </c>
      <c r="F7380" s="98"/>
      <c r="G7380" s="127" t="s">
        <v>12599</v>
      </c>
      <c r="H7380" s="128">
        <v>0</v>
      </c>
      <c r="I7380" s="128">
        <v>110.28</v>
      </c>
      <c r="J7380" s="129">
        <v>110.28</v>
      </c>
      <c r="K7380" s="101" t="s">
        <v>1388</v>
      </c>
    </row>
    <row r="7381" spans="1:11" ht="56.25" customHeight="1">
      <c r="A7381" s="98">
        <v>523</v>
      </c>
      <c r="B7381" s="125" t="s">
        <v>9945</v>
      </c>
      <c r="C7381" s="126">
        <v>42614</v>
      </c>
      <c r="D7381" s="98" t="s">
        <v>3</v>
      </c>
      <c r="E7381" s="98">
        <v>1414815</v>
      </c>
      <c r="F7381" s="98"/>
      <c r="G7381" s="127" t="s">
        <v>12600</v>
      </c>
      <c r="H7381" s="128">
        <v>0</v>
      </c>
      <c r="I7381" s="128">
        <v>43.160000000000004</v>
      </c>
      <c r="J7381" s="129">
        <v>43.160000000000004</v>
      </c>
      <c r="K7381" s="101" t="s">
        <v>1388</v>
      </c>
    </row>
    <row r="7382" spans="1:11" ht="56.25" customHeight="1">
      <c r="A7382" s="98">
        <v>523</v>
      </c>
      <c r="B7382" s="125" t="s">
        <v>9945</v>
      </c>
      <c r="C7382" s="126">
        <v>42614</v>
      </c>
      <c r="D7382" s="98" t="s">
        <v>3</v>
      </c>
      <c r="E7382" s="98">
        <v>1414816</v>
      </c>
      <c r="F7382" s="98"/>
      <c r="G7382" s="127" t="s">
        <v>12601</v>
      </c>
      <c r="H7382" s="128">
        <v>0</v>
      </c>
      <c r="I7382" s="128">
        <v>9.59</v>
      </c>
      <c r="J7382" s="129">
        <v>9.59</v>
      </c>
      <c r="K7382" s="101" t="s">
        <v>1388</v>
      </c>
    </row>
    <row r="7383" spans="1:11" ht="56.25" customHeight="1">
      <c r="A7383" s="98">
        <v>523</v>
      </c>
      <c r="B7383" s="125" t="s">
        <v>9945</v>
      </c>
      <c r="C7383" s="126">
        <v>42614</v>
      </c>
      <c r="D7383" s="98" t="s">
        <v>3</v>
      </c>
      <c r="E7383" s="98">
        <v>1414818</v>
      </c>
      <c r="F7383" s="98"/>
      <c r="G7383" s="127" t="s">
        <v>12602</v>
      </c>
      <c r="H7383" s="128">
        <v>0</v>
      </c>
      <c r="I7383" s="128">
        <v>38.36</v>
      </c>
      <c r="J7383" s="129">
        <v>38.36</v>
      </c>
      <c r="K7383" s="101" t="s">
        <v>1388</v>
      </c>
    </row>
    <row r="7384" spans="1:11" ht="56.25" customHeight="1">
      <c r="A7384" s="98">
        <v>523</v>
      </c>
      <c r="B7384" s="125" t="s">
        <v>9945</v>
      </c>
      <c r="C7384" s="126">
        <v>42614</v>
      </c>
      <c r="D7384" s="98" t="s">
        <v>3</v>
      </c>
      <c r="E7384" s="98">
        <v>1414820</v>
      </c>
      <c r="F7384" s="98"/>
      <c r="G7384" s="127" t="s">
        <v>12603</v>
      </c>
      <c r="H7384" s="128">
        <v>0</v>
      </c>
      <c r="I7384" s="128">
        <v>378.76</v>
      </c>
      <c r="J7384" s="129">
        <v>378.76</v>
      </c>
      <c r="K7384" s="101" t="s">
        <v>1388</v>
      </c>
    </row>
    <row r="7385" spans="1:11" ht="56.25" customHeight="1">
      <c r="A7385" s="98">
        <v>523</v>
      </c>
      <c r="B7385" s="125" t="s">
        <v>9945</v>
      </c>
      <c r="C7385" s="126">
        <v>42614</v>
      </c>
      <c r="D7385" s="98" t="s">
        <v>3</v>
      </c>
      <c r="E7385" s="98">
        <v>1414821</v>
      </c>
      <c r="F7385" s="98"/>
      <c r="G7385" s="127" t="s">
        <v>12604</v>
      </c>
      <c r="H7385" s="128">
        <v>0</v>
      </c>
      <c r="I7385" s="128">
        <v>9643.2000000000007</v>
      </c>
      <c r="J7385" s="129">
        <v>9643.2000000000007</v>
      </c>
      <c r="K7385" s="101" t="s">
        <v>1388</v>
      </c>
    </row>
    <row r="7386" spans="1:11" ht="56.25" customHeight="1">
      <c r="A7386" s="98">
        <v>523</v>
      </c>
      <c r="B7386" s="125" t="s">
        <v>9945</v>
      </c>
      <c r="C7386" s="126">
        <v>42614</v>
      </c>
      <c r="D7386" s="98" t="s">
        <v>3</v>
      </c>
      <c r="E7386" s="98">
        <v>1414822</v>
      </c>
      <c r="F7386" s="98"/>
      <c r="G7386" s="127" t="s">
        <v>12605</v>
      </c>
      <c r="H7386" s="128">
        <v>0</v>
      </c>
      <c r="I7386" s="128">
        <v>15481.6</v>
      </c>
      <c r="J7386" s="129">
        <v>15481.6</v>
      </c>
      <c r="K7386" s="101" t="s">
        <v>1388</v>
      </c>
    </row>
    <row r="7387" spans="1:11" ht="56.25" customHeight="1">
      <c r="A7387" s="98">
        <v>523</v>
      </c>
      <c r="B7387" s="125" t="s">
        <v>9945</v>
      </c>
      <c r="C7387" s="126">
        <v>42614</v>
      </c>
      <c r="D7387" s="98" t="s">
        <v>3</v>
      </c>
      <c r="E7387" s="98">
        <v>1414824</v>
      </c>
      <c r="F7387" s="98"/>
      <c r="G7387" s="127" t="s">
        <v>12607</v>
      </c>
      <c r="H7387" s="128">
        <v>0</v>
      </c>
      <c r="I7387" s="128">
        <v>243.81</v>
      </c>
      <c r="J7387" s="129">
        <v>243.81</v>
      </c>
      <c r="K7387" s="101" t="s">
        <v>1388</v>
      </c>
    </row>
    <row r="7388" spans="1:11" ht="56.25" customHeight="1">
      <c r="A7388" s="98">
        <v>523</v>
      </c>
      <c r="B7388" s="125" t="s">
        <v>9945</v>
      </c>
      <c r="C7388" s="126">
        <v>42614</v>
      </c>
      <c r="D7388" s="98" t="s">
        <v>3</v>
      </c>
      <c r="E7388" s="98">
        <v>1414825</v>
      </c>
      <c r="F7388" s="98"/>
      <c r="G7388" s="127" t="s">
        <v>12608</v>
      </c>
      <c r="H7388" s="128">
        <v>0</v>
      </c>
      <c r="I7388" s="128">
        <v>319.79000000000002</v>
      </c>
      <c r="J7388" s="129">
        <v>319.79000000000002</v>
      </c>
      <c r="K7388" s="101" t="s">
        <v>1388</v>
      </c>
    </row>
    <row r="7389" spans="1:11" ht="56.25" customHeight="1">
      <c r="A7389" s="98">
        <v>523</v>
      </c>
      <c r="B7389" s="125" t="s">
        <v>9945</v>
      </c>
      <c r="C7389" s="126">
        <v>42614</v>
      </c>
      <c r="D7389" s="98" t="s">
        <v>3</v>
      </c>
      <c r="E7389" s="98">
        <v>1414830</v>
      </c>
      <c r="F7389" s="98"/>
      <c r="G7389" s="127" t="s">
        <v>12610</v>
      </c>
      <c r="H7389" s="128">
        <v>0</v>
      </c>
      <c r="I7389" s="128">
        <v>11504.6</v>
      </c>
      <c r="J7389" s="129">
        <v>11504.6</v>
      </c>
      <c r="K7389" s="101" t="s">
        <v>1388</v>
      </c>
    </row>
    <row r="7390" spans="1:11" ht="56.25" customHeight="1">
      <c r="A7390" s="98">
        <v>523</v>
      </c>
      <c r="B7390" s="125" t="s">
        <v>9945</v>
      </c>
      <c r="C7390" s="126">
        <v>42614</v>
      </c>
      <c r="D7390" s="98" t="s">
        <v>3</v>
      </c>
      <c r="E7390" s="98">
        <v>1414832</v>
      </c>
      <c r="F7390" s="98"/>
      <c r="G7390" s="127" t="s">
        <v>12612</v>
      </c>
      <c r="H7390" s="128">
        <v>0</v>
      </c>
      <c r="I7390" s="128">
        <v>12250.800000000001</v>
      </c>
      <c r="J7390" s="129">
        <v>12250.800000000001</v>
      </c>
      <c r="K7390" s="101" t="s">
        <v>1388</v>
      </c>
    </row>
    <row r="7391" spans="1:11" ht="56.25" customHeight="1">
      <c r="A7391" s="98">
        <v>523</v>
      </c>
      <c r="B7391" s="125" t="s">
        <v>9945</v>
      </c>
      <c r="C7391" s="126">
        <v>42615</v>
      </c>
      <c r="D7391" s="98" t="s">
        <v>3</v>
      </c>
      <c r="E7391" s="98">
        <v>1415286</v>
      </c>
      <c r="F7391" s="98"/>
      <c r="G7391" s="127" t="s">
        <v>12635</v>
      </c>
      <c r="H7391" s="128">
        <v>0</v>
      </c>
      <c r="I7391" s="128">
        <v>447</v>
      </c>
      <c r="J7391" s="129">
        <v>447</v>
      </c>
      <c r="K7391" s="101" t="s">
        <v>1388</v>
      </c>
    </row>
    <row r="7392" spans="1:11" ht="56.25" customHeight="1">
      <c r="A7392" s="98">
        <v>523</v>
      </c>
      <c r="B7392" s="125" t="s">
        <v>9945</v>
      </c>
      <c r="C7392" s="126">
        <v>42615</v>
      </c>
      <c r="D7392" s="98" t="s">
        <v>3</v>
      </c>
      <c r="E7392" s="98">
        <v>1415288</v>
      </c>
      <c r="F7392" s="98"/>
      <c r="G7392" s="127" t="s">
        <v>12636</v>
      </c>
      <c r="H7392" s="128">
        <v>0</v>
      </c>
      <c r="I7392" s="128">
        <v>651.13</v>
      </c>
      <c r="J7392" s="129">
        <v>651.13</v>
      </c>
      <c r="K7392" s="101" t="s">
        <v>1388</v>
      </c>
    </row>
    <row r="7393" spans="1:11" ht="56.25" customHeight="1">
      <c r="A7393" s="98">
        <v>523</v>
      </c>
      <c r="B7393" s="125" t="s">
        <v>9945</v>
      </c>
      <c r="C7393" s="126">
        <v>42615</v>
      </c>
      <c r="D7393" s="98" t="s">
        <v>3</v>
      </c>
      <c r="E7393" s="98">
        <v>1415291</v>
      </c>
      <c r="F7393" s="98"/>
      <c r="G7393" s="127" t="s">
        <v>12638</v>
      </c>
      <c r="H7393" s="128">
        <v>0</v>
      </c>
      <c r="I7393" s="128">
        <v>25367.15</v>
      </c>
      <c r="J7393" s="129">
        <v>25367.15</v>
      </c>
      <c r="K7393" s="101" t="s">
        <v>1388</v>
      </c>
    </row>
    <row r="7394" spans="1:11" ht="56.25" customHeight="1">
      <c r="A7394" s="98">
        <v>523</v>
      </c>
      <c r="B7394" s="125" t="s">
        <v>9945</v>
      </c>
      <c r="C7394" s="126">
        <v>42615</v>
      </c>
      <c r="D7394" s="98" t="s">
        <v>3</v>
      </c>
      <c r="E7394" s="98">
        <v>1415296</v>
      </c>
      <c r="F7394" s="98"/>
      <c r="G7394" s="127" t="s">
        <v>12640</v>
      </c>
      <c r="H7394" s="128">
        <v>0</v>
      </c>
      <c r="I7394" s="128">
        <v>15219.01</v>
      </c>
      <c r="J7394" s="129">
        <v>15219.01</v>
      </c>
      <c r="K7394" s="101" t="s">
        <v>1388</v>
      </c>
    </row>
    <row r="7395" spans="1:11" ht="56.25" customHeight="1">
      <c r="A7395" s="98">
        <v>523</v>
      </c>
      <c r="B7395" s="125" t="s">
        <v>9945</v>
      </c>
      <c r="C7395" s="126">
        <v>42615</v>
      </c>
      <c r="D7395" s="98" t="s">
        <v>3</v>
      </c>
      <c r="E7395" s="98">
        <v>1415298</v>
      </c>
      <c r="F7395" s="98"/>
      <c r="G7395" s="127" t="s">
        <v>12642</v>
      </c>
      <c r="H7395" s="128">
        <v>0</v>
      </c>
      <c r="I7395" s="128">
        <v>553.95000000000005</v>
      </c>
      <c r="J7395" s="129">
        <v>553.95000000000005</v>
      </c>
      <c r="K7395" s="101" t="s">
        <v>1388</v>
      </c>
    </row>
    <row r="7396" spans="1:11" ht="56.25" customHeight="1">
      <c r="A7396" s="98">
        <v>523</v>
      </c>
      <c r="B7396" s="125" t="s">
        <v>9945</v>
      </c>
      <c r="C7396" s="126">
        <v>42615</v>
      </c>
      <c r="D7396" s="98" t="s">
        <v>3</v>
      </c>
      <c r="E7396" s="98">
        <v>1415301</v>
      </c>
      <c r="F7396" s="98"/>
      <c r="G7396" s="127" t="s">
        <v>12644</v>
      </c>
      <c r="H7396" s="128">
        <v>0</v>
      </c>
      <c r="I7396" s="128">
        <v>21553.8</v>
      </c>
      <c r="J7396" s="129">
        <v>21553.8</v>
      </c>
      <c r="K7396" s="101" t="s">
        <v>1388</v>
      </c>
    </row>
    <row r="7397" spans="1:11" ht="56.25" customHeight="1">
      <c r="A7397" s="98">
        <v>523</v>
      </c>
      <c r="B7397" s="125" t="s">
        <v>9945</v>
      </c>
      <c r="C7397" s="126">
        <v>42615</v>
      </c>
      <c r="D7397" s="98" t="s">
        <v>3</v>
      </c>
      <c r="E7397" s="98">
        <v>1415303</v>
      </c>
      <c r="F7397" s="98"/>
      <c r="G7397" s="127" t="s">
        <v>12646</v>
      </c>
      <c r="H7397" s="128">
        <v>0</v>
      </c>
      <c r="I7397" s="128">
        <v>2968.4</v>
      </c>
      <c r="J7397" s="129">
        <v>2968.4</v>
      </c>
      <c r="K7397" s="101" t="s">
        <v>1388</v>
      </c>
    </row>
    <row r="7398" spans="1:11" ht="56.25" customHeight="1">
      <c r="A7398" s="98">
        <v>523</v>
      </c>
      <c r="B7398" s="125" t="s">
        <v>9945</v>
      </c>
      <c r="C7398" s="126">
        <v>42618</v>
      </c>
      <c r="D7398" s="98" t="s">
        <v>3</v>
      </c>
      <c r="E7398" s="98">
        <v>1415833</v>
      </c>
      <c r="F7398" s="98"/>
      <c r="G7398" s="127" t="s">
        <v>12685</v>
      </c>
      <c r="H7398" s="128">
        <v>0</v>
      </c>
      <c r="I7398" s="128">
        <v>8151</v>
      </c>
      <c r="J7398" s="129">
        <v>8151</v>
      </c>
      <c r="K7398" s="101" t="s">
        <v>1388</v>
      </c>
    </row>
    <row r="7399" spans="1:11" ht="56.25" customHeight="1">
      <c r="A7399" s="98">
        <v>523</v>
      </c>
      <c r="B7399" s="125" t="s">
        <v>9945</v>
      </c>
      <c r="C7399" s="126">
        <v>42618</v>
      </c>
      <c r="D7399" s="98" t="s">
        <v>3</v>
      </c>
      <c r="E7399" s="98">
        <v>1415835</v>
      </c>
      <c r="F7399" s="98"/>
      <c r="G7399" s="127" t="s">
        <v>12686</v>
      </c>
      <c r="H7399" s="128">
        <v>0</v>
      </c>
      <c r="I7399" s="128">
        <v>319</v>
      </c>
      <c r="J7399" s="129">
        <v>319</v>
      </c>
      <c r="K7399" s="101" t="s">
        <v>1388</v>
      </c>
    </row>
    <row r="7400" spans="1:11" ht="56.25" customHeight="1">
      <c r="A7400" s="98">
        <v>523</v>
      </c>
      <c r="B7400" s="125" t="s">
        <v>9945</v>
      </c>
      <c r="C7400" s="126">
        <v>42618</v>
      </c>
      <c r="D7400" s="98" t="s">
        <v>3</v>
      </c>
      <c r="E7400" s="98">
        <v>1415837</v>
      </c>
      <c r="F7400" s="98"/>
      <c r="G7400" s="127" t="s">
        <v>12687</v>
      </c>
      <c r="H7400" s="128">
        <v>0</v>
      </c>
      <c r="I7400" s="128">
        <v>6592.8</v>
      </c>
      <c r="J7400" s="129">
        <v>6592.8</v>
      </c>
      <c r="K7400" s="101" t="s">
        <v>1388</v>
      </c>
    </row>
    <row r="7401" spans="1:11" ht="56.25" customHeight="1">
      <c r="A7401" s="98">
        <v>523</v>
      </c>
      <c r="B7401" s="125" t="s">
        <v>9945</v>
      </c>
      <c r="C7401" s="126">
        <v>42619</v>
      </c>
      <c r="D7401" s="98" t="s">
        <v>3</v>
      </c>
      <c r="E7401" s="98">
        <v>1416304</v>
      </c>
      <c r="F7401" s="98"/>
      <c r="G7401" s="127" t="s">
        <v>12727</v>
      </c>
      <c r="H7401" s="128">
        <v>0</v>
      </c>
      <c r="I7401" s="128">
        <v>51996.200000000004</v>
      </c>
      <c r="J7401" s="129">
        <v>51996.200000000004</v>
      </c>
      <c r="K7401" s="101" t="s">
        <v>1388</v>
      </c>
    </row>
    <row r="7402" spans="1:11" ht="56.25" customHeight="1">
      <c r="A7402" s="98">
        <v>523</v>
      </c>
      <c r="B7402" s="125" t="s">
        <v>9945</v>
      </c>
      <c r="C7402" s="126">
        <v>42619</v>
      </c>
      <c r="D7402" s="98" t="s">
        <v>3</v>
      </c>
      <c r="E7402" s="98">
        <v>1416308</v>
      </c>
      <c r="F7402" s="98"/>
      <c r="G7402" s="127" t="s">
        <v>12729</v>
      </c>
      <c r="H7402" s="128">
        <v>0</v>
      </c>
      <c r="I7402" s="128">
        <v>5056.29</v>
      </c>
      <c r="J7402" s="129">
        <v>5056.29</v>
      </c>
      <c r="K7402" s="101" t="s">
        <v>1388</v>
      </c>
    </row>
    <row r="7403" spans="1:11" ht="56.25" customHeight="1">
      <c r="A7403" s="98">
        <v>523</v>
      </c>
      <c r="B7403" s="125" t="s">
        <v>9945</v>
      </c>
      <c r="C7403" s="126">
        <v>42620</v>
      </c>
      <c r="D7403" s="98" t="s">
        <v>3</v>
      </c>
      <c r="E7403" s="98">
        <v>1416760</v>
      </c>
      <c r="F7403" s="98"/>
      <c r="G7403" s="127" t="s">
        <v>12772</v>
      </c>
      <c r="H7403" s="128">
        <v>0</v>
      </c>
      <c r="I7403" s="128">
        <v>480</v>
      </c>
      <c r="J7403" s="129">
        <v>480</v>
      </c>
      <c r="K7403" s="101" t="s">
        <v>1388</v>
      </c>
    </row>
    <row r="7404" spans="1:11" ht="56.25" customHeight="1">
      <c r="A7404" s="98">
        <v>523</v>
      </c>
      <c r="B7404" s="125" t="s">
        <v>9945</v>
      </c>
      <c r="C7404" s="126">
        <v>42620</v>
      </c>
      <c r="D7404" s="98" t="s">
        <v>3</v>
      </c>
      <c r="E7404" s="98">
        <v>1416761</v>
      </c>
      <c r="F7404" s="98"/>
      <c r="G7404" s="127" t="s">
        <v>12773</v>
      </c>
      <c r="H7404" s="128">
        <v>0</v>
      </c>
      <c r="I7404" s="128">
        <v>620.65</v>
      </c>
      <c r="J7404" s="129">
        <v>620.65</v>
      </c>
      <c r="K7404" s="101" t="s">
        <v>1388</v>
      </c>
    </row>
    <row r="7405" spans="1:11" ht="56.25" customHeight="1">
      <c r="A7405" s="98">
        <v>523</v>
      </c>
      <c r="B7405" s="125" t="s">
        <v>9945</v>
      </c>
      <c r="C7405" s="126">
        <v>42620</v>
      </c>
      <c r="D7405" s="98" t="s">
        <v>3</v>
      </c>
      <c r="E7405" s="98">
        <v>1416762</v>
      </c>
      <c r="F7405" s="98"/>
      <c r="G7405" s="127" t="s">
        <v>12774</v>
      </c>
      <c r="H7405" s="128">
        <v>0</v>
      </c>
      <c r="I7405" s="128">
        <v>56.480000000000004</v>
      </c>
      <c r="J7405" s="129">
        <v>56.480000000000004</v>
      </c>
      <c r="K7405" s="101" t="s">
        <v>1388</v>
      </c>
    </row>
    <row r="7406" spans="1:11" ht="56.25" customHeight="1">
      <c r="A7406" s="98">
        <v>523</v>
      </c>
      <c r="B7406" s="125" t="s">
        <v>9945</v>
      </c>
      <c r="C7406" s="126">
        <v>42620</v>
      </c>
      <c r="D7406" s="98" t="s">
        <v>3</v>
      </c>
      <c r="E7406" s="98">
        <v>1416763</v>
      </c>
      <c r="F7406" s="98"/>
      <c r="G7406" s="127" t="s">
        <v>12775</v>
      </c>
      <c r="H7406" s="128">
        <v>0</v>
      </c>
      <c r="I7406" s="128">
        <v>64.14</v>
      </c>
      <c r="J7406" s="129">
        <v>64.14</v>
      </c>
      <c r="K7406" s="101" t="s">
        <v>1388</v>
      </c>
    </row>
    <row r="7407" spans="1:11" ht="56.25" customHeight="1">
      <c r="A7407" s="98">
        <v>523</v>
      </c>
      <c r="B7407" s="125" t="s">
        <v>9945</v>
      </c>
      <c r="C7407" s="126">
        <v>42622</v>
      </c>
      <c r="D7407" s="98" t="s">
        <v>3</v>
      </c>
      <c r="E7407" s="98">
        <v>1417852</v>
      </c>
      <c r="F7407" s="98"/>
      <c r="G7407" s="127" t="s">
        <v>12868</v>
      </c>
      <c r="H7407" s="128">
        <v>0</v>
      </c>
      <c r="I7407" s="128">
        <v>45.43</v>
      </c>
      <c r="J7407" s="129">
        <v>45.43</v>
      </c>
      <c r="K7407" s="101" t="s">
        <v>1388</v>
      </c>
    </row>
    <row r="7408" spans="1:11" ht="56.25" customHeight="1">
      <c r="A7408" s="98">
        <v>523</v>
      </c>
      <c r="B7408" s="125" t="s">
        <v>9945</v>
      </c>
      <c r="C7408" s="126">
        <v>42622</v>
      </c>
      <c r="D7408" s="98" t="s">
        <v>3</v>
      </c>
      <c r="E7408" s="98">
        <v>1417854</v>
      </c>
      <c r="F7408" s="98"/>
      <c r="G7408" s="127" t="s">
        <v>12870</v>
      </c>
      <c r="H7408" s="128">
        <v>0</v>
      </c>
      <c r="I7408" s="128">
        <v>45.53</v>
      </c>
      <c r="J7408" s="129">
        <v>45.53</v>
      </c>
      <c r="K7408" s="101" t="s">
        <v>1388</v>
      </c>
    </row>
    <row r="7409" spans="1:11" ht="56.25" customHeight="1">
      <c r="A7409" s="98">
        <v>523</v>
      </c>
      <c r="B7409" s="125" t="s">
        <v>9945</v>
      </c>
      <c r="C7409" s="126">
        <v>42622</v>
      </c>
      <c r="D7409" s="98" t="s">
        <v>3</v>
      </c>
      <c r="E7409" s="98">
        <v>1417858</v>
      </c>
      <c r="F7409" s="98"/>
      <c r="G7409" s="127" t="s">
        <v>12871</v>
      </c>
      <c r="H7409" s="128">
        <v>0</v>
      </c>
      <c r="I7409" s="128">
        <v>209.21</v>
      </c>
      <c r="J7409" s="129">
        <v>209.21</v>
      </c>
      <c r="K7409" s="101" t="s">
        <v>1388</v>
      </c>
    </row>
    <row r="7410" spans="1:11" ht="56.25" customHeight="1">
      <c r="A7410" s="98">
        <v>523</v>
      </c>
      <c r="B7410" s="125" t="s">
        <v>9945</v>
      </c>
      <c r="C7410" s="126">
        <v>42625</v>
      </c>
      <c r="D7410" s="98" t="s">
        <v>3</v>
      </c>
      <c r="E7410" s="98">
        <v>1418391</v>
      </c>
      <c r="F7410" s="98"/>
      <c r="G7410" s="127" t="s">
        <v>12911</v>
      </c>
      <c r="H7410" s="128">
        <v>0</v>
      </c>
      <c r="I7410" s="128">
        <v>54</v>
      </c>
      <c r="J7410" s="129">
        <v>54</v>
      </c>
      <c r="K7410" s="101" t="s">
        <v>1388</v>
      </c>
    </row>
    <row r="7411" spans="1:11" ht="56.25" customHeight="1">
      <c r="A7411" s="98">
        <v>523</v>
      </c>
      <c r="B7411" s="125" t="s">
        <v>9945</v>
      </c>
      <c r="C7411" s="126">
        <v>42625</v>
      </c>
      <c r="D7411" s="98" t="s">
        <v>3</v>
      </c>
      <c r="E7411" s="98">
        <v>1418393</v>
      </c>
      <c r="F7411" s="98"/>
      <c r="G7411" s="127" t="s">
        <v>12912</v>
      </c>
      <c r="H7411" s="128">
        <v>0</v>
      </c>
      <c r="I7411" s="128">
        <v>897</v>
      </c>
      <c r="J7411" s="129">
        <v>897</v>
      </c>
      <c r="K7411" s="101" t="s">
        <v>1388</v>
      </c>
    </row>
    <row r="7412" spans="1:11" ht="56.25" customHeight="1">
      <c r="A7412" s="98">
        <v>523</v>
      </c>
      <c r="B7412" s="125" t="s">
        <v>9945</v>
      </c>
      <c r="C7412" s="126">
        <v>42625</v>
      </c>
      <c r="D7412" s="98" t="s">
        <v>3</v>
      </c>
      <c r="E7412" s="98">
        <v>1418395</v>
      </c>
      <c r="F7412" s="98"/>
      <c r="G7412" s="127" t="s">
        <v>12913</v>
      </c>
      <c r="H7412" s="128">
        <v>0</v>
      </c>
      <c r="I7412" s="128">
        <v>605</v>
      </c>
      <c r="J7412" s="129">
        <v>605</v>
      </c>
      <c r="K7412" s="101" t="s">
        <v>1388</v>
      </c>
    </row>
    <row r="7413" spans="1:11" ht="56.25" customHeight="1">
      <c r="A7413" s="98">
        <v>523</v>
      </c>
      <c r="B7413" s="125" t="s">
        <v>9945</v>
      </c>
      <c r="C7413" s="126">
        <v>42625</v>
      </c>
      <c r="D7413" s="98" t="s">
        <v>3</v>
      </c>
      <c r="E7413" s="98">
        <v>1418397</v>
      </c>
      <c r="F7413" s="98"/>
      <c r="G7413" s="127" t="s">
        <v>12914</v>
      </c>
      <c r="H7413" s="128">
        <v>0</v>
      </c>
      <c r="I7413" s="128">
        <v>937</v>
      </c>
      <c r="J7413" s="129">
        <v>937</v>
      </c>
      <c r="K7413" s="101" t="s">
        <v>1388</v>
      </c>
    </row>
    <row r="7414" spans="1:11" ht="56.25" customHeight="1">
      <c r="A7414" s="98">
        <v>523</v>
      </c>
      <c r="B7414" s="125" t="s">
        <v>9945</v>
      </c>
      <c r="C7414" s="126">
        <v>42625</v>
      </c>
      <c r="D7414" s="98" t="s">
        <v>3</v>
      </c>
      <c r="E7414" s="98">
        <v>1418402</v>
      </c>
      <c r="F7414" s="98"/>
      <c r="G7414" s="127" t="s">
        <v>12915</v>
      </c>
      <c r="H7414" s="128">
        <v>0</v>
      </c>
      <c r="I7414" s="128">
        <v>8888.8000000000011</v>
      </c>
      <c r="J7414" s="129">
        <v>8888.8000000000011</v>
      </c>
      <c r="K7414" s="101" t="s">
        <v>1388</v>
      </c>
    </row>
    <row r="7415" spans="1:11" ht="56.25" customHeight="1">
      <c r="A7415" s="98">
        <v>523</v>
      </c>
      <c r="B7415" s="125" t="s">
        <v>9945</v>
      </c>
      <c r="C7415" s="126">
        <v>42626</v>
      </c>
      <c r="D7415" s="98" t="s">
        <v>3</v>
      </c>
      <c r="E7415" s="98">
        <v>1418952</v>
      </c>
      <c r="F7415" s="98"/>
      <c r="G7415" s="127" t="s">
        <v>12979</v>
      </c>
      <c r="H7415" s="128">
        <v>0</v>
      </c>
      <c r="I7415" s="128">
        <v>600</v>
      </c>
      <c r="J7415" s="129">
        <v>600</v>
      </c>
      <c r="K7415" s="101" t="s">
        <v>1388</v>
      </c>
    </row>
    <row r="7416" spans="1:11" ht="56.25" customHeight="1">
      <c r="A7416" s="98">
        <v>523</v>
      </c>
      <c r="B7416" s="125" t="s">
        <v>9945</v>
      </c>
      <c r="C7416" s="126">
        <v>42626</v>
      </c>
      <c r="D7416" s="98" t="s">
        <v>3</v>
      </c>
      <c r="E7416" s="98">
        <v>1418956</v>
      </c>
      <c r="F7416" s="98"/>
      <c r="G7416" s="127" t="s">
        <v>12982</v>
      </c>
      <c r="H7416" s="128">
        <v>0</v>
      </c>
      <c r="I7416" s="128">
        <v>1207.5</v>
      </c>
      <c r="J7416" s="129">
        <v>1207.5</v>
      </c>
      <c r="K7416" s="101" t="s">
        <v>1388</v>
      </c>
    </row>
    <row r="7417" spans="1:11" ht="56.25" customHeight="1">
      <c r="A7417" s="98">
        <v>523</v>
      </c>
      <c r="B7417" s="125" t="s">
        <v>9945</v>
      </c>
      <c r="C7417" s="126">
        <v>42626</v>
      </c>
      <c r="D7417" s="98" t="s">
        <v>3</v>
      </c>
      <c r="E7417" s="98">
        <v>1418960</v>
      </c>
      <c r="F7417" s="98"/>
      <c r="G7417" s="127" t="s">
        <v>12983</v>
      </c>
      <c r="H7417" s="128">
        <v>0</v>
      </c>
      <c r="I7417" s="128">
        <v>108</v>
      </c>
      <c r="J7417" s="129">
        <v>108</v>
      </c>
      <c r="K7417" s="101" t="s">
        <v>1388</v>
      </c>
    </row>
    <row r="7418" spans="1:11" ht="56.25" customHeight="1">
      <c r="A7418" s="98">
        <v>523</v>
      </c>
      <c r="B7418" s="125" t="s">
        <v>9945</v>
      </c>
      <c r="C7418" s="126">
        <v>42626</v>
      </c>
      <c r="D7418" s="98" t="s">
        <v>3</v>
      </c>
      <c r="E7418" s="98">
        <v>1418961</v>
      </c>
      <c r="F7418" s="98"/>
      <c r="G7418" s="127" t="s">
        <v>12984</v>
      </c>
      <c r="H7418" s="128">
        <v>0</v>
      </c>
      <c r="I7418" s="128">
        <v>70.38</v>
      </c>
      <c r="J7418" s="129">
        <v>70.38</v>
      </c>
      <c r="K7418" s="101" t="s">
        <v>1388</v>
      </c>
    </row>
    <row r="7419" spans="1:11" ht="56.25" customHeight="1">
      <c r="A7419" s="98">
        <v>523</v>
      </c>
      <c r="B7419" s="125" t="s">
        <v>9945</v>
      </c>
      <c r="C7419" s="126">
        <v>42627</v>
      </c>
      <c r="D7419" s="98" t="s">
        <v>3</v>
      </c>
      <c r="E7419" s="98">
        <v>1419661</v>
      </c>
      <c r="F7419" s="98"/>
      <c r="G7419" s="127" t="s">
        <v>13051</v>
      </c>
      <c r="H7419" s="128">
        <v>0</v>
      </c>
      <c r="I7419" s="128">
        <v>156</v>
      </c>
      <c r="J7419" s="129">
        <v>156</v>
      </c>
      <c r="K7419" s="101" t="s">
        <v>1388</v>
      </c>
    </row>
    <row r="7420" spans="1:11" ht="56.25" customHeight="1">
      <c r="A7420" s="98">
        <v>523</v>
      </c>
      <c r="B7420" s="125" t="s">
        <v>9945</v>
      </c>
      <c r="C7420" s="126">
        <v>42627</v>
      </c>
      <c r="D7420" s="98" t="s">
        <v>3</v>
      </c>
      <c r="E7420" s="98">
        <v>1419666</v>
      </c>
      <c r="F7420" s="98"/>
      <c r="G7420" s="127" t="s">
        <v>13056</v>
      </c>
      <c r="H7420" s="128">
        <v>0</v>
      </c>
      <c r="I7420" s="128">
        <v>455</v>
      </c>
      <c r="J7420" s="129">
        <v>455</v>
      </c>
      <c r="K7420" s="101" t="s">
        <v>1388</v>
      </c>
    </row>
    <row r="7421" spans="1:11" ht="56.25" customHeight="1">
      <c r="A7421" s="98">
        <v>523</v>
      </c>
      <c r="B7421" s="125" t="s">
        <v>9945</v>
      </c>
      <c r="C7421" s="126">
        <v>42627</v>
      </c>
      <c r="D7421" s="98" t="s">
        <v>3</v>
      </c>
      <c r="E7421" s="98">
        <v>1419667</v>
      </c>
      <c r="F7421" s="98"/>
      <c r="G7421" s="127" t="s">
        <v>13057</v>
      </c>
      <c r="H7421" s="128">
        <v>0</v>
      </c>
      <c r="I7421" s="128">
        <v>312</v>
      </c>
      <c r="J7421" s="129">
        <v>312</v>
      </c>
      <c r="K7421" s="101" t="s">
        <v>1388</v>
      </c>
    </row>
    <row r="7422" spans="1:11" ht="56.25" customHeight="1">
      <c r="A7422" s="98">
        <v>523</v>
      </c>
      <c r="B7422" s="125" t="s">
        <v>9945</v>
      </c>
      <c r="C7422" s="126">
        <v>42627</v>
      </c>
      <c r="D7422" s="98" t="s">
        <v>3</v>
      </c>
      <c r="E7422" s="98">
        <v>1419671</v>
      </c>
      <c r="F7422" s="98"/>
      <c r="G7422" s="127" t="s">
        <v>13058</v>
      </c>
      <c r="H7422" s="128">
        <v>0</v>
      </c>
      <c r="I7422" s="128">
        <v>647</v>
      </c>
      <c r="J7422" s="129">
        <v>647</v>
      </c>
      <c r="K7422" s="101" t="s">
        <v>1388</v>
      </c>
    </row>
    <row r="7423" spans="1:11" ht="56.25" customHeight="1">
      <c r="A7423" s="98">
        <v>523</v>
      </c>
      <c r="B7423" s="125" t="s">
        <v>9945</v>
      </c>
      <c r="C7423" s="126">
        <v>42627</v>
      </c>
      <c r="D7423" s="98" t="s">
        <v>3</v>
      </c>
      <c r="E7423" s="98">
        <v>1419674</v>
      </c>
      <c r="F7423" s="98"/>
      <c r="G7423" s="127" t="s">
        <v>13059</v>
      </c>
      <c r="H7423" s="128">
        <v>0</v>
      </c>
      <c r="I7423" s="128">
        <v>314</v>
      </c>
      <c r="J7423" s="129">
        <v>314</v>
      </c>
      <c r="K7423" s="101" t="s">
        <v>1388</v>
      </c>
    </row>
    <row r="7424" spans="1:11" ht="56.25" customHeight="1">
      <c r="A7424" s="98">
        <v>523</v>
      </c>
      <c r="B7424" s="125" t="s">
        <v>9945</v>
      </c>
      <c r="C7424" s="126">
        <v>42629</v>
      </c>
      <c r="D7424" s="98" t="s">
        <v>3</v>
      </c>
      <c r="E7424" s="98">
        <v>1420575</v>
      </c>
      <c r="F7424" s="98"/>
      <c r="G7424" s="127" t="s">
        <v>13162</v>
      </c>
      <c r="H7424" s="128">
        <v>0</v>
      </c>
      <c r="I7424" s="128">
        <v>2145</v>
      </c>
      <c r="J7424" s="129">
        <v>2145</v>
      </c>
      <c r="K7424" s="101" t="s">
        <v>1388</v>
      </c>
    </row>
    <row r="7425" spans="1:11" ht="56.25" customHeight="1">
      <c r="A7425" s="98">
        <v>523</v>
      </c>
      <c r="B7425" s="125" t="s">
        <v>9945</v>
      </c>
      <c r="C7425" s="126">
        <v>42629</v>
      </c>
      <c r="D7425" s="98" t="s">
        <v>3</v>
      </c>
      <c r="E7425" s="98">
        <v>1420576</v>
      </c>
      <c r="F7425" s="98"/>
      <c r="G7425" s="127" t="s">
        <v>13163</v>
      </c>
      <c r="H7425" s="128">
        <v>0</v>
      </c>
      <c r="I7425" s="128">
        <v>4313.5</v>
      </c>
      <c r="J7425" s="129">
        <v>4313.5</v>
      </c>
      <c r="K7425" s="101" t="s">
        <v>1388</v>
      </c>
    </row>
    <row r="7426" spans="1:11" ht="56.25" customHeight="1">
      <c r="A7426" s="98">
        <v>523</v>
      </c>
      <c r="B7426" s="125" t="s">
        <v>9945</v>
      </c>
      <c r="C7426" s="126">
        <v>42629</v>
      </c>
      <c r="D7426" s="98" t="s">
        <v>3</v>
      </c>
      <c r="E7426" s="98">
        <v>1420577</v>
      </c>
      <c r="F7426" s="98"/>
      <c r="G7426" s="127" t="s">
        <v>13164</v>
      </c>
      <c r="H7426" s="128">
        <v>0</v>
      </c>
      <c r="I7426" s="128">
        <v>747</v>
      </c>
      <c r="J7426" s="129">
        <v>747</v>
      </c>
      <c r="K7426" s="101" t="s">
        <v>1388</v>
      </c>
    </row>
    <row r="7427" spans="1:11" ht="56.25" customHeight="1">
      <c r="A7427" s="98">
        <v>523</v>
      </c>
      <c r="B7427" s="125" t="s">
        <v>9945</v>
      </c>
      <c r="C7427" s="126">
        <v>42629</v>
      </c>
      <c r="D7427" s="98" t="s">
        <v>3</v>
      </c>
      <c r="E7427" s="98">
        <v>1420581</v>
      </c>
      <c r="F7427" s="98"/>
      <c r="G7427" s="127" t="s">
        <v>13165</v>
      </c>
      <c r="H7427" s="128">
        <v>0</v>
      </c>
      <c r="I7427" s="128">
        <v>3017.6</v>
      </c>
      <c r="J7427" s="129">
        <v>3017.6</v>
      </c>
      <c r="K7427" s="101" t="s">
        <v>1388</v>
      </c>
    </row>
    <row r="7428" spans="1:11" ht="56.25" customHeight="1">
      <c r="A7428" s="98">
        <v>523</v>
      </c>
      <c r="B7428" s="125" t="s">
        <v>9945</v>
      </c>
      <c r="C7428" s="126">
        <v>42629</v>
      </c>
      <c r="D7428" s="98" t="s">
        <v>3</v>
      </c>
      <c r="E7428" s="98">
        <v>1420584</v>
      </c>
      <c r="F7428" s="98"/>
      <c r="G7428" s="127" t="s">
        <v>13166</v>
      </c>
      <c r="H7428" s="128">
        <v>0</v>
      </c>
      <c r="I7428" s="128">
        <v>7002.8</v>
      </c>
      <c r="J7428" s="129">
        <v>7002.8</v>
      </c>
      <c r="K7428" s="101" t="s">
        <v>1388</v>
      </c>
    </row>
    <row r="7429" spans="1:11" ht="56.25" customHeight="1">
      <c r="A7429" s="98">
        <v>523</v>
      </c>
      <c r="B7429" s="125" t="s">
        <v>9945</v>
      </c>
      <c r="C7429" s="126">
        <v>42629</v>
      </c>
      <c r="D7429" s="98" t="s">
        <v>3</v>
      </c>
      <c r="E7429" s="98">
        <v>1420585</v>
      </c>
      <c r="F7429" s="98"/>
      <c r="G7429" s="127" t="s">
        <v>13167</v>
      </c>
      <c r="H7429" s="128">
        <v>0</v>
      </c>
      <c r="I7429" s="128">
        <v>113.9</v>
      </c>
      <c r="J7429" s="129">
        <v>113.9</v>
      </c>
      <c r="K7429" s="101" t="s">
        <v>1388</v>
      </c>
    </row>
    <row r="7430" spans="1:11" ht="56.25" customHeight="1">
      <c r="A7430" s="98">
        <v>523</v>
      </c>
      <c r="B7430" s="125" t="s">
        <v>9945</v>
      </c>
      <c r="C7430" s="126">
        <v>42629</v>
      </c>
      <c r="D7430" s="98" t="s">
        <v>3</v>
      </c>
      <c r="E7430" s="98">
        <v>1420590</v>
      </c>
      <c r="F7430" s="98"/>
      <c r="G7430" s="127" t="s">
        <v>13169</v>
      </c>
      <c r="H7430" s="128">
        <v>0</v>
      </c>
      <c r="I7430" s="128">
        <v>12742.800000000001</v>
      </c>
      <c r="J7430" s="129">
        <v>12742.800000000001</v>
      </c>
      <c r="K7430" s="101" t="s">
        <v>1388</v>
      </c>
    </row>
    <row r="7431" spans="1:11" ht="56.25" customHeight="1">
      <c r="A7431" s="98">
        <v>523</v>
      </c>
      <c r="B7431" s="125" t="s">
        <v>9945</v>
      </c>
      <c r="C7431" s="126">
        <v>42629</v>
      </c>
      <c r="D7431" s="98" t="s">
        <v>3</v>
      </c>
      <c r="E7431" s="98">
        <v>1420591</v>
      </c>
      <c r="F7431" s="98"/>
      <c r="G7431" s="127" t="s">
        <v>13170</v>
      </c>
      <c r="H7431" s="128">
        <v>0</v>
      </c>
      <c r="I7431" s="128">
        <v>3027.4900000000002</v>
      </c>
      <c r="J7431" s="129">
        <v>3027.4900000000002</v>
      </c>
      <c r="K7431" s="101" t="s">
        <v>1388</v>
      </c>
    </row>
    <row r="7432" spans="1:11" ht="56.25" customHeight="1">
      <c r="A7432" s="98">
        <v>523</v>
      </c>
      <c r="B7432" s="125" t="s">
        <v>9945</v>
      </c>
      <c r="C7432" s="126">
        <v>42629</v>
      </c>
      <c r="D7432" s="98" t="s">
        <v>3</v>
      </c>
      <c r="E7432" s="98">
        <v>1420595</v>
      </c>
      <c r="F7432" s="98"/>
      <c r="G7432" s="127" t="s">
        <v>13171</v>
      </c>
      <c r="H7432" s="128">
        <v>0</v>
      </c>
      <c r="I7432" s="128">
        <v>8011.4000000000005</v>
      </c>
      <c r="J7432" s="129">
        <v>8011.4000000000005</v>
      </c>
      <c r="K7432" s="101" t="s">
        <v>1388</v>
      </c>
    </row>
    <row r="7433" spans="1:11" ht="56.25" customHeight="1">
      <c r="A7433" s="98">
        <v>523</v>
      </c>
      <c r="B7433" s="125" t="s">
        <v>9945</v>
      </c>
      <c r="C7433" s="126">
        <v>42629</v>
      </c>
      <c r="D7433" s="98" t="s">
        <v>3</v>
      </c>
      <c r="E7433" s="98">
        <v>1420600</v>
      </c>
      <c r="F7433" s="98"/>
      <c r="G7433" s="127" t="s">
        <v>13172</v>
      </c>
      <c r="H7433" s="128">
        <v>0</v>
      </c>
      <c r="I7433" s="128">
        <v>683.42</v>
      </c>
      <c r="J7433" s="129">
        <v>683.42</v>
      </c>
      <c r="K7433" s="101" t="s">
        <v>1388</v>
      </c>
    </row>
    <row r="7434" spans="1:11" ht="56.25" customHeight="1">
      <c r="A7434" s="98">
        <v>523</v>
      </c>
      <c r="B7434" s="125" t="s">
        <v>9945</v>
      </c>
      <c r="C7434" s="126">
        <v>42629</v>
      </c>
      <c r="D7434" s="98" t="s">
        <v>3</v>
      </c>
      <c r="E7434" s="98">
        <v>1420602</v>
      </c>
      <c r="F7434" s="98"/>
      <c r="G7434" s="127" t="s">
        <v>13173</v>
      </c>
      <c r="H7434" s="128">
        <v>0</v>
      </c>
      <c r="I7434" s="128">
        <v>6043.4000000000005</v>
      </c>
      <c r="J7434" s="129">
        <v>6043.4000000000005</v>
      </c>
      <c r="K7434" s="101" t="s">
        <v>1388</v>
      </c>
    </row>
    <row r="7435" spans="1:11" ht="56.25" customHeight="1">
      <c r="A7435" s="98">
        <v>523</v>
      </c>
      <c r="B7435" s="125" t="s">
        <v>9945</v>
      </c>
      <c r="C7435" s="126">
        <v>42629</v>
      </c>
      <c r="D7435" s="98" t="s">
        <v>3</v>
      </c>
      <c r="E7435" s="98">
        <v>1420604</v>
      </c>
      <c r="F7435" s="98"/>
      <c r="G7435" s="127" t="s">
        <v>13174</v>
      </c>
      <c r="H7435" s="128">
        <v>0</v>
      </c>
      <c r="I7435" s="128">
        <v>1991.81</v>
      </c>
      <c r="J7435" s="129">
        <v>1991.81</v>
      </c>
      <c r="K7435" s="101" t="s">
        <v>1388</v>
      </c>
    </row>
    <row r="7436" spans="1:11" ht="56.25" customHeight="1">
      <c r="A7436" s="98">
        <v>523</v>
      </c>
      <c r="B7436" s="125" t="s">
        <v>9945</v>
      </c>
      <c r="C7436" s="126">
        <v>42629</v>
      </c>
      <c r="D7436" s="98" t="s">
        <v>3</v>
      </c>
      <c r="E7436" s="98">
        <v>1420605</v>
      </c>
      <c r="F7436" s="98"/>
      <c r="G7436" s="127" t="s">
        <v>13175</v>
      </c>
      <c r="H7436" s="128">
        <v>0</v>
      </c>
      <c r="I7436" s="128">
        <v>7888.4000000000005</v>
      </c>
      <c r="J7436" s="129">
        <v>7888.4000000000005</v>
      </c>
      <c r="K7436" s="101" t="s">
        <v>1388</v>
      </c>
    </row>
    <row r="7437" spans="1:11" ht="56.25" customHeight="1">
      <c r="A7437" s="98">
        <v>523</v>
      </c>
      <c r="B7437" s="125" t="s">
        <v>9945</v>
      </c>
      <c r="C7437" s="126">
        <v>42629</v>
      </c>
      <c r="D7437" s="98" t="s">
        <v>3</v>
      </c>
      <c r="E7437" s="98">
        <v>1420609</v>
      </c>
      <c r="F7437" s="98"/>
      <c r="G7437" s="127" t="s">
        <v>13177</v>
      </c>
      <c r="H7437" s="128">
        <v>0</v>
      </c>
      <c r="I7437" s="128">
        <v>1546</v>
      </c>
      <c r="J7437" s="129">
        <v>1546</v>
      </c>
      <c r="K7437" s="101" t="s">
        <v>1388</v>
      </c>
    </row>
    <row r="7438" spans="1:11" ht="56.25" customHeight="1">
      <c r="A7438" s="98">
        <v>523</v>
      </c>
      <c r="B7438" s="125" t="s">
        <v>9945</v>
      </c>
      <c r="C7438" s="126">
        <v>42632</v>
      </c>
      <c r="D7438" s="98" t="s">
        <v>3</v>
      </c>
      <c r="E7438" s="98">
        <v>1421120</v>
      </c>
      <c r="F7438" s="98"/>
      <c r="G7438" s="127" t="s">
        <v>13224</v>
      </c>
      <c r="H7438" s="128">
        <v>0</v>
      </c>
      <c r="I7438" s="128">
        <v>2520</v>
      </c>
      <c r="J7438" s="129">
        <v>2520</v>
      </c>
      <c r="K7438" s="101" t="s">
        <v>1388</v>
      </c>
    </row>
    <row r="7439" spans="1:11" ht="56.25" customHeight="1">
      <c r="A7439" s="98">
        <v>523</v>
      </c>
      <c r="B7439" s="125" t="s">
        <v>9945</v>
      </c>
      <c r="C7439" s="126">
        <v>42634</v>
      </c>
      <c r="D7439" s="98" t="s">
        <v>3</v>
      </c>
      <c r="E7439" s="98">
        <v>1422086</v>
      </c>
      <c r="F7439" s="98"/>
      <c r="G7439" s="127" t="s">
        <v>13341</v>
      </c>
      <c r="H7439" s="128">
        <v>0</v>
      </c>
      <c r="I7439" s="128">
        <v>590</v>
      </c>
      <c r="J7439" s="129">
        <v>590</v>
      </c>
      <c r="K7439" s="101" t="s">
        <v>1388</v>
      </c>
    </row>
    <row r="7440" spans="1:11" ht="56.25" customHeight="1">
      <c r="A7440" s="98">
        <v>523</v>
      </c>
      <c r="B7440" s="125" t="s">
        <v>9945</v>
      </c>
      <c r="C7440" s="126">
        <v>42634</v>
      </c>
      <c r="D7440" s="98" t="s">
        <v>3</v>
      </c>
      <c r="E7440" s="98">
        <v>1422138</v>
      </c>
      <c r="F7440" s="98"/>
      <c r="G7440" s="127" t="s">
        <v>13349</v>
      </c>
      <c r="H7440" s="128">
        <v>0</v>
      </c>
      <c r="I7440" s="128">
        <v>3480</v>
      </c>
      <c r="J7440" s="129">
        <v>3480</v>
      </c>
      <c r="K7440" s="101" t="s">
        <v>1388</v>
      </c>
    </row>
    <row r="7441" spans="1:11" ht="56.25" customHeight="1">
      <c r="A7441" s="98">
        <v>523</v>
      </c>
      <c r="B7441" s="125" t="s">
        <v>9945</v>
      </c>
      <c r="C7441" s="126">
        <v>42634</v>
      </c>
      <c r="D7441" s="98" t="s">
        <v>3</v>
      </c>
      <c r="E7441" s="98">
        <v>1422168</v>
      </c>
      <c r="F7441" s="98"/>
      <c r="G7441" s="127" t="s">
        <v>13355</v>
      </c>
      <c r="H7441" s="128">
        <v>0</v>
      </c>
      <c r="I7441" s="128">
        <v>1673.5</v>
      </c>
      <c r="J7441" s="129">
        <v>1673.5</v>
      </c>
      <c r="K7441" s="101" t="s">
        <v>1388</v>
      </c>
    </row>
    <row r="7442" spans="1:11" ht="56.25" customHeight="1">
      <c r="A7442" s="98">
        <v>523</v>
      </c>
      <c r="B7442" s="125" t="s">
        <v>9945</v>
      </c>
      <c r="C7442" s="126">
        <v>42634</v>
      </c>
      <c r="D7442" s="98" t="s">
        <v>3</v>
      </c>
      <c r="E7442" s="98">
        <v>1422170</v>
      </c>
      <c r="F7442" s="98"/>
      <c r="G7442" s="127" t="s">
        <v>13356</v>
      </c>
      <c r="H7442" s="128">
        <v>0</v>
      </c>
      <c r="I7442" s="128">
        <v>3943.5</v>
      </c>
      <c r="J7442" s="129">
        <v>3943.5</v>
      </c>
      <c r="K7442" s="101" t="s">
        <v>1388</v>
      </c>
    </row>
    <row r="7443" spans="1:11" ht="56.25" customHeight="1">
      <c r="A7443" s="98">
        <v>523</v>
      </c>
      <c r="B7443" s="125" t="s">
        <v>9945</v>
      </c>
      <c r="C7443" s="126">
        <v>42634</v>
      </c>
      <c r="D7443" s="98" t="s">
        <v>3</v>
      </c>
      <c r="E7443" s="98">
        <v>1422172</v>
      </c>
      <c r="F7443" s="98"/>
      <c r="G7443" s="127" t="s">
        <v>13357</v>
      </c>
      <c r="H7443" s="128">
        <v>0</v>
      </c>
      <c r="I7443" s="128">
        <v>692.5</v>
      </c>
      <c r="J7443" s="129">
        <v>692.5</v>
      </c>
      <c r="K7443" s="101" t="s">
        <v>1388</v>
      </c>
    </row>
    <row r="7444" spans="1:11" ht="56.25" customHeight="1">
      <c r="A7444" s="98">
        <v>523</v>
      </c>
      <c r="B7444" s="125" t="s">
        <v>9945</v>
      </c>
      <c r="C7444" s="126">
        <v>42635</v>
      </c>
      <c r="D7444" s="98" t="s">
        <v>3</v>
      </c>
      <c r="E7444" s="98">
        <v>1422544</v>
      </c>
      <c r="F7444" s="98"/>
      <c r="G7444" s="127" t="s">
        <v>13386</v>
      </c>
      <c r="H7444" s="128">
        <v>0</v>
      </c>
      <c r="I7444" s="128">
        <v>108</v>
      </c>
      <c r="J7444" s="129">
        <v>108</v>
      </c>
      <c r="K7444" s="101" t="s">
        <v>1388</v>
      </c>
    </row>
    <row r="7445" spans="1:11" ht="56.25" customHeight="1">
      <c r="A7445" s="98">
        <v>523</v>
      </c>
      <c r="B7445" s="125" t="s">
        <v>9945</v>
      </c>
      <c r="C7445" s="126">
        <v>42635</v>
      </c>
      <c r="D7445" s="98" t="s">
        <v>3</v>
      </c>
      <c r="E7445" s="98">
        <v>1422545</v>
      </c>
      <c r="F7445" s="98"/>
      <c r="G7445" s="127" t="s">
        <v>13387</v>
      </c>
      <c r="H7445" s="128">
        <v>0</v>
      </c>
      <c r="I7445" s="128">
        <v>13920</v>
      </c>
      <c r="J7445" s="129">
        <v>13920</v>
      </c>
      <c r="K7445" s="101" t="s">
        <v>1388</v>
      </c>
    </row>
    <row r="7446" spans="1:11" ht="56.25" customHeight="1">
      <c r="A7446" s="98">
        <v>523</v>
      </c>
      <c r="B7446" s="125" t="s">
        <v>9945</v>
      </c>
      <c r="C7446" s="126">
        <v>42636</v>
      </c>
      <c r="D7446" s="98" t="s">
        <v>3</v>
      </c>
      <c r="E7446" s="98">
        <v>1422994</v>
      </c>
      <c r="F7446" s="98"/>
      <c r="G7446" s="127" t="s">
        <v>13439</v>
      </c>
      <c r="H7446" s="128">
        <v>0</v>
      </c>
      <c r="I7446" s="128">
        <v>3403</v>
      </c>
      <c r="J7446" s="129">
        <v>3403</v>
      </c>
      <c r="K7446" s="101" t="s">
        <v>1388</v>
      </c>
    </row>
    <row r="7447" spans="1:11" ht="56.25" customHeight="1">
      <c r="A7447" s="98">
        <v>523</v>
      </c>
      <c r="B7447" s="125" t="s">
        <v>9945</v>
      </c>
      <c r="C7447" s="126">
        <v>42636</v>
      </c>
      <c r="D7447" s="98" t="s">
        <v>3</v>
      </c>
      <c r="E7447" s="98">
        <v>1422999</v>
      </c>
      <c r="F7447" s="98"/>
      <c r="G7447" s="127" t="s">
        <v>13440</v>
      </c>
      <c r="H7447" s="128">
        <v>0</v>
      </c>
      <c r="I7447" s="128">
        <v>42649.599999999999</v>
      </c>
      <c r="J7447" s="129">
        <v>42649.599999999999</v>
      </c>
      <c r="K7447" s="101" t="s">
        <v>1388</v>
      </c>
    </row>
    <row r="7448" spans="1:11" ht="56.25" customHeight="1">
      <c r="A7448" s="98">
        <v>523</v>
      </c>
      <c r="B7448" s="125" t="s">
        <v>9945</v>
      </c>
      <c r="C7448" s="126">
        <v>42636</v>
      </c>
      <c r="D7448" s="98" t="s">
        <v>3</v>
      </c>
      <c r="E7448" s="98">
        <v>1423001</v>
      </c>
      <c r="F7448" s="98"/>
      <c r="G7448" s="127" t="s">
        <v>13441</v>
      </c>
      <c r="H7448" s="128">
        <v>0</v>
      </c>
      <c r="I7448" s="128">
        <v>364</v>
      </c>
      <c r="J7448" s="129">
        <v>364</v>
      </c>
      <c r="K7448" s="101" t="s">
        <v>1388</v>
      </c>
    </row>
    <row r="7449" spans="1:11" ht="56.25" customHeight="1">
      <c r="A7449" s="98">
        <v>523</v>
      </c>
      <c r="B7449" s="125" t="s">
        <v>9945</v>
      </c>
      <c r="C7449" s="126">
        <v>42636</v>
      </c>
      <c r="D7449" s="98" t="s">
        <v>3</v>
      </c>
      <c r="E7449" s="98">
        <v>1423003</v>
      </c>
      <c r="F7449" s="98"/>
      <c r="G7449" s="127" t="s">
        <v>13443</v>
      </c>
      <c r="H7449" s="128">
        <v>0</v>
      </c>
      <c r="I7449" s="128">
        <v>768</v>
      </c>
      <c r="J7449" s="129">
        <v>768</v>
      </c>
      <c r="K7449" s="101" t="s">
        <v>1388</v>
      </c>
    </row>
    <row r="7450" spans="1:11" ht="56.25" customHeight="1">
      <c r="A7450" s="98">
        <v>523</v>
      </c>
      <c r="B7450" s="125" t="s">
        <v>9945</v>
      </c>
      <c r="C7450" s="126">
        <v>42636</v>
      </c>
      <c r="D7450" s="98" t="s">
        <v>3</v>
      </c>
      <c r="E7450" s="98">
        <v>1423006</v>
      </c>
      <c r="F7450" s="98"/>
      <c r="G7450" s="127" t="s">
        <v>13444</v>
      </c>
      <c r="H7450" s="128">
        <v>0</v>
      </c>
      <c r="I7450" s="128">
        <v>417</v>
      </c>
      <c r="J7450" s="129">
        <v>417</v>
      </c>
      <c r="K7450" s="101" t="s">
        <v>1388</v>
      </c>
    </row>
    <row r="7451" spans="1:11" ht="56.25" customHeight="1">
      <c r="A7451" s="98">
        <v>523</v>
      </c>
      <c r="B7451" s="125" t="s">
        <v>9945</v>
      </c>
      <c r="C7451" s="126">
        <v>42636</v>
      </c>
      <c r="D7451" s="98" t="s">
        <v>3</v>
      </c>
      <c r="E7451" s="98">
        <v>1423008</v>
      </c>
      <c r="F7451" s="98"/>
      <c r="G7451" s="127" t="s">
        <v>13445</v>
      </c>
      <c r="H7451" s="128">
        <v>0</v>
      </c>
      <c r="I7451" s="128">
        <v>822</v>
      </c>
      <c r="J7451" s="129">
        <v>822</v>
      </c>
      <c r="K7451" s="101" t="s">
        <v>1388</v>
      </c>
    </row>
    <row r="7452" spans="1:11" ht="56.25" customHeight="1">
      <c r="A7452" s="98">
        <v>523</v>
      </c>
      <c r="B7452" s="125" t="s">
        <v>9945</v>
      </c>
      <c r="C7452" s="126">
        <v>42639</v>
      </c>
      <c r="D7452" s="98" t="s">
        <v>3</v>
      </c>
      <c r="E7452" s="98">
        <v>1423499</v>
      </c>
      <c r="F7452" s="98"/>
      <c r="G7452" s="127" t="s">
        <v>13481</v>
      </c>
      <c r="H7452" s="128">
        <v>0</v>
      </c>
      <c r="I7452" s="128">
        <v>260.03000000000003</v>
      </c>
      <c r="J7452" s="129">
        <v>260.03000000000003</v>
      </c>
      <c r="K7452" s="101" t="s">
        <v>1388</v>
      </c>
    </row>
    <row r="7453" spans="1:11" ht="56.25" customHeight="1">
      <c r="A7453" s="98">
        <v>523</v>
      </c>
      <c r="B7453" s="125" t="s">
        <v>9945</v>
      </c>
      <c r="C7453" s="126">
        <v>42639</v>
      </c>
      <c r="D7453" s="98" t="s">
        <v>3</v>
      </c>
      <c r="E7453" s="98">
        <v>1423500</v>
      </c>
      <c r="F7453" s="98"/>
      <c r="G7453" s="127" t="s">
        <v>13482</v>
      </c>
      <c r="H7453" s="128">
        <v>0</v>
      </c>
      <c r="I7453" s="128">
        <v>2284.7200000000003</v>
      </c>
      <c r="J7453" s="129">
        <v>2284.7200000000003</v>
      </c>
      <c r="K7453" s="101" t="s">
        <v>1388</v>
      </c>
    </row>
    <row r="7454" spans="1:11" ht="56.25" customHeight="1">
      <c r="A7454" s="98">
        <v>523</v>
      </c>
      <c r="B7454" s="125" t="s">
        <v>9945</v>
      </c>
      <c r="C7454" s="126">
        <v>42639</v>
      </c>
      <c r="D7454" s="98" t="s">
        <v>3</v>
      </c>
      <c r="E7454" s="98">
        <v>1423502</v>
      </c>
      <c r="F7454" s="98"/>
      <c r="G7454" s="127" t="s">
        <v>13483</v>
      </c>
      <c r="H7454" s="128">
        <v>0</v>
      </c>
      <c r="I7454" s="128">
        <v>1623</v>
      </c>
      <c r="J7454" s="129">
        <v>1623</v>
      </c>
      <c r="K7454" s="101" t="s">
        <v>1388</v>
      </c>
    </row>
    <row r="7455" spans="1:11" ht="56.25" customHeight="1">
      <c r="A7455" s="98">
        <v>523</v>
      </c>
      <c r="B7455" s="125" t="s">
        <v>9945</v>
      </c>
      <c r="C7455" s="126">
        <v>42639</v>
      </c>
      <c r="D7455" s="98" t="s">
        <v>3</v>
      </c>
      <c r="E7455" s="98">
        <v>1423609</v>
      </c>
      <c r="F7455" s="98"/>
      <c r="G7455" s="127" t="s">
        <v>13501</v>
      </c>
      <c r="H7455" s="128">
        <v>0</v>
      </c>
      <c r="I7455" s="128">
        <v>1331.54</v>
      </c>
      <c r="J7455" s="129">
        <v>1331.54</v>
      </c>
      <c r="K7455" s="101" t="s">
        <v>1388</v>
      </c>
    </row>
    <row r="7456" spans="1:11" ht="56.25" customHeight="1">
      <c r="A7456" s="98">
        <v>523</v>
      </c>
      <c r="B7456" s="125" t="s">
        <v>9945</v>
      </c>
      <c r="C7456" s="126">
        <v>42639</v>
      </c>
      <c r="D7456" s="98" t="s">
        <v>3</v>
      </c>
      <c r="E7456" s="98">
        <v>1423611</v>
      </c>
      <c r="F7456" s="98"/>
      <c r="G7456" s="127" t="s">
        <v>13502</v>
      </c>
      <c r="H7456" s="128">
        <v>0</v>
      </c>
      <c r="I7456" s="128">
        <v>3194.8</v>
      </c>
      <c r="J7456" s="129">
        <v>3194.8</v>
      </c>
      <c r="K7456" s="101" t="s">
        <v>1388</v>
      </c>
    </row>
    <row r="7457" spans="1:11" ht="56.25" customHeight="1">
      <c r="A7457" s="98">
        <v>523</v>
      </c>
      <c r="B7457" s="125" t="s">
        <v>9945</v>
      </c>
      <c r="C7457" s="126">
        <v>42639</v>
      </c>
      <c r="D7457" s="98" t="s">
        <v>3</v>
      </c>
      <c r="E7457" s="98">
        <v>1423614</v>
      </c>
      <c r="F7457" s="98"/>
      <c r="G7457" s="127" t="s">
        <v>13503</v>
      </c>
      <c r="H7457" s="128">
        <v>0</v>
      </c>
      <c r="I7457" s="128">
        <v>11078.2</v>
      </c>
      <c r="J7457" s="129">
        <v>11078.2</v>
      </c>
      <c r="K7457" s="101" t="s">
        <v>1388</v>
      </c>
    </row>
    <row r="7458" spans="1:11" ht="56.25" customHeight="1">
      <c r="A7458" s="98">
        <v>523</v>
      </c>
      <c r="B7458" s="125" t="s">
        <v>9945</v>
      </c>
      <c r="C7458" s="126">
        <v>42639</v>
      </c>
      <c r="D7458" s="98" t="s">
        <v>3</v>
      </c>
      <c r="E7458" s="98">
        <v>1423616</v>
      </c>
      <c r="F7458" s="98"/>
      <c r="G7458" s="127" t="s">
        <v>13505</v>
      </c>
      <c r="H7458" s="128">
        <v>0</v>
      </c>
      <c r="I7458" s="128">
        <v>2435.4</v>
      </c>
      <c r="J7458" s="129">
        <v>2435.4</v>
      </c>
      <c r="K7458" s="101" t="s">
        <v>1388</v>
      </c>
    </row>
    <row r="7459" spans="1:11" ht="56.25" customHeight="1">
      <c r="A7459" s="98">
        <v>523</v>
      </c>
      <c r="B7459" s="125" t="s">
        <v>9945</v>
      </c>
      <c r="C7459" s="126">
        <v>42639</v>
      </c>
      <c r="D7459" s="98" t="s">
        <v>3</v>
      </c>
      <c r="E7459" s="98">
        <v>1423618</v>
      </c>
      <c r="F7459" s="98"/>
      <c r="G7459" s="127" t="s">
        <v>13507</v>
      </c>
      <c r="H7459" s="128">
        <v>0</v>
      </c>
      <c r="I7459" s="128">
        <v>8503.4</v>
      </c>
      <c r="J7459" s="129">
        <v>8503.4</v>
      </c>
      <c r="K7459" s="101" t="s">
        <v>1388</v>
      </c>
    </row>
    <row r="7460" spans="1:11" ht="56.25" customHeight="1">
      <c r="A7460" s="98">
        <v>523</v>
      </c>
      <c r="B7460" s="125" t="s">
        <v>9945</v>
      </c>
      <c r="C7460" s="126">
        <v>42639</v>
      </c>
      <c r="D7460" s="98" t="s">
        <v>3</v>
      </c>
      <c r="E7460" s="98">
        <v>1423621</v>
      </c>
      <c r="F7460" s="98"/>
      <c r="G7460" s="127" t="s">
        <v>13509</v>
      </c>
      <c r="H7460" s="128">
        <v>0</v>
      </c>
      <c r="I7460" s="128">
        <v>4961</v>
      </c>
      <c r="J7460" s="129">
        <v>4961</v>
      </c>
      <c r="K7460" s="101" t="s">
        <v>1388</v>
      </c>
    </row>
    <row r="7461" spans="1:11" ht="56.25" customHeight="1">
      <c r="A7461" s="98">
        <v>523</v>
      </c>
      <c r="B7461" s="125" t="s">
        <v>9945</v>
      </c>
      <c r="C7461" s="126">
        <v>42639</v>
      </c>
      <c r="D7461" s="98" t="s">
        <v>3</v>
      </c>
      <c r="E7461" s="98">
        <v>1423623</v>
      </c>
      <c r="F7461" s="98"/>
      <c r="G7461" s="127" t="s">
        <v>13511</v>
      </c>
      <c r="H7461" s="128">
        <v>0</v>
      </c>
      <c r="I7461" s="128">
        <v>1002.0400000000001</v>
      </c>
      <c r="J7461" s="129">
        <v>1002.0400000000001</v>
      </c>
      <c r="K7461" s="101" t="s">
        <v>1388</v>
      </c>
    </row>
    <row r="7462" spans="1:11" ht="56.25" customHeight="1">
      <c r="A7462" s="98">
        <v>523</v>
      </c>
      <c r="B7462" s="125" t="s">
        <v>9945</v>
      </c>
      <c r="C7462" s="126">
        <v>42639</v>
      </c>
      <c r="D7462" s="98" t="s">
        <v>3</v>
      </c>
      <c r="E7462" s="98">
        <v>1423624</v>
      </c>
      <c r="F7462" s="98"/>
      <c r="G7462" s="127" t="s">
        <v>13512</v>
      </c>
      <c r="H7462" s="128">
        <v>0</v>
      </c>
      <c r="I7462" s="128">
        <v>174.68</v>
      </c>
      <c r="J7462" s="129">
        <v>174.68</v>
      </c>
      <c r="K7462" s="101" t="s">
        <v>1388</v>
      </c>
    </row>
    <row r="7463" spans="1:11" ht="56.25" customHeight="1">
      <c r="A7463" s="98">
        <v>523</v>
      </c>
      <c r="B7463" s="125" t="s">
        <v>9945</v>
      </c>
      <c r="C7463" s="126">
        <v>42639</v>
      </c>
      <c r="D7463" s="98" t="s">
        <v>3</v>
      </c>
      <c r="E7463" s="98">
        <v>1423627</v>
      </c>
      <c r="F7463" s="98"/>
      <c r="G7463" s="127" t="s">
        <v>13514</v>
      </c>
      <c r="H7463" s="128">
        <v>0</v>
      </c>
      <c r="I7463" s="128">
        <v>8938</v>
      </c>
      <c r="J7463" s="129">
        <v>8938</v>
      </c>
      <c r="K7463" s="101" t="s">
        <v>1388</v>
      </c>
    </row>
    <row r="7464" spans="1:11" ht="56.25" customHeight="1">
      <c r="A7464" s="98">
        <v>523</v>
      </c>
      <c r="B7464" s="125" t="s">
        <v>9945</v>
      </c>
      <c r="C7464" s="126">
        <v>42639</v>
      </c>
      <c r="D7464" s="98" t="s">
        <v>3</v>
      </c>
      <c r="E7464" s="98">
        <v>1423629</v>
      </c>
      <c r="F7464" s="98"/>
      <c r="G7464" s="127" t="s">
        <v>13516</v>
      </c>
      <c r="H7464" s="128">
        <v>0</v>
      </c>
      <c r="I7464" s="128">
        <v>957.19</v>
      </c>
      <c r="J7464" s="129">
        <v>957.19</v>
      </c>
      <c r="K7464" s="101" t="s">
        <v>1388</v>
      </c>
    </row>
    <row r="7465" spans="1:11" ht="56.25" customHeight="1">
      <c r="A7465" s="98">
        <v>523</v>
      </c>
      <c r="B7465" s="125" t="s">
        <v>9945</v>
      </c>
      <c r="C7465" s="126">
        <v>42639</v>
      </c>
      <c r="D7465" s="98" t="s">
        <v>3</v>
      </c>
      <c r="E7465" s="98">
        <v>1423632</v>
      </c>
      <c r="F7465" s="98"/>
      <c r="G7465" s="127" t="s">
        <v>13518</v>
      </c>
      <c r="H7465" s="128">
        <v>0</v>
      </c>
      <c r="I7465" s="128">
        <v>107.16</v>
      </c>
      <c r="J7465" s="129">
        <v>107.16</v>
      </c>
      <c r="K7465" s="101" t="s">
        <v>1388</v>
      </c>
    </row>
    <row r="7466" spans="1:11" ht="56.25" customHeight="1">
      <c r="A7466" s="98">
        <v>523</v>
      </c>
      <c r="B7466" s="125" t="s">
        <v>9945</v>
      </c>
      <c r="C7466" s="126">
        <v>42639</v>
      </c>
      <c r="D7466" s="98" t="s">
        <v>3</v>
      </c>
      <c r="E7466" s="98">
        <v>1423633</v>
      </c>
      <c r="F7466" s="98"/>
      <c r="G7466" s="127" t="s">
        <v>13519</v>
      </c>
      <c r="H7466" s="128">
        <v>0</v>
      </c>
      <c r="I7466" s="128">
        <v>457</v>
      </c>
      <c r="J7466" s="129">
        <v>457</v>
      </c>
      <c r="K7466" s="101" t="s">
        <v>1388</v>
      </c>
    </row>
    <row r="7467" spans="1:11" ht="56.25" customHeight="1">
      <c r="A7467" s="98">
        <v>523</v>
      </c>
      <c r="B7467" s="125" t="s">
        <v>9945</v>
      </c>
      <c r="C7467" s="126">
        <v>42639</v>
      </c>
      <c r="D7467" s="98" t="s">
        <v>3</v>
      </c>
      <c r="E7467" s="98">
        <v>1423635</v>
      </c>
      <c r="F7467" s="98"/>
      <c r="G7467" s="127" t="s">
        <v>13521</v>
      </c>
      <c r="H7467" s="128">
        <v>0</v>
      </c>
      <c r="I7467" s="128">
        <v>7.94</v>
      </c>
      <c r="J7467" s="129">
        <v>7.94</v>
      </c>
      <c r="K7467" s="101" t="s">
        <v>1388</v>
      </c>
    </row>
    <row r="7468" spans="1:11" ht="56.25" customHeight="1">
      <c r="A7468" s="98">
        <v>523</v>
      </c>
      <c r="B7468" s="125" t="s">
        <v>9945</v>
      </c>
      <c r="C7468" s="126">
        <v>42639</v>
      </c>
      <c r="D7468" s="98" t="s">
        <v>3</v>
      </c>
      <c r="E7468" s="98">
        <v>1423637</v>
      </c>
      <c r="F7468" s="98"/>
      <c r="G7468" s="127" t="s">
        <v>13522</v>
      </c>
      <c r="H7468" s="128">
        <v>0</v>
      </c>
      <c r="I7468" s="128">
        <v>437.72</v>
      </c>
      <c r="J7468" s="129">
        <v>437.72</v>
      </c>
      <c r="K7468" s="101" t="s">
        <v>1388</v>
      </c>
    </row>
    <row r="7469" spans="1:11" ht="56.25" customHeight="1">
      <c r="A7469" s="98">
        <v>523</v>
      </c>
      <c r="B7469" s="125" t="s">
        <v>9945</v>
      </c>
      <c r="C7469" s="126">
        <v>42639</v>
      </c>
      <c r="D7469" s="98" t="s">
        <v>3</v>
      </c>
      <c r="E7469" s="98">
        <v>1423640</v>
      </c>
      <c r="F7469" s="98"/>
      <c r="G7469" s="127" t="s">
        <v>13523</v>
      </c>
      <c r="H7469" s="128">
        <v>0</v>
      </c>
      <c r="I7469" s="128">
        <v>2319</v>
      </c>
      <c r="J7469" s="129">
        <v>2319</v>
      </c>
      <c r="K7469" s="101" t="s">
        <v>1388</v>
      </c>
    </row>
    <row r="7470" spans="1:11" ht="56.25" customHeight="1">
      <c r="A7470" s="98">
        <v>523</v>
      </c>
      <c r="B7470" s="125" t="s">
        <v>9945</v>
      </c>
      <c r="C7470" s="126">
        <v>42639</v>
      </c>
      <c r="D7470" s="98" t="s">
        <v>3</v>
      </c>
      <c r="E7470" s="98">
        <v>1423641</v>
      </c>
      <c r="F7470" s="98"/>
      <c r="G7470" s="127" t="s">
        <v>13524</v>
      </c>
      <c r="H7470" s="128">
        <v>0</v>
      </c>
      <c r="I7470" s="128">
        <v>1629</v>
      </c>
      <c r="J7470" s="129">
        <v>1629</v>
      </c>
      <c r="K7470" s="101" t="s">
        <v>1388</v>
      </c>
    </row>
    <row r="7471" spans="1:11" ht="56.25" customHeight="1">
      <c r="A7471" s="98">
        <v>523</v>
      </c>
      <c r="B7471" s="125" t="s">
        <v>9945</v>
      </c>
      <c r="C7471" s="126">
        <v>42640</v>
      </c>
      <c r="D7471" s="98" t="s">
        <v>3</v>
      </c>
      <c r="E7471" s="98">
        <v>1424112</v>
      </c>
      <c r="F7471" s="98"/>
      <c r="G7471" s="127" t="s">
        <v>13569</v>
      </c>
      <c r="H7471" s="128">
        <v>0</v>
      </c>
      <c r="I7471" s="128">
        <v>36</v>
      </c>
      <c r="J7471" s="129">
        <v>36</v>
      </c>
      <c r="K7471" s="101" t="s">
        <v>1388</v>
      </c>
    </row>
    <row r="7472" spans="1:11" ht="56.25" customHeight="1">
      <c r="A7472" s="98">
        <v>523</v>
      </c>
      <c r="B7472" s="125" t="s">
        <v>9945</v>
      </c>
      <c r="C7472" s="126">
        <v>42641</v>
      </c>
      <c r="D7472" s="98" t="s">
        <v>3</v>
      </c>
      <c r="E7472" s="98">
        <v>1424574</v>
      </c>
      <c r="F7472" s="98"/>
      <c r="G7472" s="127" t="s">
        <v>13654</v>
      </c>
      <c r="H7472" s="128">
        <v>0</v>
      </c>
      <c r="I7472" s="128">
        <v>756</v>
      </c>
      <c r="J7472" s="129">
        <v>756</v>
      </c>
      <c r="K7472" s="101" t="s">
        <v>1388</v>
      </c>
    </row>
    <row r="7473" spans="1:11" ht="56.25" customHeight="1">
      <c r="A7473" s="98">
        <v>523</v>
      </c>
      <c r="B7473" s="125" t="s">
        <v>9945</v>
      </c>
      <c r="C7473" s="126">
        <v>42642</v>
      </c>
      <c r="D7473" s="98" t="s">
        <v>3</v>
      </c>
      <c r="E7473" s="98">
        <v>1425043</v>
      </c>
      <c r="F7473" s="98"/>
      <c r="G7473" s="127" t="s">
        <v>13729</v>
      </c>
      <c r="H7473" s="128">
        <v>0</v>
      </c>
      <c r="I7473" s="128">
        <v>49060.6</v>
      </c>
      <c r="J7473" s="129">
        <v>49060.6</v>
      </c>
      <c r="K7473" s="101" t="s">
        <v>1388</v>
      </c>
    </row>
    <row r="7474" spans="1:11" ht="56.25" customHeight="1">
      <c r="A7474" s="98">
        <v>523</v>
      </c>
      <c r="B7474" s="125" t="s">
        <v>9945</v>
      </c>
      <c r="C7474" s="126">
        <v>42642</v>
      </c>
      <c r="D7474" s="98" t="s">
        <v>3</v>
      </c>
      <c r="E7474" s="98">
        <v>1425044</v>
      </c>
      <c r="F7474" s="98"/>
      <c r="G7474" s="127" t="s">
        <v>13730</v>
      </c>
      <c r="H7474" s="128">
        <v>0</v>
      </c>
      <c r="I7474" s="128">
        <v>4781.42</v>
      </c>
      <c r="J7474" s="129">
        <v>4781.42</v>
      </c>
      <c r="K7474" s="101" t="s">
        <v>1388</v>
      </c>
    </row>
    <row r="7475" spans="1:11" ht="56.25" customHeight="1">
      <c r="A7475" s="98">
        <v>523</v>
      </c>
      <c r="B7475" s="125" t="s">
        <v>9945</v>
      </c>
      <c r="C7475" s="126">
        <v>42642</v>
      </c>
      <c r="D7475" s="98" t="s">
        <v>3</v>
      </c>
      <c r="E7475" s="98">
        <v>1425047</v>
      </c>
      <c r="F7475" s="98"/>
      <c r="G7475" s="127" t="s">
        <v>13731</v>
      </c>
      <c r="H7475" s="128">
        <v>0</v>
      </c>
      <c r="I7475" s="128">
        <v>522</v>
      </c>
      <c r="J7475" s="129">
        <v>522</v>
      </c>
      <c r="K7475" s="101" t="s">
        <v>1388</v>
      </c>
    </row>
    <row r="7476" spans="1:11" ht="56.25" customHeight="1">
      <c r="A7476" s="98">
        <v>523</v>
      </c>
      <c r="B7476" s="125" t="s">
        <v>9945</v>
      </c>
      <c r="C7476" s="126">
        <v>42642</v>
      </c>
      <c r="D7476" s="98" t="s">
        <v>3</v>
      </c>
      <c r="E7476" s="98">
        <v>1425049</v>
      </c>
      <c r="F7476" s="98"/>
      <c r="G7476" s="127" t="s">
        <v>13732</v>
      </c>
      <c r="H7476" s="128">
        <v>0</v>
      </c>
      <c r="I7476" s="128">
        <v>30</v>
      </c>
      <c r="J7476" s="129">
        <v>30</v>
      </c>
      <c r="K7476" s="101" t="s">
        <v>1388</v>
      </c>
    </row>
    <row r="7477" spans="1:11" ht="56.25" customHeight="1">
      <c r="A7477" s="98">
        <v>523</v>
      </c>
      <c r="B7477" s="125" t="s">
        <v>9945</v>
      </c>
      <c r="C7477" s="126">
        <v>42642</v>
      </c>
      <c r="D7477" s="98" t="s">
        <v>3</v>
      </c>
      <c r="E7477" s="98">
        <v>1425086</v>
      </c>
      <c r="F7477" s="98"/>
      <c r="G7477" s="127" t="s">
        <v>13747</v>
      </c>
      <c r="H7477" s="128">
        <v>0</v>
      </c>
      <c r="I7477" s="128">
        <v>3445</v>
      </c>
      <c r="J7477" s="129">
        <v>3445</v>
      </c>
      <c r="K7477" s="101" t="s">
        <v>1388</v>
      </c>
    </row>
    <row r="7478" spans="1:11" ht="56.25" customHeight="1">
      <c r="A7478" s="98">
        <v>523</v>
      </c>
      <c r="B7478" s="125" t="s">
        <v>9945</v>
      </c>
      <c r="C7478" s="126">
        <v>42643</v>
      </c>
      <c r="D7478" s="98" t="s">
        <v>3</v>
      </c>
      <c r="E7478" s="98">
        <v>1425645</v>
      </c>
      <c r="F7478" s="98"/>
      <c r="G7478" s="127" t="s">
        <v>13825</v>
      </c>
      <c r="H7478" s="128">
        <v>0</v>
      </c>
      <c r="I7478" s="128">
        <v>1268.8500000000001</v>
      </c>
      <c r="J7478" s="129">
        <v>1268.8500000000001</v>
      </c>
      <c r="K7478" s="101" t="s">
        <v>1388</v>
      </c>
    </row>
    <row r="7479" spans="1:11" ht="56.25" customHeight="1">
      <c r="A7479" s="98">
        <v>523</v>
      </c>
      <c r="B7479" s="125" t="s">
        <v>9945</v>
      </c>
      <c r="C7479" s="126">
        <v>42643</v>
      </c>
      <c r="D7479" s="98" t="s">
        <v>3</v>
      </c>
      <c r="E7479" s="98">
        <v>1425647</v>
      </c>
      <c r="F7479" s="98"/>
      <c r="G7479" s="127" t="s">
        <v>13826</v>
      </c>
      <c r="H7479" s="128">
        <v>0</v>
      </c>
      <c r="I7479" s="128">
        <v>2164.8000000000002</v>
      </c>
      <c r="J7479" s="129">
        <v>2164.8000000000002</v>
      </c>
      <c r="K7479" s="101" t="s">
        <v>1388</v>
      </c>
    </row>
    <row r="7480" spans="1:11" ht="56.25" customHeight="1">
      <c r="A7480" s="98">
        <v>523</v>
      </c>
      <c r="B7480" s="125" t="s">
        <v>9945</v>
      </c>
      <c r="C7480" s="126">
        <v>42643</v>
      </c>
      <c r="D7480" s="98" t="s">
        <v>3</v>
      </c>
      <c r="E7480" s="98">
        <v>1425650</v>
      </c>
      <c r="F7480" s="98"/>
      <c r="G7480" s="127" t="s">
        <v>13829</v>
      </c>
      <c r="H7480" s="128">
        <v>0</v>
      </c>
      <c r="I7480" s="128">
        <v>1482.15</v>
      </c>
      <c r="J7480" s="129">
        <v>1482.15</v>
      </c>
      <c r="K7480" s="101" t="s">
        <v>1388</v>
      </c>
    </row>
    <row r="7481" spans="1:11" ht="56.25" customHeight="1">
      <c r="A7481" s="98">
        <v>523</v>
      </c>
      <c r="B7481" s="125" t="s">
        <v>9945</v>
      </c>
      <c r="C7481" s="126">
        <v>42643</v>
      </c>
      <c r="D7481" s="98" t="s">
        <v>3</v>
      </c>
      <c r="E7481" s="98">
        <v>1425652</v>
      </c>
      <c r="F7481" s="98"/>
      <c r="G7481" s="127" t="s">
        <v>13831</v>
      </c>
      <c r="H7481" s="128">
        <v>0</v>
      </c>
      <c r="I7481" s="128">
        <v>751.57</v>
      </c>
      <c r="J7481" s="129">
        <v>751.57</v>
      </c>
      <c r="K7481" s="101" t="s">
        <v>1388</v>
      </c>
    </row>
    <row r="7482" spans="1:11" ht="56.25" customHeight="1">
      <c r="A7482" s="98">
        <v>523</v>
      </c>
      <c r="B7482" s="125" t="s">
        <v>9945</v>
      </c>
      <c r="C7482" s="126">
        <v>42643</v>
      </c>
      <c r="D7482" s="98" t="s">
        <v>3</v>
      </c>
      <c r="E7482" s="98">
        <v>1425655</v>
      </c>
      <c r="F7482" s="98"/>
      <c r="G7482" s="127" t="s">
        <v>13832</v>
      </c>
      <c r="H7482" s="128">
        <v>0</v>
      </c>
      <c r="I7482" s="128">
        <v>726.89</v>
      </c>
      <c r="J7482" s="129">
        <v>726.89</v>
      </c>
      <c r="K7482" s="101" t="s">
        <v>1388</v>
      </c>
    </row>
    <row r="7483" spans="1:11" ht="56.25" customHeight="1">
      <c r="A7483" s="98">
        <v>523</v>
      </c>
      <c r="B7483" s="125" t="s">
        <v>9945</v>
      </c>
      <c r="C7483" s="126">
        <v>42643</v>
      </c>
      <c r="D7483" s="98" t="s">
        <v>3</v>
      </c>
      <c r="E7483" s="98">
        <v>1425658</v>
      </c>
      <c r="F7483" s="98"/>
      <c r="G7483" s="127" t="s">
        <v>13833</v>
      </c>
      <c r="H7483" s="128">
        <v>0</v>
      </c>
      <c r="I7483" s="128">
        <v>27.04</v>
      </c>
      <c r="J7483" s="129">
        <v>27.04</v>
      </c>
      <c r="K7483" s="101" t="s">
        <v>1388</v>
      </c>
    </row>
    <row r="7484" spans="1:11" ht="56.25" customHeight="1">
      <c r="A7484" s="98">
        <v>523</v>
      </c>
      <c r="B7484" s="125" t="s">
        <v>9945</v>
      </c>
      <c r="C7484" s="126">
        <v>42643</v>
      </c>
      <c r="D7484" s="98" t="s">
        <v>3</v>
      </c>
      <c r="E7484" s="98">
        <v>1425661</v>
      </c>
      <c r="F7484" s="98"/>
      <c r="G7484" s="127" t="s">
        <v>13835</v>
      </c>
      <c r="H7484" s="128">
        <v>0</v>
      </c>
      <c r="I7484" s="128">
        <v>25.54</v>
      </c>
      <c r="J7484" s="129">
        <v>25.54</v>
      </c>
      <c r="K7484" s="101" t="s">
        <v>1388</v>
      </c>
    </row>
    <row r="7485" spans="1:11" ht="56.25" customHeight="1">
      <c r="A7485" s="98">
        <v>523</v>
      </c>
      <c r="B7485" s="125" t="s">
        <v>9945</v>
      </c>
      <c r="C7485" s="126">
        <v>42643</v>
      </c>
      <c r="D7485" s="98" t="s">
        <v>3</v>
      </c>
      <c r="E7485" s="98">
        <v>1425662</v>
      </c>
      <c r="F7485" s="98"/>
      <c r="G7485" s="127" t="s">
        <v>13836</v>
      </c>
      <c r="H7485" s="128">
        <v>0</v>
      </c>
      <c r="I7485" s="128">
        <v>38.050000000000004</v>
      </c>
      <c r="J7485" s="129">
        <v>38.050000000000004</v>
      </c>
      <c r="K7485" s="101" t="s">
        <v>1388</v>
      </c>
    </row>
    <row r="7486" spans="1:11" ht="56.25" customHeight="1">
      <c r="A7486" s="98">
        <v>523</v>
      </c>
      <c r="B7486" s="125" t="s">
        <v>9945</v>
      </c>
      <c r="C7486" s="126">
        <v>42643</v>
      </c>
      <c r="D7486" s="98" t="s">
        <v>3</v>
      </c>
      <c r="E7486" s="98">
        <v>1425665</v>
      </c>
      <c r="F7486" s="98"/>
      <c r="G7486" s="127" t="s">
        <v>13838</v>
      </c>
      <c r="H7486" s="128">
        <v>0</v>
      </c>
      <c r="I7486" s="128">
        <v>451</v>
      </c>
      <c r="J7486" s="129">
        <v>451</v>
      </c>
      <c r="K7486" s="101" t="s">
        <v>1388</v>
      </c>
    </row>
    <row r="7487" spans="1:11" ht="56.25" customHeight="1">
      <c r="A7487" s="98">
        <v>523</v>
      </c>
      <c r="B7487" s="125" t="s">
        <v>9945</v>
      </c>
      <c r="C7487" s="126">
        <v>42643</v>
      </c>
      <c r="D7487" s="98" t="s">
        <v>3</v>
      </c>
      <c r="E7487" s="98">
        <v>1425669</v>
      </c>
      <c r="F7487" s="98"/>
      <c r="G7487" s="127" t="s">
        <v>13839</v>
      </c>
      <c r="H7487" s="128">
        <v>0</v>
      </c>
      <c r="I7487" s="128">
        <v>656</v>
      </c>
      <c r="J7487" s="129">
        <v>656</v>
      </c>
      <c r="K7487" s="101" t="s">
        <v>1388</v>
      </c>
    </row>
    <row r="7488" spans="1:11" ht="56.25" customHeight="1">
      <c r="A7488" s="98">
        <v>525</v>
      </c>
      <c r="B7488" s="125" t="s">
        <v>9245</v>
      </c>
      <c r="C7488" s="126">
        <v>42467</v>
      </c>
      <c r="D7488" s="98" t="s">
        <v>3</v>
      </c>
      <c r="E7488" s="98">
        <v>1366840</v>
      </c>
      <c r="F7488" s="98"/>
      <c r="G7488" s="127" t="s">
        <v>9246</v>
      </c>
      <c r="H7488" s="128">
        <v>0</v>
      </c>
      <c r="I7488" s="128">
        <v>1905027.3900000001</v>
      </c>
      <c r="J7488" s="129">
        <v>1905027.3900000001</v>
      </c>
      <c r="K7488" s="101" t="s">
        <v>1388</v>
      </c>
    </row>
    <row r="7489" spans="1:11" ht="56.25" customHeight="1">
      <c r="A7489" s="98">
        <v>526</v>
      </c>
      <c r="B7489" s="125" t="s">
        <v>1862</v>
      </c>
      <c r="C7489" s="126">
        <v>42592</v>
      </c>
      <c r="D7489" s="98" t="s">
        <v>15</v>
      </c>
      <c r="E7489" s="98">
        <v>406</v>
      </c>
      <c r="F7489" s="98"/>
      <c r="G7489" s="127" t="s">
        <v>6168</v>
      </c>
      <c r="H7489" s="128">
        <v>312.94</v>
      </c>
      <c r="I7489" s="128">
        <v>0</v>
      </c>
      <c r="J7489" s="129">
        <v>312.94</v>
      </c>
      <c r="K7489" s="101" t="s">
        <v>1388</v>
      </c>
    </row>
    <row r="7490" spans="1:11" ht="56.25" customHeight="1">
      <c r="A7490" s="98">
        <v>526</v>
      </c>
      <c r="B7490" s="125" t="s">
        <v>1862</v>
      </c>
      <c r="C7490" s="126">
        <v>42622</v>
      </c>
      <c r="D7490" s="98" t="s">
        <v>15</v>
      </c>
      <c r="E7490" s="98">
        <v>616</v>
      </c>
      <c r="F7490" s="98"/>
      <c r="G7490" s="127" t="s">
        <v>7020</v>
      </c>
      <c r="H7490" s="128">
        <v>309.17</v>
      </c>
      <c r="I7490" s="128">
        <v>0</v>
      </c>
      <c r="J7490" s="129">
        <v>309.17</v>
      </c>
      <c r="K7490" s="101" t="s">
        <v>1388</v>
      </c>
    </row>
    <row r="7491" spans="1:11" ht="56.25" customHeight="1">
      <c r="A7491" s="98">
        <v>526</v>
      </c>
      <c r="B7491" s="125" t="s">
        <v>1862</v>
      </c>
      <c r="C7491" s="126">
        <v>42626</v>
      </c>
      <c r="D7491" s="98" t="s">
        <v>15</v>
      </c>
      <c r="E7491" s="98">
        <v>630</v>
      </c>
      <c r="F7491" s="98"/>
      <c r="G7491" s="127" t="s">
        <v>7098</v>
      </c>
      <c r="H7491" s="128">
        <v>376.47</v>
      </c>
      <c r="I7491" s="128">
        <v>0</v>
      </c>
      <c r="J7491" s="129">
        <v>376.47</v>
      </c>
      <c r="K7491" s="101" t="s">
        <v>1388</v>
      </c>
    </row>
    <row r="7492" spans="1:11" ht="56.25" customHeight="1">
      <c r="A7492" s="98">
        <v>526</v>
      </c>
      <c r="B7492" s="125" t="s">
        <v>1862</v>
      </c>
      <c r="C7492" s="126">
        <v>42626</v>
      </c>
      <c r="D7492" s="98" t="s">
        <v>15</v>
      </c>
      <c r="E7492" s="98">
        <v>632</v>
      </c>
      <c r="F7492" s="98"/>
      <c r="G7492" s="127" t="s">
        <v>7099</v>
      </c>
      <c r="H7492" s="128">
        <v>486.78</v>
      </c>
      <c r="I7492" s="128">
        <v>0</v>
      </c>
      <c r="J7492" s="129">
        <v>486.78</v>
      </c>
      <c r="K7492" s="101" t="s">
        <v>1388</v>
      </c>
    </row>
    <row r="7493" spans="1:11" ht="56.25" customHeight="1">
      <c r="A7493" s="98">
        <v>526</v>
      </c>
      <c r="B7493" s="125" t="s">
        <v>1862</v>
      </c>
      <c r="C7493" s="126">
        <v>42626</v>
      </c>
      <c r="D7493" s="98" t="s">
        <v>15</v>
      </c>
      <c r="E7493" s="98">
        <v>636</v>
      </c>
      <c r="F7493" s="98"/>
      <c r="G7493" s="127" t="s">
        <v>7100</v>
      </c>
      <c r="H7493" s="128">
        <v>376.47</v>
      </c>
      <c r="I7493" s="128">
        <v>0</v>
      </c>
      <c r="J7493" s="129">
        <v>376.47</v>
      </c>
      <c r="K7493" s="101" t="s">
        <v>1388</v>
      </c>
    </row>
    <row r="7494" spans="1:11" ht="56.25" customHeight="1">
      <c r="A7494" s="98">
        <v>526</v>
      </c>
      <c r="B7494" s="125" t="s">
        <v>1862</v>
      </c>
      <c r="C7494" s="126">
        <v>42626</v>
      </c>
      <c r="D7494" s="98" t="s">
        <v>15</v>
      </c>
      <c r="E7494" s="98">
        <v>639</v>
      </c>
      <c r="F7494" s="98"/>
      <c r="G7494" s="127" t="s">
        <v>7097</v>
      </c>
      <c r="H7494" s="128">
        <v>370.43</v>
      </c>
      <c r="I7494" s="128">
        <v>0</v>
      </c>
      <c r="J7494" s="129">
        <v>370.43</v>
      </c>
      <c r="K7494" s="101" t="s">
        <v>1388</v>
      </c>
    </row>
    <row r="7495" spans="1:11" ht="56.25" customHeight="1">
      <c r="A7495" s="98">
        <v>526</v>
      </c>
      <c r="B7495" s="125" t="s">
        <v>1862</v>
      </c>
      <c r="C7495" s="126">
        <v>42641</v>
      </c>
      <c r="D7495" s="98" t="s">
        <v>15</v>
      </c>
      <c r="E7495" s="98">
        <v>773</v>
      </c>
      <c r="F7495" s="98"/>
      <c r="G7495" s="127" t="s">
        <v>7550</v>
      </c>
      <c r="H7495" s="128">
        <v>486.78</v>
      </c>
      <c r="I7495" s="128">
        <v>0</v>
      </c>
      <c r="J7495" s="129">
        <v>486.78</v>
      </c>
      <c r="K7495" s="101" t="s">
        <v>1388</v>
      </c>
    </row>
    <row r="7496" spans="1:11" ht="56.25" customHeight="1">
      <c r="A7496" s="98">
        <v>526</v>
      </c>
      <c r="B7496" s="125" t="s">
        <v>1862</v>
      </c>
      <c r="C7496" s="126">
        <v>42412</v>
      </c>
      <c r="D7496" s="98" t="s">
        <v>6</v>
      </c>
      <c r="E7496" s="98">
        <v>3864</v>
      </c>
      <c r="F7496" s="98"/>
      <c r="G7496" s="127" t="s">
        <v>2128</v>
      </c>
      <c r="H7496" s="128">
        <v>0</v>
      </c>
      <c r="I7496" s="128">
        <v>4329</v>
      </c>
      <c r="J7496" s="129">
        <v>4329</v>
      </c>
      <c r="K7496" s="101" t="s">
        <v>1388</v>
      </c>
    </row>
    <row r="7497" spans="1:11" ht="56.25" customHeight="1">
      <c r="A7497" s="98">
        <v>526</v>
      </c>
      <c r="B7497" s="125" t="s">
        <v>1862</v>
      </c>
      <c r="C7497" s="126">
        <v>42458</v>
      </c>
      <c r="D7497" s="98" t="s">
        <v>11</v>
      </c>
      <c r="E7497" s="98">
        <v>189354</v>
      </c>
      <c r="F7497" s="98"/>
      <c r="G7497" s="127" t="s">
        <v>3097</v>
      </c>
      <c r="H7497" s="128">
        <v>480.6</v>
      </c>
      <c r="I7497" s="128">
        <v>0</v>
      </c>
      <c r="J7497" s="129">
        <v>480.6</v>
      </c>
      <c r="K7497" s="101" t="s">
        <v>1388</v>
      </c>
    </row>
    <row r="7498" spans="1:11" ht="56.25" customHeight="1">
      <c r="A7498" s="98">
        <v>526</v>
      </c>
      <c r="B7498" s="125" t="s">
        <v>1862</v>
      </c>
      <c r="C7498" s="126">
        <v>42472</v>
      </c>
      <c r="D7498" s="98" t="s">
        <v>11</v>
      </c>
      <c r="E7498" s="98">
        <v>190735</v>
      </c>
      <c r="F7498" s="98"/>
      <c r="G7498" s="127" t="s">
        <v>3369</v>
      </c>
      <c r="H7498" s="128">
        <v>376.47</v>
      </c>
      <c r="I7498" s="128">
        <v>0</v>
      </c>
      <c r="J7498" s="129">
        <v>376.47</v>
      </c>
      <c r="K7498" s="101" t="s">
        <v>1388</v>
      </c>
    </row>
    <row r="7499" spans="1:11" ht="56.25" customHeight="1">
      <c r="A7499" s="98">
        <v>526</v>
      </c>
      <c r="B7499" s="125" t="s">
        <v>1862</v>
      </c>
      <c r="C7499" s="126">
        <v>42472</v>
      </c>
      <c r="D7499" s="98" t="s">
        <v>11</v>
      </c>
      <c r="E7499" s="98">
        <v>190736</v>
      </c>
      <c r="F7499" s="98"/>
      <c r="G7499" s="127" t="s">
        <v>3370</v>
      </c>
      <c r="H7499" s="128">
        <v>480.6</v>
      </c>
      <c r="I7499" s="128">
        <v>0</v>
      </c>
      <c r="J7499" s="129">
        <v>480.6</v>
      </c>
      <c r="K7499" s="101" t="s">
        <v>1388</v>
      </c>
    </row>
    <row r="7500" spans="1:11" ht="56.25" customHeight="1">
      <c r="A7500" s="98">
        <v>526</v>
      </c>
      <c r="B7500" s="125" t="s">
        <v>1862</v>
      </c>
      <c r="C7500" s="126">
        <v>42472</v>
      </c>
      <c r="D7500" s="98" t="s">
        <v>11</v>
      </c>
      <c r="E7500" s="98">
        <v>190759</v>
      </c>
      <c r="F7500" s="98"/>
      <c r="G7500" s="127" t="s">
        <v>3372</v>
      </c>
      <c r="H7500" s="128">
        <v>434.91</v>
      </c>
      <c r="I7500" s="128">
        <v>0</v>
      </c>
      <c r="J7500" s="129">
        <v>434.91</v>
      </c>
      <c r="K7500" s="101" t="s">
        <v>1388</v>
      </c>
    </row>
    <row r="7501" spans="1:11" ht="56.25" customHeight="1">
      <c r="A7501" s="98">
        <v>526</v>
      </c>
      <c r="B7501" s="125" t="s">
        <v>1862</v>
      </c>
      <c r="C7501" s="126">
        <v>42474</v>
      </c>
      <c r="D7501" s="98" t="s">
        <v>11</v>
      </c>
      <c r="E7501" s="98">
        <v>190942</v>
      </c>
      <c r="F7501" s="98"/>
      <c r="G7501" s="127" t="s">
        <v>3412</v>
      </c>
      <c r="H7501" s="128">
        <v>411.8</v>
      </c>
      <c r="I7501" s="128">
        <v>0</v>
      </c>
      <c r="J7501" s="129">
        <v>411.8</v>
      </c>
      <c r="K7501" s="101" t="s">
        <v>1388</v>
      </c>
    </row>
    <row r="7502" spans="1:11" ht="56.25" customHeight="1">
      <c r="A7502" s="98">
        <v>526</v>
      </c>
      <c r="B7502" s="125" t="s">
        <v>1862</v>
      </c>
      <c r="C7502" s="126">
        <v>42474</v>
      </c>
      <c r="D7502" s="98" t="s">
        <v>13</v>
      </c>
      <c r="E7502" s="98">
        <v>190942</v>
      </c>
      <c r="F7502" s="98"/>
      <c r="G7502" s="127" t="s">
        <v>3413</v>
      </c>
      <c r="H7502" s="128">
        <v>7416.78</v>
      </c>
      <c r="I7502" s="128">
        <v>0</v>
      </c>
      <c r="J7502" s="129">
        <v>7416.78</v>
      </c>
      <c r="K7502" s="101" t="s">
        <v>1388</v>
      </c>
    </row>
    <row r="7503" spans="1:11" ht="56.25" customHeight="1">
      <c r="A7503" s="98">
        <v>526</v>
      </c>
      <c r="B7503" s="125" t="s">
        <v>1862</v>
      </c>
      <c r="C7503" s="126">
        <v>42475</v>
      </c>
      <c r="D7503" s="98" t="s">
        <v>11</v>
      </c>
      <c r="E7503" s="98">
        <v>191110</v>
      </c>
      <c r="F7503" s="98"/>
      <c r="G7503" s="127" t="s">
        <v>3435</v>
      </c>
      <c r="H7503" s="128">
        <v>504.2</v>
      </c>
      <c r="I7503" s="128">
        <v>0</v>
      </c>
      <c r="J7503" s="129">
        <v>504.2</v>
      </c>
      <c r="K7503" s="101" t="s">
        <v>1388</v>
      </c>
    </row>
    <row r="7504" spans="1:11" ht="56.25" customHeight="1">
      <c r="A7504" s="98">
        <v>526</v>
      </c>
      <c r="B7504" s="125" t="s">
        <v>1862</v>
      </c>
      <c r="C7504" s="126">
        <v>42475</v>
      </c>
      <c r="D7504" s="98" t="s">
        <v>13</v>
      </c>
      <c r="E7504" s="98">
        <v>191110</v>
      </c>
      <c r="F7504" s="98"/>
      <c r="G7504" s="127" t="s">
        <v>3434</v>
      </c>
      <c r="H7504" s="128">
        <v>4313.1099999999997</v>
      </c>
      <c r="I7504" s="128">
        <v>0</v>
      </c>
      <c r="J7504" s="129">
        <v>4313.1099999999997</v>
      </c>
      <c r="K7504" s="101" t="s">
        <v>1388</v>
      </c>
    </row>
    <row r="7505" spans="1:11" ht="56.25" customHeight="1">
      <c r="A7505" s="98">
        <v>526</v>
      </c>
      <c r="B7505" s="125" t="s">
        <v>1862</v>
      </c>
      <c r="C7505" s="126">
        <v>42480</v>
      </c>
      <c r="D7505" s="98" t="s">
        <v>11</v>
      </c>
      <c r="E7505" s="98">
        <v>191535</v>
      </c>
      <c r="F7505" s="98"/>
      <c r="G7505" s="127" t="s">
        <v>3511</v>
      </c>
      <c r="H7505" s="128">
        <v>612.73</v>
      </c>
      <c r="I7505" s="128">
        <v>0</v>
      </c>
      <c r="J7505" s="129">
        <v>612.73</v>
      </c>
      <c r="K7505" s="101" t="s">
        <v>1388</v>
      </c>
    </row>
    <row r="7506" spans="1:11" ht="56.25" customHeight="1">
      <c r="A7506" s="98">
        <v>526</v>
      </c>
      <c r="B7506" s="125" t="s">
        <v>1862</v>
      </c>
      <c r="C7506" s="126">
        <v>42480</v>
      </c>
      <c r="D7506" s="98" t="s">
        <v>13</v>
      </c>
      <c r="E7506" s="98">
        <v>191535</v>
      </c>
      <c r="F7506" s="98"/>
      <c r="G7506" s="127" t="s">
        <v>3512</v>
      </c>
      <c r="H7506" s="128">
        <v>0.01</v>
      </c>
      <c r="I7506" s="128">
        <v>0</v>
      </c>
      <c r="J7506" s="129">
        <v>0.01</v>
      </c>
      <c r="K7506" s="101" t="s">
        <v>1388</v>
      </c>
    </row>
    <row r="7507" spans="1:11" ht="56.25" customHeight="1">
      <c r="A7507" s="98">
        <v>526</v>
      </c>
      <c r="B7507" s="125" t="s">
        <v>1862</v>
      </c>
      <c r="C7507" s="126">
        <v>42486</v>
      </c>
      <c r="D7507" s="98" t="s">
        <v>11</v>
      </c>
      <c r="E7507" s="98">
        <v>191956</v>
      </c>
      <c r="F7507" s="98"/>
      <c r="G7507" s="127" t="s">
        <v>3635</v>
      </c>
      <c r="H7507" s="128">
        <v>276.17</v>
      </c>
      <c r="I7507" s="128">
        <v>0</v>
      </c>
      <c r="J7507" s="129">
        <v>276.17</v>
      </c>
      <c r="K7507" s="101" t="s">
        <v>1388</v>
      </c>
    </row>
    <row r="7508" spans="1:11" ht="56.25" customHeight="1">
      <c r="A7508" s="98">
        <v>526</v>
      </c>
      <c r="B7508" s="125" t="s">
        <v>1862</v>
      </c>
      <c r="C7508" s="126">
        <v>42488</v>
      </c>
      <c r="D7508" s="98" t="s">
        <v>11</v>
      </c>
      <c r="E7508" s="98">
        <v>192311</v>
      </c>
      <c r="F7508" s="98"/>
      <c r="G7508" s="127" t="s">
        <v>3681</v>
      </c>
      <c r="H7508" s="128">
        <v>405.49</v>
      </c>
      <c r="I7508" s="128">
        <v>0</v>
      </c>
      <c r="J7508" s="129">
        <v>405.49</v>
      </c>
      <c r="K7508" s="101" t="s">
        <v>1388</v>
      </c>
    </row>
    <row r="7509" spans="1:11" ht="56.25" customHeight="1">
      <c r="A7509" s="98">
        <v>526</v>
      </c>
      <c r="B7509" s="125" t="s">
        <v>1862</v>
      </c>
      <c r="C7509" s="126">
        <v>42488</v>
      </c>
      <c r="D7509" s="98" t="s">
        <v>6</v>
      </c>
      <c r="E7509" s="98">
        <v>192311</v>
      </c>
      <c r="F7509" s="98"/>
      <c r="G7509" s="127" t="s">
        <v>3670</v>
      </c>
      <c r="H7509" s="128">
        <v>0</v>
      </c>
      <c r="I7509" s="128">
        <v>0.01</v>
      </c>
      <c r="J7509" s="129">
        <v>0.01</v>
      </c>
      <c r="K7509" s="101" t="s">
        <v>1388</v>
      </c>
    </row>
    <row r="7510" spans="1:11" ht="56.25" customHeight="1">
      <c r="A7510" s="98">
        <v>526</v>
      </c>
      <c r="B7510" s="125" t="s">
        <v>1862</v>
      </c>
      <c r="C7510" s="126">
        <v>42488</v>
      </c>
      <c r="D7510" s="98" t="s">
        <v>11</v>
      </c>
      <c r="E7510" s="98">
        <v>192314</v>
      </c>
      <c r="F7510" s="98"/>
      <c r="G7510" s="127" t="s">
        <v>3683</v>
      </c>
      <c r="H7510" s="128">
        <v>376.47</v>
      </c>
      <c r="I7510" s="128">
        <v>0</v>
      </c>
      <c r="J7510" s="129">
        <v>376.47</v>
      </c>
      <c r="K7510" s="101" t="s">
        <v>1388</v>
      </c>
    </row>
    <row r="7511" spans="1:11" ht="56.25" customHeight="1">
      <c r="A7511" s="98">
        <v>526</v>
      </c>
      <c r="B7511" s="125" t="s">
        <v>1862</v>
      </c>
      <c r="C7511" s="126">
        <v>42488</v>
      </c>
      <c r="D7511" s="98" t="s">
        <v>11</v>
      </c>
      <c r="E7511" s="98">
        <v>192315</v>
      </c>
      <c r="F7511" s="98"/>
      <c r="G7511" s="127" t="s">
        <v>3684</v>
      </c>
      <c r="H7511" s="128">
        <v>326.66000000000003</v>
      </c>
      <c r="I7511" s="128">
        <v>0</v>
      </c>
      <c r="J7511" s="129">
        <v>326.66000000000003</v>
      </c>
      <c r="K7511" s="101" t="s">
        <v>1388</v>
      </c>
    </row>
    <row r="7512" spans="1:11" ht="56.25" customHeight="1">
      <c r="A7512" s="98">
        <v>526</v>
      </c>
      <c r="B7512" s="125" t="s">
        <v>1862</v>
      </c>
      <c r="C7512" s="126">
        <v>42488</v>
      </c>
      <c r="D7512" s="98" t="s">
        <v>13</v>
      </c>
      <c r="E7512" s="98">
        <v>192315</v>
      </c>
      <c r="F7512" s="98"/>
      <c r="G7512" s="127" t="s">
        <v>3685</v>
      </c>
      <c r="H7512" s="128">
        <v>0.01</v>
      </c>
      <c r="I7512" s="128">
        <v>0</v>
      </c>
      <c r="J7512" s="129">
        <v>0.01</v>
      </c>
      <c r="K7512" s="101" t="s">
        <v>1388</v>
      </c>
    </row>
    <row r="7513" spans="1:11" ht="56.25" customHeight="1">
      <c r="A7513" s="98">
        <v>526</v>
      </c>
      <c r="B7513" s="125" t="s">
        <v>1862</v>
      </c>
      <c r="C7513" s="126">
        <v>42488</v>
      </c>
      <c r="D7513" s="98" t="s">
        <v>11</v>
      </c>
      <c r="E7513" s="98">
        <v>192319</v>
      </c>
      <c r="F7513" s="98"/>
      <c r="G7513" s="127" t="s">
        <v>3687</v>
      </c>
      <c r="H7513" s="128">
        <v>300.60000000000002</v>
      </c>
      <c r="I7513" s="128">
        <v>0</v>
      </c>
      <c r="J7513" s="129">
        <v>300.60000000000002</v>
      </c>
      <c r="K7513" s="101" t="s">
        <v>1388</v>
      </c>
    </row>
    <row r="7514" spans="1:11" ht="56.25" customHeight="1">
      <c r="A7514" s="98">
        <v>526</v>
      </c>
      <c r="B7514" s="125" t="s">
        <v>1862</v>
      </c>
      <c r="C7514" s="126">
        <v>42488</v>
      </c>
      <c r="D7514" s="98" t="s">
        <v>13</v>
      </c>
      <c r="E7514" s="98">
        <v>192319</v>
      </c>
      <c r="F7514" s="98"/>
      <c r="G7514" s="127" t="s">
        <v>3688</v>
      </c>
      <c r="H7514" s="128">
        <v>0.01</v>
      </c>
      <c r="I7514" s="128">
        <v>0</v>
      </c>
      <c r="J7514" s="129">
        <v>0.01</v>
      </c>
      <c r="K7514" s="101" t="s">
        <v>1388</v>
      </c>
    </row>
    <row r="7515" spans="1:11" ht="56.25" customHeight="1">
      <c r="A7515" s="98">
        <v>526</v>
      </c>
      <c r="B7515" s="125" t="s">
        <v>1862</v>
      </c>
      <c r="C7515" s="126">
        <v>42488</v>
      </c>
      <c r="D7515" s="98" t="s">
        <v>11</v>
      </c>
      <c r="E7515" s="98">
        <v>192321</v>
      </c>
      <c r="F7515" s="98"/>
      <c r="G7515" s="127" t="s">
        <v>3689</v>
      </c>
      <c r="H7515" s="128">
        <v>320.49</v>
      </c>
      <c r="I7515" s="128">
        <v>0</v>
      </c>
      <c r="J7515" s="129">
        <v>320.49</v>
      </c>
      <c r="K7515" s="101" t="s">
        <v>1388</v>
      </c>
    </row>
    <row r="7516" spans="1:11" ht="56.25" customHeight="1">
      <c r="A7516" s="98">
        <v>526</v>
      </c>
      <c r="B7516" s="125" t="s">
        <v>1862</v>
      </c>
      <c r="C7516" s="126">
        <v>42488</v>
      </c>
      <c r="D7516" s="98" t="s">
        <v>13</v>
      </c>
      <c r="E7516" s="98">
        <v>192321</v>
      </c>
      <c r="F7516" s="98"/>
      <c r="G7516" s="127" t="s">
        <v>3690</v>
      </c>
      <c r="H7516" s="128">
        <v>7.0000000000000007E-2</v>
      </c>
      <c r="I7516" s="128">
        <v>0</v>
      </c>
      <c r="J7516" s="129">
        <v>7.0000000000000007E-2</v>
      </c>
      <c r="K7516" s="101" t="s">
        <v>1388</v>
      </c>
    </row>
    <row r="7517" spans="1:11" ht="56.25" customHeight="1">
      <c r="A7517" s="98">
        <v>526</v>
      </c>
      <c r="B7517" s="125" t="s">
        <v>1862</v>
      </c>
      <c r="C7517" s="126">
        <v>42489</v>
      </c>
      <c r="D7517" s="98" t="s">
        <v>11</v>
      </c>
      <c r="E7517" s="98">
        <v>192349</v>
      </c>
      <c r="F7517" s="98"/>
      <c r="G7517" s="127" t="s">
        <v>3711</v>
      </c>
      <c r="H7517" s="128">
        <v>281.66000000000003</v>
      </c>
      <c r="I7517" s="128">
        <v>0</v>
      </c>
      <c r="J7517" s="129">
        <v>281.66000000000003</v>
      </c>
      <c r="K7517" s="101" t="s">
        <v>1388</v>
      </c>
    </row>
    <row r="7518" spans="1:11" ht="56.25" customHeight="1">
      <c r="A7518" s="98">
        <v>526</v>
      </c>
      <c r="B7518" s="125" t="s">
        <v>1862</v>
      </c>
      <c r="C7518" s="126">
        <v>42489</v>
      </c>
      <c r="D7518" s="98" t="s">
        <v>13</v>
      </c>
      <c r="E7518" s="98">
        <v>192349</v>
      </c>
      <c r="F7518" s="98"/>
      <c r="G7518" s="127" t="s">
        <v>3710</v>
      </c>
      <c r="H7518" s="128">
        <v>432.54</v>
      </c>
      <c r="I7518" s="128">
        <v>0</v>
      </c>
      <c r="J7518" s="129">
        <v>432.54</v>
      </c>
      <c r="K7518" s="101" t="s">
        <v>1388</v>
      </c>
    </row>
    <row r="7519" spans="1:11" ht="56.25" customHeight="1">
      <c r="A7519" s="98">
        <v>526</v>
      </c>
      <c r="B7519" s="125" t="s">
        <v>1862</v>
      </c>
      <c r="C7519" s="126">
        <v>42489</v>
      </c>
      <c r="D7519" s="98" t="s">
        <v>11</v>
      </c>
      <c r="E7519" s="98">
        <v>192392</v>
      </c>
      <c r="F7519" s="98"/>
      <c r="G7519" s="127" t="s">
        <v>3716</v>
      </c>
      <c r="H7519" s="128">
        <v>276.17</v>
      </c>
      <c r="I7519" s="128">
        <v>0</v>
      </c>
      <c r="J7519" s="129">
        <v>276.17</v>
      </c>
      <c r="K7519" s="101" t="s">
        <v>1388</v>
      </c>
    </row>
    <row r="7520" spans="1:11" ht="56.25" customHeight="1">
      <c r="A7520" s="98">
        <v>526</v>
      </c>
      <c r="B7520" s="125" t="s">
        <v>1862</v>
      </c>
      <c r="C7520" s="126">
        <v>42431</v>
      </c>
      <c r="D7520" s="98" t="s">
        <v>6</v>
      </c>
      <c r="E7520" s="98">
        <v>843664</v>
      </c>
      <c r="F7520" s="98"/>
      <c r="G7520" s="127" t="s">
        <v>2517</v>
      </c>
      <c r="H7520" s="128">
        <v>0</v>
      </c>
      <c r="I7520" s="128">
        <v>88474.19</v>
      </c>
      <c r="J7520" s="129">
        <v>88474.19</v>
      </c>
      <c r="K7520" s="101" t="s">
        <v>1429</v>
      </c>
    </row>
    <row r="7521" spans="1:11" ht="56.25" customHeight="1">
      <c r="A7521" s="98">
        <v>526</v>
      </c>
      <c r="B7521" s="125" t="s">
        <v>1862</v>
      </c>
      <c r="C7521" s="126">
        <v>42438</v>
      </c>
      <c r="D7521" s="98" t="s">
        <v>11</v>
      </c>
      <c r="E7521" s="98">
        <v>844140</v>
      </c>
      <c r="F7521" s="98"/>
      <c r="G7521" s="127" t="s">
        <v>2631</v>
      </c>
      <c r="H7521" s="128">
        <v>50</v>
      </c>
      <c r="I7521" s="128">
        <v>0</v>
      </c>
      <c r="J7521" s="129">
        <v>50</v>
      </c>
      <c r="K7521" s="101" t="s">
        <v>1388</v>
      </c>
    </row>
    <row r="7522" spans="1:11" ht="56.25" customHeight="1">
      <c r="A7522" s="98">
        <v>526</v>
      </c>
      <c r="B7522" s="125" t="s">
        <v>1862</v>
      </c>
      <c r="C7522" s="126">
        <v>42438</v>
      </c>
      <c r="D7522" s="98" t="s">
        <v>13</v>
      </c>
      <c r="E7522" s="98">
        <v>844140</v>
      </c>
      <c r="F7522" s="98"/>
      <c r="G7522" s="127" t="s">
        <v>2630</v>
      </c>
      <c r="H7522" s="128">
        <v>348</v>
      </c>
      <c r="I7522" s="128">
        <v>0</v>
      </c>
      <c r="J7522" s="129">
        <v>348</v>
      </c>
      <c r="K7522" s="101" t="s">
        <v>1388</v>
      </c>
    </row>
    <row r="7523" spans="1:11" ht="56.25" customHeight="1">
      <c r="A7523" s="98">
        <v>526</v>
      </c>
      <c r="B7523" s="125" t="s">
        <v>1862</v>
      </c>
      <c r="C7523" s="126">
        <v>42494</v>
      </c>
      <c r="D7523" s="98" t="s">
        <v>6</v>
      </c>
      <c r="E7523" s="98">
        <v>850296</v>
      </c>
      <c r="F7523" s="98"/>
      <c r="G7523" s="127" t="s">
        <v>3777</v>
      </c>
      <c r="H7523" s="128">
        <v>0</v>
      </c>
      <c r="I7523" s="128">
        <v>0.03</v>
      </c>
      <c r="J7523" s="129">
        <v>0.03</v>
      </c>
      <c r="K7523" s="101" t="s">
        <v>1388</v>
      </c>
    </row>
    <row r="7524" spans="1:11" ht="56.25" customHeight="1">
      <c r="A7524" s="98">
        <v>526</v>
      </c>
      <c r="B7524" s="125" t="s">
        <v>7869</v>
      </c>
      <c r="C7524" s="126">
        <v>42381</v>
      </c>
      <c r="D7524" s="98" t="s">
        <v>3</v>
      </c>
      <c r="E7524" s="98">
        <v>1339646</v>
      </c>
      <c r="F7524" s="98"/>
      <c r="G7524" s="127" t="s">
        <v>7870</v>
      </c>
      <c r="H7524" s="128">
        <v>0</v>
      </c>
      <c r="I7524" s="128">
        <v>342.5</v>
      </c>
      <c r="J7524" s="129">
        <v>342.5</v>
      </c>
      <c r="K7524" s="101" t="s">
        <v>1429</v>
      </c>
    </row>
    <row r="7525" spans="1:11" ht="56.25" customHeight="1">
      <c r="A7525" s="98">
        <v>526</v>
      </c>
      <c r="B7525" s="125" t="s">
        <v>7869</v>
      </c>
      <c r="C7525" s="126">
        <v>42381</v>
      </c>
      <c r="D7525" s="98" t="s">
        <v>3</v>
      </c>
      <c r="E7525" s="98">
        <v>1339655</v>
      </c>
      <c r="F7525" s="98"/>
      <c r="G7525" s="127" t="s">
        <v>7871</v>
      </c>
      <c r="H7525" s="128">
        <v>0</v>
      </c>
      <c r="I7525" s="128">
        <v>0.93</v>
      </c>
      <c r="J7525" s="129">
        <v>0.93</v>
      </c>
      <c r="K7525" s="101" t="s">
        <v>1429</v>
      </c>
    </row>
    <row r="7526" spans="1:11" ht="56.25" customHeight="1">
      <c r="A7526" s="98">
        <v>526</v>
      </c>
      <c r="B7526" s="125" t="s">
        <v>7869</v>
      </c>
      <c r="C7526" s="126">
        <v>42381</v>
      </c>
      <c r="D7526" s="98" t="s">
        <v>3</v>
      </c>
      <c r="E7526" s="98">
        <v>1339657</v>
      </c>
      <c r="F7526" s="98"/>
      <c r="G7526" s="127" t="s">
        <v>7872</v>
      </c>
      <c r="H7526" s="128">
        <v>0</v>
      </c>
      <c r="I7526" s="128">
        <v>927</v>
      </c>
      <c r="J7526" s="129">
        <v>927</v>
      </c>
      <c r="K7526" s="101" t="s">
        <v>1429</v>
      </c>
    </row>
    <row r="7527" spans="1:11" ht="56.25" customHeight="1">
      <c r="A7527" s="98">
        <v>526</v>
      </c>
      <c r="B7527" s="125" t="s">
        <v>7869</v>
      </c>
      <c r="C7527" s="126">
        <v>42381</v>
      </c>
      <c r="D7527" s="98" t="s">
        <v>3</v>
      </c>
      <c r="E7527" s="98">
        <v>1339849</v>
      </c>
      <c r="F7527" s="98"/>
      <c r="G7527" s="127" t="s">
        <v>7886</v>
      </c>
      <c r="H7527" s="128">
        <v>0</v>
      </c>
      <c r="I7527" s="128">
        <v>244</v>
      </c>
      <c r="J7527" s="129">
        <v>244</v>
      </c>
      <c r="K7527" s="101" t="s">
        <v>1388</v>
      </c>
    </row>
    <row r="7528" spans="1:11" ht="56.25" customHeight="1">
      <c r="A7528" s="98">
        <v>526</v>
      </c>
      <c r="B7528" s="125" t="s">
        <v>7869</v>
      </c>
      <c r="C7528" s="126">
        <v>42381</v>
      </c>
      <c r="D7528" s="98" t="s">
        <v>3</v>
      </c>
      <c r="E7528" s="98">
        <v>1339850</v>
      </c>
      <c r="F7528" s="98"/>
      <c r="G7528" s="127" t="s">
        <v>7887</v>
      </c>
      <c r="H7528" s="128">
        <v>0</v>
      </c>
      <c r="I7528" s="128">
        <v>1397.03</v>
      </c>
      <c r="J7528" s="129">
        <v>1397.03</v>
      </c>
      <c r="K7528" s="101" t="s">
        <v>1429</v>
      </c>
    </row>
    <row r="7529" spans="1:11" ht="56.25" customHeight="1">
      <c r="A7529" s="98">
        <v>526</v>
      </c>
      <c r="B7529" s="125" t="s">
        <v>7869</v>
      </c>
      <c r="C7529" s="126">
        <v>42384</v>
      </c>
      <c r="D7529" s="98" t="s">
        <v>3</v>
      </c>
      <c r="E7529" s="98">
        <v>1341243</v>
      </c>
      <c r="F7529" s="98"/>
      <c r="G7529" s="127" t="s">
        <v>7962</v>
      </c>
      <c r="H7529" s="128">
        <v>0</v>
      </c>
      <c r="I7529" s="128">
        <v>304</v>
      </c>
      <c r="J7529" s="129">
        <v>304</v>
      </c>
      <c r="K7529" s="101" t="s">
        <v>1429</v>
      </c>
    </row>
    <row r="7530" spans="1:11" ht="56.25" customHeight="1">
      <c r="A7530" s="98">
        <v>526</v>
      </c>
      <c r="B7530" s="125" t="s">
        <v>7869</v>
      </c>
      <c r="C7530" s="126">
        <v>42387</v>
      </c>
      <c r="D7530" s="98" t="s">
        <v>3</v>
      </c>
      <c r="E7530" s="98">
        <v>1341791</v>
      </c>
      <c r="F7530" s="98"/>
      <c r="G7530" s="127" t="s">
        <v>7991</v>
      </c>
      <c r="H7530" s="128">
        <v>0</v>
      </c>
      <c r="I7530" s="128">
        <v>12</v>
      </c>
      <c r="J7530" s="129">
        <v>12</v>
      </c>
      <c r="K7530" s="101" t="s">
        <v>1388</v>
      </c>
    </row>
    <row r="7531" spans="1:11" ht="56.25" customHeight="1">
      <c r="A7531" s="98">
        <v>526</v>
      </c>
      <c r="B7531" s="125" t="s">
        <v>7869</v>
      </c>
      <c r="C7531" s="126">
        <v>42388</v>
      </c>
      <c r="D7531" s="98" t="s">
        <v>3</v>
      </c>
      <c r="E7531" s="98">
        <v>1342242</v>
      </c>
      <c r="F7531" s="98"/>
      <c r="G7531" s="127" t="s">
        <v>8017</v>
      </c>
      <c r="H7531" s="128">
        <v>0</v>
      </c>
      <c r="I7531" s="128">
        <v>1668.78</v>
      </c>
      <c r="J7531" s="129">
        <v>1668.78</v>
      </c>
      <c r="K7531" s="101" t="s">
        <v>1388</v>
      </c>
    </row>
    <row r="7532" spans="1:11" ht="56.25" customHeight="1">
      <c r="A7532" s="98">
        <v>526</v>
      </c>
      <c r="B7532" s="125" t="s">
        <v>7869</v>
      </c>
      <c r="C7532" s="126">
        <v>42389</v>
      </c>
      <c r="D7532" s="98" t="s">
        <v>3</v>
      </c>
      <c r="E7532" s="98">
        <v>1342564</v>
      </c>
      <c r="F7532" s="98"/>
      <c r="G7532" s="127" t="s">
        <v>8031</v>
      </c>
      <c r="H7532" s="128">
        <v>0</v>
      </c>
      <c r="I7532" s="128">
        <v>50</v>
      </c>
      <c r="J7532" s="129">
        <v>50</v>
      </c>
      <c r="K7532" s="101" t="s">
        <v>1388</v>
      </c>
    </row>
    <row r="7533" spans="1:11" ht="56.25" customHeight="1">
      <c r="A7533" s="98">
        <v>526</v>
      </c>
      <c r="B7533" s="125" t="s">
        <v>7869</v>
      </c>
      <c r="C7533" s="126">
        <v>42389</v>
      </c>
      <c r="D7533" s="98" t="s">
        <v>3</v>
      </c>
      <c r="E7533" s="98">
        <v>1342567</v>
      </c>
      <c r="F7533" s="98"/>
      <c r="G7533" s="127" t="s">
        <v>8031</v>
      </c>
      <c r="H7533" s="128">
        <v>0</v>
      </c>
      <c r="I7533" s="128">
        <v>50</v>
      </c>
      <c r="J7533" s="129">
        <v>50</v>
      </c>
      <c r="K7533" s="101" t="s">
        <v>1388</v>
      </c>
    </row>
    <row r="7534" spans="1:11" ht="56.25" customHeight="1">
      <c r="A7534" s="98">
        <v>526</v>
      </c>
      <c r="B7534" s="125" t="s">
        <v>7869</v>
      </c>
      <c r="C7534" s="126">
        <v>42389</v>
      </c>
      <c r="D7534" s="98" t="s">
        <v>3</v>
      </c>
      <c r="E7534" s="98">
        <v>1342889</v>
      </c>
      <c r="F7534" s="98"/>
      <c r="G7534" s="127" t="s">
        <v>8050</v>
      </c>
      <c r="H7534" s="128">
        <v>0</v>
      </c>
      <c r="I7534" s="128">
        <v>47</v>
      </c>
      <c r="J7534" s="129">
        <v>47</v>
      </c>
      <c r="K7534" s="101" t="s">
        <v>1388</v>
      </c>
    </row>
    <row r="7535" spans="1:11" ht="56.25" customHeight="1">
      <c r="A7535" s="98">
        <v>526</v>
      </c>
      <c r="B7535" s="125" t="s">
        <v>7869</v>
      </c>
      <c r="C7535" s="126">
        <v>42398</v>
      </c>
      <c r="D7535" s="98" t="s">
        <v>3</v>
      </c>
      <c r="E7535" s="98">
        <v>1345847</v>
      </c>
      <c r="F7535" s="98"/>
      <c r="G7535" s="127" t="s">
        <v>8186</v>
      </c>
      <c r="H7535" s="128">
        <v>0</v>
      </c>
      <c r="I7535" s="128">
        <v>0.08</v>
      </c>
      <c r="J7535" s="129">
        <v>0.08</v>
      </c>
      <c r="K7535" s="101" t="s">
        <v>1429</v>
      </c>
    </row>
    <row r="7536" spans="1:11" ht="56.25" customHeight="1">
      <c r="A7536" s="98">
        <v>526</v>
      </c>
      <c r="B7536" s="125" t="s">
        <v>7869</v>
      </c>
      <c r="C7536" s="126">
        <v>42403</v>
      </c>
      <c r="D7536" s="98" t="s">
        <v>3</v>
      </c>
      <c r="E7536" s="98">
        <v>1347217</v>
      </c>
      <c r="F7536" s="98"/>
      <c r="G7536" s="127" t="s">
        <v>8246</v>
      </c>
      <c r="H7536" s="128">
        <v>0</v>
      </c>
      <c r="I7536" s="128">
        <v>155</v>
      </c>
      <c r="J7536" s="129">
        <v>155</v>
      </c>
      <c r="K7536" s="101" t="s">
        <v>1388</v>
      </c>
    </row>
    <row r="7537" spans="1:11" ht="56.25" customHeight="1">
      <c r="A7537" s="98">
        <v>526</v>
      </c>
      <c r="B7537" s="125" t="s">
        <v>7869</v>
      </c>
      <c r="C7537" s="126">
        <v>42410</v>
      </c>
      <c r="D7537" s="98" t="s">
        <v>3</v>
      </c>
      <c r="E7537" s="98">
        <v>1348506</v>
      </c>
      <c r="F7537" s="98"/>
      <c r="G7537" s="127" t="s">
        <v>8300</v>
      </c>
      <c r="H7537" s="128">
        <v>0</v>
      </c>
      <c r="I7537" s="128">
        <v>0.06</v>
      </c>
      <c r="J7537" s="129">
        <v>0.06</v>
      </c>
      <c r="K7537" s="101" t="s">
        <v>1429</v>
      </c>
    </row>
    <row r="7538" spans="1:11" ht="56.25" customHeight="1">
      <c r="A7538" s="98">
        <v>526</v>
      </c>
      <c r="B7538" s="125" t="s">
        <v>7869</v>
      </c>
      <c r="C7538" s="126">
        <v>42411</v>
      </c>
      <c r="D7538" s="98" t="s">
        <v>3</v>
      </c>
      <c r="E7538" s="98">
        <v>1348723</v>
      </c>
      <c r="F7538" s="98"/>
      <c r="G7538" s="127" t="s">
        <v>8302</v>
      </c>
      <c r="H7538" s="128">
        <v>0</v>
      </c>
      <c r="I7538" s="128">
        <v>719.49</v>
      </c>
      <c r="J7538" s="129">
        <v>719.49</v>
      </c>
      <c r="K7538" s="101" t="s">
        <v>1388</v>
      </c>
    </row>
    <row r="7539" spans="1:11" ht="56.25" customHeight="1">
      <c r="A7539" s="98">
        <v>526</v>
      </c>
      <c r="B7539" s="125" t="s">
        <v>7869</v>
      </c>
      <c r="C7539" s="126">
        <v>42411</v>
      </c>
      <c r="D7539" s="98" t="s">
        <v>3</v>
      </c>
      <c r="E7539" s="98">
        <v>1348753</v>
      </c>
      <c r="F7539" s="98"/>
      <c r="G7539" s="127" t="s">
        <v>8305</v>
      </c>
      <c r="H7539" s="128">
        <v>0</v>
      </c>
      <c r="I7539" s="128">
        <v>77</v>
      </c>
      <c r="J7539" s="129">
        <v>77</v>
      </c>
      <c r="K7539" s="101" t="s">
        <v>1388</v>
      </c>
    </row>
    <row r="7540" spans="1:11" ht="56.25" customHeight="1">
      <c r="A7540" s="98">
        <v>526</v>
      </c>
      <c r="B7540" s="125" t="s">
        <v>7869</v>
      </c>
      <c r="C7540" s="126">
        <v>42411</v>
      </c>
      <c r="D7540" s="98" t="s">
        <v>3</v>
      </c>
      <c r="E7540" s="98">
        <v>1348773</v>
      </c>
      <c r="F7540" s="98"/>
      <c r="G7540" s="127" t="s">
        <v>8307</v>
      </c>
      <c r="H7540" s="128">
        <v>0</v>
      </c>
      <c r="I7540" s="128">
        <v>200</v>
      </c>
      <c r="J7540" s="129">
        <v>200</v>
      </c>
      <c r="K7540" s="101" t="s">
        <v>1388</v>
      </c>
    </row>
    <row r="7541" spans="1:11" ht="56.25" customHeight="1">
      <c r="A7541" s="98">
        <v>526</v>
      </c>
      <c r="B7541" s="125" t="s">
        <v>7869</v>
      </c>
      <c r="C7541" s="126">
        <v>42411</v>
      </c>
      <c r="D7541" s="98" t="s">
        <v>3</v>
      </c>
      <c r="E7541" s="98">
        <v>1348890</v>
      </c>
      <c r="F7541" s="98"/>
      <c r="G7541" s="127" t="s">
        <v>8310</v>
      </c>
      <c r="H7541" s="128">
        <v>0</v>
      </c>
      <c r="I7541" s="128">
        <v>1000</v>
      </c>
      <c r="J7541" s="129">
        <v>1000</v>
      </c>
      <c r="K7541" s="101" t="s">
        <v>1429</v>
      </c>
    </row>
    <row r="7542" spans="1:11" ht="56.25" customHeight="1">
      <c r="A7542" s="98">
        <v>526</v>
      </c>
      <c r="B7542" s="125" t="s">
        <v>7869</v>
      </c>
      <c r="C7542" s="126">
        <v>42412</v>
      </c>
      <c r="D7542" s="98" t="s">
        <v>3</v>
      </c>
      <c r="E7542" s="98">
        <v>1350019</v>
      </c>
      <c r="F7542" s="98"/>
      <c r="G7542" s="127" t="s">
        <v>8323</v>
      </c>
      <c r="H7542" s="128">
        <v>0</v>
      </c>
      <c r="I7542" s="128">
        <v>1520</v>
      </c>
      <c r="J7542" s="129">
        <v>1520</v>
      </c>
      <c r="K7542" s="101" t="s">
        <v>1388</v>
      </c>
    </row>
    <row r="7543" spans="1:11" ht="56.25" customHeight="1">
      <c r="A7543" s="98">
        <v>526</v>
      </c>
      <c r="B7543" s="125" t="s">
        <v>7869</v>
      </c>
      <c r="C7543" s="126">
        <v>42415</v>
      </c>
      <c r="D7543" s="98" t="s">
        <v>3</v>
      </c>
      <c r="E7543" s="98">
        <v>1350313</v>
      </c>
      <c r="F7543" s="98"/>
      <c r="G7543" s="127" t="s">
        <v>8327</v>
      </c>
      <c r="H7543" s="128">
        <v>0</v>
      </c>
      <c r="I7543" s="128">
        <v>27</v>
      </c>
      <c r="J7543" s="129">
        <v>27</v>
      </c>
      <c r="K7543" s="101" t="s">
        <v>1429</v>
      </c>
    </row>
    <row r="7544" spans="1:11" ht="56.25" customHeight="1">
      <c r="A7544" s="98">
        <v>526</v>
      </c>
      <c r="B7544" s="125" t="s">
        <v>7869</v>
      </c>
      <c r="C7544" s="126">
        <v>42416</v>
      </c>
      <c r="D7544" s="98" t="s">
        <v>3</v>
      </c>
      <c r="E7544" s="98">
        <v>1350861</v>
      </c>
      <c r="F7544" s="98"/>
      <c r="G7544" s="127" t="s">
        <v>8341</v>
      </c>
      <c r="H7544" s="128">
        <v>0</v>
      </c>
      <c r="I7544" s="128">
        <v>120</v>
      </c>
      <c r="J7544" s="129">
        <v>120</v>
      </c>
      <c r="K7544" s="101" t="s">
        <v>1388</v>
      </c>
    </row>
    <row r="7545" spans="1:11" ht="56.25" customHeight="1">
      <c r="A7545" s="98">
        <v>526</v>
      </c>
      <c r="B7545" s="125" t="s">
        <v>7869</v>
      </c>
      <c r="C7545" s="126">
        <v>42416</v>
      </c>
      <c r="D7545" s="98" t="s">
        <v>3</v>
      </c>
      <c r="E7545" s="98">
        <v>1350869</v>
      </c>
      <c r="F7545" s="98"/>
      <c r="G7545" s="127" t="s">
        <v>8342</v>
      </c>
      <c r="H7545" s="128">
        <v>0</v>
      </c>
      <c r="I7545" s="128">
        <v>0.06</v>
      </c>
      <c r="J7545" s="129">
        <v>0.06</v>
      </c>
      <c r="K7545" s="101" t="s">
        <v>1388</v>
      </c>
    </row>
    <row r="7546" spans="1:11" ht="56.25" customHeight="1">
      <c r="A7546" s="98">
        <v>526</v>
      </c>
      <c r="B7546" s="125" t="s">
        <v>7869</v>
      </c>
      <c r="C7546" s="126">
        <v>42416</v>
      </c>
      <c r="D7546" s="98" t="s">
        <v>3</v>
      </c>
      <c r="E7546" s="98">
        <v>1350928</v>
      </c>
      <c r="F7546" s="98"/>
      <c r="G7546" s="127" t="s">
        <v>8343</v>
      </c>
      <c r="H7546" s="128">
        <v>0</v>
      </c>
      <c r="I7546" s="128">
        <v>77</v>
      </c>
      <c r="J7546" s="129">
        <v>77</v>
      </c>
      <c r="K7546" s="101" t="s">
        <v>1388</v>
      </c>
    </row>
    <row r="7547" spans="1:11" ht="56.25" customHeight="1">
      <c r="A7547" s="98">
        <v>526</v>
      </c>
      <c r="B7547" s="125" t="s">
        <v>7869</v>
      </c>
      <c r="C7547" s="126">
        <v>42417</v>
      </c>
      <c r="D7547" s="98" t="s">
        <v>3</v>
      </c>
      <c r="E7547" s="98">
        <v>1351343</v>
      </c>
      <c r="F7547" s="98"/>
      <c r="G7547" s="127" t="s">
        <v>8342</v>
      </c>
      <c r="H7547" s="128">
        <v>0</v>
      </c>
      <c r="I7547" s="128">
        <v>0.2</v>
      </c>
      <c r="J7547" s="129">
        <v>0.2</v>
      </c>
      <c r="K7547" s="101" t="s">
        <v>1429</v>
      </c>
    </row>
    <row r="7548" spans="1:11" ht="56.25" customHeight="1">
      <c r="A7548" s="98">
        <v>526</v>
      </c>
      <c r="B7548" s="125" t="s">
        <v>7869</v>
      </c>
      <c r="C7548" s="126">
        <v>42418</v>
      </c>
      <c r="D7548" s="98" t="s">
        <v>3</v>
      </c>
      <c r="E7548" s="98">
        <v>1351605</v>
      </c>
      <c r="F7548" s="98"/>
      <c r="G7548" s="127" t="s">
        <v>8372</v>
      </c>
      <c r="H7548" s="128">
        <v>0</v>
      </c>
      <c r="I7548" s="128">
        <v>10</v>
      </c>
      <c r="J7548" s="129">
        <v>10</v>
      </c>
      <c r="K7548" s="101" t="s">
        <v>1388</v>
      </c>
    </row>
    <row r="7549" spans="1:11" ht="56.25" customHeight="1">
      <c r="A7549" s="98">
        <v>526</v>
      </c>
      <c r="B7549" s="125" t="s">
        <v>7869</v>
      </c>
      <c r="C7549" s="126">
        <v>42418</v>
      </c>
      <c r="D7549" s="98" t="s">
        <v>3</v>
      </c>
      <c r="E7549" s="98">
        <v>1351613</v>
      </c>
      <c r="F7549" s="98"/>
      <c r="G7549" s="127" t="s">
        <v>8373</v>
      </c>
      <c r="H7549" s="128">
        <v>0</v>
      </c>
      <c r="I7549" s="128">
        <v>90</v>
      </c>
      <c r="J7549" s="129">
        <v>90</v>
      </c>
      <c r="K7549" s="101" t="s">
        <v>1388</v>
      </c>
    </row>
    <row r="7550" spans="1:11" ht="56.25" customHeight="1">
      <c r="A7550" s="98">
        <v>526</v>
      </c>
      <c r="B7550" s="125" t="s">
        <v>7869</v>
      </c>
      <c r="C7550" s="126">
        <v>42418</v>
      </c>
      <c r="D7550" s="98" t="s">
        <v>3</v>
      </c>
      <c r="E7550" s="98">
        <v>1351625</v>
      </c>
      <c r="F7550" s="98"/>
      <c r="G7550" s="127" t="s">
        <v>8374</v>
      </c>
      <c r="H7550" s="128">
        <v>0</v>
      </c>
      <c r="I7550" s="128">
        <v>150</v>
      </c>
      <c r="J7550" s="129">
        <v>150</v>
      </c>
      <c r="K7550" s="101" t="s">
        <v>1388</v>
      </c>
    </row>
    <row r="7551" spans="1:11" ht="56.25" customHeight="1">
      <c r="A7551" s="98">
        <v>526</v>
      </c>
      <c r="B7551" s="125" t="s">
        <v>7869</v>
      </c>
      <c r="C7551" s="126">
        <v>42418</v>
      </c>
      <c r="D7551" s="98" t="s">
        <v>3</v>
      </c>
      <c r="E7551" s="98">
        <v>1351683</v>
      </c>
      <c r="F7551" s="98"/>
      <c r="G7551" s="127" t="s">
        <v>8382</v>
      </c>
      <c r="H7551" s="128">
        <v>0</v>
      </c>
      <c r="I7551" s="128">
        <v>75</v>
      </c>
      <c r="J7551" s="129">
        <v>75</v>
      </c>
      <c r="K7551" s="101" t="s">
        <v>1388</v>
      </c>
    </row>
    <row r="7552" spans="1:11" ht="56.25" customHeight="1">
      <c r="A7552" s="98">
        <v>526</v>
      </c>
      <c r="B7552" s="125" t="s">
        <v>7869</v>
      </c>
      <c r="C7552" s="126">
        <v>42419</v>
      </c>
      <c r="D7552" s="98" t="s">
        <v>3</v>
      </c>
      <c r="E7552" s="98">
        <v>1351921</v>
      </c>
      <c r="F7552" s="98"/>
      <c r="G7552" s="127" t="s">
        <v>8392</v>
      </c>
      <c r="H7552" s="128">
        <v>0</v>
      </c>
      <c r="I7552" s="128">
        <v>110</v>
      </c>
      <c r="J7552" s="129">
        <v>110</v>
      </c>
      <c r="K7552" s="101" t="s">
        <v>1388</v>
      </c>
    </row>
    <row r="7553" spans="1:11" ht="56.25" customHeight="1">
      <c r="A7553" s="98">
        <v>526</v>
      </c>
      <c r="B7553" s="125" t="s">
        <v>7869</v>
      </c>
      <c r="C7553" s="126">
        <v>42419</v>
      </c>
      <c r="D7553" s="98" t="s">
        <v>3</v>
      </c>
      <c r="E7553" s="98">
        <v>1352084</v>
      </c>
      <c r="F7553" s="98"/>
      <c r="G7553" s="127" t="s">
        <v>8418</v>
      </c>
      <c r="H7553" s="128">
        <v>0</v>
      </c>
      <c r="I7553" s="128">
        <v>150</v>
      </c>
      <c r="J7553" s="129">
        <v>150</v>
      </c>
      <c r="K7553" s="101" t="s">
        <v>1388</v>
      </c>
    </row>
    <row r="7554" spans="1:11" ht="56.25" customHeight="1">
      <c r="A7554" s="98">
        <v>526</v>
      </c>
      <c r="B7554" s="125" t="s">
        <v>7869</v>
      </c>
      <c r="C7554" s="126">
        <v>42419</v>
      </c>
      <c r="D7554" s="98" t="s">
        <v>3</v>
      </c>
      <c r="E7554" s="98">
        <v>1352155</v>
      </c>
      <c r="F7554" s="98"/>
      <c r="G7554" s="127" t="s">
        <v>8422</v>
      </c>
      <c r="H7554" s="128">
        <v>0</v>
      </c>
      <c r="I7554" s="128">
        <v>65</v>
      </c>
      <c r="J7554" s="129">
        <v>65</v>
      </c>
      <c r="K7554" s="101" t="s">
        <v>1388</v>
      </c>
    </row>
    <row r="7555" spans="1:11" ht="56.25" customHeight="1">
      <c r="A7555" s="98">
        <v>526</v>
      </c>
      <c r="B7555" s="125" t="s">
        <v>7869</v>
      </c>
      <c r="C7555" s="126">
        <v>42422</v>
      </c>
      <c r="D7555" s="98" t="s">
        <v>3</v>
      </c>
      <c r="E7555" s="98">
        <v>1352637</v>
      </c>
      <c r="F7555" s="98"/>
      <c r="G7555" s="127" t="s">
        <v>8441</v>
      </c>
      <c r="H7555" s="128">
        <v>0</v>
      </c>
      <c r="I7555" s="128">
        <v>60</v>
      </c>
      <c r="J7555" s="129">
        <v>60</v>
      </c>
      <c r="K7555" s="101" t="s">
        <v>1388</v>
      </c>
    </row>
    <row r="7556" spans="1:11" ht="56.25" customHeight="1">
      <c r="A7556" s="98">
        <v>526</v>
      </c>
      <c r="B7556" s="125" t="s">
        <v>7869</v>
      </c>
      <c r="C7556" s="126">
        <v>42422</v>
      </c>
      <c r="D7556" s="98" t="s">
        <v>3</v>
      </c>
      <c r="E7556" s="98">
        <v>1352739</v>
      </c>
      <c r="F7556" s="98"/>
      <c r="G7556" s="127" t="s">
        <v>8448</v>
      </c>
      <c r="H7556" s="128">
        <v>0</v>
      </c>
      <c r="I7556" s="128">
        <v>150</v>
      </c>
      <c r="J7556" s="129">
        <v>150</v>
      </c>
      <c r="K7556" s="101" t="s">
        <v>1429</v>
      </c>
    </row>
    <row r="7557" spans="1:11" ht="56.25" customHeight="1">
      <c r="A7557" s="98">
        <v>526</v>
      </c>
      <c r="B7557" s="125" t="s">
        <v>7869</v>
      </c>
      <c r="C7557" s="126">
        <v>42423</v>
      </c>
      <c r="D7557" s="98" t="s">
        <v>3</v>
      </c>
      <c r="E7557" s="98">
        <v>1353022</v>
      </c>
      <c r="F7557" s="98"/>
      <c r="G7557" s="127" t="s">
        <v>8467</v>
      </c>
      <c r="H7557" s="128">
        <v>0</v>
      </c>
      <c r="I7557" s="128">
        <v>20</v>
      </c>
      <c r="J7557" s="129">
        <v>20</v>
      </c>
      <c r="K7557" s="101" t="s">
        <v>1388</v>
      </c>
    </row>
    <row r="7558" spans="1:11" ht="56.25" customHeight="1">
      <c r="A7558" s="98">
        <v>526</v>
      </c>
      <c r="B7558" s="125" t="s">
        <v>7869</v>
      </c>
      <c r="C7558" s="126">
        <v>42423</v>
      </c>
      <c r="D7558" s="98" t="s">
        <v>3</v>
      </c>
      <c r="E7558" s="98">
        <v>1353067</v>
      </c>
      <c r="F7558" s="98"/>
      <c r="G7558" s="127" t="s">
        <v>8484</v>
      </c>
      <c r="H7558" s="128">
        <v>0</v>
      </c>
      <c r="I7558" s="128">
        <v>206</v>
      </c>
      <c r="J7558" s="129">
        <v>206</v>
      </c>
      <c r="K7558" s="101" t="s">
        <v>1388</v>
      </c>
    </row>
    <row r="7559" spans="1:11" ht="56.25" customHeight="1">
      <c r="A7559" s="98">
        <v>526</v>
      </c>
      <c r="B7559" s="125" t="s">
        <v>7869</v>
      </c>
      <c r="C7559" s="126">
        <v>42424</v>
      </c>
      <c r="D7559" s="98" t="s">
        <v>3</v>
      </c>
      <c r="E7559" s="98">
        <v>1353477</v>
      </c>
      <c r="F7559" s="98"/>
      <c r="G7559" s="127" t="s">
        <v>8499</v>
      </c>
      <c r="H7559" s="128">
        <v>0</v>
      </c>
      <c r="I7559" s="128">
        <v>0.56000000000000005</v>
      </c>
      <c r="J7559" s="129">
        <v>0.56000000000000005</v>
      </c>
      <c r="K7559" s="101" t="s">
        <v>1429</v>
      </c>
    </row>
    <row r="7560" spans="1:11" ht="56.25" customHeight="1">
      <c r="A7560" s="98">
        <v>526</v>
      </c>
      <c r="B7560" s="125" t="s">
        <v>7869</v>
      </c>
      <c r="C7560" s="126">
        <v>42424</v>
      </c>
      <c r="D7560" s="98" t="s">
        <v>3</v>
      </c>
      <c r="E7560" s="98">
        <v>1353529</v>
      </c>
      <c r="F7560" s="98"/>
      <c r="G7560" s="127" t="s">
        <v>8502</v>
      </c>
      <c r="H7560" s="128">
        <v>0</v>
      </c>
      <c r="I7560" s="128">
        <v>24</v>
      </c>
      <c r="J7560" s="129">
        <v>24</v>
      </c>
      <c r="K7560" s="101" t="s">
        <v>1429</v>
      </c>
    </row>
    <row r="7561" spans="1:11" ht="56.25" customHeight="1">
      <c r="A7561" s="98">
        <v>526</v>
      </c>
      <c r="B7561" s="125" t="s">
        <v>7869</v>
      </c>
      <c r="C7561" s="126">
        <v>42424</v>
      </c>
      <c r="D7561" s="98" t="s">
        <v>3</v>
      </c>
      <c r="E7561" s="98">
        <v>1353573</v>
      </c>
      <c r="F7561" s="98"/>
      <c r="G7561" s="127" t="s">
        <v>8509</v>
      </c>
      <c r="H7561" s="128">
        <v>0</v>
      </c>
      <c r="I7561" s="128">
        <v>77</v>
      </c>
      <c r="J7561" s="129">
        <v>77</v>
      </c>
      <c r="K7561" s="101" t="s">
        <v>1388</v>
      </c>
    </row>
    <row r="7562" spans="1:11" ht="56.25" customHeight="1">
      <c r="A7562" s="98">
        <v>526</v>
      </c>
      <c r="B7562" s="125" t="s">
        <v>7869</v>
      </c>
      <c r="C7562" s="126">
        <v>42424</v>
      </c>
      <c r="D7562" s="98" t="s">
        <v>3</v>
      </c>
      <c r="E7562" s="98">
        <v>1353575</v>
      </c>
      <c r="F7562" s="98"/>
      <c r="G7562" s="127" t="s">
        <v>8510</v>
      </c>
      <c r="H7562" s="128">
        <v>0</v>
      </c>
      <c r="I7562" s="128">
        <v>77</v>
      </c>
      <c r="J7562" s="129">
        <v>77</v>
      </c>
      <c r="K7562" s="101" t="s">
        <v>1388</v>
      </c>
    </row>
    <row r="7563" spans="1:11" ht="56.25" customHeight="1">
      <c r="A7563" s="98">
        <v>526</v>
      </c>
      <c r="B7563" s="125" t="s">
        <v>7869</v>
      </c>
      <c r="C7563" s="126">
        <v>42424</v>
      </c>
      <c r="D7563" s="98" t="s">
        <v>3</v>
      </c>
      <c r="E7563" s="98">
        <v>1353577</v>
      </c>
      <c r="F7563" s="98"/>
      <c r="G7563" s="127" t="s">
        <v>8511</v>
      </c>
      <c r="H7563" s="128">
        <v>0</v>
      </c>
      <c r="I7563" s="128">
        <v>77</v>
      </c>
      <c r="J7563" s="129">
        <v>77</v>
      </c>
      <c r="K7563" s="101" t="s">
        <v>1388</v>
      </c>
    </row>
    <row r="7564" spans="1:11" ht="56.25" customHeight="1">
      <c r="A7564" s="98">
        <v>526</v>
      </c>
      <c r="B7564" s="125" t="s">
        <v>7869</v>
      </c>
      <c r="C7564" s="126">
        <v>42424</v>
      </c>
      <c r="D7564" s="98" t="s">
        <v>3</v>
      </c>
      <c r="E7564" s="98">
        <v>1353578</v>
      </c>
      <c r="F7564" s="98"/>
      <c r="G7564" s="127" t="s">
        <v>8512</v>
      </c>
      <c r="H7564" s="128">
        <v>0</v>
      </c>
      <c r="I7564" s="128">
        <v>77</v>
      </c>
      <c r="J7564" s="129">
        <v>77</v>
      </c>
      <c r="K7564" s="101" t="s">
        <v>1388</v>
      </c>
    </row>
    <row r="7565" spans="1:11" ht="56.25" customHeight="1">
      <c r="A7565" s="98">
        <v>526</v>
      </c>
      <c r="B7565" s="125" t="s">
        <v>7869</v>
      </c>
      <c r="C7565" s="126">
        <v>42424</v>
      </c>
      <c r="D7565" s="98" t="s">
        <v>3</v>
      </c>
      <c r="E7565" s="98">
        <v>1353707</v>
      </c>
      <c r="F7565" s="98"/>
      <c r="G7565" s="127" t="s">
        <v>8527</v>
      </c>
      <c r="H7565" s="128">
        <v>0</v>
      </c>
      <c r="I7565" s="128">
        <v>97</v>
      </c>
      <c r="J7565" s="129">
        <v>97</v>
      </c>
      <c r="K7565" s="101" t="s">
        <v>1429</v>
      </c>
    </row>
    <row r="7566" spans="1:11" ht="56.25" customHeight="1">
      <c r="A7566" s="98">
        <v>526</v>
      </c>
      <c r="B7566" s="125" t="s">
        <v>7869</v>
      </c>
      <c r="C7566" s="126">
        <v>42424</v>
      </c>
      <c r="D7566" s="98" t="s">
        <v>3</v>
      </c>
      <c r="E7566" s="98">
        <v>1353709</v>
      </c>
      <c r="F7566" s="98"/>
      <c r="G7566" s="127" t="s">
        <v>8527</v>
      </c>
      <c r="H7566" s="128">
        <v>0</v>
      </c>
      <c r="I7566" s="128">
        <v>50</v>
      </c>
      <c r="J7566" s="129">
        <v>50</v>
      </c>
      <c r="K7566" s="101" t="s">
        <v>1429</v>
      </c>
    </row>
    <row r="7567" spans="1:11" ht="56.25" customHeight="1">
      <c r="A7567" s="98">
        <v>526</v>
      </c>
      <c r="B7567" s="125" t="s">
        <v>7869</v>
      </c>
      <c r="C7567" s="126">
        <v>42425</v>
      </c>
      <c r="D7567" s="98" t="s">
        <v>3</v>
      </c>
      <c r="E7567" s="98">
        <v>1354009</v>
      </c>
      <c r="F7567" s="98"/>
      <c r="G7567" s="127" t="s">
        <v>8540</v>
      </c>
      <c r="H7567" s="128">
        <v>0</v>
      </c>
      <c r="I7567" s="128">
        <v>138</v>
      </c>
      <c r="J7567" s="129">
        <v>138</v>
      </c>
      <c r="K7567" s="101" t="s">
        <v>1429</v>
      </c>
    </row>
    <row r="7568" spans="1:11" ht="56.25" customHeight="1">
      <c r="A7568" s="98">
        <v>526</v>
      </c>
      <c r="B7568" s="125" t="s">
        <v>7869</v>
      </c>
      <c r="C7568" s="126">
        <v>42425</v>
      </c>
      <c r="D7568" s="98" t="s">
        <v>3</v>
      </c>
      <c r="E7568" s="98">
        <v>1354078</v>
      </c>
      <c r="F7568" s="98"/>
      <c r="G7568" s="127" t="s">
        <v>8527</v>
      </c>
      <c r="H7568" s="128">
        <v>0</v>
      </c>
      <c r="I7568" s="128">
        <v>43.5</v>
      </c>
      <c r="J7568" s="129">
        <v>43.5</v>
      </c>
      <c r="K7568" s="101" t="s">
        <v>1429</v>
      </c>
    </row>
    <row r="7569" spans="1:11" ht="56.25" customHeight="1">
      <c r="A7569" s="98">
        <v>526</v>
      </c>
      <c r="B7569" s="125" t="s">
        <v>7869</v>
      </c>
      <c r="C7569" s="126">
        <v>42430</v>
      </c>
      <c r="D7569" s="98" t="s">
        <v>3</v>
      </c>
      <c r="E7569" s="98">
        <v>1355443</v>
      </c>
      <c r="F7569" s="98"/>
      <c r="G7569" s="127" t="s">
        <v>8628</v>
      </c>
      <c r="H7569" s="128">
        <v>0</v>
      </c>
      <c r="I7569" s="128">
        <v>80</v>
      </c>
      <c r="J7569" s="129">
        <v>80</v>
      </c>
      <c r="K7569" s="101" t="s">
        <v>1388</v>
      </c>
    </row>
    <row r="7570" spans="1:11" ht="56.25" customHeight="1">
      <c r="A7570" s="98">
        <v>526</v>
      </c>
      <c r="B7570" s="125" t="s">
        <v>7869</v>
      </c>
      <c r="C7570" s="126">
        <v>42432</v>
      </c>
      <c r="D7570" s="98" t="s">
        <v>3</v>
      </c>
      <c r="E7570" s="98">
        <v>1356084</v>
      </c>
      <c r="F7570" s="98"/>
      <c r="G7570" s="127" t="s">
        <v>8665</v>
      </c>
      <c r="H7570" s="128">
        <v>0</v>
      </c>
      <c r="I7570" s="128">
        <v>99</v>
      </c>
      <c r="J7570" s="129">
        <v>99</v>
      </c>
      <c r="K7570" s="101" t="s">
        <v>1429</v>
      </c>
    </row>
    <row r="7571" spans="1:11" ht="56.25" customHeight="1">
      <c r="A7571" s="98">
        <v>526</v>
      </c>
      <c r="B7571" s="125" t="s">
        <v>7869</v>
      </c>
      <c r="C7571" s="126">
        <v>42432</v>
      </c>
      <c r="D7571" s="98" t="s">
        <v>3</v>
      </c>
      <c r="E7571" s="98">
        <v>1356402</v>
      </c>
      <c r="F7571" s="98"/>
      <c r="G7571" s="127" t="s">
        <v>8681</v>
      </c>
      <c r="H7571" s="128">
        <v>0</v>
      </c>
      <c r="I7571" s="128">
        <v>316.93</v>
      </c>
      <c r="J7571" s="129">
        <v>316.93</v>
      </c>
      <c r="K7571" s="101" t="s">
        <v>1388</v>
      </c>
    </row>
    <row r="7572" spans="1:11" ht="56.25" customHeight="1">
      <c r="A7572" s="98">
        <v>526</v>
      </c>
      <c r="B7572" s="125" t="s">
        <v>7869</v>
      </c>
      <c r="C7572" s="126">
        <v>42436</v>
      </c>
      <c r="D7572" s="98" t="s">
        <v>3</v>
      </c>
      <c r="E7572" s="98">
        <v>1357266</v>
      </c>
      <c r="F7572" s="98"/>
      <c r="G7572" s="127" t="s">
        <v>8741</v>
      </c>
      <c r="H7572" s="128">
        <v>0</v>
      </c>
      <c r="I7572" s="128">
        <v>100</v>
      </c>
      <c r="J7572" s="129">
        <v>100</v>
      </c>
      <c r="K7572" s="101" t="s">
        <v>1388</v>
      </c>
    </row>
    <row r="7573" spans="1:11" ht="56.25" customHeight="1">
      <c r="A7573" s="98">
        <v>526</v>
      </c>
      <c r="B7573" s="125" t="s">
        <v>7869</v>
      </c>
      <c r="C7573" s="126">
        <v>42436</v>
      </c>
      <c r="D7573" s="98" t="s">
        <v>3</v>
      </c>
      <c r="E7573" s="98">
        <v>1357327</v>
      </c>
      <c r="F7573" s="98"/>
      <c r="G7573" s="127" t="s">
        <v>8744</v>
      </c>
      <c r="H7573" s="128">
        <v>0</v>
      </c>
      <c r="I7573" s="128">
        <v>50</v>
      </c>
      <c r="J7573" s="129">
        <v>50</v>
      </c>
      <c r="K7573" s="101" t="s">
        <v>1388</v>
      </c>
    </row>
    <row r="7574" spans="1:11" ht="56.25" customHeight="1">
      <c r="A7574" s="98">
        <v>526</v>
      </c>
      <c r="B7574" s="125" t="s">
        <v>7869</v>
      </c>
      <c r="C7574" s="126">
        <v>42437</v>
      </c>
      <c r="D7574" s="98" t="s">
        <v>3</v>
      </c>
      <c r="E7574" s="98">
        <v>1357512</v>
      </c>
      <c r="F7574" s="98"/>
      <c r="G7574" s="127" t="s">
        <v>8747</v>
      </c>
      <c r="H7574" s="128">
        <v>0</v>
      </c>
      <c r="I7574" s="128">
        <v>89.5</v>
      </c>
      <c r="J7574" s="129">
        <v>89.5</v>
      </c>
      <c r="K7574" s="101" t="s">
        <v>1429</v>
      </c>
    </row>
    <row r="7575" spans="1:11" ht="56.25" customHeight="1">
      <c r="A7575" s="98">
        <v>526</v>
      </c>
      <c r="B7575" s="125" t="s">
        <v>7869</v>
      </c>
      <c r="C7575" s="126">
        <v>42437</v>
      </c>
      <c r="D7575" s="98" t="s">
        <v>3</v>
      </c>
      <c r="E7575" s="98">
        <v>1357698</v>
      </c>
      <c r="F7575" s="98"/>
      <c r="G7575" s="127" t="s">
        <v>8761</v>
      </c>
      <c r="H7575" s="128">
        <v>0</v>
      </c>
      <c r="I7575" s="128">
        <v>10</v>
      </c>
      <c r="J7575" s="129">
        <v>10</v>
      </c>
      <c r="K7575" s="101" t="s">
        <v>1388</v>
      </c>
    </row>
    <row r="7576" spans="1:11" ht="56.25" customHeight="1">
      <c r="A7576" s="98">
        <v>526</v>
      </c>
      <c r="B7576" s="125" t="s">
        <v>7869</v>
      </c>
      <c r="C7576" s="126">
        <v>42438</v>
      </c>
      <c r="D7576" s="98" t="s">
        <v>3</v>
      </c>
      <c r="E7576" s="98">
        <v>1358035</v>
      </c>
      <c r="F7576" s="98"/>
      <c r="G7576" s="127" t="s">
        <v>8777</v>
      </c>
      <c r="H7576" s="128">
        <v>0</v>
      </c>
      <c r="I7576" s="128">
        <v>30</v>
      </c>
      <c r="J7576" s="129">
        <v>30</v>
      </c>
      <c r="K7576" s="101" t="s">
        <v>1388</v>
      </c>
    </row>
    <row r="7577" spans="1:11" ht="56.25" customHeight="1">
      <c r="A7577" s="98">
        <v>526</v>
      </c>
      <c r="B7577" s="125" t="s">
        <v>7869</v>
      </c>
      <c r="C7577" s="126">
        <v>42438</v>
      </c>
      <c r="D7577" s="98" t="s">
        <v>3</v>
      </c>
      <c r="E7577" s="98">
        <v>1358056</v>
      </c>
      <c r="F7577" s="98"/>
      <c r="G7577" s="127" t="s">
        <v>8779</v>
      </c>
      <c r="H7577" s="128">
        <v>0</v>
      </c>
      <c r="I7577" s="128">
        <v>32</v>
      </c>
      <c r="J7577" s="129">
        <v>32</v>
      </c>
      <c r="K7577" s="101" t="s">
        <v>1429</v>
      </c>
    </row>
    <row r="7578" spans="1:11" ht="56.25" customHeight="1">
      <c r="A7578" s="98">
        <v>526</v>
      </c>
      <c r="B7578" s="125" t="s">
        <v>7869</v>
      </c>
      <c r="C7578" s="126">
        <v>42439</v>
      </c>
      <c r="D7578" s="98" t="s">
        <v>3</v>
      </c>
      <c r="E7578" s="98">
        <v>1358478</v>
      </c>
      <c r="F7578" s="98"/>
      <c r="G7578" s="127" t="s">
        <v>8807</v>
      </c>
      <c r="H7578" s="128">
        <v>0</v>
      </c>
      <c r="I7578" s="128">
        <v>70</v>
      </c>
      <c r="J7578" s="129">
        <v>70</v>
      </c>
      <c r="K7578" s="101" t="s">
        <v>1388</v>
      </c>
    </row>
    <row r="7579" spans="1:11" ht="56.25" customHeight="1">
      <c r="A7579" s="98">
        <v>526</v>
      </c>
      <c r="B7579" s="125" t="s">
        <v>7869</v>
      </c>
      <c r="C7579" s="126">
        <v>42439</v>
      </c>
      <c r="D7579" s="98" t="s">
        <v>3</v>
      </c>
      <c r="E7579" s="98">
        <v>1358480</v>
      </c>
      <c r="F7579" s="98"/>
      <c r="G7579" s="127" t="s">
        <v>8809</v>
      </c>
      <c r="H7579" s="128">
        <v>0</v>
      </c>
      <c r="I7579" s="128">
        <v>70</v>
      </c>
      <c r="J7579" s="129">
        <v>70</v>
      </c>
      <c r="K7579" s="101" t="s">
        <v>1388</v>
      </c>
    </row>
    <row r="7580" spans="1:11" ht="56.25" customHeight="1">
      <c r="A7580" s="98">
        <v>526</v>
      </c>
      <c r="B7580" s="125" t="s">
        <v>7869</v>
      </c>
      <c r="C7580" s="126">
        <v>42439</v>
      </c>
      <c r="D7580" s="98" t="s">
        <v>3</v>
      </c>
      <c r="E7580" s="98">
        <v>1358591</v>
      </c>
      <c r="F7580" s="98"/>
      <c r="G7580" s="127" t="s">
        <v>8816</v>
      </c>
      <c r="H7580" s="128">
        <v>0</v>
      </c>
      <c r="I7580" s="128">
        <v>631</v>
      </c>
      <c r="J7580" s="129">
        <v>631</v>
      </c>
      <c r="K7580" s="101" t="s">
        <v>1388</v>
      </c>
    </row>
    <row r="7581" spans="1:11" ht="56.25" customHeight="1">
      <c r="A7581" s="98">
        <v>526</v>
      </c>
      <c r="B7581" s="125" t="s">
        <v>7869</v>
      </c>
      <c r="C7581" s="126">
        <v>42450</v>
      </c>
      <c r="D7581" s="98" t="s">
        <v>3</v>
      </c>
      <c r="E7581" s="98">
        <v>1361472</v>
      </c>
      <c r="F7581" s="98"/>
      <c r="G7581" s="127" t="s">
        <v>8945</v>
      </c>
      <c r="H7581" s="128">
        <v>0</v>
      </c>
      <c r="I7581" s="128">
        <v>5.5</v>
      </c>
      <c r="J7581" s="129">
        <v>5.5</v>
      </c>
      <c r="K7581" s="101" t="s">
        <v>1429</v>
      </c>
    </row>
    <row r="7582" spans="1:11" ht="56.25" customHeight="1">
      <c r="A7582" s="98">
        <v>526</v>
      </c>
      <c r="B7582" s="125" t="s">
        <v>7869</v>
      </c>
      <c r="C7582" s="126">
        <v>42450</v>
      </c>
      <c r="D7582" s="98" t="s">
        <v>3</v>
      </c>
      <c r="E7582" s="98">
        <v>1361476</v>
      </c>
      <c r="F7582" s="98"/>
      <c r="G7582" s="127" t="s">
        <v>8946</v>
      </c>
      <c r="H7582" s="128">
        <v>0</v>
      </c>
      <c r="I7582" s="128">
        <v>725.91</v>
      </c>
      <c r="J7582" s="129">
        <v>725.91</v>
      </c>
      <c r="K7582" s="101" t="s">
        <v>1388</v>
      </c>
    </row>
    <row r="7583" spans="1:11" ht="56.25" customHeight="1">
      <c r="A7583" s="98">
        <v>526</v>
      </c>
      <c r="B7583" s="125" t="s">
        <v>7869</v>
      </c>
      <c r="C7583" s="126">
        <v>42450</v>
      </c>
      <c r="D7583" s="98" t="s">
        <v>3</v>
      </c>
      <c r="E7583" s="98">
        <v>1361528</v>
      </c>
      <c r="F7583" s="98"/>
      <c r="G7583" s="127" t="s">
        <v>8948</v>
      </c>
      <c r="H7583" s="128">
        <v>0</v>
      </c>
      <c r="I7583" s="128">
        <v>709</v>
      </c>
      <c r="J7583" s="129">
        <v>709</v>
      </c>
      <c r="K7583" s="101" t="s">
        <v>1388</v>
      </c>
    </row>
    <row r="7584" spans="1:11" ht="56.25" customHeight="1">
      <c r="A7584" s="98">
        <v>526</v>
      </c>
      <c r="B7584" s="125" t="s">
        <v>7869</v>
      </c>
      <c r="C7584" s="126">
        <v>42450</v>
      </c>
      <c r="D7584" s="98" t="s">
        <v>3</v>
      </c>
      <c r="E7584" s="98">
        <v>1361540</v>
      </c>
      <c r="F7584" s="98"/>
      <c r="G7584" s="127" t="s">
        <v>8949</v>
      </c>
      <c r="H7584" s="128">
        <v>0</v>
      </c>
      <c r="I7584" s="128">
        <v>50</v>
      </c>
      <c r="J7584" s="129">
        <v>50</v>
      </c>
      <c r="K7584" s="101" t="s">
        <v>1388</v>
      </c>
    </row>
    <row r="7585" spans="1:11" ht="56.25" customHeight="1">
      <c r="A7585" s="98">
        <v>526</v>
      </c>
      <c r="B7585" s="125" t="s">
        <v>7869</v>
      </c>
      <c r="C7585" s="126">
        <v>42451</v>
      </c>
      <c r="D7585" s="98" t="s">
        <v>3</v>
      </c>
      <c r="E7585" s="98">
        <v>1361931</v>
      </c>
      <c r="F7585" s="98"/>
      <c r="G7585" s="127" t="s">
        <v>8972</v>
      </c>
      <c r="H7585" s="128">
        <v>0</v>
      </c>
      <c r="I7585" s="128">
        <v>130</v>
      </c>
      <c r="J7585" s="129">
        <v>130</v>
      </c>
      <c r="K7585" s="101" t="s">
        <v>1388</v>
      </c>
    </row>
    <row r="7586" spans="1:11" ht="56.25" customHeight="1">
      <c r="A7586" s="98">
        <v>526</v>
      </c>
      <c r="B7586" s="125" t="s">
        <v>7869</v>
      </c>
      <c r="C7586" s="126">
        <v>42451</v>
      </c>
      <c r="D7586" s="98" t="s">
        <v>3</v>
      </c>
      <c r="E7586" s="98">
        <v>1362040</v>
      </c>
      <c r="F7586" s="98"/>
      <c r="G7586" s="127" t="s">
        <v>8990</v>
      </c>
      <c r="H7586" s="128">
        <v>0</v>
      </c>
      <c r="I7586" s="128">
        <v>3.9</v>
      </c>
      <c r="J7586" s="129">
        <v>3.9</v>
      </c>
      <c r="K7586" s="101" t="s">
        <v>1429</v>
      </c>
    </row>
    <row r="7587" spans="1:11" ht="56.25" customHeight="1">
      <c r="A7587" s="98">
        <v>526</v>
      </c>
      <c r="B7587" s="125" t="s">
        <v>7869</v>
      </c>
      <c r="C7587" s="126">
        <v>42453</v>
      </c>
      <c r="D7587" s="98" t="s">
        <v>3</v>
      </c>
      <c r="E7587" s="98">
        <v>1362738</v>
      </c>
      <c r="F7587" s="98"/>
      <c r="G7587" s="127" t="s">
        <v>9027</v>
      </c>
      <c r="H7587" s="128">
        <v>0</v>
      </c>
      <c r="I7587" s="128">
        <v>0.1</v>
      </c>
      <c r="J7587" s="129">
        <v>0.1</v>
      </c>
      <c r="K7587" s="101" t="s">
        <v>1429</v>
      </c>
    </row>
    <row r="7588" spans="1:11" ht="56.25" customHeight="1">
      <c r="A7588" s="98">
        <v>526</v>
      </c>
      <c r="B7588" s="125" t="s">
        <v>7869</v>
      </c>
      <c r="C7588" s="126">
        <v>42457</v>
      </c>
      <c r="D7588" s="98" t="s">
        <v>3</v>
      </c>
      <c r="E7588" s="98">
        <v>1363270</v>
      </c>
      <c r="F7588" s="98"/>
      <c r="G7588" s="127" t="s">
        <v>9048</v>
      </c>
      <c r="H7588" s="128">
        <v>0</v>
      </c>
      <c r="I7588" s="128">
        <v>8</v>
      </c>
      <c r="J7588" s="129">
        <v>8</v>
      </c>
      <c r="K7588" s="101" t="s">
        <v>1429</v>
      </c>
    </row>
    <row r="7589" spans="1:11" ht="56.25" customHeight="1">
      <c r="A7589" s="98">
        <v>526</v>
      </c>
      <c r="B7589" s="125" t="s">
        <v>7869</v>
      </c>
      <c r="C7589" s="126">
        <v>42458</v>
      </c>
      <c r="D7589" s="98" t="s">
        <v>3</v>
      </c>
      <c r="E7589" s="98">
        <v>1363816</v>
      </c>
      <c r="F7589" s="98"/>
      <c r="G7589" s="127" t="s">
        <v>9078</v>
      </c>
      <c r="H7589" s="128">
        <v>0</v>
      </c>
      <c r="I7589" s="128">
        <v>2080</v>
      </c>
      <c r="J7589" s="129">
        <v>2080</v>
      </c>
      <c r="K7589" s="101" t="s">
        <v>1388</v>
      </c>
    </row>
    <row r="7590" spans="1:11" ht="56.25" customHeight="1">
      <c r="A7590" s="98">
        <v>526</v>
      </c>
      <c r="B7590" s="125" t="s">
        <v>7869</v>
      </c>
      <c r="C7590" s="126">
        <v>42459</v>
      </c>
      <c r="D7590" s="98" t="s">
        <v>3</v>
      </c>
      <c r="E7590" s="98">
        <v>1364336</v>
      </c>
      <c r="F7590" s="98"/>
      <c r="G7590" s="127" t="s">
        <v>9112</v>
      </c>
      <c r="H7590" s="128">
        <v>0</v>
      </c>
      <c r="I7590" s="128">
        <v>15</v>
      </c>
      <c r="J7590" s="129">
        <v>15</v>
      </c>
      <c r="K7590" s="101" t="s">
        <v>1388</v>
      </c>
    </row>
    <row r="7591" spans="1:11" ht="56.25" customHeight="1">
      <c r="A7591" s="98">
        <v>526</v>
      </c>
      <c r="B7591" s="125" t="s">
        <v>7869</v>
      </c>
      <c r="C7591" s="126">
        <v>42466</v>
      </c>
      <c r="D7591" s="98" t="s">
        <v>3</v>
      </c>
      <c r="E7591" s="98">
        <v>1366629</v>
      </c>
      <c r="F7591" s="98"/>
      <c r="G7591" s="127" t="s">
        <v>9241</v>
      </c>
      <c r="H7591" s="128">
        <v>0</v>
      </c>
      <c r="I7591" s="128">
        <v>30</v>
      </c>
      <c r="J7591" s="129">
        <v>30</v>
      </c>
      <c r="K7591" s="101" t="s">
        <v>1388</v>
      </c>
    </row>
    <row r="7592" spans="1:11" ht="56.25" customHeight="1">
      <c r="A7592" s="98">
        <v>526</v>
      </c>
      <c r="B7592" s="125" t="s">
        <v>7869</v>
      </c>
      <c r="C7592" s="126">
        <v>42471</v>
      </c>
      <c r="D7592" s="98" t="s">
        <v>3</v>
      </c>
      <c r="E7592" s="98">
        <v>1367810</v>
      </c>
      <c r="F7592" s="98"/>
      <c r="G7592" s="127" t="s">
        <v>9296</v>
      </c>
      <c r="H7592" s="128">
        <v>0</v>
      </c>
      <c r="I7592" s="128">
        <v>17.5</v>
      </c>
      <c r="J7592" s="129">
        <v>17.5</v>
      </c>
      <c r="K7592" s="101" t="s">
        <v>1429</v>
      </c>
    </row>
    <row r="7593" spans="1:11" ht="56.25" customHeight="1">
      <c r="A7593" s="98">
        <v>526</v>
      </c>
      <c r="B7593" s="125" t="s">
        <v>7869</v>
      </c>
      <c r="C7593" s="126">
        <v>42471</v>
      </c>
      <c r="D7593" s="98" t="s">
        <v>3</v>
      </c>
      <c r="E7593" s="98">
        <v>1367843</v>
      </c>
      <c r="F7593" s="98"/>
      <c r="G7593" s="127" t="s">
        <v>8681</v>
      </c>
      <c r="H7593" s="128">
        <v>0</v>
      </c>
      <c r="I7593" s="128">
        <v>214.94</v>
      </c>
      <c r="J7593" s="129">
        <v>214.94</v>
      </c>
      <c r="K7593" s="101" t="s">
        <v>1429</v>
      </c>
    </row>
    <row r="7594" spans="1:11" ht="56.25" customHeight="1">
      <c r="A7594" s="98">
        <v>526</v>
      </c>
      <c r="B7594" s="125" t="s">
        <v>7869</v>
      </c>
      <c r="C7594" s="126">
        <v>42471</v>
      </c>
      <c r="D7594" s="98" t="s">
        <v>3</v>
      </c>
      <c r="E7594" s="98">
        <v>1367850</v>
      </c>
      <c r="F7594" s="98"/>
      <c r="G7594" s="127" t="s">
        <v>9304</v>
      </c>
      <c r="H7594" s="128">
        <v>0</v>
      </c>
      <c r="I7594" s="128">
        <v>1386324.23</v>
      </c>
      <c r="J7594" s="129">
        <v>1386324.23</v>
      </c>
      <c r="K7594" s="101" t="s">
        <v>1388</v>
      </c>
    </row>
    <row r="7595" spans="1:11" ht="56.25" customHeight="1">
      <c r="A7595" s="98">
        <v>526</v>
      </c>
      <c r="B7595" s="125" t="s">
        <v>7869</v>
      </c>
      <c r="C7595" s="126">
        <v>42472</v>
      </c>
      <c r="D7595" s="98" t="s">
        <v>3</v>
      </c>
      <c r="E7595" s="98">
        <v>1368343</v>
      </c>
      <c r="F7595" s="98"/>
      <c r="G7595" s="127" t="s">
        <v>9341</v>
      </c>
      <c r="H7595" s="128">
        <v>0</v>
      </c>
      <c r="I7595" s="128">
        <v>44</v>
      </c>
      <c r="J7595" s="129">
        <v>44</v>
      </c>
      <c r="K7595" s="101" t="s">
        <v>1388</v>
      </c>
    </row>
    <row r="7596" spans="1:11" ht="56.25" customHeight="1">
      <c r="A7596" s="98">
        <v>526</v>
      </c>
      <c r="B7596" s="125" t="s">
        <v>7869</v>
      </c>
      <c r="C7596" s="126">
        <v>42473</v>
      </c>
      <c r="D7596" s="98" t="s">
        <v>3</v>
      </c>
      <c r="E7596" s="98">
        <v>1368843</v>
      </c>
      <c r="F7596" s="98"/>
      <c r="G7596" s="127" t="s">
        <v>9361</v>
      </c>
      <c r="H7596" s="128">
        <v>0</v>
      </c>
      <c r="I7596" s="128">
        <v>136</v>
      </c>
      <c r="J7596" s="129">
        <v>136</v>
      </c>
      <c r="K7596" s="101" t="s">
        <v>1388</v>
      </c>
    </row>
    <row r="7597" spans="1:11" ht="56.25" customHeight="1">
      <c r="A7597" s="98">
        <v>526</v>
      </c>
      <c r="B7597" s="125" t="s">
        <v>7869</v>
      </c>
      <c r="C7597" s="126">
        <v>42474</v>
      </c>
      <c r="D7597" s="98" t="s">
        <v>3</v>
      </c>
      <c r="E7597" s="98">
        <v>1369325</v>
      </c>
      <c r="F7597" s="98"/>
      <c r="G7597" s="127" t="s">
        <v>9380</v>
      </c>
      <c r="H7597" s="128">
        <v>0</v>
      </c>
      <c r="I7597" s="128">
        <v>1</v>
      </c>
      <c r="J7597" s="129">
        <v>1</v>
      </c>
      <c r="K7597" s="101" t="s">
        <v>1388</v>
      </c>
    </row>
    <row r="7598" spans="1:11" ht="56.25" customHeight="1">
      <c r="A7598" s="98">
        <v>526</v>
      </c>
      <c r="B7598" s="125" t="s">
        <v>7869</v>
      </c>
      <c r="C7598" s="126">
        <v>42474</v>
      </c>
      <c r="D7598" s="98" t="s">
        <v>3</v>
      </c>
      <c r="E7598" s="98">
        <v>1369326</v>
      </c>
      <c r="F7598" s="98"/>
      <c r="G7598" s="127" t="s">
        <v>9381</v>
      </c>
      <c r="H7598" s="128">
        <v>0</v>
      </c>
      <c r="I7598" s="128">
        <v>1</v>
      </c>
      <c r="J7598" s="129">
        <v>1</v>
      </c>
      <c r="K7598" s="101" t="s">
        <v>1388</v>
      </c>
    </row>
    <row r="7599" spans="1:11" ht="56.25" customHeight="1">
      <c r="A7599" s="98">
        <v>526</v>
      </c>
      <c r="B7599" s="125" t="s">
        <v>7869</v>
      </c>
      <c r="C7599" s="126">
        <v>42474</v>
      </c>
      <c r="D7599" s="98" t="s">
        <v>3</v>
      </c>
      <c r="E7599" s="98">
        <v>1369332</v>
      </c>
      <c r="F7599" s="98"/>
      <c r="G7599" s="127" t="s">
        <v>9382</v>
      </c>
      <c r="H7599" s="128">
        <v>0</v>
      </c>
      <c r="I7599" s="128">
        <v>1</v>
      </c>
      <c r="J7599" s="129">
        <v>1</v>
      </c>
      <c r="K7599" s="101" t="s">
        <v>1388</v>
      </c>
    </row>
    <row r="7600" spans="1:11" ht="56.25" customHeight="1">
      <c r="A7600" s="98">
        <v>526</v>
      </c>
      <c r="B7600" s="125" t="s">
        <v>7869</v>
      </c>
      <c r="C7600" s="126">
        <v>42474</v>
      </c>
      <c r="D7600" s="98" t="s">
        <v>3</v>
      </c>
      <c r="E7600" s="98">
        <v>1369333</v>
      </c>
      <c r="F7600" s="98"/>
      <c r="G7600" s="127" t="s">
        <v>9383</v>
      </c>
      <c r="H7600" s="128">
        <v>0</v>
      </c>
      <c r="I7600" s="128">
        <v>1</v>
      </c>
      <c r="J7600" s="129">
        <v>1</v>
      </c>
      <c r="K7600" s="101" t="s">
        <v>1388</v>
      </c>
    </row>
    <row r="7601" spans="1:11" ht="56.25" customHeight="1">
      <c r="A7601" s="98">
        <v>526</v>
      </c>
      <c r="B7601" s="125" t="s">
        <v>7869</v>
      </c>
      <c r="C7601" s="126">
        <v>42474</v>
      </c>
      <c r="D7601" s="98" t="s">
        <v>3</v>
      </c>
      <c r="E7601" s="98">
        <v>1369335</v>
      </c>
      <c r="F7601" s="98"/>
      <c r="G7601" s="127" t="s">
        <v>9384</v>
      </c>
      <c r="H7601" s="128">
        <v>0</v>
      </c>
      <c r="I7601" s="128">
        <v>1</v>
      </c>
      <c r="J7601" s="129">
        <v>1</v>
      </c>
      <c r="K7601" s="101" t="s">
        <v>1388</v>
      </c>
    </row>
    <row r="7602" spans="1:11" ht="56.25" customHeight="1">
      <c r="A7602" s="98">
        <v>526</v>
      </c>
      <c r="B7602" s="125" t="s">
        <v>7869</v>
      </c>
      <c r="C7602" s="126">
        <v>42474</v>
      </c>
      <c r="D7602" s="98" t="s">
        <v>3</v>
      </c>
      <c r="E7602" s="98">
        <v>1369337</v>
      </c>
      <c r="F7602" s="98"/>
      <c r="G7602" s="127" t="s">
        <v>9385</v>
      </c>
      <c r="H7602" s="128">
        <v>0</v>
      </c>
      <c r="I7602" s="128">
        <v>1</v>
      </c>
      <c r="J7602" s="129">
        <v>1</v>
      </c>
      <c r="K7602" s="101" t="s">
        <v>1388</v>
      </c>
    </row>
    <row r="7603" spans="1:11" ht="56.25" customHeight="1">
      <c r="A7603" s="98">
        <v>526</v>
      </c>
      <c r="B7603" s="125" t="s">
        <v>7869</v>
      </c>
      <c r="C7603" s="126">
        <v>42474</v>
      </c>
      <c r="D7603" s="98" t="s">
        <v>3</v>
      </c>
      <c r="E7603" s="98">
        <v>1369340</v>
      </c>
      <c r="F7603" s="98"/>
      <c r="G7603" s="127" t="s">
        <v>9386</v>
      </c>
      <c r="H7603" s="128">
        <v>0</v>
      </c>
      <c r="I7603" s="128">
        <v>1</v>
      </c>
      <c r="J7603" s="129">
        <v>1</v>
      </c>
      <c r="K7603" s="101" t="s">
        <v>1388</v>
      </c>
    </row>
    <row r="7604" spans="1:11" ht="56.25" customHeight="1">
      <c r="A7604" s="98">
        <v>526</v>
      </c>
      <c r="B7604" s="125" t="s">
        <v>7869</v>
      </c>
      <c r="C7604" s="126">
        <v>42478</v>
      </c>
      <c r="D7604" s="98" t="s">
        <v>3</v>
      </c>
      <c r="E7604" s="98">
        <v>1370279</v>
      </c>
      <c r="F7604" s="98"/>
      <c r="G7604" s="127" t="s">
        <v>9437</v>
      </c>
      <c r="H7604" s="128">
        <v>0</v>
      </c>
      <c r="I7604" s="128">
        <v>50</v>
      </c>
      <c r="J7604" s="129">
        <v>50</v>
      </c>
      <c r="K7604" s="101" t="s">
        <v>1388</v>
      </c>
    </row>
    <row r="7605" spans="1:11" ht="56.25" customHeight="1">
      <c r="A7605" s="98">
        <v>526</v>
      </c>
      <c r="B7605" s="125" t="s">
        <v>7869</v>
      </c>
      <c r="C7605" s="126">
        <v>42478</v>
      </c>
      <c r="D7605" s="98" t="s">
        <v>3</v>
      </c>
      <c r="E7605" s="98">
        <v>1370281</v>
      </c>
      <c r="F7605" s="98"/>
      <c r="G7605" s="127" t="s">
        <v>9438</v>
      </c>
      <c r="H7605" s="128">
        <v>0</v>
      </c>
      <c r="I7605" s="128">
        <v>50</v>
      </c>
      <c r="J7605" s="129">
        <v>50</v>
      </c>
      <c r="K7605" s="101" t="s">
        <v>1388</v>
      </c>
    </row>
    <row r="7606" spans="1:11" ht="56.25" customHeight="1">
      <c r="A7606" s="98">
        <v>526</v>
      </c>
      <c r="B7606" s="125" t="s">
        <v>7869</v>
      </c>
      <c r="C7606" s="126">
        <v>42479</v>
      </c>
      <c r="D7606" s="98" t="s">
        <v>3</v>
      </c>
      <c r="E7606" s="98">
        <v>1370667</v>
      </c>
      <c r="F7606" s="98"/>
      <c r="G7606" s="127" t="s">
        <v>9448</v>
      </c>
      <c r="H7606" s="128">
        <v>0</v>
      </c>
      <c r="I7606" s="128">
        <v>185957</v>
      </c>
      <c r="J7606" s="129">
        <v>185957</v>
      </c>
      <c r="K7606" s="101" t="s">
        <v>1388</v>
      </c>
    </row>
    <row r="7607" spans="1:11" ht="56.25" customHeight="1">
      <c r="A7607" s="98">
        <v>526</v>
      </c>
      <c r="B7607" s="125" t="s">
        <v>7869</v>
      </c>
      <c r="C7607" s="126">
        <v>42479</v>
      </c>
      <c r="D7607" s="98" t="s">
        <v>3</v>
      </c>
      <c r="E7607" s="98">
        <v>1370824</v>
      </c>
      <c r="F7607" s="98"/>
      <c r="G7607" s="127" t="s">
        <v>9463</v>
      </c>
      <c r="H7607" s="128">
        <v>0</v>
      </c>
      <c r="I7607" s="128">
        <v>80.5</v>
      </c>
      <c r="J7607" s="129">
        <v>80.5</v>
      </c>
      <c r="K7607" s="101" t="s">
        <v>1429</v>
      </c>
    </row>
    <row r="7608" spans="1:11" ht="56.25" customHeight="1">
      <c r="A7608" s="98">
        <v>526</v>
      </c>
      <c r="B7608" s="125" t="s">
        <v>7869</v>
      </c>
      <c r="C7608" s="126">
        <v>42480</v>
      </c>
      <c r="D7608" s="98" t="s">
        <v>3</v>
      </c>
      <c r="E7608" s="98">
        <v>1371112</v>
      </c>
      <c r="F7608" s="98"/>
      <c r="G7608" s="127" t="s">
        <v>9474</v>
      </c>
      <c r="H7608" s="128">
        <v>0</v>
      </c>
      <c r="I7608" s="128">
        <v>51300</v>
      </c>
      <c r="J7608" s="129">
        <v>51300</v>
      </c>
      <c r="K7608" s="101" t="s">
        <v>1388</v>
      </c>
    </row>
    <row r="7609" spans="1:11" ht="56.25" customHeight="1">
      <c r="A7609" s="98">
        <v>526</v>
      </c>
      <c r="B7609" s="125" t="s">
        <v>7869</v>
      </c>
      <c r="C7609" s="126">
        <v>42488</v>
      </c>
      <c r="D7609" s="98" t="s">
        <v>3</v>
      </c>
      <c r="E7609" s="98">
        <v>1374147</v>
      </c>
      <c r="F7609" s="98"/>
      <c r="G7609" s="127" t="s">
        <v>9663</v>
      </c>
      <c r="H7609" s="128">
        <v>0</v>
      </c>
      <c r="I7609" s="128">
        <v>118.55</v>
      </c>
      <c r="J7609" s="129">
        <v>118.55</v>
      </c>
      <c r="K7609" s="101" t="s">
        <v>1429</v>
      </c>
    </row>
    <row r="7610" spans="1:11" ht="56.25" customHeight="1">
      <c r="A7610" s="98">
        <v>526</v>
      </c>
      <c r="B7610" s="125" t="s">
        <v>7869</v>
      </c>
      <c r="C7610" s="126">
        <v>42494</v>
      </c>
      <c r="D7610" s="98" t="s">
        <v>3</v>
      </c>
      <c r="E7610" s="98">
        <v>1375642</v>
      </c>
      <c r="F7610" s="98"/>
      <c r="G7610" s="127" t="s">
        <v>9745</v>
      </c>
      <c r="H7610" s="128">
        <v>0</v>
      </c>
      <c r="I7610" s="128">
        <v>100</v>
      </c>
      <c r="J7610" s="129">
        <v>100</v>
      </c>
      <c r="K7610" s="101" t="s">
        <v>1388</v>
      </c>
    </row>
    <row r="7611" spans="1:11" ht="56.25" customHeight="1">
      <c r="A7611" s="98">
        <v>526</v>
      </c>
      <c r="B7611" s="125" t="s">
        <v>7869</v>
      </c>
      <c r="C7611" s="126">
        <v>42495</v>
      </c>
      <c r="D7611" s="98" t="s">
        <v>3</v>
      </c>
      <c r="E7611" s="98">
        <v>1376044</v>
      </c>
      <c r="F7611" s="98"/>
      <c r="G7611" s="127" t="s">
        <v>9763</v>
      </c>
      <c r="H7611" s="128">
        <v>0</v>
      </c>
      <c r="I7611" s="128">
        <v>30</v>
      </c>
      <c r="J7611" s="129">
        <v>30</v>
      </c>
      <c r="K7611" s="101" t="s">
        <v>1388</v>
      </c>
    </row>
    <row r="7612" spans="1:11" ht="56.25" customHeight="1">
      <c r="A7612" s="98">
        <v>526</v>
      </c>
      <c r="B7612" s="125" t="s">
        <v>7869</v>
      </c>
      <c r="C7612" s="126">
        <v>42499</v>
      </c>
      <c r="D7612" s="98" t="s">
        <v>3</v>
      </c>
      <c r="E7612" s="98">
        <v>1376884</v>
      </c>
      <c r="F7612" s="98"/>
      <c r="G7612" s="127" t="s">
        <v>9795</v>
      </c>
      <c r="H7612" s="128">
        <v>0</v>
      </c>
      <c r="I7612" s="128">
        <v>187.9</v>
      </c>
      <c r="J7612" s="129">
        <v>187.9</v>
      </c>
      <c r="K7612" s="101" t="s">
        <v>1388</v>
      </c>
    </row>
    <row r="7613" spans="1:11" ht="56.25" customHeight="1">
      <c r="A7613" s="98">
        <v>526</v>
      </c>
      <c r="B7613" s="125" t="s">
        <v>7869</v>
      </c>
      <c r="C7613" s="126">
        <v>42500</v>
      </c>
      <c r="D7613" s="98" t="s">
        <v>3</v>
      </c>
      <c r="E7613" s="98">
        <v>1377531</v>
      </c>
      <c r="F7613" s="98"/>
      <c r="G7613" s="127" t="s">
        <v>9840</v>
      </c>
      <c r="H7613" s="128">
        <v>0</v>
      </c>
      <c r="I7613" s="128">
        <v>45</v>
      </c>
      <c r="J7613" s="129">
        <v>45</v>
      </c>
      <c r="K7613" s="101" t="s">
        <v>1388</v>
      </c>
    </row>
    <row r="7614" spans="1:11" ht="56.25" customHeight="1">
      <c r="A7614" s="98">
        <v>526</v>
      </c>
      <c r="B7614" s="125" t="s">
        <v>7869</v>
      </c>
      <c r="C7614" s="126">
        <v>42501</v>
      </c>
      <c r="D7614" s="98" t="s">
        <v>3</v>
      </c>
      <c r="E7614" s="98">
        <v>1377988</v>
      </c>
      <c r="F7614" s="98"/>
      <c r="G7614" s="127" t="s">
        <v>9880</v>
      </c>
      <c r="H7614" s="128">
        <v>0</v>
      </c>
      <c r="I7614" s="128">
        <v>1</v>
      </c>
      <c r="J7614" s="129">
        <v>1</v>
      </c>
      <c r="K7614" s="101" t="s">
        <v>1429</v>
      </c>
    </row>
    <row r="7615" spans="1:11" ht="56.25" customHeight="1">
      <c r="A7615" s="98">
        <v>526</v>
      </c>
      <c r="B7615" s="125" t="s">
        <v>7869</v>
      </c>
      <c r="C7615" s="126">
        <v>42502</v>
      </c>
      <c r="D7615" s="98" t="s">
        <v>3</v>
      </c>
      <c r="E7615" s="98">
        <v>1378383</v>
      </c>
      <c r="F7615" s="98"/>
      <c r="G7615" s="127" t="s">
        <v>9907</v>
      </c>
      <c r="H7615" s="128">
        <v>0</v>
      </c>
      <c r="I7615" s="128">
        <v>10</v>
      </c>
      <c r="J7615" s="129">
        <v>10</v>
      </c>
      <c r="K7615" s="101" t="s">
        <v>1388</v>
      </c>
    </row>
    <row r="7616" spans="1:11" ht="56.25" customHeight="1">
      <c r="A7616" s="98">
        <v>526</v>
      </c>
      <c r="B7616" s="125" t="s">
        <v>7869</v>
      </c>
      <c r="C7616" s="126">
        <v>42502</v>
      </c>
      <c r="D7616" s="98" t="s">
        <v>3</v>
      </c>
      <c r="E7616" s="98">
        <v>1378402</v>
      </c>
      <c r="F7616" s="98"/>
      <c r="G7616" s="127" t="s">
        <v>9908</v>
      </c>
      <c r="H7616" s="128">
        <v>0</v>
      </c>
      <c r="I7616" s="128">
        <v>30</v>
      </c>
      <c r="J7616" s="129">
        <v>30</v>
      </c>
      <c r="K7616" s="101" t="s">
        <v>1388</v>
      </c>
    </row>
    <row r="7617" spans="1:11" ht="56.25" customHeight="1">
      <c r="A7617" s="98">
        <v>526</v>
      </c>
      <c r="B7617" s="125" t="s">
        <v>7869</v>
      </c>
      <c r="C7617" s="126">
        <v>42506</v>
      </c>
      <c r="D7617" s="98" t="s">
        <v>3</v>
      </c>
      <c r="E7617" s="98">
        <v>1379245</v>
      </c>
      <c r="F7617" s="98"/>
      <c r="G7617" s="127" t="s">
        <v>9934</v>
      </c>
      <c r="H7617" s="128">
        <v>0</v>
      </c>
      <c r="I7617" s="128">
        <v>10</v>
      </c>
      <c r="J7617" s="129">
        <v>10</v>
      </c>
      <c r="K7617" s="101" t="s">
        <v>1429</v>
      </c>
    </row>
    <row r="7618" spans="1:11" ht="56.25" customHeight="1">
      <c r="A7618" s="98">
        <v>526</v>
      </c>
      <c r="B7618" s="125" t="s">
        <v>7869</v>
      </c>
      <c r="C7618" s="126">
        <v>42508</v>
      </c>
      <c r="D7618" s="98" t="s">
        <v>3</v>
      </c>
      <c r="E7618" s="98">
        <v>1380145</v>
      </c>
      <c r="F7618" s="98"/>
      <c r="G7618" s="127" t="s">
        <v>9989</v>
      </c>
      <c r="H7618" s="128">
        <v>0</v>
      </c>
      <c r="I7618" s="128">
        <v>60</v>
      </c>
      <c r="J7618" s="129">
        <v>60</v>
      </c>
      <c r="K7618" s="101" t="s">
        <v>1388</v>
      </c>
    </row>
    <row r="7619" spans="1:11" ht="56.25" customHeight="1">
      <c r="A7619" s="98">
        <v>526</v>
      </c>
      <c r="B7619" s="125" t="s">
        <v>7869</v>
      </c>
      <c r="C7619" s="126">
        <v>42508</v>
      </c>
      <c r="D7619" s="98" t="s">
        <v>3</v>
      </c>
      <c r="E7619" s="98">
        <v>1380237</v>
      </c>
      <c r="F7619" s="98"/>
      <c r="G7619" s="127" t="s">
        <v>9998</v>
      </c>
      <c r="H7619" s="128">
        <v>0</v>
      </c>
      <c r="I7619" s="128">
        <v>30</v>
      </c>
      <c r="J7619" s="129">
        <v>30</v>
      </c>
      <c r="K7619" s="101" t="s">
        <v>1388</v>
      </c>
    </row>
    <row r="7620" spans="1:11" ht="56.25" customHeight="1">
      <c r="A7620" s="98">
        <v>526</v>
      </c>
      <c r="B7620" s="125" t="s">
        <v>7869</v>
      </c>
      <c r="C7620" s="126">
        <v>42509</v>
      </c>
      <c r="D7620" s="98" t="s">
        <v>3</v>
      </c>
      <c r="E7620" s="98">
        <v>1380413</v>
      </c>
      <c r="F7620" s="98"/>
      <c r="G7620" s="127" t="s">
        <v>10003</v>
      </c>
      <c r="H7620" s="128">
        <v>0</v>
      </c>
      <c r="I7620" s="128">
        <v>6</v>
      </c>
      <c r="J7620" s="129">
        <v>6</v>
      </c>
      <c r="K7620" s="101" t="s">
        <v>1429</v>
      </c>
    </row>
    <row r="7621" spans="1:11" ht="56.25" customHeight="1">
      <c r="A7621" s="98">
        <v>526</v>
      </c>
      <c r="B7621" s="125" t="s">
        <v>7869</v>
      </c>
      <c r="C7621" s="126">
        <v>42510</v>
      </c>
      <c r="D7621" s="98" t="s">
        <v>3</v>
      </c>
      <c r="E7621" s="98">
        <v>1380955</v>
      </c>
      <c r="F7621" s="98"/>
      <c r="G7621" s="127" t="s">
        <v>8369</v>
      </c>
      <c r="H7621" s="128">
        <v>0</v>
      </c>
      <c r="I7621" s="128">
        <v>60</v>
      </c>
      <c r="J7621" s="129">
        <v>60</v>
      </c>
      <c r="K7621" s="101" t="s">
        <v>1388</v>
      </c>
    </row>
    <row r="7622" spans="1:11" ht="56.25" customHeight="1">
      <c r="A7622" s="98">
        <v>526</v>
      </c>
      <c r="B7622" s="125" t="s">
        <v>7869</v>
      </c>
      <c r="C7622" s="126">
        <v>42513</v>
      </c>
      <c r="D7622" s="98" t="s">
        <v>3</v>
      </c>
      <c r="E7622" s="98">
        <v>1381285</v>
      </c>
      <c r="F7622" s="98"/>
      <c r="G7622" s="127" t="s">
        <v>10050</v>
      </c>
      <c r="H7622" s="128">
        <v>0</v>
      </c>
      <c r="I7622" s="128">
        <v>60</v>
      </c>
      <c r="J7622" s="129">
        <v>60</v>
      </c>
      <c r="K7622" s="101" t="s">
        <v>1388</v>
      </c>
    </row>
    <row r="7623" spans="1:11" ht="56.25" customHeight="1">
      <c r="A7623" s="98">
        <v>526</v>
      </c>
      <c r="B7623" s="125" t="s">
        <v>7869</v>
      </c>
      <c r="C7623" s="126">
        <v>42515</v>
      </c>
      <c r="D7623" s="98" t="s">
        <v>3</v>
      </c>
      <c r="E7623" s="98">
        <v>1382247</v>
      </c>
      <c r="F7623" s="98"/>
      <c r="G7623" s="127" t="s">
        <v>10130</v>
      </c>
      <c r="H7623" s="128">
        <v>0</v>
      </c>
      <c r="I7623" s="128">
        <v>182</v>
      </c>
      <c r="J7623" s="129">
        <v>182</v>
      </c>
      <c r="K7623" s="101" t="s">
        <v>1388</v>
      </c>
    </row>
    <row r="7624" spans="1:11" ht="56.25" customHeight="1">
      <c r="A7624" s="98">
        <v>526</v>
      </c>
      <c r="B7624" s="125" t="s">
        <v>7869</v>
      </c>
      <c r="C7624" s="126">
        <v>42515</v>
      </c>
      <c r="D7624" s="98" t="s">
        <v>3</v>
      </c>
      <c r="E7624" s="98">
        <v>1382251</v>
      </c>
      <c r="F7624" s="98"/>
      <c r="G7624" s="127" t="s">
        <v>10131</v>
      </c>
      <c r="H7624" s="128">
        <v>0</v>
      </c>
      <c r="I7624" s="128">
        <v>122</v>
      </c>
      <c r="J7624" s="129">
        <v>122</v>
      </c>
      <c r="K7624" s="101" t="s">
        <v>1429</v>
      </c>
    </row>
    <row r="7625" spans="1:11" ht="56.25" customHeight="1">
      <c r="A7625" s="98">
        <v>526</v>
      </c>
      <c r="B7625" s="125" t="s">
        <v>7869</v>
      </c>
      <c r="C7625" s="126">
        <v>42517</v>
      </c>
      <c r="D7625" s="98" t="s">
        <v>3</v>
      </c>
      <c r="E7625" s="98">
        <v>1382609</v>
      </c>
      <c r="F7625" s="98"/>
      <c r="G7625" s="127" t="s">
        <v>10150</v>
      </c>
      <c r="H7625" s="128">
        <v>0</v>
      </c>
      <c r="I7625" s="128">
        <v>152</v>
      </c>
      <c r="J7625" s="129">
        <v>152</v>
      </c>
      <c r="K7625" s="101" t="s">
        <v>1388</v>
      </c>
    </row>
    <row r="7626" spans="1:11" ht="56.25" customHeight="1">
      <c r="A7626" s="98">
        <v>526</v>
      </c>
      <c r="B7626" s="125" t="s">
        <v>7869</v>
      </c>
      <c r="C7626" s="126">
        <v>42521</v>
      </c>
      <c r="D7626" s="98" t="s">
        <v>3</v>
      </c>
      <c r="E7626" s="98">
        <v>1383360</v>
      </c>
      <c r="F7626" s="98"/>
      <c r="G7626" s="127" t="s">
        <v>10216</v>
      </c>
      <c r="H7626" s="128">
        <v>0</v>
      </c>
      <c r="I7626" s="128">
        <v>1</v>
      </c>
      <c r="J7626" s="129">
        <v>1</v>
      </c>
      <c r="K7626" s="101" t="s">
        <v>1429</v>
      </c>
    </row>
    <row r="7627" spans="1:11" ht="56.25" customHeight="1">
      <c r="A7627" s="98">
        <v>526</v>
      </c>
      <c r="B7627" s="125" t="s">
        <v>7869</v>
      </c>
      <c r="C7627" s="126">
        <v>42521</v>
      </c>
      <c r="D7627" s="98" t="s">
        <v>3</v>
      </c>
      <c r="E7627" s="98">
        <v>1383389</v>
      </c>
      <c r="F7627" s="98"/>
      <c r="G7627" s="127" t="s">
        <v>10226</v>
      </c>
      <c r="H7627" s="128">
        <v>0</v>
      </c>
      <c r="I7627" s="128">
        <v>50</v>
      </c>
      <c r="J7627" s="129">
        <v>50</v>
      </c>
      <c r="K7627" s="101" t="s">
        <v>1388</v>
      </c>
    </row>
    <row r="7628" spans="1:11" ht="56.25" customHeight="1">
      <c r="A7628" s="98">
        <v>526</v>
      </c>
      <c r="B7628" s="125" t="s">
        <v>7869</v>
      </c>
      <c r="C7628" s="126">
        <v>42528</v>
      </c>
      <c r="D7628" s="98" t="s">
        <v>3</v>
      </c>
      <c r="E7628" s="98">
        <v>1386197</v>
      </c>
      <c r="F7628" s="98"/>
      <c r="G7628" s="127" t="s">
        <v>10399</v>
      </c>
      <c r="H7628" s="128">
        <v>0</v>
      </c>
      <c r="I7628" s="128">
        <v>950062.36</v>
      </c>
      <c r="J7628" s="129">
        <v>950062.36</v>
      </c>
      <c r="K7628" s="101" t="s">
        <v>1388</v>
      </c>
    </row>
    <row r="7629" spans="1:11" ht="56.25" customHeight="1">
      <c r="A7629" s="98">
        <v>526</v>
      </c>
      <c r="B7629" s="125" t="s">
        <v>7869</v>
      </c>
      <c r="C7629" s="126">
        <v>42528</v>
      </c>
      <c r="D7629" s="98" t="s">
        <v>3</v>
      </c>
      <c r="E7629" s="98">
        <v>1386199</v>
      </c>
      <c r="F7629" s="98"/>
      <c r="G7629" s="127" t="s">
        <v>10400</v>
      </c>
      <c r="H7629" s="128">
        <v>0</v>
      </c>
      <c r="I7629" s="128">
        <v>82806.98</v>
      </c>
      <c r="J7629" s="129">
        <v>82806.98</v>
      </c>
      <c r="K7629" s="101" t="s">
        <v>1388</v>
      </c>
    </row>
    <row r="7630" spans="1:11" ht="56.25" customHeight="1">
      <c r="A7630" s="98">
        <v>526</v>
      </c>
      <c r="B7630" s="125" t="s">
        <v>7869</v>
      </c>
      <c r="C7630" s="126">
        <v>42529</v>
      </c>
      <c r="D7630" s="98" t="s">
        <v>3</v>
      </c>
      <c r="E7630" s="98">
        <v>1386489</v>
      </c>
      <c r="F7630" s="98"/>
      <c r="G7630" s="127" t="s">
        <v>10414</v>
      </c>
      <c r="H7630" s="128">
        <v>0</v>
      </c>
      <c r="I7630" s="128">
        <v>50</v>
      </c>
      <c r="J7630" s="129">
        <v>50</v>
      </c>
      <c r="K7630" s="101" t="s">
        <v>1388</v>
      </c>
    </row>
    <row r="7631" spans="1:11" ht="56.25" customHeight="1">
      <c r="A7631" s="98">
        <v>526</v>
      </c>
      <c r="B7631" s="125" t="s">
        <v>7869</v>
      </c>
      <c r="C7631" s="126">
        <v>42529</v>
      </c>
      <c r="D7631" s="98" t="s">
        <v>3</v>
      </c>
      <c r="E7631" s="98">
        <v>1386491</v>
      </c>
      <c r="F7631" s="98"/>
      <c r="G7631" s="127" t="s">
        <v>10415</v>
      </c>
      <c r="H7631" s="128">
        <v>0</v>
      </c>
      <c r="I7631" s="128">
        <v>25</v>
      </c>
      <c r="J7631" s="129">
        <v>25</v>
      </c>
      <c r="K7631" s="101" t="s">
        <v>1388</v>
      </c>
    </row>
    <row r="7632" spans="1:11" ht="56.25" customHeight="1">
      <c r="A7632" s="98">
        <v>526</v>
      </c>
      <c r="B7632" s="125" t="s">
        <v>7869</v>
      </c>
      <c r="C7632" s="126">
        <v>42529</v>
      </c>
      <c r="D7632" s="98" t="s">
        <v>3</v>
      </c>
      <c r="E7632" s="98">
        <v>1386492</v>
      </c>
      <c r="F7632" s="98"/>
      <c r="G7632" s="127" t="s">
        <v>10416</v>
      </c>
      <c r="H7632" s="128">
        <v>0</v>
      </c>
      <c r="I7632" s="128">
        <v>25</v>
      </c>
      <c r="J7632" s="129">
        <v>25</v>
      </c>
      <c r="K7632" s="101" t="s">
        <v>1388</v>
      </c>
    </row>
    <row r="7633" spans="1:11" ht="56.25" customHeight="1">
      <c r="A7633" s="98">
        <v>526</v>
      </c>
      <c r="B7633" s="125" t="s">
        <v>7869</v>
      </c>
      <c r="C7633" s="126">
        <v>42534</v>
      </c>
      <c r="D7633" s="98" t="s">
        <v>3</v>
      </c>
      <c r="E7633" s="98">
        <v>1388281</v>
      </c>
      <c r="F7633" s="98"/>
      <c r="G7633" s="127" t="s">
        <v>10538</v>
      </c>
      <c r="H7633" s="128">
        <v>0</v>
      </c>
      <c r="I7633" s="128">
        <v>148.97999999999999</v>
      </c>
      <c r="J7633" s="129">
        <v>148.97999999999999</v>
      </c>
      <c r="K7633" s="101" t="s">
        <v>1429</v>
      </c>
    </row>
    <row r="7634" spans="1:11" ht="56.25" customHeight="1">
      <c r="A7634" s="98">
        <v>526</v>
      </c>
      <c r="B7634" s="125" t="s">
        <v>7869</v>
      </c>
      <c r="C7634" s="126">
        <v>42535</v>
      </c>
      <c r="D7634" s="98" t="s">
        <v>3</v>
      </c>
      <c r="E7634" s="98">
        <v>1388858</v>
      </c>
      <c r="F7634" s="98"/>
      <c r="G7634" s="127" t="s">
        <v>10571</v>
      </c>
      <c r="H7634" s="128">
        <v>0</v>
      </c>
      <c r="I7634" s="128">
        <v>4</v>
      </c>
      <c r="J7634" s="129">
        <v>4</v>
      </c>
      <c r="K7634" s="101" t="s">
        <v>1429</v>
      </c>
    </row>
    <row r="7635" spans="1:11" ht="56.25" customHeight="1">
      <c r="A7635" s="98">
        <v>526</v>
      </c>
      <c r="B7635" s="125" t="s">
        <v>7869</v>
      </c>
      <c r="C7635" s="126">
        <v>42536</v>
      </c>
      <c r="D7635" s="98" t="s">
        <v>3</v>
      </c>
      <c r="E7635" s="98">
        <v>1389044</v>
      </c>
      <c r="F7635" s="98"/>
      <c r="G7635" s="127" t="s">
        <v>10579</v>
      </c>
      <c r="H7635" s="128">
        <v>0</v>
      </c>
      <c r="I7635" s="128">
        <v>2</v>
      </c>
      <c r="J7635" s="129">
        <v>2</v>
      </c>
      <c r="K7635" s="101" t="s">
        <v>1388</v>
      </c>
    </row>
    <row r="7636" spans="1:11" ht="56.25" customHeight="1">
      <c r="A7636" s="98">
        <v>526</v>
      </c>
      <c r="B7636" s="125" t="s">
        <v>7869</v>
      </c>
      <c r="C7636" s="126">
        <v>42536</v>
      </c>
      <c r="D7636" s="98" t="s">
        <v>3</v>
      </c>
      <c r="E7636" s="98">
        <v>1389147</v>
      </c>
      <c r="F7636" s="98"/>
      <c r="G7636" s="127" t="s">
        <v>10592</v>
      </c>
      <c r="H7636" s="128">
        <v>0</v>
      </c>
      <c r="I7636" s="128">
        <v>77</v>
      </c>
      <c r="J7636" s="129">
        <v>77</v>
      </c>
      <c r="K7636" s="101" t="s">
        <v>1388</v>
      </c>
    </row>
    <row r="7637" spans="1:11" ht="56.25" customHeight="1">
      <c r="A7637" s="98">
        <v>526</v>
      </c>
      <c r="B7637" s="125" t="s">
        <v>7869</v>
      </c>
      <c r="C7637" s="126">
        <v>42548</v>
      </c>
      <c r="D7637" s="98" t="s">
        <v>3</v>
      </c>
      <c r="E7637" s="98">
        <v>1392524</v>
      </c>
      <c r="F7637" s="98"/>
      <c r="G7637" s="127" t="s">
        <v>10868</v>
      </c>
      <c r="H7637" s="128">
        <v>0</v>
      </c>
      <c r="I7637" s="128">
        <v>295</v>
      </c>
      <c r="J7637" s="129">
        <v>295</v>
      </c>
      <c r="K7637" s="101" t="s">
        <v>1388</v>
      </c>
    </row>
    <row r="7638" spans="1:11" ht="56.25" customHeight="1">
      <c r="A7638" s="98">
        <v>526</v>
      </c>
      <c r="B7638" s="125" t="s">
        <v>7869</v>
      </c>
      <c r="C7638" s="126">
        <v>42549</v>
      </c>
      <c r="D7638" s="98" t="s">
        <v>3</v>
      </c>
      <c r="E7638" s="98">
        <v>1392838</v>
      </c>
      <c r="F7638" s="98"/>
      <c r="G7638" s="127" t="s">
        <v>10898</v>
      </c>
      <c r="H7638" s="128">
        <v>0</v>
      </c>
      <c r="I7638" s="128">
        <v>295</v>
      </c>
      <c r="J7638" s="129">
        <v>295</v>
      </c>
      <c r="K7638" s="101" t="s">
        <v>1388</v>
      </c>
    </row>
    <row r="7639" spans="1:11" ht="56.25" customHeight="1">
      <c r="A7639" s="98">
        <v>526</v>
      </c>
      <c r="B7639" s="125" t="s">
        <v>7869</v>
      </c>
      <c r="C7639" s="126">
        <v>42549</v>
      </c>
      <c r="D7639" s="98" t="s">
        <v>3</v>
      </c>
      <c r="E7639" s="98">
        <v>1392942</v>
      </c>
      <c r="F7639" s="98"/>
      <c r="G7639" s="127" t="s">
        <v>10902</v>
      </c>
      <c r="H7639" s="128">
        <v>0</v>
      </c>
      <c r="I7639" s="128">
        <v>10</v>
      </c>
      <c r="J7639" s="129">
        <v>10</v>
      </c>
      <c r="K7639" s="101" t="s">
        <v>1388</v>
      </c>
    </row>
    <row r="7640" spans="1:11" ht="56.25" customHeight="1">
      <c r="A7640" s="98">
        <v>526</v>
      </c>
      <c r="B7640" s="125" t="s">
        <v>7869</v>
      </c>
      <c r="C7640" s="126">
        <v>42549</v>
      </c>
      <c r="D7640" s="98" t="s">
        <v>3</v>
      </c>
      <c r="E7640" s="98">
        <v>1392944</v>
      </c>
      <c r="F7640" s="98"/>
      <c r="G7640" s="127" t="s">
        <v>10903</v>
      </c>
      <c r="H7640" s="128">
        <v>0</v>
      </c>
      <c r="I7640" s="128">
        <v>40</v>
      </c>
      <c r="J7640" s="129">
        <v>40</v>
      </c>
      <c r="K7640" s="101" t="s">
        <v>1388</v>
      </c>
    </row>
    <row r="7641" spans="1:11" ht="56.25" customHeight="1">
      <c r="A7641" s="98">
        <v>526</v>
      </c>
      <c r="B7641" s="125" t="s">
        <v>7869</v>
      </c>
      <c r="C7641" s="126">
        <v>42551</v>
      </c>
      <c r="D7641" s="98" t="s">
        <v>3</v>
      </c>
      <c r="E7641" s="98">
        <v>1393777</v>
      </c>
      <c r="F7641" s="98"/>
      <c r="G7641" s="127" t="s">
        <v>10965</v>
      </c>
      <c r="H7641" s="128">
        <v>0</v>
      </c>
      <c r="I7641" s="128">
        <v>50</v>
      </c>
      <c r="J7641" s="129">
        <v>50</v>
      </c>
      <c r="K7641" s="101" t="s">
        <v>1388</v>
      </c>
    </row>
    <row r="7642" spans="1:11" ht="56.25" customHeight="1">
      <c r="A7642" s="98">
        <v>526</v>
      </c>
      <c r="B7642" s="125" t="s">
        <v>7869</v>
      </c>
      <c r="C7642" s="126">
        <v>42563</v>
      </c>
      <c r="D7642" s="98" t="s">
        <v>3</v>
      </c>
      <c r="E7642" s="98">
        <v>1397435</v>
      </c>
      <c r="F7642" s="98"/>
      <c r="G7642" s="127" t="s">
        <v>11262</v>
      </c>
      <c r="H7642" s="128">
        <v>0</v>
      </c>
      <c r="I7642" s="128">
        <v>40</v>
      </c>
      <c r="J7642" s="129">
        <v>40</v>
      </c>
      <c r="K7642" s="101" t="s">
        <v>1388</v>
      </c>
    </row>
    <row r="7643" spans="1:11" ht="56.25" customHeight="1">
      <c r="A7643" s="98">
        <v>526</v>
      </c>
      <c r="B7643" s="125" t="s">
        <v>7869</v>
      </c>
      <c r="C7643" s="126">
        <v>42563</v>
      </c>
      <c r="D7643" s="98" t="s">
        <v>3</v>
      </c>
      <c r="E7643" s="98">
        <v>1397469</v>
      </c>
      <c r="F7643" s="98"/>
      <c r="G7643" s="127" t="s">
        <v>11265</v>
      </c>
      <c r="H7643" s="128">
        <v>0</v>
      </c>
      <c r="I7643" s="128">
        <v>305</v>
      </c>
      <c r="J7643" s="129">
        <v>305</v>
      </c>
      <c r="K7643" s="101" t="s">
        <v>1388</v>
      </c>
    </row>
    <row r="7644" spans="1:11" ht="56.25" customHeight="1">
      <c r="A7644" s="98">
        <v>526</v>
      </c>
      <c r="B7644" s="125" t="s">
        <v>7869</v>
      </c>
      <c r="C7644" s="126">
        <v>42564</v>
      </c>
      <c r="D7644" s="98" t="s">
        <v>3</v>
      </c>
      <c r="E7644" s="98">
        <v>1397910</v>
      </c>
      <c r="F7644" s="98"/>
      <c r="G7644" s="127" t="s">
        <v>11285</v>
      </c>
      <c r="H7644" s="128">
        <v>0</v>
      </c>
      <c r="I7644" s="128">
        <v>146</v>
      </c>
      <c r="J7644" s="129">
        <v>146</v>
      </c>
      <c r="K7644" s="101" t="s">
        <v>1388</v>
      </c>
    </row>
    <row r="7645" spans="1:11" ht="56.25" customHeight="1">
      <c r="A7645" s="98">
        <v>526</v>
      </c>
      <c r="B7645" s="125" t="s">
        <v>7869</v>
      </c>
      <c r="C7645" s="126">
        <v>42569</v>
      </c>
      <c r="D7645" s="98" t="s">
        <v>3</v>
      </c>
      <c r="E7645" s="98">
        <v>1399002</v>
      </c>
      <c r="F7645" s="98"/>
      <c r="G7645" s="127" t="s">
        <v>11374</v>
      </c>
      <c r="H7645" s="128">
        <v>0</v>
      </c>
      <c r="I7645" s="128">
        <v>609</v>
      </c>
      <c r="J7645" s="129">
        <v>609</v>
      </c>
      <c r="K7645" s="101" t="s">
        <v>1388</v>
      </c>
    </row>
    <row r="7646" spans="1:11" ht="56.25" customHeight="1">
      <c r="A7646" s="98">
        <v>526</v>
      </c>
      <c r="B7646" s="125" t="s">
        <v>7869</v>
      </c>
      <c r="C7646" s="126">
        <v>42571</v>
      </c>
      <c r="D7646" s="98" t="s">
        <v>3</v>
      </c>
      <c r="E7646" s="98">
        <v>1399798</v>
      </c>
      <c r="F7646" s="98"/>
      <c r="G7646" s="127" t="s">
        <v>11440</v>
      </c>
      <c r="H7646" s="128">
        <v>0</v>
      </c>
      <c r="I7646" s="128">
        <v>87</v>
      </c>
      <c r="J7646" s="129">
        <v>87</v>
      </c>
      <c r="K7646" s="101" t="s">
        <v>1388</v>
      </c>
    </row>
    <row r="7647" spans="1:11" ht="56.25" customHeight="1">
      <c r="A7647" s="98">
        <v>526</v>
      </c>
      <c r="B7647" s="125" t="s">
        <v>7869</v>
      </c>
      <c r="C7647" s="126">
        <v>42571</v>
      </c>
      <c r="D7647" s="98" t="s">
        <v>3</v>
      </c>
      <c r="E7647" s="98">
        <v>1399799</v>
      </c>
      <c r="F7647" s="98"/>
      <c r="G7647" s="127" t="s">
        <v>11441</v>
      </c>
      <c r="H7647" s="128">
        <v>0</v>
      </c>
      <c r="I7647" s="128">
        <v>87</v>
      </c>
      <c r="J7647" s="129">
        <v>87</v>
      </c>
      <c r="K7647" s="101" t="s">
        <v>1388</v>
      </c>
    </row>
    <row r="7648" spans="1:11" ht="56.25" customHeight="1">
      <c r="A7648" s="98">
        <v>526</v>
      </c>
      <c r="B7648" s="125" t="s">
        <v>7869</v>
      </c>
      <c r="C7648" s="126">
        <v>42572</v>
      </c>
      <c r="D7648" s="98" t="s">
        <v>3</v>
      </c>
      <c r="E7648" s="98">
        <v>1400444</v>
      </c>
      <c r="F7648" s="98"/>
      <c r="G7648" s="127" t="s">
        <v>11489</v>
      </c>
      <c r="H7648" s="128">
        <v>0</v>
      </c>
      <c r="I7648" s="128">
        <v>515</v>
      </c>
      <c r="J7648" s="129">
        <v>515</v>
      </c>
      <c r="K7648" s="101" t="s">
        <v>1388</v>
      </c>
    </row>
    <row r="7649" spans="1:11" ht="56.25" customHeight="1">
      <c r="A7649" s="98">
        <v>526</v>
      </c>
      <c r="B7649" s="125" t="s">
        <v>7869</v>
      </c>
      <c r="C7649" s="126">
        <v>42580</v>
      </c>
      <c r="D7649" s="98" t="s">
        <v>3</v>
      </c>
      <c r="E7649" s="98">
        <v>1402888</v>
      </c>
      <c r="F7649" s="98"/>
      <c r="G7649" s="127" t="s">
        <v>9663</v>
      </c>
      <c r="H7649" s="128">
        <v>0</v>
      </c>
      <c r="I7649" s="128">
        <v>42.9</v>
      </c>
      <c r="J7649" s="129">
        <v>42.9</v>
      </c>
      <c r="K7649" s="101" t="s">
        <v>1429</v>
      </c>
    </row>
    <row r="7650" spans="1:11" ht="56.25" customHeight="1">
      <c r="A7650" s="98">
        <v>526</v>
      </c>
      <c r="B7650" s="125" t="s">
        <v>7869</v>
      </c>
      <c r="C7650" s="126">
        <v>42583</v>
      </c>
      <c r="D7650" s="98" t="s">
        <v>3</v>
      </c>
      <c r="E7650" s="98">
        <v>1403329</v>
      </c>
      <c r="F7650" s="98"/>
      <c r="G7650" s="127" t="s">
        <v>11720</v>
      </c>
      <c r="H7650" s="128">
        <v>0</v>
      </c>
      <c r="I7650" s="128">
        <v>300</v>
      </c>
      <c r="J7650" s="129">
        <v>300</v>
      </c>
      <c r="K7650" s="101" t="s">
        <v>1388</v>
      </c>
    </row>
    <row r="7651" spans="1:11" ht="56.25" customHeight="1">
      <c r="A7651" s="98">
        <v>526</v>
      </c>
      <c r="B7651" s="125" t="s">
        <v>7869</v>
      </c>
      <c r="C7651" s="126">
        <v>42585</v>
      </c>
      <c r="D7651" s="98" t="s">
        <v>3</v>
      </c>
      <c r="E7651" s="98">
        <v>1403965</v>
      </c>
      <c r="F7651" s="98"/>
      <c r="G7651" s="127" t="s">
        <v>11779</v>
      </c>
      <c r="H7651" s="128">
        <v>0</v>
      </c>
      <c r="I7651" s="128">
        <v>300</v>
      </c>
      <c r="J7651" s="129">
        <v>300</v>
      </c>
      <c r="K7651" s="101" t="s">
        <v>1388</v>
      </c>
    </row>
    <row r="7652" spans="1:11" ht="56.25" customHeight="1">
      <c r="A7652" s="98">
        <v>526</v>
      </c>
      <c r="B7652" s="125" t="s">
        <v>7869</v>
      </c>
      <c r="C7652" s="126">
        <v>42585</v>
      </c>
      <c r="D7652" s="98" t="s">
        <v>3</v>
      </c>
      <c r="E7652" s="98">
        <v>1404022</v>
      </c>
      <c r="F7652" s="98"/>
      <c r="G7652" s="127" t="s">
        <v>11795</v>
      </c>
      <c r="H7652" s="128">
        <v>0</v>
      </c>
      <c r="I7652" s="128">
        <v>123</v>
      </c>
      <c r="J7652" s="129">
        <v>123</v>
      </c>
      <c r="K7652" s="101" t="s">
        <v>1388</v>
      </c>
    </row>
    <row r="7653" spans="1:11" ht="56.25" customHeight="1">
      <c r="A7653" s="98">
        <v>526</v>
      </c>
      <c r="B7653" s="125" t="s">
        <v>7869</v>
      </c>
      <c r="C7653" s="126">
        <v>42585</v>
      </c>
      <c r="D7653" s="98" t="s">
        <v>3</v>
      </c>
      <c r="E7653" s="98">
        <v>1404023</v>
      </c>
      <c r="F7653" s="98"/>
      <c r="G7653" s="127" t="s">
        <v>11795</v>
      </c>
      <c r="H7653" s="128">
        <v>0</v>
      </c>
      <c r="I7653" s="128">
        <v>240</v>
      </c>
      <c r="J7653" s="129">
        <v>240</v>
      </c>
      <c r="K7653" s="101" t="s">
        <v>1388</v>
      </c>
    </row>
    <row r="7654" spans="1:11" ht="56.25" customHeight="1">
      <c r="A7654" s="98">
        <v>526</v>
      </c>
      <c r="B7654" s="125" t="s">
        <v>7869</v>
      </c>
      <c r="C7654" s="126">
        <v>42585</v>
      </c>
      <c r="D7654" s="98" t="s">
        <v>3</v>
      </c>
      <c r="E7654" s="98">
        <v>1404025</v>
      </c>
      <c r="F7654" s="98"/>
      <c r="G7654" s="127" t="s">
        <v>11797</v>
      </c>
      <c r="H7654" s="128">
        <v>0</v>
      </c>
      <c r="I7654" s="128">
        <v>120</v>
      </c>
      <c r="J7654" s="129">
        <v>120</v>
      </c>
      <c r="K7654" s="101" t="s">
        <v>1388</v>
      </c>
    </row>
    <row r="7655" spans="1:11" ht="56.25" customHeight="1">
      <c r="A7655" s="98">
        <v>526</v>
      </c>
      <c r="B7655" s="125" t="s">
        <v>7869</v>
      </c>
      <c r="C7655" s="126">
        <v>42585</v>
      </c>
      <c r="D7655" s="98" t="s">
        <v>3</v>
      </c>
      <c r="E7655" s="98">
        <v>1404137</v>
      </c>
      <c r="F7655" s="98"/>
      <c r="G7655" s="127" t="s">
        <v>11825</v>
      </c>
      <c r="H7655" s="128">
        <v>0</v>
      </c>
      <c r="I7655" s="128">
        <v>3837</v>
      </c>
      <c r="J7655" s="129">
        <v>3837</v>
      </c>
      <c r="K7655" s="101" t="s">
        <v>1388</v>
      </c>
    </row>
    <row r="7656" spans="1:11" ht="56.25" customHeight="1">
      <c r="A7656" s="98">
        <v>526</v>
      </c>
      <c r="B7656" s="125" t="s">
        <v>7869</v>
      </c>
      <c r="C7656" s="126">
        <v>42591</v>
      </c>
      <c r="D7656" s="98" t="s">
        <v>3</v>
      </c>
      <c r="E7656" s="98">
        <v>1406045</v>
      </c>
      <c r="F7656" s="98"/>
      <c r="G7656" s="127" t="s">
        <v>11973</v>
      </c>
      <c r="H7656" s="128">
        <v>0</v>
      </c>
      <c r="I7656" s="128">
        <v>517</v>
      </c>
      <c r="J7656" s="129">
        <v>517</v>
      </c>
      <c r="K7656" s="101" t="s">
        <v>1388</v>
      </c>
    </row>
    <row r="7657" spans="1:11" ht="56.25" customHeight="1">
      <c r="A7657" s="98">
        <v>526</v>
      </c>
      <c r="B7657" s="125" t="s">
        <v>7869</v>
      </c>
      <c r="C7657" s="126">
        <v>42591</v>
      </c>
      <c r="D7657" s="98" t="s">
        <v>3</v>
      </c>
      <c r="E7657" s="98">
        <v>1406270</v>
      </c>
      <c r="F7657" s="98"/>
      <c r="G7657" s="127" t="s">
        <v>11985</v>
      </c>
      <c r="H7657" s="128">
        <v>0</v>
      </c>
      <c r="I7657" s="128">
        <v>1172</v>
      </c>
      <c r="J7657" s="129">
        <v>1172</v>
      </c>
      <c r="K7657" s="101" t="s">
        <v>1388</v>
      </c>
    </row>
    <row r="7658" spans="1:11" ht="56.25" customHeight="1">
      <c r="A7658" s="98">
        <v>526</v>
      </c>
      <c r="B7658" s="125" t="s">
        <v>7869</v>
      </c>
      <c r="C7658" s="126">
        <v>42592</v>
      </c>
      <c r="D7658" s="98" t="s">
        <v>3</v>
      </c>
      <c r="E7658" s="98">
        <v>1406650</v>
      </c>
      <c r="F7658" s="98"/>
      <c r="G7658" s="127" t="s">
        <v>12012</v>
      </c>
      <c r="H7658" s="128">
        <v>0</v>
      </c>
      <c r="I7658" s="128">
        <v>517</v>
      </c>
      <c r="J7658" s="129">
        <v>517</v>
      </c>
      <c r="K7658" s="101" t="s">
        <v>1388</v>
      </c>
    </row>
    <row r="7659" spans="1:11" ht="56.25" customHeight="1">
      <c r="A7659" s="98">
        <v>526</v>
      </c>
      <c r="B7659" s="125" t="s">
        <v>7869</v>
      </c>
      <c r="C7659" s="126">
        <v>42593</v>
      </c>
      <c r="D7659" s="98" t="s">
        <v>3</v>
      </c>
      <c r="E7659" s="98">
        <v>1407228</v>
      </c>
      <c r="F7659" s="98"/>
      <c r="G7659" s="127" t="s">
        <v>12038</v>
      </c>
      <c r="H7659" s="128">
        <v>0</v>
      </c>
      <c r="I7659" s="128">
        <v>70</v>
      </c>
      <c r="J7659" s="129">
        <v>70</v>
      </c>
      <c r="K7659" s="101" t="s">
        <v>1388</v>
      </c>
    </row>
    <row r="7660" spans="1:11" ht="56.25" customHeight="1">
      <c r="A7660" s="98">
        <v>526</v>
      </c>
      <c r="B7660" s="125" t="s">
        <v>7869</v>
      </c>
      <c r="C7660" s="126">
        <v>42597</v>
      </c>
      <c r="D7660" s="98" t="s">
        <v>3</v>
      </c>
      <c r="E7660" s="98">
        <v>1408213</v>
      </c>
      <c r="F7660" s="98"/>
      <c r="G7660" s="127" t="s">
        <v>12101</v>
      </c>
      <c r="H7660" s="128">
        <v>0</v>
      </c>
      <c r="I7660" s="128">
        <v>1748</v>
      </c>
      <c r="J7660" s="129">
        <v>1748</v>
      </c>
      <c r="K7660" s="101" t="s">
        <v>1388</v>
      </c>
    </row>
    <row r="7661" spans="1:11" ht="56.25" customHeight="1">
      <c r="A7661" s="98">
        <v>526</v>
      </c>
      <c r="B7661" s="125" t="s">
        <v>7869</v>
      </c>
      <c r="C7661" s="126">
        <v>42597</v>
      </c>
      <c r="D7661" s="98" t="s">
        <v>3</v>
      </c>
      <c r="E7661" s="98">
        <v>1408218</v>
      </c>
      <c r="F7661" s="98"/>
      <c r="G7661" s="127" t="s">
        <v>12102</v>
      </c>
      <c r="H7661" s="128">
        <v>0</v>
      </c>
      <c r="I7661" s="128">
        <v>40</v>
      </c>
      <c r="J7661" s="129">
        <v>40</v>
      </c>
      <c r="K7661" s="101" t="s">
        <v>1429</v>
      </c>
    </row>
    <row r="7662" spans="1:11" ht="56.25" customHeight="1">
      <c r="A7662" s="98">
        <v>526</v>
      </c>
      <c r="B7662" s="125" t="s">
        <v>7869</v>
      </c>
      <c r="C7662" s="126">
        <v>42597</v>
      </c>
      <c r="D7662" s="98" t="s">
        <v>3</v>
      </c>
      <c r="E7662" s="98">
        <v>1408219</v>
      </c>
      <c r="F7662" s="98"/>
      <c r="G7662" s="127" t="s">
        <v>12103</v>
      </c>
      <c r="H7662" s="128">
        <v>0</v>
      </c>
      <c r="I7662" s="128">
        <v>182</v>
      </c>
      <c r="J7662" s="129">
        <v>182</v>
      </c>
      <c r="K7662" s="101" t="s">
        <v>1429</v>
      </c>
    </row>
    <row r="7663" spans="1:11" ht="56.25" customHeight="1">
      <c r="A7663" s="98">
        <v>526</v>
      </c>
      <c r="B7663" s="125" t="s">
        <v>7869</v>
      </c>
      <c r="C7663" s="126">
        <v>42597</v>
      </c>
      <c r="D7663" s="98" t="s">
        <v>3</v>
      </c>
      <c r="E7663" s="98">
        <v>1408221</v>
      </c>
      <c r="F7663" s="98"/>
      <c r="G7663" s="127" t="s">
        <v>12104</v>
      </c>
      <c r="H7663" s="128">
        <v>0</v>
      </c>
      <c r="I7663" s="128">
        <v>2838</v>
      </c>
      <c r="J7663" s="129">
        <v>2838</v>
      </c>
      <c r="K7663" s="101" t="s">
        <v>1429</v>
      </c>
    </row>
    <row r="7664" spans="1:11" ht="56.25" customHeight="1">
      <c r="A7664" s="98">
        <v>526</v>
      </c>
      <c r="B7664" s="125" t="s">
        <v>7869</v>
      </c>
      <c r="C7664" s="126">
        <v>42598</v>
      </c>
      <c r="D7664" s="98" t="s">
        <v>3</v>
      </c>
      <c r="E7664" s="98">
        <v>1408813</v>
      </c>
      <c r="F7664" s="98"/>
      <c r="G7664" s="127" t="s">
        <v>12148</v>
      </c>
      <c r="H7664" s="128">
        <v>0</v>
      </c>
      <c r="I7664" s="128">
        <v>110</v>
      </c>
      <c r="J7664" s="129">
        <v>110</v>
      </c>
      <c r="K7664" s="101" t="s">
        <v>1388</v>
      </c>
    </row>
    <row r="7665" spans="1:11" ht="56.25" customHeight="1">
      <c r="A7665" s="98">
        <v>526</v>
      </c>
      <c r="B7665" s="125" t="s">
        <v>7869</v>
      </c>
      <c r="C7665" s="126">
        <v>42598</v>
      </c>
      <c r="D7665" s="98" t="s">
        <v>3</v>
      </c>
      <c r="E7665" s="98">
        <v>1408828</v>
      </c>
      <c r="F7665" s="98"/>
      <c r="G7665" s="127" t="s">
        <v>12149</v>
      </c>
      <c r="H7665" s="128">
        <v>0</v>
      </c>
      <c r="I7665" s="128">
        <v>175</v>
      </c>
      <c r="J7665" s="129">
        <v>175</v>
      </c>
      <c r="K7665" s="101" t="s">
        <v>1388</v>
      </c>
    </row>
    <row r="7666" spans="1:11" ht="56.25" customHeight="1">
      <c r="A7666" s="98">
        <v>526</v>
      </c>
      <c r="B7666" s="125" t="s">
        <v>7869</v>
      </c>
      <c r="C7666" s="126">
        <v>42598</v>
      </c>
      <c r="D7666" s="98" t="s">
        <v>3</v>
      </c>
      <c r="E7666" s="98">
        <v>1408884</v>
      </c>
      <c r="F7666" s="98"/>
      <c r="G7666" s="127" t="s">
        <v>12153</v>
      </c>
      <c r="H7666" s="128">
        <v>0</v>
      </c>
      <c r="I7666" s="128">
        <v>110</v>
      </c>
      <c r="J7666" s="129">
        <v>110</v>
      </c>
      <c r="K7666" s="101" t="s">
        <v>1388</v>
      </c>
    </row>
    <row r="7667" spans="1:11" ht="56.25" customHeight="1">
      <c r="A7667" s="98">
        <v>526</v>
      </c>
      <c r="B7667" s="125" t="s">
        <v>7869</v>
      </c>
      <c r="C7667" s="126">
        <v>42598</v>
      </c>
      <c r="D7667" s="98" t="s">
        <v>3</v>
      </c>
      <c r="E7667" s="98">
        <v>1408886</v>
      </c>
      <c r="F7667" s="98"/>
      <c r="G7667" s="127" t="s">
        <v>12154</v>
      </c>
      <c r="H7667" s="128">
        <v>0</v>
      </c>
      <c r="I7667" s="128">
        <v>110</v>
      </c>
      <c r="J7667" s="129">
        <v>110</v>
      </c>
      <c r="K7667" s="101" t="s">
        <v>1388</v>
      </c>
    </row>
    <row r="7668" spans="1:11" ht="56.25" customHeight="1">
      <c r="A7668" s="98">
        <v>526</v>
      </c>
      <c r="B7668" s="125" t="s">
        <v>7869</v>
      </c>
      <c r="C7668" s="126">
        <v>42598</v>
      </c>
      <c r="D7668" s="98" t="s">
        <v>3</v>
      </c>
      <c r="E7668" s="98">
        <v>1408924</v>
      </c>
      <c r="F7668" s="98"/>
      <c r="G7668" s="127" t="s">
        <v>12158</v>
      </c>
      <c r="H7668" s="128">
        <v>0</v>
      </c>
      <c r="I7668" s="128">
        <v>681</v>
      </c>
      <c r="J7668" s="129">
        <v>681</v>
      </c>
      <c r="K7668" s="101" t="s">
        <v>1388</v>
      </c>
    </row>
    <row r="7669" spans="1:11" ht="56.25" customHeight="1">
      <c r="A7669" s="98">
        <v>526</v>
      </c>
      <c r="B7669" s="125" t="s">
        <v>7869</v>
      </c>
      <c r="C7669" s="126">
        <v>42599</v>
      </c>
      <c r="D7669" s="98" t="s">
        <v>3</v>
      </c>
      <c r="E7669" s="98">
        <v>1409193</v>
      </c>
      <c r="F7669" s="98"/>
      <c r="G7669" s="127" t="s">
        <v>12170</v>
      </c>
      <c r="H7669" s="128">
        <v>0</v>
      </c>
      <c r="I7669" s="128">
        <v>50</v>
      </c>
      <c r="J7669" s="129">
        <v>50</v>
      </c>
      <c r="K7669" s="101" t="s">
        <v>1388</v>
      </c>
    </row>
    <row r="7670" spans="1:11" ht="56.25" customHeight="1">
      <c r="A7670" s="98">
        <v>526</v>
      </c>
      <c r="B7670" s="125" t="s">
        <v>7869</v>
      </c>
      <c r="C7670" s="126">
        <v>42599</v>
      </c>
      <c r="D7670" s="98" t="s">
        <v>3</v>
      </c>
      <c r="E7670" s="98">
        <v>1409264</v>
      </c>
      <c r="F7670" s="98"/>
      <c r="G7670" s="127" t="s">
        <v>12186</v>
      </c>
      <c r="H7670" s="128">
        <v>0</v>
      </c>
      <c r="I7670" s="128">
        <v>100</v>
      </c>
      <c r="J7670" s="129">
        <v>100</v>
      </c>
      <c r="K7670" s="101" t="s">
        <v>1388</v>
      </c>
    </row>
    <row r="7671" spans="1:11" ht="56.25" customHeight="1">
      <c r="A7671" s="98">
        <v>526</v>
      </c>
      <c r="B7671" s="125" t="s">
        <v>7869</v>
      </c>
      <c r="C7671" s="126">
        <v>42599</v>
      </c>
      <c r="D7671" s="98" t="s">
        <v>3</v>
      </c>
      <c r="E7671" s="98">
        <v>1409273</v>
      </c>
      <c r="F7671" s="98"/>
      <c r="G7671" s="127" t="s">
        <v>12188</v>
      </c>
      <c r="H7671" s="128">
        <v>0</v>
      </c>
      <c r="I7671" s="128">
        <v>135</v>
      </c>
      <c r="J7671" s="129">
        <v>135</v>
      </c>
      <c r="K7671" s="101" t="s">
        <v>1388</v>
      </c>
    </row>
    <row r="7672" spans="1:11" ht="56.25" customHeight="1">
      <c r="A7672" s="98">
        <v>526</v>
      </c>
      <c r="B7672" s="125" t="s">
        <v>7869</v>
      </c>
      <c r="C7672" s="126">
        <v>42600</v>
      </c>
      <c r="D7672" s="98" t="s">
        <v>3</v>
      </c>
      <c r="E7672" s="98">
        <v>1409716</v>
      </c>
      <c r="F7672" s="98"/>
      <c r="G7672" s="127" t="s">
        <v>12212</v>
      </c>
      <c r="H7672" s="128">
        <v>0</v>
      </c>
      <c r="I7672" s="128">
        <v>427</v>
      </c>
      <c r="J7672" s="129">
        <v>427</v>
      </c>
      <c r="K7672" s="101" t="s">
        <v>1388</v>
      </c>
    </row>
    <row r="7673" spans="1:11" ht="56.25" customHeight="1">
      <c r="A7673" s="98">
        <v>526</v>
      </c>
      <c r="B7673" s="125" t="s">
        <v>7869</v>
      </c>
      <c r="C7673" s="126">
        <v>42600</v>
      </c>
      <c r="D7673" s="98" t="s">
        <v>3</v>
      </c>
      <c r="E7673" s="98">
        <v>1409719</v>
      </c>
      <c r="F7673" s="98"/>
      <c r="G7673" s="127" t="s">
        <v>12213</v>
      </c>
      <c r="H7673" s="128">
        <v>0</v>
      </c>
      <c r="I7673" s="128">
        <v>76</v>
      </c>
      <c r="J7673" s="129">
        <v>76</v>
      </c>
      <c r="K7673" s="101" t="s">
        <v>1388</v>
      </c>
    </row>
    <row r="7674" spans="1:11" ht="56.25" customHeight="1">
      <c r="A7674" s="98">
        <v>526</v>
      </c>
      <c r="B7674" s="125" t="s">
        <v>7869</v>
      </c>
      <c r="C7674" s="126">
        <v>42601</v>
      </c>
      <c r="D7674" s="98" t="s">
        <v>3</v>
      </c>
      <c r="E7674" s="98">
        <v>1410113</v>
      </c>
      <c r="F7674" s="98"/>
      <c r="G7674" s="127" t="s">
        <v>12232</v>
      </c>
      <c r="H7674" s="128">
        <v>0</v>
      </c>
      <c r="I7674" s="128">
        <v>20</v>
      </c>
      <c r="J7674" s="129">
        <v>20</v>
      </c>
      <c r="K7674" s="101" t="s">
        <v>1388</v>
      </c>
    </row>
    <row r="7675" spans="1:11" ht="56.25" customHeight="1">
      <c r="A7675" s="98">
        <v>526</v>
      </c>
      <c r="B7675" s="125" t="s">
        <v>7869</v>
      </c>
      <c r="C7675" s="126">
        <v>42601</v>
      </c>
      <c r="D7675" s="98" t="s">
        <v>3</v>
      </c>
      <c r="E7675" s="98">
        <v>1410237</v>
      </c>
      <c r="F7675" s="98"/>
      <c r="G7675" s="127" t="s">
        <v>12238</v>
      </c>
      <c r="H7675" s="128">
        <v>0</v>
      </c>
      <c r="I7675" s="128">
        <v>3247</v>
      </c>
      <c r="J7675" s="129">
        <v>3247</v>
      </c>
      <c r="K7675" s="101" t="s">
        <v>1388</v>
      </c>
    </row>
    <row r="7676" spans="1:11" ht="56.25" customHeight="1">
      <c r="A7676" s="98">
        <v>526</v>
      </c>
      <c r="B7676" s="125" t="s">
        <v>7869</v>
      </c>
      <c r="C7676" s="126">
        <v>42604</v>
      </c>
      <c r="D7676" s="98" t="s">
        <v>3</v>
      </c>
      <c r="E7676" s="98">
        <v>1410749</v>
      </c>
      <c r="F7676" s="98"/>
      <c r="G7676" s="127" t="s">
        <v>12267</v>
      </c>
      <c r="H7676" s="128">
        <v>0</v>
      </c>
      <c r="I7676" s="128">
        <v>300</v>
      </c>
      <c r="J7676" s="129">
        <v>300</v>
      </c>
      <c r="K7676" s="101" t="s">
        <v>1388</v>
      </c>
    </row>
    <row r="7677" spans="1:11" ht="56.25" customHeight="1">
      <c r="A7677" s="98">
        <v>526</v>
      </c>
      <c r="B7677" s="125" t="s">
        <v>7869</v>
      </c>
      <c r="C7677" s="126">
        <v>42604</v>
      </c>
      <c r="D7677" s="98" t="s">
        <v>3</v>
      </c>
      <c r="E7677" s="98">
        <v>1410784</v>
      </c>
      <c r="F7677" s="98"/>
      <c r="G7677" s="127" t="s">
        <v>12149</v>
      </c>
      <c r="H7677" s="128">
        <v>0</v>
      </c>
      <c r="I7677" s="128">
        <v>300</v>
      </c>
      <c r="J7677" s="129">
        <v>300</v>
      </c>
      <c r="K7677" s="101" t="s">
        <v>1388</v>
      </c>
    </row>
    <row r="7678" spans="1:11" ht="56.25" customHeight="1">
      <c r="A7678" s="98">
        <v>526</v>
      </c>
      <c r="B7678" s="125" t="s">
        <v>7869</v>
      </c>
      <c r="C7678" s="126">
        <v>42604</v>
      </c>
      <c r="D7678" s="98" t="s">
        <v>3</v>
      </c>
      <c r="E7678" s="98">
        <v>1410796</v>
      </c>
      <c r="F7678" s="98"/>
      <c r="G7678" s="127" t="s">
        <v>12269</v>
      </c>
      <c r="H7678" s="128">
        <v>0</v>
      </c>
      <c r="I7678" s="128">
        <v>76</v>
      </c>
      <c r="J7678" s="129">
        <v>76</v>
      </c>
      <c r="K7678" s="101" t="s">
        <v>1388</v>
      </c>
    </row>
    <row r="7679" spans="1:11" ht="56.25" customHeight="1">
      <c r="A7679" s="98">
        <v>526</v>
      </c>
      <c r="B7679" s="125" t="s">
        <v>7869</v>
      </c>
      <c r="C7679" s="126">
        <v>42604</v>
      </c>
      <c r="D7679" s="98" t="s">
        <v>3</v>
      </c>
      <c r="E7679" s="98">
        <v>1410797</v>
      </c>
      <c r="F7679" s="98"/>
      <c r="G7679" s="127" t="s">
        <v>12270</v>
      </c>
      <c r="H7679" s="128">
        <v>0</v>
      </c>
      <c r="I7679" s="128">
        <v>681</v>
      </c>
      <c r="J7679" s="129">
        <v>681</v>
      </c>
      <c r="K7679" s="101" t="s">
        <v>1388</v>
      </c>
    </row>
    <row r="7680" spans="1:11" ht="56.25" customHeight="1">
      <c r="A7680" s="98">
        <v>526</v>
      </c>
      <c r="B7680" s="125" t="s">
        <v>7869</v>
      </c>
      <c r="C7680" s="126">
        <v>42604</v>
      </c>
      <c r="D7680" s="98" t="s">
        <v>3</v>
      </c>
      <c r="E7680" s="98">
        <v>1410798</v>
      </c>
      <c r="F7680" s="98"/>
      <c r="G7680" s="127" t="s">
        <v>12271</v>
      </c>
      <c r="H7680" s="128">
        <v>0</v>
      </c>
      <c r="I7680" s="128">
        <v>300</v>
      </c>
      <c r="J7680" s="129">
        <v>300</v>
      </c>
      <c r="K7680" s="101" t="s">
        <v>1388</v>
      </c>
    </row>
    <row r="7681" spans="1:11" ht="56.25" customHeight="1">
      <c r="A7681" s="98">
        <v>526</v>
      </c>
      <c r="B7681" s="125" t="s">
        <v>7869</v>
      </c>
      <c r="C7681" s="126">
        <v>42604</v>
      </c>
      <c r="D7681" s="98" t="s">
        <v>3</v>
      </c>
      <c r="E7681" s="98">
        <v>1410864</v>
      </c>
      <c r="F7681" s="98"/>
      <c r="G7681" s="127" t="s">
        <v>12279</v>
      </c>
      <c r="H7681" s="128">
        <v>0</v>
      </c>
      <c r="I7681" s="128">
        <v>300</v>
      </c>
      <c r="J7681" s="129">
        <v>300</v>
      </c>
      <c r="K7681" s="101" t="s">
        <v>1388</v>
      </c>
    </row>
    <row r="7682" spans="1:11" ht="56.25" customHeight="1">
      <c r="A7682" s="98">
        <v>526</v>
      </c>
      <c r="B7682" s="125" t="s">
        <v>7869</v>
      </c>
      <c r="C7682" s="126">
        <v>42605</v>
      </c>
      <c r="D7682" s="98" t="s">
        <v>3</v>
      </c>
      <c r="E7682" s="98">
        <v>1411255</v>
      </c>
      <c r="F7682" s="98"/>
      <c r="G7682" s="127" t="s">
        <v>12302</v>
      </c>
      <c r="H7682" s="128">
        <v>0</v>
      </c>
      <c r="I7682" s="128">
        <v>681</v>
      </c>
      <c r="J7682" s="129">
        <v>681</v>
      </c>
      <c r="K7682" s="101" t="s">
        <v>1388</v>
      </c>
    </row>
    <row r="7683" spans="1:11" ht="56.25" customHeight="1">
      <c r="A7683" s="98">
        <v>526</v>
      </c>
      <c r="B7683" s="125" t="s">
        <v>7869</v>
      </c>
      <c r="C7683" s="126">
        <v>42605</v>
      </c>
      <c r="D7683" s="98" t="s">
        <v>3</v>
      </c>
      <c r="E7683" s="98">
        <v>1411324</v>
      </c>
      <c r="F7683" s="98"/>
      <c r="G7683" s="127" t="s">
        <v>12308</v>
      </c>
      <c r="H7683" s="128">
        <v>0</v>
      </c>
      <c r="I7683" s="128">
        <v>1061</v>
      </c>
      <c r="J7683" s="129">
        <v>1061</v>
      </c>
      <c r="K7683" s="101" t="s">
        <v>1388</v>
      </c>
    </row>
    <row r="7684" spans="1:11" ht="56.25" customHeight="1">
      <c r="A7684" s="98">
        <v>526</v>
      </c>
      <c r="B7684" s="125" t="s">
        <v>7869</v>
      </c>
      <c r="C7684" s="126">
        <v>42605</v>
      </c>
      <c r="D7684" s="98" t="s">
        <v>3</v>
      </c>
      <c r="E7684" s="98">
        <v>1411355</v>
      </c>
      <c r="F7684" s="98"/>
      <c r="G7684" s="127" t="s">
        <v>12310</v>
      </c>
      <c r="H7684" s="128">
        <v>0</v>
      </c>
      <c r="I7684" s="128">
        <v>60</v>
      </c>
      <c r="J7684" s="129">
        <v>60</v>
      </c>
      <c r="K7684" s="101" t="s">
        <v>1388</v>
      </c>
    </row>
    <row r="7685" spans="1:11" ht="56.25" customHeight="1">
      <c r="A7685" s="98">
        <v>526</v>
      </c>
      <c r="B7685" s="125" t="s">
        <v>7869</v>
      </c>
      <c r="C7685" s="126">
        <v>42606</v>
      </c>
      <c r="D7685" s="98" t="s">
        <v>3</v>
      </c>
      <c r="E7685" s="98">
        <v>1411721</v>
      </c>
      <c r="F7685" s="98"/>
      <c r="G7685" s="127" t="s">
        <v>12345</v>
      </c>
      <c r="H7685" s="128">
        <v>0</v>
      </c>
      <c r="I7685" s="128">
        <v>15</v>
      </c>
      <c r="J7685" s="129">
        <v>15</v>
      </c>
      <c r="K7685" s="101" t="s">
        <v>1388</v>
      </c>
    </row>
    <row r="7686" spans="1:11" ht="56.25" customHeight="1">
      <c r="A7686" s="98">
        <v>526</v>
      </c>
      <c r="B7686" s="125" t="s">
        <v>7869</v>
      </c>
      <c r="C7686" s="126">
        <v>42606</v>
      </c>
      <c r="D7686" s="98" t="s">
        <v>3</v>
      </c>
      <c r="E7686" s="98">
        <v>1411746</v>
      </c>
      <c r="F7686" s="98"/>
      <c r="G7686" s="127" t="s">
        <v>12347</v>
      </c>
      <c r="H7686" s="128">
        <v>0</v>
      </c>
      <c r="I7686" s="128">
        <v>50</v>
      </c>
      <c r="J7686" s="129">
        <v>50</v>
      </c>
      <c r="K7686" s="101" t="s">
        <v>1388</v>
      </c>
    </row>
    <row r="7687" spans="1:11" ht="56.25" customHeight="1">
      <c r="A7687" s="98">
        <v>526</v>
      </c>
      <c r="B7687" s="125" t="s">
        <v>7869</v>
      </c>
      <c r="C7687" s="126">
        <v>42606</v>
      </c>
      <c r="D7687" s="98" t="s">
        <v>3</v>
      </c>
      <c r="E7687" s="98">
        <v>1411894</v>
      </c>
      <c r="F7687" s="98"/>
      <c r="G7687" s="127" t="s">
        <v>12362</v>
      </c>
      <c r="H7687" s="128">
        <v>0</v>
      </c>
      <c r="I7687" s="128">
        <v>2</v>
      </c>
      <c r="J7687" s="129">
        <v>2</v>
      </c>
      <c r="K7687" s="101" t="s">
        <v>1388</v>
      </c>
    </row>
    <row r="7688" spans="1:11" ht="56.25" customHeight="1">
      <c r="A7688" s="98">
        <v>526</v>
      </c>
      <c r="B7688" s="125" t="s">
        <v>7869</v>
      </c>
      <c r="C7688" s="126">
        <v>42607</v>
      </c>
      <c r="D7688" s="98" t="s">
        <v>3</v>
      </c>
      <c r="E7688" s="98">
        <v>1412168</v>
      </c>
      <c r="F7688" s="98"/>
      <c r="G7688" s="127" t="s">
        <v>12382</v>
      </c>
      <c r="H7688" s="128">
        <v>0</v>
      </c>
      <c r="I7688" s="128">
        <v>7526</v>
      </c>
      <c r="J7688" s="129">
        <v>7526</v>
      </c>
      <c r="K7688" s="101" t="s">
        <v>1429</v>
      </c>
    </row>
    <row r="7689" spans="1:11" ht="56.25" customHeight="1">
      <c r="A7689" s="98">
        <v>526</v>
      </c>
      <c r="B7689" s="125" t="s">
        <v>7869</v>
      </c>
      <c r="C7689" s="126">
        <v>42607</v>
      </c>
      <c r="D7689" s="98" t="s">
        <v>3</v>
      </c>
      <c r="E7689" s="98">
        <v>1412299</v>
      </c>
      <c r="F7689" s="98"/>
      <c r="G7689" s="127" t="s">
        <v>12393</v>
      </c>
      <c r="H7689" s="128">
        <v>0</v>
      </c>
      <c r="I7689" s="128">
        <v>380</v>
      </c>
      <c r="J7689" s="129">
        <v>380</v>
      </c>
      <c r="K7689" s="101" t="s">
        <v>1388</v>
      </c>
    </row>
    <row r="7690" spans="1:11" ht="56.25" customHeight="1">
      <c r="A7690" s="98">
        <v>526</v>
      </c>
      <c r="B7690" s="125" t="s">
        <v>7869</v>
      </c>
      <c r="C7690" s="126">
        <v>42607</v>
      </c>
      <c r="D7690" s="98" t="s">
        <v>3</v>
      </c>
      <c r="E7690" s="98">
        <v>1412323</v>
      </c>
      <c r="F7690" s="98"/>
      <c r="G7690" s="127" t="s">
        <v>12395</v>
      </c>
      <c r="H7690" s="128">
        <v>0</v>
      </c>
      <c r="I7690" s="128">
        <v>0.5</v>
      </c>
      <c r="J7690" s="129">
        <v>0.5</v>
      </c>
      <c r="K7690" s="101" t="s">
        <v>1429</v>
      </c>
    </row>
    <row r="7691" spans="1:11" ht="56.25" customHeight="1">
      <c r="A7691" s="98">
        <v>526</v>
      </c>
      <c r="B7691" s="125" t="s">
        <v>7869</v>
      </c>
      <c r="C7691" s="126">
        <v>42611</v>
      </c>
      <c r="D7691" s="98" t="s">
        <v>3</v>
      </c>
      <c r="E7691" s="98">
        <v>1413211</v>
      </c>
      <c r="F7691" s="98"/>
      <c r="G7691" s="127" t="s">
        <v>12456</v>
      </c>
      <c r="H7691" s="128">
        <v>0</v>
      </c>
      <c r="I7691" s="128">
        <v>50</v>
      </c>
      <c r="J7691" s="129">
        <v>50</v>
      </c>
      <c r="K7691" s="101" t="s">
        <v>1388</v>
      </c>
    </row>
    <row r="7692" spans="1:11" ht="56.25" customHeight="1">
      <c r="A7692" s="98">
        <v>526</v>
      </c>
      <c r="B7692" s="125" t="s">
        <v>7869</v>
      </c>
      <c r="C7692" s="126">
        <v>42611</v>
      </c>
      <c r="D7692" s="98" t="s">
        <v>3</v>
      </c>
      <c r="E7692" s="98">
        <v>1413222</v>
      </c>
      <c r="F7692" s="98"/>
      <c r="G7692" s="127" t="s">
        <v>12458</v>
      </c>
      <c r="H7692" s="128">
        <v>0</v>
      </c>
      <c r="I7692" s="128">
        <v>222</v>
      </c>
      <c r="J7692" s="129">
        <v>222</v>
      </c>
      <c r="K7692" s="101" t="s">
        <v>1388</v>
      </c>
    </row>
    <row r="7693" spans="1:11" ht="56.25" customHeight="1">
      <c r="A7693" s="98">
        <v>526</v>
      </c>
      <c r="B7693" s="125" t="s">
        <v>7869</v>
      </c>
      <c r="C7693" s="126">
        <v>42611</v>
      </c>
      <c r="D7693" s="98" t="s">
        <v>3</v>
      </c>
      <c r="E7693" s="98">
        <v>1413226</v>
      </c>
      <c r="F7693" s="98"/>
      <c r="G7693" s="127" t="s">
        <v>12459</v>
      </c>
      <c r="H7693" s="128">
        <v>0</v>
      </c>
      <c r="I7693" s="128">
        <v>222</v>
      </c>
      <c r="J7693" s="129">
        <v>222</v>
      </c>
      <c r="K7693" s="101" t="s">
        <v>1388</v>
      </c>
    </row>
    <row r="7694" spans="1:11" ht="56.25" customHeight="1">
      <c r="A7694" s="98">
        <v>526</v>
      </c>
      <c r="B7694" s="125" t="s">
        <v>7869</v>
      </c>
      <c r="C7694" s="126">
        <v>42611</v>
      </c>
      <c r="D7694" s="98" t="s">
        <v>3</v>
      </c>
      <c r="E7694" s="98">
        <v>1413442</v>
      </c>
      <c r="F7694" s="98"/>
      <c r="G7694" s="127" t="s">
        <v>12488</v>
      </c>
      <c r="H7694" s="128">
        <v>0</v>
      </c>
      <c r="I7694" s="128">
        <v>286</v>
      </c>
      <c r="J7694" s="129">
        <v>286</v>
      </c>
      <c r="K7694" s="101" t="s">
        <v>1388</v>
      </c>
    </row>
    <row r="7695" spans="1:11" ht="56.25" customHeight="1">
      <c r="A7695" s="98">
        <v>526</v>
      </c>
      <c r="B7695" s="125" t="s">
        <v>7869</v>
      </c>
      <c r="C7695" s="126">
        <v>42611</v>
      </c>
      <c r="D7695" s="98" t="s">
        <v>3</v>
      </c>
      <c r="E7695" s="98">
        <v>1413521</v>
      </c>
      <c r="F7695" s="98"/>
      <c r="G7695" s="127" t="s">
        <v>12490</v>
      </c>
      <c r="H7695" s="128">
        <v>0</v>
      </c>
      <c r="I7695" s="128">
        <v>50</v>
      </c>
      <c r="J7695" s="129">
        <v>50</v>
      </c>
      <c r="K7695" s="101" t="s">
        <v>1388</v>
      </c>
    </row>
    <row r="7696" spans="1:11" ht="56.25" customHeight="1">
      <c r="A7696" s="98">
        <v>526</v>
      </c>
      <c r="B7696" s="125" t="s">
        <v>7869</v>
      </c>
      <c r="C7696" s="126">
        <v>42612</v>
      </c>
      <c r="D7696" s="98" t="s">
        <v>3</v>
      </c>
      <c r="E7696" s="98">
        <v>1413876</v>
      </c>
      <c r="F7696" s="98"/>
      <c r="G7696" s="127" t="s">
        <v>12518</v>
      </c>
      <c r="H7696" s="128">
        <v>0</v>
      </c>
      <c r="I7696" s="128">
        <v>97</v>
      </c>
      <c r="J7696" s="129">
        <v>97</v>
      </c>
      <c r="K7696" s="101" t="s">
        <v>1388</v>
      </c>
    </row>
    <row r="7697" spans="1:11" ht="56.25" customHeight="1">
      <c r="A7697" s="98">
        <v>526</v>
      </c>
      <c r="B7697" s="125" t="s">
        <v>7869</v>
      </c>
      <c r="C7697" s="126">
        <v>42612</v>
      </c>
      <c r="D7697" s="98" t="s">
        <v>3</v>
      </c>
      <c r="E7697" s="98">
        <v>1413880</v>
      </c>
      <c r="F7697" s="98"/>
      <c r="G7697" s="127" t="s">
        <v>12519</v>
      </c>
      <c r="H7697" s="128">
        <v>0</v>
      </c>
      <c r="I7697" s="128">
        <v>97</v>
      </c>
      <c r="J7697" s="129">
        <v>97</v>
      </c>
      <c r="K7697" s="101" t="s">
        <v>1388</v>
      </c>
    </row>
    <row r="7698" spans="1:11" ht="56.25" customHeight="1">
      <c r="A7698" s="98">
        <v>526</v>
      </c>
      <c r="B7698" s="125" t="s">
        <v>7869</v>
      </c>
      <c r="C7698" s="126">
        <v>42612</v>
      </c>
      <c r="D7698" s="98" t="s">
        <v>3</v>
      </c>
      <c r="E7698" s="98">
        <v>1413881</v>
      </c>
      <c r="F7698" s="98"/>
      <c r="G7698" s="127" t="s">
        <v>12520</v>
      </c>
      <c r="H7698" s="128">
        <v>0</v>
      </c>
      <c r="I7698" s="128">
        <v>10340.66</v>
      </c>
      <c r="J7698" s="129">
        <v>10340.66</v>
      </c>
      <c r="K7698" s="101" t="s">
        <v>1388</v>
      </c>
    </row>
    <row r="7699" spans="1:11" ht="56.25" customHeight="1">
      <c r="A7699" s="98">
        <v>526</v>
      </c>
      <c r="B7699" s="125" t="s">
        <v>7869</v>
      </c>
      <c r="C7699" s="126">
        <v>42612</v>
      </c>
      <c r="D7699" s="98" t="s">
        <v>3</v>
      </c>
      <c r="E7699" s="98">
        <v>1413954</v>
      </c>
      <c r="F7699" s="98"/>
      <c r="G7699" s="127" t="s">
        <v>12525</v>
      </c>
      <c r="H7699" s="128">
        <v>0</v>
      </c>
      <c r="I7699" s="128">
        <v>60</v>
      </c>
      <c r="J7699" s="129">
        <v>60</v>
      </c>
      <c r="K7699" s="101" t="s">
        <v>1388</v>
      </c>
    </row>
    <row r="7700" spans="1:11" ht="56.25" customHeight="1">
      <c r="A7700" s="98">
        <v>526</v>
      </c>
      <c r="B7700" s="125" t="s">
        <v>7869</v>
      </c>
      <c r="C7700" s="126">
        <v>42612</v>
      </c>
      <c r="D7700" s="98" t="s">
        <v>3</v>
      </c>
      <c r="E7700" s="98">
        <v>1413959</v>
      </c>
      <c r="F7700" s="98"/>
      <c r="G7700" s="127" t="s">
        <v>12526</v>
      </c>
      <c r="H7700" s="128">
        <v>0</v>
      </c>
      <c r="I7700" s="128">
        <v>60</v>
      </c>
      <c r="J7700" s="129">
        <v>60</v>
      </c>
      <c r="K7700" s="101" t="s">
        <v>1388</v>
      </c>
    </row>
    <row r="7701" spans="1:11" ht="56.25" customHeight="1">
      <c r="A7701" s="98">
        <v>526</v>
      </c>
      <c r="B7701" s="125" t="s">
        <v>7869</v>
      </c>
      <c r="C7701" s="126">
        <v>42613</v>
      </c>
      <c r="D7701" s="98" t="s">
        <v>3</v>
      </c>
      <c r="E7701" s="98">
        <v>1414280</v>
      </c>
      <c r="F7701" s="98"/>
      <c r="G7701" s="127" t="s">
        <v>12556</v>
      </c>
      <c r="H7701" s="128">
        <v>0</v>
      </c>
      <c r="I7701" s="128">
        <v>160</v>
      </c>
      <c r="J7701" s="129">
        <v>160</v>
      </c>
      <c r="K7701" s="101" t="s">
        <v>1388</v>
      </c>
    </row>
    <row r="7702" spans="1:11" ht="56.25" customHeight="1">
      <c r="A7702" s="98">
        <v>526</v>
      </c>
      <c r="B7702" s="125" t="s">
        <v>7869</v>
      </c>
      <c r="C7702" s="126">
        <v>42613</v>
      </c>
      <c r="D7702" s="98" t="s">
        <v>3</v>
      </c>
      <c r="E7702" s="98">
        <v>1414299</v>
      </c>
      <c r="F7702" s="98"/>
      <c r="G7702" s="127" t="s">
        <v>12562</v>
      </c>
      <c r="H7702" s="128">
        <v>0</v>
      </c>
      <c r="I7702" s="128">
        <v>100</v>
      </c>
      <c r="J7702" s="129">
        <v>100</v>
      </c>
      <c r="K7702" s="101" t="s">
        <v>1388</v>
      </c>
    </row>
    <row r="7703" spans="1:11" ht="56.25" customHeight="1">
      <c r="A7703" s="98">
        <v>526</v>
      </c>
      <c r="B7703" s="125" t="s">
        <v>7869</v>
      </c>
      <c r="C7703" s="126">
        <v>42615</v>
      </c>
      <c r="D7703" s="98" t="s">
        <v>3</v>
      </c>
      <c r="E7703" s="98">
        <v>1415132</v>
      </c>
      <c r="F7703" s="98"/>
      <c r="G7703" s="127" t="s">
        <v>12622</v>
      </c>
      <c r="H7703" s="128">
        <v>0</v>
      </c>
      <c r="I7703" s="128">
        <v>200</v>
      </c>
      <c r="J7703" s="129">
        <v>200</v>
      </c>
      <c r="K7703" s="101" t="s">
        <v>1388</v>
      </c>
    </row>
    <row r="7704" spans="1:11" ht="56.25" customHeight="1">
      <c r="A7704" s="98">
        <v>526</v>
      </c>
      <c r="B7704" s="125" t="s">
        <v>7869</v>
      </c>
      <c r="C7704" s="126">
        <v>42615</v>
      </c>
      <c r="D7704" s="98" t="s">
        <v>3</v>
      </c>
      <c r="E7704" s="98">
        <v>1415133</v>
      </c>
      <c r="F7704" s="98"/>
      <c r="G7704" s="127" t="s">
        <v>12622</v>
      </c>
      <c r="H7704" s="128">
        <v>0</v>
      </c>
      <c r="I7704" s="128">
        <v>400</v>
      </c>
      <c r="J7704" s="129">
        <v>400</v>
      </c>
      <c r="K7704" s="101" t="s">
        <v>1388</v>
      </c>
    </row>
    <row r="7705" spans="1:11" ht="56.25" customHeight="1">
      <c r="A7705" s="98">
        <v>526</v>
      </c>
      <c r="B7705" s="125" t="s">
        <v>7869</v>
      </c>
      <c r="C7705" s="126">
        <v>42615</v>
      </c>
      <c r="D7705" s="98" t="s">
        <v>3</v>
      </c>
      <c r="E7705" s="98">
        <v>1415269</v>
      </c>
      <c r="F7705" s="98"/>
      <c r="G7705" s="127" t="s">
        <v>12633</v>
      </c>
      <c r="H7705" s="128">
        <v>0</v>
      </c>
      <c r="I7705" s="128">
        <v>218</v>
      </c>
      <c r="J7705" s="129">
        <v>218</v>
      </c>
      <c r="K7705" s="101" t="s">
        <v>1388</v>
      </c>
    </row>
    <row r="7706" spans="1:11" ht="56.25" customHeight="1">
      <c r="A7706" s="98">
        <v>526</v>
      </c>
      <c r="B7706" s="125" t="s">
        <v>7869</v>
      </c>
      <c r="C7706" s="126">
        <v>42618</v>
      </c>
      <c r="D7706" s="98" t="s">
        <v>3</v>
      </c>
      <c r="E7706" s="98">
        <v>1415863</v>
      </c>
      <c r="F7706" s="98"/>
      <c r="G7706" s="127" t="s">
        <v>12695</v>
      </c>
      <c r="H7706" s="128">
        <v>0</v>
      </c>
      <c r="I7706" s="128">
        <v>200</v>
      </c>
      <c r="J7706" s="129">
        <v>200</v>
      </c>
      <c r="K7706" s="101" t="s">
        <v>1388</v>
      </c>
    </row>
    <row r="7707" spans="1:11" ht="56.25" customHeight="1">
      <c r="A7707" s="98">
        <v>526</v>
      </c>
      <c r="B7707" s="125" t="s">
        <v>7869</v>
      </c>
      <c r="C7707" s="126">
        <v>42618</v>
      </c>
      <c r="D7707" s="98" t="s">
        <v>3</v>
      </c>
      <c r="E7707" s="98">
        <v>1416083</v>
      </c>
      <c r="F7707" s="98"/>
      <c r="G7707" s="127" t="s">
        <v>12712</v>
      </c>
      <c r="H7707" s="128">
        <v>0</v>
      </c>
      <c r="I7707" s="128">
        <v>210</v>
      </c>
      <c r="J7707" s="129">
        <v>210</v>
      </c>
      <c r="K7707" s="101" t="s">
        <v>1388</v>
      </c>
    </row>
    <row r="7708" spans="1:11" ht="56.25" customHeight="1">
      <c r="A7708" s="98">
        <v>526</v>
      </c>
      <c r="B7708" s="125" t="s">
        <v>7869</v>
      </c>
      <c r="C7708" s="126">
        <v>42618</v>
      </c>
      <c r="D7708" s="98" t="s">
        <v>3</v>
      </c>
      <c r="E7708" s="98">
        <v>1416106</v>
      </c>
      <c r="F7708" s="98"/>
      <c r="G7708" s="127" t="s">
        <v>12715</v>
      </c>
      <c r="H7708" s="128">
        <v>0</v>
      </c>
      <c r="I7708" s="128">
        <v>249</v>
      </c>
      <c r="J7708" s="129">
        <v>249</v>
      </c>
      <c r="K7708" s="101" t="s">
        <v>1388</v>
      </c>
    </row>
    <row r="7709" spans="1:11" ht="56.25" customHeight="1">
      <c r="A7709" s="98">
        <v>526</v>
      </c>
      <c r="B7709" s="125" t="s">
        <v>7869</v>
      </c>
      <c r="C7709" s="126">
        <v>42619</v>
      </c>
      <c r="D7709" s="98" t="s">
        <v>3</v>
      </c>
      <c r="E7709" s="98">
        <v>1416434</v>
      </c>
      <c r="F7709" s="98"/>
      <c r="G7709" s="127" t="s">
        <v>12747</v>
      </c>
      <c r="H7709" s="128">
        <v>0</v>
      </c>
      <c r="I7709" s="128">
        <v>227</v>
      </c>
      <c r="J7709" s="129">
        <v>227</v>
      </c>
      <c r="K7709" s="101" t="s">
        <v>1388</v>
      </c>
    </row>
    <row r="7710" spans="1:11" ht="56.25" customHeight="1">
      <c r="A7710" s="98">
        <v>526</v>
      </c>
      <c r="B7710" s="125" t="s">
        <v>7869</v>
      </c>
      <c r="C7710" s="126">
        <v>42619</v>
      </c>
      <c r="D7710" s="98" t="s">
        <v>3</v>
      </c>
      <c r="E7710" s="98">
        <v>1416441</v>
      </c>
      <c r="F7710" s="98"/>
      <c r="G7710" s="127" t="s">
        <v>12748</v>
      </c>
      <c r="H7710" s="128">
        <v>0</v>
      </c>
      <c r="I7710" s="128">
        <v>218</v>
      </c>
      <c r="J7710" s="129">
        <v>218</v>
      </c>
      <c r="K7710" s="101" t="s">
        <v>1388</v>
      </c>
    </row>
    <row r="7711" spans="1:11" ht="56.25" customHeight="1">
      <c r="A7711" s="98">
        <v>526</v>
      </c>
      <c r="B7711" s="125" t="s">
        <v>7869</v>
      </c>
      <c r="C7711" s="126">
        <v>42619</v>
      </c>
      <c r="D7711" s="98" t="s">
        <v>3</v>
      </c>
      <c r="E7711" s="98">
        <v>1416448</v>
      </c>
      <c r="F7711" s="98"/>
      <c r="G7711" s="127" t="s">
        <v>12749</v>
      </c>
      <c r="H7711" s="128">
        <v>0</v>
      </c>
      <c r="I7711" s="128">
        <v>218</v>
      </c>
      <c r="J7711" s="129">
        <v>218</v>
      </c>
      <c r="K7711" s="101" t="s">
        <v>1388</v>
      </c>
    </row>
    <row r="7712" spans="1:11" ht="56.25" customHeight="1">
      <c r="A7712" s="98">
        <v>526</v>
      </c>
      <c r="B7712" s="125" t="s">
        <v>7869</v>
      </c>
      <c r="C7712" s="126">
        <v>42619</v>
      </c>
      <c r="D7712" s="98" t="s">
        <v>3</v>
      </c>
      <c r="E7712" s="98">
        <v>1416450</v>
      </c>
      <c r="F7712" s="98"/>
      <c r="G7712" s="127" t="s">
        <v>12750</v>
      </c>
      <c r="H7712" s="128">
        <v>0</v>
      </c>
      <c r="I7712" s="128">
        <v>218</v>
      </c>
      <c r="J7712" s="129">
        <v>218</v>
      </c>
      <c r="K7712" s="101" t="s">
        <v>1388</v>
      </c>
    </row>
    <row r="7713" spans="1:11" ht="56.25" customHeight="1">
      <c r="A7713" s="98">
        <v>526</v>
      </c>
      <c r="B7713" s="125" t="s">
        <v>7869</v>
      </c>
      <c r="C7713" s="126">
        <v>42619</v>
      </c>
      <c r="D7713" s="98" t="s">
        <v>3</v>
      </c>
      <c r="E7713" s="98">
        <v>1416451</v>
      </c>
      <c r="F7713" s="98"/>
      <c r="G7713" s="127" t="s">
        <v>12751</v>
      </c>
      <c r="H7713" s="128">
        <v>0</v>
      </c>
      <c r="I7713" s="128">
        <v>218</v>
      </c>
      <c r="J7713" s="129">
        <v>218</v>
      </c>
      <c r="K7713" s="101" t="s">
        <v>1388</v>
      </c>
    </row>
    <row r="7714" spans="1:11" ht="56.25" customHeight="1">
      <c r="A7714" s="98">
        <v>526</v>
      </c>
      <c r="B7714" s="125" t="s">
        <v>7869</v>
      </c>
      <c r="C7714" s="126">
        <v>42619</v>
      </c>
      <c r="D7714" s="98" t="s">
        <v>3</v>
      </c>
      <c r="E7714" s="98">
        <v>1416465</v>
      </c>
      <c r="F7714" s="98"/>
      <c r="G7714" s="127" t="s">
        <v>12752</v>
      </c>
      <c r="H7714" s="128">
        <v>0</v>
      </c>
      <c r="I7714" s="128">
        <v>218</v>
      </c>
      <c r="J7714" s="129">
        <v>218</v>
      </c>
      <c r="K7714" s="101" t="s">
        <v>1388</v>
      </c>
    </row>
    <row r="7715" spans="1:11" ht="56.25" customHeight="1">
      <c r="A7715" s="98">
        <v>526</v>
      </c>
      <c r="B7715" s="125" t="s">
        <v>7869</v>
      </c>
      <c r="C7715" s="126">
        <v>42619</v>
      </c>
      <c r="D7715" s="98" t="s">
        <v>3</v>
      </c>
      <c r="E7715" s="98">
        <v>1416482</v>
      </c>
      <c r="F7715" s="98"/>
      <c r="G7715" s="127" t="s">
        <v>12755</v>
      </c>
      <c r="H7715" s="128">
        <v>0</v>
      </c>
      <c r="I7715" s="128">
        <v>1211</v>
      </c>
      <c r="J7715" s="129">
        <v>1211</v>
      </c>
      <c r="K7715" s="101" t="s">
        <v>1388</v>
      </c>
    </row>
    <row r="7716" spans="1:11" ht="56.25" customHeight="1">
      <c r="A7716" s="98">
        <v>526</v>
      </c>
      <c r="B7716" s="125" t="s">
        <v>7869</v>
      </c>
      <c r="C7716" s="126">
        <v>42619</v>
      </c>
      <c r="D7716" s="98" t="s">
        <v>3</v>
      </c>
      <c r="E7716" s="98">
        <v>1416493</v>
      </c>
      <c r="F7716" s="98"/>
      <c r="G7716" s="127" t="s">
        <v>12756</v>
      </c>
      <c r="H7716" s="128">
        <v>0</v>
      </c>
      <c r="I7716" s="128">
        <v>218</v>
      </c>
      <c r="J7716" s="129">
        <v>218</v>
      </c>
      <c r="K7716" s="101" t="s">
        <v>1388</v>
      </c>
    </row>
    <row r="7717" spans="1:11" ht="56.25" customHeight="1">
      <c r="A7717" s="98">
        <v>526</v>
      </c>
      <c r="B7717" s="125" t="s">
        <v>7869</v>
      </c>
      <c r="C7717" s="126">
        <v>42619</v>
      </c>
      <c r="D7717" s="98" t="s">
        <v>3</v>
      </c>
      <c r="E7717" s="98">
        <v>1416501</v>
      </c>
      <c r="F7717" s="98"/>
      <c r="G7717" s="127" t="s">
        <v>12758</v>
      </c>
      <c r="H7717" s="128">
        <v>0</v>
      </c>
      <c r="I7717" s="128">
        <v>218</v>
      </c>
      <c r="J7717" s="129">
        <v>218</v>
      </c>
      <c r="K7717" s="101" t="s">
        <v>1388</v>
      </c>
    </row>
    <row r="7718" spans="1:11" ht="56.25" customHeight="1">
      <c r="A7718" s="98">
        <v>526</v>
      </c>
      <c r="B7718" s="125" t="s">
        <v>7869</v>
      </c>
      <c r="C7718" s="126">
        <v>42619</v>
      </c>
      <c r="D7718" s="98" t="s">
        <v>3</v>
      </c>
      <c r="E7718" s="98">
        <v>1416567</v>
      </c>
      <c r="F7718" s="98"/>
      <c r="G7718" s="127" t="s">
        <v>12763</v>
      </c>
      <c r="H7718" s="128">
        <v>0</v>
      </c>
      <c r="I7718" s="128">
        <v>152</v>
      </c>
      <c r="J7718" s="129">
        <v>152</v>
      </c>
      <c r="K7718" s="101" t="s">
        <v>1388</v>
      </c>
    </row>
    <row r="7719" spans="1:11" ht="56.25" customHeight="1">
      <c r="A7719" s="98">
        <v>526</v>
      </c>
      <c r="B7719" s="125" t="s">
        <v>7869</v>
      </c>
      <c r="C7719" s="126">
        <v>42619</v>
      </c>
      <c r="D7719" s="98" t="s">
        <v>3</v>
      </c>
      <c r="E7719" s="98">
        <v>1416624</v>
      </c>
      <c r="F7719" s="98"/>
      <c r="G7719" s="127" t="s">
        <v>12769</v>
      </c>
      <c r="H7719" s="128">
        <v>0</v>
      </c>
      <c r="I7719" s="128">
        <v>183</v>
      </c>
      <c r="J7719" s="129">
        <v>183</v>
      </c>
      <c r="K7719" s="101" t="s">
        <v>1388</v>
      </c>
    </row>
    <row r="7720" spans="1:11" ht="56.25" customHeight="1">
      <c r="A7720" s="98">
        <v>526</v>
      </c>
      <c r="B7720" s="125" t="s">
        <v>7869</v>
      </c>
      <c r="C7720" s="126">
        <v>42619</v>
      </c>
      <c r="D7720" s="98" t="s">
        <v>3</v>
      </c>
      <c r="E7720" s="98">
        <v>1416626</v>
      </c>
      <c r="F7720" s="98"/>
      <c r="G7720" s="127" t="s">
        <v>12770</v>
      </c>
      <c r="H7720" s="128">
        <v>0</v>
      </c>
      <c r="I7720" s="128">
        <v>183</v>
      </c>
      <c r="J7720" s="129">
        <v>183</v>
      </c>
      <c r="K7720" s="101" t="s">
        <v>1388</v>
      </c>
    </row>
    <row r="7721" spans="1:11" ht="56.25" customHeight="1">
      <c r="A7721" s="98">
        <v>526</v>
      </c>
      <c r="B7721" s="125" t="s">
        <v>7869</v>
      </c>
      <c r="C7721" s="126">
        <v>42620</v>
      </c>
      <c r="D7721" s="98" t="s">
        <v>3</v>
      </c>
      <c r="E7721" s="98">
        <v>1417057</v>
      </c>
      <c r="F7721" s="98"/>
      <c r="G7721" s="127" t="s">
        <v>12799</v>
      </c>
      <c r="H7721" s="128">
        <v>0</v>
      </c>
      <c r="I7721" s="128">
        <v>218</v>
      </c>
      <c r="J7721" s="129">
        <v>218</v>
      </c>
      <c r="K7721" s="101" t="s">
        <v>1388</v>
      </c>
    </row>
    <row r="7722" spans="1:11" ht="56.25" customHeight="1">
      <c r="A7722" s="98">
        <v>526</v>
      </c>
      <c r="B7722" s="125" t="s">
        <v>7869</v>
      </c>
      <c r="C7722" s="126">
        <v>42620</v>
      </c>
      <c r="D7722" s="98" t="s">
        <v>3</v>
      </c>
      <c r="E7722" s="98">
        <v>1417087</v>
      </c>
      <c r="F7722" s="98"/>
      <c r="G7722" s="127" t="s">
        <v>8310</v>
      </c>
      <c r="H7722" s="128">
        <v>0</v>
      </c>
      <c r="I7722" s="128">
        <v>69.92</v>
      </c>
      <c r="J7722" s="129">
        <v>69.92</v>
      </c>
      <c r="K7722" s="101" t="s">
        <v>1388</v>
      </c>
    </row>
    <row r="7723" spans="1:11" ht="56.25" customHeight="1">
      <c r="A7723" s="98">
        <v>526</v>
      </c>
      <c r="B7723" s="125" t="s">
        <v>7869</v>
      </c>
      <c r="C7723" s="126">
        <v>42621</v>
      </c>
      <c r="D7723" s="98" t="s">
        <v>3</v>
      </c>
      <c r="E7723" s="98">
        <v>1417238</v>
      </c>
      <c r="F7723" s="98"/>
      <c r="G7723" s="127" t="s">
        <v>12805</v>
      </c>
      <c r="H7723" s="128">
        <v>0</v>
      </c>
      <c r="I7723" s="128">
        <v>218</v>
      </c>
      <c r="J7723" s="129">
        <v>218</v>
      </c>
      <c r="K7723" s="101" t="s">
        <v>1388</v>
      </c>
    </row>
    <row r="7724" spans="1:11" ht="56.25" customHeight="1">
      <c r="A7724" s="98">
        <v>526</v>
      </c>
      <c r="B7724" s="125" t="s">
        <v>7869</v>
      </c>
      <c r="C7724" s="126">
        <v>42621</v>
      </c>
      <c r="D7724" s="98" t="s">
        <v>3</v>
      </c>
      <c r="E7724" s="98">
        <v>1417239</v>
      </c>
      <c r="F7724" s="98"/>
      <c r="G7724" s="127" t="s">
        <v>12806</v>
      </c>
      <c r="H7724" s="128">
        <v>0</v>
      </c>
      <c r="I7724" s="128">
        <v>262</v>
      </c>
      <c r="J7724" s="129">
        <v>262</v>
      </c>
      <c r="K7724" s="101" t="s">
        <v>1388</v>
      </c>
    </row>
    <row r="7725" spans="1:11" ht="56.25" customHeight="1">
      <c r="A7725" s="98">
        <v>526</v>
      </c>
      <c r="B7725" s="125" t="s">
        <v>7869</v>
      </c>
      <c r="C7725" s="126">
        <v>42621</v>
      </c>
      <c r="D7725" s="98" t="s">
        <v>3</v>
      </c>
      <c r="E7725" s="98">
        <v>1417241</v>
      </c>
      <c r="F7725" s="98"/>
      <c r="G7725" s="127" t="s">
        <v>12805</v>
      </c>
      <c r="H7725" s="128">
        <v>0</v>
      </c>
      <c r="I7725" s="128">
        <v>127</v>
      </c>
      <c r="J7725" s="129">
        <v>127</v>
      </c>
      <c r="K7725" s="101" t="s">
        <v>1388</v>
      </c>
    </row>
    <row r="7726" spans="1:11" ht="56.25" customHeight="1">
      <c r="A7726" s="98">
        <v>526</v>
      </c>
      <c r="B7726" s="125" t="s">
        <v>7869</v>
      </c>
      <c r="C7726" s="126">
        <v>42621</v>
      </c>
      <c r="D7726" s="98" t="s">
        <v>3</v>
      </c>
      <c r="E7726" s="98">
        <v>1417379</v>
      </c>
      <c r="F7726" s="98"/>
      <c r="G7726" s="127" t="s">
        <v>12836</v>
      </c>
      <c r="H7726" s="128">
        <v>0</v>
      </c>
      <c r="I7726" s="128">
        <v>100.46000000000001</v>
      </c>
      <c r="J7726" s="129">
        <v>100.46000000000001</v>
      </c>
      <c r="K7726" s="101" t="s">
        <v>1388</v>
      </c>
    </row>
    <row r="7727" spans="1:11" ht="56.25" customHeight="1">
      <c r="A7727" s="98">
        <v>526</v>
      </c>
      <c r="B7727" s="125" t="s">
        <v>7869</v>
      </c>
      <c r="C7727" s="126">
        <v>42621</v>
      </c>
      <c r="D7727" s="98" t="s">
        <v>3</v>
      </c>
      <c r="E7727" s="98">
        <v>1417441</v>
      </c>
      <c r="F7727" s="98"/>
      <c r="G7727" s="127" t="s">
        <v>12843</v>
      </c>
      <c r="H7727" s="128">
        <v>0</v>
      </c>
      <c r="I7727" s="128">
        <v>304</v>
      </c>
      <c r="J7727" s="129">
        <v>304</v>
      </c>
      <c r="K7727" s="101" t="s">
        <v>1388</v>
      </c>
    </row>
    <row r="7728" spans="1:11" ht="56.25" customHeight="1">
      <c r="A7728" s="98">
        <v>526</v>
      </c>
      <c r="B7728" s="125" t="s">
        <v>7869</v>
      </c>
      <c r="C7728" s="126">
        <v>42621</v>
      </c>
      <c r="D7728" s="98" t="s">
        <v>3</v>
      </c>
      <c r="E7728" s="98">
        <v>1417464</v>
      </c>
      <c r="F7728" s="98"/>
      <c r="G7728" s="127" t="s">
        <v>12844</v>
      </c>
      <c r="H7728" s="128">
        <v>0</v>
      </c>
      <c r="I7728" s="128">
        <v>206.42000000000002</v>
      </c>
      <c r="J7728" s="129">
        <v>206.42000000000002</v>
      </c>
      <c r="K7728" s="101" t="s">
        <v>1388</v>
      </c>
    </row>
    <row r="7729" spans="1:11" ht="56.25" customHeight="1">
      <c r="A7729" s="98">
        <v>526</v>
      </c>
      <c r="B7729" s="125" t="s">
        <v>7869</v>
      </c>
      <c r="C7729" s="126">
        <v>42622</v>
      </c>
      <c r="D7729" s="98" t="s">
        <v>3</v>
      </c>
      <c r="E7729" s="98">
        <v>1417826</v>
      </c>
      <c r="F7729" s="98"/>
      <c r="G7729" s="127" t="s">
        <v>9663</v>
      </c>
      <c r="H7729" s="128">
        <v>0</v>
      </c>
      <c r="I7729" s="128">
        <v>476.89</v>
      </c>
      <c r="J7729" s="129">
        <v>476.89</v>
      </c>
      <c r="K7729" s="101" t="s">
        <v>1388</v>
      </c>
    </row>
    <row r="7730" spans="1:11" ht="56.25" customHeight="1">
      <c r="A7730" s="98">
        <v>526</v>
      </c>
      <c r="B7730" s="125" t="s">
        <v>7869</v>
      </c>
      <c r="C7730" s="126">
        <v>42622</v>
      </c>
      <c r="D7730" s="98" t="s">
        <v>3</v>
      </c>
      <c r="E7730" s="98">
        <v>1417901</v>
      </c>
      <c r="F7730" s="98"/>
      <c r="G7730" s="127" t="s">
        <v>12881</v>
      </c>
      <c r="H7730" s="128">
        <v>0</v>
      </c>
      <c r="I7730" s="128">
        <v>521</v>
      </c>
      <c r="J7730" s="129">
        <v>521</v>
      </c>
      <c r="K7730" s="101" t="s">
        <v>1388</v>
      </c>
    </row>
    <row r="7731" spans="1:11" ht="56.25" customHeight="1">
      <c r="A7731" s="98">
        <v>526</v>
      </c>
      <c r="B7731" s="125" t="s">
        <v>7869</v>
      </c>
      <c r="C7731" s="126">
        <v>42622</v>
      </c>
      <c r="D7731" s="98" t="s">
        <v>3</v>
      </c>
      <c r="E7731" s="98">
        <v>1417913</v>
      </c>
      <c r="F7731" s="98"/>
      <c r="G7731" s="127" t="s">
        <v>12887</v>
      </c>
      <c r="H7731" s="128">
        <v>0</v>
      </c>
      <c r="I7731" s="128">
        <v>113</v>
      </c>
      <c r="J7731" s="129">
        <v>113</v>
      </c>
      <c r="K7731" s="101" t="s">
        <v>1388</v>
      </c>
    </row>
    <row r="7732" spans="1:11" ht="56.25" customHeight="1">
      <c r="A7732" s="98">
        <v>526</v>
      </c>
      <c r="B7732" s="125" t="s">
        <v>7869</v>
      </c>
      <c r="C7732" s="126">
        <v>42622</v>
      </c>
      <c r="D7732" s="98" t="s">
        <v>3</v>
      </c>
      <c r="E7732" s="98">
        <v>1417918</v>
      </c>
      <c r="F7732" s="98"/>
      <c r="G7732" s="127" t="s">
        <v>12890</v>
      </c>
      <c r="H7732" s="128">
        <v>0</v>
      </c>
      <c r="I7732" s="128">
        <v>226</v>
      </c>
      <c r="J7732" s="129">
        <v>226</v>
      </c>
      <c r="K7732" s="101" t="s">
        <v>1388</v>
      </c>
    </row>
    <row r="7733" spans="1:11" ht="56.25" customHeight="1">
      <c r="A7733" s="98">
        <v>526</v>
      </c>
      <c r="B7733" s="125" t="s">
        <v>7869</v>
      </c>
      <c r="C7733" s="126">
        <v>42622</v>
      </c>
      <c r="D7733" s="98" t="s">
        <v>3</v>
      </c>
      <c r="E7733" s="98">
        <v>1417922</v>
      </c>
      <c r="F7733" s="98"/>
      <c r="G7733" s="127" t="s">
        <v>12891</v>
      </c>
      <c r="H7733" s="128">
        <v>0</v>
      </c>
      <c r="I7733" s="128">
        <v>34</v>
      </c>
      <c r="J7733" s="129">
        <v>34</v>
      </c>
      <c r="K7733" s="101" t="s">
        <v>1388</v>
      </c>
    </row>
    <row r="7734" spans="1:11" ht="56.25" customHeight="1">
      <c r="A7734" s="98">
        <v>526</v>
      </c>
      <c r="B7734" s="125" t="s">
        <v>7869</v>
      </c>
      <c r="C7734" s="126">
        <v>42622</v>
      </c>
      <c r="D7734" s="98" t="s">
        <v>3</v>
      </c>
      <c r="E7734" s="98">
        <v>1417924</v>
      </c>
      <c r="F7734" s="98"/>
      <c r="G7734" s="127" t="s">
        <v>12892</v>
      </c>
      <c r="H7734" s="128">
        <v>0</v>
      </c>
      <c r="I7734" s="128">
        <v>430</v>
      </c>
      <c r="J7734" s="129">
        <v>430</v>
      </c>
      <c r="K7734" s="101" t="s">
        <v>1388</v>
      </c>
    </row>
    <row r="7735" spans="1:11" ht="56.25" customHeight="1">
      <c r="A7735" s="98">
        <v>526</v>
      </c>
      <c r="B7735" s="125" t="s">
        <v>7869</v>
      </c>
      <c r="C7735" s="126">
        <v>42625</v>
      </c>
      <c r="D7735" s="98" t="s">
        <v>3</v>
      </c>
      <c r="E7735" s="98">
        <v>1418445</v>
      </c>
      <c r="F7735" s="98"/>
      <c r="G7735" s="127" t="s">
        <v>12923</v>
      </c>
      <c r="H7735" s="128">
        <v>0</v>
      </c>
      <c r="I7735" s="128">
        <v>76</v>
      </c>
      <c r="J7735" s="129">
        <v>76</v>
      </c>
      <c r="K7735" s="101" t="s">
        <v>1388</v>
      </c>
    </row>
    <row r="7736" spans="1:11" ht="56.25" customHeight="1">
      <c r="A7736" s="98">
        <v>526</v>
      </c>
      <c r="B7736" s="125" t="s">
        <v>7869</v>
      </c>
      <c r="C7736" s="126">
        <v>42625</v>
      </c>
      <c r="D7736" s="98" t="s">
        <v>3</v>
      </c>
      <c r="E7736" s="98">
        <v>1418481</v>
      </c>
      <c r="F7736" s="98"/>
      <c r="G7736" s="127" t="s">
        <v>12929</v>
      </c>
      <c r="H7736" s="128">
        <v>0</v>
      </c>
      <c r="I7736" s="128">
        <v>387.03000000000003</v>
      </c>
      <c r="J7736" s="129">
        <v>387.03000000000003</v>
      </c>
      <c r="K7736" s="101" t="s">
        <v>1388</v>
      </c>
    </row>
    <row r="7737" spans="1:11" ht="56.25" customHeight="1">
      <c r="A7737" s="98">
        <v>526</v>
      </c>
      <c r="B7737" s="125" t="s">
        <v>7869</v>
      </c>
      <c r="C7737" s="126">
        <v>42625</v>
      </c>
      <c r="D7737" s="98" t="s">
        <v>3</v>
      </c>
      <c r="E7737" s="98">
        <v>1418606</v>
      </c>
      <c r="F7737" s="98"/>
      <c r="G7737" s="127" t="s">
        <v>12944</v>
      </c>
      <c r="H7737" s="128">
        <v>0</v>
      </c>
      <c r="I7737" s="128">
        <v>15</v>
      </c>
      <c r="J7737" s="129">
        <v>15</v>
      </c>
      <c r="K7737" s="101" t="s">
        <v>1388</v>
      </c>
    </row>
    <row r="7738" spans="1:11" ht="56.25" customHeight="1">
      <c r="A7738" s="98">
        <v>526</v>
      </c>
      <c r="B7738" s="125" t="s">
        <v>7869</v>
      </c>
      <c r="C7738" s="126">
        <v>42625</v>
      </c>
      <c r="D7738" s="98" t="s">
        <v>3</v>
      </c>
      <c r="E7738" s="98">
        <v>1418636</v>
      </c>
      <c r="F7738" s="98"/>
      <c r="G7738" s="127" t="s">
        <v>12946</v>
      </c>
      <c r="H7738" s="128">
        <v>0</v>
      </c>
      <c r="I7738" s="128">
        <v>325.92</v>
      </c>
      <c r="J7738" s="129">
        <v>325.92</v>
      </c>
      <c r="K7738" s="101" t="s">
        <v>1388</v>
      </c>
    </row>
    <row r="7739" spans="1:11" ht="56.25" customHeight="1">
      <c r="A7739" s="98">
        <v>526</v>
      </c>
      <c r="B7739" s="125" t="s">
        <v>7869</v>
      </c>
      <c r="C7739" s="126">
        <v>42625</v>
      </c>
      <c r="D7739" s="98" t="s">
        <v>3</v>
      </c>
      <c r="E7739" s="98">
        <v>1418655</v>
      </c>
      <c r="F7739" s="98"/>
      <c r="G7739" s="127" t="s">
        <v>12948</v>
      </c>
      <c r="H7739" s="128">
        <v>0</v>
      </c>
      <c r="I7739" s="128">
        <v>2</v>
      </c>
      <c r="J7739" s="129">
        <v>2</v>
      </c>
      <c r="K7739" s="101" t="s">
        <v>1388</v>
      </c>
    </row>
    <row r="7740" spans="1:11" ht="56.25" customHeight="1">
      <c r="A7740" s="98">
        <v>526</v>
      </c>
      <c r="B7740" s="125" t="s">
        <v>7869</v>
      </c>
      <c r="C7740" s="126">
        <v>42625</v>
      </c>
      <c r="D7740" s="98" t="s">
        <v>3</v>
      </c>
      <c r="E7740" s="98">
        <v>1418658</v>
      </c>
      <c r="F7740" s="98"/>
      <c r="G7740" s="127" t="s">
        <v>12949</v>
      </c>
      <c r="H7740" s="128">
        <v>0</v>
      </c>
      <c r="I7740" s="128">
        <v>170</v>
      </c>
      <c r="J7740" s="129">
        <v>170</v>
      </c>
      <c r="K7740" s="101" t="s">
        <v>1388</v>
      </c>
    </row>
    <row r="7741" spans="1:11" ht="56.25" customHeight="1">
      <c r="A7741" s="98">
        <v>526</v>
      </c>
      <c r="B7741" s="125" t="s">
        <v>7869</v>
      </c>
      <c r="C7741" s="126">
        <v>42625</v>
      </c>
      <c r="D7741" s="98" t="s">
        <v>3</v>
      </c>
      <c r="E7741" s="98">
        <v>1418662</v>
      </c>
      <c r="F7741" s="98"/>
      <c r="G7741" s="127" t="s">
        <v>8310</v>
      </c>
      <c r="H7741" s="128">
        <v>0</v>
      </c>
      <c r="I7741" s="128">
        <v>50.99</v>
      </c>
      <c r="J7741" s="129">
        <v>50.99</v>
      </c>
      <c r="K7741" s="101" t="s">
        <v>1388</v>
      </c>
    </row>
    <row r="7742" spans="1:11" ht="56.25" customHeight="1">
      <c r="A7742" s="98">
        <v>526</v>
      </c>
      <c r="B7742" s="125" t="s">
        <v>7869</v>
      </c>
      <c r="C7742" s="126">
        <v>42625</v>
      </c>
      <c r="D7742" s="98" t="s">
        <v>3</v>
      </c>
      <c r="E7742" s="98">
        <v>1418676</v>
      </c>
      <c r="F7742" s="98"/>
      <c r="G7742" s="127" t="s">
        <v>11797</v>
      </c>
      <c r="H7742" s="128">
        <v>0</v>
      </c>
      <c r="I7742" s="128">
        <v>454</v>
      </c>
      <c r="J7742" s="129">
        <v>454</v>
      </c>
      <c r="K7742" s="101" t="s">
        <v>1388</v>
      </c>
    </row>
    <row r="7743" spans="1:11" ht="56.25" customHeight="1">
      <c r="A7743" s="98">
        <v>526</v>
      </c>
      <c r="B7743" s="125" t="s">
        <v>7869</v>
      </c>
      <c r="C7743" s="126">
        <v>42626</v>
      </c>
      <c r="D7743" s="98" t="s">
        <v>3</v>
      </c>
      <c r="E7743" s="98">
        <v>1418862</v>
      </c>
      <c r="F7743" s="98"/>
      <c r="G7743" s="127" t="s">
        <v>12956</v>
      </c>
      <c r="H7743" s="128">
        <v>0</v>
      </c>
      <c r="I7743" s="128">
        <v>91</v>
      </c>
      <c r="J7743" s="129">
        <v>91</v>
      </c>
      <c r="K7743" s="101" t="s">
        <v>1388</v>
      </c>
    </row>
    <row r="7744" spans="1:11" ht="56.25" customHeight="1">
      <c r="A7744" s="98">
        <v>526</v>
      </c>
      <c r="B7744" s="125" t="s">
        <v>7869</v>
      </c>
      <c r="C7744" s="126">
        <v>42626</v>
      </c>
      <c r="D7744" s="98" t="s">
        <v>3</v>
      </c>
      <c r="E7744" s="98">
        <v>1418998</v>
      </c>
      <c r="F7744" s="98"/>
      <c r="G7744" s="127" t="s">
        <v>12990</v>
      </c>
      <c r="H7744" s="128">
        <v>0</v>
      </c>
      <c r="I7744" s="128">
        <v>540.54999999999995</v>
      </c>
      <c r="J7744" s="129">
        <v>540.54999999999995</v>
      </c>
      <c r="K7744" s="101" t="s">
        <v>1388</v>
      </c>
    </row>
    <row r="7745" spans="1:11" ht="56.25" customHeight="1">
      <c r="A7745" s="98">
        <v>526</v>
      </c>
      <c r="B7745" s="125" t="s">
        <v>7869</v>
      </c>
      <c r="C7745" s="126">
        <v>42626</v>
      </c>
      <c r="D7745" s="98" t="s">
        <v>3</v>
      </c>
      <c r="E7745" s="98">
        <v>1419049</v>
      </c>
      <c r="F7745" s="98"/>
      <c r="G7745" s="127" t="s">
        <v>12998</v>
      </c>
      <c r="H7745" s="128">
        <v>0</v>
      </c>
      <c r="I7745" s="128">
        <v>76</v>
      </c>
      <c r="J7745" s="129">
        <v>76</v>
      </c>
      <c r="K7745" s="101" t="s">
        <v>1388</v>
      </c>
    </row>
    <row r="7746" spans="1:11" ht="56.25" customHeight="1">
      <c r="A7746" s="98">
        <v>526</v>
      </c>
      <c r="B7746" s="125" t="s">
        <v>7869</v>
      </c>
      <c r="C7746" s="126">
        <v>42626</v>
      </c>
      <c r="D7746" s="98" t="s">
        <v>3</v>
      </c>
      <c r="E7746" s="98">
        <v>1419093</v>
      </c>
      <c r="F7746" s="98"/>
      <c r="G7746" s="127" t="s">
        <v>13002</v>
      </c>
      <c r="H7746" s="128">
        <v>0</v>
      </c>
      <c r="I7746" s="128">
        <v>454</v>
      </c>
      <c r="J7746" s="129">
        <v>454</v>
      </c>
      <c r="K7746" s="101" t="s">
        <v>1388</v>
      </c>
    </row>
    <row r="7747" spans="1:11" ht="56.25" customHeight="1">
      <c r="A7747" s="98">
        <v>526</v>
      </c>
      <c r="B7747" s="125" t="s">
        <v>7869</v>
      </c>
      <c r="C7747" s="126">
        <v>42626</v>
      </c>
      <c r="D7747" s="98" t="s">
        <v>3</v>
      </c>
      <c r="E7747" s="98">
        <v>1419136</v>
      </c>
      <c r="F7747" s="98"/>
      <c r="G7747" s="127" t="s">
        <v>13005</v>
      </c>
      <c r="H7747" s="128">
        <v>0</v>
      </c>
      <c r="I7747" s="128">
        <v>350</v>
      </c>
      <c r="J7747" s="129">
        <v>350</v>
      </c>
      <c r="K7747" s="101" t="s">
        <v>1388</v>
      </c>
    </row>
    <row r="7748" spans="1:11" ht="56.25" customHeight="1">
      <c r="A7748" s="98">
        <v>526</v>
      </c>
      <c r="B7748" s="125" t="s">
        <v>7869</v>
      </c>
      <c r="C7748" s="126">
        <v>42627</v>
      </c>
      <c r="D7748" s="98" t="s">
        <v>3</v>
      </c>
      <c r="E7748" s="98">
        <v>1419593</v>
      </c>
      <c r="F7748" s="98"/>
      <c r="G7748" s="127" t="s">
        <v>13030</v>
      </c>
      <c r="H7748" s="128">
        <v>0</v>
      </c>
      <c r="I7748" s="128">
        <v>454</v>
      </c>
      <c r="J7748" s="129">
        <v>454</v>
      </c>
      <c r="K7748" s="101" t="s">
        <v>1388</v>
      </c>
    </row>
    <row r="7749" spans="1:11" ht="56.25" customHeight="1">
      <c r="A7749" s="98">
        <v>526</v>
      </c>
      <c r="B7749" s="125" t="s">
        <v>7869</v>
      </c>
      <c r="C7749" s="126">
        <v>42627</v>
      </c>
      <c r="D7749" s="98" t="s">
        <v>3</v>
      </c>
      <c r="E7749" s="98">
        <v>1419594</v>
      </c>
      <c r="F7749" s="98"/>
      <c r="G7749" s="127" t="s">
        <v>13031</v>
      </c>
      <c r="H7749" s="128">
        <v>0</v>
      </c>
      <c r="I7749" s="128">
        <v>454</v>
      </c>
      <c r="J7749" s="129">
        <v>454</v>
      </c>
      <c r="K7749" s="101" t="s">
        <v>1388</v>
      </c>
    </row>
    <row r="7750" spans="1:11" ht="56.25" customHeight="1">
      <c r="A7750" s="98">
        <v>526</v>
      </c>
      <c r="B7750" s="125" t="s">
        <v>7869</v>
      </c>
      <c r="C7750" s="126">
        <v>42627</v>
      </c>
      <c r="D7750" s="98" t="s">
        <v>3</v>
      </c>
      <c r="E7750" s="98">
        <v>1419604</v>
      </c>
      <c r="F7750" s="98"/>
      <c r="G7750" s="127" t="s">
        <v>13035</v>
      </c>
      <c r="H7750" s="128">
        <v>0</v>
      </c>
      <c r="I7750" s="128">
        <v>454</v>
      </c>
      <c r="J7750" s="129">
        <v>454</v>
      </c>
      <c r="K7750" s="101" t="s">
        <v>1388</v>
      </c>
    </row>
    <row r="7751" spans="1:11" ht="56.25" customHeight="1">
      <c r="A7751" s="98">
        <v>526</v>
      </c>
      <c r="B7751" s="125" t="s">
        <v>7869</v>
      </c>
      <c r="C7751" s="126">
        <v>42627</v>
      </c>
      <c r="D7751" s="98" t="s">
        <v>3</v>
      </c>
      <c r="E7751" s="98">
        <v>1419695</v>
      </c>
      <c r="F7751" s="98"/>
      <c r="G7751" s="127" t="s">
        <v>13062</v>
      </c>
      <c r="H7751" s="128">
        <v>0</v>
      </c>
      <c r="I7751" s="128">
        <v>220</v>
      </c>
      <c r="J7751" s="129">
        <v>220</v>
      </c>
      <c r="K7751" s="101" t="s">
        <v>1388</v>
      </c>
    </row>
    <row r="7752" spans="1:11" ht="56.25" customHeight="1">
      <c r="A7752" s="98">
        <v>526</v>
      </c>
      <c r="B7752" s="125" t="s">
        <v>7869</v>
      </c>
      <c r="C7752" s="126">
        <v>42628</v>
      </c>
      <c r="D7752" s="98" t="s">
        <v>3</v>
      </c>
      <c r="E7752" s="98">
        <v>1420116</v>
      </c>
      <c r="F7752" s="98"/>
      <c r="G7752" s="127" t="s">
        <v>12806</v>
      </c>
      <c r="H7752" s="128">
        <v>0</v>
      </c>
      <c r="I7752" s="128">
        <v>108.8</v>
      </c>
      <c r="J7752" s="129">
        <v>108.8</v>
      </c>
      <c r="K7752" s="101" t="s">
        <v>1388</v>
      </c>
    </row>
    <row r="7753" spans="1:11" ht="56.25" customHeight="1">
      <c r="A7753" s="98">
        <v>526</v>
      </c>
      <c r="B7753" s="125" t="s">
        <v>7869</v>
      </c>
      <c r="C7753" s="126">
        <v>42628</v>
      </c>
      <c r="D7753" s="98" t="s">
        <v>3</v>
      </c>
      <c r="E7753" s="98">
        <v>1420121</v>
      </c>
      <c r="F7753" s="98"/>
      <c r="G7753" s="127" t="s">
        <v>13117</v>
      </c>
      <c r="H7753" s="128">
        <v>0</v>
      </c>
      <c r="I7753" s="128">
        <v>91</v>
      </c>
      <c r="J7753" s="129">
        <v>91</v>
      </c>
      <c r="K7753" s="101" t="s">
        <v>1388</v>
      </c>
    </row>
    <row r="7754" spans="1:11" ht="56.25" customHeight="1">
      <c r="A7754" s="98">
        <v>526</v>
      </c>
      <c r="B7754" s="125" t="s">
        <v>7869</v>
      </c>
      <c r="C7754" s="126">
        <v>42628</v>
      </c>
      <c r="D7754" s="98" t="s">
        <v>3</v>
      </c>
      <c r="E7754" s="98">
        <v>1420218</v>
      </c>
      <c r="F7754" s="98"/>
      <c r="G7754" s="127" t="s">
        <v>13132</v>
      </c>
      <c r="H7754" s="128">
        <v>0</v>
      </c>
      <c r="I7754" s="128">
        <v>454</v>
      </c>
      <c r="J7754" s="129">
        <v>454</v>
      </c>
      <c r="K7754" s="101" t="s">
        <v>1388</v>
      </c>
    </row>
    <row r="7755" spans="1:11" ht="56.25" customHeight="1">
      <c r="A7755" s="98">
        <v>526</v>
      </c>
      <c r="B7755" s="125" t="s">
        <v>7869</v>
      </c>
      <c r="C7755" s="126">
        <v>42628</v>
      </c>
      <c r="D7755" s="98" t="s">
        <v>3</v>
      </c>
      <c r="E7755" s="98">
        <v>1420220</v>
      </c>
      <c r="F7755" s="98"/>
      <c r="G7755" s="127" t="s">
        <v>8050</v>
      </c>
      <c r="H7755" s="128">
        <v>0</v>
      </c>
      <c r="I7755" s="128">
        <v>454</v>
      </c>
      <c r="J7755" s="129">
        <v>454</v>
      </c>
      <c r="K7755" s="101" t="s">
        <v>1388</v>
      </c>
    </row>
    <row r="7756" spans="1:11" ht="56.25" customHeight="1">
      <c r="A7756" s="98">
        <v>526</v>
      </c>
      <c r="B7756" s="125" t="s">
        <v>7869</v>
      </c>
      <c r="C7756" s="126">
        <v>42629</v>
      </c>
      <c r="D7756" s="98" t="s">
        <v>3</v>
      </c>
      <c r="E7756" s="98">
        <v>1420522</v>
      </c>
      <c r="F7756" s="98"/>
      <c r="G7756" s="127" t="s">
        <v>13152</v>
      </c>
      <c r="H7756" s="128">
        <v>0</v>
      </c>
      <c r="I7756" s="128">
        <v>11561</v>
      </c>
      <c r="J7756" s="129">
        <v>11561</v>
      </c>
      <c r="K7756" s="101" t="s">
        <v>1388</v>
      </c>
    </row>
    <row r="7757" spans="1:11" ht="56.25" customHeight="1">
      <c r="A7757" s="98">
        <v>526</v>
      </c>
      <c r="B7757" s="125" t="s">
        <v>7869</v>
      </c>
      <c r="C7757" s="126">
        <v>42629</v>
      </c>
      <c r="D7757" s="98" t="s">
        <v>3</v>
      </c>
      <c r="E7757" s="98">
        <v>1420526</v>
      </c>
      <c r="F7757" s="98"/>
      <c r="G7757" s="127" t="s">
        <v>13153</v>
      </c>
      <c r="H7757" s="128">
        <v>0</v>
      </c>
      <c r="I7757" s="128">
        <v>3055</v>
      </c>
      <c r="J7757" s="129">
        <v>3055</v>
      </c>
      <c r="K7757" s="101" t="s">
        <v>1388</v>
      </c>
    </row>
    <row r="7758" spans="1:11" ht="56.25" customHeight="1">
      <c r="A7758" s="98">
        <v>526</v>
      </c>
      <c r="B7758" s="125" t="s">
        <v>7869</v>
      </c>
      <c r="C7758" s="126">
        <v>42629</v>
      </c>
      <c r="D7758" s="98" t="s">
        <v>3</v>
      </c>
      <c r="E7758" s="98">
        <v>1420529</v>
      </c>
      <c r="F7758" s="98"/>
      <c r="G7758" s="127" t="s">
        <v>13154</v>
      </c>
      <c r="H7758" s="128">
        <v>0</v>
      </c>
      <c r="I7758" s="128">
        <v>5175.5</v>
      </c>
      <c r="J7758" s="129">
        <v>5175.5</v>
      </c>
      <c r="K7758" s="101" t="s">
        <v>1388</v>
      </c>
    </row>
    <row r="7759" spans="1:11" ht="56.25" customHeight="1">
      <c r="A7759" s="98">
        <v>526</v>
      </c>
      <c r="B7759" s="125" t="s">
        <v>7869</v>
      </c>
      <c r="C7759" s="126">
        <v>42629</v>
      </c>
      <c r="D7759" s="98" t="s">
        <v>3</v>
      </c>
      <c r="E7759" s="98">
        <v>1420531</v>
      </c>
      <c r="F7759" s="98"/>
      <c r="G7759" s="127" t="s">
        <v>13155</v>
      </c>
      <c r="H7759" s="128">
        <v>0</v>
      </c>
      <c r="I7759" s="128">
        <v>430.56</v>
      </c>
      <c r="J7759" s="129">
        <v>430.56</v>
      </c>
      <c r="K7759" s="101" t="s">
        <v>1388</v>
      </c>
    </row>
    <row r="7760" spans="1:11" ht="56.25" customHeight="1">
      <c r="A7760" s="98">
        <v>526</v>
      </c>
      <c r="B7760" s="125" t="s">
        <v>7869</v>
      </c>
      <c r="C7760" s="126">
        <v>42629</v>
      </c>
      <c r="D7760" s="98" t="s">
        <v>3</v>
      </c>
      <c r="E7760" s="98">
        <v>1420651</v>
      </c>
      <c r="F7760" s="98"/>
      <c r="G7760" s="127" t="s">
        <v>13183</v>
      </c>
      <c r="H7760" s="128">
        <v>0</v>
      </c>
      <c r="I7760" s="128">
        <v>458.6</v>
      </c>
      <c r="J7760" s="129">
        <v>458.6</v>
      </c>
      <c r="K7760" s="101" t="s">
        <v>1388</v>
      </c>
    </row>
    <row r="7761" spans="1:11" ht="56.25" customHeight="1">
      <c r="A7761" s="98">
        <v>526</v>
      </c>
      <c r="B7761" s="125" t="s">
        <v>7869</v>
      </c>
      <c r="C7761" s="126">
        <v>42629</v>
      </c>
      <c r="D7761" s="98" t="s">
        <v>3</v>
      </c>
      <c r="E7761" s="98">
        <v>1420653</v>
      </c>
      <c r="F7761" s="98"/>
      <c r="G7761" s="127" t="s">
        <v>13183</v>
      </c>
      <c r="H7761" s="128">
        <v>0</v>
      </c>
      <c r="I7761" s="128">
        <v>581.98</v>
      </c>
      <c r="J7761" s="129">
        <v>581.98</v>
      </c>
      <c r="K7761" s="101" t="s">
        <v>1388</v>
      </c>
    </row>
    <row r="7762" spans="1:11" ht="56.25" customHeight="1">
      <c r="A7762" s="98">
        <v>526</v>
      </c>
      <c r="B7762" s="125" t="s">
        <v>7869</v>
      </c>
      <c r="C7762" s="126">
        <v>42629</v>
      </c>
      <c r="D7762" s="98" t="s">
        <v>3</v>
      </c>
      <c r="E7762" s="98">
        <v>1420737</v>
      </c>
      <c r="F7762" s="98"/>
      <c r="G7762" s="127" t="s">
        <v>13195</v>
      </c>
      <c r="H7762" s="128">
        <v>0</v>
      </c>
      <c r="I7762" s="128">
        <v>747.98</v>
      </c>
      <c r="J7762" s="129">
        <v>747.98</v>
      </c>
      <c r="K7762" s="101" t="s">
        <v>1388</v>
      </c>
    </row>
    <row r="7763" spans="1:11" ht="56.25" customHeight="1">
      <c r="A7763" s="98">
        <v>526</v>
      </c>
      <c r="B7763" s="125" t="s">
        <v>7869</v>
      </c>
      <c r="C7763" s="126">
        <v>42629</v>
      </c>
      <c r="D7763" s="98" t="s">
        <v>3</v>
      </c>
      <c r="E7763" s="98">
        <v>1420757</v>
      </c>
      <c r="F7763" s="98"/>
      <c r="G7763" s="127" t="s">
        <v>13197</v>
      </c>
      <c r="H7763" s="128">
        <v>0</v>
      </c>
      <c r="I7763" s="128">
        <v>823.01</v>
      </c>
      <c r="J7763" s="129">
        <v>823.01</v>
      </c>
      <c r="K7763" s="101" t="s">
        <v>1388</v>
      </c>
    </row>
    <row r="7764" spans="1:11" ht="56.25" customHeight="1">
      <c r="A7764" s="98">
        <v>526</v>
      </c>
      <c r="B7764" s="125" t="s">
        <v>7869</v>
      </c>
      <c r="C7764" s="126">
        <v>42632</v>
      </c>
      <c r="D7764" s="98" t="s">
        <v>3</v>
      </c>
      <c r="E7764" s="98">
        <v>1421167</v>
      </c>
      <c r="F7764" s="98"/>
      <c r="G7764" s="127" t="s">
        <v>13233</v>
      </c>
      <c r="H7764" s="128">
        <v>0</v>
      </c>
      <c r="I7764" s="128">
        <v>30</v>
      </c>
      <c r="J7764" s="129">
        <v>30</v>
      </c>
      <c r="K7764" s="101" t="s">
        <v>1388</v>
      </c>
    </row>
    <row r="7765" spans="1:11" ht="56.25" customHeight="1">
      <c r="A7765" s="98">
        <v>526</v>
      </c>
      <c r="B7765" s="125" t="s">
        <v>7869</v>
      </c>
      <c r="C7765" s="126">
        <v>42632</v>
      </c>
      <c r="D7765" s="98" t="s">
        <v>3</v>
      </c>
      <c r="E7765" s="98">
        <v>1421193</v>
      </c>
      <c r="F7765" s="98"/>
      <c r="G7765" s="127" t="s">
        <v>13239</v>
      </c>
      <c r="H7765" s="128">
        <v>0</v>
      </c>
      <c r="I7765" s="128">
        <v>163.97</v>
      </c>
      <c r="J7765" s="129">
        <v>163.97</v>
      </c>
      <c r="K7765" s="101" t="s">
        <v>1388</v>
      </c>
    </row>
    <row r="7766" spans="1:11" ht="56.25" customHeight="1">
      <c r="A7766" s="98">
        <v>526</v>
      </c>
      <c r="B7766" s="125" t="s">
        <v>7869</v>
      </c>
      <c r="C7766" s="126">
        <v>42632</v>
      </c>
      <c r="D7766" s="98" t="s">
        <v>3</v>
      </c>
      <c r="E7766" s="98">
        <v>1421208</v>
      </c>
      <c r="F7766" s="98"/>
      <c r="G7766" s="127" t="s">
        <v>9663</v>
      </c>
      <c r="H7766" s="128">
        <v>0</v>
      </c>
      <c r="I7766" s="128">
        <v>473.89</v>
      </c>
      <c r="J7766" s="129">
        <v>473.89</v>
      </c>
      <c r="K7766" s="101" t="s">
        <v>1388</v>
      </c>
    </row>
    <row r="7767" spans="1:11" ht="56.25" customHeight="1">
      <c r="A7767" s="98">
        <v>526</v>
      </c>
      <c r="B7767" s="125" t="s">
        <v>7869</v>
      </c>
      <c r="C7767" s="126">
        <v>42632</v>
      </c>
      <c r="D7767" s="98" t="s">
        <v>3</v>
      </c>
      <c r="E7767" s="98">
        <v>1421273</v>
      </c>
      <c r="F7767" s="98"/>
      <c r="G7767" s="127" t="s">
        <v>13248</v>
      </c>
      <c r="H7767" s="128">
        <v>0</v>
      </c>
      <c r="I7767" s="128">
        <v>94</v>
      </c>
      <c r="J7767" s="129">
        <v>94</v>
      </c>
      <c r="K7767" s="101" t="s">
        <v>1388</v>
      </c>
    </row>
    <row r="7768" spans="1:11" ht="56.25" customHeight="1">
      <c r="A7768" s="98">
        <v>526</v>
      </c>
      <c r="B7768" s="125" t="s">
        <v>7869</v>
      </c>
      <c r="C7768" s="126">
        <v>42632</v>
      </c>
      <c r="D7768" s="98" t="s">
        <v>3</v>
      </c>
      <c r="E7768" s="98">
        <v>1421274</v>
      </c>
      <c r="F7768" s="98"/>
      <c r="G7768" s="127" t="s">
        <v>13249</v>
      </c>
      <c r="H7768" s="128">
        <v>0</v>
      </c>
      <c r="I7768" s="128">
        <v>94</v>
      </c>
      <c r="J7768" s="129">
        <v>94</v>
      </c>
      <c r="K7768" s="101" t="s">
        <v>1388</v>
      </c>
    </row>
    <row r="7769" spans="1:11" ht="56.25" customHeight="1">
      <c r="A7769" s="98">
        <v>526</v>
      </c>
      <c r="B7769" s="125" t="s">
        <v>7869</v>
      </c>
      <c r="C7769" s="126">
        <v>42633</v>
      </c>
      <c r="D7769" s="98" t="s">
        <v>3</v>
      </c>
      <c r="E7769" s="98">
        <v>1421634</v>
      </c>
      <c r="F7769" s="98"/>
      <c r="G7769" s="127" t="s">
        <v>13283</v>
      </c>
      <c r="H7769" s="128">
        <v>0</v>
      </c>
      <c r="I7769" s="128">
        <v>800</v>
      </c>
      <c r="J7769" s="129">
        <v>800</v>
      </c>
      <c r="K7769" s="101" t="s">
        <v>1388</v>
      </c>
    </row>
    <row r="7770" spans="1:11" ht="56.25" customHeight="1">
      <c r="A7770" s="98">
        <v>526</v>
      </c>
      <c r="B7770" s="125" t="s">
        <v>7869</v>
      </c>
      <c r="C7770" s="126">
        <v>42633</v>
      </c>
      <c r="D7770" s="98" t="s">
        <v>3</v>
      </c>
      <c r="E7770" s="98">
        <v>1421819</v>
      </c>
      <c r="F7770" s="98"/>
      <c r="G7770" s="127" t="s">
        <v>13320</v>
      </c>
      <c r="H7770" s="128">
        <v>0</v>
      </c>
      <c r="I7770" s="128">
        <v>180</v>
      </c>
      <c r="J7770" s="129">
        <v>180</v>
      </c>
      <c r="K7770" s="101" t="s">
        <v>1388</v>
      </c>
    </row>
    <row r="7771" spans="1:11" ht="56.25" customHeight="1">
      <c r="A7771" s="98">
        <v>526</v>
      </c>
      <c r="B7771" s="125" t="s">
        <v>7869</v>
      </c>
      <c r="C7771" s="126">
        <v>42633</v>
      </c>
      <c r="D7771" s="98" t="s">
        <v>3</v>
      </c>
      <c r="E7771" s="98">
        <v>1421820</v>
      </c>
      <c r="F7771" s="98"/>
      <c r="G7771" s="127" t="s">
        <v>13321</v>
      </c>
      <c r="H7771" s="128">
        <v>0</v>
      </c>
      <c r="I7771" s="128">
        <v>71.97</v>
      </c>
      <c r="J7771" s="129">
        <v>71.97</v>
      </c>
      <c r="K7771" s="101" t="s">
        <v>1388</v>
      </c>
    </row>
    <row r="7772" spans="1:11" ht="56.25" customHeight="1">
      <c r="A7772" s="98">
        <v>526</v>
      </c>
      <c r="B7772" s="125" t="s">
        <v>7869</v>
      </c>
      <c r="C7772" s="126">
        <v>42634</v>
      </c>
      <c r="D7772" s="98" t="s">
        <v>3</v>
      </c>
      <c r="E7772" s="98">
        <v>1422194</v>
      </c>
      <c r="F7772" s="98"/>
      <c r="G7772" s="127" t="s">
        <v>13360</v>
      </c>
      <c r="H7772" s="128">
        <v>0</v>
      </c>
      <c r="I7772" s="128">
        <v>91</v>
      </c>
      <c r="J7772" s="129">
        <v>91</v>
      </c>
      <c r="K7772" s="101" t="s">
        <v>1388</v>
      </c>
    </row>
    <row r="7773" spans="1:11" ht="56.25" customHeight="1">
      <c r="A7773" s="98">
        <v>526</v>
      </c>
      <c r="B7773" s="125" t="s">
        <v>7869</v>
      </c>
      <c r="C7773" s="126">
        <v>42634</v>
      </c>
      <c r="D7773" s="98" t="s">
        <v>3</v>
      </c>
      <c r="E7773" s="98">
        <v>1422285</v>
      </c>
      <c r="F7773" s="98"/>
      <c r="G7773" s="127" t="s">
        <v>13374</v>
      </c>
      <c r="H7773" s="128">
        <v>0</v>
      </c>
      <c r="I7773" s="128">
        <v>1900</v>
      </c>
      <c r="J7773" s="129">
        <v>1900</v>
      </c>
      <c r="K7773" s="101" t="s">
        <v>1388</v>
      </c>
    </row>
    <row r="7774" spans="1:11" ht="56.25" customHeight="1">
      <c r="A7774" s="98">
        <v>526</v>
      </c>
      <c r="B7774" s="125" t="s">
        <v>7869</v>
      </c>
      <c r="C7774" s="126">
        <v>42635</v>
      </c>
      <c r="D7774" s="98" t="s">
        <v>3</v>
      </c>
      <c r="E7774" s="98">
        <v>1422636</v>
      </c>
      <c r="F7774" s="98"/>
      <c r="G7774" s="127" t="s">
        <v>13409</v>
      </c>
      <c r="H7774" s="128">
        <v>0</v>
      </c>
      <c r="I7774" s="128">
        <v>80</v>
      </c>
      <c r="J7774" s="129">
        <v>80</v>
      </c>
      <c r="K7774" s="101" t="s">
        <v>1388</v>
      </c>
    </row>
    <row r="7775" spans="1:11" ht="56.25" customHeight="1">
      <c r="A7775" s="98">
        <v>526</v>
      </c>
      <c r="B7775" s="125" t="s">
        <v>7869</v>
      </c>
      <c r="C7775" s="126">
        <v>42635</v>
      </c>
      <c r="D7775" s="98" t="s">
        <v>3</v>
      </c>
      <c r="E7775" s="98">
        <v>1422676</v>
      </c>
      <c r="F7775" s="98"/>
      <c r="G7775" s="127" t="s">
        <v>13421</v>
      </c>
      <c r="H7775" s="128">
        <v>0</v>
      </c>
      <c r="I7775" s="128">
        <v>60</v>
      </c>
      <c r="J7775" s="129">
        <v>60</v>
      </c>
      <c r="K7775" s="101" t="s">
        <v>1388</v>
      </c>
    </row>
    <row r="7776" spans="1:11" ht="56.25" customHeight="1">
      <c r="A7776" s="98">
        <v>526</v>
      </c>
      <c r="B7776" s="125" t="s">
        <v>7869</v>
      </c>
      <c r="C7776" s="126">
        <v>42635</v>
      </c>
      <c r="D7776" s="98" t="s">
        <v>3</v>
      </c>
      <c r="E7776" s="98">
        <v>1422679</v>
      </c>
      <c r="F7776" s="98"/>
      <c r="G7776" s="127" t="s">
        <v>13422</v>
      </c>
      <c r="H7776" s="128">
        <v>0</v>
      </c>
      <c r="I7776" s="128">
        <v>110</v>
      </c>
      <c r="J7776" s="129">
        <v>110</v>
      </c>
      <c r="K7776" s="101" t="s">
        <v>1388</v>
      </c>
    </row>
    <row r="7777" spans="1:11" ht="56.25" customHeight="1">
      <c r="A7777" s="98">
        <v>526</v>
      </c>
      <c r="B7777" s="125" t="s">
        <v>7869</v>
      </c>
      <c r="C7777" s="126">
        <v>42636</v>
      </c>
      <c r="D7777" s="98" t="s">
        <v>3</v>
      </c>
      <c r="E7777" s="98">
        <v>1423271</v>
      </c>
      <c r="F7777" s="98"/>
      <c r="G7777" s="127" t="s">
        <v>13470</v>
      </c>
      <c r="H7777" s="128">
        <v>0</v>
      </c>
      <c r="I7777" s="128">
        <v>273</v>
      </c>
      <c r="J7777" s="129">
        <v>273</v>
      </c>
      <c r="K7777" s="101" t="s">
        <v>1388</v>
      </c>
    </row>
    <row r="7778" spans="1:11" ht="56.25" customHeight="1">
      <c r="A7778" s="98">
        <v>526</v>
      </c>
      <c r="B7778" s="125" t="s">
        <v>7869</v>
      </c>
      <c r="C7778" s="126">
        <v>42636</v>
      </c>
      <c r="D7778" s="98" t="s">
        <v>3</v>
      </c>
      <c r="E7778" s="98">
        <v>1423318</v>
      </c>
      <c r="F7778" s="98"/>
      <c r="G7778" s="127" t="s">
        <v>8342</v>
      </c>
      <c r="H7778" s="128">
        <v>0</v>
      </c>
      <c r="I7778" s="128">
        <v>71</v>
      </c>
      <c r="J7778" s="129">
        <v>71</v>
      </c>
      <c r="K7778" s="101" t="s">
        <v>1388</v>
      </c>
    </row>
    <row r="7779" spans="1:11" ht="56.25" customHeight="1">
      <c r="A7779" s="98">
        <v>526</v>
      </c>
      <c r="B7779" s="125" t="s">
        <v>7869</v>
      </c>
      <c r="C7779" s="126">
        <v>42639</v>
      </c>
      <c r="D7779" s="98" t="s">
        <v>3</v>
      </c>
      <c r="E7779" s="98">
        <v>1423504</v>
      </c>
      <c r="F7779" s="98"/>
      <c r="G7779" s="127" t="s">
        <v>13484</v>
      </c>
      <c r="H7779" s="128">
        <v>0</v>
      </c>
      <c r="I7779" s="128">
        <v>172.16</v>
      </c>
      <c r="J7779" s="129">
        <v>172.16</v>
      </c>
      <c r="K7779" s="101" t="s">
        <v>1388</v>
      </c>
    </row>
    <row r="7780" spans="1:11" ht="56.25" customHeight="1">
      <c r="A7780" s="98">
        <v>526</v>
      </c>
      <c r="B7780" s="125" t="s">
        <v>7869</v>
      </c>
      <c r="C7780" s="126">
        <v>42639</v>
      </c>
      <c r="D7780" s="98" t="s">
        <v>3</v>
      </c>
      <c r="E7780" s="98">
        <v>1423507</v>
      </c>
      <c r="F7780" s="98"/>
      <c r="G7780" s="127" t="s">
        <v>13484</v>
      </c>
      <c r="H7780" s="128">
        <v>0</v>
      </c>
      <c r="I7780" s="128">
        <v>20</v>
      </c>
      <c r="J7780" s="129">
        <v>20</v>
      </c>
      <c r="K7780" s="101" t="s">
        <v>1388</v>
      </c>
    </row>
    <row r="7781" spans="1:11" ht="56.25" customHeight="1">
      <c r="A7781" s="98">
        <v>526</v>
      </c>
      <c r="B7781" s="125" t="s">
        <v>7869</v>
      </c>
      <c r="C7781" s="126">
        <v>42639</v>
      </c>
      <c r="D7781" s="98" t="s">
        <v>3</v>
      </c>
      <c r="E7781" s="98">
        <v>1423643</v>
      </c>
      <c r="F7781" s="98"/>
      <c r="G7781" s="127" t="s">
        <v>13525</v>
      </c>
      <c r="H7781" s="128">
        <v>0</v>
      </c>
      <c r="I7781" s="128">
        <v>30</v>
      </c>
      <c r="J7781" s="129">
        <v>30</v>
      </c>
      <c r="K7781" s="101" t="s">
        <v>1388</v>
      </c>
    </row>
    <row r="7782" spans="1:11" ht="56.25" customHeight="1">
      <c r="A7782" s="98">
        <v>526</v>
      </c>
      <c r="B7782" s="125" t="s">
        <v>7869</v>
      </c>
      <c r="C7782" s="126">
        <v>42639</v>
      </c>
      <c r="D7782" s="98" t="s">
        <v>3</v>
      </c>
      <c r="E7782" s="98">
        <v>1423689</v>
      </c>
      <c r="F7782" s="98"/>
      <c r="G7782" s="127" t="s">
        <v>13529</v>
      </c>
      <c r="H7782" s="128">
        <v>0</v>
      </c>
      <c r="I7782" s="128">
        <v>150</v>
      </c>
      <c r="J7782" s="129">
        <v>150</v>
      </c>
      <c r="K7782" s="101" t="s">
        <v>1388</v>
      </c>
    </row>
    <row r="7783" spans="1:11" ht="56.25" customHeight="1">
      <c r="A7783" s="98">
        <v>526</v>
      </c>
      <c r="B7783" s="125" t="s">
        <v>7869</v>
      </c>
      <c r="C7783" s="126">
        <v>42639</v>
      </c>
      <c r="D7783" s="98" t="s">
        <v>3</v>
      </c>
      <c r="E7783" s="98">
        <v>1423691</v>
      </c>
      <c r="F7783" s="98"/>
      <c r="G7783" s="127" t="s">
        <v>13530</v>
      </c>
      <c r="H7783" s="128">
        <v>0</v>
      </c>
      <c r="I7783" s="128">
        <v>150</v>
      </c>
      <c r="J7783" s="129">
        <v>150</v>
      </c>
      <c r="K7783" s="101" t="s">
        <v>1388</v>
      </c>
    </row>
    <row r="7784" spans="1:11" ht="56.25" customHeight="1">
      <c r="A7784" s="98">
        <v>526</v>
      </c>
      <c r="B7784" s="125" t="s">
        <v>7869</v>
      </c>
      <c r="C7784" s="126">
        <v>42639</v>
      </c>
      <c r="D7784" s="98" t="s">
        <v>3</v>
      </c>
      <c r="E7784" s="98">
        <v>1423692</v>
      </c>
      <c r="F7784" s="98"/>
      <c r="G7784" s="127" t="s">
        <v>13531</v>
      </c>
      <c r="H7784" s="128">
        <v>0</v>
      </c>
      <c r="I7784" s="128">
        <v>150</v>
      </c>
      <c r="J7784" s="129">
        <v>150</v>
      </c>
      <c r="K7784" s="101" t="s">
        <v>1388</v>
      </c>
    </row>
    <row r="7785" spans="1:11" ht="56.25" customHeight="1">
      <c r="A7785" s="98">
        <v>526</v>
      </c>
      <c r="B7785" s="125" t="s">
        <v>7869</v>
      </c>
      <c r="C7785" s="126">
        <v>42639</v>
      </c>
      <c r="D7785" s="98" t="s">
        <v>3</v>
      </c>
      <c r="E7785" s="98">
        <v>1423693</v>
      </c>
      <c r="F7785" s="98"/>
      <c r="G7785" s="127" t="s">
        <v>13532</v>
      </c>
      <c r="H7785" s="128">
        <v>0</v>
      </c>
      <c r="I7785" s="128">
        <v>150</v>
      </c>
      <c r="J7785" s="129">
        <v>150</v>
      </c>
      <c r="K7785" s="101" t="s">
        <v>1388</v>
      </c>
    </row>
    <row r="7786" spans="1:11" ht="56.25" customHeight="1">
      <c r="A7786" s="98">
        <v>526</v>
      </c>
      <c r="B7786" s="125" t="s">
        <v>7869</v>
      </c>
      <c r="C7786" s="126">
        <v>42639</v>
      </c>
      <c r="D7786" s="98" t="s">
        <v>3</v>
      </c>
      <c r="E7786" s="98">
        <v>1423694</v>
      </c>
      <c r="F7786" s="98"/>
      <c r="G7786" s="127" t="s">
        <v>13533</v>
      </c>
      <c r="H7786" s="128">
        <v>0</v>
      </c>
      <c r="I7786" s="128">
        <v>180</v>
      </c>
      <c r="J7786" s="129">
        <v>180</v>
      </c>
      <c r="K7786" s="101" t="s">
        <v>1388</v>
      </c>
    </row>
    <row r="7787" spans="1:11" ht="56.25" customHeight="1">
      <c r="A7787" s="98">
        <v>526</v>
      </c>
      <c r="B7787" s="125" t="s">
        <v>7869</v>
      </c>
      <c r="C7787" s="126">
        <v>42640</v>
      </c>
      <c r="D7787" s="98" t="s">
        <v>3</v>
      </c>
      <c r="E7787" s="98">
        <v>1424241</v>
      </c>
      <c r="F7787" s="98"/>
      <c r="G7787" s="127" t="s">
        <v>13613</v>
      </c>
      <c r="H7787" s="128">
        <v>0</v>
      </c>
      <c r="I7787" s="128">
        <v>30</v>
      </c>
      <c r="J7787" s="129">
        <v>30</v>
      </c>
      <c r="K7787" s="101" t="s">
        <v>1388</v>
      </c>
    </row>
    <row r="7788" spans="1:11" ht="56.25" customHeight="1">
      <c r="A7788" s="98">
        <v>526</v>
      </c>
      <c r="B7788" s="125" t="s">
        <v>7869</v>
      </c>
      <c r="C7788" s="126">
        <v>42640</v>
      </c>
      <c r="D7788" s="98" t="s">
        <v>3</v>
      </c>
      <c r="E7788" s="98">
        <v>1424243</v>
      </c>
      <c r="F7788" s="98"/>
      <c r="G7788" s="127" t="s">
        <v>13614</v>
      </c>
      <c r="H7788" s="128">
        <v>0</v>
      </c>
      <c r="I7788" s="128">
        <v>30</v>
      </c>
      <c r="J7788" s="129">
        <v>30</v>
      </c>
      <c r="K7788" s="101" t="s">
        <v>1388</v>
      </c>
    </row>
    <row r="7789" spans="1:11" ht="56.25" customHeight="1">
      <c r="A7789" s="98">
        <v>526</v>
      </c>
      <c r="B7789" s="125" t="s">
        <v>7869</v>
      </c>
      <c r="C7789" s="126">
        <v>42640</v>
      </c>
      <c r="D7789" s="98" t="s">
        <v>3</v>
      </c>
      <c r="E7789" s="98">
        <v>1424284</v>
      </c>
      <c r="F7789" s="98"/>
      <c r="G7789" s="127" t="s">
        <v>13624</v>
      </c>
      <c r="H7789" s="128">
        <v>0</v>
      </c>
      <c r="I7789" s="128">
        <v>30</v>
      </c>
      <c r="J7789" s="129">
        <v>30</v>
      </c>
      <c r="K7789" s="101" t="s">
        <v>1388</v>
      </c>
    </row>
    <row r="7790" spans="1:11" ht="56.25" customHeight="1">
      <c r="A7790" s="98">
        <v>526</v>
      </c>
      <c r="B7790" s="125" t="s">
        <v>7869</v>
      </c>
      <c r="C7790" s="126">
        <v>42640</v>
      </c>
      <c r="D7790" s="98" t="s">
        <v>3</v>
      </c>
      <c r="E7790" s="98">
        <v>1424324</v>
      </c>
      <c r="F7790" s="98"/>
      <c r="G7790" s="127" t="s">
        <v>13632</v>
      </c>
      <c r="H7790" s="128">
        <v>0</v>
      </c>
      <c r="I7790" s="128">
        <v>76</v>
      </c>
      <c r="J7790" s="129">
        <v>76</v>
      </c>
      <c r="K7790" s="101" t="s">
        <v>1388</v>
      </c>
    </row>
    <row r="7791" spans="1:11" ht="56.25" customHeight="1">
      <c r="A7791" s="98">
        <v>526</v>
      </c>
      <c r="B7791" s="125" t="s">
        <v>7869</v>
      </c>
      <c r="C7791" s="126">
        <v>42641</v>
      </c>
      <c r="D7791" s="98" t="s">
        <v>3</v>
      </c>
      <c r="E7791" s="98">
        <v>1424592</v>
      </c>
      <c r="F7791" s="98"/>
      <c r="G7791" s="127" t="s">
        <v>12990</v>
      </c>
      <c r="H7791" s="128">
        <v>0</v>
      </c>
      <c r="I7791" s="128">
        <v>18</v>
      </c>
      <c r="J7791" s="129">
        <v>18</v>
      </c>
      <c r="K7791" s="101" t="s">
        <v>1388</v>
      </c>
    </row>
    <row r="7792" spans="1:11" ht="56.25" customHeight="1">
      <c r="A7792" s="98">
        <v>526</v>
      </c>
      <c r="B7792" s="125" t="s">
        <v>7869</v>
      </c>
      <c r="C7792" s="126">
        <v>42641</v>
      </c>
      <c r="D7792" s="98" t="s">
        <v>3</v>
      </c>
      <c r="E7792" s="98">
        <v>1424762</v>
      </c>
      <c r="F7792" s="98"/>
      <c r="G7792" s="127" t="s">
        <v>13698</v>
      </c>
      <c r="H7792" s="128">
        <v>0</v>
      </c>
      <c r="I7792" s="128">
        <v>42</v>
      </c>
      <c r="J7792" s="129">
        <v>42</v>
      </c>
      <c r="K7792" s="101" t="s">
        <v>1388</v>
      </c>
    </row>
    <row r="7793" spans="1:11" ht="56.25" customHeight="1">
      <c r="A7793" s="98">
        <v>526</v>
      </c>
      <c r="B7793" s="125" t="s">
        <v>7869</v>
      </c>
      <c r="C7793" s="126">
        <v>42641</v>
      </c>
      <c r="D7793" s="98" t="s">
        <v>3</v>
      </c>
      <c r="E7793" s="98">
        <v>1424768</v>
      </c>
      <c r="F7793" s="98"/>
      <c r="G7793" s="127" t="s">
        <v>13699</v>
      </c>
      <c r="H7793" s="128">
        <v>0</v>
      </c>
      <c r="I7793" s="128">
        <v>30</v>
      </c>
      <c r="J7793" s="129">
        <v>30</v>
      </c>
      <c r="K7793" s="101" t="s">
        <v>1388</v>
      </c>
    </row>
    <row r="7794" spans="1:11" ht="56.25" customHeight="1">
      <c r="A7794" s="98">
        <v>526</v>
      </c>
      <c r="B7794" s="125" t="s">
        <v>7869</v>
      </c>
      <c r="C7794" s="126">
        <v>42641</v>
      </c>
      <c r="D7794" s="98" t="s">
        <v>3</v>
      </c>
      <c r="E7794" s="98">
        <v>1424801</v>
      </c>
      <c r="F7794" s="98"/>
      <c r="G7794" s="127" t="s">
        <v>13702</v>
      </c>
      <c r="H7794" s="128">
        <v>0</v>
      </c>
      <c r="I7794" s="128">
        <v>47.730000000000004</v>
      </c>
      <c r="J7794" s="129">
        <v>47.730000000000004</v>
      </c>
      <c r="K7794" s="101" t="s">
        <v>1388</v>
      </c>
    </row>
    <row r="7795" spans="1:11" ht="56.25" customHeight="1">
      <c r="A7795" s="98">
        <v>526</v>
      </c>
      <c r="B7795" s="125" t="s">
        <v>7869</v>
      </c>
      <c r="C7795" s="126">
        <v>42642</v>
      </c>
      <c r="D7795" s="98" t="s">
        <v>3</v>
      </c>
      <c r="E7795" s="98">
        <v>1425137</v>
      </c>
      <c r="F7795" s="98"/>
      <c r="G7795" s="127" t="s">
        <v>13756</v>
      </c>
      <c r="H7795" s="128">
        <v>0</v>
      </c>
      <c r="I7795" s="128">
        <v>13507.11</v>
      </c>
      <c r="J7795" s="129">
        <v>13507.11</v>
      </c>
      <c r="K7795" s="101" t="s">
        <v>1388</v>
      </c>
    </row>
    <row r="7796" spans="1:11" ht="56.25" customHeight="1">
      <c r="A7796" s="98">
        <v>526</v>
      </c>
      <c r="B7796" s="125" t="s">
        <v>7869</v>
      </c>
      <c r="C7796" s="126">
        <v>42642</v>
      </c>
      <c r="D7796" s="98" t="s">
        <v>3</v>
      </c>
      <c r="E7796" s="98">
        <v>1425267</v>
      </c>
      <c r="F7796" s="98"/>
      <c r="G7796" s="127" t="s">
        <v>13777</v>
      </c>
      <c r="H7796" s="128">
        <v>0</v>
      </c>
      <c r="I7796" s="128">
        <v>80</v>
      </c>
      <c r="J7796" s="129">
        <v>80</v>
      </c>
      <c r="K7796" s="101" t="s">
        <v>1388</v>
      </c>
    </row>
    <row r="7797" spans="1:11" ht="56.25" customHeight="1">
      <c r="A7797" s="98">
        <v>526</v>
      </c>
      <c r="B7797" s="125" t="s">
        <v>7869</v>
      </c>
      <c r="C7797" s="126">
        <v>42642</v>
      </c>
      <c r="D7797" s="98" t="s">
        <v>3</v>
      </c>
      <c r="E7797" s="98">
        <v>1425270</v>
      </c>
      <c r="F7797" s="98"/>
      <c r="G7797" s="127" t="s">
        <v>13778</v>
      </c>
      <c r="H7797" s="128">
        <v>0</v>
      </c>
      <c r="I7797" s="128">
        <v>25</v>
      </c>
      <c r="J7797" s="129">
        <v>25</v>
      </c>
      <c r="K7797" s="101" t="s">
        <v>1388</v>
      </c>
    </row>
    <row r="7798" spans="1:11" ht="56.25" customHeight="1">
      <c r="A7798" s="98">
        <v>526</v>
      </c>
      <c r="B7798" s="125" t="s">
        <v>7869</v>
      </c>
      <c r="C7798" s="126">
        <v>42642</v>
      </c>
      <c r="D7798" s="98" t="s">
        <v>3</v>
      </c>
      <c r="E7798" s="98">
        <v>1425319</v>
      </c>
      <c r="F7798" s="98"/>
      <c r="G7798" s="127" t="s">
        <v>12806</v>
      </c>
      <c r="H7798" s="128">
        <v>0</v>
      </c>
      <c r="I7798" s="128">
        <v>283.95999999999998</v>
      </c>
      <c r="J7798" s="129">
        <v>283.95999999999998</v>
      </c>
      <c r="K7798" s="101" t="s">
        <v>1388</v>
      </c>
    </row>
    <row r="7799" spans="1:11" ht="56.25" customHeight="1">
      <c r="A7799" s="98">
        <v>572</v>
      </c>
      <c r="B7799" s="125" t="s">
        <v>1359</v>
      </c>
      <c r="C7799" s="126">
        <v>42629</v>
      </c>
      <c r="D7799" s="98" t="s">
        <v>11</v>
      </c>
      <c r="E7799" s="98">
        <v>863897</v>
      </c>
      <c r="F7799" s="98"/>
      <c r="G7799" s="127" t="s">
        <v>7200</v>
      </c>
      <c r="H7799" s="128">
        <v>699.57</v>
      </c>
      <c r="I7799" s="128">
        <v>0</v>
      </c>
      <c r="J7799" s="129">
        <v>699.57</v>
      </c>
      <c r="K7799" s="101" t="s">
        <v>1388</v>
      </c>
    </row>
    <row r="7800" spans="1:11" ht="56.25" customHeight="1">
      <c r="A7800" s="98">
        <v>572</v>
      </c>
      <c r="B7800" s="125" t="s">
        <v>1359</v>
      </c>
      <c r="C7800" s="126">
        <v>42634</v>
      </c>
      <c r="D7800" s="98" t="s">
        <v>11</v>
      </c>
      <c r="E7800" s="98">
        <v>864235</v>
      </c>
      <c r="F7800" s="98"/>
      <c r="G7800" s="127" t="s">
        <v>7308</v>
      </c>
      <c r="H7800" s="128">
        <v>614.24</v>
      </c>
      <c r="I7800" s="128">
        <v>0</v>
      </c>
      <c r="J7800" s="129">
        <v>614.24</v>
      </c>
      <c r="K7800" s="101" t="s">
        <v>1388</v>
      </c>
    </row>
    <row r="7801" spans="1:11" ht="56.25" customHeight="1">
      <c r="A7801" s="98">
        <v>572</v>
      </c>
      <c r="B7801" s="125" t="s">
        <v>1359</v>
      </c>
      <c r="C7801" s="126">
        <v>42642</v>
      </c>
      <c r="D7801" s="98" t="s">
        <v>11</v>
      </c>
      <c r="E7801" s="98">
        <v>865145</v>
      </c>
      <c r="F7801" s="98"/>
      <c r="G7801" s="127" t="s">
        <v>7586</v>
      </c>
      <c r="H7801" s="128">
        <v>50707.46</v>
      </c>
      <c r="I7801" s="128">
        <v>0</v>
      </c>
      <c r="J7801" s="129">
        <v>50707.46</v>
      </c>
      <c r="K7801" s="101" t="s">
        <v>1388</v>
      </c>
    </row>
    <row r="7802" spans="1:11" ht="56.25" customHeight="1">
      <c r="A7802" s="98">
        <v>572</v>
      </c>
      <c r="B7802" s="125" t="s">
        <v>1359</v>
      </c>
      <c r="C7802" s="126">
        <v>42643</v>
      </c>
      <c r="D7802" s="98" t="s">
        <v>11</v>
      </c>
      <c r="E7802" s="98">
        <v>865397</v>
      </c>
      <c r="F7802" s="98"/>
      <c r="G7802" s="127" t="s">
        <v>7647</v>
      </c>
      <c r="H7802" s="128">
        <v>48830.57</v>
      </c>
      <c r="I7802" s="128">
        <v>0</v>
      </c>
      <c r="J7802" s="129">
        <v>48830.57</v>
      </c>
      <c r="K7802" s="101" t="s">
        <v>1388</v>
      </c>
    </row>
    <row r="7803" spans="1:11" ht="56.25" customHeight="1">
      <c r="A7803" s="98">
        <v>572</v>
      </c>
      <c r="B7803" s="125" t="s">
        <v>7944</v>
      </c>
      <c r="C7803" s="126">
        <v>42396</v>
      </c>
      <c r="D7803" s="98" t="s">
        <v>3</v>
      </c>
      <c r="E7803" s="98">
        <v>1344611</v>
      </c>
      <c r="F7803" s="98"/>
      <c r="G7803" s="127" t="s">
        <v>8133</v>
      </c>
      <c r="H7803" s="128">
        <v>0</v>
      </c>
      <c r="I7803" s="128">
        <v>9169.39</v>
      </c>
      <c r="J7803" s="129">
        <v>9169.39</v>
      </c>
      <c r="K7803" s="101" t="s">
        <v>1388</v>
      </c>
    </row>
    <row r="7804" spans="1:11" ht="56.25" customHeight="1">
      <c r="A7804" s="98">
        <v>572</v>
      </c>
      <c r="B7804" s="125" t="s">
        <v>7944</v>
      </c>
      <c r="C7804" s="126">
        <v>42396</v>
      </c>
      <c r="D7804" s="98" t="s">
        <v>3</v>
      </c>
      <c r="E7804" s="98">
        <v>1344612</v>
      </c>
      <c r="F7804" s="98"/>
      <c r="G7804" s="127" t="s">
        <v>8134</v>
      </c>
      <c r="H7804" s="128">
        <v>0</v>
      </c>
      <c r="I7804" s="128">
        <v>19282.29</v>
      </c>
      <c r="J7804" s="129">
        <v>19282.29</v>
      </c>
      <c r="K7804" s="101" t="s">
        <v>1388</v>
      </c>
    </row>
    <row r="7805" spans="1:11" ht="56.25" customHeight="1">
      <c r="A7805" s="98">
        <v>572</v>
      </c>
      <c r="B7805" s="125" t="s">
        <v>7944</v>
      </c>
      <c r="C7805" s="126">
        <v>42398</v>
      </c>
      <c r="D7805" s="98" t="s">
        <v>3</v>
      </c>
      <c r="E7805" s="98">
        <v>1346082</v>
      </c>
      <c r="F7805" s="98"/>
      <c r="G7805" s="127" t="s">
        <v>8193</v>
      </c>
      <c r="H7805" s="128">
        <v>0</v>
      </c>
      <c r="I7805" s="128">
        <v>18998</v>
      </c>
      <c r="J7805" s="129">
        <v>18998</v>
      </c>
      <c r="K7805" s="101" t="s">
        <v>1388</v>
      </c>
    </row>
    <row r="7806" spans="1:11" ht="56.25" customHeight="1">
      <c r="A7806" s="98">
        <v>572</v>
      </c>
      <c r="B7806" s="125" t="s">
        <v>7944</v>
      </c>
      <c r="C7806" s="126">
        <v>42418</v>
      </c>
      <c r="D7806" s="98" t="s">
        <v>3</v>
      </c>
      <c r="E7806" s="98">
        <v>1351696</v>
      </c>
      <c r="F7806" s="98"/>
      <c r="G7806" s="127" t="s">
        <v>8387</v>
      </c>
      <c r="H7806" s="128">
        <v>0</v>
      </c>
      <c r="I7806" s="128">
        <v>200</v>
      </c>
      <c r="J7806" s="129">
        <v>200</v>
      </c>
      <c r="K7806" s="101" t="s">
        <v>1388</v>
      </c>
    </row>
    <row r="7807" spans="1:11" ht="56.25" customHeight="1">
      <c r="A7807" s="98">
        <v>572</v>
      </c>
      <c r="B7807" s="125" t="s">
        <v>7944</v>
      </c>
      <c r="C7807" s="126">
        <v>42447</v>
      </c>
      <c r="D7807" s="98" t="s">
        <v>3</v>
      </c>
      <c r="E7807" s="98">
        <v>1360979</v>
      </c>
      <c r="F7807" s="98"/>
      <c r="G7807" s="127" t="s">
        <v>8914</v>
      </c>
      <c r="H7807" s="128">
        <v>0</v>
      </c>
      <c r="I7807" s="128">
        <v>2102.81</v>
      </c>
      <c r="J7807" s="129">
        <v>2102.81</v>
      </c>
      <c r="K7807" s="101" t="s">
        <v>1388</v>
      </c>
    </row>
    <row r="7808" spans="1:11" ht="56.25" customHeight="1">
      <c r="A7808" s="98">
        <v>572</v>
      </c>
      <c r="B7808" s="125" t="s">
        <v>7944</v>
      </c>
      <c r="C7808" s="126">
        <v>42453</v>
      </c>
      <c r="D7808" s="98" t="s">
        <v>3</v>
      </c>
      <c r="E7808" s="98">
        <v>1362831</v>
      </c>
      <c r="F7808" s="98"/>
      <c r="G7808" s="127" t="s">
        <v>9036</v>
      </c>
      <c r="H7808" s="128">
        <v>0</v>
      </c>
      <c r="I7808" s="128">
        <v>306.19</v>
      </c>
      <c r="J7808" s="129">
        <v>306.19</v>
      </c>
      <c r="K7808" s="101" t="s">
        <v>1388</v>
      </c>
    </row>
    <row r="7809" spans="1:11" ht="56.25" customHeight="1">
      <c r="A7809" s="98">
        <v>572</v>
      </c>
      <c r="B7809" s="125" t="s">
        <v>7944</v>
      </c>
      <c r="C7809" s="126">
        <v>42461</v>
      </c>
      <c r="D7809" s="98" t="s">
        <v>3</v>
      </c>
      <c r="E7809" s="98">
        <v>1365113</v>
      </c>
      <c r="F7809" s="98"/>
      <c r="G7809" s="127" t="s">
        <v>9158</v>
      </c>
      <c r="H7809" s="128">
        <v>0</v>
      </c>
      <c r="I7809" s="128">
        <v>2</v>
      </c>
      <c r="J7809" s="129">
        <v>2</v>
      </c>
      <c r="K7809" s="101" t="s">
        <v>1429</v>
      </c>
    </row>
    <row r="7810" spans="1:11" ht="56.25" customHeight="1">
      <c r="A7810" s="98">
        <v>572</v>
      </c>
      <c r="B7810" s="125" t="s">
        <v>7944</v>
      </c>
      <c r="C7810" s="126">
        <v>42472</v>
      </c>
      <c r="D7810" s="98" t="s">
        <v>3</v>
      </c>
      <c r="E7810" s="98">
        <v>1368272</v>
      </c>
      <c r="F7810" s="98"/>
      <c r="G7810" s="127" t="s">
        <v>9329</v>
      </c>
      <c r="H7810" s="128">
        <v>0</v>
      </c>
      <c r="I7810" s="128">
        <v>350</v>
      </c>
      <c r="J7810" s="129">
        <v>350</v>
      </c>
      <c r="K7810" s="101" t="s">
        <v>1388</v>
      </c>
    </row>
    <row r="7811" spans="1:11" ht="56.25" customHeight="1">
      <c r="A7811" s="98">
        <v>572</v>
      </c>
      <c r="B7811" s="125" t="s">
        <v>7944</v>
      </c>
      <c r="C7811" s="126">
        <v>42489</v>
      </c>
      <c r="D7811" s="98" t="s">
        <v>3</v>
      </c>
      <c r="E7811" s="98">
        <v>1374483</v>
      </c>
      <c r="F7811" s="98"/>
      <c r="G7811" s="127" t="s">
        <v>9673</v>
      </c>
      <c r="H7811" s="128">
        <v>0</v>
      </c>
      <c r="I7811" s="128">
        <v>179.37</v>
      </c>
      <c r="J7811" s="129">
        <v>179.37</v>
      </c>
      <c r="K7811" s="101" t="s">
        <v>1388</v>
      </c>
    </row>
    <row r="7812" spans="1:11" ht="56.25" customHeight="1">
      <c r="A7812" s="98">
        <v>572</v>
      </c>
      <c r="B7812" s="125" t="s">
        <v>7944</v>
      </c>
      <c r="C7812" s="126">
        <v>42499</v>
      </c>
      <c r="D7812" s="98" t="s">
        <v>3</v>
      </c>
      <c r="E7812" s="98">
        <v>1377002</v>
      </c>
      <c r="F7812" s="98"/>
      <c r="G7812" s="127" t="s">
        <v>9805</v>
      </c>
      <c r="H7812" s="128">
        <v>0</v>
      </c>
      <c r="I7812" s="128">
        <v>465.85</v>
      </c>
      <c r="J7812" s="129">
        <v>465.85</v>
      </c>
      <c r="K7812" s="101" t="s">
        <v>1388</v>
      </c>
    </row>
    <row r="7813" spans="1:11" ht="56.25" customHeight="1">
      <c r="A7813" s="98">
        <v>572</v>
      </c>
      <c r="B7813" s="125" t="s">
        <v>7944</v>
      </c>
      <c r="C7813" s="126">
        <v>42502</v>
      </c>
      <c r="D7813" s="98" t="s">
        <v>3</v>
      </c>
      <c r="E7813" s="98">
        <v>1378347</v>
      </c>
      <c r="F7813" s="98"/>
      <c r="G7813" s="127" t="s">
        <v>9901</v>
      </c>
      <c r="H7813" s="128">
        <v>0</v>
      </c>
      <c r="I7813" s="128">
        <v>3318.7200000000003</v>
      </c>
      <c r="J7813" s="129">
        <v>3318.7200000000003</v>
      </c>
      <c r="K7813" s="101" t="s">
        <v>1388</v>
      </c>
    </row>
    <row r="7814" spans="1:11" ht="56.25" customHeight="1">
      <c r="A7814" s="98">
        <v>572</v>
      </c>
      <c r="B7814" s="125" t="s">
        <v>7944</v>
      </c>
      <c r="C7814" s="126">
        <v>42502</v>
      </c>
      <c r="D7814" s="98" t="s">
        <v>3</v>
      </c>
      <c r="E7814" s="98">
        <v>1378353</v>
      </c>
      <c r="F7814" s="98"/>
      <c r="G7814" s="127" t="s">
        <v>9905</v>
      </c>
      <c r="H7814" s="128">
        <v>0</v>
      </c>
      <c r="I7814" s="128">
        <v>372.90000000000003</v>
      </c>
      <c r="J7814" s="129">
        <v>372.90000000000003</v>
      </c>
      <c r="K7814" s="101" t="s">
        <v>1388</v>
      </c>
    </row>
    <row r="7815" spans="1:11" ht="56.25" customHeight="1">
      <c r="A7815" s="98">
        <v>572</v>
      </c>
      <c r="B7815" s="125" t="s">
        <v>7944</v>
      </c>
      <c r="C7815" s="126">
        <v>42503</v>
      </c>
      <c r="D7815" s="98" t="s">
        <v>3</v>
      </c>
      <c r="E7815" s="98">
        <v>1378853</v>
      </c>
      <c r="F7815" s="98"/>
      <c r="G7815" s="127" t="s">
        <v>9922</v>
      </c>
      <c r="H7815" s="128">
        <v>0</v>
      </c>
      <c r="I7815" s="128">
        <v>462.2</v>
      </c>
      <c r="J7815" s="129">
        <v>462.2</v>
      </c>
      <c r="K7815" s="101" t="s">
        <v>1388</v>
      </c>
    </row>
    <row r="7816" spans="1:11" ht="56.25" customHeight="1">
      <c r="A7816" s="98">
        <v>572</v>
      </c>
      <c r="B7816" s="125" t="s">
        <v>7944</v>
      </c>
      <c r="C7816" s="126">
        <v>42508</v>
      </c>
      <c r="D7816" s="98" t="s">
        <v>3</v>
      </c>
      <c r="E7816" s="98">
        <v>1379987</v>
      </c>
      <c r="F7816" s="98"/>
      <c r="G7816" s="127" t="s">
        <v>9613</v>
      </c>
      <c r="H7816" s="128">
        <v>0</v>
      </c>
      <c r="I7816" s="128">
        <v>141.93</v>
      </c>
      <c r="J7816" s="129">
        <v>141.93</v>
      </c>
      <c r="K7816" s="101" t="s">
        <v>1388</v>
      </c>
    </row>
    <row r="7817" spans="1:11" ht="56.25" customHeight="1">
      <c r="A7817" s="98">
        <v>572</v>
      </c>
      <c r="B7817" s="125" t="s">
        <v>7944</v>
      </c>
      <c r="C7817" s="126">
        <v>42508</v>
      </c>
      <c r="D7817" s="98" t="s">
        <v>3</v>
      </c>
      <c r="E7817" s="98">
        <v>1379988</v>
      </c>
      <c r="F7817" s="98"/>
      <c r="G7817" s="127" t="s">
        <v>9613</v>
      </c>
      <c r="H7817" s="128">
        <v>0</v>
      </c>
      <c r="I7817" s="128">
        <v>1107</v>
      </c>
      <c r="J7817" s="129">
        <v>1107</v>
      </c>
      <c r="K7817" s="101" t="s">
        <v>1388</v>
      </c>
    </row>
    <row r="7818" spans="1:11" ht="56.25" customHeight="1">
      <c r="A7818" s="98">
        <v>572</v>
      </c>
      <c r="B7818" s="125" t="s">
        <v>7944</v>
      </c>
      <c r="C7818" s="126">
        <v>42517</v>
      </c>
      <c r="D7818" s="98" t="s">
        <v>3</v>
      </c>
      <c r="E7818" s="98">
        <v>1382707</v>
      </c>
      <c r="F7818" s="98"/>
      <c r="G7818" s="127" t="s">
        <v>10163</v>
      </c>
      <c r="H7818" s="128">
        <v>0</v>
      </c>
      <c r="I7818" s="128">
        <v>90</v>
      </c>
      <c r="J7818" s="129">
        <v>90</v>
      </c>
      <c r="K7818" s="101" t="s">
        <v>1388</v>
      </c>
    </row>
    <row r="7819" spans="1:11" ht="56.25" customHeight="1">
      <c r="A7819" s="98">
        <v>572</v>
      </c>
      <c r="B7819" s="125" t="s">
        <v>7944</v>
      </c>
      <c r="C7819" s="126">
        <v>42520</v>
      </c>
      <c r="D7819" s="98" t="s">
        <v>3</v>
      </c>
      <c r="E7819" s="98">
        <v>1383095</v>
      </c>
      <c r="F7819" s="98"/>
      <c r="G7819" s="127" t="s">
        <v>10206</v>
      </c>
      <c r="H7819" s="128">
        <v>0</v>
      </c>
      <c r="I7819" s="128">
        <v>350</v>
      </c>
      <c r="J7819" s="129">
        <v>350</v>
      </c>
      <c r="K7819" s="101" t="s">
        <v>1388</v>
      </c>
    </row>
    <row r="7820" spans="1:11" ht="56.25" customHeight="1">
      <c r="A7820" s="98">
        <v>572</v>
      </c>
      <c r="B7820" s="125" t="s">
        <v>7944</v>
      </c>
      <c r="C7820" s="126">
        <v>42521</v>
      </c>
      <c r="D7820" s="98" t="s">
        <v>3</v>
      </c>
      <c r="E7820" s="98">
        <v>1383377</v>
      </c>
      <c r="F7820" s="98"/>
      <c r="G7820" s="127" t="s">
        <v>10220</v>
      </c>
      <c r="H7820" s="128">
        <v>0</v>
      </c>
      <c r="I7820" s="128">
        <v>1084.28</v>
      </c>
      <c r="J7820" s="129">
        <v>1084.28</v>
      </c>
      <c r="K7820" s="101" t="s">
        <v>1388</v>
      </c>
    </row>
    <row r="7821" spans="1:11" ht="56.25" customHeight="1">
      <c r="A7821" s="98">
        <v>572</v>
      </c>
      <c r="B7821" s="125" t="s">
        <v>7944</v>
      </c>
      <c r="C7821" s="126">
        <v>42524</v>
      </c>
      <c r="D7821" s="98" t="s">
        <v>3</v>
      </c>
      <c r="E7821" s="98">
        <v>1385016</v>
      </c>
      <c r="F7821" s="98"/>
      <c r="G7821" s="127" t="s">
        <v>10329</v>
      </c>
      <c r="H7821" s="128">
        <v>0</v>
      </c>
      <c r="I7821" s="128">
        <v>306.90000000000003</v>
      </c>
      <c r="J7821" s="129">
        <v>306.90000000000003</v>
      </c>
      <c r="K7821" s="101" t="s">
        <v>1388</v>
      </c>
    </row>
    <row r="7822" spans="1:11" ht="56.25" customHeight="1">
      <c r="A7822" s="98">
        <v>572</v>
      </c>
      <c r="B7822" s="125" t="s">
        <v>7944</v>
      </c>
      <c r="C7822" s="126">
        <v>42538</v>
      </c>
      <c r="D7822" s="98" t="s">
        <v>3</v>
      </c>
      <c r="E7822" s="98">
        <v>1389946</v>
      </c>
      <c r="F7822" s="98"/>
      <c r="G7822" s="127" t="s">
        <v>10664</v>
      </c>
      <c r="H7822" s="128">
        <v>0</v>
      </c>
      <c r="I7822" s="128">
        <v>2.92</v>
      </c>
      <c r="J7822" s="129">
        <v>2.92</v>
      </c>
      <c r="K7822" s="101" t="s">
        <v>1388</v>
      </c>
    </row>
    <row r="7823" spans="1:11" ht="56.25" customHeight="1">
      <c r="A7823" s="98">
        <v>572</v>
      </c>
      <c r="B7823" s="125" t="s">
        <v>7944</v>
      </c>
      <c r="C7823" s="126">
        <v>42541</v>
      </c>
      <c r="D7823" s="98" t="s">
        <v>3</v>
      </c>
      <c r="E7823" s="98">
        <v>1390460</v>
      </c>
      <c r="F7823" s="98"/>
      <c r="G7823" s="127" t="s">
        <v>10711</v>
      </c>
      <c r="H7823" s="128">
        <v>0</v>
      </c>
      <c r="I7823" s="128">
        <v>520</v>
      </c>
      <c r="J7823" s="129">
        <v>520</v>
      </c>
      <c r="K7823" s="101" t="s">
        <v>1388</v>
      </c>
    </row>
    <row r="7824" spans="1:11" ht="56.25" customHeight="1">
      <c r="A7824" s="98">
        <v>572</v>
      </c>
      <c r="B7824" s="125" t="s">
        <v>7944</v>
      </c>
      <c r="C7824" s="126">
        <v>42543</v>
      </c>
      <c r="D7824" s="98" t="s">
        <v>3</v>
      </c>
      <c r="E7824" s="98">
        <v>1390858</v>
      </c>
      <c r="F7824" s="98"/>
      <c r="G7824" s="127" t="s">
        <v>10731</v>
      </c>
      <c r="H7824" s="128">
        <v>0</v>
      </c>
      <c r="I7824" s="128">
        <v>709.92</v>
      </c>
      <c r="J7824" s="129">
        <v>709.92</v>
      </c>
      <c r="K7824" s="101" t="s">
        <v>1388</v>
      </c>
    </row>
    <row r="7825" spans="1:11" ht="56.25" customHeight="1">
      <c r="A7825" s="98">
        <v>572</v>
      </c>
      <c r="B7825" s="125" t="s">
        <v>7944</v>
      </c>
      <c r="C7825" s="126">
        <v>42545</v>
      </c>
      <c r="D7825" s="98" t="s">
        <v>3</v>
      </c>
      <c r="E7825" s="98">
        <v>1391892</v>
      </c>
      <c r="F7825" s="98"/>
      <c r="G7825" s="127" t="s">
        <v>10823</v>
      </c>
      <c r="H7825" s="128">
        <v>0</v>
      </c>
      <c r="I7825" s="128">
        <v>12</v>
      </c>
      <c r="J7825" s="129">
        <v>12</v>
      </c>
      <c r="K7825" s="101" t="s">
        <v>1388</v>
      </c>
    </row>
    <row r="7826" spans="1:11" ht="56.25" customHeight="1">
      <c r="A7826" s="98">
        <v>572</v>
      </c>
      <c r="B7826" s="125" t="s">
        <v>7944</v>
      </c>
      <c r="C7826" s="126">
        <v>42549</v>
      </c>
      <c r="D7826" s="98" t="s">
        <v>3</v>
      </c>
      <c r="E7826" s="98">
        <v>1392892</v>
      </c>
      <c r="F7826" s="98"/>
      <c r="G7826" s="127" t="s">
        <v>9329</v>
      </c>
      <c r="H7826" s="128">
        <v>0</v>
      </c>
      <c r="I7826" s="128">
        <v>350</v>
      </c>
      <c r="J7826" s="129">
        <v>350</v>
      </c>
      <c r="K7826" s="101" t="s">
        <v>1388</v>
      </c>
    </row>
    <row r="7827" spans="1:11" ht="56.25" customHeight="1">
      <c r="A7827" s="98">
        <v>572</v>
      </c>
      <c r="B7827" s="125" t="s">
        <v>7944</v>
      </c>
      <c r="C7827" s="126">
        <v>42550</v>
      </c>
      <c r="D7827" s="98" t="s">
        <v>3</v>
      </c>
      <c r="E7827" s="98">
        <v>1393382</v>
      </c>
      <c r="F7827" s="98"/>
      <c r="G7827" s="127" t="s">
        <v>10934</v>
      </c>
      <c r="H7827" s="128">
        <v>0</v>
      </c>
      <c r="I7827" s="128">
        <v>650.66</v>
      </c>
      <c r="J7827" s="129">
        <v>650.66</v>
      </c>
      <c r="K7827" s="101" t="s">
        <v>1388</v>
      </c>
    </row>
    <row r="7828" spans="1:11" ht="56.25" customHeight="1">
      <c r="A7828" s="98">
        <v>572</v>
      </c>
      <c r="B7828" s="125" t="s">
        <v>7944</v>
      </c>
      <c r="C7828" s="126">
        <v>42552</v>
      </c>
      <c r="D7828" s="98" t="s">
        <v>3</v>
      </c>
      <c r="E7828" s="98">
        <v>1394295</v>
      </c>
      <c r="F7828" s="98"/>
      <c r="G7828" s="127" t="s">
        <v>11005</v>
      </c>
      <c r="H7828" s="128">
        <v>0</v>
      </c>
      <c r="I7828" s="128">
        <v>974</v>
      </c>
      <c r="J7828" s="129">
        <v>974</v>
      </c>
      <c r="K7828" s="101" t="s">
        <v>1388</v>
      </c>
    </row>
    <row r="7829" spans="1:11" ht="56.25" customHeight="1">
      <c r="A7829" s="98">
        <v>572</v>
      </c>
      <c r="B7829" s="125" t="s">
        <v>7944</v>
      </c>
      <c r="C7829" s="126">
        <v>42572</v>
      </c>
      <c r="D7829" s="98" t="s">
        <v>3</v>
      </c>
      <c r="E7829" s="98">
        <v>1400171</v>
      </c>
      <c r="F7829" s="98"/>
      <c r="G7829" s="127" t="s">
        <v>11464</v>
      </c>
      <c r="H7829" s="128">
        <v>0</v>
      </c>
      <c r="I7829" s="128">
        <v>45509</v>
      </c>
      <c r="J7829" s="129">
        <v>45509</v>
      </c>
      <c r="K7829" s="101" t="s">
        <v>1388</v>
      </c>
    </row>
    <row r="7830" spans="1:11" ht="56.25" customHeight="1">
      <c r="A7830" s="98">
        <v>572</v>
      </c>
      <c r="B7830" s="125" t="s">
        <v>7944</v>
      </c>
      <c r="C7830" s="126">
        <v>42580</v>
      </c>
      <c r="D7830" s="98" t="s">
        <v>3</v>
      </c>
      <c r="E7830" s="98">
        <v>1402651</v>
      </c>
      <c r="F7830" s="98"/>
      <c r="G7830" s="127" t="s">
        <v>9329</v>
      </c>
      <c r="H7830" s="128">
        <v>0</v>
      </c>
      <c r="I7830" s="128">
        <v>350</v>
      </c>
      <c r="J7830" s="129">
        <v>350</v>
      </c>
      <c r="K7830" s="101" t="s">
        <v>1388</v>
      </c>
    </row>
    <row r="7831" spans="1:11" ht="56.25" customHeight="1">
      <c r="A7831" s="98">
        <v>572</v>
      </c>
      <c r="B7831" s="125" t="s">
        <v>7944</v>
      </c>
      <c r="C7831" s="126">
        <v>42584</v>
      </c>
      <c r="D7831" s="98" t="s">
        <v>3</v>
      </c>
      <c r="E7831" s="98">
        <v>1403561</v>
      </c>
      <c r="F7831" s="98"/>
      <c r="G7831" s="127" t="s">
        <v>11735</v>
      </c>
      <c r="H7831" s="128">
        <v>0</v>
      </c>
      <c r="I7831" s="128">
        <v>48611.040000000001</v>
      </c>
      <c r="J7831" s="129">
        <v>48611.040000000001</v>
      </c>
      <c r="K7831" s="101" t="s">
        <v>1388</v>
      </c>
    </row>
    <row r="7832" spans="1:11" ht="56.25" customHeight="1">
      <c r="A7832" s="98">
        <v>572</v>
      </c>
      <c r="B7832" s="125" t="s">
        <v>7944</v>
      </c>
      <c r="C7832" s="126">
        <v>42585</v>
      </c>
      <c r="D7832" s="98" t="s">
        <v>3</v>
      </c>
      <c r="E7832" s="98">
        <v>1404164</v>
      </c>
      <c r="F7832" s="98"/>
      <c r="G7832" s="127" t="s">
        <v>11826</v>
      </c>
      <c r="H7832" s="128">
        <v>0</v>
      </c>
      <c r="I7832" s="128">
        <v>10.4</v>
      </c>
      <c r="J7832" s="129">
        <v>10.4</v>
      </c>
      <c r="K7832" s="101" t="s">
        <v>1388</v>
      </c>
    </row>
    <row r="7833" spans="1:11" ht="56.25" customHeight="1">
      <c r="A7833" s="98">
        <v>572</v>
      </c>
      <c r="B7833" s="125" t="s">
        <v>7944</v>
      </c>
      <c r="C7833" s="126">
        <v>42611</v>
      </c>
      <c r="D7833" s="98" t="s">
        <v>3</v>
      </c>
      <c r="E7833" s="98">
        <v>1413238</v>
      </c>
      <c r="F7833" s="98"/>
      <c r="G7833" s="127" t="s">
        <v>12460</v>
      </c>
      <c r="H7833" s="128">
        <v>0</v>
      </c>
      <c r="I7833" s="128">
        <v>54</v>
      </c>
      <c r="J7833" s="129">
        <v>54</v>
      </c>
      <c r="K7833" s="101" t="s">
        <v>1388</v>
      </c>
    </row>
    <row r="7834" spans="1:11" ht="56.25" customHeight="1">
      <c r="A7834" s="98">
        <v>572</v>
      </c>
      <c r="B7834" s="125" t="s">
        <v>7944</v>
      </c>
      <c r="C7834" s="126">
        <v>42611</v>
      </c>
      <c r="D7834" s="98" t="s">
        <v>3</v>
      </c>
      <c r="E7834" s="98">
        <v>1413240</v>
      </c>
      <c r="F7834" s="98"/>
      <c r="G7834" s="127" t="s">
        <v>12461</v>
      </c>
      <c r="H7834" s="128">
        <v>0</v>
      </c>
      <c r="I7834" s="128">
        <v>180</v>
      </c>
      <c r="J7834" s="129">
        <v>180</v>
      </c>
      <c r="K7834" s="101" t="s">
        <v>1388</v>
      </c>
    </row>
    <row r="7835" spans="1:11" ht="56.25" customHeight="1">
      <c r="A7835" s="98">
        <v>572</v>
      </c>
      <c r="B7835" s="125" t="s">
        <v>7944</v>
      </c>
      <c r="C7835" s="126">
        <v>42611</v>
      </c>
      <c r="D7835" s="98" t="s">
        <v>3</v>
      </c>
      <c r="E7835" s="98">
        <v>1413493</v>
      </c>
      <c r="F7835" s="98"/>
      <c r="G7835" s="127" t="s">
        <v>9329</v>
      </c>
      <c r="H7835" s="128">
        <v>0</v>
      </c>
      <c r="I7835" s="128">
        <v>350</v>
      </c>
      <c r="J7835" s="129">
        <v>350</v>
      </c>
      <c r="K7835" s="101" t="s">
        <v>1388</v>
      </c>
    </row>
    <row r="7836" spans="1:11" ht="56.25" customHeight="1">
      <c r="A7836" s="98">
        <v>572</v>
      </c>
      <c r="B7836" s="125" t="s">
        <v>7944</v>
      </c>
      <c r="C7836" s="126">
        <v>42619</v>
      </c>
      <c r="D7836" s="98" t="s">
        <v>3</v>
      </c>
      <c r="E7836" s="98">
        <v>1416268</v>
      </c>
      <c r="F7836" s="98"/>
      <c r="G7836" s="127" t="s">
        <v>12722</v>
      </c>
      <c r="H7836" s="128">
        <v>0</v>
      </c>
      <c r="I7836" s="128">
        <v>14.3</v>
      </c>
      <c r="J7836" s="129">
        <v>14.3</v>
      </c>
      <c r="K7836" s="101" t="s">
        <v>1388</v>
      </c>
    </row>
    <row r="7837" spans="1:11" ht="56.25" customHeight="1">
      <c r="A7837" s="98">
        <v>572</v>
      </c>
      <c r="B7837" s="125" t="s">
        <v>7944</v>
      </c>
      <c r="C7837" s="126">
        <v>42619</v>
      </c>
      <c r="D7837" s="98" t="s">
        <v>3</v>
      </c>
      <c r="E7837" s="98">
        <v>1416545</v>
      </c>
      <c r="F7837" s="98"/>
      <c r="G7837" s="127" t="s">
        <v>12762</v>
      </c>
      <c r="H7837" s="128">
        <v>0</v>
      </c>
      <c r="I7837" s="128">
        <v>29.25</v>
      </c>
      <c r="J7837" s="129">
        <v>29.25</v>
      </c>
      <c r="K7837" s="101" t="s">
        <v>1388</v>
      </c>
    </row>
    <row r="7838" spans="1:11" ht="56.25" customHeight="1">
      <c r="A7838" s="98">
        <v>572</v>
      </c>
      <c r="B7838" s="125" t="s">
        <v>7944</v>
      </c>
      <c r="C7838" s="126">
        <v>42633</v>
      </c>
      <c r="D7838" s="98" t="s">
        <v>3</v>
      </c>
      <c r="E7838" s="98">
        <v>1421822</v>
      </c>
      <c r="F7838" s="98"/>
      <c r="G7838" s="127" t="s">
        <v>9329</v>
      </c>
      <c r="H7838" s="128">
        <v>0</v>
      </c>
      <c r="I7838" s="128">
        <v>350</v>
      </c>
      <c r="J7838" s="129">
        <v>350</v>
      </c>
      <c r="K7838" s="101" t="s">
        <v>1388</v>
      </c>
    </row>
    <row r="7839" spans="1:11" ht="56.25" customHeight="1">
      <c r="A7839" s="98">
        <v>572</v>
      </c>
      <c r="B7839" s="125" t="s">
        <v>7944</v>
      </c>
      <c r="C7839" s="126">
        <v>42633</v>
      </c>
      <c r="D7839" s="98" t="s">
        <v>3</v>
      </c>
      <c r="E7839" s="98">
        <v>1421823</v>
      </c>
      <c r="F7839" s="98"/>
      <c r="G7839" s="127" t="s">
        <v>9329</v>
      </c>
      <c r="H7839" s="128">
        <v>0</v>
      </c>
      <c r="I7839" s="128">
        <v>7.8</v>
      </c>
      <c r="J7839" s="129">
        <v>7.8</v>
      </c>
      <c r="K7839" s="101" t="s">
        <v>1388</v>
      </c>
    </row>
    <row r="7840" spans="1:11" ht="56.25" customHeight="1">
      <c r="A7840" s="98">
        <v>572</v>
      </c>
      <c r="B7840" s="125" t="s">
        <v>1359</v>
      </c>
      <c r="C7840" s="126">
        <v>42600</v>
      </c>
      <c r="D7840" s="98" t="s">
        <v>1364</v>
      </c>
      <c r="E7840" s="98">
        <v>10842824</v>
      </c>
      <c r="F7840" s="98"/>
      <c r="G7840" s="127" t="s">
        <v>6383</v>
      </c>
      <c r="H7840" s="128">
        <v>0</v>
      </c>
      <c r="I7840" s="128">
        <v>42668.39</v>
      </c>
      <c r="J7840" s="129">
        <v>42668.39</v>
      </c>
      <c r="K7840" s="101" t="s">
        <v>1388</v>
      </c>
    </row>
    <row r="7841" spans="1:11" ht="56.25" customHeight="1">
      <c r="A7841" s="98">
        <v>574</v>
      </c>
      <c r="B7841" s="125" t="s">
        <v>1302</v>
      </c>
      <c r="C7841" s="126">
        <v>42450</v>
      </c>
      <c r="D7841" s="98" t="s">
        <v>13</v>
      </c>
      <c r="E7841" s="98">
        <v>845391</v>
      </c>
      <c r="F7841" s="98"/>
      <c r="G7841" s="127" t="s">
        <v>2977</v>
      </c>
      <c r="H7841" s="128">
        <v>168585.60000000001</v>
      </c>
      <c r="I7841" s="128">
        <v>0</v>
      </c>
      <c r="J7841" s="129">
        <v>168585.60000000001</v>
      </c>
      <c r="K7841" s="101" t="s">
        <v>1388</v>
      </c>
    </row>
    <row r="7842" spans="1:11" ht="56.25" customHeight="1">
      <c r="A7842" s="98">
        <v>574</v>
      </c>
      <c r="B7842" s="125" t="s">
        <v>1302</v>
      </c>
      <c r="C7842" s="126">
        <v>42450</v>
      </c>
      <c r="D7842" s="98" t="s">
        <v>11</v>
      </c>
      <c r="E7842" s="98">
        <v>845393</v>
      </c>
      <c r="F7842" s="98"/>
      <c r="G7842" s="127" t="s">
        <v>2978</v>
      </c>
      <c r="H7842" s="128">
        <v>50</v>
      </c>
      <c r="I7842" s="128">
        <v>0</v>
      </c>
      <c r="J7842" s="129">
        <v>50</v>
      </c>
      <c r="K7842" s="101" t="s">
        <v>1388</v>
      </c>
    </row>
    <row r="7843" spans="1:11" ht="56.25" customHeight="1">
      <c r="A7843" s="98">
        <v>574</v>
      </c>
      <c r="B7843" s="125" t="s">
        <v>1302</v>
      </c>
      <c r="C7843" s="126">
        <v>42570</v>
      </c>
      <c r="D7843" s="98" t="s">
        <v>6</v>
      </c>
      <c r="E7843" s="98">
        <v>858163</v>
      </c>
      <c r="F7843" s="98"/>
      <c r="G7843" s="127" t="s">
        <v>5652</v>
      </c>
      <c r="H7843" s="128">
        <v>0</v>
      </c>
      <c r="I7843" s="128">
        <v>18300000</v>
      </c>
      <c r="J7843" s="129">
        <v>18300000</v>
      </c>
      <c r="K7843" s="101" t="s">
        <v>1388</v>
      </c>
    </row>
    <row r="7844" spans="1:11" ht="56.25" customHeight="1">
      <c r="A7844" s="98">
        <v>574</v>
      </c>
      <c r="B7844" s="125" t="s">
        <v>7706</v>
      </c>
      <c r="C7844" s="126">
        <v>42373</v>
      </c>
      <c r="D7844" s="98" t="s">
        <v>3</v>
      </c>
      <c r="E7844" s="98">
        <v>1336564</v>
      </c>
      <c r="F7844" s="98"/>
      <c r="G7844" s="127" t="s">
        <v>7707</v>
      </c>
      <c r="H7844" s="128">
        <v>0</v>
      </c>
      <c r="I7844" s="128">
        <v>15290</v>
      </c>
      <c r="J7844" s="129">
        <v>15290</v>
      </c>
      <c r="K7844" s="101" t="s">
        <v>1388</v>
      </c>
    </row>
    <row r="7845" spans="1:11" ht="56.25" customHeight="1">
      <c r="A7845" s="98">
        <v>574</v>
      </c>
      <c r="B7845" s="125" t="s">
        <v>7706</v>
      </c>
      <c r="C7845" s="126">
        <v>42373</v>
      </c>
      <c r="D7845" s="98" t="s">
        <v>3</v>
      </c>
      <c r="E7845" s="98">
        <v>1336569</v>
      </c>
      <c r="F7845" s="98"/>
      <c r="G7845" s="127" t="s">
        <v>7708</v>
      </c>
      <c r="H7845" s="128">
        <v>0</v>
      </c>
      <c r="I7845" s="128">
        <v>20000</v>
      </c>
      <c r="J7845" s="129">
        <v>20000</v>
      </c>
      <c r="K7845" s="101" t="s">
        <v>1388</v>
      </c>
    </row>
    <row r="7846" spans="1:11" ht="56.25" customHeight="1">
      <c r="A7846" s="98">
        <v>574</v>
      </c>
      <c r="B7846" s="125" t="s">
        <v>7706</v>
      </c>
      <c r="C7846" s="126">
        <v>42373</v>
      </c>
      <c r="D7846" s="98" t="s">
        <v>3</v>
      </c>
      <c r="E7846" s="98">
        <v>1336571</v>
      </c>
      <c r="F7846" s="98"/>
      <c r="G7846" s="127" t="s">
        <v>7711</v>
      </c>
      <c r="H7846" s="128">
        <v>0</v>
      </c>
      <c r="I7846" s="128">
        <v>22546.83</v>
      </c>
      <c r="J7846" s="129">
        <v>22546.83</v>
      </c>
      <c r="K7846" s="101" t="s">
        <v>1388</v>
      </c>
    </row>
    <row r="7847" spans="1:11" ht="56.25" customHeight="1">
      <c r="A7847" s="98">
        <v>574</v>
      </c>
      <c r="B7847" s="125" t="s">
        <v>7706</v>
      </c>
      <c r="C7847" s="126">
        <v>42373</v>
      </c>
      <c r="D7847" s="98" t="s">
        <v>3</v>
      </c>
      <c r="E7847" s="98">
        <v>1336573</v>
      </c>
      <c r="F7847" s="98"/>
      <c r="G7847" s="127" t="s">
        <v>7712</v>
      </c>
      <c r="H7847" s="128">
        <v>0</v>
      </c>
      <c r="I7847" s="128">
        <v>13917.42</v>
      </c>
      <c r="J7847" s="129">
        <v>13917.42</v>
      </c>
      <c r="K7847" s="101" t="s">
        <v>1388</v>
      </c>
    </row>
    <row r="7848" spans="1:11" ht="56.25" customHeight="1">
      <c r="A7848" s="98">
        <v>574</v>
      </c>
      <c r="B7848" s="125" t="s">
        <v>7706</v>
      </c>
      <c r="C7848" s="126">
        <v>42373</v>
      </c>
      <c r="D7848" s="98" t="s">
        <v>3</v>
      </c>
      <c r="E7848" s="98">
        <v>1336579</v>
      </c>
      <c r="F7848" s="98"/>
      <c r="G7848" s="127" t="s">
        <v>7713</v>
      </c>
      <c r="H7848" s="128">
        <v>0</v>
      </c>
      <c r="I7848" s="128">
        <v>222808.39</v>
      </c>
      <c r="J7848" s="129">
        <v>222808.39</v>
      </c>
      <c r="K7848" s="101" t="s">
        <v>1388</v>
      </c>
    </row>
    <row r="7849" spans="1:11" ht="56.25" customHeight="1">
      <c r="A7849" s="98">
        <v>574</v>
      </c>
      <c r="B7849" s="125" t="s">
        <v>7706</v>
      </c>
      <c r="C7849" s="126">
        <v>42373</v>
      </c>
      <c r="D7849" s="98" t="s">
        <v>3</v>
      </c>
      <c r="E7849" s="98">
        <v>1336581</v>
      </c>
      <c r="F7849" s="98"/>
      <c r="G7849" s="127" t="s">
        <v>7714</v>
      </c>
      <c r="H7849" s="128">
        <v>0</v>
      </c>
      <c r="I7849" s="128">
        <v>1440</v>
      </c>
      <c r="J7849" s="129">
        <v>1440</v>
      </c>
      <c r="K7849" s="101" t="s">
        <v>1388</v>
      </c>
    </row>
    <row r="7850" spans="1:11" ht="56.25" customHeight="1">
      <c r="A7850" s="98">
        <v>574</v>
      </c>
      <c r="B7850" s="125" t="s">
        <v>7706</v>
      </c>
      <c r="C7850" s="126">
        <v>42396</v>
      </c>
      <c r="D7850" s="98" t="s">
        <v>3</v>
      </c>
      <c r="E7850" s="98">
        <v>1344839</v>
      </c>
      <c r="F7850" s="98"/>
      <c r="G7850" s="127" t="s">
        <v>8144</v>
      </c>
      <c r="H7850" s="128">
        <v>0</v>
      </c>
      <c r="I7850" s="128">
        <v>360.11</v>
      </c>
      <c r="J7850" s="129">
        <v>360.11</v>
      </c>
      <c r="K7850" s="101" t="s">
        <v>1388</v>
      </c>
    </row>
    <row r="7851" spans="1:11" ht="56.25" customHeight="1">
      <c r="A7851" s="98">
        <v>574</v>
      </c>
      <c r="B7851" s="125" t="s">
        <v>7706</v>
      </c>
      <c r="C7851" s="126">
        <v>42396</v>
      </c>
      <c r="D7851" s="98" t="s">
        <v>3</v>
      </c>
      <c r="E7851" s="98">
        <v>1344841</v>
      </c>
      <c r="F7851" s="98"/>
      <c r="G7851" s="127" t="s">
        <v>8145</v>
      </c>
      <c r="H7851" s="128">
        <v>0</v>
      </c>
      <c r="I7851" s="128">
        <v>150</v>
      </c>
      <c r="J7851" s="129">
        <v>150</v>
      </c>
      <c r="K7851" s="101" t="s">
        <v>1388</v>
      </c>
    </row>
    <row r="7852" spans="1:11" ht="56.25" customHeight="1">
      <c r="A7852" s="98">
        <v>574</v>
      </c>
      <c r="B7852" s="125" t="s">
        <v>7706</v>
      </c>
      <c r="C7852" s="126">
        <v>42398</v>
      </c>
      <c r="D7852" s="98" t="s">
        <v>3</v>
      </c>
      <c r="E7852" s="98">
        <v>1345660</v>
      </c>
      <c r="F7852" s="98"/>
      <c r="G7852" s="127" t="s">
        <v>8174</v>
      </c>
      <c r="H7852" s="128">
        <v>0</v>
      </c>
      <c r="I7852" s="128">
        <v>40819.32</v>
      </c>
      <c r="J7852" s="129">
        <v>40819.32</v>
      </c>
      <c r="K7852" s="101" t="s">
        <v>1388</v>
      </c>
    </row>
    <row r="7853" spans="1:11" ht="56.25" customHeight="1">
      <c r="A7853" s="98">
        <v>574</v>
      </c>
      <c r="B7853" s="125" t="s">
        <v>7706</v>
      </c>
      <c r="C7853" s="126">
        <v>42398</v>
      </c>
      <c r="D7853" s="98" t="s">
        <v>3</v>
      </c>
      <c r="E7853" s="98">
        <v>1345663</v>
      </c>
      <c r="F7853" s="98"/>
      <c r="G7853" s="127" t="s">
        <v>8175</v>
      </c>
      <c r="H7853" s="128">
        <v>0</v>
      </c>
      <c r="I7853" s="128">
        <v>29122.83</v>
      </c>
      <c r="J7853" s="129">
        <v>29122.83</v>
      </c>
      <c r="K7853" s="101" t="s">
        <v>1388</v>
      </c>
    </row>
    <row r="7854" spans="1:11" ht="56.25" customHeight="1">
      <c r="A7854" s="98">
        <v>574</v>
      </c>
      <c r="B7854" s="125" t="s">
        <v>7706</v>
      </c>
      <c r="C7854" s="126">
        <v>42398</v>
      </c>
      <c r="D7854" s="98" t="s">
        <v>3</v>
      </c>
      <c r="E7854" s="98">
        <v>1345667</v>
      </c>
      <c r="F7854" s="98"/>
      <c r="G7854" s="127" t="s">
        <v>8176</v>
      </c>
      <c r="H7854" s="128">
        <v>0</v>
      </c>
      <c r="I7854" s="128">
        <v>43056.21</v>
      </c>
      <c r="J7854" s="129">
        <v>43056.21</v>
      </c>
      <c r="K7854" s="101" t="s">
        <v>1388</v>
      </c>
    </row>
    <row r="7855" spans="1:11" ht="56.25" customHeight="1">
      <c r="A7855" s="98">
        <v>574</v>
      </c>
      <c r="B7855" s="125" t="s">
        <v>8275</v>
      </c>
      <c r="C7855" s="126">
        <v>42405</v>
      </c>
      <c r="D7855" s="98" t="s">
        <v>3</v>
      </c>
      <c r="E7855" s="98">
        <v>1347912</v>
      </c>
      <c r="F7855" s="98"/>
      <c r="G7855" s="127" t="s">
        <v>8276</v>
      </c>
      <c r="H7855" s="128">
        <v>0</v>
      </c>
      <c r="I7855" s="128">
        <v>6045.4000000000005</v>
      </c>
      <c r="J7855" s="129">
        <v>6045.4000000000005</v>
      </c>
      <c r="K7855" s="101" t="s">
        <v>1388</v>
      </c>
    </row>
    <row r="7856" spans="1:11" ht="56.25" customHeight="1">
      <c r="A7856" s="98">
        <v>574</v>
      </c>
      <c r="B7856" s="125" t="s">
        <v>8275</v>
      </c>
      <c r="C7856" s="126">
        <v>42405</v>
      </c>
      <c r="D7856" s="98" t="s">
        <v>3</v>
      </c>
      <c r="E7856" s="98">
        <v>1347913</v>
      </c>
      <c r="F7856" s="98"/>
      <c r="G7856" s="127" t="s">
        <v>8277</v>
      </c>
      <c r="H7856" s="128">
        <v>0</v>
      </c>
      <c r="I7856" s="128">
        <v>38</v>
      </c>
      <c r="J7856" s="129">
        <v>38</v>
      </c>
      <c r="K7856" s="101" t="s">
        <v>1388</v>
      </c>
    </row>
    <row r="7857" spans="1:11" ht="56.25" customHeight="1">
      <c r="A7857" s="98">
        <v>574</v>
      </c>
      <c r="B7857" s="125" t="s">
        <v>8275</v>
      </c>
      <c r="C7857" s="126">
        <v>42405</v>
      </c>
      <c r="D7857" s="98" t="s">
        <v>3</v>
      </c>
      <c r="E7857" s="98">
        <v>1347915</v>
      </c>
      <c r="F7857" s="98"/>
      <c r="G7857" s="127" t="s">
        <v>8278</v>
      </c>
      <c r="H7857" s="128">
        <v>0</v>
      </c>
      <c r="I7857" s="128">
        <v>396.69</v>
      </c>
      <c r="J7857" s="129">
        <v>396.69</v>
      </c>
      <c r="K7857" s="101" t="s">
        <v>1388</v>
      </c>
    </row>
    <row r="7858" spans="1:11" ht="56.25" customHeight="1">
      <c r="A7858" s="98">
        <v>574</v>
      </c>
      <c r="B7858" s="125" t="s">
        <v>8275</v>
      </c>
      <c r="C7858" s="126">
        <v>42405</v>
      </c>
      <c r="D7858" s="98" t="s">
        <v>3</v>
      </c>
      <c r="E7858" s="98">
        <v>1347917</v>
      </c>
      <c r="F7858" s="98"/>
      <c r="G7858" s="127" t="s">
        <v>8279</v>
      </c>
      <c r="H7858" s="128">
        <v>0</v>
      </c>
      <c r="I7858" s="128">
        <v>326.8</v>
      </c>
      <c r="J7858" s="129">
        <v>326.8</v>
      </c>
      <c r="K7858" s="101" t="s">
        <v>1388</v>
      </c>
    </row>
    <row r="7859" spans="1:11" ht="56.25" customHeight="1">
      <c r="A7859" s="98">
        <v>574</v>
      </c>
      <c r="B7859" s="125" t="s">
        <v>8275</v>
      </c>
      <c r="C7859" s="126">
        <v>42431</v>
      </c>
      <c r="D7859" s="98" t="s">
        <v>3</v>
      </c>
      <c r="E7859" s="98">
        <v>1355695</v>
      </c>
      <c r="F7859" s="98"/>
      <c r="G7859" s="127" t="s">
        <v>8646</v>
      </c>
      <c r="H7859" s="128">
        <v>0</v>
      </c>
      <c r="I7859" s="128">
        <v>214.75</v>
      </c>
      <c r="J7859" s="129">
        <v>214.75</v>
      </c>
      <c r="K7859" s="101" t="s">
        <v>1429</v>
      </c>
    </row>
    <row r="7860" spans="1:11" ht="56.25" customHeight="1">
      <c r="A7860" s="98">
        <v>574</v>
      </c>
      <c r="B7860" s="125" t="s">
        <v>8275</v>
      </c>
      <c r="C7860" s="126">
        <v>42447</v>
      </c>
      <c r="D7860" s="98" t="s">
        <v>3</v>
      </c>
      <c r="E7860" s="98">
        <v>1361121</v>
      </c>
      <c r="F7860" s="98"/>
      <c r="G7860" s="127" t="s">
        <v>8925</v>
      </c>
      <c r="H7860" s="128">
        <v>0</v>
      </c>
      <c r="I7860" s="128">
        <v>742</v>
      </c>
      <c r="J7860" s="129">
        <v>742</v>
      </c>
      <c r="K7860" s="101" t="s">
        <v>1388</v>
      </c>
    </row>
    <row r="7861" spans="1:11" ht="56.25" customHeight="1">
      <c r="A7861" s="98">
        <v>574</v>
      </c>
      <c r="B7861" s="125" t="s">
        <v>8275</v>
      </c>
      <c r="C7861" s="126">
        <v>42450</v>
      </c>
      <c r="D7861" s="98" t="s">
        <v>3</v>
      </c>
      <c r="E7861" s="98">
        <v>1361404</v>
      </c>
      <c r="F7861" s="98"/>
      <c r="G7861" s="127" t="s">
        <v>8932</v>
      </c>
      <c r="H7861" s="128">
        <v>0</v>
      </c>
      <c r="I7861" s="128">
        <v>1300</v>
      </c>
      <c r="J7861" s="129">
        <v>1300</v>
      </c>
      <c r="K7861" s="101" t="s">
        <v>1388</v>
      </c>
    </row>
    <row r="7862" spans="1:11" ht="56.25" customHeight="1">
      <c r="A7862" s="98">
        <v>574</v>
      </c>
      <c r="B7862" s="125" t="s">
        <v>8275</v>
      </c>
      <c r="C7862" s="126">
        <v>42450</v>
      </c>
      <c r="D7862" s="98" t="s">
        <v>3</v>
      </c>
      <c r="E7862" s="98">
        <v>1361408</v>
      </c>
      <c r="F7862" s="98"/>
      <c r="G7862" s="127" t="s">
        <v>8933</v>
      </c>
      <c r="H7862" s="128">
        <v>0</v>
      </c>
      <c r="I7862" s="128">
        <v>4742.3100000000004</v>
      </c>
      <c r="J7862" s="129">
        <v>4742.3100000000004</v>
      </c>
      <c r="K7862" s="101" t="s">
        <v>1388</v>
      </c>
    </row>
    <row r="7863" spans="1:11" ht="56.25" customHeight="1">
      <c r="A7863" s="98">
        <v>574</v>
      </c>
      <c r="B7863" s="125" t="s">
        <v>8275</v>
      </c>
      <c r="C7863" s="126">
        <v>42450</v>
      </c>
      <c r="D7863" s="98" t="s">
        <v>3</v>
      </c>
      <c r="E7863" s="98">
        <v>1361409</v>
      </c>
      <c r="F7863" s="98"/>
      <c r="G7863" s="127" t="s">
        <v>8934</v>
      </c>
      <c r="H7863" s="128">
        <v>0</v>
      </c>
      <c r="I7863" s="128">
        <v>25997</v>
      </c>
      <c r="J7863" s="129">
        <v>25997</v>
      </c>
      <c r="K7863" s="101" t="s">
        <v>1388</v>
      </c>
    </row>
    <row r="7864" spans="1:11" ht="56.25" customHeight="1">
      <c r="A7864" s="98">
        <v>574</v>
      </c>
      <c r="B7864" s="125" t="s">
        <v>8275</v>
      </c>
      <c r="C7864" s="126">
        <v>42450</v>
      </c>
      <c r="D7864" s="98" t="s">
        <v>3</v>
      </c>
      <c r="E7864" s="98">
        <v>1361411</v>
      </c>
      <c r="F7864" s="98"/>
      <c r="G7864" s="127" t="s">
        <v>8935</v>
      </c>
      <c r="H7864" s="128">
        <v>0</v>
      </c>
      <c r="I7864" s="128">
        <v>11787.39</v>
      </c>
      <c r="J7864" s="129">
        <v>11787.39</v>
      </c>
      <c r="K7864" s="101" t="s">
        <v>1388</v>
      </c>
    </row>
    <row r="7865" spans="1:11" ht="56.25" customHeight="1">
      <c r="A7865" s="98">
        <v>574</v>
      </c>
      <c r="B7865" s="125" t="s">
        <v>8275</v>
      </c>
      <c r="C7865" s="126">
        <v>42450</v>
      </c>
      <c r="D7865" s="98" t="s">
        <v>3</v>
      </c>
      <c r="E7865" s="98">
        <v>1361412</v>
      </c>
      <c r="F7865" s="98"/>
      <c r="G7865" s="127" t="s">
        <v>8936</v>
      </c>
      <c r="H7865" s="128">
        <v>0</v>
      </c>
      <c r="I7865" s="128">
        <v>31053.9</v>
      </c>
      <c r="J7865" s="129">
        <v>31053.9</v>
      </c>
      <c r="K7865" s="101" t="s">
        <v>1388</v>
      </c>
    </row>
    <row r="7866" spans="1:11" ht="56.25" customHeight="1">
      <c r="A7866" s="98">
        <v>574</v>
      </c>
      <c r="B7866" s="125" t="s">
        <v>8275</v>
      </c>
      <c r="C7866" s="126">
        <v>42450</v>
      </c>
      <c r="D7866" s="98" t="s">
        <v>3</v>
      </c>
      <c r="E7866" s="98">
        <v>1361415</v>
      </c>
      <c r="F7866" s="98"/>
      <c r="G7866" s="127" t="s">
        <v>8937</v>
      </c>
      <c r="H7866" s="128">
        <v>0</v>
      </c>
      <c r="I7866" s="128">
        <v>37.9</v>
      </c>
      <c r="J7866" s="129">
        <v>37.9</v>
      </c>
      <c r="K7866" s="101" t="s">
        <v>1388</v>
      </c>
    </row>
    <row r="7867" spans="1:11" ht="56.25" customHeight="1">
      <c r="A7867" s="98">
        <v>574</v>
      </c>
      <c r="B7867" s="125" t="s">
        <v>8275</v>
      </c>
      <c r="C7867" s="126">
        <v>42450</v>
      </c>
      <c r="D7867" s="98" t="s">
        <v>3</v>
      </c>
      <c r="E7867" s="98">
        <v>1361417</v>
      </c>
      <c r="F7867" s="98"/>
      <c r="G7867" s="127" t="s">
        <v>8938</v>
      </c>
      <c r="H7867" s="128">
        <v>0</v>
      </c>
      <c r="I7867" s="128">
        <v>796.49</v>
      </c>
      <c r="J7867" s="129">
        <v>796.49</v>
      </c>
      <c r="K7867" s="101" t="s">
        <v>1388</v>
      </c>
    </row>
    <row r="7868" spans="1:11" ht="56.25" customHeight="1">
      <c r="A7868" s="98">
        <v>574</v>
      </c>
      <c r="B7868" s="125" t="s">
        <v>8275</v>
      </c>
      <c r="C7868" s="126">
        <v>42450</v>
      </c>
      <c r="D7868" s="98" t="s">
        <v>3</v>
      </c>
      <c r="E7868" s="98">
        <v>1361419</v>
      </c>
      <c r="F7868" s="98"/>
      <c r="G7868" s="127" t="s">
        <v>8940</v>
      </c>
      <c r="H7868" s="128">
        <v>0</v>
      </c>
      <c r="I7868" s="128">
        <v>14</v>
      </c>
      <c r="J7868" s="129">
        <v>14</v>
      </c>
      <c r="K7868" s="101" t="s">
        <v>1388</v>
      </c>
    </row>
    <row r="7869" spans="1:11" ht="56.25" customHeight="1">
      <c r="A7869" s="98">
        <v>574</v>
      </c>
      <c r="B7869" s="125" t="s">
        <v>8275</v>
      </c>
      <c r="C7869" s="126">
        <v>42451</v>
      </c>
      <c r="D7869" s="98" t="s">
        <v>3</v>
      </c>
      <c r="E7869" s="98">
        <v>1361885</v>
      </c>
      <c r="F7869" s="98"/>
      <c r="G7869" s="127" t="s">
        <v>8957</v>
      </c>
      <c r="H7869" s="128">
        <v>0</v>
      </c>
      <c r="I7869" s="128">
        <v>4620</v>
      </c>
      <c r="J7869" s="129">
        <v>4620</v>
      </c>
      <c r="K7869" s="101" t="s">
        <v>1388</v>
      </c>
    </row>
    <row r="7870" spans="1:11" ht="56.25" customHeight="1">
      <c r="A7870" s="98">
        <v>574</v>
      </c>
      <c r="B7870" s="125" t="s">
        <v>8275</v>
      </c>
      <c r="C7870" s="126">
        <v>42451</v>
      </c>
      <c r="D7870" s="98" t="s">
        <v>3</v>
      </c>
      <c r="E7870" s="98">
        <v>1361889</v>
      </c>
      <c r="F7870" s="98"/>
      <c r="G7870" s="127" t="s">
        <v>8958</v>
      </c>
      <c r="H7870" s="128">
        <v>0</v>
      </c>
      <c r="I7870" s="128">
        <v>204</v>
      </c>
      <c r="J7870" s="129">
        <v>204</v>
      </c>
      <c r="K7870" s="101" t="s">
        <v>1388</v>
      </c>
    </row>
    <row r="7871" spans="1:11" ht="56.25" customHeight="1">
      <c r="A7871" s="98">
        <v>574</v>
      </c>
      <c r="B7871" s="125" t="s">
        <v>8275</v>
      </c>
      <c r="C7871" s="126">
        <v>42451</v>
      </c>
      <c r="D7871" s="98" t="s">
        <v>3</v>
      </c>
      <c r="E7871" s="98">
        <v>1361891</v>
      </c>
      <c r="F7871" s="98"/>
      <c r="G7871" s="127" t="s">
        <v>8959</v>
      </c>
      <c r="H7871" s="128">
        <v>0</v>
      </c>
      <c r="I7871" s="128">
        <v>399.94</v>
      </c>
      <c r="J7871" s="129">
        <v>399.94</v>
      </c>
      <c r="K7871" s="101" t="s">
        <v>1388</v>
      </c>
    </row>
    <row r="7872" spans="1:11" ht="56.25" customHeight="1">
      <c r="A7872" s="98">
        <v>574</v>
      </c>
      <c r="B7872" s="125" t="s">
        <v>8275</v>
      </c>
      <c r="C7872" s="126">
        <v>42451</v>
      </c>
      <c r="D7872" s="98" t="s">
        <v>3</v>
      </c>
      <c r="E7872" s="98">
        <v>1361894</v>
      </c>
      <c r="F7872" s="98"/>
      <c r="G7872" s="127" t="s">
        <v>8960</v>
      </c>
      <c r="H7872" s="128">
        <v>0</v>
      </c>
      <c r="I7872" s="128">
        <v>21700.799999999999</v>
      </c>
      <c r="J7872" s="129">
        <v>21700.799999999999</v>
      </c>
      <c r="K7872" s="101" t="s">
        <v>1388</v>
      </c>
    </row>
    <row r="7873" spans="1:11" ht="56.25" customHeight="1">
      <c r="A7873" s="98">
        <v>574</v>
      </c>
      <c r="B7873" s="125" t="s">
        <v>8275</v>
      </c>
      <c r="C7873" s="126">
        <v>42451</v>
      </c>
      <c r="D7873" s="98" t="s">
        <v>3</v>
      </c>
      <c r="E7873" s="98">
        <v>1361896</v>
      </c>
      <c r="F7873" s="98"/>
      <c r="G7873" s="127" t="s">
        <v>8961</v>
      </c>
      <c r="H7873" s="128">
        <v>0</v>
      </c>
      <c r="I7873" s="128">
        <v>61825</v>
      </c>
      <c r="J7873" s="129">
        <v>61825</v>
      </c>
      <c r="K7873" s="101" t="s">
        <v>1388</v>
      </c>
    </row>
    <row r="7874" spans="1:11" ht="56.25" customHeight="1">
      <c r="A7874" s="98">
        <v>574</v>
      </c>
      <c r="B7874" s="125" t="s">
        <v>8275</v>
      </c>
      <c r="C7874" s="126">
        <v>42451</v>
      </c>
      <c r="D7874" s="98" t="s">
        <v>3</v>
      </c>
      <c r="E7874" s="98">
        <v>1361898</v>
      </c>
      <c r="F7874" s="98"/>
      <c r="G7874" s="127" t="s">
        <v>8962</v>
      </c>
      <c r="H7874" s="128">
        <v>0</v>
      </c>
      <c r="I7874" s="128">
        <v>550.30000000000007</v>
      </c>
      <c r="J7874" s="129">
        <v>550.30000000000007</v>
      </c>
      <c r="K7874" s="101" t="s">
        <v>1388</v>
      </c>
    </row>
    <row r="7875" spans="1:11" ht="56.25" customHeight="1">
      <c r="A7875" s="98">
        <v>574</v>
      </c>
      <c r="B7875" s="125" t="s">
        <v>8275</v>
      </c>
      <c r="C7875" s="126">
        <v>42451</v>
      </c>
      <c r="D7875" s="98" t="s">
        <v>3</v>
      </c>
      <c r="E7875" s="98">
        <v>1361899</v>
      </c>
      <c r="F7875" s="98"/>
      <c r="G7875" s="127" t="s">
        <v>8963</v>
      </c>
      <c r="H7875" s="128">
        <v>0</v>
      </c>
      <c r="I7875" s="128">
        <v>252</v>
      </c>
      <c r="J7875" s="129">
        <v>252</v>
      </c>
      <c r="K7875" s="101" t="s">
        <v>1388</v>
      </c>
    </row>
    <row r="7876" spans="1:11" ht="56.25" customHeight="1">
      <c r="A7876" s="98">
        <v>574</v>
      </c>
      <c r="B7876" s="125" t="s">
        <v>8275</v>
      </c>
      <c r="C7876" s="126">
        <v>42451</v>
      </c>
      <c r="D7876" s="98" t="s">
        <v>3</v>
      </c>
      <c r="E7876" s="98">
        <v>1361901</v>
      </c>
      <c r="F7876" s="98"/>
      <c r="G7876" s="127" t="s">
        <v>8964</v>
      </c>
      <c r="H7876" s="128">
        <v>0</v>
      </c>
      <c r="I7876" s="128">
        <v>1289.95</v>
      </c>
      <c r="J7876" s="129">
        <v>1289.95</v>
      </c>
      <c r="K7876" s="101" t="s">
        <v>1388</v>
      </c>
    </row>
    <row r="7877" spans="1:11" ht="56.25" customHeight="1">
      <c r="A7877" s="98">
        <v>574</v>
      </c>
      <c r="B7877" s="125" t="s">
        <v>8275</v>
      </c>
      <c r="C7877" s="126">
        <v>42451</v>
      </c>
      <c r="D7877" s="98" t="s">
        <v>3</v>
      </c>
      <c r="E7877" s="98">
        <v>1361902</v>
      </c>
      <c r="F7877" s="98"/>
      <c r="G7877" s="127" t="s">
        <v>8965</v>
      </c>
      <c r="H7877" s="128">
        <v>0</v>
      </c>
      <c r="I7877" s="128">
        <v>1000.6</v>
      </c>
      <c r="J7877" s="129">
        <v>1000.6</v>
      </c>
      <c r="K7877" s="101" t="s">
        <v>1388</v>
      </c>
    </row>
    <row r="7878" spans="1:11" ht="56.25" customHeight="1">
      <c r="A7878" s="98">
        <v>574</v>
      </c>
      <c r="B7878" s="125" t="s">
        <v>8275</v>
      </c>
      <c r="C7878" s="126">
        <v>42451</v>
      </c>
      <c r="D7878" s="98" t="s">
        <v>3</v>
      </c>
      <c r="E7878" s="98">
        <v>1361903</v>
      </c>
      <c r="F7878" s="98"/>
      <c r="G7878" s="127" t="s">
        <v>8966</v>
      </c>
      <c r="H7878" s="128">
        <v>0</v>
      </c>
      <c r="I7878" s="128">
        <v>397</v>
      </c>
      <c r="J7878" s="129">
        <v>397</v>
      </c>
      <c r="K7878" s="101" t="s">
        <v>1388</v>
      </c>
    </row>
    <row r="7879" spans="1:11" ht="56.25" customHeight="1">
      <c r="A7879" s="98">
        <v>574</v>
      </c>
      <c r="B7879" s="125" t="s">
        <v>8275</v>
      </c>
      <c r="C7879" s="126">
        <v>42451</v>
      </c>
      <c r="D7879" s="98" t="s">
        <v>3</v>
      </c>
      <c r="E7879" s="98">
        <v>1361904</v>
      </c>
      <c r="F7879" s="98"/>
      <c r="G7879" s="127" t="s">
        <v>8967</v>
      </c>
      <c r="H7879" s="128">
        <v>0</v>
      </c>
      <c r="I7879" s="128">
        <v>6</v>
      </c>
      <c r="J7879" s="129">
        <v>6</v>
      </c>
      <c r="K7879" s="101" t="s">
        <v>1388</v>
      </c>
    </row>
    <row r="7880" spans="1:11" ht="56.25" customHeight="1">
      <c r="A7880" s="98">
        <v>574</v>
      </c>
      <c r="B7880" s="125" t="s">
        <v>8275</v>
      </c>
      <c r="C7880" s="126">
        <v>42451</v>
      </c>
      <c r="D7880" s="98" t="s">
        <v>3</v>
      </c>
      <c r="E7880" s="98">
        <v>1361905</v>
      </c>
      <c r="F7880" s="98"/>
      <c r="G7880" s="127" t="s">
        <v>8968</v>
      </c>
      <c r="H7880" s="128">
        <v>0</v>
      </c>
      <c r="I7880" s="128">
        <v>2918.36</v>
      </c>
      <c r="J7880" s="129">
        <v>2918.36</v>
      </c>
      <c r="K7880" s="101" t="s">
        <v>1388</v>
      </c>
    </row>
    <row r="7881" spans="1:11" ht="56.25" customHeight="1">
      <c r="A7881" s="98">
        <v>574</v>
      </c>
      <c r="B7881" s="125" t="s">
        <v>8275</v>
      </c>
      <c r="C7881" s="126">
        <v>42451</v>
      </c>
      <c r="D7881" s="98" t="s">
        <v>3</v>
      </c>
      <c r="E7881" s="98">
        <v>1361906</v>
      </c>
      <c r="F7881" s="98"/>
      <c r="G7881" s="127" t="s">
        <v>8969</v>
      </c>
      <c r="H7881" s="128">
        <v>0</v>
      </c>
      <c r="I7881" s="128">
        <v>620.41999999999996</v>
      </c>
      <c r="J7881" s="129">
        <v>620.41999999999996</v>
      </c>
      <c r="K7881" s="101" t="s">
        <v>1388</v>
      </c>
    </row>
    <row r="7882" spans="1:11" ht="56.25" customHeight="1">
      <c r="A7882" s="98">
        <v>574</v>
      </c>
      <c r="B7882" s="125" t="s">
        <v>8275</v>
      </c>
      <c r="C7882" s="126">
        <v>42451</v>
      </c>
      <c r="D7882" s="98" t="s">
        <v>3</v>
      </c>
      <c r="E7882" s="98">
        <v>1361907</v>
      </c>
      <c r="F7882" s="98"/>
      <c r="G7882" s="127" t="s">
        <v>8970</v>
      </c>
      <c r="H7882" s="128">
        <v>0</v>
      </c>
      <c r="I7882" s="128">
        <v>125</v>
      </c>
      <c r="J7882" s="129">
        <v>125</v>
      </c>
      <c r="K7882" s="101" t="s">
        <v>1388</v>
      </c>
    </row>
    <row r="7883" spans="1:11" ht="56.25" customHeight="1">
      <c r="A7883" s="98">
        <v>574</v>
      </c>
      <c r="B7883" s="125" t="s">
        <v>8275</v>
      </c>
      <c r="C7883" s="126">
        <v>42451</v>
      </c>
      <c r="D7883" s="98" t="s">
        <v>3</v>
      </c>
      <c r="E7883" s="98">
        <v>1361908</v>
      </c>
      <c r="F7883" s="98"/>
      <c r="G7883" s="127" t="s">
        <v>8971</v>
      </c>
      <c r="H7883" s="128">
        <v>0</v>
      </c>
      <c r="I7883" s="128">
        <v>780.6</v>
      </c>
      <c r="J7883" s="129">
        <v>780.6</v>
      </c>
      <c r="K7883" s="101" t="s">
        <v>1388</v>
      </c>
    </row>
    <row r="7884" spans="1:11" ht="56.25" customHeight="1">
      <c r="A7884" s="98">
        <v>574</v>
      </c>
      <c r="B7884" s="125" t="s">
        <v>8275</v>
      </c>
      <c r="C7884" s="126">
        <v>42458</v>
      </c>
      <c r="D7884" s="98" t="s">
        <v>3</v>
      </c>
      <c r="E7884" s="98">
        <v>1363874</v>
      </c>
      <c r="F7884" s="98"/>
      <c r="G7884" s="127" t="s">
        <v>9086</v>
      </c>
      <c r="H7884" s="128">
        <v>0</v>
      </c>
      <c r="I7884" s="128">
        <v>1740</v>
      </c>
      <c r="J7884" s="129">
        <v>1740</v>
      </c>
      <c r="K7884" s="101" t="s">
        <v>1388</v>
      </c>
    </row>
    <row r="7885" spans="1:11" ht="56.25" customHeight="1">
      <c r="A7885" s="98">
        <v>574</v>
      </c>
      <c r="B7885" s="125" t="s">
        <v>8275</v>
      </c>
      <c r="C7885" s="126">
        <v>42465</v>
      </c>
      <c r="D7885" s="98" t="s">
        <v>3</v>
      </c>
      <c r="E7885" s="98">
        <v>1365990</v>
      </c>
      <c r="F7885" s="98"/>
      <c r="G7885" s="127" t="s">
        <v>9204</v>
      </c>
      <c r="H7885" s="128">
        <v>0</v>
      </c>
      <c r="I7885" s="128">
        <v>82.4</v>
      </c>
      <c r="J7885" s="129">
        <v>82.4</v>
      </c>
      <c r="K7885" s="101" t="s">
        <v>1388</v>
      </c>
    </row>
    <row r="7886" spans="1:11" ht="56.25" customHeight="1">
      <c r="A7886" s="98">
        <v>574</v>
      </c>
      <c r="B7886" s="125" t="s">
        <v>8275</v>
      </c>
      <c r="C7886" s="126">
        <v>42465</v>
      </c>
      <c r="D7886" s="98" t="s">
        <v>3</v>
      </c>
      <c r="E7886" s="98">
        <v>1365994</v>
      </c>
      <c r="F7886" s="98"/>
      <c r="G7886" s="127" t="s">
        <v>9204</v>
      </c>
      <c r="H7886" s="128">
        <v>0</v>
      </c>
      <c r="I7886" s="128">
        <v>359.6</v>
      </c>
      <c r="J7886" s="129">
        <v>359.6</v>
      </c>
      <c r="K7886" s="101" t="s">
        <v>1429</v>
      </c>
    </row>
    <row r="7887" spans="1:11" ht="56.25" customHeight="1">
      <c r="A7887" s="98">
        <v>574</v>
      </c>
      <c r="B7887" s="125" t="s">
        <v>8275</v>
      </c>
      <c r="C7887" s="126">
        <v>42466</v>
      </c>
      <c r="D7887" s="98" t="s">
        <v>3</v>
      </c>
      <c r="E7887" s="98">
        <v>1366545</v>
      </c>
      <c r="F7887" s="98"/>
      <c r="G7887" s="127" t="s">
        <v>9234</v>
      </c>
      <c r="H7887" s="128">
        <v>0</v>
      </c>
      <c r="I7887" s="128">
        <v>2111.6</v>
      </c>
      <c r="J7887" s="129">
        <v>2111.6</v>
      </c>
      <c r="K7887" s="101" t="s">
        <v>1388</v>
      </c>
    </row>
    <row r="7888" spans="1:11" ht="56.25" customHeight="1">
      <c r="A7888" s="98">
        <v>574</v>
      </c>
      <c r="B7888" s="125" t="s">
        <v>8275</v>
      </c>
      <c r="C7888" s="126">
        <v>42466</v>
      </c>
      <c r="D7888" s="98" t="s">
        <v>3</v>
      </c>
      <c r="E7888" s="98">
        <v>1366546</v>
      </c>
      <c r="F7888" s="98"/>
      <c r="G7888" s="127" t="s">
        <v>9234</v>
      </c>
      <c r="H7888" s="128">
        <v>0</v>
      </c>
      <c r="I7888" s="128">
        <v>416</v>
      </c>
      <c r="J7888" s="129">
        <v>416</v>
      </c>
      <c r="K7888" s="101" t="s">
        <v>1388</v>
      </c>
    </row>
    <row r="7889" spans="1:11" ht="56.25" customHeight="1">
      <c r="A7889" s="98">
        <v>574</v>
      </c>
      <c r="B7889" s="125" t="s">
        <v>8275</v>
      </c>
      <c r="C7889" s="126">
        <v>42485</v>
      </c>
      <c r="D7889" s="98" t="s">
        <v>3</v>
      </c>
      <c r="E7889" s="98">
        <v>1372428</v>
      </c>
      <c r="F7889" s="98"/>
      <c r="G7889" s="127" t="s">
        <v>9561</v>
      </c>
      <c r="H7889" s="128">
        <v>0</v>
      </c>
      <c r="I7889" s="128">
        <v>268813.56</v>
      </c>
      <c r="J7889" s="129">
        <v>268813.56</v>
      </c>
      <c r="K7889" s="101" t="s">
        <v>1388</v>
      </c>
    </row>
    <row r="7890" spans="1:11" ht="56.25" customHeight="1">
      <c r="A7890" s="98">
        <v>574</v>
      </c>
      <c r="B7890" s="125" t="s">
        <v>8275</v>
      </c>
      <c r="C7890" s="126">
        <v>42485</v>
      </c>
      <c r="D7890" s="98" t="s">
        <v>3</v>
      </c>
      <c r="E7890" s="98">
        <v>1372432</v>
      </c>
      <c r="F7890" s="98"/>
      <c r="G7890" s="127" t="s">
        <v>9562</v>
      </c>
      <c r="H7890" s="128">
        <v>0</v>
      </c>
      <c r="I7890" s="128">
        <v>234424.02000000002</v>
      </c>
      <c r="J7890" s="129">
        <v>234424.02000000002</v>
      </c>
      <c r="K7890" s="101" t="s">
        <v>1388</v>
      </c>
    </row>
    <row r="7891" spans="1:11" ht="56.25" customHeight="1">
      <c r="A7891" s="98">
        <v>574</v>
      </c>
      <c r="B7891" s="125" t="s">
        <v>8275</v>
      </c>
      <c r="C7891" s="126">
        <v>42485</v>
      </c>
      <c r="D7891" s="98" t="s">
        <v>3</v>
      </c>
      <c r="E7891" s="98">
        <v>1372435</v>
      </c>
      <c r="F7891" s="98"/>
      <c r="G7891" s="127" t="s">
        <v>9563</v>
      </c>
      <c r="H7891" s="128">
        <v>0</v>
      </c>
      <c r="I7891" s="128">
        <v>188044.42</v>
      </c>
      <c r="J7891" s="129">
        <v>188044.42</v>
      </c>
      <c r="K7891" s="101" t="s">
        <v>1388</v>
      </c>
    </row>
    <row r="7892" spans="1:11" ht="56.25" customHeight="1">
      <c r="A7892" s="98">
        <v>574</v>
      </c>
      <c r="B7892" s="125" t="s">
        <v>8275</v>
      </c>
      <c r="C7892" s="126">
        <v>42485</v>
      </c>
      <c r="D7892" s="98" t="s">
        <v>3</v>
      </c>
      <c r="E7892" s="98">
        <v>1372438</v>
      </c>
      <c r="F7892" s="98"/>
      <c r="G7892" s="127" t="s">
        <v>9564</v>
      </c>
      <c r="H7892" s="128">
        <v>0</v>
      </c>
      <c r="I7892" s="128">
        <v>219767.59</v>
      </c>
      <c r="J7892" s="129">
        <v>219767.59</v>
      </c>
      <c r="K7892" s="101" t="s">
        <v>1388</v>
      </c>
    </row>
    <row r="7893" spans="1:11" ht="56.25" customHeight="1">
      <c r="A7893" s="98">
        <v>574</v>
      </c>
      <c r="B7893" s="125" t="s">
        <v>8275</v>
      </c>
      <c r="C7893" s="126">
        <v>42485</v>
      </c>
      <c r="D7893" s="98" t="s">
        <v>3</v>
      </c>
      <c r="E7893" s="98">
        <v>1372446</v>
      </c>
      <c r="F7893" s="98"/>
      <c r="G7893" s="127" t="s">
        <v>9565</v>
      </c>
      <c r="H7893" s="128">
        <v>0</v>
      </c>
      <c r="I7893" s="128">
        <v>182722.28</v>
      </c>
      <c r="J7893" s="129">
        <v>182722.28</v>
      </c>
      <c r="K7893" s="101" t="s">
        <v>1388</v>
      </c>
    </row>
    <row r="7894" spans="1:11" ht="56.25" customHeight="1">
      <c r="A7894" s="98">
        <v>574</v>
      </c>
      <c r="B7894" s="125" t="s">
        <v>8275</v>
      </c>
      <c r="C7894" s="126">
        <v>42489</v>
      </c>
      <c r="D7894" s="98" t="s">
        <v>3</v>
      </c>
      <c r="E7894" s="98">
        <v>1374621</v>
      </c>
      <c r="F7894" s="98"/>
      <c r="G7894" s="127" t="s">
        <v>9689</v>
      </c>
      <c r="H7894" s="128">
        <v>0</v>
      </c>
      <c r="I7894" s="128">
        <v>7800</v>
      </c>
      <c r="J7894" s="129">
        <v>7800</v>
      </c>
      <c r="K7894" s="101" t="s">
        <v>1388</v>
      </c>
    </row>
    <row r="7895" spans="1:11" ht="56.25" customHeight="1">
      <c r="A7895" s="98">
        <v>574</v>
      </c>
      <c r="B7895" s="125" t="s">
        <v>8275</v>
      </c>
      <c r="C7895" s="126">
        <v>42489</v>
      </c>
      <c r="D7895" s="98" t="s">
        <v>3</v>
      </c>
      <c r="E7895" s="98">
        <v>1374700</v>
      </c>
      <c r="F7895" s="98"/>
      <c r="G7895" s="127" t="s">
        <v>9694</v>
      </c>
      <c r="H7895" s="128">
        <v>0</v>
      </c>
      <c r="I7895" s="128">
        <v>500</v>
      </c>
      <c r="J7895" s="129">
        <v>500</v>
      </c>
      <c r="K7895" s="101" t="s">
        <v>1388</v>
      </c>
    </row>
    <row r="7896" spans="1:11" ht="56.25" customHeight="1">
      <c r="A7896" s="98">
        <v>574</v>
      </c>
      <c r="B7896" s="125" t="s">
        <v>8275</v>
      </c>
      <c r="C7896" s="126">
        <v>42494</v>
      </c>
      <c r="D7896" s="98" t="s">
        <v>3</v>
      </c>
      <c r="E7896" s="98">
        <v>1375469</v>
      </c>
      <c r="F7896" s="98"/>
      <c r="G7896" s="127" t="s">
        <v>9735</v>
      </c>
      <c r="H7896" s="128">
        <v>0</v>
      </c>
      <c r="I7896" s="128">
        <v>6351.6900000000005</v>
      </c>
      <c r="J7896" s="129">
        <v>6351.6900000000005</v>
      </c>
      <c r="K7896" s="101" t="s">
        <v>1388</v>
      </c>
    </row>
    <row r="7897" spans="1:11" ht="56.25" customHeight="1">
      <c r="A7897" s="98">
        <v>574</v>
      </c>
      <c r="B7897" s="125" t="s">
        <v>8275</v>
      </c>
      <c r="C7897" s="126">
        <v>42494</v>
      </c>
      <c r="D7897" s="98" t="s">
        <v>3</v>
      </c>
      <c r="E7897" s="98">
        <v>1375473</v>
      </c>
      <c r="F7897" s="98"/>
      <c r="G7897" s="127" t="s">
        <v>9737</v>
      </c>
      <c r="H7897" s="128">
        <v>0</v>
      </c>
      <c r="I7897" s="128">
        <v>22452.57</v>
      </c>
      <c r="J7897" s="129">
        <v>22452.57</v>
      </c>
      <c r="K7897" s="101" t="s">
        <v>1388</v>
      </c>
    </row>
    <row r="7898" spans="1:11" ht="56.25" customHeight="1">
      <c r="A7898" s="98">
        <v>574</v>
      </c>
      <c r="B7898" s="125" t="s">
        <v>8275</v>
      </c>
      <c r="C7898" s="126">
        <v>42530</v>
      </c>
      <c r="D7898" s="98" t="s">
        <v>3</v>
      </c>
      <c r="E7898" s="98">
        <v>1387020</v>
      </c>
      <c r="F7898" s="98"/>
      <c r="G7898" s="127" t="s">
        <v>10482</v>
      </c>
      <c r="H7898" s="128">
        <v>0</v>
      </c>
      <c r="I7898" s="128">
        <v>1405</v>
      </c>
      <c r="J7898" s="129">
        <v>1405</v>
      </c>
      <c r="K7898" s="101" t="s">
        <v>1388</v>
      </c>
    </row>
    <row r="7899" spans="1:11" ht="56.25" customHeight="1">
      <c r="A7899" s="98">
        <v>574</v>
      </c>
      <c r="B7899" s="125" t="s">
        <v>8275</v>
      </c>
      <c r="C7899" s="126">
        <v>42569</v>
      </c>
      <c r="D7899" s="98" t="s">
        <v>3</v>
      </c>
      <c r="E7899" s="98">
        <v>1399050</v>
      </c>
      <c r="F7899" s="98"/>
      <c r="G7899" s="127" t="s">
        <v>11375</v>
      </c>
      <c r="H7899" s="128">
        <v>0</v>
      </c>
      <c r="I7899" s="128">
        <v>797.4</v>
      </c>
      <c r="J7899" s="129">
        <v>797.4</v>
      </c>
      <c r="K7899" s="101" t="s">
        <v>1388</v>
      </c>
    </row>
    <row r="7900" spans="1:11" ht="56.25" customHeight="1">
      <c r="A7900" s="98">
        <v>574</v>
      </c>
      <c r="B7900" s="125" t="s">
        <v>8275</v>
      </c>
      <c r="C7900" s="126">
        <v>42570</v>
      </c>
      <c r="D7900" s="98" t="s">
        <v>3</v>
      </c>
      <c r="E7900" s="98">
        <v>1399349</v>
      </c>
      <c r="F7900" s="98"/>
      <c r="G7900" s="127" t="s">
        <v>11402</v>
      </c>
      <c r="H7900" s="128">
        <v>0</v>
      </c>
      <c r="I7900" s="128">
        <v>6730</v>
      </c>
      <c r="J7900" s="129">
        <v>6730</v>
      </c>
      <c r="K7900" s="101" t="s">
        <v>1388</v>
      </c>
    </row>
    <row r="7901" spans="1:11" ht="56.25" customHeight="1">
      <c r="A7901" s="98">
        <v>574</v>
      </c>
      <c r="B7901" s="125" t="s">
        <v>8275</v>
      </c>
      <c r="C7901" s="126">
        <v>42570</v>
      </c>
      <c r="D7901" s="98" t="s">
        <v>3</v>
      </c>
      <c r="E7901" s="98">
        <v>1399385</v>
      </c>
      <c r="F7901" s="98"/>
      <c r="G7901" s="127" t="s">
        <v>11405</v>
      </c>
      <c r="H7901" s="128">
        <v>0</v>
      </c>
      <c r="I7901" s="128">
        <v>30.8</v>
      </c>
      <c r="J7901" s="129">
        <v>30.8</v>
      </c>
      <c r="K7901" s="101" t="s">
        <v>1388</v>
      </c>
    </row>
    <row r="7902" spans="1:11" ht="56.25" customHeight="1">
      <c r="A7902" s="98">
        <v>574</v>
      </c>
      <c r="B7902" s="125" t="s">
        <v>8275</v>
      </c>
      <c r="C7902" s="126">
        <v>42570</v>
      </c>
      <c r="D7902" s="98" t="s">
        <v>3</v>
      </c>
      <c r="E7902" s="98">
        <v>1399387</v>
      </c>
      <c r="F7902" s="98"/>
      <c r="G7902" s="127" t="s">
        <v>11406</v>
      </c>
      <c r="H7902" s="128">
        <v>0</v>
      </c>
      <c r="I7902" s="128">
        <v>17610</v>
      </c>
      <c r="J7902" s="129">
        <v>17610</v>
      </c>
      <c r="K7902" s="101" t="s">
        <v>1388</v>
      </c>
    </row>
    <row r="7903" spans="1:11" ht="56.25" customHeight="1">
      <c r="A7903" s="98">
        <v>574</v>
      </c>
      <c r="B7903" s="125" t="s">
        <v>8275</v>
      </c>
      <c r="C7903" s="126">
        <v>42570</v>
      </c>
      <c r="D7903" s="98" t="s">
        <v>3</v>
      </c>
      <c r="E7903" s="98">
        <v>1399390</v>
      </c>
      <c r="F7903" s="98"/>
      <c r="G7903" s="127" t="s">
        <v>11408</v>
      </c>
      <c r="H7903" s="128">
        <v>0</v>
      </c>
      <c r="I7903" s="128">
        <v>3250.2200000000003</v>
      </c>
      <c r="J7903" s="129">
        <v>3250.2200000000003</v>
      </c>
      <c r="K7903" s="101" t="s">
        <v>1388</v>
      </c>
    </row>
    <row r="7904" spans="1:11" ht="56.25" customHeight="1">
      <c r="A7904" s="98">
        <v>574</v>
      </c>
      <c r="B7904" s="125" t="s">
        <v>8275</v>
      </c>
      <c r="C7904" s="126">
        <v>42570</v>
      </c>
      <c r="D7904" s="98" t="s">
        <v>3</v>
      </c>
      <c r="E7904" s="98">
        <v>1399431</v>
      </c>
      <c r="F7904" s="98"/>
      <c r="G7904" s="127" t="s">
        <v>11410</v>
      </c>
      <c r="H7904" s="128">
        <v>0</v>
      </c>
      <c r="I7904" s="128">
        <v>810</v>
      </c>
      <c r="J7904" s="129">
        <v>810</v>
      </c>
      <c r="K7904" s="101" t="s">
        <v>1388</v>
      </c>
    </row>
    <row r="7905" spans="1:11" ht="56.25" customHeight="1">
      <c r="A7905" s="98">
        <v>574</v>
      </c>
      <c r="B7905" s="125" t="s">
        <v>8275</v>
      </c>
      <c r="C7905" s="126">
        <v>42571</v>
      </c>
      <c r="D7905" s="98" t="s">
        <v>3</v>
      </c>
      <c r="E7905" s="98">
        <v>1399795</v>
      </c>
      <c r="F7905" s="98"/>
      <c r="G7905" s="127" t="s">
        <v>11438</v>
      </c>
      <c r="H7905" s="128">
        <v>0</v>
      </c>
      <c r="I7905" s="128">
        <v>18.900000000000002</v>
      </c>
      <c r="J7905" s="129">
        <v>18.900000000000002</v>
      </c>
      <c r="K7905" s="101" t="s">
        <v>1429</v>
      </c>
    </row>
    <row r="7906" spans="1:11" ht="56.25" customHeight="1">
      <c r="A7906" s="98">
        <v>574</v>
      </c>
      <c r="B7906" s="125" t="s">
        <v>8275</v>
      </c>
      <c r="C7906" s="126">
        <v>42590</v>
      </c>
      <c r="D7906" s="98" t="s">
        <v>3</v>
      </c>
      <c r="E7906" s="98">
        <v>1405383</v>
      </c>
      <c r="F7906" s="98"/>
      <c r="G7906" s="127" t="s">
        <v>11912</v>
      </c>
      <c r="H7906" s="128">
        <v>0</v>
      </c>
      <c r="I7906" s="128">
        <v>50</v>
      </c>
      <c r="J7906" s="129">
        <v>50</v>
      </c>
      <c r="K7906" s="101" t="s">
        <v>1388</v>
      </c>
    </row>
    <row r="7907" spans="1:11" ht="56.25" customHeight="1">
      <c r="A7907" s="98">
        <v>574</v>
      </c>
      <c r="B7907" s="125" t="s">
        <v>8275</v>
      </c>
      <c r="C7907" s="126">
        <v>42590</v>
      </c>
      <c r="D7907" s="98" t="s">
        <v>3</v>
      </c>
      <c r="E7907" s="98">
        <v>1405385</v>
      </c>
      <c r="F7907" s="98"/>
      <c r="G7907" s="127" t="s">
        <v>11912</v>
      </c>
      <c r="H7907" s="128">
        <v>0</v>
      </c>
      <c r="I7907" s="128">
        <v>427</v>
      </c>
      <c r="J7907" s="129">
        <v>427</v>
      </c>
      <c r="K7907" s="101" t="s">
        <v>1388</v>
      </c>
    </row>
    <row r="7908" spans="1:11" ht="56.25" customHeight="1">
      <c r="A7908" s="98">
        <v>574</v>
      </c>
      <c r="B7908" s="125" t="s">
        <v>8275</v>
      </c>
      <c r="C7908" s="126">
        <v>42590</v>
      </c>
      <c r="D7908" s="98" t="s">
        <v>3</v>
      </c>
      <c r="E7908" s="98">
        <v>1405386</v>
      </c>
      <c r="F7908" s="98"/>
      <c r="G7908" s="127" t="s">
        <v>11912</v>
      </c>
      <c r="H7908" s="128">
        <v>0</v>
      </c>
      <c r="I7908" s="128">
        <v>803</v>
      </c>
      <c r="J7908" s="129">
        <v>803</v>
      </c>
      <c r="K7908" s="101" t="s">
        <v>1388</v>
      </c>
    </row>
    <row r="7909" spans="1:11" ht="56.25" customHeight="1">
      <c r="A7909" s="98">
        <v>574</v>
      </c>
      <c r="B7909" s="125" t="s">
        <v>8275</v>
      </c>
      <c r="C7909" s="126">
        <v>42590</v>
      </c>
      <c r="D7909" s="98" t="s">
        <v>3</v>
      </c>
      <c r="E7909" s="98">
        <v>1405388</v>
      </c>
      <c r="F7909" s="98"/>
      <c r="G7909" s="127" t="s">
        <v>11912</v>
      </c>
      <c r="H7909" s="128">
        <v>0</v>
      </c>
      <c r="I7909" s="128">
        <v>357</v>
      </c>
      <c r="J7909" s="129">
        <v>357</v>
      </c>
      <c r="K7909" s="101" t="s">
        <v>1388</v>
      </c>
    </row>
    <row r="7910" spans="1:11" ht="56.25" customHeight="1">
      <c r="A7910" s="98">
        <v>574</v>
      </c>
      <c r="B7910" s="125" t="s">
        <v>8275</v>
      </c>
      <c r="C7910" s="126">
        <v>42590</v>
      </c>
      <c r="D7910" s="98" t="s">
        <v>3</v>
      </c>
      <c r="E7910" s="98">
        <v>1405439</v>
      </c>
      <c r="F7910" s="98"/>
      <c r="G7910" s="127" t="s">
        <v>11920</v>
      </c>
      <c r="H7910" s="128">
        <v>0</v>
      </c>
      <c r="I7910" s="128">
        <v>451.5</v>
      </c>
      <c r="J7910" s="129">
        <v>451.5</v>
      </c>
      <c r="K7910" s="101" t="s">
        <v>1388</v>
      </c>
    </row>
    <row r="7911" spans="1:11" ht="56.25" customHeight="1">
      <c r="A7911" s="98">
        <v>574</v>
      </c>
      <c r="B7911" s="125" t="s">
        <v>8275</v>
      </c>
      <c r="C7911" s="126">
        <v>42590</v>
      </c>
      <c r="D7911" s="98" t="s">
        <v>3</v>
      </c>
      <c r="E7911" s="98">
        <v>1405458</v>
      </c>
      <c r="F7911" s="98"/>
      <c r="G7911" s="127" t="s">
        <v>11922</v>
      </c>
      <c r="H7911" s="128">
        <v>0</v>
      </c>
      <c r="I7911" s="128">
        <v>240</v>
      </c>
      <c r="J7911" s="129">
        <v>240</v>
      </c>
      <c r="K7911" s="101" t="s">
        <v>1388</v>
      </c>
    </row>
    <row r="7912" spans="1:11" ht="56.25" customHeight="1">
      <c r="A7912" s="98">
        <v>574</v>
      </c>
      <c r="B7912" s="125" t="s">
        <v>8275</v>
      </c>
      <c r="C7912" s="126">
        <v>42590</v>
      </c>
      <c r="D7912" s="98" t="s">
        <v>3</v>
      </c>
      <c r="E7912" s="98">
        <v>1405460</v>
      </c>
      <c r="F7912" s="98"/>
      <c r="G7912" s="127" t="s">
        <v>11923</v>
      </c>
      <c r="H7912" s="128">
        <v>0</v>
      </c>
      <c r="I7912" s="128">
        <v>2142.4</v>
      </c>
      <c r="J7912" s="129">
        <v>2142.4</v>
      </c>
      <c r="K7912" s="101" t="s">
        <v>1388</v>
      </c>
    </row>
    <row r="7913" spans="1:11" ht="56.25" customHeight="1">
      <c r="A7913" s="98">
        <v>574</v>
      </c>
      <c r="B7913" s="125" t="s">
        <v>8275</v>
      </c>
      <c r="C7913" s="126">
        <v>42590</v>
      </c>
      <c r="D7913" s="98" t="s">
        <v>3</v>
      </c>
      <c r="E7913" s="98">
        <v>1405463</v>
      </c>
      <c r="F7913" s="98"/>
      <c r="G7913" s="127" t="s">
        <v>11924</v>
      </c>
      <c r="H7913" s="128">
        <v>0</v>
      </c>
      <c r="I7913" s="128">
        <v>705.5</v>
      </c>
      <c r="J7913" s="129">
        <v>705.5</v>
      </c>
      <c r="K7913" s="101" t="s">
        <v>1388</v>
      </c>
    </row>
    <row r="7914" spans="1:11" ht="56.25" customHeight="1">
      <c r="A7914" s="98">
        <v>574</v>
      </c>
      <c r="B7914" s="125" t="s">
        <v>8275</v>
      </c>
      <c r="C7914" s="126">
        <v>42611</v>
      </c>
      <c r="D7914" s="98" t="s">
        <v>3</v>
      </c>
      <c r="E7914" s="98">
        <v>1413344</v>
      </c>
      <c r="F7914" s="98"/>
      <c r="G7914" s="127" t="s">
        <v>12482</v>
      </c>
      <c r="H7914" s="128">
        <v>0</v>
      </c>
      <c r="I7914" s="128">
        <v>182.5</v>
      </c>
      <c r="J7914" s="129">
        <v>182.5</v>
      </c>
      <c r="K7914" s="101" t="s">
        <v>1388</v>
      </c>
    </row>
    <row r="7915" spans="1:11" ht="56.25" customHeight="1">
      <c r="A7915" s="98">
        <v>574</v>
      </c>
      <c r="B7915" s="125" t="s">
        <v>8275</v>
      </c>
      <c r="C7915" s="126">
        <v>42611</v>
      </c>
      <c r="D7915" s="98" t="s">
        <v>3</v>
      </c>
      <c r="E7915" s="98">
        <v>1413347</v>
      </c>
      <c r="F7915" s="98"/>
      <c r="G7915" s="127" t="s">
        <v>12483</v>
      </c>
      <c r="H7915" s="128">
        <v>0</v>
      </c>
      <c r="I7915" s="128">
        <v>107.89</v>
      </c>
      <c r="J7915" s="129">
        <v>107.89</v>
      </c>
      <c r="K7915" s="101" t="s">
        <v>1388</v>
      </c>
    </row>
    <row r="7916" spans="1:11" ht="56.25" customHeight="1">
      <c r="A7916" s="98">
        <v>574</v>
      </c>
      <c r="B7916" s="125" t="s">
        <v>8275</v>
      </c>
      <c r="C7916" s="126">
        <v>42612</v>
      </c>
      <c r="D7916" s="98" t="s">
        <v>3</v>
      </c>
      <c r="E7916" s="98">
        <v>1413832</v>
      </c>
      <c r="F7916" s="98"/>
      <c r="G7916" s="127" t="s">
        <v>12513</v>
      </c>
      <c r="H7916" s="128">
        <v>0</v>
      </c>
      <c r="I7916" s="128">
        <v>121.7</v>
      </c>
      <c r="J7916" s="129">
        <v>121.7</v>
      </c>
      <c r="K7916" s="101" t="s">
        <v>1388</v>
      </c>
    </row>
    <row r="7917" spans="1:11" ht="56.25" customHeight="1">
      <c r="A7917" s="98">
        <v>574</v>
      </c>
      <c r="B7917" s="125" t="s">
        <v>8275</v>
      </c>
      <c r="C7917" s="126">
        <v>42612</v>
      </c>
      <c r="D7917" s="98" t="s">
        <v>3</v>
      </c>
      <c r="E7917" s="98">
        <v>1413837</v>
      </c>
      <c r="F7917" s="98"/>
      <c r="G7917" s="127" t="s">
        <v>12514</v>
      </c>
      <c r="H7917" s="128">
        <v>0</v>
      </c>
      <c r="I7917" s="128">
        <v>56.68</v>
      </c>
      <c r="J7917" s="129">
        <v>56.68</v>
      </c>
      <c r="K7917" s="101" t="s">
        <v>1388</v>
      </c>
    </row>
    <row r="7918" spans="1:11" ht="56.25" customHeight="1">
      <c r="A7918" s="98">
        <v>574</v>
      </c>
      <c r="B7918" s="125" t="s">
        <v>8275</v>
      </c>
      <c r="C7918" s="126">
        <v>42618</v>
      </c>
      <c r="D7918" s="98" t="s">
        <v>3</v>
      </c>
      <c r="E7918" s="98">
        <v>1415856</v>
      </c>
      <c r="F7918" s="98"/>
      <c r="G7918" s="127" t="s">
        <v>12692</v>
      </c>
      <c r="H7918" s="128">
        <v>0</v>
      </c>
      <c r="I7918" s="128">
        <v>3557</v>
      </c>
      <c r="J7918" s="129">
        <v>3557</v>
      </c>
      <c r="K7918" s="101" t="s">
        <v>1388</v>
      </c>
    </row>
    <row r="7919" spans="1:11" ht="56.25" customHeight="1">
      <c r="A7919" s="98">
        <v>574</v>
      </c>
      <c r="B7919" s="125" t="s">
        <v>8275</v>
      </c>
      <c r="C7919" s="126">
        <v>42627</v>
      </c>
      <c r="D7919" s="98" t="s">
        <v>3</v>
      </c>
      <c r="E7919" s="98">
        <v>1419664</v>
      </c>
      <c r="F7919" s="98"/>
      <c r="G7919" s="127" t="s">
        <v>13054</v>
      </c>
      <c r="H7919" s="128">
        <v>0</v>
      </c>
      <c r="I7919" s="128">
        <v>673</v>
      </c>
      <c r="J7919" s="129">
        <v>673</v>
      </c>
      <c r="K7919" s="101" t="s">
        <v>1388</v>
      </c>
    </row>
    <row r="7920" spans="1:11" ht="56.25" customHeight="1">
      <c r="A7920" s="98">
        <v>574</v>
      </c>
      <c r="B7920" s="125" t="s">
        <v>8275</v>
      </c>
      <c r="C7920" s="126">
        <v>42629</v>
      </c>
      <c r="D7920" s="98" t="s">
        <v>3</v>
      </c>
      <c r="E7920" s="98">
        <v>1420760</v>
      </c>
      <c r="F7920" s="98"/>
      <c r="G7920" s="127" t="s">
        <v>13198</v>
      </c>
      <c r="H7920" s="128">
        <v>0</v>
      </c>
      <c r="I7920" s="128">
        <v>351.1</v>
      </c>
      <c r="J7920" s="129">
        <v>351.1</v>
      </c>
      <c r="K7920" s="101" t="s">
        <v>1388</v>
      </c>
    </row>
    <row r="7921" spans="1:11" ht="56.25" customHeight="1">
      <c r="A7921" s="98">
        <v>574</v>
      </c>
      <c r="B7921" s="125" t="s">
        <v>8275</v>
      </c>
      <c r="C7921" s="126">
        <v>42633</v>
      </c>
      <c r="D7921" s="98" t="s">
        <v>3</v>
      </c>
      <c r="E7921" s="98">
        <v>1421635</v>
      </c>
      <c r="F7921" s="98"/>
      <c r="G7921" s="127" t="s">
        <v>13284</v>
      </c>
      <c r="H7921" s="128">
        <v>0</v>
      </c>
      <c r="I7921" s="128">
        <v>75</v>
      </c>
      <c r="J7921" s="129">
        <v>75</v>
      </c>
      <c r="K7921" s="101" t="s">
        <v>1388</v>
      </c>
    </row>
    <row r="7922" spans="1:11" ht="56.25" customHeight="1">
      <c r="A7922" s="98">
        <v>574</v>
      </c>
      <c r="B7922" s="125" t="s">
        <v>8275</v>
      </c>
      <c r="C7922" s="126">
        <v>42633</v>
      </c>
      <c r="D7922" s="98" t="s">
        <v>3</v>
      </c>
      <c r="E7922" s="98">
        <v>1421637</v>
      </c>
      <c r="F7922" s="98"/>
      <c r="G7922" s="127" t="s">
        <v>13285</v>
      </c>
      <c r="H7922" s="128">
        <v>0</v>
      </c>
      <c r="I7922" s="128">
        <v>117</v>
      </c>
      <c r="J7922" s="129">
        <v>117</v>
      </c>
      <c r="K7922" s="101" t="s">
        <v>1388</v>
      </c>
    </row>
    <row r="7923" spans="1:11" ht="56.25" customHeight="1">
      <c r="A7923" s="98">
        <v>574</v>
      </c>
      <c r="B7923" s="125" t="s">
        <v>8275</v>
      </c>
      <c r="C7923" s="126">
        <v>42633</v>
      </c>
      <c r="D7923" s="98" t="s">
        <v>3</v>
      </c>
      <c r="E7923" s="98">
        <v>1421638</v>
      </c>
      <c r="F7923" s="98"/>
      <c r="G7923" s="127" t="s">
        <v>13286</v>
      </c>
      <c r="H7923" s="128">
        <v>0</v>
      </c>
      <c r="I7923" s="128">
        <v>241519.61000000002</v>
      </c>
      <c r="J7923" s="129">
        <v>241519.61000000002</v>
      </c>
      <c r="K7923" s="101" t="s">
        <v>1388</v>
      </c>
    </row>
    <row r="7924" spans="1:11" ht="56.25" customHeight="1">
      <c r="A7924" s="98">
        <v>574</v>
      </c>
      <c r="B7924" s="125" t="s">
        <v>8275</v>
      </c>
      <c r="C7924" s="126">
        <v>42633</v>
      </c>
      <c r="D7924" s="98" t="s">
        <v>3</v>
      </c>
      <c r="E7924" s="98">
        <v>1421639</v>
      </c>
      <c r="F7924" s="98"/>
      <c r="G7924" s="127" t="s">
        <v>13287</v>
      </c>
      <c r="H7924" s="128">
        <v>0</v>
      </c>
      <c r="I7924" s="128">
        <v>276320.68</v>
      </c>
      <c r="J7924" s="129">
        <v>276320.68</v>
      </c>
      <c r="K7924" s="101" t="s">
        <v>1388</v>
      </c>
    </row>
    <row r="7925" spans="1:11" ht="56.25" customHeight="1">
      <c r="A7925" s="98">
        <v>574</v>
      </c>
      <c r="B7925" s="125" t="s">
        <v>8275</v>
      </c>
      <c r="C7925" s="126">
        <v>42633</v>
      </c>
      <c r="D7925" s="98" t="s">
        <v>3</v>
      </c>
      <c r="E7925" s="98">
        <v>1421642</v>
      </c>
      <c r="F7925" s="98"/>
      <c r="G7925" s="127" t="s">
        <v>13288</v>
      </c>
      <c r="H7925" s="128">
        <v>0</v>
      </c>
      <c r="I7925" s="128">
        <v>225459.83000000002</v>
      </c>
      <c r="J7925" s="129">
        <v>225459.83000000002</v>
      </c>
      <c r="K7925" s="101" t="s">
        <v>1388</v>
      </c>
    </row>
    <row r="7926" spans="1:11" ht="56.25" customHeight="1">
      <c r="A7926" s="98">
        <v>574</v>
      </c>
      <c r="B7926" s="125" t="s">
        <v>8275</v>
      </c>
      <c r="C7926" s="126">
        <v>42633</v>
      </c>
      <c r="D7926" s="98" t="s">
        <v>3</v>
      </c>
      <c r="E7926" s="98">
        <v>1421645</v>
      </c>
      <c r="F7926" s="98"/>
      <c r="G7926" s="127" t="s">
        <v>13289</v>
      </c>
      <c r="H7926" s="128">
        <v>0</v>
      </c>
      <c r="I7926" s="128">
        <v>266861.92</v>
      </c>
      <c r="J7926" s="129">
        <v>266861.92</v>
      </c>
      <c r="K7926" s="101" t="s">
        <v>1388</v>
      </c>
    </row>
    <row r="7927" spans="1:11" ht="56.25" customHeight="1">
      <c r="A7927" s="98">
        <v>574</v>
      </c>
      <c r="B7927" s="125" t="s">
        <v>8275</v>
      </c>
      <c r="C7927" s="126">
        <v>42633</v>
      </c>
      <c r="D7927" s="98" t="s">
        <v>3</v>
      </c>
      <c r="E7927" s="98">
        <v>1421649</v>
      </c>
      <c r="F7927" s="98"/>
      <c r="G7927" s="127" t="s">
        <v>13290</v>
      </c>
      <c r="H7927" s="128">
        <v>0</v>
      </c>
      <c r="I7927" s="128">
        <v>275652.32</v>
      </c>
      <c r="J7927" s="129">
        <v>275652.32</v>
      </c>
      <c r="K7927" s="101" t="s">
        <v>1388</v>
      </c>
    </row>
    <row r="7928" spans="1:11" ht="56.25" customHeight="1">
      <c r="A7928" s="98">
        <v>574</v>
      </c>
      <c r="B7928" s="125" t="s">
        <v>8275</v>
      </c>
      <c r="C7928" s="126">
        <v>42633</v>
      </c>
      <c r="D7928" s="98" t="s">
        <v>3</v>
      </c>
      <c r="E7928" s="98">
        <v>1421651</v>
      </c>
      <c r="F7928" s="98"/>
      <c r="G7928" s="127" t="s">
        <v>13291</v>
      </c>
      <c r="H7928" s="128">
        <v>0</v>
      </c>
      <c r="I7928" s="128">
        <v>250467.74</v>
      </c>
      <c r="J7928" s="129">
        <v>250467.74</v>
      </c>
      <c r="K7928" s="101" t="s">
        <v>1388</v>
      </c>
    </row>
    <row r="7929" spans="1:11" ht="56.25" customHeight="1">
      <c r="A7929" s="98">
        <v>574</v>
      </c>
      <c r="B7929" s="125" t="s">
        <v>8275</v>
      </c>
      <c r="C7929" s="126">
        <v>42633</v>
      </c>
      <c r="D7929" s="98" t="s">
        <v>3</v>
      </c>
      <c r="E7929" s="98">
        <v>1421652</v>
      </c>
      <c r="F7929" s="98"/>
      <c r="G7929" s="127" t="s">
        <v>13292</v>
      </c>
      <c r="H7929" s="128">
        <v>0</v>
      </c>
      <c r="I7929" s="128">
        <v>260127.38</v>
      </c>
      <c r="J7929" s="129">
        <v>260127.38</v>
      </c>
      <c r="K7929" s="101" t="s">
        <v>1388</v>
      </c>
    </row>
    <row r="7930" spans="1:11" ht="56.25" customHeight="1">
      <c r="A7930" s="98">
        <v>574</v>
      </c>
      <c r="B7930" s="125" t="s">
        <v>8275</v>
      </c>
      <c r="C7930" s="126">
        <v>42633</v>
      </c>
      <c r="D7930" s="98" t="s">
        <v>3</v>
      </c>
      <c r="E7930" s="98">
        <v>1421654</v>
      </c>
      <c r="F7930" s="98"/>
      <c r="G7930" s="127" t="s">
        <v>13293</v>
      </c>
      <c r="H7930" s="128">
        <v>0</v>
      </c>
      <c r="I7930" s="128">
        <v>391.3</v>
      </c>
      <c r="J7930" s="129">
        <v>391.3</v>
      </c>
      <c r="K7930" s="101" t="s">
        <v>1388</v>
      </c>
    </row>
    <row r="7931" spans="1:11" ht="56.25" customHeight="1">
      <c r="A7931" s="98">
        <v>574</v>
      </c>
      <c r="B7931" s="125" t="s">
        <v>8275</v>
      </c>
      <c r="C7931" s="126">
        <v>42633</v>
      </c>
      <c r="D7931" s="98" t="s">
        <v>3</v>
      </c>
      <c r="E7931" s="98">
        <v>1421655</v>
      </c>
      <c r="F7931" s="98"/>
      <c r="G7931" s="127" t="s">
        <v>13294</v>
      </c>
      <c r="H7931" s="128">
        <v>0</v>
      </c>
      <c r="I7931" s="128">
        <v>607</v>
      </c>
      <c r="J7931" s="129">
        <v>607</v>
      </c>
      <c r="K7931" s="101" t="s">
        <v>1388</v>
      </c>
    </row>
    <row r="7932" spans="1:11" ht="56.25" customHeight="1">
      <c r="A7932" s="98">
        <v>574</v>
      </c>
      <c r="B7932" s="125" t="s">
        <v>8275</v>
      </c>
      <c r="C7932" s="126">
        <v>42633</v>
      </c>
      <c r="D7932" s="98" t="s">
        <v>3</v>
      </c>
      <c r="E7932" s="98">
        <v>1421658</v>
      </c>
      <c r="F7932" s="98"/>
      <c r="G7932" s="127" t="s">
        <v>13295</v>
      </c>
      <c r="H7932" s="128">
        <v>0</v>
      </c>
      <c r="I7932" s="128">
        <v>2655.2200000000003</v>
      </c>
      <c r="J7932" s="129">
        <v>2655.2200000000003</v>
      </c>
      <c r="K7932" s="101" t="s">
        <v>1388</v>
      </c>
    </row>
    <row r="7933" spans="1:11" ht="56.25" customHeight="1">
      <c r="A7933" s="98">
        <v>574</v>
      </c>
      <c r="B7933" s="125" t="s">
        <v>8275</v>
      </c>
      <c r="C7933" s="126">
        <v>42633</v>
      </c>
      <c r="D7933" s="98" t="s">
        <v>3</v>
      </c>
      <c r="E7933" s="98">
        <v>1421660</v>
      </c>
      <c r="F7933" s="98"/>
      <c r="G7933" s="127" t="s">
        <v>13296</v>
      </c>
      <c r="H7933" s="128">
        <v>0</v>
      </c>
      <c r="I7933" s="128">
        <v>696</v>
      </c>
      <c r="J7933" s="129">
        <v>696</v>
      </c>
      <c r="K7933" s="101" t="s">
        <v>1388</v>
      </c>
    </row>
    <row r="7934" spans="1:11" ht="56.25" customHeight="1">
      <c r="A7934" s="98">
        <v>574</v>
      </c>
      <c r="B7934" s="125" t="s">
        <v>8275</v>
      </c>
      <c r="C7934" s="126">
        <v>42633</v>
      </c>
      <c r="D7934" s="98" t="s">
        <v>3</v>
      </c>
      <c r="E7934" s="98">
        <v>1421662</v>
      </c>
      <c r="F7934" s="98"/>
      <c r="G7934" s="127" t="s">
        <v>13297</v>
      </c>
      <c r="H7934" s="128">
        <v>0</v>
      </c>
      <c r="I7934" s="128">
        <v>2860</v>
      </c>
      <c r="J7934" s="129">
        <v>2860</v>
      </c>
      <c r="K7934" s="101" t="s">
        <v>1388</v>
      </c>
    </row>
    <row r="7935" spans="1:11" ht="56.25" customHeight="1">
      <c r="A7935" s="98">
        <v>574</v>
      </c>
      <c r="B7935" s="125" t="s">
        <v>8275</v>
      </c>
      <c r="C7935" s="126">
        <v>42633</v>
      </c>
      <c r="D7935" s="98" t="s">
        <v>3</v>
      </c>
      <c r="E7935" s="98">
        <v>1421664</v>
      </c>
      <c r="F7935" s="98"/>
      <c r="G7935" s="127" t="s">
        <v>13299</v>
      </c>
      <c r="H7935" s="128">
        <v>0</v>
      </c>
      <c r="I7935" s="128">
        <v>70</v>
      </c>
      <c r="J7935" s="129">
        <v>70</v>
      </c>
      <c r="K7935" s="101" t="s">
        <v>1388</v>
      </c>
    </row>
    <row r="7936" spans="1:11" ht="56.25" customHeight="1">
      <c r="A7936" s="98">
        <v>574</v>
      </c>
      <c r="B7936" s="125" t="s">
        <v>8275</v>
      </c>
      <c r="C7936" s="126">
        <v>42634</v>
      </c>
      <c r="D7936" s="98" t="s">
        <v>3</v>
      </c>
      <c r="E7936" s="98">
        <v>1422066</v>
      </c>
      <c r="F7936" s="98"/>
      <c r="G7936" s="127" t="s">
        <v>13332</v>
      </c>
      <c r="H7936" s="128">
        <v>0</v>
      </c>
      <c r="I7936" s="128">
        <v>742</v>
      </c>
      <c r="J7936" s="129">
        <v>742</v>
      </c>
      <c r="K7936" s="101" t="s">
        <v>1388</v>
      </c>
    </row>
    <row r="7937" spans="1:11" ht="56.25" customHeight="1">
      <c r="A7937" s="98">
        <v>574</v>
      </c>
      <c r="B7937" s="125" t="s">
        <v>13472</v>
      </c>
      <c r="C7937" s="126">
        <v>42636</v>
      </c>
      <c r="D7937" s="98" t="s">
        <v>3</v>
      </c>
      <c r="E7937" s="98">
        <v>1423279</v>
      </c>
      <c r="F7937" s="98"/>
      <c r="G7937" s="127" t="s">
        <v>13473</v>
      </c>
      <c r="H7937" s="128">
        <v>0</v>
      </c>
      <c r="I7937" s="128">
        <v>1500</v>
      </c>
      <c r="J7937" s="129">
        <v>1500</v>
      </c>
      <c r="K7937" s="101" t="s">
        <v>1388</v>
      </c>
    </row>
    <row r="7938" spans="1:11" ht="56.25" customHeight="1">
      <c r="A7938" s="98">
        <v>574</v>
      </c>
      <c r="B7938" s="125" t="s">
        <v>13472</v>
      </c>
      <c r="C7938" s="126">
        <v>42641</v>
      </c>
      <c r="D7938" s="98" t="s">
        <v>3</v>
      </c>
      <c r="E7938" s="98">
        <v>1424534</v>
      </c>
      <c r="F7938" s="98"/>
      <c r="G7938" s="127" t="s">
        <v>13643</v>
      </c>
      <c r="H7938" s="128">
        <v>0</v>
      </c>
      <c r="I7938" s="128">
        <v>31490</v>
      </c>
      <c r="J7938" s="129">
        <v>31490</v>
      </c>
      <c r="K7938" s="101" t="s">
        <v>1388</v>
      </c>
    </row>
    <row r="7939" spans="1:11" ht="56.25" customHeight="1">
      <c r="A7939" s="98">
        <v>574</v>
      </c>
      <c r="B7939" s="125" t="s">
        <v>13472</v>
      </c>
      <c r="C7939" s="126">
        <v>42642</v>
      </c>
      <c r="D7939" s="98" t="s">
        <v>3</v>
      </c>
      <c r="E7939" s="98">
        <v>1425221</v>
      </c>
      <c r="F7939" s="98"/>
      <c r="G7939" s="127" t="s">
        <v>13775</v>
      </c>
      <c r="H7939" s="128">
        <v>0</v>
      </c>
      <c r="I7939" s="128">
        <v>368.3</v>
      </c>
      <c r="J7939" s="129">
        <v>368.3</v>
      </c>
      <c r="K7939" s="101" t="s">
        <v>1388</v>
      </c>
    </row>
    <row r="7940" spans="1:11" ht="56.25" customHeight="1">
      <c r="A7940" s="98">
        <v>574</v>
      </c>
      <c r="B7940" s="125" t="s">
        <v>13472</v>
      </c>
      <c r="C7940" s="126">
        <v>42643</v>
      </c>
      <c r="D7940" s="98" t="s">
        <v>3</v>
      </c>
      <c r="E7940" s="98">
        <v>1425918</v>
      </c>
      <c r="F7940" s="98"/>
      <c r="G7940" s="127" t="s">
        <v>13895</v>
      </c>
      <c r="H7940" s="128">
        <v>0</v>
      </c>
      <c r="I7940" s="128">
        <v>2920.96</v>
      </c>
      <c r="J7940" s="129">
        <v>2920.96</v>
      </c>
      <c r="K7940" s="101" t="s">
        <v>1388</v>
      </c>
    </row>
    <row r="7941" spans="1:11" ht="56.25" customHeight="1">
      <c r="A7941" s="98">
        <v>576</v>
      </c>
      <c r="B7941" s="125" t="s">
        <v>1303</v>
      </c>
      <c r="C7941" s="126">
        <v>42594</v>
      </c>
      <c r="D7941" s="98" t="s">
        <v>15</v>
      </c>
      <c r="E7941" s="98">
        <v>417</v>
      </c>
      <c r="F7941" s="98"/>
      <c r="G7941" s="127" t="s">
        <v>6264</v>
      </c>
      <c r="H7941" s="128">
        <v>302.86</v>
      </c>
      <c r="I7941" s="128">
        <v>0</v>
      </c>
      <c r="J7941" s="129">
        <v>302.86</v>
      </c>
      <c r="K7941" s="101" t="s">
        <v>1388</v>
      </c>
    </row>
    <row r="7942" spans="1:11" ht="56.25" customHeight="1">
      <c r="A7942" s="98">
        <v>576</v>
      </c>
      <c r="B7942" s="125" t="s">
        <v>1303</v>
      </c>
      <c r="C7942" s="126">
        <v>42594</v>
      </c>
      <c r="D7942" s="98" t="s">
        <v>15</v>
      </c>
      <c r="E7942" s="98">
        <v>419</v>
      </c>
      <c r="F7942" s="98"/>
      <c r="G7942" s="127" t="s">
        <v>6263</v>
      </c>
      <c r="H7942" s="128">
        <v>365.97</v>
      </c>
      <c r="I7942" s="128">
        <v>0</v>
      </c>
      <c r="J7942" s="129">
        <v>365.97</v>
      </c>
      <c r="K7942" s="101" t="s">
        <v>1388</v>
      </c>
    </row>
    <row r="7943" spans="1:11" ht="56.25" customHeight="1">
      <c r="A7943" s="98">
        <v>576</v>
      </c>
      <c r="B7943" s="125" t="s">
        <v>1303</v>
      </c>
      <c r="C7943" s="126">
        <v>42613</v>
      </c>
      <c r="D7943" s="98" t="s">
        <v>15</v>
      </c>
      <c r="E7943" s="98">
        <v>576</v>
      </c>
      <c r="F7943" s="98"/>
      <c r="G7943" s="127" t="s">
        <v>6737</v>
      </c>
      <c r="H7943" s="128">
        <v>746.02</v>
      </c>
      <c r="I7943" s="128">
        <v>0</v>
      </c>
      <c r="J7943" s="129">
        <v>746.02</v>
      </c>
      <c r="K7943" s="101" t="s">
        <v>1388</v>
      </c>
    </row>
    <row r="7944" spans="1:11" ht="56.25" customHeight="1">
      <c r="A7944" s="98">
        <v>576</v>
      </c>
      <c r="B7944" s="125" t="s">
        <v>1303</v>
      </c>
      <c r="C7944" s="126">
        <v>42450</v>
      </c>
      <c r="D7944" s="98" t="s">
        <v>11</v>
      </c>
      <c r="E7944" s="98">
        <v>188648</v>
      </c>
      <c r="F7944" s="98"/>
      <c r="G7944" s="127" t="s">
        <v>2972</v>
      </c>
      <c r="H7944" s="128">
        <v>299.02</v>
      </c>
      <c r="I7944" s="128">
        <v>0</v>
      </c>
      <c r="J7944" s="129">
        <v>299.02</v>
      </c>
      <c r="K7944" s="101" t="s">
        <v>1388</v>
      </c>
    </row>
    <row r="7945" spans="1:11" ht="56.25" customHeight="1">
      <c r="A7945" s="98">
        <v>576</v>
      </c>
      <c r="B7945" s="125" t="s">
        <v>1303</v>
      </c>
      <c r="C7945" s="126">
        <v>42468</v>
      </c>
      <c r="D7945" s="98" t="s">
        <v>11</v>
      </c>
      <c r="E7945" s="98">
        <v>190473</v>
      </c>
      <c r="F7945" s="98"/>
      <c r="G7945" s="127" t="s">
        <v>3293</v>
      </c>
      <c r="H7945" s="128">
        <v>278.3</v>
      </c>
      <c r="I7945" s="128">
        <v>0</v>
      </c>
      <c r="J7945" s="129">
        <v>278.3</v>
      </c>
      <c r="K7945" s="101" t="s">
        <v>1388</v>
      </c>
    </row>
    <row r="7946" spans="1:11" ht="56.25" customHeight="1">
      <c r="A7946" s="98">
        <v>576</v>
      </c>
      <c r="B7946" s="125" t="s">
        <v>1303</v>
      </c>
      <c r="C7946" s="126">
        <v>42488</v>
      </c>
      <c r="D7946" s="98" t="s">
        <v>11</v>
      </c>
      <c r="E7946" s="98">
        <v>192313</v>
      </c>
      <c r="F7946" s="98"/>
      <c r="G7946" s="127" t="s">
        <v>3682</v>
      </c>
      <c r="H7946" s="128">
        <v>274.18</v>
      </c>
      <c r="I7946" s="128">
        <v>0</v>
      </c>
      <c r="J7946" s="129">
        <v>274.18</v>
      </c>
      <c r="K7946" s="101" t="s">
        <v>1388</v>
      </c>
    </row>
    <row r="7947" spans="1:11" ht="56.25" customHeight="1">
      <c r="A7947" s="98">
        <v>576</v>
      </c>
      <c r="B7947" s="125" t="s">
        <v>1303</v>
      </c>
      <c r="C7947" s="126">
        <v>42488</v>
      </c>
      <c r="D7947" s="98" t="s">
        <v>11</v>
      </c>
      <c r="E7947" s="98">
        <v>192324</v>
      </c>
      <c r="F7947" s="98"/>
      <c r="G7947" s="127" t="s">
        <v>3691</v>
      </c>
      <c r="H7947" s="128">
        <v>424.83</v>
      </c>
      <c r="I7947" s="128">
        <v>0</v>
      </c>
      <c r="J7947" s="129">
        <v>424.83</v>
      </c>
      <c r="K7947" s="101" t="s">
        <v>1388</v>
      </c>
    </row>
    <row r="7948" spans="1:11" ht="56.25" customHeight="1">
      <c r="A7948" s="98">
        <v>576</v>
      </c>
      <c r="B7948" s="125" t="s">
        <v>1303</v>
      </c>
      <c r="C7948" s="126">
        <v>42488</v>
      </c>
      <c r="D7948" s="98" t="s">
        <v>13</v>
      </c>
      <c r="E7948" s="98">
        <v>192324</v>
      </c>
      <c r="F7948" s="98"/>
      <c r="G7948" s="127" t="s">
        <v>3692</v>
      </c>
      <c r="H7948" s="128">
        <v>0.02</v>
      </c>
      <c r="I7948" s="128">
        <v>0</v>
      </c>
      <c r="J7948" s="129">
        <v>0.02</v>
      </c>
      <c r="K7948" s="101" t="s">
        <v>1388</v>
      </c>
    </row>
    <row r="7949" spans="1:11" ht="56.25" customHeight="1">
      <c r="A7949" s="98">
        <v>576</v>
      </c>
      <c r="B7949" s="125" t="s">
        <v>1303</v>
      </c>
      <c r="C7949" s="126">
        <v>42524</v>
      </c>
      <c r="D7949" s="98" t="s">
        <v>15</v>
      </c>
      <c r="E7949" s="98">
        <v>197211</v>
      </c>
      <c r="F7949" s="98"/>
      <c r="G7949" s="127" t="s">
        <v>4461</v>
      </c>
      <c r="H7949" s="128">
        <v>462.08</v>
      </c>
      <c r="I7949" s="128">
        <v>0</v>
      </c>
      <c r="J7949" s="129">
        <v>462.08</v>
      </c>
      <c r="K7949" s="101" t="s">
        <v>1388</v>
      </c>
    </row>
    <row r="7950" spans="1:11" ht="56.25" customHeight="1">
      <c r="A7950" s="98">
        <v>576</v>
      </c>
      <c r="B7950" s="125" t="s">
        <v>1303</v>
      </c>
      <c r="C7950" s="126">
        <v>42430</v>
      </c>
      <c r="D7950" s="98" t="s">
        <v>11</v>
      </c>
      <c r="E7950" s="98">
        <v>843492</v>
      </c>
      <c r="F7950" s="98"/>
      <c r="G7950" s="127" t="s">
        <v>2488</v>
      </c>
      <c r="H7950" s="128">
        <v>685.85</v>
      </c>
      <c r="I7950" s="128">
        <v>0</v>
      </c>
      <c r="J7950" s="129">
        <v>685.85</v>
      </c>
      <c r="K7950" s="101" t="s">
        <v>1388</v>
      </c>
    </row>
    <row r="7951" spans="1:11" ht="56.25" customHeight="1">
      <c r="A7951" s="98">
        <v>576</v>
      </c>
      <c r="B7951" s="125" t="s">
        <v>1303</v>
      </c>
      <c r="C7951" s="126">
        <v>42501</v>
      </c>
      <c r="D7951" s="98" t="s">
        <v>11</v>
      </c>
      <c r="E7951" s="98">
        <v>851047</v>
      </c>
      <c r="F7951" s="98"/>
      <c r="G7951" s="127" t="s">
        <v>3929</v>
      </c>
      <c r="H7951" s="128">
        <v>908.8</v>
      </c>
      <c r="I7951" s="128">
        <v>0</v>
      </c>
      <c r="J7951" s="129">
        <v>908.8</v>
      </c>
      <c r="K7951" s="101" t="s">
        <v>1388</v>
      </c>
    </row>
    <row r="7952" spans="1:11" ht="56.25" customHeight="1">
      <c r="A7952" s="98">
        <v>576</v>
      </c>
      <c r="B7952" s="125" t="s">
        <v>1303</v>
      </c>
      <c r="C7952" s="126">
        <v>42563</v>
      </c>
      <c r="D7952" s="98" t="s">
        <v>11</v>
      </c>
      <c r="E7952" s="98">
        <v>857676</v>
      </c>
      <c r="F7952" s="98"/>
      <c r="G7952" s="127" t="s">
        <v>5493</v>
      </c>
      <c r="H7952" s="128">
        <v>50</v>
      </c>
      <c r="I7952" s="128">
        <v>0</v>
      </c>
      <c r="J7952" s="129">
        <v>50</v>
      </c>
      <c r="K7952" s="101" t="s">
        <v>1388</v>
      </c>
    </row>
    <row r="7953" spans="1:11" ht="56.25" customHeight="1">
      <c r="A7953" s="98">
        <v>576</v>
      </c>
      <c r="B7953" s="125" t="s">
        <v>1303</v>
      </c>
      <c r="C7953" s="126">
        <v>42563</v>
      </c>
      <c r="D7953" s="98" t="s">
        <v>13</v>
      </c>
      <c r="E7953" s="98">
        <v>857676</v>
      </c>
      <c r="F7953" s="98"/>
      <c r="G7953" s="127" t="s">
        <v>5492</v>
      </c>
      <c r="H7953" s="128">
        <v>208.8</v>
      </c>
      <c r="I7953" s="128">
        <v>0</v>
      </c>
      <c r="J7953" s="129">
        <v>208.8</v>
      </c>
      <c r="K7953" s="101" t="s">
        <v>1388</v>
      </c>
    </row>
    <row r="7954" spans="1:11" ht="56.25" customHeight="1">
      <c r="A7954" s="98">
        <v>576</v>
      </c>
      <c r="B7954" s="125" t="s">
        <v>1303</v>
      </c>
      <c r="C7954" s="126">
        <v>42633</v>
      </c>
      <c r="D7954" s="98" t="s">
        <v>11</v>
      </c>
      <c r="E7954" s="98">
        <v>864118</v>
      </c>
      <c r="F7954" s="98"/>
      <c r="G7954" s="127" t="s">
        <v>7274</v>
      </c>
      <c r="H7954" s="128">
        <v>417.55</v>
      </c>
      <c r="I7954" s="128">
        <v>0</v>
      </c>
      <c r="J7954" s="129">
        <v>417.55</v>
      </c>
      <c r="K7954" s="101" t="s">
        <v>1388</v>
      </c>
    </row>
    <row r="7955" spans="1:11" ht="56.25" customHeight="1">
      <c r="A7955" s="98">
        <v>576</v>
      </c>
      <c r="B7955" s="125" t="s">
        <v>1303</v>
      </c>
      <c r="C7955" s="126">
        <v>42643</v>
      </c>
      <c r="D7955" s="98" t="s">
        <v>11</v>
      </c>
      <c r="E7955" s="98">
        <v>865525</v>
      </c>
      <c r="F7955" s="98"/>
      <c r="G7955" s="127" t="s">
        <v>7609</v>
      </c>
      <c r="H7955" s="128">
        <v>490</v>
      </c>
      <c r="I7955" s="128">
        <v>0</v>
      </c>
      <c r="J7955" s="129">
        <v>490</v>
      </c>
      <c r="K7955" s="101" t="s">
        <v>1388</v>
      </c>
    </row>
    <row r="7956" spans="1:11" ht="56.25" customHeight="1">
      <c r="A7956" s="98">
        <v>576</v>
      </c>
      <c r="B7956" s="125" t="s">
        <v>9089</v>
      </c>
      <c r="C7956" s="126">
        <v>42458</v>
      </c>
      <c r="D7956" s="98" t="s">
        <v>3</v>
      </c>
      <c r="E7956" s="98">
        <v>1363931</v>
      </c>
      <c r="F7956" s="98"/>
      <c r="G7956" s="127" t="s">
        <v>9090</v>
      </c>
      <c r="H7956" s="128">
        <v>0</v>
      </c>
      <c r="I7956" s="128">
        <v>614</v>
      </c>
      <c r="J7956" s="129">
        <v>614</v>
      </c>
      <c r="K7956" s="101" t="s">
        <v>1388</v>
      </c>
    </row>
    <row r="7957" spans="1:11" ht="56.25" customHeight="1">
      <c r="A7957" s="98">
        <v>576</v>
      </c>
      <c r="B7957" s="125" t="s">
        <v>9089</v>
      </c>
      <c r="C7957" s="126">
        <v>42458</v>
      </c>
      <c r="D7957" s="98" t="s">
        <v>3</v>
      </c>
      <c r="E7957" s="98">
        <v>1363934</v>
      </c>
      <c r="F7957" s="98"/>
      <c r="G7957" s="127" t="s">
        <v>9091</v>
      </c>
      <c r="H7957" s="128">
        <v>0</v>
      </c>
      <c r="I7957" s="128">
        <v>1536</v>
      </c>
      <c r="J7957" s="129">
        <v>1536</v>
      </c>
      <c r="K7957" s="101" t="s">
        <v>1388</v>
      </c>
    </row>
    <row r="7958" spans="1:11" ht="56.25" customHeight="1">
      <c r="A7958" s="98">
        <v>576</v>
      </c>
      <c r="B7958" s="125" t="s">
        <v>9089</v>
      </c>
      <c r="C7958" s="126">
        <v>42459</v>
      </c>
      <c r="D7958" s="98" t="s">
        <v>3</v>
      </c>
      <c r="E7958" s="98">
        <v>1364252</v>
      </c>
      <c r="F7958" s="98"/>
      <c r="G7958" s="127" t="s">
        <v>9107</v>
      </c>
      <c r="H7958" s="128">
        <v>0</v>
      </c>
      <c r="I7958" s="128">
        <v>30616</v>
      </c>
      <c r="J7958" s="129">
        <v>30616</v>
      </c>
      <c r="K7958" s="101" t="s">
        <v>1388</v>
      </c>
    </row>
    <row r="7959" spans="1:11" ht="56.25" customHeight="1">
      <c r="A7959" s="98">
        <v>576</v>
      </c>
      <c r="B7959" s="125" t="s">
        <v>9089</v>
      </c>
      <c r="C7959" s="126">
        <v>42494</v>
      </c>
      <c r="D7959" s="98" t="s">
        <v>3</v>
      </c>
      <c r="E7959" s="98">
        <v>1375519</v>
      </c>
      <c r="F7959" s="98"/>
      <c r="G7959" s="127" t="s">
        <v>9739</v>
      </c>
      <c r="H7959" s="128">
        <v>0</v>
      </c>
      <c r="I7959" s="128">
        <v>196</v>
      </c>
      <c r="J7959" s="129">
        <v>196</v>
      </c>
      <c r="K7959" s="101" t="s">
        <v>1388</v>
      </c>
    </row>
    <row r="7960" spans="1:11" ht="56.25" customHeight="1">
      <c r="A7960" s="98">
        <v>576</v>
      </c>
      <c r="B7960" s="125" t="s">
        <v>9089</v>
      </c>
      <c r="C7960" s="126">
        <v>42517</v>
      </c>
      <c r="D7960" s="98" t="s">
        <v>3</v>
      </c>
      <c r="E7960" s="98">
        <v>1382575</v>
      </c>
      <c r="F7960" s="98"/>
      <c r="G7960" s="127" t="s">
        <v>9739</v>
      </c>
      <c r="H7960" s="128">
        <v>0</v>
      </c>
      <c r="I7960" s="128">
        <v>196</v>
      </c>
      <c r="J7960" s="129">
        <v>196</v>
      </c>
      <c r="K7960" s="101" t="s">
        <v>1388</v>
      </c>
    </row>
    <row r="7961" spans="1:11" ht="56.25" customHeight="1">
      <c r="A7961" s="98">
        <v>576</v>
      </c>
      <c r="B7961" s="125" t="s">
        <v>9089</v>
      </c>
      <c r="C7961" s="126">
        <v>42570</v>
      </c>
      <c r="D7961" s="98" t="s">
        <v>3</v>
      </c>
      <c r="E7961" s="98">
        <v>1399467</v>
      </c>
      <c r="F7961" s="98"/>
      <c r="G7961" s="127" t="s">
        <v>9739</v>
      </c>
      <c r="H7961" s="128">
        <v>0</v>
      </c>
      <c r="I7961" s="128">
        <v>196</v>
      </c>
      <c r="J7961" s="129">
        <v>196</v>
      </c>
      <c r="K7961" s="101" t="s">
        <v>1388</v>
      </c>
    </row>
    <row r="7962" spans="1:11" ht="56.25" customHeight="1">
      <c r="A7962" s="98">
        <v>576</v>
      </c>
      <c r="B7962" s="125" t="s">
        <v>9089</v>
      </c>
      <c r="C7962" s="126">
        <v>42576</v>
      </c>
      <c r="D7962" s="98" t="s">
        <v>3</v>
      </c>
      <c r="E7962" s="98">
        <v>1400989</v>
      </c>
      <c r="F7962" s="98"/>
      <c r="G7962" s="127" t="s">
        <v>11510</v>
      </c>
      <c r="H7962" s="128">
        <v>0</v>
      </c>
      <c r="I7962" s="128">
        <v>3594</v>
      </c>
      <c r="J7962" s="129">
        <v>3594</v>
      </c>
      <c r="K7962" s="101" t="s">
        <v>1388</v>
      </c>
    </row>
    <row r="7963" spans="1:11" ht="56.25" customHeight="1">
      <c r="A7963" s="98">
        <v>576</v>
      </c>
      <c r="B7963" s="125" t="s">
        <v>13715</v>
      </c>
      <c r="C7963" s="126">
        <v>42642</v>
      </c>
      <c r="D7963" s="98" t="s">
        <v>3</v>
      </c>
      <c r="E7963" s="98">
        <v>1425018</v>
      </c>
      <c r="F7963" s="98"/>
      <c r="G7963" s="127" t="s">
        <v>13716</v>
      </c>
      <c r="H7963" s="128">
        <v>0</v>
      </c>
      <c r="I7963" s="128">
        <v>14473.6</v>
      </c>
      <c r="J7963" s="129">
        <v>14473.6</v>
      </c>
      <c r="K7963" s="101" t="s">
        <v>1388</v>
      </c>
    </row>
    <row r="7964" spans="1:11" ht="56.25" customHeight="1">
      <c r="A7964" s="98">
        <v>578</v>
      </c>
      <c r="B7964" s="125" t="s">
        <v>1456</v>
      </c>
      <c r="C7964" s="126">
        <v>42632</v>
      </c>
      <c r="D7964" s="98" t="s">
        <v>15</v>
      </c>
      <c r="E7964" s="98">
        <v>675</v>
      </c>
      <c r="F7964" s="98"/>
      <c r="G7964" s="127" t="s">
        <v>7245</v>
      </c>
      <c r="H7964" s="128">
        <v>1265.93</v>
      </c>
      <c r="I7964" s="128">
        <v>0</v>
      </c>
      <c r="J7964" s="129">
        <v>1265.93</v>
      </c>
      <c r="K7964" s="101" t="s">
        <v>1388</v>
      </c>
    </row>
    <row r="7965" spans="1:11" ht="56.25" customHeight="1">
      <c r="A7965" s="98">
        <v>578</v>
      </c>
      <c r="B7965" s="125" t="s">
        <v>1456</v>
      </c>
      <c r="C7965" s="126">
        <v>42632</v>
      </c>
      <c r="D7965" s="98" t="s">
        <v>15</v>
      </c>
      <c r="E7965" s="98">
        <v>676</v>
      </c>
      <c r="F7965" s="98"/>
      <c r="G7965" s="127" t="s">
        <v>7244</v>
      </c>
      <c r="H7965" s="128">
        <v>1705.66</v>
      </c>
      <c r="I7965" s="128">
        <v>0</v>
      </c>
      <c r="J7965" s="129">
        <v>1705.66</v>
      </c>
      <c r="K7965" s="101" t="s">
        <v>1388</v>
      </c>
    </row>
    <row r="7966" spans="1:11" ht="56.25" customHeight="1">
      <c r="A7966" s="98">
        <v>578</v>
      </c>
      <c r="B7966" s="125" t="s">
        <v>1456</v>
      </c>
      <c r="C7966" s="126">
        <v>42633</v>
      </c>
      <c r="D7966" s="98" t="s">
        <v>15</v>
      </c>
      <c r="E7966" s="98">
        <v>677</v>
      </c>
      <c r="F7966" s="98"/>
      <c r="G7966" s="127" t="s">
        <v>7277</v>
      </c>
      <c r="H7966" s="128">
        <v>1400.19</v>
      </c>
      <c r="I7966" s="128">
        <v>0</v>
      </c>
      <c r="J7966" s="129">
        <v>1400.19</v>
      </c>
      <c r="K7966" s="101" t="s">
        <v>1388</v>
      </c>
    </row>
    <row r="7967" spans="1:11" ht="56.25" customHeight="1">
      <c r="A7967" s="98">
        <v>578</v>
      </c>
      <c r="B7967" s="125" t="s">
        <v>1456</v>
      </c>
      <c r="C7967" s="126">
        <v>42377</v>
      </c>
      <c r="D7967" s="98" t="s">
        <v>11</v>
      </c>
      <c r="E7967" s="98">
        <v>838557</v>
      </c>
      <c r="F7967" s="98"/>
      <c r="G7967" s="127" t="s">
        <v>1457</v>
      </c>
      <c r="H7967" s="128">
        <v>50</v>
      </c>
      <c r="I7967" s="128">
        <v>0</v>
      </c>
      <c r="J7967" s="129">
        <v>50</v>
      </c>
      <c r="K7967" s="101" t="s">
        <v>1388</v>
      </c>
    </row>
    <row r="7968" spans="1:11" ht="56.25" customHeight="1">
      <c r="A7968" s="98">
        <v>578</v>
      </c>
      <c r="B7968" s="125" t="s">
        <v>7922</v>
      </c>
      <c r="C7968" s="126">
        <v>42382</v>
      </c>
      <c r="D7968" s="98" t="s">
        <v>3</v>
      </c>
      <c r="E7968" s="98">
        <v>1340235</v>
      </c>
      <c r="F7968" s="98"/>
      <c r="G7968" s="127" t="s">
        <v>7923</v>
      </c>
      <c r="H7968" s="128">
        <v>0</v>
      </c>
      <c r="I7968" s="128">
        <v>1100</v>
      </c>
      <c r="J7968" s="129">
        <v>1100</v>
      </c>
      <c r="K7968" s="101" t="s">
        <v>1388</v>
      </c>
    </row>
    <row r="7969" spans="1:11" ht="56.25" customHeight="1">
      <c r="A7969" s="98">
        <v>578</v>
      </c>
      <c r="B7969" s="125" t="s">
        <v>7922</v>
      </c>
      <c r="C7969" s="126">
        <v>42388</v>
      </c>
      <c r="D7969" s="98" t="s">
        <v>3</v>
      </c>
      <c r="E7969" s="98">
        <v>1342138</v>
      </c>
      <c r="F7969" s="98"/>
      <c r="G7969" s="127" t="s">
        <v>8004</v>
      </c>
      <c r="H7969" s="128">
        <v>0</v>
      </c>
      <c r="I7969" s="128">
        <v>21819.100000000002</v>
      </c>
      <c r="J7969" s="129">
        <v>21819.100000000002</v>
      </c>
      <c r="K7969" s="101" t="s">
        <v>1388</v>
      </c>
    </row>
    <row r="7970" spans="1:11" ht="56.25" customHeight="1">
      <c r="A7970" s="98">
        <v>578</v>
      </c>
      <c r="B7970" s="125" t="s">
        <v>7922</v>
      </c>
      <c r="C7970" s="126">
        <v>42394</v>
      </c>
      <c r="D7970" s="98" t="s">
        <v>3</v>
      </c>
      <c r="E7970" s="98">
        <v>1343736</v>
      </c>
      <c r="F7970" s="98"/>
      <c r="G7970" s="127" t="s">
        <v>8085</v>
      </c>
      <c r="H7970" s="128">
        <v>0</v>
      </c>
      <c r="I7970" s="128">
        <v>1082.5999999999999</v>
      </c>
      <c r="J7970" s="129">
        <v>1082.5999999999999</v>
      </c>
      <c r="K7970" s="101" t="s">
        <v>1388</v>
      </c>
    </row>
    <row r="7971" spans="1:11" ht="56.25" customHeight="1">
      <c r="A7971" s="98">
        <v>578</v>
      </c>
      <c r="B7971" s="125" t="s">
        <v>7922</v>
      </c>
      <c r="C7971" s="126">
        <v>42394</v>
      </c>
      <c r="D7971" s="98" t="s">
        <v>3</v>
      </c>
      <c r="E7971" s="98">
        <v>1343739</v>
      </c>
      <c r="F7971" s="98"/>
      <c r="G7971" s="127" t="s">
        <v>8086</v>
      </c>
      <c r="H7971" s="128">
        <v>0</v>
      </c>
      <c r="I7971" s="128">
        <v>1082.5999999999999</v>
      </c>
      <c r="J7971" s="129">
        <v>1082.5999999999999</v>
      </c>
      <c r="K7971" s="101" t="s">
        <v>1388</v>
      </c>
    </row>
    <row r="7972" spans="1:11" ht="56.25" customHeight="1">
      <c r="A7972" s="98">
        <v>578</v>
      </c>
      <c r="B7972" s="125" t="s">
        <v>8942</v>
      </c>
      <c r="C7972" s="126">
        <v>42450</v>
      </c>
      <c r="D7972" s="98" t="s">
        <v>3</v>
      </c>
      <c r="E7972" s="98">
        <v>1361455</v>
      </c>
      <c r="F7972" s="98"/>
      <c r="G7972" s="127" t="s">
        <v>8943</v>
      </c>
      <c r="H7972" s="128">
        <v>0</v>
      </c>
      <c r="I7972" s="128">
        <v>1495.3</v>
      </c>
      <c r="J7972" s="129">
        <v>1495.3</v>
      </c>
      <c r="K7972" s="101" t="s">
        <v>1388</v>
      </c>
    </row>
    <row r="7973" spans="1:11" ht="56.25" customHeight="1">
      <c r="A7973" s="98">
        <v>578</v>
      </c>
      <c r="B7973" s="125" t="s">
        <v>8942</v>
      </c>
      <c r="C7973" s="126">
        <v>42479</v>
      </c>
      <c r="D7973" s="98" t="s">
        <v>3</v>
      </c>
      <c r="E7973" s="98">
        <v>1370698</v>
      </c>
      <c r="F7973" s="98"/>
      <c r="G7973" s="127" t="s">
        <v>9451</v>
      </c>
      <c r="H7973" s="128">
        <v>0</v>
      </c>
      <c r="I7973" s="128">
        <v>427.3</v>
      </c>
      <c r="J7973" s="129">
        <v>427.3</v>
      </c>
      <c r="K7973" s="101" t="s">
        <v>1388</v>
      </c>
    </row>
    <row r="7974" spans="1:11" ht="56.25" customHeight="1">
      <c r="A7974" s="98">
        <v>578</v>
      </c>
      <c r="B7974" s="125" t="s">
        <v>8942</v>
      </c>
      <c r="C7974" s="126">
        <v>42508</v>
      </c>
      <c r="D7974" s="98" t="s">
        <v>3</v>
      </c>
      <c r="E7974" s="98">
        <v>1380050</v>
      </c>
      <c r="F7974" s="98"/>
      <c r="G7974" s="127" t="s">
        <v>9980</v>
      </c>
      <c r="H7974" s="128">
        <v>0</v>
      </c>
      <c r="I7974" s="128">
        <v>697.5</v>
      </c>
      <c r="J7974" s="129">
        <v>697.5</v>
      </c>
      <c r="K7974" s="101" t="s">
        <v>1388</v>
      </c>
    </row>
    <row r="7975" spans="1:11" ht="56.25" customHeight="1">
      <c r="A7975" s="98">
        <v>578</v>
      </c>
      <c r="B7975" s="125" t="s">
        <v>8942</v>
      </c>
      <c r="C7975" s="126">
        <v>42510</v>
      </c>
      <c r="D7975" s="98" t="s">
        <v>3</v>
      </c>
      <c r="E7975" s="98">
        <v>1380949</v>
      </c>
      <c r="F7975" s="98"/>
      <c r="G7975" s="127" t="s">
        <v>10043</v>
      </c>
      <c r="H7975" s="128">
        <v>0</v>
      </c>
      <c r="I7975" s="128">
        <v>1030.5999999999999</v>
      </c>
      <c r="J7975" s="129">
        <v>1030.5999999999999</v>
      </c>
      <c r="K7975" s="101" t="s">
        <v>1388</v>
      </c>
    </row>
    <row r="7976" spans="1:11" ht="56.25" customHeight="1">
      <c r="A7976" s="98">
        <v>578</v>
      </c>
      <c r="B7976" s="125" t="s">
        <v>8942</v>
      </c>
      <c r="C7976" s="126">
        <v>42565</v>
      </c>
      <c r="D7976" s="98" t="s">
        <v>3</v>
      </c>
      <c r="E7976" s="98">
        <v>1398115</v>
      </c>
      <c r="F7976" s="98"/>
      <c r="G7976" s="127" t="s">
        <v>11286</v>
      </c>
      <c r="H7976" s="128">
        <v>0</v>
      </c>
      <c r="I7976" s="128">
        <v>765.80000000000007</v>
      </c>
      <c r="J7976" s="129">
        <v>765.80000000000007</v>
      </c>
      <c r="K7976" s="101" t="s">
        <v>1388</v>
      </c>
    </row>
    <row r="7977" spans="1:11" ht="56.25" customHeight="1">
      <c r="A7977" s="98">
        <v>578</v>
      </c>
      <c r="B7977" s="125" t="s">
        <v>8942</v>
      </c>
      <c r="C7977" s="126">
        <v>42614</v>
      </c>
      <c r="D7977" s="98" t="s">
        <v>3</v>
      </c>
      <c r="E7977" s="98">
        <v>1414795</v>
      </c>
      <c r="F7977" s="98"/>
      <c r="G7977" s="127" t="s">
        <v>12595</v>
      </c>
      <c r="H7977" s="128">
        <v>0</v>
      </c>
      <c r="I7977" s="128">
        <v>800</v>
      </c>
      <c r="J7977" s="129">
        <v>800</v>
      </c>
      <c r="K7977" s="101" t="s">
        <v>1388</v>
      </c>
    </row>
    <row r="7978" spans="1:11" ht="56.25" customHeight="1">
      <c r="A7978" s="98">
        <v>578</v>
      </c>
      <c r="B7978" s="125" t="s">
        <v>8942</v>
      </c>
      <c r="C7978" s="126">
        <v>42635</v>
      </c>
      <c r="D7978" s="98" t="s">
        <v>3</v>
      </c>
      <c r="E7978" s="98">
        <v>1422567</v>
      </c>
      <c r="F7978" s="98"/>
      <c r="G7978" s="127" t="s">
        <v>13391</v>
      </c>
      <c r="H7978" s="128">
        <v>0</v>
      </c>
      <c r="I7978" s="128">
        <v>10538.83</v>
      </c>
      <c r="J7978" s="129">
        <v>10538.83</v>
      </c>
      <c r="K7978" s="101" t="s">
        <v>1388</v>
      </c>
    </row>
    <row r="7979" spans="1:11" ht="56.25" customHeight="1">
      <c r="A7979" s="98">
        <v>578</v>
      </c>
      <c r="B7979" s="125" t="s">
        <v>8942</v>
      </c>
      <c r="C7979" s="126">
        <v>42641</v>
      </c>
      <c r="D7979" s="98" t="s">
        <v>3</v>
      </c>
      <c r="E7979" s="98">
        <v>1424667</v>
      </c>
      <c r="F7979" s="98"/>
      <c r="G7979" s="127" t="s">
        <v>13679</v>
      </c>
      <c r="H7979" s="128">
        <v>0</v>
      </c>
      <c r="I7979" s="128">
        <v>272</v>
      </c>
      <c r="J7979" s="129">
        <v>272</v>
      </c>
      <c r="K7979" s="101" t="s">
        <v>1388</v>
      </c>
    </row>
    <row r="7980" spans="1:11" ht="56.25" customHeight="1">
      <c r="A7980" s="98">
        <v>578</v>
      </c>
      <c r="B7980" s="125" t="s">
        <v>8942</v>
      </c>
      <c r="C7980" s="126">
        <v>42641</v>
      </c>
      <c r="D7980" s="98" t="s">
        <v>3</v>
      </c>
      <c r="E7980" s="98">
        <v>1424668</v>
      </c>
      <c r="F7980" s="98"/>
      <c r="G7980" s="127" t="s">
        <v>13680</v>
      </c>
      <c r="H7980" s="128">
        <v>0</v>
      </c>
      <c r="I7980" s="128">
        <v>7458.25</v>
      </c>
      <c r="J7980" s="129">
        <v>7458.25</v>
      </c>
      <c r="K7980" s="101" t="s">
        <v>1388</v>
      </c>
    </row>
    <row r="7981" spans="1:11" ht="56.25" customHeight="1">
      <c r="A7981" s="98">
        <v>580</v>
      </c>
      <c r="B7981" s="125" t="s">
        <v>3006</v>
      </c>
      <c r="C7981" s="126">
        <v>42452</v>
      </c>
      <c r="D7981" s="98" t="s">
        <v>6</v>
      </c>
      <c r="E7981" s="98">
        <v>685278</v>
      </c>
      <c r="F7981" s="98"/>
      <c r="G7981" s="127" t="s">
        <v>3007</v>
      </c>
      <c r="H7981" s="128">
        <v>0</v>
      </c>
      <c r="I7981" s="128">
        <v>77112.070000000007</v>
      </c>
      <c r="J7981" s="129">
        <v>77112.070000000007</v>
      </c>
      <c r="K7981" s="101" t="s">
        <v>1388</v>
      </c>
    </row>
    <row r="7982" spans="1:11" ht="56.25" customHeight="1">
      <c r="A7982" s="98">
        <v>580</v>
      </c>
      <c r="B7982" s="125" t="s">
        <v>7704</v>
      </c>
      <c r="C7982" s="126">
        <v>42373</v>
      </c>
      <c r="D7982" s="98" t="s">
        <v>3</v>
      </c>
      <c r="E7982" s="98">
        <v>1336549</v>
      </c>
      <c r="F7982" s="98"/>
      <c r="G7982" s="127" t="s">
        <v>7705</v>
      </c>
      <c r="H7982" s="128">
        <v>0</v>
      </c>
      <c r="I7982" s="128">
        <v>139.92000000000002</v>
      </c>
      <c r="J7982" s="129">
        <v>139.92000000000002</v>
      </c>
      <c r="K7982" s="101" t="s">
        <v>1388</v>
      </c>
    </row>
    <row r="7983" spans="1:11" ht="56.25" customHeight="1">
      <c r="A7983" s="98">
        <v>580</v>
      </c>
      <c r="B7983" s="125" t="s">
        <v>7704</v>
      </c>
      <c r="C7983" s="126">
        <v>42376</v>
      </c>
      <c r="D7983" s="98" t="s">
        <v>3</v>
      </c>
      <c r="E7983" s="98">
        <v>1338117</v>
      </c>
      <c r="F7983" s="98"/>
      <c r="G7983" s="127" t="s">
        <v>7791</v>
      </c>
      <c r="H7983" s="128">
        <v>0</v>
      </c>
      <c r="I7983" s="128">
        <v>21.29</v>
      </c>
      <c r="J7983" s="129">
        <v>21.29</v>
      </c>
      <c r="K7983" s="101" t="s">
        <v>1388</v>
      </c>
    </row>
    <row r="7984" spans="1:11" ht="56.25" customHeight="1">
      <c r="A7984" s="98">
        <v>580</v>
      </c>
      <c r="B7984" s="125" t="s">
        <v>7704</v>
      </c>
      <c r="C7984" s="126">
        <v>42383</v>
      </c>
      <c r="D7984" s="98" t="s">
        <v>3</v>
      </c>
      <c r="E7984" s="98">
        <v>1340877</v>
      </c>
      <c r="F7984" s="98"/>
      <c r="G7984" s="127" t="s">
        <v>7947</v>
      </c>
      <c r="H7984" s="128">
        <v>0</v>
      </c>
      <c r="I7984" s="128">
        <v>290</v>
      </c>
      <c r="J7984" s="129">
        <v>290</v>
      </c>
      <c r="K7984" s="101" t="s">
        <v>1388</v>
      </c>
    </row>
    <row r="7985" spans="1:11" ht="56.25" customHeight="1">
      <c r="A7985" s="98">
        <v>580</v>
      </c>
      <c r="B7985" s="125" t="s">
        <v>7704</v>
      </c>
      <c r="C7985" s="126">
        <v>42390</v>
      </c>
      <c r="D7985" s="98" t="s">
        <v>3</v>
      </c>
      <c r="E7985" s="98">
        <v>1343191</v>
      </c>
      <c r="F7985" s="98"/>
      <c r="G7985" s="127" t="s">
        <v>8062</v>
      </c>
      <c r="H7985" s="128">
        <v>0</v>
      </c>
      <c r="I7985" s="128">
        <v>430.40000000000003</v>
      </c>
      <c r="J7985" s="129">
        <v>430.40000000000003</v>
      </c>
      <c r="K7985" s="101" t="s">
        <v>1388</v>
      </c>
    </row>
    <row r="7986" spans="1:11" ht="56.25" customHeight="1">
      <c r="A7986" s="98">
        <v>580</v>
      </c>
      <c r="B7986" s="125" t="s">
        <v>7704</v>
      </c>
      <c r="C7986" s="126">
        <v>42390</v>
      </c>
      <c r="D7986" s="98" t="s">
        <v>3</v>
      </c>
      <c r="E7986" s="98">
        <v>1343193</v>
      </c>
      <c r="F7986" s="98"/>
      <c r="G7986" s="127" t="s">
        <v>8063</v>
      </c>
      <c r="H7986" s="128">
        <v>0</v>
      </c>
      <c r="I7986" s="128">
        <v>565</v>
      </c>
      <c r="J7986" s="129">
        <v>565</v>
      </c>
      <c r="K7986" s="101" t="s">
        <v>1388</v>
      </c>
    </row>
    <row r="7987" spans="1:11" ht="56.25" customHeight="1">
      <c r="A7987" s="98">
        <v>580</v>
      </c>
      <c r="B7987" s="125" t="s">
        <v>7704</v>
      </c>
      <c r="C7987" s="126">
        <v>42390</v>
      </c>
      <c r="D7987" s="98" t="s">
        <v>3</v>
      </c>
      <c r="E7987" s="98">
        <v>1343194</v>
      </c>
      <c r="F7987" s="98"/>
      <c r="G7987" s="127" t="s">
        <v>8064</v>
      </c>
      <c r="H7987" s="128">
        <v>0</v>
      </c>
      <c r="I7987" s="128">
        <v>478.1</v>
      </c>
      <c r="J7987" s="129">
        <v>478.1</v>
      </c>
      <c r="K7987" s="101" t="s">
        <v>1388</v>
      </c>
    </row>
    <row r="7988" spans="1:11" ht="56.25" customHeight="1">
      <c r="A7988" s="98">
        <v>580</v>
      </c>
      <c r="B7988" s="125" t="s">
        <v>7704</v>
      </c>
      <c r="C7988" s="126">
        <v>42390</v>
      </c>
      <c r="D7988" s="98" t="s">
        <v>3</v>
      </c>
      <c r="E7988" s="98">
        <v>1343195</v>
      </c>
      <c r="F7988" s="98"/>
      <c r="G7988" s="127" t="s">
        <v>8065</v>
      </c>
      <c r="H7988" s="128">
        <v>0</v>
      </c>
      <c r="I7988" s="128">
        <v>200</v>
      </c>
      <c r="J7988" s="129">
        <v>200</v>
      </c>
      <c r="K7988" s="101" t="s">
        <v>1388</v>
      </c>
    </row>
    <row r="7989" spans="1:11" ht="56.25" customHeight="1">
      <c r="A7989" s="98">
        <v>580</v>
      </c>
      <c r="B7989" s="125" t="s">
        <v>7704</v>
      </c>
      <c r="C7989" s="126">
        <v>42398</v>
      </c>
      <c r="D7989" s="98" t="s">
        <v>3</v>
      </c>
      <c r="E7989" s="98">
        <v>1345980</v>
      </c>
      <c r="F7989" s="98"/>
      <c r="G7989" s="127" t="s">
        <v>8191</v>
      </c>
      <c r="H7989" s="128">
        <v>0</v>
      </c>
      <c r="I7989" s="128">
        <v>0.63</v>
      </c>
      <c r="J7989" s="129">
        <v>0.63</v>
      </c>
      <c r="K7989" s="101" t="s">
        <v>1429</v>
      </c>
    </row>
    <row r="7990" spans="1:11" ht="56.25" customHeight="1">
      <c r="A7990" s="98">
        <v>580</v>
      </c>
      <c r="B7990" s="125" t="s">
        <v>7704</v>
      </c>
      <c r="C7990" s="126">
        <v>42422</v>
      </c>
      <c r="D7990" s="98" t="s">
        <v>3</v>
      </c>
      <c r="E7990" s="98">
        <v>1352547</v>
      </c>
      <c r="F7990" s="98"/>
      <c r="G7990" s="127" t="s">
        <v>8434</v>
      </c>
      <c r="H7990" s="128">
        <v>0</v>
      </c>
      <c r="I7990" s="128">
        <v>222</v>
      </c>
      <c r="J7990" s="129">
        <v>222</v>
      </c>
      <c r="K7990" s="101" t="s">
        <v>1388</v>
      </c>
    </row>
    <row r="7991" spans="1:11" ht="56.25" customHeight="1">
      <c r="A7991" s="98">
        <v>580</v>
      </c>
      <c r="B7991" s="125" t="s">
        <v>7704</v>
      </c>
      <c r="C7991" s="126">
        <v>42424</v>
      </c>
      <c r="D7991" s="98" t="s">
        <v>3</v>
      </c>
      <c r="E7991" s="98">
        <v>1353471</v>
      </c>
      <c r="F7991" s="98"/>
      <c r="G7991" s="127" t="s">
        <v>8497</v>
      </c>
      <c r="H7991" s="128">
        <v>0</v>
      </c>
      <c r="I7991" s="128">
        <v>371</v>
      </c>
      <c r="J7991" s="129">
        <v>371</v>
      </c>
      <c r="K7991" s="101" t="s">
        <v>1388</v>
      </c>
    </row>
    <row r="7992" spans="1:11" ht="56.25" customHeight="1">
      <c r="A7992" s="98">
        <v>580</v>
      </c>
      <c r="B7992" s="125" t="s">
        <v>7704</v>
      </c>
      <c r="C7992" s="126">
        <v>42437</v>
      </c>
      <c r="D7992" s="98" t="s">
        <v>3</v>
      </c>
      <c r="E7992" s="98">
        <v>1357545</v>
      </c>
      <c r="F7992" s="98"/>
      <c r="G7992" s="127" t="s">
        <v>8751</v>
      </c>
      <c r="H7992" s="128">
        <v>0</v>
      </c>
      <c r="I7992" s="128">
        <v>9243.9699999999993</v>
      </c>
      <c r="J7992" s="129">
        <v>9243.9699999999993</v>
      </c>
      <c r="K7992" s="101" t="s">
        <v>1388</v>
      </c>
    </row>
    <row r="7993" spans="1:11" ht="56.25" customHeight="1">
      <c r="A7993" s="98">
        <v>580</v>
      </c>
      <c r="B7993" s="125" t="s">
        <v>7704</v>
      </c>
      <c r="C7993" s="126">
        <v>42451</v>
      </c>
      <c r="D7993" s="98" t="s">
        <v>3</v>
      </c>
      <c r="E7993" s="98">
        <v>1361986</v>
      </c>
      <c r="F7993" s="98"/>
      <c r="G7993" s="127" t="s">
        <v>8985</v>
      </c>
      <c r="H7993" s="128">
        <v>0</v>
      </c>
      <c r="I7993" s="128">
        <v>367</v>
      </c>
      <c r="J7993" s="129">
        <v>367</v>
      </c>
      <c r="K7993" s="101" t="s">
        <v>1388</v>
      </c>
    </row>
    <row r="7994" spans="1:11" ht="56.25" customHeight="1">
      <c r="A7994" s="98">
        <v>580</v>
      </c>
      <c r="B7994" s="125" t="s">
        <v>7704</v>
      </c>
      <c r="C7994" s="126">
        <v>42458</v>
      </c>
      <c r="D7994" s="98" t="s">
        <v>3</v>
      </c>
      <c r="E7994" s="98">
        <v>1363663</v>
      </c>
      <c r="F7994" s="98"/>
      <c r="G7994" s="127" t="s">
        <v>9064</v>
      </c>
      <c r="H7994" s="128">
        <v>0</v>
      </c>
      <c r="I7994" s="128">
        <v>3831.23</v>
      </c>
      <c r="J7994" s="129">
        <v>3831.23</v>
      </c>
      <c r="K7994" s="101" t="s">
        <v>1388</v>
      </c>
    </row>
    <row r="7995" spans="1:11" ht="56.25" customHeight="1">
      <c r="A7995" s="98">
        <v>580</v>
      </c>
      <c r="B7995" s="125" t="s">
        <v>7704</v>
      </c>
      <c r="C7995" s="126">
        <v>42458</v>
      </c>
      <c r="D7995" s="98" t="s">
        <v>3</v>
      </c>
      <c r="E7995" s="98">
        <v>1363665</v>
      </c>
      <c r="F7995" s="98"/>
      <c r="G7995" s="127" t="s">
        <v>9065</v>
      </c>
      <c r="H7995" s="128">
        <v>0</v>
      </c>
      <c r="I7995" s="128">
        <v>73.2</v>
      </c>
      <c r="J7995" s="129">
        <v>73.2</v>
      </c>
      <c r="K7995" s="101" t="s">
        <v>1388</v>
      </c>
    </row>
    <row r="7996" spans="1:11" ht="56.25" customHeight="1">
      <c r="A7996" s="98">
        <v>580</v>
      </c>
      <c r="B7996" s="125" t="s">
        <v>7704</v>
      </c>
      <c r="C7996" s="126">
        <v>42486</v>
      </c>
      <c r="D7996" s="98" t="s">
        <v>3</v>
      </c>
      <c r="E7996" s="98">
        <v>1372790</v>
      </c>
      <c r="F7996" s="98"/>
      <c r="G7996" s="127" t="s">
        <v>9587</v>
      </c>
      <c r="H7996" s="128">
        <v>0</v>
      </c>
      <c r="I7996" s="128">
        <v>60</v>
      </c>
      <c r="J7996" s="129">
        <v>60</v>
      </c>
      <c r="K7996" s="101" t="s">
        <v>1388</v>
      </c>
    </row>
    <row r="7997" spans="1:11" ht="56.25" customHeight="1">
      <c r="A7997" s="98">
        <v>580</v>
      </c>
      <c r="B7997" s="125" t="s">
        <v>7704</v>
      </c>
      <c r="C7997" s="126">
        <v>42488</v>
      </c>
      <c r="D7997" s="98" t="s">
        <v>3</v>
      </c>
      <c r="E7997" s="98">
        <v>1374013</v>
      </c>
      <c r="F7997" s="98"/>
      <c r="G7997" s="127" t="s">
        <v>9643</v>
      </c>
      <c r="H7997" s="128">
        <v>0</v>
      </c>
      <c r="I7997" s="128">
        <v>60</v>
      </c>
      <c r="J7997" s="129">
        <v>60</v>
      </c>
      <c r="K7997" s="101" t="s">
        <v>1388</v>
      </c>
    </row>
    <row r="7998" spans="1:11" ht="56.25" customHeight="1">
      <c r="A7998" s="98">
        <v>580</v>
      </c>
      <c r="B7998" s="125" t="s">
        <v>7704</v>
      </c>
      <c r="C7998" s="126">
        <v>42496</v>
      </c>
      <c r="D7998" s="98" t="s">
        <v>3</v>
      </c>
      <c r="E7998" s="98">
        <v>1376634</v>
      </c>
      <c r="F7998" s="98"/>
      <c r="G7998" s="127" t="s">
        <v>9789</v>
      </c>
      <c r="H7998" s="128">
        <v>0</v>
      </c>
      <c r="I7998" s="128">
        <v>30</v>
      </c>
      <c r="J7998" s="129">
        <v>30</v>
      </c>
      <c r="K7998" s="101" t="s">
        <v>1388</v>
      </c>
    </row>
    <row r="7999" spans="1:11" ht="56.25" customHeight="1">
      <c r="A7999" s="98">
        <v>580</v>
      </c>
      <c r="B7999" s="125" t="s">
        <v>7704</v>
      </c>
      <c r="C7999" s="126">
        <v>42501</v>
      </c>
      <c r="D7999" s="98" t="s">
        <v>3</v>
      </c>
      <c r="E7999" s="98">
        <v>1377952</v>
      </c>
      <c r="F7999" s="98"/>
      <c r="G7999" s="127" t="s">
        <v>9864</v>
      </c>
      <c r="H7999" s="128">
        <v>0</v>
      </c>
      <c r="I7999" s="128">
        <v>367</v>
      </c>
      <c r="J7999" s="129">
        <v>367</v>
      </c>
      <c r="K7999" s="101" t="s">
        <v>1388</v>
      </c>
    </row>
    <row r="8000" spans="1:11" ht="56.25" customHeight="1">
      <c r="A8000" s="98">
        <v>580</v>
      </c>
      <c r="B8000" s="125" t="s">
        <v>7704</v>
      </c>
      <c r="C8000" s="126">
        <v>42501</v>
      </c>
      <c r="D8000" s="98" t="s">
        <v>3</v>
      </c>
      <c r="E8000" s="98">
        <v>1377954</v>
      </c>
      <c r="F8000" s="98"/>
      <c r="G8000" s="127" t="s">
        <v>9865</v>
      </c>
      <c r="H8000" s="128">
        <v>0</v>
      </c>
      <c r="I8000" s="128">
        <v>367</v>
      </c>
      <c r="J8000" s="129">
        <v>367</v>
      </c>
      <c r="K8000" s="101" t="s">
        <v>1388</v>
      </c>
    </row>
    <row r="8001" spans="1:11" ht="56.25" customHeight="1">
      <c r="A8001" s="98">
        <v>580</v>
      </c>
      <c r="B8001" s="125" t="s">
        <v>7704</v>
      </c>
      <c r="C8001" s="126">
        <v>42501</v>
      </c>
      <c r="D8001" s="98" t="s">
        <v>3</v>
      </c>
      <c r="E8001" s="98">
        <v>1377957</v>
      </c>
      <c r="F8001" s="98"/>
      <c r="G8001" s="127" t="s">
        <v>9867</v>
      </c>
      <c r="H8001" s="128">
        <v>0</v>
      </c>
      <c r="I8001" s="128">
        <v>60</v>
      </c>
      <c r="J8001" s="129">
        <v>60</v>
      </c>
      <c r="K8001" s="101" t="s">
        <v>1388</v>
      </c>
    </row>
    <row r="8002" spans="1:11" ht="56.25" customHeight="1">
      <c r="A8002" s="98">
        <v>580</v>
      </c>
      <c r="B8002" s="125" t="s">
        <v>7704</v>
      </c>
      <c r="C8002" s="126">
        <v>42501</v>
      </c>
      <c r="D8002" s="98" t="s">
        <v>3</v>
      </c>
      <c r="E8002" s="98">
        <v>1377959</v>
      </c>
      <c r="F8002" s="98"/>
      <c r="G8002" s="127" t="s">
        <v>9868</v>
      </c>
      <c r="H8002" s="128">
        <v>0</v>
      </c>
      <c r="I8002" s="128">
        <v>240</v>
      </c>
      <c r="J8002" s="129">
        <v>240</v>
      </c>
      <c r="K8002" s="101" t="s">
        <v>1388</v>
      </c>
    </row>
    <row r="8003" spans="1:11" ht="56.25" customHeight="1">
      <c r="A8003" s="98">
        <v>580</v>
      </c>
      <c r="B8003" s="125" t="s">
        <v>7704</v>
      </c>
      <c r="C8003" s="126">
        <v>42538</v>
      </c>
      <c r="D8003" s="98" t="s">
        <v>3</v>
      </c>
      <c r="E8003" s="98">
        <v>1390095</v>
      </c>
      <c r="F8003" s="98"/>
      <c r="G8003" s="127" t="s">
        <v>10683</v>
      </c>
      <c r="H8003" s="128">
        <v>0</v>
      </c>
      <c r="I8003" s="128">
        <v>247.03</v>
      </c>
      <c r="J8003" s="129">
        <v>247.03</v>
      </c>
      <c r="K8003" s="101" t="s">
        <v>1388</v>
      </c>
    </row>
    <row r="8004" spans="1:11" ht="56.25" customHeight="1">
      <c r="A8004" s="98">
        <v>580</v>
      </c>
      <c r="B8004" s="125" t="s">
        <v>7704</v>
      </c>
      <c r="C8004" s="126">
        <v>42551</v>
      </c>
      <c r="D8004" s="98" t="s">
        <v>3</v>
      </c>
      <c r="E8004" s="98">
        <v>1393585</v>
      </c>
      <c r="F8004" s="98"/>
      <c r="G8004" s="127" t="s">
        <v>10940</v>
      </c>
      <c r="H8004" s="128">
        <v>0</v>
      </c>
      <c r="I8004" s="128">
        <v>40</v>
      </c>
      <c r="J8004" s="129">
        <v>40</v>
      </c>
      <c r="K8004" s="101" t="s">
        <v>1388</v>
      </c>
    </row>
    <row r="8005" spans="1:11" ht="56.25" customHeight="1">
      <c r="A8005" s="98">
        <v>580</v>
      </c>
      <c r="B8005" s="125" t="s">
        <v>7704</v>
      </c>
      <c r="C8005" s="126">
        <v>42551</v>
      </c>
      <c r="D8005" s="98" t="s">
        <v>3</v>
      </c>
      <c r="E8005" s="98">
        <v>1393588</v>
      </c>
      <c r="F8005" s="98"/>
      <c r="G8005" s="127" t="s">
        <v>10940</v>
      </c>
      <c r="H8005" s="128">
        <v>0</v>
      </c>
      <c r="I8005" s="128">
        <v>10</v>
      </c>
      <c r="J8005" s="129">
        <v>10</v>
      </c>
      <c r="K8005" s="101" t="s">
        <v>1429</v>
      </c>
    </row>
    <row r="8006" spans="1:11" ht="56.25" customHeight="1">
      <c r="A8006" s="98">
        <v>580</v>
      </c>
      <c r="B8006" s="125" t="s">
        <v>7704</v>
      </c>
      <c r="C8006" s="126">
        <v>42552</v>
      </c>
      <c r="D8006" s="98" t="s">
        <v>3</v>
      </c>
      <c r="E8006" s="98">
        <v>1394228</v>
      </c>
      <c r="F8006" s="98"/>
      <c r="G8006" s="127" t="s">
        <v>11001</v>
      </c>
      <c r="H8006" s="128">
        <v>0</v>
      </c>
      <c r="I8006" s="128">
        <v>360</v>
      </c>
      <c r="J8006" s="129">
        <v>360</v>
      </c>
      <c r="K8006" s="101" t="s">
        <v>1388</v>
      </c>
    </row>
    <row r="8007" spans="1:11" ht="56.25" customHeight="1">
      <c r="A8007" s="98">
        <v>580</v>
      </c>
      <c r="B8007" s="125" t="s">
        <v>7704</v>
      </c>
      <c r="C8007" s="126">
        <v>42570</v>
      </c>
      <c r="D8007" s="98" t="s">
        <v>3</v>
      </c>
      <c r="E8007" s="98">
        <v>1399420</v>
      </c>
      <c r="F8007" s="98"/>
      <c r="G8007" s="127" t="s">
        <v>11409</v>
      </c>
      <c r="H8007" s="128">
        <v>0</v>
      </c>
      <c r="I8007" s="128">
        <v>367</v>
      </c>
      <c r="J8007" s="129">
        <v>367</v>
      </c>
      <c r="K8007" s="101" t="s">
        <v>1388</v>
      </c>
    </row>
    <row r="8008" spans="1:11" ht="56.25" customHeight="1">
      <c r="A8008" s="98">
        <v>580</v>
      </c>
      <c r="B8008" s="125" t="s">
        <v>7704</v>
      </c>
      <c r="C8008" s="126">
        <v>42578</v>
      </c>
      <c r="D8008" s="98" t="s">
        <v>3</v>
      </c>
      <c r="E8008" s="98">
        <v>1401862</v>
      </c>
      <c r="F8008" s="98"/>
      <c r="G8008" s="127" t="s">
        <v>11593</v>
      </c>
      <c r="H8008" s="128">
        <v>0</v>
      </c>
      <c r="I8008" s="128">
        <v>1473</v>
      </c>
      <c r="J8008" s="129">
        <v>1473</v>
      </c>
      <c r="K8008" s="101" t="s">
        <v>1388</v>
      </c>
    </row>
    <row r="8009" spans="1:11" ht="56.25" customHeight="1">
      <c r="A8009" s="98">
        <v>580</v>
      </c>
      <c r="B8009" s="125" t="s">
        <v>7704</v>
      </c>
      <c r="C8009" s="126">
        <v>42586</v>
      </c>
      <c r="D8009" s="98" t="s">
        <v>3</v>
      </c>
      <c r="E8009" s="98">
        <v>1404476</v>
      </c>
      <c r="F8009" s="98"/>
      <c r="G8009" s="127" t="s">
        <v>11843</v>
      </c>
      <c r="H8009" s="128">
        <v>0</v>
      </c>
      <c r="I8009" s="128">
        <v>4800</v>
      </c>
      <c r="J8009" s="129">
        <v>4800</v>
      </c>
      <c r="K8009" s="101" t="s">
        <v>1388</v>
      </c>
    </row>
    <row r="8010" spans="1:11" ht="56.25" customHeight="1">
      <c r="A8010" s="98">
        <v>580</v>
      </c>
      <c r="B8010" s="125" t="s">
        <v>7704</v>
      </c>
      <c r="C8010" s="126">
        <v>42587</v>
      </c>
      <c r="D8010" s="98" t="s">
        <v>3</v>
      </c>
      <c r="E8010" s="98">
        <v>1405118</v>
      </c>
      <c r="F8010" s="98"/>
      <c r="G8010" s="127" t="s">
        <v>11904</v>
      </c>
      <c r="H8010" s="128">
        <v>0</v>
      </c>
      <c r="I8010" s="128">
        <v>360</v>
      </c>
      <c r="J8010" s="129">
        <v>360</v>
      </c>
      <c r="K8010" s="101" t="s">
        <v>1388</v>
      </c>
    </row>
    <row r="8011" spans="1:11" ht="56.25" customHeight="1">
      <c r="A8011" s="98">
        <v>580</v>
      </c>
      <c r="B8011" s="125" t="s">
        <v>7704</v>
      </c>
      <c r="C8011" s="126">
        <v>42599</v>
      </c>
      <c r="D8011" s="98" t="s">
        <v>3</v>
      </c>
      <c r="E8011" s="98">
        <v>1409196</v>
      </c>
      <c r="F8011" s="98"/>
      <c r="G8011" s="127" t="s">
        <v>12173</v>
      </c>
      <c r="H8011" s="128">
        <v>0</v>
      </c>
      <c r="I8011" s="128">
        <v>360</v>
      </c>
      <c r="J8011" s="129">
        <v>360</v>
      </c>
      <c r="K8011" s="101" t="s">
        <v>1388</v>
      </c>
    </row>
    <row r="8012" spans="1:11" ht="56.25" customHeight="1">
      <c r="A8012" s="98">
        <v>580</v>
      </c>
      <c r="B8012" s="125" t="s">
        <v>7704</v>
      </c>
      <c r="C8012" s="126">
        <v>42599</v>
      </c>
      <c r="D8012" s="98" t="s">
        <v>3</v>
      </c>
      <c r="E8012" s="98">
        <v>1409198</v>
      </c>
      <c r="F8012" s="98"/>
      <c r="G8012" s="127" t="s">
        <v>12174</v>
      </c>
      <c r="H8012" s="128">
        <v>0</v>
      </c>
      <c r="I8012" s="128">
        <v>960</v>
      </c>
      <c r="J8012" s="129">
        <v>960</v>
      </c>
      <c r="K8012" s="101" t="s">
        <v>1388</v>
      </c>
    </row>
    <row r="8013" spans="1:11" ht="56.25" customHeight="1">
      <c r="A8013" s="98">
        <v>580</v>
      </c>
      <c r="B8013" s="125" t="s">
        <v>7704</v>
      </c>
      <c r="C8013" s="126">
        <v>42599</v>
      </c>
      <c r="D8013" s="98" t="s">
        <v>3</v>
      </c>
      <c r="E8013" s="98">
        <v>1409200</v>
      </c>
      <c r="F8013" s="98"/>
      <c r="G8013" s="127" t="s">
        <v>12175</v>
      </c>
      <c r="H8013" s="128">
        <v>0</v>
      </c>
      <c r="I8013" s="128">
        <v>375232.53</v>
      </c>
      <c r="J8013" s="129">
        <v>375232.53</v>
      </c>
      <c r="K8013" s="101" t="s">
        <v>1388</v>
      </c>
    </row>
    <row r="8014" spans="1:11" ht="56.25" customHeight="1">
      <c r="A8014" s="98">
        <v>580</v>
      </c>
      <c r="B8014" s="125" t="s">
        <v>7704</v>
      </c>
      <c r="C8014" s="126">
        <v>42611</v>
      </c>
      <c r="D8014" s="98" t="s">
        <v>3</v>
      </c>
      <c r="E8014" s="98">
        <v>1413422</v>
      </c>
      <c r="F8014" s="98"/>
      <c r="G8014" s="127" t="s">
        <v>12486</v>
      </c>
      <c r="H8014" s="128">
        <v>0</v>
      </c>
      <c r="I8014" s="128">
        <v>90</v>
      </c>
      <c r="J8014" s="129">
        <v>90</v>
      </c>
      <c r="K8014" s="101" t="s">
        <v>1388</v>
      </c>
    </row>
    <row r="8015" spans="1:11" ht="56.25" customHeight="1">
      <c r="A8015" s="98">
        <v>580</v>
      </c>
      <c r="B8015" s="125" t="s">
        <v>7704</v>
      </c>
      <c r="C8015" s="126">
        <v>42611</v>
      </c>
      <c r="D8015" s="98" t="s">
        <v>3</v>
      </c>
      <c r="E8015" s="98">
        <v>1413426</v>
      </c>
      <c r="F8015" s="98"/>
      <c r="G8015" s="127" t="s">
        <v>12487</v>
      </c>
      <c r="H8015" s="128">
        <v>0</v>
      </c>
      <c r="I8015" s="128">
        <v>130</v>
      </c>
      <c r="J8015" s="129">
        <v>130</v>
      </c>
      <c r="K8015" s="101" t="s">
        <v>1388</v>
      </c>
    </row>
    <row r="8016" spans="1:11" ht="56.25" customHeight="1">
      <c r="A8016" s="98">
        <v>580</v>
      </c>
      <c r="B8016" s="125" t="s">
        <v>7704</v>
      </c>
      <c r="C8016" s="126">
        <v>42622</v>
      </c>
      <c r="D8016" s="98" t="s">
        <v>3</v>
      </c>
      <c r="E8016" s="98">
        <v>1417936</v>
      </c>
      <c r="F8016" s="98"/>
      <c r="G8016" s="127" t="s">
        <v>12893</v>
      </c>
      <c r="H8016" s="128">
        <v>0</v>
      </c>
      <c r="I8016" s="128">
        <v>465</v>
      </c>
      <c r="J8016" s="129">
        <v>465</v>
      </c>
      <c r="K8016" s="101" t="s">
        <v>1388</v>
      </c>
    </row>
    <row r="8017" spans="1:11" ht="56.25" customHeight="1">
      <c r="A8017" s="98">
        <v>580</v>
      </c>
      <c r="B8017" s="125" t="s">
        <v>7704</v>
      </c>
      <c r="C8017" s="126">
        <v>42622</v>
      </c>
      <c r="D8017" s="98" t="s">
        <v>3</v>
      </c>
      <c r="E8017" s="98">
        <v>1417940</v>
      </c>
      <c r="F8017" s="98"/>
      <c r="G8017" s="127" t="s">
        <v>12894</v>
      </c>
      <c r="H8017" s="128">
        <v>0</v>
      </c>
      <c r="I8017" s="128">
        <v>930</v>
      </c>
      <c r="J8017" s="129">
        <v>930</v>
      </c>
      <c r="K8017" s="101" t="s">
        <v>1388</v>
      </c>
    </row>
    <row r="8018" spans="1:11" ht="56.25" customHeight="1">
      <c r="A8018" s="98">
        <v>580</v>
      </c>
      <c r="B8018" s="125" t="s">
        <v>7704</v>
      </c>
      <c r="C8018" s="126">
        <v>42622</v>
      </c>
      <c r="D8018" s="98" t="s">
        <v>3</v>
      </c>
      <c r="E8018" s="98">
        <v>1417942</v>
      </c>
      <c r="F8018" s="98"/>
      <c r="G8018" s="127" t="s">
        <v>12895</v>
      </c>
      <c r="H8018" s="128">
        <v>0</v>
      </c>
      <c r="I8018" s="128">
        <v>465</v>
      </c>
      <c r="J8018" s="129">
        <v>465</v>
      </c>
      <c r="K8018" s="101" t="s">
        <v>1388</v>
      </c>
    </row>
    <row r="8019" spans="1:11" ht="56.25" customHeight="1">
      <c r="A8019" s="98">
        <v>580</v>
      </c>
      <c r="B8019" s="125" t="s">
        <v>7704</v>
      </c>
      <c r="C8019" s="126">
        <v>42622</v>
      </c>
      <c r="D8019" s="98" t="s">
        <v>3</v>
      </c>
      <c r="E8019" s="98">
        <v>1417943</v>
      </c>
      <c r="F8019" s="98"/>
      <c r="G8019" s="127" t="s">
        <v>12896</v>
      </c>
      <c r="H8019" s="128">
        <v>0</v>
      </c>
      <c r="I8019" s="128">
        <v>465</v>
      </c>
      <c r="J8019" s="129">
        <v>465</v>
      </c>
      <c r="K8019" s="101" t="s">
        <v>1388</v>
      </c>
    </row>
    <row r="8020" spans="1:11" ht="56.25" customHeight="1">
      <c r="A8020" s="98">
        <v>580</v>
      </c>
      <c r="B8020" s="125" t="s">
        <v>7704</v>
      </c>
      <c r="C8020" s="126">
        <v>42622</v>
      </c>
      <c r="D8020" s="98" t="s">
        <v>3</v>
      </c>
      <c r="E8020" s="98">
        <v>1417945</v>
      </c>
      <c r="F8020" s="98"/>
      <c r="G8020" s="127" t="s">
        <v>12897</v>
      </c>
      <c r="H8020" s="128">
        <v>0</v>
      </c>
      <c r="I8020" s="128">
        <v>35</v>
      </c>
      <c r="J8020" s="129">
        <v>35</v>
      </c>
      <c r="K8020" s="101" t="s">
        <v>1388</v>
      </c>
    </row>
    <row r="8021" spans="1:11" ht="56.25" customHeight="1">
      <c r="A8021" s="98">
        <v>580</v>
      </c>
      <c r="B8021" s="125" t="s">
        <v>7704</v>
      </c>
      <c r="C8021" s="126">
        <v>42622</v>
      </c>
      <c r="D8021" s="98" t="s">
        <v>3</v>
      </c>
      <c r="E8021" s="98">
        <v>1417947</v>
      </c>
      <c r="F8021" s="98"/>
      <c r="G8021" s="127" t="s">
        <v>12898</v>
      </c>
      <c r="H8021" s="128">
        <v>0</v>
      </c>
      <c r="I8021" s="128">
        <v>35</v>
      </c>
      <c r="J8021" s="129">
        <v>35</v>
      </c>
      <c r="K8021" s="101" t="s">
        <v>1388</v>
      </c>
    </row>
    <row r="8022" spans="1:11" ht="56.25" customHeight="1">
      <c r="A8022" s="98">
        <v>580</v>
      </c>
      <c r="B8022" s="125" t="s">
        <v>7704</v>
      </c>
      <c r="C8022" s="126">
        <v>42622</v>
      </c>
      <c r="D8022" s="98" t="s">
        <v>3</v>
      </c>
      <c r="E8022" s="98">
        <v>1417949</v>
      </c>
      <c r="F8022" s="98"/>
      <c r="G8022" s="127" t="s">
        <v>12899</v>
      </c>
      <c r="H8022" s="128">
        <v>0</v>
      </c>
      <c r="I8022" s="128">
        <v>25</v>
      </c>
      <c r="J8022" s="129">
        <v>25</v>
      </c>
      <c r="K8022" s="101" t="s">
        <v>1388</v>
      </c>
    </row>
    <row r="8023" spans="1:11" ht="56.25" customHeight="1">
      <c r="A8023" s="98">
        <v>580</v>
      </c>
      <c r="B8023" s="125" t="s">
        <v>7704</v>
      </c>
      <c r="C8023" s="126">
        <v>42622</v>
      </c>
      <c r="D8023" s="98" t="s">
        <v>3</v>
      </c>
      <c r="E8023" s="98">
        <v>1417950</v>
      </c>
      <c r="F8023" s="98"/>
      <c r="G8023" s="127" t="s">
        <v>12900</v>
      </c>
      <c r="H8023" s="128">
        <v>0</v>
      </c>
      <c r="I8023" s="128">
        <v>25</v>
      </c>
      <c r="J8023" s="129">
        <v>25</v>
      </c>
      <c r="K8023" s="101" t="s">
        <v>1388</v>
      </c>
    </row>
    <row r="8024" spans="1:11" ht="56.25" customHeight="1">
      <c r="A8024" s="98">
        <v>580</v>
      </c>
      <c r="B8024" s="125" t="s">
        <v>7704</v>
      </c>
      <c r="C8024" s="126">
        <v>42633</v>
      </c>
      <c r="D8024" s="98" t="s">
        <v>3</v>
      </c>
      <c r="E8024" s="98">
        <v>1421931</v>
      </c>
      <c r="F8024" s="98"/>
      <c r="G8024" s="127" t="s">
        <v>13327</v>
      </c>
      <c r="H8024" s="128">
        <v>0</v>
      </c>
      <c r="I8024" s="128">
        <v>0.31</v>
      </c>
      <c r="J8024" s="129">
        <v>0.31</v>
      </c>
      <c r="K8024" s="101" t="s">
        <v>1388</v>
      </c>
    </row>
    <row r="8025" spans="1:11" ht="56.25" customHeight="1">
      <c r="A8025" s="98">
        <v>580</v>
      </c>
      <c r="B8025" s="125" t="s">
        <v>7704</v>
      </c>
      <c r="C8025" s="126">
        <v>42643</v>
      </c>
      <c r="D8025" s="98" t="s">
        <v>3</v>
      </c>
      <c r="E8025" s="98">
        <v>1425481</v>
      </c>
      <c r="F8025" s="98"/>
      <c r="G8025" s="127" t="s">
        <v>13788</v>
      </c>
      <c r="H8025" s="128">
        <v>0</v>
      </c>
      <c r="I8025" s="128">
        <v>17737.77</v>
      </c>
      <c r="J8025" s="129">
        <v>17737.77</v>
      </c>
      <c r="K8025" s="101" t="s">
        <v>1388</v>
      </c>
    </row>
    <row r="8026" spans="1:11" ht="56.25" customHeight="1">
      <c r="A8026" s="98">
        <v>582</v>
      </c>
      <c r="B8026" s="125" t="s">
        <v>8242</v>
      </c>
      <c r="C8026" s="126">
        <v>42403</v>
      </c>
      <c r="D8026" s="98" t="s">
        <v>3</v>
      </c>
      <c r="E8026" s="98">
        <v>1347198</v>
      </c>
      <c r="F8026" s="98"/>
      <c r="G8026" s="127" t="s">
        <v>8243</v>
      </c>
      <c r="H8026" s="128">
        <v>0</v>
      </c>
      <c r="I8026" s="128">
        <v>29400</v>
      </c>
      <c r="J8026" s="129">
        <v>29400</v>
      </c>
      <c r="K8026" s="101" t="s">
        <v>1388</v>
      </c>
    </row>
    <row r="8027" spans="1:11" ht="56.25" customHeight="1">
      <c r="A8027" s="98">
        <v>582</v>
      </c>
      <c r="B8027" s="125" t="s">
        <v>8242</v>
      </c>
      <c r="C8027" s="126">
        <v>42430</v>
      </c>
      <c r="D8027" s="98" t="s">
        <v>3</v>
      </c>
      <c r="E8027" s="98">
        <v>1355338</v>
      </c>
      <c r="F8027" s="98"/>
      <c r="G8027" s="127" t="s">
        <v>8620</v>
      </c>
      <c r="H8027" s="128">
        <v>0</v>
      </c>
      <c r="I8027" s="128">
        <v>1223.69</v>
      </c>
      <c r="J8027" s="129">
        <v>1223.69</v>
      </c>
      <c r="K8027" s="101" t="s">
        <v>1388</v>
      </c>
    </row>
    <row r="8028" spans="1:11" ht="56.25" customHeight="1">
      <c r="A8028" s="98">
        <v>582</v>
      </c>
      <c r="B8028" s="125" t="s">
        <v>8242</v>
      </c>
      <c r="C8028" s="126">
        <v>42559</v>
      </c>
      <c r="D8028" s="98" t="s">
        <v>3</v>
      </c>
      <c r="E8028" s="98">
        <v>1396503</v>
      </c>
      <c r="F8028" s="98"/>
      <c r="G8028" s="127" t="s">
        <v>11205</v>
      </c>
      <c r="H8028" s="128">
        <v>0</v>
      </c>
      <c r="I8028" s="128">
        <v>186</v>
      </c>
      <c r="J8028" s="129">
        <v>186</v>
      </c>
      <c r="K8028" s="101" t="s">
        <v>1388</v>
      </c>
    </row>
    <row r="8029" spans="1:11" ht="56.25" customHeight="1">
      <c r="A8029" s="98">
        <v>582</v>
      </c>
      <c r="B8029" s="125" t="s">
        <v>8242</v>
      </c>
      <c r="C8029" s="126">
        <v>42580</v>
      </c>
      <c r="D8029" s="98" t="s">
        <v>3</v>
      </c>
      <c r="E8029" s="98">
        <v>1402709</v>
      </c>
      <c r="F8029" s="98"/>
      <c r="G8029" s="127" t="s">
        <v>11671</v>
      </c>
      <c r="H8029" s="128">
        <v>0</v>
      </c>
      <c r="I8029" s="128">
        <v>18720</v>
      </c>
      <c r="J8029" s="129">
        <v>18720</v>
      </c>
      <c r="K8029" s="101" t="s">
        <v>1388</v>
      </c>
    </row>
    <row r="8030" spans="1:11" ht="56.25" customHeight="1">
      <c r="A8030" s="98">
        <v>582</v>
      </c>
      <c r="B8030" s="125" t="s">
        <v>8242</v>
      </c>
      <c r="C8030" s="126">
        <v>42593</v>
      </c>
      <c r="D8030" s="98" t="s">
        <v>3</v>
      </c>
      <c r="E8030" s="98">
        <v>1407014</v>
      </c>
      <c r="F8030" s="98"/>
      <c r="G8030" s="127" t="s">
        <v>12031</v>
      </c>
      <c r="H8030" s="128">
        <v>0</v>
      </c>
      <c r="I8030" s="128">
        <v>750</v>
      </c>
      <c r="J8030" s="129">
        <v>750</v>
      </c>
      <c r="K8030" s="101" t="s">
        <v>1388</v>
      </c>
    </row>
    <row r="8031" spans="1:11" ht="56.25" customHeight="1">
      <c r="A8031" s="98">
        <v>585</v>
      </c>
      <c r="B8031" s="125" t="s">
        <v>11838</v>
      </c>
      <c r="C8031" s="126">
        <v>42586</v>
      </c>
      <c r="D8031" s="98" t="s">
        <v>3</v>
      </c>
      <c r="E8031" s="98">
        <v>1404463</v>
      </c>
      <c r="F8031" s="98"/>
      <c r="G8031" s="127" t="s">
        <v>11839</v>
      </c>
      <c r="H8031" s="128">
        <v>0</v>
      </c>
      <c r="I8031" s="128">
        <v>12</v>
      </c>
      <c r="J8031" s="129">
        <v>12</v>
      </c>
      <c r="K8031" s="101" t="s">
        <v>1388</v>
      </c>
    </row>
    <row r="8032" spans="1:11" ht="56.25" customHeight="1">
      <c r="A8032" s="98">
        <v>585</v>
      </c>
      <c r="B8032" s="125" t="s">
        <v>11838</v>
      </c>
      <c r="C8032" s="126">
        <v>42625</v>
      </c>
      <c r="D8032" s="98" t="s">
        <v>3</v>
      </c>
      <c r="E8032" s="98">
        <v>1418654</v>
      </c>
      <c r="F8032" s="98"/>
      <c r="G8032" s="127" t="s">
        <v>12947</v>
      </c>
      <c r="H8032" s="128">
        <v>0</v>
      </c>
      <c r="I8032" s="128">
        <v>10</v>
      </c>
      <c r="J8032" s="129">
        <v>10</v>
      </c>
      <c r="K8032" s="101" t="s">
        <v>1388</v>
      </c>
    </row>
    <row r="8033" spans="1:11" ht="56.25" customHeight="1">
      <c r="A8033" s="98">
        <v>585</v>
      </c>
      <c r="B8033" s="125" t="s">
        <v>4550</v>
      </c>
      <c r="C8033" s="126">
        <v>42530</v>
      </c>
      <c r="D8033" s="98" t="s">
        <v>1376</v>
      </c>
      <c r="E8033" s="98">
        <v>10479049</v>
      </c>
      <c r="F8033" s="98"/>
      <c r="G8033" s="127" t="s">
        <v>4551</v>
      </c>
      <c r="H8033" s="128">
        <v>7500</v>
      </c>
      <c r="I8033" s="128">
        <v>0</v>
      </c>
      <c r="J8033" s="129">
        <v>7500</v>
      </c>
      <c r="K8033" s="101" t="s">
        <v>1388</v>
      </c>
    </row>
    <row r="8034" spans="1:11" ht="56.25" customHeight="1">
      <c r="A8034" s="98">
        <v>586</v>
      </c>
      <c r="B8034" s="125" t="s">
        <v>1304</v>
      </c>
      <c r="C8034" s="126">
        <v>42375</v>
      </c>
      <c r="D8034" s="98" t="s">
        <v>11</v>
      </c>
      <c r="E8034" s="98">
        <v>838255</v>
      </c>
      <c r="F8034" s="98"/>
      <c r="G8034" s="127" t="s">
        <v>1422</v>
      </c>
      <c r="H8034" s="128">
        <v>1343.18</v>
      </c>
      <c r="I8034" s="128">
        <v>0</v>
      </c>
      <c r="J8034" s="129">
        <v>1343.18</v>
      </c>
      <c r="K8034" s="101" t="s">
        <v>1388</v>
      </c>
    </row>
    <row r="8035" spans="1:11" ht="56.25" customHeight="1">
      <c r="A8035" s="98">
        <v>586</v>
      </c>
      <c r="B8035" s="125" t="s">
        <v>1304</v>
      </c>
      <c r="C8035" s="126">
        <v>42513</v>
      </c>
      <c r="D8035" s="98" t="s">
        <v>11</v>
      </c>
      <c r="E8035" s="98">
        <v>852265</v>
      </c>
      <c r="F8035" s="98"/>
      <c r="G8035" s="127" t="s">
        <v>4240</v>
      </c>
      <c r="H8035" s="128">
        <v>6821.44</v>
      </c>
      <c r="I8035" s="128">
        <v>0</v>
      </c>
      <c r="J8035" s="129">
        <v>6821.44</v>
      </c>
      <c r="K8035" s="101" t="s">
        <v>1388</v>
      </c>
    </row>
    <row r="8036" spans="1:11" ht="56.25" customHeight="1">
      <c r="A8036" s="98">
        <v>586</v>
      </c>
      <c r="B8036" s="125" t="s">
        <v>1304</v>
      </c>
      <c r="C8036" s="126">
        <v>42521</v>
      </c>
      <c r="D8036" s="98" t="s">
        <v>11</v>
      </c>
      <c r="E8036" s="98">
        <v>853266</v>
      </c>
      <c r="F8036" s="98"/>
      <c r="G8036" s="127" t="s">
        <v>4406</v>
      </c>
      <c r="H8036" s="128">
        <v>2666.4</v>
      </c>
      <c r="I8036" s="128">
        <v>0</v>
      </c>
      <c r="J8036" s="129">
        <v>2666.4</v>
      </c>
      <c r="K8036" s="101" t="s">
        <v>1388</v>
      </c>
    </row>
    <row r="8037" spans="1:11" ht="56.25" customHeight="1">
      <c r="A8037" s="98">
        <v>586</v>
      </c>
      <c r="B8037" s="125" t="s">
        <v>1304</v>
      </c>
      <c r="C8037" s="126">
        <v>42550</v>
      </c>
      <c r="D8037" s="98" t="s">
        <v>11</v>
      </c>
      <c r="E8037" s="98">
        <v>856131</v>
      </c>
      <c r="F8037" s="98"/>
      <c r="G8037" s="127" t="s">
        <v>5168</v>
      </c>
      <c r="H8037" s="128">
        <v>7946.96</v>
      </c>
      <c r="I8037" s="128">
        <v>0</v>
      </c>
      <c r="J8037" s="129">
        <v>7946.96</v>
      </c>
      <c r="K8037" s="101" t="s">
        <v>1388</v>
      </c>
    </row>
    <row r="8038" spans="1:11" ht="56.25" customHeight="1">
      <c r="A8038" s="98">
        <v>586</v>
      </c>
      <c r="B8038" s="125" t="s">
        <v>1304</v>
      </c>
      <c r="C8038" s="126">
        <v>42556</v>
      </c>
      <c r="D8038" s="98" t="s">
        <v>11</v>
      </c>
      <c r="E8038" s="98">
        <v>856847</v>
      </c>
      <c r="F8038" s="98"/>
      <c r="G8038" s="127" t="s">
        <v>5330</v>
      </c>
      <c r="H8038" s="128">
        <v>6716.41</v>
      </c>
      <c r="I8038" s="128">
        <v>0</v>
      </c>
      <c r="J8038" s="129">
        <v>6716.41</v>
      </c>
      <c r="K8038" s="101" t="s">
        <v>1388</v>
      </c>
    </row>
    <row r="8039" spans="1:11" ht="56.25" customHeight="1">
      <c r="A8039" s="98">
        <v>586</v>
      </c>
      <c r="B8039" s="125" t="s">
        <v>1304</v>
      </c>
      <c r="C8039" s="126">
        <v>42557</v>
      </c>
      <c r="D8039" s="98" t="s">
        <v>11</v>
      </c>
      <c r="E8039" s="98">
        <v>856924</v>
      </c>
      <c r="F8039" s="98"/>
      <c r="G8039" s="127" t="s">
        <v>5370</v>
      </c>
      <c r="H8039" s="128">
        <v>2057.37</v>
      </c>
      <c r="I8039" s="128">
        <v>0</v>
      </c>
      <c r="J8039" s="129">
        <v>2057.37</v>
      </c>
      <c r="K8039" s="101" t="s">
        <v>1388</v>
      </c>
    </row>
    <row r="8040" spans="1:11" ht="56.25" customHeight="1">
      <c r="A8040" s="98">
        <v>586</v>
      </c>
      <c r="B8040" s="125" t="s">
        <v>1304</v>
      </c>
      <c r="C8040" s="126">
        <v>42571</v>
      </c>
      <c r="D8040" s="98" t="s">
        <v>11</v>
      </c>
      <c r="E8040" s="98">
        <v>858320</v>
      </c>
      <c r="F8040" s="98"/>
      <c r="G8040" s="127" t="s">
        <v>5700</v>
      </c>
      <c r="H8040" s="128">
        <v>6053.2</v>
      </c>
      <c r="I8040" s="128">
        <v>0</v>
      </c>
      <c r="J8040" s="129">
        <v>6053.2</v>
      </c>
      <c r="K8040" s="101" t="s">
        <v>1388</v>
      </c>
    </row>
    <row r="8041" spans="1:11" ht="56.25" customHeight="1">
      <c r="A8041" s="98">
        <v>586</v>
      </c>
      <c r="B8041" s="125" t="s">
        <v>1304</v>
      </c>
      <c r="C8041" s="126">
        <v>42577</v>
      </c>
      <c r="D8041" s="98" t="s">
        <v>11</v>
      </c>
      <c r="E8041" s="98">
        <v>858669</v>
      </c>
      <c r="F8041" s="98"/>
      <c r="G8041" s="127" t="s">
        <v>5785</v>
      </c>
      <c r="H8041" s="128">
        <v>360.41</v>
      </c>
      <c r="I8041" s="128">
        <v>0</v>
      </c>
      <c r="J8041" s="129">
        <v>360.41</v>
      </c>
      <c r="K8041" s="101" t="s">
        <v>1388</v>
      </c>
    </row>
    <row r="8042" spans="1:11" ht="56.25" customHeight="1">
      <c r="A8042" s="98">
        <v>586</v>
      </c>
      <c r="B8042" s="125" t="s">
        <v>1304</v>
      </c>
      <c r="C8042" s="126">
        <v>42578</v>
      </c>
      <c r="D8042" s="98" t="s">
        <v>11</v>
      </c>
      <c r="E8042" s="98">
        <v>858839</v>
      </c>
      <c r="F8042" s="98"/>
      <c r="G8042" s="127" t="s">
        <v>5817</v>
      </c>
      <c r="H8042" s="128">
        <v>1707.51</v>
      </c>
      <c r="I8042" s="128">
        <v>0</v>
      </c>
      <c r="J8042" s="129">
        <v>1707.51</v>
      </c>
      <c r="K8042" s="101" t="s">
        <v>1388</v>
      </c>
    </row>
    <row r="8043" spans="1:11" ht="56.25" customHeight="1">
      <c r="A8043" s="98">
        <v>586</v>
      </c>
      <c r="B8043" s="125" t="s">
        <v>1304</v>
      </c>
      <c r="C8043" s="126">
        <v>42597</v>
      </c>
      <c r="D8043" s="98" t="s">
        <v>11</v>
      </c>
      <c r="E8043" s="98">
        <v>860815</v>
      </c>
      <c r="F8043" s="98"/>
      <c r="G8043" s="127" t="s">
        <v>6320</v>
      </c>
      <c r="H8043" s="128">
        <v>1521.81</v>
      </c>
      <c r="I8043" s="128">
        <v>0</v>
      </c>
      <c r="J8043" s="129">
        <v>1521.81</v>
      </c>
      <c r="K8043" s="101" t="s">
        <v>1388</v>
      </c>
    </row>
    <row r="8044" spans="1:11" ht="56.25" customHeight="1">
      <c r="A8044" s="98">
        <v>586</v>
      </c>
      <c r="B8044" s="125" t="s">
        <v>1304</v>
      </c>
      <c r="C8044" s="126">
        <v>42604</v>
      </c>
      <c r="D8044" s="98" t="s">
        <v>11</v>
      </c>
      <c r="E8044" s="98">
        <v>861359</v>
      </c>
      <c r="F8044" s="98"/>
      <c r="G8044" s="127" t="s">
        <v>6452</v>
      </c>
      <c r="H8044" s="128">
        <v>4114.1400000000003</v>
      </c>
      <c r="I8044" s="128">
        <v>0</v>
      </c>
      <c r="J8044" s="129">
        <v>4114.1400000000003</v>
      </c>
      <c r="K8044" s="101" t="s">
        <v>1388</v>
      </c>
    </row>
    <row r="8045" spans="1:11" ht="56.25" customHeight="1">
      <c r="A8045" s="98">
        <v>586</v>
      </c>
      <c r="B8045" s="125" t="s">
        <v>1304</v>
      </c>
      <c r="C8045" s="126">
        <v>42608</v>
      </c>
      <c r="D8045" s="98" t="s">
        <v>11</v>
      </c>
      <c r="E8045" s="98">
        <v>861837</v>
      </c>
      <c r="F8045" s="98"/>
      <c r="G8045" s="127" t="s">
        <v>6652</v>
      </c>
      <c r="H8045" s="128">
        <v>333.18</v>
      </c>
      <c r="I8045" s="128">
        <v>0</v>
      </c>
      <c r="J8045" s="129">
        <v>333.18</v>
      </c>
      <c r="K8045" s="101" t="s">
        <v>1388</v>
      </c>
    </row>
    <row r="8046" spans="1:11" ht="56.25" customHeight="1">
      <c r="A8046" s="98">
        <v>586</v>
      </c>
      <c r="B8046" s="125" t="s">
        <v>1304</v>
      </c>
      <c r="C8046" s="126">
        <v>42615</v>
      </c>
      <c r="D8046" s="98" t="s">
        <v>11</v>
      </c>
      <c r="E8046" s="98">
        <v>862740</v>
      </c>
      <c r="F8046" s="98"/>
      <c r="G8046" s="127" t="s">
        <v>6788</v>
      </c>
      <c r="H8046" s="128">
        <v>8643.59</v>
      </c>
      <c r="I8046" s="128">
        <v>0</v>
      </c>
      <c r="J8046" s="129">
        <v>8643.59</v>
      </c>
      <c r="K8046" s="101" t="s">
        <v>1388</v>
      </c>
    </row>
    <row r="8047" spans="1:11" ht="56.25" customHeight="1">
      <c r="A8047" s="98">
        <v>586</v>
      </c>
      <c r="B8047" s="125" t="s">
        <v>1304</v>
      </c>
      <c r="C8047" s="126">
        <v>42634</v>
      </c>
      <c r="D8047" s="98" t="s">
        <v>11</v>
      </c>
      <c r="E8047" s="98">
        <v>864169</v>
      </c>
      <c r="F8047" s="98"/>
      <c r="G8047" s="127" t="s">
        <v>7304</v>
      </c>
      <c r="H8047" s="128">
        <v>1512.55</v>
      </c>
      <c r="I8047" s="128">
        <v>0</v>
      </c>
      <c r="J8047" s="129">
        <v>1512.55</v>
      </c>
      <c r="K8047" s="101" t="s">
        <v>1388</v>
      </c>
    </row>
    <row r="8048" spans="1:11" ht="56.25" customHeight="1">
      <c r="A8048" s="98">
        <v>586</v>
      </c>
      <c r="B8048" s="125" t="s">
        <v>1304</v>
      </c>
      <c r="C8048" s="126">
        <v>42641</v>
      </c>
      <c r="D8048" s="98" t="s">
        <v>11</v>
      </c>
      <c r="E8048" s="98">
        <v>864906</v>
      </c>
      <c r="F8048" s="98"/>
      <c r="G8048" s="127" t="s">
        <v>7521</v>
      </c>
      <c r="H8048" s="128">
        <v>1218.05</v>
      </c>
      <c r="I8048" s="128">
        <v>0</v>
      </c>
      <c r="J8048" s="129">
        <v>1218.05</v>
      </c>
      <c r="K8048" s="101" t="s">
        <v>1388</v>
      </c>
    </row>
    <row r="8049" spans="1:11" ht="56.25" customHeight="1">
      <c r="A8049" s="98">
        <v>586</v>
      </c>
      <c r="B8049" s="125" t="s">
        <v>7750</v>
      </c>
      <c r="C8049" s="126">
        <v>42373</v>
      </c>
      <c r="D8049" s="98" t="s">
        <v>3</v>
      </c>
      <c r="E8049" s="98">
        <v>1336883</v>
      </c>
      <c r="F8049" s="98"/>
      <c r="G8049" s="127" t="s">
        <v>7751</v>
      </c>
      <c r="H8049" s="128">
        <v>0</v>
      </c>
      <c r="I8049" s="128">
        <v>920</v>
      </c>
      <c r="J8049" s="129">
        <v>920</v>
      </c>
      <c r="K8049" s="101" t="s">
        <v>1388</v>
      </c>
    </row>
    <row r="8050" spans="1:11" ht="56.25" customHeight="1">
      <c r="A8050" s="98">
        <v>586</v>
      </c>
      <c r="B8050" s="125" t="s">
        <v>7750</v>
      </c>
      <c r="C8050" s="126">
        <v>42410</v>
      </c>
      <c r="D8050" s="98" t="s">
        <v>3</v>
      </c>
      <c r="E8050" s="98">
        <v>1348460</v>
      </c>
      <c r="F8050" s="98"/>
      <c r="G8050" s="127" t="s">
        <v>8298</v>
      </c>
      <c r="H8050" s="128">
        <v>0</v>
      </c>
      <c r="I8050" s="128">
        <v>3</v>
      </c>
      <c r="J8050" s="129">
        <v>3</v>
      </c>
      <c r="K8050" s="101" t="s">
        <v>1388</v>
      </c>
    </row>
    <row r="8051" spans="1:11" ht="56.25" customHeight="1">
      <c r="A8051" s="98">
        <v>586</v>
      </c>
      <c r="B8051" s="125" t="s">
        <v>7750</v>
      </c>
      <c r="C8051" s="126">
        <v>42451</v>
      </c>
      <c r="D8051" s="98" t="s">
        <v>3</v>
      </c>
      <c r="E8051" s="98">
        <v>1362105</v>
      </c>
      <c r="F8051" s="98"/>
      <c r="G8051" s="127" t="s">
        <v>8992</v>
      </c>
      <c r="H8051" s="128">
        <v>0</v>
      </c>
      <c r="I8051" s="128">
        <v>8646</v>
      </c>
      <c r="J8051" s="129">
        <v>8646</v>
      </c>
      <c r="K8051" s="101" t="s">
        <v>1388</v>
      </c>
    </row>
    <row r="8052" spans="1:11" ht="56.25" customHeight="1">
      <c r="A8052" s="98">
        <v>586</v>
      </c>
      <c r="B8052" s="125" t="s">
        <v>7750</v>
      </c>
      <c r="C8052" s="126">
        <v>42475</v>
      </c>
      <c r="D8052" s="98" t="s">
        <v>3</v>
      </c>
      <c r="E8052" s="98">
        <v>1369935</v>
      </c>
      <c r="F8052" s="98"/>
      <c r="G8052" s="127" t="s">
        <v>9411</v>
      </c>
      <c r="H8052" s="128">
        <v>0</v>
      </c>
      <c r="I8052" s="128">
        <v>188.24</v>
      </c>
      <c r="J8052" s="129">
        <v>188.24</v>
      </c>
      <c r="K8052" s="101" t="s">
        <v>1388</v>
      </c>
    </row>
    <row r="8053" spans="1:11" ht="56.25" customHeight="1">
      <c r="A8053" s="98">
        <v>586</v>
      </c>
      <c r="B8053" s="125" t="s">
        <v>7750</v>
      </c>
      <c r="C8053" s="126">
        <v>42493</v>
      </c>
      <c r="D8053" s="98" t="s">
        <v>3</v>
      </c>
      <c r="E8053" s="98">
        <v>1375184</v>
      </c>
      <c r="F8053" s="98"/>
      <c r="G8053" s="127" t="s">
        <v>9724</v>
      </c>
      <c r="H8053" s="128">
        <v>0</v>
      </c>
      <c r="I8053" s="128">
        <v>713</v>
      </c>
      <c r="J8053" s="129">
        <v>713</v>
      </c>
      <c r="K8053" s="101" t="s">
        <v>1388</v>
      </c>
    </row>
    <row r="8054" spans="1:11" ht="56.25" customHeight="1">
      <c r="A8054" s="98">
        <v>586</v>
      </c>
      <c r="B8054" s="125" t="s">
        <v>7750</v>
      </c>
      <c r="C8054" s="126">
        <v>42501</v>
      </c>
      <c r="D8054" s="98" t="s">
        <v>3</v>
      </c>
      <c r="E8054" s="98">
        <v>1377970</v>
      </c>
      <c r="F8054" s="98"/>
      <c r="G8054" s="127" t="s">
        <v>9877</v>
      </c>
      <c r="H8054" s="128">
        <v>0</v>
      </c>
      <c r="I8054" s="128">
        <v>1133</v>
      </c>
      <c r="J8054" s="129">
        <v>1133</v>
      </c>
      <c r="K8054" s="101" t="s">
        <v>1388</v>
      </c>
    </row>
    <row r="8055" spans="1:11" ht="56.25" customHeight="1">
      <c r="A8055" s="98">
        <v>586</v>
      </c>
      <c r="B8055" s="125" t="s">
        <v>7750</v>
      </c>
      <c r="C8055" s="126">
        <v>42551</v>
      </c>
      <c r="D8055" s="98" t="s">
        <v>3</v>
      </c>
      <c r="E8055" s="98">
        <v>1393880</v>
      </c>
      <c r="F8055" s="98"/>
      <c r="G8055" s="127" t="s">
        <v>10973</v>
      </c>
      <c r="H8055" s="128">
        <v>0</v>
      </c>
      <c r="I8055" s="128">
        <v>23.16</v>
      </c>
      <c r="J8055" s="129">
        <v>23.16</v>
      </c>
      <c r="K8055" s="101" t="s">
        <v>1388</v>
      </c>
    </row>
    <row r="8056" spans="1:11" ht="56.25" customHeight="1">
      <c r="A8056" s="98">
        <v>586</v>
      </c>
      <c r="B8056" s="125" t="s">
        <v>7750</v>
      </c>
      <c r="C8056" s="126">
        <v>42551</v>
      </c>
      <c r="D8056" s="98" t="s">
        <v>3</v>
      </c>
      <c r="E8056" s="98">
        <v>1393881</v>
      </c>
      <c r="F8056" s="98"/>
      <c r="G8056" s="127" t="s">
        <v>10974</v>
      </c>
      <c r="H8056" s="128">
        <v>0</v>
      </c>
      <c r="I8056" s="128">
        <v>6.7</v>
      </c>
      <c r="J8056" s="129">
        <v>6.7</v>
      </c>
      <c r="K8056" s="101" t="s">
        <v>1388</v>
      </c>
    </row>
    <row r="8057" spans="1:11" ht="56.25" customHeight="1">
      <c r="A8057" s="98">
        <v>586</v>
      </c>
      <c r="B8057" s="125" t="s">
        <v>7750</v>
      </c>
      <c r="C8057" s="126">
        <v>42551</v>
      </c>
      <c r="D8057" s="98" t="s">
        <v>3</v>
      </c>
      <c r="E8057" s="98">
        <v>1393884</v>
      </c>
      <c r="F8057" s="98"/>
      <c r="G8057" s="127" t="s">
        <v>10975</v>
      </c>
      <c r="H8057" s="128">
        <v>0</v>
      </c>
      <c r="I8057" s="128">
        <v>39.72</v>
      </c>
      <c r="J8057" s="129">
        <v>39.72</v>
      </c>
      <c r="K8057" s="101" t="s">
        <v>1388</v>
      </c>
    </row>
    <row r="8058" spans="1:11" ht="56.25" customHeight="1">
      <c r="A8058" s="98">
        <v>586</v>
      </c>
      <c r="B8058" s="125" t="s">
        <v>7750</v>
      </c>
      <c r="C8058" s="126">
        <v>42590</v>
      </c>
      <c r="D8058" s="98" t="s">
        <v>3</v>
      </c>
      <c r="E8058" s="98">
        <v>1405739</v>
      </c>
      <c r="F8058" s="98"/>
      <c r="G8058" s="127" t="s">
        <v>11948</v>
      </c>
      <c r="H8058" s="128">
        <v>0</v>
      </c>
      <c r="I8058" s="128">
        <v>7022</v>
      </c>
      <c r="J8058" s="129">
        <v>7022</v>
      </c>
      <c r="K8058" s="101" t="s">
        <v>1388</v>
      </c>
    </row>
    <row r="8059" spans="1:11" ht="56.25" customHeight="1">
      <c r="A8059" s="98">
        <v>586</v>
      </c>
      <c r="B8059" s="125" t="s">
        <v>7750</v>
      </c>
      <c r="C8059" s="126">
        <v>42615</v>
      </c>
      <c r="D8059" s="98" t="s">
        <v>3</v>
      </c>
      <c r="E8059" s="98">
        <v>1415592</v>
      </c>
      <c r="F8059" s="98"/>
      <c r="G8059" s="127" t="s">
        <v>12669</v>
      </c>
      <c r="H8059" s="128">
        <v>0</v>
      </c>
      <c r="I8059" s="128">
        <v>6020</v>
      </c>
      <c r="J8059" s="129">
        <v>6020</v>
      </c>
      <c r="K8059" s="101" t="s">
        <v>1388</v>
      </c>
    </row>
    <row r="8060" spans="1:11" ht="56.25" customHeight="1">
      <c r="A8060" s="98">
        <v>586</v>
      </c>
      <c r="B8060" s="125" t="s">
        <v>7750</v>
      </c>
      <c r="C8060" s="126">
        <v>42640</v>
      </c>
      <c r="D8060" s="98" t="s">
        <v>3</v>
      </c>
      <c r="E8060" s="98">
        <v>1424305</v>
      </c>
      <c r="F8060" s="98"/>
      <c r="G8060" s="127" t="s">
        <v>12669</v>
      </c>
      <c r="H8060" s="128">
        <v>0</v>
      </c>
      <c r="I8060" s="128">
        <v>290.68</v>
      </c>
      <c r="J8060" s="129">
        <v>290.68</v>
      </c>
      <c r="K8060" s="101" t="s">
        <v>1388</v>
      </c>
    </row>
    <row r="8061" spans="1:11" ht="56.25" customHeight="1">
      <c r="A8061" s="98">
        <v>587</v>
      </c>
      <c r="B8061" s="125" t="s">
        <v>1360</v>
      </c>
      <c r="C8061" s="126">
        <v>42377</v>
      </c>
      <c r="D8061" s="98" t="s">
        <v>6</v>
      </c>
      <c r="E8061" s="98">
        <v>838508</v>
      </c>
      <c r="F8061" s="98"/>
      <c r="G8061" s="127" t="s">
        <v>1449</v>
      </c>
      <c r="H8061" s="128">
        <v>0</v>
      </c>
      <c r="I8061" s="128">
        <v>1029000</v>
      </c>
      <c r="J8061" s="129">
        <v>1029000</v>
      </c>
      <c r="K8061" s="101" t="s">
        <v>1388</v>
      </c>
    </row>
    <row r="8062" spans="1:11" ht="56.25" customHeight="1">
      <c r="A8062" s="98">
        <v>587</v>
      </c>
      <c r="B8062" s="125" t="s">
        <v>1360</v>
      </c>
      <c r="C8062" s="126">
        <v>42415</v>
      </c>
      <c r="D8062" s="98" t="s">
        <v>6</v>
      </c>
      <c r="E8062" s="98">
        <v>841752</v>
      </c>
      <c r="F8062" s="98"/>
      <c r="G8062" s="127" t="s">
        <v>2160</v>
      </c>
      <c r="H8062" s="128">
        <v>0</v>
      </c>
      <c r="I8062" s="128">
        <v>1303400</v>
      </c>
      <c r="J8062" s="129">
        <v>1303400</v>
      </c>
      <c r="K8062" s="101" t="s">
        <v>1388</v>
      </c>
    </row>
    <row r="8063" spans="1:11" ht="56.25" customHeight="1">
      <c r="A8063" s="98">
        <v>587</v>
      </c>
      <c r="B8063" s="125" t="s">
        <v>1360</v>
      </c>
      <c r="C8063" s="126">
        <v>42417</v>
      </c>
      <c r="D8063" s="98" t="s">
        <v>6</v>
      </c>
      <c r="E8063" s="98">
        <v>842114</v>
      </c>
      <c r="F8063" s="98"/>
      <c r="G8063" s="127" t="s">
        <v>2274</v>
      </c>
      <c r="H8063" s="128">
        <v>0</v>
      </c>
      <c r="I8063" s="128">
        <v>171500</v>
      </c>
      <c r="J8063" s="129">
        <v>171500</v>
      </c>
      <c r="K8063" s="101" t="s">
        <v>1388</v>
      </c>
    </row>
    <row r="8064" spans="1:11" ht="56.25" customHeight="1">
      <c r="A8064" s="98">
        <v>587</v>
      </c>
      <c r="B8064" s="125" t="s">
        <v>1360</v>
      </c>
      <c r="C8064" s="126">
        <v>42452</v>
      </c>
      <c r="D8064" s="98" t="s">
        <v>6</v>
      </c>
      <c r="E8064" s="98">
        <v>845761</v>
      </c>
      <c r="F8064" s="98"/>
      <c r="G8064" s="127" t="s">
        <v>3010</v>
      </c>
      <c r="H8064" s="128">
        <v>0</v>
      </c>
      <c r="I8064" s="128">
        <v>1913940</v>
      </c>
      <c r="J8064" s="129">
        <v>1913940</v>
      </c>
      <c r="K8064" s="101" t="s">
        <v>1388</v>
      </c>
    </row>
    <row r="8065" spans="1:11" ht="56.25" customHeight="1">
      <c r="A8065" s="98">
        <v>587</v>
      </c>
      <c r="B8065" s="125" t="s">
        <v>1360</v>
      </c>
      <c r="C8065" s="126">
        <v>42473</v>
      </c>
      <c r="D8065" s="98" t="s">
        <v>6</v>
      </c>
      <c r="E8065" s="98">
        <v>848063</v>
      </c>
      <c r="F8065" s="98"/>
      <c r="G8065" s="127" t="s">
        <v>3384</v>
      </c>
      <c r="H8065" s="128">
        <v>0</v>
      </c>
      <c r="I8065" s="128">
        <v>2812600</v>
      </c>
      <c r="J8065" s="129">
        <v>2812600</v>
      </c>
      <c r="K8065" s="101" t="s">
        <v>1388</v>
      </c>
    </row>
    <row r="8066" spans="1:11" ht="56.25" customHeight="1">
      <c r="A8066" s="98">
        <v>587</v>
      </c>
      <c r="B8066" s="125" t="s">
        <v>1360</v>
      </c>
      <c r="C8066" s="126">
        <v>42495</v>
      </c>
      <c r="D8066" s="98" t="s">
        <v>6</v>
      </c>
      <c r="E8066" s="98">
        <v>850401</v>
      </c>
      <c r="F8066" s="98"/>
      <c r="G8066" s="127" t="s">
        <v>3801</v>
      </c>
      <c r="H8066" s="128">
        <v>0</v>
      </c>
      <c r="I8066" s="128">
        <v>2173934</v>
      </c>
      <c r="J8066" s="129">
        <v>2173934</v>
      </c>
      <c r="K8066" s="101" t="s">
        <v>1388</v>
      </c>
    </row>
    <row r="8067" spans="1:11" ht="56.25" customHeight="1">
      <c r="A8067" s="98">
        <v>587</v>
      </c>
      <c r="B8067" s="125" t="s">
        <v>1360</v>
      </c>
      <c r="C8067" s="126">
        <v>42521</v>
      </c>
      <c r="D8067" s="98" t="s">
        <v>6</v>
      </c>
      <c r="E8067" s="98">
        <v>853232</v>
      </c>
      <c r="F8067" s="98"/>
      <c r="G8067" s="127" t="s">
        <v>4348</v>
      </c>
      <c r="H8067" s="128">
        <v>0</v>
      </c>
      <c r="I8067" s="128">
        <v>2725135</v>
      </c>
      <c r="J8067" s="129">
        <v>2725135</v>
      </c>
      <c r="K8067" s="101" t="s">
        <v>1388</v>
      </c>
    </row>
    <row r="8068" spans="1:11" ht="56.25" customHeight="1">
      <c r="A8068" s="98">
        <v>587</v>
      </c>
      <c r="B8068" s="125" t="s">
        <v>1360</v>
      </c>
      <c r="C8068" s="126">
        <v>42607</v>
      </c>
      <c r="D8068" s="98" t="s">
        <v>6</v>
      </c>
      <c r="E8068" s="98">
        <v>861675</v>
      </c>
      <c r="F8068" s="98"/>
      <c r="G8068" s="127" t="s">
        <v>6559</v>
      </c>
      <c r="H8068" s="128">
        <v>0</v>
      </c>
      <c r="I8068" s="128">
        <v>4287500</v>
      </c>
      <c r="J8068" s="129">
        <v>4287500</v>
      </c>
      <c r="K8068" s="101" t="s">
        <v>1388</v>
      </c>
    </row>
    <row r="8069" spans="1:11" ht="56.25" customHeight="1">
      <c r="A8069" s="98">
        <v>587</v>
      </c>
      <c r="B8069" s="125" t="s">
        <v>8598</v>
      </c>
      <c r="C8069" s="126">
        <v>42429</v>
      </c>
      <c r="D8069" s="98" t="s">
        <v>3</v>
      </c>
      <c r="E8069" s="98">
        <v>1354888</v>
      </c>
      <c r="F8069" s="98"/>
      <c r="G8069" s="127" t="s">
        <v>8599</v>
      </c>
      <c r="H8069" s="128">
        <v>0</v>
      </c>
      <c r="I8069" s="128">
        <v>557898.51</v>
      </c>
      <c r="J8069" s="129">
        <v>557898.51</v>
      </c>
      <c r="K8069" s="101" t="s">
        <v>1388</v>
      </c>
    </row>
    <row r="8070" spans="1:11" ht="56.25" customHeight="1">
      <c r="A8070" s="98">
        <v>587</v>
      </c>
      <c r="B8070" s="125" t="s">
        <v>8598</v>
      </c>
      <c r="C8070" s="126">
        <v>42429</v>
      </c>
      <c r="D8070" s="98" t="s">
        <v>3</v>
      </c>
      <c r="E8070" s="98">
        <v>1354891</v>
      </c>
      <c r="F8070" s="98"/>
      <c r="G8070" s="127" t="s">
        <v>8601</v>
      </c>
      <c r="H8070" s="128">
        <v>0</v>
      </c>
      <c r="I8070" s="128">
        <v>332891.65000000002</v>
      </c>
      <c r="J8070" s="129">
        <v>332891.65000000002</v>
      </c>
      <c r="K8070" s="101" t="s">
        <v>1388</v>
      </c>
    </row>
    <row r="8071" spans="1:11" ht="56.25" customHeight="1">
      <c r="A8071" s="98">
        <v>587</v>
      </c>
      <c r="B8071" s="125" t="s">
        <v>8598</v>
      </c>
      <c r="C8071" s="126">
        <v>42437</v>
      </c>
      <c r="D8071" s="98" t="s">
        <v>3</v>
      </c>
      <c r="E8071" s="98">
        <v>1357769</v>
      </c>
      <c r="F8071" s="98"/>
      <c r="G8071" s="127" t="s">
        <v>8764</v>
      </c>
      <c r="H8071" s="128">
        <v>0</v>
      </c>
      <c r="I8071" s="128">
        <v>60</v>
      </c>
      <c r="J8071" s="129">
        <v>60</v>
      </c>
      <c r="K8071" s="101" t="s">
        <v>1388</v>
      </c>
    </row>
    <row r="8072" spans="1:11" ht="56.25" customHeight="1">
      <c r="A8072" s="98">
        <v>587</v>
      </c>
      <c r="B8072" s="125" t="s">
        <v>8598</v>
      </c>
      <c r="C8072" s="126">
        <v>42461</v>
      </c>
      <c r="D8072" s="98" t="s">
        <v>3</v>
      </c>
      <c r="E8072" s="98">
        <v>1365001</v>
      </c>
      <c r="F8072" s="98"/>
      <c r="G8072" s="127" t="s">
        <v>9152</v>
      </c>
      <c r="H8072" s="128">
        <v>0</v>
      </c>
      <c r="I8072" s="128">
        <v>869.97</v>
      </c>
      <c r="J8072" s="129">
        <v>869.97</v>
      </c>
      <c r="K8072" s="101" t="s">
        <v>1388</v>
      </c>
    </row>
    <row r="8073" spans="1:11" ht="56.25" customHeight="1">
      <c r="A8073" s="98">
        <v>587</v>
      </c>
      <c r="B8073" s="125" t="s">
        <v>8598</v>
      </c>
      <c r="C8073" s="126">
        <v>42475</v>
      </c>
      <c r="D8073" s="98" t="s">
        <v>3</v>
      </c>
      <c r="E8073" s="98">
        <v>1369651</v>
      </c>
      <c r="F8073" s="98"/>
      <c r="G8073" s="127" t="s">
        <v>9395</v>
      </c>
      <c r="H8073" s="128">
        <v>0</v>
      </c>
      <c r="I8073" s="128">
        <v>130.5</v>
      </c>
      <c r="J8073" s="129">
        <v>130.5</v>
      </c>
      <c r="K8073" s="101" t="s">
        <v>1388</v>
      </c>
    </row>
    <row r="8074" spans="1:11" ht="56.25" customHeight="1">
      <c r="A8074" s="98">
        <v>587</v>
      </c>
      <c r="B8074" s="125" t="s">
        <v>8598</v>
      </c>
      <c r="C8074" s="126">
        <v>42507</v>
      </c>
      <c r="D8074" s="98" t="s">
        <v>3</v>
      </c>
      <c r="E8074" s="98">
        <v>1379660</v>
      </c>
      <c r="F8074" s="98"/>
      <c r="G8074" s="127" t="s">
        <v>9959</v>
      </c>
      <c r="H8074" s="128">
        <v>0</v>
      </c>
      <c r="I8074" s="128">
        <v>170</v>
      </c>
      <c r="J8074" s="129">
        <v>170</v>
      </c>
      <c r="K8074" s="101" t="s">
        <v>1388</v>
      </c>
    </row>
    <row r="8075" spans="1:11" ht="56.25" customHeight="1">
      <c r="A8075" s="98">
        <v>587</v>
      </c>
      <c r="B8075" s="125" t="s">
        <v>8598</v>
      </c>
      <c r="C8075" s="126">
        <v>42597</v>
      </c>
      <c r="D8075" s="98" t="s">
        <v>3</v>
      </c>
      <c r="E8075" s="98">
        <v>1408247</v>
      </c>
      <c r="F8075" s="98"/>
      <c r="G8075" s="127" t="s">
        <v>12106</v>
      </c>
      <c r="H8075" s="128">
        <v>0</v>
      </c>
      <c r="I8075" s="128">
        <v>0.44</v>
      </c>
      <c r="J8075" s="129">
        <v>0.44</v>
      </c>
      <c r="K8075" s="101" t="s">
        <v>1388</v>
      </c>
    </row>
    <row r="8076" spans="1:11" ht="56.25" customHeight="1">
      <c r="A8076" s="98">
        <v>587</v>
      </c>
      <c r="B8076" s="125" t="s">
        <v>8598</v>
      </c>
      <c r="C8076" s="126">
        <v>42598</v>
      </c>
      <c r="D8076" s="98" t="s">
        <v>3</v>
      </c>
      <c r="E8076" s="98">
        <v>1408630</v>
      </c>
      <c r="F8076" s="98"/>
      <c r="G8076" s="127" t="s">
        <v>12119</v>
      </c>
      <c r="H8076" s="128">
        <v>0</v>
      </c>
      <c r="I8076" s="128">
        <v>3988.35</v>
      </c>
      <c r="J8076" s="129">
        <v>3988.35</v>
      </c>
      <c r="K8076" s="101" t="s">
        <v>1388</v>
      </c>
    </row>
    <row r="8077" spans="1:11" ht="56.25" customHeight="1">
      <c r="A8077" s="98">
        <v>587</v>
      </c>
      <c r="B8077" s="125" t="s">
        <v>8598</v>
      </c>
      <c r="C8077" s="126">
        <v>42598</v>
      </c>
      <c r="D8077" s="98" t="s">
        <v>3</v>
      </c>
      <c r="E8077" s="98">
        <v>1408640</v>
      </c>
      <c r="F8077" s="98"/>
      <c r="G8077" s="127" t="s">
        <v>12120</v>
      </c>
      <c r="H8077" s="128">
        <v>0</v>
      </c>
      <c r="I8077" s="128">
        <v>563568.56000000006</v>
      </c>
      <c r="J8077" s="129">
        <v>563568.56000000006</v>
      </c>
      <c r="K8077" s="101" t="s">
        <v>1388</v>
      </c>
    </row>
    <row r="8078" spans="1:11" ht="56.25" customHeight="1">
      <c r="A8078" s="98">
        <v>587</v>
      </c>
      <c r="B8078" s="125" t="s">
        <v>8598</v>
      </c>
      <c r="C8078" s="126">
        <v>42627</v>
      </c>
      <c r="D8078" s="98" t="s">
        <v>3</v>
      </c>
      <c r="E8078" s="98">
        <v>1419529</v>
      </c>
      <c r="F8078" s="98"/>
      <c r="G8078" s="127" t="s">
        <v>13016</v>
      </c>
      <c r="H8078" s="128">
        <v>0</v>
      </c>
      <c r="I8078" s="128">
        <v>383477.32</v>
      </c>
      <c r="J8078" s="129">
        <v>383477.32</v>
      </c>
      <c r="K8078" s="101" t="s">
        <v>1388</v>
      </c>
    </row>
    <row r="8079" spans="1:11" ht="56.25" customHeight="1">
      <c r="A8079" s="98">
        <v>587</v>
      </c>
      <c r="B8079" s="125" t="s">
        <v>13405</v>
      </c>
      <c r="C8079" s="126">
        <v>42635</v>
      </c>
      <c r="D8079" s="98" t="s">
        <v>3</v>
      </c>
      <c r="E8079" s="98">
        <v>1422625</v>
      </c>
      <c r="F8079" s="98"/>
      <c r="G8079" s="127" t="s">
        <v>13406</v>
      </c>
      <c r="H8079" s="128">
        <v>0</v>
      </c>
      <c r="I8079" s="128">
        <v>165</v>
      </c>
      <c r="J8079" s="129">
        <v>165</v>
      </c>
      <c r="K8079" s="101" t="s">
        <v>1388</v>
      </c>
    </row>
    <row r="8080" spans="1:11" ht="56.25" customHeight="1">
      <c r="A8080" s="98">
        <v>587</v>
      </c>
      <c r="B8080" s="125" t="s">
        <v>13405</v>
      </c>
      <c r="C8080" s="126">
        <v>42635</v>
      </c>
      <c r="D8080" s="98" t="s">
        <v>3</v>
      </c>
      <c r="E8080" s="98">
        <v>1422632</v>
      </c>
      <c r="F8080" s="98"/>
      <c r="G8080" s="127" t="s">
        <v>13407</v>
      </c>
      <c r="H8080" s="128">
        <v>0</v>
      </c>
      <c r="I8080" s="128">
        <v>844.6</v>
      </c>
      <c r="J8080" s="129">
        <v>844.6</v>
      </c>
      <c r="K8080" s="101" t="s">
        <v>1388</v>
      </c>
    </row>
    <row r="8081" spans="1:11" ht="56.25" customHeight="1">
      <c r="A8081" s="98">
        <v>587</v>
      </c>
      <c r="B8081" s="125" t="s">
        <v>13405</v>
      </c>
      <c r="C8081" s="126">
        <v>42635</v>
      </c>
      <c r="D8081" s="98" t="s">
        <v>3</v>
      </c>
      <c r="E8081" s="98">
        <v>1422634</v>
      </c>
      <c r="F8081" s="98"/>
      <c r="G8081" s="127" t="s">
        <v>13408</v>
      </c>
      <c r="H8081" s="128">
        <v>0</v>
      </c>
      <c r="I8081" s="128">
        <v>2792.55</v>
      </c>
      <c r="J8081" s="129">
        <v>2792.55</v>
      </c>
      <c r="K8081" s="101" t="s">
        <v>1388</v>
      </c>
    </row>
    <row r="8082" spans="1:11" ht="56.25" customHeight="1">
      <c r="A8082" s="98">
        <v>587</v>
      </c>
      <c r="B8082" s="125" t="s">
        <v>13405</v>
      </c>
      <c r="C8082" s="126">
        <v>42642</v>
      </c>
      <c r="D8082" s="98" t="s">
        <v>3</v>
      </c>
      <c r="E8082" s="98">
        <v>1425156</v>
      </c>
      <c r="F8082" s="98"/>
      <c r="G8082" s="127" t="s">
        <v>13760</v>
      </c>
      <c r="H8082" s="128">
        <v>0</v>
      </c>
      <c r="I8082" s="128">
        <v>350</v>
      </c>
      <c r="J8082" s="129">
        <v>350</v>
      </c>
      <c r="K8082" s="101" t="s">
        <v>1388</v>
      </c>
    </row>
    <row r="8083" spans="1:11" ht="56.25" customHeight="1">
      <c r="A8083" s="98">
        <v>587</v>
      </c>
      <c r="B8083" s="125" t="s">
        <v>13405</v>
      </c>
      <c r="C8083" s="126">
        <v>42642</v>
      </c>
      <c r="D8083" s="98" t="s">
        <v>3</v>
      </c>
      <c r="E8083" s="98">
        <v>1425176</v>
      </c>
      <c r="F8083" s="98"/>
      <c r="G8083" s="127" t="s">
        <v>13763</v>
      </c>
      <c r="H8083" s="128">
        <v>0</v>
      </c>
      <c r="I8083" s="128">
        <v>1725</v>
      </c>
      <c r="J8083" s="129">
        <v>1725</v>
      </c>
      <c r="K8083" s="101" t="s">
        <v>1388</v>
      </c>
    </row>
    <row r="8084" spans="1:11" ht="56.25" customHeight="1">
      <c r="A8084" s="98">
        <v>588</v>
      </c>
      <c r="B8084" s="125" t="s">
        <v>1305</v>
      </c>
      <c r="C8084" s="126">
        <v>42545</v>
      </c>
      <c r="D8084" s="98" t="s">
        <v>1330</v>
      </c>
      <c r="E8084" s="98">
        <v>10570919</v>
      </c>
      <c r="F8084" s="98"/>
      <c r="G8084" s="127" t="s">
        <v>4962</v>
      </c>
      <c r="H8084" s="128">
        <v>0</v>
      </c>
      <c r="I8084" s="128">
        <v>2744000</v>
      </c>
      <c r="J8084" s="129">
        <v>2744000</v>
      </c>
      <c r="K8084" s="101" t="s">
        <v>1388</v>
      </c>
    </row>
    <row r="8085" spans="1:11" ht="56.25" customHeight="1">
      <c r="A8085" s="98">
        <v>590</v>
      </c>
      <c r="B8085" s="125" t="s">
        <v>4594</v>
      </c>
      <c r="C8085" s="126">
        <v>42531</v>
      </c>
      <c r="D8085" s="98" t="s">
        <v>11</v>
      </c>
      <c r="E8085" s="98">
        <v>854454</v>
      </c>
      <c r="F8085" s="98"/>
      <c r="G8085" s="127" t="s">
        <v>4596</v>
      </c>
      <c r="H8085" s="128">
        <v>22674.67</v>
      </c>
      <c r="I8085" s="128">
        <v>0</v>
      </c>
      <c r="J8085" s="129">
        <v>22674.67</v>
      </c>
      <c r="K8085" s="101" t="s">
        <v>1388</v>
      </c>
    </row>
    <row r="8086" spans="1:11" ht="56.25" customHeight="1">
      <c r="A8086" s="98">
        <v>590</v>
      </c>
      <c r="B8086" s="125" t="s">
        <v>4594</v>
      </c>
      <c r="C8086" s="126">
        <v>42531</v>
      </c>
      <c r="D8086" s="98" t="s">
        <v>13</v>
      </c>
      <c r="E8086" s="98">
        <v>854454</v>
      </c>
      <c r="F8086" s="98"/>
      <c r="G8086" s="127" t="s">
        <v>4595</v>
      </c>
      <c r="H8086" s="128">
        <v>44809.34</v>
      </c>
      <c r="I8086" s="128">
        <v>0</v>
      </c>
      <c r="J8086" s="129">
        <v>44809.34</v>
      </c>
      <c r="K8086" s="101" t="s">
        <v>1388</v>
      </c>
    </row>
    <row r="8087" spans="1:11" ht="56.25" customHeight="1">
      <c r="A8087" s="98">
        <v>590</v>
      </c>
      <c r="B8087" s="125" t="s">
        <v>7748</v>
      </c>
      <c r="C8087" s="126">
        <v>42373</v>
      </c>
      <c r="D8087" s="98" t="s">
        <v>3</v>
      </c>
      <c r="E8087" s="98">
        <v>1336872</v>
      </c>
      <c r="F8087" s="98"/>
      <c r="G8087" s="127" t="s">
        <v>7749</v>
      </c>
      <c r="H8087" s="128">
        <v>0</v>
      </c>
      <c r="I8087" s="128">
        <v>371</v>
      </c>
      <c r="J8087" s="129">
        <v>371</v>
      </c>
      <c r="K8087" s="101" t="s">
        <v>1388</v>
      </c>
    </row>
    <row r="8088" spans="1:11" ht="56.25" customHeight="1">
      <c r="A8088" s="98">
        <v>590</v>
      </c>
      <c r="B8088" s="125" t="s">
        <v>8423</v>
      </c>
      <c r="C8088" s="126">
        <v>42419</v>
      </c>
      <c r="D8088" s="98" t="s">
        <v>3</v>
      </c>
      <c r="E8088" s="98">
        <v>1352199</v>
      </c>
      <c r="F8088" s="98"/>
      <c r="G8088" s="127" t="s">
        <v>8424</v>
      </c>
      <c r="H8088" s="128">
        <v>0</v>
      </c>
      <c r="I8088" s="128">
        <v>930</v>
      </c>
      <c r="J8088" s="129">
        <v>930</v>
      </c>
      <c r="K8088" s="101" t="s">
        <v>1388</v>
      </c>
    </row>
    <row r="8089" spans="1:11" ht="56.25" customHeight="1">
      <c r="A8089" s="98">
        <v>590</v>
      </c>
      <c r="B8089" s="125" t="s">
        <v>8423</v>
      </c>
      <c r="C8089" s="126">
        <v>42558</v>
      </c>
      <c r="D8089" s="98" t="s">
        <v>3</v>
      </c>
      <c r="E8089" s="98">
        <v>1396084</v>
      </c>
      <c r="F8089" s="98"/>
      <c r="G8089" s="127" t="s">
        <v>11168</v>
      </c>
      <c r="H8089" s="128">
        <v>0</v>
      </c>
      <c r="I8089" s="128">
        <v>7331.83</v>
      </c>
      <c r="J8089" s="129">
        <v>7331.83</v>
      </c>
      <c r="K8089" s="101" t="s">
        <v>1388</v>
      </c>
    </row>
    <row r="8090" spans="1:11" ht="56.25" customHeight="1">
      <c r="A8090" s="98">
        <v>590</v>
      </c>
      <c r="B8090" s="125" t="s">
        <v>8423</v>
      </c>
      <c r="C8090" s="126">
        <v>42606</v>
      </c>
      <c r="D8090" s="98" t="s">
        <v>3</v>
      </c>
      <c r="E8090" s="98">
        <v>1411859</v>
      </c>
      <c r="F8090" s="98"/>
      <c r="G8090" s="127" t="s">
        <v>12360</v>
      </c>
      <c r="H8090" s="128">
        <v>0</v>
      </c>
      <c r="I8090" s="128">
        <v>0.09</v>
      </c>
      <c r="J8090" s="129">
        <v>0.09</v>
      </c>
      <c r="K8090" s="101" t="s">
        <v>1429</v>
      </c>
    </row>
    <row r="8091" spans="1:11" ht="56.25" customHeight="1">
      <c r="A8091" s="98">
        <v>590</v>
      </c>
      <c r="B8091" s="125" t="s">
        <v>8423</v>
      </c>
      <c r="C8091" s="126">
        <v>42613</v>
      </c>
      <c r="D8091" s="98" t="s">
        <v>3</v>
      </c>
      <c r="E8091" s="98">
        <v>1414463</v>
      </c>
      <c r="F8091" s="98"/>
      <c r="G8091" s="127" t="s">
        <v>12580</v>
      </c>
      <c r="H8091" s="128">
        <v>0</v>
      </c>
      <c r="I8091" s="128">
        <v>34.200000000000003</v>
      </c>
      <c r="J8091" s="129">
        <v>34.200000000000003</v>
      </c>
      <c r="K8091" s="101" t="s">
        <v>1388</v>
      </c>
    </row>
    <row r="8092" spans="1:11" ht="56.25" customHeight="1">
      <c r="A8092" s="98">
        <v>590</v>
      </c>
      <c r="B8092" s="125" t="s">
        <v>8423</v>
      </c>
      <c r="C8092" s="126">
        <v>42628</v>
      </c>
      <c r="D8092" s="98" t="s">
        <v>3</v>
      </c>
      <c r="E8092" s="98">
        <v>1420083</v>
      </c>
      <c r="F8092" s="98"/>
      <c r="G8092" s="127" t="s">
        <v>13105</v>
      </c>
      <c r="H8092" s="128">
        <v>0</v>
      </c>
      <c r="I8092" s="128">
        <v>165.04</v>
      </c>
      <c r="J8092" s="129">
        <v>165.04</v>
      </c>
      <c r="K8092" s="101" t="s">
        <v>1388</v>
      </c>
    </row>
    <row r="8093" spans="1:11" ht="56.25" customHeight="1">
      <c r="A8093" s="98">
        <v>590</v>
      </c>
      <c r="B8093" s="125" t="s">
        <v>8423</v>
      </c>
      <c r="C8093" s="126">
        <v>42628</v>
      </c>
      <c r="D8093" s="98" t="s">
        <v>3</v>
      </c>
      <c r="E8093" s="98">
        <v>1420256</v>
      </c>
      <c r="F8093" s="98"/>
      <c r="G8093" s="127" t="s">
        <v>13135</v>
      </c>
      <c r="H8093" s="128">
        <v>0</v>
      </c>
      <c r="I8093" s="128">
        <v>267</v>
      </c>
      <c r="J8093" s="129">
        <v>267</v>
      </c>
      <c r="K8093" s="101" t="s">
        <v>1388</v>
      </c>
    </row>
    <row r="8094" spans="1:11" ht="56.25" customHeight="1">
      <c r="A8094" s="98">
        <v>591</v>
      </c>
      <c r="B8094" s="125" t="s">
        <v>1306</v>
      </c>
      <c r="C8094" s="126">
        <v>42619</v>
      </c>
      <c r="D8094" s="98" t="s">
        <v>15</v>
      </c>
      <c r="E8094" s="98">
        <v>599</v>
      </c>
      <c r="F8094" s="98"/>
      <c r="G8094" s="127" t="s">
        <v>6889</v>
      </c>
      <c r="H8094" s="128">
        <v>17624.09</v>
      </c>
      <c r="I8094" s="128">
        <v>0</v>
      </c>
      <c r="J8094" s="129">
        <v>17624.09</v>
      </c>
      <c r="K8094" s="101" t="s">
        <v>1388</v>
      </c>
    </row>
    <row r="8095" spans="1:11" ht="56.25" customHeight="1">
      <c r="A8095" s="98">
        <v>591</v>
      </c>
      <c r="B8095" s="125" t="s">
        <v>8311</v>
      </c>
      <c r="C8095" s="126">
        <v>42411</v>
      </c>
      <c r="D8095" s="98" t="s">
        <v>3</v>
      </c>
      <c r="E8095" s="98">
        <v>1348900</v>
      </c>
      <c r="F8095" s="98"/>
      <c r="G8095" s="127" t="s">
        <v>8312</v>
      </c>
      <c r="H8095" s="128">
        <v>0</v>
      </c>
      <c r="I8095" s="128">
        <v>302.15000000000003</v>
      </c>
      <c r="J8095" s="129">
        <v>302.15000000000003</v>
      </c>
      <c r="K8095" s="101" t="s">
        <v>1388</v>
      </c>
    </row>
    <row r="8096" spans="1:11" ht="56.25" customHeight="1">
      <c r="A8096" s="98">
        <v>591</v>
      </c>
      <c r="B8096" s="125" t="s">
        <v>8311</v>
      </c>
      <c r="C8096" s="126">
        <v>42437</v>
      </c>
      <c r="D8096" s="98" t="s">
        <v>3</v>
      </c>
      <c r="E8096" s="98">
        <v>1357586</v>
      </c>
      <c r="F8096" s="98"/>
      <c r="G8096" s="127" t="s">
        <v>8755</v>
      </c>
      <c r="H8096" s="128">
        <v>0</v>
      </c>
      <c r="I8096" s="128">
        <v>2356</v>
      </c>
      <c r="J8096" s="129">
        <v>2356</v>
      </c>
      <c r="K8096" s="101" t="s">
        <v>1388</v>
      </c>
    </row>
    <row r="8097" spans="1:11" ht="56.25" customHeight="1">
      <c r="A8097" s="98">
        <v>591</v>
      </c>
      <c r="B8097" s="125" t="s">
        <v>8311</v>
      </c>
      <c r="C8097" s="126">
        <v>42437</v>
      </c>
      <c r="D8097" s="98" t="s">
        <v>3</v>
      </c>
      <c r="E8097" s="98">
        <v>1357588</v>
      </c>
      <c r="F8097" s="98"/>
      <c r="G8097" s="127" t="s">
        <v>8756</v>
      </c>
      <c r="H8097" s="128">
        <v>0</v>
      </c>
      <c r="I8097" s="128">
        <v>1509157.9</v>
      </c>
      <c r="J8097" s="129">
        <v>1509157.9</v>
      </c>
      <c r="K8097" s="101" t="s">
        <v>1388</v>
      </c>
    </row>
    <row r="8098" spans="1:11" ht="56.25" customHeight="1">
      <c r="A8098" s="98">
        <v>591</v>
      </c>
      <c r="B8098" s="125" t="s">
        <v>8311</v>
      </c>
      <c r="C8098" s="126">
        <v>42461</v>
      </c>
      <c r="D8098" s="98" t="s">
        <v>3</v>
      </c>
      <c r="E8098" s="98">
        <v>1365139</v>
      </c>
      <c r="F8098" s="98"/>
      <c r="G8098" s="127" t="s">
        <v>9163</v>
      </c>
      <c r="H8098" s="128">
        <v>0</v>
      </c>
      <c r="I8098" s="128">
        <v>1279</v>
      </c>
      <c r="J8098" s="129">
        <v>1279</v>
      </c>
      <c r="K8098" s="101" t="s">
        <v>1388</v>
      </c>
    </row>
    <row r="8099" spans="1:11" ht="56.25" customHeight="1">
      <c r="A8099" s="98">
        <v>591</v>
      </c>
      <c r="B8099" s="125" t="s">
        <v>8311</v>
      </c>
      <c r="C8099" s="126">
        <v>42461</v>
      </c>
      <c r="D8099" s="98" t="s">
        <v>3</v>
      </c>
      <c r="E8099" s="98">
        <v>1365140</v>
      </c>
      <c r="F8099" s="98"/>
      <c r="G8099" s="127" t="s">
        <v>9164</v>
      </c>
      <c r="H8099" s="128">
        <v>0</v>
      </c>
      <c r="I8099" s="128">
        <v>1870.32</v>
      </c>
      <c r="J8099" s="129">
        <v>1870.32</v>
      </c>
      <c r="K8099" s="101" t="s">
        <v>1388</v>
      </c>
    </row>
    <row r="8100" spans="1:11" ht="56.25" customHeight="1">
      <c r="A8100" s="98">
        <v>591</v>
      </c>
      <c r="B8100" s="125" t="s">
        <v>8311</v>
      </c>
      <c r="C8100" s="126">
        <v>42501</v>
      </c>
      <c r="D8100" s="98" t="s">
        <v>3</v>
      </c>
      <c r="E8100" s="98">
        <v>1377814</v>
      </c>
      <c r="F8100" s="98"/>
      <c r="G8100" s="127" t="s">
        <v>9851</v>
      </c>
      <c r="H8100" s="128">
        <v>0</v>
      </c>
      <c r="I8100" s="128">
        <v>153057.25</v>
      </c>
      <c r="J8100" s="129">
        <v>153057.25</v>
      </c>
      <c r="K8100" s="101" t="s">
        <v>1388</v>
      </c>
    </row>
    <row r="8101" spans="1:11" ht="56.25" customHeight="1">
      <c r="A8101" s="98">
        <v>591</v>
      </c>
      <c r="B8101" s="125" t="s">
        <v>8311</v>
      </c>
      <c r="C8101" s="126">
        <v>42501</v>
      </c>
      <c r="D8101" s="98" t="s">
        <v>3</v>
      </c>
      <c r="E8101" s="98">
        <v>1377817</v>
      </c>
      <c r="F8101" s="98"/>
      <c r="G8101" s="127" t="s">
        <v>9852</v>
      </c>
      <c r="H8101" s="128">
        <v>0</v>
      </c>
      <c r="I8101" s="128">
        <v>94379.400000000009</v>
      </c>
      <c r="J8101" s="129">
        <v>94379.400000000009</v>
      </c>
      <c r="K8101" s="101" t="s">
        <v>1388</v>
      </c>
    </row>
    <row r="8102" spans="1:11" ht="56.25" customHeight="1">
      <c r="A8102" s="98">
        <v>591</v>
      </c>
      <c r="B8102" s="125" t="s">
        <v>8311</v>
      </c>
      <c r="C8102" s="126">
        <v>42507</v>
      </c>
      <c r="D8102" s="98" t="s">
        <v>3</v>
      </c>
      <c r="E8102" s="98">
        <v>1379550</v>
      </c>
      <c r="F8102" s="98"/>
      <c r="G8102" s="127" t="s">
        <v>9947</v>
      </c>
      <c r="H8102" s="128">
        <v>0</v>
      </c>
      <c r="I8102" s="128">
        <v>70261.279999999999</v>
      </c>
      <c r="J8102" s="129">
        <v>70261.279999999999</v>
      </c>
      <c r="K8102" s="101" t="s">
        <v>1388</v>
      </c>
    </row>
    <row r="8103" spans="1:11" ht="56.25" customHeight="1">
      <c r="A8103" s="98">
        <v>591</v>
      </c>
      <c r="B8103" s="125" t="s">
        <v>8311</v>
      </c>
      <c r="C8103" s="126">
        <v>42509</v>
      </c>
      <c r="D8103" s="98" t="s">
        <v>3</v>
      </c>
      <c r="E8103" s="98">
        <v>1380515</v>
      </c>
      <c r="F8103" s="98"/>
      <c r="G8103" s="127" t="s">
        <v>10021</v>
      </c>
      <c r="H8103" s="128">
        <v>0</v>
      </c>
      <c r="I8103" s="128">
        <v>76924.259999999995</v>
      </c>
      <c r="J8103" s="129">
        <v>76924.259999999995</v>
      </c>
      <c r="K8103" s="101" t="s">
        <v>1388</v>
      </c>
    </row>
    <row r="8104" spans="1:11" ht="56.25" customHeight="1">
      <c r="A8104" s="98">
        <v>591</v>
      </c>
      <c r="B8104" s="125" t="s">
        <v>8311</v>
      </c>
      <c r="C8104" s="126">
        <v>42523</v>
      </c>
      <c r="D8104" s="98" t="s">
        <v>3</v>
      </c>
      <c r="E8104" s="98">
        <v>1384243</v>
      </c>
      <c r="F8104" s="98"/>
      <c r="G8104" s="127" t="s">
        <v>10275</v>
      </c>
      <c r="H8104" s="128">
        <v>0</v>
      </c>
      <c r="I8104" s="128">
        <v>82</v>
      </c>
      <c r="J8104" s="129">
        <v>82</v>
      </c>
      <c r="K8104" s="101" t="s">
        <v>1388</v>
      </c>
    </row>
    <row r="8105" spans="1:11" ht="56.25" customHeight="1">
      <c r="A8105" s="98">
        <v>591</v>
      </c>
      <c r="B8105" s="125" t="s">
        <v>8311</v>
      </c>
      <c r="C8105" s="126">
        <v>42531</v>
      </c>
      <c r="D8105" s="98" t="s">
        <v>3</v>
      </c>
      <c r="E8105" s="98">
        <v>1387768</v>
      </c>
      <c r="F8105" s="98"/>
      <c r="G8105" s="127" t="s">
        <v>10511</v>
      </c>
      <c r="H8105" s="128">
        <v>0</v>
      </c>
      <c r="I8105" s="128">
        <v>234458.21</v>
      </c>
      <c r="J8105" s="129">
        <v>234458.21</v>
      </c>
      <c r="K8105" s="101" t="s">
        <v>1388</v>
      </c>
    </row>
    <row r="8106" spans="1:11" ht="56.25" customHeight="1">
      <c r="A8106" s="98">
        <v>591</v>
      </c>
      <c r="B8106" s="125" t="s">
        <v>8311</v>
      </c>
      <c r="C8106" s="126">
        <v>42531</v>
      </c>
      <c r="D8106" s="98" t="s">
        <v>3</v>
      </c>
      <c r="E8106" s="98">
        <v>1387772</v>
      </c>
      <c r="F8106" s="98"/>
      <c r="G8106" s="127" t="s">
        <v>10512</v>
      </c>
      <c r="H8106" s="128">
        <v>0</v>
      </c>
      <c r="I8106" s="128">
        <v>252574.68</v>
      </c>
      <c r="J8106" s="129">
        <v>252574.68</v>
      </c>
      <c r="K8106" s="101" t="s">
        <v>1388</v>
      </c>
    </row>
    <row r="8107" spans="1:11" ht="56.25" customHeight="1">
      <c r="A8107" s="98">
        <v>591</v>
      </c>
      <c r="B8107" s="125" t="s">
        <v>8311</v>
      </c>
      <c r="C8107" s="126">
        <v>42559</v>
      </c>
      <c r="D8107" s="98" t="s">
        <v>3</v>
      </c>
      <c r="E8107" s="98">
        <v>1396473</v>
      </c>
      <c r="F8107" s="98"/>
      <c r="G8107" s="127" t="s">
        <v>11197</v>
      </c>
      <c r="H8107" s="128">
        <v>0</v>
      </c>
      <c r="I8107" s="128">
        <v>245</v>
      </c>
      <c r="J8107" s="129">
        <v>245</v>
      </c>
      <c r="K8107" s="101" t="s">
        <v>1388</v>
      </c>
    </row>
    <row r="8108" spans="1:11" ht="56.25" customHeight="1">
      <c r="A8108" s="98">
        <v>591</v>
      </c>
      <c r="B8108" s="125" t="s">
        <v>8311</v>
      </c>
      <c r="C8108" s="126">
        <v>42572</v>
      </c>
      <c r="D8108" s="98" t="s">
        <v>3</v>
      </c>
      <c r="E8108" s="98">
        <v>1400319</v>
      </c>
      <c r="F8108" s="98"/>
      <c r="G8108" s="127" t="s">
        <v>11485</v>
      </c>
      <c r="H8108" s="128">
        <v>0</v>
      </c>
      <c r="I8108" s="128">
        <v>2.4</v>
      </c>
      <c r="J8108" s="129">
        <v>2.4</v>
      </c>
      <c r="K8108" s="101" t="s">
        <v>1388</v>
      </c>
    </row>
    <row r="8109" spans="1:11" ht="56.25" customHeight="1">
      <c r="A8109" s="98">
        <v>591</v>
      </c>
      <c r="B8109" s="125" t="s">
        <v>8311</v>
      </c>
      <c r="C8109" s="126">
        <v>42583</v>
      </c>
      <c r="D8109" s="98" t="s">
        <v>3</v>
      </c>
      <c r="E8109" s="98">
        <v>1403361</v>
      </c>
      <c r="F8109" s="98"/>
      <c r="G8109" s="127" t="s">
        <v>11722</v>
      </c>
      <c r="H8109" s="128">
        <v>0</v>
      </c>
      <c r="I8109" s="128">
        <v>150</v>
      </c>
      <c r="J8109" s="129">
        <v>150</v>
      </c>
      <c r="K8109" s="101" t="s">
        <v>1388</v>
      </c>
    </row>
    <row r="8110" spans="1:11" ht="56.25" customHeight="1">
      <c r="A8110" s="98">
        <v>591</v>
      </c>
      <c r="B8110" s="125" t="s">
        <v>8311</v>
      </c>
      <c r="C8110" s="126">
        <v>42584</v>
      </c>
      <c r="D8110" s="98" t="s">
        <v>3</v>
      </c>
      <c r="E8110" s="98">
        <v>1403504</v>
      </c>
      <c r="F8110" s="98"/>
      <c r="G8110" s="127" t="s">
        <v>11724</v>
      </c>
      <c r="H8110" s="128">
        <v>0</v>
      </c>
      <c r="I8110" s="128">
        <v>10</v>
      </c>
      <c r="J8110" s="129">
        <v>10</v>
      </c>
      <c r="K8110" s="101" t="s">
        <v>1388</v>
      </c>
    </row>
    <row r="8111" spans="1:11" ht="56.25" customHeight="1">
      <c r="A8111" s="98">
        <v>591</v>
      </c>
      <c r="B8111" s="125" t="s">
        <v>8311</v>
      </c>
      <c r="C8111" s="126">
        <v>42629</v>
      </c>
      <c r="D8111" s="98" t="s">
        <v>3</v>
      </c>
      <c r="E8111" s="98">
        <v>1420472</v>
      </c>
      <c r="F8111" s="98"/>
      <c r="G8111" s="127" t="s">
        <v>13150</v>
      </c>
      <c r="H8111" s="128">
        <v>0</v>
      </c>
      <c r="I8111" s="128">
        <v>23</v>
      </c>
      <c r="J8111" s="129">
        <v>23</v>
      </c>
      <c r="K8111" s="101" t="s">
        <v>1388</v>
      </c>
    </row>
    <row r="8112" spans="1:11" ht="56.25" customHeight="1">
      <c r="A8112" s="98">
        <v>591</v>
      </c>
      <c r="B8112" s="125" t="s">
        <v>8311</v>
      </c>
      <c r="C8112" s="126">
        <v>42639</v>
      </c>
      <c r="D8112" s="98" t="s">
        <v>3</v>
      </c>
      <c r="E8112" s="98">
        <v>1423572</v>
      </c>
      <c r="F8112" s="98"/>
      <c r="G8112" s="127" t="s">
        <v>13491</v>
      </c>
      <c r="H8112" s="128">
        <v>0</v>
      </c>
      <c r="I8112" s="128">
        <v>17</v>
      </c>
      <c r="J8112" s="129">
        <v>17</v>
      </c>
      <c r="K8112" s="101" t="s">
        <v>1388</v>
      </c>
    </row>
    <row r="8113" spans="1:11" ht="56.25" customHeight="1">
      <c r="A8113" s="98">
        <v>591</v>
      </c>
      <c r="B8113" s="125" t="s">
        <v>8311</v>
      </c>
      <c r="C8113" s="126">
        <v>42640</v>
      </c>
      <c r="D8113" s="98" t="s">
        <v>3</v>
      </c>
      <c r="E8113" s="98">
        <v>1424183</v>
      </c>
      <c r="F8113" s="98"/>
      <c r="G8113" s="127" t="s">
        <v>13590</v>
      </c>
      <c r="H8113" s="128">
        <v>0</v>
      </c>
      <c r="I8113" s="128">
        <v>1651.63</v>
      </c>
      <c r="J8113" s="129">
        <v>1651.63</v>
      </c>
      <c r="K8113" s="101" t="s">
        <v>1388</v>
      </c>
    </row>
    <row r="8114" spans="1:11" ht="56.25" customHeight="1">
      <c r="A8114" s="98">
        <v>591</v>
      </c>
      <c r="B8114" s="125" t="s">
        <v>8311</v>
      </c>
      <c r="C8114" s="126">
        <v>42640</v>
      </c>
      <c r="D8114" s="98" t="s">
        <v>3</v>
      </c>
      <c r="E8114" s="98">
        <v>1424186</v>
      </c>
      <c r="F8114" s="98"/>
      <c r="G8114" s="127" t="s">
        <v>13591</v>
      </c>
      <c r="H8114" s="128">
        <v>0</v>
      </c>
      <c r="I8114" s="128">
        <v>65024.5</v>
      </c>
      <c r="J8114" s="129">
        <v>65024.5</v>
      </c>
      <c r="K8114" s="101" t="s">
        <v>1388</v>
      </c>
    </row>
    <row r="8115" spans="1:11" ht="56.25" customHeight="1">
      <c r="A8115" s="98">
        <v>591</v>
      </c>
      <c r="B8115" s="125" t="s">
        <v>8311</v>
      </c>
      <c r="C8115" s="126">
        <v>42640</v>
      </c>
      <c r="D8115" s="98" t="s">
        <v>3</v>
      </c>
      <c r="E8115" s="98">
        <v>1424190</v>
      </c>
      <c r="F8115" s="98"/>
      <c r="G8115" s="127" t="s">
        <v>13594</v>
      </c>
      <c r="H8115" s="128">
        <v>0</v>
      </c>
      <c r="I8115" s="128">
        <v>203280.03</v>
      </c>
      <c r="J8115" s="129">
        <v>203280.03</v>
      </c>
      <c r="K8115" s="101" t="s">
        <v>1388</v>
      </c>
    </row>
    <row r="8116" spans="1:11" ht="56.25" customHeight="1">
      <c r="A8116" s="98">
        <v>591</v>
      </c>
      <c r="B8116" s="125" t="s">
        <v>8311</v>
      </c>
      <c r="C8116" s="126">
        <v>42640</v>
      </c>
      <c r="D8116" s="98" t="s">
        <v>3</v>
      </c>
      <c r="E8116" s="98">
        <v>1424192</v>
      </c>
      <c r="F8116" s="98"/>
      <c r="G8116" s="127" t="s">
        <v>13596</v>
      </c>
      <c r="H8116" s="128">
        <v>0</v>
      </c>
      <c r="I8116" s="128">
        <v>110674.08</v>
      </c>
      <c r="J8116" s="129">
        <v>110674.08</v>
      </c>
      <c r="K8116" s="101" t="s">
        <v>1388</v>
      </c>
    </row>
    <row r="8117" spans="1:11" ht="56.25" customHeight="1">
      <c r="A8117" s="98">
        <v>591</v>
      </c>
      <c r="B8117" s="125" t="s">
        <v>8311</v>
      </c>
      <c r="C8117" s="126">
        <v>42640</v>
      </c>
      <c r="D8117" s="98" t="s">
        <v>3</v>
      </c>
      <c r="E8117" s="98">
        <v>1424194</v>
      </c>
      <c r="F8117" s="98"/>
      <c r="G8117" s="127" t="s">
        <v>13597</v>
      </c>
      <c r="H8117" s="128">
        <v>0</v>
      </c>
      <c r="I8117" s="128">
        <v>59170.8</v>
      </c>
      <c r="J8117" s="129">
        <v>59170.8</v>
      </c>
      <c r="K8117" s="101" t="s">
        <v>1388</v>
      </c>
    </row>
    <row r="8118" spans="1:11" ht="56.25" customHeight="1">
      <c r="A8118" s="98">
        <v>591</v>
      </c>
      <c r="B8118" s="125" t="s">
        <v>8311</v>
      </c>
      <c r="C8118" s="126">
        <v>42640</v>
      </c>
      <c r="D8118" s="98" t="s">
        <v>3</v>
      </c>
      <c r="E8118" s="98">
        <v>1424195</v>
      </c>
      <c r="F8118" s="98"/>
      <c r="G8118" s="127" t="s">
        <v>13598</v>
      </c>
      <c r="H8118" s="128">
        <v>0</v>
      </c>
      <c r="I8118" s="128">
        <v>750</v>
      </c>
      <c r="J8118" s="129">
        <v>750</v>
      </c>
      <c r="K8118" s="101" t="s">
        <v>1388</v>
      </c>
    </row>
    <row r="8119" spans="1:11" ht="56.25" customHeight="1">
      <c r="A8119" s="98">
        <v>591</v>
      </c>
      <c r="B8119" s="125" t="s">
        <v>8311</v>
      </c>
      <c r="C8119" s="126">
        <v>42640</v>
      </c>
      <c r="D8119" s="98" t="s">
        <v>3</v>
      </c>
      <c r="E8119" s="98">
        <v>1424199</v>
      </c>
      <c r="F8119" s="98"/>
      <c r="G8119" s="127" t="s">
        <v>13600</v>
      </c>
      <c r="H8119" s="128">
        <v>0</v>
      </c>
      <c r="I8119" s="128">
        <v>99328.09</v>
      </c>
      <c r="J8119" s="129">
        <v>99328.09</v>
      </c>
      <c r="K8119" s="101" t="s">
        <v>1388</v>
      </c>
    </row>
    <row r="8120" spans="1:11" ht="56.25" customHeight="1">
      <c r="A8120" s="98">
        <v>591</v>
      </c>
      <c r="B8120" s="125" t="s">
        <v>8311</v>
      </c>
      <c r="C8120" s="126">
        <v>42640</v>
      </c>
      <c r="D8120" s="98" t="s">
        <v>3</v>
      </c>
      <c r="E8120" s="98">
        <v>1424200</v>
      </c>
      <c r="F8120" s="98"/>
      <c r="G8120" s="127" t="s">
        <v>13601</v>
      </c>
      <c r="H8120" s="128">
        <v>0</v>
      </c>
      <c r="I8120" s="128">
        <v>549185.94999999995</v>
      </c>
      <c r="J8120" s="129">
        <v>549185.94999999995</v>
      </c>
      <c r="K8120" s="101" t="s">
        <v>1388</v>
      </c>
    </row>
    <row r="8121" spans="1:11" ht="56.25" customHeight="1">
      <c r="A8121" s="98">
        <v>591</v>
      </c>
      <c r="B8121" s="125" t="s">
        <v>8311</v>
      </c>
      <c r="C8121" s="126">
        <v>42640</v>
      </c>
      <c r="D8121" s="98" t="s">
        <v>3</v>
      </c>
      <c r="E8121" s="98">
        <v>1424201</v>
      </c>
      <c r="F8121" s="98"/>
      <c r="G8121" s="127" t="s">
        <v>13602</v>
      </c>
      <c r="H8121" s="128">
        <v>0</v>
      </c>
      <c r="I8121" s="128">
        <v>240791.59</v>
      </c>
      <c r="J8121" s="129">
        <v>240791.59</v>
      </c>
      <c r="K8121" s="101" t="s">
        <v>1388</v>
      </c>
    </row>
    <row r="8122" spans="1:11" ht="56.25" customHeight="1">
      <c r="A8122" s="98">
        <v>591</v>
      </c>
      <c r="B8122" s="125" t="s">
        <v>8311</v>
      </c>
      <c r="C8122" s="126">
        <v>42640</v>
      </c>
      <c r="D8122" s="98" t="s">
        <v>3</v>
      </c>
      <c r="E8122" s="98">
        <v>1424202</v>
      </c>
      <c r="F8122" s="98"/>
      <c r="G8122" s="127" t="s">
        <v>13603</v>
      </c>
      <c r="H8122" s="128">
        <v>0</v>
      </c>
      <c r="I8122" s="128">
        <v>89284.85</v>
      </c>
      <c r="J8122" s="129">
        <v>89284.85</v>
      </c>
      <c r="K8122" s="101" t="s">
        <v>1388</v>
      </c>
    </row>
    <row r="8123" spans="1:11" ht="56.25" customHeight="1">
      <c r="A8123" s="98">
        <v>591</v>
      </c>
      <c r="B8123" s="125" t="s">
        <v>8311</v>
      </c>
      <c r="C8123" s="126">
        <v>42640</v>
      </c>
      <c r="D8123" s="98" t="s">
        <v>3</v>
      </c>
      <c r="E8123" s="98">
        <v>1424203</v>
      </c>
      <c r="F8123" s="98"/>
      <c r="G8123" s="127" t="s">
        <v>13604</v>
      </c>
      <c r="H8123" s="128">
        <v>0</v>
      </c>
      <c r="I8123" s="128">
        <v>65351.18</v>
      </c>
      <c r="J8123" s="129">
        <v>65351.18</v>
      </c>
      <c r="K8123" s="101" t="s">
        <v>1388</v>
      </c>
    </row>
    <row r="8124" spans="1:11" ht="56.25" customHeight="1">
      <c r="A8124" s="98">
        <v>591</v>
      </c>
      <c r="B8124" s="125" t="s">
        <v>8311</v>
      </c>
      <c r="C8124" s="126">
        <v>42640</v>
      </c>
      <c r="D8124" s="98" t="s">
        <v>3</v>
      </c>
      <c r="E8124" s="98">
        <v>1424206</v>
      </c>
      <c r="F8124" s="98"/>
      <c r="G8124" s="127" t="s">
        <v>13605</v>
      </c>
      <c r="H8124" s="128">
        <v>0</v>
      </c>
      <c r="I8124" s="128">
        <v>328786.62</v>
      </c>
      <c r="J8124" s="129">
        <v>328786.62</v>
      </c>
      <c r="K8124" s="101" t="s">
        <v>1388</v>
      </c>
    </row>
    <row r="8125" spans="1:11" ht="56.25" customHeight="1">
      <c r="A8125" s="98">
        <v>591</v>
      </c>
      <c r="B8125" s="125" t="s">
        <v>1306</v>
      </c>
      <c r="C8125" s="126">
        <v>42605</v>
      </c>
      <c r="D8125" s="98" t="s">
        <v>1376</v>
      </c>
      <c r="E8125" s="98">
        <v>10886082</v>
      </c>
      <c r="F8125" s="98"/>
      <c r="G8125" s="127" t="s">
        <v>6509</v>
      </c>
      <c r="H8125" s="128">
        <v>16952</v>
      </c>
      <c r="I8125" s="128">
        <v>0</v>
      </c>
      <c r="J8125" s="129">
        <v>16952</v>
      </c>
      <c r="K8125" s="101" t="s">
        <v>1388</v>
      </c>
    </row>
    <row r="8126" spans="1:11" ht="56.25" customHeight="1">
      <c r="A8126" s="98">
        <v>592</v>
      </c>
      <c r="B8126" s="125" t="s">
        <v>2104</v>
      </c>
      <c r="C8126" s="126">
        <v>42411</v>
      </c>
      <c r="D8126" s="98" t="s">
        <v>11</v>
      </c>
      <c r="E8126" s="98">
        <v>841357</v>
      </c>
      <c r="F8126" s="98"/>
      <c r="G8126" s="127" t="s">
        <v>2105</v>
      </c>
      <c r="H8126" s="128">
        <v>2680.12</v>
      </c>
      <c r="I8126" s="128">
        <v>0</v>
      </c>
      <c r="J8126" s="129">
        <v>2680.12</v>
      </c>
      <c r="K8126" s="101" t="s">
        <v>1388</v>
      </c>
    </row>
    <row r="8127" spans="1:11" ht="56.25" customHeight="1">
      <c r="A8127" s="98">
        <v>592</v>
      </c>
      <c r="B8127" s="125" t="s">
        <v>2104</v>
      </c>
      <c r="C8127" s="126">
        <v>42417</v>
      </c>
      <c r="D8127" s="98" t="s">
        <v>6</v>
      </c>
      <c r="E8127" s="98">
        <v>842046</v>
      </c>
      <c r="F8127" s="98"/>
      <c r="G8127" s="127" t="s">
        <v>2263</v>
      </c>
      <c r="H8127" s="128">
        <v>0</v>
      </c>
      <c r="I8127" s="128">
        <v>1100</v>
      </c>
      <c r="J8127" s="129">
        <v>1100</v>
      </c>
      <c r="K8127" s="101" t="s">
        <v>1388</v>
      </c>
    </row>
    <row r="8128" spans="1:11" ht="56.25" customHeight="1">
      <c r="A8128" s="98">
        <v>592</v>
      </c>
      <c r="B8128" s="125" t="s">
        <v>7998</v>
      </c>
      <c r="C8128" s="126">
        <v>42387</v>
      </c>
      <c r="D8128" s="98" t="s">
        <v>3</v>
      </c>
      <c r="E8128" s="98">
        <v>1341940</v>
      </c>
      <c r="F8128" s="98"/>
      <c r="G8128" s="127" t="s">
        <v>7999</v>
      </c>
      <c r="H8128" s="128">
        <v>0</v>
      </c>
      <c r="I8128" s="128">
        <v>444.45</v>
      </c>
      <c r="J8128" s="129">
        <v>444.45</v>
      </c>
      <c r="K8128" s="101" t="s">
        <v>1388</v>
      </c>
    </row>
    <row r="8129" spans="1:11" ht="56.25" customHeight="1">
      <c r="A8129" s="98">
        <v>592</v>
      </c>
      <c r="B8129" s="125" t="s">
        <v>11668</v>
      </c>
      <c r="C8129" s="126">
        <v>42580</v>
      </c>
      <c r="D8129" s="98" t="s">
        <v>3</v>
      </c>
      <c r="E8129" s="98">
        <v>1402689</v>
      </c>
      <c r="F8129" s="98"/>
      <c r="G8129" s="127" t="s">
        <v>11669</v>
      </c>
      <c r="H8129" s="128">
        <v>0</v>
      </c>
      <c r="I8129" s="128">
        <v>757</v>
      </c>
      <c r="J8129" s="129">
        <v>757</v>
      </c>
      <c r="K8129" s="101" t="s">
        <v>1388</v>
      </c>
    </row>
    <row r="8130" spans="1:11" ht="56.25" customHeight="1">
      <c r="A8130" s="98">
        <v>594</v>
      </c>
      <c r="B8130" s="125" t="s">
        <v>1342</v>
      </c>
      <c r="C8130" s="126">
        <v>42544</v>
      </c>
      <c r="D8130" s="98" t="s">
        <v>15</v>
      </c>
      <c r="E8130" s="98">
        <v>83</v>
      </c>
      <c r="F8130" s="98"/>
      <c r="G8130" s="127" t="s">
        <v>4944</v>
      </c>
      <c r="H8130" s="128">
        <v>1564.14</v>
      </c>
      <c r="I8130" s="128">
        <v>0</v>
      </c>
      <c r="J8130" s="129">
        <v>1564.14</v>
      </c>
      <c r="K8130" s="101" t="s">
        <v>1388</v>
      </c>
    </row>
    <row r="8131" spans="1:11" ht="56.25" customHeight="1">
      <c r="A8131" s="98">
        <v>594</v>
      </c>
      <c r="B8131" s="125" t="s">
        <v>1342</v>
      </c>
      <c r="C8131" s="126">
        <v>42544</v>
      </c>
      <c r="D8131" s="98" t="s">
        <v>15</v>
      </c>
      <c r="E8131" s="98">
        <v>85</v>
      </c>
      <c r="F8131" s="98"/>
      <c r="G8131" s="127" t="s">
        <v>4941</v>
      </c>
      <c r="H8131" s="128">
        <v>1486.14</v>
      </c>
      <c r="I8131" s="128">
        <v>0</v>
      </c>
      <c r="J8131" s="129">
        <v>1486.14</v>
      </c>
      <c r="K8131" s="101" t="s">
        <v>1388</v>
      </c>
    </row>
    <row r="8132" spans="1:11" ht="56.25" customHeight="1">
      <c r="A8132" s="98">
        <v>594</v>
      </c>
      <c r="B8132" s="125" t="s">
        <v>1342</v>
      </c>
      <c r="C8132" s="126">
        <v>42550</v>
      </c>
      <c r="D8132" s="98" t="s">
        <v>15</v>
      </c>
      <c r="E8132" s="98">
        <v>109</v>
      </c>
      <c r="F8132" s="98"/>
      <c r="G8132" s="127" t="s">
        <v>5136</v>
      </c>
      <c r="H8132" s="128">
        <v>303.27</v>
      </c>
      <c r="I8132" s="128">
        <v>0</v>
      </c>
      <c r="J8132" s="129">
        <v>303.27</v>
      </c>
      <c r="K8132" s="101" t="s">
        <v>1388</v>
      </c>
    </row>
    <row r="8133" spans="1:11" ht="56.25" customHeight="1">
      <c r="A8133" s="98">
        <v>594</v>
      </c>
      <c r="B8133" s="125" t="s">
        <v>1342</v>
      </c>
      <c r="C8133" s="126">
        <v>42550</v>
      </c>
      <c r="D8133" s="98" t="s">
        <v>15</v>
      </c>
      <c r="E8133" s="98">
        <v>112</v>
      </c>
      <c r="F8133" s="98"/>
      <c r="G8133" s="127" t="s">
        <v>5137</v>
      </c>
      <c r="H8133" s="128">
        <v>271.37</v>
      </c>
      <c r="I8133" s="128">
        <v>0</v>
      </c>
      <c r="J8133" s="129">
        <v>271.37</v>
      </c>
      <c r="K8133" s="101" t="s">
        <v>1388</v>
      </c>
    </row>
    <row r="8134" spans="1:11" ht="56.25" customHeight="1">
      <c r="A8134" s="98">
        <v>594</v>
      </c>
      <c r="B8134" s="125" t="s">
        <v>1342</v>
      </c>
      <c r="C8134" s="126">
        <v>42550</v>
      </c>
      <c r="D8134" s="98" t="s">
        <v>15</v>
      </c>
      <c r="E8134" s="98">
        <v>114</v>
      </c>
      <c r="F8134" s="98"/>
      <c r="G8134" s="127" t="s">
        <v>5134</v>
      </c>
      <c r="H8134" s="128">
        <v>274.18</v>
      </c>
      <c r="I8134" s="128">
        <v>0</v>
      </c>
      <c r="J8134" s="129">
        <v>274.18</v>
      </c>
      <c r="K8134" s="101" t="s">
        <v>1388</v>
      </c>
    </row>
    <row r="8135" spans="1:11" ht="56.25" customHeight="1">
      <c r="A8135" s="98">
        <v>594</v>
      </c>
      <c r="B8135" s="125" t="s">
        <v>1342</v>
      </c>
      <c r="C8135" s="126">
        <v>42557</v>
      </c>
      <c r="D8135" s="98" t="s">
        <v>15</v>
      </c>
      <c r="E8135" s="98">
        <v>158</v>
      </c>
      <c r="F8135" s="98"/>
      <c r="G8135" s="127" t="s">
        <v>5363</v>
      </c>
      <c r="H8135" s="128">
        <v>1879.08</v>
      </c>
      <c r="I8135" s="128">
        <v>0</v>
      </c>
      <c r="J8135" s="129">
        <v>1879.08</v>
      </c>
      <c r="K8135" s="101" t="s">
        <v>1388</v>
      </c>
    </row>
    <row r="8136" spans="1:11" ht="56.25" customHeight="1">
      <c r="A8136" s="98">
        <v>594</v>
      </c>
      <c r="B8136" s="125" t="s">
        <v>1342</v>
      </c>
      <c r="C8136" s="126">
        <v>42557</v>
      </c>
      <c r="D8136" s="98" t="s">
        <v>15</v>
      </c>
      <c r="E8136" s="98">
        <v>165</v>
      </c>
      <c r="F8136" s="98"/>
      <c r="G8136" s="127" t="s">
        <v>5359</v>
      </c>
      <c r="H8136" s="128">
        <v>645.45000000000005</v>
      </c>
      <c r="I8136" s="128">
        <v>0</v>
      </c>
      <c r="J8136" s="129">
        <v>645.45000000000005</v>
      </c>
      <c r="K8136" s="101" t="s">
        <v>1388</v>
      </c>
    </row>
    <row r="8137" spans="1:11" ht="56.25" customHeight="1">
      <c r="A8137" s="98">
        <v>594</v>
      </c>
      <c r="B8137" s="125" t="s">
        <v>1342</v>
      </c>
      <c r="C8137" s="126">
        <v>42564</v>
      </c>
      <c r="D8137" s="98" t="s">
        <v>15</v>
      </c>
      <c r="E8137" s="98">
        <v>234</v>
      </c>
      <c r="F8137" s="98"/>
      <c r="G8137" s="127" t="s">
        <v>5512</v>
      </c>
      <c r="H8137" s="128">
        <v>342.3</v>
      </c>
      <c r="I8137" s="128">
        <v>0</v>
      </c>
      <c r="J8137" s="129">
        <v>342.3</v>
      </c>
      <c r="K8137" s="101" t="s">
        <v>1388</v>
      </c>
    </row>
    <row r="8138" spans="1:11" ht="56.25" customHeight="1">
      <c r="A8138" s="98">
        <v>594</v>
      </c>
      <c r="B8138" s="125" t="s">
        <v>1342</v>
      </c>
      <c r="C8138" s="126">
        <v>42572</v>
      </c>
      <c r="D8138" s="98" t="s">
        <v>15</v>
      </c>
      <c r="E8138" s="98">
        <v>266</v>
      </c>
      <c r="F8138" s="98"/>
      <c r="G8138" s="127" t="s">
        <v>5706</v>
      </c>
      <c r="H8138" s="128">
        <v>632.96</v>
      </c>
      <c r="I8138" s="128">
        <v>0</v>
      </c>
      <c r="J8138" s="129">
        <v>632.96</v>
      </c>
      <c r="K8138" s="101" t="s">
        <v>1388</v>
      </c>
    </row>
    <row r="8139" spans="1:11" ht="56.25" customHeight="1">
      <c r="A8139" s="98">
        <v>594</v>
      </c>
      <c r="B8139" s="125" t="s">
        <v>1342</v>
      </c>
      <c r="C8139" s="126">
        <v>42569</v>
      </c>
      <c r="D8139" s="98" t="s">
        <v>15</v>
      </c>
      <c r="E8139" s="98">
        <v>267</v>
      </c>
      <c r="F8139" s="98"/>
      <c r="G8139" s="127" t="s">
        <v>5633</v>
      </c>
      <c r="H8139" s="128">
        <v>1703.4</v>
      </c>
      <c r="I8139" s="128">
        <v>0</v>
      </c>
      <c r="J8139" s="129">
        <v>1703.4</v>
      </c>
      <c r="K8139" s="101" t="s">
        <v>1388</v>
      </c>
    </row>
    <row r="8140" spans="1:11" ht="56.25" customHeight="1">
      <c r="A8140" s="98">
        <v>594</v>
      </c>
      <c r="B8140" s="125" t="s">
        <v>1342</v>
      </c>
      <c r="C8140" s="126">
        <v>42570</v>
      </c>
      <c r="D8140" s="98" t="s">
        <v>15</v>
      </c>
      <c r="E8140" s="98">
        <v>275</v>
      </c>
      <c r="F8140" s="98"/>
      <c r="G8140" s="127" t="s">
        <v>5657</v>
      </c>
      <c r="H8140" s="128">
        <v>271.99</v>
      </c>
      <c r="I8140" s="128">
        <v>0</v>
      </c>
      <c r="J8140" s="129">
        <v>271.99</v>
      </c>
      <c r="K8140" s="101" t="s">
        <v>1388</v>
      </c>
    </row>
    <row r="8141" spans="1:11" ht="56.25" customHeight="1">
      <c r="A8141" s="98">
        <v>594</v>
      </c>
      <c r="B8141" s="125" t="s">
        <v>1342</v>
      </c>
      <c r="C8141" s="126">
        <v>42572</v>
      </c>
      <c r="D8141" s="98" t="s">
        <v>15</v>
      </c>
      <c r="E8141" s="98">
        <v>289</v>
      </c>
      <c r="F8141" s="98"/>
      <c r="G8141" s="127" t="s">
        <v>5707</v>
      </c>
      <c r="H8141" s="128">
        <v>737.85</v>
      </c>
      <c r="I8141" s="128">
        <v>0</v>
      </c>
      <c r="J8141" s="129">
        <v>737.85</v>
      </c>
      <c r="K8141" s="101" t="s">
        <v>1388</v>
      </c>
    </row>
    <row r="8142" spans="1:11" ht="56.25" customHeight="1">
      <c r="A8142" s="98">
        <v>594</v>
      </c>
      <c r="B8142" s="125" t="s">
        <v>1342</v>
      </c>
      <c r="C8142" s="126">
        <v>42576</v>
      </c>
      <c r="D8142" s="98" t="s">
        <v>15</v>
      </c>
      <c r="E8142" s="98">
        <v>295</v>
      </c>
      <c r="F8142" s="98"/>
      <c r="G8142" s="127" t="s">
        <v>5751</v>
      </c>
      <c r="H8142" s="128">
        <v>1467.69</v>
      </c>
      <c r="I8142" s="128">
        <v>0</v>
      </c>
      <c r="J8142" s="129">
        <v>1467.69</v>
      </c>
      <c r="K8142" s="101" t="s">
        <v>1388</v>
      </c>
    </row>
    <row r="8143" spans="1:11" ht="56.25" customHeight="1">
      <c r="A8143" s="98">
        <v>594</v>
      </c>
      <c r="B8143" s="125" t="s">
        <v>1342</v>
      </c>
      <c r="C8143" s="126">
        <v>42594</v>
      </c>
      <c r="D8143" s="98" t="s">
        <v>15</v>
      </c>
      <c r="E8143" s="98">
        <v>421</v>
      </c>
      <c r="F8143" s="98"/>
      <c r="G8143" s="127" t="s">
        <v>6268</v>
      </c>
      <c r="H8143" s="128">
        <v>419.75</v>
      </c>
      <c r="I8143" s="128">
        <v>0</v>
      </c>
      <c r="J8143" s="129">
        <v>419.75</v>
      </c>
      <c r="K8143" s="101" t="s">
        <v>1388</v>
      </c>
    </row>
    <row r="8144" spans="1:11" ht="56.25" customHeight="1">
      <c r="A8144" s="98">
        <v>594</v>
      </c>
      <c r="B8144" s="125" t="s">
        <v>1342</v>
      </c>
      <c r="C8144" s="126">
        <v>42601</v>
      </c>
      <c r="D8144" s="98" t="s">
        <v>15</v>
      </c>
      <c r="E8144" s="98">
        <v>481</v>
      </c>
      <c r="F8144" s="98"/>
      <c r="G8144" s="127" t="s">
        <v>6429</v>
      </c>
      <c r="H8144" s="128">
        <v>366.25</v>
      </c>
      <c r="I8144" s="128">
        <v>0</v>
      </c>
      <c r="J8144" s="129">
        <v>366.25</v>
      </c>
      <c r="K8144" s="101" t="s">
        <v>1388</v>
      </c>
    </row>
    <row r="8145" spans="1:11" ht="56.25" customHeight="1">
      <c r="A8145" s="98">
        <v>594</v>
      </c>
      <c r="B8145" s="125" t="s">
        <v>1342</v>
      </c>
      <c r="C8145" s="126">
        <v>42606</v>
      </c>
      <c r="D8145" s="98" t="s">
        <v>15</v>
      </c>
      <c r="E8145" s="98">
        <v>516</v>
      </c>
      <c r="F8145" s="98"/>
      <c r="G8145" s="127" t="s">
        <v>6531</v>
      </c>
      <c r="H8145" s="128">
        <v>286.19</v>
      </c>
      <c r="I8145" s="128">
        <v>0</v>
      </c>
      <c r="J8145" s="129">
        <v>286.19</v>
      </c>
      <c r="K8145" s="101" t="s">
        <v>1388</v>
      </c>
    </row>
    <row r="8146" spans="1:11" ht="56.25" customHeight="1">
      <c r="A8146" s="98">
        <v>594</v>
      </c>
      <c r="B8146" s="125" t="s">
        <v>1342</v>
      </c>
      <c r="C8146" s="126">
        <v>42607</v>
      </c>
      <c r="D8146" s="98" t="s">
        <v>15</v>
      </c>
      <c r="E8146" s="98">
        <v>540</v>
      </c>
      <c r="F8146" s="98"/>
      <c r="G8146" s="127" t="s">
        <v>6590</v>
      </c>
      <c r="H8146" s="128">
        <v>273.98</v>
      </c>
      <c r="I8146" s="128">
        <v>0</v>
      </c>
      <c r="J8146" s="129">
        <v>273.98</v>
      </c>
      <c r="K8146" s="101" t="s">
        <v>1388</v>
      </c>
    </row>
    <row r="8147" spans="1:11" ht="56.25" customHeight="1">
      <c r="A8147" s="98">
        <v>594</v>
      </c>
      <c r="B8147" s="125" t="s">
        <v>1342</v>
      </c>
      <c r="C8147" s="126">
        <v>42611</v>
      </c>
      <c r="D8147" s="98" t="s">
        <v>15</v>
      </c>
      <c r="E8147" s="98">
        <v>548</v>
      </c>
      <c r="F8147" s="98"/>
      <c r="G8147" s="127" t="s">
        <v>6666</v>
      </c>
      <c r="H8147" s="128">
        <v>284.82</v>
      </c>
      <c r="I8147" s="128">
        <v>0</v>
      </c>
      <c r="J8147" s="129">
        <v>284.82</v>
      </c>
      <c r="K8147" s="101" t="s">
        <v>1388</v>
      </c>
    </row>
    <row r="8148" spans="1:11" ht="56.25" customHeight="1">
      <c r="A8148" s="98">
        <v>594</v>
      </c>
      <c r="B8148" s="125" t="s">
        <v>1342</v>
      </c>
      <c r="C8148" s="126">
        <v>42621</v>
      </c>
      <c r="D8148" s="98" t="s">
        <v>15</v>
      </c>
      <c r="E8148" s="98">
        <v>611</v>
      </c>
      <c r="F8148" s="98"/>
      <c r="G8148" s="127" t="s">
        <v>6972</v>
      </c>
      <c r="H8148" s="128">
        <v>286.81</v>
      </c>
      <c r="I8148" s="128">
        <v>0</v>
      </c>
      <c r="J8148" s="129">
        <v>286.81</v>
      </c>
      <c r="K8148" s="101" t="s">
        <v>1388</v>
      </c>
    </row>
    <row r="8149" spans="1:11" ht="56.25" customHeight="1">
      <c r="A8149" s="98">
        <v>594</v>
      </c>
      <c r="B8149" s="125" t="s">
        <v>1342</v>
      </c>
      <c r="C8149" s="126">
        <v>42626</v>
      </c>
      <c r="D8149" s="98" t="s">
        <v>15</v>
      </c>
      <c r="E8149" s="98">
        <v>641</v>
      </c>
      <c r="F8149" s="98"/>
      <c r="G8149" s="127" t="s">
        <v>7095</v>
      </c>
      <c r="H8149" s="128">
        <v>355.41</v>
      </c>
      <c r="I8149" s="128">
        <v>0</v>
      </c>
      <c r="J8149" s="129">
        <v>355.41</v>
      </c>
      <c r="K8149" s="101" t="s">
        <v>1388</v>
      </c>
    </row>
    <row r="8150" spans="1:11" ht="56.25" customHeight="1">
      <c r="A8150" s="98">
        <v>594</v>
      </c>
      <c r="B8150" s="125" t="s">
        <v>1342</v>
      </c>
      <c r="C8150" s="126">
        <v>42626</v>
      </c>
      <c r="D8150" s="98" t="s">
        <v>15</v>
      </c>
      <c r="E8150" s="98">
        <v>642</v>
      </c>
      <c r="F8150" s="98"/>
      <c r="G8150" s="127" t="s">
        <v>7094</v>
      </c>
      <c r="H8150" s="128">
        <v>300.25</v>
      </c>
      <c r="I8150" s="128">
        <v>0</v>
      </c>
      <c r="J8150" s="129">
        <v>300.25</v>
      </c>
      <c r="K8150" s="101" t="s">
        <v>1388</v>
      </c>
    </row>
    <row r="8151" spans="1:11" ht="56.25" customHeight="1">
      <c r="A8151" s="98">
        <v>594</v>
      </c>
      <c r="B8151" s="125" t="s">
        <v>1342</v>
      </c>
      <c r="C8151" s="126">
        <v>42628</v>
      </c>
      <c r="D8151" s="98" t="s">
        <v>15</v>
      </c>
      <c r="E8151" s="98">
        <v>661</v>
      </c>
      <c r="F8151" s="98"/>
      <c r="G8151" s="127" t="s">
        <v>7173</v>
      </c>
      <c r="H8151" s="128">
        <v>311.77999999999997</v>
      </c>
      <c r="I8151" s="128">
        <v>0</v>
      </c>
      <c r="J8151" s="129">
        <v>311.77999999999997</v>
      </c>
      <c r="K8151" s="101" t="s">
        <v>1388</v>
      </c>
    </row>
    <row r="8152" spans="1:11" ht="56.25" customHeight="1">
      <c r="A8152" s="98">
        <v>594</v>
      </c>
      <c r="B8152" s="125" t="s">
        <v>1342</v>
      </c>
      <c r="C8152" s="126">
        <v>42639</v>
      </c>
      <c r="D8152" s="98" t="s">
        <v>15</v>
      </c>
      <c r="E8152" s="98">
        <v>762</v>
      </c>
      <c r="F8152" s="98"/>
      <c r="G8152" s="127" t="s">
        <v>7457</v>
      </c>
      <c r="H8152" s="128">
        <v>281.66000000000003</v>
      </c>
      <c r="I8152" s="128">
        <v>0</v>
      </c>
      <c r="J8152" s="129">
        <v>281.66000000000003</v>
      </c>
      <c r="K8152" s="101" t="s">
        <v>1388</v>
      </c>
    </row>
    <row r="8153" spans="1:11" ht="56.25" customHeight="1">
      <c r="A8153" s="98">
        <v>594</v>
      </c>
      <c r="B8153" s="125" t="s">
        <v>1342</v>
      </c>
      <c r="C8153" s="126">
        <v>42640</v>
      </c>
      <c r="D8153" s="98" t="s">
        <v>15</v>
      </c>
      <c r="E8153" s="98">
        <v>765</v>
      </c>
      <c r="F8153" s="98"/>
      <c r="G8153" s="127" t="s">
        <v>7503</v>
      </c>
      <c r="H8153" s="128">
        <v>271.99</v>
      </c>
      <c r="I8153" s="128">
        <v>0</v>
      </c>
      <c r="J8153" s="129">
        <v>271.99</v>
      </c>
      <c r="K8153" s="101" t="s">
        <v>1388</v>
      </c>
    </row>
    <row r="8154" spans="1:11" ht="56.25" customHeight="1">
      <c r="A8154" s="98">
        <v>594</v>
      </c>
      <c r="B8154" s="125" t="s">
        <v>1342</v>
      </c>
      <c r="C8154" s="126">
        <v>42640</v>
      </c>
      <c r="D8154" s="98" t="s">
        <v>15</v>
      </c>
      <c r="E8154" s="98">
        <v>768</v>
      </c>
      <c r="F8154" s="98"/>
      <c r="G8154" s="127" t="s">
        <v>7500</v>
      </c>
      <c r="H8154" s="128">
        <v>278.64</v>
      </c>
      <c r="I8154" s="128">
        <v>0</v>
      </c>
      <c r="J8154" s="129">
        <v>278.64</v>
      </c>
      <c r="K8154" s="101" t="s">
        <v>1388</v>
      </c>
    </row>
    <row r="8155" spans="1:11" ht="56.25" customHeight="1">
      <c r="A8155" s="98">
        <v>594</v>
      </c>
      <c r="B8155" s="125" t="s">
        <v>1342</v>
      </c>
      <c r="C8155" s="126">
        <v>42641</v>
      </c>
      <c r="D8155" s="98" t="s">
        <v>15</v>
      </c>
      <c r="E8155" s="98">
        <v>770</v>
      </c>
      <c r="F8155" s="98"/>
      <c r="G8155" s="127" t="s">
        <v>7553</v>
      </c>
      <c r="H8155" s="128">
        <v>289.20999999999998</v>
      </c>
      <c r="I8155" s="128">
        <v>0</v>
      </c>
      <c r="J8155" s="129">
        <v>289.20999999999998</v>
      </c>
      <c r="K8155" s="101" t="s">
        <v>1388</v>
      </c>
    </row>
    <row r="8156" spans="1:11" ht="56.25" customHeight="1">
      <c r="A8156" s="98">
        <v>594</v>
      </c>
      <c r="B8156" s="125" t="s">
        <v>1342</v>
      </c>
      <c r="C8156" s="126">
        <v>42643</v>
      </c>
      <c r="D8156" s="98" t="s">
        <v>15</v>
      </c>
      <c r="E8156" s="98">
        <v>798</v>
      </c>
      <c r="F8156" s="98"/>
      <c r="G8156" s="127" t="s">
        <v>7675</v>
      </c>
      <c r="H8156" s="128">
        <v>281.87</v>
      </c>
      <c r="I8156" s="128">
        <v>0</v>
      </c>
      <c r="J8156" s="129">
        <v>281.87</v>
      </c>
      <c r="K8156" s="101" t="s">
        <v>1388</v>
      </c>
    </row>
    <row r="8157" spans="1:11" ht="56.25" customHeight="1">
      <c r="A8157" s="98">
        <v>594</v>
      </c>
      <c r="B8157" s="125" t="s">
        <v>1342</v>
      </c>
      <c r="C8157" s="126">
        <v>42643</v>
      </c>
      <c r="D8157" s="98" t="s">
        <v>15</v>
      </c>
      <c r="E8157" s="98">
        <v>799</v>
      </c>
      <c r="F8157" s="98"/>
      <c r="G8157" s="127" t="s">
        <v>7672</v>
      </c>
      <c r="H8157" s="128">
        <v>274.32</v>
      </c>
      <c r="I8157" s="128">
        <v>0</v>
      </c>
      <c r="J8157" s="129">
        <v>274.32</v>
      </c>
      <c r="K8157" s="101" t="s">
        <v>1388</v>
      </c>
    </row>
    <row r="8158" spans="1:11" ht="56.25" customHeight="1">
      <c r="A8158" s="98">
        <v>594</v>
      </c>
      <c r="B8158" s="125" t="s">
        <v>1342</v>
      </c>
      <c r="C8158" s="126">
        <v>42411</v>
      </c>
      <c r="D8158" s="98" t="s">
        <v>13</v>
      </c>
      <c r="E8158" s="98">
        <v>185227</v>
      </c>
      <c r="F8158" s="98"/>
      <c r="G8158" s="127" t="s">
        <v>2101</v>
      </c>
      <c r="H8158" s="128">
        <v>0.01</v>
      </c>
      <c r="I8158" s="128">
        <v>0</v>
      </c>
      <c r="J8158" s="129">
        <v>0.01</v>
      </c>
      <c r="K8158" s="101" t="s">
        <v>1388</v>
      </c>
    </row>
    <row r="8159" spans="1:11" ht="56.25" customHeight="1">
      <c r="A8159" s="98">
        <v>594</v>
      </c>
      <c r="B8159" s="125" t="s">
        <v>1342</v>
      </c>
      <c r="C8159" s="126">
        <v>42418</v>
      </c>
      <c r="D8159" s="98" t="s">
        <v>13</v>
      </c>
      <c r="E8159" s="98">
        <v>185817</v>
      </c>
      <c r="F8159" s="98"/>
      <c r="G8159" s="127" t="s">
        <v>2294</v>
      </c>
      <c r="H8159" s="128">
        <v>0.02</v>
      </c>
      <c r="I8159" s="128">
        <v>0</v>
      </c>
      <c r="J8159" s="129">
        <v>0.02</v>
      </c>
      <c r="K8159" s="101" t="s">
        <v>1388</v>
      </c>
    </row>
    <row r="8160" spans="1:11" ht="56.25" customHeight="1">
      <c r="A8160" s="98">
        <v>594</v>
      </c>
      <c r="B8160" s="125" t="s">
        <v>1342</v>
      </c>
      <c r="C8160" s="126">
        <v>42432</v>
      </c>
      <c r="D8160" s="98" t="s">
        <v>6</v>
      </c>
      <c r="E8160" s="98">
        <v>187083</v>
      </c>
      <c r="F8160" s="98"/>
      <c r="G8160" s="127" t="s">
        <v>2528</v>
      </c>
      <c r="H8160" s="128">
        <v>0</v>
      </c>
      <c r="I8160" s="128">
        <v>0.01</v>
      </c>
      <c r="J8160" s="129">
        <v>0.01</v>
      </c>
      <c r="K8160" s="101" t="s">
        <v>1388</v>
      </c>
    </row>
    <row r="8161" spans="1:11" ht="56.25" customHeight="1">
      <c r="A8161" s="98">
        <v>594</v>
      </c>
      <c r="B8161" s="125" t="s">
        <v>1342</v>
      </c>
      <c r="C8161" s="126">
        <v>42474</v>
      </c>
      <c r="D8161" s="98" t="s">
        <v>13</v>
      </c>
      <c r="E8161" s="98">
        <v>190939</v>
      </c>
      <c r="F8161" s="98"/>
      <c r="G8161" s="127" t="s">
        <v>3409</v>
      </c>
      <c r="H8161" s="128">
        <v>0.02</v>
      </c>
      <c r="I8161" s="128">
        <v>0</v>
      </c>
      <c r="J8161" s="129">
        <v>0.02</v>
      </c>
      <c r="K8161" s="101" t="s">
        <v>1388</v>
      </c>
    </row>
    <row r="8162" spans="1:11" ht="56.25" customHeight="1">
      <c r="A8162" s="98">
        <v>594</v>
      </c>
      <c r="B8162" s="125" t="s">
        <v>1342</v>
      </c>
      <c r="C8162" s="126">
        <v>42488</v>
      </c>
      <c r="D8162" s="98" t="s">
        <v>6</v>
      </c>
      <c r="E8162" s="98">
        <v>192322</v>
      </c>
      <c r="F8162" s="98"/>
      <c r="G8162" s="127" t="s">
        <v>3671</v>
      </c>
      <c r="H8162" s="128">
        <v>0</v>
      </c>
      <c r="I8162" s="128">
        <v>0.01</v>
      </c>
      <c r="J8162" s="129">
        <v>0.01</v>
      </c>
      <c r="K8162" s="101" t="s">
        <v>1388</v>
      </c>
    </row>
    <row r="8163" spans="1:11" ht="56.25" customHeight="1">
      <c r="A8163" s="98">
        <v>594</v>
      </c>
      <c r="B8163" s="125" t="s">
        <v>7722</v>
      </c>
      <c r="C8163" s="126">
        <v>42373</v>
      </c>
      <c r="D8163" s="98" t="s">
        <v>3</v>
      </c>
      <c r="E8163" s="98">
        <v>1336648</v>
      </c>
      <c r="F8163" s="98"/>
      <c r="G8163" s="127" t="s">
        <v>7723</v>
      </c>
      <c r="H8163" s="128">
        <v>0</v>
      </c>
      <c r="I8163" s="128">
        <v>118.61</v>
      </c>
      <c r="J8163" s="129">
        <v>118.61</v>
      </c>
      <c r="K8163" s="101" t="s">
        <v>1388</v>
      </c>
    </row>
    <row r="8164" spans="1:11" ht="56.25" customHeight="1">
      <c r="A8164" s="98">
        <v>594</v>
      </c>
      <c r="B8164" s="125" t="s">
        <v>7722</v>
      </c>
      <c r="C8164" s="126">
        <v>42458</v>
      </c>
      <c r="D8164" s="98" t="s">
        <v>3</v>
      </c>
      <c r="E8164" s="98">
        <v>1363909</v>
      </c>
      <c r="F8164" s="98"/>
      <c r="G8164" s="127" t="s">
        <v>9088</v>
      </c>
      <c r="H8164" s="128">
        <v>0</v>
      </c>
      <c r="I8164" s="128">
        <v>145</v>
      </c>
      <c r="J8164" s="129">
        <v>145</v>
      </c>
      <c r="K8164" s="101" t="s">
        <v>1388</v>
      </c>
    </row>
    <row r="8165" spans="1:11" ht="56.25" customHeight="1">
      <c r="A8165" s="98">
        <v>594</v>
      </c>
      <c r="B8165" s="125" t="s">
        <v>7722</v>
      </c>
      <c r="C8165" s="126">
        <v>42473</v>
      </c>
      <c r="D8165" s="98" t="s">
        <v>3</v>
      </c>
      <c r="E8165" s="98">
        <v>1368821</v>
      </c>
      <c r="F8165" s="98"/>
      <c r="G8165" s="127" t="s">
        <v>9358</v>
      </c>
      <c r="H8165" s="128">
        <v>0</v>
      </c>
      <c r="I8165" s="128">
        <v>145</v>
      </c>
      <c r="J8165" s="129">
        <v>145</v>
      </c>
      <c r="K8165" s="101" t="s">
        <v>1388</v>
      </c>
    </row>
    <row r="8166" spans="1:11" ht="56.25" customHeight="1">
      <c r="A8166" s="98">
        <v>594</v>
      </c>
      <c r="B8166" s="125" t="s">
        <v>7722</v>
      </c>
      <c r="C8166" s="126">
        <v>42515</v>
      </c>
      <c r="D8166" s="98" t="s">
        <v>3</v>
      </c>
      <c r="E8166" s="98">
        <v>1382136</v>
      </c>
      <c r="F8166" s="98"/>
      <c r="G8166" s="127" t="s">
        <v>10108</v>
      </c>
      <c r="H8166" s="128">
        <v>0</v>
      </c>
      <c r="I8166" s="128">
        <v>294.08</v>
      </c>
      <c r="J8166" s="129">
        <v>294.08</v>
      </c>
      <c r="K8166" s="101" t="s">
        <v>1388</v>
      </c>
    </row>
    <row r="8167" spans="1:11" ht="56.25" customHeight="1">
      <c r="A8167" s="98">
        <v>594</v>
      </c>
      <c r="B8167" s="125" t="s">
        <v>7722</v>
      </c>
      <c r="C8167" s="126">
        <v>42563</v>
      </c>
      <c r="D8167" s="98" t="s">
        <v>3</v>
      </c>
      <c r="E8167" s="98">
        <v>1397419</v>
      </c>
      <c r="F8167" s="98"/>
      <c r="G8167" s="127" t="s">
        <v>11261</v>
      </c>
      <c r="H8167" s="128">
        <v>0</v>
      </c>
      <c r="I8167" s="128">
        <v>90</v>
      </c>
      <c r="J8167" s="129">
        <v>90</v>
      </c>
      <c r="K8167" s="101" t="s">
        <v>1388</v>
      </c>
    </row>
    <row r="8168" spans="1:11" ht="56.25" customHeight="1">
      <c r="A8168" s="98">
        <v>594</v>
      </c>
      <c r="B8168" s="125" t="s">
        <v>7722</v>
      </c>
      <c r="C8168" s="126">
        <v>42573</v>
      </c>
      <c r="D8168" s="98" t="s">
        <v>3</v>
      </c>
      <c r="E8168" s="98">
        <v>1400614</v>
      </c>
      <c r="F8168" s="98"/>
      <c r="G8168" s="127" t="s">
        <v>11494</v>
      </c>
      <c r="H8168" s="128">
        <v>0</v>
      </c>
      <c r="I8168" s="128">
        <v>7161</v>
      </c>
      <c r="J8168" s="129">
        <v>7161</v>
      </c>
      <c r="K8168" s="101" t="s">
        <v>1388</v>
      </c>
    </row>
    <row r="8169" spans="1:11" ht="56.25" customHeight="1">
      <c r="A8169" s="98">
        <v>594</v>
      </c>
      <c r="B8169" s="125" t="s">
        <v>7722</v>
      </c>
      <c r="C8169" s="126">
        <v>42604</v>
      </c>
      <c r="D8169" s="98" t="s">
        <v>3</v>
      </c>
      <c r="E8169" s="98">
        <v>1410629</v>
      </c>
      <c r="F8169" s="98"/>
      <c r="G8169" s="127" t="s">
        <v>12250</v>
      </c>
      <c r="H8169" s="128">
        <v>0</v>
      </c>
      <c r="I8169" s="128">
        <v>39456</v>
      </c>
      <c r="J8169" s="129">
        <v>39456</v>
      </c>
      <c r="K8169" s="101" t="s">
        <v>1388</v>
      </c>
    </row>
    <row r="8170" spans="1:11" ht="56.25" customHeight="1">
      <c r="A8170" s="98">
        <v>650</v>
      </c>
      <c r="B8170" s="125" t="s">
        <v>7941</v>
      </c>
      <c r="C8170" s="126">
        <v>42383</v>
      </c>
      <c r="D8170" s="98" t="s">
        <v>3</v>
      </c>
      <c r="E8170" s="98">
        <v>1340662</v>
      </c>
      <c r="F8170" s="98"/>
      <c r="G8170" s="127" t="s">
        <v>7942</v>
      </c>
      <c r="H8170" s="128">
        <v>0</v>
      </c>
      <c r="I8170" s="128">
        <v>99.03</v>
      </c>
      <c r="J8170" s="129">
        <v>99.03</v>
      </c>
      <c r="K8170" s="101" t="s">
        <v>1388</v>
      </c>
    </row>
    <row r="8171" spans="1:11" ht="56.25" customHeight="1">
      <c r="A8171" s="98">
        <v>650</v>
      </c>
      <c r="B8171" s="125" t="s">
        <v>7941</v>
      </c>
      <c r="C8171" s="126">
        <v>42390</v>
      </c>
      <c r="D8171" s="98" t="s">
        <v>3</v>
      </c>
      <c r="E8171" s="98">
        <v>1343075</v>
      </c>
      <c r="F8171" s="98"/>
      <c r="G8171" s="127" t="s">
        <v>8052</v>
      </c>
      <c r="H8171" s="128">
        <v>0</v>
      </c>
      <c r="I8171" s="128">
        <v>80</v>
      </c>
      <c r="J8171" s="129">
        <v>80</v>
      </c>
      <c r="K8171" s="101" t="s">
        <v>1388</v>
      </c>
    </row>
    <row r="8172" spans="1:11" ht="56.25" customHeight="1">
      <c r="A8172" s="98">
        <v>650</v>
      </c>
      <c r="B8172" s="125" t="s">
        <v>7941</v>
      </c>
      <c r="C8172" s="126">
        <v>42395</v>
      </c>
      <c r="D8172" s="98" t="s">
        <v>3</v>
      </c>
      <c r="E8172" s="98">
        <v>1344196</v>
      </c>
      <c r="F8172" s="98"/>
      <c r="G8172" s="127" t="s">
        <v>8095</v>
      </c>
      <c r="H8172" s="128">
        <v>0</v>
      </c>
      <c r="I8172" s="128">
        <v>500</v>
      </c>
      <c r="J8172" s="129">
        <v>500</v>
      </c>
      <c r="K8172" s="101" t="s">
        <v>1388</v>
      </c>
    </row>
    <row r="8173" spans="1:11" ht="56.25" customHeight="1">
      <c r="A8173" s="98">
        <v>650</v>
      </c>
      <c r="B8173" s="125" t="s">
        <v>7941</v>
      </c>
      <c r="C8173" s="126">
        <v>42422</v>
      </c>
      <c r="D8173" s="98" t="s">
        <v>3</v>
      </c>
      <c r="E8173" s="98">
        <v>1352391</v>
      </c>
      <c r="F8173" s="98"/>
      <c r="G8173" s="127" t="s">
        <v>8428</v>
      </c>
      <c r="H8173" s="128">
        <v>0</v>
      </c>
      <c r="I8173" s="128">
        <v>2026.25</v>
      </c>
      <c r="J8173" s="129">
        <v>2026.25</v>
      </c>
      <c r="K8173" s="101" t="s">
        <v>1388</v>
      </c>
    </row>
    <row r="8174" spans="1:11" ht="56.25" customHeight="1">
      <c r="A8174" s="98">
        <v>650</v>
      </c>
      <c r="B8174" s="125" t="s">
        <v>7941</v>
      </c>
      <c r="C8174" s="126">
        <v>42424</v>
      </c>
      <c r="D8174" s="98" t="s">
        <v>3</v>
      </c>
      <c r="E8174" s="98">
        <v>1353515</v>
      </c>
      <c r="F8174" s="98"/>
      <c r="G8174" s="127" t="s">
        <v>8500</v>
      </c>
      <c r="H8174" s="128">
        <v>0</v>
      </c>
      <c r="I8174" s="128">
        <v>1200</v>
      </c>
      <c r="J8174" s="129">
        <v>1200</v>
      </c>
      <c r="K8174" s="101" t="s">
        <v>1388</v>
      </c>
    </row>
    <row r="8175" spans="1:11" ht="56.25" customHeight="1">
      <c r="A8175" s="98">
        <v>650</v>
      </c>
      <c r="B8175" s="125" t="s">
        <v>7941</v>
      </c>
      <c r="C8175" s="126">
        <v>42424</v>
      </c>
      <c r="D8175" s="98" t="s">
        <v>3</v>
      </c>
      <c r="E8175" s="98">
        <v>1353552</v>
      </c>
      <c r="F8175" s="98"/>
      <c r="G8175" s="127" t="s">
        <v>8504</v>
      </c>
      <c r="H8175" s="128">
        <v>0</v>
      </c>
      <c r="I8175" s="128">
        <v>43.78</v>
      </c>
      <c r="J8175" s="129">
        <v>43.78</v>
      </c>
      <c r="K8175" s="101" t="s">
        <v>1388</v>
      </c>
    </row>
    <row r="8176" spans="1:11" ht="56.25" customHeight="1">
      <c r="A8176" s="98">
        <v>650</v>
      </c>
      <c r="B8176" s="125" t="s">
        <v>7941</v>
      </c>
      <c r="C8176" s="126">
        <v>42424</v>
      </c>
      <c r="D8176" s="98" t="s">
        <v>3</v>
      </c>
      <c r="E8176" s="98">
        <v>1353554</v>
      </c>
      <c r="F8176" s="98"/>
      <c r="G8176" s="127" t="s">
        <v>8505</v>
      </c>
      <c r="H8176" s="128">
        <v>0</v>
      </c>
      <c r="I8176" s="128">
        <v>43.78</v>
      </c>
      <c r="J8176" s="129">
        <v>43.78</v>
      </c>
      <c r="K8176" s="101" t="s">
        <v>1388</v>
      </c>
    </row>
    <row r="8177" spans="1:11" ht="56.25" customHeight="1">
      <c r="A8177" s="98">
        <v>650</v>
      </c>
      <c r="B8177" s="125" t="s">
        <v>7941</v>
      </c>
      <c r="C8177" s="126">
        <v>42424</v>
      </c>
      <c r="D8177" s="98" t="s">
        <v>3</v>
      </c>
      <c r="E8177" s="98">
        <v>1353556</v>
      </c>
      <c r="F8177" s="98"/>
      <c r="G8177" s="127" t="s">
        <v>8507</v>
      </c>
      <c r="H8177" s="128">
        <v>0</v>
      </c>
      <c r="I8177" s="128">
        <v>58.92</v>
      </c>
      <c r="J8177" s="129">
        <v>58.92</v>
      </c>
      <c r="K8177" s="101" t="s">
        <v>1388</v>
      </c>
    </row>
    <row r="8178" spans="1:11" ht="56.25" customHeight="1">
      <c r="A8178" s="98">
        <v>650</v>
      </c>
      <c r="B8178" s="125" t="s">
        <v>7941</v>
      </c>
      <c r="C8178" s="126">
        <v>42424</v>
      </c>
      <c r="D8178" s="98" t="s">
        <v>3</v>
      </c>
      <c r="E8178" s="98">
        <v>1353557</v>
      </c>
      <c r="F8178" s="98"/>
      <c r="G8178" s="127" t="s">
        <v>8508</v>
      </c>
      <c r="H8178" s="128">
        <v>0</v>
      </c>
      <c r="I8178" s="128">
        <v>58.92</v>
      </c>
      <c r="J8178" s="129">
        <v>58.92</v>
      </c>
      <c r="K8178" s="101" t="s">
        <v>1388</v>
      </c>
    </row>
    <row r="8179" spans="1:11" ht="56.25" customHeight="1">
      <c r="A8179" s="98">
        <v>650</v>
      </c>
      <c r="B8179" s="125" t="s">
        <v>7941</v>
      </c>
      <c r="C8179" s="126">
        <v>42425</v>
      </c>
      <c r="D8179" s="98" t="s">
        <v>3</v>
      </c>
      <c r="E8179" s="98">
        <v>1354131</v>
      </c>
      <c r="F8179" s="98"/>
      <c r="G8179" s="127" t="s">
        <v>8544</v>
      </c>
      <c r="H8179" s="128">
        <v>0</v>
      </c>
      <c r="I8179" s="128">
        <v>29.59</v>
      </c>
      <c r="J8179" s="129">
        <v>29.59</v>
      </c>
      <c r="K8179" s="101" t="s">
        <v>1388</v>
      </c>
    </row>
    <row r="8180" spans="1:11" ht="56.25" customHeight="1">
      <c r="A8180" s="98">
        <v>650</v>
      </c>
      <c r="B8180" s="125" t="s">
        <v>7941</v>
      </c>
      <c r="C8180" s="126">
        <v>42425</v>
      </c>
      <c r="D8180" s="98" t="s">
        <v>3</v>
      </c>
      <c r="E8180" s="98">
        <v>1354133</v>
      </c>
      <c r="F8180" s="98"/>
      <c r="G8180" s="127" t="s">
        <v>8545</v>
      </c>
      <c r="H8180" s="128">
        <v>0</v>
      </c>
      <c r="I8180" s="128">
        <v>29.59</v>
      </c>
      <c r="J8180" s="129">
        <v>29.59</v>
      </c>
      <c r="K8180" s="101" t="s">
        <v>1388</v>
      </c>
    </row>
    <row r="8181" spans="1:11" ht="56.25" customHeight="1">
      <c r="A8181" s="98">
        <v>650</v>
      </c>
      <c r="B8181" s="125" t="s">
        <v>7941</v>
      </c>
      <c r="C8181" s="126">
        <v>42429</v>
      </c>
      <c r="D8181" s="98" t="s">
        <v>3</v>
      </c>
      <c r="E8181" s="98">
        <v>1354810</v>
      </c>
      <c r="F8181" s="98"/>
      <c r="G8181" s="127" t="s">
        <v>8585</v>
      </c>
      <c r="H8181" s="128">
        <v>0</v>
      </c>
      <c r="I8181" s="128">
        <v>668.30000000000007</v>
      </c>
      <c r="J8181" s="129">
        <v>668.30000000000007</v>
      </c>
      <c r="K8181" s="101" t="s">
        <v>1388</v>
      </c>
    </row>
    <row r="8182" spans="1:11" ht="56.25" customHeight="1">
      <c r="A8182" s="98">
        <v>650</v>
      </c>
      <c r="B8182" s="125" t="s">
        <v>7941</v>
      </c>
      <c r="C8182" s="126">
        <v>42430</v>
      </c>
      <c r="D8182" s="98" t="s">
        <v>3</v>
      </c>
      <c r="E8182" s="98">
        <v>1355390</v>
      </c>
      <c r="F8182" s="98"/>
      <c r="G8182" s="127" t="s">
        <v>8625</v>
      </c>
      <c r="H8182" s="128">
        <v>0</v>
      </c>
      <c r="I8182" s="128">
        <v>23018.420000000002</v>
      </c>
      <c r="J8182" s="129">
        <v>23018.420000000002</v>
      </c>
      <c r="K8182" s="101" t="s">
        <v>1388</v>
      </c>
    </row>
    <row r="8183" spans="1:11" ht="56.25" customHeight="1">
      <c r="A8183" s="98">
        <v>650</v>
      </c>
      <c r="B8183" s="125" t="s">
        <v>7941</v>
      </c>
      <c r="C8183" s="126">
        <v>42451</v>
      </c>
      <c r="D8183" s="98" t="s">
        <v>3</v>
      </c>
      <c r="E8183" s="98">
        <v>1361974</v>
      </c>
      <c r="F8183" s="98"/>
      <c r="G8183" s="127" t="s">
        <v>8983</v>
      </c>
      <c r="H8183" s="128">
        <v>0</v>
      </c>
      <c r="I8183" s="128">
        <v>4616.2300000000005</v>
      </c>
      <c r="J8183" s="129">
        <v>4616.2300000000005</v>
      </c>
      <c r="K8183" s="101" t="s">
        <v>1388</v>
      </c>
    </row>
    <row r="8184" spans="1:11" ht="56.25" customHeight="1">
      <c r="A8184" s="98">
        <v>650</v>
      </c>
      <c r="B8184" s="125" t="s">
        <v>7941</v>
      </c>
      <c r="C8184" s="126">
        <v>42451</v>
      </c>
      <c r="D8184" s="98" t="s">
        <v>3</v>
      </c>
      <c r="E8184" s="98">
        <v>1361981</v>
      </c>
      <c r="F8184" s="98"/>
      <c r="G8184" s="127" t="s">
        <v>8984</v>
      </c>
      <c r="H8184" s="128">
        <v>0</v>
      </c>
      <c r="I8184" s="128">
        <v>1503.73</v>
      </c>
      <c r="J8184" s="129">
        <v>1503.73</v>
      </c>
      <c r="K8184" s="101" t="s">
        <v>1388</v>
      </c>
    </row>
    <row r="8185" spans="1:11" ht="56.25" customHeight="1">
      <c r="A8185" s="98">
        <v>650</v>
      </c>
      <c r="B8185" s="125" t="s">
        <v>7941</v>
      </c>
      <c r="C8185" s="126">
        <v>42471</v>
      </c>
      <c r="D8185" s="98" t="s">
        <v>3</v>
      </c>
      <c r="E8185" s="98">
        <v>1367801</v>
      </c>
      <c r="F8185" s="98"/>
      <c r="G8185" s="127" t="s">
        <v>9291</v>
      </c>
      <c r="H8185" s="128">
        <v>0</v>
      </c>
      <c r="I8185" s="128">
        <v>2124</v>
      </c>
      <c r="J8185" s="129">
        <v>2124</v>
      </c>
      <c r="K8185" s="101" t="s">
        <v>1388</v>
      </c>
    </row>
    <row r="8186" spans="1:11" ht="56.25" customHeight="1">
      <c r="A8186" s="98">
        <v>650</v>
      </c>
      <c r="B8186" s="125" t="s">
        <v>7941</v>
      </c>
      <c r="C8186" s="126">
        <v>42471</v>
      </c>
      <c r="D8186" s="98" t="s">
        <v>3</v>
      </c>
      <c r="E8186" s="98">
        <v>1367803</v>
      </c>
      <c r="F8186" s="98"/>
      <c r="G8186" s="127" t="s">
        <v>9292</v>
      </c>
      <c r="H8186" s="128">
        <v>0</v>
      </c>
      <c r="I8186" s="128">
        <v>2196</v>
      </c>
      <c r="J8186" s="129">
        <v>2196</v>
      </c>
      <c r="K8186" s="101" t="s">
        <v>1388</v>
      </c>
    </row>
    <row r="8187" spans="1:11" ht="56.25" customHeight="1">
      <c r="A8187" s="98">
        <v>650</v>
      </c>
      <c r="B8187" s="125" t="s">
        <v>7941</v>
      </c>
      <c r="C8187" s="126">
        <v>42471</v>
      </c>
      <c r="D8187" s="98" t="s">
        <v>3</v>
      </c>
      <c r="E8187" s="98">
        <v>1367804</v>
      </c>
      <c r="F8187" s="98"/>
      <c r="G8187" s="127" t="s">
        <v>9293</v>
      </c>
      <c r="H8187" s="128">
        <v>0</v>
      </c>
      <c r="I8187" s="128">
        <v>90</v>
      </c>
      <c r="J8187" s="129">
        <v>90</v>
      </c>
      <c r="K8187" s="101" t="s">
        <v>1388</v>
      </c>
    </row>
    <row r="8188" spans="1:11" ht="56.25" customHeight="1">
      <c r="A8188" s="98">
        <v>650</v>
      </c>
      <c r="B8188" s="125" t="s">
        <v>7941</v>
      </c>
      <c r="C8188" s="126">
        <v>42471</v>
      </c>
      <c r="D8188" s="98" t="s">
        <v>3</v>
      </c>
      <c r="E8188" s="98">
        <v>1367806</v>
      </c>
      <c r="F8188" s="98"/>
      <c r="G8188" s="127" t="s">
        <v>9294</v>
      </c>
      <c r="H8188" s="128">
        <v>0</v>
      </c>
      <c r="I8188" s="128">
        <v>108</v>
      </c>
      <c r="J8188" s="129">
        <v>108</v>
      </c>
      <c r="K8188" s="101" t="s">
        <v>1388</v>
      </c>
    </row>
    <row r="8189" spans="1:11" ht="56.25" customHeight="1">
      <c r="A8189" s="98">
        <v>650</v>
      </c>
      <c r="B8189" s="125" t="s">
        <v>7941</v>
      </c>
      <c r="C8189" s="126">
        <v>42495</v>
      </c>
      <c r="D8189" s="98" t="s">
        <v>3</v>
      </c>
      <c r="E8189" s="98">
        <v>1375987</v>
      </c>
      <c r="F8189" s="98"/>
      <c r="G8189" s="127" t="s">
        <v>9756</v>
      </c>
      <c r="H8189" s="128">
        <v>0</v>
      </c>
      <c r="I8189" s="128">
        <v>498.6</v>
      </c>
      <c r="J8189" s="129">
        <v>498.6</v>
      </c>
      <c r="K8189" s="101" t="s">
        <v>1388</v>
      </c>
    </row>
    <row r="8190" spans="1:11" ht="56.25" customHeight="1">
      <c r="A8190" s="98">
        <v>650</v>
      </c>
      <c r="B8190" s="125" t="s">
        <v>7941</v>
      </c>
      <c r="C8190" s="126">
        <v>42501</v>
      </c>
      <c r="D8190" s="98" t="s">
        <v>3</v>
      </c>
      <c r="E8190" s="98">
        <v>1377961</v>
      </c>
      <c r="F8190" s="98"/>
      <c r="G8190" s="127" t="s">
        <v>9869</v>
      </c>
      <c r="H8190" s="128">
        <v>0</v>
      </c>
      <c r="I8190" s="128">
        <v>105.5</v>
      </c>
      <c r="J8190" s="129">
        <v>105.5</v>
      </c>
      <c r="K8190" s="101" t="s">
        <v>1429</v>
      </c>
    </row>
    <row r="8191" spans="1:11" ht="56.25" customHeight="1">
      <c r="A8191" s="98">
        <v>650</v>
      </c>
      <c r="B8191" s="125" t="s">
        <v>7941</v>
      </c>
      <c r="C8191" s="126">
        <v>42503</v>
      </c>
      <c r="D8191" s="98" t="s">
        <v>3</v>
      </c>
      <c r="E8191" s="98">
        <v>1378763</v>
      </c>
      <c r="F8191" s="98"/>
      <c r="G8191" s="127" t="s">
        <v>9915</v>
      </c>
      <c r="H8191" s="128">
        <v>0</v>
      </c>
      <c r="I8191" s="128">
        <v>1002.5</v>
      </c>
      <c r="J8191" s="129">
        <v>1002.5</v>
      </c>
      <c r="K8191" s="101" t="s">
        <v>1388</v>
      </c>
    </row>
    <row r="8192" spans="1:11" ht="56.25" customHeight="1">
      <c r="A8192" s="98">
        <v>650</v>
      </c>
      <c r="B8192" s="125" t="s">
        <v>7941</v>
      </c>
      <c r="C8192" s="126">
        <v>42503</v>
      </c>
      <c r="D8192" s="98" t="s">
        <v>3</v>
      </c>
      <c r="E8192" s="98">
        <v>1378767</v>
      </c>
      <c r="F8192" s="98"/>
      <c r="G8192" s="127" t="s">
        <v>9918</v>
      </c>
      <c r="H8192" s="128">
        <v>0</v>
      </c>
      <c r="I8192" s="128">
        <v>30676.53</v>
      </c>
      <c r="J8192" s="129">
        <v>30676.53</v>
      </c>
      <c r="K8192" s="101" t="s">
        <v>1388</v>
      </c>
    </row>
    <row r="8193" spans="1:11" ht="56.25" customHeight="1">
      <c r="A8193" s="98">
        <v>650</v>
      </c>
      <c r="B8193" s="125" t="s">
        <v>7941</v>
      </c>
      <c r="C8193" s="126">
        <v>42514</v>
      </c>
      <c r="D8193" s="98" t="s">
        <v>3</v>
      </c>
      <c r="E8193" s="98">
        <v>1381930</v>
      </c>
      <c r="F8193" s="98"/>
      <c r="G8193" s="127" t="s">
        <v>10092</v>
      </c>
      <c r="H8193" s="128">
        <v>0</v>
      </c>
      <c r="I8193" s="128">
        <v>0.4</v>
      </c>
      <c r="J8193" s="129">
        <v>0.4</v>
      </c>
      <c r="K8193" s="101" t="s">
        <v>1429</v>
      </c>
    </row>
    <row r="8194" spans="1:11" ht="56.25" customHeight="1">
      <c r="A8194" s="98">
        <v>650</v>
      </c>
      <c r="B8194" s="125" t="s">
        <v>7941</v>
      </c>
      <c r="C8194" s="126">
        <v>42515</v>
      </c>
      <c r="D8194" s="98" t="s">
        <v>3</v>
      </c>
      <c r="E8194" s="98">
        <v>1382077</v>
      </c>
      <c r="F8194" s="98"/>
      <c r="G8194" s="127" t="s">
        <v>10098</v>
      </c>
      <c r="H8194" s="128">
        <v>0</v>
      </c>
      <c r="I8194" s="128">
        <v>3646.34</v>
      </c>
      <c r="J8194" s="129">
        <v>3646.34</v>
      </c>
      <c r="K8194" s="101" t="s">
        <v>1388</v>
      </c>
    </row>
    <row r="8195" spans="1:11" ht="56.25" customHeight="1">
      <c r="A8195" s="98">
        <v>650</v>
      </c>
      <c r="B8195" s="125" t="s">
        <v>7941</v>
      </c>
      <c r="C8195" s="126">
        <v>42523</v>
      </c>
      <c r="D8195" s="98" t="s">
        <v>3</v>
      </c>
      <c r="E8195" s="98">
        <v>1384262</v>
      </c>
      <c r="F8195" s="98"/>
      <c r="G8195" s="127" t="s">
        <v>10281</v>
      </c>
      <c r="H8195" s="128">
        <v>0</v>
      </c>
      <c r="I8195" s="128">
        <v>421</v>
      </c>
      <c r="J8195" s="129">
        <v>421</v>
      </c>
      <c r="K8195" s="101" t="s">
        <v>1388</v>
      </c>
    </row>
    <row r="8196" spans="1:11" ht="56.25" customHeight="1">
      <c r="A8196" s="98">
        <v>650</v>
      </c>
      <c r="B8196" s="125" t="s">
        <v>7941</v>
      </c>
      <c r="C8196" s="126">
        <v>42523</v>
      </c>
      <c r="D8196" s="98" t="s">
        <v>3</v>
      </c>
      <c r="E8196" s="98">
        <v>1384265</v>
      </c>
      <c r="F8196" s="98"/>
      <c r="G8196" s="127" t="s">
        <v>10282</v>
      </c>
      <c r="H8196" s="128">
        <v>0</v>
      </c>
      <c r="I8196" s="128">
        <v>1000</v>
      </c>
      <c r="J8196" s="129">
        <v>1000</v>
      </c>
      <c r="K8196" s="101" t="s">
        <v>1388</v>
      </c>
    </row>
    <row r="8197" spans="1:11" ht="56.25" customHeight="1">
      <c r="A8197" s="98">
        <v>650</v>
      </c>
      <c r="B8197" s="125" t="s">
        <v>7941</v>
      </c>
      <c r="C8197" s="126">
        <v>42523</v>
      </c>
      <c r="D8197" s="98" t="s">
        <v>3</v>
      </c>
      <c r="E8197" s="98">
        <v>1384268</v>
      </c>
      <c r="F8197" s="98"/>
      <c r="G8197" s="127" t="s">
        <v>10283</v>
      </c>
      <c r="H8197" s="128">
        <v>0</v>
      </c>
      <c r="I8197" s="128">
        <v>2436</v>
      </c>
      <c r="J8197" s="129">
        <v>2436</v>
      </c>
      <c r="K8197" s="101" t="s">
        <v>1388</v>
      </c>
    </row>
    <row r="8198" spans="1:11" ht="56.25" customHeight="1">
      <c r="A8198" s="98">
        <v>650</v>
      </c>
      <c r="B8198" s="125" t="s">
        <v>7941</v>
      </c>
      <c r="C8198" s="126">
        <v>42528</v>
      </c>
      <c r="D8198" s="98" t="s">
        <v>3</v>
      </c>
      <c r="E8198" s="98">
        <v>1386189</v>
      </c>
      <c r="F8198" s="98"/>
      <c r="G8198" s="127" t="s">
        <v>10396</v>
      </c>
      <c r="H8198" s="128">
        <v>0</v>
      </c>
      <c r="I8198" s="128">
        <v>427.96000000000004</v>
      </c>
      <c r="J8198" s="129">
        <v>427.96000000000004</v>
      </c>
      <c r="K8198" s="101" t="s">
        <v>1388</v>
      </c>
    </row>
    <row r="8199" spans="1:11" ht="56.25" customHeight="1">
      <c r="A8199" s="98">
        <v>650</v>
      </c>
      <c r="B8199" s="125" t="s">
        <v>7941</v>
      </c>
      <c r="C8199" s="126">
        <v>42579</v>
      </c>
      <c r="D8199" s="98" t="s">
        <v>3</v>
      </c>
      <c r="E8199" s="98">
        <v>1402289</v>
      </c>
      <c r="F8199" s="98"/>
      <c r="G8199" s="127" t="s">
        <v>11632</v>
      </c>
      <c r="H8199" s="128">
        <v>0</v>
      </c>
      <c r="I8199" s="128">
        <v>80</v>
      </c>
      <c r="J8199" s="129">
        <v>80</v>
      </c>
      <c r="K8199" s="101" t="s">
        <v>1388</v>
      </c>
    </row>
    <row r="8200" spans="1:11" ht="56.25" customHeight="1">
      <c r="A8200" s="98">
        <v>650</v>
      </c>
      <c r="B8200" s="125" t="s">
        <v>7941</v>
      </c>
      <c r="C8200" s="126">
        <v>42580</v>
      </c>
      <c r="D8200" s="98" t="s">
        <v>3</v>
      </c>
      <c r="E8200" s="98">
        <v>1402613</v>
      </c>
      <c r="F8200" s="98"/>
      <c r="G8200" s="127" t="s">
        <v>11656</v>
      </c>
      <c r="H8200" s="128">
        <v>0</v>
      </c>
      <c r="I8200" s="128">
        <v>16</v>
      </c>
      <c r="J8200" s="129">
        <v>16</v>
      </c>
      <c r="K8200" s="101" t="s">
        <v>1429</v>
      </c>
    </row>
    <row r="8201" spans="1:11" ht="56.25" customHeight="1">
      <c r="A8201" s="98">
        <v>650</v>
      </c>
      <c r="B8201" s="125" t="s">
        <v>7941</v>
      </c>
      <c r="C8201" s="126">
        <v>42592</v>
      </c>
      <c r="D8201" s="98" t="s">
        <v>3</v>
      </c>
      <c r="E8201" s="98">
        <v>1406452</v>
      </c>
      <c r="F8201" s="98"/>
      <c r="G8201" s="127" t="s">
        <v>11989</v>
      </c>
      <c r="H8201" s="128">
        <v>0</v>
      </c>
      <c r="I8201" s="128">
        <v>31</v>
      </c>
      <c r="J8201" s="129">
        <v>31</v>
      </c>
      <c r="K8201" s="101" t="s">
        <v>1388</v>
      </c>
    </row>
    <row r="8202" spans="1:11" ht="56.25" customHeight="1">
      <c r="A8202" s="98">
        <v>650</v>
      </c>
      <c r="B8202" s="125" t="s">
        <v>7941</v>
      </c>
      <c r="C8202" s="126">
        <v>42592</v>
      </c>
      <c r="D8202" s="98" t="s">
        <v>3</v>
      </c>
      <c r="E8202" s="98">
        <v>1406711</v>
      </c>
      <c r="F8202" s="98"/>
      <c r="G8202" s="127" t="s">
        <v>12015</v>
      </c>
      <c r="H8202" s="128">
        <v>0</v>
      </c>
      <c r="I8202" s="128">
        <v>45.800000000000004</v>
      </c>
      <c r="J8202" s="129">
        <v>45.800000000000004</v>
      </c>
      <c r="K8202" s="101" t="s">
        <v>1388</v>
      </c>
    </row>
    <row r="8203" spans="1:11" ht="56.25" customHeight="1">
      <c r="A8203" s="98">
        <v>650</v>
      </c>
      <c r="B8203" s="125" t="s">
        <v>7941</v>
      </c>
      <c r="C8203" s="126">
        <v>42592</v>
      </c>
      <c r="D8203" s="98" t="s">
        <v>3</v>
      </c>
      <c r="E8203" s="98">
        <v>1406714</v>
      </c>
      <c r="F8203" s="98"/>
      <c r="G8203" s="127" t="s">
        <v>12016</v>
      </c>
      <c r="H8203" s="128">
        <v>0</v>
      </c>
      <c r="I8203" s="128">
        <v>274.10000000000002</v>
      </c>
      <c r="J8203" s="129">
        <v>274.10000000000002</v>
      </c>
      <c r="K8203" s="101" t="s">
        <v>1388</v>
      </c>
    </row>
    <row r="8204" spans="1:11" ht="56.25" customHeight="1">
      <c r="A8204" s="98">
        <v>650</v>
      </c>
      <c r="B8204" s="125" t="s">
        <v>7941</v>
      </c>
      <c r="C8204" s="126">
        <v>42592</v>
      </c>
      <c r="D8204" s="98" t="s">
        <v>3</v>
      </c>
      <c r="E8204" s="98">
        <v>1406717</v>
      </c>
      <c r="F8204" s="98"/>
      <c r="G8204" s="127" t="s">
        <v>12017</v>
      </c>
      <c r="H8204" s="128">
        <v>0</v>
      </c>
      <c r="I8204" s="128">
        <v>7.97</v>
      </c>
      <c r="J8204" s="129">
        <v>7.97</v>
      </c>
      <c r="K8204" s="101" t="s">
        <v>1388</v>
      </c>
    </row>
    <row r="8205" spans="1:11" ht="56.25" customHeight="1">
      <c r="A8205" s="98">
        <v>650</v>
      </c>
      <c r="B8205" s="125" t="s">
        <v>7941</v>
      </c>
      <c r="C8205" s="126">
        <v>42592</v>
      </c>
      <c r="D8205" s="98" t="s">
        <v>3</v>
      </c>
      <c r="E8205" s="98">
        <v>1406719</v>
      </c>
      <c r="F8205" s="98"/>
      <c r="G8205" s="127" t="s">
        <v>12017</v>
      </c>
      <c r="H8205" s="128">
        <v>0</v>
      </c>
      <c r="I8205" s="128">
        <v>7.3100000000000005</v>
      </c>
      <c r="J8205" s="129">
        <v>7.3100000000000005</v>
      </c>
      <c r="K8205" s="101" t="s">
        <v>1388</v>
      </c>
    </row>
    <row r="8206" spans="1:11" ht="56.25" customHeight="1">
      <c r="A8206" s="98">
        <v>650</v>
      </c>
      <c r="B8206" s="125" t="s">
        <v>7941</v>
      </c>
      <c r="C8206" s="126">
        <v>42592</v>
      </c>
      <c r="D8206" s="98" t="s">
        <v>3</v>
      </c>
      <c r="E8206" s="98">
        <v>1406721</v>
      </c>
      <c r="F8206" s="98"/>
      <c r="G8206" s="127" t="s">
        <v>12018</v>
      </c>
      <c r="H8206" s="128">
        <v>0</v>
      </c>
      <c r="I8206" s="128">
        <v>6.65</v>
      </c>
      <c r="J8206" s="129">
        <v>6.65</v>
      </c>
      <c r="K8206" s="101" t="s">
        <v>1388</v>
      </c>
    </row>
    <row r="8207" spans="1:11" ht="56.25" customHeight="1">
      <c r="A8207" s="98">
        <v>650</v>
      </c>
      <c r="B8207" s="125" t="s">
        <v>7941</v>
      </c>
      <c r="C8207" s="126">
        <v>42592</v>
      </c>
      <c r="D8207" s="98" t="s">
        <v>3</v>
      </c>
      <c r="E8207" s="98">
        <v>1406722</v>
      </c>
      <c r="F8207" s="98"/>
      <c r="G8207" s="127" t="s">
        <v>12018</v>
      </c>
      <c r="H8207" s="128">
        <v>0</v>
      </c>
      <c r="I8207" s="128">
        <v>3.3200000000000003</v>
      </c>
      <c r="J8207" s="129">
        <v>3.3200000000000003</v>
      </c>
      <c r="K8207" s="101" t="s">
        <v>1388</v>
      </c>
    </row>
    <row r="8208" spans="1:11" ht="56.25" customHeight="1">
      <c r="A8208" s="98">
        <v>650</v>
      </c>
      <c r="B8208" s="125" t="s">
        <v>7941</v>
      </c>
      <c r="C8208" s="126">
        <v>42592</v>
      </c>
      <c r="D8208" s="98" t="s">
        <v>3</v>
      </c>
      <c r="E8208" s="98">
        <v>1406724</v>
      </c>
      <c r="F8208" s="98"/>
      <c r="G8208" s="127" t="s">
        <v>12018</v>
      </c>
      <c r="H8208" s="128">
        <v>0</v>
      </c>
      <c r="I8208" s="128">
        <v>7.9300000000000006</v>
      </c>
      <c r="J8208" s="129">
        <v>7.9300000000000006</v>
      </c>
      <c r="K8208" s="101" t="s">
        <v>1388</v>
      </c>
    </row>
    <row r="8209" spans="1:11" ht="56.25" customHeight="1">
      <c r="A8209" s="98">
        <v>650</v>
      </c>
      <c r="B8209" s="125" t="s">
        <v>7941</v>
      </c>
      <c r="C8209" s="126">
        <v>42598</v>
      </c>
      <c r="D8209" s="98" t="s">
        <v>3</v>
      </c>
      <c r="E8209" s="98">
        <v>1408799</v>
      </c>
      <c r="F8209" s="98"/>
      <c r="G8209" s="127" t="s">
        <v>12147</v>
      </c>
      <c r="H8209" s="128">
        <v>0</v>
      </c>
      <c r="I8209" s="128">
        <v>57</v>
      </c>
      <c r="J8209" s="129">
        <v>57</v>
      </c>
      <c r="K8209" s="101" t="s">
        <v>1388</v>
      </c>
    </row>
    <row r="8210" spans="1:11" ht="56.25" customHeight="1">
      <c r="A8210" s="98">
        <v>650</v>
      </c>
      <c r="B8210" s="125" t="s">
        <v>7941</v>
      </c>
      <c r="C8210" s="126">
        <v>42608</v>
      </c>
      <c r="D8210" s="98" t="s">
        <v>3</v>
      </c>
      <c r="E8210" s="98">
        <v>1412613</v>
      </c>
      <c r="F8210" s="98"/>
      <c r="G8210" s="127" t="s">
        <v>12434</v>
      </c>
      <c r="H8210" s="128">
        <v>0</v>
      </c>
      <c r="I8210" s="128">
        <v>423</v>
      </c>
      <c r="J8210" s="129">
        <v>423</v>
      </c>
      <c r="K8210" s="101" t="s">
        <v>1388</v>
      </c>
    </row>
    <row r="8211" spans="1:11" ht="56.25" customHeight="1">
      <c r="A8211" s="98">
        <v>650</v>
      </c>
      <c r="B8211" s="125" t="s">
        <v>7941</v>
      </c>
      <c r="C8211" s="126">
        <v>42619</v>
      </c>
      <c r="D8211" s="98" t="s">
        <v>3</v>
      </c>
      <c r="E8211" s="98">
        <v>1416270</v>
      </c>
      <c r="F8211" s="98"/>
      <c r="G8211" s="127" t="s">
        <v>12723</v>
      </c>
      <c r="H8211" s="128">
        <v>0</v>
      </c>
      <c r="I8211" s="128">
        <v>175.5</v>
      </c>
      <c r="J8211" s="129">
        <v>175.5</v>
      </c>
      <c r="K8211" s="101" t="s">
        <v>1388</v>
      </c>
    </row>
    <row r="8212" spans="1:11" ht="56.25" customHeight="1">
      <c r="A8212" s="98">
        <v>650</v>
      </c>
      <c r="B8212" s="125" t="s">
        <v>7941</v>
      </c>
      <c r="C8212" s="126">
        <v>42629</v>
      </c>
      <c r="D8212" s="98" t="s">
        <v>3</v>
      </c>
      <c r="E8212" s="98">
        <v>1420642</v>
      </c>
      <c r="F8212" s="98"/>
      <c r="G8212" s="127" t="s">
        <v>13180</v>
      </c>
      <c r="H8212" s="128">
        <v>0</v>
      </c>
      <c r="I8212" s="128">
        <v>88.3</v>
      </c>
      <c r="J8212" s="129">
        <v>88.3</v>
      </c>
      <c r="K8212" s="101" t="s">
        <v>1388</v>
      </c>
    </row>
    <row r="8213" spans="1:11" ht="56.25" customHeight="1">
      <c r="A8213" s="98">
        <v>650</v>
      </c>
      <c r="B8213" s="125" t="s">
        <v>7941</v>
      </c>
      <c r="C8213" s="126">
        <v>42643</v>
      </c>
      <c r="D8213" s="98" t="s">
        <v>3</v>
      </c>
      <c r="E8213" s="98">
        <v>1425606</v>
      </c>
      <c r="F8213" s="98"/>
      <c r="G8213" s="127" t="s">
        <v>13807</v>
      </c>
      <c r="H8213" s="128">
        <v>0</v>
      </c>
      <c r="I8213" s="128">
        <v>290.01</v>
      </c>
      <c r="J8213" s="129">
        <v>290.01</v>
      </c>
      <c r="K8213" s="101" t="s">
        <v>1388</v>
      </c>
    </row>
    <row r="8214" spans="1:11" ht="56.25" customHeight="1">
      <c r="A8214" s="98">
        <v>650</v>
      </c>
      <c r="B8214" s="125" t="s">
        <v>7941</v>
      </c>
      <c r="C8214" s="126">
        <v>42643</v>
      </c>
      <c r="D8214" s="98" t="s">
        <v>3</v>
      </c>
      <c r="E8214" s="98">
        <v>1425644</v>
      </c>
      <c r="F8214" s="98"/>
      <c r="G8214" s="127" t="s">
        <v>13824</v>
      </c>
      <c r="H8214" s="128">
        <v>0</v>
      </c>
      <c r="I8214" s="128">
        <v>522</v>
      </c>
      <c r="J8214" s="129">
        <v>522</v>
      </c>
      <c r="K8214" s="101" t="s">
        <v>1388</v>
      </c>
    </row>
    <row r="8215" spans="1:11" ht="56.25" customHeight="1">
      <c r="A8215" s="98">
        <v>650</v>
      </c>
      <c r="B8215" s="125" t="s">
        <v>7941</v>
      </c>
      <c r="C8215" s="126">
        <v>42643</v>
      </c>
      <c r="D8215" s="98" t="s">
        <v>3</v>
      </c>
      <c r="E8215" s="98">
        <v>1425648</v>
      </c>
      <c r="F8215" s="98"/>
      <c r="G8215" s="127" t="s">
        <v>13827</v>
      </c>
      <c r="H8215" s="128">
        <v>0</v>
      </c>
      <c r="I8215" s="128">
        <v>1918</v>
      </c>
      <c r="J8215" s="129">
        <v>1918</v>
      </c>
      <c r="K8215" s="101" t="s">
        <v>1388</v>
      </c>
    </row>
    <row r="8216" spans="1:11" ht="56.25" customHeight="1">
      <c r="A8216" s="98">
        <v>660</v>
      </c>
      <c r="B8216" s="125" t="s">
        <v>1307</v>
      </c>
      <c r="C8216" s="126">
        <v>42605</v>
      </c>
      <c r="D8216" s="98" t="s">
        <v>15</v>
      </c>
      <c r="E8216" s="98">
        <v>506</v>
      </c>
      <c r="F8216" s="98"/>
      <c r="G8216" s="127" t="s">
        <v>6501</v>
      </c>
      <c r="H8216" s="128">
        <v>711.72</v>
      </c>
      <c r="I8216" s="128">
        <v>0</v>
      </c>
      <c r="J8216" s="129">
        <v>711.72</v>
      </c>
      <c r="K8216" s="101" t="s">
        <v>1388</v>
      </c>
    </row>
    <row r="8217" spans="1:11" ht="56.25" customHeight="1">
      <c r="A8217" s="98">
        <v>660</v>
      </c>
      <c r="B8217" s="125" t="s">
        <v>1307</v>
      </c>
      <c r="C8217" s="126">
        <v>42500</v>
      </c>
      <c r="D8217" s="98" t="s">
        <v>6</v>
      </c>
      <c r="E8217" s="98">
        <v>700807</v>
      </c>
      <c r="F8217" s="98"/>
      <c r="G8217" s="127" t="s">
        <v>3871</v>
      </c>
      <c r="H8217" s="128">
        <v>0</v>
      </c>
      <c r="I8217" s="128">
        <v>1000000</v>
      </c>
      <c r="J8217" s="129">
        <v>1000000</v>
      </c>
      <c r="K8217" s="101" t="s">
        <v>1388</v>
      </c>
    </row>
    <row r="8218" spans="1:11" ht="56.25" customHeight="1">
      <c r="A8218" s="98">
        <v>660</v>
      </c>
      <c r="B8218" s="125" t="s">
        <v>1307</v>
      </c>
      <c r="C8218" s="126">
        <v>42474</v>
      </c>
      <c r="D8218" s="98" t="s">
        <v>6</v>
      </c>
      <c r="E8218" s="98">
        <v>848152</v>
      </c>
      <c r="F8218" s="98"/>
      <c r="G8218" s="127" t="s">
        <v>3407</v>
      </c>
      <c r="H8218" s="128">
        <v>0</v>
      </c>
      <c r="I8218" s="128">
        <v>4889.1000000000004</v>
      </c>
      <c r="J8218" s="129">
        <v>4889.1000000000004</v>
      </c>
      <c r="K8218" s="101" t="s">
        <v>1388</v>
      </c>
    </row>
    <row r="8219" spans="1:11" ht="56.25" customHeight="1">
      <c r="A8219" s="98">
        <v>660</v>
      </c>
      <c r="B8219" s="125" t="s">
        <v>1307</v>
      </c>
      <c r="C8219" s="126">
        <v>42489</v>
      </c>
      <c r="D8219" s="98" t="s">
        <v>6</v>
      </c>
      <c r="E8219" s="98">
        <v>849868</v>
      </c>
      <c r="F8219" s="98"/>
      <c r="G8219" s="127" t="s">
        <v>3705</v>
      </c>
      <c r="H8219" s="128">
        <v>0</v>
      </c>
      <c r="I8219" s="128">
        <v>422158.89</v>
      </c>
      <c r="J8219" s="129">
        <v>422158.89</v>
      </c>
      <c r="K8219" s="101" t="s">
        <v>1388</v>
      </c>
    </row>
    <row r="8220" spans="1:11" ht="56.25" customHeight="1">
      <c r="A8220" s="98">
        <v>660</v>
      </c>
      <c r="B8220" s="125" t="s">
        <v>1307</v>
      </c>
      <c r="C8220" s="126">
        <v>42586</v>
      </c>
      <c r="D8220" s="98" t="s">
        <v>6</v>
      </c>
      <c r="E8220" s="98">
        <v>859895</v>
      </c>
      <c r="F8220" s="98"/>
      <c r="G8220" s="127" t="s">
        <v>6033</v>
      </c>
      <c r="H8220" s="128">
        <v>0</v>
      </c>
      <c r="I8220" s="128">
        <v>649419</v>
      </c>
      <c r="J8220" s="129">
        <v>649419</v>
      </c>
      <c r="K8220" s="101" t="s">
        <v>1388</v>
      </c>
    </row>
    <row r="8221" spans="1:11" ht="56.25" customHeight="1">
      <c r="A8221" s="98">
        <v>660</v>
      </c>
      <c r="B8221" s="125" t="s">
        <v>7715</v>
      </c>
      <c r="C8221" s="126">
        <v>42373</v>
      </c>
      <c r="D8221" s="98" t="s">
        <v>3</v>
      </c>
      <c r="E8221" s="98">
        <v>1336600</v>
      </c>
      <c r="F8221" s="98"/>
      <c r="G8221" s="127" t="s">
        <v>7716</v>
      </c>
      <c r="H8221" s="128">
        <v>0</v>
      </c>
      <c r="I8221" s="128">
        <v>523.70000000000005</v>
      </c>
      <c r="J8221" s="129">
        <v>523.70000000000005</v>
      </c>
      <c r="K8221" s="101" t="s">
        <v>1388</v>
      </c>
    </row>
    <row r="8222" spans="1:11" ht="56.25" customHeight="1">
      <c r="A8222" s="98">
        <v>660</v>
      </c>
      <c r="B8222" s="125" t="s">
        <v>7715</v>
      </c>
      <c r="C8222" s="126">
        <v>42373</v>
      </c>
      <c r="D8222" s="98" t="s">
        <v>3</v>
      </c>
      <c r="E8222" s="98">
        <v>1336626</v>
      </c>
      <c r="F8222" s="98"/>
      <c r="G8222" s="127" t="s">
        <v>7717</v>
      </c>
      <c r="H8222" s="128">
        <v>0</v>
      </c>
      <c r="I8222" s="128">
        <v>18</v>
      </c>
      <c r="J8222" s="129">
        <v>18</v>
      </c>
      <c r="K8222" s="101" t="s">
        <v>1388</v>
      </c>
    </row>
    <row r="8223" spans="1:11" ht="56.25" customHeight="1">
      <c r="A8223" s="98">
        <v>660</v>
      </c>
      <c r="B8223" s="125" t="s">
        <v>7715</v>
      </c>
      <c r="C8223" s="126">
        <v>42373</v>
      </c>
      <c r="D8223" s="98" t="s">
        <v>3</v>
      </c>
      <c r="E8223" s="98">
        <v>1336675</v>
      </c>
      <c r="F8223" s="98"/>
      <c r="G8223" s="127" t="s">
        <v>7733</v>
      </c>
      <c r="H8223" s="128">
        <v>0</v>
      </c>
      <c r="I8223" s="128">
        <v>161</v>
      </c>
      <c r="J8223" s="129">
        <v>161</v>
      </c>
      <c r="K8223" s="101" t="s">
        <v>1429</v>
      </c>
    </row>
    <row r="8224" spans="1:11" ht="56.25" customHeight="1">
      <c r="A8224" s="98">
        <v>660</v>
      </c>
      <c r="B8224" s="125" t="s">
        <v>7715</v>
      </c>
      <c r="C8224" s="126">
        <v>42384</v>
      </c>
      <c r="D8224" s="98" t="s">
        <v>3</v>
      </c>
      <c r="E8224" s="98">
        <v>1341178</v>
      </c>
      <c r="F8224" s="98"/>
      <c r="G8224" s="127" t="s">
        <v>7955</v>
      </c>
      <c r="H8224" s="128">
        <v>0</v>
      </c>
      <c r="I8224" s="128">
        <v>525</v>
      </c>
      <c r="J8224" s="129">
        <v>525</v>
      </c>
      <c r="K8224" s="101" t="s">
        <v>1388</v>
      </c>
    </row>
    <row r="8225" spans="1:11" ht="56.25" customHeight="1">
      <c r="A8225" s="98">
        <v>660</v>
      </c>
      <c r="B8225" s="125" t="s">
        <v>7715</v>
      </c>
      <c r="C8225" s="126">
        <v>42384</v>
      </c>
      <c r="D8225" s="98" t="s">
        <v>3</v>
      </c>
      <c r="E8225" s="98">
        <v>1341399</v>
      </c>
      <c r="F8225" s="98"/>
      <c r="G8225" s="127" t="s">
        <v>7968</v>
      </c>
      <c r="H8225" s="128">
        <v>0</v>
      </c>
      <c r="I8225" s="128">
        <v>645</v>
      </c>
      <c r="J8225" s="129">
        <v>645</v>
      </c>
      <c r="K8225" s="101" t="s">
        <v>1429</v>
      </c>
    </row>
    <row r="8226" spans="1:11" ht="56.25" customHeight="1">
      <c r="A8226" s="98">
        <v>660</v>
      </c>
      <c r="B8226" s="125" t="s">
        <v>8389</v>
      </c>
      <c r="C8226" s="126">
        <v>42419</v>
      </c>
      <c r="D8226" s="98" t="s">
        <v>3</v>
      </c>
      <c r="E8226" s="98">
        <v>1351917</v>
      </c>
      <c r="F8226" s="98"/>
      <c r="G8226" s="127" t="s">
        <v>8390</v>
      </c>
      <c r="H8226" s="128">
        <v>0</v>
      </c>
      <c r="I8226" s="128">
        <v>97</v>
      </c>
      <c r="J8226" s="129">
        <v>97</v>
      </c>
      <c r="K8226" s="101" t="s">
        <v>1388</v>
      </c>
    </row>
    <row r="8227" spans="1:11" ht="56.25" customHeight="1">
      <c r="A8227" s="98">
        <v>660</v>
      </c>
      <c r="B8227" s="125" t="s">
        <v>8389</v>
      </c>
      <c r="C8227" s="126">
        <v>42419</v>
      </c>
      <c r="D8227" s="98" t="s">
        <v>3</v>
      </c>
      <c r="E8227" s="98">
        <v>1351922</v>
      </c>
      <c r="F8227" s="98"/>
      <c r="G8227" s="127" t="s">
        <v>8393</v>
      </c>
      <c r="H8227" s="128">
        <v>0</v>
      </c>
      <c r="I8227" s="128">
        <v>97</v>
      </c>
      <c r="J8227" s="129">
        <v>97</v>
      </c>
      <c r="K8227" s="101" t="s">
        <v>1388</v>
      </c>
    </row>
    <row r="8228" spans="1:11" ht="56.25" customHeight="1">
      <c r="A8228" s="98">
        <v>660</v>
      </c>
      <c r="B8228" s="125" t="s">
        <v>8389</v>
      </c>
      <c r="C8228" s="126">
        <v>42419</v>
      </c>
      <c r="D8228" s="98" t="s">
        <v>3</v>
      </c>
      <c r="E8228" s="98">
        <v>1351927</v>
      </c>
      <c r="F8228" s="98"/>
      <c r="G8228" s="127" t="s">
        <v>8395</v>
      </c>
      <c r="H8228" s="128">
        <v>0</v>
      </c>
      <c r="I8228" s="128">
        <v>97</v>
      </c>
      <c r="J8228" s="129">
        <v>97</v>
      </c>
      <c r="K8228" s="101" t="s">
        <v>1388</v>
      </c>
    </row>
    <row r="8229" spans="1:11" ht="56.25" customHeight="1">
      <c r="A8229" s="98">
        <v>660</v>
      </c>
      <c r="B8229" s="125" t="s">
        <v>8389</v>
      </c>
      <c r="C8229" s="126">
        <v>42419</v>
      </c>
      <c r="D8229" s="98" t="s">
        <v>3</v>
      </c>
      <c r="E8229" s="98">
        <v>1351930</v>
      </c>
      <c r="F8229" s="98"/>
      <c r="G8229" s="127" t="s">
        <v>8396</v>
      </c>
      <c r="H8229" s="128">
        <v>0</v>
      </c>
      <c r="I8229" s="128">
        <v>97</v>
      </c>
      <c r="J8229" s="129">
        <v>97</v>
      </c>
      <c r="K8229" s="101" t="s">
        <v>1388</v>
      </c>
    </row>
    <row r="8230" spans="1:11" ht="56.25" customHeight="1">
      <c r="A8230" s="98">
        <v>660</v>
      </c>
      <c r="B8230" s="125" t="s">
        <v>8389</v>
      </c>
      <c r="C8230" s="126">
        <v>42419</v>
      </c>
      <c r="D8230" s="98" t="s">
        <v>3</v>
      </c>
      <c r="E8230" s="98">
        <v>1351935</v>
      </c>
      <c r="F8230" s="98"/>
      <c r="G8230" s="127" t="s">
        <v>8397</v>
      </c>
      <c r="H8230" s="128">
        <v>0</v>
      </c>
      <c r="I8230" s="128">
        <v>333</v>
      </c>
      <c r="J8230" s="129">
        <v>333</v>
      </c>
      <c r="K8230" s="101" t="s">
        <v>1388</v>
      </c>
    </row>
    <row r="8231" spans="1:11" ht="56.25" customHeight="1">
      <c r="A8231" s="98">
        <v>660</v>
      </c>
      <c r="B8231" s="125" t="s">
        <v>8389</v>
      </c>
      <c r="C8231" s="126">
        <v>42419</v>
      </c>
      <c r="D8231" s="98" t="s">
        <v>3</v>
      </c>
      <c r="E8231" s="98">
        <v>1351937</v>
      </c>
      <c r="F8231" s="98"/>
      <c r="G8231" s="127" t="s">
        <v>8398</v>
      </c>
      <c r="H8231" s="128">
        <v>0</v>
      </c>
      <c r="I8231" s="128">
        <v>60.13</v>
      </c>
      <c r="J8231" s="129">
        <v>60.13</v>
      </c>
      <c r="K8231" s="101" t="s">
        <v>1388</v>
      </c>
    </row>
    <row r="8232" spans="1:11" ht="56.25" customHeight="1">
      <c r="A8232" s="98">
        <v>660</v>
      </c>
      <c r="B8232" s="125" t="s">
        <v>8389</v>
      </c>
      <c r="C8232" s="126">
        <v>42419</v>
      </c>
      <c r="D8232" s="98" t="s">
        <v>3</v>
      </c>
      <c r="E8232" s="98">
        <v>1351939</v>
      </c>
      <c r="F8232" s="98"/>
      <c r="G8232" s="127" t="s">
        <v>8399</v>
      </c>
      <c r="H8232" s="128">
        <v>0</v>
      </c>
      <c r="I8232" s="128">
        <v>97</v>
      </c>
      <c r="J8232" s="129">
        <v>97</v>
      </c>
      <c r="K8232" s="101" t="s">
        <v>1388</v>
      </c>
    </row>
    <row r="8233" spans="1:11" ht="56.25" customHeight="1">
      <c r="A8233" s="98">
        <v>660</v>
      </c>
      <c r="B8233" s="125" t="s">
        <v>7715</v>
      </c>
      <c r="C8233" s="126">
        <v>42450</v>
      </c>
      <c r="D8233" s="98" t="s">
        <v>3</v>
      </c>
      <c r="E8233" s="98">
        <v>1361438</v>
      </c>
      <c r="F8233" s="98"/>
      <c r="G8233" s="127" t="s">
        <v>8941</v>
      </c>
      <c r="H8233" s="128">
        <v>0</v>
      </c>
      <c r="I8233" s="128">
        <v>1213.4000000000001</v>
      </c>
      <c r="J8233" s="129">
        <v>1213.4000000000001</v>
      </c>
      <c r="K8233" s="101" t="s">
        <v>1388</v>
      </c>
    </row>
    <row r="8234" spans="1:11" ht="56.25" customHeight="1">
      <c r="A8234" s="98">
        <v>660</v>
      </c>
      <c r="B8234" s="125" t="s">
        <v>7715</v>
      </c>
      <c r="C8234" s="126">
        <v>42452</v>
      </c>
      <c r="D8234" s="98" t="s">
        <v>3</v>
      </c>
      <c r="E8234" s="98">
        <v>1362373</v>
      </c>
      <c r="F8234" s="98"/>
      <c r="G8234" s="127" t="s">
        <v>9005</v>
      </c>
      <c r="H8234" s="128">
        <v>0</v>
      </c>
      <c r="I8234" s="128">
        <v>579</v>
      </c>
      <c r="J8234" s="129">
        <v>579</v>
      </c>
      <c r="K8234" s="101" t="s">
        <v>1388</v>
      </c>
    </row>
    <row r="8235" spans="1:11" ht="56.25" customHeight="1">
      <c r="A8235" s="98">
        <v>660</v>
      </c>
      <c r="B8235" s="125" t="s">
        <v>7715</v>
      </c>
      <c r="C8235" s="126">
        <v>42452</v>
      </c>
      <c r="D8235" s="98" t="s">
        <v>3</v>
      </c>
      <c r="E8235" s="98">
        <v>1362379</v>
      </c>
      <c r="F8235" s="98"/>
      <c r="G8235" s="127" t="s">
        <v>9007</v>
      </c>
      <c r="H8235" s="128">
        <v>0</v>
      </c>
      <c r="I8235" s="128">
        <v>96</v>
      </c>
      <c r="J8235" s="129">
        <v>96</v>
      </c>
      <c r="K8235" s="101" t="s">
        <v>1388</v>
      </c>
    </row>
    <row r="8236" spans="1:11" ht="56.25" customHeight="1">
      <c r="A8236" s="98">
        <v>660</v>
      </c>
      <c r="B8236" s="125" t="s">
        <v>8389</v>
      </c>
      <c r="C8236" s="126">
        <v>42486</v>
      </c>
      <c r="D8236" s="98" t="s">
        <v>3</v>
      </c>
      <c r="E8236" s="98">
        <v>1372825</v>
      </c>
      <c r="F8236" s="98"/>
      <c r="G8236" s="127" t="s">
        <v>9593</v>
      </c>
      <c r="H8236" s="128">
        <v>0</v>
      </c>
      <c r="I8236" s="128">
        <v>67.070000000000007</v>
      </c>
      <c r="J8236" s="129">
        <v>67.070000000000007</v>
      </c>
      <c r="K8236" s="101" t="s">
        <v>1388</v>
      </c>
    </row>
    <row r="8237" spans="1:11" ht="56.25" customHeight="1">
      <c r="A8237" s="98">
        <v>660</v>
      </c>
      <c r="B8237" s="125" t="s">
        <v>8389</v>
      </c>
      <c r="C8237" s="126">
        <v>42486</v>
      </c>
      <c r="D8237" s="98" t="s">
        <v>3</v>
      </c>
      <c r="E8237" s="98">
        <v>1372828</v>
      </c>
      <c r="F8237" s="98"/>
      <c r="G8237" s="127" t="s">
        <v>9594</v>
      </c>
      <c r="H8237" s="128">
        <v>0</v>
      </c>
      <c r="I8237" s="128">
        <v>1084</v>
      </c>
      <c r="J8237" s="129">
        <v>1084</v>
      </c>
      <c r="K8237" s="101" t="s">
        <v>1388</v>
      </c>
    </row>
    <row r="8238" spans="1:11" ht="56.25" customHeight="1">
      <c r="A8238" s="98">
        <v>660</v>
      </c>
      <c r="B8238" s="125" t="s">
        <v>8389</v>
      </c>
      <c r="C8238" s="126">
        <v>42486</v>
      </c>
      <c r="D8238" s="98" t="s">
        <v>3</v>
      </c>
      <c r="E8238" s="98">
        <v>1372833</v>
      </c>
      <c r="F8238" s="98"/>
      <c r="G8238" s="127" t="s">
        <v>9596</v>
      </c>
      <c r="H8238" s="128">
        <v>0</v>
      </c>
      <c r="I8238" s="128">
        <v>11529.34</v>
      </c>
      <c r="J8238" s="129">
        <v>11529.34</v>
      </c>
      <c r="K8238" s="101" t="s">
        <v>1388</v>
      </c>
    </row>
    <row r="8239" spans="1:11" ht="56.25" customHeight="1">
      <c r="A8239" s="98">
        <v>660</v>
      </c>
      <c r="B8239" s="125" t="s">
        <v>8389</v>
      </c>
      <c r="C8239" s="126">
        <v>42486</v>
      </c>
      <c r="D8239" s="98" t="s">
        <v>3</v>
      </c>
      <c r="E8239" s="98">
        <v>1372842</v>
      </c>
      <c r="F8239" s="98"/>
      <c r="G8239" s="127" t="s">
        <v>9598</v>
      </c>
      <c r="H8239" s="128">
        <v>0</v>
      </c>
      <c r="I8239" s="128">
        <v>141.67000000000002</v>
      </c>
      <c r="J8239" s="129">
        <v>141.67000000000002</v>
      </c>
      <c r="K8239" s="101" t="s">
        <v>1388</v>
      </c>
    </row>
    <row r="8240" spans="1:11" ht="56.25" customHeight="1">
      <c r="A8240" s="98">
        <v>660</v>
      </c>
      <c r="B8240" s="125" t="s">
        <v>8389</v>
      </c>
      <c r="C8240" s="126">
        <v>42486</v>
      </c>
      <c r="D8240" s="98" t="s">
        <v>3</v>
      </c>
      <c r="E8240" s="98">
        <v>1372844</v>
      </c>
      <c r="F8240" s="98"/>
      <c r="G8240" s="127" t="s">
        <v>9600</v>
      </c>
      <c r="H8240" s="128">
        <v>0</v>
      </c>
      <c r="I8240" s="128">
        <v>10.8</v>
      </c>
      <c r="J8240" s="129">
        <v>10.8</v>
      </c>
      <c r="K8240" s="101" t="s">
        <v>1388</v>
      </c>
    </row>
    <row r="8241" spans="1:11" ht="56.25" customHeight="1">
      <c r="A8241" s="98">
        <v>660</v>
      </c>
      <c r="B8241" s="125" t="s">
        <v>8389</v>
      </c>
      <c r="C8241" s="126">
        <v>42486</v>
      </c>
      <c r="D8241" s="98" t="s">
        <v>3</v>
      </c>
      <c r="E8241" s="98">
        <v>1372847</v>
      </c>
      <c r="F8241" s="98"/>
      <c r="G8241" s="127" t="s">
        <v>9603</v>
      </c>
      <c r="H8241" s="128">
        <v>0</v>
      </c>
      <c r="I8241" s="128">
        <v>20</v>
      </c>
      <c r="J8241" s="129">
        <v>20</v>
      </c>
      <c r="K8241" s="101" t="s">
        <v>1388</v>
      </c>
    </row>
    <row r="8242" spans="1:11" ht="56.25" customHeight="1">
      <c r="A8242" s="98">
        <v>660</v>
      </c>
      <c r="B8242" s="125" t="s">
        <v>7715</v>
      </c>
      <c r="C8242" s="126">
        <v>42509</v>
      </c>
      <c r="D8242" s="98" t="s">
        <v>3</v>
      </c>
      <c r="E8242" s="98">
        <v>1380447</v>
      </c>
      <c r="F8242" s="98"/>
      <c r="G8242" s="127" t="s">
        <v>10006</v>
      </c>
      <c r="H8242" s="128">
        <v>0</v>
      </c>
      <c r="I8242" s="128">
        <v>234.4</v>
      </c>
      <c r="J8242" s="129">
        <v>234.4</v>
      </c>
      <c r="K8242" s="101" t="s">
        <v>1388</v>
      </c>
    </row>
    <row r="8243" spans="1:11" ht="56.25" customHeight="1">
      <c r="A8243" s="98">
        <v>660</v>
      </c>
      <c r="B8243" s="125" t="s">
        <v>7715</v>
      </c>
      <c r="C8243" s="126">
        <v>42509</v>
      </c>
      <c r="D8243" s="98" t="s">
        <v>3</v>
      </c>
      <c r="E8243" s="98">
        <v>1380449</v>
      </c>
      <c r="F8243" s="98"/>
      <c r="G8243" s="127" t="s">
        <v>10008</v>
      </c>
      <c r="H8243" s="128">
        <v>0</v>
      </c>
      <c r="I8243" s="128">
        <v>1213.4000000000001</v>
      </c>
      <c r="J8243" s="129">
        <v>1213.4000000000001</v>
      </c>
      <c r="K8243" s="101" t="s">
        <v>1388</v>
      </c>
    </row>
    <row r="8244" spans="1:11" ht="56.25" customHeight="1">
      <c r="A8244" s="98">
        <v>660</v>
      </c>
      <c r="B8244" s="125" t="s">
        <v>1317</v>
      </c>
      <c r="C8244" s="126">
        <v>42524</v>
      </c>
      <c r="D8244" s="98" t="s">
        <v>3</v>
      </c>
      <c r="E8244" s="98">
        <v>1384852</v>
      </c>
      <c r="F8244" s="98"/>
      <c r="G8244" s="127" t="s">
        <v>13904</v>
      </c>
      <c r="H8244" s="128">
        <v>0</v>
      </c>
      <c r="I8244" s="128">
        <v>28296</v>
      </c>
      <c r="J8244" s="129">
        <v>28296</v>
      </c>
      <c r="K8244" s="101" t="s">
        <v>1388</v>
      </c>
    </row>
    <row r="8245" spans="1:11" ht="56.25" customHeight="1">
      <c r="A8245" s="98">
        <v>660</v>
      </c>
      <c r="B8245" s="125" t="s">
        <v>1317</v>
      </c>
      <c r="C8245" s="126">
        <v>42524</v>
      </c>
      <c r="D8245" s="98" t="s">
        <v>3</v>
      </c>
      <c r="E8245" s="98">
        <v>1384855</v>
      </c>
      <c r="F8245" s="98"/>
      <c r="G8245" s="127" t="s">
        <v>13905</v>
      </c>
      <c r="H8245" s="128">
        <v>0</v>
      </c>
      <c r="I8245" s="128">
        <v>3417.9</v>
      </c>
      <c r="J8245" s="129">
        <v>3417.9</v>
      </c>
      <c r="K8245" s="101" t="s">
        <v>1388</v>
      </c>
    </row>
    <row r="8246" spans="1:11" ht="56.25" customHeight="1">
      <c r="A8246" s="98">
        <v>660</v>
      </c>
      <c r="B8246" s="125" t="s">
        <v>1317</v>
      </c>
      <c r="C8246" s="126">
        <v>42524</v>
      </c>
      <c r="D8246" s="98" t="s">
        <v>3</v>
      </c>
      <c r="E8246" s="98">
        <v>1384857</v>
      </c>
      <c r="F8246" s="98"/>
      <c r="G8246" s="127" t="s">
        <v>13906</v>
      </c>
      <c r="H8246" s="128">
        <v>0</v>
      </c>
      <c r="I8246" s="128">
        <v>34051</v>
      </c>
      <c r="J8246" s="129">
        <v>34051</v>
      </c>
      <c r="K8246" s="101" t="s">
        <v>1388</v>
      </c>
    </row>
    <row r="8247" spans="1:11" ht="56.25" customHeight="1">
      <c r="A8247" s="98">
        <v>660</v>
      </c>
      <c r="B8247" s="125" t="s">
        <v>7715</v>
      </c>
      <c r="C8247" s="126">
        <v>42530</v>
      </c>
      <c r="D8247" s="98" t="s">
        <v>3</v>
      </c>
      <c r="E8247" s="98">
        <v>1387004</v>
      </c>
      <c r="F8247" s="98"/>
      <c r="G8247" s="127" t="s">
        <v>10480</v>
      </c>
      <c r="H8247" s="128">
        <v>0</v>
      </c>
      <c r="I8247" s="128">
        <v>1239.1600000000001</v>
      </c>
      <c r="J8247" s="129">
        <v>1239.1600000000001</v>
      </c>
      <c r="K8247" s="101" t="s">
        <v>1388</v>
      </c>
    </row>
    <row r="8248" spans="1:11" ht="56.25" customHeight="1">
      <c r="A8248" s="98">
        <v>660</v>
      </c>
      <c r="B8248" s="125" t="s">
        <v>7715</v>
      </c>
      <c r="C8248" s="126">
        <v>42530</v>
      </c>
      <c r="D8248" s="98" t="s">
        <v>3</v>
      </c>
      <c r="E8248" s="98">
        <v>1387005</v>
      </c>
      <c r="F8248" s="98"/>
      <c r="G8248" s="127" t="s">
        <v>10480</v>
      </c>
      <c r="H8248" s="128">
        <v>0</v>
      </c>
      <c r="I8248" s="128">
        <v>1770.24</v>
      </c>
      <c r="J8248" s="129">
        <v>1770.24</v>
      </c>
      <c r="K8248" s="101" t="s">
        <v>1388</v>
      </c>
    </row>
    <row r="8249" spans="1:11" ht="56.25" customHeight="1">
      <c r="A8249" s="98">
        <v>660</v>
      </c>
      <c r="B8249" s="125" t="s">
        <v>7715</v>
      </c>
      <c r="C8249" s="126">
        <v>42530</v>
      </c>
      <c r="D8249" s="98" t="s">
        <v>3</v>
      </c>
      <c r="E8249" s="98">
        <v>1387006</v>
      </c>
      <c r="F8249" s="98"/>
      <c r="G8249" s="127" t="s">
        <v>10480</v>
      </c>
      <c r="H8249" s="128">
        <v>0</v>
      </c>
      <c r="I8249" s="128">
        <v>1774.24</v>
      </c>
      <c r="J8249" s="129">
        <v>1774.24</v>
      </c>
      <c r="K8249" s="101" t="s">
        <v>1388</v>
      </c>
    </row>
    <row r="8250" spans="1:11" ht="56.25" customHeight="1">
      <c r="A8250" s="98">
        <v>660</v>
      </c>
      <c r="B8250" s="125" t="s">
        <v>7715</v>
      </c>
      <c r="C8250" s="126">
        <v>42530</v>
      </c>
      <c r="D8250" s="98" t="s">
        <v>3</v>
      </c>
      <c r="E8250" s="98">
        <v>1387007</v>
      </c>
      <c r="F8250" s="98"/>
      <c r="G8250" s="127" t="s">
        <v>10480</v>
      </c>
      <c r="H8250" s="128">
        <v>0</v>
      </c>
      <c r="I8250" s="128">
        <v>247.16</v>
      </c>
      <c r="J8250" s="129">
        <v>247.16</v>
      </c>
      <c r="K8250" s="101" t="s">
        <v>1388</v>
      </c>
    </row>
    <row r="8251" spans="1:11" ht="56.25" customHeight="1">
      <c r="A8251" s="98">
        <v>660</v>
      </c>
      <c r="B8251" s="125" t="s">
        <v>7715</v>
      </c>
      <c r="C8251" s="126">
        <v>42530</v>
      </c>
      <c r="D8251" s="98" t="s">
        <v>3</v>
      </c>
      <c r="E8251" s="98">
        <v>1387008</v>
      </c>
      <c r="F8251" s="98"/>
      <c r="G8251" s="127" t="s">
        <v>10480</v>
      </c>
      <c r="H8251" s="128">
        <v>0</v>
      </c>
      <c r="I8251" s="128">
        <v>1875.8500000000001</v>
      </c>
      <c r="J8251" s="129">
        <v>1875.8500000000001</v>
      </c>
      <c r="K8251" s="101" t="s">
        <v>1388</v>
      </c>
    </row>
    <row r="8252" spans="1:11" ht="56.25" customHeight="1">
      <c r="A8252" s="98">
        <v>660</v>
      </c>
      <c r="B8252" s="125" t="s">
        <v>7715</v>
      </c>
      <c r="C8252" s="126">
        <v>42534</v>
      </c>
      <c r="D8252" s="98" t="s">
        <v>3</v>
      </c>
      <c r="E8252" s="98">
        <v>1388126</v>
      </c>
      <c r="F8252" s="98"/>
      <c r="G8252" s="127" t="s">
        <v>10525</v>
      </c>
      <c r="H8252" s="128">
        <v>0</v>
      </c>
      <c r="I8252" s="128">
        <v>1213.4000000000001</v>
      </c>
      <c r="J8252" s="129">
        <v>1213.4000000000001</v>
      </c>
      <c r="K8252" s="101" t="s">
        <v>1388</v>
      </c>
    </row>
    <row r="8253" spans="1:11" ht="56.25" customHeight="1">
      <c r="A8253" s="98">
        <v>660</v>
      </c>
      <c r="B8253" s="125" t="s">
        <v>7715</v>
      </c>
      <c r="C8253" s="126">
        <v>42534</v>
      </c>
      <c r="D8253" s="98" t="s">
        <v>3</v>
      </c>
      <c r="E8253" s="98">
        <v>1388128</v>
      </c>
      <c r="F8253" s="98"/>
      <c r="G8253" s="127" t="s">
        <v>10526</v>
      </c>
      <c r="H8253" s="128">
        <v>0</v>
      </c>
      <c r="I8253" s="128">
        <v>234.4</v>
      </c>
      <c r="J8253" s="129">
        <v>234.4</v>
      </c>
      <c r="K8253" s="101" t="s">
        <v>1388</v>
      </c>
    </row>
    <row r="8254" spans="1:11" ht="56.25" customHeight="1">
      <c r="A8254" s="98">
        <v>660</v>
      </c>
      <c r="B8254" s="125" t="s">
        <v>7715</v>
      </c>
      <c r="C8254" s="126">
        <v>42538</v>
      </c>
      <c r="D8254" s="98" t="s">
        <v>3</v>
      </c>
      <c r="E8254" s="98">
        <v>1389865</v>
      </c>
      <c r="F8254" s="98"/>
      <c r="G8254" s="127" t="s">
        <v>10634</v>
      </c>
      <c r="H8254" s="128">
        <v>0</v>
      </c>
      <c r="I8254" s="128">
        <v>97</v>
      </c>
      <c r="J8254" s="129">
        <v>97</v>
      </c>
      <c r="K8254" s="101" t="s">
        <v>1388</v>
      </c>
    </row>
    <row r="8255" spans="1:11" ht="56.25" customHeight="1">
      <c r="A8255" s="98">
        <v>660</v>
      </c>
      <c r="B8255" s="125" t="s">
        <v>7715</v>
      </c>
      <c r="C8255" s="126">
        <v>42538</v>
      </c>
      <c r="D8255" s="98" t="s">
        <v>3</v>
      </c>
      <c r="E8255" s="98">
        <v>1389869</v>
      </c>
      <c r="F8255" s="98"/>
      <c r="G8255" s="127" t="s">
        <v>10635</v>
      </c>
      <c r="H8255" s="128">
        <v>0</v>
      </c>
      <c r="I8255" s="128">
        <v>2983.38</v>
      </c>
      <c r="J8255" s="129">
        <v>2983.38</v>
      </c>
      <c r="K8255" s="101" t="s">
        <v>1388</v>
      </c>
    </row>
    <row r="8256" spans="1:11" ht="56.25" customHeight="1">
      <c r="A8256" s="98">
        <v>660</v>
      </c>
      <c r="B8256" s="125" t="s">
        <v>7715</v>
      </c>
      <c r="C8256" s="126">
        <v>42538</v>
      </c>
      <c r="D8256" s="98" t="s">
        <v>3</v>
      </c>
      <c r="E8256" s="98">
        <v>1389874</v>
      </c>
      <c r="F8256" s="98"/>
      <c r="G8256" s="127" t="s">
        <v>10636</v>
      </c>
      <c r="H8256" s="128">
        <v>0</v>
      </c>
      <c r="I8256" s="128">
        <v>375.66</v>
      </c>
      <c r="J8256" s="129">
        <v>375.66</v>
      </c>
      <c r="K8256" s="101" t="s">
        <v>1388</v>
      </c>
    </row>
    <row r="8257" spans="1:11" ht="56.25" customHeight="1">
      <c r="A8257" s="98">
        <v>660</v>
      </c>
      <c r="B8257" s="125" t="s">
        <v>7715</v>
      </c>
      <c r="C8257" s="126">
        <v>42538</v>
      </c>
      <c r="D8257" s="98" t="s">
        <v>3</v>
      </c>
      <c r="E8257" s="98">
        <v>1389876</v>
      </c>
      <c r="F8257" s="98"/>
      <c r="G8257" s="127" t="s">
        <v>10637</v>
      </c>
      <c r="H8257" s="128">
        <v>0</v>
      </c>
      <c r="I8257" s="128">
        <v>3921.6</v>
      </c>
      <c r="J8257" s="129">
        <v>3921.6</v>
      </c>
      <c r="K8257" s="101" t="s">
        <v>1388</v>
      </c>
    </row>
    <row r="8258" spans="1:11" ht="56.25" customHeight="1">
      <c r="A8258" s="98">
        <v>660</v>
      </c>
      <c r="B8258" s="125" t="s">
        <v>7715</v>
      </c>
      <c r="C8258" s="126">
        <v>42538</v>
      </c>
      <c r="D8258" s="98" t="s">
        <v>3</v>
      </c>
      <c r="E8258" s="98">
        <v>1389879</v>
      </c>
      <c r="F8258" s="98"/>
      <c r="G8258" s="127" t="s">
        <v>10638</v>
      </c>
      <c r="H8258" s="128">
        <v>0</v>
      </c>
      <c r="I8258" s="128">
        <v>5271.99</v>
      </c>
      <c r="J8258" s="129">
        <v>5271.99</v>
      </c>
      <c r="K8258" s="101" t="s">
        <v>1388</v>
      </c>
    </row>
    <row r="8259" spans="1:11" ht="56.25" customHeight="1">
      <c r="A8259" s="98">
        <v>660</v>
      </c>
      <c r="B8259" s="125" t="s">
        <v>7715</v>
      </c>
      <c r="C8259" s="126">
        <v>42538</v>
      </c>
      <c r="D8259" s="98" t="s">
        <v>3</v>
      </c>
      <c r="E8259" s="98">
        <v>1389880</v>
      </c>
      <c r="F8259" s="98"/>
      <c r="G8259" s="127" t="s">
        <v>10639</v>
      </c>
      <c r="H8259" s="128">
        <v>0</v>
      </c>
      <c r="I8259" s="128">
        <v>1207.17</v>
      </c>
      <c r="J8259" s="129">
        <v>1207.17</v>
      </c>
      <c r="K8259" s="101" t="s">
        <v>1388</v>
      </c>
    </row>
    <row r="8260" spans="1:11" ht="56.25" customHeight="1">
      <c r="A8260" s="98">
        <v>660</v>
      </c>
      <c r="B8260" s="125" t="s">
        <v>7715</v>
      </c>
      <c r="C8260" s="126">
        <v>42538</v>
      </c>
      <c r="D8260" s="98" t="s">
        <v>3</v>
      </c>
      <c r="E8260" s="98">
        <v>1389882</v>
      </c>
      <c r="F8260" s="98"/>
      <c r="G8260" s="127" t="s">
        <v>10640</v>
      </c>
      <c r="H8260" s="128">
        <v>0</v>
      </c>
      <c r="I8260" s="128">
        <v>54</v>
      </c>
      <c r="J8260" s="129">
        <v>54</v>
      </c>
      <c r="K8260" s="101" t="s">
        <v>1388</v>
      </c>
    </row>
    <row r="8261" spans="1:11" ht="56.25" customHeight="1">
      <c r="A8261" s="98">
        <v>660</v>
      </c>
      <c r="B8261" s="125" t="s">
        <v>7715</v>
      </c>
      <c r="C8261" s="126">
        <v>42538</v>
      </c>
      <c r="D8261" s="98" t="s">
        <v>3</v>
      </c>
      <c r="E8261" s="98">
        <v>1389887</v>
      </c>
      <c r="F8261" s="98"/>
      <c r="G8261" s="127" t="s">
        <v>10641</v>
      </c>
      <c r="H8261" s="128">
        <v>0</v>
      </c>
      <c r="I8261" s="128">
        <v>2198</v>
      </c>
      <c r="J8261" s="129">
        <v>2198</v>
      </c>
      <c r="K8261" s="101" t="s">
        <v>1388</v>
      </c>
    </row>
    <row r="8262" spans="1:11" ht="56.25" customHeight="1">
      <c r="A8262" s="98">
        <v>660</v>
      </c>
      <c r="B8262" s="125" t="s">
        <v>7715</v>
      </c>
      <c r="C8262" s="126">
        <v>42538</v>
      </c>
      <c r="D8262" s="98" t="s">
        <v>3</v>
      </c>
      <c r="E8262" s="98">
        <v>1389888</v>
      </c>
      <c r="F8262" s="98"/>
      <c r="G8262" s="127" t="s">
        <v>10642</v>
      </c>
      <c r="H8262" s="128">
        <v>0</v>
      </c>
      <c r="I8262" s="128">
        <v>1066.8</v>
      </c>
      <c r="J8262" s="129">
        <v>1066.8</v>
      </c>
      <c r="K8262" s="101" t="s">
        <v>1388</v>
      </c>
    </row>
    <row r="8263" spans="1:11" ht="56.25" customHeight="1">
      <c r="A8263" s="98">
        <v>660</v>
      </c>
      <c r="B8263" s="125" t="s">
        <v>7715</v>
      </c>
      <c r="C8263" s="126">
        <v>42538</v>
      </c>
      <c r="D8263" s="98" t="s">
        <v>3</v>
      </c>
      <c r="E8263" s="98">
        <v>1389889</v>
      </c>
      <c r="F8263" s="98"/>
      <c r="G8263" s="127" t="s">
        <v>10643</v>
      </c>
      <c r="H8263" s="128">
        <v>0</v>
      </c>
      <c r="I8263" s="128">
        <v>2847.3</v>
      </c>
      <c r="J8263" s="129">
        <v>2847.3</v>
      </c>
      <c r="K8263" s="101" t="s">
        <v>1388</v>
      </c>
    </row>
    <row r="8264" spans="1:11" ht="56.25" customHeight="1">
      <c r="A8264" s="98">
        <v>660</v>
      </c>
      <c r="B8264" s="125" t="s">
        <v>7715</v>
      </c>
      <c r="C8264" s="126">
        <v>42538</v>
      </c>
      <c r="D8264" s="98" t="s">
        <v>3</v>
      </c>
      <c r="E8264" s="98">
        <v>1389891</v>
      </c>
      <c r="F8264" s="98"/>
      <c r="G8264" s="127" t="s">
        <v>10644</v>
      </c>
      <c r="H8264" s="128">
        <v>0</v>
      </c>
      <c r="I8264" s="128">
        <v>1917</v>
      </c>
      <c r="J8264" s="129">
        <v>1917</v>
      </c>
      <c r="K8264" s="101" t="s">
        <v>1388</v>
      </c>
    </row>
    <row r="8265" spans="1:11" ht="56.25" customHeight="1">
      <c r="A8265" s="98">
        <v>660</v>
      </c>
      <c r="B8265" s="125" t="s">
        <v>7715</v>
      </c>
      <c r="C8265" s="126">
        <v>42538</v>
      </c>
      <c r="D8265" s="98" t="s">
        <v>3</v>
      </c>
      <c r="E8265" s="98">
        <v>1389898</v>
      </c>
      <c r="F8265" s="98"/>
      <c r="G8265" s="127" t="s">
        <v>10645</v>
      </c>
      <c r="H8265" s="128">
        <v>0</v>
      </c>
      <c r="I8265" s="128">
        <v>3153.84</v>
      </c>
      <c r="J8265" s="129">
        <v>3153.84</v>
      </c>
      <c r="K8265" s="101" t="s">
        <v>1388</v>
      </c>
    </row>
    <row r="8266" spans="1:11" ht="56.25" customHeight="1">
      <c r="A8266" s="98">
        <v>660</v>
      </c>
      <c r="B8266" s="125" t="s">
        <v>7715</v>
      </c>
      <c r="C8266" s="126">
        <v>42538</v>
      </c>
      <c r="D8266" s="98" t="s">
        <v>3</v>
      </c>
      <c r="E8266" s="98">
        <v>1389901</v>
      </c>
      <c r="F8266" s="98"/>
      <c r="G8266" s="127" t="s">
        <v>10646</v>
      </c>
      <c r="H8266" s="128">
        <v>0</v>
      </c>
      <c r="I8266" s="128">
        <v>780.6</v>
      </c>
      <c r="J8266" s="129">
        <v>780.6</v>
      </c>
      <c r="K8266" s="101" t="s">
        <v>1388</v>
      </c>
    </row>
    <row r="8267" spans="1:11" ht="56.25" customHeight="1">
      <c r="A8267" s="98">
        <v>660</v>
      </c>
      <c r="B8267" s="125" t="s">
        <v>7715</v>
      </c>
      <c r="C8267" s="126">
        <v>42538</v>
      </c>
      <c r="D8267" s="98" t="s">
        <v>3</v>
      </c>
      <c r="E8267" s="98">
        <v>1389904</v>
      </c>
      <c r="F8267" s="98"/>
      <c r="G8267" s="127" t="s">
        <v>10649</v>
      </c>
      <c r="H8267" s="128">
        <v>0</v>
      </c>
      <c r="I8267" s="128">
        <v>3543</v>
      </c>
      <c r="J8267" s="129">
        <v>3543</v>
      </c>
      <c r="K8267" s="101" t="s">
        <v>1388</v>
      </c>
    </row>
    <row r="8268" spans="1:11" ht="56.25" customHeight="1">
      <c r="A8268" s="98">
        <v>660</v>
      </c>
      <c r="B8268" s="125" t="s">
        <v>7715</v>
      </c>
      <c r="C8268" s="126">
        <v>42538</v>
      </c>
      <c r="D8268" s="98" t="s">
        <v>3</v>
      </c>
      <c r="E8268" s="98">
        <v>1389908</v>
      </c>
      <c r="F8268" s="98"/>
      <c r="G8268" s="127" t="s">
        <v>10652</v>
      </c>
      <c r="H8268" s="128">
        <v>0</v>
      </c>
      <c r="I8268" s="128">
        <v>29.1</v>
      </c>
      <c r="J8268" s="129">
        <v>29.1</v>
      </c>
      <c r="K8268" s="101" t="s">
        <v>1388</v>
      </c>
    </row>
    <row r="8269" spans="1:11" ht="56.25" customHeight="1">
      <c r="A8269" s="98">
        <v>660</v>
      </c>
      <c r="B8269" s="125" t="s">
        <v>7715</v>
      </c>
      <c r="C8269" s="126">
        <v>42538</v>
      </c>
      <c r="D8269" s="98" t="s">
        <v>3</v>
      </c>
      <c r="E8269" s="98">
        <v>1389909</v>
      </c>
      <c r="F8269" s="98"/>
      <c r="G8269" s="127" t="s">
        <v>10653</v>
      </c>
      <c r="H8269" s="128">
        <v>0</v>
      </c>
      <c r="I8269" s="128">
        <v>385</v>
      </c>
      <c r="J8269" s="129">
        <v>385</v>
      </c>
      <c r="K8269" s="101" t="s">
        <v>1388</v>
      </c>
    </row>
    <row r="8270" spans="1:11" ht="56.25" customHeight="1">
      <c r="A8270" s="98">
        <v>660</v>
      </c>
      <c r="B8270" s="125" t="s">
        <v>7715</v>
      </c>
      <c r="C8270" s="126">
        <v>42538</v>
      </c>
      <c r="D8270" s="98" t="s">
        <v>3</v>
      </c>
      <c r="E8270" s="98">
        <v>1389914</v>
      </c>
      <c r="F8270" s="98"/>
      <c r="G8270" s="127" t="s">
        <v>10656</v>
      </c>
      <c r="H8270" s="128">
        <v>0</v>
      </c>
      <c r="I8270" s="128">
        <v>549.85</v>
      </c>
      <c r="J8270" s="129">
        <v>549.85</v>
      </c>
      <c r="K8270" s="101" t="s">
        <v>1388</v>
      </c>
    </row>
    <row r="8271" spans="1:11" ht="56.25" customHeight="1">
      <c r="A8271" s="98">
        <v>660</v>
      </c>
      <c r="B8271" s="125" t="s">
        <v>7715</v>
      </c>
      <c r="C8271" s="126">
        <v>42543</v>
      </c>
      <c r="D8271" s="98" t="s">
        <v>3</v>
      </c>
      <c r="E8271" s="98">
        <v>1390821</v>
      </c>
      <c r="F8271" s="98"/>
      <c r="G8271" s="127" t="s">
        <v>10722</v>
      </c>
      <c r="H8271" s="128">
        <v>0</v>
      </c>
      <c r="I8271" s="128">
        <v>0.77</v>
      </c>
      <c r="J8271" s="129">
        <v>0.77</v>
      </c>
      <c r="K8271" s="101" t="s">
        <v>1388</v>
      </c>
    </row>
    <row r="8272" spans="1:11" ht="56.25" customHeight="1">
      <c r="A8272" s="98">
        <v>660</v>
      </c>
      <c r="B8272" s="125" t="s">
        <v>7715</v>
      </c>
      <c r="C8272" s="126">
        <v>42543</v>
      </c>
      <c r="D8272" s="98" t="s">
        <v>3</v>
      </c>
      <c r="E8272" s="98">
        <v>1390824</v>
      </c>
      <c r="F8272" s="98"/>
      <c r="G8272" s="127" t="s">
        <v>10723</v>
      </c>
      <c r="H8272" s="128">
        <v>0</v>
      </c>
      <c r="I8272" s="128">
        <v>1168.3800000000001</v>
      </c>
      <c r="J8272" s="129">
        <v>1168.3800000000001</v>
      </c>
      <c r="K8272" s="101" t="s">
        <v>1388</v>
      </c>
    </row>
    <row r="8273" spans="1:11" ht="56.25" customHeight="1">
      <c r="A8273" s="98">
        <v>660</v>
      </c>
      <c r="B8273" s="125" t="s">
        <v>7715</v>
      </c>
      <c r="C8273" s="126">
        <v>42544</v>
      </c>
      <c r="D8273" s="98" t="s">
        <v>3</v>
      </c>
      <c r="E8273" s="98">
        <v>1391287</v>
      </c>
      <c r="F8273" s="98"/>
      <c r="G8273" s="127" t="s">
        <v>10761</v>
      </c>
      <c r="H8273" s="128">
        <v>0</v>
      </c>
      <c r="I8273" s="128">
        <v>4823.74</v>
      </c>
      <c r="J8273" s="129">
        <v>4823.74</v>
      </c>
      <c r="K8273" s="101" t="s">
        <v>1388</v>
      </c>
    </row>
    <row r="8274" spans="1:11" ht="56.25" customHeight="1">
      <c r="A8274" s="98">
        <v>660</v>
      </c>
      <c r="B8274" s="125" t="s">
        <v>7715</v>
      </c>
      <c r="C8274" s="126">
        <v>42544</v>
      </c>
      <c r="D8274" s="98" t="s">
        <v>3</v>
      </c>
      <c r="E8274" s="98">
        <v>1391290</v>
      </c>
      <c r="F8274" s="98"/>
      <c r="G8274" s="127" t="s">
        <v>10763</v>
      </c>
      <c r="H8274" s="128">
        <v>0</v>
      </c>
      <c r="I8274" s="128">
        <v>2647</v>
      </c>
      <c r="J8274" s="129">
        <v>2647</v>
      </c>
      <c r="K8274" s="101" t="s">
        <v>1388</v>
      </c>
    </row>
    <row r="8275" spans="1:11" ht="56.25" customHeight="1">
      <c r="A8275" s="98">
        <v>660</v>
      </c>
      <c r="B8275" s="125" t="s">
        <v>7715</v>
      </c>
      <c r="C8275" s="126">
        <v>42544</v>
      </c>
      <c r="D8275" s="98" t="s">
        <v>3</v>
      </c>
      <c r="E8275" s="98">
        <v>1391296</v>
      </c>
      <c r="F8275" s="98"/>
      <c r="G8275" s="127" t="s">
        <v>10764</v>
      </c>
      <c r="H8275" s="128">
        <v>0</v>
      </c>
      <c r="I8275" s="128">
        <v>160</v>
      </c>
      <c r="J8275" s="129">
        <v>160</v>
      </c>
      <c r="K8275" s="101" t="s">
        <v>1388</v>
      </c>
    </row>
    <row r="8276" spans="1:11" ht="56.25" customHeight="1">
      <c r="A8276" s="98">
        <v>660</v>
      </c>
      <c r="B8276" s="125" t="s">
        <v>7715</v>
      </c>
      <c r="C8276" s="126">
        <v>42548</v>
      </c>
      <c r="D8276" s="98" t="s">
        <v>3</v>
      </c>
      <c r="E8276" s="98">
        <v>1392279</v>
      </c>
      <c r="F8276" s="98"/>
      <c r="G8276" s="127" t="s">
        <v>10843</v>
      </c>
      <c r="H8276" s="128">
        <v>0</v>
      </c>
      <c r="I8276" s="128">
        <v>1296.44</v>
      </c>
      <c r="J8276" s="129">
        <v>1296.44</v>
      </c>
      <c r="K8276" s="101" t="s">
        <v>1388</v>
      </c>
    </row>
    <row r="8277" spans="1:11" ht="56.25" customHeight="1">
      <c r="A8277" s="98">
        <v>660</v>
      </c>
      <c r="B8277" s="125" t="s">
        <v>7715</v>
      </c>
      <c r="C8277" s="126">
        <v>42548</v>
      </c>
      <c r="D8277" s="98" t="s">
        <v>3</v>
      </c>
      <c r="E8277" s="98">
        <v>1392283</v>
      </c>
      <c r="F8277" s="98"/>
      <c r="G8277" s="127" t="s">
        <v>10844</v>
      </c>
      <c r="H8277" s="128">
        <v>0</v>
      </c>
      <c r="I8277" s="128">
        <v>90.4</v>
      </c>
      <c r="J8277" s="129">
        <v>90.4</v>
      </c>
      <c r="K8277" s="101" t="s">
        <v>1388</v>
      </c>
    </row>
    <row r="8278" spans="1:11" ht="56.25" customHeight="1">
      <c r="A8278" s="98">
        <v>660</v>
      </c>
      <c r="B8278" s="125" t="s">
        <v>7715</v>
      </c>
      <c r="C8278" s="126">
        <v>42548</v>
      </c>
      <c r="D8278" s="98" t="s">
        <v>3</v>
      </c>
      <c r="E8278" s="98">
        <v>1392286</v>
      </c>
      <c r="F8278" s="98"/>
      <c r="G8278" s="127" t="s">
        <v>10845</v>
      </c>
      <c r="H8278" s="128">
        <v>0</v>
      </c>
      <c r="I8278" s="128">
        <v>52.54</v>
      </c>
      <c r="J8278" s="129">
        <v>52.54</v>
      </c>
      <c r="K8278" s="101" t="s">
        <v>1388</v>
      </c>
    </row>
    <row r="8279" spans="1:11" ht="56.25" customHeight="1">
      <c r="A8279" s="98">
        <v>660</v>
      </c>
      <c r="B8279" s="125" t="s">
        <v>7715</v>
      </c>
      <c r="C8279" s="126">
        <v>42548</v>
      </c>
      <c r="D8279" s="98" t="s">
        <v>3</v>
      </c>
      <c r="E8279" s="98">
        <v>1392292</v>
      </c>
      <c r="F8279" s="98"/>
      <c r="G8279" s="127" t="s">
        <v>10846</v>
      </c>
      <c r="H8279" s="128">
        <v>0</v>
      </c>
      <c r="I8279" s="128">
        <v>4.4800000000000004</v>
      </c>
      <c r="J8279" s="129">
        <v>4.4800000000000004</v>
      </c>
      <c r="K8279" s="101" t="s">
        <v>1388</v>
      </c>
    </row>
    <row r="8280" spans="1:11" ht="56.25" customHeight="1">
      <c r="A8280" s="98">
        <v>660</v>
      </c>
      <c r="B8280" s="125" t="s">
        <v>7715</v>
      </c>
      <c r="C8280" s="126">
        <v>42548</v>
      </c>
      <c r="D8280" s="98" t="s">
        <v>3</v>
      </c>
      <c r="E8280" s="98">
        <v>1392294</v>
      </c>
      <c r="F8280" s="98"/>
      <c r="G8280" s="127" t="s">
        <v>10847</v>
      </c>
      <c r="H8280" s="128">
        <v>0</v>
      </c>
      <c r="I8280" s="128">
        <v>127.85000000000001</v>
      </c>
      <c r="J8280" s="129">
        <v>127.85000000000001</v>
      </c>
      <c r="K8280" s="101" t="s">
        <v>1388</v>
      </c>
    </row>
    <row r="8281" spans="1:11" ht="56.25" customHeight="1">
      <c r="A8281" s="98">
        <v>660</v>
      </c>
      <c r="B8281" s="125" t="s">
        <v>7715</v>
      </c>
      <c r="C8281" s="126">
        <v>42548</v>
      </c>
      <c r="D8281" s="98" t="s">
        <v>3</v>
      </c>
      <c r="E8281" s="98">
        <v>1392296</v>
      </c>
      <c r="F8281" s="98"/>
      <c r="G8281" s="127" t="s">
        <v>10849</v>
      </c>
      <c r="H8281" s="128">
        <v>0</v>
      </c>
      <c r="I8281" s="128">
        <v>682.6</v>
      </c>
      <c r="J8281" s="129">
        <v>682.6</v>
      </c>
      <c r="K8281" s="101" t="s">
        <v>1388</v>
      </c>
    </row>
    <row r="8282" spans="1:11" ht="56.25" customHeight="1">
      <c r="A8282" s="98">
        <v>660</v>
      </c>
      <c r="B8282" s="125" t="s">
        <v>7715</v>
      </c>
      <c r="C8282" s="126">
        <v>42551</v>
      </c>
      <c r="D8282" s="98" t="s">
        <v>3</v>
      </c>
      <c r="E8282" s="98">
        <v>1393597</v>
      </c>
      <c r="F8282" s="98"/>
      <c r="G8282" s="127" t="s">
        <v>10941</v>
      </c>
      <c r="H8282" s="128">
        <v>0</v>
      </c>
      <c r="I8282" s="128">
        <v>96</v>
      </c>
      <c r="J8282" s="129">
        <v>96</v>
      </c>
      <c r="K8282" s="101" t="s">
        <v>1388</v>
      </c>
    </row>
    <row r="8283" spans="1:11" ht="56.25" customHeight="1">
      <c r="A8283" s="98">
        <v>660</v>
      </c>
      <c r="B8283" s="125" t="s">
        <v>7715</v>
      </c>
      <c r="C8283" s="126">
        <v>42551</v>
      </c>
      <c r="D8283" s="98" t="s">
        <v>3</v>
      </c>
      <c r="E8283" s="98">
        <v>1393599</v>
      </c>
      <c r="F8283" s="98"/>
      <c r="G8283" s="127" t="s">
        <v>10942</v>
      </c>
      <c r="H8283" s="128">
        <v>0</v>
      </c>
      <c r="I8283" s="128">
        <v>3200</v>
      </c>
      <c r="J8283" s="129">
        <v>3200</v>
      </c>
      <c r="K8283" s="101" t="s">
        <v>1388</v>
      </c>
    </row>
    <row r="8284" spans="1:11" ht="56.25" customHeight="1">
      <c r="A8284" s="98">
        <v>660</v>
      </c>
      <c r="B8284" s="125" t="s">
        <v>7715</v>
      </c>
      <c r="C8284" s="126">
        <v>42551</v>
      </c>
      <c r="D8284" s="98" t="s">
        <v>3</v>
      </c>
      <c r="E8284" s="98">
        <v>1393606</v>
      </c>
      <c r="F8284" s="98"/>
      <c r="G8284" s="127" t="s">
        <v>10943</v>
      </c>
      <c r="H8284" s="128">
        <v>0</v>
      </c>
      <c r="I8284" s="128">
        <v>5180.5</v>
      </c>
      <c r="J8284" s="129">
        <v>5180.5</v>
      </c>
      <c r="K8284" s="101" t="s">
        <v>1388</v>
      </c>
    </row>
    <row r="8285" spans="1:11" ht="56.25" customHeight="1">
      <c r="A8285" s="98">
        <v>660</v>
      </c>
      <c r="B8285" s="125" t="s">
        <v>7715</v>
      </c>
      <c r="C8285" s="126">
        <v>42551</v>
      </c>
      <c r="D8285" s="98" t="s">
        <v>3</v>
      </c>
      <c r="E8285" s="98">
        <v>1393609</v>
      </c>
      <c r="F8285" s="98"/>
      <c r="G8285" s="127" t="s">
        <v>10944</v>
      </c>
      <c r="H8285" s="128">
        <v>0</v>
      </c>
      <c r="I8285" s="128">
        <v>1804</v>
      </c>
      <c r="J8285" s="129">
        <v>1804</v>
      </c>
      <c r="K8285" s="101" t="s">
        <v>1388</v>
      </c>
    </row>
    <row r="8286" spans="1:11" ht="56.25" customHeight="1">
      <c r="A8286" s="98">
        <v>660</v>
      </c>
      <c r="B8286" s="125" t="s">
        <v>7715</v>
      </c>
      <c r="C8286" s="126">
        <v>42551</v>
      </c>
      <c r="D8286" s="98" t="s">
        <v>3</v>
      </c>
      <c r="E8286" s="98">
        <v>1393645</v>
      </c>
      <c r="F8286" s="98"/>
      <c r="G8286" s="127" t="s">
        <v>10947</v>
      </c>
      <c r="H8286" s="128">
        <v>0</v>
      </c>
      <c r="I8286" s="128">
        <v>36</v>
      </c>
      <c r="J8286" s="129">
        <v>36</v>
      </c>
      <c r="K8286" s="101" t="s">
        <v>1388</v>
      </c>
    </row>
    <row r="8287" spans="1:11" ht="56.25" customHeight="1">
      <c r="A8287" s="98">
        <v>660</v>
      </c>
      <c r="B8287" s="125" t="s">
        <v>7715</v>
      </c>
      <c r="C8287" s="126">
        <v>42551</v>
      </c>
      <c r="D8287" s="98" t="s">
        <v>3</v>
      </c>
      <c r="E8287" s="98">
        <v>1393799</v>
      </c>
      <c r="F8287" s="98"/>
      <c r="G8287" s="127" t="s">
        <v>10966</v>
      </c>
      <c r="H8287" s="128">
        <v>0</v>
      </c>
      <c r="I8287" s="128">
        <v>0.09</v>
      </c>
      <c r="J8287" s="129">
        <v>0.09</v>
      </c>
      <c r="K8287" s="101" t="s">
        <v>1429</v>
      </c>
    </row>
    <row r="8288" spans="1:11" ht="56.25" customHeight="1">
      <c r="A8288" s="98">
        <v>660</v>
      </c>
      <c r="B8288" s="125" t="s">
        <v>7715</v>
      </c>
      <c r="C8288" s="126">
        <v>42563</v>
      </c>
      <c r="D8288" s="98" t="s">
        <v>3</v>
      </c>
      <c r="E8288" s="98">
        <v>1397300</v>
      </c>
      <c r="F8288" s="98"/>
      <c r="G8288" s="127" t="s">
        <v>11236</v>
      </c>
      <c r="H8288" s="128">
        <v>0</v>
      </c>
      <c r="I8288" s="128">
        <v>130.17000000000002</v>
      </c>
      <c r="J8288" s="129">
        <v>130.17000000000002</v>
      </c>
      <c r="K8288" s="101" t="s">
        <v>1388</v>
      </c>
    </row>
    <row r="8289" spans="1:11" ht="56.25" customHeight="1">
      <c r="A8289" s="98">
        <v>660</v>
      </c>
      <c r="B8289" s="125" t="s">
        <v>7715</v>
      </c>
      <c r="C8289" s="126">
        <v>42564</v>
      </c>
      <c r="D8289" s="98" t="s">
        <v>3</v>
      </c>
      <c r="E8289" s="98">
        <v>1397677</v>
      </c>
      <c r="F8289" s="98"/>
      <c r="G8289" s="127" t="s">
        <v>11272</v>
      </c>
      <c r="H8289" s="128">
        <v>0</v>
      </c>
      <c r="I8289" s="128">
        <v>3.14</v>
      </c>
      <c r="J8289" s="129">
        <v>3.14</v>
      </c>
      <c r="K8289" s="101" t="s">
        <v>1388</v>
      </c>
    </row>
    <row r="8290" spans="1:11" ht="56.25" customHeight="1">
      <c r="A8290" s="98">
        <v>660</v>
      </c>
      <c r="B8290" s="125" t="s">
        <v>7715</v>
      </c>
      <c r="C8290" s="126">
        <v>42564</v>
      </c>
      <c r="D8290" s="98" t="s">
        <v>3</v>
      </c>
      <c r="E8290" s="98">
        <v>1397678</v>
      </c>
      <c r="F8290" s="98"/>
      <c r="G8290" s="127" t="s">
        <v>11273</v>
      </c>
      <c r="H8290" s="128">
        <v>0</v>
      </c>
      <c r="I8290" s="128">
        <v>2786.75</v>
      </c>
      <c r="J8290" s="129">
        <v>2786.75</v>
      </c>
      <c r="K8290" s="101" t="s">
        <v>1388</v>
      </c>
    </row>
    <row r="8291" spans="1:11" ht="56.25" customHeight="1">
      <c r="A8291" s="98">
        <v>660</v>
      </c>
      <c r="B8291" s="125" t="s">
        <v>7715</v>
      </c>
      <c r="C8291" s="126">
        <v>42565</v>
      </c>
      <c r="D8291" s="98" t="s">
        <v>3</v>
      </c>
      <c r="E8291" s="98">
        <v>1398194</v>
      </c>
      <c r="F8291" s="98"/>
      <c r="G8291" s="127" t="s">
        <v>11312</v>
      </c>
      <c r="H8291" s="128">
        <v>0</v>
      </c>
      <c r="I8291" s="128">
        <v>792.18000000000006</v>
      </c>
      <c r="J8291" s="129">
        <v>792.18000000000006</v>
      </c>
      <c r="K8291" s="101" t="s">
        <v>1388</v>
      </c>
    </row>
    <row r="8292" spans="1:11" ht="56.25" customHeight="1">
      <c r="A8292" s="98">
        <v>660</v>
      </c>
      <c r="B8292" s="125" t="s">
        <v>7715</v>
      </c>
      <c r="C8292" s="126">
        <v>42565</v>
      </c>
      <c r="D8292" s="98" t="s">
        <v>3</v>
      </c>
      <c r="E8292" s="98">
        <v>1398215</v>
      </c>
      <c r="F8292" s="98"/>
      <c r="G8292" s="127" t="s">
        <v>11314</v>
      </c>
      <c r="H8292" s="128">
        <v>0</v>
      </c>
      <c r="I8292" s="128">
        <v>43.77</v>
      </c>
      <c r="J8292" s="129">
        <v>43.77</v>
      </c>
      <c r="K8292" s="101" t="s">
        <v>1388</v>
      </c>
    </row>
    <row r="8293" spans="1:11" ht="56.25" customHeight="1">
      <c r="A8293" s="98">
        <v>660</v>
      </c>
      <c r="B8293" s="125" t="s">
        <v>7715</v>
      </c>
      <c r="C8293" s="126">
        <v>42565</v>
      </c>
      <c r="D8293" s="98" t="s">
        <v>3</v>
      </c>
      <c r="E8293" s="98">
        <v>1398217</v>
      </c>
      <c r="F8293" s="98"/>
      <c r="G8293" s="127" t="s">
        <v>11315</v>
      </c>
      <c r="H8293" s="128">
        <v>0</v>
      </c>
      <c r="I8293" s="128">
        <v>187.68</v>
      </c>
      <c r="J8293" s="129">
        <v>187.68</v>
      </c>
      <c r="K8293" s="101" t="s">
        <v>1388</v>
      </c>
    </row>
    <row r="8294" spans="1:11" ht="56.25" customHeight="1">
      <c r="A8294" s="98">
        <v>660</v>
      </c>
      <c r="B8294" s="125" t="s">
        <v>7715</v>
      </c>
      <c r="C8294" s="126">
        <v>42565</v>
      </c>
      <c r="D8294" s="98" t="s">
        <v>3</v>
      </c>
      <c r="E8294" s="98">
        <v>1398219</v>
      </c>
      <c r="F8294" s="98"/>
      <c r="G8294" s="127" t="s">
        <v>11316</v>
      </c>
      <c r="H8294" s="128">
        <v>0</v>
      </c>
      <c r="I8294" s="128">
        <v>112.18</v>
      </c>
      <c r="J8294" s="129">
        <v>112.18</v>
      </c>
      <c r="K8294" s="101" t="s">
        <v>1388</v>
      </c>
    </row>
    <row r="8295" spans="1:11" ht="56.25" customHeight="1">
      <c r="A8295" s="98">
        <v>660</v>
      </c>
      <c r="B8295" s="125" t="s">
        <v>7715</v>
      </c>
      <c r="C8295" s="126">
        <v>42565</v>
      </c>
      <c r="D8295" s="98" t="s">
        <v>3</v>
      </c>
      <c r="E8295" s="98">
        <v>1398222</v>
      </c>
      <c r="F8295" s="98"/>
      <c r="G8295" s="127" t="s">
        <v>11318</v>
      </c>
      <c r="H8295" s="128">
        <v>0</v>
      </c>
      <c r="I8295" s="128">
        <v>85</v>
      </c>
      <c r="J8295" s="129">
        <v>85</v>
      </c>
      <c r="K8295" s="101" t="s">
        <v>1388</v>
      </c>
    </row>
    <row r="8296" spans="1:11" ht="56.25" customHeight="1">
      <c r="A8296" s="98">
        <v>660</v>
      </c>
      <c r="B8296" s="125" t="s">
        <v>7715</v>
      </c>
      <c r="C8296" s="126">
        <v>42576</v>
      </c>
      <c r="D8296" s="98" t="s">
        <v>3</v>
      </c>
      <c r="E8296" s="98">
        <v>1401020</v>
      </c>
      <c r="F8296" s="98"/>
      <c r="G8296" s="127" t="s">
        <v>11514</v>
      </c>
      <c r="H8296" s="128">
        <v>0</v>
      </c>
      <c r="I8296" s="128">
        <v>292.01</v>
      </c>
      <c r="J8296" s="129">
        <v>292.01</v>
      </c>
      <c r="K8296" s="101" t="s">
        <v>1388</v>
      </c>
    </row>
    <row r="8297" spans="1:11" ht="56.25" customHeight="1">
      <c r="A8297" s="98">
        <v>660</v>
      </c>
      <c r="B8297" s="125" t="s">
        <v>7715</v>
      </c>
      <c r="C8297" s="126">
        <v>42576</v>
      </c>
      <c r="D8297" s="98" t="s">
        <v>3</v>
      </c>
      <c r="E8297" s="98">
        <v>1401021</v>
      </c>
      <c r="F8297" s="98"/>
      <c r="G8297" s="127" t="s">
        <v>11515</v>
      </c>
      <c r="H8297" s="128">
        <v>0</v>
      </c>
      <c r="I8297" s="128">
        <v>5741.35</v>
      </c>
      <c r="J8297" s="129">
        <v>5741.35</v>
      </c>
      <c r="K8297" s="101" t="s">
        <v>1388</v>
      </c>
    </row>
    <row r="8298" spans="1:11" ht="56.25" customHeight="1">
      <c r="A8298" s="98">
        <v>660</v>
      </c>
      <c r="B8298" s="125" t="s">
        <v>7715</v>
      </c>
      <c r="C8298" s="126">
        <v>42576</v>
      </c>
      <c r="D8298" s="98" t="s">
        <v>3</v>
      </c>
      <c r="E8298" s="98">
        <v>1401026</v>
      </c>
      <c r="F8298" s="98"/>
      <c r="G8298" s="127" t="s">
        <v>11516</v>
      </c>
      <c r="H8298" s="128">
        <v>0</v>
      </c>
      <c r="I8298" s="128">
        <v>1090.82</v>
      </c>
      <c r="J8298" s="129">
        <v>1090.82</v>
      </c>
      <c r="K8298" s="101" t="s">
        <v>1388</v>
      </c>
    </row>
    <row r="8299" spans="1:11" ht="56.25" customHeight="1">
      <c r="A8299" s="98">
        <v>660</v>
      </c>
      <c r="B8299" s="125" t="s">
        <v>7715</v>
      </c>
      <c r="C8299" s="126">
        <v>42576</v>
      </c>
      <c r="D8299" s="98" t="s">
        <v>3</v>
      </c>
      <c r="E8299" s="98">
        <v>1401028</v>
      </c>
      <c r="F8299" s="98"/>
      <c r="G8299" s="127" t="s">
        <v>11517</v>
      </c>
      <c r="H8299" s="128">
        <v>0</v>
      </c>
      <c r="I8299" s="128">
        <v>388</v>
      </c>
      <c r="J8299" s="129">
        <v>388</v>
      </c>
      <c r="K8299" s="101" t="s">
        <v>1388</v>
      </c>
    </row>
    <row r="8300" spans="1:11" ht="56.25" customHeight="1">
      <c r="A8300" s="98">
        <v>660</v>
      </c>
      <c r="B8300" s="125" t="s">
        <v>7715</v>
      </c>
      <c r="C8300" s="126">
        <v>42576</v>
      </c>
      <c r="D8300" s="98" t="s">
        <v>3</v>
      </c>
      <c r="E8300" s="98">
        <v>1401030</v>
      </c>
      <c r="F8300" s="98"/>
      <c r="G8300" s="127" t="s">
        <v>11518</v>
      </c>
      <c r="H8300" s="128">
        <v>0</v>
      </c>
      <c r="I8300" s="128">
        <v>1089.97</v>
      </c>
      <c r="J8300" s="129">
        <v>1089.97</v>
      </c>
      <c r="K8300" s="101" t="s">
        <v>1388</v>
      </c>
    </row>
    <row r="8301" spans="1:11" ht="56.25" customHeight="1">
      <c r="A8301" s="98">
        <v>660</v>
      </c>
      <c r="B8301" s="125" t="s">
        <v>7715</v>
      </c>
      <c r="C8301" s="126">
        <v>42577</v>
      </c>
      <c r="D8301" s="98" t="s">
        <v>3</v>
      </c>
      <c r="E8301" s="98">
        <v>1401392</v>
      </c>
      <c r="F8301" s="98"/>
      <c r="G8301" s="127" t="s">
        <v>11546</v>
      </c>
      <c r="H8301" s="128">
        <v>0</v>
      </c>
      <c r="I8301" s="128">
        <v>34.550000000000004</v>
      </c>
      <c r="J8301" s="129">
        <v>34.550000000000004</v>
      </c>
      <c r="K8301" s="101" t="s">
        <v>1429</v>
      </c>
    </row>
    <row r="8302" spans="1:11" ht="56.25" customHeight="1">
      <c r="A8302" s="98">
        <v>660</v>
      </c>
      <c r="B8302" s="125" t="s">
        <v>7715</v>
      </c>
      <c r="C8302" s="126">
        <v>42577</v>
      </c>
      <c r="D8302" s="98" t="s">
        <v>3</v>
      </c>
      <c r="E8302" s="98">
        <v>1401394</v>
      </c>
      <c r="F8302" s="98"/>
      <c r="G8302" s="127" t="s">
        <v>11547</v>
      </c>
      <c r="H8302" s="128">
        <v>0</v>
      </c>
      <c r="I8302" s="128">
        <v>3232.38</v>
      </c>
      <c r="J8302" s="129">
        <v>3232.38</v>
      </c>
      <c r="K8302" s="101" t="s">
        <v>1388</v>
      </c>
    </row>
    <row r="8303" spans="1:11" ht="56.25" customHeight="1">
      <c r="A8303" s="98">
        <v>660</v>
      </c>
      <c r="B8303" s="125" t="s">
        <v>7715</v>
      </c>
      <c r="C8303" s="126">
        <v>42577</v>
      </c>
      <c r="D8303" s="98" t="s">
        <v>3</v>
      </c>
      <c r="E8303" s="98">
        <v>1401399</v>
      </c>
      <c r="F8303" s="98"/>
      <c r="G8303" s="127" t="s">
        <v>11548</v>
      </c>
      <c r="H8303" s="128">
        <v>0</v>
      </c>
      <c r="I8303" s="128">
        <v>1066</v>
      </c>
      <c r="J8303" s="129">
        <v>1066</v>
      </c>
      <c r="K8303" s="101" t="s">
        <v>1388</v>
      </c>
    </row>
    <row r="8304" spans="1:11" ht="56.25" customHeight="1">
      <c r="A8304" s="98">
        <v>660</v>
      </c>
      <c r="B8304" s="125" t="s">
        <v>7715</v>
      </c>
      <c r="C8304" s="126">
        <v>42577</v>
      </c>
      <c r="D8304" s="98" t="s">
        <v>3</v>
      </c>
      <c r="E8304" s="98">
        <v>1401403</v>
      </c>
      <c r="F8304" s="98"/>
      <c r="G8304" s="127" t="s">
        <v>11549</v>
      </c>
      <c r="H8304" s="128">
        <v>0</v>
      </c>
      <c r="I8304" s="128">
        <v>259</v>
      </c>
      <c r="J8304" s="129">
        <v>259</v>
      </c>
      <c r="K8304" s="101" t="s">
        <v>1388</v>
      </c>
    </row>
    <row r="8305" spans="1:11" ht="56.25" customHeight="1">
      <c r="A8305" s="98">
        <v>660</v>
      </c>
      <c r="B8305" s="125" t="s">
        <v>7715</v>
      </c>
      <c r="C8305" s="126">
        <v>42583</v>
      </c>
      <c r="D8305" s="98" t="s">
        <v>3</v>
      </c>
      <c r="E8305" s="98">
        <v>1403114</v>
      </c>
      <c r="F8305" s="98"/>
      <c r="G8305" s="127" t="s">
        <v>11695</v>
      </c>
      <c r="H8305" s="128">
        <v>0</v>
      </c>
      <c r="I8305" s="128">
        <v>646</v>
      </c>
      <c r="J8305" s="129">
        <v>646</v>
      </c>
      <c r="K8305" s="101" t="s">
        <v>1388</v>
      </c>
    </row>
    <row r="8306" spans="1:11" ht="56.25" customHeight="1">
      <c r="A8306" s="98">
        <v>660</v>
      </c>
      <c r="B8306" s="125" t="s">
        <v>7715</v>
      </c>
      <c r="C8306" s="126">
        <v>42583</v>
      </c>
      <c r="D8306" s="98" t="s">
        <v>3</v>
      </c>
      <c r="E8306" s="98">
        <v>1403116</v>
      </c>
      <c r="F8306" s="98"/>
      <c r="G8306" s="127" t="s">
        <v>11696</v>
      </c>
      <c r="H8306" s="128">
        <v>0</v>
      </c>
      <c r="I8306" s="128">
        <v>2423.41</v>
      </c>
      <c r="J8306" s="129">
        <v>2423.41</v>
      </c>
      <c r="K8306" s="101" t="s">
        <v>1388</v>
      </c>
    </row>
    <row r="8307" spans="1:11" ht="56.25" customHeight="1">
      <c r="A8307" s="98">
        <v>660</v>
      </c>
      <c r="B8307" s="125" t="s">
        <v>7715</v>
      </c>
      <c r="C8307" s="126">
        <v>42583</v>
      </c>
      <c r="D8307" s="98" t="s">
        <v>3</v>
      </c>
      <c r="E8307" s="98">
        <v>1403118</v>
      </c>
      <c r="F8307" s="98"/>
      <c r="G8307" s="127" t="s">
        <v>11697</v>
      </c>
      <c r="H8307" s="128">
        <v>0</v>
      </c>
      <c r="I8307" s="128">
        <v>1800</v>
      </c>
      <c r="J8307" s="129">
        <v>1800</v>
      </c>
      <c r="K8307" s="101" t="s">
        <v>1388</v>
      </c>
    </row>
    <row r="8308" spans="1:11" ht="56.25" customHeight="1">
      <c r="A8308" s="98">
        <v>660</v>
      </c>
      <c r="B8308" s="125" t="s">
        <v>7715</v>
      </c>
      <c r="C8308" s="126">
        <v>42583</v>
      </c>
      <c r="D8308" s="98" t="s">
        <v>3</v>
      </c>
      <c r="E8308" s="98">
        <v>1403128</v>
      </c>
      <c r="F8308" s="98"/>
      <c r="G8308" s="127" t="s">
        <v>11698</v>
      </c>
      <c r="H8308" s="128">
        <v>0</v>
      </c>
      <c r="I8308" s="128">
        <v>23000</v>
      </c>
      <c r="J8308" s="129">
        <v>23000</v>
      </c>
      <c r="K8308" s="101" t="s">
        <v>1388</v>
      </c>
    </row>
    <row r="8309" spans="1:11" ht="56.25" customHeight="1">
      <c r="A8309" s="98">
        <v>660</v>
      </c>
      <c r="B8309" s="125" t="s">
        <v>7715</v>
      </c>
      <c r="C8309" s="126">
        <v>42584</v>
      </c>
      <c r="D8309" s="98" t="s">
        <v>3</v>
      </c>
      <c r="E8309" s="98">
        <v>1403595</v>
      </c>
      <c r="F8309" s="98"/>
      <c r="G8309" s="127" t="s">
        <v>11738</v>
      </c>
      <c r="H8309" s="128">
        <v>0</v>
      </c>
      <c r="I8309" s="128">
        <v>447</v>
      </c>
      <c r="J8309" s="129">
        <v>447</v>
      </c>
      <c r="K8309" s="101" t="s">
        <v>1388</v>
      </c>
    </row>
    <row r="8310" spans="1:11" ht="56.25" customHeight="1">
      <c r="A8310" s="98">
        <v>660</v>
      </c>
      <c r="B8310" s="125" t="s">
        <v>7715</v>
      </c>
      <c r="C8310" s="126">
        <v>42584</v>
      </c>
      <c r="D8310" s="98" t="s">
        <v>3</v>
      </c>
      <c r="E8310" s="98">
        <v>1403600</v>
      </c>
      <c r="F8310" s="98"/>
      <c r="G8310" s="127" t="s">
        <v>11739</v>
      </c>
      <c r="H8310" s="128">
        <v>0</v>
      </c>
      <c r="I8310" s="128">
        <v>161</v>
      </c>
      <c r="J8310" s="129">
        <v>161</v>
      </c>
      <c r="K8310" s="101" t="s">
        <v>1388</v>
      </c>
    </row>
    <row r="8311" spans="1:11" ht="56.25" customHeight="1">
      <c r="A8311" s="98">
        <v>660</v>
      </c>
      <c r="B8311" s="125" t="s">
        <v>7715</v>
      </c>
      <c r="C8311" s="126">
        <v>42584</v>
      </c>
      <c r="D8311" s="98" t="s">
        <v>3</v>
      </c>
      <c r="E8311" s="98">
        <v>1403603</v>
      </c>
      <c r="F8311" s="98"/>
      <c r="G8311" s="127" t="s">
        <v>11740</v>
      </c>
      <c r="H8311" s="128">
        <v>0</v>
      </c>
      <c r="I8311" s="128">
        <v>442</v>
      </c>
      <c r="J8311" s="129">
        <v>442</v>
      </c>
      <c r="K8311" s="101" t="s">
        <v>1388</v>
      </c>
    </row>
    <row r="8312" spans="1:11" ht="56.25" customHeight="1">
      <c r="A8312" s="98">
        <v>660</v>
      </c>
      <c r="B8312" s="125" t="s">
        <v>7715</v>
      </c>
      <c r="C8312" s="126">
        <v>42584</v>
      </c>
      <c r="D8312" s="98" t="s">
        <v>3</v>
      </c>
      <c r="E8312" s="98">
        <v>1403610</v>
      </c>
      <c r="F8312" s="98"/>
      <c r="G8312" s="127" t="s">
        <v>11742</v>
      </c>
      <c r="H8312" s="128">
        <v>0</v>
      </c>
      <c r="I8312" s="128">
        <v>407</v>
      </c>
      <c r="J8312" s="129">
        <v>407</v>
      </c>
      <c r="K8312" s="101" t="s">
        <v>1388</v>
      </c>
    </row>
    <row r="8313" spans="1:11" ht="56.25" customHeight="1">
      <c r="A8313" s="98">
        <v>660</v>
      </c>
      <c r="B8313" s="125" t="s">
        <v>7715</v>
      </c>
      <c r="C8313" s="126">
        <v>42585</v>
      </c>
      <c r="D8313" s="98" t="s">
        <v>3</v>
      </c>
      <c r="E8313" s="98">
        <v>1404035</v>
      </c>
      <c r="F8313" s="98"/>
      <c r="G8313" s="127" t="s">
        <v>11798</v>
      </c>
      <c r="H8313" s="128">
        <v>0</v>
      </c>
      <c r="I8313" s="128">
        <v>6624</v>
      </c>
      <c r="J8313" s="129">
        <v>6624</v>
      </c>
      <c r="K8313" s="101" t="s">
        <v>1429</v>
      </c>
    </row>
    <row r="8314" spans="1:11" ht="56.25" customHeight="1">
      <c r="A8314" s="98">
        <v>660</v>
      </c>
      <c r="B8314" s="125" t="s">
        <v>7715</v>
      </c>
      <c r="C8314" s="126">
        <v>42585</v>
      </c>
      <c r="D8314" s="98" t="s">
        <v>3</v>
      </c>
      <c r="E8314" s="98">
        <v>1404036</v>
      </c>
      <c r="F8314" s="98"/>
      <c r="G8314" s="127" t="s">
        <v>11799</v>
      </c>
      <c r="H8314" s="128">
        <v>0</v>
      </c>
      <c r="I8314" s="128">
        <v>5760</v>
      </c>
      <c r="J8314" s="129">
        <v>5760</v>
      </c>
      <c r="K8314" s="101" t="s">
        <v>1429</v>
      </c>
    </row>
    <row r="8315" spans="1:11" ht="56.25" customHeight="1">
      <c r="A8315" s="98">
        <v>660</v>
      </c>
      <c r="B8315" s="125" t="s">
        <v>7715</v>
      </c>
      <c r="C8315" s="126">
        <v>42590</v>
      </c>
      <c r="D8315" s="98" t="s">
        <v>3</v>
      </c>
      <c r="E8315" s="98">
        <v>1405428</v>
      </c>
      <c r="F8315" s="98"/>
      <c r="G8315" s="127" t="s">
        <v>11918</v>
      </c>
      <c r="H8315" s="128">
        <v>0</v>
      </c>
      <c r="I8315" s="128">
        <v>290</v>
      </c>
      <c r="J8315" s="129">
        <v>290</v>
      </c>
      <c r="K8315" s="101" t="s">
        <v>1388</v>
      </c>
    </row>
    <row r="8316" spans="1:11" ht="56.25" customHeight="1">
      <c r="A8316" s="98">
        <v>660</v>
      </c>
      <c r="B8316" s="125" t="s">
        <v>7715</v>
      </c>
      <c r="C8316" s="126">
        <v>42590</v>
      </c>
      <c r="D8316" s="98" t="s">
        <v>3</v>
      </c>
      <c r="E8316" s="98">
        <v>1405434</v>
      </c>
      <c r="F8316" s="98"/>
      <c r="G8316" s="127" t="s">
        <v>11919</v>
      </c>
      <c r="H8316" s="128">
        <v>0</v>
      </c>
      <c r="I8316" s="128">
        <v>97</v>
      </c>
      <c r="J8316" s="129">
        <v>97</v>
      </c>
      <c r="K8316" s="101" t="s">
        <v>1388</v>
      </c>
    </row>
    <row r="8317" spans="1:11" ht="56.25" customHeight="1">
      <c r="A8317" s="98">
        <v>660</v>
      </c>
      <c r="B8317" s="125" t="s">
        <v>7715</v>
      </c>
      <c r="C8317" s="126">
        <v>42591</v>
      </c>
      <c r="D8317" s="98" t="s">
        <v>3</v>
      </c>
      <c r="E8317" s="98">
        <v>1406005</v>
      </c>
      <c r="F8317" s="98"/>
      <c r="G8317" s="127" t="s">
        <v>11960</v>
      </c>
      <c r="H8317" s="128">
        <v>0</v>
      </c>
      <c r="I8317" s="128">
        <v>1968</v>
      </c>
      <c r="J8317" s="129">
        <v>1968</v>
      </c>
      <c r="K8317" s="101" t="s">
        <v>1388</v>
      </c>
    </row>
    <row r="8318" spans="1:11" ht="56.25" customHeight="1">
      <c r="A8318" s="98">
        <v>660</v>
      </c>
      <c r="B8318" s="125" t="s">
        <v>7715</v>
      </c>
      <c r="C8318" s="126">
        <v>42591</v>
      </c>
      <c r="D8318" s="98" t="s">
        <v>3</v>
      </c>
      <c r="E8318" s="98">
        <v>1406007</v>
      </c>
      <c r="F8318" s="98"/>
      <c r="G8318" s="127" t="s">
        <v>11961</v>
      </c>
      <c r="H8318" s="128">
        <v>0</v>
      </c>
      <c r="I8318" s="128">
        <v>234.4</v>
      </c>
      <c r="J8318" s="129">
        <v>234.4</v>
      </c>
      <c r="K8318" s="101" t="s">
        <v>1388</v>
      </c>
    </row>
    <row r="8319" spans="1:11" ht="56.25" customHeight="1">
      <c r="A8319" s="98">
        <v>660</v>
      </c>
      <c r="B8319" s="125" t="s">
        <v>7715</v>
      </c>
      <c r="C8319" s="126">
        <v>42591</v>
      </c>
      <c r="D8319" s="98" t="s">
        <v>3</v>
      </c>
      <c r="E8319" s="98">
        <v>1406013</v>
      </c>
      <c r="F8319" s="98"/>
      <c r="G8319" s="127" t="s">
        <v>11962</v>
      </c>
      <c r="H8319" s="128">
        <v>0</v>
      </c>
      <c r="I8319" s="128">
        <v>1213.4000000000001</v>
      </c>
      <c r="J8319" s="129">
        <v>1213.4000000000001</v>
      </c>
      <c r="K8319" s="101" t="s">
        <v>1388</v>
      </c>
    </row>
    <row r="8320" spans="1:11" ht="56.25" customHeight="1">
      <c r="A8320" s="98">
        <v>660</v>
      </c>
      <c r="B8320" s="125" t="s">
        <v>7715</v>
      </c>
      <c r="C8320" s="126">
        <v>42592</v>
      </c>
      <c r="D8320" s="98" t="s">
        <v>3</v>
      </c>
      <c r="E8320" s="98">
        <v>1406442</v>
      </c>
      <c r="F8320" s="98"/>
      <c r="G8320" s="127" t="s">
        <v>11987</v>
      </c>
      <c r="H8320" s="128">
        <v>0</v>
      </c>
      <c r="I8320" s="128">
        <v>200.56</v>
      </c>
      <c r="J8320" s="129">
        <v>200.56</v>
      </c>
      <c r="K8320" s="101" t="s">
        <v>1388</v>
      </c>
    </row>
    <row r="8321" spans="1:11" ht="56.25" customHeight="1">
      <c r="A8321" s="98">
        <v>660</v>
      </c>
      <c r="B8321" s="125" t="s">
        <v>7715</v>
      </c>
      <c r="C8321" s="126">
        <v>42592</v>
      </c>
      <c r="D8321" s="98" t="s">
        <v>3</v>
      </c>
      <c r="E8321" s="98">
        <v>1406443</v>
      </c>
      <c r="F8321" s="98"/>
      <c r="G8321" s="127" t="s">
        <v>11988</v>
      </c>
      <c r="H8321" s="128">
        <v>0</v>
      </c>
      <c r="I8321" s="128">
        <v>93.18</v>
      </c>
      <c r="J8321" s="129">
        <v>93.18</v>
      </c>
      <c r="K8321" s="101" t="s">
        <v>1388</v>
      </c>
    </row>
    <row r="8322" spans="1:11" ht="56.25" customHeight="1">
      <c r="A8322" s="98">
        <v>660</v>
      </c>
      <c r="B8322" s="125" t="s">
        <v>7715</v>
      </c>
      <c r="C8322" s="126">
        <v>42594</v>
      </c>
      <c r="D8322" s="98" t="s">
        <v>3</v>
      </c>
      <c r="E8322" s="98">
        <v>1407415</v>
      </c>
      <c r="F8322" s="98"/>
      <c r="G8322" s="127" t="s">
        <v>12046</v>
      </c>
      <c r="H8322" s="128">
        <v>0</v>
      </c>
      <c r="I8322" s="128">
        <v>40</v>
      </c>
      <c r="J8322" s="129">
        <v>40</v>
      </c>
      <c r="K8322" s="101" t="s">
        <v>1388</v>
      </c>
    </row>
    <row r="8323" spans="1:11" ht="56.25" customHeight="1">
      <c r="A8323" s="98">
        <v>660</v>
      </c>
      <c r="B8323" s="125" t="s">
        <v>7715</v>
      </c>
      <c r="C8323" s="126">
        <v>42598</v>
      </c>
      <c r="D8323" s="98" t="s">
        <v>3</v>
      </c>
      <c r="E8323" s="98">
        <v>1408701</v>
      </c>
      <c r="F8323" s="98"/>
      <c r="G8323" s="127" t="s">
        <v>12130</v>
      </c>
      <c r="H8323" s="128">
        <v>0</v>
      </c>
      <c r="I8323" s="128">
        <v>1213.4000000000001</v>
      </c>
      <c r="J8323" s="129">
        <v>1213.4000000000001</v>
      </c>
      <c r="K8323" s="101" t="s">
        <v>1388</v>
      </c>
    </row>
    <row r="8324" spans="1:11" ht="56.25" customHeight="1">
      <c r="A8324" s="98">
        <v>660</v>
      </c>
      <c r="B8324" s="125" t="s">
        <v>7715</v>
      </c>
      <c r="C8324" s="126">
        <v>42598</v>
      </c>
      <c r="D8324" s="98" t="s">
        <v>3</v>
      </c>
      <c r="E8324" s="98">
        <v>1408707</v>
      </c>
      <c r="F8324" s="98"/>
      <c r="G8324" s="127" t="s">
        <v>12131</v>
      </c>
      <c r="H8324" s="128">
        <v>0</v>
      </c>
      <c r="I8324" s="128">
        <v>277.64</v>
      </c>
      <c r="J8324" s="129">
        <v>277.64</v>
      </c>
      <c r="K8324" s="101" t="s">
        <v>1388</v>
      </c>
    </row>
    <row r="8325" spans="1:11" ht="56.25" customHeight="1">
      <c r="A8325" s="98">
        <v>660</v>
      </c>
      <c r="B8325" s="125" t="s">
        <v>7715</v>
      </c>
      <c r="C8325" s="126">
        <v>42598</v>
      </c>
      <c r="D8325" s="98" t="s">
        <v>3</v>
      </c>
      <c r="E8325" s="98">
        <v>1408711</v>
      </c>
      <c r="F8325" s="98"/>
      <c r="G8325" s="127" t="s">
        <v>12133</v>
      </c>
      <c r="H8325" s="128">
        <v>0</v>
      </c>
      <c r="I8325" s="128">
        <v>5187.76</v>
      </c>
      <c r="J8325" s="129">
        <v>5187.76</v>
      </c>
      <c r="K8325" s="101" t="s">
        <v>1388</v>
      </c>
    </row>
    <row r="8326" spans="1:11" ht="56.25" customHeight="1">
      <c r="A8326" s="98">
        <v>660</v>
      </c>
      <c r="B8326" s="125" t="s">
        <v>7715</v>
      </c>
      <c r="C8326" s="126">
        <v>42598</v>
      </c>
      <c r="D8326" s="98" t="s">
        <v>3</v>
      </c>
      <c r="E8326" s="98">
        <v>1408721</v>
      </c>
      <c r="F8326" s="98"/>
      <c r="G8326" s="127" t="s">
        <v>12135</v>
      </c>
      <c r="H8326" s="128">
        <v>0</v>
      </c>
      <c r="I8326" s="128">
        <v>1180</v>
      </c>
      <c r="J8326" s="129">
        <v>1180</v>
      </c>
      <c r="K8326" s="101" t="s">
        <v>1388</v>
      </c>
    </row>
    <row r="8327" spans="1:11" ht="56.25" customHeight="1">
      <c r="A8327" s="98">
        <v>660</v>
      </c>
      <c r="B8327" s="125" t="s">
        <v>7715</v>
      </c>
      <c r="C8327" s="126">
        <v>42605</v>
      </c>
      <c r="D8327" s="98" t="s">
        <v>3</v>
      </c>
      <c r="E8327" s="98">
        <v>1411094</v>
      </c>
      <c r="F8327" s="98"/>
      <c r="G8327" s="127" t="s">
        <v>12282</v>
      </c>
      <c r="H8327" s="128">
        <v>0</v>
      </c>
      <c r="I8327" s="128">
        <v>1352</v>
      </c>
      <c r="J8327" s="129">
        <v>1352</v>
      </c>
      <c r="K8327" s="101" t="s">
        <v>1388</v>
      </c>
    </row>
    <row r="8328" spans="1:11" ht="56.25" customHeight="1">
      <c r="A8328" s="98">
        <v>660</v>
      </c>
      <c r="B8328" s="125" t="s">
        <v>7715</v>
      </c>
      <c r="C8328" s="126">
        <v>42605</v>
      </c>
      <c r="D8328" s="98" t="s">
        <v>3</v>
      </c>
      <c r="E8328" s="98">
        <v>1411096</v>
      </c>
      <c r="F8328" s="98"/>
      <c r="G8328" s="127" t="s">
        <v>12283</v>
      </c>
      <c r="H8328" s="128">
        <v>0</v>
      </c>
      <c r="I8328" s="128">
        <v>104.74000000000001</v>
      </c>
      <c r="J8328" s="129">
        <v>104.74000000000001</v>
      </c>
      <c r="K8328" s="101" t="s">
        <v>1388</v>
      </c>
    </row>
    <row r="8329" spans="1:11" ht="56.25" customHeight="1">
      <c r="A8329" s="98">
        <v>660</v>
      </c>
      <c r="B8329" s="125" t="s">
        <v>7715</v>
      </c>
      <c r="C8329" s="126">
        <v>42605</v>
      </c>
      <c r="D8329" s="98" t="s">
        <v>3</v>
      </c>
      <c r="E8329" s="98">
        <v>1411111</v>
      </c>
      <c r="F8329" s="98"/>
      <c r="G8329" s="127" t="s">
        <v>12284</v>
      </c>
      <c r="H8329" s="128">
        <v>0</v>
      </c>
      <c r="I8329" s="128">
        <v>100</v>
      </c>
      <c r="J8329" s="129">
        <v>100</v>
      </c>
      <c r="K8329" s="101" t="s">
        <v>1388</v>
      </c>
    </row>
    <row r="8330" spans="1:11" ht="56.25" customHeight="1">
      <c r="A8330" s="98">
        <v>660</v>
      </c>
      <c r="B8330" s="125" t="s">
        <v>7715</v>
      </c>
      <c r="C8330" s="126">
        <v>42605</v>
      </c>
      <c r="D8330" s="98" t="s">
        <v>3</v>
      </c>
      <c r="E8330" s="98">
        <v>1411113</v>
      </c>
      <c r="F8330" s="98"/>
      <c r="G8330" s="127" t="s">
        <v>12285</v>
      </c>
      <c r="H8330" s="128">
        <v>0</v>
      </c>
      <c r="I8330" s="128">
        <v>3397.6</v>
      </c>
      <c r="J8330" s="129">
        <v>3397.6</v>
      </c>
      <c r="K8330" s="101" t="s">
        <v>1388</v>
      </c>
    </row>
    <row r="8331" spans="1:11" ht="56.25" customHeight="1">
      <c r="A8331" s="98">
        <v>660</v>
      </c>
      <c r="B8331" s="125" t="s">
        <v>7715</v>
      </c>
      <c r="C8331" s="126">
        <v>42611</v>
      </c>
      <c r="D8331" s="98" t="s">
        <v>3</v>
      </c>
      <c r="E8331" s="98">
        <v>1413300</v>
      </c>
      <c r="F8331" s="98"/>
      <c r="G8331" s="127" t="s">
        <v>12478</v>
      </c>
      <c r="H8331" s="128">
        <v>0</v>
      </c>
      <c r="I8331" s="128">
        <v>52.980000000000004</v>
      </c>
      <c r="J8331" s="129">
        <v>52.980000000000004</v>
      </c>
      <c r="K8331" s="101" t="s">
        <v>1388</v>
      </c>
    </row>
    <row r="8332" spans="1:11" ht="56.25" customHeight="1">
      <c r="A8332" s="98">
        <v>660</v>
      </c>
      <c r="B8332" s="125" t="s">
        <v>7715</v>
      </c>
      <c r="C8332" s="126">
        <v>42612</v>
      </c>
      <c r="D8332" s="98" t="s">
        <v>3</v>
      </c>
      <c r="E8332" s="98">
        <v>1413751</v>
      </c>
      <c r="F8332" s="98"/>
      <c r="G8332" s="127" t="s">
        <v>12492</v>
      </c>
      <c r="H8332" s="128">
        <v>0</v>
      </c>
      <c r="I8332" s="128">
        <v>388.53000000000003</v>
      </c>
      <c r="J8332" s="129">
        <v>388.53000000000003</v>
      </c>
      <c r="K8332" s="101" t="s">
        <v>1388</v>
      </c>
    </row>
    <row r="8333" spans="1:11" ht="56.25" customHeight="1">
      <c r="A8333" s="98">
        <v>660</v>
      </c>
      <c r="B8333" s="125" t="s">
        <v>7715</v>
      </c>
      <c r="C8333" s="126">
        <v>42613</v>
      </c>
      <c r="D8333" s="98" t="s">
        <v>3</v>
      </c>
      <c r="E8333" s="98">
        <v>1414286</v>
      </c>
      <c r="F8333" s="98"/>
      <c r="G8333" s="127" t="s">
        <v>12557</v>
      </c>
      <c r="H8333" s="128">
        <v>0</v>
      </c>
      <c r="I8333" s="128">
        <v>51.15</v>
      </c>
      <c r="J8333" s="129">
        <v>51.15</v>
      </c>
      <c r="K8333" s="101" t="s">
        <v>1388</v>
      </c>
    </row>
    <row r="8334" spans="1:11" ht="56.25" customHeight="1">
      <c r="A8334" s="98">
        <v>660</v>
      </c>
      <c r="B8334" s="125" t="s">
        <v>7715</v>
      </c>
      <c r="C8334" s="126">
        <v>42613</v>
      </c>
      <c r="D8334" s="98" t="s">
        <v>3</v>
      </c>
      <c r="E8334" s="98">
        <v>1414289</v>
      </c>
      <c r="F8334" s="98"/>
      <c r="G8334" s="127" t="s">
        <v>12558</v>
      </c>
      <c r="H8334" s="128">
        <v>0</v>
      </c>
      <c r="I8334" s="128">
        <v>81.44</v>
      </c>
      <c r="J8334" s="129">
        <v>81.44</v>
      </c>
      <c r="K8334" s="101" t="s">
        <v>1388</v>
      </c>
    </row>
    <row r="8335" spans="1:11" ht="56.25" customHeight="1">
      <c r="A8335" s="98">
        <v>660</v>
      </c>
      <c r="B8335" s="125" t="s">
        <v>7715</v>
      </c>
      <c r="C8335" s="126">
        <v>42613</v>
      </c>
      <c r="D8335" s="98" t="s">
        <v>3</v>
      </c>
      <c r="E8335" s="98">
        <v>1414292</v>
      </c>
      <c r="F8335" s="98"/>
      <c r="G8335" s="127" t="s">
        <v>12560</v>
      </c>
      <c r="H8335" s="128">
        <v>0</v>
      </c>
      <c r="I8335" s="128">
        <v>500</v>
      </c>
      <c r="J8335" s="129">
        <v>500</v>
      </c>
      <c r="K8335" s="101" t="s">
        <v>1388</v>
      </c>
    </row>
    <row r="8336" spans="1:11" ht="56.25" customHeight="1">
      <c r="A8336" s="98">
        <v>660</v>
      </c>
      <c r="B8336" s="125" t="s">
        <v>7715</v>
      </c>
      <c r="C8336" s="126">
        <v>42614</v>
      </c>
      <c r="D8336" s="98" t="s">
        <v>3</v>
      </c>
      <c r="E8336" s="98">
        <v>1414765</v>
      </c>
      <c r="F8336" s="98"/>
      <c r="G8336" s="127" t="s">
        <v>12590</v>
      </c>
      <c r="H8336" s="128">
        <v>0</v>
      </c>
      <c r="I8336" s="128">
        <v>82.17</v>
      </c>
      <c r="J8336" s="129">
        <v>82.17</v>
      </c>
      <c r="K8336" s="101" t="s">
        <v>1388</v>
      </c>
    </row>
    <row r="8337" spans="1:11" ht="56.25" customHeight="1">
      <c r="A8337" s="98">
        <v>660</v>
      </c>
      <c r="B8337" s="125" t="s">
        <v>7715</v>
      </c>
      <c r="C8337" s="126">
        <v>42614</v>
      </c>
      <c r="D8337" s="98" t="s">
        <v>3</v>
      </c>
      <c r="E8337" s="98">
        <v>1414770</v>
      </c>
      <c r="F8337" s="98"/>
      <c r="G8337" s="127" t="s">
        <v>12593</v>
      </c>
      <c r="H8337" s="128">
        <v>0</v>
      </c>
      <c r="I8337" s="128">
        <v>358.02</v>
      </c>
      <c r="J8337" s="129">
        <v>358.02</v>
      </c>
      <c r="K8337" s="101" t="s">
        <v>1388</v>
      </c>
    </row>
    <row r="8338" spans="1:11" ht="56.25" customHeight="1">
      <c r="A8338" s="98">
        <v>660</v>
      </c>
      <c r="B8338" s="125" t="s">
        <v>7715</v>
      </c>
      <c r="C8338" s="126">
        <v>42619</v>
      </c>
      <c r="D8338" s="98" t="s">
        <v>3</v>
      </c>
      <c r="E8338" s="98">
        <v>1416280</v>
      </c>
      <c r="F8338" s="98"/>
      <c r="G8338" s="127" t="s">
        <v>12724</v>
      </c>
      <c r="H8338" s="128">
        <v>0</v>
      </c>
      <c r="I8338" s="128">
        <v>1018.6</v>
      </c>
      <c r="J8338" s="129">
        <v>1018.6</v>
      </c>
      <c r="K8338" s="101" t="s">
        <v>1388</v>
      </c>
    </row>
    <row r="8339" spans="1:11" ht="56.25" customHeight="1">
      <c r="A8339" s="98">
        <v>660</v>
      </c>
      <c r="B8339" s="125" t="s">
        <v>7715</v>
      </c>
      <c r="C8339" s="126">
        <v>42619</v>
      </c>
      <c r="D8339" s="98" t="s">
        <v>3</v>
      </c>
      <c r="E8339" s="98">
        <v>1416301</v>
      </c>
      <c r="F8339" s="98"/>
      <c r="G8339" s="127" t="s">
        <v>12726</v>
      </c>
      <c r="H8339" s="128">
        <v>0</v>
      </c>
      <c r="I8339" s="128">
        <v>386.28000000000003</v>
      </c>
      <c r="J8339" s="129">
        <v>386.28000000000003</v>
      </c>
      <c r="K8339" s="101" t="s">
        <v>1388</v>
      </c>
    </row>
    <row r="8340" spans="1:11" ht="56.25" customHeight="1">
      <c r="A8340" s="98">
        <v>660</v>
      </c>
      <c r="B8340" s="125" t="s">
        <v>7715</v>
      </c>
      <c r="C8340" s="126">
        <v>42619</v>
      </c>
      <c r="D8340" s="98" t="s">
        <v>3</v>
      </c>
      <c r="E8340" s="98">
        <v>1416306</v>
      </c>
      <c r="F8340" s="98"/>
      <c r="G8340" s="127" t="s">
        <v>12728</v>
      </c>
      <c r="H8340" s="128">
        <v>0</v>
      </c>
      <c r="I8340" s="128">
        <v>11</v>
      </c>
      <c r="J8340" s="129">
        <v>11</v>
      </c>
      <c r="K8340" s="101" t="s">
        <v>1388</v>
      </c>
    </row>
    <row r="8341" spans="1:11" ht="56.25" customHeight="1">
      <c r="A8341" s="98">
        <v>660</v>
      </c>
      <c r="B8341" s="125" t="s">
        <v>7715</v>
      </c>
      <c r="C8341" s="126">
        <v>42621</v>
      </c>
      <c r="D8341" s="98" t="s">
        <v>3</v>
      </c>
      <c r="E8341" s="98">
        <v>1417218</v>
      </c>
      <c r="F8341" s="98"/>
      <c r="G8341" s="127" t="s">
        <v>12804</v>
      </c>
      <c r="H8341" s="128">
        <v>0</v>
      </c>
      <c r="I8341" s="128">
        <v>2324.09</v>
      </c>
      <c r="J8341" s="129">
        <v>2324.09</v>
      </c>
      <c r="K8341" s="101" t="s">
        <v>1388</v>
      </c>
    </row>
    <row r="8342" spans="1:11" ht="56.25" customHeight="1">
      <c r="A8342" s="98">
        <v>660</v>
      </c>
      <c r="B8342" s="125" t="s">
        <v>7715</v>
      </c>
      <c r="C8342" s="126">
        <v>42626</v>
      </c>
      <c r="D8342" s="98" t="s">
        <v>3</v>
      </c>
      <c r="E8342" s="98">
        <v>1418923</v>
      </c>
      <c r="F8342" s="98"/>
      <c r="G8342" s="127" t="s">
        <v>12969</v>
      </c>
      <c r="H8342" s="128">
        <v>0</v>
      </c>
      <c r="I8342" s="128">
        <v>40</v>
      </c>
      <c r="J8342" s="129">
        <v>40</v>
      </c>
      <c r="K8342" s="101" t="s">
        <v>1388</v>
      </c>
    </row>
    <row r="8343" spans="1:11" ht="56.25" customHeight="1">
      <c r="A8343" s="98">
        <v>660</v>
      </c>
      <c r="B8343" s="125" t="s">
        <v>7715</v>
      </c>
      <c r="C8343" s="126">
        <v>42626</v>
      </c>
      <c r="D8343" s="98" t="s">
        <v>3</v>
      </c>
      <c r="E8343" s="98">
        <v>1418930</v>
      </c>
      <c r="F8343" s="98"/>
      <c r="G8343" s="127" t="s">
        <v>12971</v>
      </c>
      <c r="H8343" s="128">
        <v>0</v>
      </c>
      <c r="I8343" s="128">
        <v>1000</v>
      </c>
      <c r="J8343" s="129">
        <v>1000</v>
      </c>
      <c r="K8343" s="101" t="s">
        <v>1388</v>
      </c>
    </row>
    <row r="8344" spans="1:11" ht="56.25" customHeight="1">
      <c r="A8344" s="98">
        <v>660</v>
      </c>
      <c r="B8344" s="125" t="s">
        <v>7715</v>
      </c>
      <c r="C8344" s="126">
        <v>42626</v>
      </c>
      <c r="D8344" s="98" t="s">
        <v>3</v>
      </c>
      <c r="E8344" s="98">
        <v>1418935</v>
      </c>
      <c r="F8344" s="98"/>
      <c r="G8344" s="127" t="s">
        <v>12972</v>
      </c>
      <c r="H8344" s="128">
        <v>0</v>
      </c>
      <c r="I8344" s="128">
        <v>4117.8599999999997</v>
      </c>
      <c r="J8344" s="129">
        <v>4117.8599999999997</v>
      </c>
      <c r="K8344" s="101" t="s">
        <v>1388</v>
      </c>
    </row>
    <row r="8345" spans="1:11" ht="56.25" customHeight="1">
      <c r="A8345" s="98">
        <v>660</v>
      </c>
      <c r="B8345" s="125" t="s">
        <v>7715</v>
      </c>
      <c r="C8345" s="126">
        <v>42626</v>
      </c>
      <c r="D8345" s="98" t="s">
        <v>3</v>
      </c>
      <c r="E8345" s="98">
        <v>1418939</v>
      </c>
      <c r="F8345" s="98"/>
      <c r="G8345" s="127" t="s">
        <v>12973</v>
      </c>
      <c r="H8345" s="128">
        <v>0</v>
      </c>
      <c r="I8345" s="128">
        <v>5375.53</v>
      </c>
      <c r="J8345" s="129">
        <v>5375.53</v>
      </c>
      <c r="K8345" s="101" t="s">
        <v>1388</v>
      </c>
    </row>
    <row r="8346" spans="1:11" ht="56.25" customHeight="1">
      <c r="A8346" s="98">
        <v>660</v>
      </c>
      <c r="B8346" s="125" t="s">
        <v>7715</v>
      </c>
      <c r="C8346" s="126">
        <v>42628</v>
      </c>
      <c r="D8346" s="98" t="s">
        <v>3</v>
      </c>
      <c r="E8346" s="98">
        <v>1420066</v>
      </c>
      <c r="F8346" s="98"/>
      <c r="G8346" s="127" t="s">
        <v>13100</v>
      </c>
      <c r="H8346" s="128">
        <v>0</v>
      </c>
      <c r="I8346" s="128">
        <v>2215.5</v>
      </c>
      <c r="J8346" s="129">
        <v>2215.5</v>
      </c>
      <c r="K8346" s="101" t="s">
        <v>1388</v>
      </c>
    </row>
    <row r="8347" spans="1:11" ht="56.25" customHeight="1">
      <c r="A8347" s="98">
        <v>660</v>
      </c>
      <c r="B8347" s="125" t="s">
        <v>7715</v>
      </c>
      <c r="C8347" s="126">
        <v>42628</v>
      </c>
      <c r="D8347" s="98" t="s">
        <v>3</v>
      </c>
      <c r="E8347" s="98">
        <v>1420069</v>
      </c>
      <c r="F8347" s="98"/>
      <c r="G8347" s="127" t="s">
        <v>13101</v>
      </c>
      <c r="H8347" s="128">
        <v>0</v>
      </c>
      <c r="I8347" s="128">
        <v>121.68</v>
      </c>
      <c r="J8347" s="129">
        <v>121.68</v>
      </c>
      <c r="K8347" s="101" t="s">
        <v>1388</v>
      </c>
    </row>
    <row r="8348" spans="1:11" ht="56.25" customHeight="1">
      <c r="A8348" s="98">
        <v>660</v>
      </c>
      <c r="B8348" s="125" t="s">
        <v>7715</v>
      </c>
      <c r="C8348" s="126">
        <v>42628</v>
      </c>
      <c r="D8348" s="98" t="s">
        <v>3</v>
      </c>
      <c r="E8348" s="98">
        <v>1420074</v>
      </c>
      <c r="F8348" s="98"/>
      <c r="G8348" s="127" t="s">
        <v>13102</v>
      </c>
      <c r="H8348" s="128">
        <v>0</v>
      </c>
      <c r="I8348" s="128">
        <v>5593</v>
      </c>
      <c r="J8348" s="129">
        <v>5593</v>
      </c>
      <c r="K8348" s="101" t="s">
        <v>1388</v>
      </c>
    </row>
    <row r="8349" spans="1:11" ht="56.25" customHeight="1">
      <c r="A8349" s="98">
        <v>660</v>
      </c>
      <c r="B8349" s="125" t="s">
        <v>7715</v>
      </c>
      <c r="C8349" s="126">
        <v>42628</v>
      </c>
      <c r="D8349" s="98" t="s">
        <v>3</v>
      </c>
      <c r="E8349" s="98">
        <v>1420079</v>
      </c>
      <c r="F8349" s="98"/>
      <c r="G8349" s="127" t="s">
        <v>13103</v>
      </c>
      <c r="H8349" s="128">
        <v>0</v>
      </c>
      <c r="I8349" s="128">
        <v>3153</v>
      </c>
      <c r="J8349" s="129">
        <v>3153</v>
      </c>
      <c r="K8349" s="101" t="s">
        <v>1388</v>
      </c>
    </row>
    <row r="8350" spans="1:11" ht="56.25" customHeight="1">
      <c r="A8350" s="98">
        <v>660</v>
      </c>
      <c r="B8350" s="125" t="s">
        <v>7715</v>
      </c>
      <c r="C8350" s="126">
        <v>42628</v>
      </c>
      <c r="D8350" s="98" t="s">
        <v>3</v>
      </c>
      <c r="E8350" s="98">
        <v>1420081</v>
      </c>
      <c r="F8350" s="98"/>
      <c r="G8350" s="127" t="s">
        <v>13104</v>
      </c>
      <c r="H8350" s="128">
        <v>0</v>
      </c>
      <c r="I8350" s="128">
        <v>553</v>
      </c>
      <c r="J8350" s="129">
        <v>553</v>
      </c>
      <c r="K8350" s="101" t="s">
        <v>1388</v>
      </c>
    </row>
    <row r="8351" spans="1:11" ht="56.25" customHeight="1">
      <c r="A8351" s="98">
        <v>660</v>
      </c>
      <c r="B8351" s="125" t="s">
        <v>7715</v>
      </c>
      <c r="C8351" s="126">
        <v>42633</v>
      </c>
      <c r="D8351" s="98" t="s">
        <v>3</v>
      </c>
      <c r="E8351" s="98">
        <v>1421560</v>
      </c>
      <c r="F8351" s="98"/>
      <c r="G8351" s="127" t="s">
        <v>13263</v>
      </c>
      <c r="H8351" s="128">
        <v>0</v>
      </c>
      <c r="I8351" s="128">
        <v>1040</v>
      </c>
      <c r="J8351" s="129">
        <v>1040</v>
      </c>
      <c r="K8351" s="101" t="s">
        <v>1388</v>
      </c>
    </row>
    <row r="8352" spans="1:11" ht="56.25" customHeight="1">
      <c r="A8352" s="98">
        <v>660</v>
      </c>
      <c r="B8352" s="125" t="s">
        <v>7715</v>
      </c>
      <c r="C8352" s="126">
        <v>42633</v>
      </c>
      <c r="D8352" s="98" t="s">
        <v>3</v>
      </c>
      <c r="E8352" s="98">
        <v>1421561</v>
      </c>
      <c r="F8352" s="98"/>
      <c r="G8352" s="127" t="s">
        <v>13264</v>
      </c>
      <c r="H8352" s="128">
        <v>0</v>
      </c>
      <c r="I8352" s="128">
        <v>1766</v>
      </c>
      <c r="J8352" s="129">
        <v>1766</v>
      </c>
      <c r="K8352" s="101" t="s">
        <v>1388</v>
      </c>
    </row>
    <row r="8353" spans="1:11" ht="56.25" customHeight="1">
      <c r="A8353" s="98">
        <v>660</v>
      </c>
      <c r="B8353" s="125" t="s">
        <v>7715</v>
      </c>
      <c r="C8353" s="126">
        <v>42633</v>
      </c>
      <c r="D8353" s="98" t="s">
        <v>3</v>
      </c>
      <c r="E8353" s="98">
        <v>1421564</v>
      </c>
      <c r="F8353" s="98"/>
      <c r="G8353" s="127" t="s">
        <v>13265</v>
      </c>
      <c r="H8353" s="128">
        <v>0</v>
      </c>
      <c r="I8353" s="128">
        <v>323</v>
      </c>
      <c r="J8353" s="129">
        <v>323</v>
      </c>
      <c r="K8353" s="101" t="s">
        <v>1388</v>
      </c>
    </row>
    <row r="8354" spans="1:11" ht="56.25" customHeight="1">
      <c r="A8354" s="98">
        <v>660</v>
      </c>
      <c r="B8354" s="125" t="s">
        <v>7715</v>
      </c>
      <c r="C8354" s="126">
        <v>42633</v>
      </c>
      <c r="D8354" s="98" t="s">
        <v>3</v>
      </c>
      <c r="E8354" s="98">
        <v>1421566</v>
      </c>
      <c r="F8354" s="98"/>
      <c r="G8354" s="127" t="s">
        <v>13266</v>
      </c>
      <c r="H8354" s="128">
        <v>0</v>
      </c>
      <c r="I8354" s="128">
        <v>579</v>
      </c>
      <c r="J8354" s="129">
        <v>579</v>
      </c>
      <c r="K8354" s="101" t="s">
        <v>1388</v>
      </c>
    </row>
    <row r="8355" spans="1:11" ht="56.25" customHeight="1">
      <c r="A8355" s="98">
        <v>660</v>
      </c>
      <c r="B8355" s="125" t="s">
        <v>7715</v>
      </c>
      <c r="C8355" s="126">
        <v>42634</v>
      </c>
      <c r="D8355" s="98" t="s">
        <v>3</v>
      </c>
      <c r="E8355" s="98">
        <v>1422125</v>
      </c>
      <c r="F8355" s="98"/>
      <c r="G8355" s="127" t="s">
        <v>13343</v>
      </c>
      <c r="H8355" s="128">
        <v>0</v>
      </c>
      <c r="I8355" s="128">
        <v>237.77</v>
      </c>
      <c r="J8355" s="129">
        <v>237.77</v>
      </c>
      <c r="K8355" s="101" t="s">
        <v>1388</v>
      </c>
    </row>
    <row r="8356" spans="1:11" ht="56.25" customHeight="1">
      <c r="A8356" s="98">
        <v>660</v>
      </c>
      <c r="B8356" s="125" t="s">
        <v>7715</v>
      </c>
      <c r="C8356" s="126">
        <v>42634</v>
      </c>
      <c r="D8356" s="98" t="s">
        <v>3</v>
      </c>
      <c r="E8356" s="98">
        <v>1422129</v>
      </c>
      <c r="F8356" s="98"/>
      <c r="G8356" s="127" t="s">
        <v>13345</v>
      </c>
      <c r="H8356" s="128">
        <v>0</v>
      </c>
      <c r="I8356" s="128">
        <v>1982.57</v>
      </c>
      <c r="J8356" s="129">
        <v>1982.57</v>
      </c>
      <c r="K8356" s="101" t="s">
        <v>1388</v>
      </c>
    </row>
    <row r="8357" spans="1:11" ht="56.25" customHeight="1">
      <c r="A8357" s="98">
        <v>660</v>
      </c>
      <c r="B8357" s="125" t="s">
        <v>7715</v>
      </c>
      <c r="C8357" s="126">
        <v>42635</v>
      </c>
      <c r="D8357" s="98" t="s">
        <v>3</v>
      </c>
      <c r="E8357" s="98">
        <v>1422558</v>
      </c>
      <c r="F8357" s="98"/>
      <c r="G8357" s="127" t="s">
        <v>13388</v>
      </c>
      <c r="H8357" s="128">
        <v>0</v>
      </c>
      <c r="I8357" s="128">
        <v>652.55000000000007</v>
      </c>
      <c r="J8357" s="129">
        <v>652.55000000000007</v>
      </c>
      <c r="K8357" s="101" t="s">
        <v>1388</v>
      </c>
    </row>
    <row r="8358" spans="1:11" ht="56.25" customHeight="1">
      <c r="A8358" s="98">
        <v>660</v>
      </c>
      <c r="B8358" s="125" t="s">
        <v>7715</v>
      </c>
      <c r="C8358" s="126">
        <v>42635</v>
      </c>
      <c r="D8358" s="98" t="s">
        <v>3</v>
      </c>
      <c r="E8358" s="98">
        <v>1422568</v>
      </c>
      <c r="F8358" s="98"/>
      <c r="G8358" s="127" t="s">
        <v>13392</v>
      </c>
      <c r="H8358" s="128">
        <v>0</v>
      </c>
      <c r="I8358" s="128">
        <v>189.6</v>
      </c>
      <c r="J8358" s="129">
        <v>189.6</v>
      </c>
      <c r="K8358" s="101" t="s">
        <v>1388</v>
      </c>
    </row>
    <row r="8359" spans="1:11" ht="56.25" customHeight="1">
      <c r="A8359" s="98">
        <v>660</v>
      </c>
      <c r="B8359" s="125" t="s">
        <v>7715</v>
      </c>
      <c r="C8359" s="126">
        <v>42635</v>
      </c>
      <c r="D8359" s="98" t="s">
        <v>3</v>
      </c>
      <c r="E8359" s="98">
        <v>1422570</v>
      </c>
      <c r="F8359" s="98"/>
      <c r="G8359" s="127" t="s">
        <v>13393</v>
      </c>
      <c r="H8359" s="128">
        <v>0</v>
      </c>
      <c r="I8359" s="128">
        <v>368.48</v>
      </c>
      <c r="J8359" s="129">
        <v>368.48</v>
      </c>
      <c r="K8359" s="101" t="s">
        <v>1388</v>
      </c>
    </row>
    <row r="8360" spans="1:11" ht="56.25" customHeight="1">
      <c r="A8360" s="98">
        <v>660</v>
      </c>
      <c r="B8360" s="125" t="s">
        <v>7715</v>
      </c>
      <c r="C8360" s="126">
        <v>42636</v>
      </c>
      <c r="D8360" s="98" t="s">
        <v>3</v>
      </c>
      <c r="E8360" s="98">
        <v>1422993</v>
      </c>
      <c r="F8360" s="98"/>
      <c r="G8360" s="127" t="s">
        <v>13438</v>
      </c>
      <c r="H8360" s="128">
        <v>0</v>
      </c>
      <c r="I8360" s="128">
        <v>224.6</v>
      </c>
      <c r="J8360" s="129">
        <v>224.6</v>
      </c>
      <c r="K8360" s="101" t="s">
        <v>1388</v>
      </c>
    </row>
    <row r="8361" spans="1:11" ht="56.25" customHeight="1">
      <c r="A8361" s="98">
        <v>660</v>
      </c>
      <c r="B8361" s="125" t="s">
        <v>7715</v>
      </c>
      <c r="C8361" s="126">
        <v>42639</v>
      </c>
      <c r="D8361" s="98" t="s">
        <v>3</v>
      </c>
      <c r="E8361" s="98">
        <v>1423576</v>
      </c>
      <c r="F8361" s="98"/>
      <c r="G8361" s="127" t="s">
        <v>13492</v>
      </c>
      <c r="H8361" s="128">
        <v>0</v>
      </c>
      <c r="I8361" s="128">
        <v>31.16</v>
      </c>
      <c r="J8361" s="129">
        <v>31.16</v>
      </c>
      <c r="K8361" s="101" t="s">
        <v>1429</v>
      </c>
    </row>
    <row r="8362" spans="1:11" ht="56.25" customHeight="1">
      <c r="A8362" s="98">
        <v>660</v>
      </c>
      <c r="B8362" s="125" t="s">
        <v>7715</v>
      </c>
      <c r="C8362" s="126">
        <v>42639</v>
      </c>
      <c r="D8362" s="98" t="s">
        <v>3</v>
      </c>
      <c r="E8362" s="98">
        <v>1423578</v>
      </c>
      <c r="F8362" s="98"/>
      <c r="G8362" s="127" t="s">
        <v>13493</v>
      </c>
      <c r="H8362" s="128">
        <v>0</v>
      </c>
      <c r="I8362" s="128">
        <v>5869.39</v>
      </c>
      <c r="J8362" s="129">
        <v>5869.39</v>
      </c>
      <c r="K8362" s="101" t="s">
        <v>1388</v>
      </c>
    </row>
    <row r="8363" spans="1:11" ht="56.25" customHeight="1">
      <c r="A8363" s="98">
        <v>660</v>
      </c>
      <c r="B8363" s="125" t="s">
        <v>7715</v>
      </c>
      <c r="C8363" s="126">
        <v>42639</v>
      </c>
      <c r="D8363" s="98" t="s">
        <v>3</v>
      </c>
      <c r="E8363" s="98">
        <v>1423580</v>
      </c>
      <c r="F8363" s="98"/>
      <c r="G8363" s="127" t="s">
        <v>13494</v>
      </c>
      <c r="H8363" s="128">
        <v>0</v>
      </c>
      <c r="I8363" s="128">
        <v>1213.4000000000001</v>
      </c>
      <c r="J8363" s="129">
        <v>1213.4000000000001</v>
      </c>
      <c r="K8363" s="101" t="s">
        <v>1388</v>
      </c>
    </row>
    <row r="8364" spans="1:11" ht="56.25" customHeight="1">
      <c r="A8364" s="98">
        <v>660</v>
      </c>
      <c r="B8364" s="125" t="s">
        <v>7715</v>
      </c>
      <c r="C8364" s="126">
        <v>42639</v>
      </c>
      <c r="D8364" s="98" t="s">
        <v>3</v>
      </c>
      <c r="E8364" s="98">
        <v>1423581</v>
      </c>
      <c r="F8364" s="98"/>
      <c r="G8364" s="127" t="s">
        <v>13495</v>
      </c>
      <c r="H8364" s="128">
        <v>0</v>
      </c>
      <c r="I8364" s="128">
        <v>597</v>
      </c>
      <c r="J8364" s="129">
        <v>597</v>
      </c>
      <c r="K8364" s="101" t="s">
        <v>1388</v>
      </c>
    </row>
    <row r="8365" spans="1:11" ht="56.25" customHeight="1">
      <c r="A8365" s="98">
        <v>660</v>
      </c>
      <c r="B8365" s="125" t="s">
        <v>7715</v>
      </c>
      <c r="C8365" s="126">
        <v>42639</v>
      </c>
      <c r="D8365" s="98" t="s">
        <v>3</v>
      </c>
      <c r="E8365" s="98">
        <v>1423582</v>
      </c>
      <c r="F8365" s="98"/>
      <c r="G8365" s="127" t="s">
        <v>13496</v>
      </c>
      <c r="H8365" s="128">
        <v>0</v>
      </c>
      <c r="I8365" s="128">
        <v>234.4</v>
      </c>
      <c r="J8365" s="129">
        <v>234.4</v>
      </c>
      <c r="K8365" s="101" t="s">
        <v>1388</v>
      </c>
    </row>
    <row r="8366" spans="1:11" ht="56.25" customHeight="1">
      <c r="A8366" s="98">
        <v>660</v>
      </c>
      <c r="B8366" s="125" t="s">
        <v>7715</v>
      </c>
      <c r="C8366" s="126">
        <v>42640</v>
      </c>
      <c r="D8366" s="98" t="s">
        <v>3</v>
      </c>
      <c r="E8366" s="98">
        <v>1424181</v>
      </c>
      <c r="F8366" s="98"/>
      <c r="G8366" s="127" t="s">
        <v>13588</v>
      </c>
      <c r="H8366" s="128">
        <v>0</v>
      </c>
      <c r="I8366" s="128">
        <v>0.02</v>
      </c>
      <c r="J8366" s="129">
        <v>0.02</v>
      </c>
      <c r="K8366" s="101" t="s">
        <v>1388</v>
      </c>
    </row>
    <row r="8367" spans="1:11" ht="56.25" customHeight="1">
      <c r="A8367" s="98">
        <v>660</v>
      </c>
      <c r="B8367" s="125" t="s">
        <v>7715</v>
      </c>
      <c r="C8367" s="126">
        <v>42640</v>
      </c>
      <c r="D8367" s="98" t="s">
        <v>3</v>
      </c>
      <c r="E8367" s="98">
        <v>1424182</v>
      </c>
      <c r="F8367" s="98"/>
      <c r="G8367" s="127" t="s">
        <v>13589</v>
      </c>
      <c r="H8367" s="128">
        <v>0</v>
      </c>
      <c r="I8367" s="128">
        <v>30</v>
      </c>
      <c r="J8367" s="129">
        <v>30</v>
      </c>
      <c r="K8367" s="101" t="s">
        <v>1388</v>
      </c>
    </row>
    <row r="8368" spans="1:11" ht="56.25" customHeight="1">
      <c r="A8368" s="98">
        <v>660</v>
      </c>
      <c r="B8368" s="125" t="s">
        <v>7715</v>
      </c>
      <c r="C8368" s="126">
        <v>42640</v>
      </c>
      <c r="D8368" s="98" t="s">
        <v>3</v>
      </c>
      <c r="E8368" s="98">
        <v>1424187</v>
      </c>
      <c r="F8368" s="98"/>
      <c r="G8368" s="127" t="s">
        <v>13592</v>
      </c>
      <c r="H8368" s="128">
        <v>0</v>
      </c>
      <c r="I8368" s="128">
        <v>750</v>
      </c>
      <c r="J8368" s="129">
        <v>750</v>
      </c>
      <c r="K8368" s="101" t="s">
        <v>1388</v>
      </c>
    </row>
    <row r="8369" spans="1:11" ht="56.25" customHeight="1">
      <c r="A8369" s="98">
        <v>660</v>
      </c>
      <c r="B8369" s="125" t="s">
        <v>7715</v>
      </c>
      <c r="C8369" s="126">
        <v>42640</v>
      </c>
      <c r="D8369" s="98" t="s">
        <v>3</v>
      </c>
      <c r="E8369" s="98">
        <v>1424188</v>
      </c>
      <c r="F8369" s="98"/>
      <c r="G8369" s="127" t="s">
        <v>13593</v>
      </c>
      <c r="H8369" s="128">
        <v>0</v>
      </c>
      <c r="I8369" s="128">
        <v>30</v>
      </c>
      <c r="J8369" s="129">
        <v>30</v>
      </c>
      <c r="K8369" s="101" t="s">
        <v>1388</v>
      </c>
    </row>
    <row r="8370" spans="1:11" ht="56.25" customHeight="1">
      <c r="A8370" s="98">
        <v>660</v>
      </c>
      <c r="B8370" s="125" t="s">
        <v>7715</v>
      </c>
      <c r="C8370" s="126">
        <v>42640</v>
      </c>
      <c r="D8370" s="98" t="s">
        <v>3</v>
      </c>
      <c r="E8370" s="98">
        <v>1424191</v>
      </c>
      <c r="F8370" s="98"/>
      <c r="G8370" s="127" t="s">
        <v>13595</v>
      </c>
      <c r="H8370" s="128">
        <v>0</v>
      </c>
      <c r="I8370" s="128">
        <v>509.25</v>
      </c>
      <c r="J8370" s="129">
        <v>509.25</v>
      </c>
      <c r="K8370" s="101" t="s">
        <v>1388</v>
      </c>
    </row>
    <row r="8371" spans="1:11" ht="56.25" customHeight="1">
      <c r="A8371" s="98">
        <v>660</v>
      </c>
      <c r="B8371" s="125" t="s">
        <v>7715</v>
      </c>
      <c r="C8371" s="126">
        <v>42643</v>
      </c>
      <c r="D8371" s="98" t="s">
        <v>3</v>
      </c>
      <c r="E8371" s="98">
        <v>1425649</v>
      </c>
      <c r="F8371" s="98"/>
      <c r="G8371" s="127" t="s">
        <v>13828</v>
      </c>
      <c r="H8371" s="128">
        <v>0</v>
      </c>
      <c r="I8371" s="128">
        <v>962</v>
      </c>
      <c r="J8371" s="129">
        <v>962</v>
      </c>
      <c r="K8371" s="101" t="s">
        <v>1388</v>
      </c>
    </row>
    <row r="8372" spans="1:11" ht="56.25" customHeight="1">
      <c r="A8372" s="98">
        <v>660</v>
      </c>
      <c r="B8372" s="125" t="s">
        <v>7715</v>
      </c>
      <c r="C8372" s="126">
        <v>42643</v>
      </c>
      <c r="D8372" s="98" t="s">
        <v>3</v>
      </c>
      <c r="E8372" s="98">
        <v>1425651</v>
      </c>
      <c r="F8372" s="98"/>
      <c r="G8372" s="127" t="s">
        <v>13830</v>
      </c>
      <c r="H8372" s="128">
        <v>0</v>
      </c>
      <c r="I8372" s="128">
        <v>197.6</v>
      </c>
      <c r="J8372" s="129">
        <v>197.6</v>
      </c>
      <c r="K8372" s="101" t="s">
        <v>1388</v>
      </c>
    </row>
    <row r="8373" spans="1:11" ht="56.25" customHeight="1">
      <c r="A8373" s="98">
        <v>660</v>
      </c>
      <c r="B8373" s="125" t="s">
        <v>7715</v>
      </c>
      <c r="C8373" s="126">
        <v>42643</v>
      </c>
      <c r="D8373" s="98" t="s">
        <v>3</v>
      </c>
      <c r="E8373" s="98">
        <v>1425660</v>
      </c>
      <c r="F8373" s="98"/>
      <c r="G8373" s="127" t="s">
        <v>13834</v>
      </c>
      <c r="H8373" s="128">
        <v>0</v>
      </c>
      <c r="I8373" s="128">
        <v>20.07</v>
      </c>
      <c r="J8373" s="129">
        <v>20.07</v>
      </c>
      <c r="K8373" s="101" t="s">
        <v>1388</v>
      </c>
    </row>
    <row r="8374" spans="1:11" ht="56.25" customHeight="1">
      <c r="A8374" s="98">
        <v>660</v>
      </c>
      <c r="B8374" s="125" t="s">
        <v>7715</v>
      </c>
      <c r="C8374" s="126">
        <v>42643</v>
      </c>
      <c r="D8374" s="98" t="s">
        <v>3</v>
      </c>
      <c r="E8374" s="98">
        <v>1425663</v>
      </c>
      <c r="F8374" s="98"/>
      <c r="G8374" s="127" t="s">
        <v>13837</v>
      </c>
      <c r="H8374" s="128">
        <v>0</v>
      </c>
      <c r="I8374" s="128">
        <v>680</v>
      </c>
      <c r="J8374" s="129">
        <v>680</v>
      </c>
      <c r="K8374" s="101" t="s">
        <v>1388</v>
      </c>
    </row>
    <row r="8375" spans="1:11" ht="56.25" customHeight="1">
      <c r="A8375" s="98">
        <v>660</v>
      </c>
      <c r="B8375" s="125" t="s">
        <v>7715</v>
      </c>
      <c r="C8375" s="126">
        <v>42643</v>
      </c>
      <c r="D8375" s="98" t="s">
        <v>3</v>
      </c>
      <c r="E8375" s="98">
        <v>1425674</v>
      </c>
      <c r="F8375" s="98"/>
      <c r="G8375" s="127" t="s">
        <v>13841</v>
      </c>
      <c r="H8375" s="128">
        <v>0</v>
      </c>
      <c r="I8375" s="128">
        <v>3619.2000000000003</v>
      </c>
      <c r="J8375" s="129">
        <v>3619.2000000000003</v>
      </c>
      <c r="K8375" s="101" t="s">
        <v>1388</v>
      </c>
    </row>
    <row r="8376" spans="1:11" ht="56.25" customHeight="1">
      <c r="A8376" s="98">
        <v>661</v>
      </c>
      <c r="B8376" s="125" t="s">
        <v>10273</v>
      </c>
      <c r="C8376" s="126">
        <v>42523</v>
      </c>
      <c r="D8376" s="98" t="s">
        <v>3</v>
      </c>
      <c r="E8376" s="98">
        <v>1384218</v>
      </c>
      <c r="F8376" s="98"/>
      <c r="G8376" s="127" t="s">
        <v>10274</v>
      </c>
      <c r="H8376" s="128">
        <v>0</v>
      </c>
      <c r="I8376" s="128">
        <v>16973.77</v>
      </c>
      <c r="J8376" s="129">
        <v>16973.77</v>
      </c>
      <c r="K8376" s="101" t="s">
        <v>1388</v>
      </c>
    </row>
    <row r="8377" spans="1:11" ht="56.25" customHeight="1">
      <c r="A8377" s="98">
        <v>661</v>
      </c>
      <c r="B8377" s="125" t="s">
        <v>10273</v>
      </c>
      <c r="C8377" s="126">
        <v>42523</v>
      </c>
      <c r="D8377" s="98" t="s">
        <v>3</v>
      </c>
      <c r="E8377" s="98">
        <v>1384220</v>
      </c>
      <c r="F8377" s="98"/>
      <c r="G8377" s="127" t="s">
        <v>10274</v>
      </c>
      <c r="H8377" s="128">
        <v>0</v>
      </c>
      <c r="I8377" s="128">
        <v>3943.88</v>
      </c>
      <c r="J8377" s="129">
        <v>3943.88</v>
      </c>
      <c r="K8377" s="101" t="s">
        <v>1388</v>
      </c>
    </row>
    <row r="8378" spans="1:11" ht="56.25" customHeight="1">
      <c r="A8378" s="98">
        <v>661</v>
      </c>
      <c r="B8378" s="125" t="s">
        <v>10273</v>
      </c>
      <c r="C8378" s="126">
        <v>42544</v>
      </c>
      <c r="D8378" s="98" t="s">
        <v>3</v>
      </c>
      <c r="E8378" s="98">
        <v>1391372</v>
      </c>
      <c r="F8378" s="98"/>
      <c r="G8378" s="127" t="s">
        <v>10778</v>
      </c>
      <c r="H8378" s="128">
        <v>0</v>
      </c>
      <c r="I8378" s="128">
        <v>838.5</v>
      </c>
      <c r="J8378" s="129">
        <v>838.5</v>
      </c>
      <c r="K8378" s="101" t="s">
        <v>1388</v>
      </c>
    </row>
    <row r="8379" spans="1:11" ht="56.25" customHeight="1">
      <c r="A8379" s="98">
        <v>661</v>
      </c>
      <c r="B8379" s="125" t="s">
        <v>10273</v>
      </c>
      <c r="C8379" s="126">
        <v>42559</v>
      </c>
      <c r="D8379" s="98" t="s">
        <v>3</v>
      </c>
      <c r="E8379" s="98">
        <v>1396505</v>
      </c>
      <c r="F8379" s="98"/>
      <c r="G8379" s="127" t="s">
        <v>11206</v>
      </c>
      <c r="H8379" s="128">
        <v>0</v>
      </c>
      <c r="I8379" s="128">
        <v>529</v>
      </c>
      <c r="J8379" s="129">
        <v>529</v>
      </c>
      <c r="K8379" s="101" t="s">
        <v>1388</v>
      </c>
    </row>
    <row r="8380" spans="1:11" ht="56.25" customHeight="1">
      <c r="A8380" s="98">
        <v>670</v>
      </c>
      <c r="B8380" s="125" t="s">
        <v>1308</v>
      </c>
      <c r="C8380" s="126">
        <v>42376</v>
      </c>
      <c r="D8380" s="98" t="s">
        <v>6</v>
      </c>
      <c r="E8380" s="98">
        <v>182164</v>
      </c>
      <c r="F8380" s="98"/>
      <c r="G8380" s="127" t="s">
        <v>1424</v>
      </c>
      <c r="H8380" s="128">
        <v>0</v>
      </c>
      <c r="I8380" s="128">
        <v>82305.11</v>
      </c>
      <c r="J8380" s="129">
        <v>82305.11</v>
      </c>
      <c r="K8380" s="101" t="s">
        <v>1388</v>
      </c>
    </row>
    <row r="8381" spans="1:11" ht="56.25" customHeight="1">
      <c r="A8381" s="98">
        <v>670</v>
      </c>
      <c r="B8381" s="125" t="s">
        <v>1308</v>
      </c>
      <c r="C8381" s="126">
        <v>42380</v>
      </c>
      <c r="D8381" s="98" t="s">
        <v>6</v>
      </c>
      <c r="E8381" s="98">
        <v>182374</v>
      </c>
      <c r="F8381" s="98"/>
      <c r="G8381" s="127" t="s">
        <v>1460</v>
      </c>
      <c r="H8381" s="128">
        <v>0</v>
      </c>
      <c r="I8381" s="128">
        <v>38258.22</v>
      </c>
      <c r="J8381" s="129">
        <v>38258.22</v>
      </c>
      <c r="K8381" s="101" t="s">
        <v>1388</v>
      </c>
    </row>
    <row r="8382" spans="1:11" ht="56.25" customHeight="1">
      <c r="A8382" s="98">
        <v>670</v>
      </c>
      <c r="B8382" s="125" t="s">
        <v>1308</v>
      </c>
      <c r="C8382" s="126">
        <v>42381</v>
      </c>
      <c r="D8382" s="98" t="s">
        <v>6</v>
      </c>
      <c r="E8382" s="98">
        <v>182536</v>
      </c>
      <c r="F8382" s="98"/>
      <c r="G8382" s="127" t="s">
        <v>1483</v>
      </c>
      <c r="H8382" s="128">
        <v>0</v>
      </c>
      <c r="I8382" s="128">
        <v>7294.65</v>
      </c>
      <c r="J8382" s="129">
        <v>7294.65</v>
      </c>
      <c r="K8382" s="101" t="s">
        <v>1388</v>
      </c>
    </row>
    <row r="8383" spans="1:11" ht="56.25" customHeight="1">
      <c r="A8383" s="98">
        <v>670</v>
      </c>
      <c r="B8383" s="125" t="s">
        <v>1308</v>
      </c>
      <c r="C8383" s="126">
        <v>42381</v>
      </c>
      <c r="D8383" s="98" t="s">
        <v>13</v>
      </c>
      <c r="E8383" s="98">
        <v>182537</v>
      </c>
      <c r="F8383" s="98"/>
      <c r="G8383" s="127" t="s">
        <v>1484</v>
      </c>
      <c r="H8383" s="128">
        <v>50</v>
      </c>
      <c r="I8383" s="128">
        <v>0</v>
      </c>
      <c r="J8383" s="129">
        <v>50</v>
      </c>
      <c r="K8383" s="101" t="s">
        <v>1388</v>
      </c>
    </row>
    <row r="8384" spans="1:11" ht="56.25" customHeight="1">
      <c r="A8384" s="98">
        <v>670</v>
      </c>
      <c r="B8384" s="125" t="s">
        <v>1308</v>
      </c>
      <c r="C8384" s="126">
        <v>42384</v>
      </c>
      <c r="D8384" s="98" t="s">
        <v>6</v>
      </c>
      <c r="E8384" s="98">
        <v>182903</v>
      </c>
      <c r="F8384" s="98"/>
      <c r="G8384" s="127" t="s">
        <v>1547</v>
      </c>
      <c r="H8384" s="128">
        <v>0</v>
      </c>
      <c r="I8384" s="128">
        <v>325370.49</v>
      </c>
      <c r="J8384" s="129">
        <v>325370.49</v>
      </c>
      <c r="K8384" s="101" t="s">
        <v>1388</v>
      </c>
    </row>
    <row r="8385" spans="1:11" ht="56.25" customHeight="1">
      <c r="A8385" s="98">
        <v>670</v>
      </c>
      <c r="B8385" s="125" t="s">
        <v>1308</v>
      </c>
      <c r="C8385" s="126">
        <v>42384</v>
      </c>
      <c r="D8385" s="98" t="s">
        <v>13</v>
      </c>
      <c r="E8385" s="98">
        <v>182904</v>
      </c>
      <c r="F8385" s="98"/>
      <c r="G8385" s="127" t="s">
        <v>1560</v>
      </c>
      <c r="H8385" s="128">
        <v>50</v>
      </c>
      <c r="I8385" s="128">
        <v>0</v>
      </c>
      <c r="J8385" s="129">
        <v>50</v>
      </c>
      <c r="K8385" s="101" t="s">
        <v>1388</v>
      </c>
    </row>
    <row r="8386" spans="1:11" ht="56.25" customHeight="1">
      <c r="A8386" s="98">
        <v>670</v>
      </c>
      <c r="B8386" s="125" t="s">
        <v>1308</v>
      </c>
      <c r="C8386" s="126">
        <v>42394</v>
      </c>
      <c r="D8386" s="98" t="s">
        <v>6</v>
      </c>
      <c r="E8386" s="98">
        <v>183620</v>
      </c>
      <c r="F8386" s="98"/>
      <c r="G8386" s="127" t="s">
        <v>1692</v>
      </c>
      <c r="H8386" s="128">
        <v>0</v>
      </c>
      <c r="I8386" s="128">
        <v>516870.06</v>
      </c>
      <c r="J8386" s="129">
        <v>516870.06</v>
      </c>
      <c r="K8386" s="101" t="s">
        <v>1388</v>
      </c>
    </row>
    <row r="8387" spans="1:11" ht="56.25" customHeight="1">
      <c r="A8387" s="98">
        <v>670</v>
      </c>
      <c r="B8387" s="125" t="s">
        <v>1308</v>
      </c>
      <c r="C8387" s="126">
        <v>42394</v>
      </c>
      <c r="D8387" s="98" t="s">
        <v>13</v>
      </c>
      <c r="E8387" s="98">
        <v>183621</v>
      </c>
      <c r="F8387" s="98"/>
      <c r="G8387" s="127" t="s">
        <v>1701</v>
      </c>
      <c r="H8387" s="128">
        <v>50</v>
      </c>
      <c r="I8387" s="128">
        <v>0</v>
      </c>
      <c r="J8387" s="129">
        <v>50</v>
      </c>
      <c r="K8387" s="101" t="s">
        <v>1388</v>
      </c>
    </row>
    <row r="8388" spans="1:11" ht="56.25" customHeight="1">
      <c r="A8388" s="98">
        <v>670</v>
      </c>
      <c r="B8388" s="125" t="s">
        <v>1308</v>
      </c>
      <c r="C8388" s="126">
        <v>42394</v>
      </c>
      <c r="D8388" s="98" t="s">
        <v>11</v>
      </c>
      <c r="E8388" s="98">
        <v>183652</v>
      </c>
      <c r="F8388" s="98"/>
      <c r="G8388" s="127" t="s">
        <v>1703</v>
      </c>
      <c r="H8388" s="128">
        <v>50</v>
      </c>
      <c r="I8388" s="128">
        <v>0</v>
      </c>
      <c r="J8388" s="129">
        <v>50</v>
      </c>
      <c r="K8388" s="101" t="s">
        <v>1388</v>
      </c>
    </row>
    <row r="8389" spans="1:11" ht="56.25" customHeight="1">
      <c r="A8389" s="98">
        <v>670</v>
      </c>
      <c r="B8389" s="125" t="s">
        <v>1308</v>
      </c>
      <c r="C8389" s="126">
        <v>42395</v>
      </c>
      <c r="D8389" s="98" t="s">
        <v>11</v>
      </c>
      <c r="E8389" s="98">
        <v>183733</v>
      </c>
      <c r="F8389" s="98"/>
      <c r="G8389" s="127" t="s">
        <v>1724</v>
      </c>
      <c r="H8389" s="128">
        <v>9740.77</v>
      </c>
      <c r="I8389" s="128">
        <v>0</v>
      </c>
      <c r="J8389" s="129">
        <v>9740.77</v>
      </c>
      <c r="K8389" s="101" t="s">
        <v>1388</v>
      </c>
    </row>
    <row r="8390" spans="1:11" ht="56.25" customHeight="1">
      <c r="A8390" s="98">
        <v>670</v>
      </c>
      <c r="B8390" s="125" t="s">
        <v>1308</v>
      </c>
      <c r="C8390" s="126">
        <v>42395</v>
      </c>
      <c r="D8390" s="98" t="s">
        <v>11</v>
      </c>
      <c r="E8390" s="98">
        <v>183734</v>
      </c>
      <c r="F8390" s="98"/>
      <c r="G8390" s="127" t="s">
        <v>1725</v>
      </c>
      <c r="H8390" s="128">
        <v>9110.82</v>
      </c>
      <c r="I8390" s="128">
        <v>0</v>
      </c>
      <c r="J8390" s="129">
        <v>9110.82</v>
      </c>
      <c r="K8390" s="101" t="s">
        <v>1388</v>
      </c>
    </row>
    <row r="8391" spans="1:11" ht="56.25" customHeight="1">
      <c r="A8391" s="98">
        <v>670</v>
      </c>
      <c r="B8391" s="125" t="s">
        <v>1308</v>
      </c>
      <c r="C8391" s="126">
        <v>42395</v>
      </c>
      <c r="D8391" s="98" t="s">
        <v>11</v>
      </c>
      <c r="E8391" s="98">
        <v>183735</v>
      </c>
      <c r="F8391" s="98"/>
      <c r="G8391" s="127" t="s">
        <v>1726</v>
      </c>
      <c r="H8391" s="128">
        <v>11840.21</v>
      </c>
      <c r="I8391" s="128">
        <v>0</v>
      </c>
      <c r="J8391" s="129">
        <v>11840.21</v>
      </c>
      <c r="K8391" s="101" t="s">
        <v>1388</v>
      </c>
    </row>
    <row r="8392" spans="1:11" ht="56.25" customHeight="1">
      <c r="A8392" s="98">
        <v>670</v>
      </c>
      <c r="B8392" s="125" t="s">
        <v>1308</v>
      </c>
      <c r="C8392" s="126">
        <v>42396</v>
      </c>
      <c r="D8392" s="98" t="s">
        <v>6</v>
      </c>
      <c r="E8392" s="98">
        <v>183820</v>
      </c>
      <c r="F8392" s="98"/>
      <c r="G8392" s="127" t="s">
        <v>1735</v>
      </c>
      <c r="H8392" s="128">
        <v>0</v>
      </c>
      <c r="I8392" s="128">
        <v>7864.44</v>
      </c>
      <c r="J8392" s="129">
        <v>7864.44</v>
      </c>
      <c r="K8392" s="101" t="s">
        <v>1388</v>
      </c>
    </row>
    <row r="8393" spans="1:11" ht="56.25" customHeight="1">
      <c r="A8393" s="98">
        <v>670</v>
      </c>
      <c r="B8393" s="125" t="s">
        <v>1308</v>
      </c>
      <c r="C8393" s="126">
        <v>42396</v>
      </c>
      <c r="D8393" s="98" t="s">
        <v>13</v>
      </c>
      <c r="E8393" s="98">
        <v>183821</v>
      </c>
      <c r="F8393" s="98"/>
      <c r="G8393" s="127" t="s">
        <v>1758</v>
      </c>
      <c r="H8393" s="128">
        <v>50</v>
      </c>
      <c r="I8393" s="128">
        <v>0</v>
      </c>
      <c r="J8393" s="129">
        <v>50</v>
      </c>
      <c r="K8393" s="101" t="s">
        <v>1388</v>
      </c>
    </row>
    <row r="8394" spans="1:11" ht="56.25" customHeight="1">
      <c r="A8394" s="98">
        <v>670</v>
      </c>
      <c r="B8394" s="125" t="s">
        <v>1308</v>
      </c>
      <c r="C8394" s="126">
        <v>42402</v>
      </c>
      <c r="D8394" s="98" t="s">
        <v>6</v>
      </c>
      <c r="E8394" s="98">
        <v>184452</v>
      </c>
      <c r="F8394" s="98"/>
      <c r="G8394" s="127" t="s">
        <v>1882</v>
      </c>
      <c r="H8394" s="128">
        <v>0</v>
      </c>
      <c r="I8394" s="128">
        <v>695.88</v>
      </c>
      <c r="J8394" s="129">
        <v>695.88</v>
      </c>
      <c r="K8394" s="101" t="s">
        <v>1388</v>
      </c>
    </row>
    <row r="8395" spans="1:11" ht="56.25" customHeight="1">
      <c r="A8395" s="98">
        <v>670</v>
      </c>
      <c r="B8395" s="125" t="s">
        <v>1308</v>
      </c>
      <c r="C8395" s="126">
        <v>42402</v>
      </c>
      <c r="D8395" s="98" t="s">
        <v>13</v>
      </c>
      <c r="E8395" s="98">
        <v>184453</v>
      </c>
      <c r="F8395" s="98"/>
      <c r="G8395" s="127" t="s">
        <v>1886</v>
      </c>
      <c r="H8395" s="128">
        <v>50</v>
      </c>
      <c r="I8395" s="128">
        <v>0</v>
      </c>
      <c r="J8395" s="129">
        <v>50</v>
      </c>
      <c r="K8395" s="101" t="s">
        <v>1388</v>
      </c>
    </row>
    <row r="8396" spans="1:11" ht="56.25" customHeight="1">
      <c r="A8396" s="98">
        <v>670</v>
      </c>
      <c r="B8396" s="125" t="s">
        <v>1308</v>
      </c>
      <c r="C8396" s="126">
        <v>42411</v>
      </c>
      <c r="D8396" s="98" t="s">
        <v>11</v>
      </c>
      <c r="E8396" s="98">
        <v>185148</v>
      </c>
      <c r="F8396" s="98"/>
      <c r="G8396" s="127" t="s">
        <v>2096</v>
      </c>
      <c r="H8396" s="128">
        <v>5817.06</v>
      </c>
      <c r="I8396" s="128">
        <v>0</v>
      </c>
      <c r="J8396" s="129">
        <v>5817.06</v>
      </c>
      <c r="K8396" s="101" t="s">
        <v>1388</v>
      </c>
    </row>
    <row r="8397" spans="1:11" ht="56.25" customHeight="1">
      <c r="A8397" s="98">
        <v>670</v>
      </c>
      <c r="B8397" s="125" t="s">
        <v>1308</v>
      </c>
      <c r="C8397" s="126">
        <v>42411</v>
      </c>
      <c r="D8397" s="98" t="s">
        <v>11</v>
      </c>
      <c r="E8397" s="98">
        <v>185151</v>
      </c>
      <c r="F8397" s="98"/>
      <c r="G8397" s="127" t="s">
        <v>2097</v>
      </c>
      <c r="H8397" s="128">
        <v>5720.75</v>
      </c>
      <c r="I8397" s="128">
        <v>0</v>
      </c>
      <c r="J8397" s="129">
        <v>5720.75</v>
      </c>
      <c r="K8397" s="101" t="s">
        <v>1388</v>
      </c>
    </row>
    <row r="8398" spans="1:11" ht="56.25" customHeight="1">
      <c r="A8398" s="98">
        <v>670</v>
      </c>
      <c r="B8398" s="125" t="s">
        <v>1308</v>
      </c>
      <c r="C8398" s="126">
        <v>42411</v>
      </c>
      <c r="D8398" s="98" t="s">
        <v>11</v>
      </c>
      <c r="E8398" s="98">
        <v>185152</v>
      </c>
      <c r="F8398" s="98"/>
      <c r="G8398" s="127" t="s">
        <v>2097</v>
      </c>
      <c r="H8398" s="128">
        <v>274.94</v>
      </c>
      <c r="I8398" s="128">
        <v>0</v>
      </c>
      <c r="J8398" s="129">
        <v>274.94</v>
      </c>
      <c r="K8398" s="101" t="s">
        <v>1388</v>
      </c>
    </row>
    <row r="8399" spans="1:11" ht="56.25" customHeight="1">
      <c r="A8399" s="98">
        <v>670</v>
      </c>
      <c r="B8399" s="125" t="s">
        <v>1308</v>
      </c>
      <c r="C8399" s="126">
        <v>42411</v>
      </c>
      <c r="D8399" s="98" t="s">
        <v>11</v>
      </c>
      <c r="E8399" s="98">
        <v>185153</v>
      </c>
      <c r="F8399" s="98"/>
      <c r="G8399" s="127" t="s">
        <v>2098</v>
      </c>
      <c r="H8399" s="128">
        <v>5759.99</v>
      </c>
      <c r="I8399" s="128">
        <v>0</v>
      </c>
      <c r="J8399" s="129">
        <v>5759.99</v>
      </c>
      <c r="K8399" s="101" t="s">
        <v>1388</v>
      </c>
    </row>
    <row r="8400" spans="1:11" ht="56.25" customHeight="1">
      <c r="A8400" s="98">
        <v>670</v>
      </c>
      <c r="B8400" s="125" t="s">
        <v>1308</v>
      </c>
      <c r="C8400" s="126">
        <v>42411</v>
      </c>
      <c r="D8400" s="98" t="s">
        <v>11</v>
      </c>
      <c r="E8400" s="98">
        <v>185154</v>
      </c>
      <c r="F8400" s="98"/>
      <c r="G8400" s="127" t="s">
        <v>2099</v>
      </c>
      <c r="H8400" s="128">
        <v>50</v>
      </c>
      <c r="I8400" s="128">
        <v>0</v>
      </c>
      <c r="J8400" s="129">
        <v>50</v>
      </c>
      <c r="K8400" s="101" t="s">
        <v>1388</v>
      </c>
    </row>
    <row r="8401" spans="1:11" ht="56.25" customHeight="1">
      <c r="A8401" s="98">
        <v>670</v>
      </c>
      <c r="B8401" s="125" t="s">
        <v>1308</v>
      </c>
      <c r="C8401" s="126">
        <v>42412</v>
      </c>
      <c r="D8401" s="98" t="s">
        <v>11</v>
      </c>
      <c r="E8401" s="98">
        <v>185297</v>
      </c>
      <c r="F8401" s="98"/>
      <c r="G8401" s="127" t="s">
        <v>2139</v>
      </c>
      <c r="H8401" s="128">
        <v>5295.43</v>
      </c>
      <c r="I8401" s="128">
        <v>0</v>
      </c>
      <c r="J8401" s="129">
        <v>5295.43</v>
      </c>
      <c r="K8401" s="101" t="s">
        <v>1388</v>
      </c>
    </row>
    <row r="8402" spans="1:11" ht="56.25" customHeight="1">
      <c r="A8402" s="98">
        <v>670</v>
      </c>
      <c r="B8402" s="125" t="s">
        <v>1308</v>
      </c>
      <c r="C8402" s="126">
        <v>42412</v>
      </c>
      <c r="D8402" s="98" t="s">
        <v>11</v>
      </c>
      <c r="E8402" s="98">
        <v>185302</v>
      </c>
      <c r="F8402" s="98"/>
      <c r="G8402" s="127" t="s">
        <v>2140</v>
      </c>
      <c r="H8402" s="128">
        <v>4834.57</v>
      </c>
      <c r="I8402" s="128">
        <v>0</v>
      </c>
      <c r="J8402" s="129">
        <v>4834.57</v>
      </c>
      <c r="K8402" s="101" t="s">
        <v>1388</v>
      </c>
    </row>
    <row r="8403" spans="1:11" ht="56.25" customHeight="1">
      <c r="A8403" s="98">
        <v>670</v>
      </c>
      <c r="B8403" s="125" t="s">
        <v>1308</v>
      </c>
      <c r="C8403" s="126">
        <v>42412</v>
      </c>
      <c r="D8403" s="98" t="s">
        <v>11</v>
      </c>
      <c r="E8403" s="98">
        <v>185359</v>
      </c>
      <c r="F8403" s="98"/>
      <c r="G8403" s="127" t="s">
        <v>2142</v>
      </c>
      <c r="H8403" s="128">
        <v>5360.46</v>
      </c>
      <c r="I8403" s="128">
        <v>0</v>
      </c>
      <c r="J8403" s="129">
        <v>5360.46</v>
      </c>
      <c r="K8403" s="101" t="s">
        <v>1388</v>
      </c>
    </row>
    <row r="8404" spans="1:11" ht="56.25" customHeight="1">
      <c r="A8404" s="98">
        <v>670</v>
      </c>
      <c r="B8404" s="125" t="s">
        <v>1308</v>
      </c>
      <c r="C8404" s="126">
        <v>42412</v>
      </c>
      <c r="D8404" s="98" t="s">
        <v>11</v>
      </c>
      <c r="E8404" s="98">
        <v>185367</v>
      </c>
      <c r="F8404" s="98"/>
      <c r="G8404" s="127" t="s">
        <v>2144</v>
      </c>
      <c r="H8404" s="128">
        <v>50</v>
      </c>
      <c r="I8404" s="128">
        <v>0</v>
      </c>
      <c r="J8404" s="129">
        <v>50</v>
      </c>
      <c r="K8404" s="101" t="s">
        <v>1388</v>
      </c>
    </row>
    <row r="8405" spans="1:11" ht="56.25" customHeight="1">
      <c r="A8405" s="98">
        <v>670</v>
      </c>
      <c r="B8405" s="125" t="s">
        <v>1308</v>
      </c>
      <c r="C8405" s="126">
        <v>42416</v>
      </c>
      <c r="D8405" s="98" t="s">
        <v>6</v>
      </c>
      <c r="E8405" s="98">
        <v>185506</v>
      </c>
      <c r="F8405" s="98"/>
      <c r="G8405" s="127" t="s">
        <v>2206</v>
      </c>
      <c r="H8405" s="128">
        <v>0</v>
      </c>
      <c r="I8405" s="128">
        <v>11513.41</v>
      </c>
      <c r="J8405" s="129">
        <v>11513.41</v>
      </c>
      <c r="K8405" s="101" t="s">
        <v>1388</v>
      </c>
    </row>
    <row r="8406" spans="1:11" ht="56.25" customHeight="1">
      <c r="A8406" s="98">
        <v>670</v>
      </c>
      <c r="B8406" s="125" t="s">
        <v>1308</v>
      </c>
      <c r="C8406" s="126">
        <v>42416</v>
      </c>
      <c r="D8406" s="98" t="s">
        <v>13</v>
      </c>
      <c r="E8406" s="98">
        <v>185507</v>
      </c>
      <c r="F8406" s="98"/>
      <c r="G8406" s="127" t="s">
        <v>2240</v>
      </c>
      <c r="H8406" s="128">
        <v>50</v>
      </c>
      <c r="I8406" s="128">
        <v>0</v>
      </c>
      <c r="J8406" s="129">
        <v>50</v>
      </c>
      <c r="K8406" s="101" t="s">
        <v>1388</v>
      </c>
    </row>
    <row r="8407" spans="1:11" ht="56.25" customHeight="1">
      <c r="A8407" s="98">
        <v>670</v>
      </c>
      <c r="B8407" s="125" t="s">
        <v>1308</v>
      </c>
      <c r="C8407" s="126">
        <v>42419</v>
      </c>
      <c r="D8407" s="98" t="s">
        <v>11</v>
      </c>
      <c r="E8407" s="98">
        <v>185933</v>
      </c>
      <c r="F8407" s="98"/>
      <c r="G8407" s="127" t="s">
        <v>2326</v>
      </c>
      <c r="H8407" s="128">
        <v>3165.33</v>
      </c>
      <c r="I8407" s="128">
        <v>0</v>
      </c>
      <c r="J8407" s="129">
        <v>3165.33</v>
      </c>
      <c r="K8407" s="101" t="s">
        <v>1388</v>
      </c>
    </row>
    <row r="8408" spans="1:11" ht="56.25" customHeight="1">
      <c r="A8408" s="98">
        <v>670</v>
      </c>
      <c r="B8408" s="125" t="s">
        <v>1308</v>
      </c>
      <c r="C8408" s="126">
        <v>42419</v>
      </c>
      <c r="D8408" s="98" t="s">
        <v>11</v>
      </c>
      <c r="E8408" s="98">
        <v>185937</v>
      </c>
      <c r="F8408" s="98"/>
      <c r="G8408" s="127" t="s">
        <v>2327</v>
      </c>
      <c r="H8408" s="128">
        <v>50</v>
      </c>
      <c r="I8408" s="128">
        <v>0</v>
      </c>
      <c r="J8408" s="129">
        <v>50</v>
      </c>
      <c r="K8408" s="101" t="s">
        <v>1388</v>
      </c>
    </row>
    <row r="8409" spans="1:11" ht="56.25" customHeight="1">
      <c r="A8409" s="98">
        <v>670</v>
      </c>
      <c r="B8409" s="125" t="s">
        <v>1308</v>
      </c>
      <c r="C8409" s="126">
        <v>42445</v>
      </c>
      <c r="D8409" s="98" t="s">
        <v>11</v>
      </c>
      <c r="E8409" s="98">
        <v>188270</v>
      </c>
      <c r="F8409" s="98"/>
      <c r="G8409" s="127" t="s">
        <v>2782</v>
      </c>
      <c r="H8409" s="128">
        <v>295.38</v>
      </c>
      <c r="I8409" s="128">
        <v>0</v>
      </c>
      <c r="J8409" s="129">
        <v>295.38</v>
      </c>
      <c r="K8409" s="101" t="s">
        <v>1388</v>
      </c>
    </row>
    <row r="8410" spans="1:11" ht="56.25" customHeight="1">
      <c r="A8410" s="98">
        <v>670</v>
      </c>
      <c r="B8410" s="125" t="s">
        <v>1308</v>
      </c>
      <c r="C8410" s="126">
        <v>42445</v>
      </c>
      <c r="D8410" s="98" t="s">
        <v>13</v>
      </c>
      <c r="E8410" s="98">
        <v>188270</v>
      </c>
      <c r="F8410" s="98"/>
      <c r="G8410" s="127" t="s">
        <v>2781</v>
      </c>
      <c r="H8410" s="128">
        <v>0.01</v>
      </c>
      <c r="I8410" s="128">
        <v>0</v>
      </c>
      <c r="J8410" s="129">
        <v>0.01</v>
      </c>
      <c r="K8410" s="101" t="s">
        <v>1388</v>
      </c>
    </row>
    <row r="8411" spans="1:11" ht="56.25" customHeight="1">
      <c r="A8411" s="98">
        <v>670</v>
      </c>
      <c r="B8411" s="125" t="s">
        <v>1308</v>
      </c>
      <c r="C8411" s="126">
        <v>42465</v>
      </c>
      <c r="D8411" s="98" t="s">
        <v>6</v>
      </c>
      <c r="E8411" s="98">
        <v>190017</v>
      </c>
      <c r="F8411" s="98"/>
      <c r="G8411" s="127" t="s">
        <v>3201</v>
      </c>
      <c r="H8411" s="128">
        <v>0</v>
      </c>
      <c r="I8411" s="128">
        <v>7834.26</v>
      </c>
      <c r="J8411" s="129">
        <v>7834.26</v>
      </c>
      <c r="K8411" s="101" t="s">
        <v>1388</v>
      </c>
    </row>
    <row r="8412" spans="1:11" ht="56.25" customHeight="1">
      <c r="A8412" s="98">
        <v>670</v>
      </c>
      <c r="B8412" s="125" t="s">
        <v>1308</v>
      </c>
      <c r="C8412" s="126">
        <v>42465</v>
      </c>
      <c r="D8412" s="98" t="s">
        <v>13</v>
      </c>
      <c r="E8412" s="98">
        <v>190018</v>
      </c>
      <c r="F8412" s="98"/>
      <c r="G8412" s="127" t="s">
        <v>3209</v>
      </c>
      <c r="H8412" s="128">
        <v>50</v>
      </c>
      <c r="I8412" s="128">
        <v>0</v>
      </c>
      <c r="J8412" s="129">
        <v>50</v>
      </c>
      <c r="K8412" s="101" t="s">
        <v>1388</v>
      </c>
    </row>
    <row r="8413" spans="1:11" ht="56.25" customHeight="1">
      <c r="A8413" s="98">
        <v>670</v>
      </c>
      <c r="B8413" s="125" t="s">
        <v>1308</v>
      </c>
      <c r="C8413" s="126">
        <v>42466</v>
      </c>
      <c r="D8413" s="98" t="s">
        <v>6</v>
      </c>
      <c r="E8413" s="98">
        <v>190203</v>
      </c>
      <c r="F8413" s="98"/>
      <c r="G8413" s="127" t="s">
        <v>3221</v>
      </c>
      <c r="H8413" s="128">
        <v>0</v>
      </c>
      <c r="I8413" s="128">
        <v>3983.05</v>
      </c>
      <c r="J8413" s="129">
        <v>3983.05</v>
      </c>
      <c r="K8413" s="101" t="s">
        <v>1388</v>
      </c>
    </row>
    <row r="8414" spans="1:11" ht="56.25" customHeight="1">
      <c r="A8414" s="98">
        <v>670</v>
      </c>
      <c r="B8414" s="125" t="s">
        <v>1308</v>
      </c>
      <c r="C8414" s="126">
        <v>42466</v>
      </c>
      <c r="D8414" s="98" t="s">
        <v>13</v>
      </c>
      <c r="E8414" s="98">
        <v>190204</v>
      </c>
      <c r="F8414" s="98"/>
      <c r="G8414" s="127" t="s">
        <v>3230</v>
      </c>
      <c r="H8414" s="128">
        <v>50</v>
      </c>
      <c r="I8414" s="128">
        <v>0</v>
      </c>
      <c r="J8414" s="129">
        <v>50</v>
      </c>
      <c r="K8414" s="101" t="s">
        <v>1388</v>
      </c>
    </row>
    <row r="8415" spans="1:11" ht="56.25" customHeight="1">
      <c r="A8415" s="98">
        <v>670</v>
      </c>
      <c r="B8415" s="125" t="s">
        <v>1308</v>
      </c>
      <c r="C8415" s="126">
        <v>42467</v>
      </c>
      <c r="D8415" s="98" t="s">
        <v>6</v>
      </c>
      <c r="E8415" s="98">
        <v>190247</v>
      </c>
      <c r="F8415" s="98"/>
      <c r="G8415" s="127" t="s">
        <v>3243</v>
      </c>
      <c r="H8415" s="128">
        <v>0</v>
      </c>
      <c r="I8415" s="128">
        <v>4904.49</v>
      </c>
      <c r="J8415" s="129">
        <v>4904.49</v>
      </c>
      <c r="K8415" s="101" t="s">
        <v>1388</v>
      </c>
    </row>
    <row r="8416" spans="1:11" ht="56.25" customHeight="1">
      <c r="A8416" s="98">
        <v>670</v>
      </c>
      <c r="B8416" s="125" t="s">
        <v>1308</v>
      </c>
      <c r="C8416" s="126">
        <v>42467</v>
      </c>
      <c r="D8416" s="98" t="s">
        <v>13</v>
      </c>
      <c r="E8416" s="98">
        <v>190248</v>
      </c>
      <c r="F8416" s="98"/>
      <c r="G8416" s="127" t="s">
        <v>3254</v>
      </c>
      <c r="H8416" s="128">
        <v>50</v>
      </c>
      <c r="I8416" s="128">
        <v>0</v>
      </c>
      <c r="J8416" s="129">
        <v>50</v>
      </c>
      <c r="K8416" s="101" t="s">
        <v>1388</v>
      </c>
    </row>
    <row r="8417" spans="1:11" ht="56.25" customHeight="1">
      <c r="A8417" s="98">
        <v>670</v>
      </c>
      <c r="B8417" s="125" t="s">
        <v>1308</v>
      </c>
      <c r="C8417" s="126">
        <v>42467</v>
      </c>
      <c r="D8417" s="98" t="s">
        <v>6</v>
      </c>
      <c r="E8417" s="98">
        <v>190340</v>
      </c>
      <c r="F8417" s="98"/>
      <c r="G8417" s="127" t="s">
        <v>3246</v>
      </c>
      <c r="H8417" s="128">
        <v>0</v>
      </c>
      <c r="I8417" s="128">
        <v>6260.02</v>
      </c>
      <c r="J8417" s="129">
        <v>6260.02</v>
      </c>
      <c r="K8417" s="101" t="s">
        <v>1388</v>
      </c>
    </row>
    <row r="8418" spans="1:11" ht="56.25" customHeight="1">
      <c r="A8418" s="98">
        <v>670</v>
      </c>
      <c r="B8418" s="125" t="s">
        <v>1308</v>
      </c>
      <c r="C8418" s="126">
        <v>42467</v>
      </c>
      <c r="D8418" s="98" t="s">
        <v>13</v>
      </c>
      <c r="E8418" s="98">
        <v>190341</v>
      </c>
      <c r="F8418" s="98"/>
      <c r="G8418" s="127" t="s">
        <v>3258</v>
      </c>
      <c r="H8418" s="128">
        <v>50</v>
      </c>
      <c r="I8418" s="128">
        <v>0</v>
      </c>
      <c r="J8418" s="129">
        <v>50</v>
      </c>
      <c r="K8418" s="101" t="s">
        <v>1388</v>
      </c>
    </row>
    <row r="8419" spans="1:11" ht="56.25" customHeight="1">
      <c r="A8419" s="98">
        <v>670</v>
      </c>
      <c r="B8419" s="125" t="s">
        <v>1308</v>
      </c>
      <c r="C8419" s="126">
        <v>42468</v>
      </c>
      <c r="D8419" s="98" t="s">
        <v>6</v>
      </c>
      <c r="E8419" s="98">
        <v>190375</v>
      </c>
      <c r="F8419" s="98"/>
      <c r="G8419" s="127" t="s">
        <v>3273</v>
      </c>
      <c r="H8419" s="128">
        <v>0</v>
      </c>
      <c r="I8419" s="128">
        <v>6805.74</v>
      </c>
      <c r="J8419" s="129">
        <v>6805.74</v>
      </c>
      <c r="K8419" s="101" t="s">
        <v>1388</v>
      </c>
    </row>
    <row r="8420" spans="1:11" ht="56.25" customHeight="1">
      <c r="A8420" s="98">
        <v>670</v>
      </c>
      <c r="B8420" s="125" t="s">
        <v>1308</v>
      </c>
      <c r="C8420" s="126">
        <v>42468</v>
      </c>
      <c r="D8420" s="98" t="s">
        <v>13</v>
      </c>
      <c r="E8420" s="98">
        <v>190376</v>
      </c>
      <c r="F8420" s="98"/>
      <c r="G8420" s="127" t="s">
        <v>3282</v>
      </c>
      <c r="H8420" s="128">
        <v>50</v>
      </c>
      <c r="I8420" s="128">
        <v>0</v>
      </c>
      <c r="J8420" s="129">
        <v>50</v>
      </c>
      <c r="K8420" s="101" t="s">
        <v>1388</v>
      </c>
    </row>
    <row r="8421" spans="1:11" ht="56.25" customHeight="1">
      <c r="A8421" s="98">
        <v>670</v>
      </c>
      <c r="B8421" s="125" t="s">
        <v>1308</v>
      </c>
      <c r="C8421" s="126">
        <v>42468</v>
      </c>
      <c r="D8421" s="98" t="s">
        <v>6</v>
      </c>
      <c r="E8421" s="98">
        <v>190378</v>
      </c>
      <c r="F8421" s="98"/>
      <c r="G8421" s="127" t="s">
        <v>3274</v>
      </c>
      <c r="H8421" s="128">
        <v>0</v>
      </c>
      <c r="I8421" s="128">
        <v>78491.429999999993</v>
      </c>
      <c r="J8421" s="129">
        <v>78491.429999999993</v>
      </c>
      <c r="K8421" s="101" t="s">
        <v>1388</v>
      </c>
    </row>
    <row r="8422" spans="1:11" ht="56.25" customHeight="1">
      <c r="A8422" s="98">
        <v>670</v>
      </c>
      <c r="B8422" s="125" t="s">
        <v>1308</v>
      </c>
      <c r="C8422" s="126">
        <v>42468</v>
      </c>
      <c r="D8422" s="98" t="s">
        <v>13</v>
      </c>
      <c r="E8422" s="98">
        <v>190379</v>
      </c>
      <c r="F8422" s="98"/>
      <c r="G8422" s="127" t="s">
        <v>3283</v>
      </c>
      <c r="H8422" s="128">
        <v>50</v>
      </c>
      <c r="I8422" s="128">
        <v>0</v>
      </c>
      <c r="J8422" s="129">
        <v>50</v>
      </c>
      <c r="K8422" s="101" t="s">
        <v>1388</v>
      </c>
    </row>
    <row r="8423" spans="1:11" ht="56.25" customHeight="1">
      <c r="A8423" s="98">
        <v>670</v>
      </c>
      <c r="B8423" s="125" t="s">
        <v>1308</v>
      </c>
      <c r="C8423" s="126">
        <v>42468</v>
      </c>
      <c r="D8423" s="98" t="s">
        <v>6</v>
      </c>
      <c r="E8423" s="98">
        <v>190386</v>
      </c>
      <c r="F8423" s="98"/>
      <c r="G8423" s="127" t="s">
        <v>3276</v>
      </c>
      <c r="H8423" s="128">
        <v>0</v>
      </c>
      <c r="I8423" s="128">
        <v>57915.14</v>
      </c>
      <c r="J8423" s="129">
        <v>57915.14</v>
      </c>
      <c r="K8423" s="101" t="s">
        <v>1388</v>
      </c>
    </row>
    <row r="8424" spans="1:11" ht="56.25" customHeight="1">
      <c r="A8424" s="98">
        <v>670</v>
      </c>
      <c r="B8424" s="125" t="s">
        <v>1308</v>
      </c>
      <c r="C8424" s="126">
        <v>42468</v>
      </c>
      <c r="D8424" s="98" t="s">
        <v>6</v>
      </c>
      <c r="E8424" s="98">
        <v>190388</v>
      </c>
      <c r="F8424" s="98"/>
      <c r="G8424" s="127" t="s">
        <v>3277</v>
      </c>
      <c r="H8424" s="128">
        <v>0</v>
      </c>
      <c r="I8424" s="128">
        <v>37229.22</v>
      </c>
      <c r="J8424" s="129">
        <v>37229.22</v>
      </c>
      <c r="K8424" s="101" t="s">
        <v>1388</v>
      </c>
    </row>
    <row r="8425" spans="1:11" ht="56.25" customHeight="1">
      <c r="A8425" s="98">
        <v>670</v>
      </c>
      <c r="B8425" s="125" t="s">
        <v>1308</v>
      </c>
      <c r="C8425" s="126">
        <v>42468</v>
      </c>
      <c r="D8425" s="98" t="s">
        <v>13</v>
      </c>
      <c r="E8425" s="98">
        <v>190389</v>
      </c>
      <c r="F8425" s="98"/>
      <c r="G8425" s="127" t="s">
        <v>3287</v>
      </c>
      <c r="H8425" s="128">
        <v>50</v>
      </c>
      <c r="I8425" s="128">
        <v>0</v>
      </c>
      <c r="J8425" s="129">
        <v>50</v>
      </c>
      <c r="K8425" s="101" t="s">
        <v>1388</v>
      </c>
    </row>
    <row r="8426" spans="1:11" ht="56.25" customHeight="1">
      <c r="A8426" s="98">
        <v>670</v>
      </c>
      <c r="B8426" s="125" t="s">
        <v>1308</v>
      </c>
      <c r="C8426" s="126">
        <v>42468</v>
      </c>
      <c r="D8426" s="98" t="s">
        <v>6</v>
      </c>
      <c r="E8426" s="98">
        <v>190402</v>
      </c>
      <c r="F8426" s="98"/>
      <c r="G8426" s="127" t="s">
        <v>3278</v>
      </c>
      <c r="H8426" s="128">
        <v>0</v>
      </c>
      <c r="I8426" s="128">
        <v>28597.9</v>
      </c>
      <c r="J8426" s="129">
        <v>28597.9</v>
      </c>
      <c r="K8426" s="101" t="s">
        <v>1388</v>
      </c>
    </row>
    <row r="8427" spans="1:11" ht="56.25" customHeight="1">
      <c r="A8427" s="98">
        <v>670</v>
      </c>
      <c r="B8427" s="125" t="s">
        <v>1308</v>
      </c>
      <c r="C8427" s="126">
        <v>42468</v>
      </c>
      <c r="D8427" s="98" t="s">
        <v>13</v>
      </c>
      <c r="E8427" s="98">
        <v>190403</v>
      </c>
      <c r="F8427" s="98"/>
      <c r="G8427" s="127" t="s">
        <v>3289</v>
      </c>
      <c r="H8427" s="128">
        <v>50</v>
      </c>
      <c r="I8427" s="128">
        <v>0</v>
      </c>
      <c r="J8427" s="129">
        <v>50</v>
      </c>
      <c r="K8427" s="101" t="s">
        <v>1388</v>
      </c>
    </row>
    <row r="8428" spans="1:11" ht="56.25" customHeight="1">
      <c r="A8428" s="98">
        <v>670</v>
      </c>
      <c r="B8428" s="125" t="s">
        <v>1308</v>
      </c>
      <c r="C8428" s="126">
        <v>42471</v>
      </c>
      <c r="D8428" s="98" t="s">
        <v>6</v>
      </c>
      <c r="E8428" s="98">
        <v>190575</v>
      </c>
      <c r="F8428" s="98"/>
      <c r="G8428" s="127" t="s">
        <v>3306</v>
      </c>
      <c r="H8428" s="128">
        <v>0</v>
      </c>
      <c r="I8428" s="128">
        <v>6722.11</v>
      </c>
      <c r="J8428" s="129">
        <v>6722.11</v>
      </c>
      <c r="K8428" s="101" t="s">
        <v>1388</v>
      </c>
    </row>
    <row r="8429" spans="1:11" ht="56.25" customHeight="1">
      <c r="A8429" s="98">
        <v>670</v>
      </c>
      <c r="B8429" s="125" t="s">
        <v>1308</v>
      </c>
      <c r="C8429" s="126">
        <v>42471</v>
      </c>
      <c r="D8429" s="98" t="s">
        <v>13</v>
      </c>
      <c r="E8429" s="98">
        <v>190576</v>
      </c>
      <c r="F8429" s="98"/>
      <c r="G8429" s="127" t="s">
        <v>3325</v>
      </c>
      <c r="H8429" s="128">
        <v>50</v>
      </c>
      <c r="I8429" s="128">
        <v>0</v>
      </c>
      <c r="J8429" s="129">
        <v>50</v>
      </c>
      <c r="K8429" s="101" t="s">
        <v>1388</v>
      </c>
    </row>
    <row r="8430" spans="1:11" ht="56.25" customHeight="1">
      <c r="A8430" s="98">
        <v>670</v>
      </c>
      <c r="B8430" s="125" t="s">
        <v>1308</v>
      </c>
      <c r="C8430" s="126">
        <v>42472</v>
      </c>
      <c r="D8430" s="98" t="s">
        <v>6</v>
      </c>
      <c r="E8430" s="98">
        <v>190694</v>
      </c>
      <c r="F8430" s="98"/>
      <c r="G8430" s="127" t="s">
        <v>3352</v>
      </c>
      <c r="H8430" s="128">
        <v>0</v>
      </c>
      <c r="I8430" s="128">
        <v>6009.43</v>
      </c>
      <c r="J8430" s="129">
        <v>6009.43</v>
      </c>
      <c r="K8430" s="101" t="s">
        <v>1388</v>
      </c>
    </row>
    <row r="8431" spans="1:11" ht="56.25" customHeight="1">
      <c r="A8431" s="98">
        <v>670</v>
      </c>
      <c r="B8431" s="125" t="s">
        <v>1308</v>
      </c>
      <c r="C8431" s="126">
        <v>42472</v>
      </c>
      <c r="D8431" s="98" t="s">
        <v>6</v>
      </c>
      <c r="E8431" s="98">
        <v>190698</v>
      </c>
      <c r="F8431" s="98"/>
      <c r="G8431" s="127" t="s">
        <v>3353</v>
      </c>
      <c r="H8431" s="128">
        <v>0</v>
      </c>
      <c r="I8431" s="128">
        <v>7724.77</v>
      </c>
      <c r="J8431" s="129">
        <v>7724.77</v>
      </c>
      <c r="K8431" s="101" t="s">
        <v>1388</v>
      </c>
    </row>
    <row r="8432" spans="1:11" ht="56.25" customHeight="1">
      <c r="A8432" s="98">
        <v>670</v>
      </c>
      <c r="B8432" s="125" t="s">
        <v>1308</v>
      </c>
      <c r="C8432" s="126">
        <v>42472</v>
      </c>
      <c r="D8432" s="98" t="s">
        <v>13</v>
      </c>
      <c r="E8432" s="98">
        <v>190699</v>
      </c>
      <c r="F8432" s="98"/>
      <c r="G8432" s="127" t="s">
        <v>3360</v>
      </c>
      <c r="H8432" s="128">
        <v>50</v>
      </c>
      <c r="I8432" s="128">
        <v>0</v>
      </c>
      <c r="J8432" s="129">
        <v>50</v>
      </c>
      <c r="K8432" s="101" t="s">
        <v>1388</v>
      </c>
    </row>
    <row r="8433" spans="1:11" ht="56.25" customHeight="1">
      <c r="A8433" s="98">
        <v>670</v>
      </c>
      <c r="B8433" s="125" t="s">
        <v>1308</v>
      </c>
      <c r="C8433" s="126">
        <v>42473</v>
      </c>
      <c r="D8433" s="98" t="s">
        <v>6</v>
      </c>
      <c r="E8433" s="98">
        <v>190833</v>
      </c>
      <c r="F8433" s="98"/>
      <c r="G8433" s="127" t="s">
        <v>3380</v>
      </c>
      <c r="H8433" s="128">
        <v>0</v>
      </c>
      <c r="I8433" s="128">
        <v>10370.81</v>
      </c>
      <c r="J8433" s="129">
        <v>10370.81</v>
      </c>
      <c r="K8433" s="101" t="s">
        <v>1388</v>
      </c>
    </row>
    <row r="8434" spans="1:11" ht="56.25" customHeight="1">
      <c r="A8434" s="98">
        <v>670</v>
      </c>
      <c r="B8434" s="125" t="s">
        <v>1308</v>
      </c>
      <c r="C8434" s="126">
        <v>42473</v>
      </c>
      <c r="D8434" s="98" t="s">
        <v>13</v>
      </c>
      <c r="E8434" s="98">
        <v>190834</v>
      </c>
      <c r="F8434" s="98"/>
      <c r="G8434" s="127" t="s">
        <v>3386</v>
      </c>
      <c r="H8434" s="128">
        <v>50</v>
      </c>
      <c r="I8434" s="128">
        <v>0</v>
      </c>
      <c r="J8434" s="129">
        <v>50</v>
      </c>
      <c r="K8434" s="101" t="s">
        <v>1388</v>
      </c>
    </row>
    <row r="8435" spans="1:11" ht="56.25" customHeight="1">
      <c r="A8435" s="98">
        <v>670</v>
      </c>
      <c r="B8435" s="125" t="s">
        <v>1308</v>
      </c>
      <c r="C8435" s="126">
        <v>42473</v>
      </c>
      <c r="D8435" s="98" t="s">
        <v>6</v>
      </c>
      <c r="E8435" s="98">
        <v>190835</v>
      </c>
      <c r="F8435" s="98"/>
      <c r="G8435" s="127" t="s">
        <v>3381</v>
      </c>
      <c r="H8435" s="128">
        <v>0</v>
      </c>
      <c r="I8435" s="128">
        <v>4313.16</v>
      </c>
      <c r="J8435" s="129">
        <v>4313.16</v>
      </c>
      <c r="K8435" s="101" t="s">
        <v>1388</v>
      </c>
    </row>
    <row r="8436" spans="1:11" ht="56.25" customHeight="1">
      <c r="A8436" s="98">
        <v>670</v>
      </c>
      <c r="B8436" s="125" t="s">
        <v>1308</v>
      </c>
      <c r="C8436" s="126">
        <v>42473</v>
      </c>
      <c r="D8436" s="98" t="s">
        <v>13</v>
      </c>
      <c r="E8436" s="98">
        <v>190836</v>
      </c>
      <c r="F8436" s="98"/>
      <c r="G8436" s="127" t="s">
        <v>3387</v>
      </c>
      <c r="H8436" s="128">
        <v>50</v>
      </c>
      <c r="I8436" s="128">
        <v>0</v>
      </c>
      <c r="J8436" s="129">
        <v>50</v>
      </c>
      <c r="K8436" s="101" t="s">
        <v>1388</v>
      </c>
    </row>
    <row r="8437" spans="1:11" ht="56.25" customHeight="1">
      <c r="A8437" s="98">
        <v>670</v>
      </c>
      <c r="B8437" s="125" t="s">
        <v>1308</v>
      </c>
      <c r="C8437" s="126">
        <v>42474</v>
      </c>
      <c r="D8437" s="98" t="s">
        <v>6</v>
      </c>
      <c r="E8437" s="98">
        <v>190937</v>
      </c>
      <c r="F8437" s="98"/>
      <c r="G8437" s="127" t="s">
        <v>3401</v>
      </c>
      <c r="H8437" s="128">
        <v>0</v>
      </c>
      <c r="I8437" s="128">
        <v>7603.69</v>
      </c>
      <c r="J8437" s="129">
        <v>7603.69</v>
      </c>
      <c r="K8437" s="101" t="s">
        <v>1388</v>
      </c>
    </row>
    <row r="8438" spans="1:11" ht="56.25" customHeight="1">
      <c r="A8438" s="98">
        <v>670</v>
      </c>
      <c r="B8438" s="125" t="s">
        <v>1308</v>
      </c>
      <c r="C8438" s="126">
        <v>42474</v>
      </c>
      <c r="D8438" s="98" t="s">
        <v>13</v>
      </c>
      <c r="E8438" s="98">
        <v>190938</v>
      </c>
      <c r="F8438" s="98"/>
      <c r="G8438" s="127" t="s">
        <v>3408</v>
      </c>
      <c r="H8438" s="128">
        <v>50</v>
      </c>
      <c r="I8438" s="128">
        <v>0</v>
      </c>
      <c r="J8438" s="129">
        <v>50</v>
      </c>
      <c r="K8438" s="101" t="s">
        <v>1388</v>
      </c>
    </row>
    <row r="8439" spans="1:11" ht="56.25" customHeight="1">
      <c r="A8439" s="98">
        <v>670</v>
      </c>
      <c r="B8439" s="125" t="s">
        <v>1308</v>
      </c>
      <c r="C8439" s="126">
        <v>42481</v>
      </c>
      <c r="D8439" s="98" t="s">
        <v>6</v>
      </c>
      <c r="E8439" s="98">
        <v>191661</v>
      </c>
      <c r="F8439" s="98"/>
      <c r="G8439" s="127" t="s">
        <v>3530</v>
      </c>
      <c r="H8439" s="128">
        <v>0</v>
      </c>
      <c r="I8439" s="128">
        <v>9617.3799999999992</v>
      </c>
      <c r="J8439" s="129">
        <v>9617.3799999999992</v>
      </c>
      <c r="K8439" s="101" t="s">
        <v>1388</v>
      </c>
    </row>
    <row r="8440" spans="1:11" ht="56.25" customHeight="1">
      <c r="A8440" s="98">
        <v>670</v>
      </c>
      <c r="B8440" s="125" t="s">
        <v>1308</v>
      </c>
      <c r="C8440" s="126">
        <v>42481</v>
      </c>
      <c r="D8440" s="98" t="s">
        <v>13</v>
      </c>
      <c r="E8440" s="98">
        <v>191662</v>
      </c>
      <c r="F8440" s="98"/>
      <c r="G8440" s="127" t="s">
        <v>3540</v>
      </c>
      <c r="H8440" s="128">
        <v>50</v>
      </c>
      <c r="I8440" s="128">
        <v>0</v>
      </c>
      <c r="J8440" s="129">
        <v>50</v>
      </c>
      <c r="K8440" s="101" t="s">
        <v>1388</v>
      </c>
    </row>
    <row r="8441" spans="1:11" ht="56.25" customHeight="1">
      <c r="A8441" s="98">
        <v>670</v>
      </c>
      <c r="B8441" s="125" t="s">
        <v>1308</v>
      </c>
      <c r="C8441" s="126">
        <v>42486</v>
      </c>
      <c r="D8441" s="98" t="s">
        <v>6</v>
      </c>
      <c r="E8441" s="98">
        <v>191944</v>
      </c>
      <c r="F8441" s="98"/>
      <c r="G8441" s="127" t="s">
        <v>3627</v>
      </c>
      <c r="H8441" s="128">
        <v>0</v>
      </c>
      <c r="I8441" s="128">
        <v>4825.87</v>
      </c>
      <c r="J8441" s="129">
        <v>4825.87</v>
      </c>
      <c r="K8441" s="101" t="s">
        <v>1388</v>
      </c>
    </row>
    <row r="8442" spans="1:11" ht="56.25" customHeight="1">
      <c r="A8442" s="98">
        <v>670</v>
      </c>
      <c r="B8442" s="125" t="s">
        <v>1308</v>
      </c>
      <c r="C8442" s="126">
        <v>42486</v>
      </c>
      <c r="D8442" s="98" t="s">
        <v>13</v>
      </c>
      <c r="E8442" s="98">
        <v>191945</v>
      </c>
      <c r="F8442" s="98"/>
      <c r="G8442" s="127" t="s">
        <v>3634</v>
      </c>
      <c r="H8442" s="128">
        <v>50</v>
      </c>
      <c r="I8442" s="128">
        <v>0</v>
      </c>
      <c r="J8442" s="129">
        <v>50</v>
      </c>
      <c r="K8442" s="101" t="s">
        <v>1388</v>
      </c>
    </row>
    <row r="8443" spans="1:11" ht="56.25" customHeight="1">
      <c r="A8443" s="98">
        <v>670</v>
      </c>
      <c r="B8443" s="125" t="s">
        <v>1308</v>
      </c>
      <c r="C8443" s="126">
        <v>42500</v>
      </c>
      <c r="D8443" s="98" t="s">
        <v>6</v>
      </c>
      <c r="E8443" s="98">
        <v>193090</v>
      </c>
      <c r="F8443" s="98"/>
      <c r="G8443" s="127" t="s">
        <v>3869</v>
      </c>
      <c r="H8443" s="128">
        <v>0</v>
      </c>
      <c r="I8443" s="128">
        <v>6378.5</v>
      </c>
      <c r="J8443" s="129">
        <v>6378.5</v>
      </c>
      <c r="K8443" s="101" t="s">
        <v>1388</v>
      </c>
    </row>
    <row r="8444" spans="1:11" ht="56.25" customHeight="1">
      <c r="A8444" s="98">
        <v>670</v>
      </c>
      <c r="B8444" s="125" t="s">
        <v>1308</v>
      </c>
      <c r="C8444" s="126">
        <v>42500</v>
      </c>
      <c r="D8444" s="98" t="s">
        <v>11</v>
      </c>
      <c r="E8444" s="98">
        <v>193091</v>
      </c>
      <c r="F8444" s="98"/>
      <c r="G8444" s="127" t="s">
        <v>3884</v>
      </c>
      <c r="H8444" s="128">
        <v>50</v>
      </c>
      <c r="I8444" s="128">
        <v>0</v>
      </c>
      <c r="J8444" s="129">
        <v>50</v>
      </c>
      <c r="K8444" s="101" t="s">
        <v>1388</v>
      </c>
    </row>
    <row r="8445" spans="1:11" ht="56.25" customHeight="1">
      <c r="A8445" s="98">
        <v>670</v>
      </c>
      <c r="B8445" s="125" t="s">
        <v>1308</v>
      </c>
      <c r="C8445" s="126">
        <v>42508</v>
      </c>
      <c r="D8445" s="98" t="s">
        <v>6</v>
      </c>
      <c r="E8445" s="98">
        <v>193884</v>
      </c>
      <c r="F8445" s="98"/>
      <c r="G8445" s="127" t="s">
        <v>4108</v>
      </c>
      <c r="H8445" s="128">
        <v>0</v>
      </c>
      <c r="I8445" s="128">
        <v>8412.69</v>
      </c>
      <c r="J8445" s="129">
        <v>8412.69</v>
      </c>
      <c r="K8445" s="101" t="s">
        <v>1388</v>
      </c>
    </row>
    <row r="8446" spans="1:11" ht="56.25" customHeight="1">
      <c r="A8446" s="98">
        <v>670</v>
      </c>
      <c r="B8446" s="125" t="s">
        <v>1308</v>
      </c>
      <c r="C8446" s="126">
        <v>42508</v>
      </c>
      <c r="D8446" s="98" t="s">
        <v>11</v>
      </c>
      <c r="E8446" s="98">
        <v>193885</v>
      </c>
      <c r="F8446" s="98"/>
      <c r="G8446" s="127" t="s">
        <v>4127</v>
      </c>
      <c r="H8446" s="128">
        <v>50</v>
      </c>
      <c r="I8446" s="128">
        <v>0</v>
      </c>
      <c r="J8446" s="129">
        <v>50</v>
      </c>
      <c r="K8446" s="101" t="s">
        <v>1388</v>
      </c>
    </row>
    <row r="8447" spans="1:11" ht="56.25" customHeight="1">
      <c r="A8447" s="98">
        <v>670</v>
      </c>
      <c r="B8447" s="125" t="s">
        <v>1308</v>
      </c>
      <c r="C8447" s="126">
        <v>42513</v>
      </c>
      <c r="D8447" s="98" t="s">
        <v>6</v>
      </c>
      <c r="E8447" s="98">
        <v>194209</v>
      </c>
      <c r="F8447" s="98"/>
      <c r="G8447" s="127" t="s">
        <v>4191</v>
      </c>
      <c r="H8447" s="128">
        <v>0</v>
      </c>
      <c r="I8447" s="128">
        <v>566074.65</v>
      </c>
      <c r="J8447" s="129">
        <v>566074.65</v>
      </c>
      <c r="K8447" s="101" t="s">
        <v>1388</v>
      </c>
    </row>
    <row r="8448" spans="1:11" ht="56.25" customHeight="1">
      <c r="A8448" s="98">
        <v>670</v>
      </c>
      <c r="B8448" s="125" t="s">
        <v>1308</v>
      </c>
      <c r="C8448" s="126">
        <v>42513</v>
      </c>
      <c r="D8448" s="98" t="s">
        <v>11</v>
      </c>
      <c r="E8448" s="98">
        <v>194210</v>
      </c>
      <c r="F8448" s="98"/>
      <c r="G8448" s="127" t="s">
        <v>4216</v>
      </c>
      <c r="H8448" s="128">
        <v>50</v>
      </c>
      <c r="I8448" s="128">
        <v>0</v>
      </c>
      <c r="J8448" s="129">
        <v>50</v>
      </c>
      <c r="K8448" s="101" t="s">
        <v>1388</v>
      </c>
    </row>
    <row r="8449" spans="1:11" ht="56.25" customHeight="1">
      <c r="A8449" s="98">
        <v>670</v>
      </c>
      <c r="B8449" s="125" t="s">
        <v>1308</v>
      </c>
      <c r="C8449" s="126">
        <v>42513</v>
      </c>
      <c r="D8449" s="98" t="s">
        <v>6</v>
      </c>
      <c r="E8449" s="98">
        <v>194211</v>
      </c>
      <c r="F8449" s="98"/>
      <c r="G8449" s="127" t="s">
        <v>4192</v>
      </c>
      <c r="H8449" s="128">
        <v>0</v>
      </c>
      <c r="I8449" s="128">
        <v>4963.21</v>
      </c>
      <c r="J8449" s="129">
        <v>4963.21</v>
      </c>
      <c r="K8449" s="101" t="s">
        <v>1388</v>
      </c>
    </row>
    <row r="8450" spans="1:11" ht="56.25" customHeight="1">
      <c r="A8450" s="98">
        <v>670</v>
      </c>
      <c r="B8450" s="125" t="s">
        <v>1308</v>
      </c>
      <c r="C8450" s="126">
        <v>42513</v>
      </c>
      <c r="D8450" s="98" t="s">
        <v>11</v>
      </c>
      <c r="E8450" s="98">
        <v>194212</v>
      </c>
      <c r="F8450" s="98"/>
      <c r="G8450" s="127" t="s">
        <v>4217</v>
      </c>
      <c r="H8450" s="128">
        <v>50</v>
      </c>
      <c r="I8450" s="128">
        <v>0</v>
      </c>
      <c r="J8450" s="129">
        <v>50</v>
      </c>
      <c r="K8450" s="101" t="s">
        <v>1388</v>
      </c>
    </row>
    <row r="8451" spans="1:11" ht="56.25" customHeight="1">
      <c r="A8451" s="98">
        <v>670</v>
      </c>
      <c r="B8451" s="125" t="s">
        <v>1308</v>
      </c>
      <c r="C8451" s="126">
        <v>42514</v>
      </c>
      <c r="D8451" s="98" t="s">
        <v>6</v>
      </c>
      <c r="E8451" s="98">
        <v>194458</v>
      </c>
      <c r="F8451" s="98"/>
      <c r="G8451" s="127" t="s">
        <v>4243</v>
      </c>
      <c r="H8451" s="128">
        <v>0</v>
      </c>
      <c r="I8451" s="128">
        <v>2149.2399999999998</v>
      </c>
      <c r="J8451" s="129">
        <v>2149.2399999999998</v>
      </c>
      <c r="K8451" s="101" t="s">
        <v>1388</v>
      </c>
    </row>
    <row r="8452" spans="1:11" ht="56.25" customHeight="1">
      <c r="A8452" s="98">
        <v>670</v>
      </c>
      <c r="B8452" s="125" t="s">
        <v>1308</v>
      </c>
      <c r="C8452" s="126">
        <v>42514</v>
      </c>
      <c r="D8452" s="98" t="s">
        <v>11</v>
      </c>
      <c r="E8452" s="98">
        <v>194459</v>
      </c>
      <c r="F8452" s="98"/>
      <c r="G8452" s="127" t="s">
        <v>4259</v>
      </c>
      <c r="H8452" s="128">
        <v>50</v>
      </c>
      <c r="I8452" s="128">
        <v>0</v>
      </c>
      <c r="J8452" s="129">
        <v>50</v>
      </c>
      <c r="K8452" s="101" t="s">
        <v>1388</v>
      </c>
    </row>
    <row r="8453" spans="1:11" ht="56.25" customHeight="1">
      <c r="A8453" s="98">
        <v>670</v>
      </c>
      <c r="B8453" s="125" t="s">
        <v>1308</v>
      </c>
      <c r="C8453" s="126">
        <v>42541</v>
      </c>
      <c r="D8453" s="98" t="s">
        <v>6</v>
      </c>
      <c r="E8453" s="98">
        <v>206830</v>
      </c>
      <c r="F8453" s="98"/>
      <c r="G8453" s="127" t="s">
        <v>4850</v>
      </c>
      <c r="H8453" s="128">
        <v>0</v>
      </c>
      <c r="I8453" s="128">
        <v>24746.01</v>
      </c>
      <c r="J8453" s="129">
        <v>24746.01</v>
      </c>
      <c r="K8453" s="101" t="s">
        <v>1388</v>
      </c>
    </row>
    <row r="8454" spans="1:11" ht="56.25" customHeight="1">
      <c r="A8454" s="98">
        <v>670</v>
      </c>
      <c r="B8454" s="125" t="s">
        <v>1308</v>
      </c>
      <c r="C8454" s="126">
        <v>42541</v>
      </c>
      <c r="D8454" s="98" t="s">
        <v>15</v>
      </c>
      <c r="E8454" s="98">
        <v>206831</v>
      </c>
      <c r="F8454" s="98"/>
      <c r="G8454" s="127" t="s">
        <v>4858</v>
      </c>
      <c r="H8454" s="128">
        <v>50</v>
      </c>
      <c r="I8454" s="128">
        <v>0</v>
      </c>
      <c r="J8454" s="129">
        <v>50</v>
      </c>
      <c r="K8454" s="101" t="s">
        <v>1388</v>
      </c>
    </row>
    <row r="8455" spans="1:11" ht="56.25" customHeight="1">
      <c r="A8455" s="98">
        <v>670</v>
      </c>
      <c r="B8455" s="125" t="s">
        <v>1308</v>
      </c>
      <c r="C8455" s="126">
        <v>42586</v>
      </c>
      <c r="D8455" s="98" t="s">
        <v>6</v>
      </c>
      <c r="E8455" s="98">
        <v>239645</v>
      </c>
      <c r="F8455" s="98"/>
      <c r="G8455" s="127" t="s">
        <v>6035</v>
      </c>
      <c r="H8455" s="128">
        <v>0</v>
      </c>
      <c r="I8455" s="128">
        <v>43386.55</v>
      </c>
      <c r="J8455" s="129">
        <v>43386.55</v>
      </c>
      <c r="K8455" s="101" t="s">
        <v>1388</v>
      </c>
    </row>
    <row r="8456" spans="1:11" ht="56.25" customHeight="1">
      <c r="A8456" s="98">
        <v>670</v>
      </c>
      <c r="B8456" s="125" t="s">
        <v>1308</v>
      </c>
      <c r="C8456" s="126">
        <v>42586</v>
      </c>
      <c r="D8456" s="98" t="s">
        <v>15</v>
      </c>
      <c r="E8456" s="98">
        <v>239646</v>
      </c>
      <c r="F8456" s="98"/>
      <c r="G8456" s="127" t="s">
        <v>6036</v>
      </c>
      <c r="H8456" s="128">
        <v>50</v>
      </c>
      <c r="I8456" s="128">
        <v>0</v>
      </c>
      <c r="J8456" s="129">
        <v>50</v>
      </c>
      <c r="K8456" s="101" t="s">
        <v>1388</v>
      </c>
    </row>
    <row r="8457" spans="1:11" ht="56.25" customHeight="1">
      <c r="A8457" s="98">
        <v>670</v>
      </c>
      <c r="B8457" s="125" t="s">
        <v>1308</v>
      </c>
      <c r="C8457" s="126">
        <v>42403</v>
      </c>
      <c r="D8457" s="98" t="s">
        <v>13</v>
      </c>
      <c r="E8457" s="98">
        <v>840696</v>
      </c>
      <c r="F8457" s="98"/>
      <c r="G8457" s="127" t="s">
        <v>1910</v>
      </c>
      <c r="H8457" s="128">
        <v>2041</v>
      </c>
      <c r="I8457" s="128">
        <v>0</v>
      </c>
      <c r="J8457" s="129">
        <v>2041</v>
      </c>
      <c r="K8457" s="101" t="s">
        <v>1388</v>
      </c>
    </row>
    <row r="8458" spans="1:11" ht="56.25" customHeight="1">
      <c r="A8458" s="98">
        <v>670</v>
      </c>
      <c r="B8458" s="125" t="s">
        <v>1308</v>
      </c>
      <c r="C8458" s="126">
        <v>42415</v>
      </c>
      <c r="D8458" s="98" t="s">
        <v>6</v>
      </c>
      <c r="E8458" s="98">
        <v>841758</v>
      </c>
      <c r="F8458" s="98"/>
      <c r="G8458" s="127" t="s">
        <v>2161</v>
      </c>
      <c r="H8458" s="128">
        <v>0</v>
      </c>
      <c r="I8458" s="128">
        <v>0.03</v>
      </c>
      <c r="J8458" s="129">
        <v>0.03</v>
      </c>
      <c r="K8458" s="101" t="s">
        <v>1388</v>
      </c>
    </row>
    <row r="8459" spans="1:11" ht="56.25" customHeight="1">
      <c r="A8459" s="98">
        <v>670</v>
      </c>
      <c r="B8459" s="125" t="s">
        <v>1308</v>
      </c>
      <c r="C8459" s="126">
        <v>42417</v>
      </c>
      <c r="D8459" s="98" t="s">
        <v>11</v>
      </c>
      <c r="E8459" s="98">
        <v>842013</v>
      </c>
      <c r="F8459" s="98"/>
      <c r="G8459" s="127" t="s">
        <v>2277</v>
      </c>
      <c r="H8459" s="128">
        <v>50</v>
      </c>
      <c r="I8459" s="128">
        <v>0</v>
      </c>
      <c r="J8459" s="129">
        <v>50</v>
      </c>
      <c r="K8459" s="101" t="s">
        <v>1388</v>
      </c>
    </row>
    <row r="8460" spans="1:11" ht="56.25" customHeight="1">
      <c r="A8460" s="98">
        <v>670</v>
      </c>
      <c r="B8460" s="125" t="s">
        <v>1308</v>
      </c>
      <c r="C8460" s="126">
        <v>42417</v>
      </c>
      <c r="D8460" s="98" t="s">
        <v>6</v>
      </c>
      <c r="E8460" s="98">
        <v>842013</v>
      </c>
      <c r="F8460" s="98"/>
      <c r="G8460" s="127" t="s">
        <v>2260</v>
      </c>
      <c r="H8460" s="128">
        <v>0</v>
      </c>
      <c r="I8460" s="128">
        <v>588367.73</v>
      </c>
      <c r="J8460" s="129">
        <v>588367.73</v>
      </c>
      <c r="K8460" s="101" t="s">
        <v>1388</v>
      </c>
    </row>
    <row r="8461" spans="1:11" ht="56.25" customHeight="1">
      <c r="A8461" s="98">
        <v>670</v>
      </c>
      <c r="B8461" s="125" t="s">
        <v>1308</v>
      </c>
      <c r="C8461" s="126">
        <v>42417</v>
      </c>
      <c r="D8461" s="98" t="s">
        <v>11</v>
      </c>
      <c r="E8461" s="98">
        <v>842055</v>
      </c>
      <c r="F8461" s="98"/>
      <c r="G8461" s="127" t="s">
        <v>2280</v>
      </c>
      <c r="H8461" s="128">
        <v>50</v>
      </c>
      <c r="I8461" s="128">
        <v>0</v>
      </c>
      <c r="J8461" s="129">
        <v>50</v>
      </c>
      <c r="K8461" s="101" t="s">
        <v>1388</v>
      </c>
    </row>
    <row r="8462" spans="1:11" ht="56.25" customHeight="1">
      <c r="A8462" s="98">
        <v>670</v>
      </c>
      <c r="B8462" s="125" t="s">
        <v>1308</v>
      </c>
      <c r="C8462" s="126">
        <v>42417</v>
      </c>
      <c r="D8462" s="98" t="s">
        <v>6</v>
      </c>
      <c r="E8462" s="98">
        <v>842055</v>
      </c>
      <c r="F8462" s="98"/>
      <c r="G8462" s="127" t="s">
        <v>2265</v>
      </c>
      <c r="H8462" s="128">
        <v>0</v>
      </c>
      <c r="I8462" s="128">
        <v>19787.88</v>
      </c>
      <c r="J8462" s="129">
        <v>19787.88</v>
      </c>
      <c r="K8462" s="101" t="s">
        <v>1388</v>
      </c>
    </row>
    <row r="8463" spans="1:11" ht="56.25" customHeight="1">
      <c r="A8463" s="98">
        <v>670</v>
      </c>
      <c r="B8463" s="125" t="s">
        <v>1308</v>
      </c>
      <c r="C8463" s="126">
        <v>42424</v>
      </c>
      <c r="D8463" s="98" t="s">
        <v>11</v>
      </c>
      <c r="E8463" s="98">
        <v>842861</v>
      </c>
      <c r="F8463" s="98"/>
      <c r="G8463" s="127" t="s">
        <v>2399</v>
      </c>
      <c r="H8463" s="128">
        <v>50</v>
      </c>
      <c r="I8463" s="128">
        <v>0</v>
      </c>
      <c r="J8463" s="129">
        <v>50</v>
      </c>
      <c r="K8463" s="101" t="s">
        <v>1388</v>
      </c>
    </row>
    <row r="8464" spans="1:11" ht="56.25" customHeight="1">
      <c r="A8464" s="98">
        <v>670</v>
      </c>
      <c r="B8464" s="125" t="s">
        <v>1308</v>
      </c>
      <c r="C8464" s="126">
        <v>42424</v>
      </c>
      <c r="D8464" s="98" t="s">
        <v>6</v>
      </c>
      <c r="E8464" s="98">
        <v>842861</v>
      </c>
      <c r="F8464" s="98"/>
      <c r="G8464" s="127" t="s">
        <v>2382</v>
      </c>
      <c r="H8464" s="128">
        <v>0</v>
      </c>
      <c r="I8464" s="128">
        <v>177280.92</v>
      </c>
      <c r="J8464" s="129">
        <v>177280.92</v>
      </c>
      <c r="K8464" s="101" t="s">
        <v>1388</v>
      </c>
    </row>
    <row r="8465" spans="1:11" ht="56.25" customHeight="1">
      <c r="A8465" s="98">
        <v>670</v>
      </c>
      <c r="B8465" s="125" t="s">
        <v>1308</v>
      </c>
      <c r="C8465" s="126">
        <v>42424</v>
      </c>
      <c r="D8465" s="98" t="s">
        <v>11</v>
      </c>
      <c r="E8465" s="98">
        <v>842863</v>
      </c>
      <c r="F8465" s="98"/>
      <c r="G8465" s="127" t="s">
        <v>2400</v>
      </c>
      <c r="H8465" s="128">
        <v>50</v>
      </c>
      <c r="I8465" s="128">
        <v>0</v>
      </c>
      <c r="J8465" s="129">
        <v>50</v>
      </c>
      <c r="K8465" s="101" t="s">
        <v>1388</v>
      </c>
    </row>
    <row r="8466" spans="1:11" ht="56.25" customHeight="1">
      <c r="A8466" s="98">
        <v>670</v>
      </c>
      <c r="B8466" s="125" t="s">
        <v>1308</v>
      </c>
      <c r="C8466" s="126">
        <v>42424</v>
      </c>
      <c r="D8466" s="98" t="s">
        <v>6</v>
      </c>
      <c r="E8466" s="98">
        <v>842863</v>
      </c>
      <c r="F8466" s="98"/>
      <c r="G8466" s="127" t="s">
        <v>2383</v>
      </c>
      <c r="H8466" s="128">
        <v>0</v>
      </c>
      <c r="I8466" s="128">
        <v>186.39</v>
      </c>
      <c r="J8466" s="129">
        <v>186.39</v>
      </c>
      <c r="K8466" s="101" t="s">
        <v>1388</v>
      </c>
    </row>
    <row r="8467" spans="1:11" ht="56.25" customHeight="1">
      <c r="A8467" s="98">
        <v>670</v>
      </c>
      <c r="B8467" s="125" t="s">
        <v>1308</v>
      </c>
      <c r="C8467" s="126">
        <v>42432</v>
      </c>
      <c r="D8467" s="98" t="s">
        <v>11</v>
      </c>
      <c r="E8467" s="98">
        <v>843673</v>
      </c>
      <c r="F8467" s="98"/>
      <c r="G8467" s="127" t="s">
        <v>2531</v>
      </c>
      <c r="H8467" s="128">
        <v>50</v>
      </c>
      <c r="I8467" s="128">
        <v>0</v>
      </c>
      <c r="J8467" s="129">
        <v>50</v>
      </c>
      <c r="K8467" s="101" t="s">
        <v>1388</v>
      </c>
    </row>
    <row r="8468" spans="1:11" ht="56.25" customHeight="1">
      <c r="A8468" s="98">
        <v>670</v>
      </c>
      <c r="B8468" s="125" t="s">
        <v>1308</v>
      </c>
      <c r="C8468" s="126">
        <v>42432</v>
      </c>
      <c r="D8468" s="98" t="s">
        <v>6</v>
      </c>
      <c r="E8468" s="98">
        <v>843673</v>
      </c>
      <c r="F8468" s="98"/>
      <c r="G8468" s="127" t="s">
        <v>2531</v>
      </c>
      <c r="H8468" s="128">
        <v>0</v>
      </c>
      <c r="I8468" s="128">
        <v>31491.17</v>
      </c>
      <c r="J8468" s="129">
        <v>31491.17</v>
      </c>
      <c r="K8468" s="101" t="s">
        <v>1388</v>
      </c>
    </row>
    <row r="8469" spans="1:11" ht="56.25" customHeight="1">
      <c r="A8469" s="98">
        <v>670</v>
      </c>
      <c r="B8469" s="125" t="s">
        <v>1308</v>
      </c>
      <c r="C8469" s="126">
        <v>42458</v>
      </c>
      <c r="D8469" s="98" t="s">
        <v>11</v>
      </c>
      <c r="E8469" s="98">
        <v>846184</v>
      </c>
      <c r="F8469" s="98"/>
      <c r="G8469" s="127" t="s">
        <v>3105</v>
      </c>
      <c r="H8469" s="128">
        <v>50</v>
      </c>
      <c r="I8469" s="128">
        <v>0</v>
      </c>
      <c r="J8469" s="129">
        <v>50</v>
      </c>
      <c r="K8469" s="101" t="s">
        <v>1388</v>
      </c>
    </row>
    <row r="8470" spans="1:11" ht="56.25" customHeight="1">
      <c r="A8470" s="98">
        <v>670</v>
      </c>
      <c r="B8470" s="125" t="s">
        <v>1308</v>
      </c>
      <c r="C8470" s="126">
        <v>42458</v>
      </c>
      <c r="D8470" s="98" t="s">
        <v>6</v>
      </c>
      <c r="E8470" s="98">
        <v>846184</v>
      </c>
      <c r="F8470" s="98"/>
      <c r="G8470" s="127" t="s">
        <v>3091</v>
      </c>
      <c r="H8470" s="128">
        <v>0</v>
      </c>
      <c r="I8470" s="128">
        <v>5390.18</v>
      </c>
      <c r="J8470" s="129">
        <v>5390.18</v>
      </c>
      <c r="K8470" s="101" t="s">
        <v>1388</v>
      </c>
    </row>
    <row r="8471" spans="1:11" ht="56.25" customHeight="1">
      <c r="A8471" s="98">
        <v>670</v>
      </c>
      <c r="B8471" s="125" t="s">
        <v>1308</v>
      </c>
      <c r="C8471" s="126">
        <v>42459</v>
      </c>
      <c r="D8471" s="98" t="s">
        <v>11</v>
      </c>
      <c r="E8471" s="98">
        <v>846423</v>
      </c>
      <c r="F8471" s="98"/>
      <c r="G8471" s="127" t="s">
        <v>3125</v>
      </c>
      <c r="H8471" s="128">
        <v>50</v>
      </c>
      <c r="I8471" s="128">
        <v>0</v>
      </c>
      <c r="J8471" s="129">
        <v>50</v>
      </c>
      <c r="K8471" s="101" t="s">
        <v>1388</v>
      </c>
    </row>
    <row r="8472" spans="1:11" ht="56.25" customHeight="1">
      <c r="A8472" s="98">
        <v>670</v>
      </c>
      <c r="B8472" s="125" t="s">
        <v>1308</v>
      </c>
      <c r="C8472" s="126">
        <v>42459</v>
      </c>
      <c r="D8472" s="98" t="s">
        <v>6</v>
      </c>
      <c r="E8472" s="98">
        <v>846423</v>
      </c>
      <c r="F8472" s="98"/>
      <c r="G8472" s="127" t="s">
        <v>3115</v>
      </c>
      <c r="H8472" s="128">
        <v>0</v>
      </c>
      <c r="I8472" s="128">
        <v>6947.26</v>
      </c>
      <c r="J8472" s="129">
        <v>6947.26</v>
      </c>
      <c r="K8472" s="101" t="s">
        <v>1388</v>
      </c>
    </row>
    <row r="8473" spans="1:11" ht="56.25" customHeight="1">
      <c r="A8473" s="98">
        <v>670</v>
      </c>
      <c r="B8473" s="125" t="s">
        <v>1308</v>
      </c>
      <c r="C8473" s="126">
        <v>42460</v>
      </c>
      <c r="D8473" s="98" t="s">
        <v>11</v>
      </c>
      <c r="E8473" s="98">
        <v>846600</v>
      </c>
      <c r="F8473" s="98"/>
      <c r="G8473" s="127" t="s">
        <v>3152</v>
      </c>
      <c r="H8473" s="128">
        <v>50</v>
      </c>
      <c r="I8473" s="128">
        <v>0</v>
      </c>
      <c r="J8473" s="129">
        <v>50</v>
      </c>
      <c r="K8473" s="101" t="s">
        <v>1388</v>
      </c>
    </row>
    <row r="8474" spans="1:11" ht="56.25" customHeight="1">
      <c r="A8474" s="98">
        <v>670</v>
      </c>
      <c r="B8474" s="125" t="s">
        <v>1308</v>
      </c>
      <c r="C8474" s="126">
        <v>42460</v>
      </c>
      <c r="D8474" s="98" t="s">
        <v>6</v>
      </c>
      <c r="E8474" s="98">
        <v>846600</v>
      </c>
      <c r="F8474" s="98"/>
      <c r="G8474" s="127" t="s">
        <v>3138</v>
      </c>
      <c r="H8474" s="128">
        <v>0</v>
      </c>
      <c r="I8474" s="128">
        <v>6705.17</v>
      </c>
      <c r="J8474" s="129">
        <v>6705.17</v>
      </c>
      <c r="K8474" s="101" t="s">
        <v>1388</v>
      </c>
    </row>
    <row r="8475" spans="1:11" ht="56.25" customHeight="1">
      <c r="A8475" s="98">
        <v>670</v>
      </c>
      <c r="B8475" s="125" t="s">
        <v>1308</v>
      </c>
      <c r="C8475" s="126">
        <v>42465</v>
      </c>
      <c r="D8475" s="98" t="s">
        <v>11</v>
      </c>
      <c r="E8475" s="98">
        <v>847075</v>
      </c>
      <c r="F8475" s="98"/>
      <c r="G8475" s="127" t="s">
        <v>3220</v>
      </c>
      <c r="H8475" s="128">
        <v>50</v>
      </c>
      <c r="I8475" s="128">
        <v>0</v>
      </c>
      <c r="J8475" s="129">
        <v>50</v>
      </c>
      <c r="K8475" s="101" t="s">
        <v>1388</v>
      </c>
    </row>
    <row r="8476" spans="1:11" ht="56.25" customHeight="1">
      <c r="A8476" s="98">
        <v>670</v>
      </c>
      <c r="B8476" s="125" t="s">
        <v>1308</v>
      </c>
      <c r="C8476" s="126">
        <v>42465</v>
      </c>
      <c r="D8476" s="98" t="s">
        <v>6</v>
      </c>
      <c r="E8476" s="98">
        <v>847075</v>
      </c>
      <c r="F8476" s="98"/>
      <c r="G8476" s="127" t="s">
        <v>3206</v>
      </c>
      <c r="H8476" s="128">
        <v>0</v>
      </c>
      <c r="I8476" s="128">
        <v>550207.47</v>
      </c>
      <c r="J8476" s="129">
        <v>550207.47</v>
      </c>
      <c r="K8476" s="101" t="s">
        <v>1388</v>
      </c>
    </row>
    <row r="8477" spans="1:11" ht="56.25" customHeight="1">
      <c r="A8477" s="98">
        <v>670</v>
      </c>
      <c r="B8477" s="125" t="s">
        <v>1308</v>
      </c>
      <c r="C8477" s="126">
        <v>42467</v>
      </c>
      <c r="D8477" s="98" t="s">
        <v>11</v>
      </c>
      <c r="E8477" s="98">
        <v>847261</v>
      </c>
      <c r="F8477" s="98"/>
      <c r="G8477" s="127" t="s">
        <v>3263</v>
      </c>
      <c r="H8477" s="128">
        <v>50</v>
      </c>
      <c r="I8477" s="128">
        <v>0</v>
      </c>
      <c r="J8477" s="129">
        <v>50</v>
      </c>
      <c r="K8477" s="101" t="s">
        <v>1388</v>
      </c>
    </row>
    <row r="8478" spans="1:11" ht="56.25" customHeight="1">
      <c r="A8478" s="98">
        <v>670</v>
      </c>
      <c r="B8478" s="125" t="s">
        <v>1308</v>
      </c>
      <c r="C8478" s="126">
        <v>42467</v>
      </c>
      <c r="D8478" s="98" t="s">
        <v>6</v>
      </c>
      <c r="E8478" s="98">
        <v>847261</v>
      </c>
      <c r="F8478" s="98"/>
      <c r="G8478" s="127" t="s">
        <v>3247</v>
      </c>
      <c r="H8478" s="128">
        <v>0</v>
      </c>
      <c r="I8478" s="128">
        <v>7363.87</v>
      </c>
      <c r="J8478" s="129">
        <v>7363.87</v>
      </c>
      <c r="K8478" s="101" t="s">
        <v>1388</v>
      </c>
    </row>
    <row r="8479" spans="1:11" ht="56.25" customHeight="1">
      <c r="A8479" s="98">
        <v>670</v>
      </c>
      <c r="B8479" s="125" t="s">
        <v>1308</v>
      </c>
      <c r="C8479" s="126">
        <v>42468</v>
      </c>
      <c r="D8479" s="98" t="s">
        <v>11</v>
      </c>
      <c r="E8479" s="98">
        <v>847495</v>
      </c>
      <c r="F8479" s="98"/>
      <c r="G8479" s="127" t="s">
        <v>3298</v>
      </c>
      <c r="H8479" s="128">
        <v>50</v>
      </c>
      <c r="I8479" s="128">
        <v>0</v>
      </c>
      <c r="J8479" s="129">
        <v>50</v>
      </c>
      <c r="K8479" s="101" t="s">
        <v>1388</v>
      </c>
    </row>
    <row r="8480" spans="1:11" ht="56.25" customHeight="1">
      <c r="A8480" s="98">
        <v>670</v>
      </c>
      <c r="B8480" s="125" t="s">
        <v>1308</v>
      </c>
      <c r="C8480" s="126">
        <v>42468</v>
      </c>
      <c r="D8480" s="98" t="s">
        <v>6</v>
      </c>
      <c r="E8480" s="98">
        <v>847495</v>
      </c>
      <c r="F8480" s="98"/>
      <c r="G8480" s="127" t="s">
        <v>3281</v>
      </c>
      <c r="H8480" s="128">
        <v>0</v>
      </c>
      <c r="I8480" s="128">
        <v>9105</v>
      </c>
      <c r="J8480" s="129">
        <v>9105</v>
      </c>
      <c r="K8480" s="101" t="s">
        <v>1388</v>
      </c>
    </row>
    <row r="8481" spans="1:11" ht="56.25" customHeight="1">
      <c r="A8481" s="98">
        <v>670</v>
      </c>
      <c r="B8481" s="125" t="s">
        <v>1308</v>
      </c>
      <c r="C8481" s="126">
        <v>42471</v>
      </c>
      <c r="D8481" s="98" t="s">
        <v>11</v>
      </c>
      <c r="E8481" s="98">
        <v>847878</v>
      </c>
      <c r="F8481" s="98"/>
      <c r="G8481" s="127" t="s">
        <v>3351</v>
      </c>
      <c r="H8481" s="128">
        <v>50</v>
      </c>
      <c r="I8481" s="128">
        <v>0</v>
      </c>
      <c r="J8481" s="129">
        <v>50</v>
      </c>
      <c r="K8481" s="101" t="s">
        <v>1388</v>
      </c>
    </row>
    <row r="8482" spans="1:11" ht="56.25" customHeight="1">
      <c r="A8482" s="98">
        <v>670</v>
      </c>
      <c r="B8482" s="125" t="s">
        <v>1308</v>
      </c>
      <c r="C8482" s="126">
        <v>42471</v>
      </c>
      <c r="D8482" s="98" t="s">
        <v>6</v>
      </c>
      <c r="E8482" s="98">
        <v>847878</v>
      </c>
      <c r="F8482" s="98"/>
      <c r="G8482" s="127" t="s">
        <v>3314</v>
      </c>
      <c r="H8482" s="128">
        <v>0</v>
      </c>
      <c r="I8482" s="128">
        <v>5602.91</v>
      </c>
      <c r="J8482" s="129">
        <v>5602.91</v>
      </c>
      <c r="K8482" s="101" t="s">
        <v>1388</v>
      </c>
    </row>
    <row r="8483" spans="1:11" ht="56.25" customHeight="1">
      <c r="A8483" s="98">
        <v>670</v>
      </c>
      <c r="B8483" s="125" t="s">
        <v>1308</v>
      </c>
      <c r="C8483" s="126">
        <v>42472</v>
      </c>
      <c r="D8483" s="98" t="s">
        <v>11</v>
      </c>
      <c r="E8483" s="98">
        <v>847948</v>
      </c>
      <c r="F8483" s="98"/>
      <c r="G8483" s="127" t="s">
        <v>3378</v>
      </c>
      <c r="H8483" s="128">
        <v>50</v>
      </c>
      <c r="I8483" s="128">
        <v>0</v>
      </c>
      <c r="J8483" s="129">
        <v>50</v>
      </c>
      <c r="K8483" s="101" t="s">
        <v>1388</v>
      </c>
    </row>
    <row r="8484" spans="1:11" ht="56.25" customHeight="1">
      <c r="A8484" s="98">
        <v>670</v>
      </c>
      <c r="B8484" s="125" t="s">
        <v>1308</v>
      </c>
      <c r="C8484" s="126">
        <v>42472</v>
      </c>
      <c r="D8484" s="98" t="s">
        <v>6</v>
      </c>
      <c r="E8484" s="98">
        <v>847948</v>
      </c>
      <c r="F8484" s="98"/>
      <c r="G8484" s="127" t="s">
        <v>3357</v>
      </c>
      <c r="H8484" s="128">
        <v>0</v>
      </c>
      <c r="I8484" s="128">
        <v>18314.490000000002</v>
      </c>
      <c r="J8484" s="129">
        <v>18314.490000000002</v>
      </c>
      <c r="K8484" s="101" t="s">
        <v>1388</v>
      </c>
    </row>
    <row r="8485" spans="1:11" ht="56.25" customHeight="1">
      <c r="A8485" s="98">
        <v>670</v>
      </c>
      <c r="B8485" s="125" t="s">
        <v>1308</v>
      </c>
      <c r="C8485" s="126">
        <v>42486</v>
      </c>
      <c r="D8485" s="98" t="s">
        <v>11</v>
      </c>
      <c r="E8485" s="98">
        <v>849265</v>
      </c>
      <c r="F8485" s="98"/>
      <c r="G8485" s="127" t="s">
        <v>3642</v>
      </c>
      <c r="H8485" s="128">
        <v>50</v>
      </c>
      <c r="I8485" s="128">
        <v>0</v>
      </c>
      <c r="J8485" s="129">
        <v>50</v>
      </c>
      <c r="K8485" s="101" t="s">
        <v>1388</v>
      </c>
    </row>
    <row r="8486" spans="1:11" ht="56.25" customHeight="1">
      <c r="A8486" s="98">
        <v>670</v>
      </c>
      <c r="B8486" s="125" t="s">
        <v>1308</v>
      </c>
      <c r="C8486" s="126">
        <v>42486</v>
      </c>
      <c r="D8486" s="98" t="s">
        <v>6</v>
      </c>
      <c r="E8486" s="98">
        <v>849265</v>
      </c>
      <c r="F8486" s="98"/>
      <c r="G8486" s="127" t="s">
        <v>3629</v>
      </c>
      <c r="H8486" s="128">
        <v>0</v>
      </c>
      <c r="I8486" s="128">
        <v>5573.68</v>
      </c>
      <c r="J8486" s="129">
        <v>5573.68</v>
      </c>
      <c r="K8486" s="101" t="s">
        <v>1388</v>
      </c>
    </row>
    <row r="8487" spans="1:11" ht="56.25" customHeight="1">
      <c r="A8487" s="98">
        <v>670</v>
      </c>
      <c r="B8487" s="125" t="s">
        <v>1308</v>
      </c>
      <c r="C8487" s="126">
        <v>42486</v>
      </c>
      <c r="D8487" s="98" t="s">
        <v>11</v>
      </c>
      <c r="E8487" s="98">
        <v>849318</v>
      </c>
      <c r="F8487" s="98"/>
      <c r="G8487" s="127" t="s">
        <v>3644</v>
      </c>
      <c r="H8487" s="128">
        <v>50</v>
      </c>
      <c r="I8487" s="128">
        <v>0</v>
      </c>
      <c r="J8487" s="129">
        <v>50</v>
      </c>
      <c r="K8487" s="101" t="s">
        <v>1388</v>
      </c>
    </row>
    <row r="8488" spans="1:11" ht="56.25" customHeight="1">
      <c r="A8488" s="98">
        <v>670</v>
      </c>
      <c r="B8488" s="125" t="s">
        <v>1308</v>
      </c>
      <c r="C8488" s="126">
        <v>42486</v>
      </c>
      <c r="D8488" s="98" t="s">
        <v>6</v>
      </c>
      <c r="E8488" s="98">
        <v>849318</v>
      </c>
      <c r="F8488" s="98"/>
      <c r="G8488" s="127" t="s">
        <v>3630</v>
      </c>
      <c r="H8488" s="128">
        <v>0</v>
      </c>
      <c r="I8488" s="128">
        <v>8450.77</v>
      </c>
      <c r="J8488" s="129">
        <v>8450.77</v>
      </c>
      <c r="K8488" s="101" t="s">
        <v>1388</v>
      </c>
    </row>
    <row r="8489" spans="1:11" ht="56.25" customHeight="1">
      <c r="A8489" s="98">
        <v>670</v>
      </c>
      <c r="B8489" s="125" t="s">
        <v>1308</v>
      </c>
      <c r="C8489" s="126">
        <v>42486</v>
      </c>
      <c r="D8489" s="98" t="s">
        <v>11</v>
      </c>
      <c r="E8489" s="98">
        <v>849320</v>
      </c>
      <c r="F8489" s="98"/>
      <c r="G8489" s="127" t="s">
        <v>3645</v>
      </c>
      <c r="H8489" s="128">
        <v>50</v>
      </c>
      <c r="I8489" s="128">
        <v>0</v>
      </c>
      <c r="J8489" s="129">
        <v>50</v>
      </c>
      <c r="K8489" s="101" t="s">
        <v>1388</v>
      </c>
    </row>
    <row r="8490" spans="1:11" ht="56.25" customHeight="1">
      <c r="A8490" s="98">
        <v>670</v>
      </c>
      <c r="B8490" s="125" t="s">
        <v>1308</v>
      </c>
      <c r="C8490" s="126">
        <v>42486</v>
      </c>
      <c r="D8490" s="98" t="s">
        <v>6</v>
      </c>
      <c r="E8490" s="98">
        <v>849320</v>
      </c>
      <c r="F8490" s="98"/>
      <c r="G8490" s="127" t="s">
        <v>3631</v>
      </c>
      <c r="H8490" s="128">
        <v>0</v>
      </c>
      <c r="I8490" s="128">
        <v>6774.8</v>
      </c>
      <c r="J8490" s="129">
        <v>6774.8</v>
      </c>
      <c r="K8490" s="101" t="s">
        <v>1388</v>
      </c>
    </row>
    <row r="8491" spans="1:11" ht="56.25" customHeight="1">
      <c r="A8491" s="98">
        <v>670</v>
      </c>
      <c r="B8491" s="125" t="s">
        <v>1308</v>
      </c>
      <c r="C8491" s="126">
        <v>42486</v>
      </c>
      <c r="D8491" s="98" t="s">
        <v>11</v>
      </c>
      <c r="E8491" s="98">
        <v>849324</v>
      </c>
      <c r="F8491" s="98"/>
      <c r="G8491" s="127" t="s">
        <v>3646</v>
      </c>
      <c r="H8491" s="128">
        <v>50</v>
      </c>
      <c r="I8491" s="128">
        <v>0</v>
      </c>
      <c r="J8491" s="129">
        <v>50</v>
      </c>
      <c r="K8491" s="101" t="s">
        <v>1388</v>
      </c>
    </row>
    <row r="8492" spans="1:11" ht="56.25" customHeight="1">
      <c r="A8492" s="98">
        <v>670</v>
      </c>
      <c r="B8492" s="125" t="s">
        <v>1308</v>
      </c>
      <c r="C8492" s="126">
        <v>42486</v>
      </c>
      <c r="D8492" s="98" t="s">
        <v>6</v>
      </c>
      <c r="E8492" s="98">
        <v>849324</v>
      </c>
      <c r="F8492" s="98"/>
      <c r="G8492" s="127" t="s">
        <v>3632</v>
      </c>
      <c r="H8492" s="128">
        <v>0</v>
      </c>
      <c r="I8492" s="128">
        <v>5663.07</v>
      </c>
      <c r="J8492" s="129">
        <v>5663.07</v>
      </c>
      <c r="K8492" s="101" t="s">
        <v>1388</v>
      </c>
    </row>
    <row r="8493" spans="1:11" ht="56.25" customHeight="1">
      <c r="A8493" s="98">
        <v>670</v>
      </c>
      <c r="B8493" s="125" t="s">
        <v>1308</v>
      </c>
      <c r="C8493" s="126">
        <v>42489</v>
      </c>
      <c r="D8493" s="98" t="s">
        <v>11</v>
      </c>
      <c r="E8493" s="98">
        <v>849995</v>
      </c>
      <c r="F8493" s="98"/>
      <c r="G8493" s="127" t="s">
        <v>3736</v>
      </c>
      <c r="H8493" s="128">
        <v>50</v>
      </c>
      <c r="I8493" s="128">
        <v>0</v>
      </c>
      <c r="J8493" s="129">
        <v>50</v>
      </c>
      <c r="K8493" s="101" t="s">
        <v>1388</v>
      </c>
    </row>
    <row r="8494" spans="1:11" ht="56.25" customHeight="1">
      <c r="A8494" s="98">
        <v>670</v>
      </c>
      <c r="B8494" s="125" t="s">
        <v>1308</v>
      </c>
      <c r="C8494" s="126">
        <v>42489</v>
      </c>
      <c r="D8494" s="98" t="s">
        <v>6</v>
      </c>
      <c r="E8494" s="98">
        <v>849995</v>
      </c>
      <c r="F8494" s="98"/>
      <c r="G8494" s="127" t="s">
        <v>3708</v>
      </c>
      <c r="H8494" s="128">
        <v>0</v>
      </c>
      <c r="I8494" s="128">
        <v>1940.9</v>
      </c>
      <c r="J8494" s="129">
        <v>1940.9</v>
      </c>
      <c r="K8494" s="101" t="s">
        <v>1388</v>
      </c>
    </row>
    <row r="8495" spans="1:11" ht="56.25" customHeight="1">
      <c r="A8495" s="98">
        <v>670</v>
      </c>
      <c r="B8495" s="125" t="s">
        <v>1308</v>
      </c>
      <c r="C8495" s="126">
        <v>42489</v>
      </c>
      <c r="D8495" s="98" t="s">
        <v>11</v>
      </c>
      <c r="E8495" s="98">
        <v>850000</v>
      </c>
      <c r="F8495" s="98"/>
      <c r="G8495" s="127" t="s">
        <v>3738</v>
      </c>
      <c r="H8495" s="128">
        <v>50</v>
      </c>
      <c r="I8495" s="128">
        <v>0</v>
      </c>
      <c r="J8495" s="129">
        <v>50</v>
      </c>
      <c r="K8495" s="101" t="s">
        <v>1388</v>
      </c>
    </row>
    <row r="8496" spans="1:11" ht="56.25" customHeight="1">
      <c r="A8496" s="98">
        <v>670</v>
      </c>
      <c r="B8496" s="125" t="s">
        <v>1308</v>
      </c>
      <c r="C8496" s="126">
        <v>42489</v>
      </c>
      <c r="D8496" s="98" t="s">
        <v>6</v>
      </c>
      <c r="E8496" s="98">
        <v>850000</v>
      </c>
      <c r="F8496" s="98"/>
      <c r="G8496" s="127" t="s">
        <v>3709</v>
      </c>
      <c r="H8496" s="128">
        <v>0</v>
      </c>
      <c r="I8496" s="128">
        <v>10166.040000000001</v>
      </c>
      <c r="J8496" s="129">
        <v>10166.040000000001</v>
      </c>
      <c r="K8496" s="101" t="s">
        <v>1388</v>
      </c>
    </row>
    <row r="8497" spans="1:11" ht="56.25" customHeight="1">
      <c r="A8497" s="98">
        <v>670</v>
      </c>
      <c r="B8497" s="125" t="s">
        <v>1308</v>
      </c>
      <c r="C8497" s="126">
        <v>42509</v>
      </c>
      <c r="D8497" s="98" t="s">
        <v>11</v>
      </c>
      <c r="E8497" s="98">
        <v>851897</v>
      </c>
      <c r="F8497" s="98"/>
      <c r="G8497" s="127" t="s">
        <v>4150</v>
      </c>
      <c r="H8497" s="128">
        <v>50</v>
      </c>
      <c r="I8497" s="128">
        <v>0</v>
      </c>
      <c r="J8497" s="129">
        <v>50</v>
      </c>
      <c r="K8497" s="101" t="s">
        <v>1388</v>
      </c>
    </row>
    <row r="8498" spans="1:11" ht="56.25" customHeight="1">
      <c r="A8498" s="98">
        <v>670</v>
      </c>
      <c r="B8498" s="125" t="s">
        <v>1308</v>
      </c>
      <c r="C8498" s="126">
        <v>42509</v>
      </c>
      <c r="D8498" s="98" t="s">
        <v>6</v>
      </c>
      <c r="E8498" s="98">
        <v>851897</v>
      </c>
      <c r="F8498" s="98"/>
      <c r="G8498" s="127" t="s">
        <v>4138</v>
      </c>
      <c r="H8498" s="128">
        <v>0</v>
      </c>
      <c r="I8498" s="128">
        <v>296643.69</v>
      </c>
      <c r="J8498" s="129">
        <v>296643.69</v>
      </c>
      <c r="K8498" s="101" t="s">
        <v>1388</v>
      </c>
    </row>
    <row r="8499" spans="1:11" ht="56.25" customHeight="1">
      <c r="A8499" s="98">
        <v>670</v>
      </c>
      <c r="B8499" s="125" t="s">
        <v>1308</v>
      </c>
      <c r="C8499" s="126">
        <v>42521</v>
      </c>
      <c r="D8499" s="98" t="s">
        <v>11</v>
      </c>
      <c r="E8499" s="98">
        <v>853136</v>
      </c>
      <c r="F8499" s="98"/>
      <c r="G8499" s="127" t="s">
        <v>4380</v>
      </c>
      <c r="H8499" s="128">
        <v>50</v>
      </c>
      <c r="I8499" s="128">
        <v>0</v>
      </c>
      <c r="J8499" s="129">
        <v>50</v>
      </c>
      <c r="K8499" s="101" t="s">
        <v>1388</v>
      </c>
    </row>
    <row r="8500" spans="1:11" ht="56.25" customHeight="1">
      <c r="A8500" s="98">
        <v>670</v>
      </c>
      <c r="B8500" s="125" t="s">
        <v>1308</v>
      </c>
      <c r="C8500" s="126">
        <v>42521</v>
      </c>
      <c r="D8500" s="98" t="s">
        <v>6</v>
      </c>
      <c r="E8500" s="98">
        <v>853136</v>
      </c>
      <c r="F8500" s="98"/>
      <c r="G8500" s="127" t="s">
        <v>4346</v>
      </c>
      <c r="H8500" s="128">
        <v>0</v>
      </c>
      <c r="I8500" s="128">
        <v>918019.61</v>
      </c>
      <c r="J8500" s="129">
        <v>918019.61</v>
      </c>
      <c r="K8500" s="101" t="s">
        <v>1388</v>
      </c>
    </row>
    <row r="8501" spans="1:11" ht="56.25" customHeight="1">
      <c r="A8501" s="98">
        <v>670</v>
      </c>
      <c r="B8501" s="125" t="s">
        <v>1308</v>
      </c>
      <c r="C8501" s="126">
        <v>42521</v>
      </c>
      <c r="D8501" s="98" t="s">
        <v>11</v>
      </c>
      <c r="E8501" s="98">
        <v>853282</v>
      </c>
      <c r="F8501" s="98"/>
      <c r="G8501" s="127" t="s">
        <v>4408</v>
      </c>
      <c r="H8501" s="128">
        <v>50</v>
      </c>
      <c r="I8501" s="128">
        <v>0</v>
      </c>
      <c r="J8501" s="129">
        <v>50</v>
      </c>
      <c r="K8501" s="101" t="s">
        <v>1388</v>
      </c>
    </row>
    <row r="8502" spans="1:11" ht="56.25" customHeight="1">
      <c r="A8502" s="98">
        <v>670</v>
      </c>
      <c r="B8502" s="125" t="s">
        <v>1308</v>
      </c>
      <c r="C8502" s="126">
        <v>42521</v>
      </c>
      <c r="D8502" s="98" t="s">
        <v>6</v>
      </c>
      <c r="E8502" s="98">
        <v>853282</v>
      </c>
      <c r="F8502" s="98"/>
      <c r="G8502" s="127" t="s">
        <v>4351</v>
      </c>
      <c r="H8502" s="128">
        <v>0</v>
      </c>
      <c r="I8502" s="128">
        <v>427</v>
      </c>
      <c r="J8502" s="129">
        <v>427</v>
      </c>
      <c r="K8502" s="101" t="s">
        <v>1429</v>
      </c>
    </row>
    <row r="8503" spans="1:11" ht="56.25" customHeight="1">
      <c r="A8503" s="98">
        <v>670</v>
      </c>
      <c r="B8503" s="125" t="s">
        <v>1308</v>
      </c>
      <c r="C8503" s="126">
        <v>42594</v>
      </c>
      <c r="D8503" s="98" t="s">
        <v>6</v>
      </c>
      <c r="E8503" s="98">
        <v>860729</v>
      </c>
      <c r="F8503" s="98"/>
      <c r="G8503" s="127" t="s">
        <v>6249</v>
      </c>
      <c r="H8503" s="128">
        <v>0</v>
      </c>
      <c r="I8503" s="128">
        <v>327870</v>
      </c>
      <c r="J8503" s="129">
        <v>327870</v>
      </c>
      <c r="K8503" s="101" t="s">
        <v>1429</v>
      </c>
    </row>
    <row r="8504" spans="1:11" ht="56.25" customHeight="1">
      <c r="A8504" s="98">
        <v>670</v>
      </c>
      <c r="B8504" s="125" t="s">
        <v>1308</v>
      </c>
      <c r="C8504" s="126">
        <v>42594</v>
      </c>
      <c r="D8504" s="98" t="s">
        <v>6</v>
      </c>
      <c r="E8504" s="98">
        <v>860736</v>
      </c>
      <c r="F8504" s="98"/>
      <c r="G8504" s="127" t="s">
        <v>6251</v>
      </c>
      <c r="H8504" s="128">
        <v>0</v>
      </c>
      <c r="I8504" s="128">
        <v>354709</v>
      </c>
      <c r="J8504" s="129">
        <v>354709</v>
      </c>
      <c r="K8504" s="101" t="s">
        <v>1429</v>
      </c>
    </row>
    <row r="8505" spans="1:11" ht="56.25" customHeight="1">
      <c r="A8505" s="98">
        <v>670</v>
      </c>
      <c r="B8505" s="125" t="s">
        <v>1308</v>
      </c>
      <c r="C8505" s="126">
        <v>42594</v>
      </c>
      <c r="D8505" s="98" t="s">
        <v>6</v>
      </c>
      <c r="E8505" s="98">
        <v>860739</v>
      </c>
      <c r="F8505" s="98"/>
      <c r="G8505" s="127" t="s">
        <v>6252</v>
      </c>
      <c r="H8505" s="128">
        <v>0</v>
      </c>
      <c r="I8505" s="128">
        <v>168031</v>
      </c>
      <c r="J8505" s="129">
        <v>168031</v>
      </c>
      <c r="K8505" s="101" t="s">
        <v>1429</v>
      </c>
    </row>
    <row r="8506" spans="1:11" ht="56.25" customHeight="1">
      <c r="A8506" s="98">
        <v>670</v>
      </c>
      <c r="B8506" s="125" t="s">
        <v>1308</v>
      </c>
      <c r="C8506" s="126">
        <v>42594</v>
      </c>
      <c r="D8506" s="98" t="s">
        <v>6</v>
      </c>
      <c r="E8506" s="98">
        <v>860747</v>
      </c>
      <c r="F8506" s="98"/>
      <c r="G8506" s="127" t="s">
        <v>6254</v>
      </c>
      <c r="H8506" s="128">
        <v>0</v>
      </c>
      <c r="I8506" s="128">
        <v>491265</v>
      </c>
      <c r="J8506" s="129">
        <v>491265</v>
      </c>
      <c r="K8506" s="101" t="s">
        <v>1429</v>
      </c>
    </row>
    <row r="8507" spans="1:11" ht="56.25" customHeight="1">
      <c r="A8507" s="98">
        <v>670</v>
      </c>
      <c r="B8507" s="125" t="s">
        <v>1308</v>
      </c>
      <c r="C8507" s="126">
        <v>42594</v>
      </c>
      <c r="D8507" s="98" t="s">
        <v>6</v>
      </c>
      <c r="E8507" s="98">
        <v>860750</v>
      </c>
      <c r="F8507" s="98"/>
      <c r="G8507" s="127" t="s">
        <v>6257</v>
      </c>
      <c r="H8507" s="128">
        <v>0</v>
      </c>
      <c r="I8507" s="128">
        <v>558645</v>
      </c>
      <c r="J8507" s="129">
        <v>558645</v>
      </c>
      <c r="K8507" s="101" t="s">
        <v>1429</v>
      </c>
    </row>
    <row r="8508" spans="1:11" ht="56.25" customHeight="1">
      <c r="A8508" s="98">
        <v>670</v>
      </c>
      <c r="B8508" s="125" t="s">
        <v>1308</v>
      </c>
      <c r="C8508" s="126">
        <v>42594</v>
      </c>
      <c r="D8508" s="98" t="s">
        <v>6</v>
      </c>
      <c r="E8508" s="98">
        <v>860753</v>
      </c>
      <c r="F8508" s="98"/>
      <c r="G8508" s="127" t="s">
        <v>6258</v>
      </c>
      <c r="H8508" s="128">
        <v>0</v>
      </c>
      <c r="I8508" s="128">
        <v>241492</v>
      </c>
      <c r="J8508" s="129">
        <v>241492</v>
      </c>
      <c r="K8508" s="101" t="s">
        <v>1429</v>
      </c>
    </row>
    <row r="8509" spans="1:11" ht="56.25" customHeight="1">
      <c r="A8509" s="98">
        <v>670</v>
      </c>
      <c r="B8509" s="125" t="s">
        <v>1308</v>
      </c>
      <c r="C8509" s="126">
        <v>42611</v>
      </c>
      <c r="D8509" s="98" t="s">
        <v>11</v>
      </c>
      <c r="E8509" s="98">
        <v>862048</v>
      </c>
      <c r="F8509" s="98"/>
      <c r="G8509" s="127" t="s">
        <v>6686</v>
      </c>
      <c r="H8509" s="128">
        <v>50</v>
      </c>
      <c r="I8509" s="128">
        <v>0</v>
      </c>
      <c r="J8509" s="129">
        <v>50</v>
      </c>
      <c r="K8509" s="101" t="s">
        <v>1388</v>
      </c>
    </row>
    <row r="8510" spans="1:11" ht="56.25" customHeight="1">
      <c r="A8510" s="98">
        <v>670</v>
      </c>
      <c r="B8510" s="125" t="s">
        <v>1308</v>
      </c>
      <c r="C8510" s="126">
        <v>42611</v>
      </c>
      <c r="D8510" s="98" t="s">
        <v>6</v>
      </c>
      <c r="E8510" s="98">
        <v>862048</v>
      </c>
      <c r="F8510" s="98"/>
      <c r="G8510" s="127" t="s">
        <v>6657</v>
      </c>
      <c r="H8510" s="128">
        <v>0</v>
      </c>
      <c r="I8510" s="128">
        <v>274.39999999999998</v>
      </c>
      <c r="J8510" s="129">
        <v>274.39999999999998</v>
      </c>
      <c r="K8510" s="101" t="s">
        <v>1388</v>
      </c>
    </row>
    <row r="8511" spans="1:11" ht="56.25" customHeight="1">
      <c r="A8511" s="98">
        <v>670</v>
      </c>
      <c r="B8511" s="125" t="s">
        <v>8137</v>
      </c>
      <c r="C8511" s="126">
        <v>42396</v>
      </c>
      <c r="D8511" s="98" t="s">
        <v>3</v>
      </c>
      <c r="E8511" s="98">
        <v>1344771</v>
      </c>
      <c r="F8511" s="98"/>
      <c r="G8511" s="127" t="s">
        <v>8138</v>
      </c>
      <c r="H8511" s="128">
        <v>0</v>
      </c>
      <c r="I8511" s="128">
        <v>447.24</v>
      </c>
      <c r="J8511" s="129">
        <v>447.24</v>
      </c>
      <c r="K8511" s="101" t="s">
        <v>1388</v>
      </c>
    </row>
    <row r="8512" spans="1:11" ht="56.25" customHeight="1">
      <c r="A8512" s="98">
        <v>670</v>
      </c>
      <c r="B8512" s="125" t="s">
        <v>8137</v>
      </c>
      <c r="C8512" s="126">
        <v>42439</v>
      </c>
      <c r="D8512" s="98" t="s">
        <v>3</v>
      </c>
      <c r="E8512" s="98">
        <v>1358423</v>
      </c>
      <c r="F8512" s="98"/>
      <c r="G8512" s="127" t="s">
        <v>8792</v>
      </c>
      <c r="H8512" s="128">
        <v>0</v>
      </c>
      <c r="I8512" s="128">
        <v>1838</v>
      </c>
      <c r="J8512" s="129">
        <v>1838</v>
      </c>
      <c r="K8512" s="101" t="s">
        <v>1388</v>
      </c>
    </row>
    <row r="8513" spans="1:11" ht="56.25" customHeight="1">
      <c r="A8513" s="98">
        <v>670</v>
      </c>
      <c r="B8513" s="125" t="s">
        <v>8137</v>
      </c>
      <c r="C8513" s="126">
        <v>42466</v>
      </c>
      <c r="D8513" s="98" t="s">
        <v>3</v>
      </c>
      <c r="E8513" s="98">
        <v>1366511</v>
      </c>
      <c r="F8513" s="98"/>
      <c r="G8513" s="127" t="s">
        <v>9232</v>
      </c>
      <c r="H8513" s="128">
        <v>0</v>
      </c>
      <c r="I8513" s="128">
        <v>919</v>
      </c>
      <c r="J8513" s="129">
        <v>919</v>
      </c>
      <c r="K8513" s="101" t="s">
        <v>1388</v>
      </c>
    </row>
    <row r="8514" spans="1:11" ht="56.25" customHeight="1">
      <c r="A8514" s="98">
        <v>670</v>
      </c>
      <c r="B8514" s="125" t="s">
        <v>8137</v>
      </c>
      <c r="C8514" s="126">
        <v>42529</v>
      </c>
      <c r="D8514" s="98" t="s">
        <v>3</v>
      </c>
      <c r="E8514" s="98">
        <v>1386590</v>
      </c>
      <c r="F8514" s="98"/>
      <c r="G8514" s="127" t="s">
        <v>10434</v>
      </c>
      <c r="H8514" s="128">
        <v>0</v>
      </c>
      <c r="I8514" s="128">
        <v>1288</v>
      </c>
      <c r="J8514" s="129">
        <v>1288</v>
      </c>
      <c r="K8514" s="101" t="s">
        <v>1388</v>
      </c>
    </row>
    <row r="8515" spans="1:11" ht="56.25" customHeight="1">
      <c r="A8515" s="98">
        <v>670</v>
      </c>
      <c r="B8515" s="125" t="s">
        <v>8137</v>
      </c>
      <c r="C8515" s="126">
        <v>42557</v>
      </c>
      <c r="D8515" s="98" t="s">
        <v>3</v>
      </c>
      <c r="E8515" s="98">
        <v>1395583</v>
      </c>
      <c r="F8515" s="98"/>
      <c r="G8515" s="127" t="s">
        <v>11142</v>
      </c>
      <c r="H8515" s="128">
        <v>0</v>
      </c>
      <c r="I8515" s="128">
        <v>229408</v>
      </c>
      <c r="J8515" s="129">
        <v>229408</v>
      </c>
      <c r="K8515" s="101" t="s">
        <v>1388</v>
      </c>
    </row>
    <row r="8516" spans="1:11" ht="56.25" customHeight="1">
      <c r="A8516" s="98">
        <v>670</v>
      </c>
      <c r="B8516" s="125" t="s">
        <v>8137</v>
      </c>
      <c r="C8516" s="126">
        <v>42569</v>
      </c>
      <c r="D8516" s="98" t="s">
        <v>3</v>
      </c>
      <c r="E8516" s="98">
        <v>1398959</v>
      </c>
      <c r="F8516" s="98"/>
      <c r="G8516" s="127" t="s">
        <v>11369</v>
      </c>
      <c r="H8516" s="128">
        <v>0</v>
      </c>
      <c r="I8516" s="128">
        <v>414</v>
      </c>
      <c r="J8516" s="129">
        <v>414</v>
      </c>
      <c r="K8516" s="101" t="s">
        <v>1388</v>
      </c>
    </row>
    <row r="8517" spans="1:11" ht="56.25" customHeight="1">
      <c r="A8517" s="98">
        <v>670</v>
      </c>
      <c r="B8517" s="125" t="s">
        <v>8137</v>
      </c>
      <c r="C8517" s="126">
        <v>42572</v>
      </c>
      <c r="D8517" s="98" t="s">
        <v>3</v>
      </c>
      <c r="E8517" s="98">
        <v>1400284</v>
      </c>
      <c r="F8517" s="98"/>
      <c r="G8517" s="127" t="s">
        <v>11484</v>
      </c>
      <c r="H8517" s="128">
        <v>0</v>
      </c>
      <c r="I8517" s="128">
        <v>71577.100000000006</v>
      </c>
      <c r="J8517" s="129">
        <v>71577.100000000006</v>
      </c>
      <c r="K8517" s="101" t="s">
        <v>1388</v>
      </c>
    </row>
    <row r="8518" spans="1:11" ht="56.25" customHeight="1">
      <c r="A8518" s="98">
        <v>670</v>
      </c>
      <c r="B8518" s="125" t="s">
        <v>8137</v>
      </c>
      <c r="C8518" s="126">
        <v>42577</v>
      </c>
      <c r="D8518" s="98" t="s">
        <v>3</v>
      </c>
      <c r="E8518" s="98">
        <v>1401504</v>
      </c>
      <c r="F8518" s="98"/>
      <c r="G8518" s="127" t="s">
        <v>11578</v>
      </c>
      <c r="H8518" s="128">
        <v>0</v>
      </c>
      <c r="I8518" s="128">
        <v>14830</v>
      </c>
      <c r="J8518" s="129">
        <v>14830</v>
      </c>
      <c r="K8518" s="101" t="s">
        <v>1388</v>
      </c>
    </row>
    <row r="8519" spans="1:11" ht="56.25" customHeight="1">
      <c r="A8519" s="98">
        <v>670</v>
      </c>
      <c r="B8519" s="125" t="s">
        <v>8137</v>
      </c>
      <c r="C8519" s="126">
        <v>42577</v>
      </c>
      <c r="D8519" s="98" t="s">
        <v>3</v>
      </c>
      <c r="E8519" s="98">
        <v>1401507</v>
      </c>
      <c r="F8519" s="98"/>
      <c r="G8519" s="127" t="s">
        <v>11579</v>
      </c>
      <c r="H8519" s="128">
        <v>0</v>
      </c>
      <c r="I8519" s="128">
        <v>1064</v>
      </c>
      <c r="J8519" s="129">
        <v>1064</v>
      </c>
      <c r="K8519" s="101" t="s">
        <v>1388</v>
      </c>
    </row>
    <row r="8520" spans="1:11" ht="56.25" customHeight="1">
      <c r="A8520" s="98">
        <v>670</v>
      </c>
      <c r="B8520" s="125" t="s">
        <v>8137</v>
      </c>
      <c r="C8520" s="126">
        <v>42579</v>
      </c>
      <c r="D8520" s="98" t="s">
        <v>3</v>
      </c>
      <c r="E8520" s="98">
        <v>1402317</v>
      </c>
      <c r="F8520" s="98"/>
      <c r="G8520" s="127" t="s">
        <v>11639</v>
      </c>
      <c r="H8520" s="128">
        <v>0</v>
      </c>
      <c r="I8520" s="128">
        <v>3581</v>
      </c>
      <c r="J8520" s="129">
        <v>3581</v>
      </c>
      <c r="K8520" s="101" t="s">
        <v>1388</v>
      </c>
    </row>
    <row r="8521" spans="1:11" ht="56.25" customHeight="1">
      <c r="A8521" s="98">
        <v>670</v>
      </c>
      <c r="B8521" s="125" t="s">
        <v>8137</v>
      </c>
      <c r="C8521" s="126">
        <v>42600</v>
      </c>
      <c r="D8521" s="98" t="s">
        <v>3</v>
      </c>
      <c r="E8521" s="98">
        <v>1409629</v>
      </c>
      <c r="F8521" s="98"/>
      <c r="G8521" s="127" t="s">
        <v>12201</v>
      </c>
      <c r="H8521" s="128">
        <v>0</v>
      </c>
      <c r="I8521" s="128">
        <v>49813.25</v>
      </c>
      <c r="J8521" s="129">
        <v>49813.25</v>
      </c>
      <c r="K8521" s="101" t="s">
        <v>1388</v>
      </c>
    </row>
    <row r="8522" spans="1:11" ht="56.25" customHeight="1">
      <c r="A8522" s="98">
        <v>670</v>
      </c>
      <c r="B8522" s="125" t="s">
        <v>8137</v>
      </c>
      <c r="C8522" s="126">
        <v>42600</v>
      </c>
      <c r="D8522" s="98" t="s">
        <v>3</v>
      </c>
      <c r="E8522" s="98">
        <v>1409633</v>
      </c>
      <c r="F8522" s="98"/>
      <c r="G8522" s="127" t="s">
        <v>12202</v>
      </c>
      <c r="H8522" s="128">
        <v>0</v>
      </c>
      <c r="I8522" s="128">
        <v>64220</v>
      </c>
      <c r="J8522" s="129">
        <v>64220</v>
      </c>
      <c r="K8522" s="101" t="s">
        <v>1388</v>
      </c>
    </row>
    <row r="8523" spans="1:11" ht="56.25" customHeight="1">
      <c r="A8523" s="98">
        <v>670</v>
      </c>
      <c r="B8523" s="125" t="s">
        <v>8137</v>
      </c>
      <c r="C8523" s="126">
        <v>42600</v>
      </c>
      <c r="D8523" s="98" t="s">
        <v>3</v>
      </c>
      <c r="E8523" s="98">
        <v>1409636</v>
      </c>
      <c r="F8523" s="98"/>
      <c r="G8523" s="127" t="s">
        <v>12204</v>
      </c>
      <c r="H8523" s="128">
        <v>0</v>
      </c>
      <c r="I8523" s="128">
        <v>16344</v>
      </c>
      <c r="J8523" s="129">
        <v>16344</v>
      </c>
      <c r="K8523" s="101" t="s">
        <v>1388</v>
      </c>
    </row>
    <row r="8524" spans="1:11" ht="56.25" customHeight="1">
      <c r="A8524" s="98">
        <v>670</v>
      </c>
      <c r="B8524" s="125" t="s">
        <v>8137</v>
      </c>
      <c r="C8524" s="126">
        <v>42600</v>
      </c>
      <c r="D8524" s="98" t="s">
        <v>3</v>
      </c>
      <c r="E8524" s="98">
        <v>1409638</v>
      </c>
      <c r="F8524" s="98"/>
      <c r="G8524" s="127" t="s">
        <v>12205</v>
      </c>
      <c r="H8524" s="128">
        <v>0</v>
      </c>
      <c r="I8524" s="128">
        <v>1656</v>
      </c>
      <c r="J8524" s="129">
        <v>1656</v>
      </c>
      <c r="K8524" s="101" t="s">
        <v>1388</v>
      </c>
    </row>
    <row r="8525" spans="1:11" ht="56.25" customHeight="1">
      <c r="A8525" s="98">
        <v>670</v>
      </c>
      <c r="B8525" s="125" t="s">
        <v>8137</v>
      </c>
      <c r="C8525" s="126">
        <v>42612</v>
      </c>
      <c r="D8525" s="98" t="s">
        <v>3</v>
      </c>
      <c r="E8525" s="98">
        <v>1413857</v>
      </c>
      <c r="F8525" s="98"/>
      <c r="G8525" s="127" t="s">
        <v>12516</v>
      </c>
      <c r="H8525" s="128">
        <v>0</v>
      </c>
      <c r="I8525" s="128">
        <v>362660</v>
      </c>
      <c r="J8525" s="129">
        <v>362660</v>
      </c>
      <c r="K8525" s="101" t="s">
        <v>1388</v>
      </c>
    </row>
    <row r="8526" spans="1:11" ht="56.25" customHeight="1">
      <c r="A8526" s="98">
        <v>670</v>
      </c>
      <c r="B8526" s="125" t="s">
        <v>8137</v>
      </c>
      <c r="C8526" s="126">
        <v>42622</v>
      </c>
      <c r="D8526" s="98" t="s">
        <v>3</v>
      </c>
      <c r="E8526" s="98">
        <v>1417841</v>
      </c>
      <c r="F8526" s="98"/>
      <c r="G8526" s="127" t="s">
        <v>12865</v>
      </c>
      <c r="H8526" s="128">
        <v>0</v>
      </c>
      <c r="I8526" s="128">
        <v>27614.15</v>
      </c>
      <c r="J8526" s="129">
        <v>27614.15</v>
      </c>
      <c r="K8526" s="101" t="s">
        <v>1388</v>
      </c>
    </row>
    <row r="8527" spans="1:11" ht="56.25" customHeight="1">
      <c r="A8527" s="98">
        <v>670</v>
      </c>
      <c r="B8527" s="125" t="s">
        <v>8137</v>
      </c>
      <c r="C8527" s="126">
        <v>42634</v>
      </c>
      <c r="D8527" s="98" t="s">
        <v>3</v>
      </c>
      <c r="E8527" s="98">
        <v>1422235</v>
      </c>
      <c r="F8527" s="98"/>
      <c r="G8527" s="127" t="s">
        <v>13365</v>
      </c>
      <c r="H8527" s="128">
        <v>0</v>
      </c>
      <c r="I8527" s="128">
        <v>18</v>
      </c>
      <c r="J8527" s="129">
        <v>18</v>
      </c>
      <c r="K8527" s="101" t="s">
        <v>1388</v>
      </c>
    </row>
    <row r="8528" spans="1:11" ht="56.25" customHeight="1">
      <c r="A8528" s="98">
        <v>670</v>
      </c>
      <c r="B8528" s="125" t="s">
        <v>8137</v>
      </c>
      <c r="C8528" s="126">
        <v>42635</v>
      </c>
      <c r="D8528" s="98" t="s">
        <v>3</v>
      </c>
      <c r="E8528" s="98">
        <v>1422775</v>
      </c>
      <c r="F8528" s="98"/>
      <c r="G8528" s="127" t="s">
        <v>13431</v>
      </c>
      <c r="H8528" s="128">
        <v>0</v>
      </c>
      <c r="I8528" s="128">
        <v>1800</v>
      </c>
      <c r="J8528" s="129">
        <v>1800</v>
      </c>
      <c r="K8528" s="101" t="s">
        <v>1388</v>
      </c>
    </row>
    <row r="8529" spans="1:11" ht="56.25" customHeight="1">
      <c r="A8529" s="98">
        <v>670</v>
      </c>
      <c r="B8529" s="125" t="s">
        <v>8137</v>
      </c>
      <c r="C8529" s="126">
        <v>42642</v>
      </c>
      <c r="D8529" s="98" t="s">
        <v>3</v>
      </c>
      <c r="E8529" s="98">
        <v>1425172</v>
      </c>
      <c r="F8529" s="98"/>
      <c r="G8529" s="127" t="s">
        <v>13761</v>
      </c>
      <c r="H8529" s="128">
        <v>0</v>
      </c>
      <c r="I8529" s="128">
        <v>8000</v>
      </c>
      <c r="J8529" s="129">
        <v>8000</v>
      </c>
      <c r="K8529" s="101" t="s">
        <v>1388</v>
      </c>
    </row>
    <row r="8530" spans="1:11" ht="56.25" customHeight="1">
      <c r="A8530" s="98">
        <v>670</v>
      </c>
      <c r="B8530" s="125" t="s">
        <v>8137</v>
      </c>
      <c r="C8530" s="126">
        <v>42642</v>
      </c>
      <c r="D8530" s="98" t="s">
        <v>3</v>
      </c>
      <c r="E8530" s="98">
        <v>1425175</v>
      </c>
      <c r="F8530" s="98"/>
      <c r="G8530" s="127" t="s">
        <v>13762</v>
      </c>
      <c r="H8530" s="128">
        <v>0</v>
      </c>
      <c r="I8530" s="128">
        <v>974</v>
      </c>
      <c r="J8530" s="129">
        <v>974</v>
      </c>
      <c r="K8530" s="101" t="s">
        <v>1388</v>
      </c>
    </row>
    <row r="8531" spans="1:11" ht="56.25" customHeight="1">
      <c r="A8531" s="98">
        <v>680</v>
      </c>
      <c r="B8531" s="125" t="s">
        <v>3329</v>
      </c>
      <c r="C8531" s="126">
        <v>42471</v>
      </c>
      <c r="D8531" s="98" t="s">
        <v>11</v>
      </c>
      <c r="E8531" s="98">
        <v>190604</v>
      </c>
      <c r="F8531" s="98"/>
      <c r="G8531" s="127" t="s">
        <v>3330</v>
      </c>
      <c r="H8531" s="128">
        <v>311.85000000000002</v>
      </c>
      <c r="I8531" s="128">
        <v>0</v>
      </c>
      <c r="J8531" s="129">
        <v>311.85000000000002</v>
      </c>
      <c r="K8531" s="101" t="s">
        <v>1388</v>
      </c>
    </row>
    <row r="8532" spans="1:11" ht="56.25" customHeight="1">
      <c r="A8532" s="98">
        <v>680</v>
      </c>
      <c r="B8532" s="125" t="s">
        <v>3329</v>
      </c>
      <c r="C8532" s="126">
        <v>42481</v>
      </c>
      <c r="D8532" s="98" t="s">
        <v>11</v>
      </c>
      <c r="E8532" s="98">
        <v>191568</v>
      </c>
      <c r="F8532" s="98"/>
      <c r="G8532" s="127" t="s">
        <v>3536</v>
      </c>
      <c r="H8532" s="128">
        <v>273.43</v>
      </c>
      <c r="I8532" s="128">
        <v>0</v>
      </c>
      <c r="J8532" s="129">
        <v>273.43</v>
      </c>
      <c r="K8532" s="101" t="s">
        <v>1388</v>
      </c>
    </row>
    <row r="8533" spans="1:11" ht="56.25" customHeight="1">
      <c r="A8533" s="98">
        <v>680</v>
      </c>
      <c r="B8533" s="125" t="s">
        <v>3329</v>
      </c>
      <c r="C8533" s="126">
        <v>42481</v>
      </c>
      <c r="D8533" s="98" t="s">
        <v>13</v>
      </c>
      <c r="E8533" s="98">
        <v>191568</v>
      </c>
      <c r="F8533" s="98"/>
      <c r="G8533" s="127" t="s">
        <v>3537</v>
      </c>
      <c r="H8533" s="128">
        <v>52.98</v>
      </c>
      <c r="I8533" s="128">
        <v>0</v>
      </c>
      <c r="J8533" s="129">
        <v>52.98</v>
      </c>
      <c r="K8533" s="101" t="s">
        <v>1388</v>
      </c>
    </row>
    <row r="8534" spans="1:11" ht="56.25" customHeight="1">
      <c r="A8534" s="98">
        <v>680</v>
      </c>
      <c r="B8534" s="125" t="s">
        <v>8313</v>
      </c>
      <c r="C8534" s="126">
        <v>42412</v>
      </c>
      <c r="D8534" s="98" t="s">
        <v>3</v>
      </c>
      <c r="E8534" s="98">
        <v>1349787</v>
      </c>
      <c r="F8534" s="98"/>
      <c r="G8534" s="127" t="s">
        <v>8314</v>
      </c>
      <c r="H8534" s="128">
        <v>0</v>
      </c>
      <c r="I8534" s="128">
        <v>360.3</v>
      </c>
      <c r="J8534" s="129">
        <v>360.3</v>
      </c>
      <c r="K8534" s="101" t="s">
        <v>1388</v>
      </c>
    </row>
    <row r="8535" spans="1:11" ht="56.25" customHeight="1">
      <c r="A8535" s="98">
        <v>680</v>
      </c>
      <c r="B8535" s="125" t="s">
        <v>8313</v>
      </c>
      <c r="C8535" s="126">
        <v>42453</v>
      </c>
      <c r="D8535" s="98" t="s">
        <v>3</v>
      </c>
      <c r="E8535" s="98">
        <v>1362785</v>
      </c>
      <c r="F8535" s="98"/>
      <c r="G8535" s="127" t="s">
        <v>9028</v>
      </c>
      <c r="H8535" s="128">
        <v>0</v>
      </c>
      <c r="I8535" s="128">
        <v>0.3</v>
      </c>
      <c r="J8535" s="129">
        <v>0.3</v>
      </c>
      <c r="K8535" s="101" t="s">
        <v>1429</v>
      </c>
    </row>
    <row r="8536" spans="1:11" ht="56.25" customHeight="1">
      <c r="A8536" s="98">
        <v>680</v>
      </c>
      <c r="B8536" s="125" t="s">
        <v>8313</v>
      </c>
      <c r="C8536" s="126">
        <v>42488</v>
      </c>
      <c r="D8536" s="98" t="s">
        <v>3</v>
      </c>
      <c r="E8536" s="98">
        <v>1374055</v>
      </c>
      <c r="F8536" s="98"/>
      <c r="G8536" s="127" t="s">
        <v>9653</v>
      </c>
      <c r="H8536" s="128">
        <v>0</v>
      </c>
      <c r="I8536" s="128">
        <v>3964.04</v>
      </c>
      <c r="J8536" s="129">
        <v>3964.04</v>
      </c>
      <c r="K8536" s="101" t="s">
        <v>1388</v>
      </c>
    </row>
    <row r="8537" spans="1:11" ht="56.25" customHeight="1">
      <c r="A8537" s="98">
        <v>680</v>
      </c>
      <c r="B8537" s="125" t="s">
        <v>8313</v>
      </c>
      <c r="C8537" s="126">
        <v>42488</v>
      </c>
      <c r="D8537" s="98" t="s">
        <v>3</v>
      </c>
      <c r="E8537" s="98">
        <v>1374059</v>
      </c>
      <c r="F8537" s="98"/>
      <c r="G8537" s="127" t="s">
        <v>9654</v>
      </c>
      <c r="H8537" s="128">
        <v>0</v>
      </c>
      <c r="I8537" s="128">
        <v>5192.25</v>
      </c>
      <c r="J8537" s="129">
        <v>5192.25</v>
      </c>
      <c r="K8537" s="101" t="s">
        <v>1388</v>
      </c>
    </row>
    <row r="8538" spans="1:11" ht="56.25" customHeight="1">
      <c r="A8538" s="98">
        <v>680</v>
      </c>
      <c r="B8538" s="125" t="s">
        <v>8313</v>
      </c>
      <c r="C8538" s="126">
        <v>42488</v>
      </c>
      <c r="D8538" s="98" t="s">
        <v>3</v>
      </c>
      <c r="E8538" s="98">
        <v>1374075</v>
      </c>
      <c r="F8538" s="98"/>
      <c r="G8538" s="127" t="s">
        <v>9655</v>
      </c>
      <c r="H8538" s="128">
        <v>0</v>
      </c>
      <c r="I8538" s="128">
        <v>7135.56</v>
      </c>
      <c r="J8538" s="129">
        <v>7135.56</v>
      </c>
      <c r="K8538" s="101" t="s">
        <v>1388</v>
      </c>
    </row>
    <row r="8539" spans="1:11" ht="56.25" customHeight="1">
      <c r="A8539" s="98">
        <v>680</v>
      </c>
      <c r="B8539" s="125" t="s">
        <v>8313</v>
      </c>
      <c r="C8539" s="126">
        <v>42549</v>
      </c>
      <c r="D8539" s="98" t="s">
        <v>3</v>
      </c>
      <c r="E8539" s="98">
        <v>1392774</v>
      </c>
      <c r="F8539" s="98"/>
      <c r="G8539" s="127" t="s">
        <v>10891</v>
      </c>
      <c r="H8539" s="128">
        <v>0</v>
      </c>
      <c r="I8539" s="128">
        <v>2400</v>
      </c>
      <c r="J8539" s="129">
        <v>2400</v>
      </c>
      <c r="K8539" s="101" t="s">
        <v>1388</v>
      </c>
    </row>
    <row r="8540" spans="1:11" ht="56.25" customHeight="1">
      <c r="A8540" s="98">
        <v>680</v>
      </c>
      <c r="B8540" s="125" t="s">
        <v>8313</v>
      </c>
      <c r="C8540" s="126">
        <v>42565</v>
      </c>
      <c r="D8540" s="98" t="s">
        <v>3</v>
      </c>
      <c r="E8540" s="98">
        <v>1398235</v>
      </c>
      <c r="F8540" s="98"/>
      <c r="G8540" s="127" t="s">
        <v>11319</v>
      </c>
      <c r="H8540" s="128">
        <v>0</v>
      </c>
      <c r="I8540" s="128">
        <v>8227.7999999999993</v>
      </c>
      <c r="J8540" s="129">
        <v>8227.7999999999993</v>
      </c>
      <c r="K8540" s="101" t="s">
        <v>1388</v>
      </c>
    </row>
    <row r="8541" spans="1:11" ht="56.25" customHeight="1">
      <c r="A8541" s="98">
        <v>680</v>
      </c>
      <c r="B8541" s="125" t="s">
        <v>8313</v>
      </c>
      <c r="C8541" s="126">
        <v>42565</v>
      </c>
      <c r="D8541" s="98" t="s">
        <v>3</v>
      </c>
      <c r="E8541" s="98">
        <v>1398236</v>
      </c>
      <c r="F8541" s="98"/>
      <c r="G8541" s="127" t="s">
        <v>11320</v>
      </c>
      <c r="H8541" s="128">
        <v>0</v>
      </c>
      <c r="I8541" s="128">
        <v>1482.74</v>
      </c>
      <c r="J8541" s="129">
        <v>1482.74</v>
      </c>
      <c r="K8541" s="101" t="s">
        <v>1388</v>
      </c>
    </row>
    <row r="8542" spans="1:11" ht="56.25" customHeight="1">
      <c r="A8542" s="98">
        <v>680</v>
      </c>
      <c r="B8542" s="125" t="s">
        <v>8313</v>
      </c>
      <c r="C8542" s="126">
        <v>42577</v>
      </c>
      <c r="D8542" s="98" t="s">
        <v>3</v>
      </c>
      <c r="E8542" s="98">
        <v>1401516</v>
      </c>
      <c r="F8542" s="98"/>
      <c r="G8542" s="127" t="s">
        <v>11582</v>
      </c>
      <c r="H8542" s="128">
        <v>0</v>
      </c>
      <c r="I8542" s="128">
        <v>303.39</v>
      </c>
      <c r="J8542" s="129">
        <v>303.39</v>
      </c>
      <c r="K8542" s="101" t="s">
        <v>1388</v>
      </c>
    </row>
    <row r="8543" spans="1:11" ht="56.25" customHeight="1">
      <c r="A8543" s="98">
        <v>680</v>
      </c>
      <c r="B8543" s="125" t="s">
        <v>8313</v>
      </c>
      <c r="C8543" s="126">
        <v>42591</v>
      </c>
      <c r="D8543" s="98" t="s">
        <v>3</v>
      </c>
      <c r="E8543" s="98">
        <v>1406034</v>
      </c>
      <c r="F8543" s="98"/>
      <c r="G8543" s="127" t="s">
        <v>11969</v>
      </c>
      <c r="H8543" s="128">
        <v>0</v>
      </c>
      <c r="I8543" s="128">
        <v>3896.85</v>
      </c>
      <c r="J8543" s="129">
        <v>3896.85</v>
      </c>
      <c r="K8543" s="101" t="s">
        <v>1388</v>
      </c>
    </row>
    <row r="8544" spans="1:11" ht="56.25" customHeight="1">
      <c r="A8544" s="98">
        <v>680</v>
      </c>
      <c r="B8544" s="125" t="s">
        <v>8313</v>
      </c>
      <c r="C8544" s="126">
        <v>42599</v>
      </c>
      <c r="D8544" s="98" t="s">
        <v>3</v>
      </c>
      <c r="E8544" s="98">
        <v>1409242</v>
      </c>
      <c r="F8544" s="98"/>
      <c r="G8544" s="127" t="s">
        <v>12182</v>
      </c>
      <c r="H8544" s="128">
        <v>0</v>
      </c>
      <c r="I8544" s="128">
        <v>6719.37</v>
      </c>
      <c r="J8544" s="129">
        <v>6719.37</v>
      </c>
      <c r="K8544" s="101" t="s">
        <v>1388</v>
      </c>
    </row>
    <row r="8545" spans="1:11" ht="56.25" customHeight="1">
      <c r="A8545" s="98">
        <v>680</v>
      </c>
      <c r="B8545" s="125" t="s">
        <v>8313</v>
      </c>
      <c r="C8545" s="126">
        <v>42608</v>
      </c>
      <c r="D8545" s="98" t="s">
        <v>3</v>
      </c>
      <c r="E8545" s="98">
        <v>1412697</v>
      </c>
      <c r="F8545" s="98"/>
      <c r="G8545" s="127" t="s">
        <v>12437</v>
      </c>
      <c r="H8545" s="128">
        <v>0</v>
      </c>
      <c r="I8545" s="128">
        <v>2123.3000000000002</v>
      </c>
      <c r="J8545" s="129">
        <v>2123.3000000000002</v>
      </c>
      <c r="K8545" s="101" t="s">
        <v>1388</v>
      </c>
    </row>
    <row r="8546" spans="1:11" ht="56.25" customHeight="1">
      <c r="A8546" s="98">
        <v>680</v>
      </c>
      <c r="B8546" s="125" t="s">
        <v>8313</v>
      </c>
      <c r="C8546" s="126">
        <v>42618</v>
      </c>
      <c r="D8546" s="98" t="s">
        <v>3</v>
      </c>
      <c r="E8546" s="98">
        <v>1415815</v>
      </c>
      <c r="F8546" s="98"/>
      <c r="G8546" s="127" t="s">
        <v>12678</v>
      </c>
      <c r="H8546" s="128">
        <v>0</v>
      </c>
      <c r="I8546" s="128">
        <v>2000</v>
      </c>
      <c r="J8546" s="129">
        <v>2000</v>
      </c>
      <c r="K8546" s="101" t="s">
        <v>1388</v>
      </c>
    </row>
    <row r="8547" spans="1:11" ht="56.25" customHeight="1">
      <c r="A8547" s="98">
        <v>680</v>
      </c>
      <c r="B8547" s="125" t="s">
        <v>8313</v>
      </c>
      <c r="C8547" s="126">
        <v>42618</v>
      </c>
      <c r="D8547" s="98" t="s">
        <v>3</v>
      </c>
      <c r="E8547" s="98">
        <v>1415857</v>
      </c>
      <c r="F8547" s="98"/>
      <c r="G8547" s="127" t="s">
        <v>12693</v>
      </c>
      <c r="H8547" s="128">
        <v>0</v>
      </c>
      <c r="I8547" s="128">
        <v>6122.74</v>
      </c>
      <c r="J8547" s="129">
        <v>6122.74</v>
      </c>
      <c r="K8547" s="101" t="s">
        <v>1388</v>
      </c>
    </row>
    <row r="8548" spans="1:11" ht="56.25" customHeight="1">
      <c r="A8548" s="98">
        <v>680</v>
      </c>
      <c r="B8548" s="125" t="s">
        <v>8313</v>
      </c>
      <c r="C8548" s="126">
        <v>42618</v>
      </c>
      <c r="D8548" s="98" t="s">
        <v>3</v>
      </c>
      <c r="E8548" s="98">
        <v>1415858</v>
      </c>
      <c r="F8548" s="98"/>
      <c r="G8548" s="127" t="s">
        <v>12694</v>
      </c>
      <c r="H8548" s="128">
        <v>0</v>
      </c>
      <c r="I8548" s="128">
        <v>917.63</v>
      </c>
      <c r="J8548" s="129">
        <v>917.63</v>
      </c>
      <c r="K8548" s="101" t="s">
        <v>1388</v>
      </c>
    </row>
    <row r="8549" spans="1:11" ht="56.25" customHeight="1">
      <c r="A8549" s="98">
        <v>680</v>
      </c>
      <c r="B8549" s="125" t="s">
        <v>8313</v>
      </c>
      <c r="C8549" s="126">
        <v>42618</v>
      </c>
      <c r="D8549" s="98" t="s">
        <v>3</v>
      </c>
      <c r="E8549" s="98">
        <v>1415868</v>
      </c>
      <c r="F8549" s="98"/>
      <c r="G8549" s="127" t="s">
        <v>12697</v>
      </c>
      <c r="H8549" s="128">
        <v>0</v>
      </c>
      <c r="I8549" s="128">
        <v>9602.01</v>
      </c>
      <c r="J8549" s="129">
        <v>9602.01</v>
      </c>
      <c r="K8549" s="101" t="s">
        <v>1388</v>
      </c>
    </row>
    <row r="8550" spans="1:11" ht="56.25" customHeight="1">
      <c r="A8550" s="98">
        <v>680</v>
      </c>
      <c r="B8550" s="125" t="s">
        <v>8313</v>
      </c>
      <c r="C8550" s="126">
        <v>42618</v>
      </c>
      <c r="D8550" s="98" t="s">
        <v>3</v>
      </c>
      <c r="E8550" s="98">
        <v>1415871</v>
      </c>
      <c r="F8550" s="98"/>
      <c r="G8550" s="127" t="s">
        <v>12698</v>
      </c>
      <c r="H8550" s="128">
        <v>0</v>
      </c>
      <c r="I8550" s="128">
        <v>7202.7</v>
      </c>
      <c r="J8550" s="129">
        <v>7202.7</v>
      </c>
      <c r="K8550" s="101" t="s">
        <v>1388</v>
      </c>
    </row>
    <row r="8551" spans="1:11" ht="56.25" customHeight="1">
      <c r="A8551" s="98">
        <v>680</v>
      </c>
      <c r="B8551" s="125" t="s">
        <v>8313</v>
      </c>
      <c r="C8551" s="126">
        <v>42642</v>
      </c>
      <c r="D8551" s="98" t="s">
        <v>3</v>
      </c>
      <c r="E8551" s="98">
        <v>1425095</v>
      </c>
      <c r="F8551" s="98"/>
      <c r="G8551" s="127" t="s">
        <v>13748</v>
      </c>
      <c r="H8551" s="128">
        <v>0</v>
      </c>
      <c r="I8551" s="128">
        <v>3156.73</v>
      </c>
      <c r="J8551" s="129">
        <v>3156.73</v>
      </c>
      <c r="K8551" s="101" t="s">
        <v>1388</v>
      </c>
    </row>
    <row r="8552" spans="1:11" ht="56.25" customHeight="1">
      <c r="A8552" s="98">
        <v>680</v>
      </c>
      <c r="B8552" s="125" t="s">
        <v>8313</v>
      </c>
      <c r="C8552" s="126">
        <v>42642</v>
      </c>
      <c r="D8552" s="98" t="s">
        <v>3</v>
      </c>
      <c r="E8552" s="98">
        <v>1425096</v>
      </c>
      <c r="F8552" s="98"/>
      <c r="G8552" s="127" t="s">
        <v>13749</v>
      </c>
      <c r="H8552" s="128">
        <v>0</v>
      </c>
      <c r="I8552" s="128">
        <v>551.80000000000007</v>
      </c>
      <c r="J8552" s="129">
        <v>551.80000000000007</v>
      </c>
      <c r="K8552" s="101" t="s">
        <v>1388</v>
      </c>
    </row>
    <row r="8553" spans="1:11" ht="56.25" customHeight="1">
      <c r="A8553" s="98">
        <v>682</v>
      </c>
      <c r="B8553" s="125" t="s">
        <v>4570</v>
      </c>
      <c r="C8553" s="126">
        <v>42531</v>
      </c>
      <c r="D8553" s="98" t="s">
        <v>11</v>
      </c>
      <c r="E8553" s="98">
        <v>854362</v>
      </c>
      <c r="F8553" s="98"/>
      <c r="G8553" s="127" t="s">
        <v>4591</v>
      </c>
      <c r="H8553" s="128">
        <v>50</v>
      </c>
      <c r="I8553" s="128">
        <v>0</v>
      </c>
      <c r="J8553" s="129">
        <v>50</v>
      </c>
      <c r="K8553" s="101" t="s">
        <v>1388</v>
      </c>
    </row>
    <row r="8554" spans="1:11" ht="56.25" customHeight="1">
      <c r="A8554" s="98">
        <v>682</v>
      </c>
      <c r="B8554" s="125" t="s">
        <v>4570</v>
      </c>
      <c r="C8554" s="126">
        <v>42531</v>
      </c>
      <c r="D8554" s="98" t="s">
        <v>6</v>
      </c>
      <c r="E8554" s="98">
        <v>854362</v>
      </c>
      <c r="F8554" s="98"/>
      <c r="G8554" s="127" t="s">
        <v>4571</v>
      </c>
      <c r="H8554" s="128">
        <v>0</v>
      </c>
      <c r="I8554" s="128">
        <v>3087000</v>
      </c>
      <c r="J8554" s="129">
        <v>3087000</v>
      </c>
      <c r="K8554" s="101" t="s">
        <v>1388</v>
      </c>
    </row>
    <row r="8555" spans="1:11" ht="56.25" customHeight="1">
      <c r="A8555" s="98">
        <v>682</v>
      </c>
      <c r="B8555" s="125" t="s">
        <v>12335</v>
      </c>
      <c r="C8555" s="126">
        <v>42606</v>
      </c>
      <c r="D8555" s="98" t="s">
        <v>3</v>
      </c>
      <c r="E8555" s="98">
        <v>1411705</v>
      </c>
      <c r="F8555" s="98"/>
      <c r="G8555" s="127" t="s">
        <v>12336</v>
      </c>
      <c r="H8555" s="128">
        <v>0</v>
      </c>
      <c r="I8555" s="128">
        <v>41291.22</v>
      </c>
      <c r="J8555" s="129">
        <v>41291.22</v>
      </c>
      <c r="K8555" s="101" t="s">
        <v>1388</v>
      </c>
    </row>
    <row r="8556" spans="1:11" ht="56.25" customHeight="1">
      <c r="A8556" s="98">
        <v>682</v>
      </c>
      <c r="B8556" s="125" t="s">
        <v>12335</v>
      </c>
      <c r="C8556" s="126">
        <v>42639</v>
      </c>
      <c r="D8556" s="98" t="s">
        <v>3</v>
      </c>
      <c r="E8556" s="98">
        <v>1423780</v>
      </c>
      <c r="F8556" s="98"/>
      <c r="G8556" s="127" t="s">
        <v>13552</v>
      </c>
      <c r="H8556" s="128">
        <v>0</v>
      </c>
      <c r="I8556" s="128">
        <v>4.88</v>
      </c>
      <c r="J8556" s="129">
        <v>4.88</v>
      </c>
      <c r="K8556" s="101" t="s">
        <v>1388</v>
      </c>
    </row>
    <row r="8557" spans="1:11" ht="56.25" customHeight="1">
      <c r="A8557" s="98">
        <v>683</v>
      </c>
      <c r="B8557" s="125" t="s">
        <v>1331</v>
      </c>
      <c r="C8557" s="126">
        <v>42544</v>
      </c>
      <c r="D8557" s="98" t="s">
        <v>15</v>
      </c>
      <c r="E8557" s="98">
        <v>86</v>
      </c>
      <c r="F8557" s="98"/>
      <c r="G8557" s="127" t="s">
        <v>4938</v>
      </c>
      <c r="H8557" s="128">
        <v>3490.29</v>
      </c>
      <c r="I8557" s="128">
        <v>0</v>
      </c>
      <c r="J8557" s="129">
        <v>3490.29</v>
      </c>
      <c r="K8557" s="101" t="s">
        <v>1388</v>
      </c>
    </row>
    <row r="8558" spans="1:11" ht="56.25" customHeight="1">
      <c r="A8558" s="98">
        <v>683</v>
      </c>
      <c r="B8558" s="125" t="s">
        <v>1331</v>
      </c>
      <c r="C8558" s="126">
        <v>42544</v>
      </c>
      <c r="D8558" s="98" t="s">
        <v>15</v>
      </c>
      <c r="E8558" s="98">
        <v>87</v>
      </c>
      <c r="F8558" s="98"/>
      <c r="G8558" s="127" t="s">
        <v>4943</v>
      </c>
      <c r="H8558" s="128">
        <v>3041.1</v>
      </c>
      <c r="I8558" s="128">
        <v>0</v>
      </c>
      <c r="J8558" s="129">
        <v>3041.1</v>
      </c>
      <c r="K8558" s="101" t="s">
        <v>1388</v>
      </c>
    </row>
    <row r="8559" spans="1:11" ht="56.25" customHeight="1">
      <c r="A8559" s="98">
        <v>683</v>
      </c>
      <c r="B8559" s="125" t="s">
        <v>1331</v>
      </c>
      <c r="C8559" s="126">
        <v>42584</v>
      </c>
      <c r="D8559" s="98" t="s">
        <v>15</v>
      </c>
      <c r="E8559" s="98">
        <v>363</v>
      </c>
      <c r="F8559" s="98"/>
      <c r="G8559" s="127" t="s">
        <v>5968</v>
      </c>
      <c r="H8559" s="128">
        <v>961.15</v>
      </c>
      <c r="I8559" s="128">
        <v>0</v>
      </c>
      <c r="J8559" s="129">
        <v>961.15</v>
      </c>
      <c r="K8559" s="101" t="s">
        <v>1388</v>
      </c>
    </row>
    <row r="8560" spans="1:11" ht="56.25" customHeight="1">
      <c r="A8560" s="98">
        <v>683</v>
      </c>
      <c r="B8560" s="125" t="s">
        <v>1331</v>
      </c>
      <c r="C8560" s="126">
        <v>42584</v>
      </c>
      <c r="D8560" s="98" t="s">
        <v>15</v>
      </c>
      <c r="E8560" s="98">
        <v>364</v>
      </c>
      <c r="F8560" s="98"/>
      <c r="G8560" s="127" t="s">
        <v>5974</v>
      </c>
      <c r="H8560" s="128">
        <v>1263.5999999999999</v>
      </c>
      <c r="I8560" s="128">
        <v>0</v>
      </c>
      <c r="J8560" s="129">
        <v>1263.5999999999999</v>
      </c>
      <c r="K8560" s="101" t="s">
        <v>1388</v>
      </c>
    </row>
    <row r="8561" spans="1:11" ht="56.25" customHeight="1">
      <c r="A8561" s="98">
        <v>683</v>
      </c>
      <c r="B8561" s="125" t="s">
        <v>1331</v>
      </c>
      <c r="C8561" s="126">
        <v>42584</v>
      </c>
      <c r="D8561" s="98" t="s">
        <v>15</v>
      </c>
      <c r="E8561" s="98">
        <v>365</v>
      </c>
      <c r="F8561" s="98"/>
      <c r="G8561" s="127" t="s">
        <v>5971</v>
      </c>
      <c r="H8561" s="128">
        <v>556.05999999999995</v>
      </c>
      <c r="I8561" s="128">
        <v>0</v>
      </c>
      <c r="J8561" s="129">
        <v>556.05999999999995</v>
      </c>
      <c r="K8561" s="101" t="s">
        <v>1388</v>
      </c>
    </row>
    <row r="8562" spans="1:11" ht="56.25" customHeight="1">
      <c r="A8562" s="98">
        <v>683</v>
      </c>
      <c r="B8562" s="125" t="s">
        <v>1331</v>
      </c>
      <c r="C8562" s="126">
        <v>42592</v>
      </c>
      <c r="D8562" s="98" t="s">
        <v>15</v>
      </c>
      <c r="E8562" s="98">
        <v>411</v>
      </c>
      <c r="F8562" s="98"/>
      <c r="G8562" s="127" t="s">
        <v>6170</v>
      </c>
      <c r="H8562" s="128">
        <v>437.25</v>
      </c>
      <c r="I8562" s="128">
        <v>0</v>
      </c>
      <c r="J8562" s="129">
        <v>437.25</v>
      </c>
      <c r="K8562" s="101" t="s">
        <v>1388</v>
      </c>
    </row>
    <row r="8563" spans="1:11" ht="56.25" customHeight="1">
      <c r="A8563" s="98">
        <v>683</v>
      </c>
      <c r="B8563" s="125" t="s">
        <v>1331</v>
      </c>
      <c r="C8563" s="126">
        <v>42592</v>
      </c>
      <c r="D8563" s="98" t="s">
        <v>15</v>
      </c>
      <c r="E8563" s="98">
        <v>412</v>
      </c>
      <c r="F8563" s="98"/>
      <c r="G8563" s="127" t="s">
        <v>6171</v>
      </c>
      <c r="H8563" s="128">
        <v>401.37</v>
      </c>
      <c r="I8563" s="128">
        <v>0</v>
      </c>
      <c r="J8563" s="129">
        <v>401.37</v>
      </c>
      <c r="K8563" s="101" t="s">
        <v>1388</v>
      </c>
    </row>
    <row r="8564" spans="1:11" ht="56.25" customHeight="1">
      <c r="A8564" s="98">
        <v>683</v>
      </c>
      <c r="B8564" s="125" t="s">
        <v>1331</v>
      </c>
      <c r="C8564" s="126">
        <v>42605</v>
      </c>
      <c r="D8564" s="98" t="s">
        <v>15</v>
      </c>
      <c r="E8564" s="98">
        <v>500</v>
      </c>
      <c r="F8564" s="98"/>
      <c r="G8564" s="127" t="s">
        <v>6500</v>
      </c>
      <c r="H8564" s="128">
        <v>444.93</v>
      </c>
      <c r="I8564" s="128">
        <v>0</v>
      </c>
      <c r="J8564" s="129">
        <v>444.93</v>
      </c>
      <c r="K8564" s="101" t="s">
        <v>1388</v>
      </c>
    </row>
    <row r="8565" spans="1:11" ht="56.25" customHeight="1">
      <c r="A8565" s="98">
        <v>683</v>
      </c>
      <c r="B8565" s="125" t="s">
        <v>1331</v>
      </c>
      <c r="C8565" s="126">
        <v>42605</v>
      </c>
      <c r="D8565" s="98" t="s">
        <v>15</v>
      </c>
      <c r="E8565" s="98">
        <v>504</v>
      </c>
      <c r="F8565" s="98"/>
      <c r="G8565" s="127" t="s">
        <v>6505</v>
      </c>
      <c r="H8565" s="128">
        <v>321.93</v>
      </c>
      <c r="I8565" s="128">
        <v>0</v>
      </c>
      <c r="J8565" s="129">
        <v>321.93</v>
      </c>
      <c r="K8565" s="101" t="s">
        <v>1388</v>
      </c>
    </row>
    <row r="8566" spans="1:11" ht="56.25" customHeight="1">
      <c r="A8566" s="98">
        <v>683</v>
      </c>
      <c r="B8566" s="125" t="s">
        <v>1331</v>
      </c>
      <c r="C8566" s="126">
        <v>42605</v>
      </c>
      <c r="D8566" s="98" t="s">
        <v>15</v>
      </c>
      <c r="E8566" s="98">
        <v>505</v>
      </c>
      <c r="F8566" s="98"/>
      <c r="G8566" s="127" t="s">
        <v>6502</v>
      </c>
      <c r="H8566" s="128">
        <v>345.19</v>
      </c>
      <c r="I8566" s="128">
        <v>0</v>
      </c>
      <c r="J8566" s="129">
        <v>345.19</v>
      </c>
      <c r="K8566" s="101" t="s">
        <v>1388</v>
      </c>
    </row>
    <row r="8567" spans="1:11" ht="56.25" customHeight="1">
      <c r="A8567" s="98">
        <v>683</v>
      </c>
      <c r="B8567" s="125" t="s">
        <v>1331</v>
      </c>
      <c r="C8567" s="126">
        <v>42613</v>
      </c>
      <c r="D8567" s="98" t="s">
        <v>15</v>
      </c>
      <c r="E8567" s="98">
        <v>572</v>
      </c>
      <c r="F8567" s="98"/>
      <c r="G8567" s="127" t="s">
        <v>6738</v>
      </c>
      <c r="H8567" s="128">
        <v>473.06</v>
      </c>
      <c r="I8567" s="128">
        <v>0</v>
      </c>
      <c r="J8567" s="129">
        <v>473.06</v>
      </c>
      <c r="K8567" s="101" t="s">
        <v>1388</v>
      </c>
    </row>
    <row r="8568" spans="1:11" ht="56.25" customHeight="1">
      <c r="A8568" s="98">
        <v>683</v>
      </c>
      <c r="B8568" s="125" t="s">
        <v>1331</v>
      </c>
      <c r="C8568" s="126">
        <v>42620</v>
      </c>
      <c r="D8568" s="98" t="s">
        <v>15</v>
      </c>
      <c r="E8568" s="98">
        <v>602</v>
      </c>
      <c r="F8568" s="98"/>
      <c r="G8568" s="127" t="s">
        <v>6933</v>
      </c>
      <c r="H8568" s="128">
        <v>514.41999999999996</v>
      </c>
      <c r="I8568" s="128">
        <v>0</v>
      </c>
      <c r="J8568" s="129">
        <v>514.41999999999996</v>
      </c>
      <c r="K8568" s="101" t="s">
        <v>1388</v>
      </c>
    </row>
    <row r="8569" spans="1:11" ht="56.25" customHeight="1">
      <c r="A8569" s="98">
        <v>683</v>
      </c>
      <c r="B8569" s="125" t="s">
        <v>1331</v>
      </c>
      <c r="C8569" s="126">
        <v>42628</v>
      </c>
      <c r="D8569" s="98" t="s">
        <v>15</v>
      </c>
      <c r="E8569" s="98">
        <v>656</v>
      </c>
      <c r="F8569" s="98"/>
      <c r="G8569" s="127" t="s">
        <v>7169</v>
      </c>
      <c r="H8569" s="128">
        <v>763.51</v>
      </c>
      <c r="I8569" s="128">
        <v>0</v>
      </c>
      <c r="J8569" s="129">
        <v>763.51</v>
      </c>
      <c r="K8569" s="101" t="s">
        <v>1388</v>
      </c>
    </row>
    <row r="8570" spans="1:11" ht="56.25" customHeight="1">
      <c r="A8570" s="98">
        <v>683</v>
      </c>
      <c r="B8570" s="125" t="s">
        <v>1331</v>
      </c>
      <c r="C8570" s="126">
        <v>42628</v>
      </c>
      <c r="D8570" s="98" t="s">
        <v>15</v>
      </c>
      <c r="E8570" s="98">
        <v>657</v>
      </c>
      <c r="F8570" s="98"/>
      <c r="G8570" s="127" t="s">
        <v>7171</v>
      </c>
      <c r="H8570" s="128">
        <v>544.4</v>
      </c>
      <c r="I8570" s="128">
        <v>0</v>
      </c>
      <c r="J8570" s="129">
        <v>544.4</v>
      </c>
      <c r="K8570" s="101" t="s">
        <v>1388</v>
      </c>
    </row>
    <row r="8571" spans="1:11" ht="56.25" customHeight="1">
      <c r="A8571" s="98">
        <v>683</v>
      </c>
      <c r="B8571" s="125" t="s">
        <v>1331</v>
      </c>
      <c r="C8571" s="126">
        <v>42634</v>
      </c>
      <c r="D8571" s="98" t="s">
        <v>15</v>
      </c>
      <c r="E8571" s="98">
        <v>704</v>
      </c>
      <c r="F8571" s="98"/>
      <c r="G8571" s="127" t="s">
        <v>7316</v>
      </c>
      <c r="H8571" s="128">
        <v>800.96</v>
      </c>
      <c r="I8571" s="128">
        <v>0</v>
      </c>
      <c r="J8571" s="129">
        <v>800.96</v>
      </c>
      <c r="K8571" s="101" t="s">
        <v>1388</v>
      </c>
    </row>
    <row r="8572" spans="1:11" ht="56.25" customHeight="1">
      <c r="A8572" s="98">
        <v>683</v>
      </c>
      <c r="B8572" s="125" t="s">
        <v>1331</v>
      </c>
      <c r="C8572" s="126">
        <v>42437</v>
      </c>
      <c r="D8572" s="98" t="s">
        <v>13</v>
      </c>
      <c r="E8572" s="98">
        <v>187423</v>
      </c>
      <c r="F8572" s="98"/>
      <c r="G8572" s="127" t="s">
        <v>2612</v>
      </c>
      <c r="H8572" s="128">
        <v>47348.11</v>
      </c>
      <c r="I8572" s="128">
        <v>0</v>
      </c>
      <c r="J8572" s="129">
        <v>47348.11</v>
      </c>
      <c r="K8572" s="101" t="s">
        <v>1388</v>
      </c>
    </row>
    <row r="8573" spans="1:11" ht="56.25" customHeight="1">
      <c r="A8573" s="98">
        <v>683</v>
      </c>
      <c r="B8573" s="125" t="s">
        <v>1331</v>
      </c>
      <c r="C8573" s="126">
        <v>42522</v>
      </c>
      <c r="D8573" s="98" t="s">
        <v>15</v>
      </c>
      <c r="E8573" s="98">
        <v>195075</v>
      </c>
      <c r="F8573" s="98"/>
      <c r="G8573" s="127" t="s">
        <v>4426</v>
      </c>
      <c r="H8573" s="128">
        <v>1642</v>
      </c>
      <c r="I8573" s="128">
        <v>0</v>
      </c>
      <c r="J8573" s="129">
        <v>1642</v>
      </c>
      <c r="K8573" s="101" t="s">
        <v>1388</v>
      </c>
    </row>
    <row r="8574" spans="1:11" ht="56.25" customHeight="1">
      <c r="A8574" s="98">
        <v>683</v>
      </c>
      <c r="B8574" s="125" t="s">
        <v>1331</v>
      </c>
      <c r="C8574" s="126">
        <v>42445</v>
      </c>
      <c r="D8574" s="98" t="s">
        <v>11</v>
      </c>
      <c r="E8574" s="98">
        <v>844990</v>
      </c>
      <c r="F8574" s="98"/>
      <c r="G8574" s="127" t="s">
        <v>2794</v>
      </c>
      <c r="H8574" s="128">
        <v>50</v>
      </c>
      <c r="I8574" s="128">
        <v>0</v>
      </c>
      <c r="J8574" s="129">
        <v>50</v>
      </c>
      <c r="K8574" s="101" t="s">
        <v>1388</v>
      </c>
    </row>
    <row r="8575" spans="1:11" ht="56.25" customHeight="1">
      <c r="A8575" s="98">
        <v>683</v>
      </c>
      <c r="B8575" s="125" t="s">
        <v>1331</v>
      </c>
      <c r="C8575" s="126">
        <v>42445</v>
      </c>
      <c r="D8575" s="98" t="s">
        <v>13</v>
      </c>
      <c r="E8575" s="98">
        <v>844990</v>
      </c>
      <c r="F8575" s="98"/>
      <c r="G8575" s="127" t="s">
        <v>2795</v>
      </c>
      <c r="H8575" s="128">
        <v>193.28</v>
      </c>
      <c r="I8575" s="128">
        <v>0</v>
      </c>
      <c r="J8575" s="129">
        <v>193.28</v>
      </c>
      <c r="K8575" s="101" t="s">
        <v>1388</v>
      </c>
    </row>
    <row r="8576" spans="1:11" ht="56.25" customHeight="1">
      <c r="A8576" s="98">
        <v>683</v>
      </c>
      <c r="B8576" s="125" t="s">
        <v>1331</v>
      </c>
      <c r="C8576" s="126">
        <v>42619</v>
      </c>
      <c r="D8576" s="98" t="s">
        <v>11</v>
      </c>
      <c r="E8576" s="98">
        <v>862903</v>
      </c>
      <c r="F8576" s="98"/>
      <c r="G8576" s="127" t="s">
        <v>6871</v>
      </c>
      <c r="H8576" s="128">
        <v>50</v>
      </c>
      <c r="I8576" s="128">
        <v>0</v>
      </c>
      <c r="J8576" s="129">
        <v>50</v>
      </c>
      <c r="K8576" s="101" t="s">
        <v>1388</v>
      </c>
    </row>
    <row r="8577" spans="1:11" ht="56.25" customHeight="1">
      <c r="A8577" s="98">
        <v>683</v>
      </c>
      <c r="B8577" s="125" t="s">
        <v>1331</v>
      </c>
      <c r="C8577" s="126">
        <v>42619</v>
      </c>
      <c r="D8577" s="98" t="s">
        <v>6</v>
      </c>
      <c r="E8577" s="98">
        <v>862903</v>
      </c>
      <c r="F8577" s="98"/>
      <c r="G8577" s="127" t="s">
        <v>6867</v>
      </c>
      <c r="H8577" s="128">
        <v>0</v>
      </c>
      <c r="I8577" s="128">
        <v>1366935.61</v>
      </c>
      <c r="J8577" s="129">
        <v>1366935.61</v>
      </c>
      <c r="K8577" s="101" t="s">
        <v>1388</v>
      </c>
    </row>
    <row r="8578" spans="1:11" ht="56.25" customHeight="1">
      <c r="A8578" s="98">
        <v>862</v>
      </c>
      <c r="B8578" s="125" t="s">
        <v>3041</v>
      </c>
      <c r="C8578" s="126">
        <v>42632</v>
      </c>
      <c r="D8578" s="98" t="s">
        <v>11</v>
      </c>
      <c r="E8578" s="98">
        <v>272468</v>
      </c>
      <c r="F8578" s="98"/>
      <c r="G8578" s="127" t="s">
        <v>7252</v>
      </c>
      <c r="H8578" s="128">
        <v>2009.35</v>
      </c>
      <c r="I8578" s="128">
        <v>0</v>
      </c>
      <c r="J8578" s="129">
        <v>2009.35</v>
      </c>
      <c r="K8578" s="101" t="s">
        <v>1388</v>
      </c>
    </row>
    <row r="8579" spans="1:11" ht="56.25" customHeight="1">
      <c r="A8579" s="98">
        <v>862</v>
      </c>
      <c r="B8579" s="125" t="s">
        <v>3041</v>
      </c>
      <c r="C8579" s="126">
        <v>42632</v>
      </c>
      <c r="D8579" s="98" t="s">
        <v>13</v>
      </c>
      <c r="E8579" s="98">
        <v>272468</v>
      </c>
      <c r="F8579" s="98"/>
      <c r="G8579" s="127" t="s">
        <v>7250</v>
      </c>
      <c r="H8579" s="128">
        <v>1174200.3</v>
      </c>
      <c r="I8579" s="128">
        <v>0</v>
      </c>
      <c r="J8579" s="129">
        <v>1174200.3</v>
      </c>
      <c r="K8579" s="101" t="s">
        <v>1388</v>
      </c>
    </row>
    <row r="8580" spans="1:11" ht="56.25" customHeight="1">
      <c r="A8580" s="98">
        <v>862</v>
      </c>
      <c r="B8580" s="125" t="s">
        <v>3041</v>
      </c>
      <c r="C8580" s="126">
        <v>42632</v>
      </c>
      <c r="D8580" s="98" t="s">
        <v>13</v>
      </c>
      <c r="E8580" s="98">
        <v>272468</v>
      </c>
      <c r="F8580" s="98"/>
      <c r="G8580" s="127" t="s">
        <v>7251</v>
      </c>
      <c r="H8580" s="128">
        <v>590308.43000000005</v>
      </c>
      <c r="I8580" s="128">
        <v>0</v>
      </c>
      <c r="J8580" s="129">
        <v>590308.43000000005</v>
      </c>
      <c r="K8580" s="101" t="s">
        <v>1388</v>
      </c>
    </row>
    <row r="8581" spans="1:11" ht="56.25" customHeight="1">
      <c r="A8581" s="98">
        <v>862</v>
      </c>
      <c r="B8581" s="125" t="s">
        <v>3041</v>
      </c>
      <c r="C8581" s="126">
        <v>42632</v>
      </c>
      <c r="D8581" s="98" t="s">
        <v>13</v>
      </c>
      <c r="E8581" s="98">
        <v>272469</v>
      </c>
      <c r="F8581" s="98"/>
      <c r="G8581" s="127" t="s">
        <v>7253</v>
      </c>
      <c r="H8581" s="128">
        <v>291257.34999999998</v>
      </c>
      <c r="I8581" s="128">
        <v>0</v>
      </c>
      <c r="J8581" s="129">
        <v>291257.34999999998</v>
      </c>
      <c r="K8581" s="101" t="s">
        <v>1388</v>
      </c>
    </row>
    <row r="8582" spans="1:11" ht="56.25" customHeight="1">
      <c r="A8582" s="98">
        <v>862</v>
      </c>
      <c r="B8582" s="125" t="s">
        <v>3041</v>
      </c>
      <c r="C8582" s="126">
        <v>42632</v>
      </c>
      <c r="D8582" s="98" t="s">
        <v>13</v>
      </c>
      <c r="E8582" s="98">
        <v>272469</v>
      </c>
      <c r="F8582" s="98"/>
      <c r="G8582" s="127" t="s">
        <v>7254</v>
      </c>
      <c r="H8582" s="128">
        <v>146424.41</v>
      </c>
      <c r="I8582" s="128">
        <v>0</v>
      </c>
      <c r="J8582" s="129">
        <v>146424.41</v>
      </c>
      <c r="K8582" s="101" t="s">
        <v>1388</v>
      </c>
    </row>
    <row r="8583" spans="1:11" ht="56.25" customHeight="1">
      <c r="A8583" s="98">
        <v>862</v>
      </c>
      <c r="B8583" s="125" t="s">
        <v>3041</v>
      </c>
      <c r="C8583" s="126">
        <v>42633</v>
      </c>
      <c r="D8583" s="98" t="s">
        <v>11</v>
      </c>
      <c r="E8583" s="98">
        <v>273554</v>
      </c>
      <c r="F8583" s="98"/>
      <c r="G8583" s="127" t="s">
        <v>7290</v>
      </c>
      <c r="H8583" s="128">
        <v>495.97</v>
      </c>
      <c r="I8583" s="128">
        <v>0</v>
      </c>
      <c r="J8583" s="129">
        <v>495.97</v>
      </c>
      <c r="K8583" s="101" t="s">
        <v>1388</v>
      </c>
    </row>
    <row r="8584" spans="1:11" ht="56.25" customHeight="1">
      <c r="A8584" s="98">
        <v>862</v>
      </c>
      <c r="B8584" s="125" t="s">
        <v>3041</v>
      </c>
      <c r="C8584" s="126">
        <v>42633</v>
      </c>
      <c r="D8584" s="98" t="s">
        <v>13</v>
      </c>
      <c r="E8584" s="98">
        <v>273554</v>
      </c>
      <c r="F8584" s="98"/>
      <c r="G8584" s="127" t="s">
        <v>7288</v>
      </c>
      <c r="H8584" s="128">
        <v>209639.01</v>
      </c>
      <c r="I8584" s="128">
        <v>0</v>
      </c>
      <c r="J8584" s="129">
        <v>209639.01</v>
      </c>
      <c r="K8584" s="101" t="s">
        <v>1388</v>
      </c>
    </row>
    <row r="8585" spans="1:11" ht="56.25" customHeight="1">
      <c r="A8585" s="98">
        <v>862</v>
      </c>
      <c r="B8585" s="125" t="s">
        <v>3041</v>
      </c>
      <c r="C8585" s="126">
        <v>42633</v>
      </c>
      <c r="D8585" s="98" t="s">
        <v>13</v>
      </c>
      <c r="E8585" s="98">
        <v>273554</v>
      </c>
      <c r="F8585" s="98"/>
      <c r="G8585" s="127" t="s">
        <v>7289</v>
      </c>
      <c r="H8585" s="128">
        <v>105392.36</v>
      </c>
      <c r="I8585" s="128">
        <v>0</v>
      </c>
      <c r="J8585" s="129">
        <v>105392.36</v>
      </c>
      <c r="K8585" s="101" t="s">
        <v>1388</v>
      </c>
    </row>
    <row r="8586" spans="1:11" ht="56.25" customHeight="1">
      <c r="A8586" s="98">
        <v>862</v>
      </c>
      <c r="B8586" s="125" t="s">
        <v>3041</v>
      </c>
      <c r="C8586" s="126">
        <v>42633</v>
      </c>
      <c r="D8586" s="98" t="s">
        <v>13</v>
      </c>
      <c r="E8586" s="98">
        <v>273555</v>
      </c>
      <c r="F8586" s="98"/>
      <c r="G8586" s="127" t="s">
        <v>7291</v>
      </c>
      <c r="H8586" s="128">
        <v>8288.4599999999991</v>
      </c>
      <c r="I8586" s="128">
        <v>0</v>
      </c>
      <c r="J8586" s="129">
        <v>8288.4599999999991</v>
      </c>
      <c r="K8586" s="101" t="s">
        <v>1388</v>
      </c>
    </row>
    <row r="8587" spans="1:11" ht="56.25" customHeight="1">
      <c r="A8587" s="98">
        <v>862</v>
      </c>
      <c r="B8587" s="125" t="s">
        <v>3041</v>
      </c>
      <c r="C8587" s="126">
        <v>42633</v>
      </c>
      <c r="D8587" s="98" t="s">
        <v>13</v>
      </c>
      <c r="E8587" s="98">
        <v>273555</v>
      </c>
      <c r="F8587" s="98"/>
      <c r="G8587" s="127" t="s">
        <v>7292</v>
      </c>
      <c r="H8587" s="128">
        <v>4166.88</v>
      </c>
      <c r="I8587" s="128">
        <v>0</v>
      </c>
      <c r="J8587" s="129">
        <v>4166.88</v>
      </c>
      <c r="K8587" s="101" t="s">
        <v>1388</v>
      </c>
    </row>
    <row r="8588" spans="1:11" ht="56.25" customHeight="1">
      <c r="A8588" s="98">
        <v>862</v>
      </c>
      <c r="B8588" s="125" t="s">
        <v>3041</v>
      </c>
      <c r="C8588" s="126">
        <v>42453</v>
      </c>
      <c r="D8588" s="98" t="s">
        <v>11</v>
      </c>
      <c r="E8588" s="98">
        <v>845890</v>
      </c>
      <c r="F8588" s="98"/>
      <c r="G8588" s="127" t="s">
        <v>3042</v>
      </c>
      <c r="H8588" s="128">
        <v>50</v>
      </c>
      <c r="I8588" s="128">
        <v>0</v>
      </c>
      <c r="J8588" s="129">
        <v>50</v>
      </c>
      <c r="K8588" s="101" t="s">
        <v>1388</v>
      </c>
    </row>
    <row r="8589" spans="1:11" ht="56.25" customHeight="1">
      <c r="A8589" s="98">
        <v>862</v>
      </c>
      <c r="B8589" s="125" t="s">
        <v>3041</v>
      </c>
      <c r="C8589" s="126">
        <v>42632</v>
      </c>
      <c r="D8589" s="98" t="s">
        <v>11</v>
      </c>
      <c r="E8589" s="98">
        <v>863964</v>
      </c>
      <c r="F8589" s="98"/>
      <c r="G8589" s="127" t="s">
        <v>7259</v>
      </c>
      <c r="H8589" s="128">
        <v>50</v>
      </c>
      <c r="I8589" s="128">
        <v>0</v>
      </c>
      <c r="J8589" s="129">
        <v>50</v>
      </c>
      <c r="K8589" s="101" t="s">
        <v>1388</v>
      </c>
    </row>
    <row r="8590" spans="1:11" ht="56.25" customHeight="1">
      <c r="A8590" s="98">
        <v>862</v>
      </c>
      <c r="B8590" s="125" t="s">
        <v>3041</v>
      </c>
      <c r="C8590" s="126">
        <v>42632</v>
      </c>
      <c r="D8590" s="98" t="s">
        <v>11</v>
      </c>
      <c r="E8590" s="98">
        <v>863972</v>
      </c>
      <c r="F8590" s="98"/>
      <c r="G8590" s="127" t="s">
        <v>7260</v>
      </c>
      <c r="H8590" s="128">
        <v>50</v>
      </c>
      <c r="I8590" s="128">
        <v>0</v>
      </c>
      <c r="J8590" s="129">
        <v>50</v>
      </c>
      <c r="K8590" s="101" t="s">
        <v>1388</v>
      </c>
    </row>
    <row r="8591" spans="1:11" ht="56.25" customHeight="1">
      <c r="A8591" s="98">
        <v>862</v>
      </c>
      <c r="B8591" s="125" t="s">
        <v>3041</v>
      </c>
      <c r="C8591" s="126">
        <v>42632</v>
      </c>
      <c r="D8591" s="98" t="s">
        <v>11</v>
      </c>
      <c r="E8591" s="98">
        <v>863975</v>
      </c>
      <c r="F8591" s="98"/>
      <c r="G8591" s="127" t="s">
        <v>7261</v>
      </c>
      <c r="H8591" s="128">
        <v>50</v>
      </c>
      <c r="I8591" s="128">
        <v>0</v>
      </c>
      <c r="J8591" s="129">
        <v>50</v>
      </c>
      <c r="K8591" s="101" t="s">
        <v>1388</v>
      </c>
    </row>
    <row r="8592" spans="1:11" ht="56.25" customHeight="1">
      <c r="A8592" s="98">
        <v>862</v>
      </c>
      <c r="B8592" s="125" t="s">
        <v>3041</v>
      </c>
      <c r="C8592" s="126">
        <v>42632</v>
      </c>
      <c r="D8592" s="98" t="s">
        <v>11</v>
      </c>
      <c r="E8592" s="98">
        <v>863979</v>
      </c>
      <c r="F8592" s="98"/>
      <c r="G8592" s="127" t="s">
        <v>7233</v>
      </c>
      <c r="H8592" s="128">
        <v>50</v>
      </c>
      <c r="I8592" s="128">
        <v>0</v>
      </c>
      <c r="J8592" s="129">
        <v>50</v>
      </c>
      <c r="K8592" s="101" t="s">
        <v>1388</v>
      </c>
    </row>
    <row r="8593" spans="1:11" ht="56.25" customHeight="1">
      <c r="A8593" s="98">
        <v>862</v>
      </c>
      <c r="B8593" s="125" t="s">
        <v>3041</v>
      </c>
      <c r="C8593" s="126">
        <v>42632</v>
      </c>
      <c r="D8593" s="98" t="s">
        <v>11</v>
      </c>
      <c r="E8593" s="98">
        <v>863983</v>
      </c>
      <c r="F8593" s="98"/>
      <c r="G8593" s="127" t="s">
        <v>7234</v>
      </c>
      <c r="H8593" s="128">
        <v>50</v>
      </c>
      <c r="I8593" s="128">
        <v>0</v>
      </c>
      <c r="J8593" s="129">
        <v>50</v>
      </c>
      <c r="K8593" s="101" t="s">
        <v>1388</v>
      </c>
    </row>
    <row r="8594" spans="1:11" ht="56.25" customHeight="1">
      <c r="A8594" s="98">
        <v>862</v>
      </c>
      <c r="B8594" s="125" t="s">
        <v>3041</v>
      </c>
      <c r="C8594" s="126">
        <v>42632</v>
      </c>
      <c r="D8594" s="98" t="s">
        <v>11</v>
      </c>
      <c r="E8594" s="98">
        <v>863987</v>
      </c>
      <c r="F8594" s="98"/>
      <c r="G8594" s="127" t="s">
        <v>7236</v>
      </c>
      <c r="H8594" s="128">
        <v>50</v>
      </c>
      <c r="I8594" s="128">
        <v>0</v>
      </c>
      <c r="J8594" s="129">
        <v>50</v>
      </c>
      <c r="K8594" s="101" t="s">
        <v>1388</v>
      </c>
    </row>
    <row r="8595" spans="1:11" ht="56.25" customHeight="1">
      <c r="A8595" s="98">
        <v>862</v>
      </c>
      <c r="B8595" s="125" t="s">
        <v>3041</v>
      </c>
      <c r="C8595" s="126">
        <v>42633</v>
      </c>
      <c r="D8595" s="98" t="s">
        <v>11</v>
      </c>
      <c r="E8595" s="98">
        <v>864070</v>
      </c>
      <c r="F8595" s="98"/>
      <c r="G8595" s="127" t="s">
        <v>7268</v>
      </c>
      <c r="H8595" s="128">
        <v>50</v>
      </c>
      <c r="I8595" s="128">
        <v>0</v>
      </c>
      <c r="J8595" s="129">
        <v>50</v>
      </c>
      <c r="K8595" s="101" t="s">
        <v>1388</v>
      </c>
    </row>
    <row r="8596" spans="1:11" ht="56.25" customHeight="1">
      <c r="A8596" s="98">
        <v>862</v>
      </c>
      <c r="B8596" s="125" t="s">
        <v>3041</v>
      </c>
      <c r="C8596" s="126">
        <v>42633</v>
      </c>
      <c r="D8596" s="98" t="s">
        <v>13</v>
      </c>
      <c r="E8596" s="98">
        <v>864070</v>
      </c>
      <c r="F8596" s="98"/>
      <c r="G8596" s="127" t="s">
        <v>7267</v>
      </c>
      <c r="H8596" s="128">
        <v>341.74</v>
      </c>
      <c r="I8596" s="128">
        <v>0</v>
      </c>
      <c r="J8596" s="129">
        <v>341.74</v>
      </c>
      <c r="K8596" s="101" t="s">
        <v>1388</v>
      </c>
    </row>
    <row r="8597" spans="1:11" ht="56.25" customHeight="1">
      <c r="A8597" s="98">
        <v>862</v>
      </c>
      <c r="B8597" s="125" t="s">
        <v>3041</v>
      </c>
      <c r="C8597" s="126">
        <v>42635</v>
      </c>
      <c r="D8597" s="98" t="s">
        <v>11</v>
      </c>
      <c r="E8597" s="98">
        <v>864260</v>
      </c>
      <c r="F8597" s="98"/>
      <c r="G8597" s="127" t="s">
        <v>7356</v>
      </c>
      <c r="H8597" s="128">
        <v>50</v>
      </c>
      <c r="I8597" s="128">
        <v>0</v>
      </c>
      <c r="J8597" s="129">
        <v>50</v>
      </c>
      <c r="K8597" s="101" t="s">
        <v>1388</v>
      </c>
    </row>
    <row r="8598" spans="1:11" ht="56.25" customHeight="1">
      <c r="A8598" s="98">
        <v>862</v>
      </c>
      <c r="B8598" s="125" t="s">
        <v>3041</v>
      </c>
      <c r="C8598" s="126">
        <v>42635</v>
      </c>
      <c r="D8598" s="98" t="s">
        <v>11</v>
      </c>
      <c r="E8598" s="98">
        <v>864262</v>
      </c>
      <c r="F8598" s="98"/>
      <c r="G8598" s="127" t="s">
        <v>7357</v>
      </c>
      <c r="H8598" s="128">
        <v>50</v>
      </c>
      <c r="I8598" s="128">
        <v>0</v>
      </c>
      <c r="J8598" s="129">
        <v>50</v>
      </c>
      <c r="K8598" s="101" t="s">
        <v>1388</v>
      </c>
    </row>
    <row r="8599" spans="1:11" ht="56.25" customHeight="1">
      <c r="A8599" s="98">
        <v>862</v>
      </c>
      <c r="B8599" s="125" t="s">
        <v>3041</v>
      </c>
      <c r="C8599" s="126">
        <v>42635</v>
      </c>
      <c r="D8599" s="98" t="s">
        <v>11</v>
      </c>
      <c r="E8599" s="98">
        <v>864263</v>
      </c>
      <c r="F8599" s="98"/>
      <c r="G8599" s="127" t="s">
        <v>7358</v>
      </c>
      <c r="H8599" s="128">
        <v>50</v>
      </c>
      <c r="I8599" s="128">
        <v>0</v>
      </c>
      <c r="J8599" s="129">
        <v>50</v>
      </c>
      <c r="K8599" s="101" t="s">
        <v>1388</v>
      </c>
    </row>
    <row r="8600" spans="1:11" ht="56.25" customHeight="1">
      <c r="A8600" s="98">
        <v>862</v>
      </c>
      <c r="B8600" s="125" t="s">
        <v>3041</v>
      </c>
      <c r="C8600" s="126">
        <v>42635</v>
      </c>
      <c r="D8600" s="98" t="s">
        <v>11</v>
      </c>
      <c r="E8600" s="98">
        <v>864265</v>
      </c>
      <c r="F8600" s="98"/>
      <c r="G8600" s="127" t="s">
        <v>7359</v>
      </c>
      <c r="H8600" s="128">
        <v>50</v>
      </c>
      <c r="I8600" s="128">
        <v>0</v>
      </c>
      <c r="J8600" s="129">
        <v>50</v>
      </c>
      <c r="K8600" s="101" t="s">
        <v>1388</v>
      </c>
    </row>
    <row r="8601" spans="1:11" ht="56.25" customHeight="1">
      <c r="A8601" s="98">
        <v>862</v>
      </c>
      <c r="B8601" s="125" t="s">
        <v>3041</v>
      </c>
      <c r="C8601" s="126">
        <v>42635</v>
      </c>
      <c r="D8601" s="98" t="s">
        <v>11</v>
      </c>
      <c r="E8601" s="98">
        <v>864271</v>
      </c>
      <c r="F8601" s="98"/>
      <c r="G8601" s="127" t="s">
        <v>7360</v>
      </c>
      <c r="H8601" s="128">
        <v>50</v>
      </c>
      <c r="I8601" s="128">
        <v>0</v>
      </c>
      <c r="J8601" s="129">
        <v>50</v>
      </c>
      <c r="K8601" s="101" t="s">
        <v>1388</v>
      </c>
    </row>
    <row r="8602" spans="1:11" ht="56.25" customHeight="1">
      <c r="A8602" s="98">
        <v>862</v>
      </c>
      <c r="B8602" s="125" t="s">
        <v>3041</v>
      </c>
      <c r="C8602" s="126">
        <v>42635</v>
      </c>
      <c r="D8602" s="98" t="s">
        <v>11</v>
      </c>
      <c r="E8602" s="98">
        <v>864273</v>
      </c>
      <c r="F8602" s="98"/>
      <c r="G8602" s="127" t="s">
        <v>7361</v>
      </c>
      <c r="H8602" s="128">
        <v>50</v>
      </c>
      <c r="I8602" s="128">
        <v>0</v>
      </c>
      <c r="J8602" s="129">
        <v>50</v>
      </c>
      <c r="K8602" s="101" t="s">
        <v>1388</v>
      </c>
    </row>
    <row r="8603" spans="1:11" ht="56.25" customHeight="1">
      <c r="A8603" s="98">
        <v>862</v>
      </c>
      <c r="B8603" s="125" t="s">
        <v>3041</v>
      </c>
      <c r="C8603" s="126">
        <v>42635</v>
      </c>
      <c r="D8603" s="98" t="s">
        <v>11</v>
      </c>
      <c r="E8603" s="98">
        <v>864279</v>
      </c>
      <c r="F8603" s="98"/>
      <c r="G8603" s="127" t="s">
        <v>7362</v>
      </c>
      <c r="H8603" s="128">
        <v>50</v>
      </c>
      <c r="I8603" s="128">
        <v>0</v>
      </c>
      <c r="J8603" s="129">
        <v>50</v>
      </c>
      <c r="K8603" s="101" t="s">
        <v>1388</v>
      </c>
    </row>
    <row r="8604" spans="1:11" ht="56.25" customHeight="1">
      <c r="A8604" s="98">
        <v>862</v>
      </c>
      <c r="B8604" s="125" t="s">
        <v>3041</v>
      </c>
      <c r="C8604" s="126">
        <v>42635</v>
      </c>
      <c r="D8604" s="98" t="s">
        <v>11</v>
      </c>
      <c r="E8604" s="98">
        <v>864282</v>
      </c>
      <c r="F8604" s="98"/>
      <c r="G8604" s="127" t="s">
        <v>7363</v>
      </c>
      <c r="H8604" s="128">
        <v>50</v>
      </c>
      <c r="I8604" s="128">
        <v>0</v>
      </c>
      <c r="J8604" s="129">
        <v>50</v>
      </c>
      <c r="K8604" s="101" t="s">
        <v>1388</v>
      </c>
    </row>
    <row r="8605" spans="1:11" ht="56.25" customHeight="1">
      <c r="A8605" s="98">
        <v>862</v>
      </c>
      <c r="B8605" s="125" t="s">
        <v>3041</v>
      </c>
      <c r="C8605" s="126">
        <v>42635</v>
      </c>
      <c r="D8605" s="98" t="s">
        <v>11</v>
      </c>
      <c r="E8605" s="98">
        <v>864286</v>
      </c>
      <c r="F8605" s="98"/>
      <c r="G8605" s="127" t="s">
        <v>7333</v>
      </c>
      <c r="H8605" s="128">
        <v>50</v>
      </c>
      <c r="I8605" s="128">
        <v>0</v>
      </c>
      <c r="J8605" s="129">
        <v>50</v>
      </c>
      <c r="K8605" s="101" t="s">
        <v>1388</v>
      </c>
    </row>
    <row r="8606" spans="1:11" ht="56.25" customHeight="1">
      <c r="A8606" s="98">
        <v>862</v>
      </c>
      <c r="B8606" s="125" t="s">
        <v>3041</v>
      </c>
      <c r="C8606" s="126">
        <v>42635</v>
      </c>
      <c r="D8606" s="98" t="s">
        <v>11</v>
      </c>
      <c r="E8606" s="98">
        <v>864288</v>
      </c>
      <c r="F8606" s="98"/>
      <c r="G8606" s="127" t="s">
        <v>7334</v>
      </c>
      <c r="H8606" s="128">
        <v>50</v>
      </c>
      <c r="I8606" s="128">
        <v>0</v>
      </c>
      <c r="J8606" s="129">
        <v>50</v>
      </c>
      <c r="K8606" s="101" t="s">
        <v>1388</v>
      </c>
    </row>
    <row r="8607" spans="1:11" ht="56.25" customHeight="1">
      <c r="A8607" s="98">
        <v>862</v>
      </c>
      <c r="B8607" s="125" t="s">
        <v>3041</v>
      </c>
      <c r="C8607" s="126">
        <v>42635</v>
      </c>
      <c r="D8607" s="98" t="s">
        <v>11</v>
      </c>
      <c r="E8607" s="98">
        <v>864290</v>
      </c>
      <c r="F8607" s="98"/>
      <c r="G8607" s="127" t="s">
        <v>7335</v>
      </c>
      <c r="H8607" s="128">
        <v>50</v>
      </c>
      <c r="I8607" s="128">
        <v>0</v>
      </c>
      <c r="J8607" s="129">
        <v>50</v>
      </c>
      <c r="K8607" s="101" t="s">
        <v>1388</v>
      </c>
    </row>
    <row r="8608" spans="1:11" ht="56.25" customHeight="1">
      <c r="A8608" s="98">
        <v>862</v>
      </c>
      <c r="B8608" s="125" t="s">
        <v>3041</v>
      </c>
      <c r="C8608" s="126">
        <v>42635</v>
      </c>
      <c r="D8608" s="98" t="s">
        <v>11</v>
      </c>
      <c r="E8608" s="98">
        <v>864295</v>
      </c>
      <c r="F8608" s="98"/>
      <c r="G8608" s="127" t="s">
        <v>7336</v>
      </c>
      <c r="H8608" s="128">
        <v>50</v>
      </c>
      <c r="I8608" s="128">
        <v>0</v>
      </c>
      <c r="J8608" s="129">
        <v>50</v>
      </c>
      <c r="K8608" s="101" t="s">
        <v>1388</v>
      </c>
    </row>
    <row r="8609" spans="1:11" ht="56.25" customHeight="1">
      <c r="A8609" s="98">
        <v>862</v>
      </c>
      <c r="B8609" s="125" t="s">
        <v>3041</v>
      </c>
      <c r="C8609" s="126">
        <v>42639</v>
      </c>
      <c r="D8609" s="98" t="s">
        <v>11</v>
      </c>
      <c r="E8609" s="98">
        <v>864634</v>
      </c>
      <c r="F8609" s="98"/>
      <c r="G8609" s="127" t="s">
        <v>7434</v>
      </c>
      <c r="H8609" s="128">
        <v>50</v>
      </c>
      <c r="I8609" s="128">
        <v>0</v>
      </c>
      <c r="J8609" s="129">
        <v>50</v>
      </c>
      <c r="K8609" s="101" t="s">
        <v>1388</v>
      </c>
    </row>
    <row r="8610" spans="1:11" ht="56.25" customHeight="1">
      <c r="A8610" s="98">
        <v>862</v>
      </c>
      <c r="B8610" s="125" t="s">
        <v>3041</v>
      </c>
      <c r="C8610" s="126">
        <v>42639</v>
      </c>
      <c r="D8610" s="98" t="s">
        <v>11</v>
      </c>
      <c r="E8610" s="98">
        <v>864635</v>
      </c>
      <c r="F8610" s="98"/>
      <c r="G8610" s="127" t="s">
        <v>7435</v>
      </c>
      <c r="H8610" s="128">
        <v>50</v>
      </c>
      <c r="I8610" s="128">
        <v>0</v>
      </c>
      <c r="J8610" s="129">
        <v>50</v>
      </c>
      <c r="K8610" s="101" t="s">
        <v>1388</v>
      </c>
    </row>
    <row r="8611" spans="1:11" ht="56.25" customHeight="1">
      <c r="A8611" s="98">
        <v>862</v>
      </c>
      <c r="B8611" s="125" t="s">
        <v>3041</v>
      </c>
      <c r="C8611" s="126">
        <v>42639</v>
      </c>
      <c r="D8611" s="98" t="s">
        <v>11</v>
      </c>
      <c r="E8611" s="98">
        <v>864636</v>
      </c>
      <c r="F8611" s="98"/>
      <c r="G8611" s="127" t="s">
        <v>7436</v>
      </c>
      <c r="H8611" s="128">
        <v>50</v>
      </c>
      <c r="I8611" s="128">
        <v>0</v>
      </c>
      <c r="J8611" s="129">
        <v>50</v>
      </c>
      <c r="K8611" s="101" t="s">
        <v>1388</v>
      </c>
    </row>
    <row r="8612" spans="1:11" ht="56.25" customHeight="1">
      <c r="A8612" s="98">
        <v>862</v>
      </c>
      <c r="B8612" s="125" t="s">
        <v>3041</v>
      </c>
      <c r="C8612" s="126">
        <v>42639</v>
      </c>
      <c r="D8612" s="98" t="s">
        <v>11</v>
      </c>
      <c r="E8612" s="98">
        <v>864639</v>
      </c>
      <c r="F8612" s="98"/>
      <c r="G8612" s="127" t="s">
        <v>7437</v>
      </c>
      <c r="H8612" s="128">
        <v>50</v>
      </c>
      <c r="I8612" s="128">
        <v>0</v>
      </c>
      <c r="J8612" s="129">
        <v>50</v>
      </c>
      <c r="K8612" s="101" t="s">
        <v>1388</v>
      </c>
    </row>
    <row r="8613" spans="1:11" ht="56.25" customHeight="1">
      <c r="A8613" s="98">
        <v>862</v>
      </c>
      <c r="B8613" s="125" t="s">
        <v>3041</v>
      </c>
      <c r="C8613" s="126">
        <v>42641</v>
      </c>
      <c r="D8613" s="98" t="s">
        <v>11</v>
      </c>
      <c r="E8613" s="98">
        <v>864896</v>
      </c>
      <c r="F8613" s="98"/>
      <c r="G8613" s="127" t="s">
        <v>7518</v>
      </c>
      <c r="H8613" s="128">
        <v>50</v>
      </c>
      <c r="I8613" s="128">
        <v>0</v>
      </c>
      <c r="J8613" s="129">
        <v>50</v>
      </c>
      <c r="K8613" s="101" t="s">
        <v>1388</v>
      </c>
    </row>
    <row r="8614" spans="1:11" ht="56.25" customHeight="1">
      <c r="A8614" s="98">
        <v>862</v>
      </c>
      <c r="B8614" s="125" t="s">
        <v>3041</v>
      </c>
      <c r="C8614" s="126">
        <v>42641</v>
      </c>
      <c r="D8614" s="98" t="s">
        <v>11</v>
      </c>
      <c r="E8614" s="98">
        <v>864899</v>
      </c>
      <c r="F8614" s="98"/>
      <c r="G8614" s="127" t="s">
        <v>7519</v>
      </c>
      <c r="H8614" s="128">
        <v>50</v>
      </c>
      <c r="I8614" s="128">
        <v>0</v>
      </c>
      <c r="J8614" s="129">
        <v>50</v>
      </c>
      <c r="K8614" s="101" t="s">
        <v>1388</v>
      </c>
    </row>
    <row r="8615" spans="1:11" ht="56.25" customHeight="1">
      <c r="A8615" s="98">
        <v>862</v>
      </c>
      <c r="B8615" s="125" t="s">
        <v>3041</v>
      </c>
      <c r="C8615" s="126">
        <v>42641</v>
      </c>
      <c r="D8615" s="98" t="s">
        <v>11</v>
      </c>
      <c r="E8615" s="98">
        <v>864903</v>
      </c>
      <c r="F8615" s="98"/>
      <c r="G8615" s="127" t="s">
        <v>7520</v>
      </c>
      <c r="H8615" s="128">
        <v>50</v>
      </c>
      <c r="I8615" s="128">
        <v>0</v>
      </c>
      <c r="J8615" s="129">
        <v>50</v>
      </c>
      <c r="K8615" s="101" t="s">
        <v>1388</v>
      </c>
    </row>
    <row r="8616" spans="1:11" ht="56.25" customHeight="1">
      <c r="A8616" s="98">
        <v>862</v>
      </c>
      <c r="B8616" s="125" t="s">
        <v>3041</v>
      </c>
      <c r="C8616" s="126">
        <v>42641</v>
      </c>
      <c r="D8616" s="98" t="s">
        <v>11</v>
      </c>
      <c r="E8616" s="98">
        <v>864908</v>
      </c>
      <c r="F8616" s="98"/>
      <c r="G8616" s="127" t="s">
        <v>7522</v>
      </c>
      <c r="H8616" s="128">
        <v>50</v>
      </c>
      <c r="I8616" s="128">
        <v>0</v>
      </c>
      <c r="J8616" s="129">
        <v>50</v>
      </c>
      <c r="K8616" s="101" t="s">
        <v>1388</v>
      </c>
    </row>
    <row r="8617" spans="1:11" ht="56.25" customHeight="1">
      <c r="A8617" s="98">
        <v>862</v>
      </c>
      <c r="B8617" s="125" t="s">
        <v>3041</v>
      </c>
      <c r="C8617" s="126">
        <v>42641</v>
      </c>
      <c r="D8617" s="98" t="s">
        <v>11</v>
      </c>
      <c r="E8617" s="98">
        <v>864910</v>
      </c>
      <c r="F8617" s="98"/>
      <c r="G8617" s="127" t="s">
        <v>7523</v>
      </c>
      <c r="H8617" s="128">
        <v>50</v>
      </c>
      <c r="I8617" s="128">
        <v>0</v>
      </c>
      <c r="J8617" s="129">
        <v>50</v>
      </c>
      <c r="K8617" s="101" t="s">
        <v>1388</v>
      </c>
    </row>
    <row r="8618" spans="1:11" ht="56.25" customHeight="1">
      <c r="A8618" s="98">
        <v>862</v>
      </c>
      <c r="B8618" s="125" t="s">
        <v>3041</v>
      </c>
      <c r="C8618" s="126">
        <v>42641</v>
      </c>
      <c r="D8618" s="98" t="s">
        <v>11</v>
      </c>
      <c r="E8618" s="98">
        <v>864912</v>
      </c>
      <c r="F8618" s="98"/>
      <c r="G8618" s="127" t="s">
        <v>7524</v>
      </c>
      <c r="H8618" s="128">
        <v>50</v>
      </c>
      <c r="I8618" s="128">
        <v>0</v>
      </c>
      <c r="J8618" s="129">
        <v>50</v>
      </c>
      <c r="K8618" s="101" t="s">
        <v>1388</v>
      </c>
    </row>
    <row r="8619" spans="1:11" ht="56.25" customHeight="1">
      <c r="A8619" s="98">
        <v>862</v>
      </c>
      <c r="B8619" s="125" t="s">
        <v>3041</v>
      </c>
      <c r="C8619" s="126">
        <v>42641</v>
      </c>
      <c r="D8619" s="98" t="s">
        <v>11</v>
      </c>
      <c r="E8619" s="98">
        <v>864913</v>
      </c>
      <c r="F8619" s="98"/>
      <c r="G8619" s="127" t="s">
        <v>7525</v>
      </c>
      <c r="H8619" s="128">
        <v>50</v>
      </c>
      <c r="I8619" s="128">
        <v>0</v>
      </c>
      <c r="J8619" s="129">
        <v>50</v>
      </c>
      <c r="K8619" s="101" t="s">
        <v>1388</v>
      </c>
    </row>
    <row r="8620" spans="1:11" ht="56.25" customHeight="1">
      <c r="A8620" s="98">
        <v>862</v>
      </c>
      <c r="B8620" s="125" t="s">
        <v>3041</v>
      </c>
      <c r="C8620" s="126">
        <v>42641</v>
      </c>
      <c r="D8620" s="98" t="s">
        <v>11</v>
      </c>
      <c r="E8620" s="98">
        <v>865025</v>
      </c>
      <c r="F8620" s="98"/>
      <c r="G8620" s="127" t="s">
        <v>7529</v>
      </c>
      <c r="H8620" s="128">
        <v>50</v>
      </c>
      <c r="I8620" s="128">
        <v>0</v>
      </c>
      <c r="J8620" s="129">
        <v>50</v>
      </c>
      <c r="K8620" s="101" t="s">
        <v>1388</v>
      </c>
    </row>
    <row r="8621" spans="1:11" ht="56.25" customHeight="1">
      <c r="A8621" s="98">
        <v>862</v>
      </c>
      <c r="B8621" s="125" t="s">
        <v>3041</v>
      </c>
      <c r="C8621" s="126">
        <v>42641</v>
      </c>
      <c r="D8621" s="98" t="s">
        <v>11</v>
      </c>
      <c r="E8621" s="98">
        <v>865030</v>
      </c>
      <c r="F8621" s="98"/>
      <c r="G8621" s="127" t="s">
        <v>7530</v>
      </c>
      <c r="H8621" s="128">
        <v>50</v>
      </c>
      <c r="I8621" s="128">
        <v>0</v>
      </c>
      <c r="J8621" s="129">
        <v>50</v>
      </c>
      <c r="K8621" s="101" t="s">
        <v>1388</v>
      </c>
    </row>
    <row r="8622" spans="1:11" ht="56.25" customHeight="1">
      <c r="A8622" s="98">
        <v>862</v>
      </c>
      <c r="B8622" s="125" t="s">
        <v>3041</v>
      </c>
      <c r="C8622" s="126">
        <v>42641</v>
      </c>
      <c r="D8622" s="98" t="s">
        <v>11</v>
      </c>
      <c r="E8622" s="98">
        <v>865034</v>
      </c>
      <c r="F8622" s="98"/>
      <c r="G8622" s="127" t="s">
        <v>7531</v>
      </c>
      <c r="H8622" s="128">
        <v>50</v>
      </c>
      <c r="I8622" s="128">
        <v>0</v>
      </c>
      <c r="J8622" s="129">
        <v>50</v>
      </c>
      <c r="K8622" s="101" t="s">
        <v>1388</v>
      </c>
    </row>
    <row r="8623" spans="1:11" ht="56.25" customHeight="1">
      <c r="A8623" s="98">
        <v>862</v>
      </c>
      <c r="B8623" s="125" t="s">
        <v>3041</v>
      </c>
      <c r="C8623" s="126">
        <v>42641</v>
      </c>
      <c r="D8623" s="98" t="s">
        <v>11</v>
      </c>
      <c r="E8623" s="98">
        <v>865035</v>
      </c>
      <c r="F8623" s="98"/>
      <c r="G8623" s="127" t="s">
        <v>7532</v>
      </c>
      <c r="H8623" s="128">
        <v>50</v>
      </c>
      <c r="I8623" s="128">
        <v>0</v>
      </c>
      <c r="J8623" s="129">
        <v>50</v>
      </c>
      <c r="K8623" s="101" t="s">
        <v>1388</v>
      </c>
    </row>
    <row r="8624" spans="1:11" ht="56.25" customHeight="1">
      <c r="A8624" s="98">
        <v>862</v>
      </c>
      <c r="B8624" s="125" t="s">
        <v>3041</v>
      </c>
      <c r="C8624" s="126">
        <v>42641</v>
      </c>
      <c r="D8624" s="98" t="s">
        <v>11</v>
      </c>
      <c r="E8624" s="98">
        <v>865041</v>
      </c>
      <c r="F8624" s="98"/>
      <c r="G8624" s="127" t="s">
        <v>7533</v>
      </c>
      <c r="H8624" s="128">
        <v>50</v>
      </c>
      <c r="I8624" s="128">
        <v>0</v>
      </c>
      <c r="J8624" s="129">
        <v>50</v>
      </c>
      <c r="K8624" s="101" t="s">
        <v>1388</v>
      </c>
    </row>
    <row r="8625" spans="1:11" ht="56.25" customHeight="1">
      <c r="A8625" s="98">
        <v>862</v>
      </c>
      <c r="B8625" s="125" t="s">
        <v>3041</v>
      </c>
      <c r="C8625" s="126">
        <v>42641</v>
      </c>
      <c r="D8625" s="98" t="s">
        <v>11</v>
      </c>
      <c r="E8625" s="98">
        <v>865044</v>
      </c>
      <c r="F8625" s="98"/>
      <c r="G8625" s="127" t="s">
        <v>7534</v>
      </c>
      <c r="H8625" s="128">
        <v>50</v>
      </c>
      <c r="I8625" s="128">
        <v>0</v>
      </c>
      <c r="J8625" s="129">
        <v>50</v>
      </c>
      <c r="K8625" s="101" t="s">
        <v>1388</v>
      </c>
    </row>
    <row r="8626" spans="1:11" ht="56.25" customHeight="1">
      <c r="A8626" s="98">
        <v>862</v>
      </c>
      <c r="B8626" s="125" t="s">
        <v>3041</v>
      </c>
      <c r="C8626" s="126">
        <v>42641</v>
      </c>
      <c r="D8626" s="98" t="s">
        <v>11</v>
      </c>
      <c r="E8626" s="98">
        <v>865045</v>
      </c>
      <c r="F8626" s="98"/>
      <c r="G8626" s="127" t="s">
        <v>7535</v>
      </c>
      <c r="H8626" s="128">
        <v>50</v>
      </c>
      <c r="I8626" s="128">
        <v>0</v>
      </c>
      <c r="J8626" s="129">
        <v>50</v>
      </c>
      <c r="K8626" s="101" t="s">
        <v>1388</v>
      </c>
    </row>
    <row r="8627" spans="1:11" ht="56.25" customHeight="1">
      <c r="A8627" s="98">
        <v>862</v>
      </c>
      <c r="B8627" s="125" t="s">
        <v>3041</v>
      </c>
      <c r="C8627" s="126">
        <v>42641</v>
      </c>
      <c r="D8627" s="98" t="s">
        <v>6</v>
      </c>
      <c r="E8627" s="98">
        <v>865082</v>
      </c>
      <c r="F8627" s="98"/>
      <c r="G8627" s="127" t="s">
        <v>7515</v>
      </c>
      <c r="H8627" s="128">
        <v>0</v>
      </c>
      <c r="I8627" s="128">
        <v>624956.73</v>
      </c>
      <c r="J8627" s="129">
        <v>624956.73</v>
      </c>
      <c r="K8627" s="101" t="s">
        <v>1388</v>
      </c>
    </row>
    <row r="8628" spans="1:11" ht="56.25" customHeight="1">
      <c r="A8628" s="98">
        <v>862</v>
      </c>
      <c r="B8628" s="125" t="s">
        <v>3041</v>
      </c>
      <c r="C8628" s="126">
        <v>42642</v>
      </c>
      <c r="D8628" s="98" t="s">
        <v>11</v>
      </c>
      <c r="E8628" s="98">
        <v>865330</v>
      </c>
      <c r="F8628" s="98"/>
      <c r="G8628" s="127" t="s">
        <v>7570</v>
      </c>
      <c r="H8628" s="128">
        <v>50</v>
      </c>
      <c r="I8628" s="128">
        <v>0</v>
      </c>
      <c r="J8628" s="129">
        <v>50</v>
      </c>
      <c r="K8628" s="101" t="s">
        <v>1388</v>
      </c>
    </row>
    <row r="8629" spans="1:11" ht="56.25" customHeight="1">
      <c r="A8629" s="98">
        <v>862</v>
      </c>
      <c r="B8629" s="125" t="s">
        <v>3041</v>
      </c>
      <c r="C8629" s="126">
        <v>42642</v>
      </c>
      <c r="D8629" s="98" t="s">
        <v>11</v>
      </c>
      <c r="E8629" s="98">
        <v>865331</v>
      </c>
      <c r="F8629" s="98"/>
      <c r="G8629" s="127" t="s">
        <v>7571</v>
      </c>
      <c r="H8629" s="128">
        <v>50</v>
      </c>
      <c r="I8629" s="128">
        <v>0</v>
      </c>
      <c r="J8629" s="129">
        <v>50</v>
      </c>
      <c r="K8629" s="101" t="s">
        <v>1388</v>
      </c>
    </row>
    <row r="8630" spans="1:11" ht="56.25" customHeight="1">
      <c r="A8630" s="98">
        <v>862</v>
      </c>
      <c r="B8630" s="125" t="s">
        <v>3041</v>
      </c>
      <c r="C8630" s="126">
        <v>42642</v>
      </c>
      <c r="D8630" s="98" t="s">
        <v>11</v>
      </c>
      <c r="E8630" s="98">
        <v>865332</v>
      </c>
      <c r="F8630" s="98"/>
      <c r="G8630" s="127" t="s">
        <v>7572</v>
      </c>
      <c r="H8630" s="128">
        <v>50</v>
      </c>
      <c r="I8630" s="128">
        <v>0</v>
      </c>
      <c r="J8630" s="129">
        <v>50</v>
      </c>
      <c r="K8630" s="101" t="s">
        <v>1388</v>
      </c>
    </row>
    <row r="8631" spans="1:11" ht="56.25" customHeight="1">
      <c r="A8631" s="98">
        <v>862</v>
      </c>
      <c r="B8631" s="125" t="s">
        <v>3041</v>
      </c>
      <c r="C8631" s="126">
        <v>42643</v>
      </c>
      <c r="D8631" s="98" t="s">
        <v>11</v>
      </c>
      <c r="E8631" s="98">
        <v>865415</v>
      </c>
      <c r="F8631" s="98"/>
      <c r="G8631" s="127" t="s">
        <v>7648</v>
      </c>
      <c r="H8631" s="128">
        <v>50</v>
      </c>
      <c r="I8631" s="128">
        <v>0</v>
      </c>
      <c r="J8631" s="129">
        <v>50</v>
      </c>
      <c r="K8631" s="101" t="s">
        <v>1388</v>
      </c>
    </row>
    <row r="8632" spans="1:11" ht="56.25" customHeight="1">
      <c r="A8632" s="98">
        <v>862</v>
      </c>
      <c r="B8632" s="125" t="s">
        <v>3041</v>
      </c>
      <c r="C8632" s="126">
        <v>42643</v>
      </c>
      <c r="D8632" s="98" t="s">
        <v>11</v>
      </c>
      <c r="E8632" s="98">
        <v>865418</v>
      </c>
      <c r="F8632" s="98"/>
      <c r="G8632" s="127" t="s">
        <v>7649</v>
      </c>
      <c r="H8632" s="128">
        <v>50</v>
      </c>
      <c r="I8632" s="128">
        <v>0</v>
      </c>
      <c r="J8632" s="129">
        <v>50</v>
      </c>
      <c r="K8632" s="101" t="s">
        <v>1388</v>
      </c>
    </row>
    <row r="8633" spans="1:11" ht="56.25" customHeight="1">
      <c r="A8633" s="98">
        <v>862</v>
      </c>
      <c r="B8633" s="125" t="s">
        <v>3041</v>
      </c>
      <c r="C8633" s="126">
        <v>42643</v>
      </c>
      <c r="D8633" s="98" t="s">
        <v>11</v>
      </c>
      <c r="E8633" s="98">
        <v>865419</v>
      </c>
      <c r="F8633" s="98"/>
      <c r="G8633" s="127" t="s">
        <v>7650</v>
      </c>
      <c r="H8633" s="128">
        <v>50</v>
      </c>
      <c r="I8633" s="128">
        <v>0</v>
      </c>
      <c r="J8633" s="129">
        <v>50</v>
      </c>
      <c r="K8633" s="101" t="s">
        <v>1388</v>
      </c>
    </row>
    <row r="8634" spans="1:11" ht="56.25" customHeight="1">
      <c r="A8634" s="98">
        <v>862</v>
      </c>
      <c r="B8634" s="125" t="s">
        <v>3041</v>
      </c>
      <c r="C8634" s="126">
        <v>42643</v>
      </c>
      <c r="D8634" s="98" t="s">
        <v>11</v>
      </c>
      <c r="E8634" s="98">
        <v>865422</v>
      </c>
      <c r="F8634" s="98"/>
      <c r="G8634" s="127" t="s">
        <v>7652</v>
      </c>
      <c r="H8634" s="128">
        <v>50</v>
      </c>
      <c r="I8634" s="128">
        <v>0</v>
      </c>
      <c r="J8634" s="129">
        <v>50</v>
      </c>
      <c r="K8634" s="101" t="s">
        <v>1388</v>
      </c>
    </row>
    <row r="8635" spans="1:11" ht="56.25" customHeight="1">
      <c r="A8635" s="98">
        <v>862</v>
      </c>
      <c r="B8635" s="125" t="s">
        <v>3041</v>
      </c>
      <c r="C8635" s="126">
        <v>42643</v>
      </c>
      <c r="D8635" s="98" t="s">
        <v>11</v>
      </c>
      <c r="E8635" s="98">
        <v>865423</v>
      </c>
      <c r="F8635" s="98"/>
      <c r="G8635" s="127" t="s">
        <v>7653</v>
      </c>
      <c r="H8635" s="128">
        <v>50</v>
      </c>
      <c r="I8635" s="128">
        <v>0</v>
      </c>
      <c r="J8635" s="129">
        <v>50</v>
      </c>
      <c r="K8635" s="101" t="s">
        <v>1388</v>
      </c>
    </row>
    <row r="8636" spans="1:11" ht="56.25" customHeight="1">
      <c r="A8636" s="98">
        <v>862</v>
      </c>
      <c r="B8636" s="125" t="s">
        <v>3041</v>
      </c>
      <c r="C8636" s="126">
        <v>42643</v>
      </c>
      <c r="D8636" s="98" t="s">
        <v>11</v>
      </c>
      <c r="E8636" s="98">
        <v>865445</v>
      </c>
      <c r="F8636" s="98"/>
      <c r="G8636" s="127" t="s">
        <v>7655</v>
      </c>
      <c r="H8636" s="128">
        <v>50</v>
      </c>
      <c r="I8636" s="128">
        <v>0</v>
      </c>
      <c r="J8636" s="129">
        <v>50</v>
      </c>
      <c r="K8636" s="101" t="s">
        <v>1388</v>
      </c>
    </row>
    <row r="8637" spans="1:11" ht="56.25" customHeight="1">
      <c r="A8637" s="98">
        <v>862</v>
      </c>
      <c r="B8637" s="125" t="s">
        <v>3041</v>
      </c>
      <c r="C8637" s="126">
        <v>42643</v>
      </c>
      <c r="D8637" s="98" t="s">
        <v>11</v>
      </c>
      <c r="E8637" s="98">
        <v>865458</v>
      </c>
      <c r="F8637" s="98"/>
      <c r="G8637" s="127" t="s">
        <v>7656</v>
      </c>
      <c r="H8637" s="128">
        <v>50</v>
      </c>
      <c r="I8637" s="128">
        <v>0</v>
      </c>
      <c r="J8637" s="129">
        <v>50</v>
      </c>
      <c r="K8637" s="101" t="s">
        <v>1388</v>
      </c>
    </row>
    <row r="8638" spans="1:11" ht="56.25" customHeight="1">
      <c r="A8638" s="98">
        <v>862</v>
      </c>
      <c r="B8638" s="125" t="s">
        <v>3041</v>
      </c>
      <c r="C8638" s="126">
        <v>42643</v>
      </c>
      <c r="D8638" s="98" t="s">
        <v>11</v>
      </c>
      <c r="E8638" s="98">
        <v>865465</v>
      </c>
      <c r="F8638" s="98"/>
      <c r="G8638" s="127" t="s">
        <v>7657</v>
      </c>
      <c r="H8638" s="128">
        <v>50</v>
      </c>
      <c r="I8638" s="128">
        <v>0</v>
      </c>
      <c r="J8638" s="129">
        <v>50</v>
      </c>
      <c r="K8638" s="101" t="s">
        <v>1388</v>
      </c>
    </row>
    <row r="8639" spans="1:11" ht="56.25" customHeight="1">
      <c r="A8639" s="98">
        <v>862</v>
      </c>
      <c r="B8639" s="125" t="s">
        <v>3041</v>
      </c>
      <c r="C8639" s="126">
        <v>42643</v>
      </c>
      <c r="D8639" s="98" t="s">
        <v>11</v>
      </c>
      <c r="E8639" s="98">
        <v>865474</v>
      </c>
      <c r="F8639" s="98"/>
      <c r="G8639" s="127" t="s">
        <v>7658</v>
      </c>
      <c r="H8639" s="128">
        <v>50</v>
      </c>
      <c r="I8639" s="128">
        <v>0</v>
      </c>
      <c r="J8639" s="129">
        <v>50</v>
      </c>
      <c r="K8639" s="101" t="s">
        <v>1388</v>
      </c>
    </row>
    <row r="8640" spans="1:11" ht="56.25" customHeight="1">
      <c r="A8640" s="98">
        <v>862</v>
      </c>
      <c r="B8640" s="125" t="s">
        <v>3041</v>
      </c>
      <c r="C8640" s="126">
        <v>42643</v>
      </c>
      <c r="D8640" s="98" t="s">
        <v>11</v>
      </c>
      <c r="E8640" s="98">
        <v>865485</v>
      </c>
      <c r="F8640" s="98"/>
      <c r="G8640" s="127" t="s">
        <v>7663</v>
      </c>
      <c r="H8640" s="128">
        <v>50</v>
      </c>
      <c r="I8640" s="128">
        <v>0</v>
      </c>
      <c r="J8640" s="129">
        <v>50</v>
      </c>
      <c r="K8640" s="101" t="s">
        <v>1388</v>
      </c>
    </row>
    <row r="8641" spans="1:11" ht="56.25" customHeight="1">
      <c r="A8641" s="98">
        <v>862</v>
      </c>
      <c r="B8641" s="125" t="s">
        <v>3041</v>
      </c>
      <c r="C8641" s="126">
        <v>42643</v>
      </c>
      <c r="D8641" s="98" t="s">
        <v>11</v>
      </c>
      <c r="E8641" s="98">
        <v>865500</v>
      </c>
      <c r="F8641" s="98"/>
      <c r="G8641" s="127" t="s">
        <v>7664</v>
      </c>
      <c r="H8641" s="128">
        <v>50</v>
      </c>
      <c r="I8641" s="128">
        <v>0</v>
      </c>
      <c r="J8641" s="129">
        <v>50</v>
      </c>
      <c r="K8641" s="101" t="s">
        <v>1388</v>
      </c>
    </row>
    <row r="8642" spans="1:11" ht="56.25" customHeight="1">
      <c r="A8642" s="98">
        <v>862</v>
      </c>
      <c r="B8642" s="125" t="s">
        <v>3041</v>
      </c>
      <c r="C8642" s="126">
        <v>42643</v>
      </c>
      <c r="D8642" s="98" t="s">
        <v>11</v>
      </c>
      <c r="E8642" s="98">
        <v>865504</v>
      </c>
      <c r="F8642" s="98"/>
      <c r="G8642" s="127" t="s">
        <v>7603</v>
      </c>
      <c r="H8642" s="128">
        <v>50</v>
      </c>
      <c r="I8642" s="128">
        <v>0</v>
      </c>
      <c r="J8642" s="129">
        <v>50</v>
      </c>
      <c r="K8642" s="101" t="s">
        <v>1388</v>
      </c>
    </row>
    <row r="8643" spans="1:11" ht="56.25" customHeight="1">
      <c r="A8643" s="98">
        <v>862</v>
      </c>
      <c r="B8643" s="125" t="s">
        <v>3041</v>
      </c>
      <c r="C8643" s="126">
        <v>42643</v>
      </c>
      <c r="D8643" s="98" t="s">
        <v>11</v>
      </c>
      <c r="E8643" s="98">
        <v>865507</v>
      </c>
      <c r="F8643" s="98"/>
      <c r="G8643" s="127" t="s">
        <v>7604</v>
      </c>
      <c r="H8643" s="128">
        <v>50</v>
      </c>
      <c r="I8643" s="128">
        <v>0</v>
      </c>
      <c r="J8643" s="129">
        <v>50</v>
      </c>
      <c r="K8643" s="101" t="s">
        <v>1388</v>
      </c>
    </row>
    <row r="8644" spans="1:11" ht="56.25" customHeight="1">
      <c r="A8644" s="98">
        <v>862</v>
      </c>
      <c r="B8644" s="125" t="s">
        <v>3041</v>
      </c>
      <c r="C8644" s="126">
        <v>42643</v>
      </c>
      <c r="D8644" s="98" t="s">
        <v>11</v>
      </c>
      <c r="E8644" s="98">
        <v>865511</v>
      </c>
      <c r="F8644" s="98"/>
      <c r="G8644" s="127" t="s">
        <v>7605</v>
      </c>
      <c r="H8644" s="128">
        <v>50</v>
      </c>
      <c r="I8644" s="128">
        <v>0</v>
      </c>
      <c r="J8644" s="129">
        <v>50</v>
      </c>
      <c r="K8644" s="101" t="s">
        <v>1388</v>
      </c>
    </row>
    <row r="8645" spans="1:11" ht="56.25" customHeight="1">
      <c r="A8645" s="98">
        <v>862</v>
      </c>
      <c r="B8645" s="125" t="s">
        <v>3041</v>
      </c>
      <c r="C8645" s="126">
        <v>42643</v>
      </c>
      <c r="D8645" s="98" t="s">
        <v>11</v>
      </c>
      <c r="E8645" s="98">
        <v>865515</v>
      </c>
      <c r="F8645" s="98"/>
      <c r="G8645" s="127" t="s">
        <v>7606</v>
      </c>
      <c r="H8645" s="128">
        <v>50</v>
      </c>
      <c r="I8645" s="128">
        <v>0</v>
      </c>
      <c r="J8645" s="129">
        <v>50</v>
      </c>
      <c r="K8645" s="101" t="s">
        <v>1388</v>
      </c>
    </row>
    <row r="8646" spans="1:11" ht="56.25" customHeight="1">
      <c r="A8646" s="98">
        <v>862</v>
      </c>
      <c r="B8646" s="125" t="s">
        <v>3041</v>
      </c>
      <c r="C8646" s="126">
        <v>42643</v>
      </c>
      <c r="D8646" s="98" t="s">
        <v>11</v>
      </c>
      <c r="E8646" s="98">
        <v>865517</v>
      </c>
      <c r="F8646" s="98"/>
      <c r="G8646" s="127" t="s">
        <v>7607</v>
      </c>
      <c r="H8646" s="128">
        <v>50</v>
      </c>
      <c r="I8646" s="128">
        <v>0</v>
      </c>
      <c r="J8646" s="129">
        <v>50</v>
      </c>
      <c r="K8646" s="101" t="s">
        <v>1388</v>
      </c>
    </row>
    <row r="8647" spans="1:11" ht="56.25" customHeight="1">
      <c r="A8647" s="98">
        <v>862</v>
      </c>
      <c r="B8647" s="125" t="s">
        <v>3041</v>
      </c>
      <c r="C8647" s="126">
        <v>42643</v>
      </c>
      <c r="D8647" s="98" t="s">
        <v>11</v>
      </c>
      <c r="E8647" s="98">
        <v>865523</v>
      </c>
      <c r="F8647" s="98"/>
      <c r="G8647" s="127" t="s">
        <v>7608</v>
      </c>
      <c r="H8647" s="128">
        <v>50</v>
      </c>
      <c r="I8647" s="128">
        <v>0</v>
      </c>
      <c r="J8647" s="129">
        <v>50</v>
      </c>
      <c r="K8647" s="101" t="s">
        <v>1388</v>
      </c>
    </row>
    <row r="8648" spans="1:11" ht="56.25" customHeight="1">
      <c r="A8648" s="98">
        <v>862</v>
      </c>
      <c r="B8648" s="125" t="s">
        <v>3041</v>
      </c>
      <c r="C8648" s="126">
        <v>42643</v>
      </c>
      <c r="D8648" s="98" t="s">
        <v>11</v>
      </c>
      <c r="E8648" s="98">
        <v>865543</v>
      </c>
      <c r="F8648" s="98"/>
      <c r="G8648" s="127" t="s">
        <v>7610</v>
      </c>
      <c r="H8648" s="128">
        <v>50</v>
      </c>
      <c r="I8648" s="128">
        <v>0</v>
      </c>
      <c r="J8648" s="129">
        <v>50</v>
      </c>
      <c r="K8648" s="101" t="s">
        <v>1388</v>
      </c>
    </row>
    <row r="8649" spans="1:11" ht="56.25" customHeight="1">
      <c r="A8649" s="98">
        <v>862</v>
      </c>
      <c r="B8649" s="125" t="s">
        <v>3041</v>
      </c>
      <c r="C8649" s="126">
        <v>42643</v>
      </c>
      <c r="D8649" s="98" t="s">
        <v>11</v>
      </c>
      <c r="E8649" s="98">
        <v>865548</v>
      </c>
      <c r="F8649" s="98"/>
      <c r="G8649" s="127" t="s">
        <v>7611</v>
      </c>
      <c r="H8649" s="128">
        <v>50</v>
      </c>
      <c r="I8649" s="128">
        <v>0</v>
      </c>
      <c r="J8649" s="129">
        <v>50</v>
      </c>
      <c r="K8649" s="101" t="s">
        <v>1388</v>
      </c>
    </row>
    <row r="8650" spans="1:11" ht="56.25" customHeight="1">
      <c r="A8650" s="98">
        <v>862</v>
      </c>
      <c r="B8650" s="125" t="s">
        <v>3041</v>
      </c>
      <c r="C8650" s="126">
        <v>42643</v>
      </c>
      <c r="D8650" s="98" t="s">
        <v>11</v>
      </c>
      <c r="E8650" s="98">
        <v>865553</v>
      </c>
      <c r="F8650" s="98"/>
      <c r="G8650" s="127" t="s">
        <v>7612</v>
      </c>
      <c r="H8650" s="128">
        <v>50</v>
      </c>
      <c r="I8650" s="128">
        <v>0</v>
      </c>
      <c r="J8650" s="129">
        <v>50</v>
      </c>
      <c r="K8650" s="101" t="s">
        <v>1388</v>
      </c>
    </row>
    <row r="8651" spans="1:11" ht="56.25" customHeight="1">
      <c r="A8651" s="98">
        <v>862</v>
      </c>
      <c r="B8651" s="125" t="s">
        <v>3041</v>
      </c>
      <c r="C8651" s="126">
        <v>42643</v>
      </c>
      <c r="D8651" s="98" t="s">
        <v>11</v>
      </c>
      <c r="E8651" s="98">
        <v>865559</v>
      </c>
      <c r="F8651" s="98"/>
      <c r="G8651" s="127" t="s">
        <v>7613</v>
      </c>
      <c r="H8651" s="128">
        <v>50</v>
      </c>
      <c r="I8651" s="128">
        <v>0</v>
      </c>
      <c r="J8651" s="129">
        <v>50</v>
      </c>
      <c r="K8651" s="101" t="s">
        <v>1388</v>
      </c>
    </row>
    <row r="8652" spans="1:11" ht="56.25" customHeight="1">
      <c r="A8652" s="98">
        <v>862</v>
      </c>
      <c r="B8652" s="125" t="s">
        <v>3041</v>
      </c>
      <c r="C8652" s="126">
        <v>42643</v>
      </c>
      <c r="D8652" s="98" t="s">
        <v>11</v>
      </c>
      <c r="E8652" s="98">
        <v>865562</v>
      </c>
      <c r="F8652" s="98"/>
      <c r="G8652" s="127" t="s">
        <v>7614</v>
      </c>
      <c r="H8652" s="128">
        <v>50</v>
      </c>
      <c r="I8652" s="128">
        <v>0</v>
      </c>
      <c r="J8652" s="129">
        <v>50</v>
      </c>
      <c r="K8652" s="101" t="s">
        <v>1388</v>
      </c>
    </row>
    <row r="8653" spans="1:11" ht="56.25" customHeight="1">
      <c r="A8653" s="98">
        <v>862</v>
      </c>
      <c r="B8653" s="125" t="s">
        <v>3041</v>
      </c>
      <c r="C8653" s="126">
        <v>42643</v>
      </c>
      <c r="D8653" s="98" t="s">
        <v>11</v>
      </c>
      <c r="E8653" s="98">
        <v>865566</v>
      </c>
      <c r="F8653" s="98"/>
      <c r="G8653" s="127" t="s">
        <v>7615</v>
      </c>
      <c r="H8653" s="128">
        <v>50</v>
      </c>
      <c r="I8653" s="128">
        <v>0</v>
      </c>
      <c r="J8653" s="129">
        <v>50</v>
      </c>
      <c r="K8653" s="101" t="s">
        <v>1388</v>
      </c>
    </row>
    <row r="8654" spans="1:11" ht="56.25" customHeight="1">
      <c r="A8654" s="98">
        <v>862</v>
      </c>
      <c r="B8654" s="125" t="s">
        <v>3041</v>
      </c>
      <c r="C8654" s="126">
        <v>42643</v>
      </c>
      <c r="D8654" s="98" t="s">
        <v>11</v>
      </c>
      <c r="E8654" s="98">
        <v>865568</v>
      </c>
      <c r="F8654" s="98"/>
      <c r="G8654" s="127" t="s">
        <v>7616</v>
      </c>
      <c r="H8654" s="128">
        <v>50</v>
      </c>
      <c r="I8654" s="128">
        <v>0</v>
      </c>
      <c r="J8654" s="129">
        <v>50</v>
      </c>
      <c r="K8654" s="101" t="s">
        <v>1388</v>
      </c>
    </row>
    <row r="8655" spans="1:11" ht="56.25" customHeight="1">
      <c r="A8655" s="98">
        <v>862</v>
      </c>
      <c r="B8655" s="125" t="s">
        <v>3041</v>
      </c>
      <c r="C8655" s="126">
        <v>42643</v>
      </c>
      <c r="D8655" s="98" t="s">
        <v>11</v>
      </c>
      <c r="E8655" s="98">
        <v>865573</v>
      </c>
      <c r="F8655" s="98"/>
      <c r="G8655" s="127" t="s">
        <v>7617</v>
      </c>
      <c r="H8655" s="128">
        <v>50</v>
      </c>
      <c r="I8655" s="128">
        <v>0</v>
      </c>
      <c r="J8655" s="129">
        <v>50</v>
      </c>
      <c r="K8655" s="101" t="s">
        <v>1388</v>
      </c>
    </row>
    <row r="8656" spans="1:11" ht="56.25" customHeight="1">
      <c r="A8656" s="98">
        <v>862</v>
      </c>
      <c r="B8656" s="125" t="s">
        <v>3041</v>
      </c>
      <c r="C8656" s="126">
        <v>42643</v>
      </c>
      <c r="D8656" s="98" t="s">
        <v>11</v>
      </c>
      <c r="E8656" s="98">
        <v>865577</v>
      </c>
      <c r="F8656" s="98"/>
      <c r="G8656" s="127" t="s">
        <v>7618</v>
      </c>
      <c r="H8656" s="128">
        <v>50</v>
      </c>
      <c r="I8656" s="128">
        <v>0</v>
      </c>
      <c r="J8656" s="129">
        <v>50</v>
      </c>
      <c r="K8656" s="101" t="s">
        <v>1388</v>
      </c>
    </row>
    <row r="8657" spans="1:11" ht="56.25" customHeight="1">
      <c r="A8657" s="98">
        <v>862</v>
      </c>
      <c r="B8657" s="125" t="s">
        <v>3041</v>
      </c>
      <c r="C8657" s="126">
        <v>42643</v>
      </c>
      <c r="D8657" s="98" t="s">
        <v>11</v>
      </c>
      <c r="E8657" s="98">
        <v>865583</v>
      </c>
      <c r="F8657" s="98"/>
      <c r="G8657" s="127" t="s">
        <v>7619</v>
      </c>
      <c r="H8657" s="128">
        <v>50</v>
      </c>
      <c r="I8657" s="128">
        <v>0</v>
      </c>
      <c r="J8657" s="129">
        <v>50</v>
      </c>
      <c r="K8657" s="101" t="s">
        <v>1388</v>
      </c>
    </row>
    <row r="8658" spans="1:11" ht="56.25" customHeight="1">
      <c r="A8658" s="98">
        <v>862</v>
      </c>
      <c r="B8658" s="125" t="s">
        <v>3041</v>
      </c>
      <c r="C8658" s="126">
        <v>42643</v>
      </c>
      <c r="D8658" s="98" t="s">
        <v>11</v>
      </c>
      <c r="E8658" s="98">
        <v>865587</v>
      </c>
      <c r="F8658" s="98"/>
      <c r="G8658" s="127" t="s">
        <v>7620</v>
      </c>
      <c r="H8658" s="128">
        <v>50</v>
      </c>
      <c r="I8658" s="128">
        <v>0</v>
      </c>
      <c r="J8658" s="129">
        <v>50</v>
      </c>
      <c r="K8658" s="101" t="s">
        <v>1388</v>
      </c>
    </row>
    <row r="8659" spans="1:11" ht="56.25" customHeight="1">
      <c r="A8659" s="98">
        <v>862</v>
      </c>
      <c r="B8659" s="125" t="s">
        <v>3041</v>
      </c>
      <c r="C8659" s="126">
        <v>42643</v>
      </c>
      <c r="D8659" s="98" t="s">
        <v>11</v>
      </c>
      <c r="E8659" s="98">
        <v>865588</v>
      </c>
      <c r="F8659" s="98"/>
      <c r="G8659" s="127" t="s">
        <v>7621</v>
      </c>
      <c r="H8659" s="128">
        <v>50</v>
      </c>
      <c r="I8659" s="128">
        <v>0</v>
      </c>
      <c r="J8659" s="129">
        <v>50</v>
      </c>
      <c r="K8659" s="101" t="s">
        <v>1388</v>
      </c>
    </row>
    <row r="8660" spans="1:11" ht="56.25" customHeight="1">
      <c r="A8660" s="98">
        <v>862</v>
      </c>
      <c r="B8660" s="125" t="s">
        <v>3041</v>
      </c>
      <c r="C8660" s="126">
        <v>42643</v>
      </c>
      <c r="D8660" s="98" t="s">
        <v>11</v>
      </c>
      <c r="E8660" s="98">
        <v>865591</v>
      </c>
      <c r="F8660" s="98"/>
      <c r="G8660" s="127" t="s">
        <v>7622</v>
      </c>
      <c r="H8660" s="128">
        <v>50</v>
      </c>
      <c r="I8660" s="128">
        <v>0</v>
      </c>
      <c r="J8660" s="129">
        <v>50</v>
      </c>
      <c r="K8660" s="101" t="s">
        <v>1388</v>
      </c>
    </row>
    <row r="8661" spans="1:11" ht="56.25" customHeight="1">
      <c r="A8661" s="98">
        <v>862</v>
      </c>
      <c r="B8661" s="125" t="s">
        <v>3041</v>
      </c>
      <c r="C8661" s="126">
        <v>42643</v>
      </c>
      <c r="D8661" s="98" t="s">
        <v>11</v>
      </c>
      <c r="E8661" s="98">
        <v>865592</v>
      </c>
      <c r="F8661" s="98"/>
      <c r="G8661" s="127" t="s">
        <v>7623</v>
      </c>
      <c r="H8661" s="128">
        <v>50</v>
      </c>
      <c r="I8661" s="128">
        <v>0</v>
      </c>
      <c r="J8661" s="129">
        <v>50</v>
      </c>
      <c r="K8661" s="101" t="s">
        <v>1388</v>
      </c>
    </row>
    <row r="8662" spans="1:11" ht="56.25" customHeight="1">
      <c r="A8662" s="98">
        <v>862</v>
      </c>
      <c r="B8662" s="125" t="s">
        <v>3041</v>
      </c>
      <c r="C8662" s="126">
        <v>42643</v>
      </c>
      <c r="D8662" s="98" t="s">
        <v>11</v>
      </c>
      <c r="E8662" s="98">
        <v>865594</v>
      </c>
      <c r="F8662" s="98"/>
      <c r="G8662" s="127" t="s">
        <v>7624</v>
      </c>
      <c r="H8662" s="128">
        <v>50</v>
      </c>
      <c r="I8662" s="128">
        <v>0</v>
      </c>
      <c r="J8662" s="129">
        <v>50</v>
      </c>
      <c r="K8662" s="101" t="s">
        <v>1388</v>
      </c>
    </row>
    <row r="8663" spans="1:11" ht="56.25" customHeight="1">
      <c r="A8663" s="98">
        <v>862</v>
      </c>
      <c r="B8663" s="125" t="s">
        <v>3041</v>
      </c>
      <c r="C8663" s="126">
        <v>42643</v>
      </c>
      <c r="D8663" s="98" t="s">
        <v>11</v>
      </c>
      <c r="E8663" s="98">
        <v>865595</v>
      </c>
      <c r="F8663" s="98"/>
      <c r="G8663" s="127" t="s">
        <v>7625</v>
      </c>
      <c r="H8663" s="128">
        <v>50</v>
      </c>
      <c r="I8663" s="128">
        <v>0</v>
      </c>
      <c r="J8663" s="129">
        <v>50</v>
      </c>
      <c r="K8663" s="101" t="s">
        <v>1388</v>
      </c>
    </row>
    <row r="8664" spans="1:11" ht="56.25" customHeight="1">
      <c r="A8664" s="98">
        <v>862</v>
      </c>
      <c r="B8664" s="125" t="s">
        <v>3041</v>
      </c>
      <c r="C8664" s="126">
        <v>42577</v>
      </c>
      <c r="D8664" s="98" t="s">
        <v>1376</v>
      </c>
      <c r="E8664" s="98">
        <v>10734614</v>
      </c>
      <c r="F8664" s="98"/>
      <c r="G8664" s="127" t="s">
        <v>5769</v>
      </c>
      <c r="H8664" s="128">
        <v>0</v>
      </c>
      <c r="I8664" s="128">
        <v>505491.91</v>
      </c>
      <c r="J8664" s="129">
        <v>505491.91</v>
      </c>
      <c r="K8664" s="101" t="s">
        <v>1388</v>
      </c>
    </row>
    <row r="8665" spans="1:11" ht="56.25" customHeight="1">
      <c r="A8665" s="98">
        <v>867</v>
      </c>
      <c r="B8665" s="125" t="s">
        <v>11351</v>
      </c>
      <c r="C8665" s="126">
        <v>42566</v>
      </c>
      <c r="D8665" s="98" t="s">
        <v>3</v>
      </c>
      <c r="E8665" s="98">
        <v>1398740</v>
      </c>
      <c r="F8665" s="98"/>
      <c r="G8665" s="127" t="s">
        <v>11352</v>
      </c>
      <c r="H8665" s="128">
        <v>0</v>
      </c>
      <c r="I8665" s="128">
        <v>198</v>
      </c>
      <c r="J8665" s="129">
        <v>198</v>
      </c>
      <c r="K8665" s="101" t="s">
        <v>1388</v>
      </c>
    </row>
    <row r="8666" spans="1:11" ht="56.25" customHeight="1">
      <c r="A8666" s="98">
        <v>902</v>
      </c>
      <c r="B8666" s="125" t="s">
        <v>8156</v>
      </c>
      <c r="C8666" s="126">
        <v>42397</v>
      </c>
      <c r="D8666" s="98" t="s">
        <v>3</v>
      </c>
      <c r="E8666" s="98">
        <v>1345212</v>
      </c>
      <c r="F8666" s="98"/>
      <c r="G8666" s="127" t="s">
        <v>8157</v>
      </c>
      <c r="H8666" s="128">
        <v>0</v>
      </c>
      <c r="I8666" s="128">
        <v>500</v>
      </c>
      <c r="J8666" s="129">
        <v>500</v>
      </c>
      <c r="K8666" s="101" t="s">
        <v>1388</v>
      </c>
    </row>
    <row r="8667" spans="1:11" ht="56.25" customHeight="1">
      <c r="A8667" s="98">
        <v>902</v>
      </c>
      <c r="B8667" s="125" t="s">
        <v>8156</v>
      </c>
      <c r="C8667" s="126">
        <v>42411</v>
      </c>
      <c r="D8667" s="98" t="s">
        <v>3</v>
      </c>
      <c r="E8667" s="98">
        <v>1348741</v>
      </c>
      <c r="F8667" s="98"/>
      <c r="G8667" s="127" t="s">
        <v>8304</v>
      </c>
      <c r="H8667" s="128">
        <v>0</v>
      </c>
      <c r="I8667" s="128">
        <v>1000</v>
      </c>
      <c r="J8667" s="129">
        <v>1000</v>
      </c>
      <c r="K8667" s="101" t="s">
        <v>1388</v>
      </c>
    </row>
    <row r="8668" spans="1:11" ht="56.25" customHeight="1">
      <c r="A8668" s="98">
        <v>902</v>
      </c>
      <c r="B8668" s="125" t="s">
        <v>8156</v>
      </c>
      <c r="C8668" s="126">
        <v>42422</v>
      </c>
      <c r="D8668" s="98" t="s">
        <v>3</v>
      </c>
      <c r="E8668" s="98">
        <v>1352738</v>
      </c>
      <c r="F8668" s="98"/>
      <c r="G8668" s="127" t="s">
        <v>8447</v>
      </c>
      <c r="H8668" s="128">
        <v>0</v>
      </c>
      <c r="I8668" s="128">
        <v>590.96</v>
      </c>
      <c r="J8668" s="129">
        <v>590.96</v>
      </c>
      <c r="K8668" s="101" t="s">
        <v>1388</v>
      </c>
    </row>
    <row r="8669" spans="1:11" ht="56.25" customHeight="1">
      <c r="A8669" s="98">
        <v>902</v>
      </c>
      <c r="B8669" s="125" t="s">
        <v>8156</v>
      </c>
      <c r="C8669" s="126">
        <v>42422</v>
      </c>
      <c r="D8669" s="98" t="s">
        <v>3</v>
      </c>
      <c r="E8669" s="98">
        <v>1352740</v>
      </c>
      <c r="F8669" s="98"/>
      <c r="G8669" s="127" t="s">
        <v>8449</v>
      </c>
      <c r="H8669" s="128">
        <v>0</v>
      </c>
      <c r="I8669" s="128">
        <v>590.96</v>
      </c>
      <c r="J8669" s="129">
        <v>590.96</v>
      </c>
      <c r="K8669" s="101" t="s">
        <v>1388</v>
      </c>
    </row>
    <row r="8670" spans="1:11" ht="56.25" customHeight="1">
      <c r="A8670" s="98">
        <v>902</v>
      </c>
      <c r="B8670" s="125" t="s">
        <v>8156</v>
      </c>
      <c r="C8670" s="126">
        <v>42422</v>
      </c>
      <c r="D8670" s="98" t="s">
        <v>3</v>
      </c>
      <c r="E8670" s="98">
        <v>1352742</v>
      </c>
      <c r="F8670" s="98"/>
      <c r="G8670" s="127" t="s">
        <v>8450</v>
      </c>
      <c r="H8670" s="128">
        <v>0</v>
      </c>
      <c r="I8670" s="128">
        <v>3142.12</v>
      </c>
      <c r="J8670" s="129">
        <v>3142.12</v>
      </c>
      <c r="K8670" s="101" t="s">
        <v>1388</v>
      </c>
    </row>
    <row r="8671" spans="1:11" ht="56.25" customHeight="1">
      <c r="A8671" s="98">
        <v>902</v>
      </c>
      <c r="B8671" s="125" t="s">
        <v>8156</v>
      </c>
      <c r="C8671" s="126">
        <v>42422</v>
      </c>
      <c r="D8671" s="98" t="s">
        <v>3</v>
      </c>
      <c r="E8671" s="98">
        <v>1352744</v>
      </c>
      <c r="F8671" s="98"/>
      <c r="G8671" s="127" t="s">
        <v>8451</v>
      </c>
      <c r="H8671" s="128">
        <v>0</v>
      </c>
      <c r="I8671" s="128">
        <v>2932.64</v>
      </c>
      <c r="J8671" s="129">
        <v>2932.64</v>
      </c>
      <c r="K8671" s="101" t="s">
        <v>1388</v>
      </c>
    </row>
    <row r="8672" spans="1:11" ht="56.25" customHeight="1">
      <c r="A8672" s="98">
        <v>902</v>
      </c>
      <c r="B8672" s="125" t="s">
        <v>8156</v>
      </c>
      <c r="C8672" s="126">
        <v>42489</v>
      </c>
      <c r="D8672" s="98" t="s">
        <v>3</v>
      </c>
      <c r="E8672" s="98">
        <v>1374656</v>
      </c>
      <c r="F8672" s="98"/>
      <c r="G8672" s="127" t="s">
        <v>9690</v>
      </c>
      <c r="H8672" s="128">
        <v>0</v>
      </c>
      <c r="I8672" s="128">
        <v>880.80000000000007</v>
      </c>
      <c r="J8672" s="129">
        <v>880.80000000000007</v>
      </c>
      <c r="K8672" s="101" t="s">
        <v>1388</v>
      </c>
    </row>
    <row r="8673" spans="1:11" ht="56.25" customHeight="1">
      <c r="A8673" s="98">
        <v>902</v>
      </c>
      <c r="B8673" s="125" t="s">
        <v>8156</v>
      </c>
      <c r="C8673" s="126">
        <v>42489</v>
      </c>
      <c r="D8673" s="98" t="s">
        <v>3</v>
      </c>
      <c r="E8673" s="98">
        <v>1374658</v>
      </c>
      <c r="F8673" s="98"/>
      <c r="G8673" s="127" t="s">
        <v>9690</v>
      </c>
      <c r="H8673" s="128">
        <v>0</v>
      </c>
      <c r="I8673" s="128">
        <v>880.80000000000007</v>
      </c>
      <c r="J8673" s="129">
        <v>880.80000000000007</v>
      </c>
      <c r="K8673" s="101" t="s">
        <v>1388</v>
      </c>
    </row>
    <row r="8674" spans="1:11" ht="56.25" customHeight="1">
      <c r="A8674" s="98">
        <v>902</v>
      </c>
      <c r="B8674" s="125" t="s">
        <v>8156</v>
      </c>
      <c r="C8674" s="126">
        <v>42489</v>
      </c>
      <c r="D8674" s="98" t="s">
        <v>3</v>
      </c>
      <c r="E8674" s="98">
        <v>1374659</v>
      </c>
      <c r="F8674" s="98"/>
      <c r="G8674" s="127" t="s">
        <v>9690</v>
      </c>
      <c r="H8674" s="128">
        <v>0</v>
      </c>
      <c r="I8674" s="128">
        <v>416.95</v>
      </c>
      <c r="J8674" s="129">
        <v>416.95</v>
      </c>
      <c r="K8674" s="101" t="s">
        <v>1388</v>
      </c>
    </row>
    <row r="8675" spans="1:11" ht="56.25" customHeight="1">
      <c r="A8675" s="98">
        <v>902</v>
      </c>
      <c r="B8675" s="125" t="s">
        <v>8156</v>
      </c>
      <c r="C8675" s="126">
        <v>42501</v>
      </c>
      <c r="D8675" s="98" t="s">
        <v>3</v>
      </c>
      <c r="E8675" s="98">
        <v>1377778</v>
      </c>
      <c r="F8675" s="98"/>
      <c r="G8675" s="127" t="s">
        <v>9850</v>
      </c>
      <c r="H8675" s="128">
        <v>0</v>
      </c>
      <c r="I8675" s="128">
        <v>1968.14</v>
      </c>
      <c r="J8675" s="129">
        <v>1968.14</v>
      </c>
      <c r="K8675" s="101" t="s">
        <v>1388</v>
      </c>
    </row>
    <row r="8676" spans="1:11" ht="56.25" customHeight="1">
      <c r="A8676" s="98">
        <v>902</v>
      </c>
      <c r="B8676" s="125" t="s">
        <v>8156</v>
      </c>
      <c r="C8676" s="126">
        <v>42527</v>
      </c>
      <c r="D8676" s="98" t="s">
        <v>3</v>
      </c>
      <c r="E8676" s="98">
        <v>1385422</v>
      </c>
      <c r="F8676" s="98"/>
      <c r="G8676" s="127" t="s">
        <v>10347</v>
      </c>
      <c r="H8676" s="128">
        <v>0</v>
      </c>
      <c r="I8676" s="128">
        <v>500</v>
      </c>
      <c r="J8676" s="129">
        <v>500</v>
      </c>
      <c r="K8676" s="101" t="s">
        <v>1388</v>
      </c>
    </row>
    <row r="8677" spans="1:11" ht="56.25" customHeight="1">
      <c r="A8677" s="98">
        <v>902</v>
      </c>
      <c r="B8677" s="125" t="s">
        <v>8156</v>
      </c>
      <c r="C8677" s="126">
        <v>42601</v>
      </c>
      <c r="D8677" s="98" t="s">
        <v>3</v>
      </c>
      <c r="E8677" s="98">
        <v>1410209</v>
      </c>
      <c r="F8677" s="98"/>
      <c r="G8677" s="127" t="s">
        <v>12234</v>
      </c>
      <c r="H8677" s="128">
        <v>0</v>
      </c>
      <c r="I8677" s="128">
        <v>884.93000000000006</v>
      </c>
      <c r="J8677" s="129">
        <v>884.93000000000006</v>
      </c>
      <c r="K8677" s="101" t="s">
        <v>1388</v>
      </c>
    </row>
    <row r="8678" spans="1:11" ht="56.25" customHeight="1">
      <c r="A8678" s="98">
        <v>902</v>
      </c>
      <c r="B8678" s="125" t="s">
        <v>8156</v>
      </c>
      <c r="C8678" s="126">
        <v>42601</v>
      </c>
      <c r="D8678" s="98" t="s">
        <v>3</v>
      </c>
      <c r="E8678" s="98">
        <v>1410210</v>
      </c>
      <c r="F8678" s="98"/>
      <c r="G8678" s="127" t="s">
        <v>12235</v>
      </c>
      <c r="H8678" s="128">
        <v>0</v>
      </c>
      <c r="I8678" s="128">
        <v>1407</v>
      </c>
      <c r="J8678" s="129">
        <v>1407</v>
      </c>
      <c r="K8678" s="101" t="s">
        <v>1388</v>
      </c>
    </row>
    <row r="8679" spans="1:11" ht="56.25" customHeight="1">
      <c r="A8679" s="98">
        <v>902</v>
      </c>
      <c r="B8679" s="125" t="s">
        <v>8156</v>
      </c>
      <c r="C8679" s="126">
        <v>42601</v>
      </c>
      <c r="D8679" s="98" t="s">
        <v>3</v>
      </c>
      <c r="E8679" s="98">
        <v>1410213</v>
      </c>
      <c r="F8679" s="98"/>
      <c r="G8679" s="127" t="s">
        <v>12237</v>
      </c>
      <c r="H8679" s="128">
        <v>0</v>
      </c>
      <c r="I8679" s="128">
        <v>1327.4</v>
      </c>
      <c r="J8679" s="129">
        <v>1327.4</v>
      </c>
      <c r="K8679" s="101" t="s">
        <v>1388</v>
      </c>
    </row>
    <row r="8680" spans="1:11" ht="56.25" customHeight="1">
      <c r="A8680" s="98">
        <v>902</v>
      </c>
      <c r="B8680" s="125" t="s">
        <v>8156</v>
      </c>
      <c r="C8680" s="126">
        <v>42641</v>
      </c>
      <c r="D8680" s="98" t="s">
        <v>3</v>
      </c>
      <c r="E8680" s="98">
        <v>1424702</v>
      </c>
      <c r="F8680" s="98"/>
      <c r="G8680" s="127" t="s">
        <v>13692</v>
      </c>
      <c r="H8680" s="128">
        <v>0</v>
      </c>
      <c r="I8680" s="128">
        <v>2627</v>
      </c>
      <c r="J8680" s="129">
        <v>2627</v>
      </c>
      <c r="K8680" s="101" t="s">
        <v>1388</v>
      </c>
    </row>
    <row r="8681" spans="1:11" ht="56.25" customHeight="1">
      <c r="A8681" s="98">
        <v>903</v>
      </c>
      <c r="B8681" s="125" t="s">
        <v>9711</v>
      </c>
      <c r="C8681" s="126">
        <v>42493</v>
      </c>
      <c r="D8681" s="98" t="s">
        <v>3</v>
      </c>
      <c r="E8681" s="98">
        <v>1375027</v>
      </c>
      <c r="F8681" s="98"/>
      <c r="G8681" s="127" t="s">
        <v>9712</v>
      </c>
      <c r="H8681" s="128">
        <v>0</v>
      </c>
      <c r="I8681" s="128">
        <v>55646.11</v>
      </c>
      <c r="J8681" s="129">
        <v>55646.11</v>
      </c>
      <c r="K8681" s="101" t="s">
        <v>1388</v>
      </c>
    </row>
    <row r="8682" spans="1:11" ht="56.25" customHeight="1">
      <c r="A8682" s="98">
        <v>903</v>
      </c>
      <c r="B8682" s="125" t="s">
        <v>9711</v>
      </c>
      <c r="C8682" s="126">
        <v>42493</v>
      </c>
      <c r="D8682" s="98" t="s">
        <v>3</v>
      </c>
      <c r="E8682" s="98">
        <v>1375029</v>
      </c>
      <c r="F8682" s="98"/>
      <c r="G8682" s="127" t="s">
        <v>9713</v>
      </c>
      <c r="H8682" s="128">
        <v>0</v>
      </c>
      <c r="I8682" s="128">
        <v>5199.38</v>
      </c>
      <c r="J8682" s="129">
        <v>5199.38</v>
      </c>
      <c r="K8682" s="101" t="s">
        <v>1388</v>
      </c>
    </row>
    <row r="8683" spans="1:11" ht="56.25" customHeight="1">
      <c r="A8683" s="98">
        <v>903</v>
      </c>
      <c r="B8683" s="125" t="s">
        <v>9711</v>
      </c>
      <c r="C8683" s="126">
        <v>42493</v>
      </c>
      <c r="D8683" s="98" t="s">
        <v>3</v>
      </c>
      <c r="E8683" s="98">
        <v>1375035</v>
      </c>
      <c r="F8683" s="98"/>
      <c r="G8683" s="127" t="s">
        <v>9716</v>
      </c>
      <c r="H8683" s="128">
        <v>0</v>
      </c>
      <c r="I8683" s="128">
        <v>5885</v>
      </c>
      <c r="J8683" s="129">
        <v>5885</v>
      </c>
      <c r="K8683" s="101" t="s">
        <v>1388</v>
      </c>
    </row>
    <row r="8684" spans="1:11" ht="56.25" customHeight="1">
      <c r="A8684" s="98">
        <v>903</v>
      </c>
      <c r="B8684" s="125" t="s">
        <v>9711</v>
      </c>
      <c r="C8684" s="126">
        <v>42601</v>
      </c>
      <c r="D8684" s="98" t="s">
        <v>3</v>
      </c>
      <c r="E8684" s="98">
        <v>1410053</v>
      </c>
      <c r="F8684" s="98"/>
      <c r="G8684" s="127" t="s">
        <v>12228</v>
      </c>
      <c r="H8684" s="128">
        <v>0</v>
      </c>
      <c r="I8684" s="128">
        <v>1620</v>
      </c>
      <c r="J8684" s="129">
        <v>1620</v>
      </c>
      <c r="K8684" s="101" t="s">
        <v>1388</v>
      </c>
    </row>
    <row r="8685" spans="1:11" ht="56.25" customHeight="1">
      <c r="A8685" s="98">
        <v>903</v>
      </c>
      <c r="B8685" s="125" t="s">
        <v>9711</v>
      </c>
      <c r="C8685" s="126">
        <v>42621</v>
      </c>
      <c r="D8685" s="98" t="s">
        <v>3</v>
      </c>
      <c r="E8685" s="98">
        <v>1417349</v>
      </c>
      <c r="F8685" s="98"/>
      <c r="G8685" s="127" t="s">
        <v>12825</v>
      </c>
      <c r="H8685" s="128">
        <v>0</v>
      </c>
      <c r="I8685" s="128">
        <v>7531.83</v>
      </c>
      <c r="J8685" s="129">
        <v>7531.83</v>
      </c>
      <c r="K8685" s="101" t="s">
        <v>1388</v>
      </c>
    </row>
    <row r="8686" spans="1:11" ht="56.25" customHeight="1">
      <c r="A8686" s="98">
        <v>903</v>
      </c>
      <c r="B8686" s="125" t="s">
        <v>9711</v>
      </c>
      <c r="C8686" s="126">
        <v>42621</v>
      </c>
      <c r="D8686" s="98" t="s">
        <v>3</v>
      </c>
      <c r="E8686" s="98">
        <v>1417351</v>
      </c>
      <c r="F8686" s="98"/>
      <c r="G8686" s="127" t="s">
        <v>12826</v>
      </c>
      <c r="H8686" s="128">
        <v>0</v>
      </c>
      <c r="I8686" s="128">
        <v>9543.82</v>
      </c>
      <c r="J8686" s="129">
        <v>9543.82</v>
      </c>
      <c r="K8686" s="101" t="s">
        <v>1388</v>
      </c>
    </row>
    <row r="8687" spans="1:11" ht="56.25" customHeight="1">
      <c r="A8687" s="98">
        <v>903</v>
      </c>
      <c r="B8687" s="125" t="s">
        <v>9711</v>
      </c>
      <c r="C8687" s="126">
        <v>42621</v>
      </c>
      <c r="D8687" s="98" t="s">
        <v>3</v>
      </c>
      <c r="E8687" s="98">
        <v>1417354</v>
      </c>
      <c r="F8687" s="98"/>
      <c r="G8687" s="127" t="s">
        <v>12828</v>
      </c>
      <c r="H8687" s="128">
        <v>0</v>
      </c>
      <c r="I8687" s="128">
        <v>4042</v>
      </c>
      <c r="J8687" s="129">
        <v>4042</v>
      </c>
      <c r="K8687" s="101" t="s">
        <v>1388</v>
      </c>
    </row>
    <row r="8688" spans="1:11" ht="56.25" customHeight="1">
      <c r="A8688" s="98">
        <v>903</v>
      </c>
      <c r="B8688" s="125" t="s">
        <v>9711</v>
      </c>
      <c r="C8688" s="126">
        <v>42621</v>
      </c>
      <c r="D8688" s="98" t="s">
        <v>3</v>
      </c>
      <c r="E8688" s="98">
        <v>1417360</v>
      </c>
      <c r="F8688" s="98"/>
      <c r="G8688" s="127" t="s">
        <v>12832</v>
      </c>
      <c r="H8688" s="128">
        <v>0</v>
      </c>
      <c r="I8688" s="128">
        <v>9583.89</v>
      </c>
      <c r="J8688" s="129">
        <v>9583.89</v>
      </c>
      <c r="K8688" s="101" t="s">
        <v>1388</v>
      </c>
    </row>
    <row r="8689" spans="1:11" ht="56.25" customHeight="1">
      <c r="A8689" s="98">
        <v>903</v>
      </c>
      <c r="B8689" s="125" t="s">
        <v>9711</v>
      </c>
      <c r="C8689" s="126">
        <v>42621</v>
      </c>
      <c r="D8689" s="98" t="s">
        <v>3</v>
      </c>
      <c r="E8689" s="98">
        <v>1417366</v>
      </c>
      <c r="F8689" s="98"/>
      <c r="G8689" s="127" t="s">
        <v>12835</v>
      </c>
      <c r="H8689" s="128">
        <v>0</v>
      </c>
      <c r="I8689" s="128">
        <v>2411.5</v>
      </c>
      <c r="J8689" s="129">
        <v>2411.5</v>
      </c>
      <c r="K8689" s="101" t="s">
        <v>1388</v>
      </c>
    </row>
    <row r="8690" spans="1:11" ht="56.25" customHeight="1">
      <c r="A8690" s="98">
        <v>1201</v>
      </c>
      <c r="B8690" s="125" t="s">
        <v>13737</v>
      </c>
      <c r="C8690" s="126">
        <v>42642</v>
      </c>
      <c r="D8690" s="98" t="s">
        <v>3</v>
      </c>
      <c r="E8690" s="98">
        <v>1425056</v>
      </c>
      <c r="F8690" s="98"/>
      <c r="G8690" s="127" t="s">
        <v>13738</v>
      </c>
      <c r="H8690" s="128">
        <v>0</v>
      </c>
      <c r="I8690" s="128">
        <v>8868.86</v>
      </c>
      <c r="J8690" s="129">
        <v>8868.86</v>
      </c>
      <c r="K8690" s="101" t="s">
        <v>1388</v>
      </c>
    </row>
    <row r="8691" spans="1:11" ht="56.25" customHeight="1">
      <c r="A8691" s="98">
        <v>1210</v>
      </c>
      <c r="B8691" s="125" t="s">
        <v>9218</v>
      </c>
      <c r="C8691" s="126">
        <v>42466</v>
      </c>
      <c r="D8691" s="98" t="s">
        <v>3</v>
      </c>
      <c r="E8691" s="98">
        <v>1366388</v>
      </c>
      <c r="F8691" s="98"/>
      <c r="G8691" s="127" t="s">
        <v>9219</v>
      </c>
      <c r="H8691" s="128">
        <v>0</v>
      </c>
      <c r="I8691" s="128">
        <v>1659939.22</v>
      </c>
      <c r="J8691" s="129">
        <v>1659939.22</v>
      </c>
      <c r="K8691" s="101" t="s">
        <v>1388</v>
      </c>
    </row>
    <row r="8692" spans="1:11" ht="56.25" customHeight="1">
      <c r="A8692" s="98">
        <v>1257</v>
      </c>
      <c r="B8692" s="125" t="s">
        <v>10176</v>
      </c>
      <c r="C8692" s="126">
        <v>42520</v>
      </c>
      <c r="D8692" s="98" t="s">
        <v>3</v>
      </c>
      <c r="E8692" s="98">
        <v>1382944</v>
      </c>
      <c r="F8692" s="98"/>
      <c r="G8692" s="127" t="s">
        <v>10177</v>
      </c>
      <c r="H8692" s="128">
        <v>0</v>
      </c>
      <c r="I8692" s="128">
        <v>81026</v>
      </c>
      <c r="J8692" s="129">
        <v>81026</v>
      </c>
      <c r="K8692" s="101" t="s">
        <v>1388</v>
      </c>
    </row>
    <row r="8693" spans="1:11" ht="56.25" customHeight="1">
      <c r="A8693" s="98">
        <v>1265</v>
      </c>
      <c r="B8693" s="125" t="s">
        <v>10292</v>
      </c>
      <c r="C8693" s="126">
        <v>42523</v>
      </c>
      <c r="D8693" s="98" t="s">
        <v>3</v>
      </c>
      <c r="E8693" s="98">
        <v>1384357</v>
      </c>
      <c r="F8693" s="98"/>
      <c r="G8693" s="127" t="s">
        <v>10293</v>
      </c>
      <c r="H8693" s="128">
        <v>0</v>
      </c>
      <c r="I8693" s="128">
        <v>463560.26</v>
      </c>
      <c r="J8693" s="129">
        <v>463560.26</v>
      </c>
      <c r="K8693" s="101" t="s">
        <v>1388</v>
      </c>
    </row>
    <row r="8694" spans="1:11" ht="56.25" customHeight="1">
      <c r="A8694" s="98">
        <v>1320</v>
      </c>
      <c r="B8694" s="125" t="s">
        <v>4560</v>
      </c>
      <c r="C8694" s="126">
        <v>42530</v>
      </c>
      <c r="D8694" s="98" t="s">
        <v>11</v>
      </c>
      <c r="E8694" s="98">
        <v>854072</v>
      </c>
      <c r="F8694" s="98"/>
      <c r="G8694" s="127" t="s">
        <v>4562</v>
      </c>
      <c r="H8694" s="128">
        <v>50</v>
      </c>
      <c r="I8694" s="128">
        <v>0</v>
      </c>
      <c r="J8694" s="129">
        <v>50</v>
      </c>
      <c r="K8694" s="101" t="s">
        <v>1388</v>
      </c>
    </row>
    <row r="8695" spans="1:11" ht="56.25" customHeight="1">
      <c r="A8695" s="98">
        <v>1320</v>
      </c>
      <c r="B8695" s="125" t="s">
        <v>4560</v>
      </c>
      <c r="C8695" s="126">
        <v>42530</v>
      </c>
      <c r="D8695" s="98" t="s">
        <v>13</v>
      </c>
      <c r="E8695" s="98">
        <v>854072</v>
      </c>
      <c r="F8695" s="98"/>
      <c r="G8695" s="127" t="s">
        <v>4561</v>
      </c>
      <c r="H8695" s="128">
        <v>348</v>
      </c>
      <c r="I8695" s="128">
        <v>0</v>
      </c>
      <c r="J8695" s="129">
        <v>348</v>
      </c>
      <c r="K8695" s="101" t="s">
        <v>1388</v>
      </c>
    </row>
    <row r="8696" spans="1:11" ht="56.25" customHeight="1">
      <c r="A8696" s="98">
        <v>1334</v>
      </c>
      <c r="B8696" s="125" t="s">
        <v>7953</v>
      </c>
      <c r="C8696" s="126">
        <v>42384</v>
      </c>
      <c r="D8696" s="98" t="s">
        <v>3</v>
      </c>
      <c r="E8696" s="98">
        <v>1341169</v>
      </c>
      <c r="F8696" s="98"/>
      <c r="G8696" s="127" t="s">
        <v>7954</v>
      </c>
      <c r="H8696" s="128">
        <v>0</v>
      </c>
      <c r="I8696" s="128">
        <v>441870.36</v>
      </c>
      <c r="J8696" s="129">
        <v>441870.36</v>
      </c>
      <c r="K8696" s="101" t="s">
        <v>1388</v>
      </c>
    </row>
    <row r="8697" spans="1:11" ht="56.25" customHeight="1">
      <c r="A8697" s="98">
        <v>1347</v>
      </c>
      <c r="B8697" s="125" t="s">
        <v>12405</v>
      </c>
      <c r="C8697" s="126">
        <v>42608</v>
      </c>
      <c r="D8697" s="98" t="s">
        <v>3</v>
      </c>
      <c r="E8697" s="98">
        <v>1412494</v>
      </c>
      <c r="F8697" s="98"/>
      <c r="G8697" s="127" t="s">
        <v>12406</v>
      </c>
      <c r="H8697" s="128">
        <v>0</v>
      </c>
      <c r="I8697" s="128">
        <v>28059.75</v>
      </c>
      <c r="J8697" s="129">
        <v>28059.75</v>
      </c>
      <c r="K8697" s="101" t="s">
        <v>1388</v>
      </c>
    </row>
    <row r="8698" spans="1:11" ht="56.25" customHeight="1">
      <c r="A8698" s="98" t="s">
        <v>631</v>
      </c>
      <c r="B8698" s="125" t="s">
        <v>1323</v>
      </c>
      <c r="C8698" s="126">
        <v>42389</v>
      </c>
      <c r="D8698" s="98" t="s">
        <v>6</v>
      </c>
      <c r="E8698" s="98">
        <v>64007</v>
      </c>
      <c r="F8698" s="98"/>
      <c r="G8698" s="127" t="s">
        <v>1343</v>
      </c>
      <c r="H8698" s="128">
        <v>0</v>
      </c>
      <c r="I8698" s="128">
        <v>852456.74</v>
      </c>
      <c r="J8698" s="129">
        <v>852456.74</v>
      </c>
      <c r="K8698" s="101" t="s">
        <v>1388</v>
      </c>
    </row>
    <row r="8699" spans="1:11" ht="56.25" customHeight="1">
      <c r="A8699" s="98" t="s">
        <v>631</v>
      </c>
      <c r="B8699" s="125" t="s">
        <v>1323</v>
      </c>
      <c r="C8699" s="126">
        <v>42468</v>
      </c>
      <c r="D8699" s="98" t="s">
        <v>6</v>
      </c>
      <c r="E8699" s="98">
        <v>65085</v>
      </c>
      <c r="F8699" s="98"/>
      <c r="G8699" s="127" t="s">
        <v>1343</v>
      </c>
      <c r="H8699" s="128">
        <v>0</v>
      </c>
      <c r="I8699" s="128">
        <v>363507.85</v>
      </c>
      <c r="J8699" s="129">
        <v>363507.85</v>
      </c>
      <c r="K8699" s="101" t="s">
        <v>1388</v>
      </c>
    </row>
    <row r="8700" spans="1:11" ht="56.25" customHeight="1">
      <c r="A8700" s="98" t="s">
        <v>631</v>
      </c>
      <c r="B8700" s="125" t="s">
        <v>1323</v>
      </c>
      <c r="C8700" s="126">
        <v>42430</v>
      </c>
      <c r="D8700" s="98" t="s">
        <v>6</v>
      </c>
      <c r="E8700" s="98">
        <v>843574</v>
      </c>
      <c r="F8700" s="98"/>
      <c r="G8700" s="127" t="s">
        <v>2476</v>
      </c>
      <c r="H8700" s="128">
        <v>0</v>
      </c>
      <c r="I8700" s="128">
        <v>9574.14</v>
      </c>
      <c r="J8700" s="129">
        <v>9574.14</v>
      </c>
      <c r="K8700" s="101" t="s">
        <v>1388</v>
      </c>
    </row>
    <row r="8701" spans="1:11" ht="56.25" customHeight="1">
      <c r="A8701" s="98" t="s">
        <v>631</v>
      </c>
      <c r="B8701" s="125" t="s">
        <v>1323</v>
      </c>
      <c r="C8701" s="126">
        <v>42457</v>
      </c>
      <c r="D8701" s="98" t="s">
        <v>6</v>
      </c>
      <c r="E8701" s="98">
        <v>846011</v>
      </c>
      <c r="F8701" s="98"/>
      <c r="G8701" s="127" t="s">
        <v>3050</v>
      </c>
      <c r="H8701" s="128">
        <v>0</v>
      </c>
      <c r="I8701" s="128">
        <v>236238.94</v>
      </c>
      <c r="J8701" s="129">
        <v>236238.94</v>
      </c>
      <c r="K8701" s="101" t="s">
        <v>1388</v>
      </c>
    </row>
    <row r="8702" spans="1:11" ht="56.25" customHeight="1">
      <c r="A8702" s="98" t="s">
        <v>633</v>
      </c>
      <c r="B8702" s="125" t="s">
        <v>1309</v>
      </c>
      <c r="C8702" s="126">
        <v>42605</v>
      </c>
      <c r="D8702" s="98" t="s">
        <v>15</v>
      </c>
      <c r="E8702" s="98">
        <v>507</v>
      </c>
      <c r="F8702" s="98"/>
      <c r="G8702" s="127" t="s">
        <v>6503</v>
      </c>
      <c r="H8702" s="128">
        <v>453.16</v>
      </c>
      <c r="I8702" s="128">
        <v>0</v>
      </c>
      <c r="J8702" s="129">
        <v>453.16</v>
      </c>
      <c r="K8702" s="101" t="s">
        <v>1388</v>
      </c>
    </row>
    <row r="8703" spans="1:11" ht="56.25" customHeight="1">
      <c r="A8703" s="98" t="s">
        <v>633</v>
      </c>
      <c r="B8703" s="125" t="s">
        <v>1309</v>
      </c>
      <c r="C8703" s="126">
        <v>42606</v>
      </c>
      <c r="D8703" s="98" t="s">
        <v>15</v>
      </c>
      <c r="E8703" s="98">
        <v>508</v>
      </c>
      <c r="F8703" s="98"/>
      <c r="G8703" s="127" t="s">
        <v>6529</v>
      </c>
      <c r="H8703" s="128">
        <v>566.08000000000004</v>
      </c>
      <c r="I8703" s="128">
        <v>0</v>
      </c>
      <c r="J8703" s="129">
        <v>566.08000000000004</v>
      </c>
      <c r="K8703" s="101" t="s">
        <v>1388</v>
      </c>
    </row>
    <row r="8704" spans="1:11" ht="56.25" customHeight="1">
      <c r="A8704" s="98" t="s">
        <v>633</v>
      </c>
      <c r="B8704" s="125" t="s">
        <v>1309</v>
      </c>
      <c r="C8704" s="126">
        <v>42612</v>
      </c>
      <c r="D8704" s="98" t="s">
        <v>15</v>
      </c>
      <c r="E8704" s="98">
        <v>551</v>
      </c>
      <c r="F8704" s="98"/>
      <c r="G8704" s="127" t="s">
        <v>6704</v>
      </c>
      <c r="H8704" s="128">
        <v>2426.7800000000002</v>
      </c>
      <c r="I8704" s="128">
        <v>0</v>
      </c>
      <c r="J8704" s="129">
        <v>2426.7800000000002</v>
      </c>
      <c r="K8704" s="101" t="s">
        <v>1388</v>
      </c>
    </row>
    <row r="8705" spans="1:11" ht="56.25" customHeight="1">
      <c r="A8705" s="98" t="s">
        <v>633</v>
      </c>
      <c r="B8705" s="125" t="s">
        <v>1309</v>
      </c>
      <c r="C8705" s="126">
        <v>42615</v>
      </c>
      <c r="D8705" s="98" t="s">
        <v>13</v>
      </c>
      <c r="E8705" s="98">
        <v>4057</v>
      </c>
      <c r="F8705" s="98"/>
      <c r="G8705" s="127" t="s">
        <v>6784</v>
      </c>
      <c r="H8705" s="128">
        <v>1569.24</v>
      </c>
      <c r="I8705" s="128">
        <v>0</v>
      </c>
      <c r="J8705" s="129">
        <v>1569.24</v>
      </c>
      <c r="K8705" s="101" t="s">
        <v>1388</v>
      </c>
    </row>
    <row r="8706" spans="1:11" ht="56.25" customHeight="1">
      <c r="A8706" s="98" t="s">
        <v>633</v>
      </c>
      <c r="B8706" s="125" t="s">
        <v>1309</v>
      </c>
      <c r="C8706" s="126">
        <v>42615</v>
      </c>
      <c r="D8706" s="98" t="s">
        <v>13</v>
      </c>
      <c r="E8706" s="98">
        <v>4057</v>
      </c>
      <c r="F8706" s="98"/>
      <c r="G8706" s="127" t="s">
        <v>6784</v>
      </c>
      <c r="H8706" s="128">
        <v>326.14999999999998</v>
      </c>
      <c r="I8706" s="128">
        <v>0</v>
      </c>
      <c r="J8706" s="129">
        <v>326.14999999999998</v>
      </c>
      <c r="K8706" s="101" t="s">
        <v>1388</v>
      </c>
    </row>
    <row r="8707" spans="1:11" ht="56.25" customHeight="1">
      <c r="A8707" s="98" t="s">
        <v>633</v>
      </c>
      <c r="B8707" s="125" t="s">
        <v>1309</v>
      </c>
      <c r="C8707" s="126">
        <v>42480</v>
      </c>
      <c r="D8707" s="98" t="s">
        <v>13</v>
      </c>
      <c r="E8707" s="98">
        <v>44768</v>
      </c>
      <c r="F8707" s="98"/>
      <c r="G8707" s="127" t="s">
        <v>1345</v>
      </c>
      <c r="H8707" s="128">
        <v>50</v>
      </c>
      <c r="I8707" s="128">
        <v>0</v>
      </c>
      <c r="J8707" s="129">
        <v>50</v>
      </c>
      <c r="K8707" s="101" t="s">
        <v>1388</v>
      </c>
    </row>
    <row r="8708" spans="1:11" ht="56.25" customHeight="1">
      <c r="A8708" s="98" t="s">
        <v>633</v>
      </c>
      <c r="B8708" s="125" t="s">
        <v>1309</v>
      </c>
      <c r="C8708" s="126">
        <v>42639</v>
      </c>
      <c r="D8708" s="98" t="s">
        <v>1366</v>
      </c>
      <c r="E8708" s="98">
        <v>45246</v>
      </c>
      <c r="F8708" s="98"/>
      <c r="G8708" s="127" t="s">
        <v>1345</v>
      </c>
      <c r="H8708" s="128">
        <v>50</v>
      </c>
      <c r="I8708" s="128">
        <v>0</v>
      </c>
      <c r="J8708" s="129">
        <v>50</v>
      </c>
      <c r="K8708" s="101" t="s">
        <v>1388</v>
      </c>
    </row>
    <row r="8709" spans="1:11" ht="56.25" customHeight="1">
      <c r="A8709" s="98" t="s">
        <v>633</v>
      </c>
      <c r="B8709" s="125" t="s">
        <v>1309</v>
      </c>
      <c r="C8709" s="126">
        <v>42405</v>
      </c>
      <c r="D8709" s="98" t="s">
        <v>6</v>
      </c>
      <c r="E8709" s="98">
        <v>64224</v>
      </c>
      <c r="F8709" s="98"/>
      <c r="G8709" s="127" t="s">
        <v>1982</v>
      </c>
      <c r="H8709" s="128">
        <v>0</v>
      </c>
      <c r="I8709" s="128">
        <v>33650093.75</v>
      </c>
      <c r="J8709" s="129">
        <v>33650093.75</v>
      </c>
      <c r="K8709" s="101" t="s">
        <v>1388</v>
      </c>
    </row>
    <row r="8710" spans="1:11" ht="56.25" customHeight="1">
      <c r="A8710" s="98" t="s">
        <v>633</v>
      </c>
      <c r="B8710" s="125" t="s">
        <v>1309</v>
      </c>
      <c r="C8710" s="126">
        <v>42405</v>
      </c>
      <c r="D8710" s="98" t="s">
        <v>6</v>
      </c>
      <c r="E8710" s="98">
        <v>64225</v>
      </c>
      <c r="F8710" s="98"/>
      <c r="G8710" s="127" t="s">
        <v>1983</v>
      </c>
      <c r="H8710" s="128">
        <v>0</v>
      </c>
      <c r="I8710" s="128">
        <v>19228625</v>
      </c>
      <c r="J8710" s="129">
        <v>19228625</v>
      </c>
      <c r="K8710" s="101" t="s">
        <v>1388</v>
      </c>
    </row>
    <row r="8711" spans="1:11" ht="56.25" customHeight="1">
      <c r="A8711" s="98" t="s">
        <v>633</v>
      </c>
      <c r="B8711" s="125" t="s">
        <v>1309</v>
      </c>
      <c r="C8711" s="126">
        <v>42411</v>
      </c>
      <c r="D8711" s="98" t="s">
        <v>6</v>
      </c>
      <c r="E8711" s="98">
        <v>64261</v>
      </c>
      <c r="F8711" s="98"/>
      <c r="G8711" s="127" t="s">
        <v>1324</v>
      </c>
      <c r="H8711" s="128">
        <v>0</v>
      </c>
      <c r="I8711" s="128">
        <v>116008950</v>
      </c>
      <c r="J8711" s="129">
        <v>116008950</v>
      </c>
      <c r="K8711" s="101" t="s">
        <v>1388</v>
      </c>
    </row>
    <row r="8712" spans="1:11" ht="56.25" customHeight="1">
      <c r="A8712" s="98" t="s">
        <v>633</v>
      </c>
      <c r="B8712" s="125" t="s">
        <v>1309</v>
      </c>
      <c r="C8712" s="126">
        <v>42499</v>
      </c>
      <c r="D8712" s="98" t="s">
        <v>6</v>
      </c>
      <c r="E8712" s="98">
        <v>65510</v>
      </c>
      <c r="F8712" s="98"/>
      <c r="G8712" s="127" t="s">
        <v>3844</v>
      </c>
      <c r="H8712" s="128">
        <v>0</v>
      </c>
      <c r="I8712" s="128">
        <v>39108800</v>
      </c>
      <c r="J8712" s="129">
        <v>39108800</v>
      </c>
      <c r="K8712" s="101" t="s">
        <v>1388</v>
      </c>
    </row>
    <row r="8713" spans="1:11" ht="56.25" customHeight="1">
      <c r="A8713" s="98" t="s">
        <v>633</v>
      </c>
      <c r="B8713" s="125" t="s">
        <v>1309</v>
      </c>
      <c r="C8713" s="126">
        <v>42569</v>
      </c>
      <c r="D8713" s="98" t="s">
        <v>6</v>
      </c>
      <c r="E8713" s="98">
        <v>66494</v>
      </c>
      <c r="F8713" s="98"/>
      <c r="G8713" s="127" t="s">
        <v>5627</v>
      </c>
      <c r="H8713" s="128">
        <v>0</v>
      </c>
      <c r="I8713" s="128">
        <v>372485.08</v>
      </c>
      <c r="J8713" s="129">
        <v>372485.08</v>
      </c>
      <c r="K8713" s="101" t="s">
        <v>1388</v>
      </c>
    </row>
    <row r="8714" spans="1:11" ht="56.25" customHeight="1">
      <c r="A8714" s="98" t="s">
        <v>633</v>
      </c>
      <c r="B8714" s="125" t="s">
        <v>1309</v>
      </c>
      <c r="C8714" s="126">
        <v>42590</v>
      </c>
      <c r="D8714" s="98" t="s">
        <v>6</v>
      </c>
      <c r="E8714" s="98">
        <v>66801</v>
      </c>
      <c r="F8714" s="98"/>
      <c r="G8714" s="127" t="s">
        <v>5627</v>
      </c>
      <c r="H8714" s="128">
        <v>0</v>
      </c>
      <c r="I8714" s="128">
        <v>21685992</v>
      </c>
      <c r="J8714" s="129">
        <v>21685992</v>
      </c>
      <c r="K8714" s="101" t="s">
        <v>1388</v>
      </c>
    </row>
    <row r="8715" spans="1:11" ht="56.25" customHeight="1">
      <c r="A8715" s="98" t="s">
        <v>633</v>
      </c>
      <c r="B8715" s="125" t="s">
        <v>1309</v>
      </c>
      <c r="C8715" s="126">
        <v>42397</v>
      </c>
      <c r="D8715" s="98" t="s">
        <v>11</v>
      </c>
      <c r="E8715" s="98">
        <v>183970</v>
      </c>
      <c r="F8715" s="98"/>
      <c r="G8715" s="127" t="s">
        <v>1803</v>
      </c>
      <c r="H8715" s="128">
        <v>50</v>
      </c>
      <c r="I8715" s="128">
        <v>0</v>
      </c>
      <c r="J8715" s="129">
        <v>50</v>
      </c>
      <c r="K8715" s="101" t="s">
        <v>1388</v>
      </c>
    </row>
    <row r="8716" spans="1:11" ht="56.25" customHeight="1">
      <c r="A8716" s="98" t="s">
        <v>633</v>
      </c>
      <c r="B8716" s="125" t="s">
        <v>1309</v>
      </c>
      <c r="C8716" s="126">
        <v>42424</v>
      </c>
      <c r="D8716" s="98" t="s">
        <v>11</v>
      </c>
      <c r="E8716" s="98">
        <v>186301</v>
      </c>
      <c r="F8716" s="98"/>
      <c r="G8716" s="127" t="s">
        <v>2390</v>
      </c>
      <c r="H8716" s="128">
        <v>294.01</v>
      </c>
      <c r="I8716" s="128">
        <v>0</v>
      </c>
      <c r="J8716" s="129">
        <v>294.01</v>
      </c>
      <c r="K8716" s="101" t="s">
        <v>1388</v>
      </c>
    </row>
    <row r="8717" spans="1:11" ht="56.25" customHeight="1">
      <c r="A8717" s="98" t="s">
        <v>633</v>
      </c>
      <c r="B8717" s="125" t="s">
        <v>1309</v>
      </c>
      <c r="C8717" s="126">
        <v>42425</v>
      </c>
      <c r="D8717" s="98" t="s">
        <v>11</v>
      </c>
      <c r="E8717" s="98">
        <v>186346</v>
      </c>
      <c r="F8717" s="98"/>
      <c r="G8717" s="127" t="s">
        <v>2410</v>
      </c>
      <c r="H8717" s="128">
        <v>50</v>
      </c>
      <c r="I8717" s="128">
        <v>0</v>
      </c>
      <c r="J8717" s="129">
        <v>50</v>
      </c>
      <c r="K8717" s="101" t="s">
        <v>1388</v>
      </c>
    </row>
    <row r="8718" spans="1:11" ht="56.25" customHeight="1">
      <c r="A8718" s="98" t="s">
        <v>633</v>
      </c>
      <c r="B8718" s="125" t="s">
        <v>1309</v>
      </c>
      <c r="C8718" s="126">
        <v>42425</v>
      </c>
      <c r="D8718" s="98" t="s">
        <v>13</v>
      </c>
      <c r="E8718" s="98">
        <v>186440</v>
      </c>
      <c r="F8718" s="98"/>
      <c r="G8718" s="127" t="s">
        <v>2413</v>
      </c>
      <c r="H8718" s="128">
        <v>50</v>
      </c>
      <c r="I8718" s="128">
        <v>0</v>
      </c>
      <c r="J8718" s="129">
        <v>50</v>
      </c>
      <c r="K8718" s="101" t="s">
        <v>1388</v>
      </c>
    </row>
    <row r="8719" spans="1:11" ht="56.25" customHeight="1">
      <c r="A8719" s="98" t="s">
        <v>633</v>
      </c>
      <c r="B8719" s="125" t="s">
        <v>1309</v>
      </c>
      <c r="C8719" s="126">
        <v>42430</v>
      </c>
      <c r="D8719" s="98" t="s">
        <v>13</v>
      </c>
      <c r="E8719" s="98">
        <v>186802</v>
      </c>
      <c r="F8719" s="98"/>
      <c r="G8719" s="127" t="s">
        <v>2482</v>
      </c>
      <c r="H8719" s="128">
        <v>50</v>
      </c>
      <c r="I8719" s="128">
        <v>0</v>
      </c>
      <c r="J8719" s="129">
        <v>50</v>
      </c>
      <c r="K8719" s="101" t="s">
        <v>1388</v>
      </c>
    </row>
    <row r="8720" spans="1:11" ht="56.25" customHeight="1">
      <c r="A8720" s="98" t="s">
        <v>633</v>
      </c>
      <c r="B8720" s="125" t="s">
        <v>1309</v>
      </c>
      <c r="C8720" s="126">
        <v>42430</v>
      </c>
      <c r="D8720" s="98" t="s">
        <v>13</v>
      </c>
      <c r="E8720" s="98">
        <v>186810</v>
      </c>
      <c r="F8720" s="98"/>
      <c r="G8720" s="127" t="s">
        <v>2484</v>
      </c>
      <c r="H8720" s="128">
        <v>50</v>
      </c>
      <c r="I8720" s="128">
        <v>0</v>
      </c>
      <c r="J8720" s="129">
        <v>50</v>
      </c>
      <c r="K8720" s="101" t="s">
        <v>1388</v>
      </c>
    </row>
    <row r="8721" spans="1:11" ht="56.25" customHeight="1">
      <c r="A8721" s="98" t="s">
        <v>633</v>
      </c>
      <c r="B8721" s="125" t="s">
        <v>1309</v>
      </c>
      <c r="C8721" s="126">
        <v>42443</v>
      </c>
      <c r="D8721" s="98" t="s">
        <v>13</v>
      </c>
      <c r="E8721" s="98">
        <v>188024</v>
      </c>
      <c r="F8721" s="98"/>
      <c r="G8721" s="127" t="s">
        <v>2720</v>
      </c>
      <c r="H8721" s="128">
        <v>50</v>
      </c>
      <c r="I8721" s="128">
        <v>0</v>
      </c>
      <c r="J8721" s="129">
        <v>50</v>
      </c>
      <c r="K8721" s="101" t="s">
        <v>1388</v>
      </c>
    </row>
    <row r="8722" spans="1:11" ht="56.25" customHeight="1">
      <c r="A8722" s="98" t="s">
        <v>633</v>
      </c>
      <c r="B8722" s="125" t="s">
        <v>1309</v>
      </c>
      <c r="C8722" s="126">
        <v>42457</v>
      </c>
      <c r="D8722" s="98" t="s">
        <v>6</v>
      </c>
      <c r="E8722" s="98">
        <v>189263</v>
      </c>
      <c r="F8722" s="98"/>
      <c r="G8722" s="127" t="s">
        <v>3048</v>
      </c>
      <c r="H8722" s="128">
        <v>0</v>
      </c>
      <c r="I8722" s="128">
        <v>81138.22</v>
      </c>
      <c r="J8722" s="129">
        <v>81138.22</v>
      </c>
      <c r="K8722" s="101" t="s">
        <v>1388</v>
      </c>
    </row>
    <row r="8723" spans="1:11" ht="56.25" customHeight="1">
      <c r="A8723" s="98" t="s">
        <v>633</v>
      </c>
      <c r="B8723" s="125" t="s">
        <v>1309</v>
      </c>
      <c r="C8723" s="126">
        <v>42458</v>
      </c>
      <c r="D8723" s="98" t="s">
        <v>11</v>
      </c>
      <c r="E8723" s="98">
        <v>189319</v>
      </c>
      <c r="F8723" s="98"/>
      <c r="G8723" s="127" t="s">
        <v>3094</v>
      </c>
      <c r="H8723" s="128">
        <v>50</v>
      </c>
      <c r="I8723" s="128">
        <v>0</v>
      </c>
      <c r="J8723" s="129">
        <v>50</v>
      </c>
      <c r="K8723" s="101" t="s">
        <v>1388</v>
      </c>
    </row>
    <row r="8724" spans="1:11" ht="56.25" customHeight="1">
      <c r="A8724" s="98" t="s">
        <v>633</v>
      </c>
      <c r="B8724" s="125" t="s">
        <v>1309</v>
      </c>
      <c r="C8724" s="126">
        <v>42488</v>
      </c>
      <c r="D8724" s="98" t="s">
        <v>11</v>
      </c>
      <c r="E8724" s="98">
        <v>192274</v>
      </c>
      <c r="F8724" s="98"/>
      <c r="G8724" s="127" t="s">
        <v>3680</v>
      </c>
      <c r="H8724" s="128">
        <v>50</v>
      </c>
      <c r="I8724" s="128">
        <v>0</v>
      </c>
      <c r="J8724" s="129">
        <v>50</v>
      </c>
      <c r="K8724" s="101" t="s">
        <v>1388</v>
      </c>
    </row>
    <row r="8725" spans="1:11" ht="56.25" customHeight="1">
      <c r="A8725" s="98" t="s">
        <v>633</v>
      </c>
      <c r="B8725" s="125" t="s">
        <v>1309</v>
      </c>
      <c r="C8725" s="126">
        <v>42513</v>
      </c>
      <c r="D8725" s="98" t="s">
        <v>11</v>
      </c>
      <c r="E8725" s="98">
        <v>194307</v>
      </c>
      <c r="F8725" s="98"/>
      <c r="G8725" s="127" t="s">
        <v>4222</v>
      </c>
      <c r="H8725" s="128">
        <v>50</v>
      </c>
      <c r="I8725" s="128">
        <v>0</v>
      </c>
      <c r="J8725" s="129">
        <v>50</v>
      </c>
      <c r="K8725" s="101" t="s">
        <v>1388</v>
      </c>
    </row>
    <row r="8726" spans="1:11" ht="56.25" customHeight="1">
      <c r="A8726" s="98" t="s">
        <v>633</v>
      </c>
      <c r="B8726" s="125" t="s">
        <v>1309</v>
      </c>
      <c r="C8726" s="126">
        <v>42515</v>
      </c>
      <c r="D8726" s="98" t="s">
        <v>11</v>
      </c>
      <c r="E8726" s="98">
        <v>194516</v>
      </c>
      <c r="F8726" s="98"/>
      <c r="G8726" s="127" t="s">
        <v>4281</v>
      </c>
      <c r="H8726" s="128">
        <v>50</v>
      </c>
      <c r="I8726" s="128">
        <v>0</v>
      </c>
      <c r="J8726" s="129">
        <v>50</v>
      </c>
      <c r="K8726" s="101" t="s">
        <v>1388</v>
      </c>
    </row>
    <row r="8727" spans="1:11" ht="56.25" customHeight="1">
      <c r="A8727" s="98" t="s">
        <v>633</v>
      </c>
      <c r="B8727" s="125" t="s">
        <v>1309</v>
      </c>
      <c r="C8727" s="126">
        <v>42522</v>
      </c>
      <c r="D8727" s="98" t="s">
        <v>15</v>
      </c>
      <c r="E8727" s="98">
        <v>195077</v>
      </c>
      <c r="F8727" s="98"/>
      <c r="G8727" s="127" t="s">
        <v>4427</v>
      </c>
      <c r="H8727" s="128">
        <v>4043</v>
      </c>
      <c r="I8727" s="128">
        <v>0</v>
      </c>
      <c r="J8727" s="129">
        <v>4043</v>
      </c>
      <c r="K8727" s="101" t="s">
        <v>1388</v>
      </c>
    </row>
    <row r="8728" spans="1:11" ht="56.25" customHeight="1">
      <c r="A8728" s="98" t="s">
        <v>633</v>
      </c>
      <c r="B8728" s="125" t="s">
        <v>1309</v>
      </c>
      <c r="C8728" s="126">
        <v>42549</v>
      </c>
      <c r="D8728" s="98" t="s">
        <v>15</v>
      </c>
      <c r="E8728" s="98">
        <v>212222</v>
      </c>
      <c r="F8728" s="98"/>
      <c r="G8728" s="127" t="s">
        <v>5063</v>
      </c>
      <c r="H8728" s="128">
        <v>50</v>
      </c>
      <c r="I8728" s="128">
        <v>0</v>
      </c>
      <c r="J8728" s="129">
        <v>50</v>
      </c>
      <c r="K8728" s="101" t="s">
        <v>1388</v>
      </c>
    </row>
    <row r="8729" spans="1:11" ht="56.25" customHeight="1">
      <c r="A8729" s="98" t="s">
        <v>633</v>
      </c>
      <c r="B8729" s="125" t="s">
        <v>1309</v>
      </c>
      <c r="C8729" s="126">
        <v>42562</v>
      </c>
      <c r="D8729" s="98" t="s">
        <v>15</v>
      </c>
      <c r="E8729" s="98">
        <v>221600</v>
      </c>
      <c r="F8729" s="98"/>
      <c r="G8729" s="127" t="s">
        <v>5460</v>
      </c>
      <c r="H8729" s="128">
        <v>50</v>
      </c>
      <c r="I8729" s="128">
        <v>0</v>
      </c>
      <c r="J8729" s="129">
        <v>50</v>
      </c>
      <c r="K8729" s="101" t="s">
        <v>1388</v>
      </c>
    </row>
    <row r="8730" spans="1:11" ht="56.25" customHeight="1">
      <c r="A8730" s="98" t="s">
        <v>633</v>
      </c>
      <c r="B8730" s="125" t="s">
        <v>1309</v>
      </c>
      <c r="C8730" s="126">
        <v>42579</v>
      </c>
      <c r="D8730" s="98" t="s">
        <v>15</v>
      </c>
      <c r="E8730" s="98">
        <v>233868</v>
      </c>
      <c r="F8730" s="98"/>
      <c r="G8730" s="127" t="s">
        <v>5830</v>
      </c>
      <c r="H8730" s="128">
        <v>50</v>
      </c>
      <c r="I8730" s="128">
        <v>0</v>
      </c>
      <c r="J8730" s="129">
        <v>50</v>
      </c>
      <c r="K8730" s="101" t="s">
        <v>1388</v>
      </c>
    </row>
    <row r="8731" spans="1:11" ht="56.25" customHeight="1">
      <c r="A8731" s="98" t="s">
        <v>633</v>
      </c>
      <c r="B8731" s="125" t="s">
        <v>1309</v>
      </c>
      <c r="C8731" s="126">
        <v>42608</v>
      </c>
      <c r="D8731" s="98" t="s">
        <v>15</v>
      </c>
      <c r="E8731" s="98">
        <v>256540</v>
      </c>
      <c r="F8731" s="98"/>
      <c r="G8731" s="127" t="s">
        <v>6643</v>
      </c>
      <c r="H8731" s="128">
        <v>50</v>
      </c>
      <c r="I8731" s="128">
        <v>0</v>
      </c>
      <c r="J8731" s="129">
        <v>50</v>
      </c>
      <c r="K8731" s="101" t="s">
        <v>1388</v>
      </c>
    </row>
    <row r="8732" spans="1:11" ht="56.25" customHeight="1">
      <c r="A8732" s="98" t="s">
        <v>633</v>
      </c>
      <c r="B8732" s="125" t="s">
        <v>1309</v>
      </c>
      <c r="C8732" s="126">
        <v>42380</v>
      </c>
      <c r="D8732" s="98" t="s">
        <v>6</v>
      </c>
      <c r="E8732" s="98">
        <v>663845</v>
      </c>
      <c r="F8732" s="98"/>
      <c r="G8732" s="127" t="s">
        <v>1461</v>
      </c>
      <c r="H8732" s="128">
        <v>0</v>
      </c>
      <c r="I8732" s="128">
        <v>6200</v>
      </c>
      <c r="J8732" s="129">
        <v>6200</v>
      </c>
      <c r="K8732" s="101" t="s">
        <v>1388</v>
      </c>
    </row>
    <row r="8733" spans="1:11" ht="56.25" customHeight="1">
      <c r="A8733" s="98" t="s">
        <v>633</v>
      </c>
      <c r="B8733" s="125" t="s">
        <v>1309</v>
      </c>
      <c r="C8733" s="126">
        <v>42384</v>
      </c>
      <c r="D8733" s="98" t="s">
        <v>6</v>
      </c>
      <c r="E8733" s="98">
        <v>665393</v>
      </c>
      <c r="F8733" s="98"/>
      <c r="G8733" s="127" t="s">
        <v>1548</v>
      </c>
      <c r="H8733" s="128">
        <v>0</v>
      </c>
      <c r="I8733" s="128">
        <v>14527.1</v>
      </c>
      <c r="J8733" s="129">
        <v>14527.1</v>
      </c>
      <c r="K8733" s="101" t="s">
        <v>1388</v>
      </c>
    </row>
    <row r="8734" spans="1:11" ht="56.25" customHeight="1">
      <c r="A8734" s="98" t="s">
        <v>633</v>
      </c>
      <c r="B8734" s="125" t="s">
        <v>1309</v>
      </c>
      <c r="C8734" s="126">
        <v>42384</v>
      </c>
      <c r="D8734" s="98" t="s">
        <v>6</v>
      </c>
      <c r="E8734" s="98">
        <v>665665</v>
      </c>
      <c r="F8734" s="98"/>
      <c r="G8734" s="127" t="s">
        <v>1549</v>
      </c>
      <c r="H8734" s="128">
        <v>0</v>
      </c>
      <c r="I8734" s="128">
        <v>1040</v>
      </c>
      <c r="J8734" s="129">
        <v>1040</v>
      </c>
      <c r="K8734" s="101" t="s">
        <v>1388</v>
      </c>
    </row>
    <row r="8735" spans="1:11" ht="56.25" customHeight="1">
      <c r="A8735" s="98" t="s">
        <v>633</v>
      </c>
      <c r="B8735" s="125" t="s">
        <v>1309</v>
      </c>
      <c r="C8735" s="126">
        <v>42384</v>
      </c>
      <c r="D8735" s="98" t="s">
        <v>6</v>
      </c>
      <c r="E8735" s="98">
        <v>665666</v>
      </c>
      <c r="F8735" s="98"/>
      <c r="G8735" s="127" t="s">
        <v>1550</v>
      </c>
      <c r="H8735" s="128">
        <v>0</v>
      </c>
      <c r="I8735" s="128">
        <v>918.06</v>
      </c>
      <c r="J8735" s="129">
        <v>918.06</v>
      </c>
      <c r="K8735" s="101" t="s">
        <v>1388</v>
      </c>
    </row>
    <row r="8736" spans="1:11" ht="56.25" customHeight="1">
      <c r="A8736" s="98" t="s">
        <v>633</v>
      </c>
      <c r="B8736" s="125" t="s">
        <v>1309</v>
      </c>
      <c r="C8736" s="126">
        <v>42384</v>
      </c>
      <c r="D8736" s="98" t="s">
        <v>6</v>
      </c>
      <c r="E8736" s="98">
        <v>665667</v>
      </c>
      <c r="F8736" s="98"/>
      <c r="G8736" s="127" t="s">
        <v>1549</v>
      </c>
      <c r="H8736" s="128">
        <v>0</v>
      </c>
      <c r="I8736" s="128">
        <v>21372.18</v>
      </c>
      <c r="J8736" s="129">
        <v>21372.18</v>
      </c>
      <c r="K8736" s="101" t="s">
        <v>1388</v>
      </c>
    </row>
    <row r="8737" spans="1:11" ht="56.25" customHeight="1">
      <c r="A8737" s="98" t="s">
        <v>633</v>
      </c>
      <c r="B8737" s="125" t="s">
        <v>1309</v>
      </c>
      <c r="C8737" s="126">
        <v>42397</v>
      </c>
      <c r="D8737" s="98" t="s">
        <v>6</v>
      </c>
      <c r="E8737" s="98">
        <v>669166</v>
      </c>
      <c r="F8737" s="98"/>
      <c r="G8737" s="127" t="s">
        <v>1788</v>
      </c>
      <c r="H8737" s="128">
        <v>0</v>
      </c>
      <c r="I8737" s="128">
        <v>0.05</v>
      </c>
      <c r="J8737" s="129">
        <v>0.05</v>
      </c>
      <c r="K8737" s="101" t="s">
        <v>1388</v>
      </c>
    </row>
    <row r="8738" spans="1:11" ht="56.25" customHeight="1">
      <c r="A8738" s="98" t="s">
        <v>633</v>
      </c>
      <c r="B8738" s="125" t="s">
        <v>1309</v>
      </c>
      <c r="C8738" s="126">
        <v>42429</v>
      </c>
      <c r="D8738" s="98" t="s">
        <v>6</v>
      </c>
      <c r="E8738" s="98">
        <v>677570</v>
      </c>
      <c r="F8738" s="98"/>
      <c r="G8738" s="127" t="s">
        <v>2455</v>
      </c>
      <c r="H8738" s="128">
        <v>0</v>
      </c>
      <c r="I8738" s="128">
        <v>1585.11</v>
      </c>
      <c r="J8738" s="129">
        <v>1585.11</v>
      </c>
      <c r="K8738" s="101" t="s">
        <v>1388</v>
      </c>
    </row>
    <row r="8739" spans="1:11" ht="56.25" customHeight="1">
      <c r="A8739" s="98" t="s">
        <v>633</v>
      </c>
      <c r="B8739" s="125" t="s">
        <v>1309</v>
      </c>
      <c r="C8739" s="126">
        <v>42432</v>
      </c>
      <c r="D8739" s="98" t="s">
        <v>6</v>
      </c>
      <c r="E8739" s="98">
        <v>678945</v>
      </c>
      <c r="F8739" s="98"/>
      <c r="G8739" s="127" t="s">
        <v>2529</v>
      </c>
      <c r="H8739" s="128">
        <v>0</v>
      </c>
      <c r="I8739" s="128">
        <v>1585.11</v>
      </c>
      <c r="J8739" s="129">
        <v>1585.11</v>
      </c>
      <c r="K8739" s="101" t="s">
        <v>1388</v>
      </c>
    </row>
    <row r="8740" spans="1:11" ht="56.25" customHeight="1">
      <c r="A8740" s="98" t="s">
        <v>633</v>
      </c>
      <c r="B8740" s="125" t="s">
        <v>1309</v>
      </c>
      <c r="C8740" s="126">
        <v>42564</v>
      </c>
      <c r="D8740" s="98" t="s">
        <v>6</v>
      </c>
      <c r="E8740" s="98">
        <v>722049</v>
      </c>
      <c r="F8740" s="98"/>
      <c r="G8740" s="127" t="s">
        <v>5496</v>
      </c>
      <c r="H8740" s="128">
        <v>0</v>
      </c>
      <c r="I8740" s="128">
        <v>1040</v>
      </c>
      <c r="J8740" s="129">
        <v>1040</v>
      </c>
      <c r="K8740" s="101" t="s">
        <v>1388</v>
      </c>
    </row>
    <row r="8741" spans="1:11" ht="56.25" customHeight="1">
      <c r="A8741" s="98" t="s">
        <v>633</v>
      </c>
      <c r="B8741" s="125" t="s">
        <v>1309</v>
      </c>
      <c r="C8741" s="126">
        <v>42604</v>
      </c>
      <c r="D8741" s="98" t="s">
        <v>1366</v>
      </c>
      <c r="E8741" s="98">
        <v>735455</v>
      </c>
      <c r="F8741" s="98"/>
      <c r="G8741" s="127" t="s">
        <v>6450</v>
      </c>
      <c r="H8741" s="128">
        <v>0</v>
      </c>
      <c r="I8741" s="128">
        <v>2581.96</v>
      </c>
      <c r="J8741" s="129">
        <v>2581.96</v>
      </c>
      <c r="K8741" s="101" t="s">
        <v>1388</v>
      </c>
    </row>
    <row r="8742" spans="1:11" ht="56.25" customHeight="1">
      <c r="A8742" s="98" t="s">
        <v>633</v>
      </c>
      <c r="B8742" s="125" t="s">
        <v>1309</v>
      </c>
      <c r="C8742" s="126">
        <v>42374</v>
      </c>
      <c r="D8742" s="98" t="s">
        <v>6</v>
      </c>
      <c r="E8742" s="98">
        <v>838196</v>
      </c>
      <c r="F8742" s="98"/>
      <c r="G8742" s="127" t="s">
        <v>1407</v>
      </c>
      <c r="H8742" s="128">
        <v>0</v>
      </c>
      <c r="I8742" s="128">
        <v>2500</v>
      </c>
      <c r="J8742" s="129">
        <v>2500</v>
      </c>
      <c r="K8742" s="101" t="s">
        <v>1388</v>
      </c>
    </row>
    <row r="8743" spans="1:11" ht="56.25" customHeight="1">
      <c r="A8743" s="98" t="s">
        <v>633</v>
      </c>
      <c r="B8743" s="125" t="s">
        <v>1309</v>
      </c>
      <c r="C8743" s="126">
        <v>42375</v>
      </c>
      <c r="D8743" s="98" t="s">
        <v>6</v>
      </c>
      <c r="E8743" s="98">
        <v>838230</v>
      </c>
      <c r="F8743" s="98"/>
      <c r="G8743" s="127" t="s">
        <v>1415</v>
      </c>
      <c r="H8743" s="128">
        <v>0</v>
      </c>
      <c r="I8743" s="128">
        <v>1000</v>
      </c>
      <c r="J8743" s="129">
        <v>1000</v>
      </c>
      <c r="K8743" s="101" t="s">
        <v>1388</v>
      </c>
    </row>
    <row r="8744" spans="1:11" ht="56.25" customHeight="1">
      <c r="A8744" s="98" t="s">
        <v>633</v>
      </c>
      <c r="B8744" s="125" t="s">
        <v>1309</v>
      </c>
      <c r="C8744" s="126">
        <v>42375</v>
      </c>
      <c r="D8744" s="98" t="s">
        <v>11</v>
      </c>
      <c r="E8744" s="98">
        <v>838266</v>
      </c>
      <c r="F8744" s="98"/>
      <c r="G8744" s="127" t="s">
        <v>1311</v>
      </c>
      <c r="H8744" s="128">
        <v>50</v>
      </c>
      <c r="I8744" s="128">
        <v>0</v>
      </c>
      <c r="J8744" s="129">
        <v>50</v>
      </c>
      <c r="K8744" s="101" t="s">
        <v>1388</v>
      </c>
    </row>
    <row r="8745" spans="1:11" ht="56.25" customHeight="1">
      <c r="A8745" s="98" t="s">
        <v>633</v>
      </c>
      <c r="B8745" s="125" t="s">
        <v>1309</v>
      </c>
      <c r="C8745" s="126">
        <v>42380</v>
      </c>
      <c r="D8745" s="98" t="s">
        <v>6</v>
      </c>
      <c r="E8745" s="98">
        <v>838594</v>
      </c>
      <c r="F8745" s="98"/>
      <c r="G8745" s="127" t="s">
        <v>1463</v>
      </c>
      <c r="H8745" s="128">
        <v>0</v>
      </c>
      <c r="I8745" s="128">
        <v>8664.24</v>
      </c>
      <c r="J8745" s="129">
        <v>8664.24</v>
      </c>
      <c r="K8745" s="101" t="s">
        <v>1388</v>
      </c>
    </row>
    <row r="8746" spans="1:11" ht="56.25" customHeight="1">
      <c r="A8746" s="98" t="s">
        <v>633</v>
      </c>
      <c r="B8746" s="125" t="s">
        <v>1309</v>
      </c>
      <c r="C8746" s="126">
        <v>42380</v>
      </c>
      <c r="D8746" s="98" t="s">
        <v>11</v>
      </c>
      <c r="E8746" s="98">
        <v>838634</v>
      </c>
      <c r="F8746" s="98"/>
      <c r="G8746" s="127" t="s">
        <v>1311</v>
      </c>
      <c r="H8746" s="128">
        <v>50</v>
      </c>
      <c r="I8746" s="128">
        <v>0</v>
      </c>
      <c r="J8746" s="129">
        <v>50</v>
      </c>
      <c r="K8746" s="101" t="s">
        <v>1388</v>
      </c>
    </row>
    <row r="8747" spans="1:11" ht="56.25" customHeight="1">
      <c r="A8747" s="98" t="s">
        <v>633</v>
      </c>
      <c r="B8747" s="125" t="s">
        <v>1309</v>
      </c>
      <c r="C8747" s="126">
        <v>42382</v>
      </c>
      <c r="D8747" s="98" t="s">
        <v>6</v>
      </c>
      <c r="E8747" s="98">
        <v>838782</v>
      </c>
      <c r="F8747" s="98"/>
      <c r="G8747" s="127" t="s">
        <v>1493</v>
      </c>
      <c r="H8747" s="128">
        <v>0</v>
      </c>
      <c r="I8747" s="128">
        <v>1000</v>
      </c>
      <c r="J8747" s="129">
        <v>1000</v>
      </c>
      <c r="K8747" s="101" t="s">
        <v>1388</v>
      </c>
    </row>
    <row r="8748" spans="1:11" ht="56.25" customHeight="1">
      <c r="A8748" s="98" t="s">
        <v>633</v>
      </c>
      <c r="B8748" s="125" t="s">
        <v>1309</v>
      </c>
      <c r="C8748" s="126">
        <v>42384</v>
      </c>
      <c r="D8748" s="98" t="s">
        <v>11</v>
      </c>
      <c r="E8748" s="98">
        <v>839051</v>
      </c>
      <c r="F8748" s="98"/>
      <c r="G8748" s="127" t="s">
        <v>1590</v>
      </c>
      <c r="H8748" s="128">
        <v>50</v>
      </c>
      <c r="I8748" s="128">
        <v>0</v>
      </c>
      <c r="J8748" s="129">
        <v>50</v>
      </c>
      <c r="K8748" s="101" t="s">
        <v>1388</v>
      </c>
    </row>
    <row r="8749" spans="1:11" ht="56.25" customHeight="1">
      <c r="A8749" s="98" t="s">
        <v>633</v>
      </c>
      <c r="B8749" s="125" t="s">
        <v>1309</v>
      </c>
      <c r="C8749" s="126">
        <v>42387</v>
      </c>
      <c r="D8749" s="98" t="s">
        <v>11</v>
      </c>
      <c r="E8749" s="98">
        <v>839123</v>
      </c>
      <c r="F8749" s="98"/>
      <c r="G8749" s="127" t="s">
        <v>1601</v>
      </c>
      <c r="H8749" s="128">
        <v>50</v>
      </c>
      <c r="I8749" s="128">
        <v>0</v>
      </c>
      <c r="J8749" s="129">
        <v>50</v>
      </c>
      <c r="K8749" s="101" t="s">
        <v>1388</v>
      </c>
    </row>
    <row r="8750" spans="1:11" ht="56.25" customHeight="1">
      <c r="A8750" s="98" t="s">
        <v>633</v>
      </c>
      <c r="B8750" s="125" t="s">
        <v>1309</v>
      </c>
      <c r="C8750" s="126">
        <v>42387</v>
      </c>
      <c r="D8750" s="98" t="s">
        <v>13</v>
      </c>
      <c r="E8750" s="98">
        <v>839123</v>
      </c>
      <c r="F8750" s="98"/>
      <c r="G8750" s="127" t="s">
        <v>1600</v>
      </c>
      <c r="H8750" s="128">
        <v>60.76</v>
      </c>
      <c r="I8750" s="128">
        <v>0</v>
      </c>
      <c r="J8750" s="129">
        <v>60.76</v>
      </c>
      <c r="K8750" s="101" t="s">
        <v>1388</v>
      </c>
    </row>
    <row r="8751" spans="1:11" ht="56.25" customHeight="1">
      <c r="A8751" s="98" t="s">
        <v>633</v>
      </c>
      <c r="B8751" s="125" t="s">
        <v>1309</v>
      </c>
      <c r="C8751" s="126">
        <v>42388</v>
      </c>
      <c r="D8751" s="98" t="s">
        <v>11</v>
      </c>
      <c r="E8751" s="98">
        <v>839217</v>
      </c>
      <c r="F8751" s="98"/>
      <c r="G8751" s="127" t="s">
        <v>1619</v>
      </c>
      <c r="H8751" s="128">
        <v>50</v>
      </c>
      <c r="I8751" s="128">
        <v>0</v>
      </c>
      <c r="J8751" s="129">
        <v>50</v>
      </c>
      <c r="K8751" s="101" t="s">
        <v>1388</v>
      </c>
    </row>
    <row r="8752" spans="1:11" ht="56.25" customHeight="1">
      <c r="A8752" s="98" t="s">
        <v>633</v>
      </c>
      <c r="B8752" s="125" t="s">
        <v>1309</v>
      </c>
      <c r="C8752" s="126">
        <v>42389</v>
      </c>
      <c r="D8752" s="98" t="s">
        <v>11</v>
      </c>
      <c r="E8752" s="98">
        <v>839305</v>
      </c>
      <c r="F8752" s="98"/>
      <c r="G8752" s="127" t="s">
        <v>1658</v>
      </c>
      <c r="H8752" s="128">
        <v>50</v>
      </c>
      <c r="I8752" s="128">
        <v>0</v>
      </c>
      <c r="J8752" s="129">
        <v>50</v>
      </c>
      <c r="K8752" s="101" t="s">
        <v>1388</v>
      </c>
    </row>
    <row r="8753" spans="1:11" ht="56.25" customHeight="1">
      <c r="A8753" s="98" t="s">
        <v>633</v>
      </c>
      <c r="B8753" s="125" t="s">
        <v>1309</v>
      </c>
      <c r="C8753" s="126">
        <v>42394</v>
      </c>
      <c r="D8753" s="98" t="s">
        <v>11</v>
      </c>
      <c r="E8753" s="98">
        <v>839499</v>
      </c>
      <c r="F8753" s="98"/>
      <c r="G8753" s="127" t="s">
        <v>1718</v>
      </c>
      <c r="H8753" s="128">
        <v>50</v>
      </c>
      <c r="I8753" s="128">
        <v>0</v>
      </c>
      <c r="J8753" s="129">
        <v>50</v>
      </c>
      <c r="K8753" s="101" t="s">
        <v>1388</v>
      </c>
    </row>
    <row r="8754" spans="1:11" ht="56.25" customHeight="1">
      <c r="A8754" s="98" t="s">
        <v>633</v>
      </c>
      <c r="B8754" s="125" t="s">
        <v>1309</v>
      </c>
      <c r="C8754" s="126">
        <v>42395</v>
      </c>
      <c r="D8754" s="98" t="s">
        <v>11</v>
      </c>
      <c r="E8754" s="98">
        <v>839665</v>
      </c>
      <c r="F8754" s="98"/>
      <c r="G8754" s="127" t="s">
        <v>1734</v>
      </c>
      <c r="H8754" s="128">
        <v>50</v>
      </c>
      <c r="I8754" s="128">
        <v>0</v>
      </c>
      <c r="J8754" s="129">
        <v>50</v>
      </c>
      <c r="K8754" s="101" t="s">
        <v>1388</v>
      </c>
    </row>
    <row r="8755" spans="1:11" ht="56.25" customHeight="1">
      <c r="A8755" s="98" t="s">
        <v>633</v>
      </c>
      <c r="B8755" s="125" t="s">
        <v>1309</v>
      </c>
      <c r="C8755" s="126">
        <v>42396</v>
      </c>
      <c r="D8755" s="98" t="s">
        <v>11</v>
      </c>
      <c r="E8755" s="98">
        <v>839803</v>
      </c>
      <c r="F8755" s="98"/>
      <c r="G8755" s="127" t="s">
        <v>1764</v>
      </c>
      <c r="H8755" s="128">
        <v>50</v>
      </c>
      <c r="I8755" s="128">
        <v>0</v>
      </c>
      <c r="J8755" s="129">
        <v>50</v>
      </c>
      <c r="K8755" s="101" t="s">
        <v>1388</v>
      </c>
    </row>
    <row r="8756" spans="1:11" ht="56.25" customHeight="1">
      <c r="A8756" s="98" t="s">
        <v>633</v>
      </c>
      <c r="B8756" s="125" t="s">
        <v>1309</v>
      </c>
      <c r="C8756" s="126">
        <v>42396</v>
      </c>
      <c r="D8756" s="98" t="s">
        <v>11</v>
      </c>
      <c r="E8756" s="98">
        <v>839994</v>
      </c>
      <c r="F8756" s="98"/>
      <c r="G8756" s="127" t="s">
        <v>1786</v>
      </c>
      <c r="H8756" s="128">
        <v>50</v>
      </c>
      <c r="I8756" s="128">
        <v>0</v>
      </c>
      <c r="J8756" s="129">
        <v>50</v>
      </c>
      <c r="K8756" s="101" t="s">
        <v>1388</v>
      </c>
    </row>
    <row r="8757" spans="1:11" ht="56.25" customHeight="1">
      <c r="A8757" s="98" t="s">
        <v>633</v>
      </c>
      <c r="B8757" s="125" t="s">
        <v>1309</v>
      </c>
      <c r="C8757" s="126">
        <v>42397</v>
      </c>
      <c r="D8757" s="98" t="s">
        <v>11</v>
      </c>
      <c r="E8757" s="98">
        <v>840013</v>
      </c>
      <c r="F8757" s="98"/>
      <c r="G8757" s="127" t="s">
        <v>1806</v>
      </c>
      <c r="H8757" s="128">
        <v>50</v>
      </c>
      <c r="I8757" s="128">
        <v>0</v>
      </c>
      <c r="J8757" s="129">
        <v>50</v>
      </c>
      <c r="K8757" s="101" t="s">
        <v>1388</v>
      </c>
    </row>
    <row r="8758" spans="1:11" ht="56.25" customHeight="1">
      <c r="A8758" s="98" t="s">
        <v>633</v>
      </c>
      <c r="B8758" s="125" t="s">
        <v>1309</v>
      </c>
      <c r="C8758" s="126">
        <v>42397</v>
      </c>
      <c r="D8758" s="98" t="s">
        <v>11</v>
      </c>
      <c r="E8758" s="98">
        <v>840078</v>
      </c>
      <c r="F8758" s="98"/>
      <c r="G8758" s="127" t="s">
        <v>1813</v>
      </c>
      <c r="H8758" s="128">
        <v>50</v>
      </c>
      <c r="I8758" s="128">
        <v>0</v>
      </c>
      <c r="J8758" s="129">
        <v>50</v>
      </c>
      <c r="K8758" s="101" t="s">
        <v>1388</v>
      </c>
    </row>
    <row r="8759" spans="1:11" ht="56.25" customHeight="1">
      <c r="A8759" s="98" t="s">
        <v>633</v>
      </c>
      <c r="B8759" s="125" t="s">
        <v>1309</v>
      </c>
      <c r="C8759" s="126">
        <v>42398</v>
      </c>
      <c r="D8759" s="98" t="s">
        <v>11</v>
      </c>
      <c r="E8759" s="98">
        <v>840139</v>
      </c>
      <c r="F8759" s="98"/>
      <c r="G8759" s="127" t="s">
        <v>1835</v>
      </c>
      <c r="H8759" s="128">
        <v>50</v>
      </c>
      <c r="I8759" s="128">
        <v>0</v>
      </c>
      <c r="J8759" s="129">
        <v>50</v>
      </c>
      <c r="K8759" s="101" t="s">
        <v>1388</v>
      </c>
    </row>
    <row r="8760" spans="1:11" ht="56.25" customHeight="1">
      <c r="A8760" s="98" t="s">
        <v>633</v>
      </c>
      <c r="B8760" s="125" t="s">
        <v>1309</v>
      </c>
      <c r="C8760" s="126">
        <v>42398</v>
      </c>
      <c r="D8760" s="98" t="s">
        <v>11</v>
      </c>
      <c r="E8760" s="98">
        <v>840197</v>
      </c>
      <c r="F8760" s="98"/>
      <c r="G8760" s="127" t="s">
        <v>1838</v>
      </c>
      <c r="H8760" s="128">
        <v>50</v>
      </c>
      <c r="I8760" s="128">
        <v>0</v>
      </c>
      <c r="J8760" s="129">
        <v>50</v>
      </c>
      <c r="K8760" s="101" t="s">
        <v>1388</v>
      </c>
    </row>
    <row r="8761" spans="1:11" ht="56.25" customHeight="1">
      <c r="A8761" s="98" t="s">
        <v>633</v>
      </c>
      <c r="B8761" s="125" t="s">
        <v>1309</v>
      </c>
      <c r="C8761" s="126">
        <v>42398</v>
      </c>
      <c r="D8761" s="98" t="s">
        <v>11</v>
      </c>
      <c r="E8761" s="98">
        <v>840208</v>
      </c>
      <c r="F8761" s="98"/>
      <c r="G8761" s="127" t="s">
        <v>1839</v>
      </c>
      <c r="H8761" s="128">
        <v>50</v>
      </c>
      <c r="I8761" s="128">
        <v>0</v>
      </c>
      <c r="J8761" s="129">
        <v>50</v>
      </c>
      <c r="K8761" s="101" t="s">
        <v>1388</v>
      </c>
    </row>
    <row r="8762" spans="1:11" ht="56.25" customHeight="1">
      <c r="A8762" s="98" t="s">
        <v>633</v>
      </c>
      <c r="B8762" s="125" t="s">
        <v>1309</v>
      </c>
      <c r="C8762" s="126">
        <v>42398</v>
      </c>
      <c r="D8762" s="98" t="s">
        <v>11</v>
      </c>
      <c r="E8762" s="98">
        <v>840284</v>
      </c>
      <c r="F8762" s="98"/>
      <c r="G8762" s="127" t="s">
        <v>1845</v>
      </c>
      <c r="H8762" s="128">
        <v>50</v>
      </c>
      <c r="I8762" s="128">
        <v>0</v>
      </c>
      <c r="J8762" s="129">
        <v>50</v>
      </c>
      <c r="K8762" s="101" t="s">
        <v>1388</v>
      </c>
    </row>
    <row r="8763" spans="1:11" ht="56.25" customHeight="1">
      <c r="A8763" s="98" t="s">
        <v>633</v>
      </c>
      <c r="B8763" s="125" t="s">
        <v>1309</v>
      </c>
      <c r="C8763" s="126">
        <v>42398</v>
      </c>
      <c r="D8763" s="98" t="s">
        <v>11</v>
      </c>
      <c r="E8763" s="98">
        <v>840287</v>
      </c>
      <c r="F8763" s="98"/>
      <c r="G8763" s="127" t="s">
        <v>1846</v>
      </c>
      <c r="H8763" s="128">
        <v>50</v>
      </c>
      <c r="I8763" s="128">
        <v>0</v>
      </c>
      <c r="J8763" s="129">
        <v>50</v>
      </c>
      <c r="K8763" s="101" t="s">
        <v>1388</v>
      </c>
    </row>
    <row r="8764" spans="1:11" ht="56.25" customHeight="1">
      <c r="A8764" s="98" t="s">
        <v>633</v>
      </c>
      <c r="B8764" s="125" t="s">
        <v>1309</v>
      </c>
      <c r="C8764" s="126">
        <v>42398</v>
      </c>
      <c r="D8764" s="98" t="s">
        <v>11</v>
      </c>
      <c r="E8764" s="98">
        <v>840313</v>
      </c>
      <c r="F8764" s="98"/>
      <c r="G8764" s="127" t="s">
        <v>1312</v>
      </c>
      <c r="H8764" s="128">
        <v>50</v>
      </c>
      <c r="I8764" s="128">
        <v>0</v>
      </c>
      <c r="J8764" s="129">
        <v>50</v>
      </c>
      <c r="K8764" s="101" t="s">
        <v>1388</v>
      </c>
    </row>
    <row r="8765" spans="1:11" ht="56.25" customHeight="1">
      <c r="A8765" s="98" t="s">
        <v>633</v>
      </c>
      <c r="B8765" s="125" t="s">
        <v>1309</v>
      </c>
      <c r="C8765" s="126">
        <v>42398</v>
      </c>
      <c r="D8765" s="98" t="s">
        <v>11</v>
      </c>
      <c r="E8765" s="98">
        <v>840344</v>
      </c>
      <c r="F8765" s="98"/>
      <c r="G8765" s="127" t="s">
        <v>1325</v>
      </c>
      <c r="H8765" s="128">
        <v>50</v>
      </c>
      <c r="I8765" s="128">
        <v>0</v>
      </c>
      <c r="J8765" s="129">
        <v>50</v>
      </c>
      <c r="K8765" s="101" t="s">
        <v>1388</v>
      </c>
    </row>
    <row r="8766" spans="1:11" ht="56.25" customHeight="1">
      <c r="A8766" s="98" t="s">
        <v>633</v>
      </c>
      <c r="B8766" s="125" t="s">
        <v>1309</v>
      </c>
      <c r="C8766" s="126">
        <v>42401</v>
      </c>
      <c r="D8766" s="98" t="s">
        <v>13</v>
      </c>
      <c r="E8766" s="98">
        <v>840478</v>
      </c>
      <c r="F8766" s="98"/>
      <c r="G8766" s="127" t="s">
        <v>1874</v>
      </c>
      <c r="H8766" s="128">
        <v>50</v>
      </c>
      <c r="I8766" s="128">
        <v>0</v>
      </c>
      <c r="J8766" s="129">
        <v>50</v>
      </c>
      <c r="K8766" s="101" t="s">
        <v>1388</v>
      </c>
    </row>
    <row r="8767" spans="1:11" ht="56.25" customHeight="1">
      <c r="A8767" s="98" t="s">
        <v>633</v>
      </c>
      <c r="B8767" s="125" t="s">
        <v>1309</v>
      </c>
      <c r="C8767" s="126">
        <v>42401</v>
      </c>
      <c r="D8767" s="98" t="s">
        <v>11</v>
      </c>
      <c r="E8767" s="98">
        <v>840482</v>
      </c>
      <c r="F8767" s="98"/>
      <c r="G8767" s="127" t="s">
        <v>1878</v>
      </c>
      <c r="H8767" s="128">
        <v>50</v>
      </c>
      <c r="I8767" s="128">
        <v>0</v>
      </c>
      <c r="J8767" s="129">
        <v>50</v>
      </c>
      <c r="K8767" s="101" t="s">
        <v>1388</v>
      </c>
    </row>
    <row r="8768" spans="1:11" ht="56.25" customHeight="1">
      <c r="A8768" s="98" t="s">
        <v>633</v>
      </c>
      <c r="B8768" s="125" t="s">
        <v>1309</v>
      </c>
      <c r="C8768" s="126">
        <v>42401</v>
      </c>
      <c r="D8768" s="98" t="s">
        <v>11</v>
      </c>
      <c r="E8768" s="98">
        <v>840485</v>
      </c>
      <c r="F8768" s="98"/>
      <c r="G8768" s="127" t="s">
        <v>1880</v>
      </c>
      <c r="H8768" s="128">
        <v>50</v>
      </c>
      <c r="I8768" s="128">
        <v>0</v>
      </c>
      <c r="J8768" s="129">
        <v>50</v>
      </c>
      <c r="K8768" s="101" t="s">
        <v>1388</v>
      </c>
    </row>
    <row r="8769" spans="1:11" ht="56.25" customHeight="1">
      <c r="A8769" s="98" t="s">
        <v>633</v>
      </c>
      <c r="B8769" s="125" t="s">
        <v>1309</v>
      </c>
      <c r="C8769" s="126">
        <v>42401</v>
      </c>
      <c r="D8769" s="98" t="s">
        <v>13</v>
      </c>
      <c r="E8769" s="98">
        <v>840487</v>
      </c>
      <c r="F8769" s="98"/>
      <c r="G8769" s="127" t="s">
        <v>1881</v>
      </c>
      <c r="H8769" s="128">
        <v>3194.26</v>
      </c>
      <c r="I8769" s="128">
        <v>0</v>
      </c>
      <c r="J8769" s="129">
        <v>3194.26</v>
      </c>
      <c r="K8769" s="101" t="s">
        <v>1388</v>
      </c>
    </row>
    <row r="8770" spans="1:11" ht="56.25" customHeight="1">
      <c r="A8770" s="98" t="s">
        <v>633</v>
      </c>
      <c r="B8770" s="125" t="s">
        <v>1309</v>
      </c>
      <c r="C8770" s="126">
        <v>42402</v>
      </c>
      <c r="D8770" s="98" t="s">
        <v>6</v>
      </c>
      <c r="E8770" s="98">
        <v>840590</v>
      </c>
      <c r="F8770" s="98"/>
      <c r="G8770" s="127" t="s">
        <v>1885</v>
      </c>
      <c r="H8770" s="128">
        <v>0</v>
      </c>
      <c r="I8770" s="128">
        <v>6380.55</v>
      </c>
      <c r="J8770" s="129">
        <v>6380.55</v>
      </c>
      <c r="K8770" s="101" t="s">
        <v>1388</v>
      </c>
    </row>
    <row r="8771" spans="1:11" ht="56.25" customHeight="1">
      <c r="A8771" s="98" t="s">
        <v>633</v>
      </c>
      <c r="B8771" s="125" t="s">
        <v>1309</v>
      </c>
      <c r="C8771" s="126">
        <v>42404</v>
      </c>
      <c r="D8771" s="98" t="s">
        <v>6</v>
      </c>
      <c r="E8771" s="98">
        <v>841010</v>
      </c>
      <c r="F8771" s="98"/>
      <c r="G8771" s="127" t="s">
        <v>1923</v>
      </c>
      <c r="H8771" s="128">
        <v>0</v>
      </c>
      <c r="I8771" s="128">
        <v>2273772.04</v>
      </c>
      <c r="J8771" s="129">
        <v>2273772.04</v>
      </c>
      <c r="K8771" s="101" t="s">
        <v>1388</v>
      </c>
    </row>
    <row r="8772" spans="1:11" ht="56.25" customHeight="1">
      <c r="A8772" s="98" t="s">
        <v>633</v>
      </c>
      <c r="B8772" s="125" t="s">
        <v>1309</v>
      </c>
      <c r="C8772" s="126">
        <v>42404</v>
      </c>
      <c r="D8772" s="98" t="s">
        <v>6</v>
      </c>
      <c r="E8772" s="98">
        <v>841028</v>
      </c>
      <c r="F8772" s="98"/>
      <c r="G8772" s="127" t="s">
        <v>1924</v>
      </c>
      <c r="H8772" s="128">
        <v>0</v>
      </c>
      <c r="I8772" s="128">
        <v>44782.81</v>
      </c>
      <c r="J8772" s="129">
        <v>44782.81</v>
      </c>
      <c r="K8772" s="101" t="s">
        <v>1388</v>
      </c>
    </row>
    <row r="8773" spans="1:11" ht="56.25" customHeight="1">
      <c r="A8773" s="98" t="s">
        <v>633</v>
      </c>
      <c r="B8773" s="125" t="s">
        <v>1309</v>
      </c>
      <c r="C8773" s="126">
        <v>42404</v>
      </c>
      <c r="D8773" s="98" t="s">
        <v>6</v>
      </c>
      <c r="E8773" s="98">
        <v>841036</v>
      </c>
      <c r="F8773" s="98"/>
      <c r="G8773" s="127" t="s">
        <v>1926</v>
      </c>
      <c r="H8773" s="128">
        <v>0</v>
      </c>
      <c r="I8773" s="128">
        <v>2360.38</v>
      </c>
      <c r="J8773" s="129">
        <v>2360.38</v>
      </c>
      <c r="K8773" s="101" t="s">
        <v>1388</v>
      </c>
    </row>
    <row r="8774" spans="1:11" ht="56.25" customHeight="1">
      <c r="A8774" s="98" t="s">
        <v>633</v>
      </c>
      <c r="B8774" s="125" t="s">
        <v>1309</v>
      </c>
      <c r="C8774" s="126">
        <v>42404</v>
      </c>
      <c r="D8774" s="98" t="s">
        <v>6</v>
      </c>
      <c r="E8774" s="98">
        <v>841040</v>
      </c>
      <c r="F8774" s="98"/>
      <c r="G8774" s="127" t="s">
        <v>1927</v>
      </c>
      <c r="H8774" s="128">
        <v>0</v>
      </c>
      <c r="I8774" s="128">
        <v>9003.9</v>
      </c>
      <c r="J8774" s="129">
        <v>9003.9</v>
      </c>
      <c r="K8774" s="101" t="s">
        <v>1388</v>
      </c>
    </row>
    <row r="8775" spans="1:11" ht="56.25" customHeight="1">
      <c r="A8775" s="98" t="s">
        <v>633</v>
      </c>
      <c r="B8775" s="125" t="s">
        <v>1309</v>
      </c>
      <c r="C8775" s="126">
        <v>42405</v>
      </c>
      <c r="D8775" s="98" t="s">
        <v>13</v>
      </c>
      <c r="E8775" s="98">
        <v>841188</v>
      </c>
      <c r="F8775" s="98"/>
      <c r="G8775" s="127" t="s">
        <v>2042</v>
      </c>
      <c r="H8775" s="128">
        <v>50</v>
      </c>
      <c r="I8775" s="128">
        <v>0</v>
      </c>
      <c r="J8775" s="129">
        <v>50</v>
      </c>
      <c r="K8775" s="101" t="s">
        <v>1388</v>
      </c>
    </row>
    <row r="8776" spans="1:11" ht="56.25" customHeight="1">
      <c r="A8776" s="98" t="s">
        <v>633</v>
      </c>
      <c r="B8776" s="125" t="s">
        <v>1309</v>
      </c>
      <c r="C8776" s="126">
        <v>42405</v>
      </c>
      <c r="D8776" s="98" t="s">
        <v>11</v>
      </c>
      <c r="E8776" s="98">
        <v>841189</v>
      </c>
      <c r="F8776" s="98"/>
      <c r="G8776" s="127" t="s">
        <v>2043</v>
      </c>
      <c r="H8776" s="128">
        <v>50</v>
      </c>
      <c r="I8776" s="128">
        <v>0</v>
      </c>
      <c r="J8776" s="129">
        <v>50</v>
      </c>
      <c r="K8776" s="101" t="s">
        <v>1388</v>
      </c>
    </row>
    <row r="8777" spans="1:11" ht="56.25" customHeight="1">
      <c r="A8777" s="98" t="s">
        <v>633</v>
      </c>
      <c r="B8777" s="125" t="s">
        <v>1309</v>
      </c>
      <c r="C8777" s="126">
        <v>42405</v>
      </c>
      <c r="D8777" s="98" t="s">
        <v>6</v>
      </c>
      <c r="E8777" s="98">
        <v>841200</v>
      </c>
      <c r="F8777" s="98"/>
      <c r="G8777" s="127" t="s">
        <v>1986</v>
      </c>
      <c r="H8777" s="128">
        <v>0</v>
      </c>
      <c r="I8777" s="128">
        <v>8.9</v>
      </c>
      <c r="J8777" s="129">
        <v>8.9</v>
      </c>
      <c r="K8777" s="101" t="s">
        <v>1388</v>
      </c>
    </row>
    <row r="8778" spans="1:11" ht="56.25" customHeight="1">
      <c r="A8778" s="98" t="s">
        <v>633</v>
      </c>
      <c r="B8778" s="125" t="s">
        <v>1309</v>
      </c>
      <c r="C8778" s="126">
        <v>42405</v>
      </c>
      <c r="D8778" s="98" t="s">
        <v>11</v>
      </c>
      <c r="E8778" s="98">
        <v>841211</v>
      </c>
      <c r="F8778" s="98"/>
      <c r="G8778" s="127" t="s">
        <v>1311</v>
      </c>
      <c r="H8778" s="128">
        <v>50</v>
      </c>
      <c r="I8778" s="128">
        <v>0</v>
      </c>
      <c r="J8778" s="129">
        <v>50</v>
      </c>
      <c r="K8778" s="101" t="s">
        <v>1388</v>
      </c>
    </row>
    <row r="8779" spans="1:11" ht="56.25" customHeight="1">
      <c r="A8779" s="98" t="s">
        <v>633</v>
      </c>
      <c r="B8779" s="125" t="s">
        <v>1309</v>
      </c>
      <c r="C8779" s="126">
        <v>42410</v>
      </c>
      <c r="D8779" s="98" t="s">
        <v>11</v>
      </c>
      <c r="E8779" s="98">
        <v>841334</v>
      </c>
      <c r="F8779" s="98"/>
      <c r="G8779" s="127" t="s">
        <v>1311</v>
      </c>
      <c r="H8779" s="128">
        <v>50</v>
      </c>
      <c r="I8779" s="128">
        <v>0</v>
      </c>
      <c r="J8779" s="129">
        <v>50</v>
      </c>
      <c r="K8779" s="101" t="s">
        <v>1388</v>
      </c>
    </row>
    <row r="8780" spans="1:11" ht="56.25" customHeight="1">
      <c r="A8780" s="98" t="s">
        <v>633</v>
      </c>
      <c r="B8780" s="125" t="s">
        <v>1309</v>
      </c>
      <c r="C8780" s="126">
        <v>42411</v>
      </c>
      <c r="D8780" s="98" t="s">
        <v>6</v>
      </c>
      <c r="E8780" s="98">
        <v>841581</v>
      </c>
      <c r="F8780" s="98"/>
      <c r="G8780" s="127" t="s">
        <v>2089</v>
      </c>
      <c r="H8780" s="128">
        <v>0</v>
      </c>
      <c r="I8780" s="128">
        <v>192.4</v>
      </c>
      <c r="J8780" s="129">
        <v>192.4</v>
      </c>
      <c r="K8780" s="101" t="s">
        <v>1388</v>
      </c>
    </row>
    <row r="8781" spans="1:11" ht="56.25" customHeight="1">
      <c r="A8781" s="98" t="s">
        <v>633</v>
      </c>
      <c r="B8781" s="125" t="s">
        <v>1309</v>
      </c>
      <c r="C8781" s="126">
        <v>42411</v>
      </c>
      <c r="D8781" s="98" t="s">
        <v>6</v>
      </c>
      <c r="E8781" s="98">
        <v>841582</v>
      </c>
      <c r="F8781" s="98"/>
      <c r="G8781" s="127" t="s">
        <v>2090</v>
      </c>
      <c r="H8781" s="128">
        <v>0</v>
      </c>
      <c r="I8781" s="128">
        <v>19777432.91</v>
      </c>
      <c r="J8781" s="129">
        <v>19777432.91</v>
      </c>
      <c r="K8781" s="101" t="s">
        <v>1388</v>
      </c>
    </row>
    <row r="8782" spans="1:11" ht="56.25" customHeight="1">
      <c r="A8782" s="98" t="s">
        <v>633</v>
      </c>
      <c r="B8782" s="125" t="s">
        <v>1309</v>
      </c>
      <c r="C8782" s="126">
        <v>42412</v>
      </c>
      <c r="D8782" s="98" t="s">
        <v>11</v>
      </c>
      <c r="E8782" s="98">
        <v>841714</v>
      </c>
      <c r="F8782" s="98"/>
      <c r="G8782" s="127" t="s">
        <v>1311</v>
      </c>
      <c r="H8782" s="128">
        <v>50</v>
      </c>
      <c r="I8782" s="128">
        <v>0</v>
      </c>
      <c r="J8782" s="129">
        <v>50</v>
      </c>
      <c r="K8782" s="101" t="s">
        <v>1388</v>
      </c>
    </row>
    <row r="8783" spans="1:11" ht="56.25" customHeight="1">
      <c r="A8783" s="98" t="s">
        <v>633</v>
      </c>
      <c r="B8783" s="125" t="s">
        <v>1309</v>
      </c>
      <c r="C8783" s="126">
        <v>42412</v>
      </c>
      <c r="D8783" s="98" t="s">
        <v>11</v>
      </c>
      <c r="E8783" s="98">
        <v>841717</v>
      </c>
      <c r="F8783" s="98"/>
      <c r="G8783" s="127" t="s">
        <v>2154</v>
      </c>
      <c r="H8783" s="128">
        <v>50</v>
      </c>
      <c r="I8783" s="128">
        <v>0</v>
      </c>
      <c r="J8783" s="129">
        <v>50</v>
      </c>
      <c r="K8783" s="101" t="s">
        <v>1388</v>
      </c>
    </row>
    <row r="8784" spans="1:11" ht="56.25" customHeight="1">
      <c r="A8784" s="98" t="s">
        <v>633</v>
      </c>
      <c r="B8784" s="125" t="s">
        <v>1309</v>
      </c>
      <c r="C8784" s="126">
        <v>42412</v>
      </c>
      <c r="D8784" s="98" t="s">
        <v>13</v>
      </c>
      <c r="E8784" s="98">
        <v>841717</v>
      </c>
      <c r="F8784" s="98"/>
      <c r="G8784" s="127" t="s">
        <v>2153</v>
      </c>
      <c r="H8784" s="128">
        <v>27.63</v>
      </c>
      <c r="I8784" s="128">
        <v>0</v>
      </c>
      <c r="J8784" s="129">
        <v>27.63</v>
      </c>
      <c r="K8784" s="101" t="s">
        <v>1388</v>
      </c>
    </row>
    <row r="8785" spans="1:11" ht="56.25" customHeight="1">
      <c r="A8785" s="98" t="s">
        <v>633</v>
      </c>
      <c r="B8785" s="125" t="s">
        <v>1309</v>
      </c>
      <c r="C8785" s="126">
        <v>42412</v>
      </c>
      <c r="D8785" s="98" t="s">
        <v>11</v>
      </c>
      <c r="E8785" s="98">
        <v>841718</v>
      </c>
      <c r="F8785" s="98"/>
      <c r="G8785" s="127" t="s">
        <v>2155</v>
      </c>
      <c r="H8785" s="128">
        <v>544.4</v>
      </c>
      <c r="I8785" s="128">
        <v>0</v>
      </c>
      <c r="J8785" s="129">
        <v>544.4</v>
      </c>
      <c r="K8785" s="101" t="s">
        <v>1388</v>
      </c>
    </row>
    <row r="8786" spans="1:11" ht="56.25" customHeight="1">
      <c r="A8786" s="98" t="s">
        <v>633</v>
      </c>
      <c r="B8786" s="125" t="s">
        <v>1309</v>
      </c>
      <c r="C8786" s="126">
        <v>42412</v>
      </c>
      <c r="D8786" s="98" t="s">
        <v>6</v>
      </c>
      <c r="E8786" s="98">
        <v>841718</v>
      </c>
      <c r="F8786" s="98"/>
      <c r="G8786" s="127" t="s">
        <v>2136</v>
      </c>
      <c r="H8786" s="128">
        <v>0</v>
      </c>
      <c r="I8786" s="128">
        <v>544.4</v>
      </c>
      <c r="J8786" s="129">
        <v>544.4</v>
      </c>
      <c r="K8786" s="101" t="s">
        <v>1388</v>
      </c>
    </row>
    <row r="8787" spans="1:11" ht="56.25" customHeight="1">
      <c r="A8787" s="98" t="s">
        <v>633</v>
      </c>
      <c r="B8787" s="125" t="s">
        <v>1309</v>
      </c>
      <c r="C8787" s="126">
        <v>42417</v>
      </c>
      <c r="D8787" s="98" t="s">
        <v>11</v>
      </c>
      <c r="E8787" s="98">
        <v>842049</v>
      </c>
      <c r="F8787" s="98"/>
      <c r="G8787" s="127" t="s">
        <v>2278</v>
      </c>
      <c r="H8787" s="128">
        <v>50</v>
      </c>
      <c r="I8787" s="128">
        <v>0</v>
      </c>
      <c r="J8787" s="129">
        <v>50</v>
      </c>
      <c r="K8787" s="101" t="s">
        <v>1388</v>
      </c>
    </row>
    <row r="8788" spans="1:11" ht="56.25" customHeight="1">
      <c r="A8788" s="98" t="s">
        <v>633</v>
      </c>
      <c r="B8788" s="125" t="s">
        <v>1309</v>
      </c>
      <c r="C8788" s="126">
        <v>42417</v>
      </c>
      <c r="D8788" s="98" t="s">
        <v>11</v>
      </c>
      <c r="E8788" s="98">
        <v>842051</v>
      </c>
      <c r="F8788" s="98"/>
      <c r="G8788" s="127" t="s">
        <v>2279</v>
      </c>
      <c r="H8788" s="128">
        <v>50</v>
      </c>
      <c r="I8788" s="128">
        <v>0</v>
      </c>
      <c r="J8788" s="129">
        <v>50</v>
      </c>
      <c r="K8788" s="101" t="s">
        <v>1388</v>
      </c>
    </row>
    <row r="8789" spans="1:11" ht="56.25" customHeight="1">
      <c r="A8789" s="98" t="s">
        <v>633</v>
      </c>
      <c r="B8789" s="125" t="s">
        <v>1309</v>
      </c>
      <c r="C8789" s="126">
        <v>42417</v>
      </c>
      <c r="D8789" s="98" t="s">
        <v>6</v>
      </c>
      <c r="E8789" s="98">
        <v>842051</v>
      </c>
      <c r="F8789" s="98"/>
      <c r="G8789" s="127" t="s">
        <v>2264</v>
      </c>
      <c r="H8789" s="128">
        <v>0</v>
      </c>
      <c r="I8789" s="128">
        <v>85604.36</v>
      </c>
      <c r="J8789" s="129">
        <v>85604.36</v>
      </c>
      <c r="K8789" s="101" t="s">
        <v>1388</v>
      </c>
    </row>
    <row r="8790" spans="1:11" ht="56.25" customHeight="1">
      <c r="A8790" s="98" t="s">
        <v>633</v>
      </c>
      <c r="B8790" s="125" t="s">
        <v>1309</v>
      </c>
      <c r="C8790" s="126">
        <v>42417</v>
      </c>
      <c r="D8790" s="98" t="s">
        <v>6</v>
      </c>
      <c r="E8790" s="98">
        <v>842090</v>
      </c>
      <c r="F8790" s="98"/>
      <c r="G8790" s="127" t="s">
        <v>2270</v>
      </c>
      <c r="H8790" s="128">
        <v>0</v>
      </c>
      <c r="I8790" s="128">
        <v>1194365.94</v>
      </c>
      <c r="J8790" s="129">
        <v>1194365.94</v>
      </c>
      <c r="K8790" s="101" t="s">
        <v>1388</v>
      </c>
    </row>
    <row r="8791" spans="1:11" ht="56.25" customHeight="1">
      <c r="A8791" s="98" t="s">
        <v>633</v>
      </c>
      <c r="B8791" s="125" t="s">
        <v>1309</v>
      </c>
      <c r="C8791" s="126">
        <v>42418</v>
      </c>
      <c r="D8791" s="98" t="s">
        <v>6</v>
      </c>
      <c r="E8791" s="98">
        <v>842190</v>
      </c>
      <c r="F8791" s="98"/>
      <c r="G8791" s="127" t="s">
        <v>2290</v>
      </c>
      <c r="H8791" s="128">
        <v>0</v>
      </c>
      <c r="I8791" s="128">
        <v>500</v>
      </c>
      <c r="J8791" s="129">
        <v>500</v>
      </c>
      <c r="K8791" s="101" t="s">
        <v>1388</v>
      </c>
    </row>
    <row r="8792" spans="1:11" ht="56.25" customHeight="1">
      <c r="A8792" s="98" t="s">
        <v>633</v>
      </c>
      <c r="B8792" s="125" t="s">
        <v>1309</v>
      </c>
      <c r="C8792" s="126">
        <v>42419</v>
      </c>
      <c r="D8792" s="98" t="s">
        <v>11</v>
      </c>
      <c r="E8792" s="98">
        <v>842374</v>
      </c>
      <c r="F8792" s="98"/>
      <c r="G8792" s="127" t="s">
        <v>1311</v>
      </c>
      <c r="H8792" s="128">
        <v>50</v>
      </c>
      <c r="I8792" s="128">
        <v>0</v>
      </c>
      <c r="J8792" s="129">
        <v>50</v>
      </c>
      <c r="K8792" s="101" t="s">
        <v>1388</v>
      </c>
    </row>
    <row r="8793" spans="1:11" ht="56.25" customHeight="1">
      <c r="A8793" s="98" t="s">
        <v>633</v>
      </c>
      <c r="B8793" s="125" t="s">
        <v>1309</v>
      </c>
      <c r="C8793" s="126">
        <v>42422</v>
      </c>
      <c r="D8793" s="98" t="s">
        <v>11</v>
      </c>
      <c r="E8793" s="98">
        <v>842472</v>
      </c>
      <c r="F8793" s="98"/>
      <c r="G8793" s="127" t="s">
        <v>2358</v>
      </c>
      <c r="H8793" s="128">
        <v>50</v>
      </c>
      <c r="I8793" s="128">
        <v>0</v>
      </c>
      <c r="J8793" s="129">
        <v>50</v>
      </c>
      <c r="K8793" s="101" t="s">
        <v>1388</v>
      </c>
    </row>
    <row r="8794" spans="1:11" ht="56.25" customHeight="1">
      <c r="A8794" s="98" t="s">
        <v>633</v>
      </c>
      <c r="B8794" s="125" t="s">
        <v>1309</v>
      </c>
      <c r="C8794" s="126">
        <v>42422</v>
      </c>
      <c r="D8794" s="98" t="s">
        <v>11</v>
      </c>
      <c r="E8794" s="98">
        <v>842479</v>
      </c>
      <c r="F8794" s="98"/>
      <c r="G8794" s="127" t="s">
        <v>2360</v>
      </c>
      <c r="H8794" s="128">
        <v>50</v>
      </c>
      <c r="I8794" s="128">
        <v>0</v>
      </c>
      <c r="J8794" s="129">
        <v>50</v>
      </c>
      <c r="K8794" s="101" t="s">
        <v>1388</v>
      </c>
    </row>
    <row r="8795" spans="1:11" ht="56.25" customHeight="1">
      <c r="A8795" s="98" t="s">
        <v>633</v>
      </c>
      <c r="B8795" s="125" t="s">
        <v>1309</v>
      </c>
      <c r="C8795" s="126">
        <v>42422</v>
      </c>
      <c r="D8795" s="98" t="s">
        <v>11</v>
      </c>
      <c r="E8795" s="98">
        <v>842481</v>
      </c>
      <c r="F8795" s="98"/>
      <c r="G8795" s="127" t="s">
        <v>1311</v>
      </c>
      <c r="H8795" s="128">
        <v>50</v>
      </c>
      <c r="I8795" s="128">
        <v>0</v>
      </c>
      <c r="J8795" s="129">
        <v>50</v>
      </c>
      <c r="K8795" s="101" t="s">
        <v>1388</v>
      </c>
    </row>
    <row r="8796" spans="1:11" ht="56.25" customHeight="1">
      <c r="A8796" s="98" t="s">
        <v>633</v>
      </c>
      <c r="B8796" s="125" t="s">
        <v>1309</v>
      </c>
      <c r="C8796" s="126">
        <v>42423</v>
      </c>
      <c r="D8796" s="98" t="s">
        <v>11</v>
      </c>
      <c r="E8796" s="98">
        <v>842627</v>
      </c>
      <c r="F8796" s="98"/>
      <c r="G8796" s="127" t="s">
        <v>1311</v>
      </c>
      <c r="H8796" s="128">
        <v>50</v>
      </c>
      <c r="I8796" s="128">
        <v>0</v>
      </c>
      <c r="J8796" s="129">
        <v>50</v>
      </c>
      <c r="K8796" s="101" t="s">
        <v>1388</v>
      </c>
    </row>
    <row r="8797" spans="1:11" ht="56.25" customHeight="1">
      <c r="A8797" s="98" t="s">
        <v>633</v>
      </c>
      <c r="B8797" s="125" t="s">
        <v>1309</v>
      </c>
      <c r="C8797" s="126">
        <v>42424</v>
      </c>
      <c r="D8797" s="98" t="s">
        <v>11</v>
      </c>
      <c r="E8797" s="98">
        <v>842880</v>
      </c>
      <c r="F8797" s="98"/>
      <c r="G8797" s="127" t="s">
        <v>1310</v>
      </c>
      <c r="H8797" s="128">
        <v>50</v>
      </c>
      <c r="I8797" s="128">
        <v>0</v>
      </c>
      <c r="J8797" s="129">
        <v>50</v>
      </c>
      <c r="K8797" s="101" t="s">
        <v>1388</v>
      </c>
    </row>
    <row r="8798" spans="1:11" ht="56.25" customHeight="1">
      <c r="A8798" s="98" t="s">
        <v>633</v>
      </c>
      <c r="B8798" s="125" t="s">
        <v>1309</v>
      </c>
      <c r="C8798" s="126">
        <v>42425</v>
      </c>
      <c r="D8798" s="98" t="s">
        <v>13</v>
      </c>
      <c r="E8798" s="98">
        <v>843051</v>
      </c>
      <c r="F8798" s="98"/>
      <c r="G8798" s="127" t="s">
        <v>2428</v>
      </c>
      <c r="H8798" s="128">
        <v>0.11</v>
      </c>
      <c r="I8798" s="128">
        <v>0</v>
      </c>
      <c r="J8798" s="129">
        <v>0.11</v>
      </c>
      <c r="K8798" s="101" t="s">
        <v>1388</v>
      </c>
    </row>
    <row r="8799" spans="1:11" ht="56.25" customHeight="1">
      <c r="A8799" s="98" t="s">
        <v>633</v>
      </c>
      <c r="B8799" s="125" t="s">
        <v>1309</v>
      </c>
      <c r="C8799" s="126">
        <v>42425</v>
      </c>
      <c r="D8799" s="98" t="s">
        <v>6</v>
      </c>
      <c r="E8799" s="98">
        <v>843052</v>
      </c>
      <c r="F8799" s="98"/>
      <c r="G8799" s="127" t="s">
        <v>2408</v>
      </c>
      <c r="H8799" s="128">
        <v>0</v>
      </c>
      <c r="I8799" s="128">
        <v>0.01</v>
      </c>
      <c r="J8799" s="129">
        <v>0.01</v>
      </c>
      <c r="K8799" s="101" t="s">
        <v>1388</v>
      </c>
    </row>
    <row r="8800" spans="1:11" ht="56.25" customHeight="1">
      <c r="A8800" s="98" t="s">
        <v>633</v>
      </c>
      <c r="B8800" s="125" t="s">
        <v>1309</v>
      </c>
      <c r="C8800" s="126">
        <v>42425</v>
      </c>
      <c r="D8800" s="98" t="s">
        <v>11</v>
      </c>
      <c r="E8800" s="98">
        <v>843059</v>
      </c>
      <c r="F8800" s="98"/>
      <c r="G8800" s="127" t="s">
        <v>1310</v>
      </c>
      <c r="H8800" s="128">
        <v>50</v>
      </c>
      <c r="I8800" s="128">
        <v>0</v>
      </c>
      <c r="J8800" s="129">
        <v>50</v>
      </c>
      <c r="K8800" s="101" t="s">
        <v>1388</v>
      </c>
    </row>
    <row r="8801" spans="1:11" ht="56.25" customHeight="1">
      <c r="A8801" s="98" t="s">
        <v>633</v>
      </c>
      <c r="B8801" s="125" t="s">
        <v>1309</v>
      </c>
      <c r="C8801" s="126">
        <v>42426</v>
      </c>
      <c r="D8801" s="98" t="s">
        <v>11</v>
      </c>
      <c r="E8801" s="98">
        <v>843176</v>
      </c>
      <c r="F8801" s="98"/>
      <c r="G8801" s="127" t="s">
        <v>2439</v>
      </c>
      <c r="H8801" s="128">
        <v>50</v>
      </c>
      <c r="I8801" s="128">
        <v>0</v>
      </c>
      <c r="J8801" s="129">
        <v>50</v>
      </c>
      <c r="K8801" s="101" t="s">
        <v>1388</v>
      </c>
    </row>
    <row r="8802" spans="1:11" ht="56.25" customHeight="1">
      <c r="A8802" s="98" t="s">
        <v>633</v>
      </c>
      <c r="B8802" s="125" t="s">
        <v>1309</v>
      </c>
      <c r="C8802" s="126">
        <v>42426</v>
      </c>
      <c r="D8802" s="98" t="s">
        <v>11</v>
      </c>
      <c r="E8802" s="98">
        <v>843179</v>
      </c>
      <c r="F8802" s="98"/>
      <c r="G8802" s="127" t="s">
        <v>2440</v>
      </c>
      <c r="H8802" s="128">
        <v>50</v>
      </c>
      <c r="I8802" s="128">
        <v>0</v>
      </c>
      <c r="J8802" s="129">
        <v>50</v>
      </c>
      <c r="K8802" s="101" t="s">
        <v>1388</v>
      </c>
    </row>
    <row r="8803" spans="1:11" ht="56.25" customHeight="1">
      <c r="A8803" s="98" t="s">
        <v>633</v>
      </c>
      <c r="B8803" s="125" t="s">
        <v>1309</v>
      </c>
      <c r="C8803" s="126">
        <v>42426</v>
      </c>
      <c r="D8803" s="98" t="s">
        <v>11</v>
      </c>
      <c r="E8803" s="98">
        <v>843182</v>
      </c>
      <c r="F8803" s="98"/>
      <c r="G8803" s="127" t="s">
        <v>2441</v>
      </c>
      <c r="H8803" s="128">
        <v>50</v>
      </c>
      <c r="I8803" s="128">
        <v>0</v>
      </c>
      <c r="J8803" s="129">
        <v>50</v>
      </c>
      <c r="K8803" s="101" t="s">
        <v>1388</v>
      </c>
    </row>
    <row r="8804" spans="1:11" ht="56.25" customHeight="1">
      <c r="A8804" s="98" t="s">
        <v>633</v>
      </c>
      <c r="B8804" s="125" t="s">
        <v>1309</v>
      </c>
      <c r="C8804" s="126">
        <v>42426</v>
      </c>
      <c r="D8804" s="98" t="s">
        <v>11</v>
      </c>
      <c r="E8804" s="98">
        <v>843187</v>
      </c>
      <c r="F8804" s="98"/>
      <c r="G8804" s="127" t="s">
        <v>2442</v>
      </c>
      <c r="H8804" s="128">
        <v>50</v>
      </c>
      <c r="I8804" s="128">
        <v>0</v>
      </c>
      <c r="J8804" s="129">
        <v>50</v>
      </c>
      <c r="K8804" s="101" t="s">
        <v>1388</v>
      </c>
    </row>
    <row r="8805" spans="1:11" ht="56.25" customHeight="1">
      <c r="A8805" s="98" t="s">
        <v>633</v>
      </c>
      <c r="B8805" s="125" t="s">
        <v>1309</v>
      </c>
      <c r="C8805" s="126">
        <v>42426</v>
      </c>
      <c r="D8805" s="98" t="s">
        <v>11</v>
      </c>
      <c r="E8805" s="98">
        <v>843189</v>
      </c>
      <c r="F8805" s="98"/>
      <c r="G8805" s="127" t="s">
        <v>2443</v>
      </c>
      <c r="H8805" s="128">
        <v>50</v>
      </c>
      <c r="I8805" s="128">
        <v>0</v>
      </c>
      <c r="J8805" s="129">
        <v>50</v>
      </c>
      <c r="K8805" s="101" t="s">
        <v>1388</v>
      </c>
    </row>
    <row r="8806" spans="1:11" ht="56.25" customHeight="1">
      <c r="A8806" s="98" t="s">
        <v>633</v>
      </c>
      <c r="B8806" s="125" t="s">
        <v>1309</v>
      </c>
      <c r="C8806" s="126">
        <v>42426</v>
      </c>
      <c r="D8806" s="98" t="s">
        <v>11</v>
      </c>
      <c r="E8806" s="98">
        <v>843192</v>
      </c>
      <c r="F8806" s="98"/>
      <c r="G8806" s="127" t="s">
        <v>2444</v>
      </c>
      <c r="H8806" s="128">
        <v>50</v>
      </c>
      <c r="I8806" s="128">
        <v>0</v>
      </c>
      <c r="J8806" s="129">
        <v>50</v>
      </c>
      <c r="K8806" s="101" t="s">
        <v>1388</v>
      </c>
    </row>
    <row r="8807" spans="1:11" ht="56.25" customHeight="1">
      <c r="A8807" s="98" t="s">
        <v>633</v>
      </c>
      <c r="B8807" s="125" t="s">
        <v>1309</v>
      </c>
      <c r="C8807" s="126">
        <v>42426</v>
      </c>
      <c r="D8807" s="98" t="s">
        <v>11</v>
      </c>
      <c r="E8807" s="98">
        <v>843198</v>
      </c>
      <c r="F8807" s="98"/>
      <c r="G8807" s="127" t="s">
        <v>2445</v>
      </c>
      <c r="H8807" s="128">
        <v>50</v>
      </c>
      <c r="I8807" s="128">
        <v>0</v>
      </c>
      <c r="J8807" s="129">
        <v>50</v>
      </c>
      <c r="K8807" s="101" t="s">
        <v>1388</v>
      </c>
    </row>
    <row r="8808" spans="1:11" ht="56.25" customHeight="1">
      <c r="A8808" s="98" t="s">
        <v>633</v>
      </c>
      <c r="B8808" s="125" t="s">
        <v>1309</v>
      </c>
      <c r="C8808" s="126">
        <v>42426</v>
      </c>
      <c r="D8808" s="98" t="s">
        <v>11</v>
      </c>
      <c r="E8808" s="98">
        <v>843208</v>
      </c>
      <c r="F8808" s="98"/>
      <c r="G8808" s="127" t="s">
        <v>2446</v>
      </c>
      <c r="H8808" s="128">
        <v>50</v>
      </c>
      <c r="I8808" s="128">
        <v>0</v>
      </c>
      <c r="J8808" s="129">
        <v>50</v>
      </c>
      <c r="K8808" s="101" t="s">
        <v>1388</v>
      </c>
    </row>
    <row r="8809" spans="1:11" ht="56.25" customHeight="1">
      <c r="A8809" s="98" t="s">
        <v>633</v>
      </c>
      <c r="B8809" s="125" t="s">
        <v>1309</v>
      </c>
      <c r="C8809" s="126">
        <v>42426</v>
      </c>
      <c r="D8809" s="98" t="s">
        <v>11</v>
      </c>
      <c r="E8809" s="98">
        <v>843217</v>
      </c>
      <c r="F8809" s="98"/>
      <c r="G8809" s="127" t="s">
        <v>2447</v>
      </c>
      <c r="H8809" s="128">
        <v>50</v>
      </c>
      <c r="I8809" s="128">
        <v>0</v>
      </c>
      <c r="J8809" s="129">
        <v>50</v>
      </c>
      <c r="K8809" s="101" t="s">
        <v>1388</v>
      </c>
    </row>
    <row r="8810" spans="1:11" ht="56.25" customHeight="1">
      <c r="A8810" s="98" t="s">
        <v>633</v>
      </c>
      <c r="B8810" s="125" t="s">
        <v>1309</v>
      </c>
      <c r="C8810" s="126">
        <v>42426</v>
      </c>
      <c r="D8810" s="98" t="s">
        <v>11</v>
      </c>
      <c r="E8810" s="98">
        <v>843226</v>
      </c>
      <c r="F8810" s="98"/>
      <c r="G8810" s="127" t="s">
        <v>2448</v>
      </c>
      <c r="H8810" s="128">
        <v>50</v>
      </c>
      <c r="I8810" s="128">
        <v>0</v>
      </c>
      <c r="J8810" s="129">
        <v>50</v>
      </c>
      <c r="K8810" s="101" t="s">
        <v>1388</v>
      </c>
    </row>
    <row r="8811" spans="1:11" ht="56.25" customHeight="1">
      <c r="A8811" s="98" t="s">
        <v>633</v>
      </c>
      <c r="B8811" s="125" t="s">
        <v>1309</v>
      </c>
      <c r="C8811" s="126">
        <v>42426</v>
      </c>
      <c r="D8811" s="98" t="s">
        <v>11</v>
      </c>
      <c r="E8811" s="98">
        <v>843231</v>
      </c>
      <c r="F8811" s="98"/>
      <c r="G8811" s="127" t="s">
        <v>2449</v>
      </c>
      <c r="H8811" s="128">
        <v>50</v>
      </c>
      <c r="I8811" s="128">
        <v>0</v>
      </c>
      <c r="J8811" s="129">
        <v>50</v>
      </c>
      <c r="K8811" s="101" t="s">
        <v>1388</v>
      </c>
    </row>
    <row r="8812" spans="1:11" ht="56.25" customHeight="1">
      <c r="A8812" s="98" t="s">
        <v>633</v>
      </c>
      <c r="B8812" s="125" t="s">
        <v>1309</v>
      </c>
      <c r="C8812" s="126">
        <v>42426</v>
      </c>
      <c r="D8812" s="98" t="s">
        <v>11</v>
      </c>
      <c r="E8812" s="98">
        <v>843234</v>
      </c>
      <c r="F8812" s="98"/>
      <c r="G8812" s="127" t="s">
        <v>2450</v>
      </c>
      <c r="H8812" s="128">
        <v>50</v>
      </c>
      <c r="I8812" s="128">
        <v>0</v>
      </c>
      <c r="J8812" s="129">
        <v>50</v>
      </c>
      <c r="K8812" s="101" t="s">
        <v>1388</v>
      </c>
    </row>
    <row r="8813" spans="1:11" ht="56.25" customHeight="1">
      <c r="A8813" s="98" t="s">
        <v>633</v>
      </c>
      <c r="B8813" s="125" t="s">
        <v>1309</v>
      </c>
      <c r="C8813" s="126">
        <v>42426</v>
      </c>
      <c r="D8813" s="98" t="s">
        <v>11</v>
      </c>
      <c r="E8813" s="98">
        <v>843256</v>
      </c>
      <c r="F8813" s="98"/>
      <c r="G8813" s="127" t="s">
        <v>1311</v>
      </c>
      <c r="H8813" s="128">
        <v>50</v>
      </c>
      <c r="I8813" s="128">
        <v>0</v>
      </c>
      <c r="J8813" s="129">
        <v>50</v>
      </c>
      <c r="K8813" s="101" t="s">
        <v>1388</v>
      </c>
    </row>
    <row r="8814" spans="1:11" ht="56.25" customHeight="1">
      <c r="A8814" s="98" t="s">
        <v>633</v>
      </c>
      <c r="B8814" s="125" t="s">
        <v>1309</v>
      </c>
      <c r="C8814" s="126">
        <v>42426</v>
      </c>
      <c r="D8814" s="98" t="s">
        <v>11</v>
      </c>
      <c r="E8814" s="98">
        <v>843263</v>
      </c>
      <c r="F8814" s="98"/>
      <c r="G8814" s="127" t="s">
        <v>1312</v>
      </c>
      <c r="H8814" s="128">
        <v>50</v>
      </c>
      <c r="I8814" s="128">
        <v>0</v>
      </c>
      <c r="J8814" s="129">
        <v>50</v>
      </c>
      <c r="K8814" s="101" t="s">
        <v>1388</v>
      </c>
    </row>
    <row r="8815" spans="1:11" ht="56.25" customHeight="1">
      <c r="A8815" s="98" t="s">
        <v>633</v>
      </c>
      <c r="B8815" s="125" t="s">
        <v>1309</v>
      </c>
      <c r="C8815" s="126">
        <v>42429</v>
      </c>
      <c r="D8815" s="98" t="s">
        <v>11</v>
      </c>
      <c r="E8815" s="98">
        <v>843317</v>
      </c>
      <c r="F8815" s="98"/>
      <c r="G8815" s="127" t="s">
        <v>2463</v>
      </c>
      <c r="H8815" s="128">
        <v>50</v>
      </c>
      <c r="I8815" s="128">
        <v>0</v>
      </c>
      <c r="J8815" s="129">
        <v>50</v>
      </c>
      <c r="K8815" s="101" t="s">
        <v>1388</v>
      </c>
    </row>
    <row r="8816" spans="1:11" ht="56.25" customHeight="1">
      <c r="A8816" s="98" t="s">
        <v>633</v>
      </c>
      <c r="B8816" s="125" t="s">
        <v>1309</v>
      </c>
      <c r="C8816" s="126">
        <v>42429</v>
      </c>
      <c r="D8816" s="98" t="s">
        <v>11</v>
      </c>
      <c r="E8816" s="98">
        <v>843375</v>
      </c>
      <c r="F8816" s="98"/>
      <c r="G8816" s="127" t="s">
        <v>2466</v>
      </c>
      <c r="H8816" s="128">
        <v>50</v>
      </c>
      <c r="I8816" s="128">
        <v>0</v>
      </c>
      <c r="J8816" s="129">
        <v>50</v>
      </c>
      <c r="K8816" s="101" t="s">
        <v>1388</v>
      </c>
    </row>
    <row r="8817" spans="1:11" ht="56.25" customHeight="1">
      <c r="A8817" s="98" t="s">
        <v>633</v>
      </c>
      <c r="B8817" s="125" t="s">
        <v>1309</v>
      </c>
      <c r="C8817" s="126">
        <v>42429</v>
      </c>
      <c r="D8817" s="98" t="s">
        <v>11</v>
      </c>
      <c r="E8817" s="98">
        <v>843376</v>
      </c>
      <c r="F8817" s="98"/>
      <c r="G8817" s="127" t="s">
        <v>2467</v>
      </c>
      <c r="H8817" s="128">
        <v>50</v>
      </c>
      <c r="I8817" s="128">
        <v>0</v>
      </c>
      <c r="J8817" s="129">
        <v>50</v>
      </c>
      <c r="K8817" s="101" t="s">
        <v>1388</v>
      </c>
    </row>
    <row r="8818" spans="1:11" ht="56.25" customHeight="1">
      <c r="A8818" s="98" t="s">
        <v>633</v>
      </c>
      <c r="B8818" s="125" t="s">
        <v>1309</v>
      </c>
      <c r="C8818" s="126">
        <v>42429</v>
      </c>
      <c r="D8818" s="98" t="s">
        <v>11</v>
      </c>
      <c r="E8818" s="98">
        <v>843396</v>
      </c>
      <c r="F8818" s="98"/>
      <c r="G8818" s="127" t="s">
        <v>2469</v>
      </c>
      <c r="H8818" s="128">
        <v>50</v>
      </c>
      <c r="I8818" s="128">
        <v>0</v>
      </c>
      <c r="J8818" s="129">
        <v>50</v>
      </c>
      <c r="K8818" s="101" t="s">
        <v>1388</v>
      </c>
    </row>
    <row r="8819" spans="1:11" ht="56.25" customHeight="1">
      <c r="A8819" s="98" t="s">
        <v>633</v>
      </c>
      <c r="B8819" s="125" t="s">
        <v>1309</v>
      </c>
      <c r="C8819" s="126">
        <v>42429</v>
      </c>
      <c r="D8819" s="98" t="s">
        <v>11</v>
      </c>
      <c r="E8819" s="98">
        <v>843420</v>
      </c>
      <c r="F8819" s="98"/>
      <c r="G8819" s="127" t="s">
        <v>1310</v>
      </c>
      <c r="H8819" s="128">
        <v>50</v>
      </c>
      <c r="I8819" s="128">
        <v>0</v>
      </c>
      <c r="J8819" s="129">
        <v>50</v>
      </c>
      <c r="K8819" s="101" t="s">
        <v>1388</v>
      </c>
    </row>
    <row r="8820" spans="1:11" ht="56.25" customHeight="1">
      <c r="A8820" s="98" t="s">
        <v>633</v>
      </c>
      <c r="B8820" s="125" t="s">
        <v>1309</v>
      </c>
      <c r="C8820" s="126">
        <v>42430</v>
      </c>
      <c r="D8820" s="98" t="s">
        <v>11</v>
      </c>
      <c r="E8820" s="98">
        <v>843595</v>
      </c>
      <c r="F8820" s="98"/>
      <c r="G8820" s="127" t="s">
        <v>1310</v>
      </c>
      <c r="H8820" s="128">
        <v>50</v>
      </c>
      <c r="I8820" s="128">
        <v>0</v>
      </c>
      <c r="J8820" s="129">
        <v>50</v>
      </c>
      <c r="K8820" s="101" t="s">
        <v>1388</v>
      </c>
    </row>
    <row r="8821" spans="1:11" ht="56.25" customHeight="1">
      <c r="A8821" s="98" t="s">
        <v>633</v>
      </c>
      <c r="B8821" s="125" t="s">
        <v>1309</v>
      </c>
      <c r="C8821" s="126">
        <v>42432</v>
      </c>
      <c r="D8821" s="98" t="s">
        <v>11</v>
      </c>
      <c r="E8821" s="98">
        <v>843753</v>
      </c>
      <c r="F8821" s="98"/>
      <c r="G8821" s="127" t="s">
        <v>2543</v>
      </c>
      <c r="H8821" s="128">
        <v>50</v>
      </c>
      <c r="I8821" s="128">
        <v>0</v>
      </c>
      <c r="J8821" s="129">
        <v>50</v>
      </c>
      <c r="K8821" s="101" t="s">
        <v>1388</v>
      </c>
    </row>
    <row r="8822" spans="1:11" ht="56.25" customHeight="1">
      <c r="A8822" s="98" t="s">
        <v>633</v>
      </c>
      <c r="B8822" s="125" t="s">
        <v>1309</v>
      </c>
      <c r="C8822" s="126">
        <v>42432</v>
      </c>
      <c r="D8822" s="98" t="s">
        <v>11</v>
      </c>
      <c r="E8822" s="98">
        <v>843754</v>
      </c>
      <c r="F8822" s="98"/>
      <c r="G8822" s="127" t="s">
        <v>2544</v>
      </c>
      <c r="H8822" s="128">
        <v>50</v>
      </c>
      <c r="I8822" s="128">
        <v>0</v>
      </c>
      <c r="J8822" s="129">
        <v>50</v>
      </c>
      <c r="K8822" s="101" t="s">
        <v>1388</v>
      </c>
    </row>
    <row r="8823" spans="1:11" ht="56.25" customHeight="1">
      <c r="A8823" s="98" t="s">
        <v>633</v>
      </c>
      <c r="B8823" s="125" t="s">
        <v>1309</v>
      </c>
      <c r="C8823" s="126">
        <v>42432</v>
      </c>
      <c r="D8823" s="98" t="s">
        <v>11</v>
      </c>
      <c r="E8823" s="98">
        <v>843755</v>
      </c>
      <c r="F8823" s="98"/>
      <c r="G8823" s="127" t="s">
        <v>2545</v>
      </c>
      <c r="H8823" s="128">
        <v>50</v>
      </c>
      <c r="I8823" s="128">
        <v>0</v>
      </c>
      <c r="J8823" s="129">
        <v>50</v>
      </c>
      <c r="K8823" s="101" t="s">
        <v>1388</v>
      </c>
    </row>
    <row r="8824" spans="1:11" ht="56.25" customHeight="1">
      <c r="A8824" s="98" t="s">
        <v>633</v>
      </c>
      <c r="B8824" s="125" t="s">
        <v>1309</v>
      </c>
      <c r="C8824" s="126">
        <v>42433</v>
      </c>
      <c r="D8824" s="98" t="s">
        <v>11</v>
      </c>
      <c r="E8824" s="98">
        <v>843907</v>
      </c>
      <c r="F8824" s="98"/>
      <c r="G8824" s="127" t="s">
        <v>1311</v>
      </c>
      <c r="H8824" s="128">
        <v>50</v>
      </c>
      <c r="I8824" s="128">
        <v>0</v>
      </c>
      <c r="J8824" s="129">
        <v>50</v>
      </c>
      <c r="K8824" s="101" t="s">
        <v>1388</v>
      </c>
    </row>
    <row r="8825" spans="1:11" ht="56.25" customHeight="1">
      <c r="A8825" s="98" t="s">
        <v>633</v>
      </c>
      <c r="B8825" s="125" t="s">
        <v>1309</v>
      </c>
      <c r="C8825" s="126">
        <v>42439</v>
      </c>
      <c r="D8825" s="98" t="s">
        <v>11</v>
      </c>
      <c r="E8825" s="98">
        <v>844462</v>
      </c>
      <c r="F8825" s="98"/>
      <c r="G8825" s="127" t="s">
        <v>2662</v>
      </c>
      <c r="H8825" s="128">
        <v>50</v>
      </c>
      <c r="I8825" s="128">
        <v>0</v>
      </c>
      <c r="J8825" s="129">
        <v>50</v>
      </c>
      <c r="K8825" s="101" t="s">
        <v>1388</v>
      </c>
    </row>
    <row r="8826" spans="1:11" ht="56.25" customHeight="1">
      <c r="A8826" s="98" t="s">
        <v>633</v>
      </c>
      <c r="B8826" s="125" t="s">
        <v>1309</v>
      </c>
      <c r="C8826" s="126">
        <v>42439</v>
      </c>
      <c r="D8826" s="98" t="s">
        <v>11</v>
      </c>
      <c r="E8826" s="98">
        <v>844519</v>
      </c>
      <c r="F8826" s="98"/>
      <c r="G8826" s="127" t="s">
        <v>2667</v>
      </c>
      <c r="H8826" s="128">
        <v>50</v>
      </c>
      <c r="I8826" s="128">
        <v>0</v>
      </c>
      <c r="J8826" s="129">
        <v>50</v>
      </c>
      <c r="K8826" s="101" t="s">
        <v>1388</v>
      </c>
    </row>
    <row r="8827" spans="1:11" ht="56.25" customHeight="1">
      <c r="A8827" s="98" t="s">
        <v>633</v>
      </c>
      <c r="B8827" s="125" t="s">
        <v>1309</v>
      </c>
      <c r="C8827" s="126">
        <v>42439</v>
      </c>
      <c r="D8827" s="98" t="s">
        <v>11</v>
      </c>
      <c r="E8827" s="98">
        <v>844529</v>
      </c>
      <c r="F8827" s="98"/>
      <c r="G8827" s="127" t="s">
        <v>1310</v>
      </c>
      <c r="H8827" s="128">
        <v>50</v>
      </c>
      <c r="I8827" s="128">
        <v>0</v>
      </c>
      <c r="J8827" s="129">
        <v>50</v>
      </c>
      <c r="K8827" s="101" t="s">
        <v>1388</v>
      </c>
    </row>
    <row r="8828" spans="1:11" ht="56.25" customHeight="1">
      <c r="A8828" s="98" t="s">
        <v>633</v>
      </c>
      <c r="B8828" s="125" t="s">
        <v>1309</v>
      </c>
      <c r="C8828" s="126">
        <v>42440</v>
      </c>
      <c r="D8828" s="98" t="s">
        <v>11</v>
      </c>
      <c r="E8828" s="98">
        <v>844680</v>
      </c>
      <c r="F8828" s="98"/>
      <c r="G8828" s="127" t="s">
        <v>2708</v>
      </c>
      <c r="H8828" s="128">
        <v>50</v>
      </c>
      <c r="I8828" s="128">
        <v>0</v>
      </c>
      <c r="J8828" s="129">
        <v>50</v>
      </c>
      <c r="K8828" s="101" t="s">
        <v>1388</v>
      </c>
    </row>
    <row r="8829" spans="1:11" ht="56.25" customHeight="1">
      <c r="A8829" s="98" t="s">
        <v>633</v>
      </c>
      <c r="B8829" s="125" t="s">
        <v>1309</v>
      </c>
      <c r="C8829" s="126">
        <v>42440</v>
      </c>
      <c r="D8829" s="98" t="s">
        <v>11</v>
      </c>
      <c r="E8829" s="98">
        <v>844681</v>
      </c>
      <c r="F8829" s="98"/>
      <c r="G8829" s="127" t="s">
        <v>2709</v>
      </c>
      <c r="H8829" s="128">
        <v>50</v>
      </c>
      <c r="I8829" s="128">
        <v>0</v>
      </c>
      <c r="J8829" s="129">
        <v>50</v>
      </c>
      <c r="K8829" s="101" t="s">
        <v>1388</v>
      </c>
    </row>
    <row r="8830" spans="1:11" ht="56.25" customHeight="1">
      <c r="A8830" s="98" t="s">
        <v>633</v>
      </c>
      <c r="B8830" s="125" t="s">
        <v>1309</v>
      </c>
      <c r="C8830" s="126">
        <v>42440</v>
      </c>
      <c r="D8830" s="98" t="s">
        <v>11</v>
      </c>
      <c r="E8830" s="98">
        <v>844683</v>
      </c>
      <c r="F8830" s="98"/>
      <c r="G8830" s="127" t="s">
        <v>1310</v>
      </c>
      <c r="H8830" s="128">
        <v>50</v>
      </c>
      <c r="I8830" s="128">
        <v>0</v>
      </c>
      <c r="J8830" s="129">
        <v>50</v>
      </c>
      <c r="K8830" s="101" t="s">
        <v>1388</v>
      </c>
    </row>
    <row r="8831" spans="1:11" ht="56.25" customHeight="1">
      <c r="A8831" s="98" t="s">
        <v>633</v>
      </c>
      <c r="B8831" s="125" t="s">
        <v>1309</v>
      </c>
      <c r="C8831" s="126">
        <v>42443</v>
      </c>
      <c r="D8831" s="98" t="s">
        <v>6</v>
      </c>
      <c r="E8831" s="98">
        <v>844755</v>
      </c>
      <c r="F8831" s="98"/>
      <c r="G8831" s="127" t="s">
        <v>2716</v>
      </c>
      <c r="H8831" s="128">
        <v>0</v>
      </c>
      <c r="I8831" s="128">
        <v>62140</v>
      </c>
      <c r="J8831" s="129">
        <v>62140</v>
      </c>
      <c r="K8831" s="101" t="s">
        <v>1388</v>
      </c>
    </row>
    <row r="8832" spans="1:11" ht="56.25" customHeight="1">
      <c r="A8832" s="98" t="s">
        <v>633</v>
      </c>
      <c r="B8832" s="125" t="s">
        <v>1309</v>
      </c>
      <c r="C8832" s="126">
        <v>42443</v>
      </c>
      <c r="D8832" s="98" t="s">
        <v>11</v>
      </c>
      <c r="E8832" s="98">
        <v>844758</v>
      </c>
      <c r="F8832" s="98"/>
      <c r="G8832" s="127" t="s">
        <v>2728</v>
      </c>
      <c r="H8832" s="128">
        <v>50</v>
      </c>
      <c r="I8832" s="128">
        <v>0</v>
      </c>
      <c r="J8832" s="129">
        <v>50</v>
      </c>
      <c r="K8832" s="101" t="s">
        <v>1388</v>
      </c>
    </row>
    <row r="8833" spans="1:11" ht="56.25" customHeight="1">
      <c r="A8833" s="98" t="s">
        <v>633</v>
      </c>
      <c r="B8833" s="125" t="s">
        <v>1309</v>
      </c>
      <c r="C8833" s="126">
        <v>42443</v>
      </c>
      <c r="D8833" s="98" t="s">
        <v>11</v>
      </c>
      <c r="E8833" s="98">
        <v>844759</v>
      </c>
      <c r="F8833" s="98"/>
      <c r="G8833" s="127" t="s">
        <v>2729</v>
      </c>
      <c r="H8833" s="128">
        <v>50</v>
      </c>
      <c r="I8833" s="128">
        <v>0</v>
      </c>
      <c r="J8833" s="129">
        <v>50</v>
      </c>
      <c r="K8833" s="101" t="s">
        <v>1388</v>
      </c>
    </row>
    <row r="8834" spans="1:11" ht="56.25" customHeight="1">
      <c r="A8834" s="98" t="s">
        <v>633</v>
      </c>
      <c r="B8834" s="125" t="s">
        <v>1309</v>
      </c>
      <c r="C8834" s="126">
        <v>42443</v>
      </c>
      <c r="D8834" s="98" t="s">
        <v>11</v>
      </c>
      <c r="E8834" s="98">
        <v>844762</v>
      </c>
      <c r="F8834" s="98"/>
      <c r="G8834" s="127" t="s">
        <v>2730</v>
      </c>
      <c r="H8834" s="128">
        <v>50</v>
      </c>
      <c r="I8834" s="128">
        <v>0</v>
      </c>
      <c r="J8834" s="129">
        <v>50</v>
      </c>
      <c r="K8834" s="101" t="s">
        <v>1388</v>
      </c>
    </row>
    <row r="8835" spans="1:11" ht="56.25" customHeight="1">
      <c r="A8835" s="98" t="s">
        <v>633</v>
      </c>
      <c r="B8835" s="125" t="s">
        <v>1309</v>
      </c>
      <c r="C8835" s="126">
        <v>42443</v>
      </c>
      <c r="D8835" s="98" t="s">
        <v>11</v>
      </c>
      <c r="E8835" s="98">
        <v>844764</v>
      </c>
      <c r="F8835" s="98"/>
      <c r="G8835" s="127" t="s">
        <v>2731</v>
      </c>
      <c r="H8835" s="128">
        <v>50</v>
      </c>
      <c r="I8835" s="128">
        <v>0</v>
      </c>
      <c r="J8835" s="129">
        <v>50</v>
      </c>
      <c r="K8835" s="101" t="s">
        <v>1388</v>
      </c>
    </row>
    <row r="8836" spans="1:11" ht="56.25" customHeight="1">
      <c r="A8836" s="98" t="s">
        <v>633</v>
      </c>
      <c r="B8836" s="125" t="s">
        <v>1309</v>
      </c>
      <c r="C8836" s="126">
        <v>42443</v>
      </c>
      <c r="D8836" s="98" t="s">
        <v>6</v>
      </c>
      <c r="E8836" s="98">
        <v>844774</v>
      </c>
      <c r="F8836" s="98"/>
      <c r="G8836" s="127" t="s">
        <v>2717</v>
      </c>
      <c r="H8836" s="128">
        <v>0</v>
      </c>
      <c r="I8836" s="128">
        <v>3000</v>
      </c>
      <c r="J8836" s="129">
        <v>3000</v>
      </c>
      <c r="K8836" s="101" t="s">
        <v>1388</v>
      </c>
    </row>
    <row r="8837" spans="1:11" ht="56.25" customHeight="1">
      <c r="A8837" s="98" t="s">
        <v>633</v>
      </c>
      <c r="B8837" s="125" t="s">
        <v>1309</v>
      </c>
      <c r="C8837" s="126">
        <v>42444</v>
      </c>
      <c r="D8837" s="98" t="s">
        <v>11</v>
      </c>
      <c r="E8837" s="98">
        <v>844876</v>
      </c>
      <c r="F8837" s="98"/>
      <c r="G8837" s="127" t="s">
        <v>2766</v>
      </c>
      <c r="H8837" s="128">
        <v>50</v>
      </c>
      <c r="I8837" s="128">
        <v>0</v>
      </c>
      <c r="J8837" s="129">
        <v>50</v>
      </c>
      <c r="K8837" s="101" t="s">
        <v>1388</v>
      </c>
    </row>
    <row r="8838" spans="1:11" ht="56.25" customHeight="1">
      <c r="A8838" s="98" t="s">
        <v>633</v>
      </c>
      <c r="B8838" s="125" t="s">
        <v>1309</v>
      </c>
      <c r="C8838" s="126">
        <v>42444</v>
      </c>
      <c r="D8838" s="98" t="s">
        <v>11</v>
      </c>
      <c r="E8838" s="98">
        <v>844938</v>
      </c>
      <c r="F8838" s="98"/>
      <c r="G8838" s="127" t="s">
        <v>1310</v>
      </c>
      <c r="H8838" s="128">
        <v>50</v>
      </c>
      <c r="I8838" s="128">
        <v>0</v>
      </c>
      <c r="J8838" s="129">
        <v>50</v>
      </c>
      <c r="K8838" s="101" t="s">
        <v>1388</v>
      </c>
    </row>
    <row r="8839" spans="1:11" ht="56.25" customHeight="1">
      <c r="A8839" s="98" t="s">
        <v>633</v>
      </c>
      <c r="B8839" s="125" t="s">
        <v>1309</v>
      </c>
      <c r="C8839" s="126">
        <v>42445</v>
      </c>
      <c r="D8839" s="98" t="s">
        <v>6</v>
      </c>
      <c r="E8839" s="98">
        <v>844978</v>
      </c>
      <c r="F8839" s="98"/>
      <c r="G8839" s="127" t="s">
        <v>2779</v>
      </c>
      <c r="H8839" s="128">
        <v>0</v>
      </c>
      <c r="I8839" s="128">
        <v>70249765</v>
      </c>
      <c r="J8839" s="129">
        <v>70249765</v>
      </c>
      <c r="K8839" s="101" t="s">
        <v>1388</v>
      </c>
    </row>
    <row r="8840" spans="1:11" ht="56.25" customHeight="1">
      <c r="A8840" s="98" t="s">
        <v>633</v>
      </c>
      <c r="B8840" s="125" t="s">
        <v>1309</v>
      </c>
      <c r="C8840" s="126">
        <v>42446</v>
      </c>
      <c r="D8840" s="98" t="s">
        <v>11</v>
      </c>
      <c r="E8840" s="98">
        <v>845091</v>
      </c>
      <c r="F8840" s="98"/>
      <c r="G8840" s="127" t="s">
        <v>2826</v>
      </c>
      <c r="H8840" s="128">
        <v>50</v>
      </c>
      <c r="I8840" s="128">
        <v>0</v>
      </c>
      <c r="J8840" s="129">
        <v>50</v>
      </c>
      <c r="K8840" s="101" t="s">
        <v>1388</v>
      </c>
    </row>
    <row r="8841" spans="1:11" ht="56.25" customHeight="1">
      <c r="A8841" s="98" t="s">
        <v>633</v>
      </c>
      <c r="B8841" s="125" t="s">
        <v>1309</v>
      </c>
      <c r="C8841" s="126">
        <v>42446</v>
      </c>
      <c r="D8841" s="98" t="s">
        <v>11</v>
      </c>
      <c r="E8841" s="98">
        <v>845092</v>
      </c>
      <c r="F8841" s="98"/>
      <c r="G8841" s="127" t="s">
        <v>2827</v>
      </c>
      <c r="H8841" s="128">
        <v>50</v>
      </c>
      <c r="I8841" s="128">
        <v>0</v>
      </c>
      <c r="J8841" s="129">
        <v>50</v>
      </c>
      <c r="K8841" s="101" t="s">
        <v>1388</v>
      </c>
    </row>
    <row r="8842" spans="1:11" ht="56.25" customHeight="1">
      <c r="A8842" s="98" t="s">
        <v>633</v>
      </c>
      <c r="B8842" s="125" t="s">
        <v>1309</v>
      </c>
      <c r="C8842" s="126">
        <v>42446</v>
      </c>
      <c r="D8842" s="98" t="s">
        <v>11</v>
      </c>
      <c r="E8842" s="98">
        <v>845096</v>
      </c>
      <c r="F8842" s="98"/>
      <c r="G8842" s="127" t="s">
        <v>2828</v>
      </c>
      <c r="H8842" s="128">
        <v>50</v>
      </c>
      <c r="I8842" s="128">
        <v>0</v>
      </c>
      <c r="J8842" s="129">
        <v>50</v>
      </c>
      <c r="K8842" s="101" t="s">
        <v>1388</v>
      </c>
    </row>
    <row r="8843" spans="1:11" ht="56.25" customHeight="1">
      <c r="A8843" s="98" t="s">
        <v>633</v>
      </c>
      <c r="B8843" s="125" t="s">
        <v>1309</v>
      </c>
      <c r="C8843" s="126">
        <v>42447</v>
      </c>
      <c r="D8843" s="98" t="s">
        <v>6</v>
      </c>
      <c r="E8843" s="98">
        <v>845323</v>
      </c>
      <c r="F8843" s="98"/>
      <c r="G8843" s="127" t="s">
        <v>2836</v>
      </c>
      <c r="H8843" s="128">
        <v>0</v>
      </c>
      <c r="I8843" s="128">
        <v>5667.96</v>
      </c>
      <c r="J8843" s="129">
        <v>5667.96</v>
      </c>
      <c r="K8843" s="101" t="s">
        <v>1388</v>
      </c>
    </row>
    <row r="8844" spans="1:11" ht="56.25" customHeight="1">
      <c r="A8844" s="98" t="s">
        <v>633</v>
      </c>
      <c r="B8844" s="125" t="s">
        <v>1309</v>
      </c>
      <c r="C8844" s="126">
        <v>42450</v>
      </c>
      <c r="D8844" s="98" t="s">
        <v>11</v>
      </c>
      <c r="E8844" s="98">
        <v>845473</v>
      </c>
      <c r="F8844" s="98"/>
      <c r="G8844" s="127" t="s">
        <v>2987</v>
      </c>
      <c r="H8844" s="128">
        <v>50</v>
      </c>
      <c r="I8844" s="128">
        <v>0</v>
      </c>
      <c r="J8844" s="129">
        <v>50</v>
      </c>
      <c r="K8844" s="101" t="s">
        <v>1388</v>
      </c>
    </row>
    <row r="8845" spans="1:11" ht="56.25" customHeight="1">
      <c r="A8845" s="98" t="s">
        <v>633</v>
      </c>
      <c r="B8845" s="125" t="s">
        <v>1309</v>
      </c>
      <c r="C8845" s="126">
        <v>42452</v>
      </c>
      <c r="D8845" s="98" t="s">
        <v>6</v>
      </c>
      <c r="E8845" s="98">
        <v>845736</v>
      </c>
      <c r="F8845" s="98"/>
      <c r="G8845" s="127" t="s">
        <v>3008</v>
      </c>
      <c r="H8845" s="128">
        <v>0</v>
      </c>
      <c r="I8845" s="128">
        <v>12.71</v>
      </c>
      <c r="J8845" s="129">
        <v>12.71</v>
      </c>
      <c r="K8845" s="101" t="s">
        <v>1388</v>
      </c>
    </row>
    <row r="8846" spans="1:11" ht="56.25" customHeight="1">
      <c r="A8846" s="98" t="s">
        <v>633</v>
      </c>
      <c r="B8846" s="125" t="s">
        <v>1309</v>
      </c>
      <c r="C8846" s="126">
        <v>42452</v>
      </c>
      <c r="D8846" s="98" t="s">
        <v>11</v>
      </c>
      <c r="E8846" s="98">
        <v>845751</v>
      </c>
      <c r="F8846" s="98"/>
      <c r="G8846" s="127" t="s">
        <v>3023</v>
      </c>
      <c r="H8846" s="128">
        <v>50</v>
      </c>
      <c r="I8846" s="128">
        <v>0</v>
      </c>
      <c r="J8846" s="129">
        <v>50</v>
      </c>
      <c r="K8846" s="101" t="s">
        <v>1388</v>
      </c>
    </row>
    <row r="8847" spans="1:11" ht="56.25" customHeight="1">
      <c r="A8847" s="98" t="s">
        <v>633</v>
      </c>
      <c r="B8847" s="125" t="s">
        <v>1309</v>
      </c>
      <c r="C8847" s="126">
        <v>42452</v>
      </c>
      <c r="D8847" s="98" t="s">
        <v>11</v>
      </c>
      <c r="E8847" s="98">
        <v>845752</v>
      </c>
      <c r="F8847" s="98"/>
      <c r="G8847" s="127" t="s">
        <v>3024</v>
      </c>
      <c r="H8847" s="128">
        <v>50</v>
      </c>
      <c r="I8847" s="128">
        <v>0</v>
      </c>
      <c r="J8847" s="129">
        <v>50</v>
      </c>
      <c r="K8847" s="101" t="s">
        <v>1388</v>
      </c>
    </row>
    <row r="8848" spans="1:11" ht="56.25" customHeight="1">
      <c r="A8848" s="98" t="s">
        <v>633</v>
      </c>
      <c r="B8848" s="125" t="s">
        <v>1309</v>
      </c>
      <c r="C8848" s="126">
        <v>42452</v>
      </c>
      <c r="D8848" s="98" t="s">
        <v>11</v>
      </c>
      <c r="E8848" s="98">
        <v>845754</v>
      </c>
      <c r="F8848" s="98"/>
      <c r="G8848" s="127" t="s">
        <v>3025</v>
      </c>
      <c r="H8848" s="128">
        <v>50</v>
      </c>
      <c r="I8848" s="128">
        <v>0</v>
      </c>
      <c r="J8848" s="129">
        <v>50</v>
      </c>
      <c r="K8848" s="101" t="s">
        <v>1388</v>
      </c>
    </row>
    <row r="8849" spans="1:11" ht="56.25" customHeight="1">
      <c r="A8849" s="98" t="s">
        <v>633</v>
      </c>
      <c r="B8849" s="125" t="s">
        <v>1309</v>
      </c>
      <c r="C8849" s="126">
        <v>42452</v>
      </c>
      <c r="D8849" s="98" t="s">
        <v>11</v>
      </c>
      <c r="E8849" s="98">
        <v>845758</v>
      </c>
      <c r="F8849" s="98"/>
      <c r="G8849" s="127" t="s">
        <v>1310</v>
      </c>
      <c r="H8849" s="128">
        <v>50</v>
      </c>
      <c r="I8849" s="128">
        <v>0</v>
      </c>
      <c r="J8849" s="129">
        <v>50</v>
      </c>
      <c r="K8849" s="101" t="s">
        <v>1388</v>
      </c>
    </row>
    <row r="8850" spans="1:11" ht="56.25" customHeight="1">
      <c r="A8850" s="98" t="s">
        <v>633</v>
      </c>
      <c r="B8850" s="125" t="s">
        <v>1309</v>
      </c>
      <c r="C8850" s="126">
        <v>42453</v>
      </c>
      <c r="D8850" s="98" t="s">
        <v>11</v>
      </c>
      <c r="E8850" s="98">
        <v>845895</v>
      </c>
      <c r="F8850" s="98"/>
      <c r="G8850" s="127" t="s">
        <v>1310</v>
      </c>
      <c r="H8850" s="128">
        <v>50</v>
      </c>
      <c r="I8850" s="128">
        <v>0</v>
      </c>
      <c r="J8850" s="129">
        <v>50</v>
      </c>
      <c r="K8850" s="101" t="s">
        <v>1388</v>
      </c>
    </row>
    <row r="8851" spans="1:11" ht="56.25" customHeight="1">
      <c r="A8851" s="98" t="s">
        <v>633</v>
      </c>
      <c r="B8851" s="125" t="s">
        <v>1309</v>
      </c>
      <c r="C8851" s="126">
        <v>42457</v>
      </c>
      <c r="D8851" s="98" t="s">
        <v>11</v>
      </c>
      <c r="E8851" s="98">
        <v>845985</v>
      </c>
      <c r="F8851" s="98"/>
      <c r="G8851" s="127" t="s">
        <v>3077</v>
      </c>
      <c r="H8851" s="128">
        <v>50</v>
      </c>
      <c r="I8851" s="128">
        <v>0</v>
      </c>
      <c r="J8851" s="129">
        <v>50</v>
      </c>
      <c r="K8851" s="101" t="s">
        <v>1388</v>
      </c>
    </row>
    <row r="8852" spans="1:11" ht="56.25" customHeight="1">
      <c r="A8852" s="98" t="s">
        <v>633</v>
      </c>
      <c r="B8852" s="125" t="s">
        <v>1309</v>
      </c>
      <c r="C8852" s="126">
        <v>42457</v>
      </c>
      <c r="D8852" s="98" t="s">
        <v>11</v>
      </c>
      <c r="E8852" s="98">
        <v>845986</v>
      </c>
      <c r="F8852" s="98"/>
      <c r="G8852" s="127" t="s">
        <v>3078</v>
      </c>
      <c r="H8852" s="128">
        <v>50</v>
      </c>
      <c r="I8852" s="128">
        <v>0</v>
      </c>
      <c r="J8852" s="129">
        <v>50</v>
      </c>
      <c r="K8852" s="101" t="s">
        <v>1388</v>
      </c>
    </row>
    <row r="8853" spans="1:11" ht="56.25" customHeight="1">
      <c r="A8853" s="98" t="s">
        <v>633</v>
      </c>
      <c r="B8853" s="125" t="s">
        <v>1309</v>
      </c>
      <c r="C8853" s="126">
        <v>42457</v>
      </c>
      <c r="D8853" s="98" t="s">
        <v>11</v>
      </c>
      <c r="E8853" s="98">
        <v>846014</v>
      </c>
      <c r="F8853" s="98"/>
      <c r="G8853" s="127" t="s">
        <v>3083</v>
      </c>
      <c r="H8853" s="128">
        <v>215.39</v>
      </c>
      <c r="I8853" s="128">
        <v>0</v>
      </c>
      <c r="J8853" s="129">
        <v>215.39</v>
      </c>
      <c r="K8853" s="101" t="s">
        <v>1388</v>
      </c>
    </row>
    <row r="8854" spans="1:11" ht="56.25" customHeight="1">
      <c r="A8854" s="98" t="s">
        <v>633</v>
      </c>
      <c r="B8854" s="125" t="s">
        <v>1309</v>
      </c>
      <c r="C8854" s="126">
        <v>42457</v>
      </c>
      <c r="D8854" s="98" t="s">
        <v>11</v>
      </c>
      <c r="E8854" s="98">
        <v>846058</v>
      </c>
      <c r="F8854" s="98"/>
      <c r="G8854" s="127" t="s">
        <v>1310</v>
      </c>
      <c r="H8854" s="128">
        <v>50</v>
      </c>
      <c r="I8854" s="128">
        <v>0</v>
      </c>
      <c r="J8854" s="129">
        <v>50</v>
      </c>
      <c r="K8854" s="101" t="s">
        <v>1388</v>
      </c>
    </row>
    <row r="8855" spans="1:11" ht="56.25" customHeight="1">
      <c r="A8855" s="98" t="s">
        <v>633</v>
      </c>
      <c r="B8855" s="125" t="s">
        <v>1309</v>
      </c>
      <c r="C8855" s="126">
        <v>42458</v>
      </c>
      <c r="D8855" s="98" t="s">
        <v>11</v>
      </c>
      <c r="E8855" s="98">
        <v>846271</v>
      </c>
      <c r="F8855" s="98"/>
      <c r="G8855" s="127" t="s">
        <v>1310</v>
      </c>
      <c r="H8855" s="128">
        <v>50</v>
      </c>
      <c r="I8855" s="128">
        <v>0</v>
      </c>
      <c r="J8855" s="129">
        <v>50</v>
      </c>
      <c r="K8855" s="101" t="s">
        <v>1388</v>
      </c>
    </row>
    <row r="8856" spans="1:11" ht="56.25" customHeight="1">
      <c r="A8856" s="98" t="s">
        <v>633</v>
      </c>
      <c r="B8856" s="125" t="s">
        <v>1309</v>
      </c>
      <c r="C8856" s="126">
        <v>42459</v>
      </c>
      <c r="D8856" s="98" t="s">
        <v>11</v>
      </c>
      <c r="E8856" s="98">
        <v>846516</v>
      </c>
      <c r="F8856" s="98"/>
      <c r="G8856" s="127" t="s">
        <v>1312</v>
      </c>
      <c r="H8856" s="128">
        <v>50</v>
      </c>
      <c r="I8856" s="128">
        <v>0</v>
      </c>
      <c r="J8856" s="129">
        <v>50</v>
      </c>
      <c r="K8856" s="101" t="s">
        <v>1388</v>
      </c>
    </row>
    <row r="8857" spans="1:11" ht="56.25" customHeight="1">
      <c r="A8857" s="98" t="s">
        <v>633</v>
      </c>
      <c r="B8857" s="125" t="s">
        <v>1309</v>
      </c>
      <c r="C8857" s="126">
        <v>42459</v>
      </c>
      <c r="D8857" s="98" t="s">
        <v>11</v>
      </c>
      <c r="E8857" s="98">
        <v>846521</v>
      </c>
      <c r="F8857" s="98"/>
      <c r="G8857" s="127" t="s">
        <v>1310</v>
      </c>
      <c r="H8857" s="128">
        <v>50</v>
      </c>
      <c r="I8857" s="128">
        <v>0</v>
      </c>
      <c r="J8857" s="129">
        <v>50</v>
      </c>
      <c r="K8857" s="101" t="s">
        <v>1388</v>
      </c>
    </row>
    <row r="8858" spans="1:11" ht="56.25" customHeight="1">
      <c r="A8858" s="98" t="s">
        <v>633</v>
      </c>
      <c r="B8858" s="125" t="s">
        <v>1309</v>
      </c>
      <c r="C8858" s="126">
        <v>42460</v>
      </c>
      <c r="D8858" s="98" t="s">
        <v>11</v>
      </c>
      <c r="E8858" s="98">
        <v>846675</v>
      </c>
      <c r="F8858" s="98"/>
      <c r="G8858" s="127" t="s">
        <v>3159</v>
      </c>
      <c r="H8858" s="128">
        <v>50</v>
      </c>
      <c r="I8858" s="128">
        <v>0</v>
      </c>
      <c r="J8858" s="129">
        <v>50</v>
      </c>
      <c r="K8858" s="101" t="s">
        <v>1388</v>
      </c>
    </row>
    <row r="8859" spans="1:11" ht="56.25" customHeight="1">
      <c r="A8859" s="98" t="s">
        <v>633</v>
      </c>
      <c r="B8859" s="125" t="s">
        <v>1309</v>
      </c>
      <c r="C8859" s="126">
        <v>42460</v>
      </c>
      <c r="D8859" s="98" t="s">
        <v>11</v>
      </c>
      <c r="E8859" s="98">
        <v>846683</v>
      </c>
      <c r="F8859" s="98"/>
      <c r="G8859" s="127" t="s">
        <v>3160</v>
      </c>
      <c r="H8859" s="128">
        <v>50</v>
      </c>
      <c r="I8859" s="128">
        <v>0</v>
      </c>
      <c r="J8859" s="129">
        <v>50</v>
      </c>
      <c r="K8859" s="101" t="s">
        <v>1388</v>
      </c>
    </row>
    <row r="8860" spans="1:11" ht="56.25" customHeight="1">
      <c r="A8860" s="98" t="s">
        <v>633</v>
      </c>
      <c r="B8860" s="125" t="s">
        <v>1309</v>
      </c>
      <c r="C8860" s="126">
        <v>42460</v>
      </c>
      <c r="D8860" s="98" t="s">
        <v>11</v>
      </c>
      <c r="E8860" s="98">
        <v>846685</v>
      </c>
      <c r="F8860" s="98"/>
      <c r="G8860" s="127" t="s">
        <v>3161</v>
      </c>
      <c r="H8860" s="128">
        <v>50</v>
      </c>
      <c r="I8860" s="128">
        <v>0</v>
      </c>
      <c r="J8860" s="129">
        <v>50</v>
      </c>
      <c r="K8860" s="101" t="s">
        <v>1388</v>
      </c>
    </row>
    <row r="8861" spans="1:11" ht="56.25" customHeight="1">
      <c r="A8861" s="98" t="s">
        <v>633</v>
      </c>
      <c r="B8861" s="125" t="s">
        <v>1309</v>
      </c>
      <c r="C8861" s="126">
        <v>42460</v>
      </c>
      <c r="D8861" s="98" t="s">
        <v>11</v>
      </c>
      <c r="E8861" s="98">
        <v>846717</v>
      </c>
      <c r="F8861" s="98"/>
      <c r="G8861" s="127" t="s">
        <v>1310</v>
      </c>
      <c r="H8861" s="128">
        <v>50</v>
      </c>
      <c r="I8861" s="128">
        <v>0</v>
      </c>
      <c r="J8861" s="129">
        <v>50</v>
      </c>
      <c r="K8861" s="101" t="s">
        <v>1388</v>
      </c>
    </row>
    <row r="8862" spans="1:11" ht="56.25" customHeight="1">
      <c r="A8862" s="98" t="s">
        <v>633</v>
      </c>
      <c r="B8862" s="125" t="s">
        <v>1309</v>
      </c>
      <c r="C8862" s="126">
        <v>42461</v>
      </c>
      <c r="D8862" s="98" t="s">
        <v>11</v>
      </c>
      <c r="E8862" s="98">
        <v>846867</v>
      </c>
      <c r="F8862" s="98"/>
      <c r="G8862" s="127" t="s">
        <v>3180</v>
      </c>
      <c r="H8862" s="128">
        <v>50</v>
      </c>
      <c r="I8862" s="128">
        <v>0</v>
      </c>
      <c r="J8862" s="129">
        <v>50</v>
      </c>
      <c r="K8862" s="101" t="s">
        <v>1388</v>
      </c>
    </row>
    <row r="8863" spans="1:11" ht="56.25" customHeight="1">
      <c r="A8863" s="98" t="s">
        <v>633</v>
      </c>
      <c r="B8863" s="125" t="s">
        <v>1309</v>
      </c>
      <c r="C8863" s="126">
        <v>42464</v>
      </c>
      <c r="D8863" s="98" t="s">
        <v>11</v>
      </c>
      <c r="E8863" s="98">
        <v>846971</v>
      </c>
      <c r="F8863" s="98"/>
      <c r="G8863" s="127" t="s">
        <v>3200</v>
      </c>
      <c r="H8863" s="128">
        <v>50</v>
      </c>
      <c r="I8863" s="128">
        <v>0</v>
      </c>
      <c r="J8863" s="129">
        <v>50</v>
      </c>
      <c r="K8863" s="101" t="s">
        <v>1388</v>
      </c>
    </row>
    <row r="8864" spans="1:11" ht="56.25" customHeight="1">
      <c r="A8864" s="98" t="s">
        <v>633</v>
      </c>
      <c r="B8864" s="125" t="s">
        <v>1309</v>
      </c>
      <c r="C8864" s="126">
        <v>42464</v>
      </c>
      <c r="D8864" s="98" t="s">
        <v>6</v>
      </c>
      <c r="E8864" s="98">
        <v>846971</v>
      </c>
      <c r="F8864" s="98"/>
      <c r="G8864" s="127" t="s">
        <v>3186</v>
      </c>
      <c r="H8864" s="128">
        <v>0</v>
      </c>
      <c r="I8864" s="128">
        <v>241579605.44</v>
      </c>
      <c r="J8864" s="129">
        <v>241579605.44</v>
      </c>
      <c r="K8864" s="101" t="s">
        <v>1388</v>
      </c>
    </row>
    <row r="8865" spans="1:11" ht="56.25" customHeight="1">
      <c r="A8865" s="98" t="s">
        <v>633</v>
      </c>
      <c r="B8865" s="125" t="s">
        <v>1309</v>
      </c>
      <c r="C8865" s="126">
        <v>42466</v>
      </c>
      <c r="D8865" s="98" t="s">
        <v>11</v>
      </c>
      <c r="E8865" s="98">
        <v>847221</v>
      </c>
      <c r="F8865" s="98"/>
      <c r="G8865" s="127" t="s">
        <v>3235</v>
      </c>
      <c r="H8865" s="128">
        <v>50</v>
      </c>
      <c r="I8865" s="128">
        <v>0</v>
      </c>
      <c r="J8865" s="129">
        <v>50</v>
      </c>
      <c r="K8865" s="101" t="s">
        <v>1388</v>
      </c>
    </row>
    <row r="8866" spans="1:11" ht="56.25" customHeight="1">
      <c r="A8866" s="98" t="s">
        <v>633</v>
      </c>
      <c r="B8866" s="125" t="s">
        <v>1309</v>
      </c>
      <c r="C8866" s="126">
        <v>42466</v>
      </c>
      <c r="D8866" s="98" t="s">
        <v>11</v>
      </c>
      <c r="E8866" s="98">
        <v>847228</v>
      </c>
      <c r="F8866" s="98"/>
      <c r="G8866" s="127" t="s">
        <v>3236</v>
      </c>
      <c r="H8866" s="128">
        <v>50</v>
      </c>
      <c r="I8866" s="128">
        <v>0</v>
      </c>
      <c r="J8866" s="129">
        <v>50</v>
      </c>
      <c r="K8866" s="101" t="s">
        <v>1388</v>
      </c>
    </row>
    <row r="8867" spans="1:11" ht="56.25" customHeight="1">
      <c r="A8867" s="98" t="s">
        <v>633</v>
      </c>
      <c r="B8867" s="125" t="s">
        <v>1309</v>
      </c>
      <c r="C8867" s="126">
        <v>42471</v>
      </c>
      <c r="D8867" s="98" t="s">
        <v>6</v>
      </c>
      <c r="E8867" s="98">
        <v>847853</v>
      </c>
      <c r="F8867" s="98"/>
      <c r="G8867" s="127" t="s">
        <v>3310</v>
      </c>
      <c r="H8867" s="128">
        <v>0</v>
      </c>
      <c r="I8867" s="128">
        <v>500</v>
      </c>
      <c r="J8867" s="129">
        <v>500</v>
      </c>
      <c r="K8867" s="101" t="s">
        <v>1388</v>
      </c>
    </row>
    <row r="8868" spans="1:11" ht="56.25" customHeight="1">
      <c r="A8868" s="98" t="s">
        <v>633</v>
      </c>
      <c r="B8868" s="125" t="s">
        <v>1309</v>
      </c>
      <c r="C8868" s="126">
        <v>42471</v>
      </c>
      <c r="D8868" s="98" t="s">
        <v>11</v>
      </c>
      <c r="E8868" s="98">
        <v>847861</v>
      </c>
      <c r="F8868" s="98"/>
      <c r="G8868" s="127" t="s">
        <v>3349</v>
      </c>
      <c r="H8868" s="128">
        <v>50</v>
      </c>
      <c r="I8868" s="128">
        <v>0</v>
      </c>
      <c r="J8868" s="129">
        <v>50</v>
      </c>
      <c r="K8868" s="101" t="s">
        <v>1388</v>
      </c>
    </row>
    <row r="8869" spans="1:11" ht="56.25" customHeight="1">
      <c r="A8869" s="98" t="s">
        <v>633</v>
      </c>
      <c r="B8869" s="125" t="s">
        <v>1309</v>
      </c>
      <c r="C8869" s="126">
        <v>42472</v>
      </c>
      <c r="D8869" s="98" t="s">
        <v>11</v>
      </c>
      <c r="E8869" s="98">
        <v>847924</v>
      </c>
      <c r="F8869" s="98"/>
      <c r="G8869" s="127" t="s">
        <v>3374</v>
      </c>
      <c r="H8869" s="128">
        <v>50</v>
      </c>
      <c r="I8869" s="128">
        <v>0</v>
      </c>
      <c r="J8869" s="129">
        <v>50</v>
      </c>
      <c r="K8869" s="101" t="s">
        <v>1388</v>
      </c>
    </row>
    <row r="8870" spans="1:11" ht="56.25" customHeight="1">
      <c r="A8870" s="98" t="s">
        <v>633</v>
      </c>
      <c r="B8870" s="125" t="s">
        <v>1309</v>
      </c>
      <c r="C8870" s="126">
        <v>42472</v>
      </c>
      <c r="D8870" s="98" t="s">
        <v>6</v>
      </c>
      <c r="E8870" s="98">
        <v>847924</v>
      </c>
      <c r="F8870" s="98"/>
      <c r="G8870" s="127" t="s">
        <v>3356</v>
      </c>
      <c r="H8870" s="128">
        <v>0</v>
      </c>
      <c r="I8870" s="128">
        <v>48225.3</v>
      </c>
      <c r="J8870" s="129">
        <v>48225.3</v>
      </c>
      <c r="K8870" s="101" t="s">
        <v>1429</v>
      </c>
    </row>
    <row r="8871" spans="1:11" ht="56.25" customHeight="1">
      <c r="A8871" s="98" t="s">
        <v>633</v>
      </c>
      <c r="B8871" s="125" t="s">
        <v>1309</v>
      </c>
      <c r="C8871" s="126">
        <v>42475</v>
      </c>
      <c r="D8871" s="98" t="s">
        <v>11</v>
      </c>
      <c r="E8871" s="98">
        <v>848236</v>
      </c>
      <c r="F8871" s="98"/>
      <c r="G8871" s="127" t="s">
        <v>3443</v>
      </c>
      <c r="H8871" s="128">
        <v>50</v>
      </c>
      <c r="I8871" s="128">
        <v>0</v>
      </c>
      <c r="J8871" s="129">
        <v>50</v>
      </c>
      <c r="K8871" s="101" t="s">
        <v>1388</v>
      </c>
    </row>
    <row r="8872" spans="1:11" ht="56.25" customHeight="1">
      <c r="A8872" s="98" t="s">
        <v>633</v>
      </c>
      <c r="B8872" s="125" t="s">
        <v>1309</v>
      </c>
      <c r="C8872" s="126">
        <v>42475</v>
      </c>
      <c r="D8872" s="98" t="s">
        <v>6</v>
      </c>
      <c r="E8872" s="98">
        <v>848253</v>
      </c>
      <c r="F8872" s="98"/>
      <c r="G8872" s="127" t="s">
        <v>3427</v>
      </c>
      <c r="H8872" s="128">
        <v>0</v>
      </c>
      <c r="I8872" s="128">
        <v>5728.86</v>
      </c>
      <c r="J8872" s="129">
        <v>5728.86</v>
      </c>
      <c r="K8872" s="101" t="s">
        <v>1388</v>
      </c>
    </row>
    <row r="8873" spans="1:11" ht="56.25" customHeight="1">
      <c r="A8873" s="98" t="s">
        <v>633</v>
      </c>
      <c r="B8873" s="125" t="s">
        <v>1309</v>
      </c>
      <c r="C8873" s="126">
        <v>42475</v>
      </c>
      <c r="D8873" s="98" t="s">
        <v>13</v>
      </c>
      <c r="E8873" s="98">
        <v>848289</v>
      </c>
      <c r="F8873" s="98"/>
      <c r="G8873" s="127" t="s">
        <v>3449</v>
      </c>
      <c r="H8873" s="128">
        <v>50</v>
      </c>
      <c r="I8873" s="128">
        <v>0</v>
      </c>
      <c r="J8873" s="129">
        <v>50</v>
      </c>
      <c r="K8873" s="101" t="s">
        <v>1388</v>
      </c>
    </row>
    <row r="8874" spans="1:11" ht="56.25" customHeight="1">
      <c r="A8874" s="98" t="s">
        <v>633</v>
      </c>
      <c r="B8874" s="125" t="s">
        <v>1309</v>
      </c>
      <c r="C8874" s="126">
        <v>42478</v>
      </c>
      <c r="D8874" s="98" t="s">
        <v>11</v>
      </c>
      <c r="E8874" s="98">
        <v>848438</v>
      </c>
      <c r="F8874" s="98"/>
      <c r="G8874" s="127" t="s">
        <v>3479</v>
      </c>
      <c r="H8874" s="128">
        <v>50</v>
      </c>
      <c r="I8874" s="128">
        <v>0</v>
      </c>
      <c r="J8874" s="129">
        <v>50</v>
      </c>
      <c r="K8874" s="101" t="s">
        <v>1388</v>
      </c>
    </row>
    <row r="8875" spans="1:11" ht="56.25" customHeight="1">
      <c r="A8875" s="98" t="s">
        <v>633</v>
      </c>
      <c r="B8875" s="125" t="s">
        <v>1309</v>
      </c>
      <c r="C8875" s="126">
        <v>42479</v>
      </c>
      <c r="D8875" s="98" t="s">
        <v>6</v>
      </c>
      <c r="E8875" s="98">
        <v>848515</v>
      </c>
      <c r="F8875" s="98"/>
      <c r="G8875" s="127" t="s">
        <v>3481</v>
      </c>
      <c r="H8875" s="128">
        <v>0</v>
      </c>
      <c r="I8875" s="128">
        <v>5793</v>
      </c>
      <c r="J8875" s="129">
        <v>5793</v>
      </c>
      <c r="K8875" s="101" t="s">
        <v>1388</v>
      </c>
    </row>
    <row r="8876" spans="1:11" ht="56.25" customHeight="1">
      <c r="A8876" s="98" t="s">
        <v>633</v>
      </c>
      <c r="B8876" s="125" t="s">
        <v>1309</v>
      </c>
      <c r="C8876" s="126">
        <v>42481</v>
      </c>
      <c r="D8876" s="98" t="s">
        <v>6</v>
      </c>
      <c r="E8876" s="98">
        <v>848760</v>
      </c>
      <c r="F8876" s="98"/>
      <c r="G8876" s="127" t="s">
        <v>3531</v>
      </c>
      <c r="H8876" s="128">
        <v>0</v>
      </c>
      <c r="I8876" s="128">
        <v>0.03</v>
      </c>
      <c r="J8876" s="129">
        <v>0.03</v>
      </c>
      <c r="K8876" s="101" t="s">
        <v>1388</v>
      </c>
    </row>
    <row r="8877" spans="1:11" ht="56.25" customHeight="1">
      <c r="A8877" s="98" t="s">
        <v>633</v>
      </c>
      <c r="B8877" s="125" t="s">
        <v>1309</v>
      </c>
      <c r="C8877" s="126">
        <v>42489</v>
      </c>
      <c r="D8877" s="98" t="s">
        <v>11</v>
      </c>
      <c r="E8877" s="98">
        <v>849869</v>
      </c>
      <c r="F8877" s="98"/>
      <c r="G8877" s="127" t="s">
        <v>3724</v>
      </c>
      <c r="H8877" s="128">
        <v>50</v>
      </c>
      <c r="I8877" s="128">
        <v>0</v>
      </c>
      <c r="J8877" s="129">
        <v>50</v>
      </c>
      <c r="K8877" s="101" t="s">
        <v>1388</v>
      </c>
    </row>
    <row r="8878" spans="1:11" ht="56.25" customHeight="1">
      <c r="A8878" s="98" t="s">
        <v>633</v>
      </c>
      <c r="B8878" s="125" t="s">
        <v>1309</v>
      </c>
      <c r="C8878" s="126">
        <v>42489</v>
      </c>
      <c r="D8878" s="98" t="s">
        <v>11</v>
      </c>
      <c r="E8878" s="98">
        <v>849874</v>
      </c>
      <c r="F8878" s="98"/>
      <c r="G8878" s="127" t="s">
        <v>3726</v>
      </c>
      <c r="H8878" s="128">
        <v>50</v>
      </c>
      <c r="I8878" s="128">
        <v>0</v>
      </c>
      <c r="J8878" s="129">
        <v>50</v>
      </c>
      <c r="K8878" s="101" t="s">
        <v>1388</v>
      </c>
    </row>
    <row r="8879" spans="1:11" ht="56.25" customHeight="1">
      <c r="A8879" s="98" t="s">
        <v>633</v>
      </c>
      <c r="B8879" s="125" t="s">
        <v>1309</v>
      </c>
      <c r="C8879" s="126">
        <v>42489</v>
      </c>
      <c r="D8879" s="98" t="s">
        <v>11</v>
      </c>
      <c r="E8879" s="98">
        <v>849901</v>
      </c>
      <c r="F8879" s="98"/>
      <c r="G8879" s="127" t="s">
        <v>3731</v>
      </c>
      <c r="H8879" s="128">
        <v>50</v>
      </c>
      <c r="I8879" s="128">
        <v>0</v>
      </c>
      <c r="J8879" s="129">
        <v>50</v>
      </c>
      <c r="K8879" s="101" t="s">
        <v>1388</v>
      </c>
    </row>
    <row r="8880" spans="1:11" ht="56.25" customHeight="1">
      <c r="A8880" s="98" t="s">
        <v>633</v>
      </c>
      <c r="B8880" s="125" t="s">
        <v>1309</v>
      </c>
      <c r="C8880" s="126">
        <v>42489</v>
      </c>
      <c r="D8880" s="98" t="s">
        <v>6</v>
      </c>
      <c r="E8880" s="98">
        <v>849937</v>
      </c>
      <c r="F8880" s="98"/>
      <c r="G8880" s="127" t="s">
        <v>3706</v>
      </c>
      <c r="H8880" s="128">
        <v>0</v>
      </c>
      <c r="I8880" s="128">
        <v>2000</v>
      </c>
      <c r="J8880" s="129">
        <v>2000</v>
      </c>
      <c r="K8880" s="101" t="s">
        <v>1388</v>
      </c>
    </row>
    <row r="8881" spans="1:11" ht="56.25" customHeight="1">
      <c r="A8881" s="98" t="s">
        <v>633</v>
      </c>
      <c r="B8881" s="125" t="s">
        <v>1309</v>
      </c>
      <c r="C8881" s="126">
        <v>42489</v>
      </c>
      <c r="D8881" s="98" t="s">
        <v>6</v>
      </c>
      <c r="E8881" s="98">
        <v>849959</v>
      </c>
      <c r="F8881" s="98"/>
      <c r="G8881" s="127" t="s">
        <v>3707</v>
      </c>
      <c r="H8881" s="128">
        <v>0</v>
      </c>
      <c r="I8881" s="128">
        <v>0.01</v>
      </c>
      <c r="J8881" s="129">
        <v>0.01</v>
      </c>
      <c r="K8881" s="101" t="s">
        <v>1388</v>
      </c>
    </row>
    <row r="8882" spans="1:11" ht="56.25" customHeight="1">
      <c r="A8882" s="98" t="s">
        <v>633</v>
      </c>
      <c r="B8882" s="125" t="s">
        <v>1309</v>
      </c>
      <c r="C8882" s="126">
        <v>42489</v>
      </c>
      <c r="D8882" s="98" t="s">
        <v>11</v>
      </c>
      <c r="E8882" s="98">
        <v>850042</v>
      </c>
      <c r="F8882" s="98"/>
      <c r="G8882" s="127" t="s">
        <v>1312</v>
      </c>
      <c r="H8882" s="128">
        <v>50</v>
      </c>
      <c r="I8882" s="128">
        <v>0</v>
      </c>
      <c r="J8882" s="129">
        <v>50</v>
      </c>
      <c r="K8882" s="101" t="s">
        <v>1388</v>
      </c>
    </row>
    <row r="8883" spans="1:11" ht="56.25" customHeight="1">
      <c r="A8883" s="98" t="s">
        <v>633</v>
      </c>
      <c r="B8883" s="125" t="s">
        <v>1309</v>
      </c>
      <c r="C8883" s="126">
        <v>42493</v>
      </c>
      <c r="D8883" s="98" t="s">
        <v>11</v>
      </c>
      <c r="E8883" s="98">
        <v>850127</v>
      </c>
      <c r="F8883" s="98"/>
      <c r="G8883" s="127" t="s">
        <v>3767</v>
      </c>
      <c r="H8883" s="128">
        <v>50</v>
      </c>
      <c r="I8883" s="128">
        <v>0</v>
      </c>
      <c r="J8883" s="129">
        <v>50</v>
      </c>
      <c r="K8883" s="101" t="s">
        <v>1388</v>
      </c>
    </row>
    <row r="8884" spans="1:11" ht="56.25" customHeight="1">
      <c r="A8884" s="98" t="s">
        <v>633</v>
      </c>
      <c r="B8884" s="125" t="s">
        <v>1309</v>
      </c>
      <c r="C8884" s="126">
        <v>42493</v>
      </c>
      <c r="D8884" s="98" t="s">
        <v>11</v>
      </c>
      <c r="E8884" s="98">
        <v>850132</v>
      </c>
      <c r="F8884" s="98"/>
      <c r="G8884" s="127" t="s">
        <v>3768</v>
      </c>
      <c r="H8884" s="128">
        <v>50</v>
      </c>
      <c r="I8884" s="128">
        <v>0</v>
      </c>
      <c r="J8884" s="129">
        <v>50</v>
      </c>
      <c r="K8884" s="101" t="s">
        <v>1388</v>
      </c>
    </row>
    <row r="8885" spans="1:11" ht="56.25" customHeight="1">
      <c r="A8885" s="98" t="s">
        <v>633</v>
      </c>
      <c r="B8885" s="125" t="s">
        <v>1309</v>
      </c>
      <c r="C8885" s="126">
        <v>42500</v>
      </c>
      <c r="D8885" s="98" t="s">
        <v>6</v>
      </c>
      <c r="E8885" s="98">
        <v>850919</v>
      </c>
      <c r="F8885" s="98"/>
      <c r="G8885" s="127" t="s">
        <v>3872</v>
      </c>
      <c r="H8885" s="128">
        <v>0</v>
      </c>
      <c r="I8885" s="128">
        <v>38438.49</v>
      </c>
      <c r="J8885" s="129">
        <v>38438.49</v>
      </c>
      <c r="K8885" s="101" t="s">
        <v>1388</v>
      </c>
    </row>
    <row r="8886" spans="1:11" ht="56.25" customHeight="1">
      <c r="A8886" s="98" t="s">
        <v>633</v>
      </c>
      <c r="B8886" s="125" t="s">
        <v>1309</v>
      </c>
      <c r="C8886" s="126">
        <v>42501</v>
      </c>
      <c r="D8886" s="98" t="s">
        <v>11</v>
      </c>
      <c r="E8886" s="98">
        <v>851028</v>
      </c>
      <c r="F8886" s="98"/>
      <c r="G8886" s="127" t="s">
        <v>3927</v>
      </c>
      <c r="H8886" s="128">
        <v>50</v>
      </c>
      <c r="I8886" s="128">
        <v>0</v>
      </c>
      <c r="J8886" s="129">
        <v>50</v>
      </c>
      <c r="K8886" s="101" t="s">
        <v>1388</v>
      </c>
    </row>
    <row r="8887" spans="1:11" ht="56.25" customHeight="1">
      <c r="A8887" s="98" t="s">
        <v>633</v>
      </c>
      <c r="B8887" s="125" t="s">
        <v>1309</v>
      </c>
      <c r="C8887" s="126">
        <v>42501</v>
      </c>
      <c r="D8887" s="98" t="s">
        <v>11</v>
      </c>
      <c r="E8887" s="98">
        <v>851030</v>
      </c>
      <c r="F8887" s="98"/>
      <c r="G8887" s="127" t="s">
        <v>3928</v>
      </c>
      <c r="H8887" s="128">
        <v>50</v>
      </c>
      <c r="I8887" s="128">
        <v>0</v>
      </c>
      <c r="J8887" s="129">
        <v>50</v>
      </c>
      <c r="K8887" s="101" t="s">
        <v>1388</v>
      </c>
    </row>
    <row r="8888" spans="1:11" ht="56.25" customHeight="1">
      <c r="A8888" s="98" t="s">
        <v>633</v>
      </c>
      <c r="B8888" s="125" t="s">
        <v>1309</v>
      </c>
      <c r="C8888" s="126">
        <v>42503</v>
      </c>
      <c r="D8888" s="98" t="s">
        <v>6</v>
      </c>
      <c r="E8888" s="98">
        <v>851279</v>
      </c>
      <c r="F8888" s="98"/>
      <c r="G8888" s="127" t="s">
        <v>3974</v>
      </c>
      <c r="H8888" s="128">
        <v>0</v>
      </c>
      <c r="I8888" s="128">
        <v>117205.75999999999</v>
      </c>
      <c r="J8888" s="129">
        <v>117205.75999999999</v>
      </c>
      <c r="K8888" s="101" t="s">
        <v>1388</v>
      </c>
    </row>
    <row r="8889" spans="1:11" ht="56.25" customHeight="1">
      <c r="A8889" s="98" t="s">
        <v>633</v>
      </c>
      <c r="B8889" s="125" t="s">
        <v>1309</v>
      </c>
      <c r="C8889" s="126">
        <v>42503</v>
      </c>
      <c r="D8889" s="98" t="s">
        <v>11</v>
      </c>
      <c r="E8889" s="98">
        <v>851305</v>
      </c>
      <c r="F8889" s="98"/>
      <c r="G8889" s="127" t="s">
        <v>4009</v>
      </c>
      <c r="H8889" s="128">
        <v>50</v>
      </c>
      <c r="I8889" s="128">
        <v>0</v>
      </c>
      <c r="J8889" s="129">
        <v>50</v>
      </c>
      <c r="K8889" s="101" t="s">
        <v>1388</v>
      </c>
    </row>
    <row r="8890" spans="1:11" ht="56.25" customHeight="1">
      <c r="A8890" s="98" t="s">
        <v>633</v>
      </c>
      <c r="B8890" s="125" t="s">
        <v>1309</v>
      </c>
      <c r="C8890" s="126">
        <v>42503</v>
      </c>
      <c r="D8890" s="98" t="s">
        <v>11</v>
      </c>
      <c r="E8890" s="98">
        <v>851319</v>
      </c>
      <c r="F8890" s="98"/>
      <c r="G8890" s="127" t="s">
        <v>4011</v>
      </c>
      <c r="H8890" s="128">
        <v>50</v>
      </c>
      <c r="I8890" s="128">
        <v>0</v>
      </c>
      <c r="J8890" s="129">
        <v>50</v>
      </c>
      <c r="K8890" s="101" t="s">
        <v>1388</v>
      </c>
    </row>
    <row r="8891" spans="1:11" ht="56.25" customHeight="1">
      <c r="A8891" s="98" t="s">
        <v>633</v>
      </c>
      <c r="B8891" s="125" t="s">
        <v>1309</v>
      </c>
      <c r="C8891" s="126">
        <v>42503</v>
      </c>
      <c r="D8891" s="98" t="s">
        <v>6</v>
      </c>
      <c r="E8891" s="98">
        <v>851322</v>
      </c>
      <c r="F8891" s="98"/>
      <c r="G8891" s="127" t="s">
        <v>3977</v>
      </c>
      <c r="H8891" s="128">
        <v>0</v>
      </c>
      <c r="I8891" s="128">
        <v>5758.9</v>
      </c>
      <c r="J8891" s="129">
        <v>5758.9</v>
      </c>
      <c r="K8891" s="101" t="s">
        <v>1388</v>
      </c>
    </row>
    <row r="8892" spans="1:11" ht="56.25" customHeight="1">
      <c r="A8892" s="98" t="s">
        <v>633</v>
      </c>
      <c r="B8892" s="125" t="s">
        <v>1309</v>
      </c>
      <c r="C8892" s="126">
        <v>42503</v>
      </c>
      <c r="D8892" s="98" t="s">
        <v>11</v>
      </c>
      <c r="E8892" s="98">
        <v>851372</v>
      </c>
      <c r="F8892" s="98"/>
      <c r="G8892" s="127" t="s">
        <v>4031</v>
      </c>
      <c r="H8892" s="128">
        <v>50</v>
      </c>
      <c r="I8892" s="128">
        <v>0</v>
      </c>
      <c r="J8892" s="129">
        <v>50</v>
      </c>
      <c r="K8892" s="101" t="s">
        <v>1388</v>
      </c>
    </row>
    <row r="8893" spans="1:11" ht="56.25" customHeight="1">
      <c r="A8893" s="98" t="s">
        <v>633</v>
      </c>
      <c r="B8893" s="125" t="s">
        <v>1309</v>
      </c>
      <c r="C8893" s="126">
        <v>42503</v>
      </c>
      <c r="D8893" s="98" t="s">
        <v>11</v>
      </c>
      <c r="E8893" s="98">
        <v>851373</v>
      </c>
      <c r="F8893" s="98"/>
      <c r="G8893" s="127" t="s">
        <v>4032</v>
      </c>
      <c r="H8893" s="128">
        <v>50</v>
      </c>
      <c r="I8893" s="128">
        <v>0</v>
      </c>
      <c r="J8893" s="129">
        <v>50</v>
      </c>
      <c r="K8893" s="101" t="s">
        <v>1388</v>
      </c>
    </row>
    <row r="8894" spans="1:11" ht="56.25" customHeight="1">
      <c r="A8894" s="98" t="s">
        <v>633</v>
      </c>
      <c r="B8894" s="125" t="s">
        <v>1309</v>
      </c>
      <c r="C8894" s="126">
        <v>42503</v>
      </c>
      <c r="D8894" s="98" t="s">
        <v>11</v>
      </c>
      <c r="E8894" s="98">
        <v>851375</v>
      </c>
      <c r="F8894" s="98"/>
      <c r="G8894" s="127" t="s">
        <v>4033</v>
      </c>
      <c r="H8894" s="128">
        <v>50</v>
      </c>
      <c r="I8894" s="128">
        <v>0</v>
      </c>
      <c r="J8894" s="129">
        <v>50</v>
      </c>
      <c r="K8894" s="101" t="s">
        <v>1388</v>
      </c>
    </row>
    <row r="8895" spans="1:11" ht="56.25" customHeight="1">
      <c r="A8895" s="98" t="s">
        <v>633</v>
      </c>
      <c r="B8895" s="125" t="s">
        <v>1309</v>
      </c>
      <c r="C8895" s="126">
        <v>42508</v>
      </c>
      <c r="D8895" s="98" t="s">
        <v>6</v>
      </c>
      <c r="E8895" s="98">
        <v>851738</v>
      </c>
      <c r="F8895" s="98"/>
      <c r="G8895" s="127" t="s">
        <v>4112</v>
      </c>
      <c r="H8895" s="128">
        <v>0</v>
      </c>
      <c r="I8895" s="128">
        <v>0.01</v>
      </c>
      <c r="J8895" s="129">
        <v>0.01</v>
      </c>
      <c r="K8895" s="101" t="s">
        <v>1388</v>
      </c>
    </row>
    <row r="8896" spans="1:11" ht="56.25" customHeight="1">
      <c r="A8896" s="98" t="s">
        <v>633</v>
      </c>
      <c r="B8896" s="125" t="s">
        <v>1309</v>
      </c>
      <c r="C8896" s="126">
        <v>42508</v>
      </c>
      <c r="D8896" s="98" t="s">
        <v>6</v>
      </c>
      <c r="E8896" s="98">
        <v>851840</v>
      </c>
      <c r="F8896" s="98"/>
      <c r="G8896" s="127" t="s">
        <v>4119</v>
      </c>
      <c r="H8896" s="128">
        <v>0</v>
      </c>
      <c r="I8896" s="128">
        <v>299.5</v>
      </c>
      <c r="J8896" s="129">
        <v>299.5</v>
      </c>
      <c r="K8896" s="101" t="s">
        <v>1388</v>
      </c>
    </row>
    <row r="8897" spans="1:11" ht="56.25" customHeight="1">
      <c r="A8897" s="98" t="s">
        <v>633</v>
      </c>
      <c r="B8897" s="125" t="s">
        <v>1309</v>
      </c>
      <c r="C8897" s="126">
        <v>42509</v>
      </c>
      <c r="D8897" s="98" t="s">
        <v>6</v>
      </c>
      <c r="E8897" s="98">
        <v>851882</v>
      </c>
      <c r="F8897" s="98"/>
      <c r="G8897" s="127" t="s">
        <v>4137</v>
      </c>
      <c r="H8897" s="128">
        <v>0</v>
      </c>
      <c r="I8897" s="128">
        <v>27165555</v>
      </c>
      <c r="J8897" s="129">
        <v>27165555</v>
      </c>
      <c r="K8897" s="101" t="s">
        <v>1388</v>
      </c>
    </row>
    <row r="8898" spans="1:11" ht="56.25" customHeight="1">
      <c r="A8898" s="98" t="s">
        <v>633</v>
      </c>
      <c r="B8898" s="125" t="s">
        <v>1309</v>
      </c>
      <c r="C8898" s="126">
        <v>42509</v>
      </c>
      <c r="D8898" s="98" t="s">
        <v>13</v>
      </c>
      <c r="E8898" s="98">
        <v>851910</v>
      </c>
      <c r="F8898" s="98"/>
      <c r="G8898" s="127" t="s">
        <v>4151</v>
      </c>
      <c r="H8898" s="128">
        <v>50</v>
      </c>
      <c r="I8898" s="128">
        <v>0</v>
      </c>
      <c r="J8898" s="129">
        <v>50</v>
      </c>
      <c r="K8898" s="101" t="s">
        <v>1388</v>
      </c>
    </row>
    <row r="8899" spans="1:11" ht="56.25" customHeight="1">
      <c r="A8899" s="98" t="s">
        <v>633</v>
      </c>
      <c r="B8899" s="125" t="s">
        <v>1309</v>
      </c>
      <c r="C8899" s="126">
        <v>42509</v>
      </c>
      <c r="D8899" s="98" t="s">
        <v>6</v>
      </c>
      <c r="E8899" s="98">
        <v>851972</v>
      </c>
      <c r="F8899" s="98"/>
      <c r="G8899" s="127" t="s">
        <v>4141</v>
      </c>
      <c r="H8899" s="128">
        <v>0</v>
      </c>
      <c r="I8899" s="128">
        <v>1000</v>
      </c>
      <c r="J8899" s="129">
        <v>1000</v>
      </c>
      <c r="K8899" s="101" t="s">
        <v>1388</v>
      </c>
    </row>
    <row r="8900" spans="1:11" ht="56.25" customHeight="1">
      <c r="A8900" s="98" t="s">
        <v>633</v>
      </c>
      <c r="B8900" s="125" t="s">
        <v>1309</v>
      </c>
      <c r="C8900" s="126">
        <v>42513</v>
      </c>
      <c r="D8900" s="98" t="s">
        <v>11</v>
      </c>
      <c r="E8900" s="98">
        <v>852243</v>
      </c>
      <c r="F8900" s="98"/>
      <c r="G8900" s="127" t="s">
        <v>4233</v>
      </c>
      <c r="H8900" s="128">
        <v>50</v>
      </c>
      <c r="I8900" s="128">
        <v>0</v>
      </c>
      <c r="J8900" s="129">
        <v>50</v>
      </c>
      <c r="K8900" s="101" t="s">
        <v>1388</v>
      </c>
    </row>
    <row r="8901" spans="1:11" ht="56.25" customHeight="1">
      <c r="A8901" s="98" t="s">
        <v>633</v>
      </c>
      <c r="B8901" s="125" t="s">
        <v>1309</v>
      </c>
      <c r="C8901" s="126">
        <v>42513</v>
      </c>
      <c r="D8901" s="98" t="s">
        <v>11</v>
      </c>
      <c r="E8901" s="98">
        <v>852244</v>
      </c>
      <c r="F8901" s="98"/>
      <c r="G8901" s="127" t="s">
        <v>4234</v>
      </c>
      <c r="H8901" s="128">
        <v>50</v>
      </c>
      <c r="I8901" s="128">
        <v>0</v>
      </c>
      <c r="J8901" s="129">
        <v>50</v>
      </c>
      <c r="K8901" s="101" t="s">
        <v>1388</v>
      </c>
    </row>
    <row r="8902" spans="1:11" ht="56.25" customHeight="1">
      <c r="A8902" s="98" t="s">
        <v>633</v>
      </c>
      <c r="B8902" s="125" t="s">
        <v>1309</v>
      </c>
      <c r="C8902" s="126">
        <v>42513</v>
      </c>
      <c r="D8902" s="98" t="s">
        <v>11</v>
      </c>
      <c r="E8902" s="98">
        <v>852245</v>
      </c>
      <c r="F8902" s="98"/>
      <c r="G8902" s="127" t="s">
        <v>4235</v>
      </c>
      <c r="H8902" s="128">
        <v>50</v>
      </c>
      <c r="I8902" s="128">
        <v>0</v>
      </c>
      <c r="J8902" s="129">
        <v>50</v>
      </c>
      <c r="K8902" s="101" t="s">
        <v>1388</v>
      </c>
    </row>
    <row r="8903" spans="1:11" ht="56.25" customHeight="1">
      <c r="A8903" s="98" t="s">
        <v>633</v>
      </c>
      <c r="B8903" s="125" t="s">
        <v>1309</v>
      </c>
      <c r="C8903" s="126">
        <v>42517</v>
      </c>
      <c r="D8903" s="98" t="s">
        <v>13</v>
      </c>
      <c r="E8903" s="98">
        <v>852787</v>
      </c>
      <c r="F8903" s="98"/>
      <c r="G8903" s="127" t="s">
        <v>4313</v>
      </c>
      <c r="H8903" s="128">
        <v>0.05</v>
      </c>
      <c r="I8903" s="128">
        <v>0</v>
      </c>
      <c r="J8903" s="129">
        <v>0.05</v>
      </c>
      <c r="K8903" s="101" t="s">
        <v>1388</v>
      </c>
    </row>
    <row r="8904" spans="1:11" ht="56.25" customHeight="1">
      <c r="A8904" s="98" t="s">
        <v>633</v>
      </c>
      <c r="B8904" s="125" t="s">
        <v>1309</v>
      </c>
      <c r="C8904" s="126">
        <v>42517</v>
      </c>
      <c r="D8904" s="98" t="s">
        <v>11</v>
      </c>
      <c r="E8904" s="98">
        <v>852852</v>
      </c>
      <c r="F8904" s="98"/>
      <c r="G8904" s="127" t="s">
        <v>1312</v>
      </c>
      <c r="H8904" s="128">
        <v>50</v>
      </c>
      <c r="I8904" s="128">
        <v>0</v>
      </c>
      <c r="J8904" s="129">
        <v>50</v>
      </c>
      <c r="K8904" s="101" t="s">
        <v>1388</v>
      </c>
    </row>
    <row r="8905" spans="1:11" ht="56.25" customHeight="1">
      <c r="A8905" s="98" t="s">
        <v>633</v>
      </c>
      <c r="B8905" s="125" t="s">
        <v>1309</v>
      </c>
      <c r="C8905" s="126">
        <v>42521</v>
      </c>
      <c r="D8905" s="98" t="s">
        <v>11</v>
      </c>
      <c r="E8905" s="98">
        <v>853162</v>
      </c>
      <c r="F8905" s="98"/>
      <c r="G8905" s="127" t="s">
        <v>4381</v>
      </c>
      <c r="H8905" s="128">
        <v>50</v>
      </c>
      <c r="I8905" s="128">
        <v>0</v>
      </c>
      <c r="J8905" s="129">
        <v>50</v>
      </c>
      <c r="K8905" s="101" t="s">
        <v>1388</v>
      </c>
    </row>
    <row r="8906" spans="1:11" ht="56.25" customHeight="1">
      <c r="A8906" s="98" t="s">
        <v>633</v>
      </c>
      <c r="B8906" s="125" t="s">
        <v>1309</v>
      </c>
      <c r="C8906" s="126">
        <v>42523</v>
      </c>
      <c r="D8906" s="98" t="s">
        <v>6</v>
      </c>
      <c r="E8906" s="98">
        <v>853574</v>
      </c>
      <c r="F8906" s="98"/>
      <c r="G8906" s="127" t="s">
        <v>4450</v>
      </c>
      <c r="H8906" s="128">
        <v>0</v>
      </c>
      <c r="I8906" s="128">
        <v>6480</v>
      </c>
      <c r="J8906" s="129">
        <v>6480</v>
      </c>
      <c r="K8906" s="101" t="s">
        <v>1388</v>
      </c>
    </row>
    <row r="8907" spans="1:11" ht="56.25" customHeight="1">
      <c r="A8907" s="98" t="s">
        <v>633</v>
      </c>
      <c r="B8907" s="125" t="s">
        <v>1309</v>
      </c>
      <c r="C8907" s="126">
        <v>42524</v>
      </c>
      <c r="D8907" s="98" t="s">
        <v>11</v>
      </c>
      <c r="E8907" s="98">
        <v>853652</v>
      </c>
      <c r="F8907" s="98"/>
      <c r="G8907" s="127" t="s">
        <v>4459</v>
      </c>
      <c r="H8907" s="128">
        <v>50</v>
      </c>
      <c r="I8907" s="128">
        <v>0</v>
      </c>
      <c r="J8907" s="129">
        <v>50</v>
      </c>
      <c r="K8907" s="101" t="s">
        <v>1388</v>
      </c>
    </row>
    <row r="8908" spans="1:11" ht="56.25" customHeight="1">
      <c r="A8908" s="98" t="s">
        <v>633</v>
      </c>
      <c r="B8908" s="125" t="s">
        <v>1309</v>
      </c>
      <c r="C8908" s="126">
        <v>42524</v>
      </c>
      <c r="D8908" s="98" t="s">
        <v>13</v>
      </c>
      <c r="E8908" s="98">
        <v>853652</v>
      </c>
      <c r="F8908" s="98"/>
      <c r="G8908" s="127" t="s">
        <v>4458</v>
      </c>
      <c r="H8908" s="128">
        <v>77.599999999999994</v>
      </c>
      <c r="I8908" s="128">
        <v>0</v>
      </c>
      <c r="J8908" s="129">
        <v>77.599999999999994</v>
      </c>
      <c r="K8908" s="101" t="s">
        <v>1388</v>
      </c>
    </row>
    <row r="8909" spans="1:11" ht="56.25" customHeight="1">
      <c r="A8909" s="98" t="s">
        <v>633</v>
      </c>
      <c r="B8909" s="125" t="s">
        <v>1309</v>
      </c>
      <c r="C8909" s="126">
        <v>42528</v>
      </c>
      <c r="D8909" s="98" t="s">
        <v>6</v>
      </c>
      <c r="E8909" s="98">
        <v>853909</v>
      </c>
      <c r="F8909" s="98"/>
      <c r="G8909" s="127" t="s">
        <v>4518</v>
      </c>
      <c r="H8909" s="128">
        <v>0</v>
      </c>
      <c r="I8909" s="128">
        <v>1000</v>
      </c>
      <c r="J8909" s="129">
        <v>1000</v>
      </c>
      <c r="K8909" s="101" t="s">
        <v>1388</v>
      </c>
    </row>
    <row r="8910" spans="1:11" ht="56.25" customHeight="1">
      <c r="A8910" s="98" t="s">
        <v>633</v>
      </c>
      <c r="B8910" s="125" t="s">
        <v>1309</v>
      </c>
      <c r="C8910" s="126">
        <v>42538</v>
      </c>
      <c r="D8910" s="98" t="s">
        <v>11</v>
      </c>
      <c r="E8910" s="98">
        <v>854993</v>
      </c>
      <c r="F8910" s="98"/>
      <c r="G8910" s="127" t="s">
        <v>4842</v>
      </c>
      <c r="H8910" s="128">
        <v>50</v>
      </c>
      <c r="I8910" s="128">
        <v>0</v>
      </c>
      <c r="J8910" s="129">
        <v>50</v>
      </c>
      <c r="K8910" s="101" t="s">
        <v>1388</v>
      </c>
    </row>
    <row r="8911" spans="1:11" ht="56.25" customHeight="1">
      <c r="A8911" s="98" t="s">
        <v>633</v>
      </c>
      <c r="B8911" s="125" t="s">
        <v>1309</v>
      </c>
      <c r="C8911" s="126">
        <v>42538</v>
      </c>
      <c r="D8911" s="98" t="s">
        <v>11</v>
      </c>
      <c r="E8911" s="98">
        <v>854995</v>
      </c>
      <c r="F8911" s="98"/>
      <c r="G8911" s="127" t="s">
        <v>4843</v>
      </c>
      <c r="H8911" s="128">
        <v>50</v>
      </c>
      <c r="I8911" s="128">
        <v>0</v>
      </c>
      <c r="J8911" s="129">
        <v>50</v>
      </c>
      <c r="K8911" s="101" t="s">
        <v>1388</v>
      </c>
    </row>
    <row r="8912" spans="1:11" ht="56.25" customHeight="1">
      <c r="A8912" s="98" t="s">
        <v>633</v>
      </c>
      <c r="B8912" s="125" t="s">
        <v>1309</v>
      </c>
      <c r="C8912" s="126">
        <v>42544</v>
      </c>
      <c r="D8912" s="98" t="s">
        <v>11</v>
      </c>
      <c r="E8912" s="98">
        <v>855390</v>
      </c>
      <c r="F8912" s="98"/>
      <c r="G8912" s="127" t="s">
        <v>4955</v>
      </c>
      <c r="H8912" s="128">
        <v>50</v>
      </c>
      <c r="I8912" s="128">
        <v>0</v>
      </c>
      <c r="J8912" s="129">
        <v>50</v>
      </c>
      <c r="K8912" s="101" t="s">
        <v>1388</v>
      </c>
    </row>
    <row r="8913" spans="1:11" ht="56.25" customHeight="1">
      <c r="A8913" s="98" t="s">
        <v>633</v>
      </c>
      <c r="B8913" s="125" t="s">
        <v>1309</v>
      </c>
      <c r="C8913" s="126">
        <v>42544</v>
      </c>
      <c r="D8913" s="98" t="s">
        <v>11</v>
      </c>
      <c r="E8913" s="98">
        <v>855391</v>
      </c>
      <c r="F8913" s="98"/>
      <c r="G8913" s="127" t="s">
        <v>4956</v>
      </c>
      <c r="H8913" s="128">
        <v>50</v>
      </c>
      <c r="I8913" s="128">
        <v>0</v>
      </c>
      <c r="J8913" s="129">
        <v>50</v>
      </c>
      <c r="K8913" s="101" t="s">
        <v>1388</v>
      </c>
    </row>
    <row r="8914" spans="1:11" ht="56.25" customHeight="1">
      <c r="A8914" s="98" t="s">
        <v>633</v>
      </c>
      <c r="B8914" s="125" t="s">
        <v>1309</v>
      </c>
      <c r="C8914" s="126">
        <v>42544</v>
      </c>
      <c r="D8914" s="98" t="s">
        <v>11</v>
      </c>
      <c r="E8914" s="98">
        <v>855392</v>
      </c>
      <c r="F8914" s="98"/>
      <c r="G8914" s="127" t="s">
        <v>4957</v>
      </c>
      <c r="H8914" s="128">
        <v>50</v>
      </c>
      <c r="I8914" s="128">
        <v>0</v>
      </c>
      <c r="J8914" s="129">
        <v>50</v>
      </c>
      <c r="K8914" s="101" t="s">
        <v>1388</v>
      </c>
    </row>
    <row r="8915" spans="1:11" ht="56.25" customHeight="1">
      <c r="A8915" s="98" t="s">
        <v>633</v>
      </c>
      <c r="B8915" s="125" t="s">
        <v>1309</v>
      </c>
      <c r="C8915" s="126">
        <v>42544</v>
      </c>
      <c r="D8915" s="98" t="s">
        <v>11</v>
      </c>
      <c r="E8915" s="98">
        <v>855394</v>
      </c>
      <c r="F8915" s="98"/>
      <c r="G8915" s="127" t="s">
        <v>4958</v>
      </c>
      <c r="H8915" s="128">
        <v>50</v>
      </c>
      <c r="I8915" s="128">
        <v>0</v>
      </c>
      <c r="J8915" s="129">
        <v>50</v>
      </c>
      <c r="K8915" s="101" t="s">
        <v>1388</v>
      </c>
    </row>
    <row r="8916" spans="1:11" ht="56.25" customHeight="1">
      <c r="A8916" s="98" t="s">
        <v>633</v>
      </c>
      <c r="B8916" s="125" t="s">
        <v>1309</v>
      </c>
      <c r="C8916" s="126">
        <v>42544</v>
      </c>
      <c r="D8916" s="98" t="s">
        <v>11</v>
      </c>
      <c r="E8916" s="98">
        <v>855396</v>
      </c>
      <c r="F8916" s="98"/>
      <c r="G8916" s="127" t="s">
        <v>4959</v>
      </c>
      <c r="H8916" s="128">
        <v>50</v>
      </c>
      <c r="I8916" s="128">
        <v>0</v>
      </c>
      <c r="J8916" s="129">
        <v>50</v>
      </c>
      <c r="K8916" s="101" t="s">
        <v>1388</v>
      </c>
    </row>
    <row r="8917" spans="1:11" ht="56.25" customHeight="1">
      <c r="A8917" s="98" t="s">
        <v>633</v>
      </c>
      <c r="B8917" s="125" t="s">
        <v>1309</v>
      </c>
      <c r="C8917" s="126">
        <v>42544</v>
      </c>
      <c r="D8917" s="98" t="s">
        <v>11</v>
      </c>
      <c r="E8917" s="98">
        <v>855397</v>
      </c>
      <c r="F8917" s="98"/>
      <c r="G8917" s="127" t="s">
        <v>4960</v>
      </c>
      <c r="H8917" s="128">
        <v>50</v>
      </c>
      <c r="I8917" s="128">
        <v>0</v>
      </c>
      <c r="J8917" s="129">
        <v>50</v>
      </c>
      <c r="K8917" s="101" t="s">
        <v>1388</v>
      </c>
    </row>
    <row r="8918" spans="1:11" ht="56.25" customHeight="1">
      <c r="A8918" s="98" t="s">
        <v>633</v>
      </c>
      <c r="B8918" s="125" t="s">
        <v>1309</v>
      </c>
      <c r="C8918" s="126">
        <v>42544</v>
      </c>
      <c r="D8918" s="98" t="s">
        <v>11</v>
      </c>
      <c r="E8918" s="98">
        <v>855399</v>
      </c>
      <c r="F8918" s="98"/>
      <c r="G8918" s="127" t="s">
        <v>4961</v>
      </c>
      <c r="H8918" s="128">
        <v>50</v>
      </c>
      <c r="I8918" s="128">
        <v>0</v>
      </c>
      <c r="J8918" s="129">
        <v>50</v>
      </c>
      <c r="K8918" s="101" t="s">
        <v>1388</v>
      </c>
    </row>
    <row r="8919" spans="1:11" ht="56.25" customHeight="1">
      <c r="A8919" s="98" t="s">
        <v>633</v>
      </c>
      <c r="B8919" s="125" t="s">
        <v>1309</v>
      </c>
      <c r="C8919" s="126">
        <v>42549</v>
      </c>
      <c r="D8919" s="98" t="s">
        <v>11</v>
      </c>
      <c r="E8919" s="98">
        <v>855882</v>
      </c>
      <c r="F8919" s="98"/>
      <c r="G8919" s="127" t="s">
        <v>5117</v>
      </c>
      <c r="H8919" s="128">
        <v>50</v>
      </c>
      <c r="I8919" s="128">
        <v>0</v>
      </c>
      <c r="J8919" s="129">
        <v>50</v>
      </c>
      <c r="K8919" s="101" t="s">
        <v>1388</v>
      </c>
    </row>
    <row r="8920" spans="1:11" ht="56.25" customHeight="1">
      <c r="A8920" s="98" t="s">
        <v>633</v>
      </c>
      <c r="B8920" s="125" t="s">
        <v>1309</v>
      </c>
      <c r="C8920" s="126">
        <v>42549</v>
      </c>
      <c r="D8920" s="98" t="s">
        <v>11</v>
      </c>
      <c r="E8920" s="98">
        <v>855891</v>
      </c>
      <c r="F8920" s="98"/>
      <c r="G8920" s="127" t="s">
        <v>5118</v>
      </c>
      <c r="H8920" s="128">
        <v>50</v>
      </c>
      <c r="I8920" s="128">
        <v>0</v>
      </c>
      <c r="J8920" s="129">
        <v>50</v>
      </c>
      <c r="K8920" s="101" t="s">
        <v>1388</v>
      </c>
    </row>
    <row r="8921" spans="1:11" ht="56.25" customHeight="1">
      <c r="A8921" s="98" t="s">
        <v>633</v>
      </c>
      <c r="B8921" s="125" t="s">
        <v>1309</v>
      </c>
      <c r="C8921" s="126">
        <v>42549</v>
      </c>
      <c r="D8921" s="98" t="s">
        <v>11</v>
      </c>
      <c r="E8921" s="98">
        <v>855894</v>
      </c>
      <c r="F8921" s="98"/>
      <c r="G8921" s="127" t="s">
        <v>5119</v>
      </c>
      <c r="H8921" s="128">
        <v>50</v>
      </c>
      <c r="I8921" s="128">
        <v>0</v>
      </c>
      <c r="J8921" s="129">
        <v>50</v>
      </c>
      <c r="K8921" s="101" t="s">
        <v>1388</v>
      </c>
    </row>
    <row r="8922" spans="1:11" ht="56.25" customHeight="1">
      <c r="A8922" s="98" t="s">
        <v>633</v>
      </c>
      <c r="B8922" s="125" t="s">
        <v>1309</v>
      </c>
      <c r="C8922" s="126">
        <v>42549</v>
      </c>
      <c r="D8922" s="98" t="s">
        <v>13</v>
      </c>
      <c r="E8922" s="98">
        <v>855896</v>
      </c>
      <c r="F8922" s="98"/>
      <c r="G8922" s="127" t="s">
        <v>5120</v>
      </c>
      <c r="H8922" s="128">
        <v>1264</v>
      </c>
      <c r="I8922" s="128">
        <v>0</v>
      </c>
      <c r="J8922" s="129">
        <v>1264</v>
      </c>
      <c r="K8922" s="101" t="s">
        <v>1388</v>
      </c>
    </row>
    <row r="8923" spans="1:11" ht="56.25" customHeight="1">
      <c r="A8923" s="98" t="s">
        <v>633</v>
      </c>
      <c r="B8923" s="125" t="s">
        <v>1309</v>
      </c>
      <c r="C8923" s="126">
        <v>42551</v>
      </c>
      <c r="D8923" s="98" t="s">
        <v>11</v>
      </c>
      <c r="E8923" s="98">
        <v>856406</v>
      </c>
      <c r="F8923" s="98"/>
      <c r="G8923" s="127" t="s">
        <v>5229</v>
      </c>
      <c r="H8923" s="128">
        <v>50</v>
      </c>
      <c r="I8923" s="128">
        <v>0</v>
      </c>
      <c r="J8923" s="129">
        <v>50</v>
      </c>
      <c r="K8923" s="101" t="s">
        <v>1388</v>
      </c>
    </row>
    <row r="8924" spans="1:11" ht="56.25" customHeight="1">
      <c r="A8924" s="98" t="s">
        <v>633</v>
      </c>
      <c r="B8924" s="125" t="s">
        <v>1309</v>
      </c>
      <c r="C8924" s="126">
        <v>42551</v>
      </c>
      <c r="D8924" s="98" t="s">
        <v>11</v>
      </c>
      <c r="E8924" s="98">
        <v>856443</v>
      </c>
      <c r="F8924" s="98"/>
      <c r="G8924" s="127" t="s">
        <v>5234</v>
      </c>
      <c r="H8924" s="128">
        <v>50</v>
      </c>
      <c r="I8924" s="128">
        <v>0</v>
      </c>
      <c r="J8924" s="129">
        <v>50</v>
      </c>
      <c r="K8924" s="101" t="s">
        <v>1388</v>
      </c>
    </row>
    <row r="8925" spans="1:11" ht="56.25" customHeight="1">
      <c r="A8925" s="98" t="s">
        <v>633</v>
      </c>
      <c r="B8925" s="125" t="s">
        <v>1309</v>
      </c>
      <c r="C8925" s="126">
        <v>42555</v>
      </c>
      <c r="D8925" s="98" t="s">
        <v>11</v>
      </c>
      <c r="E8925" s="98">
        <v>856762</v>
      </c>
      <c r="F8925" s="98"/>
      <c r="G8925" s="127" t="s">
        <v>5278</v>
      </c>
      <c r="H8925" s="128">
        <v>50</v>
      </c>
      <c r="I8925" s="128">
        <v>0</v>
      </c>
      <c r="J8925" s="129">
        <v>50</v>
      </c>
      <c r="K8925" s="101" t="s">
        <v>1388</v>
      </c>
    </row>
    <row r="8926" spans="1:11" ht="56.25" customHeight="1">
      <c r="A8926" s="98" t="s">
        <v>633</v>
      </c>
      <c r="B8926" s="125" t="s">
        <v>1309</v>
      </c>
      <c r="C8926" s="126">
        <v>42555</v>
      </c>
      <c r="D8926" s="98" t="s">
        <v>11</v>
      </c>
      <c r="E8926" s="98">
        <v>856763</v>
      </c>
      <c r="F8926" s="98"/>
      <c r="G8926" s="127" t="s">
        <v>5279</v>
      </c>
      <c r="H8926" s="128">
        <v>50</v>
      </c>
      <c r="I8926" s="128">
        <v>0</v>
      </c>
      <c r="J8926" s="129">
        <v>50</v>
      </c>
      <c r="K8926" s="101" t="s">
        <v>1388</v>
      </c>
    </row>
    <row r="8927" spans="1:11" ht="56.25" customHeight="1">
      <c r="A8927" s="98" t="s">
        <v>633</v>
      </c>
      <c r="B8927" s="125" t="s">
        <v>1309</v>
      </c>
      <c r="C8927" s="126">
        <v>42555</v>
      </c>
      <c r="D8927" s="98" t="s">
        <v>6</v>
      </c>
      <c r="E8927" s="98">
        <v>856763</v>
      </c>
      <c r="F8927" s="98"/>
      <c r="G8927" s="127" t="s">
        <v>5258</v>
      </c>
      <c r="H8927" s="128">
        <v>0</v>
      </c>
      <c r="I8927" s="128">
        <v>1371895.94</v>
      </c>
      <c r="J8927" s="129">
        <v>1371895.94</v>
      </c>
      <c r="K8927" s="101" t="s">
        <v>1429</v>
      </c>
    </row>
    <row r="8928" spans="1:11" ht="56.25" customHeight="1">
      <c r="A8928" s="98" t="s">
        <v>633</v>
      </c>
      <c r="B8928" s="125" t="s">
        <v>1309</v>
      </c>
      <c r="C8928" s="126">
        <v>42555</v>
      </c>
      <c r="D8928" s="98" t="s">
        <v>11</v>
      </c>
      <c r="E8928" s="98">
        <v>856767</v>
      </c>
      <c r="F8928" s="98"/>
      <c r="G8928" s="127" t="s">
        <v>5280</v>
      </c>
      <c r="H8928" s="128">
        <v>50</v>
      </c>
      <c r="I8928" s="128">
        <v>0</v>
      </c>
      <c r="J8928" s="129">
        <v>50</v>
      </c>
      <c r="K8928" s="101" t="s">
        <v>1388</v>
      </c>
    </row>
    <row r="8929" spans="1:11" ht="56.25" customHeight="1">
      <c r="A8929" s="98" t="s">
        <v>633</v>
      </c>
      <c r="B8929" s="125" t="s">
        <v>1309</v>
      </c>
      <c r="C8929" s="126">
        <v>42555</v>
      </c>
      <c r="D8929" s="98" t="s">
        <v>11</v>
      </c>
      <c r="E8929" s="98">
        <v>856772</v>
      </c>
      <c r="F8929" s="98"/>
      <c r="G8929" s="127" t="s">
        <v>5281</v>
      </c>
      <c r="H8929" s="128">
        <v>50</v>
      </c>
      <c r="I8929" s="128">
        <v>0</v>
      </c>
      <c r="J8929" s="129">
        <v>50</v>
      </c>
      <c r="K8929" s="101" t="s">
        <v>1388</v>
      </c>
    </row>
    <row r="8930" spans="1:11" ht="56.25" customHeight="1">
      <c r="A8930" s="98" t="s">
        <v>633</v>
      </c>
      <c r="B8930" s="125" t="s">
        <v>1309</v>
      </c>
      <c r="C8930" s="126">
        <v>42556</v>
      </c>
      <c r="D8930" s="98" t="s">
        <v>13</v>
      </c>
      <c r="E8930" s="98">
        <v>856871</v>
      </c>
      <c r="F8930" s="98"/>
      <c r="G8930" s="127" t="s">
        <v>5331</v>
      </c>
      <c r="H8930" s="128">
        <v>243.46</v>
      </c>
      <c r="I8930" s="128">
        <v>0</v>
      </c>
      <c r="J8930" s="129">
        <v>243.46</v>
      </c>
      <c r="K8930" s="101" t="s">
        <v>1388</v>
      </c>
    </row>
    <row r="8931" spans="1:11" ht="56.25" customHeight="1">
      <c r="A8931" s="98" t="s">
        <v>633</v>
      </c>
      <c r="B8931" s="125" t="s">
        <v>1309</v>
      </c>
      <c r="C8931" s="126">
        <v>42562</v>
      </c>
      <c r="D8931" s="98" t="s">
        <v>11</v>
      </c>
      <c r="E8931" s="98">
        <v>857563</v>
      </c>
      <c r="F8931" s="98"/>
      <c r="G8931" s="127" t="s">
        <v>5454</v>
      </c>
      <c r="H8931" s="128">
        <v>50</v>
      </c>
      <c r="I8931" s="128">
        <v>0</v>
      </c>
      <c r="J8931" s="129">
        <v>50</v>
      </c>
      <c r="K8931" s="101" t="s">
        <v>1388</v>
      </c>
    </row>
    <row r="8932" spans="1:11" ht="56.25" customHeight="1">
      <c r="A8932" s="98" t="s">
        <v>633</v>
      </c>
      <c r="B8932" s="125" t="s">
        <v>1309</v>
      </c>
      <c r="C8932" s="126">
        <v>42564</v>
      </c>
      <c r="D8932" s="98" t="s">
        <v>11</v>
      </c>
      <c r="E8932" s="98">
        <v>857801</v>
      </c>
      <c r="F8932" s="98"/>
      <c r="G8932" s="127" t="s">
        <v>5533</v>
      </c>
      <c r="H8932" s="128">
        <v>50</v>
      </c>
      <c r="I8932" s="128">
        <v>0</v>
      </c>
      <c r="J8932" s="129">
        <v>50</v>
      </c>
      <c r="K8932" s="101" t="s">
        <v>1388</v>
      </c>
    </row>
    <row r="8933" spans="1:11" ht="56.25" customHeight="1">
      <c r="A8933" s="98" t="s">
        <v>633</v>
      </c>
      <c r="B8933" s="125" t="s">
        <v>1309</v>
      </c>
      <c r="C8933" s="126">
        <v>42564</v>
      </c>
      <c r="D8933" s="98" t="s">
        <v>13</v>
      </c>
      <c r="E8933" s="98">
        <v>857801</v>
      </c>
      <c r="F8933" s="98"/>
      <c r="G8933" s="127" t="s">
        <v>5532</v>
      </c>
      <c r="H8933" s="128">
        <v>96.26</v>
      </c>
      <c r="I8933" s="128">
        <v>0</v>
      </c>
      <c r="J8933" s="129">
        <v>96.26</v>
      </c>
      <c r="K8933" s="101" t="s">
        <v>1388</v>
      </c>
    </row>
    <row r="8934" spans="1:11" ht="56.25" customHeight="1">
      <c r="A8934" s="98" t="s">
        <v>633</v>
      </c>
      <c r="B8934" s="125" t="s">
        <v>1309</v>
      </c>
      <c r="C8934" s="126">
        <v>42565</v>
      </c>
      <c r="D8934" s="98" t="s">
        <v>6</v>
      </c>
      <c r="E8934" s="98">
        <v>857866</v>
      </c>
      <c r="F8934" s="98"/>
      <c r="G8934" s="127" t="s">
        <v>5538</v>
      </c>
      <c r="H8934" s="128">
        <v>0</v>
      </c>
      <c r="I8934" s="128">
        <v>13938780</v>
      </c>
      <c r="J8934" s="129">
        <v>13938780</v>
      </c>
      <c r="K8934" s="101" t="s">
        <v>1388</v>
      </c>
    </row>
    <row r="8935" spans="1:11" ht="56.25" customHeight="1">
      <c r="A8935" s="98" t="s">
        <v>633</v>
      </c>
      <c r="B8935" s="125" t="s">
        <v>1309</v>
      </c>
      <c r="C8935" s="126">
        <v>42566</v>
      </c>
      <c r="D8935" s="98" t="s">
        <v>11</v>
      </c>
      <c r="E8935" s="98">
        <v>858018</v>
      </c>
      <c r="F8935" s="98"/>
      <c r="G8935" s="127" t="s">
        <v>5624</v>
      </c>
      <c r="H8935" s="128">
        <v>50</v>
      </c>
      <c r="I8935" s="128">
        <v>0</v>
      </c>
      <c r="J8935" s="129">
        <v>50</v>
      </c>
      <c r="K8935" s="101" t="s">
        <v>1388</v>
      </c>
    </row>
    <row r="8936" spans="1:11" ht="56.25" customHeight="1">
      <c r="A8936" s="98" t="s">
        <v>633</v>
      </c>
      <c r="B8936" s="125" t="s">
        <v>1309</v>
      </c>
      <c r="C8936" s="126">
        <v>42572</v>
      </c>
      <c r="D8936" s="98" t="s">
        <v>11</v>
      </c>
      <c r="E8936" s="98">
        <v>858406</v>
      </c>
      <c r="F8936" s="98"/>
      <c r="G8936" s="127" t="s">
        <v>5722</v>
      </c>
      <c r="H8936" s="128">
        <v>50</v>
      </c>
      <c r="I8936" s="128">
        <v>0</v>
      </c>
      <c r="J8936" s="129">
        <v>50</v>
      </c>
      <c r="K8936" s="101" t="s">
        <v>1388</v>
      </c>
    </row>
    <row r="8937" spans="1:11" ht="56.25" customHeight="1">
      <c r="A8937" s="98" t="s">
        <v>633</v>
      </c>
      <c r="B8937" s="125" t="s">
        <v>1309</v>
      </c>
      <c r="C8937" s="126">
        <v>42580</v>
      </c>
      <c r="D8937" s="98" t="s">
        <v>6</v>
      </c>
      <c r="E8937" s="98">
        <v>859360</v>
      </c>
      <c r="F8937" s="98"/>
      <c r="G8937" s="127" t="s">
        <v>5872</v>
      </c>
      <c r="H8937" s="128">
        <v>0</v>
      </c>
      <c r="I8937" s="128">
        <v>1200</v>
      </c>
      <c r="J8937" s="129">
        <v>1200</v>
      </c>
      <c r="K8937" s="101" t="s">
        <v>1388</v>
      </c>
    </row>
    <row r="8938" spans="1:11" ht="56.25" customHeight="1">
      <c r="A8938" s="98" t="s">
        <v>633</v>
      </c>
      <c r="B8938" s="125" t="s">
        <v>1309</v>
      </c>
      <c r="C8938" s="126">
        <v>42580</v>
      </c>
      <c r="D8938" s="98" t="s">
        <v>6</v>
      </c>
      <c r="E8938" s="98">
        <v>859360</v>
      </c>
      <c r="F8938" s="98"/>
      <c r="G8938" s="127" t="s">
        <v>5873</v>
      </c>
      <c r="H8938" s="128">
        <v>0</v>
      </c>
      <c r="I8938" s="128">
        <v>3712</v>
      </c>
      <c r="J8938" s="129">
        <v>3712</v>
      </c>
      <c r="K8938" s="101" t="s">
        <v>1388</v>
      </c>
    </row>
    <row r="8939" spans="1:11" ht="56.25" customHeight="1">
      <c r="A8939" s="98" t="s">
        <v>633</v>
      </c>
      <c r="B8939" s="125" t="s">
        <v>1309</v>
      </c>
      <c r="C8939" s="126">
        <v>42580</v>
      </c>
      <c r="D8939" s="98" t="s">
        <v>6</v>
      </c>
      <c r="E8939" s="98">
        <v>859360</v>
      </c>
      <c r="F8939" s="98"/>
      <c r="G8939" s="127" t="s">
        <v>5874</v>
      </c>
      <c r="H8939" s="128">
        <v>0</v>
      </c>
      <c r="I8939" s="128">
        <v>324</v>
      </c>
      <c r="J8939" s="129">
        <v>324</v>
      </c>
      <c r="K8939" s="101" t="s">
        <v>1388</v>
      </c>
    </row>
    <row r="8940" spans="1:11" ht="56.25" customHeight="1">
      <c r="A8940" s="98" t="s">
        <v>633</v>
      </c>
      <c r="B8940" s="125" t="s">
        <v>1309</v>
      </c>
      <c r="C8940" s="126">
        <v>42580</v>
      </c>
      <c r="D8940" s="98" t="s">
        <v>6</v>
      </c>
      <c r="E8940" s="98">
        <v>859360</v>
      </c>
      <c r="F8940" s="98"/>
      <c r="G8940" s="127" t="s">
        <v>5875</v>
      </c>
      <c r="H8940" s="128">
        <v>0</v>
      </c>
      <c r="I8940" s="128">
        <v>324</v>
      </c>
      <c r="J8940" s="129">
        <v>324</v>
      </c>
      <c r="K8940" s="101" t="s">
        <v>1388</v>
      </c>
    </row>
    <row r="8941" spans="1:11" ht="56.25" customHeight="1">
      <c r="A8941" s="98" t="s">
        <v>633</v>
      </c>
      <c r="B8941" s="125" t="s">
        <v>1309</v>
      </c>
      <c r="C8941" s="126">
        <v>42580</v>
      </c>
      <c r="D8941" s="98" t="s">
        <v>6</v>
      </c>
      <c r="E8941" s="98">
        <v>859360</v>
      </c>
      <c r="F8941" s="98"/>
      <c r="G8941" s="127" t="s">
        <v>5876</v>
      </c>
      <c r="H8941" s="128">
        <v>0</v>
      </c>
      <c r="I8941" s="128">
        <v>371</v>
      </c>
      <c r="J8941" s="129">
        <v>371</v>
      </c>
      <c r="K8941" s="101" t="s">
        <v>1388</v>
      </c>
    </row>
    <row r="8942" spans="1:11" ht="56.25" customHeight="1">
      <c r="A8942" s="98" t="s">
        <v>633</v>
      </c>
      <c r="B8942" s="125" t="s">
        <v>1309</v>
      </c>
      <c r="C8942" s="126">
        <v>42580</v>
      </c>
      <c r="D8942" s="98" t="s">
        <v>6</v>
      </c>
      <c r="E8942" s="98">
        <v>859360</v>
      </c>
      <c r="F8942" s="98"/>
      <c r="G8942" s="127" t="s">
        <v>5877</v>
      </c>
      <c r="H8942" s="128">
        <v>0</v>
      </c>
      <c r="I8942" s="128">
        <v>742</v>
      </c>
      <c r="J8942" s="129">
        <v>742</v>
      </c>
      <c r="K8942" s="101" t="s">
        <v>1388</v>
      </c>
    </row>
    <row r="8943" spans="1:11" ht="56.25" customHeight="1">
      <c r="A8943" s="98" t="s">
        <v>633</v>
      </c>
      <c r="B8943" s="125" t="s">
        <v>1309</v>
      </c>
      <c r="C8943" s="126">
        <v>42580</v>
      </c>
      <c r="D8943" s="98" t="s">
        <v>11</v>
      </c>
      <c r="E8943" s="98">
        <v>859373</v>
      </c>
      <c r="F8943" s="98"/>
      <c r="G8943" s="127" t="s">
        <v>5920</v>
      </c>
      <c r="H8943" s="128">
        <v>50</v>
      </c>
      <c r="I8943" s="128">
        <v>0</v>
      </c>
      <c r="J8943" s="129">
        <v>50</v>
      </c>
      <c r="K8943" s="101" t="s">
        <v>1388</v>
      </c>
    </row>
    <row r="8944" spans="1:11" ht="56.25" customHeight="1">
      <c r="A8944" s="98" t="s">
        <v>633</v>
      </c>
      <c r="B8944" s="125" t="s">
        <v>1309</v>
      </c>
      <c r="C8944" s="126">
        <v>42580</v>
      </c>
      <c r="D8944" s="98" t="s">
        <v>11</v>
      </c>
      <c r="E8944" s="98">
        <v>859376</v>
      </c>
      <c r="F8944" s="98"/>
      <c r="G8944" s="127" t="s">
        <v>5921</v>
      </c>
      <c r="H8944" s="128">
        <v>50</v>
      </c>
      <c r="I8944" s="128">
        <v>0</v>
      </c>
      <c r="J8944" s="129">
        <v>50</v>
      </c>
      <c r="K8944" s="101" t="s">
        <v>1388</v>
      </c>
    </row>
    <row r="8945" spans="1:11" ht="56.25" customHeight="1">
      <c r="A8945" s="98" t="s">
        <v>633</v>
      </c>
      <c r="B8945" s="125" t="s">
        <v>1309</v>
      </c>
      <c r="C8945" s="126">
        <v>42580</v>
      </c>
      <c r="D8945" s="98" t="s">
        <v>11</v>
      </c>
      <c r="E8945" s="98">
        <v>859378</v>
      </c>
      <c r="F8945" s="98"/>
      <c r="G8945" s="127" t="s">
        <v>5922</v>
      </c>
      <c r="H8945" s="128">
        <v>50</v>
      </c>
      <c r="I8945" s="128">
        <v>0</v>
      </c>
      <c r="J8945" s="129">
        <v>50</v>
      </c>
      <c r="K8945" s="101" t="s">
        <v>1388</v>
      </c>
    </row>
    <row r="8946" spans="1:11" ht="56.25" customHeight="1">
      <c r="A8946" s="98" t="s">
        <v>633</v>
      </c>
      <c r="B8946" s="125" t="s">
        <v>1309</v>
      </c>
      <c r="C8946" s="126">
        <v>42580</v>
      </c>
      <c r="D8946" s="98" t="s">
        <v>11</v>
      </c>
      <c r="E8946" s="98">
        <v>859447</v>
      </c>
      <c r="F8946" s="98"/>
      <c r="G8946" s="127" t="s">
        <v>5229</v>
      </c>
      <c r="H8946" s="128">
        <v>50</v>
      </c>
      <c r="I8946" s="128">
        <v>0</v>
      </c>
      <c r="J8946" s="129">
        <v>50</v>
      </c>
      <c r="K8946" s="101" t="s">
        <v>1388</v>
      </c>
    </row>
    <row r="8947" spans="1:11" ht="56.25" customHeight="1">
      <c r="A8947" s="98" t="s">
        <v>633</v>
      </c>
      <c r="B8947" s="125" t="s">
        <v>1309</v>
      </c>
      <c r="C8947" s="126">
        <v>42580</v>
      </c>
      <c r="D8947" s="98" t="s">
        <v>11</v>
      </c>
      <c r="E8947" s="98">
        <v>859452</v>
      </c>
      <c r="F8947" s="98"/>
      <c r="G8947" s="127" t="s">
        <v>5931</v>
      </c>
      <c r="H8947" s="128">
        <v>50</v>
      </c>
      <c r="I8947" s="128">
        <v>0</v>
      </c>
      <c r="J8947" s="129">
        <v>50</v>
      </c>
      <c r="K8947" s="101" t="s">
        <v>1388</v>
      </c>
    </row>
    <row r="8948" spans="1:11" ht="56.25" customHeight="1">
      <c r="A8948" s="98" t="s">
        <v>633</v>
      </c>
      <c r="B8948" s="125" t="s">
        <v>1309</v>
      </c>
      <c r="C8948" s="126">
        <v>42583</v>
      </c>
      <c r="D8948" s="98" t="s">
        <v>11</v>
      </c>
      <c r="E8948" s="98">
        <v>859585</v>
      </c>
      <c r="F8948" s="98"/>
      <c r="G8948" s="127" t="s">
        <v>5954</v>
      </c>
      <c r="H8948" s="128">
        <v>50</v>
      </c>
      <c r="I8948" s="128">
        <v>0</v>
      </c>
      <c r="J8948" s="129">
        <v>50</v>
      </c>
      <c r="K8948" s="101" t="s">
        <v>1388</v>
      </c>
    </row>
    <row r="8949" spans="1:11" ht="56.25" customHeight="1">
      <c r="A8949" s="98" t="s">
        <v>633</v>
      </c>
      <c r="B8949" s="125" t="s">
        <v>1309</v>
      </c>
      <c r="C8949" s="126">
        <v>42585</v>
      </c>
      <c r="D8949" s="98" t="s">
        <v>6</v>
      </c>
      <c r="E8949" s="98">
        <v>859815</v>
      </c>
      <c r="F8949" s="98"/>
      <c r="G8949" s="127" t="s">
        <v>5992</v>
      </c>
      <c r="H8949" s="128">
        <v>0</v>
      </c>
      <c r="I8949" s="128">
        <v>0.02</v>
      </c>
      <c r="J8949" s="129">
        <v>0.02</v>
      </c>
      <c r="K8949" s="101" t="s">
        <v>1388</v>
      </c>
    </row>
    <row r="8950" spans="1:11" ht="56.25" customHeight="1">
      <c r="A8950" s="98" t="s">
        <v>633</v>
      </c>
      <c r="B8950" s="125" t="s">
        <v>1309</v>
      </c>
      <c r="C8950" s="126">
        <v>42587</v>
      </c>
      <c r="D8950" s="98" t="s">
        <v>11</v>
      </c>
      <c r="E8950" s="98">
        <v>859977</v>
      </c>
      <c r="F8950" s="98"/>
      <c r="G8950" s="127" t="s">
        <v>6095</v>
      </c>
      <c r="H8950" s="128">
        <v>50</v>
      </c>
      <c r="I8950" s="128">
        <v>0</v>
      </c>
      <c r="J8950" s="129">
        <v>50</v>
      </c>
      <c r="K8950" s="101" t="s">
        <v>1388</v>
      </c>
    </row>
    <row r="8951" spans="1:11" ht="56.25" customHeight="1">
      <c r="A8951" s="98" t="s">
        <v>633</v>
      </c>
      <c r="B8951" s="125" t="s">
        <v>1309</v>
      </c>
      <c r="C8951" s="126">
        <v>42587</v>
      </c>
      <c r="D8951" s="98" t="s">
        <v>13</v>
      </c>
      <c r="E8951" s="98">
        <v>860009</v>
      </c>
      <c r="F8951" s="98"/>
      <c r="G8951" s="127" t="s">
        <v>6101</v>
      </c>
      <c r="H8951" s="128">
        <v>371</v>
      </c>
      <c r="I8951" s="128">
        <v>0</v>
      </c>
      <c r="J8951" s="129">
        <v>371</v>
      </c>
      <c r="K8951" s="101" t="s">
        <v>1388</v>
      </c>
    </row>
    <row r="8952" spans="1:11" ht="56.25" customHeight="1">
      <c r="A8952" s="98" t="s">
        <v>633</v>
      </c>
      <c r="B8952" s="125" t="s">
        <v>1309</v>
      </c>
      <c r="C8952" s="126">
        <v>42587</v>
      </c>
      <c r="D8952" s="98" t="s">
        <v>6</v>
      </c>
      <c r="E8952" s="98">
        <v>860012</v>
      </c>
      <c r="F8952" s="98"/>
      <c r="G8952" s="127" t="s">
        <v>6064</v>
      </c>
      <c r="H8952" s="128">
        <v>0</v>
      </c>
      <c r="I8952" s="128">
        <v>7475</v>
      </c>
      <c r="J8952" s="129">
        <v>7475</v>
      </c>
      <c r="K8952" s="101" t="s">
        <v>1388</v>
      </c>
    </row>
    <row r="8953" spans="1:11" ht="56.25" customHeight="1">
      <c r="A8953" s="98" t="s">
        <v>633</v>
      </c>
      <c r="B8953" s="125" t="s">
        <v>1309</v>
      </c>
      <c r="C8953" s="126">
        <v>42591</v>
      </c>
      <c r="D8953" s="98" t="s">
        <v>6</v>
      </c>
      <c r="E8953" s="98">
        <v>860380</v>
      </c>
      <c r="F8953" s="98"/>
      <c r="G8953" s="127" t="s">
        <v>6148</v>
      </c>
      <c r="H8953" s="128">
        <v>0</v>
      </c>
      <c r="I8953" s="128">
        <v>3000</v>
      </c>
      <c r="J8953" s="129">
        <v>3000</v>
      </c>
      <c r="K8953" s="101" t="s">
        <v>1388</v>
      </c>
    </row>
    <row r="8954" spans="1:11" ht="56.25" customHeight="1">
      <c r="A8954" s="98" t="s">
        <v>633</v>
      </c>
      <c r="B8954" s="125" t="s">
        <v>1309</v>
      </c>
      <c r="C8954" s="126">
        <v>42598</v>
      </c>
      <c r="D8954" s="98" t="s">
        <v>6</v>
      </c>
      <c r="E8954" s="98">
        <v>860977</v>
      </c>
      <c r="F8954" s="98"/>
      <c r="G8954" s="127" t="s">
        <v>6327</v>
      </c>
      <c r="H8954" s="128">
        <v>0</v>
      </c>
      <c r="I8954" s="128">
        <v>20584</v>
      </c>
      <c r="J8954" s="129">
        <v>20584</v>
      </c>
      <c r="K8954" s="101" t="s">
        <v>1388</v>
      </c>
    </row>
    <row r="8955" spans="1:11" ht="56.25" customHeight="1">
      <c r="A8955" s="98" t="s">
        <v>633</v>
      </c>
      <c r="B8955" s="125" t="s">
        <v>1309</v>
      </c>
      <c r="C8955" s="126">
        <v>42600</v>
      </c>
      <c r="D8955" s="98" t="s">
        <v>6</v>
      </c>
      <c r="E8955" s="98">
        <v>861143</v>
      </c>
      <c r="F8955" s="98"/>
      <c r="G8955" s="127" t="s">
        <v>6377</v>
      </c>
      <c r="H8955" s="128">
        <v>0</v>
      </c>
      <c r="I8955" s="128">
        <v>4500</v>
      </c>
      <c r="J8955" s="129">
        <v>4500</v>
      </c>
      <c r="K8955" s="101" t="s">
        <v>1388</v>
      </c>
    </row>
    <row r="8956" spans="1:11" ht="56.25" customHeight="1">
      <c r="A8956" s="98" t="s">
        <v>633</v>
      </c>
      <c r="B8956" s="125" t="s">
        <v>1309</v>
      </c>
      <c r="C8956" s="126">
        <v>42600</v>
      </c>
      <c r="D8956" s="98" t="s">
        <v>6</v>
      </c>
      <c r="E8956" s="98">
        <v>861152</v>
      </c>
      <c r="F8956" s="98"/>
      <c r="G8956" s="127" t="s">
        <v>6378</v>
      </c>
      <c r="H8956" s="128">
        <v>0</v>
      </c>
      <c r="I8956" s="128">
        <v>9021270</v>
      </c>
      <c r="J8956" s="129">
        <v>9021270</v>
      </c>
      <c r="K8956" s="101" t="s">
        <v>1388</v>
      </c>
    </row>
    <row r="8957" spans="1:11" ht="56.25" customHeight="1">
      <c r="A8957" s="98" t="s">
        <v>633</v>
      </c>
      <c r="B8957" s="125" t="s">
        <v>1309</v>
      </c>
      <c r="C8957" s="126">
        <v>42601</v>
      </c>
      <c r="D8957" s="98" t="s">
        <v>6</v>
      </c>
      <c r="E8957" s="98">
        <v>861315</v>
      </c>
      <c r="F8957" s="98"/>
      <c r="G8957" s="127" t="s">
        <v>6423</v>
      </c>
      <c r="H8957" s="128">
        <v>0</v>
      </c>
      <c r="I8957" s="128">
        <v>8.9</v>
      </c>
      <c r="J8957" s="129">
        <v>8.9</v>
      </c>
      <c r="K8957" s="101" t="s">
        <v>1388</v>
      </c>
    </row>
    <row r="8958" spans="1:11" ht="56.25" customHeight="1">
      <c r="A8958" s="98" t="s">
        <v>633</v>
      </c>
      <c r="B8958" s="125" t="s">
        <v>1309</v>
      </c>
      <c r="C8958" s="126">
        <v>42606</v>
      </c>
      <c r="D8958" s="98" t="s">
        <v>11</v>
      </c>
      <c r="E8958" s="98">
        <v>861642</v>
      </c>
      <c r="F8958" s="98"/>
      <c r="G8958" s="127" t="s">
        <v>6527</v>
      </c>
      <c r="H8958" s="128">
        <v>50</v>
      </c>
      <c r="I8958" s="128">
        <v>0</v>
      </c>
      <c r="J8958" s="129">
        <v>50</v>
      </c>
      <c r="K8958" s="101" t="s">
        <v>1388</v>
      </c>
    </row>
    <row r="8959" spans="1:11" ht="56.25" customHeight="1">
      <c r="A8959" s="98" t="s">
        <v>633</v>
      </c>
      <c r="B8959" s="125" t="s">
        <v>1309</v>
      </c>
      <c r="C8959" s="126">
        <v>42606</v>
      </c>
      <c r="D8959" s="98" t="s">
        <v>11</v>
      </c>
      <c r="E8959" s="98">
        <v>861643</v>
      </c>
      <c r="F8959" s="98"/>
      <c r="G8959" s="127" t="s">
        <v>6528</v>
      </c>
      <c r="H8959" s="128">
        <v>50</v>
      </c>
      <c r="I8959" s="128">
        <v>0</v>
      </c>
      <c r="J8959" s="129">
        <v>50</v>
      </c>
      <c r="K8959" s="101" t="s">
        <v>1388</v>
      </c>
    </row>
    <row r="8960" spans="1:11" ht="56.25" customHeight="1">
      <c r="A8960" s="98" t="s">
        <v>633</v>
      </c>
      <c r="B8960" s="125" t="s">
        <v>1309</v>
      </c>
      <c r="C8960" s="126">
        <v>42611</v>
      </c>
      <c r="D8960" s="98" t="s">
        <v>6</v>
      </c>
      <c r="E8960" s="98">
        <v>862045</v>
      </c>
      <c r="F8960" s="98"/>
      <c r="G8960" s="127" t="s">
        <v>6656</v>
      </c>
      <c r="H8960" s="128">
        <v>0</v>
      </c>
      <c r="I8960" s="128">
        <v>500</v>
      </c>
      <c r="J8960" s="129">
        <v>500</v>
      </c>
      <c r="K8960" s="101" t="s">
        <v>1388</v>
      </c>
    </row>
    <row r="8961" spans="1:11" ht="56.25" customHeight="1">
      <c r="A8961" s="98" t="s">
        <v>633</v>
      </c>
      <c r="B8961" s="125" t="s">
        <v>1309</v>
      </c>
      <c r="C8961" s="126">
        <v>42611</v>
      </c>
      <c r="D8961" s="98" t="s">
        <v>11</v>
      </c>
      <c r="E8961" s="98">
        <v>862090</v>
      </c>
      <c r="F8961" s="98"/>
      <c r="G8961" s="127" t="s">
        <v>5229</v>
      </c>
      <c r="H8961" s="128">
        <v>50</v>
      </c>
      <c r="I8961" s="128">
        <v>0</v>
      </c>
      <c r="J8961" s="129">
        <v>50</v>
      </c>
      <c r="K8961" s="101" t="s">
        <v>1388</v>
      </c>
    </row>
    <row r="8962" spans="1:11" ht="56.25" customHeight="1">
      <c r="A8962" s="98" t="s">
        <v>633</v>
      </c>
      <c r="B8962" s="125" t="s">
        <v>1309</v>
      </c>
      <c r="C8962" s="126">
        <v>42612</v>
      </c>
      <c r="D8962" s="98" t="s">
        <v>6</v>
      </c>
      <c r="E8962" s="98">
        <v>862326</v>
      </c>
      <c r="F8962" s="98"/>
      <c r="G8962" s="127" t="s">
        <v>6697</v>
      </c>
      <c r="H8962" s="128">
        <v>0</v>
      </c>
      <c r="I8962" s="128">
        <v>1500</v>
      </c>
      <c r="J8962" s="129">
        <v>1500</v>
      </c>
      <c r="K8962" s="101" t="s">
        <v>1388</v>
      </c>
    </row>
    <row r="8963" spans="1:11" ht="56.25" customHeight="1">
      <c r="A8963" s="98" t="s">
        <v>633</v>
      </c>
      <c r="B8963" s="125" t="s">
        <v>1309</v>
      </c>
      <c r="C8963" s="126">
        <v>42613</v>
      </c>
      <c r="D8963" s="98" t="s">
        <v>11</v>
      </c>
      <c r="E8963" s="98">
        <v>862406</v>
      </c>
      <c r="F8963" s="98"/>
      <c r="G8963" s="127" t="s">
        <v>6722</v>
      </c>
      <c r="H8963" s="128">
        <v>50</v>
      </c>
      <c r="I8963" s="128">
        <v>0</v>
      </c>
      <c r="J8963" s="129">
        <v>50</v>
      </c>
      <c r="K8963" s="101" t="s">
        <v>1388</v>
      </c>
    </row>
    <row r="8964" spans="1:11" ht="56.25" customHeight="1">
      <c r="A8964" s="98" t="s">
        <v>633</v>
      </c>
      <c r="B8964" s="125" t="s">
        <v>1309</v>
      </c>
      <c r="C8964" s="126">
        <v>42613</v>
      </c>
      <c r="D8964" s="98" t="s">
        <v>11</v>
      </c>
      <c r="E8964" s="98">
        <v>862422</v>
      </c>
      <c r="F8964" s="98"/>
      <c r="G8964" s="127" t="s">
        <v>6723</v>
      </c>
      <c r="H8964" s="128">
        <v>50</v>
      </c>
      <c r="I8964" s="128">
        <v>0</v>
      </c>
      <c r="J8964" s="129">
        <v>50</v>
      </c>
      <c r="K8964" s="101" t="s">
        <v>1388</v>
      </c>
    </row>
    <row r="8965" spans="1:11" ht="56.25" customHeight="1">
      <c r="A8965" s="98" t="s">
        <v>633</v>
      </c>
      <c r="B8965" s="125" t="s">
        <v>1309</v>
      </c>
      <c r="C8965" s="126">
        <v>42614</v>
      </c>
      <c r="D8965" s="98" t="s">
        <v>6</v>
      </c>
      <c r="E8965" s="98">
        <v>862661</v>
      </c>
      <c r="F8965" s="98"/>
      <c r="G8965" s="127" t="s">
        <v>6756</v>
      </c>
      <c r="H8965" s="128">
        <v>0</v>
      </c>
      <c r="I8965" s="128">
        <v>4500</v>
      </c>
      <c r="J8965" s="129">
        <v>4500</v>
      </c>
      <c r="K8965" s="101" t="s">
        <v>1388</v>
      </c>
    </row>
    <row r="8966" spans="1:11" ht="56.25" customHeight="1">
      <c r="A8966" s="98" t="s">
        <v>633</v>
      </c>
      <c r="B8966" s="125" t="s">
        <v>1309</v>
      </c>
      <c r="C8966" s="126">
        <v>42614</v>
      </c>
      <c r="D8966" s="98" t="s">
        <v>6</v>
      </c>
      <c r="E8966" s="98">
        <v>862662</v>
      </c>
      <c r="F8966" s="98"/>
      <c r="G8966" s="127" t="s">
        <v>6757</v>
      </c>
      <c r="H8966" s="128">
        <v>0</v>
      </c>
      <c r="I8966" s="128">
        <v>2000</v>
      </c>
      <c r="J8966" s="129">
        <v>2000</v>
      </c>
      <c r="K8966" s="101" t="s">
        <v>1388</v>
      </c>
    </row>
    <row r="8967" spans="1:11" ht="56.25" customHeight="1">
      <c r="A8967" s="98" t="s">
        <v>633</v>
      </c>
      <c r="B8967" s="125" t="s">
        <v>1309</v>
      </c>
      <c r="C8967" s="126">
        <v>42615</v>
      </c>
      <c r="D8967" s="98" t="s">
        <v>11</v>
      </c>
      <c r="E8967" s="98">
        <v>862760</v>
      </c>
      <c r="F8967" s="98"/>
      <c r="G8967" s="127" t="s">
        <v>6789</v>
      </c>
      <c r="H8967" s="128">
        <v>50</v>
      </c>
      <c r="I8967" s="128">
        <v>0</v>
      </c>
      <c r="J8967" s="129">
        <v>50</v>
      </c>
      <c r="K8967" s="101" t="s">
        <v>1388</v>
      </c>
    </row>
    <row r="8968" spans="1:11" ht="56.25" customHeight="1">
      <c r="A8968" s="98" t="s">
        <v>633</v>
      </c>
      <c r="B8968" s="125" t="s">
        <v>1309</v>
      </c>
      <c r="C8968" s="126">
        <v>42622</v>
      </c>
      <c r="D8968" s="98" t="s">
        <v>21</v>
      </c>
      <c r="E8968" s="98">
        <v>863336</v>
      </c>
      <c r="F8968" s="98"/>
      <c r="G8968" s="127" t="s">
        <v>7034</v>
      </c>
      <c r="H8968" s="128">
        <v>0.01</v>
      </c>
      <c r="I8968" s="128">
        <v>0</v>
      </c>
      <c r="J8968" s="129">
        <v>0.01</v>
      </c>
      <c r="K8968" s="101" t="s">
        <v>1388</v>
      </c>
    </row>
    <row r="8969" spans="1:11" ht="56.25" customHeight="1">
      <c r="A8969" s="98" t="s">
        <v>633</v>
      </c>
      <c r="B8969" s="125" t="s">
        <v>1309</v>
      </c>
      <c r="C8969" s="126">
        <v>42629</v>
      </c>
      <c r="D8969" s="98" t="s">
        <v>6</v>
      </c>
      <c r="E8969" s="98">
        <v>863789</v>
      </c>
      <c r="F8969" s="98"/>
      <c r="G8969" s="127" t="s">
        <v>7194</v>
      </c>
      <c r="H8969" s="128">
        <v>0</v>
      </c>
      <c r="I8969" s="128">
        <v>7883365</v>
      </c>
      <c r="J8969" s="129">
        <v>7883365</v>
      </c>
      <c r="K8969" s="101" t="s">
        <v>1388</v>
      </c>
    </row>
    <row r="8970" spans="1:11" ht="56.25" customHeight="1">
      <c r="A8970" s="98" t="s">
        <v>633</v>
      </c>
      <c r="B8970" s="125" t="s">
        <v>1309</v>
      </c>
      <c r="C8970" s="126">
        <v>42633</v>
      </c>
      <c r="D8970" s="98" t="s">
        <v>11</v>
      </c>
      <c r="E8970" s="98">
        <v>864099</v>
      </c>
      <c r="F8970" s="98"/>
      <c r="G8970" s="127" t="s">
        <v>7270</v>
      </c>
      <c r="H8970" s="128">
        <v>50</v>
      </c>
      <c r="I8970" s="128">
        <v>0</v>
      </c>
      <c r="J8970" s="129">
        <v>50</v>
      </c>
      <c r="K8970" s="101" t="s">
        <v>1388</v>
      </c>
    </row>
    <row r="8971" spans="1:11" ht="56.25" customHeight="1">
      <c r="A8971" s="98" t="s">
        <v>633</v>
      </c>
      <c r="B8971" s="125" t="s">
        <v>1309</v>
      </c>
      <c r="C8971" s="126">
        <v>42634</v>
      </c>
      <c r="D8971" s="98" t="s">
        <v>6</v>
      </c>
      <c r="E8971" s="98">
        <v>864200</v>
      </c>
      <c r="F8971" s="98"/>
      <c r="G8971" s="127" t="s">
        <v>7302</v>
      </c>
      <c r="H8971" s="128">
        <v>0</v>
      </c>
      <c r="I8971" s="128">
        <v>5000</v>
      </c>
      <c r="J8971" s="129">
        <v>5000</v>
      </c>
      <c r="K8971" s="101" t="s">
        <v>1388</v>
      </c>
    </row>
    <row r="8972" spans="1:11" ht="56.25" customHeight="1">
      <c r="A8972" s="98" t="s">
        <v>633</v>
      </c>
      <c r="B8972" s="125" t="s">
        <v>1309</v>
      </c>
      <c r="C8972" s="126">
        <v>42636</v>
      </c>
      <c r="D8972" s="98" t="s">
        <v>11</v>
      </c>
      <c r="E8972" s="98">
        <v>864407</v>
      </c>
      <c r="F8972" s="98"/>
      <c r="G8972" s="127" t="s">
        <v>7387</v>
      </c>
      <c r="H8972" s="128">
        <v>50</v>
      </c>
      <c r="I8972" s="128">
        <v>0</v>
      </c>
      <c r="J8972" s="129">
        <v>50</v>
      </c>
      <c r="K8972" s="101" t="s">
        <v>1388</v>
      </c>
    </row>
    <row r="8973" spans="1:11" ht="56.25" customHeight="1">
      <c r="A8973" s="98" t="s">
        <v>633</v>
      </c>
      <c r="B8973" s="125" t="s">
        <v>1309</v>
      </c>
      <c r="C8973" s="126">
        <v>42641</v>
      </c>
      <c r="D8973" s="98" t="s">
        <v>13</v>
      </c>
      <c r="E8973" s="98">
        <v>865060</v>
      </c>
      <c r="F8973" s="98"/>
      <c r="G8973" s="127" t="s">
        <v>7536</v>
      </c>
      <c r="H8973" s="128">
        <v>63612</v>
      </c>
      <c r="I8973" s="128">
        <v>0</v>
      </c>
      <c r="J8973" s="129">
        <v>63612</v>
      </c>
      <c r="K8973" s="101" t="s">
        <v>1388</v>
      </c>
    </row>
    <row r="8974" spans="1:11" ht="56.25" customHeight="1">
      <c r="A8974" s="98" t="s">
        <v>633</v>
      </c>
      <c r="B8974" s="125" t="s">
        <v>1309</v>
      </c>
      <c r="C8974" s="126">
        <v>42641</v>
      </c>
      <c r="D8974" s="98" t="s">
        <v>13</v>
      </c>
      <c r="E8974" s="98">
        <v>865062</v>
      </c>
      <c r="F8974" s="98"/>
      <c r="G8974" s="127" t="s">
        <v>7537</v>
      </c>
      <c r="H8974" s="128">
        <v>483</v>
      </c>
      <c r="I8974" s="128">
        <v>0</v>
      </c>
      <c r="J8974" s="129">
        <v>483</v>
      </c>
      <c r="K8974" s="101" t="s">
        <v>1388</v>
      </c>
    </row>
    <row r="8975" spans="1:11" ht="56.25" customHeight="1">
      <c r="A8975" s="98" t="s">
        <v>633</v>
      </c>
      <c r="B8975" s="125" t="s">
        <v>1309</v>
      </c>
      <c r="C8975" s="126">
        <v>42641</v>
      </c>
      <c r="D8975" s="98" t="s">
        <v>11</v>
      </c>
      <c r="E8975" s="98">
        <v>865105</v>
      </c>
      <c r="F8975" s="98"/>
      <c r="G8975" s="127" t="s">
        <v>5229</v>
      </c>
      <c r="H8975" s="128">
        <v>50</v>
      </c>
      <c r="I8975" s="128">
        <v>0</v>
      </c>
      <c r="J8975" s="129">
        <v>50</v>
      </c>
      <c r="K8975" s="101" t="s">
        <v>1388</v>
      </c>
    </row>
    <row r="8976" spans="1:11" ht="56.25" customHeight="1">
      <c r="A8976" s="98" t="s">
        <v>633</v>
      </c>
      <c r="B8976" s="125" t="s">
        <v>1309</v>
      </c>
      <c r="C8976" s="126">
        <v>42642</v>
      </c>
      <c r="D8976" s="98" t="s">
        <v>13</v>
      </c>
      <c r="E8976" s="98">
        <v>865221</v>
      </c>
      <c r="F8976" s="98"/>
      <c r="G8976" s="127" t="s">
        <v>7588</v>
      </c>
      <c r="H8976" s="128">
        <v>5383400</v>
      </c>
      <c r="I8976" s="128">
        <v>0</v>
      </c>
      <c r="J8976" s="129">
        <v>5383400</v>
      </c>
      <c r="K8976" s="101" t="s">
        <v>1388</v>
      </c>
    </row>
    <row r="8977" spans="1:11" ht="56.25" customHeight="1">
      <c r="A8977" s="98" t="s">
        <v>633</v>
      </c>
      <c r="B8977" s="125" t="s">
        <v>1309</v>
      </c>
      <c r="C8977" s="126">
        <v>42642</v>
      </c>
      <c r="D8977" s="98" t="s">
        <v>11</v>
      </c>
      <c r="E8977" s="98">
        <v>865224</v>
      </c>
      <c r="F8977" s="98"/>
      <c r="G8977" s="127" t="s">
        <v>7565</v>
      </c>
      <c r="H8977" s="128">
        <v>50</v>
      </c>
      <c r="I8977" s="128">
        <v>0</v>
      </c>
      <c r="J8977" s="129">
        <v>50</v>
      </c>
      <c r="K8977" s="101" t="s">
        <v>1388</v>
      </c>
    </row>
    <row r="8978" spans="1:11" ht="56.25" customHeight="1">
      <c r="A8978" s="98" t="s">
        <v>633</v>
      </c>
      <c r="B8978" s="125" t="s">
        <v>1309</v>
      </c>
      <c r="C8978" s="126">
        <v>42643</v>
      </c>
      <c r="D8978" s="98" t="s">
        <v>11</v>
      </c>
      <c r="E8978" s="98">
        <v>865438</v>
      </c>
      <c r="F8978" s="98"/>
      <c r="G8978" s="127" t="s">
        <v>7654</v>
      </c>
      <c r="H8978" s="128">
        <v>50</v>
      </c>
      <c r="I8978" s="128">
        <v>0</v>
      </c>
      <c r="J8978" s="129">
        <v>50</v>
      </c>
      <c r="K8978" s="101" t="s">
        <v>1388</v>
      </c>
    </row>
    <row r="8979" spans="1:11" ht="56.25" customHeight="1">
      <c r="A8979" s="98" t="s">
        <v>633</v>
      </c>
      <c r="B8979" s="125" t="s">
        <v>1309</v>
      </c>
      <c r="C8979" s="126">
        <v>42643</v>
      </c>
      <c r="D8979" s="98" t="s">
        <v>11</v>
      </c>
      <c r="E8979" s="98">
        <v>865476</v>
      </c>
      <c r="F8979" s="98"/>
      <c r="G8979" s="127" t="s">
        <v>7659</v>
      </c>
      <c r="H8979" s="128">
        <v>50</v>
      </c>
      <c r="I8979" s="128">
        <v>0</v>
      </c>
      <c r="J8979" s="129">
        <v>50</v>
      </c>
      <c r="K8979" s="101" t="s">
        <v>1388</v>
      </c>
    </row>
    <row r="8980" spans="1:11" ht="56.25" customHeight="1">
      <c r="A8980" s="98" t="s">
        <v>633</v>
      </c>
      <c r="B8980" s="125" t="s">
        <v>1309</v>
      </c>
      <c r="C8980" s="126">
        <v>42643</v>
      </c>
      <c r="D8980" s="98" t="s">
        <v>11</v>
      </c>
      <c r="E8980" s="98">
        <v>865503</v>
      </c>
      <c r="F8980" s="98"/>
      <c r="G8980" s="127" t="s">
        <v>7602</v>
      </c>
      <c r="H8980" s="128">
        <v>50</v>
      </c>
      <c r="I8980" s="128">
        <v>0</v>
      </c>
      <c r="J8980" s="129">
        <v>50</v>
      </c>
      <c r="K8980" s="101" t="s">
        <v>1388</v>
      </c>
    </row>
    <row r="8981" spans="1:11" ht="56.25" customHeight="1">
      <c r="A8981" s="98" t="s">
        <v>633</v>
      </c>
      <c r="B8981" s="125" t="s">
        <v>1309</v>
      </c>
      <c r="C8981" s="126">
        <v>42643</v>
      </c>
      <c r="D8981" s="98" t="s">
        <v>11</v>
      </c>
      <c r="E8981" s="98">
        <v>865603</v>
      </c>
      <c r="F8981" s="98"/>
      <c r="G8981" s="127" t="s">
        <v>7628</v>
      </c>
      <c r="H8981" s="128">
        <v>50</v>
      </c>
      <c r="I8981" s="128">
        <v>0</v>
      </c>
      <c r="J8981" s="129">
        <v>50</v>
      </c>
      <c r="K8981" s="101" t="s">
        <v>1388</v>
      </c>
    </row>
    <row r="8982" spans="1:11" ht="56.25" customHeight="1">
      <c r="A8982" s="98" t="s">
        <v>633</v>
      </c>
      <c r="B8982" s="125" t="s">
        <v>1309</v>
      </c>
      <c r="C8982" s="126">
        <v>42643</v>
      </c>
      <c r="D8982" s="98" t="s">
        <v>11</v>
      </c>
      <c r="E8982" s="98">
        <v>865624</v>
      </c>
      <c r="F8982" s="98"/>
      <c r="G8982" s="127" t="s">
        <v>7629</v>
      </c>
      <c r="H8982" s="128">
        <v>50</v>
      </c>
      <c r="I8982" s="128">
        <v>0</v>
      </c>
      <c r="J8982" s="129">
        <v>50</v>
      </c>
      <c r="K8982" s="101" t="s">
        <v>1388</v>
      </c>
    </row>
    <row r="8983" spans="1:11" ht="56.25" customHeight="1">
      <c r="A8983" s="98" t="s">
        <v>633</v>
      </c>
      <c r="B8983" s="125" t="s">
        <v>1309</v>
      </c>
      <c r="C8983" s="126">
        <v>42643</v>
      </c>
      <c r="D8983" s="98" t="s">
        <v>11</v>
      </c>
      <c r="E8983" s="98">
        <v>865626</v>
      </c>
      <c r="F8983" s="98"/>
      <c r="G8983" s="127" t="s">
        <v>7630</v>
      </c>
      <c r="H8983" s="128">
        <v>50</v>
      </c>
      <c r="I8983" s="128">
        <v>0</v>
      </c>
      <c r="J8983" s="129">
        <v>50</v>
      </c>
      <c r="K8983" s="101" t="s">
        <v>1388</v>
      </c>
    </row>
    <row r="8984" spans="1:11" ht="56.25" customHeight="1">
      <c r="A8984" s="98" t="s">
        <v>633</v>
      </c>
      <c r="B8984" s="125" t="s">
        <v>7720</v>
      </c>
      <c r="C8984" s="126">
        <v>42373</v>
      </c>
      <c r="D8984" s="98" t="s">
        <v>3</v>
      </c>
      <c r="E8984" s="98">
        <v>1336647</v>
      </c>
      <c r="F8984" s="98"/>
      <c r="G8984" s="127" t="s">
        <v>7721</v>
      </c>
      <c r="H8984" s="128">
        <v>0</v>
      </c>
      <c r="I8984" s="128">
        <v>2621.55</v>
      </c>
      <c r="J8984" s="129">
        <v>2621.55</v>
      </c>
      <c r="K8984" s="101" t="s">
        <v>1388</v>
      </c>
    </row>
    <row r="8985" spans="1:11" ht="56.25" customHeight="1">
      <c r="A8985" s="98" t="s">
        <v>633</v>
      </c>
      <c r="B8985" s="125" t="s">
        <v>7720</v>
      </c>
      <c r="C8985" s="126">
        <v>42373</v>
      </c>
      <c r="D8985" s="98" t="s">
        <v>3</v>
      </c>
      <c r="E8985" s="98">
        <v>1336656</v>
      </c>
      <c r="F8985" s="98"/>
      <c r="G8985" s="127" t="s">
        <v>7727</v>
      </c>
      <c r="H8985" s="128">
        <v>0</v>
      </c>
      <c r="I8985" s="128">
        <v>1406.6200000000001</v>
      </c>
      <c r="J8985" s="129">
        <v>1406.6200000000001</v>
      </c>
      <c r="K8985" s="101" t="s">
        <v>1388</v>
      </c>
    </row>
    <row r="8986" spans="1:11" ht="56.25" customHeight="1">
      <c r="A8986" s="98" t="s">
        <v>633</v>
      </c>
      <c r="B8986" s="125" t="s">
        <v>7720</v>
      </c>
      <c r="C8986" s="126">
        <v>42373</v>
      </c>
      <c r="D8986" s="98" t="s">
        <v>3</v>
      </c>
      <c r="E8986" s="98">
        <v>1336663</v>
      </c>
      <c r="F8986" s="98"/>
      <c r="G8986" s="127" t="s">
        <v>7729</v>
      </c>
      <c r="H8986" s="128">
        <v>0</v>
      </c>
      <c r="I8986" s="128">
        <v>13464</v>
      </c>
      <c r="J8986" s="129">
        <v>13464</v>
      </c>
      <c r="K8986" s="101" t="s">
        <v>1388</v>
      </c>
    </row>
    <row r="8987" spans="1:11" ht="56.25" customHeight="1">
      <c r="A8987" s="98" t="s">
        <v>633</v>
      </c>
      <c r="B8987" s="125" t="s">
        <v>7720</v>
      </c>
      <c r="C8987" s="126">
        <v>42373</v>
      </c>
      <c r="D8987" s="98" t="s">
        <v>3</v>
      </c>
      <c r="E8987" s="98">
        <v>1336666</v>
      </c>
      <c r="F8987" s="98"/>
      <c r="G8987" s="127" t="s">
        <v>7730</v>
      </c>
      <c r="H8987" s="128">
        <v>0</v>
      </c>
      <c r="I8987" s="128">
        <v>18469.71</v>
      </c>
      <c r="J8987" s="129">
        <v>18469.71</v>
      </c>
      <c r="K8987" s="101" t="s">
        <v>1388</v>
      </c>
    </row>
    <row r="8988" spans="1:11" ht="56.25" customHeight="1">
      <c r="A8988" s="98" t="s">
        <v>633</v>
      </c>
      <c r="B8988" s="125" t="s">
        <v>7720</v>
      </c>
      <c r="C8988" s="126">
        <v>42373</v>
      </c>
      <c r="D8988" s="98" t="s">
        <v>3</v>
      </c>
      <c r="E8988" s="98">
        <v>1336667</v>
      </c>
      <c r="F8988" s="98"/>
      <c r="G8988" s="127" t="s">
        <v>7731</v>
      </c>
      <c r="H8988" s="128">
        <v>0</v>
      </c>
      <c r="I8988" s="128">
        <v>6053.55</v>
      </c>
      <c r="J8988" s="129">
        <v>6053.55</v>
      </c>
      <c r="K8988" s="101" t="s">
        <v>1388</v>
      </c>
    </row>
    <row r="8989" spans="1:11" ht="56.25" customHeight="1">
      <c r="A8989" s="98" t="s">
        <v>633</v>
      </c>
      <c r="B8989" s="125" t="s">
        <v>7720</v>
      </c>
      <c r="C8989" s="126">
        <v>42373</v>
      </c>
      <c r="D8989" s="98" t="s">
        <v>3</v>
      </c>
      <c r="E8989" s="98">
        <v>1336743</v>
      </c>
      <c r="F8989" s="98"/>
      <c r="G8989" s="127" t="s">
        <v>7736</v>
      </c>
      <c r="H8989" s="128">
        <v>0</v>
      </c>
      <c r="I8989" s="128">
        <v>4970.07</v>
      </c>
      <c r="J8989" s="129">
        <v>4970.07</v>
      </c>
      <c r="K8989" s="101" t="s">
        <v>1388</v>
      </c>
    </row>
    <row r="8990" spans="1:11" ht="56.25" customHeight="1">
      <c r="A8990" s="98" t="s">
        <v>633</v>
      </c>
      <c r="B8990" s="125" t="s">
        <v>7720</v>
      </c>
      <c r="C8990" s="126">
        <v>42373</v>
      </c>
      <c r="D8990" s="98" t="s">
        <v>3</v>
      </c>
      <c r="E8990" s="98">
        <v>1336754</v>
      </c>
      <c r="F8990" s="98"/>
      <c r="G8990" s="127" t="s">
        <v>7737</v>
      </c>
      <c r="H8990" s="128">
        <v>0</v>
      </c>
      <c r="I8990" s="128">
        <v>426.83</v>
      </c>
      <c r="J8990" s="129">
        <v>426.83</v>
      </c>
      <c r="K8990" s="101" t="s">
        <v>1388</v>
      </c>
    </row>
    <row r="8991" spans="1:11" ht="56.25" customHeight="1">
      <c r="A8991" s="98" t="s">
        <v>633</v>
      </c>
      <c r="B8991" s="125" t="s">
        <v>7720</v>
      </c>
      <c r="C8991" s="126">
        <v>42373</v>
      </c>
      <c r="D8991" s="98" t="s">
        <v>3</v>
      </c>
      <c r="E8991" s="98">
        <v>1336765</v>
      </c>
      <c r="F8991" s="98"/>
      <c r="G8991" s="127" t="s">
        <v>7739</v>
      </c>
      <c r="H8991" s="128">
        <v>0</v>
      </c>
      <c r="I8991" s="128">
        <v>46311.5</v>
      </c>
      <c r="J8991" s="129">
        <v>46311.5</v>
      </c>
      <c r="K8991" s="101" t="s">
        <v>1388</v>
      </c>
    </row>
    <row r="8992" spans="1:11" ht="56.25" customHeight="1">
      <c r="A8992" s="98" t="s">
        <v>633</v>
      </c>
      <c r="B8992" s="125" t="s">
        <v>7720</v>
      </c>
      <c r="C8992" s="126">
        <v>42373</v>
      </c>
      <c r="D8992" s="98" t="s">
        <v>3</v>
      </c>
      <c r="E8992" s="98">
        <v>1336846</v>
      </c>
      <c r="F8992" s="98"/>
      <c r="G8992" s="127" t="s">
        <v>7745</v>
      </c>
      <c r="H8992" s="128">
        <v>0</v>
      </c>
      <c r="I8992" s="128">
        <v>2464.5</v>
      </c>
      <c r="J8992" s="129">
        <v>2464.5</v>
      </c>
      <c r="K8992" s="101" t="s">
        <v>1388</v>
      </c>
    </row>
    <row r="8993" spans="1:11" ht="56.25" customHeight="1">
      <c r="A8993" s="98" t="s">
        <v>633</v>
      </c>
      <c r="B8993" s="125" t="s">
        <v>7720</v>
      </c>
      <c r="C8993" s="126">
        <v>42373</v>
      </c>
      <c r="D8993" s="98" t="s">
        <v>3</v>
      </c>
      <c r="E8993" s="98">
        <v>1336847</v>
      </c>
      <c r="F8993" s="98"/>
      <c r="G8993" s="127" t="s">
        <v>7746</v>
      </c>
      <c r="H8993" s="128">
        <v>0</v>
      </c>
      <c r="I8993" s="128">
        <v>410.8</v>
      </c>
      <c r="J8993" s="129">
        <v>410.8</v>
      </c>
      <c r="K8993" s="101" t="s">
        <v>1388</v>
      </c>
    </row>
    <row r="8994" spans="1:11" ht="56.25" customHeight="1">
      <c r="A8994" s="98" t="s">
        <v>633</v>
      </c>
      <c r="B8994" s="125" t="s">
        <v>7720</v>
      </c>
      <c r="C8994" s="126">
        <v>42373</v>
      </c>
      <c r="D8994" s="98" t="s">
        <v>3</v>
      </c>
      <c r="E8994" s="98">
        <v>1336848</v>
      </c>
      <c r="F8994" s="98"/>
      <c r="G8994" s="127" t="s">
        <v>7747</v>
      </c>
      <c r="H8994" s="128">
        <v>0</v>
      </c>
      <c r="I8994" s="128">
        <v>80</v>
      </c>
      <c r="J8994" s="129">
        <v>80</v>
      </c>
      <c r="K8994" s="101" t="s">
        <v>1388</v>
      </c>
    </row>
    <row r="8995" spans="1:11" ht="56.25" customHeight="1">
      <c r="A8995" s="98" t="s">
        <v>633</v>
      </c>
      <c r="B8995" s="125" t="s">
        <v>7720</v>
      </c>
      <c r="C8995" s="126">
        <v>42373</v>
      </c>
      <c r="D8995" s="98" t="s">
        <v>3</v>
      </c>
      <c r="E8995" s="98">
        <v>1336984</v>
      </c>
      <c r="F8995" s="98"/>
      <c r="G8995" s="127" t="s">
        <v>7755</v>
      </c>
      <c r="H8995" s="128">
        <v>0</v>
      </c>
      <c r="I8995" s="128">
        <v>120</v>
      </c>
      <c r="J8995" s="129">
        <v>120</v>
      </c>
      <c r="K8995" s="101" t="s">
        <v>1388</v>
      </c>
    </row>
    <row r="8996" spans="1:11" ht="56.25" customHeight="1">
      <c r="A8996" s="98" t="s">
        <v>633</v>
      </c>
      <c r="B8996" s="125" t="s">
        <v>7720</v>
      </c>
      <c r="C8996" s="126">
        <v>42374</v>
      </c>
      <c r="D8996" s="98" t="s">
        <v>3</v>
      </c>
      <c r="E8996" s="98">
        <v>1337224</v>
      </c>
      <c r="F8996" s="98"/>
      <c r="G8996" s="127" t="s">
        <v>7756</v>
      </c>
      <c r="H8996" s="128">
        <v>0</v>
      </c>
      <c r="I8996" s="128">
        <v>307</v>
      </c>
      <c r="J8996" s="129">
        <v>307</v>
      </c>
      <c r="K8996" s="101" t="s">
        <v>1388</v>
      </c>
    </row>
    <row r="8997" spans="1:11" ht="56.25" customHeight="1">
      <c r="A8997" s="98" t="s">
        <v>633</v>
      </c>
      <c r="B8997" s="125" t="s">
        <v>7720</v>
      </c>
      <c r="C8997" s="126">
        <v>42374</v>
      </c>
      <c r="D8997" s="98" t="s">
        <v>3</v>
      </c>
      <c r="E8997" s="98">
        <v>1337317</v>
      </c>
      <c r="F8997" s="98"/>
      <c r="G8997" s="127" t="s">
        <v>7761</v>
      </c>
      <c r="H8997" s="128">
        <v>0</v>
      </c>
      <c r="I8997" s="128">
        <v>509.98</v>
      </c>
      <c r="J8997" s="129">
        <v>509.98</v>
      </c>
      <c r="K8997" s="101" t="s">
        <v>1388</v>
      </c>
    </row>
    <row r="8998" spans="1:11" ht="56.25" customHeight="1">
      <c r="A8998" s="98" t="s">
        <v>633</v>
      </c>
      <c r="B8998" s="125" t="s">
        <v>7720</v>
      </c>
      <c r="C8998" s="126">
        <v>42375</v>
      </c>
      <c r="D8998" s="98" t="s">
        <v>3</v>
      </c>
      <c r="E8998" s="98">
        <v>1337627</v>
      </c>
      <c r="F8998" s="98"/>
      <c r="G8998" s="127" t="s">
        <v>7767</v>
      </c>
      <c r="H8998" s="128">
        <v>0</v>
      </c>
      <c r="I8998" s="128">
        <v>1500</v>
      </c>
      <c r="J8998" s="129">
        <v>1500</v>
      </c>
      <c r="K8998" s="101" t="s">
        <v>1388</v>
      </c>
    </row>
    <row r="8999" spans="1:11" ht="56.25" customHeight="1">
      <c r="A8999" s="98" t="s">
        <v>633</v>
      </c>
      <c r="B8999" s="125" t="s">
        <v>7720</v>
      </c>
      <c r="C8999" s="126">
        <v>42375</v>
      </c>
      <c r="D8999" s="98" t="s">
        <v>3</v>
      </c>
      <c r="E8999" s="98">
        <v>1337649</v>
      </c>
      <c r="F8999" s="98"/>
      <c r="G8999" s="127" t="s">
        <v>7768</v>
      </c>
      <c r="H8999" s="128">
        <v>0</v>
      </c>
      <c r="I8999" s="128">
        <v>168.81</v>
      </c>
      <c r="J8999" s="129">
        <v>168.81</v>
      </c>
      <c r="K8999" s="101" t="s">
        <v>1388</v>
      </c>
    </row>
    <row r="9000" spans="1:11" ht="56.25" customHeight="1">
      <c r="A9000" s="98" t="s">
        <v>633</v>
      </c>
      <c r="B9000" s="125" t="s">
        <v>7720</v>
      </c>
      <c r="C9000" s="126">
        <v>42375</v>
      </c>
      <c r="D9000" s="98" t="s">
        <v>3</v>
      </c>
      <c r="E9000" s="98">
        <v>1337736</v>
      </c>
      <c r="F9000" s="98"/>
      <c r="G9000" s="127" t="s">
        <v>7772</v>
      </c>
      <c r="H9000" s="128">
        <v>0</v>
      </c>
      <c r="I9000" s="128">
        <v>476</v>
      </c>
      <c r="J9000" s="129">
        <v>476</v>
      </c>
      <c r="K9000" s="101" t="s">
        <v>1388</v>
      </c>
    </row>
    <row r="9001" spans="1:11" ht="56.25" customHeight="1">
      <c r="A9001" s="98" t="s">
        <v>633</v>
      </c>
      <c r="B9001" s="125" t="s">
        <v>7720</v>
      </c>
      <c r="C9001" s="126">
        <v>42375</v>
      </c>
      <c r="D9001" s="98" t="s">
        <v>3</v>
      </c>
      <c r="E9001" s="98">
        <v>1337760</v>
      </c>
      <c r="F9001" s="98"/>
      <c r="G9001" s="127" t="s">
        <v>7774</v>
      </c>
      <c r="H9001" s="128">
        <v>0</v>
      </c>
      <c r="I9001" s="128">
        <v>10172.6</v>
      </c>
      <c r="J9001" s="129">
        <v>10172.6</v>
      </c>
      <c r="K9001" s="101" t="s">
        <v>1388</v>
      </c>
    </row>
    <row r="9002" spans="1:11" ht="56.25" customHeight="1">
      <c r="A9002" s="98" t="s">
        <v>633</v>
      </c>
      <c r="B9002" s="125" t="s">
        <v>7720</v>
      </c>
      <c r="C9002" s="126">
        <v>42375</v>
      </c>
      <c r="D9002" s="98" t="s">
        <v>3</v>
      </c>
      <c r="E9002" s="98">
        <v>1337761</v>
      </c>
      <c r="F9002" s="98"/>
      <c r="G9002" s="127" t="s">
        <v>7775</v>
      </c>
      <c r="H9002" s="128">
        <v>0</v>
      </c>
      <c r="I9002" s="128">
        <v>24835.360000000001</v>
      </c>
      <c r="J9002" s="129">
        <v>24835.360000000001</v>
      </c>
      <c r="K9002" s="101" t="s">
        <v>1388</v>
      </c>
    </row>
    <row r="9003" spans="1:11" ht="56.25" customHeight="1">
      <c r="A9003" s="98" t="s">
        <v>633</v>
      </c>
      <c r="B9003" s="125" t="s">
        <v>7720</v>
      </c>
      <c r="C9003" s="126">
        <v>42375</v>
      </c>
      <c r="D9003" s="98" t="s">
        <v>3</v>
      </c>
      <c r="E9003" s="98">
        <v>1337769</v>
      </c>
      <c r="F9003" s="98"/>
      <c r="G9003" s="127" t="s">
        <v>7776</v>
      </c>
      <c r="H9003" s="128">
        <v>0</v>
      </c>
      <c r="I9003" s="128">
        <v>14863.9</v>
      </c>
      <c r="J9003" s="129">
        <v>14863.9</v>
      </c>
      <c r="K9003" s="101" t="s">
        <v>1388</v>
      </c>
    </row>
    <row r="9004" spans="1:11" ht="56.25" customHeight="1">
      <c r="A9004" s="98" t="s">
        <v>633</v>
      </c>
      <c r="B9004" s="125" t="s">
        <v>7720</v>
      </c>
      <c r="C9004" s="126">
        <v>42375</v>
      </c>
      <c r="D9004" s="98" t="s">
        <v>3</v>
      </c>
      <c r="E9004" s="98">
        <v>1337771</v>
      </c>
      <c r="F9004" s="98"/>
      <c r="G9004" s="127" t="s">
        <v>7778</v>
      </c>
      <c r="H9004" s="128">
        <v>0</v>
      </c>
      <c r="I9004" s="128">
        <v>8625.1200000000008</v>
      </c>
      <c r="J9004" s="129">
        <v>8625.1200000000008</v>
      </c>
      <c r="K9004" s="101" t="s">
        <v>1388</v>
      </c>
    </row>
    <row r="9005" spans="1:11" ht="56.25" customHeight="1">
      <c r="A9005" s="98" t="s">
        <v>633</v>
      </c>
      <c r="B9005" s="125" t="s">
        <v>7720</v>
      </c>
      <c r="C9005" s="126">
        <v>42375</v>
      </c>
      <c r="D9005" s="98" t="s">
        <v>3</v>
      </c>
      <c r="E9005" s="98">
        <v>1337772</v>
      </c>
      <c r="F9005" s="98"/>
      <c r="G9005" s="127" t="s">
        <v>7779</v>
      </c>
      <c r="H9005" s="128">
        <v>0</v>
      </c>
      <c r="I9005" s="128">
        <v>24720.89</v>
      </c>
      <c r="J9005" s="129">
        <v>24720.89</v>
      </c>
      <c r="K9005" s="101" t="s">
        <v>1388</v>
      </c>
    </row>
    <row r="9006" spans="1:11" ht="56.25" customHeight="1">
      <c r="A9006" s="98" t="s">
        <v>633</v>
      </c>
      <c r="B9006" s="125" t="s">
        <v>7720</v>
      </c>
      <c r="C9006" s="126">
        <v>42375</v>
      </c>
      <c r="D9006" s="98" t="s">
        <v>3</v>
      </c>
      <c r="E9006" s="98">
        <v>1337800</v>
      </c>
      <c r="F9006" s="98"/>
      <c r="G9006" s="127" t="s">
        <v>7780</v>
      </c>
      <c r="H9006" s="128">
        <v>0</v>
      </c>
      <c r="I9006" s="128">
        <v>181.70000000000002</v>
      </c>
      <c r="J9006" s="129">
        <v>181.70000000000002</v>
      </c>
      <c r="K9006" s="101" t="s">
        <v>1388</v>
      </c>
    </row>
    <row r="9007" spans="1:11" ht="56.25" customHeight="1">
      <c r="A9007" s="98" t="s">
        <v>633</v>
      </c>
      <c r="B9007" s="125" t="s">
        <v>7720</v>
      </c>
      <c r="C9007" s="126">
        <v>42375</v>
      </c>
      <c r="D9007" s="98" t="s">
        <v>3</v>
      </c>
      <c r="E9007" s="98">
        <v>1337801</v>
      </c>
      <c r="F9007" s="98"/>
      <c r="G9007" s="127" t="s">
        <v>7781</v>
      </c>
      <c r="H9007" s="128">
        <v>0</v>
      </c>
      <c r="I9007" s="128">
        <v>378.3</v>
      </c>
      <c r="J9007" s="129">
        <v>378.3</v>
      </c>
      <c r="K9007" s="101" t="s">
        <v>1388</v>
      </c>
    </row>
    <row r="9008" spans="1:11" ht="56.25" customHeight="1">
      <c r="A9008" s="98" t="s">
        <v>633</v>
      </c>
      <c r="B9008" s="125" t="s">
        <v>7720</v>
      </c>
      <c r="C9008" s="126">
        <v>42375</v>
      </c>
      <c r="D9008" s="98" t="s">
        <v>3</v>
      </c>
      <c r="E9008" s="98">
        <v>1337803</v>
      </c>
      <c r="F9008" s="98"/>
      <c r="G9008" s="127" t="s">
        <v>7782</v>
      </c>
      <c r="H9008" s="128">
        <v>0</v>
      </c>
      <c r="I9008" s="128">
        <v>729.5</v>
      </c>
      <c r="J9008" s="129">
        <v>729.5</v>
      </c>
      <c r="K9008" s="101" t="s">
        <v>1388</v>
      </c>
    </row>
    <row r="9009" spans="1:11" ht="56.25" customHeight="1">
      <c r="A9009" s="98" t="s">
        <v>633</v>
      </c>
      <c r="B9009" s="125" t="s">
        <v>7720</v>
      </c>
      <c r="C9009" s="126">
        <v>42375</v>
      </c>
      <c r="D9009" s="98" t="s">
        <v>3</v>
      </c>
      <c r="E9009" s="98">
        <v>1337804</v>
      </c>
      <c r="F9009" s="98"/>
      <c r="G9009" s="127" t="s">
        <v>7783</v>
      </c>
      <c r="H9009" s="128">
        <v>0</v>
      </c>
      <c r="I9009" s="128">
        <v>538.38</v>
      </c>
      <c r="J9009" s="129">
        <v>538.38</v>
      </c>
      <c r="K9009" s="101" t="s">
        <v>1388</v>
      </c>
    </row>
    <row r="9010" spans="1:11" ht="56.25" customHeight="1">
      <c r="A9010" s="98" t="s">
        <v>633</v>
      </c>
      <c r="B9010" s="125" t="s">
        <v>7720</v>
      </c>
      <c r="C9010" s="126">
        <v>42375</v>
      </c>
      <c r="D9010" s="98" t="s">
        <v>3</v>
      </c>
      <c r="E9010" s="98">
        <v>1337805</v>
      </c>
      <c r="F9010" s="98"/>
      <c r="G9010" s="127" t="s">
        <v>7784</v>
      </c>
      <c r="H9010" s="128">
        <v>0</v>
      </c>
      <c r="I9010" s="128">
        <v>200</v>
      </c>
      <c r="J9010" s="129">
        <v>200</v>
      </c>
      <c r="K9010" s="101" t="s">
        <v>1388</v>
      </c>
    </row>
    <row r="9011" spans="1:11" ht="56.25" customHeight="1">
      <c r="A9011" s="98" t="s">
        <v>633</v>
      </c>
      <c r="B9011" s="125" t="s">
        <v>7720</v>
      </c>
      <c r="C9011" s="126">
        <v>42375</v>
      </c>
      <c r="D9011" s="98" t="s">
        <v>3</v>
      </c>
      <c r="E9011" s="98">
        <v>1337806</v>
      </c>
      <c r="F9011" s="98"/>
      <c r="G9011" s="127" t="s">
        <v>7785</v>
      </c>
      <c r="H9011" s="128">
        <v>0</v>
      </c>
      <c r="I9011" s="128">
        <v>0.6</v>
      </c>
      <c r="J9011" s="129">
        <v>0.6</v>
      </c>
      <c r="K9011" s="101" t="s">
        <v>1388</v>
      </c>
    </row>
    <row r="9012" spans="1:11" ht="56.25" customHeight="1">
      <c r="A9012" s="98" t="s">
        <v>633</v>
      </c>
      <c r="B9012" s="125" t="s">
        <v>7720</v>
      </c>
      <c r="C9012" s="126">
        <v>42375</v>
      </c>
      <c r="D9012" s="98" t="s">
        <v>3</v>
      </c>
      <c r="E9012" s="98">
        <v>1337807</v>
      </c>
      <c r="F9012" s="98"/>
      <c r="G9012" s="127" t="s">
        <v>7786</v>
      </c>
      <c r="H9012" s="128">
        <v>0</v>
      </c>
      <c r="I9012" s="128">
        <v>1356</v>
      </c>
      <c r="J9012" s="129">
        <v>1356</v>
      </c>
      <c r="K9012" s="101" t="s">
        <v>1388</v>
      </c>
    </row>
    <row r="9013" spans="1:11" ht="56.25" customHeight="1">
      <c r="A9013" s="98" t="s">
        <v>633</v>
      </c>
      <c r="B9013" s="125" t="s">
        <v>7720</v>
      </c>
      <c r="C9013" s="126">
        <v>42375</v>
      </c>
      <c r="D9013" s="98" t="s">
        <v>3</v>
      </c>
      <c r="E9013" s="98">
        <v>1337810</v>
      </c>
      <c r="F9013" s="98"/>
      <c r="G9013" s="127" t="s">
        <v>7787</v>
      </c>
      <c r="H9013" s="128">
        <v>0</v>
      </c>
      <c r="I9013" s="128">
        <v>6973.66</v>
      </c>
      <c r="J9013" s="129">
        <v>6973.66</v>
      </c>
      <c r="K9013" s="101" t="s">
        <v>1388</v>
      </c>
    </row>
    <row r="9014" spans="1:11" ht="56.25" customHeight="1">
      <c r="A9014" s="98" t="s">
        <v>633</v>
      </c>
      <c r="B9014" s="125" t="s">
        <v>7720</v>
      </c>
      <c r="C9014" s="126">
        <v>42375</v>
      </c>
      <c r="D9014" s="98" t="s">
        <v>3</v>
      </c>
      <c r="E9014" s="98">
        <v>1337826</v>
      </c>
      <c r="F9014" s="98"/>
      <c r="G9014" s="127" t="s">
        <v>7788</v>
      </c>
      <c r="H9014" s="128">
        <v>0</v>
      </c>
      <c r="I9014" s="128">
        <v>1200</v>
      </c>
      <c r="J9014" s="129">
        <v>1200</v>
      </c>
      <c r="K9014" s="101" t="s">
        <v>1388</v>
      </c>
    </row>
    <row r="9015" spans="1:11" ht="56.25" customHeight="1">
      <c r="A9015" s="98" t="s">
        <v>633</v>
      </c>
      <c r="B9015" s="125" t="s">
        <v>7720</v>
      </c>
      <c r="C9015" s="126">
        <v>42375</v>
      </c>
      <c r="D9015" s="98" t="s">
        <v>3</v>
      </c>
      <c r="E9015" s="98">
        <v>1337889</v>
      </c>
      <c r="F9015" s="98"/>
      <c r="G9015" s="127" t="s">
        <v>7789</v>
      </c>
      <c r="H9015" s="128">
        <v>0</v>
      </c>
      <c r="I9015" s="128">
        <v>48</v>
      </c>
      <c r="J9015" s="129">
        <v>48</v>
      </c>
      <c r="K9015" s="101" t="s">
        <v>1388</v>
      </c>
    </row>
    <row r="9016" spans="1:11" ht="56.25" customHeight="1">
      <c r="A9016" s="98" t="s">
        <v>633</v>
      </c>
      <c r="B9016" s="125" t="s">
        <v>7720</v>
      </c>
      <c r="C9016" s="126">
        <v>42376</v>
      </c>
      <c r="D9016" s="98" t="s">
        <v>3</v>
      </c>
      <c r="E9016" s="98">
        <v>1338109</v>
      </c>
      <c r="F9016" s="98"/>
      <c r="G9016" s="127" t="s">
        <v>7790</v>
      </c>
      <c r="H9016" s="128">
        <v>0</v>
      </c>
      <c r="I9016" s="128">
        <v>972.80000000000007</v>
      </c>
      <c r="J9016" s="129">
        <v>972.80000000000007</v>
      </c>
      <c r="K9016" s="101" t="s">
        <v>1388</v>
      </c>
    </row>
    <row r="9017" spans="1:11" ht="56.25" customHeight="1">
      <c r="A9017" s="98" t="s">
        <v>633</v>
      </c>
      <c r="B9017" s="125" t="s">
        <v>7720</v>
      </c>
      <c r="C9017" s="126">
        <v>42376</v>
      </c>
      <c r="D9017" s="98" t="s">
        <v>3</v>
      </c>
      <c r="E9017" s="98">
        <v>1338130</v>
      </c>
      <c r="F9017" s="98"/>
      <c r="G9017" s="127" t="s">
        <v>7792</v>
      </c>
      <c r="H9017" s="128">
        <v>0</v>
      </c>
      <c r="I9017" s="128">
        <v>2020.95</v>
      </c>
      <c r="J9017" s="129">
        <v>2020.95</v>
      </c>
      <c r="K9017" s="101" t="s">
        <v>1388</v>
      </c>
    </row>
    <row r="9018" spans="1:11" ht="56.25" customHeight="1">
      <c r="A9018" s="98" t="s">
        <v>633</v>
      </c>
      <c r="B9018" s="125" t="s">
        <v>7720</v>
      </c>
      <c r="C9018" s="126">
        <v>42376</v>
      </c>
      <c r="D9018" s="98" t="s">
        <v>3</v>
      </c>
      <c r="E9018" s="98">
        <v>1338157</v>
      </c>
      <c r="F9018" s="98"/>
      <c r="G9018" s="127" t="s">
        <v>7793</v>
      </c>
      <c r="H9018" s="128">
        <v>0</v>
      </c>
      <c r="I9018" s="128">
        <v>1336</v>
      </c>
      <c r="J9018" s="129">
        <v>1336</v>
      </c>
      <c r="K9018" s="101" t="s">
        <v>1388</v>
      </c>
    </row>
    <row r="9019" spans="1:11" ht="56.25" customHeight="1">
      <c r="A9019" s="98" t="s">
        <v>633</v>
      </c>
      <c r="B9019" s="125" t="s">
        <v>7720</v>
      </c>
      <c r="C9019" s="126">
        <v>42376</v>
      </c>
      <c r="D9019" s="98" t="s">
        <v>3</v>
      </c>
      <c r="E9019" s="98">
        <v>1338181</v>
      </c>
      <c r="F9019" s="98"/>
      <c r="G9019" s="127" t="s">
        <v>7794</v>
      </c>
      <c r="H9019" s="128">
        <v>0</v>
      </c>
      <c r="I9019" s="128">
        <v>7503.39</v>
      </c>
      <c r="J9019" s="129">
        <v>7503.39</v>
      </c>
      <c r="K9019" s="101" t="s">
        <v>1388</v>
      </c>
    </row>
    <row r="9020" spans="1:11" ht="56.25" customHeight="1">
      <c r="A9020" s="98" t="s">
        <v>633</v>
      </c>
      <c r="B9020" s="125" t="s">
        <v>7720</v>
      </c>
      <c r="C9020" s="126">
        <v>42376</v>
      </c>
      <c r="D9020" s="98" t="s">
        <v>3</v>
      </c>
      <c r="E9020" s="98">
        <v>1338183</v>
      </c>
      <c r="F9020" s="98"/>
      <c r="G9020" s="127" t="s">
        <v>7795</v>
      </c>
      <c r="H9020" s="128">
        <v>0</v>
      </c>
      <c r="I9020" s="128">
        <v>1488.92</v>
      </c>
      <c r="J9020" s="129">
        <v>1488.92</v>
      </c>
      <c r="K9020" s="101" t="s">
        <v>1388</v>
      </c>
    </row>
    <row r="9021" spans="1:11" ht="56.25" customHeight="1">
      <c r="A9021" s="98" t="s">
        <v>633</v>
      </c>
      <c r="B9021" s="125" t="s">
        <v>7720</v>
      </c>
      <c r="C9021" s="126">
        <v>42376</v>
      </c>
      <c r="D9021" s="98" t="s">
        <v>3</v>
      </c>
      <c r="E9021" s="98">
        <v>1338194</v>
      </c>
      <c r="F9021" s="98"/>
      <c r="G9021" s="127" t="s">
        <v>7796</v>
      </c>
      <c r="H9021" s="128">
        <v>0</v>
      </c>
      <c r="I9021" s="128">
        <v>174</v>
      </c>
      <c r="J9021" s="129">
        <v>174</v>
      </c>
      <c r="K9021" s="101" t="s">
        <v>1388</v>
      </c>
    </row>
    <row r="9022" spans="1:11" ht="56.25" customHeight="1">
      <c r="A9022" s="98" t="s">
        <v>633</v>
      </c>
      <c r="B9022" s="125" t="s">
        <v>7720</v>
      </c>
      <c r="C9022" s="126">
        <v>42376</v>
      </c>
      <c r="D9022" s="98" t="s">
        <v>3</v>
      </c>
      <c r="E9022" s="98">
        <v>1338196</v>
      </c>
      <c r="F9022" s="98"/>
      <c r="G9022" s="127" t="s">
        <v>7797</v>
      </c>
      <c r="H9022" s="128">
        <v>0</v>
      </c>
      <c r="I9022" s="128">
        <v>157677.41</v>
      </c>
      <c r="J9022" s="129">
        <v>157677.41</v>
      </c>
      <c r="K9022" s="101" t="s">
        <v>1388</v>
      </c>
    </row>
    <row r="9023" spans="1:11" ht="56.25" customHeight="1">
      <c r="A9023" s="98" t="s">
        <v>633</v>
      </c>
      <c r="B9023" s="125" t="s">
        <v>7720</v>
      </c>
      <c r="C9023" s="126">
        <v>42376</v>
      </c>
      <c r="D9023" s="98" t="s">
        <v>3</v>
      </c>
      <c r="E9023" s="98">
        <v>1338221</v>
      </c>
      <c r="F9023" s="98"/>
      <c r="G9023" s="127" t="s">
        <v>7800</v>
      </c>
      <c r="H9023" s="128">
        <v>0</v>
      </c>
      <c r="I9023" s="128">
        <v>12.8</v>
      </c>
      <c r="J9023" s="129">
        <v>12.8</v>
      </c>
      <c r="K9023" s="101" t="s">
        <v>1388</v>
      </c>
    </row>
    <row r="9024" spans="1:11" ht="56.25" customHeight="1">
      <c r="A9024" s="98" t="s">
        <v>633</v>
      </c>
      <c r="B9024" s="125" t="s">
        <v>7720</v>
      </c>
      <c r="C9024" s="126">
        <v>42376</v>
      </c>
      <c r="D9024" s="98" t="s">
        <v>3</v>
      </c>
      <c r="E9024" s="98">
        <v>1338223</v>
      </c>
      <c r="F9024" s="98"/>
      <c r="G9024" s="127" t="s">
        <v>7801</v>
      </c>
      <c r="H9024" s="128">
        <v>0</v>
      </c>
      <c r="I9024" s="128">
        <v>521.1</v>
      </c>
      <c r="J9024" s="129">
        <v>521.1</v>
      </c>
      <c r="K9024" s="101" t="s">
        <v>1388</v>
      </c>
    </row>
    <row r="9025" spans="1:11" ht="56.25" customHeight="1">
      <c r="A9025" s="98" t="s">
        <v>633</v>
      </c>
      <c r="B9025" s="125" t="s">
        <v>7720</v>
      </c>
      <c r="C9025" s="126">
        <v>42376</v>
      </c>
      <c r="D9025" s="98" t="s">
        <v>3</v>
      </c>
      <c r="E9025" s="98">
        <v>1338225</v>
      </c>
      <c r="F9025" s="98"/>
      <c r="G9025" s="127" t="s">
        <v>7802</v>
      </c>
      <c r="H9025" s="128">
        <v>0</v>
      </c>
      <c r="I9025" s="128">
        <v>374.25</v>
      </c>
      <c r="J9025" s="129">
        <v>374.25</v>
      </c>
      <c r="K9025" s="101" t="s">
        <v>1388</v>
      </c>
    </row>
    <row r="9026" spans="1:11" ht="56.25" customHeight="1">
      <c r="A9026" s="98" t="s">
        <v>633</v>
      </c>
      <c r="B9026" s="125" t="s">
        <v>7720</v>
      </c>
      <c r="C9026" s="126">
        <v>42376</v>
      </c>
      <c r="D9026" s="98" t="s">
        <v>3</v>
      </c>
      <c r="E9026" s="98">
        <v>1338227</v>
      </c>
      <c r="F9026" s="98"/>
      <c r="G9026" s="127" t="s">
        <v>7803</v>
      </c>
      <c r="H9026" s="128">
        <v>0</v>
      </c>
      <c r="I9026" s="128">
        <v>1488.46</v>
      </c>
      <c r="J9026" s="129">
        <v>1488.46</v>
      </c>
      <c r="K9026" s="101" t="s">
        <v>1388</v>
      </c>
    </row>
    <row r="9027" spans="1:11" ht="56.25" customHeight="1">
      <c r="A9027" s="98" t="s">
        <v>633</v>
      </c>
      <c r="B9027" s="125" t="s">
        <v>7720</v>
      </c>
      <c r="C9027" s="126">
        <v>42376</v>
      </c>
      <c r="D9027" s="98" t="s">
        <v>3</v>
      </c>
      <c r="E9027" s="98">
        <v>1338289</v>
      </c>
      <c r="F9027" s="98"/>
      <c r="G9027" s="127" t="s">
        <v>7806</v>
      </c>
      <c r="H9027" s="128">
        <v>0</v>
      </c>
      <c r="I9027" s="128">
        <v>1016</v>
      </c>
      <c r="J9027" s="129">
        <v>1016</v>
      </c>
      <c r="K9027" s="101" t="s">
        <v>1388</v>
      </c>
    </row>
    <row r="9028" spans="1:11" ht="56.25" customHeight="1">
      <c r="A9028" s="98" t="s">
        <v>633</v>
      </c>
      <c r="B9028" s="125" t="s">
        <v>7720</v>
      </c>
      <c r="C9028" s="126">
        <v>42376</v>
      </c>
      <c r="D9028" s="98" t="s">
        <v>3</v>
      </c>
      <c r="E9028" s="98">
        <v>1338297</v>
      </c>
      <c r="F9028" s="98"/>
      <c r="G9028" s="127" t="s">
        <v>7807</v>
      </c>
      <c r="H9028" s="128">
        <v>0</v>
      </c>
      <c r="I9028" s="128">
        <v>175.3</v>
      </c>
      <c r="J9028" s="129">
        <v>175.3</v>
      </c>
      <c r="K9028" s="101" t="s">
        <v>1388</v>
      </c>
    </row>
    <row r="9029" spans="1:11" ht="56.25" customHeight="1">
      <c r="A9029" s="98" t="s">
        <v>633</v>
      </c>
      <c r="B9029" s="125" t="s">
        <v>7720</v>
      </c>
      <c r="C9029" s="126">
        <v>42376</v>
      </c>
      <c r="D9029" s="98" t="s">
        <v>3</v>
      </c>
      <c r="E9029" s="98">
        <v>1338303</v>
      </c>
      <c r="F9029" s="98"/>
      <c r="G9029" s="127" t="s">
        <v>7808</v>
      </c>
      <c r="H9029" s="128">
        <v>0</v>
      </c>
      <c r="I9029" s="128">
        <v>476.7</v>
      </c>
      <c r="J9029" s="129">
        <v>476.7</v>
      </c>
      <c r="K9029" s="101" t="s">
        <v>1388</v>
      </c>
    </row>
    <row r="9030" spans="1:11" ht="56.25" customHeight="1">
      <c r="A9030" s="98" t="s">
        <v>633</v>
      </c>
      <c r="B9030" s="125" t="s">
        <v>7720</v>
      </c>
      <c r="C9030" s="126">
        <v>42376</v>
      </c>
      <c r="D9030" s="98" t="s">
        <v>3</v>
      </c>
      <c r="E9030" s="98">
        <v>1338384</v>
      </c>
      <c r="F9030" s="98"/>
      <c r="G9030" s="127" t="s">
        <v>7812</v>
      </c>
      <c r="H9030" s="128">
        <v>0</v>
      </c>
      <c r="I9030" s="128">
        <v>260</v>
      </c>
      <c r="J9030" s="129">
        <v>260</v>
      </c>
      <c r="K9030" s="101" t="s">
        <v>1388</v>
      </c>
    </row>
    <row r="9031" spans="1:11" ht="56.25" customHeight="1">
      <c r="A9031" s="98" t="s">
        <v>633</v>
      </c>
      <c r="B9031" s="125" t="s">
        <v>7720</v>
      </c>
      <c r="C9031" s="126">
        <v>42377</v>
      </c>
      <c r="D9031" s="98" t="s">
        <v>3</v>
      </c>
      <c r="E9031" s="98">
        <v>1338571</v>
      </c>
      <c r="F9031" s="98"/>
      <c r="G9031" s="127" t="s">
        <v>7813</v>
      </c>
      <c r="H9031" s="128">
        <v>0</v>
      </c>
      <c r="I9031" s="128">
        <v>250</v>
      </c>
      <c r="J9031" s="129">
        <v>250</v>
      </c>
      <c r="K9031" s="101" t="s">
        <v>1388</v>
      </c>
    </row>
    <row r="9032" spans="1:11" ht="56.25" customHeight="1">
      <c r="A9032" s="98" t="s">
        <v>633</v>
      </c>
      <c r="B9032" s="125" t="s">
        <v>7720</v>
      </c>
      <c r="C9032" s="126">
        <v>42377</v>
      </c>
      <c r="D9032" s="98" t="s">
        <v>3</v>
      </c>
      <c r="E9032" s="98">
        <v>1338573</v>
      </c>
      <c r="F9032" s="98"/>
      <c r="G9032" s="127" t="s">
        <v>7814</v>
      </c>
      <c r="H9032" s="128">
        <v>0</v>
      </c>
      <c r="I9032" s="128">
        <v>721</v>
      </c>
      <c r="J9032" s="129">
        <v>721</v>
      </c>
      <c r="K9032" s="101" t="s">
        <v>1388</v>
      </c>
    </row>
    <row r="9033" spans="1:11" ht="56.25" customHeight="1">
      <c r="A9033" s="98" t="s">
        <v>633</v>
      </c>
      <c r="B9033" s="125" t="s">
        <v>7720</v>
      </c>
      <c r="C9033" s="126">
        <v>42377</v>
      </c>
      <c r="D9033" s="98" t="s">
        <v>3</v>
      </c>
      <c r="E9033" s="98">
        <v>1338604</v>
      </c>
      <c r="F9033" s="98"/>
      <c r="G9033" s="127" t="s">
        <v>7815</v>
      </c>
      <c r="H9033" s="128">
        <v>0</v>
      </c>
      <c r="I9033" s="128">
        <v>1037.3</v>
      </c>
      <c r="J9033" s="129">
        <v>1037.3</v>
      </c>
      <c r="K9033" s="101" t="s">
        <v>1388</v>
      </c>
    </row>
    <row r="9034" spans="1:11" ht="56.25" customHeight="1">
      <c r="A9034" s="98" t="s">
        <v>633</v>
      </c>
      <c r="B9034" s="125" t="s">
        <v>7720</v>
      </c>
      <c r="C9034" s="126">
        <v>42377</v>
      </c>
      <c r="D9034" s="98" t="s">
        <v>3</v>
      </c>
      <c r="E9034" s="98">
        <v>1338640</v>
      </c>
      <c r="F9034" s="98"/>
      <c r="G9034" s="127" t="s">
        <v>7816</v>
      </c>
      <c r="H9034" s="128">
        <v>0</v>
      </c>
      <c r="I9034" s="128">
        <v>1227.3</v>
      </c>
      <c r="J9034" s="129">
        <v>1227.3</v>
      </c>
      <c r="K9034" s="101" t="s">
        <v>1388</v>
      </c>
    </row>
    <row r="9035" spans="1:11" ht="56.25" customHeight="1">
      <c r="A9035" s="98" t="s">
        <v>633</v>
      </c>
      <c r="B9035" s="125" t="s">
        <v>7720</v>
      </c>
      <c r="C9035" s="126">
        <v>42377</v>
      </c>
      <c r="D9035" s="98" t="s">
        <v>3</v>
      </c>
      <c r="E9035" s="98">
        <v>1338645</v>
      </c>
      <c r="F9035" s="98"/>
      <c r="G9035" s="127" t="s">
        <v>7817</v>
      </c>
      <c r="H9035" s="128">
        <v>0</v>
      </c>
      <c r="I9035" s="128">
        <v>38</v>
      </c>
      <c r="J9035" s="129">
        <v>38</v>
      </c>
      <c r="K9035" s="101" t="s">
        <v>1388</v>
      </c>
    </row>
    <row r="9036" spans="1:11" ht="56.25" customHeight="1">
      <c r="A9036" s="98" t="s">
        <v>633</v>
      </c>
      <c r="B9036" s="125" t="s">
        <v>7720</v>
      </c>
      <c r="C9036" s="126">
        <v>42377</v>
      </c>
      <c r="D9036" s="98" t="s">
        <v>3</v>
      </c>
      <c r="E9036" s="98">
        <v>1338679</v>
      </c>
      <c r="F9036" s="98"/>
      <c r="G9036" s="127" t="s">
        <v>7818</v>
      </c>
      <c r="H9036" s="128">
        <v>0</v>
      </c>
      <c r="I9036" s="128">
        <v>217.05</v>
      </c>
      <c r="J9036" s="129">
        <v>217.05</v>
      </c>
      <c r="K9036" s="101" t="s">
        <v>1388</v>
      </c>
    </row>
    <row r="9037" spans="1:11" ht="56.25" customHeight="1">
      <c r="A9037" s="98" t="s">
        <v>633</v>
      </c>
      <c r="B9037" s="125" t="s">
        <v>7720</v>
      </c>
      <c r="C9037" s="126">
        <v>42377</v>
      </c>
      <c r="D9037" s="98" t="s">
        <v>3</v>
      </c>
      <c r="E9037" s="98">
        <v>1338710</v>
      </c>
      <c r="F9037" s="98"/>
      <c r="G9037" s="127" t="s">
        <v>7820</v>
      </c>
      <c r="H9037" s="128">
        <v>0</v>
      </c>
      <c r="I9037" s="128">
        <v>102</v>
      </c>
      <c r="J9037" s="129">
        <v>102</v>
      </c>
      <c r="K9037" s="101" t="s">
        <v>1388</v>
      </c>
    </row>
    <row r="9038" spans="1:11" ht="56.25" customHeight="1">
      <c r="A9038" s="98" t="s">
        <v>633</v>
      </c>
      <c r="B9038" s="125" t="s">
        <v>7720</v>
      </c>
      <c r="C9038" s="126">
        <v>42377</v>
      </c>
      <c r="D9038" s="98" t="s">
        <v>3</v>
      </c>
      <c r="E9038" s="98">
        <v>1338711</v>
      </c>
      <c r="F9038" s="98"/>
      <c r="G9038" s="127" t="s">
        <v>7820</v>
      </c>
      <c r="H9038" s="128">
        <v>0</v>
      </c>
      <c r="I9038" s="128">
        <v>371.3</v>
      </c>
      <c r="J9038" s="129">
        <v>371.3</v>
      </c>
      <c r="K9038" s="101" t="s">
        <v>1388</v>
      </c>
    </row>
    <row r="9039" spans="1:11" ht="56.25" customHeight="1">
      <c r="A9039" s="98" t="s">
        <v>633</v>
      </c>
      <c r="B9039" s="125" t="s">
        <v>7720</v>
      </c>
      <c r="C9039" s="126">
        <v>42377</v>
      </c>
      <c r="D9039" s="98" t="s">
        <v>3</v>
      </c>
      <c r="E9039" s="98">
        <v>1338801</v>
      </c>
      <c r="F9039" s="98"/>
      <c r="G9039" s="127" t="s">
        <v>7821</v>
      </c>
      <c r="H9039" s="128">
        <v>0</v>
      </c>
      <c r="I9039" s="128">
        <v>238.33</v>
      </c>
      <c r="J9039" s="129">
        <v>238.33</v>
      </c>
      <c r="K9039" s="101" t="s">
        <v>1388</v>
      </c>
    </row>
    <row r="9040" spans="1:11" ht="56.25" customHeight="1">
      <c r="A9040" s="98" t="s">
        <v>633</v>
      </c>
      <c r="B9040" s="125" t="s">
        <v>7720</v>
      </c>
      <c r="C9040" s="126">
        <v>42377</v>
      </c>
      <c r="D9040" s="98" t="s">
        <v>3</v>
      </c>
      <c r="E9040" s="98">
        <v>1338806</v>
      </c>
      <c r="F9040" s="98"/>
      <c r="G9040" s="127" t="s">
        <v>7822</v>
      </c>
      <c r="H9040" s="128">
        <v>0</v>
      </c>
      <c r="I9040" s="128">
        <v>100</v>
      </c>
      <c r="J9040" s="129">
        <v>100</v>
      </c>
      <c r="K9040" s="101" t="s">
        <v>1388</v>
      </c>
    </row>
    <row r="9041" spans="1:11" ht="56.25" customHeight="1">
      <c r="A9041" s="98" t="s">
        <v>633</v>
      </c>
      <c r="B9041" s="125" t="s">
        <v>7720</v>
      </c>
      <c r="C9041" s="126">
        <v>42377</v>
      </c>
      <c r="D9041" s="98" t="s">
        <v>3</v>
      </c>
      <c r="E9041" s="98">
        <v>1338827</v>
      </c>
      <c r="F9041" s="98"/>
      <c r="G9041" s="127" t="s">
        <v>7823</v>
      </c>
      <c r="H9041" s="128">
        <v>0</v>
      </c>
      <c r="I9041" s="128">
        <v>0.2</v>
      </c>
      <c r="J9041" s="129">
        <v>0.2</v>
      </c>
      <c r="K9041" s="101" t="s">
        <v>1388</v>
      </c>
    </row>
    <row r="9042" spans="1:11" ht="56.25" customHeight="1">
      <c r="A9042" s="98" t="s">
        <v>633</v>
      </c>
      <c r="B9042" s="125" t="s">
        <v>7720</v>
      </c>
      <c r="C9042" s="126">
        <v>42377</v>
      </c>
      <c r="D9042" s="98" t="s">
        <v>3</v>
      </c>
      <c r="E9042" s="98">
        <v>1338829</v>
      </c>
      <c r="F9042" s="98"/>
      <c r="G9042" s="127" t="s">
        <v>7824</v>
      </c>
      <c r="H9042" s="128">
        <v>0</v>
      </c>
      <c r="I9042" s="128">
        <v>534.95000000000005</v>
      </c>
      <c r="J9042" s="129">
        <v>534.95000000000005</v>
      </c>
      <c r="K9042" s="101" t="s">
        <v>1388</v>
      </c>
    </row>
    <row r="9043" spans="1:11" ht="56.25" customHeight="1">
      <c r="A9043" s="98" t="s">
        <v>633</v>
      </c>
      <c r="B9043" s="125" t="s">
        <v>7720</v>
      </c>
      <c r="C9043" s="126">
        <v>42377</v>
      </c>
      <c r="D9043" s="98" t="s">
        <v>3</v>
      </c>
      <c r="E9043" s="98">
        <v>1338867</v>
      </c>
      <c r="F9043" s="98"/>
      <c r="G9043" s="127" t="s">
        <v>7825</v>
      </c>
      <c r="H9043" s="128">
        <v>0</v>
      </c>
      <c r="I9043" s="128">
        <v>2738.4500000000003</v>
      </c>
      <c r="J9043" s="129">
        <v>2738.4500000000003</v>
      </c>
      <c r="K9043" s="101" t="s">
        <v>1388</v>
      </c>
    </row>
    <row r="9044" spans="1:11" ht="56.25" customHeight="1">
      <c r="A9044" s="98" t="s">
        <v>633</v>
      </c>
      <c r="B9044" s="125" t="s">
        <v>7720</v>
      </c>
      <c r="C9044" s="126">
        <v>42377</v>
      </c>
      <c r="D9044" s="98" t="s">
        <v>3</v>
      </c>
      <c r="E9044" s="98">
        <v>1338877</v>
      </c>
      <c r="F9044" s="98"/>
      <c r="G9044" s="127" t="s">
        <v>7826</v>
      </c>
      <c r="H9044" s="128">
        <v>0</v>
      </c>
      <c r="I9044" s="128">
        <v>6005</v>
      </c>
      <c r="J9044" s="129">
        <v>6005</v>
      </c>
      <c r="K9044" s="101" t="s">
        <v>1388</v>
      </c>
    </row>
    <row r="9045" spans="1:11" ht="56.25" customHeight="1">
      <c r="A9045" s="98" t="s">
        <v>633</v>
      </c>
      <c r="B9045" s="125" t="s">
        <v>7720</v>
      </c>
      <c r="C9045" s="126">
        <v>42380</v>
      </c>
      <c r="D9045" s="98" t="s">
        <v>3</v>
      </c>
      <c r="E9045" s="98">
        <v>1339136</v>
      </c>
      <c r="F9045" s="98"/>
      <c r="G9045" s="127" t="s">
        <v>7831</v>
      </c>
      <c r="H9045" s="128">
        <v>0</v>
      </c>
      <c r="I9045" s="128">
        <v>40</v>
      </c>
      <c r="J9045" s="129">
        <v>40</v>
      </c>
      <c r="K9045" s="101" t="s">
        <v>1388</v>
      </c>
    </row>
    <row r="9046" spans="1:11" ht="56.25" customHeight="1">
      <c r="A9046" s="98" t="s">
        <v>633</v>
      </c>
      <c r="B9046" s="125" t="s">
        <v>7720</v>
      </c>
      <c r="C9046" s="126">
        <v>42380</v>
      </c>
      <c r="D9046" s="98" t="s">
        <v>3</v>
      </c>
      <c r="E9046" s="98">
        <v>1339180</v>
      </c>
      <c r="F9046" s="98"/>
      <c r="G9046" s="127" t="s">
        <v>7836</v>
      </c>
      <c r="H9046" s="128">
        <v>0</v>
      </c>
      <c r="I9046" s="128">
        <v>2984.38</v>
      </c>
      <c r="J9046" s="129">
        <v>2984.38</v>
      </c>
      <c r="K9046" s="101" t="s">
        <v>1388</v>
      </c>
    </row>
    <row r="9047" spans="1:11" ht="56.25" customHeight="1">
      <c r="A9047" s="98" t="s">
        <v>633</v>
      </c>
      <c r="B9047" s="125" t="s">
        <v>7720</v>
      </c>
      <c r="C9047" s="126">
        <v>42380</v>
      </c>
      <c r="D9047" s="98" t="s">
        <v>3</v>
      </c>
      <c r="E9047" s="98">
        <v>1339191</v>
      </c>
      <c r="F9047" s="98"/>
      <c r="G9047" s="127" t="s">
        <v>7839</v>
      </c>
      <c r="H9047" s="128">
        <v>0</v>
      </c>
      <c r="I9047" s="128">
        <v>359.8</v>
      </c>
      <c r="J9047" s="129">
        <v>359.8</v>
      </c>
      <c r="K9047" s="101" t="s">
        <v>1388</v>
      </c>
    </row>
    <row r="9048" spans="1:11" ht="56.25" customHeight="1">
      <c r="A9048" s="98" t="s">
        <v>633</v>
      </c>
      <c r="B9048" s="125" t="s">
        <v>7720</v>
      </c>
      <c r="C9048" s="126">
        <v>42380</v>
      </c>
      <c r="D9048" s="98" t="s">
        <v>3</v>
      </c>
      <c r="E9048" s="98">
        <v>1339221</v>
      </c>
      <c r="F9048" s="98"/>
      <c r="G9048" s="127" t="s">
        <v>7842</v>
      </c>
      <c r="H9048" s="128">
        <v>0</v>
      </c>
      <c r="I9048" s="128">
        <v>1069.79</v>
      </c>
      <c r="J9048" s="129">
        <v>1069.79</v>
      </c>
      <c r="K9048" s="101" t="s">
        <v>1388</v>
      </c>
    </row>
    <row r="9049" spans="1:11" ht="56.25" customHeight="1">
      <c r="A9049" s="98" t="s">
        <v>633</v>
      </c>
      <c r="B9049" s="125" t="s">
        <v>7720</v>
      </c>
      <c r="C9049" s="126">
        <v>42380</v>
      </c>
      <c r="D9049" s="98" t="s">
        <v>3</v>
      </c>
      <c r="E9049" s="98">
        <v>1339225</v>
      </c>
      <c r="F9049" s="98"/>
      <c r="G9049" s="127" t="s">
        <v>7843</v>
      </c>
      <c r="H9049" s="128">
        <v>0</v>
      </c>
      <c r="I9049" s="128">
        <v>381.69</v>
      </c>
      <c r="J9049" s="129">
        <v>381.69</v>
      </c>
      <c r="K9049" s="101" t="s">
        <v>1388</v>
      </c>
    </row>
    <row r="9050" spans="1:11" ht="56.25" customHeight="1">
      <c r="A9050" s="98" t="s">
        <v>633</v>
      </c>
      <c r="B9050" s="125" t="s">
        <v>7720</v>
      </c>
      <c r="C9050" s="126">
        <v>42380</v>
      </c>
      <c r="D9050" s="98" t="s">
        <v>3</v>
      </c>
      <c r="E9050" s="98">
        <v>1339229</v>
      </c>
      <c r="F9050" s="98"/>
      <c r="G9050" s="127" t="s">
        <v>7844</v>
      </c>
      <c r="H9050" s="128">
        <v>0</v>
      </c>
      <c r="I9050" s="128">
        <v>1069.79</v>
      </c>
      <c r="J9050" s="129">
        <v>1069.79</v>
      </c>
      <c r="K9050" s="101" t="s">
        <v>1388</v>
      </c>
    </row>
    <row r="9051" spans="1:11" ht="56.25" customHeight="1">
      <c r="A9051" s="98" t="s">
        <v>633</v>
      </c>
      <c r="B9051" s="125" t="s">
        <v>7720</v>
      </c>
      <c r="C9051" s="126">
        <v>42380</v>
      </c>
      <c r="D9051" s="98" t="s">
        <v>3</v>
      </c>
      <c r="E9051" s="98">
        <v>1339292</v>
      </c>
      <c r="F9051" s="98"/>
      <c r="G9051" s="127" t="s">
        <v>7851</v>
      </c>
      <c r="H9051" s="128">
        <v>0</v>
      </c>
      <c r="I9051" s="128">
        <v>397.84000000000003</v>
      </c>
      <c r="J9051" s="129">
        <v>397.84000000000003</v>
      </c>
      <c r="K9051" s="101" t="s">
        <v>1388</v>
      </c>
    </row>
    <row r="9052" spans="1:11" ht="56.25" customHeight="1">
      <c r="A9052" s="98" t="s">
        <v>633</v>
      </c>
      <c r="B9052" s="125" t="s">
        <v>7720</v>
      </c>
      <c r="C9052" s="126">
        <v>42380</v>
      </c>
      <c r="D9052" s="98" t="s">
        <v>3</v>
      </c>
      <c r="E9052" s="98">
        <v>1339293</v>
      </c>
      <c r="F9052" s="98"/>
      <c r="G9052" s="127" t="s">
        <v>7852</v>
      </c>
      <c r="H9052" s="128">
        <v>0</v>
      </c>
      <c r="I9052" s="128">
        <v>397.84000000000003</v>
      </c>
      <c r="J9052" s="129">
        <v>397.84000000000003</v>
      </c>
      <c r="K9052" s="101" t="s">
        <v>1388</v>
      </c>
    </row>
    <row r="9053" spans="1:11" ht="56.25" customHeight="1">
      <c r="A9053" s="98" t="s">
        <v>633</v>
      </c>
      <c r="B9053" s="125" t="s">
        <v>7720</v>
      </c>
      <c r="C9053" s="126">
        <v>42380</v>
      </c>
      <c r="D9053" s="98" t="s">
        <v>3</v>
      </c>
      <c r="E9053" s="98">
        <v>1339299</v>
      </c>
      <c r="F9053" s="98"/>
      <c r="G9053" s="127" t="s">
        <v>7853</v>
      </c>
      <c r="H9053" s="128">
        <v>0</v>
      </c>
      <c r="I9053" s="128">
        <v>476.78000000000003</v>
      </c>
      <c r="J9053" s="129">
        <v>476.78000000000003</v>
      </c>
      <c r="K9053" s="101" t="s">
        <v>1388</v>
      </c>
    </row>
    <row r="9054" spans="1:11" ht="56.25" customHeight="1">
      <c r="A9054" s="98" t="s">
        <v>633</v>
      </c>
      <c r="B9054" s="125" t="s">
        <v>7720</v>
      </c>
      <c r="C9054" s="126">
        <v>42380</v>
      </c>
      <c r="D9054" s="98" t="s">
        <v>3</v>
      </c>
      <c r="E9054" s="98">
        <v>1339396</v>
      </c>
      <c r="F9054" s="98"/>
      <c r="G9054" s="127" t="s">
        <v>7854</v>
      </c>
      <c r="H9054" s="128">
        <v>0</v>
      </c>
      <c r="I9054" s="128">
        <v>3251.4</v>
      </c>
      <c r="J9054" s="129">
        <v>3251.4</v>
      </c>
      <c r="K9054" s="101" t="s">
        <v>1388</v>
      </c>
    </row>
    <row r="9055" spans="1:11" ht="56.25" customHeight="1">
      <c r="A9055" s="98" t="s">
        <v>633</v>
      </c>
      <c r="B9055" s="125" t="s">
        <v>7720</v>
      </c>
      <c r="C9055" s="126">
        <v>42380</v>
      </c>
      <c r="D9055" s="98" t="s">
        <v>3</v>
      </c>
      <c r="E9055" s="98">
        <v>1339397</v>
      </c>
      <c r="F9055" s="98"/>
      <c r="G9055" s="127" t="s">
        <v>7854</v>
      </c>
      <c r="H9055" s="128">
        <v>0</v>
      </c>
      <c r="I9055" s="128">
        <v>340.59000000000003</v>
      </c>
      <c r="J9055" s="129">
        <v>340.59000000000003</v>
      </c>
      <c r="K9055" s="101" t="s">
        <v>1388</v>
      </c>
    </row>
    <row r="9056" spans="1:11" ht="56.25" customHeight="1">
      <c r="A9056" s="98" t="s">
        <v>633</v>
      </c>
      <c r="B9056" s="125" t="s">
        <v>7720</v>
      </c>
      <c r="C9056" s="126">
        <v>42380</v>
      </c>
      <c r="D9056" s="98" t="s">
        <v>3</v>
      </c>
      <c r="E9056" s="98">
        <v>1339414</v>
      </c>
      <c r="F9056" s="98"/>
      <c r="G9056" s="127" t="s">
        <v>7855</v>
      </c>
      <c r="H9056" s="128">
        <v>0</v>
      </c>
      <c r="I9056" s="128">
        <v>1</v>
      </c>
      <c r="J9056" s="129">
        <v>1</v>
      </c>
      <c r="K9056" s="101" t="s">
        <v>1388</v>
      </c>
    </row>
    <row r="9057" spans="1:11" ht="56.25" customHeight="1">
      <c r="A9057" s="98" t="s">
        <v>633</v>
      </c>
      <c r="B9057" s="125" t="s">
        <v>7720</v>
      </c>
      <c r="C9057" s="126">
        <v>42381</v>
      </c>
      <c r="D9057" s="98" t="s">
        <v>3</v>
      </c>
      <c r="E9057" s="98">
        <v>1339620</v>
      </c>
      <c r="F9057" s="98"/>
      <c r="G9057" s="127" t="s">
        <v>7864</v>
      </c>
      <c r="H9057" s="128">
        <v>0</v>
      </c>
      <c r="I9057" s="128">
        <v>24.82</v>
      </c>
      <c r="J9057" s="129">
        <v>24.82</v>
      </c>
      <c r="K9057" s="101" t="s">
        <v>1388</v>
      </c>
    </row>
    <row r="9058" spans="1:11" ht="56.25" customHeight="1">
      <c r="A9058" s="98" t="s">
        <v>633</v>
      </c>
      <c r="B9058" s="125" t="s">
        <v>7720</v>
      </c>
      <c r="C9058" s="126">
        <v>42381</v>
      </c>
      <c r="D9058" s="98" t="s">
        <v>3</v>
      </c>
      <c r="E9058" s="98">
        <v>1339622</v>
      </c>
      <c r="F9058" s="98"/>
      <c r="G9058" s="127" t="s">
        <v>7865</v>
      </c>
      <c r="H9058" s="128">
        <v>0</v>
      </c>
      <c r="I9058" s="128">
        <v>97.67</v>
      </c>
      <c r="J9058" s="129">
        <v>97.67</v>
      </c>
      <c r="K9058" s="101" t="s">
        <v>1388</v>
      </c>
    </row>
    <row r="9059" spans="1:11" ht="56.25" customHeight="1">
      <c r="A9059" s="98" t="s">
        <v>633</v>
      </c>
      <c r="B9059" s="125" t="s">
        <v>7720</v>
      </c>
      <c r="C9059" s="126">
        <v>42381</v>
      </c>
      <c r="D9059" s="98" t="s">
        <v>3</v>
      </c>
      <c r="E9059" s="98">
        <v>1339623</v>
      </c>
      <c r="F9059" s="98"/>
      <c r="G9059" s="127" t="s">
        <v>7866</v>
      </c>
      <c r="H9059" s="128">
        <v>0</v>
      </c>
      <c r="I9059" s="128">
        <v>82.33</v>
      </c>
      <c r="J9059" s="129">
        <v>82.33</v>
      </c>
      <c r="K9059" s="101" t="s">
        <v>1388</v>
      </c>
    </row>
    <row r="9060" spans="1:11" ht="56.25" customHeight="1">
      <c r="A9060" s="98" t="s">
        <v>633</v>
      </c>
      <c r="B9060" s="125" t="s">
        <v>7720</v>
      </c>
      <c r="C9060" s="126">
        <v>42381</v>
      </c>
      <c r="D9060" s="98" t="s">
        <v>3</v>
      </c>
      <c r="E9060" s="98">
        <v>1339624</v>
      </c>
      <c r="F9060" s="98"/>
      <c r="G9060" s="127" t="s">
        <v>7867</v>
      </c>
      <c r="H9060" s="128">
        <v>0</v>
      </c>
      <c r="I9060" s="128">
        <v>38</v>
      </c>
      <c r="J9060" s="129">
        <v>38</v>
      </c>
      <c r="K9060" s="101" t="s">
        <v>1388</v>
      </c>
    </row>
    <row r="9061" spans="1:11" ht="56.25" customHeight="1">
      <c r="A9061" s="98" t="s">
        <v>633</v>
      </c>
      <c r="B9061" s="125" t="s">
        <v>7720</v>
      </c>
      <c r="C9061" s="126">
        <v>42381</v>
      </c>
      <c r="D9061" s="98" t="s">
        <v>3</v>
      </c>
      <c r="E9061" s="98">
        <v>1339625</v>
      </c>
      <c r="F9061" s="98"/>
      <c r="G9061" s="127" t="s">
        <v>7868</v>
      </c>
      <c r="H9061" s="128">
        <v>0</v>
      </c>
      <c r="I9061" s="128">
        <v>16.86</v>
      </c>
      <c r="J9061" s="129">
        <v>16.86</v>
      </c>
      <c r="K9061" s="101" t="s">
        <v>1388</v>
      </c>
    </row>
    <row r="9062" spans="1:11" ht="56.25" customHeight="1">
      <c r="A9062" s="98" t="s">
        <v>633</v>
      </c>
      <c r="B9062" s="125" t="s">
        <v>7720</v>
      </c>
      <c r="C9062" s="126">
        <v>42381</v>
      </c>
      <c r="D9062" s="98" t="s">
        <v>3</v>
      </c>
      <c r="E9062" s="98">
        <v>1339660</v>
      </c>
      <c r="F9062" s="98"/>
      <c r="G9062" s="127" t="s">
        <v>7873</v>
      </c>
      <c r="H9062" s="128">
        <v>0</v>
      </c>
      <c r="I9062" s="128">
        <v>2202</v>
      </c>
      <c r="J9062" s="129">
        <v>2202</v>
      </c>
      <c r="K9062" s="101" t="s">
        <v>1388</v>
      </c>
    </row>
    <row r="9063" spans="1:11" ht="56.25" customHeight="1">
      <c r="A9063" s="98" t="s">
        <v>633</v>
      </c>
      <c r="B9063" s="125" t="s">
        <v>7720</v>
      </c>
      <c r="C9063" s="126">
        <v>42381</v>
      </c>
      <c r="D9063" s="98" t="s">
        <v>3</v>
      </c>
      <c r="E9063" s="98">
        <v>1339670</v>
      </c>
      <c r="F9063" s="98"/>
      <c r="G9063" s="127" t="s">
        <v>7874</v>
      </c>
      <c r="H9063" s="128">
        <v>0</v>
      </c>
      <c r="I9063" s="128">
        <v>631.55000000000007</v>
      </c>
      <c r="J9063" s="129">
        <v>631.55000000000007</v>
      </c>
      <c r="K9063" s="101" t="s">
        <v>1388</v>
      </c>
    </row>
    <row r="9064" spans="1:11" ht="56.25" customHeight="1">
      <c r="A9064" s="98" t="s">
        <v>633</v>
      </c>
      <c r="B9064" s="125" t="s">
        <v>7720</v>
      </c>
      <c r="C9064" s="126">
        <v>42381</v>
      </c>
      <c r="D9064" s="98" t="s">
        <v>3</v>
      </c>
      <c r="E9064" s="98">
        <v>1339686</v>
      </c>
      <c r="F9064" s="98"/>
      <c r="G9064" s="127" t="s">
        <v>7878</v>
      </c>
      <c r="H9064" s="128">
        <v>0</v>
      </c>
      <c r="I9064" s="128">
        <v>4500</v>
      </c>
      <c r="J9064" s="129">
        <v>4500</v>
      </c>
      <c r="K9064" s="101" t="s">
        <v>1388</v>
      </c>
    </row>
    <row r="9065" spans="1:11" ht="56.25" customHeight="1">
      <c r="A9065" s="98" t="s">
        <v>633</v>
      </c>
      <c r="B9065" s="125" t="s">
        <v>7720</v>
      </c>
      <c r="C9065" s="126">
        <v>42381</v>
      </c>
      <c r="D9065" s="98" t="s">
        <v>3</v>
      </c>
      <c r="E9065" s="98">
        <v>1339687</v>
      </c>
      <c r="F9065" s="98"/>
      <c r="G9065" s="127" t="s">
        <v>7879</v>
      </c>
      <c r="H9065" s="128">
        <v>0</v>
      </c>
      <c r="I9065" s="128">
        <v>347.6</v>
      </c>
      <c r="J9065" s="129">
        <v>347.6</v>
      </c>
      <c r="K9065" s="101" t="s">
        <v>1388</v>
      </c>
    </row>
    <row r="9066" spans="1:11" ht="56.25" customHeight="1">
      <c r="A9066" s="98" t="s">
        <v>633</v>
      </c>
      <c r="B9066" s="125" t="s">
        <v>7720</v>
      </c>
      <c r="C9066" s="126">
        <v>42381</v>
      </c>
      <c r="D9066" s="98" t="s">
        <v>3</v>
      </c>
      <c r="E9066" s="98">
        <v>1339732</v>
      </c>
      <c r="F9066" s="98"/>
      <c r="G9066" s="127" t="s">
        <v>7882</v>
      </c>
      <c r="H9066" s="128">
        <v>0</v>
      </c>
      <c r="I9066" s="128">
        <v>2271.21</v>
      </c>
      <c r="J9066" s="129">
        <v>2271.21</v>
      </c>
      <c r="K9066" s="101" t="s">
        <v>1388</v>
      </c>
    </row>
    <row r="9067" spans="1:11" ht="56.25" customHeight="1">
      <c r="A9067" s="98" t="s">
        <v>633</v>
      </c>
      <c r="B9067" s="125" t="s">
        <v>7720</v>
      </c>
      <c r="C9067" s="126">
        <v>42381</v>
      </c>
      <c r="D9067" s="98" t="s">
        <v>3</v>
      </c>
      <c r="E9067" s="98">
        <v>1339809</v>
      </c>
      <c r="F9067" s="98"/>
      <c r="G9067" s="127" t="s">
        <v>7885</v>
      </c>
      <c r="H9067" s="128">
        <v>0</v>
      </c>
      <c r="I9067" s="128">
        <v>56.93</v>
      </c>
      <c r="J9067" s="129">
        <v>56.93</v>
      </c>
      <c r="K9067" s="101" t="s">
        <v>1388</v>
      </c>
    </row>
    <row r="9068" spans="1:11" ht="56.25" customHeight="1">
      <c r="A9068" s="98" t="s">
        <v>633</v>
      </c>
      <c r="B9068" s="125" t="s">
        <v>7720</v>
      </c>
      <c r="C9068" s="126">
        <v>42381</v>
      </c>
      <c r="D9068" s="98" t="s">
        <v>3</v>
      </c>
      <c r="E9068" s="98">
        <v>1339870</v>
      </c>
      <c r="F9068" s="98"/>
      <c r="G9068" s="127" t="s">
        <v>7888</v>
      </c>
      <c r="H9068" s="128">
        <v>0</v>
      </c>
      <c r="I9068" s="128">
        <v>3869.11</v>
      </c>
      <c r="J9068" s="129">
        <v>3869.11</v>
      </c>
      <c r="K9068" s="101" t="s">
        <v>1388</v>
      </c>
    </row>
    <row r="9069" spans="1:11" ht="56.25" customHeight="1">
      <c r="A9069" s="98" t="s">
        <v>633</v>
      </c>
      <c r="B9069" s="125" t="s">
        <v>7720</v>
      </c>
      <c r="C9069" s="126">
        <v>42381</v>
      </c>
      <c r="D9069" s="98" t="s">
        <v>3</v>
      </c>
      <c r="E9069" s="98">
        <v>1339944</v>
      </c>
      <c r="F9069" s="98"/>
      <c r="G9069" s="127" t="s">
        <v>7891</v>
      </c>
      <c r="H9069" s="128">
        <v>0</v>
      </c>
      <c r="I9069" s="128">
        <v>1069.79</v>
      </c>
      <c r="J9069" s="129">
        <v>1069.79</v>
      </c>
      <c r="K9069" s="101" t="s">
        <v>1388</v>
      </c>
    </row>
    <row r="9070" spans="1:11" ht="56.25" customHeight="1">
      <c r="A9070" s="98" t="s">
        <v>633</v>
      </c>
      <c r="B9070" s="125" t="s">
        <v>7720</v>
      </c>
      <c r="C9070" s="126">
        <v>42381</v>
      </c>
      <c r="D9070" s="98" t="s">
        <v>3</v>
      </c>
      <c r="E9070" s="98">
        <v>1339947</v>
      </c>
      <c r="F9070" s="98"/>
      <c r="G9070" s="127" t="s">
        <v>7892</v>
      </c>
      <c r="H9070" s="128">
        <v>0</v>
      </c>
      <c r="I9070" s="128">
        <v>1069.79</v>
      </c>
      <c r="J9070" s="129">
        <v>1069.79</v>
      </c>
      <c r="K9070" s="101" t="s">
        <v>1388</v>
      </c>
    </row>
    <row r="9071" spans="1:11" ht="56.25" customHeight="1">
      <c r="A9071" s="98" t="s">
        <v>633</v>
      </c>
      <c r="B9071" s="125" t="s">
        <v>7720</v>
      </c>
      <c r="C9071" s="126">
        <v>42381</v>
      </c>
      <c r="D9071" s="98" t="s">
        <v>3</v>
      </c>
      <c r="E9071" s="98">
        <v>1339948</v>
      </c>
      <c r="F9071" s="98"/>
      <c r="G9071" s="127" t="s">
        <v>7893</v>
      </c>
      <c r="H9071" s="128">
        <v>0</v>
      </c>
      <c r="I9071" s="128">
        <v>691.39</v>
      </c>
      <c r="J9071" s="129">
        <v>691.39</v>
      </c>
      <c r="K9071" s="101" t="s">
        <v>1388</v>
      </c>
    </row>
    <row r="9072" spans="1:11" ht="56.25" customHeight="1">
      <c r="A9072" s="98" t="s">
        <v>633</v>
      </c>
      <c r="B9072" s="125" t="s">
        <v>7720</v>
      </c>
      <c r="C9072" s="126">
        <v>42382</v>
      </c>
      <c r="D9072" s="98" t="s">
        <v>3</v>
      </c>
      <c r="E9072" s="98">
        <v>1340146</v>
      </c>
      <c r="F9072" s="98"/>
      <c r="G9072" s="127" t="s">
        <v>7905</v>
      </c>
      <c r="H9072" s="128">
        <v>0</v>
      </c>
      <c r="I9072" s="128">
        <v>28.400000000000002</v>
      </c>
      <c r="J9072" s="129">
        <v>28.400000000000002</v>
      </c>
      <c r="K9072" s="101" t="s">
        <v>1388</v>
      </c>
    </row>
    <row r="9073" spans="1:11" ht="56.25" customHeight="1">
      <c r="A9073" s="98" t="s">
        <v>633</v>
      </c>
      <c r="B9073" s="125" t="s">
        <v>7720</v>
      </c>
      <c r="C9073" s="126">
        <v>42382</v>
      </c>
      <c r="D9073" s="98" t="s">
        <v>3</v>
      </c>
      <c r="E9073" s="98">
        <v>1340147</v>
      </c>
      <c r="F9073" s="98"/>
      <c r="G9073" s="127" t="s">
        <v>7906</v>
      </c>
      <c r="H9073" s="128">
        <v>0</v>
      </c>
      <c r="I9073" s="128">
        <v>567.12</v>
      </c>
      <c r="J9073" s="129">
        <v>567.12</v>
      </c>
      <c r="K9073" s="101" t="s">
        <v>1388</v>
      </c>
    </row>
    <row r="9074" spans="1:11" ht="56.25" customHeight="1">
      <c r="A9074" s="98" t="s">
        <v>633</v>
      </c>
      <c r="B9074" s="125" t="s">
        <v>7720</v>
      </c>
      <c r="C9074" s="126">
        <v>42382</v>
      </c>
      <c r="D9074" s="98" t="s">
        <v>3</v>
      </c>
      <c r="E9074" s="98">
        <v>1340148</v>
      </c>
      <c r="F9074" s="98"/>
      <c r="G9074" s="127" t="s">
        <v>7907</v>
      </c>
      <c r="H9074" s="128">
        <v>0</v>
      </c>
      <c r="I9074" s="128">
        <v>1045.1400000000001</v>
      </c>
      <c r="J9074" s="129">
        <v>1045.1400000000001</v>
      </c>
      <c r="K9074" s="101" t="s">
        <v>1388</v>
      </c>
    </row>
    <row r="9075" spans="1:11" ht="56.25" customHeight="1">
      <c r="A9075" s="98" t="s">
        <v>633</v>
      </c>
      <c r="B9075" s="125" t="s">
        <v>7720</v>
      </c>
      <c r="C9075" s="126">
        <v>42382</v>
      </c>
      <c r="D9075" s="98" t="s">
        <v>3</v>
      </c>
      <c r="E9075" s="98">
        <v>1340258</v>
      </c>
      <c r="F9075" s="98"/>
      <c r="G9075" s="127" t="s">
        <v>7924</v>
      </c>
      <c r="H9075" s="128">
        <v>0</v>
      </c>
      <c r="I9075" s="128">
        <v>736.7</v>
      </c>
      <c r="J9075" s="129">
        <v>736.7</v>
      </c>
      <c r="K9075" s="101" t="s">
        <v>1388</v>
      </c>
    </row>
    <row r="9076" spans="1:11" ht="56.25" customHeight="1">
      <c r="A9076" s="98" t="s">
        <v>633</v>
      </c>
      <c r="B9076" s="125" t="s">
        <v>7720</v>
      </c>
      <c r="C9076" s="126">
        <v>42382</v>
      </c>
      <c r="D9076" s="98" t="s">
        <v>3</v>
      </c>
      <c r="E9076" s="98">
        <v>1340259</v>
      </c>
      <c r="F9076" s="98"/>
      <c r="G9076" s="127" t="s">
        <v>7925</v>
      </c>
      <c r="H9076" s="128">
        <v>0</v>
      </c>
      <c r="I9076" s="128">
        <v>150</v>
      </c>
      <c r="J9076" s="129">
        <v>150</v>
      </c>
      <c r="K9076" s="101" t="s">
        <v>1388</v>
      </c>
    </row>
    <row r="9077" spans="1:11" ht="56.25" customHeight="1">
      <c r="A9077" s="98" t="s">
        <v>633</v>
      </c>
      <c r="B9077" s="125" t="s">
        <v>7720</v>
      </c>
      <c r="C9077" s="126">
        <v>42382</v>
      </c>
      <c r="D9077" s="98" t="s">
        <v>3</v>
      </c>
      <c r="E9077" s="98">
        <v>1340271</v>
      </c>
      <c r="F9077" s="98"/>
      <c r="G9077" s="127" t="s">
        <v>7926</v>
      </c>
      <c r="H9077" s="128">
        <v>0</v>
      </c>
      <c r="I9077" s="128">
        <v>806.29</v>
      </c>
      <c r="J9077" s="129">
        <v>806.29</v>
      </c>
      <c r="K9077" s="101" t="s">
        <v>1388</v>
      </c>
    </row>
    <row r="9078" spans="1:11" ht="56.25" customHeight="1">
      <c r="A9078" s="98" t="s">
        <v>633</v>
      </c>
      <c r="B9078" s="125" t="s">
        <v>7720</v>
      </c>
      <c r="C9078" s="126">
        <v>42382</v>
      </c>
      <c r="D9078" s="98" t="s">
        <v>3</v>
      </c>
      <c r="E9078" s="98">
        <v>1340310</v>
      </c>
      <c r="F9078" s="98"/>
      <c r="G9078" s="127" t="s">
        <v>7929</v>
      </c>
      <c r="H9078" s="128">
        <v>0</v>
      </c>
      <c r="I9078" s="128">
        <v>18</v>
      </c>
      <c r="J9078" s="129">
        <v>18</v>
      </c>
      <c r="K9078" s="101" t="s">
        <v>1388</v>
      </c>
    </row>
    <row r="9079" spans="1:11" ht="56.25" customHeight="1">
      <c r="A9079" s="98" t="s">
        <v>633</v>
      </c>
      <c r="B9079" s="125" t="s">
        <v>7720</v>
      </c>
      <c r="C9079" s="126">
        <v>42382</v>
      </c>
      <c r="D9079" s="98" t="s">
        <v>3</v>
      </c>
      <c r="E9079" s="98">
        <v>1340322</v>
      </c>
      <c r="F9079" s="98"/>
      <c r="G9079" s="127" t="s">
        <v>7930</v>
      </c>
      <c r="H9079" s="128">
        <v>0</v>
      </c>
      <c r="I9079" s="128">
        <v>238.39000000000001</v>
      </c>
      <c r="J9079" s="129">
        <v>238.39000000000001</v>
      </c>
      <c r="K9079" s="101" t="s">
        <v>1388</v>
      </c>
    </row>
    <row r="9080" spans="1:11" ht="56.25" customHeight="1">
      <c r="A9080" s="98" t="s">
        <v>633</v>
      </c>
      <c r="B9080" s="125" t="s">
        <v>7720</v>
      </c>
      <c r="C9080" s="126">
        <v>42382</v>
      </c>
      <c r="D9080" s="98" t="s">
        <v>3</v>
      </c>
      <c r="E9080" s="98">
        <v>1340382</v>
      </c>
      <c r="F9080" s="98"/>
      <c r="G9080" s="127" t="s">
        <v>7931</v>
      </c>
      <c r="H9080" s="128">
        <v>0</v>
      </c>
      <c r="I9080" s="128">
        <v>932</v>
      </c>
      <c r="J9080" s="129">
        <v>932</v>
      </c>
      <c r="K9080" s="101" t="s">
        <v>1388</v>
      </c>
    </row>
    <row r="9081" spans="1:11" ht="56.25" customHeight="1">
      <c r="A9081" s="98" t="s">
        <v>633</v>
      </c>
      <c r="B9081" s="125" t="s">
        <v>7720</v>
      </c>
      <c r="C9081" s="126">
        <v>42383</v>
      </c>
      <c r="D9081" s="98" t="s">
        <v>3</v>
      </c>
      <c r="E9081" s="98">
        <v>1340574</v>
      </c>
      <c r="F9081" s="98"/>
      <c r="G9081" s="127" t="s">
        <v>7933</v>
      </c>
      <c r="H9081" s="128">
        <v>0</v>
      </c>
      <c r="I9081" s="128">
        <v>185.15</v>
      </c>
      <c r="J9081" s="129">
        <v>185.15</v>
      </c>
      <c r="K9081" s="101" t="s">
        <v>1388</v>
      </c>
    </row>
    <row r="9082" spans="1:11" ht="56.25" customHeight="1">
      <c r="A9082" s="98" t="s">
        <v>633</v>
      </c>
      <c r="B9082" s="125" t="s">
        <v>7720</v>
      </c>
      <c r="C9082" s="126">
        <v>42383</v>
      </c>
      <c r="D9082" s="98" t="s">
        <v>3</v>
      </c>
      <c r="E9082" s="98">
        <v>1340581</v>
      </c>
      <c r="F9082" s="98"/>
      <c r="G9082" s="127" t="s">
        <v>7934</v>
      </c>
      <c r="H9082" s="128">
        <v>0</v>
      </c>
      <c r="I9082" s="128">
        <v>377.2</v>
      </c>
      <c r="J9082" s="129">
        <v>377.2</v>
      </c>
      <c r="K9082" s="101" t="s">
        <v>1388</v>
      </c>
    </row>
    <row r="9083" spans="1:11" ht="56.25" customHeight="1">
      <c r="A9083" s="98" t="s">
        <v>633</v>
      </c>
      <c r="B9083" s="125" t="s">
        <v>7720</v>
      </c>
      <c r="C9083" s="126">
        <v>42383</v>
      </c>
      <c r="D9083" s="98" t="s">
        <v>3</v>
      </c>
      <c r="E9083" s="98">
        <v>1340585</v>
      </c>
      <c r="F9083" s="98"/>
      <c r="G9083" s="127" t="s">
        <v>7935</v>
      </c>
      <c r="H9083" s="128">
        <v>0</v>
      </c>
      <c r="I9083" s="128">
        <v>70</v>
      </c>
      <c r="J9083" s="129">
        <v>70</v>
      </c>
      <c r="K9083" s="101" t="s">
        <v>1388</v>
      </c>
    </row>
    <row r="9084" spans="1:11" ht="56.25" customHeight="1">
      <c r="A9084" s="98" t="s">
        <v>633</v>
      </c>
      <c r="B9084" s="125" t="s">
        <v>7720</v>
      </c>
      <c r="C9084" s="126">
        <v>42383</v>
      </c>
      <c r="D9084" s="98" t="s">
        <v>3</v>
      </c>
      <c r="E9084" s="98">
        <v>1340654</v>
      </c>
      <c r="F9084" s="98"/>
      <c r="G9084" s="127" t="s">
        <v>7939</v>
      </c>
      <c r="H9084" s="128">
        <v>0</v>
      </c>
      <c r="I9084" s="128">
        <v>6</v>
      </c>
      <c r="J9084" s="129">
        <v>6</v>
      </c>
      <c r="K9084" s="101" t="s">
        <v>1388</v>
      </c>
    </row>
    <row r="9085" spans="1:11" ht="56.25" customHeight="1">
      <c r="A9085" s="98" t="s">
        <v>633</v>
      </c>
      <c r="B9085" s="125" t="s">
        <v>7720</v>
      </c>
      <c r="C9085" s="126">
        <v>42383</v>
      </c>
      <c r="D9085" s="98" t="s">
        <v>3</v>
      </c>
      <c r="E9085" s="98">
        <v>1340742</v>
      </c>
      <c r="F9085" s="98"/>
      <c r="G9085" s="127" t="s">
        <v>7945</v>
      </c>
      <c r="H9085" s="128">
        <v>0</v>
      </c>
      <c r="I9085" s="128">
        <v>242.34</v>
      </c>
      <c r="J9085" s="129">
        <v>242.34</v>
      </c>
      <c r="K9085" s="101" t="s">
        <v>1388</v>
      </c>
    </row>
    <row r="9086" spans="1:11" ht="56.25" customHeight="1">
      <c r="A9086" s="98" t="s">
        <v>633</v>
      </c>
      <c r="B9086" s="125" t="s">
        <v>7720</v>
      </c>
      <c r="C9086" s="126">
        <v>42383</v>
      </c>
      <c r="D9086" s="98" t="s">
        <v>3</v>
      </c>
      <c r="E9086" s="98">
        <v>1340808</v>
      </c>
      <c r="F9086" s="98"/>
      <c r="G9086" s="127" t="s">
        <v>7946</v>
      </c>
      <c r="H9086" s="128">
        <v>0</v>
      </c>
      <c r="I9086" s="128">
        <v>62.5</v>
      </c>
      <c r="J9086" s="129">
        <v>62.5</v>
      </c>
      <c r="K9086" s="101" t="s">
        <v>1388</v>
      </c>
    </row>
    <row r="9087" spans="1:11" ht="56.25" customHeight="1">
      <c r="A9087" s="98" t="s">
        <v>633</v>
      </c>
      <c r="B9087" s="125" t="s">
        <v>7720</v>
      </c>
      <c r="C9087" s="126">
        <v>42383</v>
      </c>
      <c r="D9087" s="98" t="s">
        <v>3</v>
      </c>
      <c r="E9087" s="98">
        <v>1340810</v>
      </c>
      <c r="F9087" s="98"/>
      <c r="G9087" s="127" t="s">
        <v>7946</v>
      </c>
      <c r="H9087" s="128">
        <v>0</v>
      </c>
      <c r="I9087" s="128">
        <v>62.5</v>
      </c>
      <c r="J9087" s="129">
        <v>62.5</v>
      </c>
      <c r="K9087" s="101" t="s">
        <v>1388</v>
      </c>
    </row>
    <row r="9088" spans="1:11" ht="56.25" customHeight="1">
      <c r="A9088" s="98" t="s">
        <v>633</v>
      </c>
      <c r="B9088" s="125" t="s">
        <v>7720</v>
      </c>
      <c r="C9088" s="126">
        <v>42384</v>
      </c>
      <c r="D9088" s="98" t="s">
        <v>3</v>
      </c>
      <c r="E9088" s="98">
        <v>1341164</v>
      </c>
      <c r="F9088" s="98"/>
      <c r="G9088" s="127" t="s">
        <v>7951</v>
      </c>
      <c r="H9088" s="128">
        <v>0</v>
      </c>
      <c r="I9088" s="128">
        <v>177.6</v>
      </c>
      <c r="J9088" s="129">
        <v>177.6</v>
      </c>
      <c r="K9088" s="101" t="s">
        <v>1388</v>
      </c>
    </row>
    <row r="9089" spans="1:11" ht="56.25" customHeight="1">
      <c r="A9089" s="98" t="s">
        <v>633</v>
      </c>
      <c r="B9089" s="125" t="s">
        <v>7720</v>
      </c>
      <c r="C9089" s="126">
        <v>42384</v>
      </c>
      <c r="D9089" s="98" t="s">
        <v>3</v>
      </c>
      <c r="E9089" s="98">
        <v>1341166</v>
      </c>
      <c r="F9089" s="98"/>
      <c r="G9089" s="127" t="s">
        <v>7952</v>
      </c>
      <c r="H9089" s="128">
        <v>0</v>
      </c>
      <c r="I9089" s="128">
        <v>215375.68</v>
      </c>
      <c r="J9089" s="129">
        <v>215375.68</v>
      </c>
      <c r="K9089" s="101" t="s">
        <v>1388</v>
      </c>
    </row>
    <row r="9090" spans="1:11" ht="56.25" customHeight="1">
      <c r="A9090" s="98" t="s">
        <v>633</v>
      </c>
      <c r="B9090" s="125" t="s">
        <v>7720</v>
      </c>
      <c r="C9090" s="126">
        <v>42384</v>
      </c>
      <c r="D9090" s="98" t="s">
        <v>3</v>
      </c>
      <c r="E9090" s="98">
        <v>1341179</v>
      </c>
      <c r="F9090" s="98"/>
      <c r="G9090" s="127" t="s">
        <v>7956</v>
      </c>
      <c r="H9090" s="128">
        <v>0</v>
      </c>
      <c r="I9090" s="128">
        <v>50.35</v>
      </c>
      <c r="J9090" s="129">
        <v>50.35</v>
      </c>
      <c r="K9090" s="101" t="s">
        <v>1388</v>
      </c>
    </row>
    <row r="9091" spans="1:11" ht="56.25" customHeight="1">
      <c r="A9091" s="98" t="s">
        <v>633</v>
      </c>
      <c r="B9091" s="125" t="s">
        <v>7720</v>
      </c>
      <c r="C9091" s="126">
        <v>42384</v>
      </c>
      <c r="D9091" s="98" t="s">
        <v>3</v>
      </c>
      <c r="E9091" s="98">
        <v>1341208</v>
      </c>
      <c r="F9091" s="98"/>
      <c r="G9091" s="127" t="s">
        <v>7957</v>
      </c>
      <c r="H9091" s="128">
        <v>0</v>
      </c>
      <c r="I9091" s="128">
        <v>1579.08</v>
      </c>
      <c r="J9091" s="129">
        <v>1579.08</v>
      </c>
      <c r="K9091" s="101" t="s">
        <v>1388</v>
      </c>
    </row>
    <row r="9092" spans="1:11" ht="56.25" customHeight="1">
      <c r="A9092" s="98" t="s">
        <v>633</v>
      </c>
      <c r="B9092" s="125" t="s">
        <v>7720</v>
      </c>
      <c r="C9092" s="126">
        <v>42384</v>
      </c>
      <c r="D9092" s="98" t="s">
        <v>3</v>
      </c>
      <c r="E9092" s="98">
        <v>1341221</v>
      </c>
      <c r="F9092" s="98"/>
      <c r="G9092" s="127" t="s">
        <v>7958</v>
      </c>
      <c r="H9092" s="128">
        <v>0</v>
      </c>
      <c r="I9092" s="128">
        <v>337.5</v>
      </c>
      <c r="J9092" s="129">
        <v>337.5</v>
      </c>
      <c r="K9092" s="101" t="s">
        <v>1388</v>
      </c>
    </row>
    <row r="9093" spans="1:11" ht="56.25" customHeight="1">
      <c r="A9093" s="98" t="s">
        <v>633</v>
      </c>
      <c r="B9093" s="125" t="s">
        <v>7720</v>
      </c>
      <c r="C9093" s="126">
        <v>42384</v>
      </c>
      <c r="D9093" s="98" t="s">
        <v>3</v>
      </c>
      <c r="E9093" s="98">
        <v>1341238</v>
      </c>
      <c r="F9093" s="98"/>
      <c r="G9093" s="127" t="s">
        <v>7961</v>
      </c>
      <c r="H9093" s="128">
        <v>0</v>
      </c>
      <c r="I9093" s="128">
        <v>750</v>
      </c>
      <c r="J9093" s="129">
        <v>750</v>
      </c>
      <c r="K9093" s="101" t="s">
        <v>1388</v>
      </c>
    </row>
    <row r="9094" spans="1:11" ht="56.25" customHeight="1">
      <c r="A9094" s="98" t="s">
        <v>633</v>
      </c>
      <c r="B9094" s="125" t="s">
        <v>7720</v>
      </c>
      <c r="C9094" s="126">
        <v>42384</v>
      </c>
      <c r="D9094" s="98" t="s">
        <v>3</v>
      </c>
      <c r="E9094" s="98">
        <v>1341314</v>
      </c>
      <c r="F9094" s="98"/>
      <c r="G9094" s="127" t="s">
        <v>7964</v>
      </c>
      <c r="H9094" s="128">
        <v>0</v>
      </c>
      <c r="I9094" s="128">
        <v>433.90000000000003</v>
      </c>
      <c r="J9094" s="129">
        <v>433.90000000000003</v>
      </c>
      <c r="K9094" s="101" t="s">
        <v>1388</v>
      </c>
    </row>
    <row r="9095" spans="1:11" ht="56.25" customHeight="1">
      <c r="A9095" s="98" t="s">
        <v>633</v>
      </c>
      <c r="B9095" s="125" t="s">
        <v>7720</v>
      </c>
      <c r="C9095" s="126">
        <v>42384</v>
      </c>
      <c r="D9095" s="98" t="s">
        <v>3</v>
      </c>
      <c r="E9095" s="98">
        <v>1341317</v>
      </c>
      <c r="F9095" s="98"/>
      <c r="G9095" s="127" t="s">
        <v>7965</v>
      </c>
      <c r="H9095" s="128">
        <v>0</v>
      </c>
      <c r="I9095" s="128">
        <v>106.85000000000001</v>
      </c>
      <c r="J9095" s="129">
        <v>106.85000000000001</v>
      </c>
      <c r="K9095" s="101" t="s">
        <v>1388</v>
      </c>
    </row>
    <row r="9096" spans="1:11" ht="56.25" customHeight="1">
      <c r="A9096" s="98" t="s">
        <v>633</v>
      </c>
      <c r="B9096" s="125" t="s">
        <v>7720</v>
      </c>
      <c r="C9096" s="126">
        <v>42384</v>
      </c>
      <c r="D9096" s="98" t="s">
        <v>3</v>
      </c>
      <c r="E9096" s="98">
        <v>1341411</v>
      </c>
      <c r="F9096" s="98"/>
      <c r="G9096" s="127" t="s">
        <v>7969</v>
      </c>
      <c r="H9096" s="128">
        <v>0</v>
      </c>
      <c r="I9096" s="128">
        <v>5762.4000000000005</v>
      </c>
      <c r="J9096" s="129">
        <v>5762.4000000000005</v>
      </c>
      <c r="K9096" s="101" t="s">
        <v>1388</v>
      </c>
    </row>
    <row r="9097" spans="1:11" ht="56.25" customHeight="1">
      <c r="A9097" s="98" t="s">
        <v>633</v>
      </c>
      <c r="B9097" s="125" t="s">
        <v>7720</v>
      </c>
      <c r="C9097" s="126">
        <v>42387</v>
      </c>
      <c r="D9097" s="98" t="s">
        <v>3</v>
      </c>
      <c r="E9097" s="98">
        <v>1341615</v>
      </c>
      <c r="F9097" s="98"/>
      <c r="G9097" s="127" t="s">
        <v>7971</v>
      </c>
      <c r="H9097" s="128">
        <v>0</v>
      </c>
      <c r="I9097" s="128">
        <v>204.88</v>
      </c>
      <c r="J9097" s="129">
        <v>204.88</v>
      </c>
      <c r="K9097" s="101" t="s">
        <v>1388</v>
      </c>
    </row>
    <row r="9098" spans="1:11" ht="56.25" customHeight="1">
      <c r="A9098" s="98" t="s">
        <v>633</v>
      </c>
      <c r="B9098" s="125" t="s">
        <v>7720</v>
      </c>
      <c r="C9098" s="126">
        <v>42387</v>
      </c>
      <c r="D9098" s="98" t="s">
        <v>3</v>
      </c>
      <c r="E9098" s="98">
        <v>1341704</v>
      </c>
      <c r="F9098" s="98"/>
      <c r="G9098" s="127" t="s">
        <v>7981</v>
      </c>
      <c r="H9098" s="128">
        <v>0</v>
      </c>
      <c r="I9098" s="128">
        <v>229.68</v>
      </c>
      <c r="J9098" s="129">
        <v>229.68</v>
      </c>
      <c r="K9098" s="101" t="s">
        <v>1388</v>
      </c>
    </row>
    <row r="9099" spans="1:11" ht="56.25" customHeight="1">
      <c r="A9099" s="98" t="s">
        <v>633</v>
      </c>
      <c r="B9099" s="125" t="s">
        <v>7720</v>
      </c>
      <c r="C9099" s="126">
        <v>42387</v>
      </c>
      <c r="D9099" s="98" t="s">
        <v>3</v>
      </c>
      <c r="E9099" s="98">
        <v>1341705</v>
      </c>
      <c r="F9099" s="98"/>
      <c r="G9099" s="127" t="s">
        <v>7982</v>
      </c>
      <c r="H9099" s="128">
        <v>0</v>
      </c>
      <c r="I9099" s="128">
        <v>13350</v>
      </c>
      <c r="J9099" s="129">
        <v>13350</v>
      </c>
      <c r="K9099" s="101" t="s">
        <v>1388</v>
      </c>
    </row>
    <row r="9100" spans="1:11" ht="56.25" customHeight="1">
      <c r="A9100" s="98" t="s">
        <v>633</v>
      </c>
      <c r="B9100" s="125" t="s">
        <v>7720</v>
      </c>
      <c r="C9100" s="126">
        <v>42387</v>
      </c>
      <c r="D9100" s="98" t="s">
        <v>3</v>
      </c>
      <c r="E9100" s="98">
        <v>1341708</v>
      </c>
      <c r="F9100" s="98"/>
      <c r="G9100" s="127" t="s">
        <v>7983</v>
      </c>
      <c r="H9100" s="128">
        <v>0</v>
      </c>
      <c r="I9100" s="128">
        <v>17911.310000000001</v>
      </c>
      <c r="J9100" s="129">
        <v>17911.310000000001</v>
      </c>
      <c r="K9100" s="101" t="s">
        <v>1388</v>
      </c>
    </row>
    <row r="9101" spans="1:11" ht="56.25" customHeight="1">
      <c r="A9101" s="98" t="s">
        <v>633</v>
      </c>
      <c r="B9101" s="125" t="s">
        <v>7720</v>
      </c>
      <c r="C9101" s="126">
        <v>42387</v>
      </c>
      <c r="D9101" s="98" t="s">
        <v>3</v>
      </c>
      <c r="E9101" s="98">
        <v>1341715</v>
      </c>
      <c r="F9101" s="98"/>
      <c r="G9101" s="127" t="s">
        <v>7985</v>
      </c>
      <c r="H9101" s="128">
        <v>0</v>
      </c>
      <c r="I9101" s="128">
        <v>371</v>
      </c>
      <c r="J9101" s="129">
        <v>371</v>
      </c>
      <c r="K9101" s="101" t="s">
        <v>1388</v>
      </c>
    </row>
    <row r="9102" spans="1:11" ht="56.25" customHeight="1">
      <c r="A9102" s="98" t="s">
        <v>633</v>
      </c>
      <c r="B9102" s="125" t="s">
        <v>7720</v>
      </c>
      <c r="C9102" s="126">
        <v>42387</v>
      </c>
      <c r="D9102" s="98" t="s">
        <v>3</v>
      </c>
      <c r="E9102" s="98">
        <v>1341716</v>
      </c>
      <c r="F9102" s="98"/>
      <c r="G9102" s="127" t="s">
        <v>7986</v>
      </c>
      <c r="H9102" s="128">
        <v>0</v>
      </c>
      <c r="I9102" s="128">
        <v>115.83</v>
      </c>
      <c r="J9102" s="129">
        <v>115.83</v>
      </c>
      <c r="K9102" s="101" t="s">
        <v>1388</v>
      </c>
    </row>
    <row r="9103" spans="1:11" ht="56.25" customHeight="1">
      <c r="A9103" s="98" t="s">
        <v>633</v>
      </c>
      <c r="B9103" s="125" t="s">
        <v>7720</v>
      </c>
      <c r="C9103" s="126">
        <v>42387</v>
      </c>
      <c r="D9103" s="98" t="s">
        <v>3</v>
      </c>
      <c r="E9103" s="98">
        <v>1341717</v>
      </c>
      <c r="F9103" s="98"/>
      <c r="G9103" s="127" t="s">
        <v>7986</v>
      </c>
      <c r="H9103" s="128">
        <v>0</v>
      </c>
      <c r="I9103" s="128">
        <v>1.5</v>
      </c>
      <c r="J9103" s="129">
        <v>1.5</v>
      </c>
      <c r="K9103" s="101" t="s">
        <v>1388</v>
      </c>
    </row>
    <row r="9104" spans="1:11" ht="56.25" customHeight="1">
      <c r="A9104" s="98" t="s">
        <v>633</v>
      </c>
      <c r="B9104" s="125" t="s">
        <v>7720</v>
      </c>
      <c r="C9104" s="126">
        <v>42387</v>
      </c>
      <c r="D9104" s="98" t="s">
        <v>3</v>
      </c>
      <c r="E9104" s="98">
        <v>1341718</v>
      </c>
      <c r="F9104" s="98"/>
      <c r="G9104" s="127" t="s">
        <v>7987</v>
      </c>
      <c r="H9104" s="128">
        <v>0</v>
      </c>
      <c r="I9104" s="128">
        <v>30</v>
      </c>
      <c r="J9104" s="129">
        <v>30</v>
      </c>
      <c r="K9104" s="101" t="s">
        <v>1388</v>
      </c>
    </row>
    <row r="9105" spans="1:11" ht="56.25" customHeight="1">
      <c r="A9105" s="98" t="s">
        <v>633</v>
      </c>
      <c r="B9105" s="125" t="s">
        <v>7720</v>
      </c>
      <c r="C9105" s="126">
        <v>42387</v>
      </c>
      <c r="D9105" s="98" t="s">
        <v>3</v>
      </c>
      <c r="E9105" s="98">
        <v>1341756</v>
      </c>
      <c r="F9105" s="98"/>
      <c r="G9105" s="127" t="s">
        <v>7989</v>
      </c>
      <c r="H9105" s="128">
        <v>0</v>
      </c>
      <c r="I9105" s="128">
        <v>600</v>
      </c>
      <c r="J9105" s="129">
        <v>600</v>
      </c>
      <c r="K9105" s="101" t="s">
        <v>1388</v>
      </c>
    </row>
    <row r="9106" spans="1:11" ht="56.25" customHeight="1">
      <c r="A9106" s="98" t="s">
        <v>633</v>
      </c>
      <c r="B9106" s="125" t="s">
        <v>7720</v>
      </c>
      <c r="C9106" s="126">
        <v>42387</v>
      </c>
      <c r="D9106" s="98" t="s">
        <v>3</v>
      </c>
      <c r="E9106" s="98">
        <v>1341839</v>
      </c>
      <c r="F9106" s="98"/>
      <c r="G9106" s="127" t="s">
        <v>7992</v>
      </c>
      <c r="H9106" s="128">
        <v>0</v>
      </c>
      <c r="I9106" s="128">
        <v>3.2</v>
      </c>
      <c r="J9106" s="129">
        <v>3.2</v>
      </c>
      <c r="K9106" s="101" t="s">
        <v>1388</v>
      </c>
    </row>
    <row r="9107" spans="1:11" ht="56.25" customHeight="1">
      <c r="A9107" s="98" t="s">
        <v>633</v>
      </c>
      <c r="B9107" s="125" t="s">
        <v>7720</v>
      </c>
      <c r="C9107" s="126">
        <v>42387</v>
      </c>
      <c r="D9107" s="98" t="s">
        <v>3</v>
      </c>
      <c r="E9107" s="98">
        <v>1341840</v>
      </c>
      <c r="F9107" s="98"/>
      <c r="G9107" s="127" t="s">
        <v>7993</v>
      </c>
      <c r="H9107" s="128">
        <v>0</v>
      </c>
      <c r="I9107" s="128">
        <v>281.8</v>
      </c>
      <c r="J9107" s="129">
        <v>281.8</v>
      </c>
      <c r="K9107" s="101" t="s">
        <v>1388</v>
      </c>
    </row>
    <row r="9108" spans="1:11" ht="56.25" customHeight="1">
      <c r="A9108" s="98" t="s">
        <v>633</v>
      </c>
      <c r="B9108" s="125" t="s">
        <v>7720</v>
      </c>
      <c r="C9108" s="126">
        <v>42387</v>
      </c>
      <c r="D9108" s="98" t="s">
        <v>3</v>
      </c>
      <c r="E9108" s="98">
        <v>1341878</v>
      </c>
      <c r="F9108" s="98"/>
      <c r="G9108" s="127" t="s">
        <v>7995</v>
      </c>
      <c r="H9108" s="128">
        <v>0</v>
      </c>
      <c r="I9108" s="128">
        <v>141.97999999999999</v>
      </c>
      <c r="J9108" s="129">
        <v>141.97999999999999</v>
      </c>
      <c r="K9108" s="101" t="s">
        <v>1388</v>
      </c>
    </row>
    <row r="9109" spans="1:11" ht="56.25" customHeight="1">
      <c r="A9109" s="98" t="s">
        <v>633</v>
      </c>
      <c r="B9109" s="125" t="s">
        <v>7720</v>
      </c>
      <c r="C9109" s="126">
        <v>42387</v>
      </c>
      <c r="D9109" s="98" t="s">
        <v>3</v>
      </c>
      <c r="E9109" s="98">
        <v>1341880</v>
      </c>
      <c r="F9109" s="98"/>
      <c r="G9109" s="127" t="s">
        <v>7995</v>
      </c>
      <c r="H9109" s="128">
        <v>0</v>
      </c>
      <c r="I9109" s="128">
        <v>1100.6000000000001</v>
      </c>
      <c r="J9109" s="129">
        <v>1100.6000000000001</v>
      </c>
      <c r="K9109" s="101" t="s">
        <v>1388</v>
      </c>
    </row>
    <row r="9110" spans="1:11" ht="56.25" customHeight="1">
      <c r="A9110" s="98" t="s">
        <v>633</v>
      </c>
      <c r="B9110" s="125" t="s">
        <v>7720</v>
      </c>
      <c r="C9110" s="126">
        <v>42387</v>
      </c>
      <c r="D9110" s="98" t="s">
        <v>3</v>
      </c>
      <c r="E9110" s="98">
        <v>1341916</v>
      </c>
      <c r="F9110" s="98"/>
      <c r="G9110" s="127" t="s">
        <v>7997</v>
      </c>
      <c r="H9110" s="128">
        <v>0</v>
      </c>
      <c r="I9110" s="128">
        <v>1000</v>
      </c>
      <c r="J9110" s="129">
        <v>1000</v>
      </c>
      <c r="K9110" s="101" t="s">
        <v>1388</v>
      </c>
    </row>
    <row r="9111" spans="1:11" ht="56.25" customHeight="1">
      <c r="A9111" s="98" t="s">
        <v>633</v>
      </c>
      <c r="B9111" s="125" t="s">
        <v>8001</v>
      </c>
      <c r="C9111" s="126">
        <v>42388</v>
      </c>
      <c r="D9111" s="98" t="s">
        <v>3</v>
      </c>
      <c r="E9111" s="98">
        <v>1342109</v>
      </c>
      <c r="F9111" s="98"/>
      <c r="G9111" s="127" t="s">
        <v>8002</v>
      </c>
      <c r="H9111" s="128">
        <v>0</v>
      </c>
      <c r="I9111" s="128">
        <v>0.01</v>
      </c>
      <c r="J9111" s="129">
        <v>0.01</v>
      </c>
      <c r="K9111" s="101" t="s">
        <v>1429</v>
      </c>
    </row>
    <row r="9112" spans="1:11" ht="56.25" customHeight="1">
      <c r="A9112" s="98" t="s">
        <v>633</v>
      </c>
      <c r="B9112" s="125" t="s">
        <v>7720</v>
      </c>
      <c r="C9112" s="126">
        <v>42388</v>
      </c>
      <c r="D9112" s="98" t="s">
        <v>3</v>
      </c>
      <c r="E9112" s="98">
        <v>1342113</v>
      </c>
      <c r="F9112" s="98"/>
      <c r="G9112" s="127" t="s">
        <v>8003</v>
      </c>
      <c r="H9112" s="128">
        <v>0</v>
      </c>
      <c r="I9112" s="128">
        <v>4744.74</v>
      </c>
      <c r="J9112" s="129">
        <v>4744.74</v>
      </c>
      <c r="K9112" s="101" t="s">
        <v>1388</v>
      </c>
    </row>
    <row r="9113" spans="1:11" ht="56.25" customHeight="1">
      <c r="A9113" s="98" t="s">
        <v>633</v>
      </c>
      <c r="B9113" s="125" t="s">
        <v>8001</v>
      </c>
      <c r="C9113" s="126">
        <v>42388</v>
      </c>
      <c r="D9113" s="98" t="s">
        <v>3</v>
      </c>
      <c r="E9113" s="98">
        <v>1342175</v>
      </c>
      <c r="F9113" s="98"/>
      <c r="G9113" s="127" t="s">
        <v>8009</v>
      </c>
      <c r="H9113" s="128">
        <v>0</v>
      </c>
      <c r="I9113" s="128">
        <v>1</v>
      </c>
      <c r="J9113" s="129">
        <v>1</v>
      </c>
      <c r="K9113" s="101" t="s">
        <v>1429</v>
      </c>
    </row>
    <row r="9114" spans="1:11" ht="56.25" customHeight="1">
      <c r="A9114" s="98" t="s">
        <v>633</v>
      </c>
      <c r="B9114" s="125" t="s">
        <v>7720</v>
      </c>
      <c r="C9114" s="126">
        <v>42388</v>
      </c>
      <c r="D9114" s="98" t="s">
        <v>3</v>
      </c>
      <c r="E9114" s="98">
        <v>1342235</v>
      </c>
      <c r="F9114" s="98"/>
      <c r="G9114" s="127" t="s">
        <v>8016</v>
      </c>
      <c r="H9114" s="128">
        <v>0</v>
      </c>
      <c r="I9114" s="128">
        <v>43952.03</v>
      </c>
      <c r="J9114" s="129">
        <v>43952.03</v>
      </c>
      <c r="K9114" s="101" t="s">
        <v>1388</v>
      </c>
    </row>
    <row r="9115" spans="1:11" ht="56.25" customHeight="1">
      <c r="A9115" s="98" t="s">
        <v>633</v>
      </c>
      <c r="B9115" s="125" t="s">
        <v>7720</v>
      </c>
      <c r="C9115" s="126">
        <v>42388</v>
      </c>
      <c r="D9115" s="98" t="s">
        <v>3</v>
      </c>
      <c r="E9115" s="98">
        <v>1342276</v>
      </c>
      <c r="F9115" s="98"/>
      <c r="G9115" s="127" t="s">
        <v>8018</v>
      </c>
      <c r="H9115" s="128">
        <v>0</v>
      </c>
      <c r="I9115" s="128">
        <v>640.25</v>
      </c>
      <c r="J9115" s="129">
        <v>640.25</v>
      </c>
      <c r="K9115" s="101" t="s">
        <v>1388</v>
      </c>
    </row>
    <row r="9116" spans="1:11" ht="56.25" customHeight="1">
      <c r="A9116" s="98" t="s">
        <v>633</v>
      </c>
      <c r="B9116" s="125" t="s">
        <v>7720</v>
      </c>
      <c r="C9116" s="126">
        <v>42388</v>
      </c>
      <c r="D9116" s="98" t="s">
        <v>3</v>
      </c>
      <c r="E9116" s="98">
        <v>1342277</v>
      </c>
      <c r="F9116" s="98"/>
      <c r="G9116" s="127" t="s">
        <v>8019</v>
      </c>
      <c r="H9116" s="128">
        <v>0</v>
      </c>
      <c r="I9116" s="128">
        <v>5808.77</v>
      </c>
      <c r="J9116" s="129">
        <v>5808.77</v>
      </c>
      <c r="K9116" s="101" t="s">
        <v>1388</v>
      </c>
    </row>
    <row r="9117" spans="1:11" ht="56.25" customHeight="1">
      <c r="A9117" s="98" t="s">
        <v>633</v>
      </c>
      <c r="B9117" s="125" t="s">
        <v>7720</v>
      </c>
      <c r="C9117" s="126">
        <v>42388</v>
      </c>
      <c r="D9117" s="98" t="s">
        <v>3</v>
      </c>
      <c r="E9117" s="98">
        <v>1342278</v>
      </c>
      <c r="F9117" s="98"/>
      <c r="G9117" s="127" t="s">
        <v>8020</v>
      </c>
      <c r="H9117" s="128">
        <v>0</v>
      </c>
      <c r="I9117" s="128">
        <v>260.06</v>
      </c>
      <c r="J9117" s="129">
        <v>260.06</v>
      </c>
      <c r="K9117" s="101" t="s">
        <v>1388</v>
      </c>
    </row>
    <row r="9118" spans="1:11" ht="56.25" customHeight="1">
      <c r="A9118" s="98" t="s">
        <v>633</v>
      </c>
      <c r="B9118" s="125" t="s">
        <v>7720</v>
      </c>
      <c r="C9118" s="126">
        <v>42388</v>
      </c>
      <c r="D9118" s="98" t="s">
        <v>3</v>
      </c>
      <c r="E9118" s="98">
        <v>1342314</v>
      </c>
      <c r="F9118" s="98"/>
      <c r="G9118" s="127" t="s">
        <v>8021</v>
      </c>
      <c r="H9118" s="128">
        <v>0</v>
      </c>
      <c r="I9118" s="128">
        <v>50</v>
      </c>
      <c r="J9118" s="129">
        <v>50</v>
      </c>
      <c r="K9118" s="101" t="s">
        <v>1388</v>
      </c>
    </row>
    <row r="9119" spans="1:11" ht="56.25" customHeight="1">
      <c r="A9119" s="98" t="s">
        <v>633</v>
      </c>
      <c r="B9119" s="125" t="s">
        <v>7720</v>
      </c>
      <c r="C9119" s="126">
        <v>42388</v>
      </c>
      <c r="D9119" s="98" t="s">
        <v>3</v>
      </c>
      <c r="E9119" s="98">
        <v>1342322</v>
      </c>
      <c r="F9119" s="98"/>
      <c r="G9119" s="127" t="s">
        <v>8022</v>
      </c>
      <c r="H9119" s="128">
        <v>0</v>
      </c>
      <c r="I9119" s="128">
        <v>1246.3600000000001</v>
      </c>
      <c r="J9119" s="129">
        <v>1246.3600000000001</v>
      </c>
      <c r="K9119" s="101" t="s">
        <v>1388</v>
      </c>
    </row>
    <row r="9120" spans="1:11" ht="56.25" customHeight="1">
      <c r="A9120" s="98" t="s">
        <v>633</v>
      </c>
      <c r="B9120" s="125" t="s">
        <v>7720</v>
      </c>
      <c r="C9120" s="126">
        <v>42388</v>
      </c>
      <c r="D9120" s="98" t="s">
        <v>3</v>
      </c>
      <c r="E9120" s="98">
        <v>1342325</v>
      </c>
      <c r="F9120" s="98"/>
      <c r="G9120" s="127" t="s">
        <v>8023</v>
      </c>
      <c r="H9120" s="128">
        <v>0</v>
      </c>
      <c r="I9120" s="128">
        <v>79</v>
      </c>
      <c r="J9120" s="129">
        <v>79</v>
      </c>
      <c r="K9120" s="101" t="s">
        <v>1388</v>
      </c>
    </row>
    <row r="9121" spans="1:11" ht="56.25" customHeight="1">
      <c r="A9121" s="98" t="s">
        <v>633</v>
      </c>
      <c r="B9121" s="125" t="s">
        <v>7720</v>
      </c>
      <c r="C9121" s="126">
        <v>42388</v>
      </c>
      <c r="D9121" s="98" t="s">
        <v>3</v>
      </c>
      <c r="E9121" s="98">
        <v>1342327</v>
      </c>
      <c r="F9121" s="98"/>
      <c r="G9121" s="127" t="s">
        <v>8024</v>
      </c>
      <c r="H9121" s="128">
        <v>0</v>
      </c>
      <c r="I9121" s="128">
        <v>9995.3000000000011</v>
      </c>
      <c r="J9121" s="129">
        <v>9995.3000000000011</v>
      </c>
      <c r="K9121" s="101" t="s">
        <v>1388</v>
      </c>
    </row>
    <row r="9122" spans="1:11" ht="56.25" customHeight="1">
      <c r="A9122" s="98" t="s">
        <v>633</v>
      </c>
      <c r="B9122" s="125" t="s">
        <v>7720</v>
      </c>
      <c r="C9122" s="126">
        <v>42388</v>
      </c>
      <c r="D9122" s="98" t="s">
        <v>3</v>
      </c>
      <c r="E9122" s="98">
        <v>1342400</v>
      </c>
      <c r="F9122" s="98"/>
      <c r="G9122" s="127" t="s">
        <v>8027</v>
      </c>
      <c r="H9122" s="128">
        <v>0</v>
      </c>
      <c r="I9122" s="128">
        <v>107880</v>
      </c>
      <c r="J9122" s="129">
        <v>107880</v>
      </c>
      <c r="K9122" s="101" t="s">
        <v>1388</v>
      </c>
    </row>
    <row r="9123" spans="1:11" ht="56.25" customHeight="1">
      <c r="A9123" s="98" t="s">
        <v>633</v>
      </c>
      <c r="B9123" s="125" t="s">
        <v>7720</v>
      </c>
      <c r="C9123" s="126">
        <v>42389</v>
      </c>
      <c r="D9123" s="98" t="s">
        <v>3</v>
      </c>
      <c r="E9123" s="98">
        <v>1342555</v>
      </c>
      <c r="F9123" s="98"/>
      <c r="G9123" s="127" t="s">
        <v>8028</v>
      </c>
      <c r="H9123" s="128">
        <v>0</v>
      </c>
      <c r="I9123" s="128">
        <v>193.9</v>
      </c>
      <c r="J9123" s="129">
        <v>193.9</v>
      </c>
      <c r="K9123" s="101" t="s">
        <v>1388</v>
      </c>
    </row>
    <row r="9124" spans="1:11" ht="56.25" customHeight="1">
      <c r="A9124" s="98" t="s">
        <v>633</v>
      </c>
      <c r="B9124" s="125" t="s">
        <v>7720</v>
      </c>
      <c r="C9124" s="126">
        <v>42389</v>
      </c>
      <c r="D9124" s="98" t="s">
        <v>3</v>
      </c>
      <c r="E9124" s="98">
        <v>1342556</v>
      </c>
      <c r="F9124" s="98"/>
      <c r="G9124" s="127" t="s">
        <v>8028</v>
      </c>
      <c r="H9124" s="128">
        <v>0</v>
      </c>
      <c r="I9124" s="128">
        <v>238.4</v>
      </c>
      <c r="J9124" s="129">
        <v>238.4</v>
      </c>
      <c r="K9124" s="101" t="s">
        <v>1388</v>
      </c>
    </row>
    <row r="9125" spans="1:11" ht="56.25" customHeight="1">
      <c r="A9125" s="98" t="s">
        <v>633</v>
      </c>
      <c r="B9125" s="125" t="s">
        <v>7720</v>
      </c>
      <c r="C9125" s="126">
        <v>42389</v>
      </c>
      <c r="D9125" s="98" t="s">
        <v>3</v>
      </c>
      <c r="E9125" s="98">
        <v>1342674</v>
      </c>
      <c r="F9125" s="98"/>
      <c r="G9125" s="127" t="s">
        <v>8038</v>
      </c>
      <c r="H9125" s="128">
        <v>0</v>
      </c>
      <c r="I9125" s="128">
        <v>100</v>
      </c>
      <c r="J9125" s="129">
        <v>100</v>
      </c>
      <c r="K9125" s="101" t="s">
        <v>1388</v>
      </c>
    </row>
    <row r="9126" spans="1:11" ht="56.25" customHeight="1">
      <c r="A9126" s="98" t="s">
        <v>633</v>
      </c>
      <c r="B9126" s="125" t="s">
        <v>7720</v>
      </c>
      <c r="C9126" s="126">
        <v>42389</v>
      </c>
      <c r="D9126" s="98" t="s">
        <v>3</v>
      </c>
      <c r="E9126" s="98">
        <v>1342676</v>
      </c>
      <c r="F9126" s="98"/>
      <c r="G9126" s="127" t="s">
        <v>8038</v>
      </c>
      <c r="H9126" s="128">
        <v>0</v>
      </c>
      <c r="I9126" s="128">
        <v>26</v>
      </c>
      <c r="J9126" s="129">
        <v>26</v>
      </c>
      <c r="K9126" s="101" t="s">
        <v>1388</v>
      </c>
    </row>
    <row r="9127" spans="1:11" ht="56.25" customHeight="1">
      <c r="A9127" s="98" t="s">
        <v>633</v>
      </c>
      <c r="B9127" s="125" t="s">
        <v>7720</v>
      </c>
      <c r="C9127" s="126">
        <v>42389</v>
      </c>
      <c r="D9127" s="98" t="s">
        <v>3</v>
      </c>
      <c r="E9127" s="98">
        <v>1342697</v>
      </c>
      <c r="F9127" s="98"/>
      <c r="G9127" s="127" t="s">
        <v>8040</v>
      </c>
      <c r="H9127" s="128">
        <v>0</v>
      </c>
      <c r="I9127" s="128">
        <v>238.38</v>
      </c>
      <c r="J9127" s="129">
        <v>238.38</v>
      </c>
      <c r="K9127" s="101" t="s">
        <v>1388</v>
      </c>
    </row>
    <row r="9128" spans="1:11" ht="56.25" customHeight="1">
      <c r="A9128" s="98" t="s">
        <v>633</v>
      </c>
      <c r="B9128" s="125" t="s">
        <v>7720</v>
      </c>
      <c r="C9128" s="126">
        <v>42389</v>
      </c>
      <c r="D9128" s="98" t="s">
        <v>3</v>
      </c>
      <c r="E9128" s="98">
        <v>1342700</v>
      </c>
      <c r="F9128" s="98"/>
      <c r="G9128" s="127" t="s">
        <v>8040</v>
      </c>
      <c r="H9128" s="128">
        <v>0</v>
      </c>
      <c r="I9128" s="128">
        <v>193.96</v>
      </c>
      <c r="J9128" s="129">
        <v>193.96</v>
      </c>
      <c r="K9128" s="101" t="s">
        <v>1388</v>
      </c>
    </row>
    <row r="9129" spans="1:11" ht="56.25" customHeight="1">
      <c r="A9129" s="98" t="s">
        <v>633</v>
      </c>
      <c r="B9129" s="125" t="s">
        <v>7720</v>
      </c>
      <c r="C9129" s="126">
        <v>42389</v>
      </c>
      <c r="D9129" s="98" t="s">
        <v>3</v>
      </c>
      <c r="E9129" s="98">
        <v>1342739</v>
      </c>
      <c r="F9129" s="98"/>
      <c r="G9129" s="127" t="s">
        <v>8041</v>
      </c>
      <c r="H9129" s="128">
        <v>0</v>
      </c>
      <c r="I9129" s="128">
        <v>9013.93</v>
      </c>
      <c r="J9129" s="129">
        <v>9013.93</v>
      </c>
      <c r="K9129" s="101" t="s">
        <v>1388</v>
      </c>
    </row>
    <row r="9130" spans="1:11" ht="56.25" customHeight="1">
      <c r="A9130" s="98" t="s">
        <v>633</v>
      </c>
      <c r="B9130" s="125" t="s">
        <v>7720</v>
      </c>
      <c r="C9130" s="126">
        <v>42389</v>
      </c>
      <c r="D9130" s="98" t="s">
        <v>3</v>
      </c>
      <c r="E9130" s="98">
        <v>1342760</v>
      </c>
      <c r="F9130" s="98"/>
      <c r="G9130" s="127" t="s">
        <v>8044</v>
      </c>
      <c r="H9130" s="128">
        <v>0</v>
      </c>
      <c r="I9130" s="128">
        <v>379.7</v>
      </c>
      <c r="J9130" s="129">
        <v>379.7</v>
      </c>
      <c r="K9130" s="101" t="s">
        <v>1388</v>
      </c>
    </row>
    <row r="9131" spans="1:11" ht="56.25" customHeight="1">
      <c r="A9131" s="98" t="s">
        <v>633</v>
      </c>
      <c r="B9131" s="125" t="s">
        <v>7720</v>
      </c>
      <c r="C9131" s="126">
        <v>42389</v>
      </c>
      <c r="D9131" s="98" t="s">
        <v>3</v>
      </c>
      <c r="E9131" s="98">
        <v>1342761</v>
      </c>
      <c r="F9131" s="98"/>
      <c r="G9131" s="127" t="s">
        <v>8044</v>
      </c>
      <c r="H9131" s="128">
        <v>0</v>
      </c>
      <c r="I9131" s="128">
        <v>42.9</v>
      </c>
      <c r="J9131" s="129">
        <v>42.9</v>
      </c>
      <c r="K9131" s="101" t="s">
        <v>1388</v>
      </c>
    </row>
    <row r="9132" spans="1:11" ht="56.25" customHeight="1">
      <c r="A9132" s="98" t="s">
        <v>633</v>
      </c>
      <c r="B9132" s="125" t="s">
        <v>7720</v>
      </c>
      <c r="C9132" s="126">
        <v>42389</v>
      </c>
      <c r="D9132" s="98" t="s">
        <v>3</v>
      </c>
      <c r="E9132" s="98">
        <v>1342787</v>
      </c>
      <c r="F9132" s="98"/>
      <c r="G9132" s="127" t="s">
        <v>8045</v>
      </c>
      <c r="H9132" s="128">
        <v>0</v>
      </c>
      <c r="I9132" s="128">
        <v>2863.2200000000003</v>
      </c>
      <c r="J9132" s="129">
        <v>2863.2200000000003</v>
      </c>
      <c r="K9132" s="101" t="s">
        <v>1388</v>
      </c>
    </row>
    <row r="9133" spans="1:11" ht="56.25" customHeight="1">
      <c r="A9133" s="98" t="s">
        <v>633</v>
      </c>
      <c r="B9133" s="125" t="s">
        <v>7720</v>
      </c>
      <c r="C9133" s="126">
        <v>42389</v>
      </c>
      <c r="D9133" s="98" t="s">
        <v>3</v>
      </c>
      <c r="E9133" s="98">
        <v>1342853</v>
      </c>
      <c r="F9133" s="98"/>
      <c r="G9133" s="127" t="s">
        <v>8049</v>
      </c>
      <c r="H9133" s="128">
        <v>0</v>
      </c>
      <c r="I9133" s="128">
        <v>500</v>
      </c>
      <c r="J9133" s="129">
        <v>500</v>
      </c>
      <c r="K9133" s="101" t="s">
        <v>1388</v>
      </c>
    </row>
    <row r="9134" spans="1:11" ht="56.25" customHeight="1">
      <c r="A9134" s="98" t="s">
        <v>633</v>
      </c>
      <c r="B9134" s="125" t="s">
        <v>7720</v>
      </c>
      <c r="C9134" s="126">
        <v>42389</v>
      </c>
      <c r="D9134" s="98" t="s">
        <v>3</v>
      </c>
      <c r="E9134" s="98">
        <v>1342900</v>
      </c>
      <c r="F9134" s="98"/>
      <c r="G9134" s="127" t="s">
        <v>8051</v>
      </c>
      <c r="H9134" s="128">
        <v>0</v>
      </c>
      <c r="I9134" s="128">
        <v>3982.14</v>
      </c>
      <c r="J9134" s="129">
        <v>3982.14</v>
      </c>
      <c r="K9134" s="101" t="s">
        <v>1388</v>
      </c>
    </row>
    <row r="9135" spans="1:11" ht="56.25" customHeight="1">
      <c r="A9135" s="98" t="s">
        <v>633</v>
      </c>
      <c r="B9135" s="125" t="s">
        <v>7720</v>
      </c>
      <c r="C9135" s="126">
        <v>42390</v>
      </c>
      <c r="D9135" s="98" t="s">
        <v>3</v>
      </c>
      <c r="E9135" s="98">
        <v>1343090</v>
      </c>
      <c r="F9135" s="98"/>
      <c r="G9135" s="127" t="s">
        <v>8053</v>
      </c>
      <c r="H9135" s="128">
        <v>0</v>
      </c>
      <c r="I9135" s="128">
        <v>178.3</v>
      </c>
      <c r="J9135" s="129">
        <v>178.3</v>
      </c>
      <c r="K9135" s="101" t="s">
        <v>1388</v>
      </c>
    </row>
    <row r="9136" spans="1:11" ht="56.25" customHeight="1">
      <c r="A9136" s="98" t="s">
        <v>633</v>
      </c>
      <c r="B9136" s="125" t="s">
        <v>7720</v>
      </c>
      <c r="C9136" s="126">
        <v>42390</v>
      </c>
      <c r="D9136" s="98" t="s">
        <v>3</v>
      </c>
      <c r="E9136" s="98">
        <v>1343092</v>
      </c>
      <c r="F9136" s="98"/>
      <c r="G9136" s="127" t="s">
        <v>8054</v>
      </c>
      <c r="H9136" s="128">
        <v>0</v>
      </c>
      <c r="I9136" s="128">
        <v>15.5</v>
      </c>
      <c r="J9136" s="129">
        <v>15.5</v>
      </c>
      <c r="K9136" s="101" t="s">
        <v>1388</v>
      </c>
    </row>
    <row r="9137" spans="1:11" ht="56.25" customHeight="1">
      <c r="A9137" s="98" t="s">
        <v>633</v>
      </c>
      <c r="B9137" s="125" t="s">
        <v>7720</v>
      </c>
      <c r="C9137" s="126">
        <v>42390</v>
      </c>
      <c r="D9137" s="98" t="s">
        <v>3</v>
      </c>
      <c r="E9137" s="98">
        <v>1343131</v>
      </c>
      <c r="F9137" s="98"/>
      <c r="G9137" s="127" t="s">
        <v>8057</v>
      </c>
      <c r="H9137" s="128">
        <v>0</v>
      </c>
      <c r="I9137" s="128">
        <v>36</v>
      </c>
      <c r="J9137" s="129">
        <v>36</v>
      </c>
      <c r="K9137" s="101" t="s">
        <v>1388</v>
      </c>
    </row>
    <row r="9138" spans="1:11" ht="56.25" customHeight="1">
      <c r="A9138" s="98" t="s">
        <v>633</v>
      </c>
      <c r="B9138" s="125" t="s">
        <v>7720</v>
      </c>
      <c r="C9138" s="126">
        <v>42390</v>
      </c>
      <c r="D9138" s="98" t="s">
        <v>3</v>
      </c>
      <c r="E9138" s="98">
        <v>1343133</v>
      </c>
      <c r="F9138" s="98"/>
      <c r="G9138" s="127" t="s">
        <v>8058</v>
      </c>
      <c r="H9138" s="128">
        <v>0</v>
      </c>
      <c r="I9138" s="128">
        <v>4024.2000000000003</v>
      </c>
      <c r="J9138" s="129">
        <v>4024.2000000000003</v>
      </c>
      <c r="K9138" s="101" t="s">
        <v>1388</v>
      </c>
    </row>
    <row r="9139" spans="1:11" ht="56.25" customHeight="1">
      <c r="A9139" s="98" t="s">
        <v>633</v>
      </c>
      <c r="B9139" s="125" t="s">
        <v>7720</v>
      </c>
      <c r="C9139" s="126">
        <v>42390</v>
      </c>
      <c r="D9139" s="98" t="s">
        <v>3</v>
      </c>
      <c r="E9139" s="98">
        <v>1343161</v>
      </c>
      <c r="F9139" s="98"/>
      <c r="G9139" s="127" t="s">
        <v>8061</v>
      </c>
      <c r="H9139" s="128">
        <v>0</v>
      </c>
      <c r="I9139" s="128">
        <v>782</v>
      </c>
      <c r="J9139" s="129">
        <v>782</v>
      </c>
      <c r="K9139" s="101" t="s">
        <v>1388</v>
      </c>
    </row>
    <row r="9140" spans="1:11" ht="56.25" customHeight="1">
      <c r="A9140" s="98" t="s">
        <v>633</v>
      </c>
      <c r="B9140" s="125" t="s">
        <v>7720</v>
      </c>
      <c r="C9140" s="126">
        <v>42390</v>
      </c>
      <c r="D9140" s="98" t="s">
        <v>3</v>
      </c>
      <c r="E9140" s="98">
        <v>1343197</v>
      </c>
      <c r="F9140" s="98"/>
      <c r="G9140" s="127" t="s">
        <v>8066</v>
      </c>
      <c r="H9140" s="128">
        <v>0</v>
      </c>
      <c r="I9140" s="128">
        <v>150</v>
      </c>
      <c r="J9140" s="129">
        <v>150</v>
      </c>
      <c r="K9140" s="101" t="s">
        <v>1388</v>
      </c>
    </row>
    <row r="9141" spans="1:11" ht="56.25" customHeight="1">
      <c r="A9141" s="98" t="s">
        <v>633</v>
      </c>
      <c r="B9141" s="125" t="s">
        <v>7720</v>
      </c>
      <c r="C9141" s="126">
        <v>42390</v>
      </c>
      <c r="D9141" s="98" t="s">
        <v>3</v>
      </c>
      <c r="E9141" s="98">
        <v>1343198</v>
      </c>
      <c r="F9141" s="98"/>
      <c r="G9141" s="127" t="s">
        <v>8066</v>
      </c>
      <c r="H9141" s="128">
        <v>0</v>
      </c>
      <c r="I9141" s="128">
        <v>680</v>
      </c>
      <c r="J9141" s="129">
        <v>680</v>
      </c>
      <c r="K9141" s="101" t="s">
        <v>1388</v>
      </c>
    </row>
    <row r="9142" spans="1:11" ht="56.25" customHeight="1">
      <c r="A9142" s="98" t="s">
        <v>633</v>
      </c>
      <c r="B9142" s="125" t="s">
        <v>7720</v>
      </c>
      <c r="C9142" s="126">
        <v>42390</v>
      </c>
      <c r="D9142" s="98" t="s">
        <v>3</v>
      </c>
      <c r="E9142" s="98">
        <v>1343219</v>
      </c>
      <c r="F9142" s="98"/>
      <c r="G9142" s="127" t="s">
        <v>8067</v>
      </c>
      <c r="H9142" s="128">
        <v>0</v>
      </c>
      <c r="I9142" s="128">
        <v>222.67000000000002</v>
      </c>
      <c r="J9142" s="129">
        <v>222.67000000000002</v>
      </c>
      <c r="K9142" s="101" t="s">
        <v>1388</v>
      </c>
    </row>
    <row r="9143" spans="1:11" ht="56.25" customHeight="1">
      <c r="A9143" s="98" t="s">
        <v>633</v>
      </c>
      <c r="B9143" s="125" t="s">
        <v>7720</v>
      </c>
      <c r="C9143" s="126">
        <v>42390</v>
      </c>
      <c r="D9143" s="98" t="s">
        <v>3</v>
      </c>
      <c r="E9143" s="98">
        <v>1343223</v>
      </c>
      <c r="F9143" s="98"/>
      <c r="G9143" s="127" t="s">
        <v>8068</v>
      </c>
      <c r="H9143" s="128">
        <v>0</v>
      </c>
      <c r="I9143" s="128">
        <v>1192.8700000000001</v>
      </c>
      <c r="J9143" s="129">
        <v>1192.8700000000001</v>
      </c>
      <c r="K9143" s="101" t="s">
        <v>1388</v>
      </c>
    </row>
    <row r="9144" spans="1:11" ht="56.25" customHeight="1">
      <c r="A9144" s="98" t="s">
        <v>633</v>
      </c>
      <c r="B9144" s="125" t="s">
        <v>7720</v>
      </c>
      <c r="C9144" s="126">
        <v>42390</v>
      </c>
      <c r="D9144" s="98" t="s">
        <v>3</v>
      </c>
      <c r="E9144" s="98">
        <v>1343306</v>
      </c>
      <c r="F9144" s="98"/>
      <c r="G9144" s="127" t="s">
        <v>8077</v>
      </c>
      <c r="H9144" s="128">
        <v>0</v>
      </c>
      <c r="I9144" s="128">
        <v>231.34</v>
      </c>
      <c r="J9144" s="129">
        <v>231.34</v>
      </c>
      <c r="K9144" s="101" t="s">
        <v>1388</v>
      </c>
    </row>
    <row r="9145" spans="1:11" ht="56.25" customHeight="1">
      <c r="A9145" s="98" t="s">
        <v>633</v>
      </c>
      <c r="B9145" s="125" t="s">
        <v>7720</v>
      </c>
      <c r="C9145" s="126">
        <v>42390</v>
      </c>
      <c r="D9145" s="98" t="s">
        <v>3</v>
      </c>
      <c r="E9145" s="98">
        <v>1343350</v>
      </c>
      <c r="F9145" s="98"/>
      <c r="G9145" s="127" t="s">
        <v>8079</v>
      </c>
      <c r="H9145" s="128">
        <v>0</v>
      </c>
      <c r="I9145" s="128">
        <v>176.8</v>
      </c>
      <c r="J9145" s="129">
        <v>176.8</v>
      </c>
      <c r="K9145" s="101" t="s">
        <v>1388</v>
      </c>
    </row>
    <row r="9146" spans="1:11" ht="56.25" customHeight="1">
      <c r="A9146" s="98" t="s">
        <v>633</v>
      </c>
      <c r="B9146" s="125" t="s">
        <v>7720</v>
      </c>
      <c r="C9146" s="126">
        <v>42394</v>
      </c>
      <c r="D9146" s="98" t="s">
        <v>3</v>
      </c>
      <c r="E9146" s="98">
        <v>1343702</v>
      </c>
      <c r="F9146" s="98"/>
      <c r="G9146" s="127" t="s">
        <v>8083</v>
      </c>
      <c r="H9146" s="128">
        <v>0</v>
      </c>
      <c r="I9146" s="128">
        <v>656.28</v>
      </c>
      <c r="J9146" s="129">
        <v>656.28</v>
      </c>
      <c r="K9146" s="101" t="s">
        <v>1388</v>
      </c>
    </row>
    <row r="9147" spans="1:11" ht="56.25" customHeight="1">
      <c r="A9147" s="98" t="s">
        <v>633</v>
      </c>
      <c r="B9147" s="125" t="s">
        <v>7720</v>
      </c>
      <c r="C9147" s="126">
        <v>42394</v>
      </c>
      <c r="D9147" s="98" t="s">
        <v>3</v>
      </c>
      <c r="E9147" s="98">
        <v>1343714</v>
      </c>
      <c r="F9147" s="98"/>
      <c r="G9147" s="127" t="s">
        <v>8084</v>
      </c>
      <c r="H9147" s="128">
        <v>0</v>
      </c>
      <c r="I9147" s="128">
        <v>193.9</v>
      </c>
      <c r="J9147" s="129">
        <v>193.9</v>
      </c>
      <c r="K9147" s="101" t="s">
        <v>1388</v>
      </c>
    </row>
    <row r="9148" spans="1:11" ht="56.25" customHeight="1">
      <c r="A9148" s="98" t="s">
        <v>633</v>
      </c>
      <c r="B9148" s="125" t="s">
        <v>7720</v>
      </c>
      <c r="C9148" s="126">
        <v>42394</v>
      </c>
      <c r="D9148" s="98" t="s">
        <v>3</v>
      </c>
      <c r="E9148" s="98">
        <v>1343870</v>
      </c>
      <c r="F9148" s="98"/>
      <c r="G9148" s="127" t="s">
        <v>8088</v>
      </c>
      <c r="H9148" s="128">
        <v>0</v>
      </c>
      <c r="I9148" s="128">
        <v>3145</v>
      </c>
      <c r="J9148" s="129">
        <v>3145</v>
      </c>
      <c r="K9148" s="101" t="s">
        <v>1388</v>
      </c>
    </row>
    <row r="9149" spans="1:11" ht="56.25" customHeight="1">
      <c r="A9149" s="98" t="s">
        <v>633</v>
      </c>
      <c r="B9149" s="125" t="s">
        <v>7720</v>
      </c>
      <c r="C9149" s="126">
        <v>42394</v>
      </c>
      <c r="D9149" s="98" t="s">
        <v>3</v>
      </c>
      <c r="E9149" s="98">
        <v>1343890</v>
      </c>
      <c r="F9149" s="98"/>
      <c r="G9149" s="127" t="s">
        <v>8089</v>
      </c>
      <c r="H9149" s="128">
        <v>0</v>
      </c>
      <c r="I9149" s="128">
        <v>238.39000000000001</v>
      </c>
      <c r="J9149" s="129">
        <v>238.39000000000001</v>
      </c>
      <c r="K9149" s="101" t="s">
        <v>1388</v>
      </c>
    </row>
    <row r="9150" spans="1:11" ht="56.25" customHeight="1">
      <c r="A9150" s="98" t="s">
        <v>633</v>
      </c>
      <c r="B9150" s="125" t="s">
        <v>7720</v>
      </c>
      <c r="C9150" s="126">
        <v>42394</v>
      </c>
      <c r="D9150" s="98" t="s">
        <v>3</v>
      </c>
      <c r="E9150" s="98">
        <v>1343927</v>
      </c>
      <c r="F9150" s="98"/>
      <c r="G9150" s="127" t="s">
        <v>8090</v>
      </c>
      <c r="H9150" s="128">
        <v>0</v>
      </c>
      <c r="I9150" s="128">
        <v>356.94</v>
      </c>
      <c r="J9150" s="129">
        <v>356.94</v>
      </c>
      <c r="K9150" s="101" t="s">
        <v>1388</v>
      </c>
    </row>
    <row r="9151" spans="1:11" ht="56.25" customHeight="1">
      <c r="A9151" s="98" t="s">
        <v>633</v>
      </c>
      <c r="B9151" s="125" t="s">
        <v>7720</v>
      </c>
      <c r="C9151" s="126">
        <v>42394</v>
      </c>
      <c r="D9151" s="98" t="s">
        <v>3</v>
      </c>
      <c r="E9151" s="98">
        <v>1343928</v>
      </c>
      <c r="F9151" s="98"/>
      <c r="G9151" s="127" t="s">
        <v>8091</v>
      </c>
      <c r="H9151" s="128">
        <v>0</v>
      </c>
      <c r="I9151" s="128">
        <v>388.93</v>
      </c>
      <c r="J9151" s="129">
        <v>388.93</v>
      </c>
      <c r="K9151" s="101" t="s">
        <v>1388</v>
      </c>
    </row>
    <row r="9152" spans="1:11" ht="56.25" customHeight="1">
      <c r="A9152" s="98" t="s">
        <v>633</v>
      </c>
      <c r="B9152" s="125" t="s">
        <v>7720</v>
      </c>
      <c r="C9152" s="126">
        <v>42394</v>
      </c>
      <c r="D9152" s="98" t="s">
        <v>3</v>
      </c>
      <c r="E9152" s="98">
        <v>1343931</v>
      </c>
      <c r="F9152" s="98"/>
      <c r="G9152" s="127" t="s">
        <v>8092</v>
      </c>
      <c r="H9152" s="128">
        <v>0</v>
      </c>
      <c r="I9152" s="128">
        <v>83.5</v>
      </c>
      <c r="J9152" s="129">
        <v>83.5</v>
      </c>
      <c r="K9152" s="101" t="s">
        <v>1388</v>
      </c>
    </row>
    <row r="9153" spans="1:11" ht="56.25" customHeight="1">
      <c r="A9153" s="98" t="s">
        <v>633</v>
      </c>
      <c r="B9153" s="125" t="s">
        <v>7720</v>
      </c>
      <c r="C9153" s="126">
        <v>42394</v>
      </c>
      <c r="D9153" s="98" t="s">
        <v>3</v>
      </c>
      <c r="E9153" s="98">
        <v>1343934</v>
      </c>
      <c r="F9153" s="98"/>
      <c r="G9153" s="127" t="s">
        <v>8093</v>
      </c>
      <c r="H9153" s="128">
        <v>0</v>
      </c>
      <c r="I9153" s="128">
        <v>16</v>
      </c>
      <c r="J9153" s="129">
        <v>16</v>
      </c>
      <c r="K9153" s="101" t="s">
        <v>1388</v>
      </c>
    </row>
    <row r="9154" spans="1:11" ht="56.25" customHeight="1">
      <c r="A9154" s="98" t="s">
        <v>633</v>
      </c>
      <c r="B9154" s="125" t="s">
        <v>7720</v>
      </c>
      <c r="C9154" s="126">
        <v>42395</v>
      </c>
      <c r="D9154" s="98" t="s">
        <v>3</v>
      </c>
      <c r="E9154" s="98">
        <v>1344213</v>
      </c>
      <c r="F9154" s="98"/>
      <c r="G9154" s="127" t="s">
        <v>8102</v>
      </c>
      <c r="H9154" s="128">
        <v>0</v>
      </c>
      <c r="I9154" s="128">
        <v>60</v>
      </c>
      <c r="J9154" s="129">
        <v>60</v>
      </c>
      <c r="K9154" s="101" t="s">
        <v>1388</v>
      </c>
    </row>
    <row r="9155" spans="1:11" ht="56.25" customHeight="1">
      <c r="A9155" s="98" t="s">
        <v>633</v>
      </c>
      <c r="B9155" s="125" t="s">
        <v>7720</v>
      </c>
      <c r="C9155" s="126">
        <v>42395</v>
      </c>
      <c r="D9155" s="98" t="s">
        <v>3</v>
      </c>
      <c r="E9155" s="98">
        <v>1344217</v>
      </c>
      <c r="F9155" s="98"/>
      <c r="G9155" s="127" t="s">
        <v>8103</v>
      </c>
      <c r="H9155" s="128">
        <v>0</v>
      </c>
      <c r="I9155" s="128">
        <v>60</v>
      </c>
      <c r="J9155" s="129">
        <v>60</v>
      </c>
      <c r="K9155" s="101" t="s">
        <v>1388</v>
      </c>
    </row>
    <row r="9156" spans="1:11" ht="56.25" customHeight="1">
      <c r="A9156" s="98" t="s">
        <v>633</v>
      </c>
      <c r="B9156" s="125" t="s">
        <v>7720</v>
      </c>
      <c r="C9156" s="126">
        <v>42395</v>
      </c>
      <c r="D9156" s="98" t="s">
        <v>3</v>
      </c>
      <c r="E9156" s="98">
        <v>1344224</v>
      </c>
      <c r="F9156" s="98"/>
      <c r="G9156" s="127" t="s">
        <v>8102</v>
      </c>
      <c r="H9156" s="128">
        <v>0</v>
      </c>
      <c r="I9156" s="128">
        <v>585</v>
      </c>
      <c r="J9156" s="129">
        <v>585</v>
      </c>
      <c r="K9156" s="101" t="s">
        <v>1388</v>
      </c>
    </row>
    <row r="9157" spans="1:11" ht="56.25" customHeight="1">
      <c r="A9157" s="98" t="s">
        <v>633</v>
      </c>
      <c r="B9157" s="125" t="s">
        <v>7720</v>
      </c>
      <c r="C9157" s="126">
        <v>42395</v>
      </c>
      <c r="D9157" s="98" t="s">
        <v>3</v>
      </c>
      <c r="E9157" s="98">
        <v>1344225</v>
      </c>
      <c r="F9157" s="98"/>
      <c r="G9157" s="127" t="s">
        <v>8107</v>
      </c>
      <c r="H9157" s="128">
        <v>0</v>
      </c>
      <c r="I9157" s="128">
        <v>585</v>
      </c>
      <c r="J9157" s="129">
        <v>585</v>
      </c>
      <c r="K9157" s="101" t="s">
        <v>1388</v>
      </c>
    </row>
    <row r="9158" spans="1:11" ht="56.25" customHeight="1">
      <c r="A9158" s="98" t="s">
        <v>633</v>
      </c>
      <c r="B9158" s="125" t="s">
        <v>7720</v>
      </c>
      <c r="C9158" s="126">
        <v>42395</v>
      </c>
      <c r="D9158" s="98" t="s">
        <v>3</v>
      </c>
      <c r="E9158" s="98">
        <v>1344358</v>
      </c>
      <c r="F9158" s="98"/>
      <c r="G9158" s="127" t="s">
        <v>8128</v>
      </c>
      <c r="H9158" s="128">
        <v>0</v>
      </c>
      <c r="I9158" s="128">
        <v>58.4</v>
      </c>
      <c r="J9158" s="129">
        <v>58.4</v>
      </c>
      <c r="K9158" s="101" t="s">
        <v>1388</v>
      </c>
    </row>
    <row r="9159" spans="1:11" ht="56.25" customHeight="1">
      <c r="A9159" s="98" t="s">
        <v>633</v>
      </c>
      <c r="B9159" s="125" t="s">
        <v>7720</v>
      </c>
      <c r="C9159" s="126">
        <v>42395</v>
      </c>
      <c r="D9159" s="98" t="s">
        <v>3</v>
      </c>
      <c r="E9159" s="98">
        <v>1344403</v>
      </c>
      <c r="F9159" s="98"/>
      <c r="G9159" s="127" t="s">
        <v>8131</v>
      </c>
      <c r="H9159" s="128">
        <v>0</v>
      </c>
      <c r="I9159" s="128">
        <v>888</v>
      </c>
      <c r="J9159" s="129">
        <v>888</v>
      </c>
      <c r="K9159" s="101" t="s">
        <v>1388</v>
      </c>
    </row>
    <row r="9160" spans="1:11" ht="56.25" customHeight="1">
      <c r="A9160" s="98" t="s">
        <v>633</v>
      </c>
      <c r="B9160" s="125" t="s">
        <v>7720</v>
      </c>
      <c r="C9160" s="126">
        <v>42395</v>
      </c>
      <c r="D9160" s="98" t="s">
        <v>3</v>
      </c>
      <c r="E9160" s="98">
        <v>1344470</v>
      </c>
      <c r="F9160" s="98"/>
      <c r="G9160" s="127" t="s">
        <v>8132</v>
      </c>
      <c r="H9160" s="128">
        <v>0</v>
      </c>
      <c r="I9160" s="128">
        <v>21</v>
      </c>
      <c r="J9160" s="129">
        <v>21</v>
      </c>
      <c r="K9160" s="101" t="s">
        <v>1388</v>
      </c>
    </row>
    <row r="9161" spans="1:11" ht="56.25" customHeight="1">
      <c r="A9161" s="98" t="s">
        <v>633</v>
      </c>
      <c r="B9161" s="125" t="s">
        <v>7720</v>
      </c>
      <c r="C9161" s="126">
        <v>42395</v>
      </c>
      <c r="D9161" s="98" t="s">
        <v>3</v>
      </c>
      <c r="E9161" s="98">
        <v>1344471</v>
      </c>
      <c r="F9161" s="98"/>
      <c r="G9161" s="127" t="s">
        <v>8132</v>
      </c>
      <c r="H9161" s="128">
        <v>0</v>
      </c>
      <c r="I9161" s="128">
        <v>12</v>
      </c>
      <c r="J9161" s="129">
        <v>12</v>
      </c>
      <c r="K9161" s="101" t="s">
        <v>1388</v>
      </c>
    </row>
    <row r="9162" spans="1:11" ht="56.25" customHeight="1">
      <c r="A9162" s="98" t="s">
        <v>633</v>
      </c>
      <c r="B9162" s="125" t="s">
        <v>7720</v>
      </c>
      <c r="C9162" s="126">
        <v>42396</v>
      </c>
      <c r="D9162" s="98" t="s">
        <v>3</v>
      </c>
      <c r="E9162" s="98">
        <v>1344852</v>
      </c>
      <c r="F9162" s="98"/>
      <c r="G9162" s="127" t="s">
        <v>8147</v>
      </c>
      <c r="H9162" s="128">
        <v>0</v>
      </c>
      <c r="I9162" s="128">
        <v>16.13</v>
      </c>
      <c r="J9162" s="129">
        <v>16.13</v>
      </c>
      <c r="K9162" s="101" t="s">
        <v>1388</v>
      </c>
    </row>
    <row r="9163" spans="1:11" ht="56.25" customHeight="1">
      <c r="A9163" s="98" t="s">
        <v>633</v>
      </c>
      <c r="B9163" s="125" t="s">
        <v>7720</v>
      </c>
      <c r="C9163" s="126">
        <v>42396</v>
      </c>
      <c r="D9163" s="98" t="s">
        <v>3</v>
      </c>
      <c r="E9163" s="98">
        <v>1344870</v>
      </c>
      <c r="F9163" s="98"/>
      <c r="G9163" s="127" t="s">
        <v>8148</v>
      </c>
      <c r="H9163" s="128">
        <v>0</v>
      </c>
      <c r="I9163" s="128">
        <v>112.5</v>
      </c>
      <c r="J9163" s="129">
        <v>112.5</v>
      </c>
      <c r="K9163" s="101" t="s">
        <v>1388</v>
      </c>
    </row>
    <row r="9164" spans="1:11" ht="56.25" customHeight="1">
      <c r="A9164" s="98" t="s">
        <v>633</v>
      </c>
      <c r="B9164" s="125" t="s">
        <v>7720</v>
      </c>
      <c r="C9164" s="126">
        <v>42396</v>
      </c>
      <c r="D9164" s="98" t="s">
        <v>3</v>
      </c>
      <c r="E9164" s="98">
        <v>1344873</v>
      </c>
      <c r="F9164" s="98"/>
      <c r="G9164" s="127" t="s">
        <v>8149</v>
      </c>
      <c r="H9164" s="128">
        <v>0</v>
      </c>
      <c r="I9164" s="128">
        <v>308.92</v>
      </c>
      <c r="J9164" s="129">
        <v>308.92</v>
      </c>
      <c r="K9164" s="101" t="s">
        <v>1388</v>
      </c>
    </row>
    <row r="9165" spans="1:11" ht="56.25" customHeight="1">
      <c r="A9165" s="98" t="s">
        <v>633</v>
      </c>
      <c r="B9165" s="125" t="s">
        <v>7720</v>
      </c>
      <c r="C9165" s="126">
        <v>42396</v>
      </c>
      <c r="D9165" s="98" t="s">
        <v>3</v>
      </c>
      <c r="E9165" s="98">
        <v>1344880</v>
      </c>
      <c r="F9165" s="98"/>
      <c r="G9165" s="127" t="s">
        <v>8150</v>
      </c>
      <c r="H9165" s="128">
        <v>0</v>
      </c>
      <c r="I9165" s="128">
        <v>199.94</v>
      </c>
      <c r="J9165" s="129">
        <v>199.94</v>
      </c>
      <c r="K9165" s="101" t="s">
        <v>1388</v>
      </c>
    </row>
    <row r="9166" spans="1:11" ht="56.25" customHeight="1">
      <c r="A9166" s="98" t="s">
        <v>633</v>
      </c>
      <c r="B9166" s="125" t="s">
        <v>7720</v>
      </c>
      <c r="C9166" s="126">
        <v>42396</v>
      </c>
      <c r="D9166" s="98" t="s">
        <v>3</v>
      </c>
      <c r="E9166" s="98">
        <v>1344902</v>
      </c>
      <c r="F9166" s="98"/>
      <c r="G9166" s="127" t="s">
        <v>8151</v>
      </c>
      <c r="H9166" s="128">
        <v>0</v>
      </c>
      <c r="I9166" s="128">
        <v>6685.93</v>
      </c>
      <c r="J9166" s="129">
        <v>6685.93</v>
      </c>
      <c r="K9166" s="101" t="s">
        <v>1388</v>
      </c>
    </row>
    <row r="9167" spans="1:11" ht="56.25" customHeight="1">
      <c r="A9167" s="98" t="s">
        <v>633</v>
      </c>
      <c r="B9167" s="125" t="s">
        <v>7720</v>
      </c>
      <c r="C9167" s="126">
        <v>42396</v>
      </c>
      <c r="D9167" s="98" t="s">
        <v>3</v>
      </c>
      <c r="E9167" s="98">
        <v>1344921</v>
      </c>
      <c r="F9167" s="98"/>
      <c r="G9167" s="127" t="s">
        <v>8152</v>
      </c>
      <c r="H9167" s="128">
        <v>0</v>
      </c>
      <c r="I9167" s="128">
        <v>58.7</v>
      </c>
      <c r="J9167" s="129">
        <v>58.7</v>
      </c>
      <c r="K9167" s="101" t="s">
        <v>1388</v>
      </c>
    </row>
    <row r="9168" spans="1:11" ht="56.25" customHeight="1">
      <c r="A9168" s="98" t="s">
        <v>633</v>
      </c>
      <c r="B9168" s="125" t="s">
        <v>7720</v>
      </c>
      <c r="C9168" s="126">
        <v>42396</v>
      </c>
      <c r="D9168" s="98" t="s">
        <v>3</v>
      </c>
      <c r="E9168" s="98">
        <v>1344922</v>
      </c>
      <c r="F9168" s="98"/>
      <c r="G9168" s="127" t="s">
        <v>8153</v>
      </c>
      <c r="H9168" s="128">
        <v>0</v>
      </c>
      <c r="I9168" s="128">
        <v>205.4</v>
      </c>
      <c r="J9168" s="129">
        <v>205.4</v>
      </c>
      <c r="K9168" s="101" t="s">
        <v>1388</v>
      </c>
    </row>
    <row r="9169" spans="1:11" ht="56.25" customHeight="1">
      <c r="A9169" s="98" t="s">
        <v>633</v>
      </c>
      <c r="B9169" s="125" t="s">
        <v>7720</v>
      </c>
      <c r="C9169" s="126">
        <v>42397</v>
      </c>
      <c r="D9169" s="98" t="s">
        <v>3</v>
      </c>
      <c r="E9169" s="98">
        <v>1345173</v>
      </c>
      <c r="F9169" s="98"/>
      <c r="G9169" s="127" t="s">
        <v>8155</v>
      </c>
      <c r="H9169" s="128">
        <v>0</v>
      </c>
      <c r="I9169" s="128">
        <v>482.5</v>
      </c>
      <c r="J9169" s="129">
        <v>482.5</v>
      </c>
      <c r="K9169" s="101" t="s">
        <v>1388</v>
      </c>
    </row>
    <row r="9170" spans="1:11" ht="56.25" customHeight="1">
      <c r="A9170" s="98" t="s">
        <v>633</v>
      </c>
      <c r="B9170" s="125" t="s">
        <v>7720</v>
      </c>
      <c r="C9170" s="126">
        <v>42397</v>
      </c>
      <c r="D9170" s="98" t="s">
        <v>3</v>
      </c>
      <c r="E9170" s="98">
        <v>1345279</v>
      </c>
      <c r="F9170" s="98"/>
      <c r="G9170" s="127" t="s">
        <v>8164</v>
      </c>
      <c r="H9170" s="128">
        <v>0</v>
      </c>
      <c r="I9170" s="128">
        <v>185.5</v>
      </c>
      <c r="J9170" s="129">
        <v>185.5</v>
      </c>
      <c r="K9170" s="101" t="s">
        <v>1388</v>
      </c>
    </row>
    <row r="9171" spans="1:11" ht="56.25" customHeight="1">
      <c r="A9171" s="98" t="s">
        <v>633</v>
      </c>
      <c r="B9171" s="125" t="s">
        <v>7720</v>
      </c>
      <c r="C9171" s="126">
        <v>42397</v>
      </c>
      <c r="D9171" s="98" t="s">
        <v>3</v>
      </c>
      <c r="E9171" s="98">
        <v>1345314</v>
      </c>
      <c r="F9171" s="98"/>
      <c r="G9171" s="127" t="s">
        <v>8166</v>
      </c>
      <c r="H9171" s="128">
        <v>0</v>
      </c>
      <c r="I9171" s="128">
        <v>1316.06</v>
      </c>
      <c r="J9171" s="129">
        <v>1316.06</v>
      </c>
      <c r="K9171" s="101" t="s">
        <v>1388</v>
      </c>
    </row>
    <row r="9172" spans="1:11" ht="56.25" customHeight="1">
      <c r="A9172" s="98" t="s">
        <v>633</v>
      </c>
      <c r="B9172" s="125" t="s">
        <v>7720</v>
      </c>
      <c r="C9172" s="126">
        <v>42397</v>
      </c>
      <c r="D9172" s="98" t="s">
        <v>3</v>
      </c>
      <c r="E9172" s="98">
        <v>1345339</v>
      </c>
      <c r="F9172" s="98"/>
      <c r="G9172" s="127" t="s">
        <v>8168</v>
      </c>
      <c r="H9172" s="128">
        <v>0</v>
      </c>
      <c r="I9172" s="128">
        <v>460</v>
      </c>
      <c r="J9172" s="129">
        <v>460</v>
      </c>
      <c r="K9172" s="101" t="s">
        <v>1388</v>
      </c>
    </row>
    <row r="9173" spans="1:11" ht="56.25" customHeight="1">
      <c r="A9173" s="98" t="s">
        <v>633</v>
      </c>
      <c r="B9173" s="125" t="s">
        <v>7720</v>
      </c>
      <c r="C9173" s="126">
        <v>42397</v>
      </c>
      <c r="D9173" s="98" t="s">
        <v>3</v>
      </c>
      <c r="E9173" s="98">
        <v>1345477</v>
      </c>
      <c r="F9173" s="98"/>
      <c r="G9173" s="127" t="s">
        <v>8171</v>
      </c>
      <c r="H9173" s="128">
        <v>0</v>
      </c>
      <c r="I9173" s="128">
        <v>185.5</v>
      </c>
      <c r="J9173" s="129">
        <v>185.5</v>
      </c>
      <c r="K9173" s="101" t="s">
        <v>1388</v>
      </c>
    </row>
    <row r="9174" spans="1:11" ht="56.25" customHeight="1">
      <c r="A9174" s="98" t="s">
        <v>633</v>
      </c>
      <c r="B9174" s="125" t="s">
        <v>7720</v>
      </c>
      <c r="C9174" s="126">
        <v>42398</v>
      </c>
      <c r="D9174" s="98" t="s">
        <v>3</v>
      </c>
      <c r="E9174" s="98">
        <v>1345620</v>
      </c>
      <c r="F9174" s="98"/>
      <c r="G9174" s="127" t="s">
        <v>8172</v>
      </c>
      <c r="H9174" s="128">
        <v>0</v>
      </c>
      <c r="I9174" s="128">
        <v>258.42</v>
      </c>
      <c r="J9174" s="129">
        <v>258.42</v>
      </c>
      <c r="K9174" s="101" t="s">
        <v>1388</v>
      </c>
    </row>
    <row r="9175" spans="1:11" ht="56.25" customHeight="1">
      <c r="A9175" s="98" t="s">
        <v>633</v>
      </c>
      <c r="B9175" s="125" t="s">
        <v>7720</v>
      </c>
      <c r="C9175" s="126">
        <v>42398</v>
      </c>
      <c r="D9175" s="98" t="s">
        <v>3</v>
      </c>
      <c r="E9175" s="98">
        <v>1345728</v>
      </c>
      <c r="F9175" s="98"/>
      <c r="G9175" s="127" t="s">
        <v>8177</v>
      </c>
      <c r="H9175" s="128">
        <v>0</v>
      </c>
      <c r="I9175" s="128">
        <v>8632.26</v>
      </c>
      <c r="J9175" s="129">
        <v>8632.26</v>
      </c>
      <c r="K9175" s="101" t="s">
        <v>1388</v>
      </c>
    </row>
    <row r="9176" spans="1:11" ht="56.25" customHeight="1">
      <c r="A9176" s="98" t="s">
        <v>633</v>
      </c>
      <c r="B9176" s="125" t="s">
        <v>7720</v>
      </c>
      <c r="C9176" s="126">
        <v>42398</v>
      </c>
      <c r="D9176" s="98" t="s">
        <v>3</v>
      </c>
      <c r="E9176" s="98">
        <v>1345758</v>
      </c>
      <c r="F9176" s="98"/>
      <c r="G9176" s="127" t="s">
        <v>8178</v>
      </c>
      <c r="H9176" s="128">
        <v>0</v>
      </c>
      <c r="I9176" s="128">
        <v>4641.57</v>
      </c>
      <c r="J9176" s="129">
        <v>4641.57</v>
      </c>
      <c r="K9176" s="101" t="s">
        <v>1388</v>
      </c>
    </row>
    <row r="9177" spans="1:11" ht="56.25" customHeight="1">
      <c r="A9177" s="98" t="s">
        <v>633</v>
      </c>
      <c r="B9177" s="125" t="s">
        <v>7720</v>
      </c>
      <c r="C9177" s="126">
        <v>42398</v>
      </c>
      <c r="D9177" s="98" t="s">
        <v>3</v>
      </c>
      <c r="E9177" s="98">
        <v>1345830</v>
      </c>
      <c r="F9177" s="98"/>
      <c r="G9177" s="127" t="s">
        <v>8181</v>
      </c>
      <c r="H9177" s="128">
        <v>0</v>
      </c>
      <c r="I9177" s="128">
        <v>80</v>
      </c>
      <c r="J9177" s="129">
        <v>80</v>
      </c>
      <c r="K9177" s="101" t="s">
        <v>1388</v>
      </c>
    </row>
    <row r="9178" spans="1:11" ht="56.25" customHeight="1">
      <c r="A9178" s="98" t="s">
        <v>633</v>
      </c>
      <c r="B9178" s="125" t="s">
        <v>7720</v>
      </c>
      <c r="C9178" s="126">
        <v>42398</v>
      </c>
      <c r="D9178" s="98" t="s">
        <v>3</v>
      </c>
      <c r="E9178" s="98">
        <v>1345832</v>
      </c>
      <c r="F9178" s="98"/>
      <c r="G9178" s="127" t="s">
        <v>8182</v>
      </c>
      <c r="H9178" s="128">
        <v>0</v>
      </c>
      <c r="I9178" s="128">
        <v>185.5</v>
      </c>
      <c r="J9178" s="129">
        <v>185.5</v>
      </c>
      <c r="K9178" s="101" t="s">
        <v>1388</v>
      </c>
    </row>
    <row r="9179" spans="1:11" ht="56.25" customHeight="1">
      <c r="A9179" s="98" t="s">
        <v>633</v>
      </c>
      <c r="B9179" s="125" t="s">
        <v>7720</v>
      </c>
      <c r="C9179" s="126">
        <v>42398</v>
      </c>
      <c r="D9179" s="98" t="s">
        <v>3</v>
      </c>
      <c r="E9179" s="98">
        <v>1345834</v>
      </c>
      <c r="F9179" s="98"/>
      <c r="G9179" s="127" t="s">
        <v>8184</v>
      </c>
      <c r="H9179" s="128">
        <v>0</v>
      </c>
      <c r="I9179" s="128">
        <v>250</v>
      </c>
      <c r="J9179" s="129">
        <v>250</v>
      </c>
      <c r="K9179" s="101" t="s">
        <v>1388</v>
      </c>
    </row>
    <row r="9180" spans="1:11" ht="56.25" customHeight="1">
      <c r="A9180" s="98" t="s">
        <v>633</v>
      </c>
      <c r="B9180" s="125" t="s">
        <v>7720</v>
      </c>
      <c r="C9180" s="126">
        <v>42398</v>
      </c>
      <c r="D9180" s="98" t="s">
        <v>3</v>
      </c>
      <c r="E9180" s="98">
        <v>1345835</v>
      </c>
      <c r="F9180" s="98"/>
      <c r="G9180" s="127" t="s">
        <v>8185</v>
      </c>
      <c r="H9180" s="128">
        <v>0</v>
      </c>
      <c r="I9180" s="128">
        <v>2208.25</v>
      </c>
      <c r="J9180" s="129">
        <v>2208.25</v>
      </c>
      <c r="K9180" s="101" t="s">
        <v>1388</v>
      </c>
    </row>
    <row r="9181" spans="1:11" ht="56.25" customHeight="1">
      <c r="A9181" s="98" t="s">
        <v>633</v>
      </c>
      <c r="B9181" s="125" t="s">
        <v>7720</v>
      </c>
      <c r="C9181" s="126">
        <v>42398</v>
      </c>
      <c r="D9181" s="98" t="s">
        <v>3</v>
      </c>
      <c r="E9181" s="98">
        <v>1345960</v>
      </c>
      <c r="F9181" s="98"/>
      <c r="G9181" s="127" t="s">
        <v>8189</v>
      </c>
      <c r="H9181" s="128">
        <v>0</v>
      </c>
      <c r="I9181" s="128">
        <v>218.75</v>
      </c>
      <c r="J9181" s="129">
        <v>218.75</v>
      </c>
      <c r="K9181" s="101" t="s">
        <v>1388</v>
      </c>
    </row>
    <row r="9182" spans="1:11" ht="56.25" customHeight="1">
      <c r="A9182" s="98" t="s">
        <v>633</v>
      </c>
      <c r="B9182" s="125" t="s">
        <v>7720</v>
      </c>
      <c r="C9182" s="126">
        <v>42398</v>
      </c>
      <c r="D9182" s="98" t="s">
        <v>3</v>
      </c>
      <c r="E9182" s="98">
        <v>1345974</v>
      </c>
      <c r="F9182" s="98"/>
      <c r="G9182" s="127" t="s">
        <v>8190</v>
      </c>
      <c r="H9182" s="128">
        <v>0</v>
      </c>
      <c r="I9182" s="128">
        <v>58447.91</v>
      </c>
      <c r="J9182" s="129">
        <v>58447.91</v>
      </c>
      <c r="K9182" s="101" t="s">
        <v>1388</v>
      </c>
    </row>
    <row r="9183" spans="1:11" ht="56.25" customHeight="1">
      <c r="A9183" s="98" t="s">
        <v>633</v>
      </c>
      <c r="B9183" s="125" t="s">
        <v>7720</v>
      </c>
      <c r="C9183" s="126">
        <v>42398</v>
      </c>
      <c r="D9183" s="98" t="s">
        <v>3</v>
      </c>
      <c r="E9183" s="98">
        <v>1346091</v>
      </c>
      <c r="F9183" s="98"/>
      <c r="G9183" s="127" t="s">
        <v>8194</v>
      </c>
      <c r="H9183" s="128">
        <v>0</v>
      </c>
      <c r="I9183" s="128">
        <v>35.300000000000004</v>
      </c>
      <c r="J9183" s="129">
        <v>35.300000000000004</v>
      </c>
      <c r="K9183" s="101" t="s">
        <v>1388</v>
      </c>
    </row>
    <row r="9184" spans="1:11" ht="56.25" customHeight="1">
      <c r="A9184" s="98" t="s">
        <v>633</v>
      </c>
      <c r="B9184" s="125" t="s">
        <v>7720</v>
      </c>
      <c r="C9184" s="126">
        <v>42398</v>
      </c>
      <c r="D9184" s="98" t="s">
        <v>3</v>
      </c>
      <c r="E9184" s="98">
        <v>1346100</v>
      </c>
      <c r="F9184" s="98"/>
      <c r="G9184" s="127" t="s">
        <v>8195</v>
      </c>
      <c r="H9184" s="128">
        <v>0</v>
      </c>
      <c r="I9184" s="128">
        <v>566.11</v>
      </c>
      <c r="J9184" s="129">
        <v>566.11</v>
      </c>
      <c r="K9184" s="101" t="s">
        <v>1388</v>
      </c>
    </row>
    <row r="9185" spans="1:11" ht="56.25" customHeight="1">
      <c r="A9185" s="98" t="s">
        <v>633</v>
      </c>
      <c r="B9185" s="125" t="s">
        <v>7720</v>
      </c>
      <c r="C9185" s="126">
        <v>42401</v>
      </c>
      <c r="D9185" s="98" t="s">
        <v>3</v>
      </c>
      <c r="E9185" s="98">
        <v>1346324</v>
      </c>
      <c r="F9185" s="98"/>
      <c r="G9185" s="127" t="s">
        <v>7806</v>
      </c>
      <c r="H9185" s="128">
        <v>0</v>
      </c>
      <c r="I9185" s="128">
        <v>1016</v>
      </c>
      <c r="J9185" s="129">
        <v>1016</v>
      </c>
      <c r="K9185" s="101" t="s">
        <v>1388</v>
      </c>
    </row>
    <row r="9186" spans="1:11" ht="56.25" customHeight="1">
      <c r="A9186" s="98" t="s">
        <v>633</v>
      </c>
      <c r="B9186" s="125" t="s">
        <v>7720</v>
      </c>
      <c r="C9186" s="126">
        <v>42401</v>
      </c>
      <c r="D9186" s="98" t="s">
        <v>3</v>
      </c>
      <c r="E9186" s="98">
        <v>1346397</v>
      </c>
      <c r="F9186" s="98"/>
      <c r="G9186" s="127" t="s">
        <v>8199</v>
      </c>
      <c r="H9186" s="128">
        <v>0</v>
      </c>
      <c r="I9186" s="128">
        <v>120</v>
      </c>
      <c r="J9186" s="129">
        <v>120</v>
      </c>
      <c r="K9186" s="101" t="s">
        <v>1388</v>
      </c>
    </row>
    <row r="9187" spans="1:11" ht="56.25" customHeight="1">
      <c r="A9187" s="98" t="s">
        <v>633</v>
      </c>
      <c r="B9187" s="125" t="s">
        <v>7720</v>
      </c>
      <c r="C9187" s="126">
        <v>42401</v>
      </c>
      <c r="D9187" s="98" t="s">
        <v>3</v>
      </c>
      <c r="E9187" s="98">
        <v>1346402</v>
      </c>
      <c r="F9187" s="98"/>
      <c r="G9187" s="127" t="s">
        <v>8200</v>
      </c>
      <c r="H9187" s="128">
        <v>0</v>
      </c>
      <c r="I9187" s="128">
        <v>110</v>
      </c>
      <c r="J9187" s="129">
        <v>110</v>
      </c>
      <c r="K9187" s="101" t="s">
        <v>1388</v>
      </c>
    </row>
    <row r="9188" spans="1:11" ht="56.25" customHeight="1">
      <c r="A9188" s="98" t="s">
        <v>633</v>
      </c>
      <c r="B9188" s="125" t="s">
        <v>7720</v>
      </c>
      <c r="C9188" s="126">
        <v>42401</v>
      </c>
      <c r="D9188" s="98" t="s">
        <v>3</v>
      </c>
      <c r="E9188" s="98">
        <v>1346404</v>
      </c>
      <c r="F9188" s="98"/>
      <c r="G9188" s="127" t="s">
        <v>8201</v>
      </c>
      <c r="H9188" s="128">
        <v>0</v>
      </c>
      <c r="I9188" s="128">
        <v>16.100000000000001</v>
      </c>
      <c r="J9188" s="129">
        <v>16.100000000000001</v>
      </c>
      <c r="K9188" s="101" t="s">
        <v>1388</v>
      </c>
    </row>
    <row r="9189" spans="1:11" ht="56.25" customHeight="1">
      <c r="A9189" s="98" t="s">
        <v>633</v>
      </c>
      <c r="B9189" s="125" t="s">
        <v>7720</v>
      </c>
      <c r="C9189" s="126">
        <v>42401</v>
      </c>
      <c r="D9189" s="98" t="s">
        <v>3</v>
      </c>
      <c r="E9189" s="98">
        <v>1346411</v>
      </c>
      <c r="F9189" s="98"/>
      <c r="G9189" s="127" t="s">
        <v>8202</v>
      </c>
      <c r="H9189" s="128">
        <v>0</v>
      </c>
      <c r="I9189" s="128">
        <v>91.13</v>
      </c>
      <c r="J9189" s="129">
        <v>91.13</v>
      </c>
      <c r="K9189" s="101" t="s">
        <v>1388</v>
      </c>
    </row>
    <row r="9190" spans="1:11" ht="56.25" customHeight="1">
      <c r="A9190" s="98" t="s">
        <v>633</v>
      </c>
      <c r="B9190" s="125" t="s">
        <v>7720</v>
      </c>
      <c r="C9190" s="126">
        <v>42401</v>
      </c>
      <c r="D9190" s="98" t="s">
        <v>3</v>
      </c>
      <c r="E9190" s="98">
        <v>1346412</v>
      </c>
      <c r="F9190" s="98"/>
      <c r="G9190" s="127" t="s">
        <v>8203</v>
      </c>
      <c r="H9190" s="128">
        <v>0</v>
      </c>
      <c r="I9190" s="128">
        <v>473</v>
      </c>
      <c r="J9190" s="129">
        <v>473</v>
      </c>
      <c r="K9190" s="101" t="s">
        <v>1388</v>
      </c>
    </row>
    <row r="9191" spans="1:11" ht="56.25" customHeight="1">
      <c r="A9191" s="98" t="s">
        <v>633</v>
      </c>
      <c r="B9191" s="125" t="s">
        <v>7720</v>
      </c>
      <c r="C9191" s="126">
        <v>42401</v>
      </c>
      <c r="D9191" s="98" t="s">
        <v>3</v>
      </c>
      <c r="E9191" s="98">
        <v>1346413</v>
      </c>
      <c r="F9191" s="98"/>
      <c r="G9191" s="127" t="s">
        <v>8204</v>
      </c>
      <c r="H9191" s="128">
        <v>0</v>
      </c>
      <c r="I9191" s="128">
        <v>473.19</v>
      </c>
      <c r="J9191" s="129">
        <v>473.19</v>
      </c>
      <c r="K9191" s="101" t="s">
        <v>1388</v>
      </c>
    </row>
    <row r="9192" spans="1:11" ht="56.25" customHeight="1">
      <c r="A9192" s="98" t="s">
        <v>633</v>
      </c>
      <c r="B9192" s="125" t="s">
        <v>7720</v>
      </c>
      <c r="C9192" s="126">
        <v>42401</v>
      </c>
      <c r="D9192" s="98" t="s">
        <v>3</v>
      </c>
      <c r="E9192" s="98">
        <v>1346414</v>
      </c>
      <c r="F9192" s="98"/>
      <c r="G9192" s="127" t="s">
        <v>8205</v>
      </c>
      <c r="H9192" s="128">
        <v>0</v>
      </c>
      <c r="I9192" s="128">
        <v>936.85</v>
      </c>
      <c r="J9192" s="129">
        <v>936.85</v>
      </c>
      <c r="K9192" s="101" t="s">
        <v>1388</v>
      </c>
    </row>
    <row r="9193" spans="1:11" ht="56.25" customHeight="1">
      <c r="A9193" s="98" t="s">
        <v>633</v>
      </c>
      <c r="B9193" s="125" t="s">
        <v>7720</v>
      </c>
      <c r="C9193" s="126">
        <v>42401</v>
      </c>
      <c r="D9193" s="98" t="s">
        <v>3</v>
      </c>
      <c r="E9193" s="98">
        <v>1346422</v>
      </c>
      <c r="F9193" s="98"/>
      <c r="G9193" s="127" t="s">
        <v>8206</v>
      </c>
      <c r="H9193" s="128">
        <v>0</v>
      </c>
      <c r="I9193" s="128">
        <v>314.60000000000002</v>
      </c>
      <c r="J9193" s="129">
        <v>314.60000000000002</v>
      </c>
      <c r="K9193" s="101" t="s">
        <v>1388</v>
      </c>
    </row>
    <row r="9194" spans="1:11" ht="56.25" customHeight="1">
      <c r="A9194" s="98" t="s">
        <v>633</v>
      </c>
      <c r="B9194" s="125" t="s">
        <v>7720</v>
      </c>
      <c r="C9194" s="126">
        <v>42401</v>
      </c>
      <c r="D9194" s="98" t="s">
        <v>3</v>
      </c>
      <c r="E9194" s="98">
        <v>1346460</v>
      </c>
      <c r="F9194" s="98"/>
      <c r="G9194" s="127" t="s">
        <v>8207</v>
      </c>
      <c r="H9194" s="128">
        <v>0</v>
      </c>
      <c r="I9194" s="128">
        <v>437.6</v>
      </c>
      <c r="J9194" s="129">
        <v>437.6</v>
      </c>
      <c r="K9194" s="101" t="s">
        <v>1388</v>
      </c>
    </row>
    <row r="9195" spans="1:11" ht="56.25" customHeight="1">
      <c r="A9195" s="98" t="s">
        <v>633</v>
      </c>
      <c r="B9195" s="125" t="s">
        <v>7720</v>
      </c>
      <c r="C9195" s="126">
        <v>42401</v>
      </c>
      <c r="D9195" s="98" t="s">
        <v>3</v>
      </c>
      <c r="E9195" s="98">
        <v>1346478</v>
      </c>
      <c r="F9195" s="98"/>
      <c r="G9195" s="127" t="s">
        <v>8209</v>
      </c>
      <c r="H9195" s="128">
        <v>0</v>
      </c>
      <c r="I9195" s="128">
        <v>5103.2700000000004</v>
      </c>
      <c r="J9195" s="129">
        <v>5103.2700000000004</v>
      </c>
      <c r="K9195" s="101" t="s">
        <v>1388</v>
      </c>
    </row>
    <row r="9196" spans="1:11" ht="56.25" customHeight="1">
      <c r="A9196" s="98" t="s">
        <v>633</v>
      </c>
      <c r="B9196" s="125" t="s">
        <v>7720</v>
      </c>
      <c r="C9196" s="126">
        <v>42402</v>
      </c>
      <c r="D9196" s="98" t="s">
        <v>3</v>
      </c>
      <c r="E9196" s="98">
        <v>1346684</v>
      </c>
      <c r="F9196" s="98"/>
      <c r="G9196" s="127" t="s">
        <v>8210</v>
      </c>
      <c r="H9196" s="128">
        <v>0</v>
      </c>
      <c r="I9196" s="128">
        <v>747.2</v>
      </c>
      <c r="J9196" s="129">
        <v>747.2</v>
      </c>
      <c r="K9196" s="101" t="s">
        <v>1388</v>
      </c>
    </row>
    <row r="9197" spans="1:11" ht="56.25" customHeight="1">
      <c r="A9197" s="98" t="s">
        <v>633</v>
      </c>
      <c r="B9197" s="125" t="s">
        <v>7720</v>
      </c>
      <c r="C9197" s="126">
        <v>42402</v>
      </c>
      <c r="D9197" s="98" t="s">
        <v>3</v>
      </c>
      <c r="E9197" s="98">
        <v>1346787</v>
      </c>
      <c r="F9197" s="98"/>
      <c r="G9197" s="127" t="s">
        <v>8214</v>
      </c>
      <c r="H9197" s="128">
        <v>0</v>
      </c>
      <c r="I9197" s="128">
        <v>900.48</v>
      </c>
      <c r="J9197" s="129">
        <v>900.48</v>
      </c>
      <c r="K9197" s="101" t="s">
        <v>1388</v>
      </c>
    </row>
    <row r="9198" spans="1:11" ht="56.25" customHeight="1">
      <c r="A9198" s="98" t="s">
        <v>633</v>
      </c>
      <c r="B9198" s="125" t="s">
        <v>7720</v>
      </c>
      <c r="C9198" s="126">
        <v>42402</v>
      </c>
      <c r="D9198" s="98" t="s">
        <v>3</v>
      </c>
      <c r="E9198" s="98">
        <v>1346789</v>
      </c>
      <c r="F9198" s="98"/>
      <c r="G9198" s="127" t="s">
        <v>8215</v>
      </c>
      <c r="H9198" s="128">
        <v>0</v>
      </c>
      <c r="I9198" s="128">
        <v>900.48</v>
      </c>
      <c r="J9198" s="129">
        <v>900.48</v>
      </c>
      <c r="K9198" s="101" t="s">
        <v>1388</v>
      </c>
    </row>
    <row r="9199" spans="1:11" ht="56.25" customHeight="1">
      <c r="A9199" s="98" t="s">
        <v>633</v>
      </c>
      <c r="B9199" s="125" t="s">
        <v>7720</v>
      </c>
      <c r="C9199" s="126">
        <v>42402</v>
      </c>
      <c r="D9199" s="98" t="s">
        <v>3</v>
      </c>
      <c r="E9199" s="98">
        <v>1346790</v>
      </c>
      <c r="F9199" s="98"/>
      <c r="G9199" s="127" t="s">
        <v>8216</v>
      </c>
      <c r="H9199" s="128">
        <v>0</v>
      </c>
      <c r="I9199" s="128">
        <v>900.48</v>
      </c>
      <c r="J9199" s="129">
        <v>900.48</v>
      </c>
      <c r="K9199" s="101" t="s">
        <v>1388</v>
      </c>
    </row>
    <row r="9200" spans="1:11" ht="56.25" customHeight="1">
      <c r="A9200" s="98" t="s">
        <v>633</v>
      </c>
      <c r="B9200" s="125" t="s">
        <v>7720</v>
      </c>
      <c r="C9200" s="126">
        <v>42402</v>
      </c>
      <c r="D9200" s="98" t="s">
        <v>3</v>
      </c>
      <c r="E9200" s="98">
        <v>1346792</v>
      </c>
      <c r="F9200" s="98"/>
      <c r="G9200" s="127" t="s">
        <v>8217</v>
      </c>
      <c r="H9200" s="128">
        <v>0</v>
      </c>
      <c r="I9200" s="128">
        <v>55.9</v>
      </c>
      <c r="J9200" s="129">
        <v>55.9</v>
      </c>
      <c r="K9200" s="101" t="s">
        <v>1388</v>
      </c>
    </row>
    <row r="9201" spans="1:11" ht="56.25" customHeight="1">
      <c r="A9201" s="98" t="s">
        <v>633</v>
      </c>
      <c r="B9201" s="125" t="s">
        <v>7720</v>
      </c>
      <c r="C9201" s="126">
        <v>42402</v>
      </c>
      <c r="D9201" s="98" t="s">
        <v>3</v>
      </c>
      <c r="E9201" s="98">
        <v>1346793</v>
      </c>
      <c r="F9201" s="98"/>
      <c r="G9201" s="127" t="s">
        <v>8218</v>
      </c>
      <c r="H9201" s="128">
        <v>0</v>
      </c>
      <c r="I9201" s="128">
        <v>518.6</v>
      </c>
      <c r="J9201" s="129">
        <v>518.6</v>
      </c>
      <c r="K9201" s="101" t="s">
        <v>1388</v>
      </c>
    </row>
    <row r="9202" spans="1:11" ht="56.25" customHeight="1">
      <c r="A9202" s="98" t="s">
        <v>633</v>
      </c>
      <c r="B9202" s="125" t="s">
        <v>7720</v>
      </c>
      <c r="C9202" s="126">
        <v>42402</v>
      </c>
      <c r="D9202" s="98" t="s">
        <v>3</v>
      </c>
      <c r="E9202" s="98">
        <v>1346800</v>
      </c>
      <c r="F9202" s="98"/>
      <c r="G9202" s="127" t="s">
        <v>8219</v>
      </c>
      <c r="H9202" s="128">
        <v>0</v>
      </c>
      <c r="I9202" s="128">
        <v>4020.25</v>
      </c>
      <c r="J9202" s="129">
        <v>4020.25</v>
      </c>
      <c r="K9202" s="101" t="s">
        <v>1388</v>
      </c>
    </row>
    <row r="9203" spans="1:11" ht="56.25" customHeight="1">
      <c r="A9203" s="98" t="s">
        <v>633</v>
      </c>
      <c r="B9203" s="125" t="s">
        <v>7720</v>
      </c>
      <c r="C9203" s="126">
        <v>42402</v>
      </c>
      <c r="D9203" s="98" t="s">
        <v>3</v>
      </c>
      <c r="E9203" s="98">
        <v>1346801</v>
      </c>
      <c r="F9203" s="98"/>
      <c r="G9203" s="127" t="s">
        <v>8220</v>
      </c>
      <c r="H9203" s="128">
        <v>0</v>
      </c>
      <c r="I9203" s="128">
        <v>152.80000000000001</v>
      </c>
      <c r="J9203" s="129">
        <v>152.80000000000001</v>
      </c>
      <c r="K9203" s="101" t="s">
        <v>1388</v>
      </c>
    </row>
    <row r="9204" spans="1:11" ht="56.25" customHeight="1">
      <c r="A9204" s="98" t="s">
        <v>633</v>
      </c>
      <c r="B9204" s="125" t="s">
        <v>7720</v>
      </c>
      <c r="C9204" s="126">
        <v>42402</v>
      </c>
      <c r="D9204" s="98" t="s">
        <v>3</v>
      </c>
      <c r="E9204" s="98">
        <v>1346802</v>
      </c>
      <c r="F9204" s="98"/>
      <c r="G9204" s="127" t="s">
        <v>8221</v>
      </c>
      <c r="H9204" s="128">
        <v>0</v>
      </c>
      <c r="I9204" s="128">
        <v>845.77</v>
      </c>
      <c r="J9204" s="129">
        <v>845.77</v>
      </c>
      <c r="K9204" s="101" t="s">
        <v>1388</v>
      </c>
    </row>
    <row r="9205" spans="1:11" ht="56.25" customHeight="1">
      <c r="A9205" s="98" t="s">
        <v>633</v>
      </c>
      <c r="B9205" s="125" t="s">
        <v>7720</v>
      </c>
      <c r="C9205" s="126">
        <v>42402</v>
      </c>
      <c r="D9205" s="98" t="s">
        <v>3</v>
      </c>
      <c r="E9205" s="98">
        <v>1346803</v>
      </c>
      <c r="F9205" s="98"/>
      <c r="G9205" s="127" t="s">
        <v>8222</v>
      </c>
      <c r="H9205" s="128">
        <v>0</v>
      </c>
      <c r="I9205" s="128">
        <v>845.77</v>
      </c>
      <c r="J9205" s="129">
        <v>845.77</v>
      </c>
      <c r="K9205" s="101" t="s">
        <v>1388</v>
      </c>
    </row>
    <row r="9206" spans="1:11" ht="56.25" customHeight="1">
      <c r="A9206" s="98" t="s">
        <v>633</v>
      </c>
      <c r="B9206" s="125" t="s">
        <v>7720</v>
      </c>
      <c r="C9206" s="126">
        <v>42402</v>
      </c>
      <c r="D9206" s="98" t="s">
        <v>3</v>
      </c>
      <c r="E9206" s="98">
        <v>1346804</v>
      </c>
      <c r="F9206" s="98"/>
      <c r="G9206" s="127" t="s">
        <v>8223</v>
      </c>
      <c r="H9206" s="128">
        <v>0</v>
      </c>
      <c r="I9206" s="128">
        <v>845.77</v>
      </c>
      <c r="J9206" s="129">
        <v>845.77</v>
      </c>
      <c r="K9206" s="101" t="s">
        <v>1388</v>
      </c>
    </row>
    <row r="9207" spans="1:11" ht="56.25" customHeight="1">
      <c r="A9207" s="98" t="s">
        <v>633</v>
      </c>
      <c r="B9207" s="125" t="s">
        <v>7720</v>
      </c>
      <c r="C9207" s="126">
        <v>42402</v>
      </c>
      <c r="D9207" s="98" t="s">
        <v>3</v>
      </c>
      <c r="E9207" s="98">
        <v>1346891</v>
      </c>
      <c r="F9207" s="98"/>
      <c r="G9207" s="127" t="s">
        <v>8225</v>
      </c>
      <c r="H9207" s="128">
        <v>0</v>
      </c>
      <c r="I9207" s="128">
        <v>1917.52</v>
      </c>
      <c r="J9207" s="129">
        <v>1917.52</v>
      </c>
      <c r="K9207" s="101" t="s">
        <v>1388</v>
      </c>
    </row>
    <row r="9208" spans="1:11" ht="56.25" customHeight="1">
      <c r="A9208" s="98" t="s">
        <v>633</v>
      </c>
      <c r="B9208" s="125" t="s">
        <v>7720</v>
      </c>
      <c r="C9208" s="126">
        <v>42402</v>
      </c>
      <c r="D9208" s="98" t="s">
        <v>3</v>
      </c>
      <c r="E9208" s="98">
        <v>1346916</v>
      </c>
      <c r="F9208" s="98"/>
      <c r="G9208" s="127" t="s">
        <v>8228</v>
      </c>
      <c r="H9208" s="128">
        <v>0</v>
      </c>
      <c r="I9208" s="128">
        <v>1328</v>
      </c>
      <c r="J9208" s="129">
        <v>1328</v>
      </c>
      <c r="K9208" s="101" t="s">
        <v>1388</v>
      </c>
    </row>
    <row r="9209" spans="1:11" ht="56.25" customHeight="1">
      <c r="A9209" s="98" t="s">
        <v>633</v>
      </c>
      <c r="B9209" s="125" t="s">
        <v>7720</v>
      </c>
      <c r="C9209" s="126">
        <v>42402</v>
      </c>
      <c r="D9209" s="98" t="s">
        <v>3</v>
      </c>
      <c r="E9209" s="98">
        <v>1346968</v>
      </c>
      <c r="F9209" s="98"/>
      <c r="G9209" s="127" t="s">
        <v>8233</v>
      </c>
      <c r="H9209" s="128">
        <v>0</v>
      </c>
      <c r="I9209" s="128">
        <v>500</v>
      </c>
      <c r="J9209" s="129">
        <v>500</v>
      </c>
      <c r="K9209" s="101" t="s">
        <v>1388</v>
      </c>
    </row>
    <row r="9210" spans="1:11" ht="56.25" customHeight="1">
      <c r="A9210" s="98" t="s">
        <v>633</v>
      </c>
      <c r="B9210" s="125" t="s">
        <v>7720</v>
      </c>
      <c r="C9210" s="126">
        <v>42403</v>
      </c>
      <c r="D9210" s="98" t="s">
        <v>3</v>
      </c>
      <c r="E9210" s="98">
        <v>1347159</v>
      </c>
      <c r="F9210" s="98"/>
      <c r="G9210" s="127" t="s">
        <v>8236</v>
      </c>
      <c r="H9210" s="128">
        <v>0</v>
      </c>
      <c r="I9210" s="128">
        <v>57.21</v>
      </c>
      <c r="J9210" s="129">
        <v>57.21</v>
      </c>
      <c r="K9210" s="101" t="s">
        <v>1388</v>
      </c>
    </row>
    <row r="9211" spans="1:11" ht="56.25" customHeight="1">
      <c r="A9211" s="98" t="s">
        <v>633</v>
      </c>
      <c r="B9211" s="125" t="s">
        <v>7720</v>
      </c>
      <c r="C9211" s="126">
        <v>42403</v>
      </c>
      <c r="D9211" s="98" t="s">
        <v>3</v>
      </c>
      <c r="E9211" s="98">
        <v>1347176</v>
      </c>
      <c r="F9211" s="98"/>
      <c r="G9211" s="127" t="s">
        <v>8237</v>
      </c>
      <c r="H9211" s="128">
        <v>0</v>
      </c>
      <c r="I9211" s="128">
        <v>602.13</v>
      </c>
      <c r="J9211" s="129">
        <v>602.13</v>
      </c>
      <c r="K9211" s="101" t="s">
        <v>1388</v>
      </c>
    </row>
    <row r="9212" spans="1:11" ht="56.25" customHeight="1">
      <c r="A9212" s="98" t="s">
        <v>633</v>
      </c>
      <c r="B9212" s="125" t="s">
        <v>7720</v>
      </c>
      <c r="C9212" s="126">
        <v>42403</v>
      </c>
      <c r="D9212" s="98" t="s">
        <v>3</v>
      </c>
      <c r="E9212" s="98">
        <v>1347182</v>
      </c>
      <c r="F9212" s="98"/>
      <c r="G9212" s="127" t="s">
        <v>8238</v>
      </c>
      <c r="H9212" s="128">
        <v>0</v>
      </c>
      <c r="I9212" s="128">
        <v>96</v>
      </c>
      <c r="J9212" s="129">
        <v>96</v>
      </c>
      <c r="K9212" s="101" t="s">
        <v>1429</v>
      </c>
    </row>
    <row r="9213" spans="1:11" ht="56.25" customHeight="1">
      <c r="A9213" s="98" t="s">
        <v>633</v>
      </c>
      <c r="B9213" s="125" t="s">
        <v>7720</v>
      </c>
      <c r="C9213" s="126">
        <v>42403</v>
      </c>
      <c r="D9213" s="98" t="s">
        <v>3</v>
      </c>
      <c r="E9213" s="98">
        <v>1347189</v>
      </c>
      <c r="F9213" s="98"/>
      <c r="G9213" s="127" t="s">
        <v>8240</v>
      </c>
      <c r="H9213" s="128">
        <v>0</v>
      </c>
      <c r="I9213" s="128">
        <v>568.74</v>
      </c>
      <c r="J9213" s="129">
        <v>568.74</v>
      </c>
      <c r="K9213" s="101" t="s">
        <v>1388</v>
      </c>
    </row>
    <row r="9214" spans="1:11" ht="56.25" customHeight="1">
      <c r="A9214" s="98" t="s">
        <v>633</v>
      </c>
      <c r="B9214" s="125" t="s">
        <v>7720</v>
      </c>
      <c r="C9214" s="126">
        <v>42403</v>
      </c>
      <c r="D9214" s="98" t="s">
        <v>3</v>
      </c>
      <c r="E9214" s="98">
        <v>1347209</v>
      </c>
      <c r="F9214" s="98"/>
      <c r="G9214" s="127" t="s">
        <v>8244</v>
      </c>
      <c r="H9214" s="128">
        <v>0</v>
      </c>
      <c r="I9214" s="128">
        <v>6332.63</v>
      </c>
      <c r="J9214" s="129">
        <v>6332.63</v>
      </c>
      <c r="K9214" s="101" t="s">
        <v>1388</v>
      </c>
    </row>
    <row r="9215" spans="1:11" ht="56.25" customHeight="1">
      <c r="A9215" s="98" t="s">
        <v>633</v>
      </c>
      <c r="B9215" s="125" t="s">
        <v>7720</v>
      </c>
      <c r="C9215" s="126">
        <v>42403</v>
      </c>
      <c r="D9215" s="98" t="s">
        <v>3</v>
      </c>
      <c r="E9215" s="98">
        <v>1347251</v>
      </c>
      <c r="F9215" s="98"/>
      <c r="G9215" s="127" t="s">
        <v>8249</v>
      </c>
      <c r="H9215" s="128">
        <v>0</v>
      </c>
      <c r="I9215" s="128">
        <v>448.17</v>
      </c>
      <c r="J9215" s="129">
        <v>448.17</v>
      </c>
      <c r="K9215" s="101" t="s">
        <v>1388</v>
      </c>
    </row>
    <row r="9216" spans="1:11" ht="56.25" customHeight="1">
      <c r="A9216" s="98" t="s">
        <v>633</v>
      </c>
      <c r="B9216" s="125" t="s">
        <v>7720</v>
      </c>
      <c r="C9216" s="126">
        <v>42403</v>
      </c>
      <c r="D9216" s="98" t="s">
        <v>3</v>
      </c>
      <c r="E9216" s="98">
        <v>1347261</v>
      </c>
      <c r="F9216" s="98"/>
      <c r="G9216" s="127" t="s">
        <v>8250</v>
      </c>
      <c r="H9216" s="128">
        <v>0</v>
      </c>
      <c r="I9216" s="128">
        <v>1113.6000000000001</v>
      </c>
      <c r="J9216" s="129">
        <v>1113.6000000000001</v>
      </c>
      <c r="K9216" s="101" t="s">
        <v>1388</v>
      </c>
    </row>
    <row r="9217" spans="1:11" ht="56.25" customHeight="1">
      <c r="A9217" s="98" t="s">
        <v>633</v>
      </c>
      <c r="B9217" s="125" t="s">
        <v>7720</v>
      </c>
      <c r="C9217" s="126">
        <v>42403</v>
      </c>
      <c r="D9217" s="98" t="s">
        <v>3</v>
      </c>
      <c r="E9217" s="98">
        <v>1347364</v>
      </c>
      <c r="F9217" s="98"/>
      <c r="G9217" s="127" t="s">
        <v>8254</v>
      </c>
      <c r="H9217" s="128">
        <v>0</v>
      </c>
      <c r="I9217" s="128">
        <v>5.09</v>
      </c>
      <c r="J9217" s="129">
        <v>5.09</v>
      </c>
      <c r="K9217" s="101" t="s">
        <v>1388</v>
      </c>
    </row>
    <row r="9218" spans="1:11" ht="56.25" customHeight="1">
      <c r="A9218" s="98" t="s">
        <v>633</v>
      </c>
      <c r="B9218" s="125" t="s">
        <v>7720</v>
      </c>
      <c r="C9218" s="126">
        <v>42403</v>
      </c>
      <c r="D9218" s="98" t="s">
        <v>3</v>
      </c>
      <c r="E9218" s="98">
        <v>1347365</v>
      </c>
      <c r="F9218" s="98"/>
      <c r="G9218" s="127" t="s">
        <v>8255</v>
      </c>
      <c r="H9218" s="128">
        <v>0</v>
      </c>
      <c r="I9218" s="128">
        <v>1162.9000000000001</v>
      </c>
      <c r="J9218" s="129">
        <v>1162.9000000000001</v>
      </c>
      <c r="K9218" s="101" t="s">
        <v>1388</v>
      </c>
    </row>
    <row r="9219" spans="1:11" ht="56.25" customHeight="1">
      <c r="A9219" s="98" t="s">
        <v>633</v>
      </c>
      <c r="B9219" s="125" t="s">
        <v>7720</v>
      </c>
      <c r="C9219" s="126">
        <v>42404</v>
      </c>
      <c r="D9219" s="98" t="s">
        <v>3</v>
      </c>
      <c r="E9219" s="98">
        <v>1347538</v>
      </c>
      <c r="F9219" s="98"/>
      <c r="G9219" s="127" t="s">
        <v>8256</v>
      </c>
      <c r="H9219" s="128">
        <v>0</v>
      </c>
      <c r="I9219" s="128">
        <v>1285.2</v>
      </c>
      <c r="J9219" s="129">
        <v>1285.2</v>
      </c>
      <c r="K9219" s="101" t="s">
        <v>1388</v>
      </c>
    </row>
    <row r="9220" spans="1:11" ht="56.25" customHeight="1">
      <c r="A9220" s="98" t="s">
        <v>633</v>
      </c>
      <c r="B9220" s="125" t="s">
        <v>7720</v>
      </c>
      <c r="C9220" s="126">
        <v>42404</v>
      </c>
      <c r="D9220" s="98" t="s">
        <v>3</v>
      </c>
      <c r="E9220" s="98">
        <v>1347590</v>
      </c>
      <c r="F9220" s="98"/>
      <c r="G9220" s="127" t="s">
        <v>8257</v>
      </c>
      <c r="H9220" s="128">
        <v>0</v>
      </c>
      <c r="I9220" s="128">
        <v>5050.37</v>
      </c>
      <c r="J9220" s="129">
        <v>5050.37</v>
      </c>
      <c r="K9220" s="101" t="s">
        <v>1388</v>
      </c>
    </row>
    <row r="9221" spans="1:11" ht="56.25" customHeight="1">
      <c r="A9221" s="98" t="s">
        <v>633</v>
      </c>
      <c r="B9221" s="125" t="s">
        <v>7720</v>
      </c>
      <c r="C9221" s="126">
        <v>42404</v>
      </c>
      <c r="D9221" s="98" t="s">
        <v>3</v>
      </c>
      <c r="E9221" s="98">
        <v>1347591</v>
      </c>
      <c r="F9221" s="98"/>
      <c r="G9221" s="127" t="s">
        <v>8258</v>
      </c>
      <c r="H9221" s="128">
        <v>0</v>
      </c>
      <c r="I9221" s="128">
        <v>1481</v>
      </c>
      <c r="J9221" s="129">
        <v>1481</v>
      </c>
      <c r="K9221" s="101" t="s">
        <v>1388</v>
      </c>
    </row>
    <row r="9222" spans="1:11" ht="56.25" customHeight="1">
      <c r="A9222" s="98" t="s">
        <v>633</v>
      </c>
      <c r="B9222" s="125" t="s">
        <v>7720</v>
      </c>
      <c r="C9222" s="126">
        <v>42404</v>
      </c>
      <c r="D9222" s="98" t="s">
        <v>3</v>
      </c>
      <c r="E9222" s="98">
        <v>1347592</v>
      </c>
      <c r="F9222" s="98"/>
      <c r="G9222" s="127" t="s">
        <v>8259</v>
      </c>
      <c r="H9222" s="128">
        <v>0</v>
      </c>
      <c r="I9222" s="128">
        <v>1017</v>
      </c>
      <c r="J9222" s="129">
        <v>1017</v>
      </c>
      <c r="K9222" s="101" t="s">
        <v>1388</v>
      </c>
    </row>
    <row r="9223" spans="1:11" ht="56.25" customHeight="1">
      <c r="A9223" s="98" t="s">
        <v>633</v>
      </c>
      <c r="B9223" s="125" t="s">
        <v>7720</v>
      </c>
      <c r="C9223" s="126">
        <v>42404</v>
      </c>
      <c r="D9223" s="98" t="s">
        <v>3</v>
      </c>
      <c r="E9223" s="98">
        <v>1347593</v>
      </c>
      <c r="F9223" s="98"/>
      <c r="G9223" s="127" t="s">
        <v>8260</v>
      </c>
      <c r="H9223" s="128">
        <v>0</v>
      </c>
      <c r="I9223" s="128">
        <v>635</v>
      </c>
      <c r="J9223" s="129">
        <v>635</v>
      </c>
      <c r="K9223" s="101" t="s">
        <v>1388</v>
      </c>
    </row>
    <row r="9224" spans="1:11" ht="56.25" customHeight="1">
      <c r="A9224" s="98" t="s">
        <v>633</v>
      </c>
      <c r="B9224" s="125" t="s">
        <v>7720</v>
      </c>
      <c r="C9224" s="126">
        <v>42404</v>
      </c>
      <c r="D9224" s="98" t="s">
        <v>3</v>
      </c>
      <c r="E9224" s="98">
        <v>1347594</v>
      </c>
      <c r="F9224" s="98"/>
      <c r="G9224" s="127" t="s">
        <v>8261</v>
      </c>
      <c r="H9224" s="128">
        <v>0</v>
      </c>
      <c r="I9224" s="128">
        <v>1017</v>
      </c>
      <c r="J9224" s="129">
        <v>1017</v>
      </c>
      <c r="K9224" s="101" t="s">
        <v>1388</v>
      </c>
    </row>
    <row r="9225" spans="1:11" ht="56.25" customHeight="1">
      <c r="A9225" s="98" t="s">
        <v>633</v>
      </c>
      <c r="B9225" s="125" t="s">
        <v>7720</v>
      </c>
      <c r="C9225" s="126">
        <v>42404</v>
      </c>
      <c r="D9225" s="98" t="s">
        <v>3</v>
      </c>
      <c r="E9225" s="98">
        <v>1347596</v>
      </c>
      <c r="F9225" s="98"/>
      <c r="G9225" s="127" t="s">
        <v>8262</v>
      </c>
      <c r="H9225" s="128">
        <v>0</v>
      </c>
      <c r="I9225" s="128">
        <v>200</v>
      </c>
      <c r="J9225" s="129">
        <v>200</v>
      </c>
      <c r="K9225" s="101" t="s">
        <v>1388</v>
      </c>
    </row>
    <row r="9226" spans="1:11" ht="56.25" customHeight="1">
      <c r="A9226" s="98" t="s">
        <v>633</v>
      </c>
      <c r="B9226" s="125" t="s">
        <v>7720</v>
      </c>
      <c r="C9226" s="126">
        <v>42404</v>
      </c>
      <c r="D9226" s="98" t="s">
        <v>3</v>
      </c>
      <c r="E9226" s="98">
        <v>1347600</v>
      </c>
      <c r="F9226" s="98"/>
      <c r="G9226" s="127" t="s">
        <v>8264</v>
      </c>
      <c r="H9226" s="128">
        <v>0</v>
      </c>
      <c r="I9226" s="128">
        <v>1000</v>
      </c>
      <c r="J9226" s="129">
        <v>1000</v>
      </c>
      <c r="K9226" s="101" t="s">
        <v>1388</v>
      </c>
    </row>
    <row r="9227" spans="1:11" ht="56.25" customHeight="1">
      <c r="A9227" s="98" t="s">
        <v>633</v>
      </c>
      <c r="B9227" s="125" t="s">
        <v>7720</v>
      </c>
      <c r="C9227" s="126">
        <v>42404</v>
      </c>
      <c r="D9227" s="98" t="s">
        <v>3</v>
      </c>
      <c r="E9227" s="98">
        <v>1347605</v>
      </c>
      <c r="F9227" s="98"/>
      <c r="G9227" s="127" t="s">
        <v>8266</v>
      </c>
      <c r="H9227" s="128">
        <v>0</v>
      </c>
      <c r="I9227" s="128">
        <v>371.8</v>
      </c>
      <c r="J9227" s="129">
        <v>371.8</v>
      </c>
      <c r="K9227" s="101" t="s">
        <v>1388</v>
      </c>
    </row>
    <row r="9228" spans="1:11" ht="56.25" customHeight="1">
      <c r="A9228" s="98" t="s">
        <v>633</v>
      </c>
      <c r="B9228" s="125" t="s">
        <v>7720</v>
      </c>
      <c r="C9228" s="126">
        <v>42404</v>
      </c>
      <c r="D9228" s="98" t="s">
        <v>3</v>
      </c>
      <c r="E9228" s="98">
        <v>1347631</v>
      </c>
      <c r="F9228" s="98"/>
      <c r="G9228" s="127" t="s">
        <v>8269</v>
      </c>
      <c r="H9228" s="128">
        <v>0</v>
      </c>
      <c r="I9228" s="128">
        <v>15057.130000000001</v>
      </c>
      <c r="J9228" s="129">
        <v>15057.130000000001</v>
      </c>
      <c r="K9228" s="101" t="s">
        <v>1388</v>
      </c>
    </row>
    <row r="9229" spans="1:11" ht="56.25" customHeight="1">
      <c r="A9229" s="98" t="s">
        <v>633</v>
      </c>
      <c r="B9229" s="125" t="s">
        <v>7720</v>
      </c>
      <c r="C9229" s="126">
        <v>42404</v>
      </c>
      <c r="D9229" s="98" t="s">
        <v>3</v>
      </c>
      <c r="E9229" s="98">
        <v>1347649</v>
      </c>
      <c r="F9229" s="98"/>
      <c r="G9229" s="127" t="s">
        <v>8270</v>
      </c>
      <c r="H9229" s="128">
        <v>0</v>
      </c>
      <c r="I9229" s="128">
        <v>484.04</v>
      </c>
      <c r="J9229" s="129">
        <v>484.04</v>
      </c>
      <c r="K9229" s="101" t="s">
        <v>1388</v>
      </c>
    </row>
    <row r="9230" spans="1:11" ht="56.25" customHeight="1">
      <c r="A9230" s="98" t="s">
        <v>633</v>
      </c>
      <c r="B9230" s="125" t="s">
        <v>7720</v>
      </c>
      <c r="C9230" s="126">
        <v>42405</v>
      </c>
      <c r="D9230" s="98" t="s">
        <v>3</v>
      </c>
      <c r="E9230" s="98">
        <v>1347906</v>
      </c>
      <c r="F9230" s="98"/>
      <c r="G9230" s="127" t="s">
        <v>8274</v>
      </c>
      <c r="H9230" s="128">
        <v>0</v>
      </c>
      <c r="I9230" s="128">
        <v>1500</v>
      </c>
      <c r="J9230" s="129">
        <v>1500</v>
      </c>
      <c r="K9230" s="101" t="s">
        <v>1388</v>
      </c>
    </row>
    <row r="9231" spans="1:11" ht="56.25" customHeight="1">
      <c r="A9231" s="98" t="s">
        <v>633</v>
      </c>
      <c r="B9231" s="125" t="s">
        <v>7720</v>
      </c>
      <c r="C9231" s="126">
        <v>42405</v>
      </c>
      <c r="D9231" s="98" t="s">
        <v>3</v>
      </c>
      <c r="E9231" s="98">
        <v>1347955</v>
      </c>
      <c r="F9231" s="98"/>
      <c r="G9231" s="127" t="s">
        <v>8045</v>
      </c>
      <c r="H9231" s="128">
        <v>0</v>
      </c>
      <c r="I9231" s="128">
        <v>633.64</v>
      </c>
      <c r="J9231" s="129">
        <v>633.64</v>
      </c>
      <c r="K9231" s="101" t="s">
        <v>1388</v>
      </c>
    </row>
    <row r="9232" spans="1:11" ht="56.25" customHeight="1">
      <c r="A9232" s="98" t="s">
        <v>633</v>
      </c>
      <c r="B9232" s="125" t="s">
        <v>7720</v>
      </c>
      <c r="C9232" s="126">
        <v>42405</v>
      </c>
      <c r="D9232" s="98" t="s">
        <v>3</v>
      </c>
      <c r="E9232" s="98">
        <v>1347972</v>
      </c>
      <c r="F9232" s="98"/>
      <c r="G9232" s="127" t="s">
        <v>8285</v>
      </c>
      <c r="H9232" s="128">
        <v>0</v>
      </c>
      <c r="I9232" s="128">
        <v>2281</v>
      </c>
      <c r="J9232" s="129">
        <v>2281</v>
      </c>
      <c r="K9232" s="101" t="s">
        <v>1388</v>
      </c>
    </row>
    <row r="9233" spans="1:11" ht="56.25" customHeight="1">
      <c r="A9233" s="98" t="s">
        <v>633</v>
      </c>
      <c r="B9233" s="125" t="s">
        <v>7720</v>
      </c>
      <c r="C9233" s="126">
        <v>42405</v>
      </c>
      <c r="D9233" s="98" t="s">
        <v>3</v>
      </c>
      <c r="E9233" s="98">
        <v>1347974</v>
      </c>
      <c r="F9233" s="98"/>
      <c r="G9233" s="127" t="s">
        <v>8286</v>
      </c>
      <c r="H9233" s="128">
        <v>0</v>
      </c>
      <c r="I9233" s="128">
        <v>2281</v>
      </c>
      <c r="J9233" s="129">
        <v>2281</v>
      </c>
      <c r="K9233" s="101" t="s">
        <v>1388</v>
      </c>
    </row>
    <row r="9234" spans="1:11" ht="56.25" customHeight="1">
      <c r="A9234" s="98" t="s">
        <v>633</v>
      </c>
      <c r="B9234" s="125" t="s">
        <v>7720</v>
      </c>
      <c r="C9234" s="126">
        <v>42405</v>
      </c>
      <c r="D9234" s="98" t="s">
        <v>3</v>
      </c>
      <c r="E9234" s="98">
        <v>1347999</v>
      </c>
      <c r="F9234" s="98"/>
      <c r="G9234" s="127" t="s">
        <v>8288</v>
      </c>
      <c r="H9234" s="128">
        <v>0</v>
      </c>
      <c r="I9234" s="128">
        <v>97</v>
      </c>
      <c r="J9234" s="129">
        <v>97</v>
      </c>
      <c r="K9234" s="101" t="s">
        <v>1388</v>
      </c>
    </row>
    <row r="9235" spans="1:11" ht="56.25" customHeight="1">
      <c r="A9235" s="98" t="s">
        <v>633</v>
      </c>
      <c r="B9235" s="125" t="s">
        <v>7720</v>
      </c>
      <c r="C9235" s="126">
        <v>42405</v>
      </c>
      <c r="D9235" s="98" t="s">
        <v>3</v>
      </c>
      <c r="E9235" s="98">
        <v>1348031</v>
      </c>
      <c r="F9235" s="98"/>
      <c r="G9235" s="127" t="s">
        <v>8289</v>
      </c>
      <c r="H9235" s="128">
        <v>0</v>
      </c>
      <c r="I9235" s="128">
        <v>424.28000000000003</v>
      </c>
      <c r="J9235" s="129">
        <v>424.28000000000003</v>
      </c>
      <c r="K9235" s="101" t="s">
        <v>1388</v>
      </c>
    </row>
    <row r="9236" spans="1:11" ht="56.25" customHeight="1">
      <c r="A9236" s="98" t="s">
        <v>633</v>
      </c>
      <c r="B9236" s="125" t="s">
        <v>7720</v>
      </c>
      <c r="C9236" s="126">
        <v>42405</v>
      </c>
      <c r="D9236" s="98" t="s">
        <v>3</v>
      </c>
      <c r="E9236" s="98">
        <v>1348159</v>
      </c>
      <c r="F9236" s="98"/>
      <c r="G9236" s="127" t="s">
        <v>8291</v>
      </c>
      <c r="H9236" s="128">
        <v>0</v>
      </c>
      <c r="I9236" s="128">
        <v>1029.8</v>
      </c>
      <c r="J9236" s="129">
        <v>1029.8</v>
      </c>
      <c r="K9236" s="101" t="s">
        <v>1388</v>
      </c>
    </row>
    <row r="9237" spans="1:11" ht="56.25" customHeight="1">
      <c r="A9237" s="98" t="s">
        <v>633</v>
      </c>
      <c r="B9237" s="125" t="s">
        <v>7720</v>
      </c>
      <c r="C9237" s="126">
        <v>42410</v>
      </c>
      <c r="D9237" s="98" t="s">
        <v>3</v>
      </c>
      <c r="E9237" s="98">
        <v>1348273</v>
      </c>
      <c r="F9237" s="98"/>
      <c r="G9237" s="127" t="s">
        <v>8292</v>
      </c>
      <c r="H9237" s="128">
        <v>0</v>
      </c>
      <c r="I9237" s="128">
        <v>15117.34</v>
      </c>
      <c r="J9237" s="129">
        <v>15117.34</v>
      </c>
      <c r="K9237" s="101" t="s">
        <v>1388</v>
      </c>
    </row>
    <row r="9238" spans="1:11" ht="56.25" customHeight="1">
      <c r="A9238" s="98" t="s">
        <v>633</v>
      </c>
      <c r="B9238" s="125" t="s">
        <v>7720</v>
      </c>
      <c r="C9238" s="126">
        <v>42410</v>
      </c>
      <c r="D9238" s="98" t="s">
        <v>3</v>
      </c>
      <c r="E9238" s="98">
        <v>1348353</v>
      </c>
      <c r="F9238" s="98"/>
      <c r="G9238" s="127" t="s">
        <v>7792</v>
      </c>
      <c r="H9238" s="128">
        <v>0</v>
      </c>
      <c r="I9238" s="128">
        <v>2020.95</v>
      </c>
      <c r="J9238" s="129">
        <v>2020.95</v>
      </c>
      <c r="K9238" s="101" t="s">
        <v>1388</v>
      </c>
    </row>
    <row r="9239" spans="1:11" ht="56.25" customHeight="1">
      <c r="A9239" s="98" t="s">
        <v>633</v>
      </c>
      <c r="B9239" s="125" t="s">
        <v>7720</v>
      </c>
      <c r="C9239" s="126">
        <v>42410</v>
      </c>
      <c r="D9239" s="98" t="s">
        <v>3</v>
      </c>
      <c r="E9239" s="98">
        <v>1348457</v>
      </c>
      <c r="F9239" s="98"/>
      <c r="G9239" s="127" t="s">
        <v>8297</v>
      </c>
      <c r="H9239" s="128">
        <v>0</v>
      </c>
      <c r="I9239" s="128">
        <v>742</v>
      </c>
      <c r="J9239" s="129">
        <v>742</v>
      </c>
      <c r="K9239" s="101" t="s">
        <v>1388</v>
      </c>
    </row>
    <row r="9240" spans="1:11" ht="56.25" customHeight="1">
      <c r="A9240" s="98" t="s">
        <v>633</v>
      </c>
      <c r="B9240" s="125" t="s">
        <v>7720</v>
      </c>
      <c r="C9240" s="126">
        <v>42410</v>
      </c>
      <c r="D9240" s="98" t="s">
        <v>3</v>
      </c>
      <c r="E9240" s="98">
        <v>1348467</v>
      </c>
      <c r="F9240" s="98"/>
      <c r="G9240" s="127" t="s">
        <v>8299</v>
      </c>
      <c r="H9240" s="128">
        <v>0</v>
      </c>
      <c r="I9240" s="128">
        <v>250</v>
      </c>
      <c r="J9240" s="129">
        <v>250</v>
      </c>
      <c r="K9240" s="101" t="s">
        <v>1388</v>
      </c>
    </row>
    <row r="9241" spans="1:11" ht="56.25" customHeight="1">
      <c r="A9241" s="98" t="s">
        <v>633</v>
      </c>
      <c r="B9241" s="125" t="s">
        <v>7720</v>
      </c>
      <c r="C9241" s="126">
        <v>42411</v>
      </c>
      <c r="D9241" s="98" t="s">
        <v>3</v>
      </c>
      <c r="E9241" s="98">
        <v>1348711</v>
      </c>
      <c r="F9241" s="98"/>
      <c r="G9241" s="127" t="s">
        <v>8301</v>
      </c>
      <c r="H9241" s="128">
        <v>0</v>
      </c>
      <c r="I9241" s="128">
        <v>437.52</v>
      </c>
      <c r="J9241" s="129">
        <v>437.52</v>
      </c>
      <c r="K9241" s="101" t="s">
        <v>1388</v>
      </c>
    </row>
    <row r="9242" spans="1:11" ht="56.25" customHeight="1">
      <c r="A9242" s="98" t="s">
        <v>633</v>
      </c>
      <c r="B9242" s="125" t="s">
        <v>7720</v>
      </c>
      <c r="C9242" s="126">
        <v>42411</v>
      </c>
      <c r="D9242" s="98" t="s">
        <v>3</v>
      </c>
      <c r="E9242" s="98">
        <v>1348757</v>
      </c>
      <c r="F9242" s="98"/>
      <c r="G9242" s="127" t="s">
        <v>8306</v>
      </c>
      <c r="H9242" s="128">
        <v>0</v>
      </c>
      <c r="I9242" s="128">
        <v>2009.75</v>
      </c>
      <c r="J9242" s="129">
        <v>2009.75</v>
      </c>
      <c r="K9242" s="101" t="s">
        <v>1388</v>
      </c>
    </row>
    <row r="9243" spans="1:11" ht="56.25" customHeight="1">
      <c r="A9243" s="98" t="s">
        <v>633</v>
      </c>
      <c r="B9243" s="125" t="s">
        <v>7720</v>
      </c>
      <c r="C9243" s="126">
        <v>42412</v>
      </c>
      <c r="D9243" s="98" t="s">
        <v>3</v>
      </c>
      <c r="E9243" s="98">
        <v>1349949</v>
      </c>
      <c r="F9243" s="98"/>
      <c r="G9243" s="127" t="s">
        <v>8321</v>
      </c>
      <c r="H9243" s="128">
        <v>0</v>
      </c>
      <c r="I9243" s="128">
        <v>1.1599999999999999</v>
      </c>
      <c r="J9243" s="129">
        <v>1.1599999999999999</v>
      </c>
      <c r="K9243" s="101" t="s">
        <v>1388</v>
      </c>
    </row>
    <row r="9244" spans="1:11" ht="56.25" customHeight="1">
      <c r="A9244" s="98" t="s">
        <v>633</v>
      </c>
      <c r="B9244" s="125" t="s">
        <v>7720</v>
      </c>
      <c r="C9244" s="126">
        <v>42412</v>
      </c>
      <c r="D9244" s="98" t="s">
        <v>3</v>
      </c>
      <c r="E9244" s="98">
        <v>1349983</v>
      </c>
      <c r="F9244" s="98"/>
      <c r="G9244" s="127" t="s">
        <v>8322</v>
      </c>
      <c r="H9244" s="128">
        <v>0</v>
      </c>
      <c r="I9244" s="128">
        <v>1497</v>
      </c>
      <c r="J9244" s="129">
        <v>1497</v>
      </c>
      <c r="K9244" s="101" t="s">
        <v>1388</v>
      </c>
    </row>
    <row r="9245" spans="1:11" ht="56.25" customHeight="1">
      <c r="A9245" s="98" t="s">
        <v>633</v>
      </c>
      <c r="B9245" s="125" t="s">
        <v>7720</v>
      </c>
      <c r="C9245" s="126">
        <v>42412</v>
      </c>
      <c r="D9245" s="98" t="s">
        <v>3</v>
      </c>
      <c r="E9245" s="98">
        <v>1350040</v>
      </c>
      <c r="F9245" s="98"/>
      <c r="G9245" s="127" t="s">
        <v>8325</v>
      </c>
      <c r="H9245" s="128">
        <v>0</v>
      </c>
      <c r="I9245" s="128">
        <v>42.160000000000004</v>
      </c>
      <c r="J9245" s="129">
        <v>42.160000000000004</v>
      </c>
      <c r="K9245" s="101" t="s">
        <v>1388</v>
      </c>
    </row>
    <row r="9246" spans="1:11" ht="56.25" customHeight="1">
      <c r="A9246" s="98" t="s">
        <v>633</v>
      </c>
      <c r="B9246" s="125" t="s">
        <v>7720</v>
      </c>
      <c r="C9246" s="126">
        <v>42415</v>
      </c>
      <c r="D9246" s="98" t="s">
        <v>3</v>
      </c>
      <c r="E9246" s="98">
        <v>1350455</v>
      </c>
      <c r="F9246" s="98"/>
      <c r="G9246" s="127" t="s">
        <v>8329</v>
      </c>
      <c r="H9246" s="128">
        <v>0</v>
      </c>
      <c r="I9246" s="128">
        <v>5697.58</v>
      </c>
      <c r="J9246" s="129">
        <v>5697.58</v>
      </c>
      <c r="K9246" s="101" t="s">
        <v>1388</v>
      </c>
    </row>
    <row r="9247" spans="1:11" ht="56.25" customHeight="1">
      <c r="A9247" s="98" t="s">
        <v>633</v>
      </c>
      <c r="B9247" s="125" t="s">
        <v>7720</v>
      </c>
      <c r="C9247" s="126">
        <v>42415</v>
      </c>
      <c r="D9247" s="98" t="s">
        <v>3</v>
      </c>
      <c r="E9247" s="98">
        <v>1350542</v>
      </c>
      <c r="F9247" s="98"/>
      <c r="G9247" s="127" t="s">
        <v>8333</v>
      </c>
      <c r="H9247" s="128">
        <v>0</v>
      </c>
      <c r="I9247" s="128">
        <v>32.76</v>
      </c>
      <c r="J9247" s="129">
        <v>32.76</v>
      </c>
      <c r="K9247" s="101" t="s">
        <v>1388</v>
      </c>
    </row>
    <row r="9248" spans="1:11" ht="56.25" customHeight="1">
      <c r="A9248" s="98" t="s">
        <v>633</v>
      </c>
      <c r="B9248" s="125" t="s">
        <v>7720</v>
      </c>
      <c r="C9248" s="126">
        <v>42415</v>
      </c>
      <c r="D9248" s="98" t="s">
        <v>3</v>
      </c>
      <c r="E9248" s="98">
        <v>1350543</v>
      </c>
      <c r="F9248" s="98"/>
      <c r="G9248" s="127" t="s">
        <v>8334</v>
      </c>
      <c r="H9248" s="128">
        <v>0</v>
      </c>
      <c r="I9248" s="128">
        <v>34</v>
      </c>
      <c r="J9248" s="129">
        <v>34</v>
      </c>
      <c r="K9248" s="101" t="s">
        <v>1388</v>
      </c>
    </row>
    <row r="9249" spans="1:11" ht="56.25" customHeight="1">
      <c r="A9249" s="98" t="s">
        <v>633</v>
      </c>
      <c r="B9249" s="125" t="s">
        <v>7720</v>
      </c>
      <c r="C9249" s="126">
        <v>42415</v>
      </c>
      <c r="D9249" s="98" t="s">
        <v>3</v>
      </c>
      <c r="E9249" s="98">
        <v>1350544</v>
      </c>
      <c r="F9249" s="98"/>
      <c r="G9249" s="127" t="s">
        <v>8333</v>
      </c>
      <c r="H9249" s="128">
        <v>0</v>
      </c>
      <c r="I9249" s="128">
        <v>37.24</v>
      </c>
      <c r="J9249" s="129">
        <v>37.24</v>
      </c>
      <c r="K9249" s="101" t="s">
        <v>1388</v>
      </c>
    </row>
    <row r="9250" spans="1:11" ht="56.25" customHeight="1">
      <c r="A9250" s="98" t="s">
        <v>633</v>
      </c>
      <c r="B9250" s="125" t="s">
        <v>7720</v>
      </c>
      <c r="C9250" s="126">
        <v>42416</v>
      </c>
      <c r="D9250" s="98" t="s">
        <v>3</v>
      </c>
      <c r="E9250" s="98">
        <v>1350821</v>
      </c>
      <c r="F9250" s="98"/>
      <c r="G9250" s="127" t="s">
        <v>8339</v>
      </c>
      <c r="H9250" s="128">
        <v>0</v>
      </c>
      <c r="I9250" s="128">
        <v>3359.32</v>
      </c>
      <c r="J9250" s="129">
        <v>3359.32</v>
      </c>
      <c r="K9250" s="101" t="s">
        <v>1388</v>
      </c>
    </row>
    <row r="9251" spans="1:11" ht="56.25" customHeight="1">
      <c r="A9251" s="98" t="s">
        <v>633</v>
      </c>
      <c r="B9251" s="125" t="s">
        <v>7720</v>
      </c>
      <c r="C9251" s="126">
        <v>42416</v>
      </c>
      <c r="D9251" s="98" t="s">
        <v>3</v>
      </c>
      <c r="E9251" s="98">
        <v>1350950</v>
      </c>
      <c r="F9251" s="98"/>
      <c r="G9251" s="127" t="s">
        <v>8345</v>
      </c>
      <c r="H9251" s="128">
        <v>0</v>
      </c>
      <c r="I9251" s="128">
        <v>1500</v>
      </c>
      <c r="J9251" s="129">
        <v>1500</v>
      </c>
      <c r="K9251" s="101" t="s">
        <v>1388</v>
      </c>
    </row>
    <row r="9252" spans="1:11" ht="56.25" customHeight="1">
      <c r="A9252" s="98" t="s">
        <v>633</v>
      </c>
      <c r="B9252" s="125" t="s">
        <v>7720</v>
      </c>
      <c r="C9252" s="126">
        <v>42416</v>
      </c>
      <c r="D9252" s="98" t="s">
        <v>3</v>
      </c>
      <c r="E9252" s="98">
        <v>1350951</v>
      </c>
      <c r="F9252" s="98"/>
      <c r="G9252" s="127" t="s">
        <v>8346</v>
      </c>
      <c r="H9252" s="128">
        <v>0</v>
      </c>
      <c r="I9252" s="128">
        <v>371</v>
      </c>
      <c r="J9252" s="129">
        <v>371</v>
      </c>
      <c r="K9252" s="101" t="s">
        <v>1388</v>
      </c>
    </row>
    <row r="9253" spans="1:11" ht="56.25" customHeight="1">
      <c r="A9253" s="98" t="s">
        <v>633</v>
      </c>
      <c r="B9253" s="125" t="s">
        <v>7720</v>
      </c>
      <c r="C9253" s="126">
        <v>42417</v>
      </c>
      <c r="D9253" s="98" t="s">
        <v>3</v>
      </c>
      <c r="E9253" s="98">
        <v>1351118</v>
      </c>
      <c r="F9253" s="98"/>
      <c r="G9253" s="127" t="s">
        <v>8348</v>
      </c>
      <c r="H9253" s="128">
        <v>0</v>
      </c>
      <c r="I9253" s="128">
        <v>917.61</v>
      </c>
      <c r="J9253" s="129">
        <v>917.61</v>
      </c>
      <c r="K9253" s="101" t="s">
        <v>1388</v>
      </c>
    </row>
    <row r="9254" spans="1:11" ht="56.25" customHeight="1">
      <c r="A9254" s="98" t="s">
        <v>633</v>
      </c>
      <c r="B9254" s="125" t="s">
        <v>7720</v>
      </c>
      <c r="C9254" s="126">
        <v>42417</v>
      </c>
      <c r="D9254" s="98" t="s">
        <v>3</v>
      </c>
      <c r="E9254" s="98">
        <v>1351203</v>
      </c>
      <c r="F9254" s="98"/>
      <c r="G9254" s="127" t="s">
        <v>8351</v>
      </c>
      <c r="H9254" s="128">
        <v>0</v>
      </c>
      <c r="I9254" s="128">
        <v>1420</v>
      </c>
      <c r="J9254" s="129">
        <v>1420</v>
      </c>
      <c r="K9254" s="101" t="s">
        <v>1388</v>
      </c>
    </row>
    <row r="9255" spans="1:11" ht="56.25" customHeight="1">
      <c r="A9255" s="98" t="s">
        <v>633</v>
      </c>
      <c r="B9255" s="125" t="s">
        <v>7720</v>
      </c>
      <c r="C9255" s="126">
        <v>42417</v>
      </c>
      <c r="D9255" s="98" t="s">
        <v>3</v>
      </c>
      <c r="E9255" s="98">
        <v>1351262</v>
      </c>
      <c r="F9255" s="98"/>
      <c r="G9255" s="127" t="s">
        <v>8353</v>
      </c>
      <c r="H9255" s="128">
        <v>0</v>
      </c>
      <c r="I9255" s="128">
        <v>63.13</v>
      </c>
      <c r="J9255" s="129">
        <v>63.13</v>
      </c>
      <c r="K9255" s="101" t="s">
        <v>1388</v>
      </c>
    </row>
    <row r="9256" spans="1:11" ht="56.25" customHeight="1">
      <c r="A9256" s="98" t="s">
        <v>633</v>
      </c>
      <c r="B9256" s="125" t="s">
        <v>7720</v>
      </c>
      <c r="C9256" s="126">
        <v>42417</v>
      </c>
      <c r="D9256" s="98" t="s">
        <v>3</v>
      </c>
      <c r="E9256" s="98">
        <v>1351263</v>
      </c>
      <c r="F9256" s="98"/>
      <c r="G9256" s="127" t="s">
        <v>8354</v>
      </c>
      <c r="H9256" s="128">
        <v>0</v>
      </c>
      <c r="I9256" s="128">
        <v>106.3</v>
      </c>
      <c r="J9256" s="129">
        <v>106.3</v>
      </c>
      <c r="K9256" s="101" t="s">
        <v>1388</v>
      </c>
    </row>
    <row r="9257" spans="1:11" ht="56.25" customHeight="1">
      <c r="A9257" s="98" t="s">
        <v>633</v>
      </c>
      <c r="B9257" s="125" t="s">
        <v>7720</v>
      </c>
      <c r="C9257" s="126">
        <v>42417</v>
      </c>
      <c r="D9257" s="98" t="s">
        <v>3</v>
      </c>
      <c r="E9257" s="98">
        <v>1351342</v>
      </c>
      <c r="F9257" s="98"/>
      <c r="G9257" s="127" t="s">
        <v>8356</v>
      </c>
      <c r="H9257" s="128">
        <v>0</v>
      </c>
      <c r="I9257" s="128">
        <v>378.29</v>
      </c>
      <c r="J9257" s="129">
        <v>378.29</v>
      </c>
      <c r="K9257" s="101" t="s">
        <v>1388</v>
      </c>
    </row>
    <row r="9258" spans="1:11" ht="56.25" customHeight="1">
      <c r="A9258" s="98" t="s">
        <v>633</v>
      </c>
      <c r="B9258" s="125" t="s">
        <v>7720</v>
      </c>
      <c r="C9258" s="126">
        <v>42417</v>
      </c>
      <c r="D9258" s="98" t="s">
        <v>3</v>
      </c>
      <c r="E9258" s="98">
        <v>1351344</v>
      </c>
      <c r="F9258" s="98"/>
      <c r="G9258" s="127" t="s">
        <v>8357</v>
      </c>
      <c r="H9258" s="128">
        <v>0</v>
      </c>
      <c r="I9258" s="128">
        <v>378.29</v>
      </c>
      <c r="J9258" s="129">
        <v>378.29</v>
      </c>
      <c r="K9258" s="101" t="s">
        <v>1388</v>
      </c>
    </row>
    <row r="9259" spans="1:11" ht="56.25" customHeight="1">
      <c r="A9259" s="98" t="s">
        <v>633</v>
      </c>
      <c r="B9259" s="125" t="s">
        <v>7720</v>
      </c>
      <c r="C9259" s="126">
        <v>42417</v>
      </c>
      <c r="D9259" s="98" t="s">
        <v>3</v>
      </c>
      <c r="E9259" s="98">
        <v>1351345</v>
      </c>
      <c r="F9259" s="98"/>
      <c r="G9259" s="127" t="s">
        <v>8358</v>
      </c>
      <c r="H9259" s="128">
        <v>0</v>
      </c>
      <c r="I9259" s="128">
        <v>378.29</v>
      </c>
      <c r="J9259" s="129">
        <v>378.29</v>
      </c>
      <c r="K9259" s="101" t="s">
        <v>1388</v>
      </c>
    </row>
    <row r="9260" spans="1:11" ht="56.25" customHeight="1">
      <c r="A9260" s="98" t="s">
        <v>633</v>
      </c>
      <c r="B9260" s="125" t="s">
        <v>7720</v>
      </c>
      <c r="C9260" s="126">
        <v>42418</v>
      </c>
      <c r="D9260" s="98" t="s">
        <v>3</v>
      </c>
      <c r="E9260" s="98">
        <v>1351488</v>
      </c>
      <c r="F9260" s="98"/>
      <c r="G9260" s="127" t="s">
        <v>8359</v>
      </c>
      <c r="H9260" s="128">
        <v>0</v>
      </c>
      <c r="I9260" s="128">
        <v>442.46000000000004</v>
      </c>
      <c r="J9260" s="129">
        <v>442.46000000000004</v>
      </c>
      <c r="K9260" s="101" t="s">
        <v>1388</v>
      </c>
    </row>
    <row r="9261" spans="1:11" ht="56.25" customHeight="1">
      <c r="A9261" s="98" t="s">
        <v>633</v>
      </c>
      <c r="B9261" s="125" t="s">
        <v>7720</v>
      </c>
      <c r="C9261" s="126">
        <v>42418</v>
      </c>
      <c r="D9261" s="98" t="s">
        <v>3</v>
      </c>
      <c r="E9261" s="98">
        <v>1351532</v>
      </c>
      <c r="F9261" s="98"/>
      <c r="G9261" s="127" t="s">
        <v>8361</v>
      </c>
      <c r="H9261" s="128">
        <v>0</v>
      </c>
      <c r="I9261" s="128">
        <v>265.67</v>
      </c>
      <c r="J9261" s="129">
        <v>265.67</v>
      </c>
      <c r="K9261" s="101" t="s">
        <v>1388</v>
      </c>
    </row>
    <row r="9262" spans="1:11" ht="56.25" customHeight="1">
      <c r="A9262" s="98" t="s">
        <v>633</v>
      </c>
      <c r="B9262" s="125" t="s">
        <v>7720</v>
      </c>
      <c r="C9262" s="126">
        <v>42418</v>
      </c>
      <c r="D9262" s="98" t="s">
        <v>3</v>
      </c>
      <c r="E9262" s="98">
        <v>1351534</v>
      </c>
      <c r="F9262" s="98"/>
      <c r="G9262" s="127" t="s">
        <v>8361</v>
      </c>
      <c r="H9262" s="128">
        <v>0</v>
      </c>
      <c r="I9262" s="128">
        <v>265.67</v>
      </c>
      <c r="J9262" s="129">
        <v>265.67</v>
      </c>
      <c r="K9262" s="101" t="s">
        <v>1388</v>
      </c>
    </row>
    <row r="9263" spans="1:11" ht="56.25" customHeight="1">
      <c r="A9263" s="98" t="s">
        <v>633</v>
      </c>
      <c r="B9263" s="125" t="s">
        <v>7720</v>
      </c>
      <c r="C9263" s="126">
        <v>42418</v>
      </c>
      <c r="D9263" s="98" t="s">
        <v>3</v>
      </c>
      <c r="E9263" s="98">
        <v>1351535</v>
      </c>
      <c r="F9263" s="98"/>
      <c r="G9263" s="127" t="s">
        <v>8361</v>
      </c>
      <c r="H9263" s="128">
        <v>0</v>
      </c>
      <c r="I9263" s="128">
        <v>336.07</v>
      </c>
      <c r="J9263" s="129">
        <v>336.07</v>
      </c>
      <c r="K9263" s="101" t="s">
        <v>1388</v>
      </c>
    </row>
    <row r="9264" spans="1:11" ht="56.25" customHeight="1">
      <c r="A9264" s="98" t="s">
        <v>633</v>
      </c>
      <c r="B9264" s="125" t="s">
        <v>7720</v>
      </c>
      <c r="C9264" s="126">
        <v>42418</v>
      </c>
      <c r="D9264" s="98" t="s">
        <v>3</v>
      </c>
      <c r="E9264" s="98">
        <v>1351537</v>
      </c>
      <c r="F9264" s="98"/>
      <c r="G9264" s="127" t="s">
        <v>8361</v>
      </c>
      <c r="H9264" s="128">
        <v>0</v>
      </c>
      <c r="I9264" s="128">
        <v>265.67</v>
      </c>
      <c r="J9264" s="129">
        <v>265.67</v>
      </c>
      <c r="K9264" s="101" t="s">
        <v>1388</v>
      </c>
    </row>
    <row r="9265" spans="1:11" ht="56.25" customHeight="1">
      <c r="A9265" s="98" t="s">
        <v>633</v>
      </c>
      <c r="B9265" s="125" t="s">
        <v>7720</v>
      </c>
      <c r="C9265" s="126">
        <v>42418</v>
      </c>
      <c r="D9265" s="98" t="s">
        <v>3</v>
      </c>
      <c r="E9265" s="98">
        <v>1351568</v>
      </c>
      <c r="F9265" s="98"/>
      <c r="G9265" s="127" t="s">
        <v>8367</v>
      </c>
      <c r="H9265" s="128">
        <v>0</v>
      </c>
      <c r="I9265" s="128">
        <v>923</v>
      </c>
      <c r="J9265" s="129">
        <v>923</v>
      </c>
      <c r="K9265" s="101" t="s">
        <v>1388</v>
      </c>
    </row>
    <row r="9266" spans="1:11" ht="56.25" customHeight="1">
      <c r="A9266" s="98" t="s">
        <v>633</v>
      </c>
      <c r="B9266" s="125" t="s">
        <v>7720</v>
      </c>
      <c r="C9266" s="126">
        <v>42418</v>
      </c>
      <c r="D9266" s="98" t="s">
        <v>3</v>
      </c>
      <c r="E9266" s="98">
        <v>1351575</v>
      </c>
      <c r="F9266" s="98"/>
      <c r="G9266" s="127" t="s">
        <v>8368</v>
      </c>
      <c r="H9266" s="128">
        <v>0</v>
      </c>
      <c r="I9266" s="128">
        <v>923</v>
      </c>
      <c r="J9266" s="129">
        <v>923</v>
      </c>
      <c r="K9266" s="101" t="s">
        <v>1388</v>
      </c>
    </row>
    <row r="9267" spans="1:11" ht="56.25" customHeight="1">
      <c r="A9267" s="98" t="s">
        <v>633</v>
      </c>
      <c r="B9267" s="125" t="s">
        <v>7720</v>
      </c>
      <c r="C9267" s="126">
        <v>42418</v>
      </c>
      <c r="D9267" s="98" t="s">
        <v>3</v>
      </c>
      <c r="E9267" s="98">
        <v>1351686</v>
      </c>
      <c r="F9267" s="98"/>
      <c r="G9267" s="127" t="s">
        <v>8383</v>
      </c>
      <c r="H9267" s="128">
        <v>0</v>
      </c>
      <c r="I9267" s="128">
        <v>2030</v>
      </c>
      <c r="J9267" s="129">
        <v>2030</v>
      </c>
      <c r="K9267" s="101" t="s">
        <v>1388</v>
      </c>
    </row>
    <row r="9268" spans="1:11" ht="56.25" customHeight="1">
      <c r="A9268" s="98" t="s">
        <v>633</v>
      </c>
      <c r="B9268" s="125" t="s">
        <v>7720</v>
      </c>
      <c r="C9268" s="126">
        <v>42418</v>
      </c>
      <c r="D9268" s="98" t="s">
        <v>3</v>
      </c>
      <c r="E9268" s="98">
        <v>1351687</v>
      </c>
      <c r="F9268" s="98"/>
      <c r="G9268" s="127" t="s">
        <v>8384</v>
      </c>
      <c r="H9268" s="128">
        <v>0</v>
      </c>
      <c r="I9268" s="128">
        <v>121</v>
      </c>
      <c r="J9268" s="129">
        <v>121</v>
      </c>
      <c r="K9268" s="101" t="s">
        <v>1388</v>
      </c>
    </row>
    <row r="9269" spans="1:11" ht="56.25" customHeight="1">
      <c r="A9269" s="98" t="s">
        <v>633</v>
      </c>
      <c r="B9269" s="125" t="s">
        <v>7720</v>
      </c>
      <c r="C9269" s="126">
        <v>42419</v>
      </c>
      <c r="D9269" s="98" t="s">
        <v>3</v>
      </c>
      <c r="E9269" s="98">
        <v>1352047</v>
      </c>
      <c r="F9269" s="98"/>
      <c r="G9269" s="127" t="s">
        <v>8409</v>
      </c>
      <c r="H9269" s="128">
        <v>0</v>
      </c>
      <c r="I9269" s="128">
        <v>185.5</v>
      </c>
      <c r="J9269" s="129">
        <v>185.5</v>
      </c>
      <c r="K9269" s="101" t="s">
        <v>1388</v>
      </c>
    </row>
    <row r="9270" spans="1:11" ht="56.25" customHeight="1">
      <c r="A9270" s="98" t="s">
        <v>633</v>
      </c>
      <c r="B9270" s="125" t="s">
        <v>7720</v>
      </c>
      <c r="C9270" s="126">
        <v>42419</v>
      </c>
      <c r="D9270" s="98" t="s">
        <v>3</v>
      </c>
      <c r="E9270" s="98">
        <v>1352063</v>
      </c>
      <c r="F9270" s="98"/>
      <c r="G9270" s="127" t="s">
        <v>8412</v>
      </c>
      <c r="H9270" s="128">
        <v>0</v>
      </c>
      <c r="I9270" s="128">
        <v>1.86</v>
      </c>
      <c r="J9270" s="129">
        <v>1.86</v>
      </c>
      <c r="K9270" s="101" t="s">
        <v>1388</v>
      </c>
    </row>
    <row r="9271" spans="1:11" ht="56.25" customHeight="1">
      <c r="A9271" s="98" t="s">
        <v>633</v>
      </c>
      <c r="B9271" s="125" t="s">
        <v>7720</v>
      </c>
      <c r="C9271" s="126">
        <v>42419</v>
      </c>
      <c r="D9271" s="98" t="s">
        <v>3</v>
      </c>
      <c r="E9271" s="98">
        <v>1352064</v>
      </c>
      <c r="F9271" s="98"/>
      <c r="G9271" s="127" t="s">
        <v>8413</v>
      </c>
      <c r="H9271" s="128">
        <v>0</v>
      </c>
      <c r="I9271" s="128">
        <v>0.14000000000000001</v>
      </c>
      <c r="J9271" s="129">
        <v>0.14000000000000001</v>
      </c>
      <c r="K9271" s="101" t="s">
        <v>1388</v>
      </c>
    </row>
    <row r="9272" spans="1:11" ht="56.25" customHeight="1">
      <c r="A9272" s="98" t="s">
        <v>633</v>
      </c>
      <c r="B9272" s="125" t="s">
        <v>7720</v>
      </c>
      <c r="C9272" s="126">
        <v>42419</v>
      </c>
      <c r="D9272" s="98" t="s">
        <v>3</v>
      </c>
      <c r="E9272" s="98">
        <v>1352068</v>
      </c>
      <c r="F9272" s="98"/>
      <c r="G9272" s="127" t="s">
        <v>8414</v>
      </c>
      <c r="H9272" s="128">
        <v>0</v>
      </c>
      <c r="I9272" s="128">
        <v>4690.1400000000003</v>
      </c>
      <c r="J9272" s="129">
        <v>4690.1400000000003</v>
      </c>
      <c r="K9272" s="101" t="s">
        <v>1388</v>
      </c>
    </row>
    <row r="9273" spans="1:11" ht="56.25" customHeight="1">
      <c r="A9273" s="98" t="s">
        <v>633</v>
      </c>
      <c r="B9273" s="125" t="s">
        <v>7720</v>
      </c>
      <c r="C9273" s="126">
        <v>42419</v>
      </c>
      <c r="D9273" s="98" t="s">
        <v>3</v>
      </c>
      <c r="E9273" s="98">
        <v>1352071</v>
      </c>
      <c r="F9273" s="98"/>
      <c r="G9273" s="127" t="s">
        <v>8415</v>
      </c>
      <c r="H9273" s="128">
        <v>0</v>
      </c>
      <c r="I9273" s="128">
        <v>2673.1</v>
      </c>
      <c r="J9273" s="129">
        <v>2673.1</v>
      </c>
      <c r="K9273" s="101" t="s">
        <v>1388</v>
      </c>
    </row>
    <row r="9274" spans="1:11" ht="56.25" customHeight="1">
      <c r="A9274" s="98" t="s">
        <v>633</v>
      </c>
      <c r="B9274" s="125" t="s">
        <v>7720</v>
      </c>
      <c r="C9274" s="126">
        <v>42419</v>
      </c>
      <c r="D9274" s="98" t="s">
        <v>3</v>
      </c>
      <c r="E9274" s="98">
        <v>1352073</v>
      </c>
      <c r="F9274" s="98"/>
      <c r="G9274" s="127" t="s">
        <v>8416</v>
      </c>
      <c r="H9274" s="128">
        <v>0</v>
      </c>
      <c r="I9274" s="128">
        <v>19248</v>
      </c>
      <c r="J9274" s="129">
        <v>19248</v>
      </c>
      <c r="K9274" s="101" t="s">
        <v>1388</v>
      </c>
    </row>
    <row r="9275" spans="1:11" ht="56.25" customHeight="1">
      <c r="A9275" s="98" t="s">
        <v>633</v>
      </c>
      <c r="B9275" s="125" t="s">
        <v>7720</v>
      </c>
      <c r="C9275" s="126">
        <v>42419</v>
      </c>
      <c r="D9275" s="98" t="s">
        <v>3</v>
      </c>
      <c r="E9275" s="98">
        <v>1352076</v>
      </c>
      <c r="F9275" s="98"/>
      <c r="G9275" s="127" t="s">
        <v>8417</v>
      </c>
      <c r="H9275" s="128">
        <v>0</v>
      </c>
      <c r="I9275" s="128">
        <v>25599.98</v>
      </c>
      <c r="J9275" s="129">
        <v>25599.98</v>
      </c>
      <c r="K9275" s="101" t="s">
        <v>1388</v>
      </c>
    </row>
    <row r="9276" spans="1:11" ht="56.25" customHeight="1">
      <c r="A9276" s="98" t="s">
        <v>633</v>
      </c>
      <c r="B9276" s="125" t="s">
        <v>7720</v>
      </c>
      <c r="C9276" s="126">
        <v>42419</v>
      </c>
      <c r="D9276" s="98" t="s">
        <v>3</v>
      </c>
      <c r="E9276" s="98">
        <v>1352104</v>
      </c>
      <c r="F9276" s="98"/>
      <c r="G9276" s="127" t="s">
        <v>8420</v>
      </c>
      <c r="H9276" s="128">
        <v>0</v>
      </c>
      <c r="I9276" s="128">
        <v>110</v>
      </c>
      <c r="J9276" s="129">
        <v>110</v>
      </c>
      <c r="K9276" s="101" t="s">
        <v>1388</v>
      </c>
    </row>
    <row r="9277" spans="1:11" ht="56.25" customHeight="1">
      <c r="A9277" s="98" t="s">
        <v>633</v>
      </c>
      <c r="B9277" s="125" t="s">
        <v>7720</v>
      </c>
      <c r="C9277" s="126">
        <v>42419</v>
      </c>
      <c r="D9277" s="98" t="s">
        <v>3</v>
      </c>
      <c r="E9277" s="98">
        <v>1352106</v>
      </c>
      <c r="F9277" s="98"/>
      <c r="G9277" s="127" t="s">
        <v>8421</v>
      </c>
      <c r="H9277" s="128">
        <v>0</v>
      </c>
      <c r="I9277" s="128">
        <v>81</v>
      </c>
      <c r="J9277" s="129">
        <v>81</v>
      </c>
      <c r="K9277" s="101" t="s">
        <v>1388</v>
      </c>
    </row>
    <row r="9278" spans="1:11" ht="56.25" customHeight="1">
      <c r="A9278" s="98" t="s">
        <v>633</v>
      </c>
      <c r="B9278" s="125" t="s">
        <v>7720</v>
      </c>
      <c r="C9278" s="126">
        <v>42419</v>
      </c>
      <c r="D9278" s="98" t="s">
        <v>3</v>
      </c>
      <c r="E9278" s="98">
        <v>1352221</v>
      </c>
      <c r="F9278" s="98"/>
      <c r="G9278" s="127" t="s">
        <v>8425</v>
      </c>
      <c r="H9278" s="128">
        <v>0</v>
      </c>
      <c r="I9278" s="128">
        <v>4080</v>
      </c>
      <c r="J9278" s="129">
        <v>4080</v>
      </c>
      <c r="K9278" s="101" t="s">
        <v>1388</v>
      </c>
    </row>
    <row r="9279" spans="1:11" ht="56.25" customHeight="1">
      <c r="A9279" s="98" t="s">
        <v>633</v>
      </c>
      <c r="B9279" s="125" t="s">
        <v>7720</v>
      </c>
      <c r="C9279" s="126">
        <v>42419</v>
      </c>
      <c r="D9279" s="98" t="s">
        <v>3</v>
      </c>
      <c r="E9279" s="98">
        <v>1352229</v>
      </c>
      <c r="F9279" s="98"/>
      <c r="G9279" s="127" t="s">
        <v>8426</v>
      </c>
      <c r="H9279" s="128">
        <v>0</v>
      </c>
      <c r="I9279" s="128">
        <v>1590.2</v>
      </c>
      <c r="J9279" s="129">
        <v>1590.2</v>
      </c>
      <c r="K9279" s="101" t="s">
        <v>1388</v>
      </c>
    </row>
    <row r="9280" spans="1:11" ht="56.25" customHeight="1">
      <c r="A9280" s="98" t="s">
        <v>633</v>
      </c>
      <c r="B9280" s="125" t="s">
        <v>7720</v>
      </c>
      <c r="C9280" s="126">
        <v>42422</v>
      </c>
      <c r="D9280" s="98" t="s">
        <v>3</v>
      </c>
      <c r="E9280" s="98">
        <v>1352380</v>
      </c>
      <c r="F9280" s="98"/>
      <c r="G9280" s="127" t="s">
        <v>8427</v>
      </c>
      <c r="H9280" s="128">
        <v>0</v>
      </c>
      <c r="I9280" s="128">
        <v>500</v>
      </c>
      <c r="J9280" s="129">
        <v>500</v>
      </c>
      <c r="K9280" s="101" t="s">
        <v>1388</v>
      </c>
    </row>
    <row r="9281" spans="1:11" ht="56.25" customHeight="1">
      <c r="A9281" s="98" t="s">
        <v>633</v>
      </c>
      <c r="B9281" s="125" t="s">
        <v>7720</v>
      </c>
      <c r="C9281" s="126">
        <v>42422</v>
      </c>
      <c r="D9281" s="98" t="s">
        <v>3</v>
      </c>
      <c r="E9281" s="98">
        <v>1352438</v>
      </c>
      <c r="F9281" s="98"/>
      <c r="G9281" s="127" t="s">
        <v>8429</v>
      </c>
      <c r="H9281" s="128">
        <v>0</v>
      </c>
      <c r="I9281" s="128">
        <v>50</v>
      </c>
      <c r="J9281" s="129">
        <v>50</v>
      </c>
      <c r="K9281" s="101" t="s">
        <v>1388</v>
      </c>
    </row>
    <row r="9282" spans="1:11" ht="56.25" customHeight="1">
      <c r="A9282" s="98" t="s">
        <v>633</v>
      </c>
      <c r="B9282" s="125" t="s">
        <v>7720</v>
      </c>
      <c r="C9282" s="126">
        <v>42422</v>
      </c>
      <c r="D9282" s="98" t="s">
        <v>3</v>
      </c>
      <c r="E9282" s="98">
        <v>1352485</v>
      </c>
      <c r="F9282" s="98"/>
      <c r="G9282" s="127" t="s">
        <v>8430</v>
      </c>
      <c r="H9282" s="128">
        <v>0</v>
      </c>
      <c r="I9282" s="128">
        <v>2344.62</v>
      </c>
      <c r="J9282" s="129">
        <v>2344.62</v>
      </c>
      <c r="K9282" s="101" t="s">
        <v>1388</v>
      </c>
    </row>
    <row r="9283" spans="1:11" ht="56.25" customHeight="1">
      <c r="A9283" s="98" t="s">
        <v>633</v>
      </c>
      <c r="B9283" s="125" t="s">
        <v>7720</v>
      </c>
      <c r="C9283" s="126">
        <v>42422</v>
      </c>
      <c r="D9283" s="98" t="s">
        <v>3</v>
      </c>
      <c r="E9283" s="98">
        <v>1352566</v>
      </c>
      <c r="F9283" s="98"/>
      <c r="G9283" s="127" t="s">
        <v>8437</v>
      </c>
      <c r="H9283" s="128">
        <v>0</v>
      </c>
      <c r="I9283" s="128">
        <v>3819</v>
      </c>
      <c r="J9283" s="129">
        <v>3819</v>
      </c>
      <c r="K9283" s="101" t="s">
        <v>1388</v>
      </c>
    </row>
    <row r="9284" spans="1:11" ht="56.25" customHeight="1">
      <c r="A9284" s="98" t="s">
        <v>633</v>
      </c>
      <c r="B9284" s="125" t="s">
        <v>7720</v>
      </c>
      <c r="C9284" s="126">
        <v>42422</v>
      </c>
      <c r="D9284" s="98" t="s">
        <v>3</v>
      </c>
      <c r="E9284" s="98">
        <v>1352570</v>
      </c>
      <c r="F9284" s="98"/>
      <c r="G9284" s="127" t="s">
        <v>8438</v>
      </c>
      <c r="H9284" s="128">
        <v>0</v>
      </c>
      <c r="I9284" s="128">
        <v>160</v>
      </c>
      <c r="J9284" s="129">
        <v>160</v>
      </c>
      <c r="K9284" s="101" t="s">
        <v>1388</v>
      </c>
    </row>
    <row r="9285" spans="1:11" ht="56.25" customHeight="1">
      <c r="A9285" s="98" t="s">
        <v>633</v>
      </c>
      <c r="B9285" s="125" t="s">
        <v>7720</v>
      </c>
      <c r="C9285" s="126">
        <v>42422</v>
      </c>
      <c r="D9285" s="98" t="s">
        <v>3</v>
      </c>
      <c r="E9285" s="98">
        <v>1352572</v>
      </c>
      <c r="F9285" s="98"/>
      <c r="G9285" s="127" t="s">
        <v>8439</v>
      </c>
      <c r="H9285" s="128">
        <v>0</v>
      </c>
      <c r="I9285" s="128">
        <v>555.29</v>
      </c>
      <c r="J9285" s="129">
        <v>555.29</v>
      </c>
      <c r="K9285" s="101" t="s">
        <v>1388</v>
      </c>
    </row>
    <row r="9286" spans="1:11" ht="56.25" customHeight="1">
      <c r="A9286" s="98" t="s">
        <v>633</v>
      </c>
      <c r="B9286" s="125" t="s">
        <v>7720</v>
      </c>
      <c r="C9286" s="126">
        <v>42422</v>
      </c>
      <c r="D9286" s="98" t="s">
        <v>3</v>
      </c>
      <c r="E9286" s="98">
        <v>1352652</v>
      </c>
      <c r="F9286" s="98"/>
      <c r="G9286" s="127" t="s">
        <v>8442</v>
      </c>
      <c r="H9286" s="128">
        <v>0</v>
      </c>
      <c r="I9286" s="128">
        <v>9161.130000000001</v>
      </c>
      <c r="J9286" s="129">
        <v>9161.130000000001</v>
      </c>
      <c r="K9286" s="101" t="s">
        <v>1388</v>
      </c>
    </row>
    <row r="9287" spans="1:11" ht="56.25" customHeight="1">
      <c r="A9287" s="98" t="s">
        <v>633</v>
      </c>
      <c r="B9287" s="125" t="s">
        <v>7720</v>
      </c>
      <c r="C9287" s="126">
        <v>42422</v>
      </c>
      <c r="D9287" s="98" t="s">
        <v>3</v>
      </c>
      <c r="E9287" s="98">
        <v>1352688</v>
      </c>
      <c r="F9287" s="98"/>
      <c r="G9287" s="127" t="s">
        <v>8444</v>
      </c>
      <c r="H9287" s="128">
        <v>0</v>
      </c>
      <c r="I9287" s="128">
        <v>758.59</v>
      </c>
      <c r="J9287" s="129">
        <v>758.59</v>
      </c>
      <c r="K9287" s="101" t="s">
        <v>1388</v>
      </c>
    </row>
    <row r="9288" spans="1:11" ht="56.25" customHeight="1">
      <c r="A9288" s="98" t="s">
        <v>633</v>
      </c>
      <c r="B9288" s="125" t="s">
        <v>7720</v>
      </c>
      <c r="C9288" s="126">
        <v>42422</v>
      </c>
      <c r="D9288" s="98" t="s">
        <v>3</v>
      </c>
      <c r="E9288" s="98">
        <v>1352713</v>
      </c>
      <c r="F9288" s="98"/>
      <c r="G9288" s="127" t="s">
        <v>8445</v>
      </c>
      <c r="H9288" s="128">
        <v>0</v>
      </c>
      <c r="I9288" s="128">
        <v>183.72</v>
      </c>
      <c r="J9288" s="129">
        <v>183.72</v>
      </c>
      <c r="K9288" s="101" t="s">
        <v>1388</v>
      </c>
    </row>
    <row r="9289" spans="1:11" ht="56.25" customHeight="1">
      <c r="A9289" s="98" t="s">
        <v>633</v>
      </c>
      <c r="B9289" s="125" t="s">
        <v>7720</v>
      </c>
      <c r="C9289" s="126">
        <v>42422</v>
      </c>
      <c r="D9289" s="98" t="s">
        <v>3</v>
      </c>
      <c r="E9289" s="98">
        <v>1352716</v>
      </c>
      <c r="F9289" s="98"/>
      <c r="G9289" s="127" t="s">
        <v>8446</v>
      </c>
      <c r="H9289" s="128">
        <v>0</v>
      </c>
      <c r="I9289" s="128">
        <v>183.72</v>
      </c>
      <c r="J9289" s="129">
        <v>183.72</v>
      </c>
      <c r="K9289" s="101" t="s">
        <v>1388</v>
      </c>
    </row>
    <row r="9290" spans="1:11" ht="56.25" customHeight="1">
      <c r="A9290" s="98" t="s">
        <v>633</v>
      </c>
      <c r="B9290" s="125" t="s">
        <v>7720</v>
      </c>
      <c r="C9290" s="126">
        <v>42422</v>
      </c>
      <c r="D9290" s="98" t="s">
        <v>3</v>
      </c>
      <c r="E9290" s="98">
        <v>1352726</v>
      </c>
      <c r="F9290" s="98"/>
      <c r="G9290" s="127" t="s">
        <v>7997</v>
      </c>
      <c r="H9290" s="128">
        <v>0</v>
      </c>
      <c r="I9290" s="128">
        <v>1000</v>
      </c>
      <c r="J9290" s="129">
        <v>1000</v>
      </c>
      <c r="K9290" s="101" t="s">
        <v>1388</v>
      </c>
    </row>
    <row r="9291" spans="1:11" ht="56.25" customHeight="1">
      <c r="A9291" s="98" t="s">
        <v>633</v>
      </c>
      <c r="B9291" s="125" t="s">
        <v>7720</v>
      </c>
      <c r="C9291" s="126">
        <v>42423</v>
      </c>
      <c r="D9291" s="98" t="s">
        <v>3</v>
      </c>
      <c r="E9291" s="98">
        <v>1352959</v>
      </c>
      <c r="F9291" s="98"/>
      <c r="G9291" s="127" t="s">
        <v>8452</v>
      </c>
      <c r="H9291" s="128">
        <v>0</v>
      </c>
      <c r="I9291" s="128">
        <v>5836.55</v>
      </c>
      <c r="J9291" s="129">
        <v>5836.55</v>
      </c>
      <c r="K9291" s="101" t="s">
        <v>1388</v>
      </c>
    </row>
    <row r="9292" spans="1:11" ht="56.25" customHeight="1">
      <c r="A9292" s="98" t="s">
        <v>633</v>
      </c>
      <c r="B9292" s="125" t="s">
        <v>7720</v>
      </c>
      <c r="C9292" s="126">
        <v>42423</v>
      </c>
      <c r="D9292" s="98" t="s">
        <v>3</v>
      </c>
      <c r="E9292" s="98">
        <v>1352967</v>
      </c>
      <c r="F9292" s="98"/>
      <c r="G9292" s="127" t="s">
        <v>8453</v>
      </c>
      <c r="H9292" s="128">
        <v>0</v>
      </c>
      <c r="I9292" s="128">
        <v>1491.2</v>
      </c>
      <c r="J9292" s="129">
        <v>1491.2</v>
      </c>
      <c r="K9292" s="101" t="s">
        <v>1388</v>
      </c>
    </row>
    <row r="9293" spans="1:11" ht="56.25" customHeight="1">
      <c r="A9293" s="98" t="s">
        <v>633</v>
      </c>
      <c r="B9293" s="125" t="s">
        <v>7720</v>
      </c>
      <c r="C9293" s="126">
        <v>42423</v>
      </c>
      <c r="D9293" s="98" t="s">
        <v>3</v>
      </c>
      <c r="E9293" s="98">
        <v>1352970</v>
      </c>
      <c r="F9293" s="98"/>
      <c r="G9293" s="127" t="s">
        <v>8454</v>
      </c>
      <c r="H9293" s="128">
        <v>0</v>
      </c>
      <c r="I9293" s="128">
        <v>691.57</v>
      </c>
      <c r="J9293" s="129">
        <v>691.57</v>
      </c>
      <c r="K9293" s="101" t="s">
        <v>1388</v>
      </c>
    </row>
    <row r="9294" spans="1:11" ht="56.25" customHeight="1">
      <c r="A9294" s="98" t="s">
        <v>633</v>
      </c>
      <c r="B9294" s="125" t="s">
        <v>7720</v>
      </c>
      <c r="C9294" s="126">
        <v>42423</v>
      </c>
      <c r="D9294" s="98" t="s">
        <v>3</v>
      </c>
      <c r="E9294" s="98">
        <v>1353006</v>
      </c>
      <c r="F9294" s="98"/>
      <c r="G9294" s="127" t="s">
        <v>8466</v>
      </c>
      <c r="H9294" s="128">
        <v>0</v>
      </c>
      <c r="I9294" s="128">
        <v>36</v>
      </c>
      <c r="J9294" s="129">
        <v>36</v>
      </c>
      <c r="K9294" s="101" t="s">
        <v>1388</v>
      </c>
    </row>
    <row r="9295" spans="1:11" ht="56.25" customHeight="1">
      <c r="A9295" s="98" t="s">
        <v>633</v>
      </c>
      <c r="B9295" s="125" t="s">
        <v>7720</v>
      </c>
      <c r="C9295" s="126">
        <v>42423</v>
      </c>
      <c r="D9295" s="98" t="s">
        <v>3</v>
      </c>
      <c r="E9295" s="98">
        <v>1353029</v>
      </c>
      <c r="F9295" s="98"/>
      <c r="G9295" s="127" t="s">
        <v>8470</v>
      </c>
      <c r="H9295" s="128">
        <v>0</v>
      </c>
      <c r="I9295" s="128">
        <v>5869.6500000000005</v>
      </c>
      <c r="J9295" s="129">
        <v>5869.6500000000005</v>
      </c>
      <c r="K9295" s="101" t="s">
        <v>1388</v>
      </c>
    </row>
    <row r="9296" spans="1:11" ht="56.25" customHeight="1">
      <c r="A9296" s="98" t="s">
        <v>633</v>
      </c>
      <c r="B9296" s="125" t="s">
        <v>7720</v>
      </c>
      <c r="C9296" s="126">
        <v>42423</v>
      </c>
      <c r="D9296" s="98" t="s">
        <v>3</v>
      </c>
      <c r="E9296" s="98">
        <v>1353031</v>
      </c>
      <c r="F9296" s="98"/>
      <c r="G9296" s="127" t="s">
        <v>8471</v>
      </c>
      <c r="H9296" s="128">
        <v>0</v>
      </c>
      <c r="I9296" s="128">
        <v>723.58</v>
      </c>
      <c r="J9296" s="129">
        <v>723.58</v>
      </c>
      <c r="K9296" s="101" t="s">
        <v>1388</v>
      </c>
    </row>
    <row r="9297" spans="1:11" ht="56.25" customHeight="1">
      <c r="A9297" s="98" t="s">
        <v>633</v>
      </c>
      <c r="B9297" s="125" t="s">
        <v>7720</v>
      </c>
      <c r="C9297" s="126">
        <v>42423</v>
      </c>
      <c r="D9297" s="98" t="s">
        <v>3</v>
      </c>
      <c r="E9297" s="98">
        <v>1353037</v>
      </c>
      <c r="F9297" s="98"/>
      <c r="G9297" s="127" t="s">
        <v>8473</v>
      </c>
      <c r="H9297" s="128">
        <v>0</v>
      </c>
      <c r="I9297" s="128">
        <v>1500</v>
      </c>
      <c r="J9297" s="129">
        <v>1500</v>
      </c>
      <c r="K9297" s="101" t="s">
        <v>1388</v>
      </c>
    </row>
    <row r="9298" spans="1:11" ht="56.25" customHeight="1">
      <c r="A9298" s="98" t="s">
        <v>633</v>
      </c>
      <c r="B9298" s="125" t="s">
        <v>7720</v>
      </c>
      <c r="C9298" s="126">
        <v>42423</v>
      </c>
      <c r="D9298" s="98" t="s">
        <v>3</v>
      </c>
      <c r="E9298" s="98">
        <v>1353051</v>
      </c>
      <c r="F9298" s="98"/>
      <c r="G9298" s="127" t="s">
        <v>8477</v>
      </c>
      <c r="H9298" s="128">
        <v>0</v>
      </c>
      <c r="I9298" s="128">
        <v>610.57000000000005</v>
      </c>
      <c r="J9298" s="129">
        <v>610.57000000000005</v>
      </c>
      <c r="K9298" s="101" t="s">
        <v>1388</v>
      </c>
    </row>
    <row r="9299" spans="1:11" ht="56.25" customHeight="1">
      <c r="A9299" s="98" t="s">
        <v>633</v>
      </c>
      <c r="B9299" s="125" t="s">
        <v>7720</v>
      </c>
      <c r="C9299" s="126">
        <v>42423</v>
      </c>
      <c r="D9299" s="98" t="s">
        <v>3</v>
      </c>
      <c r="E9299" s="98">
        <v>1353052</v>
      </c>
      <c r="F9299" s="98"/>
      <c r="G9299" s="127" t="s">
        <v>8477</v>
      </c>
      <c r="H9299" s="128">
        <v>0</v>
      </c>
      <c r="I9299" s="128">
        <v>228.69</v>
      </c>
      <c r="J9299" s="129">
        <v>228.69</v>
      </c>
      <c r="K9299" s="101" t="s">
        <v>1388</v>
      </c>
    </row>
    <row r="9300" spans="1:11" ht="56.25" customHeight="1">
      <c r="A9300" s="98" t="s">
        <v>633</v>
      </c>
      <c r="B9300" s="125" t="s">
        <v>7720</v>
      </c>
      <c r="C9300" s="126">
        <v>42423</v>
      </c>
      <c r="D9300" s="98" t="s">
        <v>3</v>
      </c>
      <c r="E9300" s="98">
        <v>1353054</v>
      </c>
      <c r="F9300" s="98"/>
      <c r="G9300" s="127" t="s">
        <v>8477</v>
      </c>
      <c r="H9300" s="128">
        <v>0</v>
      </c>
      <c r="I9300" s="128">
        <v>610.57000000000005</v>
      </c>
      <c r="J9300" s="129">
        <v>610.57000000000005</v>
      </c>
      <c r="K9300" s="101" t="s">
        <v>1388</v>
      </c>
    </row>
    <row r="9301" spans="1:11" ht="56.25" customHeight="1">
      <c r="A9301" s="98" t="s">
        <v>633</v>
      </c>
      <c r="B9301" s="125" t="s">
        <v>7720</v>
      </c>
      <c r="C9301" s="126">
        <v>42423</v>
      </c>
      <c r="D9301" s="98" t="s">
        <v>3</v>
      </c>
      <c r="E9301" s="98">
        <v>1353055</v>
      </c>
      <c r="F9301" s="98"/>
      <c r="G9301" s="127" t="s">
        <v>8478</v>
      </c>
      <c r="H9301" s="128">
        <v>0</v>
      </c>
      <c r="I9301" s="128">
        <v>610.57000000000005</v>
      </c>
      <c r="J9301" s="129">
        <v>610.57000000000005</v>
      </c>
      <c r="K9301" s="101" t="s">
        <v>1388</v>
      </c>
    </row>
    <row r="9302" spans="1:11" ht="56.25" customHeight="1">
      <c r="A9302" s="98" t="s">
        <v>633</v>
      </c>
      <c r="B9302" s="125" t="s">
        <v>7720</v>
      </c>
      <c r="C9302" s="126">
        <v>42423</v>
      </c>
      <c r="D9302" s="98" t="s">
        <v>3</v>
      </c>
      <c r="E9302" s="98">
        <v>1353057</v>
      </c>
      <c r="F9302" s="98"/>
      <c r="G9302" s="127" t="s">
        <v>8479</v>
      </c>
      <c r="H9302" s="128">
        <v>0</v>
      </c>
      <c r="I9302" s="128">
        <v>476.78000000000003</v>
      </c>
      <c r="J9302" s="129">
        <v>476.78000000000003</v>
      </c>
      <c r="K9302" s="101" t="s">
        <v>1388</v>
      </c>
    </row>
    <row r="9303" spans="1:11" ht="56.25" customHeight="1">
      <c r="A9303" s="98" t="s">
        <v>633</v>
      </c>
      <c r="B9303" s="125" t="s">
        <v>7720</v>
      </c>
      <c r="C9303" s="126">
        <v>42423</v>
      </c>
      <c r="D9303" s="98" t="s">
        <v>3</v>
      </c>
      <c r="E9303" s="98">
        <v>1353063</v>
      </c>
      <c r="F9303" s="98"/>
      <c r="G9303" s="127" t="s">
        <v>8480</v>
      </c>
      <c r="H9303" s="128">
        <v>0</v>
      </c>
      <c r="I9303" s="128">
        <v>45150.450000000004</v>
      </c>
      <c r="J9303" s="129">
        <v>45150.450000000004</v>
      </c>
      <c r="K9303" s="101" t="s">
        <v>1388</v>
      </c>
    </row>
    <row r="9304" spans="1:11" ht="56.25" customHeight="1">
      <c r="A9304" s="98" t="s">
        <v>633</v>
      </c>
      <c r="B9304" s="125" t="s">
        <v>7720</v>
      </c>
      <c r="C9304" s="126">
        <v>42423</v>
      </c>
      <c r="D9304" s="98" t="s">
        <v>3</v>
      </c>
      <c r="E9304" s="98">
        <v>1353068</v>
      </c>
      <c r="F9304" s="98"/>
      <c r="G9304" s="127" t="s">
        <v>8485</v>
      </c>
      <c r="H9304" s="128">
        <v>0</v>
      </c>
      <c r="I9304" s="128">
        <v>16641.36</v>
      </c>
      <c r="J9304" s="129">
        <v>16641.36</v>
      </c>
      <c r="K9304" s="101" t="s">
        <v>1388</v>
      </c>
    </row>
    <row r="9305" spans="1:11" ht="56.25" customHeight="1">
      <c r="A9305" s="98" t="s">
        <v>633</v>
      </c>
      <c r="B9305" s="125" t="s">
        <v>7720</v>
      </c>
      <c r="C9305" s="126">
        <v>42423</v>
      </c>
      <c r="D9305" s="98" t="s">
        <v>3</v>
      </c>
      <c r="E9305" s="98">
        <v>1353110</v>
      </c>
      <c r="F9305" s="98"/>
      <c r="G9305" s="127" t="s">
        <v>8486</v>
      </c>
      <c r="H9305" s="128">
        <v>0</v>
      </c>
      <c r="I9305" s="128">
        <v>6226.49</v>
      </c>
      <c r="J9305" s="129">
        <v>6226.49</v>
      </c>
      <c r="K9305" s="101" t="s">
        <v>1388</v>
      </c>
    </row>
    <row r="9306" spans="1:11" ht="56.25" customHeight="1">
      <c r="A9306" s="98" t="s">
        <v>633</v>
      </c>
      <c r="B9306" s="125" t="s">
        <v>7720</v>
      </c>
      <c r="C9306" s="126">
        <v>42423</v>
      </c>
      <c r="D9306" s="98" t="s">
        <v>3</v>
      </c>
      <c r="E9306" s="98">
        <v>1353125</v>
      </c>
      <c r="F9306" s="98"/>
      <c r="G9306" s="127" t="s">
        <v>8488</v>
      </c>
      <c r="H9306" s="128">
        <v>0</v>
      </c>
      <c r="I9306" s="128">
        <v>54</v>
      </c>
      <c r="J9306" s="129">
        <v>54</v>
      </c>
      <c r="K9306" s="101" t="s">
        <v>1388</v>
      </c>
    </row>
    <row r="9307" spans="1:11" ht="56.25" customHeight="1">
      <c r="A9307" s="98" t="s">
        <v>633</v>
      </c>
      <c r="B9307" s="125" t="s">
        <v>7720</v>
      </c>
      <c r="C9307" s="126">
        <v>42423</v>
      </c>
      <c r="D9307" s="98" t="s">
        <v>3</v>
      </c>
      <c r="E9307" s="98">
        <v>1353134</v>
      </c>
      <c r="F9307" s="98"/>
      <c r="G9307" s="127" t="s">
        <v>8491</v>
      </c>
      <c r="H9307" s="128">
        <v>0</v>
      </c>
      <c r="I9307" s="128">
        <v>54</v>
      </c>
      <c r="J9307" s="129">
        <v>54</v>
      </c>
      <c r="K9307" s="101" t="s">
        <v>1388</v>
      </c>
    </row>
    <row r="9308" spans="1:11" ht="56.25" customHeight="1">
      <c r="A9308" s="98" t="s">
        <v>633</v>
      </c>
      <c r="B9308" s="125" t="s">
        <v>7720</v>
      </c>
      <c r="C9308" s="126">
        <v>42423</v>
      </c>
      <c r="D9308" s="98" t="s">
        <v>3</v>
      </c>
      <c r="E9308" s="98">
        <v>1353136</v>
      </c>
      <c r="F9308" s="98"/>
      <c r="G9308" s="127" t="s">
        <v>8492</v>
      </c>
      <c r="H9308" s="128">
        <v>0</v>
      </c>
      <c r="I9308" s="128">
        <v>18</v>
      </c>
      <c r="J9308" s="129">
        <v>18</v>
      </c>
      <c r="K9308" s="101" t="s">
        <v>1388</v>
      </c>
    </row>
    <row r="9309" spans="1:11" ht="56.25" customHeight="1">
      <c r="A9309" s="98" t="s">
        <v>633</v>
      </c>
      <c r="B9309" s="125" t="s">
        <v>7720</v>
      </c>
      <c r="C9309" s="126">
        <v>42424</v>
      </c>
      <c r="D9309" s="98" t="s">
        <v>3</v>
      </c>
      <c r="E9309" s="98">
        <v>1353421</v>
      </c>
      <c r="F9309" s="98"/>
      <c r="G9309" s="127" t="s">
        <v>8495</v>
      </c>
      <c r="H9309" s="128">
        <v>0</v>
      </c>
      <c r="I9309" s="128">
        <v>465</v>
      </c>
      <c r="J9309" s="129">
        <v>465</v>
      </c>
      <c r="K9309" s="101" t="s">
        <v>1388</v>
      </c>
    </row>
    <row r="9310" spans="1:11" ht="56.25" customHeight="1">
      <c r="A9310" s="98" t="s">
        <v>633</v>
      </c>
      <c r="B9310" s="125" t="s">
        <v>7720</v>
      </c>
      <c r="C9310" s="126">
        <v>42424</v>
      </c>
      <c r="D9310" s="98" t="s">
        <v>3</v>
      </c>
      <c r="E9310" s="98">
        <v>1353432</v>
      </c>
      <c r="F9310" s="98"/>
      <c r="G9310" s="127" t="s">
        <v>8496</v>
      </c>
      <c r="H9310" s="128">
        <v>0</v>
      </c>
      <c r="I9310" s="128">
        <v>5205.75</v>
      </c>
      <c r="J9310" s="129">
        <v>5205.75</v>
      </c>
      <c r="K9310" s="101" t="s">
        <v>1388</v>
      </c>
    </row>
    <row r="9311" spans="1:11" ht="56.25" customHeight="1">
      <c r="A9311" s="98" t="s">
        <v>633</v>
      </c>
      <c r="B9311" s="125" t="s">
        <v>7720</v>
      </c>
      <c r="C9311" s="126">
        <v>42424</v>
      </c>
      <c r="D9311" s="98" t="s">
        <v>3</v>
      </c>
      <c r="E9311" s="98">
        <v>1353472</v>
      </c>
      <c r="F9311" s="98"/>
      <c r="G9311" s="127" t="s">
        <v>8498</v>
      </c>
      <c r="H9311" s="128">
        <v>0</v>
      </c>
      <c r="I9311" s="128">
        <v>4550.3599999999997</v>
      </c>
      <c r="J9311" s="129">
        <v>4550.3599999999997</v>
      </c>
      <c r="K9311" s="101" t="s">
        <v>1388</v>
      </c>
    </row>
    <row r="9312" spans="1:11" ht="56.25" customHeight="1">
      <c r="A9312" s="98" t="s">
        <v>633</v>
      </c>
      <c r="B9312" s="125" t="s">
        <v>7720</v>
      </c>
      <c r="C9312" s="126">
        <v>42424</v>
      </c>
      <c r="D9312" s="98" t="s">
        <v>3</v>
      </c>
      <c r="E9312" s="98">
        <v>1353530</v>
      </c>
      <c r="F9312" s="98"/>
      <c r="G9312" s="127" t="s">
        <v>8503</v>
      </c>
      <c r="H9312" s="128">
        <v>0</v>
      </c>
      <c r="I9312" s="128">
        <v>870</v>
      </c>
      <c r="J9312" s="129">
        <v>870</v>
      </c>
      <c r="K9312" s="101" t="s">
        <v>1388</v>
      </c>
    </row>
    <row r="9313" spans="1:11" ht="56.25" customHeight="1">
      <c r="A9313" s="98" t="s">
        <v>633</v>
      </c>
      <c r="B9313" s="125" t="s">
        <v>7720</v>
      </c>
      <c r="C9313" s="126">
        <v>42424</v>
      </c>
      <c r="D9313" s="98" t="s">
        <v>3</v>
      </c>
      <c r="E9313" s="98">
        <v>1353555</v>
      </c>
      <c r="F9313" s="98"/>
      <c r="G9313" s="127" t="s">
        <v>8506</v>
      </c>
      <c r="H9313" s="128">
        <v>0</v>
      </c>
      <c r="I9313" s="128">
        <v>1071.96</v>
      </c>
      <c r="J9313" s="129">
        <v>1071.96</v>
      </c>
      <c r="K9313" s="101" t="s">
        <v>1388</v>
      </c>
    </row>
    <row r="9314" spans="1:11" ht="56.25" customHeight="1">
      <c r="A9314" s="98" t="s">
        <v>633</v>
      </c>
      <c r="B9314" s="125" t="s">
        <v>7720</v>
      </c>
      <c r="C9314" s="126">
        <v>42424</v>
      </c>
      <c r="D9314" s="98" t="s">
        <v>3</v>
      </c>
      <c r="E9314" s="98">
        <v>1353613</v>
      </c>
      <c r="F9314" s="98"/>
      <c r="G9314" s="127" t="s">
        <v>8513</v>
      </c>
      <c r="H9314" s="128">
        <v>0</v>
      </c>
      <c r="I9314" s="128">
        <v>4966.1500000000005</v>
      </c>
      <c r="J9314" s="129">
        <v>4966.1500000000005</v>
      </c>
      <c r="K9314" s="101" t="s">
        <v>1388</v>
      </c>
    </row>
    <row r="9315" spans="1:11" ht="56.25" customHeight="1">
      <c r="A9315" s="98" t="s">
        <v>633</v>
      </c>
      <c r="B9315" s="125" t="s">
        <v>7720</v>
      </c>
      <c r="C9315" s="126">
        <v>42424</v>
      </c>
      <c r="D9315" s="98" t="s">
        <v>3</v>
      </c>
      <c r="E9315" s="98">
        <v>1353615</v>
      </c>
      <c r="F9315" s="98"/>
      <c r="G9315" s="127" t="s">
        <v>8514</v>
      </c>
      <c r="H9315" s="128">
        <v>0</v>
      </c>
      <c r="I9315" s="128">
        <v>4966.1500000000005</v>
      </c>
      <c r="J9315" s="129">
        <v>4966.1500000000005</v>
      </c>
      <c r="K9315" s="101" t="s">
        <v>1388</v>
      </c>
    </row>
    <row r="9316" spans="1:11" ht="56.25" customHeight="1">
      <c r="A9316" s="98" t="s">
        <v>633</v>
      </c>
      <c r="B9316" s="125" t="s">
        <v>7720</v>
      </c>
      <c r="C9316" s="126">
        <v>42424</v>
      </c>
      <c r="D9316" s="98" t="s">
        <v>3</v>
      </c>
      <c r="E9316" s="98">
        <v>1353636</v>
      </c>
      <c r="F9316" s="98"/>
      <c r="G9316" s="127" t="s">
        <v>8516</v>
      </c>
      <c r="H9316" s="128">
        <v>0</v>
      </c>
      <c r="I9316" s="128">
        <v>18</v>
      </c>
      <c r="J9316" s="129">
        <v>18</v>
      </c>
      <c r="K9316" s="101" t="s">
        <v>1388</v>
      </c>
    </row>
    <row r="9317" spans="1:11" ht="56.25" customHeight="1">
      <c r="A9317" s="98" t="s">
        <v>633</v>
      </c>
      <c r="B9317" s="125" t="s">
        <v>7720</v>
      </c>
      <c r="C9317" s="126">
        <v>42424</v>
      </c>
      <c r="D9317" s="98" t="s">
        <v>3</v>
      </c>
      <c r="E9317" s="98">
        <v>1353638</v>
      </c>
      <c r="F9317" s="98"/>
      <c r="G9317" s="127" t="s">
        <v>8517</v>
      </c>
      <c r="H9317" s="128">
        <v>0</v>
      </c>
      <c r="I9317" s="128">
        <v>18</v>
      </c>
      <c r="J9317" s="129">
        <v>18</v>
      </c>
      <c r="K9317" s="101" t="s">
        <v>1388</v>
      </c>
    </row>
    <row r="9318" spans="1:11" ht="56.25" customHeight="1">
      <c r="A9318" s="98" t="s">
        <v>633</v>
      </c>
      <c r="B9318" s="125" t="s">
        <v>7720</v>
      </c>
      <c r="C9318" s="126">
        <v>42424</v>
      </c>
      <c r="D9318" s="98" t="s">
        <v>3</v>
      </c>
      <c r="E9318" s="98">
        <v>1353640</v>
      </c>
      <c r="F9318" s="98"/>
      <c r="G9318" s="127" t="s">
        <v>8518</v>
      </c>
      <c r="H9318" s="128">
        <v>0</v>
      </c>
      <c r="I9318" s="128">
        <v>15.4</v>
      </c>
      <c r="J9318" s="129">
        <v>15.4</v>
      </c>
      <c r="K9318" s="101" t="s">
        <v>1388</v>
      </c>
    </row>
    <row r="9319" spans="1:11" ht="56.25" customHeight="1">
      <c r="A9319" s="98" t="s">
        <v>633</v>
      </c>
      <c r="B9319" s="125" t="s">
        <v>7720</v>
      </c>
      <c r="C9319" s="126">
        <v>42424</v>
      </c>
      <c r="D9319" s="98" t="s">
        <v>3</v>
      </c>
      <c r="E9319" s="98">
        <v>1353642</v>
      </c>
      <c r="F9319" s="98"/>
      <c r="G9319" s="127" t="s">
        <v>8519</v>
      </c>
      <c r="H9319" s="128">
        <v>0</v>
      </c>
      <c r="I9319" s="128">
        <v>31.400000000000002</v>
      </c>
      <c r="J9319" s="129">
        <v>31.400000000000002</v>
      </c>
      <c r="K9319" s="101" t="s">
        <v>1388</v>
      </c>
    </row>
    <row r="9320" spans="1:11" ht="56.25" customHeight="1">
      <c r="A9320" s="98" t="s">
        <v>633</v>
      </c>
      <c r="B9320" s="125" t="s">
        <v>7720</v>
      </c>
      <c r="C9320" s="126">
        <v>42424</v>
      </c>
      <c r="D9320" s="98" t="s">
        <v>3</v>
      </c>
      <c r="E9320" s="98">
        <v>1353644</v>
      </c>
      <c r="F9320" s="98"/>
      <c r="G9320" s="127" t="s">
        <v>8520</v>
      </c>
      <c r="H9320" s="128">
        <v>0</v>
      </c>
      <c r="I9320" s="128">
        <v>5793.43</v>
      </c>
      <c r="J9320" s="129">
        <v>5793.43</v>
      </c>
      <c r="K9320" s="101" t="s">
        <v>1388</v>
      </c>
    </row>
    <row r="9321" spans="1:11" ht="56.25" customHeight="1">
      <c r="A9321" s="98" t="s">
        <v>633</v>
      </c>
      <c r="B9321" s="125" t="s">
        <v>7720</v>
      </c>
      <c r="C9321" s="126">
        <v>42424</v>
      </c>
      <c r="D9321" s="98" t="s">
        <v>3</v>
      </c>
      <c r="E9321" s="98">
        <v>1353652</v>
      </c>
      <c r="F9321" s="98"/>
      <c r="G9321" s="127" t="s">
        <v>8521</v>
      </c>
      <c r="H9321" s="128">
        <v>0</v>
      </c>
      <c r="I9321" s="128">
        <v>60</v>
      </c>
      <c r="J9321" s="129">
        <v>60</v>
      </c>
      <c r="K9321" s="101" t="s">
        <v>1388</v>
      </c>
    </row>
    <row r="9322" spans="1:11" ht="56.25" customHeight="1">
      <c r="A9322" s="98" t="s">
        <v>633</v>
      </c>
      <c r="B9322" s="125" t="s">
        <v>7720</v>
      </c>
      <c r="C9322" s="126">
        <v>42424</v>
      </c>
      <c r="D9322" s="98" t="s">
        <v>3</v>
      </c>
      <c r="E9322" s="98">
        <v>1353653</v>
      </c>
      <c r="F9322" s="98"/>
      <c r="G9322" s="127" t="s">
        <v>8522</v>
      </c>
      <c r="H9322" s="128">
        <v>0</v>
      </c>
      <c r="I9322" s="128">
        <v>234.23000000000002</v>
      </c>
      <c r="J9322" s="129">
        <v>234.23000000000002</v>
      </c>
      <c r="K9322" s="101" t="s">
        <v>1388</v>
      </c>
    </row>
    <row r="9323" spans="1:11" ht="56.25" customHeight="1">
      <c r="A9323" s="98" t="s">
        <v>633</v>
      </c>
      <c r="B9323" s="125" t="s">
        <v>7720</v>
      </c>
      <c r="C9323" s="126">
        <v>42424</v>
      </c>
      <c r="D9323" s="98" t="s">
        <v>3</v>
      </c>
      <c r="E9323" s="98">
        <v>1353655</v>
      </c>
      <c r="F9323" s="98"/>
      <c r="G9323" s="127" t="s">
        <v>8523</v>
      </c>
      <c r="H9323" s="128">
        <v>0</v>
      </c>
      <c r="I9323" s="128">
        <v>244.46</v>
      </c>
      <c r="J9323" s="129">
        <v>244.46</v>
      </c>
      <c r="K9323" s="101" t="s">
        <v>1388</v>
      </c>
    </row>
    <row r="9324" spans="1:11" ht="56.25" customHeight="1">
      <c r="A9324" s="98" t="s">
        <v>633</v>
      </c>
      <c r="B9324" s="125" t="s">
        <v>7720</v>
      </c>
      <c r="C9324" s="126">
        <v>42424</v>
      </c>
      <c r="D9324" s="98" t="s">
        <v>3</v>
      </c>
      <c r="E9324" s="98">
        <v>1353656</v>
      </c>
      <c r="F9324" s="98"/>
      <c r="G9324" s="127" t="s">
        <v>8524</v>
      </c>
      <c r="H9324" s="128">
        <v>0</v>
      </c>
      <c r="I9324" s="128">
        <v>16.100000000000001</v>
      </c>
      <c r="J9324" s="129">
        <v>16.100000000000001</v>
      </c>
      <c r="K9324" s="101" t="s">
        <v>1388</v>
      </c>
    </row>
    <row r="9325" spans="1:11" ht="56.25" customHeight="1">
      <c r="A9325" s="98" t="s">
        <v>633</v>
      </c>
      <c r="B9325" s="125" t="s">
        <v>7720</v>
      </c>
      <c r="C9325" s="126">
        <v>42424</v>
      </c>
      <c r="D9325" s="98" t="s">
        <v>3</v>
      </c>
      <c r="E9325" s="98">
        <v>1353690</v>
      </c>
      <c r="F9325" s="98"/>
      <c r="G9325" s="127" t="s">
        <v>8526</v>
      </c>
      <c r="H9325" s="128">
        <v>0</v>
      </c>
      <c r="I9325" s="128">
        <v>1342.3500000000001</v>
      </c>
      <c r="J9325" s="129">
        <v>1342.3500000000001</v>
      </c>
      <c r="K9325" s="101" t="s">
        <v>1388</v>
      </c>
    </row>
    <row r="9326" spans="1:11" ht="56.25" customHeight="1">
      <c r="A9326" s="98" t="s">
        <v>633</v>
      </c>
      <c r="B9326" s="125" t="s">
        <v>7720</v>
      </c>
      <c r="C9326" s="126">
        <v>42424</v>
      </c>
      <c r="D9326" s="98" t="s">
        <v>3</v>
      </c>
      <c r="E9326" s="98">
        <v>1353715</v>
      </c>
      <c r="F9326" s="98"/>
      <c r="G9326" s="127" t="s">
        <v>8528</v>
      </c>
      <c r="H9326" s="128">
        <v>0</v>
      </c>
      <c r="I9326" s="128">
        <v>1430.73</v>
      </c>
      <c r="J9326" s="129">
        <v>1430.73</v>
      </c>
      <c r="K9326" s="101" t="s">
        <v>1388</v>
      </c>
    </row>
    <row r="9327" spans="1:11" ht="56.25" customHeight="1">
      <c r="A9327" s="98" t="s">
        <v>633</v>
      </c>
      <c r="B9327" s="125" t="s">
        <v>7720</v>
      </c>
      <c r="C9327" s="126">
        <v>42425</v>
      </c>
      <c r="D9327" s="98" t="s">
        <v>3</v>
      </c>
      <c r="E9327" s="98">
        <v>1353869</v>
      </c>
      <c r="F9327" s="98"/>
      <c r="G9327" s="127" t="s">
        <v>8529</v>
      </c>
      <c r="H9327" s="128">
        <v>0</v>
      </c>
      <c r="I9327" s="128">
        <v>345.91</v>
      </c>
      <c r="J9327" s="129">
        <v>345.91</v>
      </c>
      <c r="K9327" s="101" t="s">
        <v>1388</v>
      </c>
    </row>
    <row r="9328" spans="1:11" ht="56.25" customHeight="1">
      <c r="A9328" s="98" t="s">
        <v>633</v>
      </c>
      <c r="B9328" s="125" t="s">
        <v>7720</v>
      </c>
      <c r="C9328" s="126">
        <v>42425</v>
      </c>
      <c r="D9328" s="98" t="s">
        <v>3</v>
      </c>
      <c r="E9328" s="98">
        <v>1353872</v>
      </c>
      <c r="F9328" s="98"/>
      <c r="G9328" s="127" t="s">
        <v>8530</v>
      </c>
      <c r="H9328" s="128">
        <v>0</v>
      </c>
      <c r="I9328" s="128">
        <v>345.91</v>
      </c>
      <c r="J9328" s="129">
        <v>345.91</v>
      </c>
      <c r="K9328" s="101" t="s">
        <v>1388</v>
      </c>
    </row>
    <row r="9329" spans="1:11" ht="56.25" customHeight="1">
      <c r="A9329" s="98" t="s">
        <v>633</v>
      </c>
      <c r="B9329" s="125" t="s">
        <v>7720</v>
      </c>
      <c r="C9329" s="126">
        <v>42425</v>
      </c>
      <c r="D9329" s="98" t="s">
        <v>3</v>
      </c>
      <c r="E9329" s="98">
        <v>1353873</v>
      </c>
      <c r="F9329" s="98"/>
      <c r="G9329" s="127" t="s">
        <v>8531</v>
      </c>
      <c r="H9329" s="128">
        <v>0</v>
      </c>
      <c r="I9329" s="128">
        <v>345.91</v>
      </c>
      <c r="J9329" s="129">
        <v>345.91</v>
      </c>
      <c r="K9329" s="101" t="s">
        <v>1388</v>
      </c>
    </row>
    <row r="9330" spans="1:11" ht="56.25" customHeight="1">
      <c r="A9330" s="98" t="s">
        <v>633</v>
      </c>
      <c r="B9330" s="125" t="s">
        <v>7720</v>
      </c>
      <c r="C9330" s="126">
        <v>42425</v>
      </c>
      <c r="D9330" s="98" t="s">
        <v>3</v>
      </c>
      <c r="E9330" s="98">
        <v>1353874</v>
      </c>
      <c r="F9330" s="98"/>
      <c r="G9330" s="127" t="s">
        <v>8532</v>
      </c>
      <c r="H9330" s="128">
        <v>0</v>
      </c>
      <c r="I9330" s="128">
        <v>361.86</v>
      </c>
      <c r="J9330" s="129">
        <v>361.86</v>
      </c>
      <c r="K9330" s="101" t="s">
        <v>1388</v>
      </c>
    </row>
    <row r="9331" spans="1:11" ht="56.25" customHeight="1">
      <c r="A9331" s="98" t="s">
        <v>633</v>
      </c>
      <c r="B9331" s="125" t="s">
        <v>7720</v>
      </c>
      <c r="C9331" s="126">
        <v>42425</v>
      </c>
      <c r="D9331" s="98" t="s">
        <v>3</v>
      </c>
      <c r="E9331" s="98">
        <v>1353875</v>
      </c>
      <c r="F9331" s="98"/>
      <c r="G9331" s="127" t="s">
        <v>8533</v>
      </c>
      <c r="H9331" s="128">
        <v>0</v>
      </c>
      <c r="I9331" s="128">
        <v>361.86</v>
      </c>
      <c r="J9331" s="129">
        <v>361.86</v>
      </c>
      <c r="K9331" s="101" t="s">
        <v>1388</v>
      </c>
    </row>
    <row r="9332" spans="1:11" ht="56.25" customHeight="1">
      <c r="A9332" s="98" t="s">
        <v>633</v>
      </c>
      <c r="B9332" s="125" t="s">
        <v>7720</v>
      </c>
      <c r="C9332" s="126">
        <v>42425</v>
      </c>
      <c r="D9332" s="98" t="s">
        <v>3</v>
      </c>
      <c r="E9332" s="98">
        <v>1353876</v>
      </c>
      <c r="F9332" s="98"/>
      <c r="G9332" s="127" t="s">
        <v>8534</v>
      </c>
      <c r="H9332" s="128">
        <v>0</v>
      </c>
      <c r="I9332" s="128">
        <v>64</v>
      </c>
      <c r="J9332" s="129">
        <v>64</v>
      </c>
      <c r="K9332" s="101" t="s">
        <v>1388</v>
      </c>
    </row>
    <row r="9333" spans="1:11" ht="56.25" customHeight="1">
      <c r="A9333" s="98" t="s">
        <v>633</v>
      </c>
      <c r="B9333" s="125" t="s">
        <v>7720</v>
      </c>
      <c r="C9333" s="126">
        <v>42425</v>
      </c>
      <c r="D9333" s="98" t="s">
        <v>3</v>
      </c>
      <c r="E9333" s="98">
        <v>1353960</v>
      </c>
      <c r="F9333" s="98"/>
      <c r="G9333" s="127" t="s">
        <v>8539</v>
      </c>
      <c r="H9333" s="128">
        <v>0</v>
      </c>
      <c r="I9333" s="128">
        <v>4874</v>
      </c>
      <c r="J9333" s="129">
        <v>4874</v>
      </c>
      <c r="K9333" s="101" t="s">
        <v>1388</v>
      </c>
    </row>
    <row r="9334" spans="1:11" ht="56.25" customHeight="1">
      <c r="A9334" s="98" t="s">
        <v>633</v>
      </c>
      <c r="B9334" s="125" t="s">
        <v>7720</v>
      </c>
      <c r="C9334" s="126">
        <v>42425</v>
      </c>
      <c r="D9334" s="98" t="s">
        <v>3</v>
      </c>
      <c r="E9334" s="98">
        <v>1354014</v>
      </c>
      <c r="F9334" s="98"/>
      <c r="G9334" s="127" t="s">
        <v>8541</v>
      </c>
      <c r="H9334" s="128">
        <v>0</v>
      </c>
      <c r="I9334" s="128">
        <v>7265.56</v>
      </c>
      <c r="J9334" s="129">
        <v>7265.56</v>
      </c>
      <c r="K9334" s="101" t="s">
        <v>1388</v>
      </c>
    </row>
    <row r="9335" spans="1:11" ht="56.25" customHeight="1">
      <c r="A9335" s="98" t="s">
        <v>633</v>
      </c>
      <c r="B9335" s="125" t="s">
        <v>7720</v>
      </c>
      <c r="C9335" s="126">
        <v>42425</v>
      </c>
      <c r="D9335" s="98" t="s">
        <v>3</v>
      </c>
      <c r="E9335" s="98">
        <v>1354028</v>
      </c>
      <c r="F9335" s="98"/>
      <c r="G9335" s="127" t="s">
        <v>8542</v>
      </c>
      <c r="H9335" s="128">
        <v>0</v>
      </c>
      <c r="I9335" s="128">
        <v>78.8</v>
      </c>
      <c r="J9335" s="129">
        <v>78.8</v>
      </c>
      <c r="K9335" s="101" t="s">
        <v>1388</v>
      </c>
    </row>
    <row r="9336" spans="1:11" ht="56.25" customHeight="1">
      <c r="A9336" s="98" t="s">
        <v>633</v>
      </c>
      <c r="B9336" s="125" t="s">
        <v>7720</v>
      </c>
      <c r="C9336" s="126">
        <v>42425</v>
      </c>
      <c r="D9336" s="98" t="s">
        <v>3</v>
      </c>
      <c r="E9336" s="98">
        <v>1354075</v>
      </c>
      <c r="F9336" s="98"/>
      <c r="G9336" s="127" t="s">
        <v>8543</v>
      </c>
      <c r="H9336" s="128">
        <v>0</v>
      </c>
      <c r="I9336" s="128">
        <v>54</v>
      </c>
      <c r="J9336" s="129">
        <v>54</v>
      </c>
      <c r="K9336" s="101" t="s">
        <v>1388</v>
      </c>
    </row>
    <row r="9337" spans="1:11" ht="56.25" customHeight="1">
      <c r="A9337" s="98" t="s">
        <v>633</v>
      </c>
      <c r="B9337" s="125" t="s">
        <v>7720</v>
      </c>
      <c r="C9337" s="126">
        <v>42426</v>
      </c>
      <c r="D9337" s="98" t="s">
        <v>3</v>
      </c>
      <c r="E9337" s="98">
        <v>1354318</v>
      </c>
      <c r="F9337" s="98"/>
      <c r="G9337" s="127" t="s">
        <v>8555</v>
      </c>
      <c r="H9337" s="128">
        <v>0</v>
      </c>
      <c r="I9337" s="128">
        <v>30</v>
      </c>
      <c r="J9337" s="129">
        <v>30</v>
      </c>
      <c r="K9337" s="101" t="s">
        <v>1388</v>
      </c>
    </row>
    <row r="9338" spans="1:11" ht="56.25" customHeight="1">
      <c r="A9338" s="98" t="s">
        <v>633</v>
      </c>
      <c r="B9338" s="125" t="s">
        <v>7720</v>
      </c>
      <c r="C9338" s="126">
        <v>42426</v>
      </c>
      <c r="D9338" s="98" t="s">
        <v>3</v>
      </c>
      <c r="E9338" s="98">
        <v>1354336</v>
      </c>
      <c r="F9338" s="98"/>
      <c r="G9338" s="127" t="s">
        <v>8558</v>
      </c>
      <c r="H9338" s="128">
        <v>0</v>
      </c>
      <c r="I9338" s="128">
        <v>1966.97</v>
      </c>
      <c r="J9338" s="129">
        <v>1966.97</v>
      </c>
      <c r="K9338" s="101" t="s">
        <v>1429</v>
      </c>
    </row>
    <row r="9339" spans="1:11" ht="56.25" customHeight="1">
      <c r="A9339" s="98" t="s">
        <v>633</v>
      </c>
      <c r="B9339" s="125" t="s">
        <v>7720</v>
      </c>
      <c r="C9339" s="126">
        <v>42426</v>
      </c>
      <c r="D9339" s="98" t="s">
        <v>3</v>
      </c>
      <c r="E9339" s="98">
        <v>1354345</v>
      </c>
      <c r="F9339" s="98"/>
      <c r="G9339" s="127" t="s">
        <v>8559</v>
      </c>
      <c r="H9339" s="128">
        <v>0</v>
      </c>
      <c r="I9339" s="128">
        <v>1118.72</v>
      </c>
      <c r="J9339" s="129">
        <v>1118.72</v>
      </c>
      <c r="K9339" s="101" t="s">
        <v>1388</v>
      </c>
    </row>
    <row r="9340" spans="1:11" ht="56.25" customHeight="1">
      <c r="A9340" s="98" t="s">
        <v>633</v>
      </c>
      <c r="B9340" s="125" t="s">
        <v>7720</v>
      </c>
      <c r="C9340" s="126">
        <v>42426</v>
      </c>
      <c r="D9340" s="98" t="s">
        <v>3</v>
      </c>
      <c r="E9340" s="98">
        <v>1354358</v>
      </c>
      <c r="F9340" s="98"/>
      <c r="G9340" s="127" t="s">
        <v>8560</v>
      </c>
      <c r="H9340" s="128">
        <v>0</v>
      </c>
      <c r="I9340" s="128">
        <v>1955.29</v>
      </c>
      <c r="J9340" s="129">
        <v>1955.29</v>
      </c>
      <c r="K9340" s="101" t="s">
        <v>1388</v>
      </c>
    </row>
    <row r="9341" spans="1:11" ht="56.25" customHeight="1">
      <c r="A9341" s="98" t="s">
        <v>633</v>
      </c>
      <c r="B9341" s="125" t="s">
        <v>7720</v>
      </c>
      <c r="C9341" s="126">
        <v>42426</v>
      </c>
      <c r="D9341" s="98" t="s">
        <v>3</v>
      </c>
      <c r="E9341" s="98">
        <v>1354364</v>
      </c>
      <c r="F9341" s="98"/>
      <c r="G9341" s="127" t="s">
        <v>8561</v>
      </c>
      <c r="H9341" s="128">
        <v>0</v>
      </c>
      <c r="I9341" s="128">
        <v>1139.49</v>
      </c>
      <c r="J9341" s="129">
        <v>1139.49</v>
      </c>
      <c r="K9341" s="101" t="s">
        <v>1388</v>
      </c>
    </row>
    <row r="9342" spans="1:11" ht="56.25" customHeight="1">
      <c r="A9342" s="98" t="s">
        <v>633</v>
      </c>
      <c r="B9342" s="125" t="s">
        <v>7720</v>
      </c>
      <c r="C9342" s="126">
        <v>42426</v>
      </c>
      <c r="D9342" s="98" t="s">
        <v>3</v>
      </c>
      <c r="E9342" s="98">
        <v>1354521</v>
      </c>
      <c r="F9342" s="98"/>
      <c r="G9342" s="127" t="s">
        <v>8569</v>
      </c>
      <c r="H9342" s="128">
        <v>0</v>
      </c>
      <c r="I9342" s="128">
        <v>476.78000000000003</v>
      </c>
      <c r="J9342" s="129">
        <v>476.78000000000003</v>
      </c>
      <c r="K9342" s="101" t="s">
        <v>1388</v>
      </c>
    </row>
    <row r="9343" spans="1:11" ht="56.25" customHeight="1">
      <c r="A9343" s="98" t="s">
        <v>633</v>
      </c>
      <c r="B9343" s="125" t="s">
        <v>7720</v>
      </c>
      <c r="C9343" s="126">
        <v>42426</v>
      </c>
      <c r="D9343" s="98" t="s">
        <v>3</v>
      </c>
      <c r="E9343" s="98">
        <v>1354580</v>
      </c>
      <c r="F9343" s="98"/>
      <c r="G9343" s="127" t="s">
        <v>8570</v>
      </c>
      <c r="H9343" s="128">
        <v>0</v>
      </c>
      <c r="I9343" s="128">
        <v>50</v>
      </c>
      <c r="J9343" s="129">
        <v>50</v>
      </c>
      <c r="K9343" s="101" t="s">
        <v>1388</v>
      </c>
    </row>
    <row r="9344" spans="1:11" ht="56.25" customHeight="1">
      <c r="A9344" s="98" t="s">
        <v>633</v>
      </c>
      <c r="B9344" s="125" t="s">
        <v>7720</v>
      </c>
      <c r="C9344" s="126">
        <v>42429</v>
      </c>
      <c r="D9344" s="98" t="s">
        <v>3</v>
      </c>
      <c r="E9344" s="98">
        <v>1354859</v>
      </c>
      <c r="F9344" s="98"/>
      <c r="G9344" s="127" t="s">
        <v>8593</v>
      </c>
      <c r="H9344" s="128">
        <v>0</v>
      </c>
      <c r="I9344" s="128">
        <v>2819.27</v>
      </c>
      <c r="J9344" s="129">
        <v>2819.27</v>
      </c>
      <c r="K9344" s="101" t="s">
        <v>1388</v>
      </c>
    </row>
    <row r="9345" spans="1:11" ht="56.25" customHeight="1">
      <c r="A9345" s="98" t="s">
        <v>633</v>
      </c>
      <c r="B9345" s="125" t="s">
        <v>7720</v>
      </c>
      <c r="C9345" s="126">
        <v>42429</v>
      </c>
      <c r="D9345" s="98" t="s">
        <v>3</v>
      </c>
      <c r="E9345" s="98">
        <v>1354913</v>
      </c>
      <c r="F9345" s="98"/>
      <c r="G9345" s="127" t="s">
        <v>8602</v>
      </c>
      <c r="H9345" s="128">
        <v>0</v>
      </c>
      <c r="I9345" s="128">
        <v>24</v>
      </c>
      <c r="J9345" s="129">
        <v>24</v>
      </c>
      <c r="K9345" s="101" t="s">
        <v>1388</v>
      </c>
    </row>
    <row r="9346" spans="1:11" ht="56.25" customHeight="1">
      <c r="A9346" s="98" t="s">
        <v>633</v>
      </c>
      <c r="B9346" s="125" t="s">
        <v>7720</v>
      </c>
      <c r="C9346" s="126">
        <v>42429</v>
      </c>
      <c r="D9346" s="98" t="s">
        <v>3</v>
      </c>
      <c r="E9346" s="98">
        <v>1354944</v>
      </c>
      <c r="F9346" s="98"/>
      <c r="G9346" s="127" t="s">
        <v>8604</v>
      </c>
      <c r="H9346" s="128">
        <v>0</v>
      </c>
      <c r="I9346" s="128">
        <v>2597.5</v>
      </c>
      <c r="J9346" s="129">
        <v>2597.5</v>
      </c>
      <c r="K9346" s="101" t="s">
        <v>1388</v>
      </c>
    </row>
    <row r="9347" spans="1:11" ht="56.25" customHeight="1">
      <c r="A9347" s="98" t="s">
        <v>633</v>
      </c>
      <c r="B9347" s="125" t="s">
        <v>7720</v>
      </c>
      <c r="C9347" s="126">
        <v>42429</v>
      </c>
      <c r="D9347" s="98" t="s">
        <v>3</v>
      </c>
      <c r="E9347" s="98">
        <v>1354952</v>
      </c>
      <c r="F9347" s="98"/>
      <c r="G9347" s="127" t="s">
        <v>8605</v>
      </c>
      <c r="H9347" s="128">
        <v>0</v>
      </c>
      <c r="I9347" s="128">
        <v>3520.81</v>
      </c>
      <c r="J9347" s="129">
        <v>3520.81</v>
      </c>
      <c r="K9347" s="101" t="s">
        <v>1388</v>
      </c>
    </row>
    <row r="9348" spans="1:11" ht="56.25" customHeight="1">
      <c r="A9348" s="98" t="s">
        <v>633</v>
      </c>
      <c r="B9348" s="125" t="s">
        <v>7720</v>
      </c>
      <c r="C9348" s="126">
        <v>42429</v>
      </c>
      <c r="D9348" s="98" t="s">
        <v>3</v>
      </c>
      <c r="E9348" s="98">
        <v>1354999</v>
      </c>
      <c r="F9348" s="98"/>
      <c r="G9348" s="127" t="s">
        <v>8606</v>
      </c>
      <c r="H9348" s="128">
        <v>0</v>
      </c>
      <c r="I9348" s="128">
        <v>742</v>
      </c>
      <c r="J9348" s="129">
        <v>742</v>
      </c>
      <c r="K9348" s="101" t="s">
        <v>1388</v>
      </c>
    </row>
    <row r="9349" spans="1:11" ht="56.25" customHeight="1">
      <c r="A9349" s="98" t="s">
        <v>633</v>
      </c>
      <c r="B9349" s="125" t="s">
        <v>7720</v>
      </c>
      <c r="C9349" s="126">
        <v>42429</v>
      </c>
      <c r="D9349" s="98" t="s">
        <v>3</v>
      </c>
      <c r="E9349" s="98">
        <v>1355001</v>
      </c>
      <c r="F9349" s="98"/>
      <c r="G9349" s="127" t="s">
        <v>8607</v>
      </c>
      <c r="H9349" s="128">
        <v>0</v>
      </c>
      <c r="I9349" s="128">
        <v>1113</v>
      </c>
      <c r="J9349" s="129">
        <v>1113</v>
      </c>
      <c r="K9349" s="101" t="s">
        <v>1388</v>
      </c>
    </row>
    <row r="9350" spans="1:11" ht="56.25" customHeight="1">
      <c r="A9350" s="98" t="s">
        <v>633</v>
      </c>
      <c r="B9350" s="125" t="s">
        <v>7720</v>
      </c>
      <c r="C9350" s="126">
        <v>42430</v>
      </c>
      <c r="D9350" s="98" t="s">
        <v>3</v>
      </c>
      <c r="E9350" s="98">
        <v>1355296</v>
      </c>
      <c r="F9350" s="98"/>
      <c r="G9350" s="127" t="s">
        <v>8615</v>
      </c>
      <c r="H9350" s="128">
        <v>0</v>
      </c>
      <c r="I9350" s="128">
        <v>930</v>
      </c>
      <c r="J9350" s="129">
        <v>930</v>
      </c>
      <c r="K9350" s="101" t="s">
        <v>1388</v>
      </c>
    </row>
    <row r="9351" spans="1:11" ht="56.25" customHeight="1">
      <c r="A9351" s="98" t="s">
        <v>633</v>
      </c>
      <c r="B9351" s="125" t="s">
        <v>7720</v>
      </c>
      <c r="C9351" s="126">
        <v>42430</v>
      </c>
      <c r="D9351" s="98" t="s">
        <v>3</v>
      </c>
      <c r="E9351" s="98">
        <v>1355307</v>
      </c>
      <c r="F9351" s="98"/>
      <c r="G9351" s="127" t="s">
        <v>8616</v>
      </c>
      <c r="H9351" s="128">
        <v>0</v>
      </c>
      <c r="I9351" s="128">
        <v>7706.68</v>
      </c>
      <c r="J9351" s="129">
        <v>7706.68</v>
      </c>
      <c r="K9351" s="101" t="s">
        <v>1388</v>
      </c>
    </row>
    <row r="9352" spans="1:11" ht="56.25" customHeight="1">
      <c r="A9352" s="98" t="s">
        <v>633</v>
      </c>
      <c r="B9352" s="125" t="s">
        <v>7720</v>
      </c>
      <c r="C9352" s="126">
        <v>42430</v>
      </c>
      <c r="D9352" s="98" t="s">
        <v>3</v>
      </c>
      <c r="E9352" s="98">
        <v>1355398</v>
      </c>
      <c r="F9352" s="98"/>
      <c r="G9352" s="127" t="s">
        <v>8626</v>
      </c>
      <c r="H9352" s="128">
        <v>0</v>
      </c>
      <c r="I9352" s="128">
        <v>1000.66</v>
      </c>
      <c r="J9352" s="129">
        <v>1000.66</v>
      </c>
      <c r="K9352" s="101" t="s">
        <v>1388</v>
      </c>
    </row>
    <row r="9353" spans="1:11" ht="56.25" customHeight="1">
      <c r="A9353" s="98" t="s">
        <v>633</v>
      </c>
      <c r="B9353" s="125" t="s">
        <v>7720</v>
      </c>
      <c r="C9353" s="126">
        <v>42430</v>
      </c>
      <c r="D9353" s="98" t="s">
        <v>3</v>
      </c>
      <c r="E9353" s="98">
        <v>1355459</v>
      </c>
      <c r="F9353" s="98"/>
      <c r="G9353" s="127" t="s">
        <v>8629</v>
      </c>
      <c r="H9353" s="128">
        <v>0</v>
      </c>
      <c r="I9353" s="128">
        <v>354.95</v>
      </c>
      <c r="J9353" s="129">
        <v>354.95</v>
      </c>
      <c r="K9353" s="101" t="s">
        <v>1388</v>
      </c>
    </row>
    <row r="9354" spans="1:11" ht="56.25" customHeight="1">
      <c r="A9354" s="98" t="s">
        <v>633</v>
      </c>
      <c r="B9354" s="125" t="s">
        <v>7720</v>
      </c>
      <c r="C9354" s="126">
        <v>42430</v>
      </c>
      <c r="D9354" s="98" t="s">
        <v>3</v>
      </c>
      <c r="E9354" s="98">
        <v>1355523</v>
      </c>
      <c r="F9354" s="98"/>
      <c r="G9354" s="127" t="s">
        <v>8634</v>
      </c>
      <c r="H9354" s="128">
        <v>0</v>
      </c>
      <c r="I9354" s="128">
        <v>4541.2</v>
      </c>
      <c r="J9354" s="129">
        <v>4541.2</v>
      </c>
      <c r="K9354" s="101" t="s">
        <v>1388</v>
      </c>
    </row>
    <row r="9355" spans="1:11" ht="56.25" customHeight="1">
      <c r="A9355" s="98" t="s">
        <v>633</v>
      </c>
      <c r="B9355" s="125" t="s">
        <v>7720</v>
      </c>
      <c r="C9355" s="126">
        <v>42430</v>
      </c>
      <c r="D9355" s="98" t="s">
        <v>3</v>
      </c>
      <c r="E9355" s="98">
        <v>1355524</v>
      </c>
      <c r="F9355" s="98"/>
      <c r="G9355" s="127" t="s">
        <v>8635</v>
      </c>
      <c r="H9355" s="128">
        <v>0</v>
      </c>
      <c r="I9355" s="128">
        <v>4541.2</v>
      </c>
      <c r="J9355" s="129">
        <v>4541.2</v>
      </c>
      <c r="K9355" s="101" t="s">
        <v>1388</v>
      </c>
    </row>
    <row r="9356" spans="1:11" ht="56.25" customHeight="1">
      <c r="A9356" s="98" t="s">
        <v>633</v>
      </c>
      <c r="B9356" s="125" t="s">
        <v>7720</v>
      </c>
      <c r="C9356" s="126">
        <v>42430</v>
      </c>
      <c r="D9356" s="98" t="s">
        <v>3</v>
      </c>
      <c r="E9356" s="98">
        <v>1355527</v>
      </c>
      <c r="F9356" s="98"/>
      <c r="G9356" s="127" t="s">
        <v>8636</v>
      </c>
      <c r="H9356" s="128">
        <v>0</v>
      </c>
      <c r="I9356" s="128">
        <v>1015</v>
      </c>
      <c r="J9356" s="129">
        <v>1015</v>
      </c>
      <c r="K9356" s="101" t="s">
        <v>1388</v>
      </c>
    </row>
    <row r="9357" spans="1:11" ht="56.25" customHeight="1">
      <c r="A9357" s="98" t="s">
        <v>633</v>
      </c>
      <c r="B9357" s="125" t="s">
        <v>7720</v>
      </c>
      <c r="C9357" s="126">
        <v>42430</v>
      </c>
      <c r="D9357" s="98" t="s">
        <v>3</v>
      </c>
      <c r="E9357" s="98">
        <v>1355529</v>
      </c>
      <c r="F9357" s="98"/>
      <c r="G9357" s="127" t="s">
        <v>8637</v>
      </c>
      <c r="H9357" s="128">
        <v>0</v>
      </c>
      <c r="I9357" s="128">
        <v>1015</v>
      </c>
      <c r="J9357" s="129">
        <v>1015</v>
      </c>
      <c r="K9357" s="101" t="s">
        <v>1388</v>
      </c>
    </row>
    <row r="9358" spans="1:11" ht="56.25" customHeight="1">
      <c r="A9358" s="98" t="s">
        <v>633</v>
      </c>
      <c r="B9358" s="125" t="s">
        <v>7720</v>
      </c>
      <c r="C9358" s="126">
        <v>42430</v>
      </c>
      <c r="D9358" s="98" t="s">
        <v>3</v>
      </c>
      <c r="E9358" s="98">
        <v>1355532</v>
      </c>
      <c r="F9358" s="98"/>
      <c r="G9358" s="127" t="s">
        <v>8638</v>
      </c>
      <c r="H9358" s="128">
        <v>0</v>
      </c>
      <c r="I9358" s="128">
        <v>182.70000000000002</v>
      </c>
      <c r="J9358" s="129">
        <v>182.70000000000002</v>
      </c>
      <c r="K9358" s="101" t="s">
        <v>1388</v>
      </c>
    </row>
    <row r="9359" spans="1:11" ht="56.25" customHeight="1">
      <c r="A9359" s="98" t="s">
        <v>633</v>
      </c>
      <c r="B9359" s="125" t="s">
        <v>7720</v>
      </c>
      <c r="C9359" s="126">
        <v>42430</v>
      </c>
      <c r="D9359" s="98" t="s">
        <v>3</v>
      </c>
      <c r="E9359" s="98">
        <v>1355540</v>
      </c>
      <c r="F9359" s="98"/>
      <c r="G9359" s="127" t="s">
        <v>8639</v>
      </c>
      <c r="H9359" s="128">
        <v>0</v>
      </c>
      <c r="I9359" s="128">
        <v>2596</v>
      </c>
      <c r="J9359" s="129">
        <v>2596</v>
      </c>
      <c r="K9359" s="101" t="s">
        <v>1388</v>
      </c>
    </row>
    <row r="9360" spans="1:11" ht="56.25" customHeight="1">
      <c r="A9360" s="98" t="s">
        <v>633</v>
      </c>
      <c r="B9360" s="125" t="s">
        <v>7720</v>
      </c>
      <c r="C9360" s="126">
        <v>42430</v>
      </c>
      <c r="D9360" s="98" t="s">
        <v>3</v>
      </c>
      <c r="E9360" s="98">
        <v>1355550</v>
      </c>
      <c r="F9360" s="98"/>
      <c r="G9360" s="127" t="s">
        <v>8643</v>
      </c>
      <c r="H9360" s="128">
        <v>0</v>
      </c>
      <c r="I9360" s="128">
        <v>6713.1</v>
      </c>
      <c r="J9360" s="129">
        <v>6713.1</v>
      </c>
      <c r="K9360" s="101" t="s">
        <v>1388</v>
      </c>
    </row>
    <row r="9361" spans="1:11" ht="56.25" customHeight="1">
      <c r="A9361" s="98" t="s">
        <v>633</v>
      </c>
      <c r="B9361" s="125" t="s">
        <v>7720</v>
      </c>
      <c r="C9361" s="126">
        <v>42431</v>
      </c>
      <c r="D9361" s="98" t="s">
        <v>3</v>
      </c>
      <c r="E9361" s="98">
        <v>1355736</v>
      </c>
      <c r="F9361" s="98"/>
      <c r="G9361" s="127" t="s">
        <v>8291</v>
      </c>
      <c r="H9361" s="128">
        <v>0</v>
      </c>
      <c r="I9361" s="128">
        <v>1000</v>
      </c>
      <c r="J9361" s="129">
        <v>1000</v>
      </c>
      <c r="K9361" s="101" t="s">
        <v>1388</v>
      </c>
    </row>
    <row r="9362" spans="1:11" ht="56.25" customHeight="1">
      <c r="A9362" s="98" t="s">
        <v>633</v>
      </c>
      <c r="B9362" s="125" t="s">
        <v>7720</v>
      </c>
      <c r="C9362" s="126">
        <v>42431</v>
      </c>
      <c r="D9362" s="98" t="s">
        <v>3</v>
      </c>
      <c r="E9362" s="98">
        <v>1355738</v>
      </c>
      <c r="F9362" s="98"/>
      <c r="G9362" s="127" t="s">
        <v>8651</v>
      </c>
      <c r="H9362" s="128">
        <v>0</v>
      </c>
      <c r="I9362" s="128">
        <v>500</v>
      </c>
      <c r="J9362" s="129">
        <v>500</v>
      </c>
      <c r="K9362" s="101" t="s">
        <v>1388</v>
      </c>
    </row>
    <row r="9363" spans="1:11" ht="56.25" customHeight="1">
      <c r="A9363" s="98" t="s">
        <v>633</v>
      </c>
      <c r="B9363" s="125" t="s">
        <v>7720</v>
      </c>
      <c r="C9363" s="126">
        <v>42431</v>
      </c>
      <c r="D9363" s="98" t="s">
        <v>3</v>
      </c>
      <c r="E9363" s="98">
        <v>1355740</v>
      </c>
      <c r="F9363" s="98"/>
      <c r="G9363" s="127" t="s">
        <v>8652</v>
      </c>
      <c r="H9363" s="128">
        <v>0</v>
      </c>
      <c r="I9363" s="128">
        <v>800</v>
      </c>
      <c r="J9363" s="129">
        <v>800</v>
      </c>
      <c r="K9363" s="101" t="s">
        <v>1388</v>
      </c>
    </row>
    <row r="9364" spans="1:11" ht="56.25" customHeight="1">
      <c r="A9364" s="98" t="s">
        <v>633</v>
      </c>
      <c r="B9364" s="125" t="s">
        <v>7720</v>
      </c>
      <c r="C9364" s="126">
        <v>42431</v>
      </c>
      <c r="D9364" s="98" t="s">
        <v>3</v>
      </c>
      <c r="E9364" s="98">
        <v>1355758</v>
      </c>
      <c r="F9364" s="98"/>
      <c r="G9364" s="127" t="s">
        <v>8656</v>
      </c>
      <c r="H9364" s="128">
        <v>0</v>
      </c>
      <c r="I9364" s="128">
        <v>450.87</v>
      </c>
      <c r="J9364" s="129">
        <v>450.87</v>
      </c>
      <c r="K9364" s="101" t="s">
        <v>1388</v>
      </c>
    </row>
    <row r="9365" spans="1:11" ht="56.25" customHeight="1">
      <c r="A9365" s="98" t="s">
        <v>633</v>
      </c>
      <c r="B9365" s="125" t="s">
        <v>7720</v>
      </c>
      <c r="C9365" s="126">
        <v>42431</v>
      </c>
      <c r="D9365" s="98" t="s">
        <v>3</v>
      </c>
      <c r="E9365" s="98">
        <v>1355795</v>
      </c>
      <c r="F9365" s="98"/>
      <c r="G9365" s="127" t="s">
        <v>8661</v>
      </c>
      <c r="H9365" s="128">
        <v>0</v>
      </c>
      <c r="I9365" s="128">
        <v>471.5</v>
      </c>
      <c r="J9365" s="129">
        <v>471.5</v>
      </c>
      <c r="K9365" s="101" t="s">
        <v>1388</v>
      </c>
    </row>
    <row r="9366" spans="1:11" ht="56.25" customHeight="1">
      <c r="A9366" s="98" t="s">
        <v>633</v>
      </c>
      <c r="B9366" s="125" t="s">
        <v>7720</v>
      </c>
      <c r="C9366" s="126">
        <v>42431</v>
      </c>
      <c r="D9366" s="98" t="s">
        <v>3</v>
      </c>
      <c r="E9366" s="98">
        <v>1355911</v>
      </c>
      <c r="F9366" s="98"/>
      <c r="G9366" s="127" t="s">
        <v>8662</v>
      </c>
      <c r="H9366" s="128">
        <v>0</v>
      </c>
      <c r="I9366" s="128">
        <v>792</v>
      </c>
      <c r="J9366" s="129">
        <v>792</v>
      </c>
      <c r="K9366" s="101" t="s">
        <v>1388</v>
      </c>
    </row>
    <row r="9367" spans="1:11" ht="56.25" customHeight="1">
      <c r="A9367" s="98" t="s">
        <v>633</v>
      </c>
      <c r="B9367" s="125" t="s">
        <v>7720</v>
      </c>
      <c r="C9367" s="126">
        <v>42431</v>
      </c>
      <c r="D9367" s="98" t="s">
        <v>3</v>
      </c>
      <c r="E9367" s="98">
        <v>1355932</v>
      </c>
      <c r="F9367" s="98"/>
      <c r="G9367" s="127" t="s">
        <v>8663</v>
      </c>
      <c r="H9367" s="128">
        <v>0</v>
      </c>
      <c r="I9367" s="128">
        <v>1774</v>
      </c>
      <c r="J9367" s="129">
        <v>1774</v>
      </c>
      <c r="K9367" s="101" t="s">
        <v>1388</v>
      </c>
    </row>
    <row r="9368" spans="1:11" ht="56.25" customHeight="1">
      <c r="A9368" s="98" t="s">
        <v>633</v>
      </c>
      <c r="B9368" s="125" t="s">
        <v>7720</v>
      </c>
      <c r="C9368" s="126">
        <v>42432</v>
      </c>
      <c r="D9368" s="98" t="s">
        <v>3</v>
      </c>
      <c r="E9368" s="98">
        <v>1356090</v>
      </c>
      <c r="F9368" s="98"/>
      <c r="G9368" s="127" t="s">
        <v>8666</v>
      </c>
      <c r="H9368" s="128">
        <v>0</v>
      </c>
      <c r="I9368" s="128">
        <v>2100</v>
      </c>
      <c r="J9368" s="129">
        <v>2100</v>
      </c>
      <c r="K9368" s="101" t="s">
        <v>1388</v>
      </c>
    </row>
    <row r="9369" spans="1:11" ht="56.25" customHeight="1">
      <c r="A9369" s="98" t="s">
        <v>633</v>
      </c>
      <c r="B9369" s="125" t="s">
        <v>7720</v>
      </c>
      <c r="C9369" s="126">
        <v>42432</v>
      </c>
      <c r="D9369" s="98" t="s">
        <v>3</v>
      </c>
      <c r="E9369" s="98">
        <v>1356139</v>
      </c>
      <c r="F9369" s="98"/>
      <c r="G9369" s="127" t="s">
        <v>8669</v>
      </c>
      <c r="H9369" s="128">
        <v>0</v>
      </c>
      <c r="I9369" s="128">
        <v>1552.13</v>
      </c>
      <c r="J9369" s="129">
        <v>1552.13</v>
      </c>
      <c r="K9369" s="101" t="s">
        <v>1388</v>
      </c>
    </row>
    <row r="9370" spans="1:11" ht="56.25" customHeight="1">
      <c r="A9370" s="98" t="s">
        <v>633</v>
      </c>
      <c r="B9370" s="125" t="s">
        <v>7720</v>
      </c>
      <c r="C9370" s="126">
        <v>42432</v>
      </c>
      <c r="D9370" s="98" t="s">
        <v>3</v>
      </c>
      <c r="E9370" s="98">
        <v>1356142</v>
      </c>
      <c r="F9370" s="98"/>
      <c r="G9370" s="127" t="s">
        <v>8670</v>
      </c>
      <c r="H9370" s="128">
        <v>0</v>
      </c>
      <c r="I9370" s="128">
        <v>115.64</v>
      </c>
      <c r="J9370" s="129">
        <v>115.64</v>
      </c>
      <c r="K9370" s="101" t="s">
        <v>1388</v>
      </c>
    </row>
    <row r="9371" spans="1:11" ht="56.25" customHeight="1">
      <c r="A9371" s="98" t="s">
        <v>633</v>
      </c>
      <c r="B9371" s="125" t="s">
        <v>7720</v>
      </c>
      <c r="C9371" s="126">
        <v>42432</v>
      </c>
      <c r="D9371" s="98" t="s">
        <v>3</v>
      </c>
      <c r="E9371" s="98">
        <v>1356195</v>
      </c>
      <c r="F9371" s="98"/>
      <c r="G9371" s="127" t="s">
        <v>8671</v>
      </c>
      <c r="H9371" s="128">
        <v>0</v>
      </c>
      <c r="I9371" s="128">
        <v>1506</v>
      </c>
      <c r="J9371" s="129">
        <v>1506</v>
      </c>
      <c r="K9371" s="101" t="s">
        <v>1388</v>
      </c>
    </row>
    <row r="9372" spans="1:11" ht="56.25" customHeight="1">
      <c r="A9372" s="98" t="s">
        <v>633</v>
      </c>
      <c r="B9372" s="125" t="s">
        <v>7720</v>
      </c>
      <c r="C9372" s="126">
        <v>42432</v>
      </c>
      <c r="D9372" s="98" t="s">
        <v>3</v>
      </c>
      <c r="E9372" s="98">
        <v>1356197</v>
      </c>
      <c r="F9372" s="98"/>
      <c r="G9372" s="127" t="s">
        <v>8672</v>
      </c>
      <c r="H9372" s="128">
        <v>0</v>
      </c>
      <c r="I9372" s="128">
        <v>3487.1</v>
      </c>
      <c r="J9372" s="129">
        <v>3487.1</v>
      </c>
      <c r="K9372" s="101" t="s">
        <v>1388</v>
      </c>
    </row>
    <row r="9373" spans="1:11" ht="56.25" customHeight="1">
      <c r="A9373" s="98" t="s">
        <v>633</v>
      </c>
      <c r="B9373" s="125" t="s">
        <v>7720</v>
      </c>
      <c r="C9373" s="126">
        <v>42432</v>
      </c>
      <c r="D9373" s="98" t="s">
        <v>3</v>
      </c>
      <c r="E9373" s="98">
        <v>1356251</v>
      </c>
      <c r="F9373" s="98"/>
      <c r="G9373" s="127" t="s">
        <v>8673</v>
      </c>
      <c r="H9373" s="128">
        <v>0</v>
      </c>
      <c r="I9373" s="128">
        <v>241.07</v>
      </c>
      <c r="J9373" s="129">
        <v>241.07</v>
      </c>
      <c r="K9373" s="101" t="s">
        <v>1388</v>
      </c>
    </row>
    <row r="9374" spans="1:11" ht="56.25" customHeight="1">
      <c r="A9374" s="98" t="s">
        <v>633</v>
      </c>
      <c r="B9374" s="125" t="s">
        <v>7720</v>
      </c>
      <c r="C9374" s="126">
        <v>42432</v>
      </c>
      <c r="D9374" s="98" t="s">
        <v>3</v>
      </c>
      <c r="E9374" s="98">
        <v>1356262</v>
      </c>
      <c r="F9374" s="98"/>
      <c r="G9374" s="127" t="s">
        <v>8676</v>
      </c>
      <c r="H9374" s="128">
        <v>0</v>
      </c>
      <c r="I9374" s="128">
        <v>5851.58</v>
      </c>
      <c r="J9374" s="129">
        <v>5851.58</v>
      </c>
      <c r="K9374" s="101" t="s">
        <v>1388</v>
      </c>
    </row>
    <row r="9375" spans="1:11" ht="56.25" customHeight="1">
      <c r="A9375" s="98" t="s">
        <v>633</v>
      </c>
      <c r="B9375" s="125" t="s">
        <v>7720</v>
      </c>
      <c r="C9375" s="126">
        <v>42432</v>
      </c>
      <c r="D9375" s="98" t="s">
        <v>3</v>
      </c>
      <c r="E9375" s="98">
        <v>1356312</v>
      </c>
      <c r="F9375" s="98"/>
      <c r="G9375" s="127" t="s">
        <v>8677</v>
      </c>
      <c r="H9375" s="128">
        <v>0</v>
      </c>
      <c r="I9375" s="128">
        <v>1500</v>
      </c>
      <c r="J9375" s="129">
        <v>1500</v>
      </c>
      <c r="K9375" s="101" t="s">
        <v>1388</v>
      </c>
    </row>
    <row r="9376" spans="1:11" ht="56.25" customHeight="1">
      <c r="A9376" s="98" t="s">
        <v>633</v>
      </c>
      <c r="B9376" s="125" t="s">
        <v>7720</v>
      </c>
      <c r="C9376" s="126">
        <v>42432</v>
      </c>
      <c r="D9376" s="98" t="s">
        <v>3</v>
      </c>
      <c r="E9376" s="98">
        <v>1356322</v>
      </c>
      <c r="F9376" s="98"/>
      <c r="G9376" s="127" t="s">
        <v>8679</v>
      </c>
      <c r="H9376" s="128">
        <v>0</v>
      </c>
      <c r="I9376" s="128">
        <v>48.82</v>
      </c>
      <c r="J9376" s="129">
        <v>48.82</v>
      </c>
      <c r="K9376" s="101" t="s">
        <v>1388</v>
      </c>
    </row>
    <row r="9377" spans="1:11" ht="56.25" customHeight="1">
      <c r="A9377" s="98" t="s">
        <v>633</v>
      </c>
      <c r="B9377" s="125" t="s">
        <v>7720</v>
      </c>
      <c r="C9377" s="126">
        <v>42433</v>
      </c>
      <c r="D9377" s="98" t="s">
        <v>3</v>
      </c>
      <c r="E9377" s="98">
        <v>1356543</v>
      </c>
      <c r="F9377" s="98"/>
      <c r="G9377" s="127" t="s">
        <v>7806</v>
      </c>
      <c r="H9377" s="128">
        <v>0</v>
      </c>
      <c r="I9377" s="128">
        <v>1016</v>
      </c>
      <c r="J9377" s="129">
        <v>1016</v>
      </c>
      <c r="K9377" s="101" t="s">
        <v>1388</v>
      </c>
    </row>
    <row r="9378" spans="1:11" ht="56.25" customHeight="1">
      <c r="A9378" s="98" t="s">
        <v>633</v>
      </c>
      <c r="B9378" s="125" t="s">
        <v>7720</v>
      </c>
      <c r="C9378" s="126">
        <v>42433</v>
      </c>
      <c r="D9378" s="98" t="s">
        <v>3</v>
      </c>
      <c r="E9378" s="98">
        <v>1356631</v>
      </c>
      <c r="F9378" s="98"/>
      <c r="G9378" s="127" t="s">
        <v>8684</v>
      </c>
      <c r="H9378" s="128">
        <v>0</v>
      </c>
      <c r="I9378" s="128">
        <v>1000</v>
      </c>
      <c r="J9378" s="129">
        <v>1000</v>
      </c>
      <c r="K9378" s="101" t="s">
        <v>1388</v>
      </c>
    </row>
    <row r="9379" spans="1:11" ht="56.25" customHeight="1">
      <c r="A9379" s="98" t="s">
        <v>633</v>
      </c>
      <c r="B9379" s="125" t="s">
        <v>7720</v>
      </c>
      <c r="C9379" s="126">
        <v>42433</v>
      </c>
      <c r="D9379" s="98" t="s">
        <v>3</v>
      </c>
      <c r="E9379" s="98">
        <v>1356657</v>
      </c>
      <c r="F9379" s="98"/>
      <c r="G9379" s="127" t="s">
        <v>8685</v>
      </c>
      <c r="H9379" s="128">
        <v>0</v>
      </c>
      <c r="I9379" s="128">
        <v>2018.21</v>
      </c>
      <c r="J9379" s="129">
        <v>2018.21</v>
      </c>
      <c r="K9379" s="101" t="s">
        <v>1388</v>
      </c>
    </row>
    <row r="9380" spans="1:11" ht="56.25" customHeight="1">
      <c r="A9380" s="98" t="s">
        <v>633</v>
      </c>
      <c r="B9380" s="125" t="s">
        <v>7720</v>
      </c>
      <c r="C9380" s="126">
        <v>42433</v>
      </c>
      <c r="D9380" s="98" t="s">
        <v>3</v>
      </c>
      <c r="E9380" s="98">
        <v>1356666</v>
      </c>
      <c r="F9380" s="98"/>
      <c r="G9380" s="127" t="s">
        <v>8686</v>
      </c>
      <c r="H9380" s="128">
        <v>0</v>
      </c>
      <c r="I9380" s="128">
        <v>1713</v>
      </c>
      <c r="J9380" s="129">
        <v>1713</v>
      </c>
      <c r="K9380" s="101" t="s">
        <v>1388</v>
      </c>
    </row>
    <row r="9381" spans="1:11" ht="56.25" customHeight="1">
      <c r="A9381" s="98" t="s">
        <v>633</v>
      </c>
      <c r="B9381" s="125" t="s">
        <v>7720</v>
      </c>
      <c r="C9381" s="126">
        <v>42433</v>
      </c>
      <c r="D9381" s="98" t="s">
        <v>3</v>
      </c>
      <c r="E9381" s="98">
        <v>1356732</v>
      </c>
      <c r="F9381" s="98"/>
      <c r="G9381" s="127" t="s">
        <v>8692</v>
      </c>
      <c r="H9381" s="128">
        <v>0</v>
      </c>
      <c r="I9381" s="128">
        <v>1500</v>
      </c>
      <c r="J9381" s="129">
        <v>1500</v>
      </c>
      <c r="K9381" s="101" t="s">
        <v>1388</v>
      </c>
    </row>
    <row r="9382" spans="1:11" ht="56.25" customHeight="1">
      <c r="A9382" s="98" t="s">
        <v>633</v>
      </c>
      <c r="B9382" s="125" t="s">
        <v>7720</v>
      </c>
      <c r="C9382" s="126">
        <v>42433</v>
      </c>
      <c r="D9382" s="98" t="s">
        <v>3</v>
      </c>
      <c r="E9382" s="98">
        <v>1356742</v>
      </c>
      <c r="F9382" s="98"/>
      <c r="G9382" s="127" t="s">
        <v>8693</v>
      </c>
      <c r="H9382" s="128">
        <v>0</v>
      </c>
      <c r="I9382" s="128">
        <v>1026.6100000000001</v>
      </c>
      <c r="J9382" s="129">
        <v>1026.6100000000001</v>
      </c>
      <c r="K9382" s="101" t="s">
        <v>1388</v>
      </c>
    </row>
    <row r="9383" spans="1:11" ht="56.25" customHeight="1">
      <c r="A9383" s="98" t="s">
        <v>633</v>
      </c>
      <c r="B9383" s="125" t="s">
        <v>7720</v>
      </c>
      <c r="C9383" s="126">
        <v>42433</v>
      </c>
      <c r="D9383" s="98" t="s">
        <v>3</v>
      </c>
      <c r="E9383" s="98">
        <v>1356744</v>
      </c>
      <c r="F9383" s="98"/>
      <c r="G9383" s="127" t="s">
        <v>8694</v>
      </c>
      <c r="H9383" s="128">
        <v>0</v>
      </c>
      <c r="I9383" s="128">
        <v>183.63</v>
      </c>
      <c r="J9383" s="129">
        <v>183.63</v>
      </c>
      <c r="K9383" s="101" t="s">
        <v>1388</v>
      </c>
    </row>
    <row r="9384" spans="1:11" ht="56.25" customHeight="1">
      <c r="A9384" s="98" t="s">
        <v>633</v>
      </c>
      <c r="B9384" s="125" t="s">
        <v>7720</v>
      </c>
      <c r="C9384" s="126">
        <v>42433</v>
      </c>
      <c r="D9384" s="98" t="s">
        <v>3</v>
      </c>
      <c r="E9384" s="98">
        <v>1356745</v>
      </c>
      <c r="F9384" s="98"/>
      <c r="G9384" s="127" t="s">
        <v>8695</v>
      </c>
      <c r="H9384" s="128">
        <v>0</v>
      </c>
      <c r="I9384" s="128">
        <v>4411.13</v>
      </c>
      <c r="J9384" s="129">
        <v>4411.13</v>
      </c>
      <c r="K9384" s="101" t="s">
        <v>1388</v>
      </c>
    </row>
    <row r="9385" spans="1:11" ht="56.25" customHeight="1">
      <c r="A9385" s="98" t="s">
        <v>633</v>
      </c>
      <c r="B9385" s="125" t="s">
        <v>7720</v>
      </c>
      <c r="C9385" s="126">
        <v>42433</v>
      </c>
      <c r="D9385" s="98" t="s">
        <v>3</v>
      </c>
      <c r="E9385" s="98">
        <v>1356746</v>
      </c>
      <c r="F9385" s="98"/>
      <c r="G9385" s="127" t="s">
        <v>8696</v>
      </c>
      <c r="H9385" s="128">
        <v>0</v>
      </c>
      <c r="I9385" s="128">
        <v>4581.07</v>
      </c>
      <c r="J9385" s="129">
        <v>4581.07</v>
      </c>
      <c r="K9385" s="101" t="s">
        <v>1388</v>
      </c>
    </row>
    <row r="9386" spans="1:11" ht="56.25" customHeight="1">
      <c r="A9386" s="98" t="s">
        <v>633</v>
      </c>
      <c r="B9386" s="125" t="s">
        <v>7720</v>
      </c>
      <c r="C9386" s="126">
        <v>42433</v>
      </c>
      <c r="D9386" s="98" t="s">
        <v>3</v>
      </c>
      <c r="E9386" s="98">
        <v>1356747</v>
      </c>
      <c r="F9386" s="98"/>
      <c r="G9386" s="127" t="s">
        <v>8697</v>
      </c>
      <c r="H9386" s="128">
        <v>0</v>
      </c>
      <c r="I9386" s="128">
        <v>4937.3500000000004</v>
      </c>
      <c r="J9386" s="129">
        <v>4937.3500000000004</v>
      </c>
      <c r="K9386" s="101" t="s">
        <v>1388</v>
      </c>
    </row>
    <row r="9387" spans="1:11" ht="56.25" customHeight="1">
      <c r="A9387" s="98" t="s">
        <v>633</v>
      </c>
      <c r="B9387" s="125" t="s">
        <v>7720</v>
      </c>
      <c r="C9387" s="126">
        <v>42433</v>
      </c>
      <c r="D9387" s="98" t="s">
        <v>3</v>
      </c>
      <c r="E9387" s="98">
        <v>1356748</v>
      </c>
      <c r="F9387" s="98"/>
      <c r="G9387" s="127" t="s">
        <v>8698</v>
      </c>
      <c r="H9387" s="128">
        <v>0</v>
      </c>
      <c r="I9387" s="128">
        <v>4855.92</v>
      </c>
      <c r="J9387" s="129">
        <v>4855.92</v>
      </c>
      <c r="K9387" s="101" t="s">
        <v>1388</v>
      </c>
    </row>
    <row r="9388" spans="1:11" ht="56.25" customHeight="1">
      <c r="A9388" s="98" t="s">
        <v>633</v>
      </c>
      <c r="B9388" s="125" t="s">
        <v>7720</v>
      </c>
      <c r="C9388" s="126">
        <v>42433</v>
      </c>
      <c r="D9388" s="98" t="s">
        <v>3</v>
      </c>
      <c r="E9388" s="98">
        <v>1356749</v>
      </c>
      <c r="F9388" s="98"/>
      <c r="G9388" s="127" t="s">
        <v>8699</v>
      </c>
      <c r="H9388" s="128">
        <v>0</v>
      </c>
      <c r="I9388" s="128">
        <v>4855.92</v>
      </c>
      <c r="J9388" s="129">
        <v>4855.92</v>
      </c>
      <c r="K9388" s="101" t="s">
        <v>1388</v>
      </c>
    </row>
    <row r="9389" spans="1:11" ht="56.25" customHeight="1">
      <c r="A9389" s="98" t="s">
        <v>633</v>
      </c>
      <c r="B9389" s="125" t="s">
        <v>7720</v>
      </c>
      <c r="C9389" s="126">
        <v>42433</v>
      </c>
      <c r="D9389" s="98" t="s">
        <v>3</v>
      </c>
      <c r="E9389" s="98">
        <v>1356750</v>
      </c>
      <c r="F9389" s="98"/>
      <c r="G9389" s="127" t="s">
        <v>8700</v>
      </c>
      <c r="H9389" s="128">
        <v>0</v>
      </c>
      <c r="I9389" s="128">
        <v>4855.92</v>
      </c>
      <c r="J9389" s="129">
        <v>4855.92</v>
      </c>
      <c r="K9389" s="101" t="s">
        <v>1388</v>
      </c>
    </row>
    <row r="9390" spans="1:11" ht="56.25" customHeight="1">
      <c r="A9390" s="98" t="s">
        <v>633</v>
      </c>
      <c r="B9390" s="125" t="s">
        <v>7720</v>
      </c>
      <c r="C9390" s="126">
        <v>42433</v>
      </c>
      <c r="D9390" s="98" t="s">
        <v>3</v>
      </c>
      <c r="E9390" s="98">
        <v>1356751</v>
      </c>
      <c r="F9390" s="98"/>
      <c r="G9390" s="127" t="s">
        <v>8701</v>
      </c>
      <c r="H9390" s="128">
        <v>0</v>
      </c>
      <c r="I9390" s="128">
        <v>4855.92</v>
      </c>
      <c r="J9390" s="129">
        <v>4855.92</v>
      </c>
      <c r="K9390" s="101" t="s">
        <v>1388</v>
      </c>
    </row>
    <row r="9391" spans="1:11" ht="56.25" customHeight="1">
      <c r="A9391" s="98" t="s">
        <v>633</v>
      </c>
      <c r="B9391" s="125" t="s">
        <v>7720</v>
      </c>
      <c r="C9391" s="126">
        <v>42433</v>
      </c>
      <c r="D9391" s="98" t="s">
        <v>3</v>
      </c>
      <c r="E9391" s="98">
        <v>1356752</v>
      </c>
      <c r="F9391" s="98"/>
      <c r="G9391" s="127" t="s">
        <v>8702</v>
      </c>
      <c r="H9391" s="128">
        <v>0</v>
      </c>
      <c r="I9391" s="128">
        <v>4937.3500000000004</v>
      </c>
      <c r="J9391" s="129">
        <v>4937.3500000000004</v>
      </c>
      <c r="K9391" s="101" t="s">
        <v>1388</v>
      </c>
    </row>
    <row r="9392" spans="1:11" ht="56.25" customHeight="1">
      <c r="A9392" s="98" t="s">
        <v>633</v>
      </c>
      <c r="B9392" s="125" t="s">
        <v>7720</v>
      </c>
      <c r="C9392" s="126">
        <v>42433</v>
      </c>
      <c r="D9392" s="98" t="s">
        <v>3</v>
      </c>
      <c r="E9392" s="98">
        <v>1356753</v>
      </c>
      <c r="F9392" s="98"/>
      <c r="G9392" s="127" t="s">
        <v>8703</v>
      </c>
      <c r="H9392" s="128">
        <v>0</v>
      </c>
      <c r="I9392" s="128">
        <v>4937.3500000000004</v>
      </c>
      <c r="J9392" s="129">
        <v>4937.3500000000004</v>
      </c>
      <c r="K9392" s="101" t="s">
        <v>1388</v>
      </c>
    </row>
    <row r="9393" spans="1:11" ht="56.25" customHeight="1">
      <c r="A9393" s="98" t="s">
        <v>633</v>
      </c>
      <c r="B9393" s="125" t="s">
        <v>7720</v>
      </c>
      <c r="C9393" s="126">
        <v>42433</v>
      </c>
      <c r="D9393" s="98" t="s">
        <v>3</v>
      </c>
      <c r="E9393" s="98">
        <v>1356754</v>
      </c>
      <c r="F9393" s="98"/>
      <c r="G9393" s="127" t="s">
        <v>8704</v>
      </c>
      <c r="H9393" s="128">
        <v>0</v>
      </c>
      <c r="I9393" s="128">
        <v>3503.1</v>
      </c>
      <c r="J9393" s="129">
        <v>3503.1</v>
      </c>
      <c r="K9393" s="101" t="s">
        <v>1388</v>
      </c>
    </row>
    <row r="9394" spans="1:11" ht="56.25" customHeight="1">
      <c r="A9394" s="98" t="s">
        <v>633</v>
      </c>
      <c r="B9394" s="125" t="s">
        <v>7720</v>
      </c>
      <c r="C9394" s="126">
        <v>42433</v>
      </c>
      <c r="D9394" s="98" t="s">
        <v>3</v>
      </c>
      <c r="E9394" s="98">
        <v>1356755</v>
      </c>
      <c r="F9394" s="98"/>
      <c r="G9394" s="127" t="s">
        <v>8705</v>
      </c>
      <c r="H9394" s="128">
        <v>0</v>
      </c>
      <c r="I9394" s="128">
        <v>4855.92</v>
      </c>
      <c r="J9394" s="129">
        <v>4855.92</v>
      </c>
      <c r="K9394" s="101" t="s">
        <v>1388</v>
      </c>
    </row>
    <row r="9395" spans="1:11" ht="56.25" customHeight="1">
      <c r="A9395" s="98" t="s">
        <v>633</v>
      </c>
      <c r="B9395" s="125" t="s">
        <v>7720</v>
      </c>
      <c r="C9395" s="126">
        <v>42433</v>
      </c>
      <c r="D9395" s="98" t="s">
        <v>3</v>
      </c>
      <c r="E9395" s="98">
        <v>1356803</v>
      </c>
      <c r="F9395" s="98"/>
      <c r="G9395" s="127" t="s">
        <v>8707</v>
      </c>
      <c r="H9395" s="128">
        <v>0</v>
      </c>
      <c r="I9395" s="128">
        <v>2175.15</v>
      </c>
      <c r="J9395" s="129">
        <v>2175.15</v>
      </c>
      <c r="K9395" s="101" t="s">
        <v>1388</v>
      </c>
    </row>
    <row r="9396" spans="1:11" ht="56.25" customHeight="1">
      <c r="A9396" s="98" t="s">
        <v>633</v>
      </c>
      <c r="B9396" s="125" t="s">
        <v>7720</v>
      </c>
      <c r="C9396" s="126">
        <v>42433</v>
      </c>
      <c r="D9396" s="98" t="s">
        <v>3</v>
      </c>
      <c r="E9396" s="98">
        <v>1356883</v>
      </c>
      <c r="F9396" s="98"/>
      <c r="G9396" s="127" t="s">
        <v>8713</v>
      </c>
      <c r="H9396" s="128">
        <v>0</v>
      </c>
      <c r="I9396" s="128">
        <v>18393</v>
      </c>
      <c r="J9396" s="129">
        <v>18393</v>
      </c>
      <c r="K9396" s="101" t="s">
        <v>1388</v>
      </c>
    </row>
    <row r="9397" spans="1:11" ht="56.25" customHeight="1">
      <c r="A9397" s="98" t="s">
        <v>633</v>
      </c>
      <c r="B9397" s="125" t="s">
        <v>7720</v>
      </c>
      <c r="C9397" s="126">
        <v>42436</v>
      </c>
      <c r="D9397" s="98" t="s">
        <v>3</v>
      </c>
      <c r="E9397" s="98">
        <v>1357030</v>
      </c>
      <c r="F9397" s="98"/>
      <c r="G9397" s="127" t="s">
        <v>8714</v>
      </c>
      <c r="H9397" s="128">
        <v>0</v>
      </c>
      <c r="I9397" s="128">
        <v>500</v>
      </c>
      <c r="J9397" s="129">
        <v>500</v>
      </c>
      <c r="K9397" s="101" t="s">
        <v>1388</v>
      </c>
    </row>
    <row r="9398" spans="1:11" ht="56.25" customHeight="1">
      <c r="A9398" s="98" t="s">
        <v>633</v>
      </c>
      <c r="B9398" s="125" t="s">
        <v>7720</v>
      </c>
      <c r="C9398" s="126">
        <v>42436</v>
      </c>
      <c r="D9398" s="98" t="s">
        <v>3</v>
      </c>
      <c r="E9398" s="98">
        <v>1357099</v>
      </c>
      <c r="F9398" s="98"/>
      <c r="G9398" s="127" t="s">
        <v>8724</v>
      </c>
      <c r="H9398" s="128">
        <v>0</v>
      </c>
      <c r="I9398" s="128">
        <v>3197.96</v>
      </c>
      <c r="J9398" s="129">
        <v>3197.96</v>
      </c>
      <c r="K9398" s="101" t="s">
        <v>1388</v>
      </c>
    </row>
    <row r="9399" spans="1:11" ht="56.25" customHeight="1">
      <c r="A9399" s="98" t="s">
        <v>633</v>
      </c>
      <c r="B9399" s="125" t="s">
        <v>7720</v>
      </c>
      <c r="C9399" s="126">
        <v>42436</v>
      </c>
      <c r="D9399" s="98" t="s">
        <v>3</v>
      </c>
      <c r="E9399" s="98">
        <v>1357108</v>
      </c>
      <c r="F9399" s="98"/>
      <c r="G9399" s="127" t="s">
        <v>8726</v>
      </c>
      <c r="H9399" s="128">
        <v>0</v>
      </c>
      <c r="I9399" s="128">
        <v>5225.29</v>
      </c>
      <c r="J9399" s="129">
        <v>5225.29</v>
      </c>
      <c r="K9399" s="101" t="s">
        <v>1388</v>
      </c>
    </row>
    <row r="9400" spans="1:11" ht="56.25" customHeight="1">
      <c r="A9400" s="98" t="s">
        <v>633</v>
      </c>
      <c r="B9400" s="125" t="s">
        <v>7720</v>
      </c>
      <c r="C9400" s="126">
        <v>42436</v>
      </c>
      <c r="D9400" s="98" t="s">
        <v>3</v>
      </c>
      <c r="E9400" s="98">
        <v>1357114</v>
      </c>
      <c r="F9400" s="98"/>
      <c r="G9400" s="127" t="s">
        <v>8727</v>
      </c>
      <c r="H9400" s="128">
        <v>0</v>
      </c>
      <c r="I9400" s="128">
        <v>2245.15</v>
      </c>
      <c r="J9400" s="129">
        <v>2245.15</v>
      </c>
      <c r="K9400" s="101" t="s">
        <v>1388</v>
      </c>
    </row>
    <row r="9401" spans="1:11" ht="56.25" customHeight="1">
      <c r="A9401" s="98" t="s">
        <v>633</v>
      </c>
      <c r="B9401" s="125" t="s">
        <v>7720</v>
      </c>
      <c r="C9401" s="126">
        <v>42436</v>
      </c>
      <c r="D9401" s="98" t="s">
        <v>3</v>
      </c>
      <c r="E9401" s="98">
        <v>1357117</v>
      </c>
      <c r="F9401" s="98"/>
      <c r="G9401" s="127" t="s">
        <v>8728</v>
      </c>
      <c r="H9401" s="128">
        <v>0</v>
      </c>
      <c r="I9401" s="128">
        <v>1010.15</v>
      </c>
      <c r="J9401" s="129">
        <v>1010.15</v>
      </c>
      <c r="K9401" s="101" t="s">
        <v>1388</v>
      </c>
    </row>
    <row r="9402" spans="1:11" ht="56.25" customHeight="1">
      <c r="A9402" s="98" t="s">
        <v>633</v>
      </c>
      <c r="B9402" s="125" t="s">
        <v>7720</v>
      </c>
      <c r="C9402" s="126">
        <v>42436</v>
      </c>
      <c r="D9402" s="98" t="s">
        <v>3</v>
      </c>
      <c r="E9402" s="98">
        <v>1357119</v>
      </c>
      <c r="F9402" s="98"/>
      <c r="G9402" s="127" t="s">
        <v>8729</v>
      </c>
      <c r="H9402" s="128">
        <v>0</v>
      </c>
      <c r="I9402" s="128">
        <v>4591.42</v>
      </c>
      <c r="J9402" s="129">
        <v>4591.42</v>
      </c>
      <c r="K9402" s="101" t="s">
        <v>1388</v>
      </c>
    </row>
    <row r="9403" spans="1:11" ht="56.25" customHeight="1">
      <c r="A9403" s="98" t="s">
        <v>633</v>
      </c>
      <c r="B9403" s="125" t="s">
        <v>7720</v>
      </c>
      <c r="C9403" s="126">
        <v>42436</v>
      </c>
      <c r="D9403" s="98" t="s">
        <v>3</v>
      </c>
      <c r="E9403" s="98">
        <v>1357120</v>
      </c>
      <c r="F9403" s="98"/>
      <c r="G9403" s="127" t="s">
        <v>8730</v>
      </c>
      <c r="H9403" s="128">
        <v>0</v>
      </c>
      <c r="I9403" s="128">
        <v>3515.03</v>
      </c>
      <c r="J9403" s="129">
        <v>3515.03</v>
      </c>
      <c r="K9403" s="101" t="s">
        <v>1388</v>
      </c>
    </row>
    <row r="9404" spans="1:11" ht="56.25" customHeight="1">
      <c r="A9404" s="98" t="s">
        <v>633</v>
      </c>
      <c r="B9404" s="125" t="s">
        <v>7720</v>
      </c>
      <c r="C9404" s="126">
        <v>42436</v>
      </c>
      <c r="D9404" s="98" t="s">
        <v>3</v>
      </c>
      <c r="E9404" s="98">
        <v>1357123</v>
      </c>
      <c r="F9404" s="98"/>
      <c r="G9404" s="127" t="s">
        <v>8731</v>
      </c>
      <c r="H9404" s="128">
        <v>0</v>
      </c>
      <c r="I9404" s="128">
        <v>3239.63</v>
      </c>
      <c r="J9404" s="129">
        <v>3239.63</v>
      </c>
      <c r="K9404" s="101" t="s">
        <v>1388</v>
      </c>
    </row>
    <row r="9405" spans="1:11" ht="56.25" customHeight="1">
      <c r="A9405" s="98" t="s">
        <v>633</v>
      </c>
      <c r="B9405" s="125" t="s">
        <v>7720</v>
      </c>
      <c r="C9405" s="126">
        <v>42436</v>
      </c>
      <c r="D9405" s="98" t="s">
        <v>3</v>
      </c>
      <c r="E9405" s="98">
        <v>1357125</v>
      </c>
      <c r="F9405" s="98"/>
      <c r="G9405" s="127" t="s">
        <v>8732</v>
      </c>
      <c r="H9405" s="128">
        <v>0</v>
      </c>
      <c r="I9405" s="128">
        <v>24598.670000000002</v>
      </c>
      <c r="J9405" s="129">
        <v>24598.670000000002</v>
      </c>
      <c r="K9405" s="101" t="s">
        <v>1388</v>
      </c>
    </row>
    <row r="9406" spans="1:11" ht="56.25" customHeight="1">
      <c r="A9406" s="98" t="s">
        <v>633</v>
      </c>
      <c r="B9406" s="125" t="s">
        <v>7720</v>
      </c>
      <c r="C9406" s="126">
        <v>42436</v>
      </c>
      <c r="D9406" s="98" t="s">
        <v>3</v>
      </c>
      <c r="E9406" s="98">
        <v>1357129</v>
      </c>
      <c r="F9406" s="98"/>
      <c r="G9406" s="127" t="s">
        <v>8733</v>
      </c>
      <c r="H9406" s="128">
        <v>0</v>
      </c>
      <c r="I9406" s="128">
        <v>2530.15</v>
      </c>
      <c r="J9406" s="129">
        <v>2530.15</v>
      </c>
      <c r="K9406" s="101" t="s">
        <v>1388</v>
      </c>
    </row>
    <row r="9407" spans="1:11" ht="56.25" customHeight="1">
      <c r="A9407" s="98" t="s">
        <v>633</v>
      </c>
      <c r="B9407" s="125" t="s">
        <v>7720</v>
      </c>
      <c r="C9407" s="126">
        <v>42436</v>
      </c>
      <c r="D9407" s="98" t="s">
        <v>3</v>
      </c>
      <c r="E9407" s="98">
        <v>1357135</v>
      </c>
      <c r="F9407" s="98"/>
      <c r="G9407" s="127" t="s">
        <v>8734</v>
      </c>
      <c r="H9407" s="128">
        <v>0</v>
      </c>
      <c r="I9407" s="128">
        <v>2630.14</v>
      </c>
      <c r="J9407" s="129">
        <v>2630.14</v>
      </c>
      <c r="K9407" s="101" t="s">
        <v>1388</v>
      </c>
    </row>
    <row r="9408" spans="1:11" ht="56.25" customHeight="1">
      <c r="A9408" s="98" t="s">
        <v>633</v>
      </c>
      <c r="B9408" s="125" t="s">
        <v>7720</v>
      </c>
      <c r="C9408" s="126">
        <v>42436</v>
      </c>
      <c r="D9408" s="98" t="s">
        <v>3</v>
      </c>
      <c r="E9408" s="98">
        <v>1357156</v>
      </c>
      <c r="F9408" s="98"/>
      <c r="G9408" s="127" t="s">
        <v>8735</v>
      </c>
      <c r="H9408" s="128">
        <v>0</v>
      </c>
      <c r="I9408" s="128">
        <v>587.24</v>
      </c>
      <c r="J9408" s="129">
        <v>587.24</v>
      </c>
      <c r="K9408" s="101" t="s">
        <v>1388</v>
      </c>
    </row>
    <row r="9409" spans="1:11" ht="56.25" customHeight="1">
      <c r="A9409" s="98" t="s">
        <v>633</v>
      </c>
      <c r="B9409" s="125" t="s">
        <v>7720</v>
      </c>
      <c r="C9409" s="126">
        <v>42436</v>
      </c>
      <c r="D9409" s="98" t="s">
        <v>3</v>
      </c>
      <c r="E9409" s="98">
        <v>1357206</v>
      </c>
      <c r="F9409" s="98"/>
      <c r="G9409" s="127" t="s">
        <v>8740</v>
      </c>
      <c r="H9409" s="128">
        <v>0</v>
      </c>
      <c r="I9409" s="128">
        <v>624.52</v>
      </c>
      <c r="J9409" s="129">
        <v>624.52</v>
      </c>
      <c r="K9409" s="101" t="s">
        <v>1388</v>
      </c>
    </row>
    <row r="9410" spans="1:11" ht="56.25" customHeight="1">
      <c r="A9410" s="98" t="s">
        <v>633</v>
      </c>
      <c r="B9410" s="125" t="s">
        <v>7720</v>
      </c>
      <c r="C9410" s="126">
        <v>42436</v>
      </c>
      <c r="D9410" s="98" t="s">
        <v>3</v>
      </c>
      <c r="E9410" s="98">
        <v>1357291</v>
      </c>
      <c r="F9410" s="98"/>
      <c r="G9410" s="127" t="s">
        <v>8742</v>
      </c>
      <c r="H9410" s="128">
        <v>0</v>
      </c>
      <c r="I9410" s="128">
        <v>1295</v>
      </c>
      <c r="J9410" s="129">
        <v>1295</v>
      </c>
      <c r="K9410" s="101" t="s">
        <v>1388</v>
      </c>
    </row>
    <row r="9411" spans="1:11" ht="56.25" customHeight="1">
      <c r="A9411" s="98" t="s">
        <v>633</v>
      </c>
      <c r="B9411" s="125" t="s">
        <v>7720</v>
      </c>
      <c r="C9411" s="126">
        <v>42436</v>
      </c>
      <c r="D9411" s="98" t="s">
        <v>3</v>
      </c>
      <c r="E9411" s="98">
        <v>1357292</v>
      </c>
      <c r="F9411" s="98"/>
      <c r="G9411" s="127" t="s">
        <v>8743</v>
      </c>
      <c r="H9411" s="128">
        <v>0</v>
      </c>
      <c r="I9411" s="128">
        <v>250</v>
      </c>
      <c r="J9411" s="129">
        <v>250</v>
      </c>
      <c r="K9411" s="101" t="s">
        <v>1388</v>
      </c>
    </row>
    <row r="9412" spans="1:11" ht="56.25" customHeight="1">
      <c r="A9412" s="98" t="s">
        <v>633</v>
      </c>
      <c r="B9412" s="125" t="s">
        <v>7720</v>
      </c>
      <c r="C9412" s="126">
        <v>42437</v>
      </c>
      <c r="D9412" s="98" t="s">
        <v>3</v>
      </c>
      <c r="E9412" s="98">
        <v>1357509</v>
      </c>
      <c r="F9412" s="98"/>
      <c r="G9412" s="127" t="s">
        <v>8746</v>
      </c>
      <c r="H9412" s="128">
        <v>0</v>
      </c>
      <c r="I9412" s="128">
        <v>1287.08</v>
      </c>
      <c r="J9412" s="129">
        <v>1287.08</v>
      </c>
      <c r="K9412" s="101" t="s">
        <v>1388</v>
      </c>
    </row>
    <row r="9413" spans="1:11" ht="56.25" customHeight="1">
      <c r="A9413" s="98" t="s">
        <v>633</v>
      </c>
      <c r="B9413" s="125" t="s">
        <v>7720</v>
      </c>
      <c r="C9413" s="126">
        <v>42437</v>
      </c>
      <c r="D9413" s="98" t="s">
        <v>3</v>
      </c>
      <c r="E9413" s="98">
        <v>1357517</v>
      </c>
      <c r="F9413" s="98"/>
      <c r="G9413" s="127" t="s">
        <v>8748</v>
      </c>
      <c r="H9413" s="128">
        <v>0</v>
      </c>
      <c r="I9413" s="128">
        <v>2616.98</v>
      </c>
      <c r="J9413" s="129">
        <v>2616.98</v>
      </c>
      <c r="K9413" s="101" t="s">
        <v>1388</v>
      </c>
    </row>
    <row r="9414" spans="1:11" ht="56.25" customHeight="1">
      <c r="A9414" s="98" t="s">
        <v>633</v>
      </c>
      <c r="B9414" s="125" t="s">
        <v>7720</v>
      </c>
      <c r="C9414" s="126">
        <v>42437</v>
      </c>
      <c r="D9414" s="98" t="s">
        <v>3</v>
      </c>
      <c r="E9414" s="98">
        <v>1357518</v>
      </c>
      <c r="F9414" s="98"/>
      <c r="G9414" s="127" t="s">
        <v>8749</v>
      </c>
      <c r="H9414" s="128">
        <v>0</v>
      </c>
      <c r="I9414" s="128">
        <v>2705.66</v>
      </c>
      <c r="J9414" s="129">
        <v>2705.66</v>
      </c>
      <c r="K9414" s="101" t="s">
        <v>1388</v>
      </c>
    </row>
    <row r="9415" spans="1:11" ht="56.25" customHeight="1">
      <c r="A9415" s="98" t="s">
        <v>633</v>
      </c>
      <c r="B9415" s="125" t="s">
        <v>7720</v>
      </c>
      <c r="C9415" s="126">
        <v>42437</v>
      </c>
      <c r="D9415" s="98" t="s">
        <v>3</v>
      </c>
      <c r="E9415" s="98">
        <v>1357524</v>
      </c>
      <c r="F9415" s="98"/>
      <c r="G9415" s="127" t="s">
        <v>7792</v>
      </c>
      <c r="H9415" s="128">
        <v>0</v>
      </c>
      <c r="I9415" s="128">
        <v>1300</v>
      </c>
      <c r="J9415" s="129">
        <v>1300</v>
      </c>
      <c r="K9415" s="101" t="s">
        <v>1388</v>
      </c>
    </row>
    <row r="9416" spans="1:11" ht="56.25" customHeight="1">
      <c r="A9416" s="98" t="s">
        <v>633</v>
      </c>
      <c r="B9416" s="125" t="s">
        <v>7720</v>
      </c>
      <c r="C9416" s="126">
        <v>42437</v>
      </c>
      <c r="D9416" s="98" t="s">
        <v>3</v>
      </c>
      <c r="E9416" s="98">
        <v>1357615</v>
      </c>
      <c r="F9416" s="98"/>
      <c r="G9416" s="127" t="s">
        <v>8758</v>
      </c>
      <c r="H9416" s="128">
        <v>0</v>
      </c>
      <c r="I9416" s="128">
        <v>50</v>
      </c>
      <c r="J9416" s="129">
        <v>50</v>
      </c>
      <c r="K9416" s="101" t="s">
        <v>1388</v>
      </c>
    </row>
    <row r="9417" spans="1:11" ht="56.25" customHeight="1">
      <c r="A9417" s="98" t="s">
        <v>633</v>
      </c>
      <c r="B9417" s="125" t="s">
        <v>7720</v>
      </c>
      <c r="C9417" s="126">
        <v>42437</v>
      </c>
      <c r="D9417" s="98" t="s">
        <v>3</v>
      </c>
      <c r="E9417" s="98">
        <v>1357622</v>
      </c>
      <c r="F9417" s="98"/>
      <c r="G9417" s="127" t="s">
        <v>8759</v>
      </c>
      <c r="H9417" s="128">
        <v>0</v>
      </c>
      <c r="I9417" s="128">
        <v>390</v>
      </c>
      <c r="J9417" s="129">
        <v>390</v>
      </c>
      <c r="K9417" s="101" t="s">
        <v>1388</v>
      </c>
    </row>
    <row r="9418" spans="1:11" ht="56.25" customHeight="1">
      <c r="A9418" s="98" t="s">
        <v>633</v>
      </c>
      <c r="B9418" s="125" t="s">
        <v>7720</v>
      </c>
      <c r="C9418" s="126">
        <v>42437</v>
      </c>
      <c r="D9418" s="98" t="s">
        <v>3</v>
      </c>
      <c r="E9418" s="98">
        <v>1357739</v>
      </c>
      <c r="F9418" s="98"/>
      <c r="G9418" s="127" t="s">
        <v>8762</v>
      </c>
      <c r="H9418" s="128">
        <v>0</v>
      </c>
      <c r="I9418" s="128">
        <v>2</v>
      </c>
      <c r="J9418" s="129">
        <v>2</v>
      </c>
      <c r="K9418" s="101" t="s">
        <v>1388</v>
      </c>
    </row>
    <row r="9419" spans="1:11" ht="56.25" customHeight="1">
      <c r="A9419" s="98" t="s">
        <v>633</v>
      </c>
      <c r="B9419" s="125" t="s">
        <v>7720</v>
      </c>
      <c r="C9419" s="126">
        <v>42438</v>
      </c>
      <c r="D9419" s="98" t="s">
        <v>3</v>
      </c>
      <c r="E9419" s="98">
        <v>1357919</v>
      </c>
      <c r="F9419" s="98"/>
      <c r="G9419" s="127" t="s">
        <v>8765</v>
      </c>
      <c r="H9419" s="128">
        <v>0</v>
      </c>
      <c r="I9419" s="128">
        <v>37350.370000000003</v>
      </c>
      <c r="J9419" s="129">
        <v>37350.370000000003</v>
      </c>
      <c r="K9419" s="101" t="s">
        <v>1388</v>
      </c>
    </row>
    <row r="9420" spans="1:11" ht="56.25" customHeight="1">
      <c r="A9420" s="98" t="s">
        <v>633</v>
      </c>
      <c r="B9420" s="125" t="s">
        <v>7720</v>
      </c>
      <c r="C9420" s="126">
        <v>42438</v>
      </c>
      <c r="D9420" s="98" t="s">
        <v>3</v>
      </c>
      <c r="E9420" s="98">
        <v>1357959</v>
      </c>
      <c r="F9420" s="98"/>
      <c r="G9420" s="127" t="s">
        <v>8767</v>
      </c>
      <c r="H9420" s="128">
        <v>0</v>
      </c>
      <c r="I9420" s="128">
        <v>80</v>
      </c>
      <c r="J9420" s="129">
        <v>80</v>
      </c>
      <c r="K9420" s="101" t="s">
        <v>1388</v>
      </c>
    </row>
    <row r="9421" spans="1:11" ht="56.25" customHeight="1">
      <c r="A9421" s="98" t="s">
        <v>633</v>
      </c>
      <c r="B9421" s="125" t="s">
        <v>7720</v>
      </c>
      <c r="C9421" s="126">
        <v>42438</v>
      </c>
      <c r="D9421" s="98" t="s">
        <v>3</v>
      </c>
      <c r="E9421" s="98">
        <v>1357966</v>
      </c>
      <c r="F9421" s="98"/>
      <c r="G9421" s="127" t="s">
        <v>8768</v>
      </c>
      <c r="H9421" s="128">
        <v>0</v>
      </c>
      <c r="I9421" s="128">
        <v>22739.68</v>
      </c>
      <c r="J9421" s="129">
        <v>22739.68</v>
      </c>
      <c r="K9421" s="101" t="s">
        <v>1388</v>
      </c>
    </row>
    <row r="9422" spans="1:11" ht="56.25" customHeight="1">
      <c r="A9422" s="98" t="s">
        <v>633</v>
      </c>
      <c r="B9422" s="125" t="s">
        <v>7720</v>
      </c>
      <c r="C9422" s="126">
        <v>42438</v>
      </c>
      <c r="D9422" s="98" t="s">
        <v>3</v>
      </c>
      <c r="E9422" s="98">
        <v>1357968</v>
      </c>
      <c r="F9422" s="98"/>
      <c r="G9422" s="127" t="s">
        <v>8770</v>
      </c>
      <c r="H9422" s="128">
        <v>0</v>
      </c>
      <c r="I9422" s="128">
        <v>3342.98</v>
      </c>
      <c r="J9422" s="129">
        <v>3342.98</v>
      </c>
      <c r="K9422" s="101" t="s">
        <v>1388</v>
      </c>
    </row>
    <row r="9423" spans="1:11" ht="56.25" customHeight="1">
      <c r="A9423" s="98" t="s">
        <v>633</v>
      </c>
      <c r="B9423" s="125" t="s">
        <v>7720</v>
      </c>
      <c r="C9423" s="126">
        <v>42438</v>
      </c>
      <c r="D9423" s="98" t="s">
        <v>3</v>
      </c>
      <c r="E9423" s="98">
        <v>1357981</v>
      </c>
      <c r="F9423" s="98"/>
      <c r="G9423" s="127" t="s">
        <v>8771</v>
      </c>
      <c r="H9423" s="128">
        <v>0</v>
      </c>
      <c r="I9423" s="128">
        <v>2656.57</v>
      </c>
      <c r="J9423" s="129">
        <v>2656.57</v>
      </c>
      <c r="K9423" s="101" t="s">
        <v>1388</v>
      </c>
    </row>
    <row r="9424" spans="1:11" ht="56.25" customHeight="1">
      <c r="A9424" s="98" t="s">
        <v>633</v>
      </c>
      <c r="B9424" s="125" t="s">
        <v>7720</v>
      </c>
      <c r="C9424" s="126">
        <v>42438</v>
      </c>
      <c r="D9424" s="98" t="s">
        <v>3</v>
      </c>
      <c r="E9424" s="98">
        <v>1357982</v>
      </c>
      <c r="F9424" s="98"/>
      <c r="G9424" s="127" t="s">
        <v>8772</v>
      </c>
      <c r="H9424" s="128">
        <v>0</v>
      </c>
      <c r="I9424" s="128">
        <v>5841.1500000000005</v>
      </c>
      <c r="J9424" s="129">
        <v>5841.1500000000005</v>
      </c>
      <c r="K9424" s="101" t="s">
        <v>1388</v>
      </c>
    </row>
    <row r="9425" spans="1:11" ht="56.25" customHeight="1">
      <c r="A9425" s="98" t="s">
        <v>633</v>
      </c>
      <c r="B9425" s="125" t="s">
        <v>7720</v>
      </c>
      <c r="C9425" s="126">
        <v>42438</v>
      </c>
      <c r="D9425" s="98" t="s">
        <v>3</v>
      </c>
      <c r="E9425" s="98">
        <v>1357983</v>
      </c>
      <c r="F9425" s="98"/>
      <c r="G9425" s="127" t="s">
        <v>8773</v>
      </c>
      <c r="H9425" s="128">
        <v>0</v>
      </c>
      <c r="I9425" s="128">
        <v>5824.1500000000005</v>
      </c>
      <c r="J9425" s="129">
        <v>5824.1500000000005</v>
      </c>
      <c r="K9425" s="101" t="s">
        <v>1388</v>
      </c>
    </row>
    <row r="9426" spans="1:11" ht="56.25" customHeight="1">
      <c r="A9426" s="98" t="s">
        <v>633</v>
      </c>
      <c r="B9426" s="125" t="s">
        <v>7720</v>
      </c>
      <c r="C9426" s="126">
        <v>42438</v>
      </c>
      <c r="D9426" s="98" t="s">
        <v>3</v>
      </c>
      <c r="E9426" s="98">
        <v>1358022</v>
      </c>
      <c r="F9426" s="98"/>
      <c r="G9426" s="127" t="s">
        <v>8776</v>
      </c>
      <c r="H9426" s="128">
        <v>0</v>
      </c>
      <c r="I9426" s="128">
        <v>0.2</v>
      </c>
      <c r="J9426" s="129">
        <v>0.2</v>
      </c>
      <c r="K9426" s="101" t="s">
        <v>1388</v>
      </c>
    </row>
    <row r="9427" spans="1:11" ht="56.25" customHeight="1">
      <c r="A9427" s="98" t="s">
        <v>633</v>
      </c>
      <c r="B9427" s="125" t="s">
        <v>7720</v>
      </c>
      <c r="C9427" s="126">
        <v>42438</v>
      </c>
      <c r="D9427" s="98" t="s">
        <v>3</v>
      </c>
      <c r="E9427" s="98">
        <v>1358073</v>
      </c>
      <c r="F9427" s="98"/>
      <c r="G9427" s="127" t="s">
        <v>8780</v>
      </c>
      <c r="H9427" s="128">
        <v>0</v>
      </c>
      <c r="I9427" s="128">
        <v>8059.49</v>
      </c>
      <c r="J9427" s="129">
        <v>8059.49</v>
      </c>
      <c r="K9427" s="101" t="s">
        <v>1388</v>
      </c>
    </row>
    <row r="9428" spans="1:11" ht="56.25" customHeight="1">
      <c r="A9428" s="98" t="s">
        <v>633</v>
      </c>
      <c r="B9428" s="125" t="s">
        <v>7720</v>
      </c>
      <c r="C9428" s="126">
        <v>42438</v>
      </c>
      <c r="D9428" s="98" t="s">
        <v>3</v>
      </c>
      <c r="E9428" s="98">
        <v>1358099</v>
      </c>
      <c r="F9428" s="98"/>
      <c r="G9428" s="127" t="s">
        <v>8526</v>
      </c>
      <c r="H9428" s="128">
        <v>0</v>
      </c>
      <c r="I9428" s="128">
        <v>142.66</v>
      </c>
      <c r="J9428" s="129">
        <v>142.66</v>
      </c>
      <c r="K9428" s="101" t="s">
        <v>1388</v>
      </c>
    </row>
    <row r="9429" spans="1:11" ht="56.25" customHeight="1">
      <c r="A9429" s="98" t="s">
        <v>633</v>
      </c>
      <c r="B9429" s="125" t="s">
        <v>7720</v>
      </c>
      <c r="C9429" s="126">
        <v>42439</v>
      </c>
      <c r="D9429" s="98" t="s">
        <v>3</v>
      </c>
      <c r="E9429" s="98">
        <v>1358399</v>
      </c>
      <c r="F9429" s="98"/>
      <c r="G9429" s="127" t="s">
        <v>8786</v>
      </c>
      <c r="H9429" s="128">
        <v>0</v>
      </c>
      <c r="I9429" s="128">
        <v>1300</v>
      </c>
      <c r="J9429" s="129">
        <v>1300</v>
      </c>
      <c r="K9429" s="101" t="s">
        <v>1388</v>
      </c>
    </row>
    <row r="9430" spans="1:11" ht="56.25" customHeight="1">
      <c r="A9430" s="98" t="s">
        <v>633</v>
      </c>
      <c r="B9430" s="125" t="s">
        <v>7720</v>
      </c>
      <c r="C9430" s="126">
        <v>42439</v>
      </c>
      <c r="D9430" s="98" t="s">
        <v>3</v>
      </c>
      <c r="E9430" s="98">
        <v>1358409</v>
      </c>
      <c r="F9430" s="98"/>
      <c r="G9430" s="127" t="s">
        <v>8789</v>
      </c>
      <c r="H9430" s="128">
        <v>0</v>
      </c>
      <c r="I9430" s="128">
        <v>10000.15</v>
      </c>
      <c r="J9430" s="129">
        <v>10000.15</v>
      </c>
      <c r="K9430" s="101" t="s">
        <v>1388</v>
      </c>
    </row>
    <row r="9431" spans="1:11" ht="56.25" customHeight="1">
      <c r="A9431" s="98" t="s">
        <v>633</v>
      </c>
      <c r="B9431" s="125" t="s">
        <v>7720</v>
      </c>
      <c r="C9431" s="126">
        <v>42439</v>
      </c>
      <c r="D9431" s="98" t="s">
        <v>3</v>
      </c>
      <c r="E9431" s="98">
        <v>1358412</v>
      </c>
      <c r="F9431" s="98"/>
      <c r="G9431" s="127" t="s">
        <v>8790</v>
      </c>
      <c r="H9431" s="128">
        <v>0</v>
      </c>
      <c r="I9431" s="128">
        <v>3173.55</v>
      </c>
      <c r="J9431" s="129">
        <v>3173.55</v>
      </c>
      <c r="K9431" s="101" t="s">
        <v>1388</v>
      </c>
    </row>
    <row r="9432" spans="1:11" ht="56.25" customHeight="1">
      <c r="A9432" s="98" t="s">
        <v>633</v>
      </c>
      <c r="B9432" s="125" t="s">
        <v>7720</v>
      </c>
      <c r="C9432" s="126">
        <v>42439</v>
      </c>
      <c r="D9432" s="98" t="s">
        <v>3</v>
      </c>
      <c r="E9432" s="98">
        <v>1358439</v>
      </c>
      <c r="F9432" s="98"/>
      <c r="G9432" s="127" t="s">
        <v>8796</v>
      </c>
      <c r="H9432" s="128">
        <v>0</v>
      </c>
      <c r="I9432" s="128">
        <v>121801.2</v>
      </c>
      <c r="J9432" s="129">
        <v>121801.2</v>
      </c>
      <c r="K9432" s="101" t="s">
        <v>1388</v>
      </c>
    </row>
    <row r="9433" spans="1:11" ht="56.25" customHeight="1">
      <c r="A9433" s="98" t="s">
        <v>633</v>
      </c>
      <c r="B9433" s="125" t="s">
        <v>7720</v>
      </c>
      <c r="C9433" s="126">
        <v>42439</v>
      </c>
      <c r="D9433" s="98" t="s">
        <v>3</v>
      </c>
      <c r="E9433" s="98">
        <v>1358440</v>
      </c>
      <c r="F9433" s="98"/>
      <c r="G9433" s="127" t="s">
        <v>8797</v>
      </c>
      <c r="H9433" s="128">
        <v>0</v>
      </c>
      <c r="I9433" s="128">
        <v>59520</v>
      </c>
      <c r="J9433" s="129">
        <v>59520</v>
      </c>
      <c r="K9433" s="101" t="s">
        <v>1388</v>
      </c>
    </row>
    <row r="9434" spans="1:11" ht="56.25" customHeight="1">
      <c r="A9434" s="98" t="s">
        <v>633</v>
      </c>
      <c r="B9434" s="125" t="s">
        <v>7720</v>
      </c>
      <c r="C9434" s="126">
        <v>42439</v>
      </c>
      <c r="D9434" s="98" t="s">
        <v>3</v>
      </c>
      <c r="E9434" s="98">
        <v>1358443</v>
      </c>
      <c r="F9434" s="98"/>
      <c r="G9434" s="127" t="s">
        <v>8798</v>
      </c>
      <c r="H9434" s="128">
        <v>0</v>
      </c>
      <c r="I9434" s="128">
        <v>1499.01</v>
      </c>
      <c r="J9434" s="129">
        <v>1499.01</v>
      </c>
      <c r="K9434" s="101" t="s">
        <v>1388</v>
      </c>
    </row>
    <row r="9435" spans="1:11" ht="56.25" customHeight="1">
      <c r="A9435" s="98" t="s">
        <v>633</v>
      </c>
      <c r="B9435" s="125" t="s">
        <v>7720</v>
      </c>
      <c r="C9435" s="126">
        <v>42439</v>
      </c>
      <c r="D9435" s="98" t="s">
        <v>3</v>
      </c>
      <c r="E9435" s="98">
        <v>1358477</v>
      </c>
      <c r="F9435" s="98"/>
      <c r="G9435" s="127" t="s">
        <v>8806</v>
      </c>
      <c r="H9435" s="128">
        <v>0</v>
      </c>
      <c r="I9435" s="128">
        <v>21</v>
      </c>
      <c r="J9435" s="129">
        <v>21</v>
      </c>
      <c r="K9435" s="101" t="s">
        <v>1388</v>
      </c>
    </row>
    <row r="9436" spans="1:11" ht="56.25" customHeight="1">
      <c r="A9436" s="98" t="s">
        <v>633</v>
      </c>
      <c r="B9436" s="125" t="s">
        <v>7720</v>
      </c>
      <c r="C9436" s="126">
        <v>42439</v>
      </c>
      <c r="D9436" s="98" t="s">
        <v>3</v>
      </c>
      <c r="E9436" s="98">
        <v>1358479</v>
      </c>
      <c r="F9436" s="98"/>
      <c r="G9436" s="127" t="s">
        <v>8808</v>
      </c>
      <c r="H9436" s="128">
        <v>0</v>
      </c>
      <c r="I9436" s="128">
        <v>9088.75</v>
      </c>
      <c r="J9436" s="129">
        <v>9088.75</v>
      </c>
      <c r="K9436" s="101" t="s">
        <v>1388</v>
      </c>
    </row>
    <row r="9437" spans="1:11" ht="56.25" customHeight="1">
      <c r="A9437" s="98" t="s">
        <v>633</v>
      </c>
      <c r="B9437" s="125" t="s">
        <v>7720</v>
      </c>
      <c r="C9437" s="126">
        <v>42439</v>
      </c>
      <c r="D9437" s="98" t="s">
        <v>3</v>
      </c>
      <c r="E9437" s="98">
        <v>1358521</v>
      </c>
      <c r="F9437" s="98"/>
      <c r="G9437" s="127" t="s">
        <v>8812</v>
      </c>
      <c r="H9437" s="128">
        <v>0</v>
      </c>
      <c r="I9437" s="128">
        <v>1200</v>
      </c>
      <c r="J9437" s="129">
        <v>1200</v>
      </c>
      <c r="K9437" s="101" t="s">
        <v>1388</v>
      </c>
    </row>
    <row r="9438" spans="1:11" ht="56.25" customHeight="1">
      <c r="A9438" s="98" t="s">
        <v>633</v>
      </c>
      <c r="B9438" s="125" t="s">
        <v>7720</v>
      </c>
      <c r="C9438" s="126">
        <v>42439</v>
      </c>
      <c r="D9438" s="98" t="s">
        <v>3</v>
      </c>
      <c r="E9438" s="98">
        <v>1358522</v>
      </c>
      <c r="F9438" s="98"/>
      <c r="G9438" s="127" t="s">
        <v>8813</v>
      </c>
      <c r="H9438" s="128">
        <v>0</v>
      </c>
      <c r="I9438" s="128">
        <v>1200</v>
      </c>
      <c r="J9438" s="129">
        <v>1200</v>
      </c>
      <c r="K9438" s="101" t="s">
        <v>1388</v>
      </c>
    </row>
    <row r="9439" spans="1:11" ht="56.25" customHeight="1">
      <c r="A9439" s="98" t="s">
        <v>633</v>
      </c>
      <c r="B9439" s="125" t="s">
        <v>7720</v>
      </c>
      <c r="C9439" s="126">
        <v>42439</v>
      </c>
      <c r="D9439" s="98" t="s">
        <v>3</v>
      </c>
      <c r="E9439" s="98">
        <v>1358593</v>
      </c>
      <c r="F9439" s="98"/>
      <c r="G9439" s="127" t="s">
        <v>8817</v>
      </c>
      <c r="H9439" s="128">
        <v>0</v>
      </c>
      <c r="I9439" s="128">
        <v>5793</v>
      </c>
      <c r="J9439" s="129">
        <v>5793</v>
      </c>
      <c r="K9439" s="101" t="s">
        <v>1388</v>
      </c>
    </row>
    <row r="9440" spans="1:11" ht="56.25" customHeight="1">
      <c r="A9440" s="98" t="s">
        <v>633</v>
      </c>
      <c r="B9440" s="125" t="s">
        <v>7720</v>
      </c>
      <c r="C9440" s="126">
        <v>42440</v>
      </c>
      <c r="D9440" s="98" t="s">
        <v>3</v>
      </c>
      <c r="E9440" s="98">
        <v>1358866</v>
      </c>
      <c r="F9440" s="98"/>
      <c r="G9440" s="127" t="s">
        <v>8818</v>
      </c>
      <c r="H9440" s="128">
        <v>0</v>
      </c>
      <c r="I9440" s="128">
        <v>480</v>
      </c>
      <c r="J9440" s="129">
        <v>480</v>
      </c>
      <c r="K9440" s="101" t="s">
        <v>1388</v>
      </c>
    </row>
    <row r="9441" spans="1:11" ht="56.25" customHeight="1">
      <c r="A9441" s="98" t="s">
        <v>633</v>
      </c>
      <c r="B9441" s="125" t="s">
        <v>7720</v>
      </c>
      <c r="C9441" s="126">
        <v>42440</v>
      </c>
      <c r="D9441" s="98" t="s">
        <v>3</v>
      </c>
      <c r="E9441" s="98">
        <v>1358942</v>
      </c>
      <c r="F9441" s="98"/>
      <c r="G9441" s="127" t="s">
        <v>8824</v>
      </c>
      <c r="H9441" s="128">
        <v>0</v>
      </c>
      <c r="I9441" s="128">
        <v>9168.75</v>
      </c>
      <c r="J9441" s="129">
        <v>9168.75</v>
      </c>
      <c r="K9441" s="101" t="s">
        <v>1388</v>
      </c>
    </row>
    <row r="9442" spans="1:11" ht="56.25" customHeight="1">
      <c r="A9442" s="98" t="s">
        <v>633</v>
      </c>
      <c r="B9442" s="125" t="s">
        <v>7720</v>
      </c>
      <c r="C9442" s="126">
        <v>42440</v>
      </c>
      <c r="D9442" s="98" t="s">
        <v>3</v>
      </c>
      <c r="E9442" s="98">
        <v>1359003</v>
      </c>
      <c r="F9442" s="98"/>
      <c r="G9442" s="127" t="s">
        <v>8828</v>
      </c>
      <c r="H9442" s="128">
        <v>0</v>
      </c>
      <c r="I9442" s="128">
        <v>80</v>
      </c>
      <c r="J9442" s="129">
        <v>80</v>
      </c>
      <c r="K9442" s="101" t="s">
        <v>1388</v>
      </c>
    </row>
    <row r="9443" spans="1:11" ht="56.25" customHeight="1">
      <c r="A9443" s="98" t="s">
        <v>633</v>
      </c>
      <c r="B9443" s="125" t="s">
        <v>7720</v>
      </c>
      <c r="C9443" s="126">
        <v>42440</v>
      </c>
      <c r="D9443" s="98" t="s">
        <v>3</v>
      </c>
      <c r="E9443" s="98">
        <v>1359004</v>
      </c>
      <c r="F9443" s="98"/>
      <c r="G9443" s="127" t="s">
        <v>8829</v>
      </c>
      <c r="H9443" s="128">
        <v>0</v>
      </c>
      <c r="I9443" s="128">
        <v>190</v>
      </c>
      <c r="J9443" s="129">
        <v>190</v>
      </c>
      <c r="K9443" s="101" t="s">
        <v>1388</v>
      </c>
    </row>
    <row r="9444" spans="1:11" ht="56.25" customHeight="1">
      <c r="A9444" s="98" t="s">
        <v>633</v>
      </c>
      <c r="B9444" s="125" t="s">
        <v>7720</v>
      </c>
      <c r="C9444" s="126">
        <v>42443</v>
      </c>
      <c r="D9444" s="98" t="s">
        <v>3</v>
      </c>
      <c r="E9444" s="98">
        <v>1359322</v>
      </c>
      <c r="F9444" s="98"/>
      <c r="G9444" s="127" t="s">
        <v>8841</v>
      </c>
      <c r="H9444" s="128">
        <v>0</v>
      </c>
      <c r="I9444" s="128">
        <v>3481.14</v>
      </c>
      <c r="J9444" s="129">
        <v>3481.14</v>
      </c>
      <c r="K9444" s="101" t="s">
        <v>1388</v>
      </c>
    </row>
    <row r="9445" spans="1:11" ht="56.25" customHeight="1">
      <c r="A9445" s="98" t="s">
        <v>633</v>
      </c>
      <c r="B9445" s="125" t="s">
        <v>7720</v>
      </c>
      <c r="C9445" s="126">
        <v>42443</v>
      </c>
      <c r="D9445" s="98" t="s">
        <v>3</v>
      </c>
      <c r="E9445" s="98">
        <v>1359341</v>
      </c>
      <c r="F9445" s="98"/>
      <c r="G9445" s="127" t="s">
        <v>8842</v>
      </c>
      <c r="H9445" s="128">
        <v>0</v>
      </c>
      <c r="I9445" s="128">
        <v>11441.97</v>
      </c>
      <c r="J9445" s="129">
        <v>11441.97</v>
      </c>
      <c r="K9445" s="101" t="s">
        <v>1388</v>
      </c>
    </row>
    <row r="9446" spans="1:11" ht="56.25" customHeight="1">
      <c r="A9446" s="98" t="s">
        <v>633</v>
      </c>
      <c r="B9446" s="125" t="s">
        <v>7720</v>
      </c>
      <c r="C9446" s="126">
        <v>42443</v>
      </c>
      <c r="D9446" s="98" t="s">
        <v>3</v>
      </c>
      <c r="E9446" s="98">
        <v>1359448</v>
      </c>
      <c r="F9446" s="98"/>
      <c r="G9446" s="127" t="s">
        <v>8849</v>
      </c>
      <c r="H9446" s="128">
        <v>0</v>
      </c>
      <c r="I9446" s="128">
        <v>390</v>
      </c>
      <c r="J9446" s="129">
        <v>390</v>
      </c>
      <c r="K9446" s="101" t="s">
        <v>1388</v>
      </c>
    </row>
    <row r="9447" spans="1:11" ht="56.25" customHeight="1">
      <c r="A9447" s="98" t="s">
        <v>633</v>
      </c>
      <c r="B9447" s="125" t="s">
        <v>7720</v>
      </c>
      <c r="C9447" s="126">
        <v>42443</v>
      </c>
      <c r="D9447" s="98" t="s">
        <v>3</v>
      </c>
      <c r="E9447" s="98">
        <v>1359499</v>
      </c>
      <c r="F9447" s="98"/>
      <c r="G9447" s="127" t="s">
        <v>8852</v>
      </c>
      <c r="H9447" s="128">
        <v>0</v>
      </c>
      <c r="I9447" s="128">
        <v>4093.2000000000003</v>
      </c>
      <c r="J9447" s="129">
        <v>4093.2000000000003</v>
      </c>
      <c r="K9447" s="101" t="s">
        <v>1388</v>
      </c>
    </row>
    <row r="9448" spans="1:11" ht="56.25" customHeight="1">
      <c r="A9448" s="98" t="s">
        <v>633</v>
      </c>
      <c r="B9448" s="125" t="s">
        <v>7720</v>
      </c>
      <c r="C9448" s="126">
        <v>42444</v>
      </c>
      <c r="D9448" s="98" t="s">
        <v>3</v>
      </c>
      <c r="E9448" s="98">
        <v>1359674</v>
      </c>
      <c r="F9448" s="98"/>
      <c r="G9448" s="127" t="s">
        <v>8857</v>
      </c>
      <c r="H9448" s="128">
        <v>0</v>
      </c>
      <c r="I9448" s="128">
        <v>96.2</v>
      </c>
      <c r="J9448" s="129">
        <v>96.2</v>
      </c>
      <c r="K9448" s="101" t="s">
        <v>1388</v>
      </c>
    </row>
    <row r="9449" spans="1:11" ht="56.25" customHeight="1">
      <c r="A9449" s="98" t="s">
        <v>633</v>
      </c>
      <c r="B9449" s="125" t="s">
        <v>7720</v>
      </c>
      <c r="C9449" s="126">
        <v>42444</v>
      </c>
      <c r="D9449" s="98" t="s">
        <v>3</v>
      </c>
      <c r="E9449" s="98">
        <v>1359698</v>
      </c>
      <c r="F9449" s="98"/>
      <c r="G9449" s="127" t="s">
        <v>8861</v>
      </c>
      <c r="H9449" s="128">
        <v>0</v>
      </c>
      <c r="I9449" s="128">
        <v>445.2</v>
      </c>
      <c r="J9449" s="129">
        <v>445.2</v>
      </c>
      <c r="K9449" s="101" t="s">
        <v>1388</v>
      </c>
    </row>
    <row r="9450" spans="1:11" ht="56.25" customHeight="1">
      <c r="A9450" s="98" t="s">
        <v>633</v>
      </c>
      <c r="B9450" s="125" t="s">
        <v>7720</v>
      </c>
      <c r="C9450" s="126">
        <v>42444</v>
      </c>
      <c r="D9450" s="98" t="s">
        <v>3</v>
      </c>
      <c r="E9450" s="98">
        <v>1359733</v>
      </c>
      <c r="F9450" s="98"/>
      <c r="G9450" s="127" t="s">
        <v>8862</v>
      </c>
      <c r="H9450" s="128">
        <v>0</v>
      </c>
      <c r="I9450" s="128">
        <v>198</v>
      </c>
      <c r="J9450" s="129">
        <v>198</v>
      </c>
      <c r="K9450" s="101" t="s">
        <v>1388</v>
      </c>
    </row>
    <row r="9451" spans="1:11" ht="56.25" customHeight="1">
      <c r="A9451" s="98" t="s">
        <v>633</v>
      </c>
      <c r="B9451" s="125" t="s">
        <v>7720</v>
      </c>
      <c r="C9451" s="126">
        <v>42444</v>
      </c>
      <c r="D9451" s="98" t="s">
        <v>3</v>
      </c>
      <c r="E9451" s="98">
        <v>1359808</v>
      </c>
      <c r="F9451" s="98"/>
      <c r="G9451" s="127" t="s">
        <v>8873</v>
      </c>
      <c r="H9451" s="128">
        <v>0</v>
      </c>
      <c r="I9451" s="128">
        <v>60</v>
      </c>
      <c r="J9451" s="129">
        <v>60</v>
      </c>
      <c r="K9451" s="101" t="s">
        <v>1388</v>
      </c>
    </row>
    <row r="9452" spans="1:11" ht="56.25" customHeight="1">
      <c r="A9452" s="98" t="s">
        <v>633</v>
      </c>
      <c r="B9452" s="125" t="s">
        <v>7720</v>
      </c>
      <c r="C9452" s="126">
        <v>42445</v>
      </c>
      <c r="D9452" s="98" t="s">
        <v>3</v>
      </c>
      <c r="E9452" s="98">
        <v>1360246</v>
      </c>
      <c r="F9452" s="98"/>
      <c r="G9452" s="127" t="s">
        <v>8884</v>
      </c>
      <c r="H9452" s="128">
        <v>0</v>
      </c>
      <c r="I9452" s="128">
        <v>130</v>
      </c>
      <c r="J9452" s="129">
        <v>130</v>
      </c>
      <c r="K9452" s="101" t="s">
        <v>1388</v>
      </c>
    </row>
    <row r="9453" spans="1:11" ht="56.25" customHeight="1">
      <c r="A9453" s="98" t="s">
        <v>633</v>
      </c>
      <c r="B9453" s="125" t="s">
        <v>7720</v>
      </c>
      <c r="C9453" s="126">
        <v>42445</v>
      </c>
      <c r="D9453" s="98" t="s">
        <v>3</v>
      </c>
      <c r="E9453" s="98">
        <v>1360254</v>
      </c>
      <c r="F9453" s="98"/>
      <c r="G9453" s="127" t="s">
        <v>8885</v>
      </c>
      <c r="H9453" s="128">
        <v>0</v>
      </c>
      <c r="I9453" s="128">
        <v>7488.1</v>
      </c>
      <c r="J9453" s="129">
        <v>7488.1</v>
      </c>
      <c r="K9453" s="101" t="s">
        <v>1388</v>
      </c>
    </row>
    <row r="9454" spans="1:11" ht="56.25" customHeight="1">
      <c r="A9454" s="98" t="s">
        <v>633</v>
      </c>
      <c r="B9454" s="125" t="s">
        <v>7720</v>
      </c>
      <c r="C9454" s="126">
        <v>42445</v>
      </c>
      <c r="D9454" s="98" t="s">
        <v>3</v>
      </c>
      <c r="E9454" s="98">
        <v>1360258</v>
      </c>
      <c r="F9454" s="98"/>
      <c r="G9454" s="127" t="s">
        <v>8887</v>
      </c>
      <c r="H9454" s="128">
        <v>0</v>
      </c>
      <c r="I9454" s="128">
        <v>420.5</v>
      </c>
      <c r="J9454" s="129">
        <v>420.5</v>
      </c>
      <c r="K9454" s="101" t="s">
        <v>1388</v>
      </c>
    </row>
    <row r="9455" spans="1:11" ht="56.25" customHeight="1">
      <c r="A9455" s="98" t="s">
        <v>633</v>
      </c>
      <c r="B9455" s="125" t="s">
        <v>7720</v>
      </c>
      <c r="C9455" s="126">
        <v>42445</v>
      </c>
      <c r="D9455" s="98" t="s">
        <v>3</v>
      </c>
      <c r="E9455" s="98">
        <v>1360259</v>
      </c>
      <c r="F9455" s="98"/>
      <c r="G9455" s="127" t="s">
        <v>8888</v>
      </c>
      <c r="H9455" s="128">
        <v>0</v>
      </c>
      <c r="I9455" s="128">
        <v>1611772.04</v>
      </c>
      <c r="J9455" s="129">
        <v>1611772.04</v>
      </c>
      <c r="K9455" s="101" t="s">
        <v>1388</v>
      </c>
    </row>
    <row r="9456" spans="1:11" ht="56.25" customHeight="1">
      <c r="A9456" s="98" t="s">
        <v>633</v>
      </c>
      <c r="B9456" s="125" t="s">
        <v>7720</v>
      </c>
      <c r="C9456" s="126">
        <v>42445</v>
      </c>
      <c r="D9456" s="98" t="s">
        <v>3</v>
      </c>
      <c r="E9456" s="98">
        <v>1360260</v>
      </c>
      <c r="F9456" s="98"/>
      <c r="G9456" s="127" t="s">
        <v>8889</v>
      </c>
      <c r="H9456" s="128">
        <v>0</v>
      </c>
      <c r="I9456" s="128">
        <v>30</v>
      </c>
      <c r="J9456" s="129">
        <v>30</v>
      </c>
      <c r="K9456" s="101" t="s">
        <v>1388</v>
      </c>
    </row>
    <row r="9457" spans="1:11" ht="56.25" customHeight="1">
      <c r="A9457" s="98" t="s">
        <v>633</v>
      </c>
      <c r="B9457" s="125" t="s">
        <v>7720</v>
      </c>
      <c r="C9457" s="126">
        <v>42445</v>
      </c>
      <c r="D9457" s="98" t="s">
        <v>3</v>
      </c>
      <c r="E9457" s="98">
        <v>1360265</v>
      </c>
      <c r="F9457" s="98"/>
      <c r="G9457" s="127" t="s">
        <v>8890</v>
      </c>
      <c r="H9457" s="128">
        <v>0</v>
      </c>
      <c r="I9457" s="128">
        <v>3660</v>
      </c>
      <c r="J9457" s="129">
        <v>3660</v>
      </c>
      <c r="K9457" s="101" t="s">
        <v>1388</v>
      </c>
    </row>
    <row r="9458" spans="1:11" ht="56.25" customHeight="1">
      <c r="A9458" s="98" t="s">
        <v>633</v>
      </c>
      <c r="B9458" s="125" t="s">
        <v>7720</v>
      </c>
      <c r="C9458" s="126">
        <v>42446</v>
      </c>
      <c r="D9458" s="98" t="s">
        <v>3</v>
      </c>
      <c r="E9458" s="98">
        <v>1360600</v>
      </c>
      <c r="F9458" s="98"/>
      <c r="G9458" s="127" t="s">
        <v>8897</v>
      </c>
      <c r="H9458" s="128">
        <v>0</v>
      </c>
      <c r="I9458" s="128">
        <v>469095.25</v>
      </c>
      <c r="J9458" s="129">
        <v>469095.25</v>
      </c>
      <c r="K9458" s="101" t="s">
        <v>1388</v>
      </c>
    </row>
    <row r="9459" spans="1:11" ht="56.25" customHeight="1">
      <c r="A9459" s="98" t="s">
        <v>633</v>
      </c>
      <c r="B9459" s="125" t="s">
        <v>7720</v>
      </c>
      <c r="C9459" s="126">
        <v>42446</v>
      </c>
      <c r="D9459" s="98" t="s">
        <v>3</v>
      </c>
      <c r="E9459" s="98">
        <v>1360601</v>
      </c>
      <c r="F9459" s="98"/>
      <c r="G9459" s="127" t="s">
        <v>8898</v>
      </c>
      <c r="H9459" s="128">
        <v>0</v>
      </c>
      <c r="I9459" s="128">
        <v>399035.72000000003</v>
      </c>
      <c r="J9459" s="129">
        <v>399035.72000000003</v>
      </c>
      <c r="K9459" s="101" t="s">
        <v>1388</v>
      </c>
    </row>
    <row r="9460" spans="1:11" ht="56.25" customHeight="1">
      <c r="A9460" s="98" t="s">
        <v>633</v>
      </c>
      <c r="B9460" s="125" t="s">
        <v>7720</v>
      </c>
      <c r="C9460" s="126">
        <v>42446</v>
      </c>
      <c r="D9460" s="98" t="s">
        <v>3</v>
      </c>
      <c r="E9460" s="98">
        <v>1360604</v>
      </c>
      <c r="F9460" s="98"/>
      <c r="G9460" s="127" t="s">
        <v>8899</v>
      </c>
      <c r="H9460" s="128">
        <v>0</v>
      </c>
      <c r="I9460" s="128">
        <v>76173.990000000005</v>
      </c>
      <c r="J9460" s="129">
        <v>76173.990000000005</v>
      </c>
      <c r="K9460" s="101" t="s">
        <v>1388</v>
      </c>
    </row>
    <row r="9461" spans="1:11" ht="56.25" customHeight="1">
      <c r="A9461" s="98" t="s">
        <v>633</v>
      </c>
      <c r="B9461" s="125" t="s">
        <v>7720</v>
      </c>
      <c r="C9461" s="126">
        <v>42446</v>
      </c>
      <c r="D9461" s="98" t="s">
        <v>3</v>
      </c>
      <c r="E9461" s="98">
        <v>1360649</v>
      </c>
      <c r="F9461" s="98"/>
      <c r="G9461" s="127" t="s">
        <v>8903</v>
      </c>
      <c r="H9461" s="128">
        <v>0</v>
      </c>
      <c r="I9461" s="128">
        <v>0.70000000000000007</v>
      </c>
      <c r="J9461" s="129">
        <v>0.70000000000000007</v>
      </c>
      <c r="K9461" s="101" t="s">
        <v>1388</v>
      </c>
    </row>
    <row r="9462" spans="1:11" ht="56.25" customHeight="1">
      <c r="A9462" s="98" t="s">
        <v>633</v>
      </c>
      <c r="B9462" s="125" t="s">
        <v>7720</v>
      </c>
      <c r="C9462" s="126">
        <v>42447</v>
      </c>
      <c r="D9462" s="98" t="s">
        <v>3</v>
      </c>
      <c r="E9462" s="98">
        <v>1360910</v>
      </c>
      <c r="F9462" s="98"/>
      <c r="G9462" s="127" t="s">
        <v>8908</v>
      </c>
      <c r="H9462" s="128">
        <v>0</v>
      </c>
      <c r="I9462" s="128">
        <v>2415.0300000000002</v>
      </c>
      <c r="J9462" s="129">
        <v>2415.0300000000002</v>
      </c>
      <c r="K9462" s="101" t="s">
        <v>1388</v>
      </c>
    </row>
    <row r="9463" spans="1:11" ht="56.25" customHeight="1">
      <c r="A9463" s="98" t="s">
        <v>633</v>
      </c>
      <c r="B9463" s="125" t="s">
        <v>7720</v>
      </c>
      <c r="C9463" s="126">
        <v>42447</v>
      </c>
      <c r="D9463" s="98" t="s">
        <v>3</v>
      </c>
      <c r="E9463" s="98">
        <v>1360948</v>
      </c>
      <c r="F9463" s="98"/>
      <c r="G9463" s="127" t="s">
        <v>8913</v>
      </c>
      <c r="H9463" s="128">
        <v>0</v>
      </c>
      <c r="I9463" s="128">
        <v>7374</v>
      </c>
      <c r="J9463" s="129">
        <v>7374</v>
      </c>
      <c r="K9463" s="101" t="s">
        <v>1388</v>
      </c>
    </row>
    <row r="9464" spans="1:11" ht="56.25" customHeight="1">
      <c r="A9464" s="98" t="s">
        <v>633</v>
      </c>
      <c r="B9464" s="125" t="s">
        <v>7720</v>
      </c>
      <c r="C9464" s="126">
        <v>42447</v>
      </c>
      <c r="D9464" s="98" t="s">
        <v>3</v>
      </c>
      <c r="E9464" s="98">
        <v>1361043</v>
      </c>
      <c r="F9464" s="98"/>
      <c r="G9464" s="127" t="s">
        <v>8916</v>
      </c>
      <c r="H9464" s="128">
        <v>0</v>
      </c>
      <c r="I9464" s="128">
        <v>0.06</v>
      </c>
      <c r="J9464" s="129">
        <v>0.06</v>
      </c>
      <c r="K9464" s="101" t="s">
        <v>1429</v>
      </c>
    </row>
    <row r="9465" spans="1:11" ht="56.25" customHeight="1">
      <c r="A9465" s="98" t="s">
        <v>633</v>
      </c>
      <c r="B9465" s="125" t="s">
        <v>7720</v>
      </c>
      <c r="C9465" s="126">
        <v>42447</v>
      </c>
      <c r="D9465" s="98" t="s">
        <v>3</v>
      </c>
      <c r="E9465" s="98">
        <v>1361048</v>
      </c>
      <c r="F9465" s="98"/>
      <c r="G9465" s="127" t="s">
        <v>8917</v>
      </c>
      <c r="H9465" s="128">
        <v>0</v>
      </c>
      <c r="I9465" s="128">
        <v>45</v>
      </c>
      <c r="J9465" s="129">
        <v>45</v>
      </c>
      <c r="K9465" s="101" t="s">
        <v>1388</v>
      </c>
    </row>
    <row r="9466" spans="1:11" ht="56.25" customHeight="1">
      <c r="A9466" s="98" t="s">
        <v>633</v>
      </c>
      <c r="B9466" s="125" t="s">
        <v>7720</v>
      </c>
      <c r="C9466" s="126">
        <v>42447</v>
      </c>
      <c r="D9466" s="98" t="s">
        <v>3</v>
      </c>
      <c r="E9466" s="98">
        <v>1361064</v>
      </c>
      <c r="F9466" s="98"/>
      <c r="G9466" s="127" t="s">
        <v>8921</v>
      </c>
      <c r="H9466" s="128">
        <v>0</v>
      </c>
      <c r="I9466" s="128">
        <v>7494.76</v>
      </c>
      <c r="J9466" s="129">
        <v>7494.76</v>
      </c>
      <c r="K9466" s="101" t="s">
        <v>1388</v>
      </c>
    </row>
    <row r="9467" spans="1:11" ht="56.25" customHeight="1">
      <c r="A9467" s="98" t="s">
        <v>633</v>
      </c>
      <c r="B9467" s="125" t="s">
        <v>7720</v>
      </c>
      <c r="C9467" s="126">
        <v>42447</v>
      </c>
      <c r="D9467" s="98" t="s">
        <v>3</v>
      </c>
      <c r="E9467" s="98">
        <v>1361069</v>
      </c>
      <c r="F9467" s="98"/>
      <c r="G9467" s="127" t="s">
        <v>8922</v>
      </c>
      <c r="H9467" s="128">
        <v>0</v>
      </c>
      <c r="I9467" s="128">
        <v>8477.0300000000007</v>
      </c>
      <c r="J9467" s="129">
        <v>8477.0300000000007</v>
      </c>
      <c r="K9467" s="101" t="s">
        <v>1388</v>
      </c>
    </row>
    <row r="9468" spans="1:11" ht="56.25" customHeight="1">
      <c r="A9468" s="98" t="s">
        <v>633</v>
      </c>
      <c r="B9468" s="125" t="s">
        <v>7720</v>
      </c>
      <c r="C9468" s="126">
        <v>42447</v>
      </c>
      <c r="D9468" s="98" t="s">
        <v>3</v>
      </c>
      <c r="E9468" s="98">
        <v>1361096</v>
      </c>
      <c r="F9468" s="98"/>
      <c r="G9468" s="127" t="s">
        <v>8924</v>
      </c>
      <c r="H9468" s="128">
        <v>0</v>
      </c>
      <c r="I9468" s="128">
        <v>486.57</v>
      </c>
      <c r="J9468" s="129">
        <v>486.57</v>
      </c>
      <c r="K9468" s="101" t="s">
        <v>1388</v>
      </c>
    </row>
    <row r="9469" spans="1:11" ht="56.25" customHeight="1">
      <c r="A9469" s="98" t="s">
        <v>633</v>
      </c>
      <c r="B9469" s="125" t="s">
        <v>7720</v>
      </c>
      <c r="C9469" s="126">
        <v>42447</v>
      </c>
      <c r="D9469" s="98" t="s">
        <v>3</v>
      </c>
      <c r="E9469" s="98">
        <v>1361166</v>
      </c>
      <c r="F9469" s="98"/>
      <c r="G9469" s="127" t="s">
        <v>8926</v>
      </c>
      <c r="H9469" s="128">
        <v>0</v>
      </c>
      <c r="I9469" s="128">
        <v>1000</v>
      </c>
      <c r="J9469" s="129">
        <v>1000</v>
      </c>
      <c r="K9469" s="101" t="s">
        <v>1388</v>
      </c>
    </row>
    <row r="9470" spans="1:11" ht="56.25" customHeight="1">
      <c r="A9470" s="98" t="s">
        <v>633</v>
      </c>
      <c r="B9470" s="125" t="s">
        <v>7720</v>
      </c>
      <c r="C9470" s="126">
        <v>42450</v>
      </c>
      <c r="D9470" s="98" t="s">
        <v>3</v>
      </c>
      <c r="E9470" s="98">
        <v>1361391</v>
      </c>
      <c r="F9470" s="98"/>
      <c r="G9470" s="127" t="s">
        <v>8927</v>
      </c>
      <c r="H9470" s="128">
        <v>0</v>
      </c>
      <c r="I9470" s="128">
        <v>70</v>
      </c>
      <c r="J9470" s="129">
        <v>70</v>
      </c>
      <c r="K9470" s="101" t="s">
        <v>1388</v>
      </c>
    </row>
    <row r="9471" spans="1:11" ht="56.25" customHeight="1">
      <c r="A9471" s="98" t="s">
        <v>633</v>
      </c>
      <c r="B9471" s="125" t="s">
        <v>7720</v>
      </c>
      <c r="C9471" s="126">
        <v>42450</v>
      </c>
      <c r="D9471" s="98" t="s">
        <v>3</v>
      </c>
      <c r="E9471" s="98">
        <v>1361392</v>
      </c>
      <c r="F9471" s="98"/>
      <c r="G9471" s="127" t="s">
        <v>8928</v>
      </c>
      <c r="H9471" s="128">
        <v>0</v>
      </c>
      <c r="I9471" s="128">
        <v>26.98</v>
      </c>
      <c r="J9471" s="129">
        <v>26.98</v>
      </c>
      <c r="K9471" s="101" t="s">
        <v>1388</v>
      </c>
    </row>
    <row r="9472" spans="1:11" ht="56.25" customHeight="1">
      <c r="A9472" s="98" t="s">
        <v>633</v>
      </c>
      <c r="B9472" s="125" t="s">
        <v>7720</v>
      </c>
      <c r="C9472" s="126">
        <v>42450</v>
      </c>
      <c r="D9472" s="98" t="s">
        <v>3</v>
      </c>
      <c r="E9472" s="98">
        <v>1361505</v>
      </c>
      <c r="F9472" s="98"/>
      <c r="G9472" s="127" t="s">
        <v>8947</v>
      </c>
      <c r="H9472" s="128">
        <v>0</v>
      </c>
      <c r="I9472" s="128">
        <v>1848</v>
      </c>
      <c r="J9472" s="129">
        <v>1848</v>
      </c>
      <c r="K9472" s="101" t="s">
        <v>1388</v>
      </c>
    </row>
    <row r="9473" spans="1:11" ht="56.25" customHeight="1">
      <c r="A9473" s="98" t="s">
        <v>633</v>
      </c>
      <c r="B9473" s="125" t="s">
        <v>7720</v>
      </c>
      <c r="C9473" s="126">
        <v>42450</v>
      </c>
      <c r="D9473" s="98" t="s">
        <v>3</v>
      </c>
      <c r="E9473" s="98">
        <v>1361562</v>
      </c>
      <c r="F9473" s="98"/>
      <c r="G9473" s="127" t="s">
        <v>8950</v>
      </c>
      <c r="H9473" s="128">
        <v>0</v>
      </c>
      <c r="I9473" s="128">
        <v>1357.21</v>
      </c>
      <c r="J9473" s="129">
        <v>1357.21</v>
      </c>
      <c r="K9473" s="101" t="s">
        <v>1388</v>
      </c>
    </row>
    <row r="9474" spans="1:11" ht="56.25" customHeight="1">
      <c r="A9474" s="98" t="s">
        <v>633</v>
      </c>
      <c r="B9474" s="125" t="s">
        <v>7720</v>
      </c>
      <c r="C9474" s="126">
        <v>42450</v>
      </c>
      <c r="D9474" s="98" t="s">
        <v>3</v>
      </c>
      <c r="E9474" s="98">
        <v>1361615</v>
      </c>
      <c r="F9474" s="98"/>
      <c r="G9474" s="127" t="s">
        <v>8951</v>
      </c>
      <c r="H9474" s="128">
        <v>0</v>
      </c>
      <c r="I9474" s="128">
        <v>629</v>
      </c>
      <c r="J9474" s="129">
        <v>629</v>
      </c>
      <c r="K9474" s="101" t="s">
        <v>1388</v>
      </c>
    </row>
    <row r="9475" spans="1:11" ht="56.25" customHeight="1">
      <c r="A9475" s="98" t="s">
        <v>633</v>
      </c>
      <c r="B9475" s="125" t="s">
        <v>7720</v>
      </c>
      <c r="C9475" s="126">
        <v>42451</v>
      </c>
      <c r="D9475" s="98" t="s">
        <v>3</v>
      </c>
      <c r="E9475" s="98">
        <v>1361804</v>
      </c>
      <c r="F9475" s="98"/>
      <c r="G9475" s="127" t="s">
        <v>8952</v>
      </c>
      <c r="H9475" s="128">
        <v>0</v>
      </c>
      <c r="I9475" s="128">
        <v>1727</v>
      </c>
      <c r="J9475" s="129">
        <v>1727</v>
      </c>
      <c r="K9475" s="101" t="s">
        <v>1388</v>
      </c>
    </row>
    <row r="9476" spans="1:11" ht="56.25" customHeight="1">
      <c r="A9476" s="98" t="s">
        <v>633</v>
      </c>
      <c r="B9476" s="125" t="s">
        <v>7720</v>
      </c>
      <c r="C9476" s="126">
        <v>42451</v>
      </c>
      <c r="D9476" s="98" t="s">
        <v>3</v>
      </c>
      <c r="E9476" s="98">
        <v>1361817</v>
      </c>
      <c r="F9476" s="98"/>
      <c r="G9476" s="127" t="s">
        <v>8954</v>
      </c>
      <c r="H9476" s="128">
        <v>0</v>
      </c>
      <c r="I9476" s="128">
        <v>477.44</v>
      </c>
      <c r="J9476" s="129">
        <v>477.44</v>
      </c>
      <c r="K9476" s="101" t="s">
        <v>1388</v>
      </c>
    </row>
    <row r="9477" spans="1:11" ht="56.25" customHeight="1">
      <c r="A9477" s="98" t="s">
        <v>633</v>
      </c>
      <c r="B9477" s="125" t="s">
        <v>7720</v>
      </c>
      <c r="C9477" s="126">
        <v>42451</v>
      </c>
      <c r="D9477" s="98" t="s">
        <v>3</v>
      </c>
      <c r="E9477" s="98">
        <v>1361841</v>
      </c>
      <c r="F9477" s="98"/>
      <c r="G9477" s="127" t="s">
        <v>8955</v>
      </c>
      <c r="H9477" s="128">
        <v>0</v>
      </c>
      <c r="I9477" s="128">
        <v>703.52</v>
      </c>
      <c r="J9477" s="129">
        <v>703.52</v>
      </c>
      <c r="K9477" s="101" t="s">
        <v>1388</v>
      </c>
    </row>
    <row r="9478" spans="1:11" ht="56.25" customHeight="1">
      <c r="A9478" s="98" t="s">
        <v>633</v>
      </c>
      <c r="B9478" s="125" t="s">
        <v>7720</v>
      </c>
      <c r="C9478" s="126">
        <v>42451</v>
      </c>
      <c r="D9478" s="98" t="s">
        <v>3</v>
      </c>
      <c r="E9478" s="98">
        <v>1361955</v>
      </c>
      <c r="F9478" s="98"/>
      <c r="G9478" s="127" t="s">
        <v>8975</v>
      </c>
      <c r="H9478" s="128">
        <v>0</v>
      </c>
      <c r="I9478" s="128">
        <v>1015</v>
      </c>
      <c r="J9478" s="129">
        <v>1015</v>
      </c>
      <c r="K9478" s="101" t="s">
        <v>1388</v>
      </c>
    </row>
    <row r="9479" spans="1:11" ht="56.25" customHeight="1">
      <c r="A9479" s="98" t="s">
        <v>633</v>
      </c>
      <c r="B9479" s="125" t="s">
        <v>7720</v>
      </c>
      <c r="C9479" s="126">
        <v>42451</v>
      </c>
      <c r="D9479" s="98" t="s">
        <v>3</v>
      </c>
      <c r="E9479" s="98">
        <v>1361956</v>
      </c>
      <c r="F9479" s="98"/>
      <c r="G9479" s="127" t="s">
        <v>8976</v>
      </c>
      <c r="H9479" s="128">
        <v>0</v>
      </c>
      <c r="I9479" s="128">
        <v>1015</v>
      </c>
      <c r="J9479" s="129">
        <v>1015</v>
      </c>
      <c r="K9479" s="101" t="s">
        <v>1388</v>
      </c>
    </row>
    <row r="9480" spans="1:11" ht="56.25" customHeight="1">
      <c r="A9480" s="98" t="s">
        <v>633</v>
      </c>
      <c r="B9480" s="125" t="s">
        <v>7720</v>
      </c>
      <c r="C9480" s="126">
        <v>42451</v>
      </c>
      <c r="D9480" s="98" t="s">
        <v>3</v>
      </c>
      <c r="E9480" s="98">
        <v>1361957</v>
      </c>
      <c r="F9480" s="98"/>
      <c r="G9480" s="127" t="s">
        <v>8977</v>
      </c>
      <c r="H9480" s="128">
        <v>0</v>
      </c>
      <c r="I9480" s="128">
        <v>4642.7700000000004</v>
      </c>
      <c r="J9480" s="129">
        <v>4642.7700000000004</v>
      </c>
      <c r="K9480" s="101" t="s">
        <v>1388</v>
      </c>
    </row>
    <row r="9481" spans="1:11" ht="56.25" customHeight="1">
      <c r="A9481" s="98" t="s">
        <v>633</v>
      </c>
      <c r="B9481" s="125" t="s">
        <v>7720</v>
      </c>
      <c r="C9481" s="126">
        <v>42451</v>
      </c>
      <c r="D9481" s="98" t="s">
        <v>3</v>
      </c>
      <c r="E9481" s="98">
        <v>1361958</v>
      </c>
      <c r="F9481" s="98"/>
      <c r="G9481" s="127" t="s">
        <v>8978</v>
      </c>
      <c r="H9481" s="128">
        <v>0</v>
      </c>
      <c r="I9481" s="128">
        <v>4642.7700000000004</v>
      </c>
      <c r="J9481" s="129">
        <v>4642.7700000000004</v>
      </c>
      <c r="K9481" s="101" t="s">
        <v>1388</v>
      </c>
    </row>
    <row r="9482" spans="1:11" ht="56.25" customHeight="1">
      <c r="A9482" s="98" t="s">
        <v>633</v>
      </c>
      <c r="B9482" s="125" t="s">
        <v>7720</v>
      </c>
      <c r="C9482" s="126">
        <v>42451</v>
      </c>
      <c r="D9482" s="98" t="s">
        <v>3</v>
      </c>
      <c r="E9482" s="98">
        <v>1361960</v>
      </c>
      <c r="F9482" s="98"/>
      <c r="G9482" s="127" t="s">
        <v>8979</v>
      </c>
      <c r="H9482" s="128">
        <v>0</v>
      </c>
      <c r="I9482" s="128">
        <v>4642.7700000000004</v>
      </c>
      <c r="J9482" s="129">
        <v>4642.7700000000004</v>
      </c>
      <c r="K9482" s="101" t="s">
        <v>1388</v>
      </c>
    </row>
    <row r="9483" spans="1:11" ht="56.25" customHeight="1">
      <c r="A9483" s="98" t="s">
        <v>633</v>
      </c>
      <c r="B9483" s="125" t="s">
        <v>7720</v>
      </c>
      <c r="C9483" s="126">
        <v>42451</v>
      </c>
      <c r="D9483" s="98" t="s">
        <v>3</v>
      </c>
      <c r="E9483" s="98">
        <v>1361961</v>
      </c>
      <c r="F9483" s="98"/>
      <c r="G9483" s="127" t="s">
        <v>8980</v>
      </c>
      <c r="H9483" s="128">
        <v>0</v>
      </c>
      <c r="I9483" s="128">
        <v>4642.7700000000004</v>
      </c>
      <c r="J9483" s="129">
        <v>4642.7700000000004</v>
      </c>
      <c r="K9483" s="101" t="s">
        <v>1388</v>
      </c>
    </row>
    <row r="9484" spans="1:11" ht="56.25" customHeight="1">
      <c r="A9484" s="98" t="s">
        <v>633</v>
      </c>
      <c r="B9484" s="125" t="s">
        <v>7720</v>
      </c>
      <c r="C9484" s="126">
        <v>42451</v>
      </c>
      <c r="D9484" s="98" t="s">
        <v>3</v>
      </c>
      <c r="E9484" s="98">
        <v>1361963</v>
      </c>
      <c r="F9484" s="98"/>
      <c r="G9484" s="127" t="s">
        <v>8981</v>
      </c>
      <c r="H9484" s="128">
        <v>0</v>
      </c>
      <c r="I9484" s="128">
        <v>4642.7700000000004</v>
      </c>
      <c r="J9484" s="129">
        <v>4642.7700000000004</v>
      </c>
      <c r="K9484" s="101" t="s">
        <v>1388</v>
      </c>
    </row>
    <row r="9485" spans="1:11" ht="56.25" customHeight="1">
      <c r="A9485" s="98" t="s">
        <v>633</v>
      </c>
      <c r="B9485" s="125" t="s">
        <v>7720</v>
      </c>
      <c r="C9485" s="126">
        <v>42451</v>
      </c>
      <c r="D9485" s="98" t="s">
        <v>3</v>
      </c>
      <c r="E9485" s="98">
        <v>1362003</v>
      </c>
      <c r="F9485" s="98"/>
      <c r="G9485" s="127" t="s">
        <v>8986</v>
      </c>
      <c r="H9485" s="128">
        <v>0</v>
      </c>
      <c r="I9485" s="128">
        <v>537.93000000000006</v>
      </c>
      <c r="J9485" s="129">
        <v>537.93000000000006</v>
      </c>
      <c r="K9485" s="101" t="s">
        <v>1388</v>
      </c>
    </row>
    <row r="9486" spans="1:11" ht="56.25" customHeight="1">
      <c r="A9486" s="98" t="s">
        <v>633</v>
      </c>
      <c r="B9486" s="125" t="s">
        <v>7720</v>
      </c>
      <c r="C9486" s="126">
        <v>42451</v>
      </c>
      <c r="D9486" s="98" t="s">
        <v>3</v>
      </c>
      <c r="E9486" s="98">
        <v>1362005</v>
      </c>
      <c r="F9486" s="98"/>
      <c r="G9486" s="127" t="s">
        <v>8987</v>
      </c>
      <c r="H9486" s="128">
        <v>0</v>
      </c>
      <c r="I9486" s="128">
        <v>919.80000000000007</v>
      </c>
      <c r="J9486" s="129">
        <v>919.80000000000007</v>
      </c>
      <c r="K9486" s="101" t="s">
        <v>1388</v>
      </c>
    </row>
    <row r="9487" spans="1:11" ht="56.25" customHeight="1">
      <c r="A9487" s="98" t="s">
        <v>633</v>
      </c>
      <c r="B9487" s="125" t="s">
        <v>7720</v>
      </c>
      <c r="C9487" s="126">
        <v>42451</v>
      </c>
      <c r="D9487" s="98" t="s">
        <v>3</v>
      </c>
      <c r="E9487" s="98">
        <v>1362006</v>
      </c>
      <c r="F9487" s="98"/>
      <c r="G9487" s="127" t="s">
        <v>8988</v>
      </c>
      <c r="H9487" s="128">
        <v>0</v>
      </c>
      <c r="I9487" s="128">
        <v>919.80000000000007</v>
      </c>
      <c r="J9487" s="129">
        <v>919.80000000000007</v>
      </c>
      <c r="K9487" s="101" t="s">
        <v>1388</v>
      </c>
    </row>
    <row r="9488" spans="1:11" ht="56.25" customHeight="1">
      <c r="A9488" s="98" t="s">
        <v>633</v>
      </c>
      <c r="B9488" s="125" t="s">
        <v>7720</v>
      </c>
      <c r="C9488" s="126">
        <v>42451</v>
      </c>
      <c r="D9488" s="98" t="s">
        <v>3</v>
      </c>
      <c r="E9488" s="98">
        <v>1362007</v>
      </c>
      <c r="F9488" s="98"/>
      <c r="G9488" s="127" t="s">
        <v>8989</v>
      </c>
      <c r="H9488" s="128">
        <v>0</v>
      </c>
      <c r="I9488" s="128">
        <v>919.80000000000007</v>
      </c>
      <c r="J9488" s="129">
        <v>919.80000000000007</v>
      </c>
      <c r="K9488" s="101" t="s">
        <v>1388</v>
      </c>
    </row>
    <row r="9489" spans="1:11" ht="56.25" customHeight="1">
      <c r="A9489" s="98" t="s">
        <v>633</v>
      </c>
      <c r="B9489" s="125" t="s">
        <v>7720</v>
      </c>
      <c r="C9489" s="126">
        <v>42451</v>
      </c>
      <c r="D9489" s="98" t="s">
        <v>3</v>
      </c>
      <c r="E9489" s="98">
        <v>1362053</v>
      </c>
      <c r="F9489" s="98"/>
      <c r="G9489" s="127" t="s">
        <v>8991</v>
      </c>
      <c r="H9489" s="128">
        <v>0</v>
      </c>
      <c r="I9489" s="128">
        <v>1246</v>
      </c>
      <c r="J9489" s="129">
        <v>1246</v>
      </c>
      <c r="K9489" s="101" t="s">
        <v>1388</v>
      </c>
    </row>
    <row r="9490" spans="1:11" ht="56.25" customHeight="1">
      <c r="A9490" s="98" t="s">
        <v>633</v>
      </c>
      <c r="B9490" s="125" t="s">
        <v>7720</v>
      </c>
      <c r="C9490" s="126">
        <v>42452</v>
      </c>
      <c r="D9490" s="98" t="s">
        <v>3</v>
      </c>
      <c r="E9490" s="98">
        <v>1362310</v>
      </c>
      <c r="F9490" s="98"/>
      <c r="G9490" s="127" t="s">
        <v>8995</v>
      </c>
      <c r="H9490" s="128">
        <v>0</v>
      </c>
      <c r="I9490" s="128">
        <v>1526.72</v>
      </c>
      <c r="J9490" s="129">
        <v>1526.72</v>
      </c>
      <c r="K9490" s="101" t="s">
        <v>1388</v>
      </c>
    </row>
    <row r="9491" spans="1:11" ht="56.25" customHeight="1">
      <c r="A9491" s="98" t="s">
        <v>633</v>
      </c>
      <c r="B9491" s="125" t="s">
        <v>7720</v>
      </c>
      <c r="C9491" s="126">
        <v>42452</v>
      </c>
      <c r="D9491" s="98" t="s">
        <v>3</v>
      </c>
      <c r="E9491" s="98">
        <v>1362319</v>
      </c>
      <c r="F9491" s="98"/>
      <c r="G9491" s="127" t="s">
        <v>8997</v>
      </c>
      <c r="H9491" s="128">
        <v>0</v>
      </c>
      <c r="I9491" s="128">
        <v>3990.59</v>
      </c>
      <c r="J9491" s="129">
        <v>3990.59</v>
      </c>
      <c r="K9491" s="101" t="s">
        <v>1388</v>
      </c>
    </row>
    <row r="9492" spans="1:11" ht="56.25" customHeight="1">
      <c r="A9492" s="98" t="s">
        <v>633</v>
      </c>
      <c r="B9492" s="125" t="s">
        <v>7720</v>
      </c>
      <c r="C9492" s="126">
        <v>42452</v>
      </c>
      <c r="D9492" s="98" t="s">
        <v>3</v>
      </c>
      <c r="E9492" s="98">
        <v>1362327</v>
      </c>
      <c r="F9492" s="98"/>
      <c r="G9492" s="127" t="s">
        <v>8998</v>
      </c>
      <c r="H9492" s="128">
        <v>0</v>
      </c>
      <c r="I9492" s="128">
        <v>2</v>
      </c>
      <c r="J9492" s="129">
        <v>2</v>
      </c>
      <c r="K9492" s="101" t="s">
        <v>1388</v>
      </c>
    </row>
    <row r="9493" spans="1:11" ht="56.25" customHeight="1">
      <c r="A9493" s="98" t="s">
        <v>633</v>
      </c>
      <c r="B9493" s="125" t="s">
        <v>7720</v>
      </c>
      <c r="C9493" s="126">
        <v>42452</v>
      </c>
      <c r="D9493" s="98" t="s">
        <v>3</v>
      </c>
      <c r="E9493" s="98">
        <v>1362329</v>
      </c>
      <c r="F9493" s="98"/>
      <c r="G9493" s="127" t="s">
        <v>8998</v>
      </c>
      <c r="H9493" s="128">
        <v>0</v>
      </c>
      <c r="I9493" s="128">
        <v>40</v>
      </c>
      <c r="J9493" s="129">
        <v>40</v>
      </c>
      <c r="K9493" s="101" t="s">
        <v>1388</v>
      </c>
    </row>
    <row r="9494" spans="1:11" ht="56.25" customHeight="1">
      <c r="A9494" s="98" t="s">
        <v>633</v>
      </c>
      <c r="B9494" s="125" t="s">
        <v>7720</v>
      </c>
      <c r="C9494" s="126">
        <v>42452</v>
      </c>
      <c r="D9494" s="98" t="s">
        <v>3</v>
      </c>
      <c r="E9494" s="98">
        <v>1362344</v>
      </c>
      <c r="F9494" s="98"/>
      <c r="G9494" s="127" t="s">
        <v>8999</v>
      </c>
      <c r="H9494" s="128">
        <v>0</v>
      </c>
      <c r="I9494" s="128">
        <v>1639.68</v>
      </c>
      <c r="J9494" s="129">
        <v>1639.68</v>
      </c>
      <c r="K9494" s="101" t="s">
        <v>1388</v>
      </c>
    </row>
    <row r="9495" spans="1:11" ht="56.25" customHeight="1">
      <c r="A9495" s="98" t="s">
        <v>633</v>
      </c>
      <c r="B9495" s="125" t="s">
        <v>7720</v>
      </c>
      <c r="C9495" s="126">
        <v>42452</v>
      </c>
      <c r="D9495" s="98" t="s">
        <v>3</v>
      </c>
      <c r="E9495" s="98">
        <v>1362352</v>
      </c>
      <c r="F9495" s="98"/>
      <c r="G9495" s="127" t="s">
        <v>9000</v>
      </c>
      <c r="H9495" s="128">
        <v>0</v>
      </c>
      <c r="I9495" s="128">
        <v>4882.96</v>
      </c>
      <c r="J9495" s="129">
        <v>4882.96</v>
      </c>
      <c r="K9495" s="101" t="s">
        <v>1388</v>
      </c>
    </row>
    <row r="9496" spans="1:11" ht="56.25" customHeight="1">
      <c r="A9496" s="98" t="s">
        <v>633</v>
      </c>
      <c r="B9496" s="125" t="s">
        <v>7720</v>
      </c>
      <c r="C9496" s="126">
        <v>42452</v>
      </c>
      <c r="D9496" s="98" t="s">
        <v>3</v>
      </c>
      <c r="E9496" s="98">
        <v>1362355</v>
      </c>
      <c r="F9496" s="98"/>
      <c r="G9496" s="127" t="s">
        <v>9001</v>
      </c>
      <c r="H9496" s="128">
        <v>0</v>
      </c>
      <c r="I9496" s="128">
        <v>847.16</v>
      </c>
      <c r="J9496" s="129">
        <v>847.16</v>
      </c>
      <c r="K9496" s="101" t="s">
        <v>1388</v>
      </c>
    </row>
    <row r="9497" spans="1:11" ht="56.25" customHeight="1">
      <c r="A9497" s="98" t="s">
        <v>633</v>
      </c>
      <c r="B9497" s="125" t="s">
        <v>7720</v>
      </c>
      <c r="C9497" s="126">
        <v>42452</v>
      </c>
      <c r="D9497" s="98" t="s">
        <v>3</v>
      </c>
      <c r="E9497" s="98">
        <v>1362356</v>
      </c>
      <c r="F9497" s="98"/>
      <c r="G9497" s="127" t="s">
        <v>9002</v>
      </c>
      <c r="H9497" s="128">
        <v>0</v>
      </c>
      <c r="I9497" s="128">
        <v>1229.04</v>
      </c>
      <c r="J9497" s="129">
        <v>1229.04</v>
      </c>
      <c r="K9497" s="101" t="s">
        <v>1388</v>
      </c>
    </row>
    <row r="9498" spans="1:11" ht="56.25" customHeight="1">
      <c r="A9498" s="98" t="s">
        <v>633</v>
      </c>
      <c r="B9498" s="125" t="s">
        <v>7720</v>
      </c>
      <c r="C9498" s="126">
        <v>42452</v>
      </c>
      <c r="D9498" s="98" t="s">
        <v>3</v>
      </c>
      <c r="E9498" s="98">
        <v>1362359</v>
      </c>
      <c r="F9498" s="98"/>
      <c r="G9498" s="127" t="s">
        <v>9003</v>
      </c>
      <c r="H9498" s="128">
        <v>0</v>
      </c>
      <c r="I9498" s="128">
        <v>1229.04</v>
      </c>
      <c r="J9498" s="129">
        <v>1229.04</v>
      </c>
      <c r="K9498" s="101" t="s">
        <v>1388</v>
      </c>
    </row>
    <row r="9499" spans="1:11" ht="56.25" customHeight="1">
      <c r="A9499" s="98" t="s">
        <v>633</v>
      </c>
      <c r="B9499" s="125" t="s">
        <v>7720</v>
      </c>
      <c r="C9499" s="126">
        <v>42452</v>
      </c>
      <c r="D9499" s="98" t="s">
        <v>3</v>
      </c>
      <c r="E9499" s="98">
        <v>1362360</v>
      </c>
      <c r="F9499" s="98"/>
      <c r="G9499" s="127" t="s">
        <v>9004</v>
      </c>
      <c r="H9499" s="128">
        <v>0</v>
      </c>
      <c r="I9499" s="128">
        <v>1229.04</v>
      </c>
      <c r="J9499" s="129">
        <v>1229.04</v>
      </c>
      <c r="K9499" s="101" t="s">
        <v>1388</v>
      </c>
    </row>
    <row r="9500" spans="1:11" ht="56.25" customHeight="1">
      <c r="A9500" s="98" t="s">
        <v>633</v>
      </c>
      <c r="B9500" s="125" t="s">
        <v>7720</v>
      </c>
      <c r="C9500" s="126">
        <v>42452</v>
      </c>
      <c r="D9500" s="98" t="s">
        <v>3</v>
      </c>
      <c r="E9500" s="98">
        <v>1362384</v>
      </c>
      <c r="F9500" s="98"/>
      <c r="G9500" s="127" t="s">
        <v>9008</v>
      </c>
      <c r="H9500" s="128">
        <v>0</v>
      </c>
      <c r="I9500" s="128">
        <v>54.44</v>
      </c>
      <c r="J9500" s="129">
        <v>54.44</v>
      </c>
      <c r="K9500" s="101" t="s">
        <v>1429</v>
      </c>
    </row>
    <row r="9501" spans="1:11" ht="56.25" customHeight="1">
      <c r="A9501" s="98" t="s">
        <v>633</v>
      </c>
      <c r="B9501" s="125" t="s">
        <v>7720</v>
      </c>
      <c r="C9501" s="126">
        <v>42452</v>
      </c>
      <c r="D9501" s="98" t="s">
        <v>3</v>
      </c>
      <c r="E9501" s="98">
        <v>1362386</v>
      </c>
      <c r="F9501" s="98"/>
      <c r="G9501" s="127" t="s">
        <v>9009</v>
      </c>
      <c r="H9501" s="128">
        <v>0</v>
      </c>
      <c r="I9501" s="128">
        <v>207.08</v>
      </c>
      <c r="J9501" s="129">
        <v>207.08</v>
      </c>
      <c r="K9501" s="101" t="s">
        <v>1388</v>
      </c>
    </row>
    <row r="9502" spans="1:11" ht="56.25" customHeight="1">
      <c r="A9502" s="98" t="s">
        <v>633</v>
      </c>
      <c r="B9502" s="125" t="s">
        <v>7720</v>
      </c>
      <c r="C9502" s="126">
        <v>42452</v>
      </c>
      <c r="D9502" s="98" t="s">
        <v>3</v>
      </c>
      <c r="E9502" s="98">
        <v>1362417</v>
      </c>
      <c r="F9502" s="98"/>
      <c r="G9502" s="127" t="s">
        <v>9010</v>
      </c>
      <c r="H9502" s="128">
        <v>0</v>
      </c>
      <c r="I9502" s="128">
        <v>420</v>
      </c>
      <c r="J9502" s="129">
        <v>420</v>
      </c>
      <c r="K9502" s="101" t="s">
        <v>1388</v>
      </c>
    </row>
    <row r="9503" spans="1:11" ht="56.25" customHeight="1">
      <c r="A9503" s="98" t="s">
        <v>633</v>
      </c>
      <c r="B9503" s="125" t="s">
        <v>7720</v>
      </c>
      <c r="C9503" s="126">
        <v>42452</v>
      </c>
      <c r="D9503" s="98" t="s">
        <v>3</v>
      </c>
      <c r="E9503" s="98">
        <v>1362427</v>
      </c>
      <c r="F9503" s="98"/>
      <c r="G9503" s="127" t="s">
        <v>9011</v>
      </c>
      <c r="H9503" s="128">
        <v>0</v>
      </c>
      <c r="I9503" s="128">
        <v>849.93000000000006</v>
      </c>
      <c r="J9503" s="129">
        <v>849.93000000000006</v>
      </c>
      <c r="K9503" s="101" t="s">
        <v>1388</v>
      </c>
    </row>
    <row r="9504" spans="1:11" ht="56.25" customHeight="1">
      <c r="A9504" s="98" t="s">
        <v>633</v>
      </c>
      <c r="B9504" s="125" t="s">
        <v>7720</v>
      </c>
      <c r="C9504" s="126">
        <v>42452</v>
      </c>
      <c r="D9504" s="98" t="s">
        <v>3</v>
      </c>
      <c r="E9504" s="98">
        <v>1362455</v>
      </c>
      <c r="F9504" s="98"/>
      <c r="G9504" s="127" t="s">
        <v>9013</v>
      </c>
      <c r="H9504" s="128">
        <v>0</v>
      </c>
      <c r="I9504" s="128">
        <v>0.76</v>
      </c>
      <c r="J9504" s="129">
        <v>0.76</v>
      </c>
      <c r="K9504" s="101" t="s">
        <v>1388</v>
      </c>
    </row>
    <row r="9505" spans="1:11" ht="56.25" customHeight="1">
      <c r="A9505" s="98" t="s">
        <v>633</v>
      </c>
      <c r="B9505" s="125" t="s">
        <v>7720</v>
      </c>
      <c r="C9505" s="126">
        <v>42452</v>
      </c>
      <c r="D9505" s="98" t="s">
        <v>3</v>
      </c>
      <c r="E9505" s="98">
        <v>1362500</v>
      </c>
      <c r="F9505" s="98"/>
      <c r="G9505" s="127" t="s">
        <v>9017</v>
      </c>
      <c r="H9505" s="128">
        <v>0</v>
      </c>
      <c r="I9505" s="128">
        <v>1577.73</v>
      </c>
      <c r="J9505" s="129">
        <v>1577.73</v>
      </c>
      <c r="K9505" s="101" t="s">
        <v>1388</v>
      </c>
    </row>
    <row r="9506" spans="1:11" ht="56.25" customHeight="1">
      <c r="A9506" s="98" t="s">
        <v>633</v>
      </c>
      <c r="B9506" s="125" t="s">
        <v>7720</v>
      </c>
      <c r="C9506" s="126">
        <v>42452</v>
      </c>
      <c r="D9506" s="98" t="s">
        <v>3</v>
      </c>
      <c r="E9506" s="98">
        <v>1362503</v>
      </c>
      <c r="F9506" s="98"/>
      <c r="G9506" s="127" t="s">
        <v>9018</v>
      </c>
      <c r="H9506" s="128">
        <v>0</v>
      </c>
      <c r="I9506" s="128">
        <v>1113.8800000000001</v>
      </c>
      <c r="J9506" s="129">
        <v>1113.8800000000001</v>
      </c>
      <c r="K9506" s="101" t="s">
        <v>1388</v>
      </c>
    </row>
    <row r="9507" spans="1:11" ht="56.25" customHeight="1">
      <c r="A9507" s="98" t="s">
        <v>633</v>
      </c>
      <c r="B9507" s="125" t="s">
        <v>7720</v>
      </c>
      <c r="C9507" s="126">
        <v>42452</v>
      </c>
      <c r="D9507" s="98" t="s">
        <v>3</v>
      </c>
      <c r="E9507" s="98">
        <v>1362504</v>
      </c>
      <c r="F9507" s="98"/>
      <c r="G9507" s="127" t="s">
        <v>9019</v>
      </c>
      <c r="H9507" s="128">
        <v>0</v>
      </c>
      <c r="I9507" s="128">
        <v>1113.8800000000001</v>
      </c>
      <c r="J9507" s="129">
        <v>1113.8800000000001</v>
      </c>
      <c r="K9507" s="101" t="s">
        <v>1388</v>
      </c>
    </row>
    <row r="9508" spans="1:11" ht="56.25" customHeight="1">
      <c r="A9508" s="98" t="s">
        <v>633</v>
      </c>
      <c r="B9508" s="125" t="s">
        <v>7720</v>
      </c>
      <c r="C9508" s="126">
        <v>42452</v>
      </c>
      <c r="D9508" s="98" t="s">
        <v>3</v>
      </c>
      <c r="E9508" s="98">
        <v>1362508</v>
      </c>
      <c r="F9508" s="98"/>
      <c r="G9508" s="127" t="s">
        <v>9020</v>
      </c>
      <c r="H9508" s="128">
        <v>0</v>
      </c>
      <c r="I9508" s="128">
        <v>3952</v>
      </c>
      <c r="J9508" s="129">
        <v>3952</v>
      </c>
      <c r="K9508" s="101" t="s">
        <v>1388</v>
      </c>
    </row>
    <row r="9509" spans="1:11" ht="56.25" customHeight="1">
      <c r="A9509" s="98" t="s">
        <v>633</v>
      </c>
      <c r="B9509" s="125" t="s">
        <v>7720</v>
      </c>
      <c r="C9509" s="126">
        <v>42452</v>
      </c>
      <c r="D9509" s="98" t="s">
        <v>3</v>
      </c>
      <c r="E9509" s="98">
        <v>1362509</v>
      </c>
      <c r="F9509" s="98"/>
      <c r="G9509" s="127" t="s">
        <v>9021</v>
      </c>
      <c r="H9509" s="128">
        <v>0</v>
      </c>
      <c r="I9509" s="128">
        <v>732.01</v>
      </c>
      <c r="J9509" s="129">
        <v>732.01</v>
      </c>
      <c r="K9509" s="101" t="s">
        <v>1388</v>
      </c>
    </row>
    <row r="9510" spans="1:11" ht="56.25" customHeight="1">
      <c r="A9510" s="98" t="s">
        <v>633</v>
      </c>
      <c r="B9510" s="125" t="s">
        <v>7720</v>
      </c>
      <c r="C9510" s="126">
        <v>42452</v>
      </c>
      <c r="D9510" s="98" t="s">
        <v>3</v>
      </c>
      <c r="E9510" s="98">
        <v>1362575</v>
      </c>
      <c r="F9510" s="98"/>
      <c r="G9510" s="127" t="s">
        <v>9022</v>
      </c>
      <c r="H9510" s="128">
        <v>0</v>
      </c>
      <c r="I9510" s="128">
        <v>787</v>
      </c>
      <c r="J9510" s="129">
        <v>787</v>
      </c>
      <c r="K9510" s="101" t="s">
        <v>1388</v>
      </c>
    </row>
    <row r="9511" spans="1:11" ht="56.25" customHeight="1">
      <c r="A9511" s="98" t="s">
        <v>633</v>
      </c>
      <c r="B9511" s="125" t="s">
        <v>7720</v>
      </c>
      <c r="C9511" s="126">
        <v>42452</v>
      </c>
      <c r="D9511" s="98" t="s">
        <v>3</v>
      </c>
      <c r="E9511" s="98">
        <v>1362577</v>
      </c>
      <c r="F9511" s="98"/>
      <c r="G9511" s="127" t="s">
        <v>9023</v>
      </c>
      <c r="H9511" s="128">
        <v>0</v>
      </c>
      <c r="I9511" s="128">
        <v>371</v>
      </c>
      <c r="J9511" s="129">
        <v>371</v>
      </c>
      <c r="K9511" s="101" t="s">
        <v>1388</v>
      </c>
    </row>
    <row r="9512" spans="1:11" ht="56.25" customHeight="1">
      <c r="A9512" s="98" t="s">
        <v>633</v>
      </c>
      <c r="B9512" s="125" t="s">
        <v>7720</v>
      </c>
      <c r="C9512" s="126">
        <v>42452</v>
      </c>
      <c r="D9512" s="98" t="s">
        <v>3</v>
      </c>
      <c r="E9512" s="98">
        <v>1362579</v>
      </c>
      <c r="F9512" s="98"/>
      <c r="G9512" s="127" t="s">
        <v>9024</v>
      </c>
      <c r="H9512" s="128">
        <v>0</v>
      </c>
      <c r="I9512" s="128">
        <v>26.12</v>
      </c>
      <c r="J9512" s="129">
        <v>26.12</v>
      </c>
      <c r="K9512" s="101" t="s">
        <v>1388</v>
      </c>
    </row>
    <row r="9513" spans="1:11" ht="56.25" customHeight="1">
      <c r="A9513" s="98" t="s">
        <v>633</v>
      </c>
      <c r="B9513" s="125" t="s">
        <v>7720</v>
      </c>
      <c r="C9513" s="126">
        <v>42453</v>
      </c>
      <c r="D9513" s="98" t="s">
        <v>3</v>
      </c>
      <c r="E9513" s="98">
        <v>1362888</v>
      </c>
      <c r="F9513" s="98"/>
      <c r="G9513" s="127" t="s">
        <v>9037</v>
      </c>
      <c r="H9513" s="128">
        <v>0</v>
      </c>
      <c r="I9513" s="128">
        <v>498.5</v>
      </c>
      <c r="J9513" s="129">
        <v>498.5</v>
      </c>
      <c r="K9513" s="101" t="s">
        <v>1388</v>
      </c>
    </row>
    <row r="9514" spans="1:11" ht="56.25" customHeight="1">
      <c r="A9514" s="98" t="s">
        <v>633</v>
      </c>
      <c r="B9514" s="125" t="s">
        <v>7720</v>
      </c>
      <c r="C9514" s="126">
        <v>42453</v>
      </c>
      <c r="D9514" s="98" t="s">
        <v>3</v>
      </c>
      <c r="E9514" s="98">
        <v>1362956</v>
      </c>
      <c r="F9514" s="98"/>
      <c r="G9514" s="127" t="s">
        <v>9038</v>
      </c>
      <c r="H9514" s="128">
        <v>0</v>
      </c>
      <c r="I9514" s="128">
        <v>2000</v>
      </c>
      <c r="J9514" s="129">
        <v>2000</v>
      </c>
      <c r="K9514" s="101" t="s">
        <v>1388</v>
      </c>
    </row>
    <row r="9515" spans="1:11" ht="56.25" customHeight="1">
      <c r="A9515" s="98" t="s">
        <v>633</v>
      </c>
      <c r="B9515" s="125" t="s">
        <v>7720</v>
      </c>
      <c r="C9515" s="126">
        <v>42453</v>
      </c>
      <c r="D9515" s="98" t="s">
        <v>3</v>
      </c>
      <c r="E9515" s="98">
        <v>1362985</v>
      </c>
      <c r="F9515" s="98"/>
      <c r="G9515" s="127" t="s">
        <v>9039</v>
      </c>
      <c r="H9515" s="128">
        <v>0</v>
      </c>
      <c r="I9515" s="128">
        <v>822</v>
      </c>
      <c r="J9515" s="129">
        <v>822</v>
      </c>
      <c r="K9515" s="101" t="s">
        <v>1388</v>
      </c>
    </row>
    <row r="9516" spans="1:11" ht="56.25" customHeight="1">
      <c r="A9516" s="98" t="s">
        <v>633</v>
      </c>
      <c r="B9516" s="125" t="s">
        <v>7720</v>
      </c>
      <c r="C9516" s="126">
        <v>42457</v>
      </c>
      <c r="D9516" s="98" t="s">
        <v>3</v>
      </c>
      <c r="E9516" s="98">
        <v>1363127</v>
      </c>
      <c r="F9516" s="98"/>
      <c r="G9516" s="127" t="s">
        <v>9041</v>
      </c>
      <c r="H9516" s="128">
        <v>0</v>
      </c>
      <c r="I9516" s="128">
        <v>397.43</v>
      </c>
      <c r="J9516" s="129">
        <v>397.43</v>
      </c>
      <c r="K9516" s="101" t="s">
        <v>1388</v>
      </c>
    </row>
    <row r="9517" spans="1:11" ht="56.25" customHeight="1">
      <c r="A9517" s="98" t="s">
        <v>633</v>
      </c>
      <c r="B9517" s="125" t="s">
        <v>7720</v>
      </c>
      <c r="C9517" s="126">
        <v>42457</v>
      </c>
      <c r="D9517" s="98" t="s">
        <v>3</v>
      </c>
      <c r="E9517" s="98">
        <v>1363140</v>
      </c>
      <c r="F9517" s="98"/>
      <c r="G9517" s="127" t="s">
        <v>9042</v>
      </c>
      <c r="H9517" s="128">
        <v>0</v>
      </c>
      <c r="I9517" s="128">
        <v>1747.74</v>
      </c>
      <c r="J9517" s="129">
        <v>1747.74</v>
      </c>
      <c r="K9517" s="101" t="s">
        <v>1388</v>
      </c>
    </row>
    <row r="9518" spans="1:11" ht="56.25" customHeight="1">
      <c r="A9518" s="98" t="s">
        <v>633</v>
      </c>
      <c r="B9518" s="125" t="s">
        <v>7720</v>
      </c>
      <c r="C9518" s="126">
        <v>42457</v>
      </c>
      <c r="D9518" s="98" t="s">
        <v>3</v>
      </c>
      <c r="E9518" s="98">
        <v>1363201</v>
      </c>
      <c r="F9518" s="98"/>
      <c r="G9518" s="127" t="s">
        <v>9044</v>
      </c>
      <c r="H9518" s="128">
        <v>0</v>
      </c>
      <c r="I9518" s="128">
        <v>3121</v>
      </c>
      <c r="J9518" s="129">
        <v>3121</v>
      </c>
      <c r="K9518" s="101" t="s">
        <v>1388</v>
      </c>
    </row>
    <row r="9519" spans="1:11" ht="56.25" customHeight="1">
      <c r="A9519" s="98" t="s">
        <v>633</v>
      </c>
      <c r="B9519" s="125" t="s">
        <v>7720</v>
      </c>
      <c r="C9519" s="126">
        <v>42457</v>
      </c>
      <c r="D9519" s="98" t="s">
        <v>3</v>
      </c>
      <c r="E9519" s="98">
        <v>1363351</v>
      </c>
      <c r="F9519" s="98"/>
      <c r="G9519" s="127" t="s">
        <v>9051</v>
      </c>
      <c r="H9519" s="128">
        <v>0</v>
      </c>
      <c r="I9519" s="128">
        <v>450.37</v>
      </c>
      <c r="J9519" s="129">
        <v>450.37</v>
      </c>
      <c r="K9519" s="101" t="s">
        <v>1388</v>
      </c>
    </row>
    <row r="9520" spans="1:11" ht="56.25" customHeight="1">
      <c r="A9520" s="98" t="s">
        <v>633</v>
      </c>
      <c r="B9520" s="125" t="s">
        <v>7720</v>
      </c>
      <c r="C9520" s="126">
        <v>42457</v>
      </c>
      <c r="D9520" s="98" t="s">
        <v>3</v>
      </c>
      <c r="E9520" s="98">
        <v>1363352</v>
      </c>
      <c r="F9520" s="98"/>
      <c r="G9520" s="127" t="s">
        <v>9052</v>
      </c>
      <c r="H9520" s="128">
        <v>0</v>
      </c>
      <c r="I9520" s="128">
        <v>4753.78</v>
      </c>
      <c r="J9520" s="129">
        <v>4753.78</v>
      </c>
      <c r="K9520" s="101" t="s">
        <v>1388</v>
      </c>
    </row>
    <row r="9521" spans="1:11" ht="56.25" customHeight="1">
      <c r="A9521" s="98" t="s">
        <v>633</v>
      </c>
      <c r="B9521" s="125" t="s">
        <v>7720</v>
      </c>
      <c r="C9521" s="126">
        <v>42457</v>
      </c>
      <c r="D9521" s="98" t="s">
        <v>3</v>
      </c>
      <c r="E9521" s="98">
        <v>1363357</v>
      </c>
      <c r="F9521" s="98"/>
      <c r="G9521" s="127" t="s">
        <v>9053</v>
      </c>
      <c r="H9521" s="128">
        <v>0</v>
      </c>
      <c r="I9521" s="128">
        <v>75</v>
      </c>
      <c r="J9521" s="129">
        <v>75</v>
      </c>
      <c r="K9521" s="101" t="s">
        <v>1388</v>
      </c>
    </row>
    <row r="9522" spans="1:11" ht="56.25" customHeight="1">
      <c r="A9522" s="98" t="s">
        <v>633</v>
      </c>
      <c r="B9522" s="125" t="s">
        <v>7720</v>
      </c>
      <c r="C9522" s="126">
        <v>42457</v>
      </c>
      <c r="D9522" s="98" t="s">
        <v>3</v>
      </c>
      <c r="E9522" s="98">
        <v>1363390</v>
      </c>
      <c r="F9522" s="98"/>
      <c r="G9522" s="127" t="s">
        <v>9054</v>
      </c>
      <c r="H9522" s="128">
        <v>0</v>
      </c>
      <c r="I9522" s="128">
        <v>30</v>
      </c>
      <c r="J9522" s="129">
        <v>30</v>
      </c>
      <c r="K9522" s="101" t="s">
        <v>1388</v>
      </c>
    </row>
    <row r="9523" spans="1:11" ht="56.25" customHeight="1">
      <c r="A9523" s="98" t="s">
        <v>633</v>
      </c>
      <c r="B9523" s="125" t="s">
        <v>7720</v>
      </c>
      <c r="C9523" s="126">
        <v>42457</v>
      </c>
      <c r="D9523" s="98" t="s">
        <v>3</v>
      </c>
      <c r="E9523" s="98">
        <v>1363437</v>
      </c>
      <c r="F9523" s="98"/>
      <c r="G9523" s="127" t="s">
        <v>9057</v>
      </c>
      <c r="H9523" s="128">
        <v>0</v>
      </c>
      <c r="I9523" s="128">
        <v>51.44</v>
      </c>
      <c r="J9523" s="129">
        <v>51.44</v>
      </c>
      <c r="K9523" s="101" t="s">
        <v>1388</v>
      </c>
    </row>
    <row r="9524" spans="1:11" ht="56.25" customHeight="1">
      <c r="A9524" s="98" t="s">
        <v>633</v>
      </c>
      <c r="B9524" s="125" t="s">
        <v>7720</v>
      </c>
      <c r="C9524" s="126">
        <v>42457</v>
      </c>
      <c r="D9524" s="98" t="s">
        <v>3</v>
      </c>
      <c r="E9524" s="98">
        <v>1363439</v>
      </c>
      <c r="F9524" s="98"/>
      <c r="G9524" s="127" t="s">
        <v>9058</v>
      </c>
      <c r="H9524" s="128">
        <v>0</v>
      </c>
      <c r="I9524" s="128">
        <v>21.5</v>
      </c>
      <c r="J9524" s="129">
        <v>21.5</v>
      </c>
      <c r="K9524" s="101" t="s">
        <v>1388</v>
      </c>
    </row>
    <row r="9525" spans="1:11" ht="56.25" customHeight="1">
      <c r="A9525" s="98" t="s">
        <v>633</v>
      </c>
      <c r="B9525" s="125" t="s">
        <v>7720</v>
      </c>
      <c r="C9525" s="126">
        <v>42457</v>
      </c>
      <c r="D9525" s="98" t="s">
        <v>3</v>
      </c>
      <c r="E9525" s="98">
        <v>1363441</v>
      </c>
      <c r="F9525" s="98"/>
      <c r="G9525" s="127" t="s">
        <v>9059</v>
      </c>
      <c r="H9525" s="128">
        <v>0</v>
      </c>
      <c r="I9525" s="128">
        <v>2.9</v>
      </c>
      <c r="J9525" s="129">
        <v>2.9</v>
      </c>
      <c r="K9525" s="101" t="s">
        <v>1388</v>
      </c>
    </row>
    <row r="9526" spans="1:11" ht="56.25" customHeight="1">
      <c r="A9526" s="98" t="s">
        <v>633</v>
      </c>
      <c r="B9526" s="125" t="s">
        <v>7720</v>
      </c>
      <c r="C9526" s="126">
        <v>42458</v>
      </c>
      <c r="D9526" s="98" t="s">
        <v>3</v>
      </c>
      <c r="E9526" s="98">
        <v>1363628</v>
      </c>
      <c r="F9526" s="98"/>
      <c r="G9526" s="127" t="s">
        <v>9061</v>
      </c>
      <c r="H9526" s="128">
        <v>0</v>
      </c>
      <c r="I9526" s="128">
        <v>50</v>
      </c>
      <c r="J9526" s="129">
        <v>50</v>
      </c>
      <c r="K9526" s="101" t="s">
        <v>1388</v>
      </c>
    </row>
    <row r="9527" spans="1:11" ht="56.25" customHeight="1">
      <c r="A9527" s="98" t="s">
        <v>633</v>
      </c>
      <c r="B9527" s="125" t="s">
        <v>7720</v>
      </c>
      <c r="C9527" s="126">
        <v>42458</v>
      </c>
      <c r="D9527" s="98" t="s">
        <v>3</v>
      </c>
      <c r="E9527" s="98">
        <v>1363630</v>
      </c>
      <c r="F9527" s="98"/>
      <c r="G9527" s="127" t="s">
        <v>9062</v>
      </c>
      <c r="H9527" s="128">
        <v>0</v>
      </c>
      <c r="I9527" s="128">
        <v>4192.5</v>
      </c>
      <c r="J9527" s="129">
        <v>4192.5</v>
      </c>
      <c r="K9527" s="101" t="s">
        <v>1388</v>
      </c>
    </row>
    <row r="9528" spans="1:11" ht="56.25" customHeight="1">
      <c r="A9528" s="98" t="s">
        <v>633</v>
      </c>
      <c r="B9528" s="125" t="s">
        <v>7720</v>
      </c>
      <c r="C9528" s="126">
        <v>42458</v>
      </c>
      <c r="D9528" s="98" t="s">
        <v>3</v>
      </c>
      <c r="E9528" s="98">
        <v>1363645</v>
      </c>
      <c r="F9528" s="98"/>
      <c r="G9528" s="127" t="s">
        <v>9063</v>
      </c>
      <c r="H9528" s="128">
        <v>0</v>
      </c>
      <c r="I9528" s="128">
        <v>151.47</v>
      </c>
      <c r="J9528" s="129">
        <v>151.47</v>
      </c>
      <c r="K9528" s="101" t="s">
        <v>1388</v>
      </c>
    </row>
    <row r="9529" spans="1:11" ht="56.25" customHeight="1">
      <c r="A9529" s="98" t="s">
        <v>633</v>
      </c>
      <c r="B9529" s="125" t="s">
        <v>7720</v>
      </c>
      <c r="C9529" s="126">
        <v>42458</v>
      </c>
      <c r="D9529" s="98" t="s">
        <v>3</v>
      </c>
      <c r="E9529" s="98">
        <v>1363700</v>
      </c>
      <c r="F9529" s="98"/>
      <c r="G9529" s="127" t="s">
        <v>9066</v>
      </c>
      <c r="H9529" s="128">
        <v>0</v>
      </c>
      <c r="I9529" s="128">
        <v>598</v>
      </c>
      <c r="J9529" s="129">
        <v>598</v>
      </c>
      <c r="K9529" s="101" t="s">
        <v>1388</v>
      </c>
    </row>
    <row r="9530" spans="1:11" ht="56.25" customHeight="1">
      <c r="A9530" s="98" t="s">
        <v>633</v>
      </c>
      <c r="B9530" s="125" t="s">
        <v>7720</v>
      </c>
      <c r="C9530" s="126">
        <v>42458</v>
      </c>
      <c r="D9530" s="98" t="s">
        <v>3</v>
      </c>
      <c r="E9530" s="98">
        <v>1363801</v>
      </c>
      <c r="F9530" s="98"/>
      <c r="G9530" s="127" t="s">
        <v>9075</v>
      </c>
      <c r="H9530" s="128">
        <v>0</v>
      </c>
      <c r="I9530" s="128">
        <v>4786.68</v>
      </c>
      <c r="J9530" s="129">
        <v>4786.68</v>
      </c>
      <c r="K9530" s="101" t="s">
        <v>1388</v>
      </c>
    </row>
    <row r="9531" spans="1:11" ht="56.25" customHeight="1">
      <c r="A9531" s="98" t="s">
        <v>633</v>
      </c>
      <c r="B9531" s="125" t="s">
        <v>7720</v>
      </c>
      <c r="C9531" s="126">
        <v>42458</v>
      </c>
      <c r="D9531" s="98" t="s">
        <v>3</v>
      </c>
      <c r="E9531" s="98">
        <v>1363806</v>
      </c>
      <c r="F9531" s="98"/>
      <c r="G9531" s="127" t="s">
        <v>9076</v>
      </c>
      <c r="H9531" s="128">
        <v>0</v>
      </c>
      <c r="I9531" s="128">
        <v>13282.58</v>
      </c>
      <c r="J9531" s="129">
        <v>13282.58</v>
      </c>
      <c r="K9531" s="101" t="s">
        <v>1388</v>
      </c>
    </row>
    <row r="9532" spans="1:11" ht="56.25" customHeight="1">
      <c r="A9532" s="98" t="s">
        <v>633</v>
      </c>
      <c r="B9532" s="125" t="s">
        <v>7720</v>
      </c>
      <c r="C9532" s="126">
        <v>42458</v>
      </c>
      <c r="D9532" s="98" t="s">
        <v>3</v>
      </c>
      <c r="E9532" s="98">
        <v>1363812</v>
      </c>
      <c r="F9532" s="98"/>
      <c r="G9532" s="127" t="s">
        <v>9077</v>
      </c>
      <c r="H9532" s="128">
        <v>0</v>
      </c>
      <c r="I9532" s="128">
        <v>717.69</v>
      </c>
      <c r="J9532" s="129">
        <v>717.69</v>
      </c>
      <c r="K9532" s="101" t="s">
        <v>1388</v>
      </c>
    </row>
    <row r="9533" spans="1:11" ht="56.25" customHeight="1">
      <c r="A9533" s="98" t="s">
        <v>633</v>
      </c>
      <c r="B9533" s="125" t="s">
        <v>7720</v>
      </c>
      <c r="C9533" s="126">
        <v>42458</v>
      </c>
      <c r="D9533" s="98" t="s">
        <v>3</v>
      </c>
      <c r="E9533" s="98">
        <v>1363836</v>
      </c>
      <c r="F9533" s="98"/>
      <c r="G9533" s="127" t="s">
        <v>9080</v>
      </c>
      <c r="H9533" s="128">
        <v>0</v>
      </c>
      <c r="I9533" s="128">
        <v>558</v>
      </c>
      <c r="J9533" s="129">
        <v>558</v>
      </c>
      <c r="K9533" s="101" t="s">
        <v>1388</v>
      </c>
    </row>
    <row r="9534" spans="1:11" ht="56.25" customHeight="1">
      <c r="A9534" s="98" t="s">
        <v>633</v>
      </c>
      <c r="B9534" s="125" t="s">
        <v>7720</v>
      </c>
      <c r="C9534" s="126">
        <v>42458</v>
      </c>
      <c r="D9534" s="98" t="s">
        <v>3</v>
      </c>
      <c r="E9534" s="98">
        <v>1363875</v>
      </c>
      <c r="F9534" s="98"/>
      <c r="G9534" s="127" t="s">
        <v>9087</v>
      </c>
      <c r="H9534" s="128">
        <v>0</v>
      </c>
      <c r="I9534" s="128">
        <v>107.41</v>
      </c>
      <c r="J9534" s="129">
        <v>107.41</v>
      </c>
      <c r="K9534" s="101" t="s">
        <v>1388</v>
      </c>
    </row>
    <row r="9535" spans="1:11" ht="56.25" customHeight="1">
      <c r="A9535" s="98" t="s">
        <v>633</v>
      </c>
      <c r="B9535" s="125" t="s">
        <v>7720</v>
      </c>
      <c r="C9535" s="126">
        <v>42459</v>
      </c>
      <c r="D9535" s="98" t="s">
        <v>3</v>
      </c>
      <c r="E9535" s="98">
        <v>1364073</v>
      </c>
      <c r="F9535" s="98"/>
      <c r="G9535" s="127" t="s">
        <v>9093</v>
      </c>
      <c r="H9535" s="128">
        <v>0</v>
      </c>
      <c r="I9535" s="128">
        <v>2860.71</v>
      </c>
      <c r="J9535" s="129">
        <v>2860.71</v>
      </c>
      <c r="K9535" s="101" t="s">
        <v>1388</v>
      </c>
    </row>
    <row r="9536" spans="1:11" ht="56.25" customHeight="1">
      <c r="A9536" s="98" t="s">
        <v>633</v>
      </c>
      <c r="B9536" s="125" t="s">
        <v>7720</v>
      </c>
      <c r="C9536" s="126">
        <v>42459</v>
      </c>
      <c r="D9536" s="98" t="s">
        <v>3</v>
      </c>
      <c r="E9536" s="98">
        <v>1364131</v>
      </c>
      <c r="F9536" s="98"/>
      <c r="G9536" s="127" t="s">
        <v>9094</v>
      </c>
      <c r="H9536" s="128">
        <v>0</v>
      </c>
      <c r="I9536" s="128">
        <v>2719.91</v>
      </c>
      <c r="J9536" s="129">
        <v>2719.91</v>
      </c>
      <c r="K9536" s="101" t="s">
        <v>1388</v>
      </c>
    </row>
    <row r="9537" spans="1:11" ht="56.25" customHeight="1">
      <c r="A9537" s="98" t="s">
        <v>633</v>
      </c>
      <c r="B9537" s="125" t="s">
        <v>7720</v>
      </c>
      <c r="C9537" s="126">
        <v>42459</v>
      </c>
      <c r="D9537" s="98" t="s">
        <v>3</v>
      </c>
      <c r="E9537" s="98">
        <v>1364187</v>
      </c>
      <c r="F9537" s="98"/>
      <c r="G9537" s="127" t="s">
        <v>9099</v>
      </c>
      <c r="H9537" s="128">
        <v>0</v>
      </c>
      <c r="I9537" s="128">
        <v>130</v>
      </c>
      <c r="J9537" s="129">
        <v>130</v>
      </c>
      <c r="K9537" s="101" t="s">
        <v>1388</v>
      </c>
    </row>
    <row r="9538" spans="1:11" ht="56.25" customHeight="1">
      <c r="A9538" s="98" t="s">
        <v>633</v>
      </c>
      <c r="B9538" s="125" t="s">
        <v>7720</v>
      </c>
      <c r="C9538" s="126">
        <v>42459</v>
      </c>
      <c r="D9538" s="98" t="s">
        <v>3</v>
      </c>
      <c r="E9538" s="98">
        <v>1364189</v>
      </c>
      <c r="F9538" s="98"/>
      <c r="G9538" s="127" t="s">
        <v>9100</v>
      </c>
      <c r="H9538" s="128">
        <v>0</v>
      </c>
      <c r="I9538" s="128">
        <v>493.19</v>
      </c>
      <c r="J9538" s="129">
        <v>493.19</v>
      </c>
      <c r="K9538" s="101" t="s">
        <v>1388</v>
      </c>
    </row>
    <row r="9539" spans="1:11" ht="56.25" customHeight="1">
      <c r="A9539" s="98" t="s">
        <v>633</v>
      </c>
      <c r="B9539" s="125" t="s">
        <v>7720</v>
      </c>
      <c r="C9539" s="126">
        <v>42459</v>
      </c>
      <c r="D9539" s="98" t="s">
        <v>3</v>
      </c>
      <c r="E9539" s="98">
        <v>1364198</v>
      </c>
      <c r="F9539" s="98"/>
      <c r="G9539" s="127" t="s">
        <v>9101</v>
      </c>
      <c r="H9539" s="128">
        <v>0</v>
      </c>
      <c r="I9539" s="128">
        <v>2.67</v>
      </c>
      <c r="J9539" s="129">
        <v>2.67</v>
      </c>
      <c r="K9539" s="101" t="s">
        <v>1388</v>
      </c>
    </row>
    <row r="9540" spans="1:11" ht="56.25" customHeight="1">
      <c r="A9540" s="98" t="s">
        <v>633</v>
      </c>
      <c r="B9540" s="125" t="s">
        <v>7720</v>
      </c>
      <c r="C9540" s="126">
        <v>42459</v>
      </c>
      <c r="D9540" s="98" t="s">
        <v>3</v>
      </c>
      <c r="E9540" s="98">
        <v>1364202</v>
      </c>
      <c r="F9540" s="98"/>
      <c r="G9540" s="127" t="s">
        <v>9101</v>
      </c>
      <c r="H9540" s="128">
        <v>0</v>
      </c>
      <c r="I9540" s="128">
        <v>2.67</v>
      </c>
      <c r="J9540" s="129">
        <v>2.67</v>
      </c>
      <c r="K9540" s="101" t="s">
        <v>1388</v>
      </c>
    </row>
    <row r="9541" spans="1:11" ht="56.25" customHeight="1">
      <c r="A9541" s="98" t="s">
        <v>633</v>
      </c>
      <c r="B9541" s="125" t="s">
        <v>7720</v>
      </c>
      <c r="C9541" s="126">
        <v>42459</v>
      </c>
      <c r="D9541" s="98" t="s">
        <v>3</v>
      </c>
      <c r="E9541" s="98">
        <v>1364205</v>
      </c>
      <c r="F9541" s="98"/>
      <c r="G9541" s="127" t="s">
        <v>9101</v>
      </c>
      <c r="H9541" s="128">
        <v>0</v>
      </c>
      <c r="I9541" s="128">
        <v>2.67</v>
      </c>
      <c r="J9541" s="129">
        <v>2.67</v>
      </c>
      <c r="K9541" s="101" t="s">
        <v>1388</v>
      </c>
    </row>
    <row r="9542" spans="1:11" ht="56.25" customHeight="1">
      <c r="A9542" s="98" t="s">
        <v>633</v>
      </c>
      <c r="B9542" s="125" t="s">
        <v>7720</v>
      </c>
      <c r="C9542" s="126">
        <v>42459</v>
      </c>
      <c r="D9542" s="98" t="s">
        <v>3</v>
      </c>
      <c r="E9542" s="98">
        <v>1364206</v>
      </c>
      <c r="F9542" s="98"/>
      <c r="G9542" s="127" t="s">
        <v>9101</v>
      </c>
      <c r="H9542" s="128">
        <v>0</v>
      </c>
      <c r="I9542" s="128">
        <v>2.67</v>
      </c>
      <c r="J9542" s="129">
        <v>2.67</v>
      </c>
      <c r="K9542" s="101" t="s">
        <v>1388</v>
      </c>
    </row>
    <row r="9543" spans="1:11" ht="56.25" customHeight="1">
      <c r="A9543" s="98" t="s">
        <v>633</v>
      </c>
      <c r="B9543" s="125" t="s">
        <v>7720</v>
      </c>
      <c r="C9543" s="126">
        <v>42459</v>
      </c>
      <c r="D9543" s="98" t="s">
        <v>3</v>
      </c>
      <c r="E9543" s="98">
        <v>1364227</v>
      </c>
      <c r="F9543" s="98"/>
      <c r="G9543" s="127" t="s">
        <v>9105</v>
      </c>
      <c r="H9543" s="128">
        <v>0</v>
      </c>
      <c r="I9543" s="128">
        <v>6</v>
      </c>
      <c r="J9543" s="129">
        <v>6</v>
      </c>
      <c r="K9543" s="101" t="s">
        <v>1388</v>
      </c>
    </row>
    <row r="9544" spans="1:11" ht="56.25" customHeight="1">
      <c r="A9544" s="98" t="s">
        <v>633</v>
      </c>
      <c r="B9544" s="125" t="s">
        <v>7720</v>
      </c>
      <c r="C9544" s="126">
        <v>42459</v>
      </c>
      <c r="D9544" s="98" t="s">
        <v>3</v>
      </c>
      <c r="E9544" s="98">
        <v>1364234</v>
      </c>
      <c r="F9544" s="98"/>
      <c r="G9544" s="127" t="s">
        <v>9106</v>
      </c>
      <c r="H9544" s="128">
        <v>0</v>
      </c>
      <c r="I9544" s="128">
        <v>927.5</v>
      </c>
      <c r="J9544" s="129">
        <v>927.5</v>
      </c>
      <c r="K9544" s="101" t="s">
        <v>1388</v>
      </c>
    </row>
    <row r="9545" spans="1:11" ht="56.25" customHeight="1">
      <c r="A9545" s="98" t="s">
        <v>633</v>
      </c>
      <c r="B9545" s="125" t="s">
        <v>7720</v>
      </c>
      <c r="C9545" s="126">
        <v>42459</v>
      </c>
      <c r="D9545" s="98" t="s">
        <v>3</v>
      </c>
      <c r="E9545" s="98">
        <v>1364262</v>
      </c>
      <c r="F9545" s="98"/>
      <c r="G9545" s="127" t="s">
        <v>9108</v>
      </c>
      <c r="H9545" s="128">
        <v>0</v>
      </c>
      <c r="I9545" s="128">
        <v>223.43</v>
      </c>
      <c r="J9545" s="129">
        <v>223.43</v>
      </c>
      <c r="K9545" s="101" t="s">
        <v>1388</v>
      </c>
    </row>
    <row r="9546" spans="1:11" ht="56.25" customHeight="1">
      <c r="A9546" s="98" t="s">
        <v>633</v>
      </c>
      <c r="B9546" s="125" t="s">
        <v>7720</v>
      </c>
      <c r="C9546" s="126">
        <v>42459</v>
      </c>
      <c r="D9546" s="98" t="s">
        <v>3</v>
      </c>
      <c r="E9546" s="98">
        <v>1364264</v>
      </c>
      <c r="F9546" s="98"/>
      <c r="G9546" s="127" t="s">
        <v>9108</v>
      </c>
      <c r="H9546" s="128">
        <v>0</v>
      </c>
      <c r="I9546" s="128">
        <v>6555.97</v>
      </c>
      <c r="J9546" s="129">
        <v>6555.97</v>
      </c>
      <c r="K9546" s="101" t="s">
        <v>1388</v>
      </c>
    </row>
    <row r="9547" spans="1:11" ht="56.25" customHeight="1">
      <c r="A9547" s="98" t="s">
        <v>633</v>
      </c>
      <c r="B9547" s="125" t="s">
        <v>7720</v>
      </c>
      <c r="C9547" s="126">
        <v>42459</v>
      </c>
      <c r="D9547" s="98" t="s">
        <v>3</v>
      </c>
      <c r="E9547" s="98">
        <v>1364308</v>
      </c>
      <c r="F9547" s="98"/>
      <c r="G9547" s="127" t="s">
        <v>9111</v>
      </c>
      <c r="H9547" s="128">
        <v>0</v>
      </c>
      <c r="I9547" s="128">
        <v>130</v>
      </c>
      <c r="J9547" s="129">
        <v>130</v>
      </c>
      <c r="K9547" s="101" t="s">
        <v>1388</v>
      </c>
    </row>
    <row r="9548" spans="1:11" ht="56.25" customHeight="1">
      <c r="A9548" s="98" t="s">
        <v>633</v>
      </c>
      <c r="B9548" s="125" t="s">
        <v>7720</v>
      </c>
      <c r="C9548" s="126">
        <v>42459</v>
      </c>
      <c r="D9548" s="98" t="s">
        <v>3</v>
      </c>
      <c r="E9548" s="98">
        <v>1364350</v>
      </c>
      <c r="F9548" s="98"/>
      <c r="G9548" s="127" t="s">
        <v>9113</v>
      </c>
      <c r="H9548" s="128">
        <v>0</v>
      </c>
      <c r="I9548" s="128">
        <v>6000</v>
      </c>
      <c r="J9548" s="129">
        <v>6000</v>
      </c>
      <c r="K9548" s="101" t="s">
        <v>1388</v>
      </c>
    </row>
    <row r="9549" spans="1:11" ht="56.25" customHeight="1">
      <c r="A9549" s="98" t="s">
        <v>633</v>
      </c>
      <c r="B9549" s="125" t="s">
        <v>7720</v>
      </c>
      <c r="C9549" s="126">
        <v>42459</v>
      </c>
      <c r="D9549" s="98" t="s">
        <v>3</v>
      </c>
      <c r="E9549" s="98">
        <v>1364431</v>
      </c>
      <c r="F9549" s="98"/>
      <c r="G9549" s="127" t="s">
        <v>9120</v>
      </c>
      <c r="H9549" s="128">
        <v>0</v>
      </c>
      <c r="I9549" s="128">
        <v>30</v>
      </c>
      <c r="J9549" s="129">
        <v>30</v>
      </c>
      <c r="K9549" s="101" t="s">
        <v>1388</v>
      </c>
    </row>
    <row r="9550" spans="1:11" ht="56.25" customHeight="1">
      <c r="A9550" s="98" t="s">
        <v>633</v>
      </c>
      <c r="B9550" s="125" t="s">
        <v>7720</v>
      </c>
      <c r="C9550" s="126">
        <v>42459</v>
      </c>
      <c r="D9550" s="98" t="s">
        <v>3</v>
      </c>
      <c r="E9550" s="98">
        <v>1364435</v>
      </c>
      <c r="F9550" s="98"/>
      <c r="G9550" s="127" t="s">
        <v>9121</v>
      </c>
      <c r="H9550" s="128">
        <v>0</v>
      </c>
      <c r="I9550" s="128">
        <v>40</v>
      </c>
      <c r="J9550" s="129">
        <v>40</v>
      </c>
      <c r="K9550" s="101" t="s">
        <v>1388</v>
      </c>
    </row>
    <row r="9551" spans="1:11" ht="56.25" customHeight="1">
      <c r="A9551" s="98" t="s">
        <v>633</v>
      </c>
      <c r="B9551" s="125" t="s">
        <v>7720</v>
      </c>
      <c r="C9551" s="126">
        <v>42460</v>
      </c>
      <c r="D9551" s="98" t="s">
        <v>3</v>
      </c>
      <c r="E9551" s="98">
        <v>1364578</v>
      </c>
      <c r="F9551" s="98"/>
      <c r="G9551" s="127" t="s">
        <v>9125</v>
      </c>
      <c r="H9551" s="128">
        <v>0</v>
      </c>
      <c r="I9551" s="128">
        <v>1707.14</v>
      </c>
      <c r="J9551" s="129">
        <v>1707.14</v>
      </c>
      <c r="K9551" s="101" t="s">
        <v>1388</v>
      </c>
    </row>
    <row r="9552" spans="1:11" ht="56.25" customHeight="1">
      <c r="A9552" s="98" t="s">
        <v>633</v>
      </c>
      <c r="B9552" s="125" t="s">
        <v>7720</v>
      </c>
      <c r="C9552" s="126">
        <v>42460</v>
      </c>
      <c r="D9552" s="98" t="s">
        <v>3</v>
      </c>
      <c r="E9552" s="98">
        <v>1364583</v>
      </c>
      <c r="F9552" s="98"/>
      <c r="G9552" s="127" t="s">
        <v>9128</v>
      </c>
      <c r="H9552" s="128">
        <v>0</v>
      </c>
      <c r="I9552" s="128">
        <v>322.77</v>
      </c>
      <c r="J9552" s="129">
        <v>322.77</v>
      </c>
      <c r="K9552" s="101" t="s">
        <v>1388</v>
      </c>
    </row>
    <row r="9553" spans="1:11" ht="56.25" customHeight="1">
      <c r="A9553" s="98" t="s">
        <v>633</v>
      </c>
      <c r="B9553" s="125" t="s">
        <v>7720</v>
      </c>
      <c r="C9553" s="126">
        <v>42460</v>
      </c>
      <c r="D9553" s="98" t="s">
        <v>3</v>
      </c>
      <c r="E9553" s="98">
        <v>1364609</v>
      </c>
      <c r="F9553" s="98"/>
      <c r="G9553" s="127" t="s">
        <v>9130</v>
      </c>
      <c r="H9553" s="128">
        <v>0</v>
      </c>
      <c r="I9553" s="128">
        <v>1341.48</v>
      </c>
      <c r="J9553" s="129">
        <v>1341.48</v>
      </c>
      <c r="K9553" s="101" t="s">
        <v>1388</v>
      </c>
    </row>
    <row r="9554" spans="1:11" ht="56.25" customHeight="1">
      <c r="A9554" s="98" t="s">
        <v>633</v>
      </c>
      <c r="B9554" s="125" t="s">
        <v>7720</v>
      </c>
      <c r="C9554" s="126">
        <v>42460</v>
      </c>
      <c r="D9554" s="98" t="s">
        <v>3</v>
      </c>
      <c r="E9554" s="98">
        <v>1364654</v>
      </c>
      <c r="F9554" s="98"/>
      <c r="G9554" s="127" t="s">
        <v>9134</v>
      </c>
      <c r="H9554" s="128">
        <v>0</v>
      </c>
      <c r="I9554" s="128">
        <v>1229.04</v>
      </c>
      <c r="J9554" s="129">
        <v>1229.04</v>
      </c>
      <c r="K9554" s="101" t="s">
        <v>1388</v>
      </c>
    </row>
    <row r="9555" spans="1:11" ht="56.25" customHeight="1">
      <c r="A9555" s="98" t="s">
        <v>633</v>
      </c>
      <c r="B9555" s="125" t="s">
        <v>7720</v>
      </c>
      <c r="C9555" s="126">
        <v>42460</v>
      </c>
      <c r="D9555" s="98" t="s">
        <v>3</v>
      </c>
      <c r="E9555" s="98">
        <v>1364656</v>
      </c>
      <c r="F9555" s="98"/>
      <c r="G9555" s="127" t="s">
        <v>9135</v>
      </c>
      <c r="H9555" s="128">
        <v>0</v>
      </c>
      <c r="I9555" s="128">
        <v>1229.04</v>
      </c>
      <c r="J9555" s="129">
        <v>1229.04</v>
      </c>
      <c r="K9555" s="101" t="s">
        <v>1388</v>
      </c>
    </row>
    <row r="9556" spans="1:11" ht="56.25" customHeight="1">
      <c r="A9556" s="98" t="s">
        <v>633</v>
      </c>
      <c r="B9556" s="125" t="s">
        <v>7720</v>
      </c>
      <c r="C9556" s="126">
        <v>42460</v>
      </c>
      <c r="D9556" s="98" t="s">
        <v>3</v>
      </c>
      <c r="E9556" s="98">
        <v>1364657</v>
      </c>
      <c r="F9556" s="98"/>
      <c r="G9556" s="127" t="s">
        <v>9136</v>
      </c>
      <c r="H9556" s="128">
        <v>0</v>
      </c>
      <c r="I9556" s="128">
        <v>1229.04</v>
      </c>
      <c r="J9556" s="129">
        <v>1229.04</v>
      </c>
      <c r="K9556" s="101" t="s">
        <v>1388</v>
      </c>
    </row>
    <row r="9557" spans="1:11" ht="56.25" customHeight="1">
      <c r="A9557" s="98" t="s">
        <v>633</v>
      </c>
      <c r="B9557" s="125" t="s">
        <v>7720</v>
      </c>
      <c r="C9557" s="126">
        <v>42460</v>
      </c>
      <c r="D9557" s="98" t="s">
        <v>3</v>
      </c>
      <c r="E9557" s="98">
        <v>1364658</v>
      </c>
      <c r="F9557" s="98"/>
      <c r="G9557" s="127" t="s">
        <v>9137</v>
      </c>
      <c r="H9557" s="128">
        <v>0</v>
      </c>
      <c r="I9557" s="128">
        <v>847.16</v>
      </c>
      <c r="J9557" s="129">
        <v>847.16</v>
      </c>
      <c r="K9557" s="101" t="s">
        <v>1388</v>
      </c>
    </row>
    <row r="9558" spans="1:11" ht="56.25" customHeight="1">
      <c r="A9558" s="98" t="s">
        <v>633</v>
      </c>
      <c r="B9558" s="125" t="s">
        <v>7720</v>
      </c>
      <c r="C9558" s="126">
        <v>42460</v>
      </c>
      <c r="D9558" s="98" t="s">
        <v>3</v>
      </c>
      <c r="E9558" s="98">
        <v>1364669</v>
      </c>
      <c r="F9558" s="98"/>
      <c r="G9558" s="127" t="s">
        <v>9140</v>
      </c>
      <c r="H9558" s="128">
        <v>0</v>
      </c>
      <c r="I9558" s="128">
        <v>376.37</v>
      </c>
      <c r="J9558" s="129">
        <v>376.37</v>
      </c>
      <c r="K9558" s="101" t="s">
        <v>1388</v>
      </c>
    </row>
    <row r="9559" spans="1:11" ht="56.25" customHeight="1">
      <c r="A9559" s="98" t="s">
        <v>633</v>
      </c>
      <c r="B9559" s="125" t="s">
        <v>7720</v>
      </c>
      <c r="C9559" s="126">
        <v>42460</v>
      </c>
      <c r="D9559" s="98" t="s">
        <v>3</v>
      </c>
      <c r="E9559" s="98">
        <v>1364671</v>
      </c>
      <c r="F9559" s="98"/>
      <c r="G9559" s="127" t="s">
        <v>9141</v>
      </c>
      <c r="H9559" s="128">
        <v>0</v>
      </c>
      <c r="I9559" s="128">
        <v>376.37</v>
      </c>
      <c r="J9559" s="129">
        <v>376.37</v>
      </c>
      <c r="K9559" s="101" t="s">
        <v>1388</v>
      </c>
    </row>
    <row r="9560" spans="1:11" ht="56.25" customHeight="1">
      <c r="A9560" s="98" t="s">
        <v>633</v>
      </c>
      <c r="B9560" s="125" t="s">
        <v>7720</v>
      </c>
      <c r="C9560" s="126">
        <v>42460</v>
      </c>
      <c r="D9560" s="98" t="s">
        <v>3</v>
      </c>
      <c r="E9560" s="98">
        <v>1364673</v>
      </c>
      <c r="F9560" s="98"/>
      <c r="G9560" s="127" t="s">
        <v>9142</v>
      </c>
      <c r="H9560" s="128">
        <v>0</v>
      </c>
      <c r="I9560" s="128">
        <v>376.37</v>
      </c>
      <c r="J9560" s="129">
        <v>376.37</v>
      </c>
      <c r="K9560" s="101" t="s">
        <v>1388</v>
      </c>
    </row>
    <row r="9561" spans="1:11" ht="56.25" customHeight="1">
      <c r="A9561" s="98" t="s">
        <v>633</v>
      </c>
      <c r="B9561" s="125" t="s">
        <v>7720</v>
      </c>
      <c r="C9561" s="126">
        <v>42460</v>
      </c>
      <c r="D9561" s="98" t="s">
        <v>3</v>
      </c>
      <c r="E9561" s="98">
        <v>1364770</v>
      </c>
      <c r="F9561" s="98"/>
      <c r="G9561" s="127" t="s">
        <v>9143</v>
      </c>
      <c r="H9561" s="128">
        <v>0</v>
      </c>
      <c r="I9561" s="128">
        <v>248</v>
      </c>
      <c r="J9561" s="129">
        <v>248</v>
      </c>
      <c r="K9561" s="101" t="s">
        <v>1388</v>
      </c>
    </row>
    <row r="9562" spans="1:11" ht="56.25" customHeight="1">
      <c r="A9562" s="98" t="s">
        <v>633</v>
      </c>
      <c r="B9562" s="125" t="s">
        <v>7720</v>
      </c>
      <c r="C9562" s="126">
        <v>42460</v>
      </c>
      <c r="D9562" s="98" t="s">
        <v>3</v>
      </c>
      <c r="E9562" s="98">
        <v>1364800</v>
      </c>
      <c r="F9562" s="98"/>
      <c r="G9562" s="127" t="s">
        <v>9145</v>
      </c>
      <c r="H9562" s="128">
        <v>0</v>
      </c>
      <c r="I9562" s="128">
        <v>12276.39</v>
      </c>
      <c r="J9562" s="129">
        <v>12276.39</v>
      </c>
      <c r="K9562" s="101" t="s">
        <v>1388</v>
      </c>
    </row>
    <row r="9563" spans="1:11" ht="56.25" customHeight="1">
      <c r="A9563" s="98" t="s">
        <v>633</v>
      </c>
      <c r="B9563" s="125" t="s">
        <v>7720</v>
      </c>
      <c r="C9563" s="126">
        <v>42460</v>
      </c>
      <c r="D9563" s="98" t="s">
        <v>3</v>
      </c>
      <c r="E9563" s="98">
        <v>1364834</v>
      </c>
      <c r="F9563" s="98"/>
      <c r="G9563" s="127" t="s">
        <v>9146</v>
      </c>
      <c r="H9563" s="128">
        <v>0</v>
      </c>
      <c r="I9563" s="128">
        <v>1525.76</v>
      </c>
      <c r="J9563" s="129">
        <v>1525.76</v>
      </c>
      <c r="K9563" s="101" t="s">
        <v>1388</v>
      </c>
    </row>
    <row r="9564" spans="1:11" ht="56.25" customHeight="1">
      <c r="A9564" s="98" t="s">
        <v>633</v>
      </c>
      <c r="B9564" s="125" t="s">
        <v>7720</v>
      </c>
      <c r="C9564" s="126">
        <v>42460</v>
      </c>
      <c r="D9564" s="98" t="s">
        <v>3</v>
      </c>
      <c r="E9564" s="98">
        <v>1364877</v>
      </c>
      <c r="F9564" s="98"/>
      <c r="G9564" s="127" t="s">
        <v>9151</v>
      </c>
      <c r="H9564" s="128">
        <v>0</v>
      </c>
      <c r="I9564" s="128">
        <v>22.96</v>
      </c>
      <c r="J9564" s="129">
        <v>22.96</v>
      </c>
      <c r="K9564" s="101" t="s">
        <v>1388</v>
      </c>
    </row>
    <row r="9565" spans="1:11" ht="56.25" customHeight="1">
      <c r="A9565" s="98" t="s">
        <v>633</v>
      </c>
      <c r="B9565" s="125" t="s">
        <v>7720</v>
      </c>
      <c r="C9565" s="126">
        <v>42461</v>
      </c>
      <c r="D9565" s="98" t="s">
        <v>3</v>
      </c>
      <c r="E9565" s="98">
        <v>1365012</v>
      </c>
      <c r="F9565" s="98"/>
      <c r="G9565" s="127" t="s">
        <v>9153</v>
      </c>
      <c r="H9565" s="128">
        <v>0</v>
      </c>
      <c r="I9565" s="128">
        <v>376.76</v>
      </c>
      <c r="J9565" s="129">
        <v>376.76</v>
      </c>
      <c r="K9565" s="101" t="s">
        <v>1388</v>
      </c>
    </row>
    <row r="9566" spans="1:11" ht="56.25" customHeight="1">
      <c r="A9566" s="98" t="s">
        <v>633</v>
      </c>
      <c r="B9566" s="125" t="s">
        <v>7720</v>
      </c>
      <c r="C9566" s="126">
        <v>42461</v>
      </c>
      <c r="D9566" s="98" t="s">
        <v>3</v>
      </c>
      <c r="E9566" s="98">
        <v>1365065</v>
      </c>
      <c r="F9566" s="98"/>
      <c r="G9566" s="127" t="s">
        <v>9155</v>
      </c>
      <c r="H9566" s="128">
        <v>0</v>
      </c>
      <c r="I9566" s="128">
        <v>266</v>
      </c>
      <c r="J9566" s="129">
        <v>266</v>
      </c>
      <c r="K9566" s="101" t="s">
        <v>1388</v>
      </c>
    </row>
    <row r="9567" spans="1:11" ht="56.25" customHeight="1">
      <c r="A9567" s="98" t="s">
        <v>633</v>
      </c>
      <c r="B9567" s="125" t="s">
        <v>7720</v>
      </c>
      <c r="C9567" s="126">
        <v>42461</v>
      </c>
      <c r="D9567" s="98" t="s">
        <v>3</v>
      </c>
      <c r="E9567" s="98">
        <v>1365069</v>
      </c>
      <c r="F9567" s="98"/>
      <c r="G9567" s="127" t="s">
        <v>9156</v>
      </c>
      <c r="H9567" s="128">
        <v>0</v>
      </c>
      <c r="I9567" s="128">
        <v>72</v>
      </c>
      <c r="J9567" s="129">
        <v>72</v>
      </c>
      <c r="K9567" s="101" t="s">
        <v>1388</v>
      </c>
    </row>
    <row r="9568" spans="1:11" ht="56.25" customHeight="1">
      <c r="A9568" s="98" t="s">
        <v>633</v>
      </c>
      <c r="B9568" s="125" t="s">
        <v>7720</v>
      </c>
      <c r="C9568" s="126">
        <v>42461</v>
      </c>
      <c r="D9568" s="98" t="s">
        <v>3</v>
      </c>
      <c r="E9568" s="98">
        <v>1365080</v>
      </c>
      <c r="F9568" s="98"/>
      <c r="G9568" s="127" t="s">
        <v>9157</v>
      </c>
      <c r="H9568" s="128">
        <v>0</v>
      </c>
      <c r="I9568" s="128">
        <v>93.55</v>
      </c>
      <c r="J9568" s="129">
        <v>93.55</v>
      </c>
      <c r="K9568" s="101" t="s">
        <v>1388</v>
      </c>
    </row>
    <row r="9569" spans="1:11" ht="56.25" customHeight="1">
      <c r="A9569" s="98" t="s">
        <v>633</v>
      </c>
      <c r="B9569" s="125" t="s">
        <v>7720</v>
      </c>
      <c r="C9569" s="126">
        <v>42461</v>
      </c>
      <c r="D9569" s="98" t="s">
        <v>3</v>
      </c>
      <c r="E9569" s="98">
        <v>1365117</v>
      </c>
      <c r="F9569" s="98"/>
      <c r="G9569" s="127" t="s">
        <v>9159</v>
      </c>
      <c r="H9569" s="128">
        <v>0</v>
      </c>
      <c r="I9569" s="128">
        <v>409.66</v>
      </c>
      <c r="J9569" s="129">
        <v>409.66</v>
      </c>
      <c r="K9569" s="101" t="s">
        <v>1388</v>
      </c>
    </row>
    <row r="9570" spans="1:11" ht="56.25" customHeight="1">
      <c r="A9570" s="98" t="s">
        <v>633</v>
      </c>
      <c r="B9570" s="125" t="s">
        <v>7720</v>
      </c>
      <c r="C9570" s="126">
        <v>42461</v>
      </c>
      <c r="D9570" s="98" t="s">
        <v>3</v>
      </c>
      <c r="E9570" s="98">
        <v>1365244</v>
      </c>
      <c r="F9570" s="98"/>
      <c r="G9570" s="127" t="s">
        <v>9165</v>
      </c>
      <c r="H9570" s="128">
        <v>0</v>
      </c>
      <c r="I9570" s="128">
        <v>25</v>
      </c>
      <c r="J9570" s="129">
        <v>25</v>
      </c>
      <c r="K9570" s="101" t="s">
        <v>1388</v>
      </c>
    </row>
    <row r="9571" spans="1:11" ht="56.25" customHeight="1">
      <c r="A9571" s="98" t="s">
        <v>633</v>
      </c>
      <c r="B9571" s="125" t="s">
        <v>7720</v>
      </c>
      <c r="C9571" s="126">
        <v>42461</v>
      </c>
      <c r="D9571" s="98" t="s">
        <v>3</v>
      </c>
      <c r="E9571" s="98">
        <v>1365279</v>
      </c>
      <c r="F9571" s="98"/>
      <c r="G9571" s="127" t="s">
        <v>9167</v>
      </c>
      <c r="H9571" s="128">
        <v>0</v>
      </c>
      <c r="I9571" s="128">
        <v>40</v>
      </c>
      <c r="J9571" s="129">
        <v>40</v>
      </c>
      <c r="K9571" s="101" t="s">
        <v>1388</v>
      </c>
    </row>
    <row r="9572" spans="1:11" ht="56.25" customHeight="1">
      <c r="A9572" s="98" t="s">
        <v>633</v>
      </c>
      <c r="B9572" s="125" t="s">
        <v>7720</v>
      </c>
      <c r="C9572" s="126">
        <v>42461</v>
      </c>
      <c r="D9572" s="98" t="s">
        <v>3</v>
      </c>
      <c r="E9572" s="98">
        <v>1365280</v>
      </c>
      <c r="F9572" s="98"/>
      <c r="G9572" s="127" t="s">
        <v>9168</v>
      </c>
      <c r="H9572" s="128">
        <v>0</v>
      </c>
      <c r="I9572" s="128">
        <v>225</v>
      </c>
      <c r="J9572" s="129">
        <v>225</v>
      </c>
      <c r="K9572" s="101" t="s">
        <v>1388</v>
      </c>
    </row>
    <row r="9573" spans="1:11" ht="56.25" customHeight="1">
      <c r="A9573" s="98" t="s">
        <v>633</v>
      </c>
      <c r="B9573" s="125" t="s">
        <v>7720</v>
      </c>
      <c r="C9573" s="126">
        <v>42461</v>
      </c>
      <c r="D9573" s="98" t="s">
        <v>3</v>
      </c>
      <c r="E9573" s="98">
        <v>1365281</v>
      </c>
      <c r="F9573" s="98"/>
      <c r="G9573" s="127" t="s">
        <v>9169</v>
      </c>
      <c r="H9573" s="128">
        <v>0</v>
      </c>
      <c r="I9573" s="128">
        <v>180</v>
      </c>
      <c r="J9573" s="129">
        <v>180</v>
      </c>
      <c r="K9573" s="101" t="s">
        <v>1388</v>
      </c>
    </row>
    <row r="9574" spans="1:11" ht="56.25" customHeight="1">
      <c r="A9574" s="98" t="s">
        <v>633</v>
      </c>
      <c r="B9574" s="125" t="s">
        <v>7720</v>
      </c>
      <c r="C9574" s="126">
        <v>42461</v>
      </c>
      <c r="D9574" s="98" t="s">
        <v>3</v>
      </c>
      <c r="E9574" s="98">
        <v>1365282</v>
      </c>
      <c r="F9574" s="98"/>
      <c r="G9574" s="127" t="s">
        <v>9170</v>
      </c>
      <c r="H9574" s="128">
        <v>0</v>
      </c>
      <c r="I9574" s="128">
        <v>100</v>
      </c>
      <c r="J9574" s="129">
        <v>100</v>
      </c>
      <c r="K9574" s="101" t="s">
        <v>1388</v>
      </c>
    </row>
    <row r="9575" spans="1:11" ht="56.25" customHeight="1">
      <c r="A9575" s="98" t="s">
        <v>633</v>
      </c>
      <c r="B9575" s="125" t="s">
        <v>7720</v>
      </c>
      <c r="C9575" s="126">
        <v>42461</v>
      </c>
      <c r="D9575" s="98" t="s">
        <v>3</v>
      </c>
      <c r="E9575" s="98">
        <v>1365285</v>
      </c>
      <c r="F9575" s="98"/>
      <c r="G9575" s="127" t="s">
        <v>9171</v>
      </c>
      <c r="H9575" s="128">
        <v>0</v>
      </c>
      <c r="I9575" s="128">
        <v>25</v>
      </c>
      <c r="J9575" s="129">
        <v>25</v>
      </c>
      <c r="K9575" s="101" t="s">
        <v>1388</v>
      </c>
    </row>
    <row r="9576" spans="1:11" ht="56.25" customHeight="1">
      <c r="A9576" s="98" t="s">
        <v>633</v>
      </c>
      <c r="B9576" s="125" t="s">
        <v>7720</v>
      </c>
      <c r="C9576" s="126">
        <v>42461</v>
      </c>
      <c r="D9576" s="98" t="s">
        <v>3</v>
      </c>
      <c r="E9576" s="98">
        <v>1365287</v>
      </c>
      <c r="F9576" s="98"/>
      <c r="G9576" s="127" t="s">
        <v>9172</v>
      </c>
      <c r="H9576" s="128">
        <v>0</v>
      </c>
      <c r="I9576" s="128">
        <v>6094.74</v>
      </c>
      <c r="J9576" s="129">
        <v>6094.74</v>
      </c>
      <c r="K9576" s="101" t="s">
        <v>1388</v>
      </c>
    </row>
    <row r="9577" spans="1:11" ht="56.25" customHeight="1">
      <c r="A9577" s="98" t="s">
        <v>633</v>
      </c>
      <c r="B9577" s="125" t="s">
        <v>7720</v>
      </c>
      <c r="C9577" s="126">
        <v>42461</v>
      </c>
      <c r="D9577" s="98" t="s">
        <v>3</v>
      </c>
      <c r="E9577" s="98">
        <v>1365292</v>
      </c>
      <c r="F9577" s="98"/>
      <c r="G9577" s="127" t="s">
        <v>8652</v>
      </c>
      <c r="H9577" s="128">
        <v>0</v>
      </c>
      <c r="I9577" s="128">
        <v>10393.08</v>
      </c>
      <c r="J9577" s="129">
        <v>10393.08</v>
      </c>
      <c r="K9577" s="101" t="s">
        <v>1388</v>
      </c>
    </row>
    <row r="9578" spans="1:11" ht="56.25" customHeight="1">
      <c r="A9578" s="98" t="s">
        <v>633</v>
      </c>
      <c r="B9578" s="125" t="s">
        <v>7720</v>
      </c>
      <c r="C9578" s="126">
        <v>42464</v>
      </c>
      <c r="D9578" s="98" t="s">
        <v>3</v>
      </c>
      <c r="E9578" s="98">
        <v>1365499</v>
      </c>
      <c r="F9578" s="98"/>
      <c r="G9578" s="127" t="s">
        <v>7806</v>
      </c>
      <c r="H9578" s="128">
        <v>0</v>
      </c>
      <c r="I9578" s="128">
        <v>1016</v>
      </c>
      <c r="J9578" s="129">
        <v>1016</v>
      </c>
      <c r="K9578" s="101" t="s">
        <v>1388</v>
      </c>
    </row>
    <row r="9579" spans="1:11" ht="56.25" customHeight="1">
      <c r="A9579" s="98" t="s">
        <v>633</v>
      </c>
      <c r="B9579" s="125" t="s">
        <v>7720</v>
      </c>
      <c r="C9579" s="126">
        <v>42464</v>
      </c>
      <c r="D9579" s="98" t="s">
        <v>3</v>
      </c>
      <c r="E9579" s="98">
        <v>1365555</v>
      </c>
      <c r="F9579" s="98"/>
      <c r="G9579" s="127" t="s">
        <v>9178</v>
      </c>
      <c r="H9579" s="128">
        <v>0</v>
      </c>
      <c r="I9579" s="128">
        <v>51.83</v>
      </c>
      <c r="J9579" s="129">
        <v>51.83</v>
      </c>
      <c r="K9579" s="101" t="s">
        <v>1429</v>
      </c>
    </row>
    <row r="9580" spans="1:11" ht="56.25" customHeight="1">
      <c r="A9580" s="98" t="s">
        <v>633</v>
      </c>
      <c r="B9580" s="125" t="s">
        <v>7720</v>
      </c>
      <c r="C9580" s="126">
        <v>42464</v>
      </c>
      <c r="D9580" s="98" t="s">
        <v>3</v>
      </c>
      <c r="E9580" s="98">
        <v>1365559</v>
      </c>
      <c r="F9580" s="98"/>
      <c r="G9580" s="127" t="s">
        <v>9180</v>
      </c>
      <c r="H9580" s="128">
        <v>0</v>
      </c>
      <c r="I9580" s="128">
        <v>3063.4</v>
      </c>
      <c r="J9580" s="129">
        <v>3063.4</v>
      </c>
      <c r="K9580" s="101" t="s">
        <v>1388</v>
      </c>
    </row>
    <row r="9581" spans="1:11" ht="56.25" customHeight="1">
      <c r="A9581" s="98" t="s">
        <v>633</v>
      </c>
      <c r="B9581" s="125" t="s">
        <v>7720</v>
      </c>
      <c r="C9581" s="126">
        <v>42464</v>
      </c>
      <c r="D9581" s="98" t="s">
        <v>3</v>
      </c>
      <c r="E9581" s="98">
        <v>1365633</v>
      </c>
      <c r="F9581" s="98"/>
      <c r="G9581" s="127" t="s">
        <v>8473</v>
      </c>
      <c r="H9581" s="128">
        <v>0</v>
      </c>
      <c r="I9581" s="128">
        <v>4000</v>
      </c>
      <c r="J9581" s="129">
        <v>4000</v>
      </c>
      <c r="K9581" s="101" t="s">
        <v>1388</v>
      </c>
    </row>
    <row r="9582" spans="1:11" ht="56.25" customHeight="1">
      <c r="A9582" s="98" t="s">
        <v>633</v>
      </c>
      <c r="B9582" s="125" t="s">
        <v>7720</v>
      </c>
      <c r="C9582" s="126">
        <v>42464</v>
      </c>
      <c r="D9582" s="98" t="s">
        <v>3</v>
      </c>
      <c r="E9582" s="98">
        <v>1365635</v>
      </c>
      <c r="F9582" s="98"/>
      <c r="G9582" s="127" t="s">
        <v>9186</v>
      </c>
      <c r="H9582" s="128">
        <v>0</v>
      </c>
      <c r="I9582" s="128">
        <v>1000</v>
      </c>
      <c r="J9582" s="129">
        <v>1000</v>
      </c>
      <c r="K9582" s="101" t="s">
        <v>1388</v>
      </c>
    </row>
    <row r="9583" spans="1:11" ht="56.25" customHeight="1">
      <c r="A9583" s="98" t="s">
        <v>633</v>
      </c>
      <c r="B9583" s="125" t="s">
        <v>7720</v>
      </c>
      <c r="C9583" s="126">
        <v>42464</v>
      </c>
      <c r="D9583" s="98" t="s">
        <v>3</v>
      </c>
      <c r="E9583" s="98">
        <v>1365651</v>
      </c>
      <c r="F9583" s="98"/>
      <c r="G9583" s="127" t="s">
        <v>9188</v>
      </c>
      <c r="H9583" s="128">
        <v>0</v>
      </c>
      <c r="I9583" s="128">
        <v>927.5</v>
      </c>
      <c r="J9583" s="129">
        <v>927.5</v>
      </c>
      <c r="K9583" s="101" t="s">
        <v>1388</v>
      </c>
    </row>
    <row r="9584" spans="1:11" ht="56.25" customHeight="1">
      <c r="A9584" s="98" t="s">
        <v>633</v>
      </c>
      <c r="B9584" s="125" t="s">
        <v>7720</v>
      </c>
      <c r="C9584" s="126">
        <v>42464</v>
      </c>
      <c r="D9584" s="98" t="s">
        <v>3</v>
      </c>
      <c r="E9584" s="98">
        <v>1365661</v>
      </c>
      <c r="F9584" s="98"/>
      <c r="G9584" s="127" t="s">
        <v>9189</v>
      </c>
      <c r="H9584" s="128">
        <v>0</v>
      </c>
      <c r="I9584" s="128">
        <v>618.88</v>
      </c>
      <c r="J9584" s="129">
        <v>618.88</v>
      </c>
      <c r="K9584" s="101" t="s">
        <v>1388</v>
      </c>
    </row>
    <row r="9585" spans="1:11" ht="56.25" customHeight="1">
      <c r="A9585" s="98" t="s">
        <v>633</v>
      </c>
      <c r="B9585" s="125" t="s">
        <v>7720</v>
      </c>
      <c r="C9585" s="126">
        <v>42464</v>
      </c>
      <c r="D9585" s="98" t="s">
        <v>3</v>
      </c>
      <c r="E9585" s="98">
        <v>1365698</v>
      </c>
      <c r="F9585" s="98"/>
      <c r="G9585" s="127" t="s">
        <v>8291</v>
      </c>
      <c r="H9585" s="128">
        <v>0</v>
      </c>
      <c r="I9585" s="128">
        <v>1000</v>
      </c>
      <c r="J9585" s="129">
        <v>1000</v>
      </c>
      <c r="K9585" s="101" t="s">
        <v>1388</v>
      </c>
    </row>
    <row r="9586" spans="1:11" ht="56.25" customHeight="1">
      <c r="A9586" s="98" t="s">
        <v>633</v>
      </c>
      <c r="B9586" s="125" t="s">
        <v>7720</v>
      </c>
      <c r="C9586" s="126">
        <v>42464</v>
      </c>
      <c r="D9586" s="98" t="s">
        <v>3</v>
      </c>
      <c r="E9586" s="98">
        <v>1365716</v>
      </c>
      <c r="F9586" s="98"/>
      <c r="G9586" s="127" t="s">
        <v>9190</v>
      </c>
      <c r="H9586" s="128">
        <v>0</v>
      </c>
      <c r="I9586" s="128">
        <v>700</v>
      </c>
      <c r="J9586" s="129">
        <v>700</v>
      </c>
      <c r="K9586" s="101" t="s">
        <v>1388</v>
      </c>
    </row>
    <row r="9587" spans="1:11" ht="56.25" customHeight="1">
      <c r="A9587" s="98" t="s">
        <v>633</v>
      </c>
      <c r="B9587" s="125" t="s">
        <v>7720</v>
      </c>
      <c r="C9587" s="126">
        <v>42464</v>
      </c>
      <c r="D9587" s="98" t="s">
        <v>3</v>
      </c>
      <c r="E9587" s="98">
        <v>1365719</v>
      </c>
      <c r="F9587" s="98"/>
      <c r="G9587" s="127" t="s">
        <v>9191</v>
      </c>
      <c r="H9587" s="128">
        <v>0</v>
      </c>
      <c r="I9587" s="128">
        <v>700</v>
      </c>
      <c r="J9587" s="129">
        <v>700</v>
      </c>
      <c r="K9587" s="101" t="s">
        <v>1388</v>
      </c>
    </row>
    <row r="9588" spans="1:11" ht="56.25" customHeight="1">
      <c r="A9588" s="98" t="s">
        <v>633</v>
      </c>
      <c r="B9588" s="125" t="s">
        <v>7720</v>
      </c>
      <c r="C9588" s="126">
        <v>42464</v>
      </c>
      <c r="D9588" s="98" t="s">
        <v>3</v>
      </c>
      <c r="E9588" s="98">
        <v>1365723</v>
      </c>
      <c r="F9588" s="98"/>
      <c r="G9588" s="127" t="s">
        <v>9192</v>
      </c>
      <c r="H9588" s="128">
        <v>0</v>
      </c>
      <c r="I9588" s="128">
        <v>1713</v>
      </c>
      <c r="J9588" s="129">
        <v>1713</v>
      </c>
      <c r="K9588" s="101" t="s">
        <v>1388</v>
      </c>
    </row>
    <row r="9589" spans="1:11" ht="56.25" customHeight="1">
      <c r="A9589" s="98" t="s">
        <v>633</v>
      </c>
      <c r="B9589" s="125" t="s">
        <v>7720</v>
      </c>
      <c r="C9589" s="126">
        <v>42464</v>
      </c>
      <c r="D9589" s="98" t="s">
        <v>3</v>
      </c>
      <c r="E9589" s="98">
        <v>1365782</v>
      </c>
      <c r="F9589" s="98"/>
      <c r="G9589" s="127" t="s">
        <v>9195</v>
      </c>
      <c r="H9589" s="128">
        <v>0</v>
      </c>
      <c r="I9589" s="128">
        <v>30000</v>
      </c>
      <c r="J9589" s="129">
        <v>30000</v>
      </c>
      <c r="K9589" s="101" t="s">
        <v>1388</v>
      </c>
    </row>
    <row r="9590" spans="1:11" ht="56.25" customHeight="1">
      <c r="A9590" s="98" t="s">
        <v>633</v>
      </c>
      <c r="B9590" s="125" t="s">
        <v>7720</v>
      </c>
      <c r="C9590" s="126">
        <v>42465</v>
      </c>
      <c r="D9590" s="98" t="s">
        <v>3</v>
      </c>
      <c r="E9590" s="98">
        <v>1365943</v>
      </c>
      <c r="F9590" s="98"/>
      <c r="G9590" s="127" t="s">
        <v>9199</v>
      </c>
      <c r="H9590" s="128">
        <v>0</v>
      </c>
      <c r="I9590" s="128">
        <v>371</v>
      </c>
      <c r="J9590" s="129">
        <v>371</v>
      </c>
      <c r="K9590" s="101" t="s">
        <v>1388</v>
      </c>
    </row>
    <row r="9591" spans="1:11" ht="56.25" customHeight="1">
      <c r="A9591" s="98" t="s">
        <v>633</v>
      </c>
      <c r="B9591" s="125" t="s">
        <v>7720</v>
      </c>
      <c r="C9591" s="126">
        <v>42465</v>
      </c>
      <c r="D9591" s="98" t="s">
        <v>3</v>
      </c>
      <c r="E9591" s="98">
        <v>1365945</v>
      </c>
      <c r="F9591" s="98"/>
      <c r="G9591" s="127" t="s">
        <v>9200</v>
      </c>
      <c r="H9591" s="128">
        <v>0</v>
      </c>
      <c r="I9591" s="128">
        <v>8575</v>
      </c>
      <c r="J9591" s="129">
        <v>8575</v>
      </c>
      <c r="K9591" s="101" t="s">
        <v>1388</v>
      </c>
    </row>
    <row r="9592" spans="1:11" ht="56.25" customHeight="1">
      <c r="A9592" s="98" t="s">
        <v>633</v>
      </c>
      <c r="B9592" s="125" t="s">
        <v>7720</v>
      </c>
      <c r="C9592" s="126">
        <v>42465</v>
      </c>
      <c r="D9592" s="98" t="s">
        <v>3</v>
      </c>
      <c r="E9592" s="98">
        <v>1365967</v>
      </c>
      <c r="F9592" s="98"/>
      <c r="G9592" s="127" t="s">
        <v>9201</v>
      </c>
      <c r="H9592" s="128">
        <v>0</v>
      </c>
      <c r="I9592" s="128">
        <v>94.7</v>
      </c>
      <c r="J9592" s="129">
        <v>94.7</v>
      </c>
      <c r="K9592" s="101" t="s">
        <v>1388</v>
      </c>
    </row>
    <row r="9593" spans="1:11" ht="56.25" customHeight="1">
      <c r="A9593" s="98" t="s">
        <v>633</v>
      </c>
      <c r="B9593" s="125" t="s">
        <v>7720</v>
      </c>
      <c r="C9593" s="126">
        <v>42465</v>
      </c>
      <c r="D9593" s="98" t="s">
        <v>3</v>
      </c>
      <c r="E9593" s="98">
        <v>1366003</v>
      </c>
      <c r="F9593" s="98"/>
      <c r="G9593" s="127" t="s">
        <v>9206</v>
      </c>
      <c r="H9593" s="128">
        <v>0</v>
      </c>
      <c r="I9593" s="128">
        <v>1163</v>
      </c>
      <c r="J9593" s="129">
        <v>1163</v>
      </c>
      <c r="K9593" s="101" t="s">
        <v>1388</v>
      </c>
    </row>
    <row r="9594" spans="1:11" ht="56.25" customHeight="1">
      <c r="A9594" s="98" t="s">
        <v>633</v>
      </c>
      <c r="B9594" s="125" t="s">
        <v>7720</v>
      </c>
      <c r="C9594" s="126">
        <v>42465</v>
      </c>
      <c r="D9594" s="98" t="s">
        <v>3</v>
      </c>
      <c r="E9594" s="98">
        <v>1366023</v>
      </c>
      <c r="F9594" s="98"/>
      <c r="G9594" s="127" t="s">
        <v>9207</v>
      </c>
      <c r="H9594" s="128">
        <v>0</v>
      </c>
      <c r="I9594" s="128">
        <v>408.74</v>
      </c>
      <c r="J9594" s="129">
        <v>408.74</v>
      </c>
      <c r="K9594" s="101" t="s">
        <v>1388</v>
      </c>
    </row>
    <row r="9595" spans="1:11" ht="56.25" customHeight="1">
      <c r="A9595" s="98" t="s">
        <v>633</v>
      </c>
      <c r="B9595" s="125" t="s">
        <v>7720</v>
      </c>
      <c r="C9595" s="126">
        <v>42465</v>
      </c>
      <c r="D9595" s="98" t="s">
        <v>3</v>
      </c>
      <c r="E9595" s="98">
        <v>1366036</v>
      </c>
      <c r="F9595" s="98"/>
      <c r="G9595" s="127" t="s">
        <v>9209</v>
      </c>
      <c r="H9595" s="128">
        <v>0</v>
      </c>
      <c r="I9595" s="128">
        <v>1348.06</v>
      </c>
      <c r="J9595" s="129">
        <v>1348.06</v>
      </c>
      <c r="K9595" s="101" t="s">
        <v>1388</v>
      </c>
    </row>
    <row r="9596" spans="1:11" ht="56.25" customHeight="1">
      <c r="A9596" s="98" t="s">
        <v>633</v>
      </c>
      <c r="B9596" s="125" t="s">
        <v>7720</v>
      </c>
      <c r="C9596" s="126">
        <v>42465</v>
      </c>
      <c r="D9596" s="98" t="s">
        <v>3</v>
      </c>
      <c r="E9596" s="98">
        <v>1366059</v>
      </c>
      <c r="F9596" s="98"/>
      <c r="G9596" s="127" t="s">
        <v>9210</v>
      </c>
      <c r="H9596" s="128">
        <v>0</v>
      </c>
      <c r="I9596" s="128">
        <v>88</v>
      </c>
      <c r="J9596" s="129">
        <v>88</v>
      </c>
      <c r="K9596" s="101" t="s">
        <v>1388</v>
      </c>
    </row>
    <row r="9597" spans="1:11" ht="56.25" customHeight="1">
      <c r="A9597" s="98" t="s">
        <v>633</v>
      </c>
      <c r="B9597" s="125" t="s">
        <v>7720</v>
      </c>
      <c r="C9597" s="126">
        <v>42465</v>
      </c>
      <c r="D9597" s="98" t="s">
        <v>3</v>
      </c>
      <c r="E9597" s="98">
        <v>1366091</v>
      </c>
      <c r="F9597" s="98"/>
      <c r="G9597" s="127" t="s">
        <v>9212</v>
      </c>
      <c r="H9597" s="128">
        <v>0</v>
      </c>
      <c r="I9597" s="128">
        <v>331.89</v>
      </c>
      <c r="J9597" s="129">
        <v>331.89</v>
      </c>
      <c r="K9597" s="101" t="s">
        <v>1388</v>
      </c>
    </row>
    <row r="9598" spans="1:11" ht="56.25" customHeight="1">
      <c r="A9598" s="98" t="s">
        <v>633</v>
      </c>
      <c r="B9598" s="125" t="s">
        <v>7720</v>
      </c>
      <c r="C9598" s="126">
        <v>42465</v>
      </c>
      <c r="D9598" s="98" t="s">
        <v>3</v>
      </c>
      <c r="E9598" s="98">
        <v>1366092</v>
      </c>
      <c r="F9598" s="98"/>
      <c r="G9598" s="127" t="s">
        <v>9213</v>
      </c>
      <c r="H9598" s="128">
        <v>0</v>
      </c>
      <c r="I9598" s="128">
        <v>512.19000000000005</v>
      </c>
      <c r="J9598" s="129">
        <v>512.19000000000005</v>
      </c>
      <c r="K9598" s="101" t="s">
        <v>1388</v>
      </c>
    </row>
    <row r="9599" spans="1:11" ht="56.25" customHeight="1">
      <c r="A9599" s="98" t="s">
        <v>633</v>
      </c>
      <c r="B9599" s="125" t="s">
        <v>7720</v>
      </c>
      <c r="C9599" s="126">
        <v>42465</v>
      </c>
      <c r="D9599" s="98" t="s">
        <v>3</v>
      </c>
      <c r="E9599" s="98">
        <v>1366093</v>
      </c>
      <c r="F9599" s="98"/>
      <c r="G9599" s="127" t="s">
        <v>9214</v>
      </c>
      <c r="H9599" s="128">
        <v>0</v>
      </c>
      <c r="I9599" s="128">
        <v>530.02</v>
      </c>
      <c r="J9599" s="129">
        <v>530.02</v>
      </c>
      <c r="K9599" s="101" t="s">
        <v>1388</v>
      </c>
    </row>
    <row r="9600" spans="1:11" ht="56.25" customHeight="1">
      <c r="A9600" s="98" t="s">
        <v>633</v>
      </c>
      <c r="B9600" s="125" t="s">
        <v>7720</v>
      </c>
      <c r="C9600" s="126">
        <v>42465</v>
      </c>
      <c r="D9600" s="98" t="s">
        <v>3</v>
      </c>
      <c r="E9600" s="98">
        <v>1366110</v>
      </c>
      <c r="F9600" s="98"/>
      <c r="G9600" s="127" t="s">
        <v>8274</v>
      </c>
      <c r="H9600" s="128">
        <v>0</v>
      </c>
      <c r="I9600" s="128">
        <v>1500</v>
      </c>
      <c r="J9600" s="129">
        <v>1500</v>
      </c>
      <c r="K9600" s="101" t="s">
        <v>1388</v>
      </c>
    </row>
    <row r="9601" spans="1:11" ht="56.25" customHeight="1">
      <c r="A9601" s="98" t="s">
        <v>633</v>
      </c>
      <c r="B9601" s="125" t="s">
        <v>7720</v>
      </c>
      <c r="C9601" s="126">
        <v>42465</v>
      </c>
      <c r="D9601" s="98" t="s">
        <v>3</v>
      </c>
      <c r="E9601" s="98">
        <v>1366135</v>
      </c>
      <c r="F9601" s="98"/>
      <c r="G9601" s="127" t="s">
        <v>9215</v>
      </c>
      <c r="H9601" s="128">
        <v>0</v>
      </c>
      <c r="I9601" s="128">
        <v>1506</v>
      </c>
      <c r="J9601" s="129">
        <v>1506</v>
      </c>
      <c r="K9601" s="101" t="s">
        <v>1388</v>
      </c>
    </row>
    <row r="9602" spans="1:11" ht="56.25" customHeight="1">
      <c r="A9602" s="98" t="s">
        <v>633</v>
      </c>
      <c r="B9602" s="125" t="s">
        <v>7720</v>
      </c>
      <c r="C9602" s="126">
        <v>42466</v>
      </c>
      <c r="D9602" s="98" t="s">
        <v>3</v>
      </c>
      <c r="E9602" s="98">
        <v>1366403</v>
      </c>
      <c r="F9602" s="98"/>
      <c r="G9602" s="127" t="s">
        <v>9221</v>
      </c>
      <c r="H9602" s="128">
        <v>0</v>
      </c>
      <c r="I9602" s="128">
        <v>111.3</v>
      </c>
      <c r="J9602" s="129">
        <v>111.3</v>
      </c>
      <c r="K9602" s="101" t="s">
        <v>1388</v>
      </c>
    </row>
    <row r="9603" spans="1:11" ht="56.25" customHeight="1">
      <c r="A9603" s="98" t="s">
        <v>633</v>
      </c>
      <c r="B9603" s="125" t="s">
        <v>7720</v>
      </c>
      <c r="C9603" s="126">
        <v>42466</v>
      </c>
      <c r="D9603" s="98" t="s">
        <v>3</v>
      </c>
      <c r="E9603" s="98">
        <v>1366405</v>
      </c>
      <c r="F9603" s="98"/>
      <c r="G9603" s="127" t="s">
        <v>9222</v>
      </c>
      <c r="H9603" s="128">
        <v>0</v>
      </c>
      <c r="I9603" s="128">
        <v>111.3</v>
      </c>
      <c r="J9603" s="129">
        <v>111.3</v>
      </c>
      <c r="K9603" s="101" t="s">
        <v>1388</v>
      </c>
    </row>
    <row r="9604" spans="1:11" ht="56.25" customHeight="1">
      <c r="A9604" s="98" t="s">
        <v>633</v>
      </c>
      <c r="B9604" s="125" t="s">
        <v>7720</v>
      </c>
      <c r="C9604" s="126">
        <v>42466</v>
      </c>
      <c r="D9604" s="98" t="s">
        <v>3</v>
      </c>
      <c r="E9604" s="98">
        <v>1366488</v>
      </c>
      <c r="F9604" s="98"/>
      <c r="G9604" s="127" t="s">
        <v>9229</v>
      </c>
      <c r="H9604" s="128">
        <v>0</v>
      </c>
      <c r="I9604" s="128">
        <v>15.74</v>
      </c>
      <c r="J9604" s="129">
        <v>15.74</v>
      </c>
      <c r="K9604" s="101" t="s">
        <v>1388</v>
      </c>
    </row>
    <row r="9605" spans="1:11" ht="56.25" customHeight="1">
      <c r="A9605" s="98" t="s">
        <v>633</v>
      </c>
      <c r="B9605" s="125" t="s">
        <v>7720</v>
      </c>
      <c r="C9605" s="126">
        <v>42466</v>
      </c>
      <c r="D9605" s="98" t="s">
        <v>3</v>
      </c>
      <c r="E9605" s="98">
        <v>1366492</v>
      </c>
      <c r="F9605" s="98"/>
      <c r="G9605" s="127" t="s">
        <v>9230</v>
      </c>
      <c r="H9605" s="128">
        <v>0</v>
      </c>
      <c r="I9605" s="128">
        <v>20</v>
      </c>
      <c r="J9605" s="129">
        <v>20</v>
      </c>
      <c r="K9605" s="101" t="s">
        <v>1388</v>
      </c>
    </row>
    <row r="9606" spans="1:11" ht="56.25" customHeight="1">
      <c r="A9606" s="98" t="s">
        <v>633</v>
      </c>
      <c r="B9606" s="125" t="s">
        <v>7720</v>
      </c>
      <c r="C9606" s="126">
        <v>42466</v>
      </c>
      <c r="D9606" s="98" t="s">
        <v>3</v>
      </c>
      <c r="E9606" s="98">
        <v>1366493</v>
      </c>
      <c r="F9606" s="98"/>
      <c r="G9606" s="127" t="s">
        <v>9231</v>
      </c>
      <c r="H9606" s="128">
        <v>0</v>
      </c>
      <c r="I9606" s="128">
        <v>59.25</v>
      </c>
      <c r="J9606" s="129">
        <v>59.25</v>
      </c>
      <c r="K9606" s="101" t="s">
        <v>1388</v>
      </c>
    </row>
    <row r="9607" spans="1:11" ht="56.25" customHeight="1">
      <c r="A9607" s="98" t="s">
        <v>633</v>
      </c>
      <c r="B9607" s="125" t="s">
        <v>7720</v>
      </c>
      <c r="C9607" s="126">
        <v>42466</v>
      </c>
      <c r="D9607" s="98" t="s">
        <v>3</v>
      </c>
      <c r="E9607" s="98">
        <v>1366558</v>
      </c>
      <c r="F9607" s="98"/>
      <c r="G9607" s="127" t="s">
        <v>9235</v>
      </c>
      <c r="H9607" s="128">
        <v>0</v>
      </c>
      <c r="I9607" s="128">
        <v>100</v>
      </c>
      <c r="J9607" s="129">
        <v>100</v>
      </c>
      <c r="K9607" s="101" t="s">
        <v>1388</v>
      </c>
    </row>
    <row r="9608" spans="1:11" ht="56.25" customHeight="1">
      <c r="A9608" s="98" t="s">
        <v>633</v>
      </c>
      <c r="B9608" s="125" t="s">
        <v>7720</v>
      </c>
      <c r="C9608" s="126">
        <v>42466</v>
      </c>
      <c r="D9608" s="98" t="s">
        <v>3</v>
      </c>
      <c r="E9608" s="98">
        <v>1366573</v>
      </c>
      <c r="F9608" s="98"/>
      <c r="G9608" s="127" t="s">
        <v>9237</v>
      </c>
      <c r="H9608" s="128">
        <v>0</v>
      </c>
      <c r="I9608" s="128">
        <v>52.4</v>
      </c>
      <c r="J9608" s="129">
        <v>52.4</v>
      </c>
      <c r="K9608" s="101" t="s">
        <v>1388</v>
      </c>
    </row>
    <row r="9609" spans="1:11" ht="56.25" customHeight="1">
      <c r="A9609" s="98" t="s">
        <v>633</v>
      </c>
      <c r="B9609" s="125" t="s">
        <v>7720</v>
      </c>
      <c r="C9609" s="126">
        <v>42466</v>
      </c>
      <c r="D9609" s="98" t="s">
        <v>3</v>
      </c>
      <c r="E9609" s="98">
        <v>1366619</v>
      </c>
      <c r="F9609" s="98"/>
      <c r="G9609" s="127" t="s">
        <v>9240</v>
      </c>
      <c r="H9609" s="128">
        <v>0</v>
      </c>
      <c r="I9609" s="128">
        <v>250</v>
      </c>
      <c r="J9609" s="129">
        <v>250</v>
      </c>
      <c r="K9609" s="101" t="s">
        <v>1388</v>
      </c>
    </row>
    <row r="9610" spans="1:11" ht="56.25" customHeight="1">
      <c r="A9610" s="98" t="s">
        <v>633</v>
      </c>
      <c r="B9610" s="125" t="s">
        <v>7720</v>
      </c>
      <c r="C9610" s="126">
        <v>42467</v>
      </c>
      <c r="D9610" s="98" t="s">
        <v>3</v>
      </c>
      <c r="E9610" s="98">
        <v>1366809</v>
      </c>
      <c r="F9610" s="98"/>
      <c r="G9610" s="127" t="s">
        <v>9243</v>
      </c>
      <c r="H9610" s="128">
        <v>0</v>
      </c>
      <c r="I9610" s="128">
        <v>43.6</v>
      </c>
      <c r="J9610" s="129">
        <v>43.6</v>
      </c>
      <c r="K9610" s="101" t="s">
        <v>1388</v>
      </c>
    </row>
    <row r="9611" spans="1:11" ht="56.25" customHeight="1">
      <c r="A9611" s="98" t="s">
        <v>633</v>
      </c>
      <c r="B9611" s="125" t="s">
        <v>7720</v>
      </c>
      <c r="C9611" s="126">
        <v>42467</v>
      </c>
      <c r="D9611" s="98" t="s">
        <v>3</v>
      </c>
      <c r="E9611" s="98">
        <v>1367050</v>
      </c>
      <c r="F9611" s="98"/>
      <c r="G9611" s="127" t="s">
        <v>9013</v>
      </c>
      <c r="H9611" s="128">
        <v>0</v>
      </c>
      <c r="I9611" s="128">
        <v>624</v>
      </c>
      <c r="J9611" s="129">
        <v>624</v>
      </c>
      <c r="K9611" s="101" t="s">
        <v>1388</v>
      </c>
    </row>
    <row r="9612" spans="1:11" ht="56.25" customHeight="1">
      <c r="A9612" s="98" t="s">
        <v>633</v>
      </c>
      <c r="B9612" s="125" t="s">
        <v>7720</v>
      </c>
      <c r="C9612" s="126">
        <v>42468</v>
      </c>
      <c r="D9612" s="98" t="s">
        <v>3</v>
      </c>
      <c r="E9612" s="98">
        <v>1367318</v>
      </c>
      <c r="F9612" s="98"/>
      <c r="G9612" s="127" t="s">
        <v>9266</v>
      </c>
      <c r="H9612" s="128">
        <v>0</v>
      </c>
      <c r="I9612" s="128">
        <v>4765.2</v>
      </c>
      <c r="J9612" s="129">
        <v>4765.2</v>
      </c>
      <c r="K9612" s="101" t="s">
        <v>1388</v>
      </c>
    </row>
    <row r="9613" spans="1:11" ht="56.25" customHeight="1">
      <c r="A9613" s="98" t="s">
        <v>633</v>
      </c>
      <c r="B9613" s="125" t="s">
        <v>7720</v>
      </c>
      <c r="C9613" s="126">
        <v>42468</v>
      </c>
      <c r="D9613" s="98" t="s">
        <v>3</v>
      </c>
      <c r="E9613" s="98">
        <v>1367385</v>
      </c>
      <c r="F9613" s="98"/>
      <c r="G9613" s="127" t="s">
        <v>9277</v>
      </c>
      <c r="H9613" s="128">
        <v>0</v>
      </c>
      <c r="I9613" s="128">
        <v>69.25</v>
      </c>
      <c r="J9613" s="129">
        <v>69.25</v>
      </c>
      <c r="K9613" s="101" t="s">
        <v>1388</v>
      </c>
    </row>
    <row r="9614" spans="1:11" ht="56.25" customHeight="1">
      <c r="A9614" s="98" t="s">
        <v>633</v>
      </c>
      <c r="B9614" s="125" t="s">
        <v>7720</v>
      </c>
      <c r="C9614" s="126">
        <v>42468</v>
      </c>
      <c r="D9614" s="98" t="s">
        <v>3</v>
      </c>
      <c r="E9614" s="98">
        <v>1367440</v>
      </c>
      <c r="F9614" s="98"/>
      <c r="G9614" s="127" t="s">
        <v>8999</v>
      </c>
      <c r="H9614" s="128">
        <v>0</v>
      </c>
      <c r="I9614" s="128">
        <v>1229</v>
      </c>
      <c r="J9614" s="129">
        <v>1229</v>
      </c>
      <c r="K9614" s="101" t="s">
        <v>1388</v>
      </c>
    </row>
    <row r="9615" spans="1:11" ht="56.25" customHeight="1">
      <c r="A9615" s="98" t="s">
        <v>633</v>
      </c>
      <c r="B9615" s="125" t="s">
        <v>7720</v>
      </c>
      <c r="C9615" s="126">
        <v>42468</v>
      </c>
      <c r="D9615" s="98" t="s">
        <v>3</v>
      </c>
      <c r="E9615" s="98">
        <v>1367463</v>
      </c>
      <c r="F9615" s="98"/>
      <c r="G9615" s="127" t="s">
        <v>8726</v>
      </c>
      <c r="H9615" s="128">
        <v>0</v>
      </c>
      <c r="I9615" s="128">
        <v>5273.84</v>
      </c>
      <c r="J9615" s="129">
        <v>5273.84</v>
      </c>
      <c r="K9615" s="101" t="s">
        <v>1388</v>
      </c>
    </row>
    <row r="9616" spans="1:11" ht="56.25" customHeight="1">
      <c r="A9616" s="98" t="s">
        <v>633</v>
      </c>
      <c r="B9616" s="125" t="s">
        <v>7720</v>
      </c>
      <c r="C9616" s="126">
        <v>42468</v>
      </c>
      <c r="D9616" s="98" t="s">
        <v>3</v>
      </c>
      <c r="E9616" s="98">
        <v>1367588</v>
      </c>
      <c r="F9616" s="98"/>
      <c r="G9616" s="127" t="s">
        <v>9279</v>
      </c>
      <c r="H9616" s="128">
        <v>0</v>
      </c>
      <c r="I9616" s="128">
        <v>1325.67</v>
      </c>
      <c r="J9616" s="129">
        <v>1325.67</v>
      </c>
      <c r="K9616" s="101" t="s">
        <v>1388</v>
      </c>
    </row>
    <row r="9617" spans="1:11" ht="56.25" customHeight="1">
      <c r="A9617" s="98" t="s">
        <v>633</v>
      </c>
      <c r="B9617" s="125" t="s">
        <v>7720</v>
      </c>
      <c r="C9617" s="126">
        <v>42468</v>
      </c>
      <c r="D9617" s="98" t="s">
        <v>3</v>
      </c>
      <c r="E9617" s="98">
        <v>1367590</v>
      </c>
      <c r="F9617" s="98"/>
      <c r="G9617" s="127" t="s">
        <v>9280</v>
      </c>
      <c r="H9617" s="128">
        <v>0</v>
      </c>
      <c r="I9617" s="128">
        <v>1325.67</v>
      </c>
      <c r="J9617" s="129">
        <v>1325.67</v>
      </c>
      <c r="K9617" s="101" t="s">
        <v>1388</v>
      </c>
    </row>
    <row r="9618" spans="1:11" ht="56.25" customHeight="1">
      <c r="A9618" s="98" t="s">
        <v>633</v>
      </c>
      <c r="B9618" s="125" t="s">
        <v>7720</v>
      </c>
      <c r="C9618" s="126">
        <v>42468</v>
      </c>
      <c r="D9618" s="98" t="s">
        <v>3</v>
      </c>
      <c r="E9618" s="98">
        <v>1367591</v>
      </c>
      <c r="F9618" s="98"/>
      <c r="G9618" s="127" t="s">
        <v>9281</v>
      </c>
      <c r="H9618" s="128">
        <v>0</v>
      </c>
      <c r="I9618" s="128">
        <v>1325.67</v>
      </c>
      <c r="J9618" s="129">
        <v>1325.67</v>
      </c>
      <c r="K9618" s="101" t="s">
        <v>1388</v>
      </c>
    </row>
    <row r="9619" spans="1:11" ht="56.25" customHeight="1">
      <c r="A9619" s="98" t="s">
        <v>633</v>
      </c>
      <c r="B9619" s="125" t="s">
        <v>7720</v>
      </c>
      <c r="C9619" s="126">
        <v>42468</v>
      </c>
      <c r="D9619" s="98" t="s">
        <v>3</v>
      </c>
      <c r="E9619" s="98">
        <v>1367592</v>
      </c>
      <c r="F9619" s="98"/>
      <c r="G9619" s="127" t="s">
        <v>9282</v>
      </c>
      <c r="H9619" s="128">
        <v>0</v>
      </c>
      <c r="I9619" s="128">
        <v>943.80000000000007</v>
      </c>
      <c r="J9619" s="129">
        <v>943.80000000000007</v>
      </c>
      <c r="K9619" s="101" t="s">
        <v>1388</v>
      </c>
    </row>
    <row r="9620" spans="1:11" ht="56.25" customHeight="1">
      <c r="A9620" s="98" t="s">
        <v>633</v>
      </c>
      <c r="B9620" s="125" t="s">
        <v>7720</v>
      </c>
      <c r="C9620" s="126">
        <v>42468</v>
      </c>
      <c r="D9620" s="98" t="s">
        <v>3</v>
      </c>
      <c r="E9620" s="98">
        <v>1367593</v>
      </c>
      <c r="F9620" s="98"/>
      <c r="G9620" s="127" t="s">
        <v>9283</v>
      </c>
      <c r="H9620" s="128">
        <v>0</v>
      </c>
      <c r="I9620" s="128">
        <v>500</v>
      </c>
      <c r="J9620" s="129">
        <v>500</v>
      </c>
      <c r="K9620" s="101" t="s">
        <v>1388</v>
      </c>
    </row>
    <row r="9621" spans="1:11" ht="56.25" customHeight="1">
      <c r="A9621" s="98" t="s">
        <v>633</v>
      </c>
      <c r="B9621" s="125" t="s">
        <v>7720</v>
      </c>
      <c r="C9621" s="126">
        <v>42468</v>
      </c>
      <c r="D9621" s="98" t="s">
        <v>3</v>
      </c>
      <c r="E9621" s="98">
        <v>1367594</v>
      </c>
      <c r="F9621" s="98"/>
      <c r="G9621" s="127" t="s">
        <v>9284</v>
      </c>
      <c r="H9621" s="128">
        <v>0</v>
      </c>
      <c r="I9621" s="128">
        <v>807.67000000000007</v>
      </c>
      <c r="J9621" s="129">
        <v>807.67000000000007</v>
      </c>
      <c r="K9621" s="101" t="s">
        <v>1388</v>
      </c>
    </row>
    <row r="9622" spans="1:11" ht="56.25" customHeight="1">
      <c r="A9622" s="98" t="s">
        <v>633</v>
      </c>
      <c r="B9622" s="125" t="s">
        <v>7720</v>
      </c>
      <c r="C9622" s="126">
        <v>42468</v>
      </c>
      <c r="D9622" s="98" t="s">
        <v>3</v>
      </c>
      <c r="E9622" s="98">
        <v>1367595</v>
      </c>
      <c r="F9622" s="98"/>
      <c r="G9622" s="127" t="s">
        <v>9285</v>
      </c>
      <c r="H9622" s="128">
        <v>0</v>
      </c>
      <c r="I9622" s="128">
        <v>807.67000000000007</v>
      </c>
      <c r="J9622" s="129">
        <v>807.67000000000007</v>
      </c>
      <c r="K9622" s="101" t="s">
        <v>1388</v>
      </c>
    </row>
    <row r="9623" spans="1:11" ht="56.25" customHeight="1">
      <c r="A9623" s="98" t="s">
        <v>633</v>
      </c>
      <c r="B9623" s="125" t="s">
        <v>7720</v>
      </c>
      <c r="C9623" s="126">
        <v>42468</v>
      </c>
      <c r="D9623" s="98" t="s">
        <v>3</v>
      </c>
      <c r="E9623" s="98">
        <v>1367596</v>
      </c>
      <c r="F9623" s="98"/>
      <c r="G9623" s="127" t="s">
        <v>9286</v>
      </c>
      <c r="H9623" s="128">
        <v>0</v>
      </c>
      <c r="I9623" s="128">
        <v>807.67000000000007</v>
      </c>
      <c r="J9623" s="129">
        <v>807.67000000000007</v>
      </c>
      <c r="K9623" s="101" t="s">
        <v>1388</v>
      </c>
    </row>
    <row r="9624" spans="1:11" ht="56.25" customHeight="1">
      <c r="A9624" s="98" t="s">
        <v>633</v>
      </c>
      <c r="B9624" s="125" t="s">
        <v>7720</v>
      </c>
      <c r="C9624" s="126">
        <v>42471</v>
      </c>
      <c r="D9624" s="98" t="s">
        <v>3</v>
      </c>
      <c r="E9624" s="98">
        <v>1367764</v>
      </c>
      <c r="F9624" s="98"/>
      <c r="G9624" s="127" t="s">
        <v>9287</v>
      </c>
      <c r="H9624" s="128">
        <v>0</v>
      </c>
      <c r="I9624" s="128">
        <v>100.60000000000001</v>
      </c>
      <c r="J9624" s="129">
        <v>100.60000000000001</v>
      </c>
      <c r="K9624" s="101" t="s">
        <v>1388</v>
      </c>
    </row>
    <row r="9625" spans="1:11" ht="56.25" customHeight="1">
      <c r="A9625" s="98" t="s">
        <v>633</v>
      </c>
      <c r="B9625" s="125" t="s">
        <v>7720</v>
      </c>
      <c r="C9625" s="126">
        <v>42471</v>
      </c>
      <c r="D9625" s="98" t="s">
        <v>3</v>
      </c>
      <c r="E9625" s="98">
        <v>1367767</v>
      </c>
      <c r="F9625" s="98"/>
      <c r="G9625" s="127" t="s">
        <v>9289</v>
      </c>
      <c r="H9625" s="128">
        <v>0</v>
      </c>
      <c r="I9625" s="128">
        <v>0.3</v>
      </c>
      <c r="J9625" s="129">
        <v>0.3</v>
      </c>
      <c r="K9625" s="101" t="s">
        <v>1388</v>
      </c>
    </row>
    <row r="9626" spans="1:11" ht="56.25" customHeight="1">
      <c r="A9626" s="98" t="s">
        <v>633</v>
      </c>
      <c r="B9626" s="125" t="s">
        <v>7720</v>
      </c>
      <c r="C9626" s="126">
        <v>42471</v>
      </c>
      <c r="D9626" s="98" t="s">
        <v>3</v>
      </c>
      <c r="E9626" s="98">
        <v>1367769</v>
      </c>
      <c r="F9626" s="98"/>
      <c r="G9626" s="127" t="s">
        <v>9290</v>
      </c>
      <c r="H9626" s="128">
        <v>0</v>
      </c>
      <c r="I9626" s="128">
        <v>117.10000000000001</v>
      </c>
      <c r="J9626" s="129">
        <v>117.10000000000001</v>
      </c>
      <c r="K9626" s="101" t="s">
        <v>1388</v>
      </c>
    </row>
    <row r="9627" spans="1:11" ht="56.25" customHeight="1">
      <c r="A9627" s="98" t="s">
        <v>633</v>
      </c>
      <c r="B9627" s="125" t="s">
        <v>7720</v>
      </c>
      <c r="C9627" s="126">
        <v>42471</v>
      </c>
      <c r="D9627" s="98" t="s">
        <v>3</v>
      </c>
      <c r="E9627" s="98">
        <v>1367807</v>
      </c>
      <c r="F9627" s="98"/>
      <c r="G9627" s="127" t="s">
        <v>9295</v>
      </c>
      <c r="H9627" s="128">
        <v>0</v>
      </c>
      <c r="I9627" s="128">
        <v>3185.33</v>
      </c>
      <c r="J9627" s="129">
        <v>3185.33</v>
      </c>
      <c r="K9627" s="101" t="s">
        <v>1388</v>
      </c>
    </row>
    <row r="9628" spans="1:11" ht="56.25" customHeight="1">
      <c r="A9628" s="98" t="s">
        <v>633</v>
      </c>
      <c r="B9628" s="125" t="s">
        <v>7720</v>
      </c>
      <c r="C9628" s="126">
        <v>42471</v>
      </c>
      <c r="D9628" s="98" t="s">
        <v>3</v>
      </c>
      <c r="E9628" s="98">
        <v>1367839</v>
      </c>
      <c r="F9628" s="98"/>
      <c r="G9628" s="127" t="s">
        <v>9301</v>
      </c>
      <c r="H9628" s="128">
        <v>0</v>
      </c>
      <c r="I9628" s="128">
        <v>6017.63</v>
      </c>
      <c r="J9628" s="129">
        <v>6017.63</v>
      </c>
      <c r="K9628" s="101" t="s">
        <v>1388</v>
      </c>
    </row>
    <row r="9629" spans="1:11" ht="56.25" customHeight="1">
      <c r="A9629" s="98" t="s">
        <v>633</v>
      </c>
      <c r="B9629" s="125" t="s">
        <v>7720</v>
      </c>
      <c r="C9629" s="126">
        <v>42471</v>
      </c>
      <c r="D9629" s="98" t="s">
        <v>3</v>
      </c>
      <c r="E9629" s="98">
        <v>1367873</v>
      </c>
      <c r="F9629" s="98"/>
      <c r="G9629" s="127" t="s">
        <v>9307</v>
      </c>
      <c r="H9629" s="128">
        <v>0</v>
      </c>
      <c r="I9629" s="128">
        <v>30</v>
      </c>
      <c r="J9629" s="129">
        <v>30</v>
      </c>
      <c r="K9629" s="101" t="s">
        <v>1388</v>
      </c>
    </row>
    <row r="9630" spans="1:11" ht="56.25" customHeight="1">
      <c r="A9630" s="98" t="s">
        <v>633</v>
      </c>
      <c r="B9630" s="125" t="s">
        <v>7720</v>
      </c>
      <c r="C9630" s="126">
        <v>42471</v>
      </c>
      <c r="D9630" s="98" t="s">
        <v>3</v>
      </c>
      <c r="E9630" s="98">
        <v>1367918</v>
      </c>
      <c r="F9630" s="98"/>
      <c r="G9630" s="127" t="s">
        <v>9313</v>
      </c>
      <c r="H9630" s="128">
        <v>0</v>
      </c>
      <c r="I9630" s="128">
        <v>7424.06</v>
      </c>
      <c r="J9630" s="129">
        <v>7424.06</v>
      </c>
      <c r="K9630" s="101" t="s">
        <v>1388</v>
      </c>
    </row>
    <row r="9631" spans="1:11" ht="56.25" customHeight="1">
      <c r="A9631" s="98" t="s">
        <v>633</v>
      </c>
      <c r="B9631" s="125" t="s">
        <v>7720</v>
      </c>
      <c r="C9631" s="126">
        <v>42471</v>
      </c>
      <c r="D9631" s="98" t="s">
        <v>3</v>
      </c>
      <c r="E9631" s="98">
        <v>1367933</v>
      </c>
      <c r="F9631" s="98"/>
      <c r="G9631" s="127" t="s">
        <v>9315</v>
      </c>
      <c r="H9631" s="128">
        <v>0</v>
      </c>
      <c r="I9631" s="128">
        <v>3816.52</v>
      </c>
      <c r="J9631" s="129">
        <v>3816.52</v>
      </c>
      <c r="K9631" s="101" t="s">
        <v>1388</v>
      </c>
    </row>
    <row r="9632" spans="1:11" ht="56.25" customHeight="1">
      <c r="A9632" s="98" t="s">
        <v>633</v>
      </c>
      <c r="B9632" s="125" t="s">
        <v>7720</v>
      </c>
      <c r="C9632" s="126">
        <v>42471</v>
      </c>
      <c r="D9632" s="98" t="s">
        <v>3</v>
      </c>
      <c r="E9632" s="98">
        <v>1367934</v>
      </c>
      <c r="F9632" s="98"/>
      <c r="G9632" s="127" t="s">
        <v>9316</v>
      </c>
      <c r="H9632" s="128">
        <v>0</v>
      </c>
      <c r="I9632" s="128">
        <v>3609.4500000000003</v>
      </c>
      <c r="J9632" s="129">
        <v>3609.4500000000003</v>
      </c>
      <c r="K9632" s="101" t="s">
        <v>1388</v>
      </c>
    </row>
    <row r="9633" spans="1:11" ht="56.25" customHeight="1">
      <c r="A9633" s="98" t="s">
        <v>633</v>
      </c>
      <c r="B9633" s="125" t="s">
        <v>7720</v>
      </c>
      <c r="C9633" s="126">
        <v>42471</v>
      </c>
      <c r="D9633" s="98" t="s">
        <v>3</v>
      </c>
      <c r="E9633" s="98">
        <v>1367956</v>
      </c>
      <c r="F9633" s="98"/>
      <c r="G9633" s="127" t="s">
        <v>9319</v>
      </c>
      <c r="H9633" s="128">
        <v>0</v>
      </c>
      <c r="I9633" s="128">
        <v>4679</v>
      </c>
      <c r="J9633" s="129">
        <v>4679</v>
      </c>
      <c r="K9633" s="101" t="s">
        <v>1388</v>
      </c>
    </row>
    <row r="9634" spans="1:11" ht="56.25" customHeight="1">
      <c r="A9634" s="98" t="s">
        <v>633</v>
      </c>
      <c r="B9634" s="125" t="s">
        <v>7720</v>
      </c>
      <c r="C9634" s="126">
        <v>42471</v>
      </c>
      <c r="D9634" s="98" t="s">
        <v>3</v>
      </c>
      <c r="E9634" s="98">
        <v>1367995</v>
      </c>
      <c r="F9634" s="98"/>
      <c r="G9634" s="127" t="s">
        <v>9322</v>
      </c>
      <c r="H9634" s="128">
        <v>0</v>
      </c>
      <c r="I9634" s="128">
        <v>8418.7100000000009</v>
      </c>
      <c r="J9634" s="129">
        <v>8418.7100000000009</v>
      </c>
      <c r="K9634" s="101" t="s">
        <v>1388</v>
      </c>
    </row>
    <row r="9635" spans="1:11" ht="56.25" customHeight="1">
      <c r="A9635" s="98" t="s">
        <v>633</v>
      </c>
      <c r="B9635" s="125" t="s">
        <v>7720</v>
      </c>
      <c r="C9635" s="126">
        <v>42471</v>
      </c>
      <c r="D9635" s="98" t="s">
        <v>3</v>
      </c>
      <c r="E9635" s="98">
        <v>1367997</v>
      </c>
      <c r="F9635" s="98"/>
      <c r="G9635" s="127" t="s">
        <v>9323</v>
      </c>
      <c r="H9635" s="128">
        <v>0</v>
      </c>
      <c r="I9635" s="128">
        <v>8647.81</v>
      </c>
      <c r="J9635" s="129">
        <v>8647.81</v>
      </c>
      <c r="K9635" s="101" t="s">
        <v>1388</v>
      </c>
    </row>
    <row r="9636" spans="1:11" ht="56.25" customHeight="1">
      <c r="A9636" s="98" t="s">
        <v>633</v>
      </c>
      <c r="B9636" s="125" t="s">
        <v>7720</v>
      </c>
      <c r="C9636" s="126">
        <v>42471</v>
      </c>
      <c r="D9636" s="98" t="s">
        <v>3</v>
      </c>
      <c r="E9636" s="98">
        <v>1367999</v>
      </c>
      <c r="F9636" s="98"/>
      <c r="G9636" s="127" t="s">
        <v>9324</v>
      </c>
      <c r="H9636" s="128">
        <v>0</v>
      </c>
      <c r="I9636" s="128">
        <v>160.74</v>
      </c>
      <c r="J9636" s="129">
        <v>160.74</v>
      </c>
      <c r="K9636" s="101" t="s">
        <v>1388</v>
      </c>
    </row>
    <row r="9637" spans="1:11" ht="56.25" customHeight="1">
      <c r="A9637" s="98" t="s">
        <v>633</v>
      </c>
      <c r="B9637" s="125" t="s">
        <v>7720</v>
      </c>
      <c r="C9637" s="126">
        <v>42471</v>
      </c>
      <c r="D9637" s="98" t="s">
        <v>3</v>
      </c>
      <c r="E9637" s="98">
        <v>1368046</v>
      </c>
      <c r="F9637" s="98"/>
      <c r="G9637" s="127" t="s">
        <v>9326</v>
      </c>
      <c r="H9637" s="128">
        <v>0</v>
      </c>
      <c r="I9637" s="128">
        <v>4875.5200000000004</v>
      </c>
      <c r="J9637" s="129">
        <v>4875.5200000000004</v>
      </c>
      <c r="K9637" s="101" t="s">
        <v>1388</v>
      </c>
    </row>
    <row r="9638" spans="1:11" ht="56.25" customHeight="1">
      <c r="A9638" s="98" t="s">
        <v>633</v>
      </c>
      <c r="B9638" s="125" t="s">
        <v>7720</v>
      </c>
      <c r="C9638" s="126">
        <v>42472</v>
      </c>
      <c r="D9638" s="98" t="s">
        <v>3</v>
      </c>
      <c r="E9638" s="98">
        <v>1368238</v>
      </c>
      <c r="F9638" s="98"/>
      <c r="G9638" s="127" t="s">
        <v>9327</v>
      </c>
      <c r="H9638" s="128">
        <v>0</v>
      </c>
      <c r="I9638" s="128">
        <v>4176.83</v>
      </c>
      <c r="J9638" s="129">
        <v>4176.83</v>
      </c>
      <c r="K9638" s="101" t="s">
        <v>1429</v>
      </c>
    </row>
    <row r="9639" spans="1:11" ht="56.25" customHeight="1">
      <c r="A9639" s="98" t="s">
        <v>633</v>
      </c>
      <c r="B9639" s="125" t="s">
        <v>7720</v>
      </c>
      <c r="C9639" s="126">
        <v>42472</v>
      </c>
      <c r="D9639" s="98" t="s">
        <v>3</v>
      </c>
      <c r="E9639" s="98">
        <v>1368262</v>
      </c>
      <c r="F9639" s="98"/>
      <c r="G9639" s="127" t="s">
        <v>9328</v>
      </c>
      <c r="H9639" s="128">
        <v>0</v>
      </c>
      <c r="I9639" s="128">
        <v>390.42</v>
      </c>
      <c r="J9639" s="129">
        <v>390.42</v>
      </c>
      <c r="K9639" s="101" t="s">
        <v>1388</v>
      </c>
    </row>
    <row r="9640" spans="1:11" ht="56.25" customHeight="1">
      <c r="A9640" s="98" t="s">
        <v>633</v>
      </c>
      <c r="B9640" s="125" t="s">
        <v>7720</v>
      </c>
      <c r="C9640" s="126">
        <v>42472</v>
      </c>
      <c r="D9640" s="98" t="s">
        <v>3</v>
      </c>
      <c r="E9640" s="98">
        <v>1368279</v>
      </c>
      <c r="F9640" s="98"/>
      <c r="G9640" s="127" t="s">
        <v>9331</v>
      </c>
      <c r="H9640" s="128">
        <v>0</v>
      </c>
      <c r="I9640" s="128">
        <v>180</v>
      </c>
      <c r="J9640" s="129">
        <v>180</v>
      </c>
      <c r="K9640" s="101" t="s">
        <v>1388</v>
      </c>
    </row>
    <row r="9641" spans="1:11" ht="56.25" customHeight="1">
      <c r="A9641" s="98" t="s">
        <v>633</v>
      </c>
      <c r="B9641" s="125" t="s">
        <v>7720</v>
      </c>
      <c r="C9641" s="126">
        <v>42472</v>
      </c>
      <c r="D9641" s="98" t="s">
        <v>3</v>
      </c>
      <c r="E9641" s="98">
        <v>1368310</v>
      </c>
      <c r="F9641" s="98"/>
      <c r="G9641" s="127" t="s">
        <v>9336</v>
      </c>
      <c r="H9641" s="128">
        <v>0</v>
      </c>
      <c r="I9641" s="128">
        <v>518</v>
      </c>
      <c r="J9641" s="129">
        <v>518</v>
      </c>
      <c r="K9641" s="101" t="s">
        <v>1388</v>
      </c>
    </row>
    <row r="9642" spans="1:11" ht="56.25" customHeight="1">
      <c r="A9642" s="98" t="s">
        <v>633</v>
      </c>
      <c r="B9642" s="125" t="s">
        <v>7720</v>
      </c>
      <c r="C9642" s="126">
        <v>42472</v>
      </c>
      <c r="D9642" s="98" t="s">
        <v>3</v>
      </c>
      <c r="E9642" s="98">
        <v>1368327</v>
      </c>
      <c r="F9642" s="98"/>
      <c r="G9642" s="127" t="s">
        <v>9338</v>
      </c>
      <c r="H9642" s="128">
        <v>0</v>
      </c>
      <c r="I9642" s="128">
        <v>218.76</v>
      </c>
      <c r="J9642" s="129">
        <v>218.76</v>
      </c>
      <c r="K9642" s="101" t="s">
        <v>1388</v>
      </c>
    </row>
    <row r="9643" spans="1:11" ht="56.25" customHeight="1">
      <c r="A9643" s="98" t="s">
        <v>633</v>
      </c>
      <c r="B9643" s="125" t="s">
        <v>7720</v>
      </c>
      <c r="C9643" s="126">
        <v>42472</v>
      </c>
      <c r="D9643" s="98" t="s">
        <v>3</v>
      </c>
      <c r="E9643" s="98">
        <v>1368329</v>
      </c>
      <c r="F9643" s="98"/>
      <c r="G9643" s="127" t="s">
        <v>9338</v>
      </c>
      <c r="H9643" s="128">
        <v>0</v>
      </c>
      <c r="I9643" s="128">
        <v>238.39000000000001</v>
      </c>
      <c r="J9643" s="129">
        <v>238.39000000000001</v>
      </c>
      <c r="K9643" s="101" t="s">
        <v>1388</v>
      </c>
    </row>
    <row r="9644" spans="1:11" ht="56.25" customHeight="1">
      <c r="A9644" s="98" t="s">
        <v>633</v>
      </c>
      <c r="B9644" s="125" t="s">
        <v>7720</v>
      </c>
      <c r="C9644" s="126">
        <v>42472</v>
      </c>
      <c r="D9644" s="98" t="s">
        <v>3</v>
      </c>
      <c r="E9644" s="98">
        <v>1368436</v>
      </c>
      <c r="F9644" s="98"/>
      <c r="G9644" s="127" t="s">
        <v>9343</v>
      </c>
      <c r="H9644" s="128">
        <v>0</v>
      </c>
      <c r="I9644" s="128">
        <v>437.52</v>
      </c>
      <c r="J9644" s="129">
        <v>437.52</v>
      </c>
      <c r="K9644" s="101" t="s">
        <v>1388</v>
      </c>
    </row>
    <row r="9645" spans="1:11" ht="56.25" customHeight="1">
      <c r="A9645" s="98" t="s">
        <v>633</v>
      </c>
      <c r="B9645" s="125" t="s">
        <v>7720</v>
      </c>
      <c r="C9645" s="126">
        <v>42473</v>
      </c>
      <c r="D9645" s="98" t="s">
        <v>3</v>
      </c>
      <c r="E9645" s="98">
        <v>1368636</v>
      </c>
      <c r="F9645" s="98"/>
      <c r="G9645" s="127" t="s">
        <v>9345</v>
      </c>
      <c r="H9645" s="128">
        <v>0</v>
      </c>
      <c r="I9645" s="128">
        <v>3816.52</v>
      </c>
      <c r="J9645" s="129">
        <v>3816.52</v>
      </c>
      <c r="K9645" s="101" t="s">
        <v>1388</v>
      </c>
    </row>
    <row r="9646" spans="1:11" ht="56.25" customHeight="1">
      <c r="A9646" s="98" t="s">
        <v>633</v>
      </c>
      <c r="B9646" s="125" t="s">
        <v>7720</v>
      </c>
      <c r="C9646" s="126">
        <v>42473</v>
      </c>
      <c r="D9646" s="98" t="s">
        <v>3</v>
      </c>
      <c r="E9646" s="98">
        <v>1368678</v>
      </c>
      <c r="F9646" s="98"/>
      <c r="G9646" s="127" t="s">
        <v>9348</v>
      </c>
      <c r="H9646" s="128">
        <v>0</v>
      </c>
      <c r="I9646" s="128">
        <v>1968.14</v>
      </c>
      <c r="J9646" s="129">
        <v>1968.14</v>
      </c>
      <c r="K9646" s="101" t="s">
        <v>1388</v>
      </c>
    </row>
    <row r="9647" spans="1:11" ht="56.25" customHeight="1">
      <c r="A9647" s="98" t="s">
        <v>633</v>
      </c>
      <c r="B9647" s="125" t="s">
        <v>7720</v>
      </c>
      <c r="C9647" s="126">
        <v>42473</v>
      </c>
      <c r="D9647" s="98" t="s">
        <v>3</v>
      </c>
      <c r="E9647" s="98">
        <v>1368680</v>
      </c>
      <c r="F9647" s="98"/>
      <c r="G9647" s="127" t="s">
        <v>9349</v>
      </c>
      <c r="H9647" s="128">
        <v>0</v>
      </c>
      <c r="I9647" s="128">
        <v>1968.14</v>
      </c>
      <c r="J9647" s="129">
        <v>1968.14</v>
      </c>
      <c r="K9647" s="101" t="s">
        <v>1388</v>
      </c>
    </row>
    <row r="9648" spans="1:11" ht="56.25" customHeight="1">
      <c r="A9648" s="98" t="s">
        <v>633</v>
      </c>
      <c r="B9648" s="125" t="s">
        <v>7720</v>
      </c>
      <c r="C9648" s="126">
        <v>42473</v>
      </c>
      <c r="D9648" s="98" t="s">
        <v>3</v>
      </c>
      <c r="E9648" s="98">
        <v>1368727</v>
      </c>
      <c r="F9648" s="98"/>
      <c r="G9648" s="127" t="s">
        <v>9351</v>
      </c>
      <c r="H9648" s="128">
        <v>0</v>
      </c>
      <c r="I9648" s="128">
        <v>68.17</v>
      </c>
      <c r="J9648" s="129">
        <v>68.17</v>
      </c>
      <c r="K9648" s="101" t="s">
        <v>1388</v>
      </c>
    </row>
    <row r="9649" spans="1:11" ht="56.25" customHeight="1">
      <c r="A9649" s="98" t="s">
        <v>633</v>
      </c>
      <c r="B9649" s="125" t="s">
        <v>7720</v>
      </c>
      <c r="C9649" s="126">
        <v>42473</v>
      </c>
      <c r="D9649" s="98" t="s">
        <v>3</v>
      </c>
      <c r="E9649" s="98">
        <v>1368806</v>
      </c>
      <c r="F9649" s="98"/>
      <c r="G9649" s="127" t="s">
        <v>9355</v>
      </c>
      <c r="H9649" s="128">
        <v>0</v>
      </c>
      <c r="I9649" s="128">
        <v>90</v>
      </c>
      <c r="J9649" s="129">
        <v>90</v>
      </c>
      <c r="K9649" s="101" t="s">
        <v>1388</v>
      </c>
    </row>
    <row r="9650" spans="1:11" ht="56.25" customHeight="1">
      <c r="A9650" s="98" t="s">
        <v>633</v>
      </c>
      <c r="B9650" s="125" t="s">
        <v>7720</v>
      </c>
      <c r="C9650" s="126">
        <v>42473</v>
      </c>
      <c r="D9650" s="98" t="s">
        <v>3</v>
      </c>
      <c r="E9650" s="98">
        <v>1368813</v>
      </c>
      <c r="F9650" s="98"/>
      <c r="G9650" s="127" t="s">
        <v>9356</v>
      </c>
      <c r="H9650" s="128">
        <v>0</v>
      </c>
      <c r="I9650" s="128">
        <v>3267.5</v>
      </c>
      <c r="J9650" s="129">
        <v>3267.5</v>
      </c>
      <c r="K9650" s="101" t="s">
        <v>1388</v>
      </c>
    </row>
    <row r="9651" spans="1:11" ht="56.25" customHeight="1">
      <c r="A9651" s="98" t="s">
        <v>633</v>
      </c>
      <c r="B9651" s="125" t="s">
        <v>7720</v>
      </c>
      <c r="C9651" s="126">
        <v>42473</v>
      </c>
      <c r="D9651" s="98" t="s">
        <v>3</v>
      </c>
      <c r="E9651" s="98">
        <v>1368842</v>
      </c>
      <c r="F9651" s="98"/>
      <c r="G9651" s="127" t="s">
        <v>9360</v>
      </c>
      <c r="H9651" s="128">
        <v>0</v>
      </c>
      <c r="I9651" s="128">
        <v>0.28000000000000003</v>
      </c>
      <c r="J9651" s="129">
        <v>0.28000000000000003</v>
      </c>
      <c r="K9651" s="101" t="s">
        <v>1388</v>
      </c>
    </row>
    <row r="9652" spans="1:11" ht="56.25" customHeight="1">
      <c r="A9652" s="98" t="s">
        <v>633</v>
      </c>
      <c r="B9652" s="125" t="s">
        <v>7720</v>
      </c>
      <c r="C9652" s="126">
        <v>42473</v>
      </c>
      <c r="D9652" s="98" t="s">
        <v>3</v>
      </c>
      <c r="E9652" s="98">
        <v>1368888</v>
      </c>
      <c r="F9652" s="98"/>
      <c r="G9652" s="127" t="s">
        <v>9362</v>
      </c>
      <c r="H9652" s="128">
        <v>0</v>
      </c>
      <c r="I9652" s="128">
        <v>495.99</v>
      </c>
      <c r="J9652" s="129">
        <v>495.99</v>
      </c>
      <c r="K9652" s="101" t="s">
        <v>1388</v>
      </c>
    </row>
    <row r="9653" spans="1:11" ht="56.25" customHeight="1">
      <c r="A9653" s="98" t="s">
        <v>633</v>
      </c>
      <c r="B9653" s="125" t="s">
        <v>7720</v>
      </c>
      <c r="C9653" s="126">
        <v>42473</v>
      </c>
      <c r="D9653" s="98" t="s">
        <v>3</v>
      </c>
      <c r="E9653" s="98">
        <v>1368890</v>
      </c>
      <c r="F9653" s="98"/>
      <c r="G9653" s="127" t="s">
        <v>9363</v>
      </c>
      <c r="H9653" s="128">
        <v>0</v>
      </c>
      <c r="I9653" s="128">
        <v>861.58</v>
      </c>
      <c r="J9653" s="129">
        <v>861.58</v>
      </c>
      <c r="K9653" s="101" t="s">
        <v>1388</v>
      </c>
    </row>
    <row r="9654" spans="1:11" ht="56.25" customHeight="1">
      <c r="A9654" s="98" t="s">
        <v>633</v>
      </c>
      <c r="B9654" s="125" t="s">
        <v>7720</v>
      </c>
      <c r="C9654" s="126">
        <v>42473</v>
      </c>
      <c r="D9654" s="98" t="s">
        <v>3</v>
      </c>
      <c r="E9654" s="98">
        <v>1368891</v>
      </c>
      <c r="F9654" s="98"/>
      <c r="G9654" s="127" t="s">
        <v>9364</v>
      </c>
      <c r="H9654" s="128">
        <v>0</v>
      </c>
      <c r="I9654" s="128">
        <v>861.58</v>
      </c>
      <c r="J9654" s="129">
        <v>861.58</v>
      </c>
      <c r="K9654" s="101" t="s">
        <v>1388</v>
      </c>
    </row>
    <row r="9655" spans="1:11" ht="56.25" customHeight="1">
      <c r="A9655" s="98" t="s">
        <v>633</v>
      </c>
      <c r="B9655" s="125" t="s">
        <v>7720</v>
      </c>
      <c r="C9655" s="126">
        <v>42473</v>
      </c>
      <c r="D9655" s="98" t="s">
        <v>3</v>
      </c>
      <c r="E9655" s="98">
        <v>1368919</v>
      </c>
      <c r="F9655" s="98"/>
      <c r="G9655" s="127" t="s">
        <v>9365</v>
      </c>
      <c r="H9655" s="128">
        <v>0</v>
      </c>
      <c r="I9655" s="128">
        <v>2797</v>
      </c>
      <c r="J9655" s="129">
        <v>2797</v>
      </c>
      <c r="K9655" s="101" t="s">
        <v>1388</v>
      </c>
    </row>
    <row r="9656" spans="1:11" ht="56.25" customHeight="1">
      <c r="A9656" s="98" t="s">
        <v>633</v>
      </c>
      <c r="B9656" s="125" t="s">
        <v>7720</v>
      </c>
      <c r="C9656" s="126">
        <v>42473</v>
      </c>
      <c r="D9656" s="98" t="s">
        <v>3</v>
      </c>
      <c r="E9656" s="98">
        <v>1368965</v>
      </c>
      <c r="F9656" s="98"/>
      <c r="G9656" s="127" t="s">
        <v>9368</v>
      </c>
      <c r="H9656" s="128">
        <v>0</v>
      </c>
      <c r="I9656" s="128">
        <v>182.82</v>
      </c>
      <c r="J9656" s="129">
        <v>182.82</v>
      </c>
      <c r="K9656" s="101" t="s">
        <v>1388</v>
      </c>
    </row>
    <row r="9657" spans="1:11" ht="56.25" customHeight="1">
      <c r="A9657" s="98" t="s">
        <v>633</v>
      </c>
      <c r="B9657" s="125" t="s">
        <v>7720</v>
      </c>
      <c r="C9657" s="126">
        <v>42474</v>
      </c>
      <c r="D9657" s="98" t="s">
        <v>3</v>
      </c>
      <c r="E9657" s="98">
        <v>1369131</v>
      </c>
      <c r="F9657" s="98"/>
      <c r="G9657" s="127" t="s">
        <v>8360</v>
      </c>
      <c r="H9657" s="128">
        <v>0</v>
      </c>
      <c r="I9657" s="128">
        <v>70.67</v>
      </c>
      <c r="J9657" s="129">
        <v>70.67</v>
      </c>
      <c r="K9657" s="101" t="s">
        <v>1388</v>
      </c>
    </row>
    <row r="9658" spans="1:11" ht="56.25" customHeight="1">
      <c r="A9658" s="98" t="s">
        <v>633</v>
      </c>
      <c r="B9658" s="125" t="s">
        <v>7720</v>
      </c>
      <c r="C9658" s="126">
        <v>42474</v>
      </c>
      <c r="D9658" s="98" t="s">
        <v>3</v>
      </c>
      <c r="E9658" s="98">
        <v>1369300</v>
      </c>
      <c r="F9658" s="98"/>
      <c r="G9658" s="127" t="s">
        <v>9377</v>
      </c>
      <c r="H9658" s="128">
        <v>0</v>
      </c>
      <c r="I9658" s="128">
        <v>427.25</v>
      </c>
      <c r="J9658" s="129">
        <v>427.25</v>
      </c>
      <c r="K9658" s="101" t="s">
        <v>1388</v>
      </c>
    </row>
    <row r="9659" spans="1:11" ht="56.25" customHeight="1">
      <c r="A9659" s="98" t="s">
        <v>633</v>
      </c>
      <c r="B9659" s="125" t="s">
        <v>7720</v>
      </c>
      <c r="C9659" s="126">
        <v>42474</v>
      </c>
      <c r="D9659" s="98" t="s">
        <v>3</v>
      </c>
      <c r="E9659" s="98">
        <v>1369302</v>
      </c>
      <c r="F9659" s="98"/>
      <c r="G9659" s="127" t="s">
        <v>9378</v>
      </c>
      <c r="H9659" s="128">
        <v>0</v>
      </c>
      <c r="I9659" s="128">
        <v>4313.0200000000004</v>
      </c>
      <c r="J9659" s="129">
        <v>4313.0200000000004</v>
      </c>
      <c r="K9659" s="101" t="s">
        <v>1388</v>
      </c>
    </row>
    <row r="9660" spans="1:11" ht="56.25" customHeight="1">
      <c r="A9660" s="98" t="s">
        <v>633</v>
      </c>
      <c r="B9660" s="125" t="s">
        <v>7720</v>
      </c>
      <c r="C9660" s="126">
        <v>42474</v>
      </c>
      <c r="D9660" s="98" t="s">
        <v>3</v>
      </c>
      <c r="E9660" s="98">
        <v>1369312</v>
      </c>
      <c r="F9660" s="98"/>
      <c r="G9660" s="127" t="s">
        <v>9379</v>
      </c>
      <c r="H9660" s="128">
        <v>0</v>
      </c>
      <c r="I9660" s="128">
        <v>1200</v>
      </c>
      <c r="J9660" s="129">
        <v>1200</v>
      </c>
      <c r="K9660" s="101" t="s">
        <v>1388</v>
      </c>
    </row>
    <row r="9661" spans="1:11" ht="56.25" customHeight="1">
      <c r="A9661" s="98" t="s">
        <v>633</v>
      </c>
      <c r="B9661" s="125" t="s">
        <v>7720</v>
      </c>
      <c r="C9661" s="126">
        <v>42474</v>
      </c>
      <c r="D9661" s="98" t="s">
        <v>3</v>
      </c>
      <c r="E9661" s="98">
        <v>1369363</v>
      </c>
      <c r="F9661" s="98"/>
      <c r="G9661" s="127" t="s">
        <v>9388</v>
      </c>
      <c r="H9661" s="128">
        <v>0</v>
      </c>
      <c r="I9661" s="128">
        <v>35</v>
      </c>
      <c r="J9661" s="129">
        <v>35</v>
      </c>
      <c r="K9661" s="101" t="s">
        <v>1388</v>
      </c>
    </row>
    <row r="9662" spans="1:11" ht="56.25" customHeight="1">
      <c r="A9662" s="98" t="s">
        <v>633</v>
      </c>
      <c r="B9662" s="125" t="s">
        <v>7720</v>
      </c>
      <c r="C9662" s="126">
        <v>42474</v>
      </c>
      <c r="D9662" s="98" t="s">
        <v>3</v>
      </c>
      <c r="E9662" s="98">
        <v>1369454</v>
      </c>
      <c r="F9662" s="98"/>
      <c r="G9662" s="127" t="s">
        <v>9392</v>
      </c>
      <c r="H9662" s="128">
        <v>0</v>
      </c>
      <c r="I9662" s="128">
        <v>417.12</v>
      </c>
      <c r="J9662" s="129">
        <v>417.12</v>
      </c>
      <c r="K9662" s="101" t="s">
        <v>1388</v>
      </c>
    </row>
    <row r="9663" spans="1:11" ht="56.25" customHeight="1">
      <c r="A9663" s="98" t="s">
        <v>633</v>
      </c>
      <c r="B9663" s="125" t="s">
        <v>7720</v>
      </c>
      <c r="C9663" s="126">
        <v>42475</v>
      </c>
      <c r="D9663" s="98" t="s">
        <v>3</v>
      </c>
      <c r="E9663" s="98">
        <v>1369584</v>
      </c>
      <c r="F9663" s="98"/>
      <c r="G9663" s="127" t="s">
        <v>8427</v>
      </c>
      <c r="H9663" s="128">
        <v>0</v>
      </c>
      <c r="I9663" s="128">
        <v>500</v>
      </c>
      <c r="J9663" s="129">
        <v>500</v>
      </c>
      <c r="K9663" s="101" t="s">
        <v>1388</v>
      </c>
    </row>
    <row r="9664" spans="1:11" ht="56.25" customHeight="1">
      <c r="A9664" s="98" t="s">
        <v>633</v>
      </c>
      <c r="B9664" s="125" t="s">
        <v>7720</v>
      </c>
      <c r="C9664" s="126">
        <v>42475</v>
      </c>
      <c r="D9664" s="98" t="s">
        <v>3</v>
      </c>
      <c r="E9664" s="98">
        <v>1369780</v>
      </c>
      <c r="F9664" s="98"/>
      <c r="G9664" s="127" t="s">
        <v>9401</v>
      </c>
      <c r="H9664" s="128">
        <v>0</v>
      </c>
      <c r="I9664" s="128">
        <v>529</v>
      </c>
      <c r="J9664" s="129">
        <v>529</v>
      </c>
      <c r="K9664" s="101" t="s">
        <v>1388</v>
      </c>
    </row>
    <row r="9665" spans="1:11" ht="56.25" customHeight="1">
      <c r="A9665" s="98" t="s">
        <v>633</v>
      </c>
      <c r="B9665" s="125" t="s">
        <v>7720</v>
      </c>
      <c r="C9665" s="126">
        <v>42475</v>
      </c>
      <c r="D9665" s="98" t="s">
        <v>3</v>
      </c>
      <c r="E9665" s="98">
        <v>1369812</v>
      </c>
      <c r="F9665" s="98"/>
      <c r="G9665" s="127" t="s">
        <v>9402</v>
      </c>
      <c r="H9665" s="128">
        <v>0</v>
      </c>
      <c r="I9665" s="128">
        <v>1428</v>
      </c>
      <c r="J9665" s="129">
        <v>1428</v>
      </c>
      <c r="K9665" s="101" t="s">
        <v>1388</v>
      </c>
    </row>
    <row r="9666" spans="1:11" ht="56.25" customHeight="1">
      <c r="A9666" s="98" t="s">
        <v>633</v>
      </c>
      <c r="B9666" s="125" t="s">
        <v>7720</v>
      </c>
      <c r="C9666" s="126">
        <v>42475</v>
      </c>
      <c r="D9666" s="98" t="s">
        <v>3</v>
      </c>
      <c r="E9666" s="98">
        <v>1369830</v>
      </c>
      <c r="F9666" s="98"/>
      <c r="G9666" s="127" t="s">
        <v>9403</v>
      </c>
      <c r="H9666" s="128">
        <v>0</v>
      </c>
      <c r="I9666" s="128">
        <v>2765.38</v>
      </c>
      <c r="J9666" s="129">
        <v>2765.38</v>
      </c>
      <c r="K9666" s="101" t="s">
        <v>1388</v>
      </c>
    </row>
    <row r="9667" spans="1:11" ht="56.25" customHeight="1">
      <c r="A9667" s="98" t="s">
        <v>633</v>
      </c>
      <c r="B9667" s="125" t="s">
        <v>7720</v>
      </c>
      <c r="C9667" s="126">
        <v>42475</v>
      </c>
      <c r="D9667" s="98" t="s">
        <v>3</v>
      </c>
      <c r="E9667" s="98">
        <v>1369836</v>
      </c>
      <c r="F9667" s="98"/>
      <c r="G9667" s="127" t="s">
        <v>9404</v>
      </c>
      <c r="H9667" s="128">
        <v>0</v>
      </c>
      <c r="I9667" s="128">
        <v>500</v>
      </c>
      <c r="J9667" s="129">
        <v>500</v>
      </c>
      <c r="K9667" s="101" t="s">
        <v>1388</v>
      </c>
    </row>
    <row r="9668" spans="1:11" ht="56.25" customHeight="1">
      <c r="A9668" s="98" t="s">
        <v>633</v>
      </c>
      <c r="B9668" s="125" t="s">
        <v>7720</v>
      </c>
      <c r="C9668" s="126">
        <v>42475</v>
      </c>
      <c r="D9668" s="98" t="s">
        <v>3</v>
      </c>
      <c r="E9668" s="98">
        <v>1369894</v>
      </c>
      <c r="F9668" s="98"/>
      <c r="G9668" s="127" t="s">
        <v>9406</v>
      </c>
      <c r="H9668" s="128">
        <v>0</v>
      </c>
      <c r="I9668" s="128">
        <v>350</v>
      </c>
      <c r="J9668" s="129">
        <v>350</v>
      </c>
      <c r="K9668" s="101" t="s">
        <v>1388</v>
      </c>
    </row>
    <row r="9669" spans="1:11" ht="56.25" customHeight="1">
      <c r="A9669" s="98" t="s">
        <v>633</v>
      </c>
      <c r="B9669" s="125" t="s">
        <v>7720</v>
      </c>
      <c r="C9669" s="126">
        <v>42475</v>
      </c>
      <c r="D9669" s="98" t="s">
        <v>3</v>
      </c>
      <c r="E9669" s="98">
        <v>1369904</v>
      </c>
      <c r="F9669" s="98"/>
      <c r="G9669" s="127" t="s">
        <v>9407</v>
      </c>
      <c r="H9669" s="128">
        <v>0</v>
      </c>
      <c r="I9669" s="128">
        <v>2620</v>
      </c>
      <c r="J9669" s="129">
        <v>2620</v>
      </c>
      <c r="K9669" s="101" t="s">
        <v>1388</v>
      </c>
    </row>
    <row r="9670" spans="1:11" ht="56.25" customHeight="1">
      <c r="A9670" s="98" t="s">
        <v>633</v>
      </c>
      <c r="B9670" s="125" t="s">
        <v>7720</v>
      </c>
      <c r="C9670" s="126">
        <v>42475</v>
      </c>
      <c r="D9670" s="98" t="s">
        <v>3</v>
      </c>
      <c r="E9670" s="98">
        <v>1369979</v>
      </c>
      <c r="F9670" s="98"/>
      <c r="G9670" s="127" t="s">
        <v>9414</v>
      </c>
      <c r="H9670" s="128">
        <v>0</v>
      </c>
      <c r="I9670" s="128">
        <v>192.17000000000002</v>
      </c>
      <c r="J9670" s="129">
        <v>192.17000000000002</v>
      </c>
      <c r="K9670" s="101" t="s">
        <v>1388</v>
      </c>
    </row>
    <row r="9671" spans="1:11" ht="56.25" customHeight="1">
      <c r="A9671" s="98" t="s">
        <v>633</v>
      </c>
      <c r="B9671" s="125" t="s">
        <v>7720</v>
      </c>
      <c r="C9671" s="126">
        <v>42475</v>
      </c>
      <c r="D9671" s="98" t="s">
        <v>3</v>
      </c>
      <c r="E9671" s="98">
        <v>1369981</v>
      </c>
      <c r="F9671" s="98"/>
      <c r="G9671" s="127" t="s">
        <v>9415</v>
      </c>
      <c r="H9671" s="128">
        <v>0</v>
      </c>
      <c r="I9671" s="128">
        <v>249.20000000000002</v>
      </c>
      <c r="J9671" s="129">
        <v>249.20000000000002</v>
      </c>
      <c r="K9671" s="101" t="s">
        <v>1388</v>
      </c>
    </row>
    <row r="9672" spans="1:11" ht="56.25" customHeight="1">
      <c r="A9672" s="98" t="s">
        <v>633</v>
      </c>
      <c r="B9672" s="125" t="s">
        <v>7720</v>
      </c>
      <c r="C9672" s="126">
        <v>42475</v>
      </c>
      <c r="D9672" s="98" t="s">
        <v>3</v>
      </c>
      <c r="E9672" s="98">
        <v>1369982</v>
      </c>
      <c r="F9672" s="98"/>
      <c r="G9672" s="127" t="s">
        <v>9416</v>
      </c>
      <c r="H9672" s="128">
        <v>0</v>
      </c>
      <c r="I9672" s="128">
        <v>27.53</v>
      </c>
      <c r="J9672" s="129">
        <v>27.53</v>
      </c>
      <c r="K9672" s="101" t="s">
        <v>1388</v>
      </c>
    </row>
    <row r="9673" spans="1:11" ht="56.25" customHeight="1">
      <c r="A9673" s="98" t="s">
        <v>633</v>
      </c>
      <c r="B9673" s="125" t="s">
        <v>7720</v>
      </c>
      <c r="C9673" s="126">
        <v>42478</v>
      </c>
      <c r="D9673" s="98" t="s">
        <v>3</v>
      </c>
      <c r="E9673" s="98">
        <v>1370094</v>
      </c>
      <c r="F9673" s="98"/>
      <c r="G9673" s="127" t="s">
        <v>9417</v>
      </c>
      <c r="H9673" s="128">
        <v>0</v>
      </c>
      <c r="I9673" s="128">
        <v>93.44</v>
      </c>
      <c r="J9673" s="129">
        <v>93.44</v>
      </c>
      <c r="K9673" s="101" t="s">
        <v>1388</v>
      </c>
    </row>
    <row r="9674" spans="1:11" ht="56.25" customHeight="1">
      <c r="A9674" s="98" t="s">
        <v>633</v>
      </c>
      <c r="B9674" s="125" t="s">
        <v>7720</v>
      </c>
      <c r="C9674" s="126">
        <v>42478</v>
      </c>
      <c r="D9674" s="98" t="s">
        <v>3</v>
      </c>
      <c r="E9674" s="98">
        <v>1370098</v>
      </c>
      <c r="F9674" s="98"/>
      <c r="G9674" s="127" t="s">
        <v>9418</v>
      </c>
      <c r="H9674" s="128">
        <v>0</v>
      </c>
      <c r="I9674" s="128">
        <v>838.97</v>
      </c>
      <c r="J9674" s="129">
        <v>838.97</v>
      </c>
      <c r="K9674" s="101" t="s">
        <v>1429</v>
      </c>
    </row>
    <row r="9675" spans="1:11" ht="56.25" customHeight="1">
      <c r="A9675" s="98" t="s">
        <v>633</v>
      </c>
      <c r="B9675" s="125" t="s">
        <v>7720</v>
      </c>
      <c r="C9675" s="126">
        <v>42478</v>
      </c>
      <c r="D9675" s="98" t="s">
        <v>3</v>
      </c>
      <c r="E9675" s="98">
        <v>1370102</v>
      </c>
      <c r="F9675" s="98"/>
      <c r="G9675" s="127" t="s">
        <v>9419</v>
      </c>
      <c r="H9675" s="128">
        <v>0</v>
      </c>
      <c r="I9675" s="128">
        <v>700</v>
      </c>
      <c r="J9675" s="129">
        <v>700</v>
      </c>
      <c r="K9675" s="101" t="s">
        <v>1388</v>
      </c>
    </row>
    <row r="9676" spans="1:11" ht="56.25" customHeight="1">
      <c r="A9676" s="98" t="s">
        <v>633</v>
      </c>
      <c r="B9676" s="125" t="s">
        <v>7720</v>
      </c>
      <c r="C9676" s="126">
        <v>42478</v>
      </c>
      <c r="D9676" s="98" t="s">
        <v>3</v>
      </c>
      <c r="E9676" s="98">
        <v>1370104</v>
      </c>
      <c r="F9676" s="98"/>
      <c r="G9676" s="127" t="s">
        <v>9420</v>
      </c>
      <c r="H9676" s="128">
        <v>0</v>
      </c>
      <c r="I9676" s="128">
        <v>200</v>
      </c>
      <c r="J9676" s="129">
        <v>200</v>
      </c>
      <c r="K9676" s="101" t="s">
        <v>1388</v>
      </c>
    </row>
    <row r="9677" spans="1:11" ht="56.25" customHeight="1">
      <c r="A9677" s="98" t="s">
        <v>633</v>
      </c>
      <c r="B9677" s="125" t="s">
        <v>7720</v>
      </c>
      <c r="C9677" s="126">
        <v>42478</v>
      </c>
      <c r="D9677" s="98" t="s">
        <v>3</v>
      </c>
      <c r="E9677" s="98">
        <v>1370106</v>
      </c>
      <c r="F9677" s="98"/>
      <c r="G9677" s="127" t="s">
        <v>9421</v>
      </c>
      <c r="H9677" s="128">
        <v>0</v>
      </c>
      <c r="I9677" s="128">
        <v>130</v>
      </c>
      <c r="J9677" s="129">
        <v>130</v>
      </c>
      <c r="K9677" s="101" t="s">
        <v>1388</v>
      </c>
    </row>
    <row r="9678" spans="1:11" ht="56.25" customHeight="1">
      <c r="A9678" s="98" t="s">
        <v>633</v>
      </c>
      <c r="B9678" s="125" t="s">
        <v>7720</v>
      </c>
      <c r="C9678" s="126">
        <v>42478</v>
      </c>
      <c r="D9678" s="98" t="s">
        <v>3</v>
      </c>
      <c r="E9678" s="98">
        <v>1370108</v>
      </c>
      <c r="F9678" s="98"/>
      <c r="G9678" s="127" t="s">
        <v>9422</v>
      </c>
      <c r="H9678" s="128">
        <v>0</v>
      </c>
      <c r="I9678" s="128">
        <v>70</v>
      </c>
      <c r="J9678" s="129">
        <v>70</v>
      </c>
      <c r="K9678" s="101" t="s">
        <v>1388</v>
      </c>
    </row>
    <row r="9679" spans="1:11" ht="56.25" customHeight="1">
      <c r="A9679" s="98" t="s">
        <v>633</v>
      </c>
      <c r="B9679" s="125" t="s">
        <v>7720</v>
      </c>
      <c r="C9679" s="126">
        <v>42478</v>
      </c>
      <c r="D9679" s="98" t="s">
        <v>3</v>
      </c>
      <c r="E9679" s="98">
        <v>1370111</v>
      </c>
      <c r="F9679" s="98"/>
      <c r="G9679" s="127" t="s">
        <v>9423</v>
      </c>
      <c r="H9679" s="128">
        <v>0</v>
      </c>
      <c r="I9679" s="128">
        <v>75</v>
      </c>
      <c r="J9679" s="129">
        <v>75</v>
      </c>
      <c r="K9679" s="101" t="s">
        <v>1388</v>
      </c>
    </row>
    <row r="9680" spans="1:11" ht="56.25" customHeight="1">
      <c r="A9680" s="98" t="s">
        <v>633</v>
      </c>
      <c r="B9680" s="125" t="s">
        <v>7720</v>
      </c>
      <c r="C9680" s="126">
        <v>42478</v>
      </c>
      <c r="D9680" s="98" t="s">
        <v>3</v>
      </c>
      <c r="E9680" s="98">
        <v>1370126</v>
      </c>
      <c r="F9680" s="98"/>
      <c r="G9680" s="127" t="s">
        <v>9426</v>
      </c>
      <c r="H9680" s="128">
        <v>0</v>
      </c>
      <c r="I9680" s="128">
        <v>80</v>
      </c>
      <c r="J9680" s="129">
        <v>80</v>
      </c>
      <c r="K9680" s="101" t="s">
        <v>1388</v>
      </c>
    </row>
    <row r="9681" spans="1:11" ht="56.25" customHeight="1">
      <c r="A9681" s="98" t="s">
        <v>633</v>
      </c>
      <c r="B9681" s="125" t="s">
        <v>7720</v>
      </c>
      <c r="C9681" s="126">
        <v>42478</v>
      </c>
      <c r="D9681" s="98" t="s">
        <v>3</v>
      </c>
      <c r="E9681" s="98">
        <v>1370159</v>
      </c>
      <c r="F9681" s="98"/>
      <c r="G9681" s="127" t="s">
        <v>9428</v>
      </c>
      <c r="H9681" s="128">
        <v>0</v>
      </c>
      <c r="I9681" s="128">
        <v>1850</v>
      </c>
      <c r="J9681" s="129">
        <v>1850</v>
      </c>
      <c r="K9681" s="101" t="s">
        <v>1388</v>
      </c>
    </row>
    <row r="9682" spans="1:11" ht="56.25" customHeight="1">
      <c r="A9682" s="98" t="s">
        <v>633</v>
      </c>
      <c r="B9682" s="125" t="s">
        <v>7720</v>
      </c>
      <c r="C9682" s="126">
        <v>42478</v>
      </c>
      <c r="D9682" s="98" t="s">
        <v>3</v>
      </c>
      <c r="E9682" s="98">
        <v>1370344</v>
      </c>
      <c r="F9682" s="98"/>
      <c r="G9682" s="127" t="s">
        <v>9440</v>
      </c>
      <c r="H9682" s="128">
        <v>0</v>
      </c>
      <c r="I9682" s="128">
        <v>180</v>
      </c>
      <c r="J9682" s="129">
        <v>180</v>
      </c>
      <c r="K9682" s="101" t="s">
        <v>1388</v>
      </c>
    </row>
    <row r="9683" spans="1:11" ht="56.25" customHeight="1">
      <c r="A9683" s="98" t="s">
        <v>633</v>
      </c>
      <c r="B9683" s="125" t="s">
        <v>7720</v>
      </c>
      <c r="C9683" s="126">
        <v>42479</v>
      </c>
      <c r="D9683" s="98" t="s">
        <v>3</v>
      </c>
      <c r="E9683" s="98">
        <v>1370730</v>
      </c>
      <c r="F9683" s="98"/>
      <c r="G9683" s="127" t="s">
        <v>9453</v>
      </c>
      <c r="H9683" s="128">
        <v>0</v>
      </c>
      <c r="I9683" s="128">
        <v>200</v>
      </c>
      <c r="J9683" s="129">
        <v>200</v>
      </c>
      <c r="K9683" s="101" t="s">
        <v>1388</v>
      </c>
    </row>
    <row r="9684" spans="1:11" ht="56.25" customHeight="1">
      <c r="A9684" s="98" t="s">
        <v>633</v>
      </c>
      <c r="B9684" s="125" t="s">
        <v>7720</v>
      </c>
      <c r="C9684" s="126">
        <v>42479</v>
      </c>
      <c r="D9684" s="98" t="s">
        <v>3</v>
      </c>
      <c r="E9684" s="98">
        <v>1370732</v>
      </c>
      <c r="F9684" s="98"/>
      <c r="G9684" s="127" t="s">
        <v>9454</v>
      </c>
      <c r="H9684" s="128">
        <v>0</v>
      </c>
      <c r="I9684" s="128">
        <v>200</v>
      </c>
      <c r="J9684" s="129">
        <v>200</v>
      </c>
      <c r="K9684" s="101" t="s">
        <v>1388</v>
      </c>
    </row>
    <row r="9685" spans="1:11" ht="56.25" customHeight="1">
      <c r="A9685" s="98" t="s">
        <v>633</v>
      </c>
      <c r="B9685" s="125" t="s">
        <v>7720</v>
      </c>
      <c r="C9685" s="126">
        <v>42479</v>
      </c>
      <c r="D9685" s="98" t="s">
        <v>3</v>
      </c>
      <c r="E9685" s="98">
        <v>1370734</v>
      </c>
      <c r="F9685" s="98"/>
      <c r="G9685" s="127" t="s">
        <v>9455</v>
      </c>
      <c r="H9685" s="128">
        <v>0</v>
      </c>
      <c r="I9685" s="128">
        <v>0.01</v>
      </c>
      <c r="J9685" s="129">
        <v>0.01</v>
      </c>
      <c r="K9685" s="101" t="s">
        <v>1388</v>
      </c>
    </row>
    <row r="9686" spans="1:11" ht="56.25" customHeight="1">
      <c r="A9686" s="98" t="s">
        <v>633</v>
      </c>
      <c r="B9686" s="125" t="s">
        <v>7720</v>
      </c>
      <c r="C9686" s="126">
        <v>42479</v>
      </c>
      <c r="D9686" s="98" t="s">
        <v>3</v>
      </c>
      <c r="E9686" s="98">
        <v>1370736</v>
      </c>
      <c r="F9686" s="98"/>
      <c r="G9686" s="127" t="s">
        <v>9456</v>
      </c>
      <c r="H9686" s="128">
        <v>0</v>
      </c>
      <c r="I9686" s="128">
        <v>0.01</v>
      </c>
      <c r="J9686" s="129">
        <v>0.01</v>
      </c>
      <c r="K9686" s="101" t="s">
        <v>1388</v>
      </c>
    </row>
    <row r="9687" spans="1:11" ht="56.25" customHeight="1">
      <c r="A9687" s="98" t="s">
        <v>633</v>
      </c>
      <c r="B9687" s="125" t="s">
        <v>7720</v>
      </c>
      <c r="C9687" s="126">
        <v>42479</v>
      </c>
      <c r="D9687" s="98" t="s">
        <v>3</v>
      </c>
      <c r="E9687" s="98">
        <v>1370737</v>
      </c>
      <c r="F9687" s="98"/>
      <c r="G9687" s="127" t="s">
        <v>9457</v>
      </c>
      <c r="H9687" s="128">
        <v>0</v>
      </c>
      <c r="I9687" s="128">
        <v>0.01</v>
      </c>
      <c r="J9687" s="129">
        <v>0.01</v>
      </c>
      <c r="K9687" s="101" t="s">
        <v>1388</v>
      </c>
    </row>
    <row r="9688" spans="1:11" ht="56.25" customHeight="1">
      <c r="A9688" s="98" t="s">
        <v>633</v>
      </c>
      <c r="B9688" s="125" t="s">
        <v>7720</v>
      </c>
      <c r="C9688" s="126">
        <v>42479</v>
      </c>
      <c r="D9688" s="98" t="s">
        <v>3</v>
      </c>
      <c r="E9688" s="98">
        <v>1370797</v>
      </c>
      <c r="F9688" s="98"/>
      <c r="G9688" s="127" t="s">
        <v>9462</v>
      </c>
      <c r="H9688" s="128">
        <v>0</v>
      </c>
      <c r="I9688" s="128">
        <v>278</v>
      </c>
      <c r="J9688" s="129">
        <v>278</v>
      </c>
      <c r="K9688" s="101" t="s">
        <v>1388</v>
      </c>
    </row>
    <row r="9689" spans="1:11" ht="56.25" customHeight="1">
      <c r="A9689" s="98" t="s">
        <v>633</v>
      </c>
      <c r="B9689" s="125" t="s">
        <v>7720</v>
      </c>
      <c r="C9689" s="126">
        <v>42479</v>
      </c>
      <c r="D9689" s="98" t="s">
        <v>3</v>
      </c>
      <c r="E9689" s="98">
        <v>1370826</v>
      </c>
      <c r="F9689" s="98"/>
      <c r="G9689" s="127" t="s">
        <v>9301</v>
      </c>
      <c r="H9689" s="128">
        <v>0</v>
      </c>
      <c r="I9689" s="128">
        <v>127.37</v>
      </c>
      <c r="J9689" s="129">
        <v>127.37</v>
      </c>
      <c r="K9689" s="101" t="s">
        <v>1388</v>
      </c>
    </row>
    <row r="9690" spans="1:11" ht="56.25" customHeight="1">
      <c r="A9690" s="98" t="s">
        <v>633</v>
      </c>
      <c r="B9690" s="125" t="s">
        <v>7720</v>
      </c>
      <c r="C9690" s="126">
        <v>42479</v>
      </c>
      <c r="D9690" s="98" t="s">
        <v>3</v>
      </c>
      <c r="E9690" s="98">
        <v>1370830</v>
      </c>
      <c r="F9690" s="98"/>
      <c r="G9690" s="127" t="s">
        <v>9465</v>
      </c>
      <c r="H9690" s="128">
        <v>0</v>
      </c>
      <c r="I9690" s="128">
        <v>0.6</v>
      </c>
      <c r="J9690" s="129">
        <v>0.6</v>
      </c>
      <c r="K9690" s="101" t="s">
        <v>1429</v>
      </c>
    </row>
    <row r="9691" spans="1:11" ht="56.25" customHeight="1">
      <c r="A9691" s="98" t="s">
        <v>633</v>
      </c>
      <c r="B9691" s="125" t="s">
        <v>7720</v>
      </c>
      <c r="C9691" s="126">
        <v>42479</v>
      </c>
      <c r="D9691" s="98" t="s">
        <v>3</v>
      </c>
      <c r="E9691" s="98">
        <v>1370880</v>
      </c>
      <c r="F9691" s="98"/>
      <c r="G9691" s="127" t="s">
        <v>9466</v>
      </c>
      <c r="H9691" s="128">
        <v>0</v>
      </c>
      <c r="I9691" s="128">
        <v>3952</v>
      </c>
      <c r="J9691" s="129">
        <v>3952</v>
      </c>
      <c r="K9691" s="101" t="s">
        <v>1388</v>
      </c>
    </row>
    <row r="9692" spans="1:11" ht="56.25" customHeight="1">
      <c r="A9692" s="98" t="s">
        <v>633</v>
      </c>
      <c r="B9692" s="125" t="s">
        <v>7720</v>
      </c>
      <c r="C9692" s="126">
        <v>42480</v>
      </c>
      <c r="D9692" s="98" t="s">
        <v>3</v>
      </c>
      <c r="E9692" s="98">
        <v>1371090</v>
      </c>
      <c r="F9692" s="98"/>
      <c r="G9692" s="127" t="s">
        <v>9471</v>
      </c>
      <c r="H9692" s="128">
        <v>0</v>
      </c>
      <c r="I9692" s="128">
        <v>3960.59</v>
      </c>
      <c r="J9692" s="129">
        <v>3960.59</v>
      </c>
      <c r="K9692" s="101" t="s">
        <v>1388</v>
      </c>
    </row>
    <row r="9693" spans="1:11" ht="56.25" customHeight="1">
      <c r="A9693" s="98" t="s">
        <v>633</v>
      </c>
      <c r="B9693" s="125" t="s">
        <v>7720</v>
      </c>
      <c r="C9693" s="126">
        <v>42480</v>
      </c>
      <c r="D9693" s="98" t="s">
        <v>3</v>
      </c>
      <c r="E9693" s="98">
        <v>1371113</v>
      </c>
      <c r="F9693" s="98"/>
      <c r="G9693" s="127" t="s">
        <v>9475</v>
      </c>
      <c r="H9693" s="128">
        <v>0</v>
      </c>
      <c r="I9693" s="128">
        <v>89.5</v>
      </c>
      <c r="J9693" s="129">
        <v>89.5</v>
      </c>
      <c r="K9693" s="101" t="s">
        <v>1388</v>
      </c>
    </row>
    <row r="9694" spans="1:11" ht="56.25" customHeight="1">
      <c r="A9694" s="98" t="s">
        <v>633</v>
      </c>
      <c r="B9694" s="125" t="s">
        <v>7720</v>
      </c>
      <c r="C9694" s="126">
        <v>42480</v>
      </c>
      <c r="D9694" s="98" t="s">
        <v>3</v>
      </c>
      <c r="E9694" s="98">
        <v>1371133</v>
      </c>
      <c r="F9694" s="98"/>
      <c r="G9694" s="127" t="s">
        <v>9476</v>
      </c>
      <c r="H9694" s="128">
        <v>0</v>
      </c>
      <c r="I9694" s="128">
        <v>30370.21</v>
      </c>
      <c r="J9694" s="129">
        <v>30370.21</v>
      </c>
      <c r="K9694" s="101" t="s">
        <v>1388</v>
      </c>
    </row>
    <row r="9695" spans="1:11" ht="56.25" customHeight="1">
      <c r="A9695" s="98" t="s">
        <v>633</v>
      </c>
      <c r="B9695" s="125" t="s">
        <v>7720</v>
      </c>
      <c r="C9695" s="126">
        <v>42480</v>
      </c>
      <c r="D9695" s="98" t="s">
        <v>3</v>
      </c>
      <c r="E9695" s="98">
        <v>1371136</v>
      </c>
      <c r="F9695" s="98"/>
      <c r="G9695" s="127" t="s">
        <v>9477</v>
      </c>
      <c r="H9695" s="128">
        <v>0</v>
      </c>
      <c r="I9695" s="128">
        <v>5988.04</v>
      </c>
      <c r="J9695" s="129">
        <v>5988.04</v>
      </c>
      <c r="K9695" s="101" t="s">
        <v>1388</v>
      </c>
    </row>
    <row r="9696" spans="1:11" ht="56.25" customHeight="1">
      <c r="A9696" s="98" t="s">
        <v>633</v>
      </c>
      <c r="B9696" s="125" t="s">
        <v>7720</v>
      </c>
      <c r="C9696" s="126">
        <v>42480</v>
      </c>
      <c r="D9696" s="98" t="s">
        <v>3</v>
      </c>
      <c r="E9696" s="98">
        <v>1371143</v>
      </c>
      <c r="F9696" s="98"/>
      <c r="G9696" s="127" t="s">
        <v>9479</v>
      </c>
      <c r="H9696" s="128">
        <v>0</v>
      </c>
      <c r="I9696" s="128">
        <v>580.55000000000007</v>
      </c>
      <c r="J9696" s="129">
        <v>580.55000000000007</v>
      </c>
      <c r="K9696" s="101" t="s">
        <v>1388</v>
      </c>
    </row>
    <row r="9697" spans="1:11" ht="56.25" customHeight="1">
      <c r="A9697" s="98" t="s">
        <v>633</v>
      </c>
      <c r="B9697" s="125" t="s">
        <v>7720</v>
      </c>
      <c r="C9697" s="126">
        <v>42480</v>
      </c>
      <c r="D9697" s="98" t="s">
        <v>3</v>
      </c>
      <c r="E9697" s="98">
        <v>1371151</v>
      </c>
      <c r="F9697" s="98"/>
      <c r="G9697" s="127" t="s">
        <v>9480</v>
      </c>
      <c r="H9697" s="128">
        <v>0</v>
      </c>
      <c r="I9697" s="128">
        <v>188.9</v>
      </c>
      <c r="J9697" s="129">
        <v>188.9</v>
      </c>
      <c r="K9697" s="101" t="s">
        <v>1388</v>
      </c>
    </row>
    <row r="9698" spans="1:11" ht="56.25" customHeight="1">
      <c r="A9698" s="98" t="s">
        <v>633</v>
      </c>
      <c r="B9698" s="125" t="s">
        <v>7720</v>
      </c>
      <c r="C9698" s="126">
        <v>42480</v>
      </c>
      <c r="D9698" s="98" t="s">
        <v>3</v>
      </c>
      <c r="E9698" s="98">
        <v>1371162</v>
      </c>
      <c r="F9698" s="98"/>
      <c r="G9698" s="127" t="s">
        <v>9482</v>
      </c>
      <c r="H9698" s="128">
        <v>0</v>
      </c>
      <c r="I9698" s="128">
        <v>493.84000000000003</v>
      </c>
      <c r="J9698" s="129">
        <v>493.84000000000003</v>
      </c>
      <c r="K9698" s="101" t="s">
        <v>1388</v>
      </c>
    </row>
    <row r="9699" spans="1:11" ht="56.25" customHeight="1">
      <c r="A9699" s="98" t="s">
        <v>633</v>
      </c>
      <c r="B9699" s="125" t="s">
        <v>7720</v>
      </c>
      <c r="C9699" s="126">
        <v>42480</v>
      </c>
      <c r="D9699" s="98" t="s">
        <v>3</v>
      </c>
      <c r="E9699" s="98">
        <v>1371163</v>
      </c>
      <c r="F9699" s="98"/>
      <c r="G9699" s="127" t="s">
        <v>9483</v>
      </c>
      <c r="H9699" s="128">
        <v>0</v>
      </c>
      <c r="I9699" s="128">
        <v>3061.2400000000002</v>
      </c>
      <c r="J9699" s="129">
        <v>3061.2400000000002</v>
      </c>
      <c r="K9699" s="101" t="s">
        <v>1388</v>
      </c>
    </row>
    <row r="9700" spans="1:11" ht="56.25" customHeight="1">
      <c r="A9700" s="98" t="s">
        <v>633</v>
      </c>
      <c r="B9700" s="125" t="s">
        <v>7720</v>
      </c>
      <c r="C9700" s="126">
        <v>42480</v>
      </c>
      <c r="D9700" s="98" t="s">
        <v>3</v>
      </c>
      <c r="E9700" s="98">
        <v>1371165</v>
      </c>
      <c r="F9700" s="98"/>
      <c r="G9700" s="127" t="s">
        <v>9484</v>
      </c>
      <c r="H9700" s="128">
        <v>0</v>
      </c>
      <c r="I9700" s="128">
        <v>4937.79</v>
      </c>
      <c r="J9700" s="129">
        <v>4937.79</v>
      </c>
      <c r="K9700" s="101" t="s">
        <v>1388</v>
      </c>
    </row>
    <row r="9701" spans="1:11" ht="56.25" customHeight="1">
      <c r="A9701" s="98" t="s">
        <v>633</v>
      </c>
      <c r="B9701" s="125" t="s">
        <v>7720</v>
      </c>
      <c r="C9701" s="126">
        <v>42480</v>
      </c>
      <c r="D9701" s="98" t="s">
        <v>3</v>
      </c>
      <c r="E9701" s="98">
        <v>1371171</v>
      </c>
      <c r="F9701" s="98"/>
      <c r="G9701" s="127" t="s">
        <v>9486</v>
      </c>
      <c r="H9701" s="128">
        <v>0</v>
      </c>
      <c r="I9701" s="128">
        <v>1312.82</v>
      </c>
      <c r="J9701" s="129">
        <v>1312.82</v>
      </c>
      <c r="K9701" s="101" t="s">
        <v>1388</v>
      </c>
    </row>
    <row r="9702" spans="1:11" ht="56.25" customHeight="1">
      <c r="A9702" s="98" t="s">
        <v>633</v>
      </c>
      <c r="B9702" s="125" t="s">
        <v>7720</v>
      </c>
      <c r="C9702" s="126">
        <v>42480</v>
      </c>
      <c r="D9702" s="98" t="s">
        <v>3</v>
      </c>
      <c r="E9702" s="98">
        <v>1371198</v>
      </c>
      <c r="F9702" s="98"/>
      <c r="G9702" s="127" t="s">
        <v>9491</v>
      </c>
      <c r="H9702" s="128">
        <v>0</v>
      </c>
      <c r="I9702" s="128">
        <v>697.24</v>
      </c>
      <c r="J9702" s="129">
        <v>697.24</v>
      </c>
      <c r="K9702" s="101" t="s">
        <v>1388</v>
      </c>
    </row>
    <row r="9703" spans="1:11" ht="56.25" customHeight="1">
      <c r="A9703" s="98" t="s">
        <v>633</v>
      </c>
      <c r="B9703" s="125" t="s">
        <v>7720</v>
      </c>
      <c r="C9703" s="126">
        <v>42480</v>
      </c>
      <c r="D9703" s="98" t="s">
        <v>3</v>
      </c>
      <c r="E9703" s="98">
        <v>1371247</v>
      </c>
      <c r="F9703" s="98"/>
      <c r="G9703" s="127" t="s">
        <v>9496</v>
      </c>
      <c r="H9703" s="128">
        <v>0</v>
      </c>
      <c r="I9703" s="128">
        <v>180</v>
      </c>
      <c r="J9703" s="129">
        <v>180</v>
      </c>
      <c r="K9703" s="101" t="s">
        <v>1388</v>
      </c>
    </row>
    <row r="9704" spans="1:11" ht="56.25" customHeight="1">
      <c r="A9704" s="98" t="s">
        <v>633</v>
      </c>
      <c r="B9704" s="125" t="s">
        <v>7720</v>
      </c>
      <c r="C9704" s="126">
        <v>42480</v>
      </c>
      <c r="D9704" s="98" t="s">
        <v>3</v>
      </c>
      <c r="E9704" s="98">
        <v>1371262</v>
      </c>
      <c r="F9704" s="98"/>
      <c r="G9704" s="127" t="s">
        <v>9497</v>
      </c>
      <c r="H9704" s="128">
        <v>0</v>
      </c>
      <c r="I9704" s="128">
        <v>254.44</v>
      </c>
      <c r="J9704" s="129">
        <v>254.44</v>
      </c>
      <c r="K9704" s="101" t="s">
        <v>1388</v>
      </c>
    </row>
    <row r="9705" spans="1:11" ht="56.25" customHeight="1">
      <c r="A9705" s="98" t="s">
        <v>633</v>
      </c>
      <c r="B9705" s="125" t="s">
        <v>7720</v>
      </c>
      <c r="C9705" s="126">
        <v>42480</v>
      </c>
      <c r="D9705" s="98" t="s">
        <v>3</v>
      </c>
      <c r="E9705" s="98">
        <v>1371279</v>
      </c>
      <c r="F9705" s="98"/>
      <c r="G9705" s="127" t="s">
        <v>9498</v>
      </c>
      <c r="H9705" s="128">
        <v>0</v>
      </c>
      <c r="I9705" s="128">
        <v>712.54</v>
      </c>
      <c r="J9705" s="129">
        <v>712.54</v>
      </c>
      <c r="K9705" s="101" t="s">
        <v>1388</v>
      </c>
    </row>
    <row r="9706" spans="1:11" ht="56.25" customHeight="1">
      <c r="A9706" s="98" t="s">
        <v>633</v>
      </c>
      <c r="B9706" s="125" t="s">
        <v>7720</v>
      </c>
      <c r="C9706" s="126">
        <v>42481</v>
      </c>
      <c r="D9706" s="98" t="s">
        <v>3</v>
      </c>
      <c r="E9706" s="98">
        <v>1371467</v>
      </c>
      <c r="F9706" s="98"/>
      <c r="G9706" s="127" t="s">
        <v>9500</v>
      </c>
      <c r="H9706" s="128">
        <v>0</v>
      </c>
      <c r="I9706" s="128">
        <v>1747.92</v>
      </c>
      <c r="J9706" s="129">
        <v>1747.92</v>
      </c>
      <c r="K9706" s="101" t="s">
        <v>1388</v>
      </c>
    </row>
    <row r="9707" spans="1:11" ht="56.25" customHeight="1">
      <c r="A9707" s="98" t="s">
        <v>633</v>
      </c>
      <c r="B9707" s="125" t="s">
        <v>7720</v>
      </c>
      <c r="C9707" s="126">
        <v>42481</v>
      </c>
      <c r="D9707" s="98" t="s">
        <v>3</v>
      </c>
      <c r="E9707" s="98">
        <v>1371479</v>
      </c>
      <c r="F9707" s="98"/>
      <c r="G9707" s="127" t="s">
        <v>9501</v>
      </c>
      <c r="H9707" s="128">
        <v>0</v>
      </c>
      <c r="I9707" s="128">
        <v>1090.3</v>
      </c>
      <c r="J9707" s="129">
        <v>1090.3</v>
      </c>
      <c r="K9707" s="101" t="s">
        <v>1388</v>
      </c>
    </row>
    <row r="9708" spans="1:11" ht="56.25" customHeight="1">
      <c r="A9708" s="98" t="s">
        <v>633</v>
      </c>
      <c r="B9708" s="125" t="s">
        <v>7720</v>
      </c>
      <c r="C9708" s="126">
        <v>42481</v>
      </c>
      <c r="D9708" s="98" t="s">
        <v>3</v>
      </c>
      <c r="E9708" s="98">
        <v>1371501</v>
      </c>
      <c r="F9708" s="98"/>
      <c r="G9708" s="127" t="s">
        <v>9503</v>
      </c>
      <c r="H9708" s="128">
        <v>0</v>
      </c>
      <c r="I9708" s="128">
        <v>594.66</v>
      </c>
      <c r="J9708" s="129">
        <v>594.66</v>
      </c>
      <c r="K9708" s="101" t="s">
        <v>1388</v>
      </c>
    </row>
    <row r="9709" spans="1:11" ht="56.25" customHeight="1">
      <c r="A9709" s="98" t="s">
        <v>633</v>
      </c>
      <c r="B9709" s="125" t="s">
        <v>7720</v>
      </c>
      <c r="C9709" s="126">
        <v>42481</v>
      </c>
      <c r="D9709" s="98" t="s">
        <v>3</v>
      </c>
      <c r="E9709" s="98">
        <v>1371507</v>
      </c>
      <c r="F9709" s="98"/>
      <c r="G9709" s="127" t="s">
        <v>9505</v>
      </c>
      <c r="H9709" s="128">
        <v>0</v>
      </c>
      <c r="I9709" s="128">
        <v>5762.88</v>
      </c>
      <c r="J9709" s="129">
        <v>5762.88</v>
      </c>
      <c r="K9709" s="101" t="s">
        <v>1388</v>
      </c>
    </row>
    <row r="9710" spans="1:11" ht="56.25" customHeight="1">
      <c r="A9710" s="98" t="s">
        <v>633</v>
      </c>
      <c r="B9710" s="125" t="s">
        <v>7720</v>
      </c>
      <c r="C9710" s="126">
        <v>42481</v>
      </c>
      <c r="D9710" s="98" t="s">
        <v>3</v>
      </c>
      <c r="E9710" s="98">
        <v>1371516</v>
      </c>
      <c r="F9710" s="98"/>
      <c r="G9710" s="127" t="s">
        <v>9508</v>
      </c>
      <c r="H9710" s="128">
        <v>0</v>
      </c>
      <c r="I9710" s="128">
        <v>2380.91</v>
      </c>
      <c r="J9710" s="129">
        <v>2380.91</v>
      </c>
      <c r="K9710" s="101" t="s">
        <v>1388</v>
      </c>
    </row>
    <row r="9711" spans="1:11" ht="56.25" customHeight="1">
      <c r="A9711" s="98" t="s">
        <v>633</v>
      </c>
      <c r="B9711" s="125" t="s">
        <v>7720</v>
      </c>
      <c r="C9711" s="126">
        <v>42481</v>
      </c>
      <c r="D9711" s="98" t="s">
        <v>3</v>
      </c>
      <c r="E9711" s="98">
        <v>1371545</v>
      </c>
      <c r="F9711" s="98"/>
      <c r="G9711" s="127" t="s">
        <v>9509</v>
      </c>
      <c r="H9711" s="128">
        <v>0</v>
      </c>
      <c r="I9711" s="128">
        <v>158.33000000000001</v>
      </c>
      <c r="J9711" s="129">
        <v>158.33000000000001</v>
      </c>
      <c r="K9711" s="101" t="s">
        <v>1388</v>
      </c>
    </row>
    <row r="9712" spans="1:11" ht="56.25" customHeight="1">
      <c r="A9712" s="98" t="s">
        <v>633</v>
      </c>
      <c r="B9712" s="125" t="s">
        <v>7720</v>
      </c>
      <c r="C9712" s="126">
        <v>42481</v>
      </c>
      <c r="D9712" s="98" t="s">
        <v>3</v>
      </c>
      <c r="E9712" s="98">
        <v>1371550</v>
      </c>
      <c r="F9712" s="98"/>
      <c r="G9712" s="127" t="s">
        <v>9511</v>
      </c>
      <c r="H9712" s="128">
        <v>0</v>
      </c>
      <c r="I9712" s="128">
        <v>175.43</v>
      </c>
      <c r="J9712" s="129">
        <v>175.43</v>
      </c>
      <c r="K9712" s="101" t="s">
        <v>1388</v>
      </c>
    </row>
    <row r="9713" spans="1:11" ht="56.25" customHeight="1">
      <c r="A9713" s="98" t="s">
        <v>633</v>
      </c>
      <c r="B9713" s="125" t="s">
        <v>7720</v>
      </c>
      <c r="C9713" s="126">
        <v>42481</v>
      </c>
      <c r="D9713" s="98" t="s">
        <v>3</v>
      </c>
      <c r="E9713" s="98">
        <v>1371583</v>
      </c>
      <c r="F9713" s="98"/>
      <c r="G9713" s="127" t="s">
        <v>9512</v>
      </c>
      <c r="H9713" s="128">
        <v>0</v>
      </c>
      <c r="I9713" s="128">
        <v>26699.33</v>
      </c>
      <c r="J9713" s="129">
        <v>26699.33</v>
      </c>
      <c r="K9713" s="101" t="s">
        <v>1388</v>
      </c>
    </row>
    <row r="9714" spans="1:11" ht="56.25" customHeight="1">
      <c r="A9714" s="98" t="s">
        <v>633</v>
      </c>
      <c r="B9714" s="125" t="s">
        <v>7720</v>
      </c>
      <c r="C9714" s="126">
        <v>42481</v>
      </c>
      <c r="D9714" s="98" t="s">
        <v>3</v>
      </c>
      <c r="E9714" s="98">
        <v>1371585</v>
      </c>
      <c r="F9714" s="98"/>
      <c r="G9714" s="127" t="s">
        <v>9513</v>
      </c>
      <c r="H9714" s="128">
        <v>0</v>
      </c>
      <c r="I9714" s="128">
        <v>1749.6100000000001</v>
      </c>
      <c r="J9714" s="129">
        <v>1749.6100000000001</v>
      </c>
      <c r="K9714" s="101" t="s">
        <v>1388</v>
      </c>
    </row>
    <row r="9715" spans="1:11" ht="56.25" customHeight="1">
      <c r="A9715" s="98" t="s">
        <v>633</v>
      </c>
      <c r="B9715" s="125" t="s">
        <v>7720</v>
      </c>
      <c r="C9715" s="126">
        <v>42481</v>
      </c>
      <c r="D9715" s="98" t="s">
        <v>3</v>
      </c>
      <c r="E9715" s="98">
        <v>1371596</v>
      </c>
      <c r="F9715" s="98"/>
      <c r="G9715" s="127" t="s">
        <v>9515</v>
      </c>
      <c r="H9715" s="128">
        <v>0</v>
      </c>
      <c r="I9715" s="128">
        <v>1487</v>
      </c>
      <c r="J9715" s="129">
        <v>1487</v>
      </c>
      <c r="K9715" s="101" t="s">
        <v>1388</v>
      </c>
    </row>
    <row r="9716" spans="1:11" ht="56.25" customHeight="1">
      <c r="A9716" s="98" t="s">
        <v>633</v>
      </c>
      <c r="B9716" s="125" t="s">
        <v>7720</v>
      </c>
      <c r="C9716" s="126">
        <v>42481</v>
      </c>
      <c r="D9716" s="98" t="s">
        <v>3</v>
      </c>
      <c r="E9716" s="98">
        <v>1371599</v>
      </c>
      <c r="F9716" s="98"/>
      <c r="G9716" s="127" t="s">
        <v>9516</v>
      </c>
      <c r="H9716" s="128">
        <v>0</v>
      </c>
      <c r="I9716" s="128">
        <v>1487</v>
      </c>
      <c r="J9716" s="129">
        <v>1487</v>
      </c>
      <c r="K9716" s="101" t="s">
        <v>1388</v>
      </c>
    </row>
    <row r="9717" spans="1:11" ht="56.25" customHeight="1">
      <c r="A9717" s="98" t="s">
        <v>633</v>
      </c>
      <c r="B9717" s="125" t="s">
        <v>7720</v>
      </c>
      <c r="C9717" s="126">
        <v>42481</v>
      </c>
      <c r="D9717" s="98" t="s">
        <v>3</v>
      </c>
      <c r="E9717" s="98">
        <v>1371677</v>
      </c>
      <c r="F9717" s="98"/>
      <c r="G9717" s="127" t="s">
        <v>9520</v>
      </c>
      <c r="H9717" s="128">
        <v>0</v>
      </c>
      <c r="I9717" s="128">
        <v>336</v>
      </c>
      <c r="J9717" s="129">
        <v>336</v>
      </c>
      <c r="K9717" s="101" t="s">
        <v>1388</v>
      </c>
    </row>
    <row r="9718" spans="1:11" ht="56.25" customHeight="1">
      <c r="A9718" s="98" t="s">
        <v>633</v>
      </c>
      <c r="B9718" s="125" t="s">
        <v>7720</v>
      </c>
      <c r="C9718" s="126">
        <v>42482</v>
      </c>
      <c r="D9718" s="98" t="s">
        <v>3</v>
      </c>
      <c r="E9718" s="98">
        <v>1371892</v>
      </c>
      <c r="F9718" s="98"/>
      <c r="G9718" s="127" t="s">
        <v>9524</v>
      </c>
      <c r="H9718" s="128">
        <v>0</v>
      </c>
      <c r="I9718" s="128">
        <v>416</v>
      </c>
      <c r="J9718" s="129">
        <v>416</v>
      </c>
      <c r="K9718" s="101" t="s">
        <v>1388</v>
      </c>
    </row>
    <row r="9719" spans="1:11" ht="56.25" customHeight="1">
      <c r="A9719" s="98" t="s">
        <v>633</v>
      </c>
      <c r="B9719" s="125" t="s">
        <v>7720</v>
      </c>
      <c r="C9719" s="126">
        <v>42482</v>
      </c>
      <c r="D9719" s="98" t="s">
        <v>3</v>
      </c>
      <c r="E9719" s="98">
        <v>1371918</v>
      </c>
      <c r="F9719" s="98"/>
      <c r="G9719" s="127" t="s">
        <v>9527</v>
      </c>
      <c r="H9719" s="128">
        <v>0</v>
      </c>
      <c r="I9719" s="128">
        <v>355.64</v>
      </c>
      <c r="J9719" s="129">
        <v>355.64</v>
      </c>
      <c r="K9719" s="101" t="s">
        <v>1388</v>
      </c>
    </row>
    <row r="9720" spans="1:11" ht="56.25" customHeight="1">
      <c r="A9720" s="98" t="s">
        <v>633</v>
      </c>
      <c r="B9720" s="125" t="s">
        <v>7720</v>
      </c>
      <c r="C9720" s="126">
        <v>42482</v>
      </c>
      <c r="D9720" s="98" t="s">
        <v>3</v>
      </c>
      <c r="E9720" s="98">
        <v>1371977</v>
      </c>
      <c r="F9720" s="98"/>
      <c r="G9720" s="127" t="s">
        <v>9529</v>
      </c>
      <c r="H9720" s="128">
        <v>0</v>
      </c>
      <c r="I9720" s="128">
        <v>424.56</v>
      </c>
      <c r="J9720" s="129">
        <v>424.56</v>
      </c>
      <c r="K9720" s="101" t="s">
        <v>1388</v>
      </c>
    </row>
    <row r="9721" spans="1:11" ht="56.25" customHeight="1">
      <c r="A9721" s="98" t="s">
        <v>633</v>
      </c>
      <c r="B9721" s="125" t="s">
        <v>7720</v>
      </c>
      <c r="C9721" s="126">
        <v>42482</v>
      </c>
      <c r="D9721" s="98" t="s">
        <v>3</v>
      </c>
      <c r="E9721" s="98">
        <v>1372006</v>
      </c>
      <c r="F9721" s="98"/>
      <c r="G9721" s="127" t="s">
        <v>9530</v>
      </c>
      <c r="H9721" s="128">
        <v>0</v>
      </c>
      <c r="I9721" s="128">
        <v>10</v>
      </c>
      <c r="J9721" s="129">
        <v>10</v>
      </c>
      <c r="K9721" s="101" t="s">
        <v>1388</v>
      </c>
    </row>
    <row r="9722" spans="1:11" ht="56.25" customHeight="1">
      <c r="A9722" s="98" t="s">
        <v>633</v>
      </c>
      <c r="B9722" s="125" t="s">
        <v>7720</v>
      </c>
      <c r="C9722" s="126">
        <v>42482</v>
      </c>
      <c r="D9722" s="98" t="s">
        <v>3</v>
      </c>
      <c r="E9722" s="98">
        <v>1372062</v>
      </c>
      <c r="F9722" s="98"/>
      <c r="G9722" s="127" t="s">
        <v>9532</v>
      </c>
      <c r="H9722" s="128">
        <v>0</v>
      </c>
      <c r="I9722" s="128">
        <v>537.86</v>
      </c>
      <c r="J9722" s="129">
        <v>537.86</v>
      </c>
      <c r="K9722" s="101" t="s">
        <v>1388</v>
      </c>
    </row>
    <row r="9723" spans="1:11" ht="56.25" customHeight="1">
      <c r="A9723" s="98" t="s">
        <v>633</v>
      </c>
      <c r="B9723" s="125" t="s">
        <v>7720</v>
      </c>
      <c r="C9723" s="126">
        <v>42482</v>
      </c>
      <c r="D9723" s="98" t="s">
        <v>3</v>
      </c>
      <c r="E9723" s="98">
        <v>1372069</v>
      </c>
      <c r="F9723" s="98"/>
      <c r="G9723" s="127" t="s">
        <v>8926</v>
      </c>
      <c r="H9723" s="128">
        <v>0</v>
      </c>
      <c r="I9723" s="128">
        <v>1000</v>
      </c>
      <c r="J9723" s="129">
        <v>1000</v>
      </c>
      <c r="K9723" s="101" t="s">
        <v>1388</v>
      </c>
    </row>
    <row r="9724" spans="1:11" ht="56.25" customHeight="1">
      <c r="A9724" s="98" t="s">
        <v>633</v>
      </c>
      <c r="B9724" s="125" t="s">
        <v>7720</v>
      </c>
      <c r="C9724" s="126">
        <v>42482</v>
      </c>
      <c r="D9724" s="98" t="s">
        <v>3</v>
      </c>
      <c r="E9724" s="98">
        <v>1372091</v>
      </c>
      <c r="F9724" s="98"/>
      <c r="G9724" s="127" t="s">
        <v>9533</v>
      </c>
      <c r="H9724" s="128">
        <v>0</v>
      </c>
      <c r="I9724" s="128">
        <v>185</v>
      </c>
      <c r="J9724" s="129">
        <v>185</v>
      </c>
      <c r="K9724" s="101" t="s">
        <v>1388</v>
      </c>
    </row>
    <row r="9725" spans="1:11" ht="56.25" customHeight="1">
      <c r="A9725" s="98" t="s">
        <v>633</v>
      </c>
      <c r="B9725" s="125" t="s">
        <v>7720</v>
      </c>
      <c r="C9725" s="126">
        <v>42482</v>
      </c>
      <c r="D9725" s="98" t="s">
        <v>3</v>
      </c>
      <c r="E9725" s="98">
        <v>1372104</v>
      </c>
      <c r="F9725" s="98"/>
      <c r="G9725" s="127" t="s">
        <v>9535</v>
      </c>
      <c r="H9725" s="128">
        <v>0</v>
      </c>
      <c r="I9725" s="128">
        <v>500</v>
      </c>
      <c r="J9725" s="129">
        <v>500</v>
      </c>
      <c r="K9725" s="101" t="s">
        <v>1388</v>
      </c>
    </row>
    <row r="9726" spans="1:11" ht="56.25" customHeight="1">
      <c r="A9726" s="98" t="s">
        <v>633</v>
      </c>
      <c r="B9726" s="125" t="s">
        <v>7720</v>
      </c>
      <c r="C9726" s="126">
        <v>42482</v>
      </c>
      <c r="D9726" s="98" t="s">
        <v>3</v>
      </c>
      <c r="E9726" s="98">
        <v>1372115</v>
      </c>
      <c r="F9726" s="98"/>
      <c r="G9726" s="127" t="s">
        <v>9536</v>
      </c>
      <c r="H9726" s="128">
        <v>0</v>
      </c>
      <c r="I9726" s="128">
        <v>288</v>
      </c>
      <c r="J9726" s="129">
        <v>288</v>
      </c>
      <c r="K9726" s="101" t="s">
        <v>1388</v>
      </c>
    </row>
    <row r="9727" spans="1:11" ht="56.25" customHeight="1">
      <c r="A9727" s="98" t="s">
        <v>633</v>
      </c>
      <c r="B9727" s="125" t="s">
        <v>7720</v>
      </c>
      <c r="C9727" s="126">
        <v>42482</v>
      </c>
      <c r="D9727" s="98" t="s">
        <v>3</v>
      </c>
      <c r="E9727" s="98">
        <v>1372128</v>
      </c>
      <c r="F9727" s="98"/>
      <c r="G9727" s="127" t="s">
        <v>9537</v>
      </c>
      <c r="H9727" s="128">
        <v>0</v>
      </c>
      <c r="I9727" s="128">
        <v>616.39</v>
      </c>
      <c r="J9727" s="129">
        <v>616.39</v>
      </c>
      <c r="K9727" s="101" t="s">
        <v>1388</v>
      </c>
    </row>
    <row r="9728" spans="1:11" ht="56.25" customHeight="1">
      <c r="A9728" s="98" t="s">
        <v>633</v>
      </c>
      <c r="B9728" s="125" t="s">
        <v>7720</v>
      </c>
      <c r="C9728" s="126">
        <v>42482</v>
      </c>
      <c r="D9728" s="98" t="s">
        <v>3</v>
      </c>
      <c r="E9728" s="98">
        <v>1372130</v>
      </c>
      <c r="F9728" s="98"/>
      <c r="G9728" s="127" t="s">
        <v>9539</v>
      </c>
      <c r="H9728" s="128">
        <v>0</v>
      </c>
      <c r="I9728" s="128">
        <v>382.19</v>
      </c>
      <c r="J9728" s="129">
        <v>382.19</v>
      </c>
      <c r="K9728" s="101" t="s">
        <v>1388</v>
      </c>
    </row>
    <row r="9729" spans="1:11" ht="56.25" customHeight="1">
      <c r="A9729" s="98" t="s">
        <v>633</v>
      </c>
      <c r="B9729" s="125" t="s">
        <v>7720</v>
      </c>
      <c r="C9729" s="126">
        <v>42482</v>
      </c>
      <c r="D9729" s="98" t="s">
        <v>3</v>
      </c>
      <c r="E9729" s="98">
        <v>1372137</v>
      </c>
      <c r="F9729" s="98"/>
      <c r="G9729" s="127" t="s">
        <v>9540</v>
      </c>
      <c r="H9729" s="128">
        <v>0</v>
      </c>
      <c r="I9729" s="128">
        <v>1234.8600000000001</v>
      </c>
      <c r="J9729" s="129">
        <v>1234.8600000000001</v>
      </c>
      <c r="K9729" s="101" t="s">
        <v>1388</v>
      </c>
    </row>
    <row r="9730" spans="1:11" ht="56.25" customHeight="1">
      <c r="A9730" s="98" t="s">
        <v>633</v>
      </c>
      <c r="B9730" s="125" t="s">
        <v>7720</v>
      </c>
      <c r="C9730" s="126">
        <v>42482</v>
      </c>
      <c r="D9730" s="98" t="s">
        <v>3</v>
      </c>
      <c r="E9730" s="98">
        <v>1372142</v>
      </c>
      <c r="F9730" s="98"/>
      <c r="G9730" s="127" t="s">
        <v>9541</v>
      </c>
      <c r="H9730" s="128">
        <v>0</v>
      </c>
      <c r="I9730" s="128">
        <v>651.66</v>
      </c>
      <c r="J9730" s="129">
        <v>651.66</v>
      </c>
      <c r="K9730" s="101" t="s">
        <v>1388</v>
      </c>
    </row>
    <row r="9731" spans="1:11" ht="56.25" customHeight="1">
      <c r="A9731" s="98" t="s">
        <v>633</v>
      </c>
      <c r="B9731" s="125" t="s">
        <v>7720</v>
      </c>
      <c r="C9731" s="126">
        <v>42482</v>
      </c>
      <c r="D9731" s="98" t="s">
        <v>3</v>
      </c>
      <c r="E9731" s="98">
        <v>1372144</v>
      </c>
      <c r="F9731" s="98"/>
      <c r="G9731" s="127" t="s">
        <v>9542</v>
      </c>
      <c r="H9731" s="128">
        <v>0</v>
      </c>
      <c r="I9731" s="128">
        <v>851.6</v>
      </c>
      <c r="J9731" s="129">
        <v>851.6</v>
      </c>
      <c r="K9731" s="101" t="s">
        <v>1388</v>
      </c>
    </row>
    <row r="9732" spans="1:11" ht="56.25" customHeight="1">
      <c r="A9732" s="98" t="s">
        <v>633</v>
      </c>
      <c r="B9732" s="125" t="s">
        <v>7720</v>
      </c>
      <c r="C9732" s="126">
        <v>42482</v>
      </c>
      <c r="D9732" s="98" t="s">
        <v>3</v>
      </c>
      <c r="E9732" s="98">
        <v>1372149</v>
      </c>
      <c r="F9732" s="98"/>
      <c r="G9732" s="127" t="s">
        <v>9543</v>
      </c>
      <c r="H9732" s="128">
        <v>0</v>
      </c>
      <c r="I9732" s="128">
        <v>851.6</v>
      </c>
      <c r="J9732" s="129">
        <v>851.6</v>
      </c>
      <c r="K9732" s="101" t="s">
        <v>1388</v>
      </c>
    </row>
    <row r="9733" spans="1:11" ht="56.25" customHeight="1">
      <c r="A9733" s="98" t="s">
        <v>633</v>
      </c>
      <c r="B9733" s="125" t="s">
        <v>7720</v>
      </c>
      <c r="C9733" s="126">
        <v>42482</v>
      </c>
      <c r="D9733" s="98" t="s">
        <v>3</v>
      </c>
      <c r="E9733" s="98">
        <v>1372155</v>
      </c>
      <c r="F9733" s="98"/>
      <c r="G9733" s="127" t="s">
        <v>9544</v>
      </c>
      <c r="H9733" s="128">
        <v>0</v>
      </c>
      <c r="I9733" s="128">
        <v>651.66</v>
      </c>
      <c r="J9733" s="129">
        <v>651.66</v>
      </c>
      <c r="K9733" s="101" t="s">
        <v>1388</v>
      </c>
    </row>
    <row r="9734" spans="1:11" ht="56.25" customHeight="1">
      <c r="A9734" s="98" t="s">
        <v>633</v>
      </c>
      <c r="B9734" s="125" t="s">
        <v>7720</v>
      </c>
      <c r="C9734" s="126">
        <v>42482</v>
      </c>
      <c r="D9734" s="98" t="s">
        <v>3</v>
      </c>
      <c r="E9734" s="98">
        <v>1372157</v>
      </c>
      <c r="F9734" s="98"/>
      <c r="G9734" s="127" t="s">
        <v>9545</v>
      </c>
      <c r="H9734" s="128">
        <v>0</v>
      </c>
      <c r="I9734" s="128">
        <v>1234.8600000000001</v>
      </c>
      <c r="J9734" s="129">
        <v>1234.8600000000001</v>
      </c>
      <c r="K9734" s="101" t="s">
        <v>1388</v>
      </c>
    </row>
    <row r="9735" spans="1:11" ht="56.25" customHeight="1">
      <c r="A9735" s="98" t="s">
        <v>633</v>
      </c>
      <c r="B9735" s="125" t="s">
        <v>7720</v>
      </c>
      <c r="C9735" s="126">
        <v>42482</v>
      </c>
      <c r="D9735" s="98" t="s">
        <v>3</v>
      </c>
      <c r="E9735" s="98">
        <v>1372160</v>
      </c>
      <c r="F9735" s="98"/>
      <c r="G9735" s="127" t="s">
        <v>9546</v>
      </c>
      <c r="H9735" s="128">
        <v>0</v>
      </c>
      <c r="I9735" s="128">
        <v>382.19</v>
      </c>
      <c r="J9735" s="129">
        <v>382.19</v>
      </c>
      <c r="K9735" s="101" t="s">
        <v>1388</v>
      </c>
    </row>
    <row r="9736" spans="1:11" ht="56.25" customHeight="1">
      <c r="A9736" s="98" t="s">
        <v>633</v>
      </c>
      <c r="B9736" s="125" t="s">
        <v>7720</v>
      </c>
      <c r="C9736" s="126">
        <v>42482</v>
      </c>
      <c r="D9736" s="98" t="s">
        <v>3</v>
      </c>
      <c r="E9736" s="98">
        <v>1372161</v>
      </c>
      <c r="F9736" s="98"/>
      <c r="G9736" s="127" t="s">
        <v>9547</v>
      </c>
      <c r="H9736" s="128">
        <v>0</v>
      </c>
      <c r="I9736" s="128">
        <v>616.39</v>
      </c>
      <c r="J9736" s="129">
        <v>616.39</v>
      </c>
      <c r="K9736" s="101" t="s">
        <v>1388</v>
      </c>
    </row>
    <row r="9737" spans="1:11" ht="56.25" customHeight="1">
      <c r="A9737" s="98" t="s">
        <v>633</v>
      </c>
      <c r="B9737" s="125" t="s">
        <v>7720</v>
      </c>
      <c r="C9737" s="126">
        <v>42482</v>
      </c>
      <c r="D9737" s="98" t="s">
        <v>3</v>
      </c>
      <c r="E9737" s="98">
        <v>1372163</v>
      </c>
      <c r="F9737" s="98"/>
      <c r="G9737" s="127" t="s">
        <v>9548</v>
      </c>
      <c r="H9737" s="128">
        <v>0</v>
      </c>
      <c r="I9737" s="128">
        <v>7438.1</v>
      </c>
      <c r="J9737" s="129">
        <v>7438.1</v>
      </c>
      <c r="K9737" s="101" t="s">
        <v>1388</v>
      </c>
    </row>
    <row r="9738" spans="1:11" ht="56.25" customHeight="1">
      <c r="A9738" s="98" t="s">
        <v>633</v>
      </c>
      <c r="B9738" s="125" t="s">
        <v>7720</v>
      </c>
      <c r="C9738" s="126">
        <v>42482</v>
      </c>
      <c r="D9738" s="98" t="s">
        <v>3</v>
      </c>
      <c r="E9738" s="98">
        <v>1372165</v>
      </c>
      <c r="F9738" s="98"/>
      <c r="G9738" s="127" t="s">
        <v>9549</v>
      </c>
      <c r="H9738" s="128">
        <v>0</v>
      </c>
      <c r="I9738" s="128">
        <v>5046.58</v>
      </c>
      <c r="J9738" s="129">
        <v>5046.58</v>
      </c>
      <c r="K9738" s="101" t="s">
        <v>1388</v>
      </c>
    </row>
    <row r="9739" spans="1:11" ht="56.25" customHeight="1">
      <c r="A9739" s="98" t="s">
        <v>633</v>
      </c>
      <c r="B9739" s="125" t="s">
        <v>7720</v>
      </c>
      <c r="C9739" s="126">
        <v>42485</v>
      </c>
      <c r="D9739" s="98" t="s">
        <v>3</v>
      </c>
      <c r="E9739" s="98">
        <v>1372302</v>
      </c>
      <c r="F9739" s="98"/>
      <c r="G9739" s="127" t="s">
        <v>9550</v>
      </c>
      <c r="H9739" s="128">
        <v>0</v>
      </c>
      <c r="I9739" s="128">
        <v>1598.4</v>
      </c>
      <c r="J9739" s="129">
        <v>1598.4</v>
      </c>
      <c r="K9739" s="101" t="s">
        <v>1388</v>
      </c>
    </row>
    <row r="9740" spans="1:11" ht="56.25" customHeight="1">
      <c r="A9740" s="98" t="s">
        <v>633</v>
      </c>
      <c r="B9740" s="125" t="s">
        <v>7720</v>
      </c>
      <c r="C9740" s="126">
        <v>42485</v>
      </c>
      <c r="D9740" s="98" t="s">
        <v>3</v>
      </c>
      <c r="E9740" s="98">
        <v>1372329</v>
      </c>
      <c r="F9740" s="98"/>
      <c r="G9740" s="127" t="s">
        <v>9552</v>
      </c>
      <c r="H9740" s="128">
        <v>0</v>
      </c>
      <c r="I9740" s="128">
        <v>60</v>
      </c>
      <c r="J9740" s="129">
        <v>60</v>
      </c>
      <c r="K9740" s="101" t="s">
        <v>1388</v>
      </c>
    </row>
    <row r="9741" spans="1:11" ht="56.25" customHeight="1">
      <c r="A9741" s="98" t="s">
        <v>633</v>
      </c>
      <c r="B9741" s="125" t="s">
        <v>7720</v>
      </c>
      <c r="C9741" s="126">
        <v>42485</v>
      </c>
      <c r="D9741" s="98" t="s">
        <v>3</v>
      </c>
      <c r="E9741" s="98">
        <v>1372331</v>
      </c>
      <c r="F9741" s="98"/>
      <c r="G9741" s="127" t="s">
        <v>9553</v>
      </c>
      <c r="H9741" s="128">
        <v>0</v>
      </c>
      <c r="I9741" s="128">
        <v>6.4</v>
      </c>
      <c r="J9741" s="129">
        <v>6.4</v>
      </c>
      <c r="K9741" s="101" t="s">
        <v>1388</v>
      </c>
    </row>
    <row r="9742" spans="1:11" ht="56.25" customHeight="1">
      <c r="A9742" s="98" t="s">
        <v>633</v>
      </c>
      <c r="B9742" s="125" t="s">
        <v>7720</v>
      </c>
      <c r="C9742" s="126">
        <v>42485</v>
      </c>
      <c r="D9742" s="98" t="s">
        <v>3</v>
      </c>
      <c r="E9742" s="98">
        <v>1372336</v>
      </c>
      <c r="F9742" s="98"/>
      <c r="G9742" s="127" t="s">
        <v>9554</v>
      </c>
      <c r="H9742" s="128">
        <v>0</v>
      </c>
      <c r="I9742" s="128">
        <v>598.64</v>
      </c>
      <c r="J9742" s="129">
        <v>598.64</v>
      </c>
      <c r="K9742" s="101" t="s">
        <v>1388</v>
      </c>
    </row>
    <row r="9743" spans="1:11" ht="56.25" customHeight="1">
      <c r="A9743" s="98" t="s">
        <v>633</v>
      </c>
      <c r="B9743" s="125" t="s">
        <v>7720</v>
      </c>
      <c r="C9743" s="126">
        <v>42485</v>
      </c>
      <c r="D9743" s="98" t="s">
        <v>3</v>
      </c>
      <c r="E9743" s="98">
        <v>1372409</v>
      </c>
      <c r="F9743" s="98"/>
      <c r="G9743" s="127" t="s">
        <v>9559</v>
      </c>
      <c r="H9743" s="128">
        <v>0</v>
      </c>
      <c r="I9743" s="128">
        <v>632.51</v>
      </c>
      <c r="J9743" s="129">
        <v>632.51</v>
      </c>
      <c r="K9743" s="101" t="s">
        <v>1388</v>
      </c>
    </row>
    <row r="9744" spans="1:11" ht="56.25" customHeight="1">
      <c r="A9744" s="98" t="s">
        <v>633</v>
      </c>
      <c r="B9744" s="125" t="s">
        <v>7720</v>
      </c>
      <c r="C9744" s="126">
        <v>42485</v>
      </c>
      <c r="D9744" s="98" t="s">
        <v>3</v>
      </c>
      <c r="E9744" s="98">
        <v>1372452</v>
      </c>
      <c r="F9744" s="98"/>
      <c r="G9744" s="127" t="s">
        <v>9566</v>
      </c>
      <c r="H9744" s="128">
        <v>0</v>
      </c>
      <c r="I9744" s="128">
        <v>747.64</v>
      </c>
      <c r="J9744" s="129">
        <v>747.64</v>
      </c>
      <c r="K9744" s="101" t="s">
        <v>1388</v>
      </c>
    </row>
    <row r="9745" spans="1:11" ht="56.25" customHeight="1">
      <c r="A9745" s="98" t="s">
        <v>633</v>
      </c>
      <c r="B9745" s="125" t="s">
        <v>7720</v>
      </c>
      <c r="C9745" s="126">
        <v>42485</v>
      </c>
      <c r="D9745" s="98" t="s">
        <v>3</v>
      </c>
      <c r="E9745" s="98">
        <v>1372456</v>
      </c>
      <c r="F9745" s="98"/>
      <c r="G9745" s="127" t="s">
        <v>9567</v>
      </c>
      <c r="H9745" s="128">
        <v>0</v>
      </c>
      <c r="I9745" s="128">
        <v>1570.58</v>
      </c>
      <c r="J9745" s="129">
        <v>1570.58</v>
      </c>
      <c r="K9745" s="101" t="s">
        <v>1388</v>
      </c>
    </row>
    <row r="9746" spans="1:11" ht="56.25" customHeight="1">
      <c r="A9746" s="98" t="s">
        <v>633</v>
      </c>
      <c r="B9746" s="125" t="s">
        <v>7720</v>
      </c>
      <c r="C9746" s="126">
        <v>42485</v>
      </c>
      <c r="D9746" s="98" t="s">
        <v>3</v>
      </c>
      <c r="E9746" s="98">
        <v>1372482</v>
      </c>
      <c r="F9746" s="98"/>
      <c r="G9746" s="127" t="s">
        <v>9571</v>
      </c>
      <c r="H9746" s="128">
        <v>0</v>
      </c>
      <c r="I9746" s="128">
        <v>540.85</v>
      </c>
      <c r="J9746" s="129">
        <v>540.85</v>
      </c>
      <c r="K9746" s="101" t="s">
        <v>1388</v>
      </c>
    </row>
    <row r="9747" spans="1:11" ht="56.25" customHeight="1">
      <c r="A9747" s="98" t="s">
        <v>633</v>
      </c>
      <c r="B9747" s="125" t="s">
        <v>7720</v>
      </c>
      <c r="C9747" s="126">
        <v>42485</v>
      </c>
      <c r="D9747" s="98" t="s">
        <v>3</v>
      </c>
      <c r="E9747" s="98">
        <v>1372498</v>
      </c>
      <c r="F9747" s="98"/>
      <c r="G9747" s="127" t="s">
        <v>9573</v>
      </c>
      <c r="H9747" s="128">
        <v>0</v>
      </c>
      <c r="I9747" s="128">
        <v>269.82</v>
      </c>
      <c r="J9747" s="129">
        <v>269.82</v>
      </c>
      <c r="K9747" s="101" t="s">
        <v>1388</v>
      </c>
    </row>
    <row r="9748" spans="1:11" ht="56.25" customHeight="1">
      <c r="A9748" s="98" t="s">
        <v>633</v>
      </c>
      <c r="B9748" s="125" t="s">
        <v>7720</v>
      </c>
      <c r="C9748" s="126">
        <v>42485</v>
      </c>
      <c r="D9748" s="98" t="s">
        <v>3</v>
      </c>
      <c r="E9748" s="98">
        <v>1372503</v>
      </c>
      <c r="F9748" s="98"/>
      <c r="G9748" s="127" t="s">
        <v>9575</v>
      </c>
      <c r="H9748" s="128">
        <v>0</v>
      </c>
      <c r="I9748" s="128">
        <v>913.66</v>
      </c>
      <c r="J9748" s="129">
        <v>913.66</v>
      </c>
      <c r="K9748" s="101" t="s">
        <v>1388</v>
      </c>
    </row>
    <row r="9749" spans="1:11" ht="56.25" customHeight="1">
      <c r="A9749" s="98" t="s">
        <v>633</v>
      </c>
      <c r="B9749" s="125" t="s">
        <v>7720</v>
      </c>
      <c r="C9749" s="126">
        <v>42485</v>
      </c>
      <c r="D9749" s="98" t="s">
        <v>3</v>
      </c>
      <c r="E9749" s="98">
        <v>1372562</v>
      </c>
      <c r="F9749" s="98"/>
      <c r="G9749" s="127" t="s">
        <v>9576</v>
      </c>
      <c r="H9749" s="128">
        <v>0</v>
      </c>
      <c r="I9749" s="128">
        <v>130.26</v>
      </c>
      <c r="J9749" s="129">
        <v>130.26</v>
      </c>
      <c r="K9749" s="101" t="s">
        <v>1388</v>
      </c>
    </row>
    <row r="9750" spans="1:11" ht="56.25" customHeight="1">
      <c r="A9750" s="98" t="s">
        <v>633</v>
      </c>
      <c r="B9750" s="125" t="s">
        <v>7720</v>
      </c>
      <c r="C9750" s="126">
        <v>42485</v>
      </c>
      <c r="D9750" s="98" t="s">
        <v>3</v>
      </c>
      <c r="E9750" s="98">
        <v>1372565</v>
      </c>
      <c r="F9750" s="98"/>
      <c r="G9750" s="127" t="s">
        <v>9577</v>
      </c>
      <c r="H9750" s="128">
        <v>0</v>
      </c>
      <c r="I9750" s="128">
        <v>125</v>
      </c>
      <c r="J9750" s="129">
        <v>125</v>
      </c>
      <c r="K9750" s="101" t="s">
        <v>1388</v>
      </c>
    </row>
    <row r="9751" spans="1:11" ht="56.25" customHeight="1">
      <c r="A9751" s="98" t="s">
        <v>633</v>
      </c>
      <c r="B9751" s="125" t="s">
        <v>7720</v>
      </c>
      <c r="C9751" s="126">
        <v>42485</v>
      </c>
      <c r="D9751" s="98" t="s">
        <v>3</v>
      </c>
      <c r="E9751" s="98">
        <v>1372581</v>
      </c>
      <c r="F9751" s="98"/>
      <c r="G9751" s="127" t="s">
        <v>9578</v>
      </c>
      <c r="H9751" s="128">
        <v>0</v>
      </c>
      <c r="I9751" s="128">
        <v>1331.5</v>
      </c>
      <c r="J9751" s="129">
        <v>1331.5</v>
      </c>
      <c r="K9751" s="101" t="s">
        <v>1388</v>
      </c>
    </row>
    <row r="9752" spans="1:11" ht="56.25" customHeight="1">
      <c r="A9752" s="98" t="s">
        <v>633</v>
      </c>
      <c r="B9752" s="125" t="s">
        <v>7720</v>
      </c>
      <c r="C9752" s="126">
        <v>42485</v>
      </c>
      <c r="D9752" s="98" t="s">
        <v>3</v>
      </c>
      <c r="E9752" s="98">
        <v>1372582</v>
      </c>
      <c r="F9752" s="98"/>
      <c r="G9752" s="127" t="s">
        <v>9579</v>
      </c>
      <c r="H9752" s="128">
        <v>0</v>
      </c>
      <c r="I9752" s="128">
        <v>1331.5</v>
      </c>
      <c r="J9752" s="129">
        <v>1331.5</v>
      </c>
      <c r="K9752" s="101" t="s">
        <v>1388</v>
      </c>
    </row>
    <row r="9753" spans="1:11" ht="56.25" customHeight="1">
      <c r="A9753" s="98" t="s">
        <v>633</v>
      </c>
      <c r="B9753" s="125" t="s">
        <v>7720</v>
      </c>
      <c r="C9753" s="126">
        <v>42485</v>
      </c>
      <c r="D9753" s="98" t="s">
        <v>3</v>
      </c>
      <c r="E9753" s="98">
        <v>1372601</v>
      </c>
      <c r="F9753" s="98"/>
      <c r="G9753" s="127" t="s">
        <v>9580</v>
      </c>
      <c r="H9753" s="128">
        <v>0</v>
      </c>
      <c r="I9753" s="128">
        <v>1041.51</v>
      </c>
      <c r="J9753" s="129">
        <v>1041.51</v>
      </c>
      <c r="K9753" s="101" t="s">
        <v>1429</v>
      </c>
    </row>
    <row r="9754" spans="1:11" ht="56.25" customHeight="1">
      <c r="A9754" s="98" t="s">
        <v>633</v>
      </c>
      <c r="B9754" s="125" t="s">
        <v>7720</v>
      </c>
      <c r="C9754" s="126">
        <v>42485</v>
      </c>
      <c r="D9754" s="98" t="s">
        <v>3</v>
      </c>
      <c r="E9754" s="98">
        <v>1372603</v>
      </c>
      <c r="F9754" s="98"/>
      <c r="G9754" s="127" t="s">
        <v>9581</v>
      </c>
      <c r="H9754" s="128">
        <v>0</v>
      </c>
      <c r="I9754" s="128">
        <v>5798</v>
      </c>
      <c r="J9754" s="129">
        <v>5798</v>
      </c>
      <c r="K9754" s="101" t="s">
        <v>1388</v>
      </c>
    </row>
    <row r="9755" spans="1:11" ht="56.25" customHeight="1">
      <c r="A9755" s="98" t="s">
        <v>633</v>
      </c>
      <c r="B9755" s="125" t="s">
        <v>7720</v>
      </c>
      <c r="C9755" s="126">
        <v>42485</v>
      </c>
      <c r="D9755" s="98" t="s">
        <v>3</v>
      </c>
      <c r="E9755" s="98">
        <v>1372605</v>
      </c>
      <c r="F9755" s="98"/>
      <c r="G9755" s="127" t="s">
        <v>9582</v>
      </c>
      <c r="H9755" s="128">
        <v>0</v>
      </c>
      <c r="I9755" s="128">
        <v>5798</v>
      </c>
      <c r="J9755" s="129">
        <v>5798</v>
      </c>
      <c r="K9755" s="101" t="s">
        <v>1388</v>
      </c>
    </row>
    <row r="9756" spans="1:11" ht="56.25" customHeight="1">
      <c r="A9756" s="98" t="s">
        <v>633</v>
      </c>
      <c r="B9756" s="125" t="s">
        <v>7720</v>
      </c>
      <c r="C9756" s="126">
        <v>42486</v>
      </c>
      <c r="D9756" s="98" t="s">
        <v>3</v>
      </c>
      <c r="E9756" s="98">
        <v>1372846</v>
      </c>
      <c r="F9756" s="98"/>
      <c r="G9756" s="127" t="s">
        <v>9602</v>
      </c>
      <c r="H9756" s="128">
        <v>0</v>
      </c>
      <c r="I9756" s="128">
        <v>575.38</v>
      </c>
      <c r="J9756" s="129">
        <v>575.38</v>
      </c>
      <c r="K9756" s="101" t="s">
        <v>1388</v>
      </c>
    </row>
    <row r="9757" spans="1:11" ht="56.25" customHeight="1">
      <c r="A9757" s="98" t="s">
        <v>633</v>
      </c>
      <c r="B9757" s="125" t="s">
        <v>7720</v>
      </c>
      <c r="C9757" s="126">
        <v>42486</v>
      </c>
      <c r="D9757" s="98" t="s">
        <v>3</v>
      </c>
      <c r="E9757" s="98">
        <v>1372914</v>
      </c>
      <c r="F9757" s="98"/>
      <c r="G9757" s="127" t="s">
        <v>9610</v>
      </c>
      <c r="H9757" s="128">
        <v>0</v>
      </c>
      <c r="I9757" s="128">
        <v>2</v>
      </c>
      <c r="J9757" s="129">
        <v>2</v>
      </c>
      <c r="K9757" s="101" t="s">
        <v>1388</v>
      </c>
    </row>
    <row r="9758" spans="1:11" ht="56.25" customHeight="1">
      <c r="A9758" s="98" t="s">
        <v>633</v>
      </c>
      <c r="B9758" s="125" t="s">
        <v>7720</v>
      </c>
      <c r="C9758" s="126">
        <v>42486</v>
      </c>
      <c r="D9758" s="98" t="s">
        <v>3</v>
      </c>
      <c r="E9758" s="98">
        <v>1372917</v>
      </c>
      <c r="F9758" s="98"/>
      <c r="G9758" s="127" t="s">
        <v>9611</v>
      </c>
      <c r="H9758" s="128">
        <v>0</v>
      </c>
      <c r="I9758" s="128">
        <v>2</v>
      </c>
      <c r="J9758" s="129">
        <v>2</v>
      </c>
      <c r="K9758" s="101" t="s">
        <v>1388</v>
      </c>
    </row>
    <row r="9759" spans="1:11" ht="56.25" customHeight="1">
      <c r="A9759" s="98" t="s">
        <v>633</v>
      </c>
      <c r="B9759" s="125" t="s">
        <v>7720</v>
      </c>
      <c r="C9759" s="126">
        <v>42486</v>
      </c>
      <c r="D9759" s="98" t="s">
        <v>3</v>
      </c>
      <c r="E9759" s="98">
        <v>1372920</v>
      </c>
      <c r="F9759" s="98"/>
      <c r="G9759" s="127" t="s">
        <v>9612</v>
      </c>
      <c r="H9759" s="128">
        <v>0</v>
      </c>
      <c r="I9759" s="128">
        <v>330.5</v>
      </c>
      <c r="J9759" s="129">
        <v>330.5</v>
      </c>
      <c r="K9759" s="101" t="s">
        <v>1388</v>
      </c>
    </row>
    <row r="9760" spans="1:11" ht="56.25" customHeight="1">
      <c r="A9760" s="98" t="s">
        <v>633</v>
      </c>
      <c r="B9760" s="125" t="s">
        <v>7720</v>
      </c>
      <c r="C9760" s="126">
        <v>42486</v>
      </c>
      <c r="D9760" s="98" t="s">
        <v>3</v>
      </c>
      <c r="E9760" s="98">
        <v>1372958</v>
      </c>
      <c r="F9760" s="98"/>
      <c r="G9760" s="127" t="s">
        <v>9614</v>
      </c>
      <c r="H9760" s="128">
        <v>0</v>
      </c>
      <c r="I9760" s="128">
        <v>748.4</v>
      </c>
      <c r="J9760" s="129">
        <v>748.4</v>
      </c>
      <c r="K9760" s="101" t="s">
        <v>1388</v>
      </c>
    </row>
    <row r="9761" spans="1:11" ht="56.25" customHeight="1">
      <c r="A9761" s="98" t="s">
        <v>633</v>
      </c>
      <c r="B9761" s="125" t="s">
        <v>7720</v>
      </c>
      <c r="C9761" s="126">
        <v>42486</v>
      </c>
      <c r="D9761" s="98" t="s">
        <v>3</v>
      </c>
      <c r="E9761" s="98">
        <v>1372970</v>
      </c>
      <c r="F9761" s="98"/>
      <c r="G9761" s="127" t="s">
        <v>9616</v>
      </c>
      <c r="H9761" s="128">
        <v>0</v>
      </c>
      <c r="I9761" s="128">
        <v>384.12</v>
      </c>
      <c r="J9761" s="129">
        <v>384.12</v>
      </c>
      <c r="K9761" s="101" t="s">
        <v>1388</v>
      </c>
    </row>
    <row r="9762" spans="1:11" ht="56.25" customHeight="1">
      <c r="A9762" s="98" t="s">
        <v>633</v>
      </c>
      <c r="B9762" s="125" t="s">
        <v>7720</v>
      </c>
      <c r="C9762" s="126">
        <v>42486</v>
      </c>
      <c r="D9762" s="98" t="s">
        <v>3</v>
      </c>
      <c r="E9762" s="98">
        <v>1372971</v>
      </c>
      <c r="F9762" s="98"/>
      <c r="G9762" s="127" t="s">
        <v>9617</v>
      </c>
      <c r="H9762" s="128">
        <v>0</v>
      </c>
      <c r="I9762" s="128">
        <v>384.12</v>
      </c>
      <c r="J9762" s="129">
        <v>384.12</v>
      </c>
      <c r="K9762" s="101" t="s">
        <v>1388</v>
      </c>
    </row>
    <row r="9763" spans="1:11" ht="56.25" customHeight="1">
      <c r="A9763" s="98" t="s">
        <v>633</v>
      </c>
      <c r="B9763" s="125" t="s">
        <v>7720</v>
      </c>
      <c r="C9763" s="126">
        <v>42487</v>
      </c>
      <c r="D9763" s="98" t="s">
        <v>3</v>
      </c>
      <c r="E9763" s="98">
        <v>1373299</v>
      </c>
      <c r="F9763" s="98"/>
      <c r="G9763" s="127" t="s">
        <v>9622</v>
      </c>
      <c r="H9763" s="128">
        <v>0</v>
      </c>
      <c r="I9763" s="128">
        <v>1263.57</v>
      </c>
      <c r="J9763" s="129">
        <v>1263.57</v>
      </c>
      <c r="K9763" s="101" t="s">
        <v>1388</v>
      </c>
    </row>
    <row r="9764" spans="1:11" ht="56.25" customHeight="1">
      <c r="A9764" s="98" t="s">
        <v>633</v>
      </c>
      <c r="B9764" s="125" t="s">
        <v>7720</v>
      </c>
      <c r="C9764" s="126">
        <v>42487</v>
      </c>
      <c r="D9764" s="98" t="s">
        <v>3</v>
      </c>
      <c r="E9764" s="98">
        <v>1373301</v>
      </c>
      <c r="F9764" s="98"/>
      <c r="G9764" s="127" t="s">
        <v>9623</v>
      </c>
      <c r="H9764" s="128">
        <v>0</v>
      </c>
      <c r="I9764" s="128">
        <v>25</v>
      </c>
      <c r="J9764" s="129">
        <v>25</v>
      </c>
      <c r="K9764" s="101" t="s">
        <v>1388</v>
      </c>
    </row>
    <row r="9765" spans="1:11" ht="56.25" customHeight="1">
      <c r="A9765" s="98" t="s">
        <v>633</v>
      </c>
      <c r="B9765" s="125" t="s">
        <v>7720</v>
      </c>
      <c r="C9765" s="126">
        <v>42487</v>
      </c>
      <c r="D9765" s="98" t="s">
        <v>3</v>
      </c>
      <c r="E9765" s="98">
        <v>1373310</v>
      </c>
      <c r="F9765" s="98"/>
      <c r="G9765" s="127" t="s">
        <v>9624</v>
      </c>
      <c r="H9765" s="128">
        <v>0</v>
      </c>
      <c r="I9765" s="128">
        <v>1435.89</v>
      </c>
      <c r="J9765" s="129">
        <v>1435.89</v>
      </c>
      <c r="K9765" s="101" t="s">
        <v>1388</v>
      </c>
    </row>
    <row r="9766" spans="1:11" ht="56.25" customHeight="1">
      <c r="A9766" s="98" t="s">
        <v>633</v>
      </c>
      <c r="B9766" s="125" t="s">
        <v>7720</v>
      </c>
      <c r="C9766" s="126">
        <v>42487</v>
      </c>
      <c r="D9766" s="98" t="s">
        <v>3</v>
      </c>
      <c r="E9766" s="98">
        <v>1373320</v>
      </c>
      <c r="F9766" s="98"/>
      <c r="G9766" s="127" t="s">
        <v>9626</v>
      </c>
      <c r="H9766" s="128">
        <v>0</v>
      </c>
      <c r="I9766" s="128">
        <v>424</v>
      </c>
      <c r="J9766" s="129">
        <v>424</v>
      </c>
      <c r="K9766" s="101" t="s">
        <v>1388</v>
      </c>
    </row>
    <row r="9767" spans="1:11" ht="56.25" customHeight="1">
      <c r="A9767" s="98" t="s">
        <v>633</v>
      </c>
      <c r="B9767" s="125" t="s">
        <v>7720</v>
      </c>
      <c r="C9767" s="126">
        <v>42487</v>
      </c>
      <c r="D9767" s="98" t="s">
        <v>3</v>
      </c>
      <c r="E9767" s="98">
        <v>1373322</v>
      </c>
      <c r="F9767" s="98"/>
      <c r="G9767" s="127" t="s">
        <v>9627</v>
      </c>
      <c r="H9767" s="128">
        <v>0</v>
      </c>
      <c r="I9767" s="128">
        <v>120</v>
      </c>
      <c r="J9767" s="129">
        <v>120</v>
      </c>
      <c r="K9767" s="101" t="s">
        <v>1388</v>
      </c>
    </row>
    <row r="9768" spans="1:11" ht="56.25" customHeight="1">
      <c r="A9768" s="98" t="s">
        <v>633</v>
      </c>
      <c r="B9768" s="125" t="s">
        <v>7720</v>
      </c>
      <c r="C9768" s="126">
        <v>42487</v>
      </c>
      <c r="D9768" s="98" t="s">
        <v>3</v>
      </c>
      <c r="E9768" s="98">
        <v>1373327</v>
      </c>
      <c r="F9768" s="98"/>
      <c r="G9768" s="127" t="s">
        <v>9628</v>
      </c>
      <c r="H9768" s="128">
        <v>0</v>
      </c>
      <c r="I9768" s="128">
        <v>7583.31</v>
      </c>
      <c r="J9768" s="129">
        <v>7583.31</v>
      </c>
      <c r="K9768" s="101" t="s">
        <v>1388</v>
      </c>
    </row>
    <row r="9769" spans="1:11" ht="56.25" customHeight="1">
      <c r="A9769" s="98" t="s">
        <v>633</v>
      </c>
      <c r="B9769" s="125" t="s">
        <v>7720</v>
      </c>
      <c r="C9769" s="126">
        <v>42487</v>
      </c>
      <c r="D9769" s="98" t="s">
        <v>3</v>
      </c>
      <c r="E9769" s="98">
        <v>1373329</v>
      </c>
      <c r="F9769" s="98"/>
      <c r="G9769" s="127" t="s">
        <v>9629</v>
      </c>
      <c r="H9769" s="128">
        <v>0</v>
      </c>
      <c r="I9769" s="128">
        <v>2344.88</v>
      </c>
      <c r="J9769" s="129">
        <v>2344.88</v>
      </c>
      <c r="K9769" s="101" t="s">
        <v>1388</v>
      </c>
    </row>
    <row r="9770" spans="1:11" ht="56.25" customHeight="1">
      <c r="A9770" s="98" t="s">
        <v>633</v>
      </c>
      <c r="B9770" s="125" t="s">
        <v>7720</v>
      </c>
      <c r="C9770" s="126">
        <v>42487</v>
      </c>
      <c r="D9770" s="98" t="s">
        <v>3</v>
      </c>
      <c r="E9770" s="98">
        <v>1373364</v>
      </c>
      <c r="F9770" s="98"/>
      <c r="G9770" s="127" t="s">
        <v>9630</v>
      </c>
      <c r="H9770" s="128">
        <v>0</v>
      </c>
      <c r="I9770" s="128">
        <v>814.2</v>
      </c>
      <c r="J9770" s="129">
        <v>814.2</v>
      </c>
      <c r="K9770" s="101" t="s">
        <v>1388</v>
      </c>
    </row>
    <row r="9771" spans="1:11" ht="56.25" customHeight="1">
      <c r="A9771" s="98" t="s">
        <v>633</v>
      </c>
      <c r="B9771" s="125" t="s">
        <v>7720</v>
      </c>
      <c r="C9771" s="126">
        <v>42487</v>
      </c>
      <c r="D9771" s="98" t="s">
        <v>3</v>
      </c>
      <c r="E9771" s="98">
        <v>1373371</v>
      </c>
      <c r="F9771" s="98"/>
      <c r="G9771" s="127" t="s">
        <v>9631</v>
      </c>
      <c r="H9771" s="128">
        <v>0</v>
      </c>
      <c r="I9771" s="128">
        <v>2500</v>
      </c>
      <c r="J9771" s="129">
        <v>2500</v>
      </c>
      <c r="K9771" s="101" t="s">
        <v>1388</v>
      </c>
    </row>
    <row r="9772" spans="1:11" ht="56.25" customHeight="1">
      <c r="A9772" s="98" t="s">
        <v>633</v>
      </c>
      <c r="B9772" s="125" t="s">
        <v>7720</v>
      </c>
      <c r="C9772" s="126">
        <v>42487</v>
      </c>
      <c r="D9772" s="98" t="s">
        <v>3</v>
      </c>
      <c r="E9772" s="98">
        <v>1373448</v>
      </c>
      <c r="F9772" s="98"/>
      <c r="G9772" s="127" t="s">
        <v>9635</v>
      </c>
      <c r="H9772" s="128">
        <v>0</v>
      </c>
      <c r="I9772" s="128">
        <v>8</v>
      </c>
      <c r="J9772" s="129">
        <v>8</v>
      </c>
      <c r="K9772" s="101" t="s">
        <v>1388</v>
      </c>
    </row>
    <row r="9773" spans="1:11" ht="56.25" customHeight="1">
      <c r="A9773" s="98" t="s">
        <v>633</v>
      </c>
      <c r="B9773" s="125" t="s">
        <v>7720</v>
      </c>
      <c r="C9773" s="126">
        <v>42488</v>
      </c>
      <c r="D9773" s="98" t="s">
        <v>3</v>
      </c>
      <c r="E9773" s="98">
        <v>1373947</v>
      </c>
      <c r="F9773" s="98"/>
      <c r="G9773" s="127" t="s">
        <v>9638</v>
      </c>
      <c r="H9773" s="128">
        <v>0</v>
      </c>
      <c r="I9773" s="128">
        <v>3985.4100000000003</v>
      </c>
      <c r="J9773" s="129">
        <v>3985.4100000000003</v>
      </c>
      <c r="K9773" s="101" t="s">
        <v>1388</v>
      </c>
    </row>
    <row r="9774" spans="1:11" ht="56.25" customHeight="1">
      <c r="A9774" s="98" t="s">
        <v>633</v>
      </c>
      <c r="B9774" s="125" t="s">
        <v>7720</v>
      </c>
      <c r="C9774" s="126">
        <v>42488</v>
      </c>
      <c r="D9774" s="98" t="s">
        <v>3</v>
      </c>
      <c r="E9774" s="98">
        <v>1373964</v>
      </c>
      <c r="F9774" s="98"/>
      <c r="G9774" s="127" t="s">
        <v>9639</v>
      </c>
      <c r="H9774" s="128">
        <v>0</v>
      </c>
      <c r="I9774" s="128">
        <v>1275.75</v>
      </c>
      <c r="J9774" s="129">
        <v>1275.75</v>
      </c>
      <c r="K9774" s="101" t="s">
        <v>1388</v>
      </c>
    </row>
    <row r="9775" spans="1:11" ht="56.25" customHeight="1">
      <c r="A9775" s="98" t="s">
        <v>633</v>
      </c>
      <c r="B9775" s="125" t="s">
        <v>7720</v>
      </c>
      <c r="C9775" s="126">
        <v>42488</v>
      </c>
      <c r="D9775" s="98" t="s">
        <v>3</v>
      </c>
      <c r="E9775" s="98">
        <v>1373967</v>
      </c>
      <c r="F9775" s="98"/>
      <c r="G9775" s="127" t="s">
        <v>9640</v>
      </c>
      <c r="H9775" s="128">
        <v>0</v>
      </c>
      <c r="I9775" s="128">
        <v>50</v>
      </c>
      <c r="J9775" s="129">
        <v>50</v>
      </c>
      <c r="K9775" s="101" t="s">
        <v>1388</v>
      </c>
    </row>
    <row r="9776" spans="1:11" ht="56.25" customHeight="1">
      <c r="A9776" s="98" t="s">
        <v>633</v>
      </c>
      <c r="B9776" s="125" t="s">
        <v>7720</v>
      </c>
      <c r="C9776" s="126">
        <v>42488</v>
      </c>
      <c r="D9776" s="98" t="s">
        <v>3</v>
      </c>
      <c r="E9776" s="98">
        <v>1374026</v>
      </c>
      <c r="F9776" s="98"/>
      <c r="G9776" s="127" t="s">
        <v>9646</v>
      </c>
      <c r="H9776" s="128">
        <v>0</v>
      </c>
      <c r="I9776" s="128">
        <v>322.77</v>
      </c>
      <c r="J9776" s="129">
        <v>322.77</v>
      </c>
      <c r="K9776" s="101" t="s">
        <v>1388</v>
      </c>
    </row>
    <row r="9777" spans="1:11" ht="56.25" customHeight="1">
      <c r="A9777" s="98" t="s">
        <v>633</v>
      </c>
      <c r="B9777" s="125" t="s">
        <v>7720</v>
      </c>
      <c r="C9777" s="126">
        <v>42488</v>
      </c>
      <c r="D9777" s="98" t="s">
        <v>3</v>
      </c>
      <c r="E9777" s="98">
        <v>1374035</v>
      </c>
      <c r="F9777" s="98"/>
      <c r="G9777" s="127" t="s">
        <v>9647</v>
      </c>
      <c r="H9777" s="128">
        <v>0</v>
      </c>
      <c r="I9777" s="128">
        <v>263.2</v>
      </c>
      <c r="J9777" s="129">
        <v>263.2</v>
      </c>
      <c r="K9777" s="101" t="s">
        <v>1388</v>
      </c>
    </row>
    <row r="9778" spans="1:11" ht="56.25" customHeight="1">
      <c r="A9778" s="98" t="s">
        <v>633</v>
      </c>
      <c r="B9778" s="125" t="s">
        <v>7720</v>
      </c>
      <c r="C9778" s="126">
        <v>42488</v>
      </c>
      <c r="D9778" s="98" t="s">
        <v>3</v>
      </c>
      <c r="E9778" s="98">
        <v>1374108</v>
      </c>
      <c r="F9778" s="98"/>
      <c r="G9778" s="127" t="s">
        <v>9659</v>
      </c>
      <c r="H9778" s="128">
        <v>0</v>
      </c>
      <c r="I9778" s="128">
        <v>398.27</v>
      </c>
      <c r="J9778" s="129">
        <v>398.27</v>
      </c>
      <c r="K9778" s="101" t="s">
        <v>1388</v>
      </c>
    </row>
    <row r="9779" spans="1:11" ht="56.25" customHeight="1">
      <c r="A9779" s="98" t="s">
        <v>633</v>
      </c>
      <c r="B9779" s="125" t="s">
        <v>7720</v>
      </c>
      <c r="C9779" s="126">
        <v>42488</v>
      </c>
      <c r="D9779" s="98" t="s">
        <v>3</v>
      </c>
      <c r="E9779" s="98">
        <v>1374109</v>
      </c>
      <c r="F9779" s="98"/>
      <c r="G9779" s="127" t="s">
        <v>9660</v>
      </c>
      <c r="H9779" s="128">
        <v>0</v>
      </c>
      <c r="I9779" s="128">
        <v>2253.02</v>
      </c>
      <c r="J9779" s="129">
        <v>2253.02</v>
      </c>
      <c r="K9779" s="101" t="s">
        <v>1388</v>
      </c>
    </row>
    <row r="9780" spans="1:11" ht="56.25" customHeight="1">
      <c r="A9780" s="98" t="s">
        <v>633</v>
      </c>
      <c r="B9780" s="125" t="s">
        <v>7720</v>
      </c>
      <c r="C9780" s="126">
        <v>42488</v>
      </c>
      <c r="D9780" s="98" t="s">
        <v>3</v>
      </c>
      <c r="E9780" s="98">
        <v>1374185</v>
      </c>
      <c r="F9780" s="98"/>
      <c r="G9780" s="127" t="s">
        <v>9664</v>
      </c>
      <c r="H9780" s="128">
        <v>0</v>
      </c>
      <c r="I9780" s="128">
        <v>306.39</v>
      </c>
      <c r="J9780" s="129">
        <v>306.39</v>
      </c>
      <c r="K9780" s="101" t="s">
        <v>1388</v>
      </c>
    </row>
    <row r="9781" spans="1:11" ht="56.25" customHeight="1">
      <c r="A9781" s="98" t="s">
        <v>633</v>
      </c>
      <c r="B9781" s="125" t="s">
        <v>7720</v>
      </c>
      <c r="C9781" s="126">
        <v>42488</v>
      </c>
      <c r="D9781" s="98" t="s">
        <v>3</v>
      </c>
      <c r="E9781" s="98">
        <v>1374225</v>
      </c>
      <c r="F9781" s="98"/>
      <c r="G9781" s="127" t="s">
        <v>9665</v>
      </c>
      <c r="H9781" s="128">
        <v>0</v>
      </c>
      <c r="I9781" s="128">
        <v>934.82</v>
      </c>
      <c r="J9781" s="129">
        <v>934.82</v>
      </c>
      <c r="K9781" s="101" t="s">
        <v>1388</v>
      </c>
    </row>
    <row r="9782" spans="1:11" ht="56.25" customHeight="1">
      <c r="A9782" s="98" t="s">
        <v>633</v>
      </c>
      <c r="B9782" s="125" t="s">
        <v>7720</v>
      </c>
      <c r="C9782" s="126">
        <v>42488</v>
      </c>
      <c r="D9782" s="98" t="s">
        <v>3</v>
      </c>
      <c r="E9782" s="98">
        <v>1374231</v>
      </c>
      <c r="F9782" s="98"/>
      <c r="G9782" s="127" t="s">
        <v>9667</v>
      </c>
      <c r="H9782" s="128">
        <v>0</v>
      </c>
      <c r="I9782" s="128">
        <v>796.94</v>
      </c>
      <c r="J9782" s="129">
        <v>796.94</v>
      </c>
      <c r="K9782" s="101" t="s">
        <v>1388</v>
      </c>
    </row>
    <row r="9783" spans="1:11" ht="56.25" customHeight="1">
      <c r="A9783" s="98" t="s">
        <v>633</v>
      </c>
      <c r="B9783" s="125" t="s">
        <v>7720</v>
      </c>
      <c r="C9783" s="126">
        <v>42489</v>
      </c>
      <c r="D9783" s="98" t="s">
        <v>3</v>
      </c>
      <c r="E9783" s="98">
        <v>1374427</v>
      </c>
      <c r="F9783" s="98"/>
      <c r="G9783" s="127" t="s">
        <v>9670</v>
      </c>
      <c r="H9783" s="128">
        <v>0</v>
      </c>
      <c r="I9783" s="128">
        <v>2928.33</v>
      </c>
      <c r="J9783" s="129">
        <v>2928.33</v>
      </c>
      <c r="K9783" s="101" t="s">
        <v>1388</v>
      </c>
    </row>
    <row r="9784" spans="1:11" ht="56.25" customHeight="1">
      <c r="A9784" s="98" t="s">
        <v>633</v>
      </c>
      <c r="B9784" s="125" t="s">
        <v>7720</v>
      </c>
      <c r="C9784" s="126">
        <v>42489</v>
      </c>
      <c r="D9784" s="98" t="s">
        <v>3</v>
      </c>
      <c r="E9784" s="98">
        <v>1374438</v>
      </c>
      <c r="F9784" s="98"/>
      <c r="G9784" s="127" t="s">
        <v>9671</v>
      </c>
      <c r="H9784" s="128">
        <v>0</v>
      </c>
      <c r="I9784" s="128">
        <v>1636.19</v>
      </c>
      <c r="J9784" s="129">
        <v>1636.19</v>
      </c>
      <c r="K9784" s="101" t="s">
        <v>1388</v>
      </c>
    </row>
    <row r="9785" spans="1:11" ht="56.25" customHeight="1">
      <c r="A9785" s="98" t="s">
        <v>633</v>
      </c>
      <c r="B9785" s="125" t="s">
        <v>7720</v>
      </c>
      <c r="C9785" s="126">
        <v>42489</v>
      </c>
      <c r="D9785" s="98" t="s">
        <v>3</v>
      </c>
      <c r="E9785" s="98">
        <v>1374666</v>
      </c>
      <c r="F9785" s="98"/>
      <c r="G9785" s="127" t="s">
        <v>9691</v>
      </c>
      <c r="H9785" s="128">
        <v>0</v>
      </c>
      <c r="I9785" s="128">
        <v>860.6</v>
      </c>
      <c r="J9785" s="129">
        <v>860.6</v>
      </c>
      <c r="K9785" s="101" t="s">
        <v>1388</v>
      </c>
    </row>
    <row r="9786" spans="1:11" ht="56.25" customHeight="1">
      <c r="A9786" s="98" t="s">
        <v>633</v>
      </c>
      <c r="B9786" s="125" t="s">
        <v>7720</v>
      </c>
      <c r="C9786" s="126">
        <v>42489</v>
      </c>
      <c r="D9786" s="98" t="s">
        <v>3</v>
      </c>
      <c r="E9786" s="98">
        <v>1374667</v>
      </c>
      <c r="F9786" s="98"/>
      <c r="G9786" s="127" t="s">
        <v>9692</v>
      </c>
      <c r="H9786" s="128">
        <v>0</v>
      </c>
      <c r="I9786" s="128">
        <v>49.09</v>
      </c>
      <c r="J9786" s="129">
        <v>49.09</v>
      </c>
      <c r="K9786" s="101" t="s">
        <v>1388</v>
      </c>
    </row>
    <row r="9787" spans="1:11" ht="56.25" customHeight="1">
      <c r="A9787" s="98" t="s">
        <v>633</v>
      </c>
      <c r="B9787" s="125" t="s">
        <v>7720</v>
      </c>
      <c r="C9787" s="126">
        <v>42489</v>
      </c>
      <c r="D9787" s="98" t="s">
        <v>3</v>
      </c>
      <c r="E9787" s="98">
        <v>1374669</v>
      </c>
      <c r="F9787" s="98"/>
      <c r="G9787" s="127" t="s">
        <v>9692</v>
      </c>
      <c r="H9787" s="128">
        <v>0</v>
      </c>
      <c r="I9787" s="128">
        <v>23.11</v>
      </c>
      <c r="J9787" s="129">
        <v>23.11</v>
      </c>
      <c r="K9787" s="101" t="s">
        <v>1388</v>
      </c>
    </row>
    <row r="9788" spans="1:11" ht="56.25" customHeight="1">
      <c r="A9788" s="98" t="s">
        <v>633</v>
      </c>
      <c r="B9788" s="125" t="s">
        <v>7720</v>
      </c>
      <c r="C9788" s="126">
        <v>42493</v>
      </c>
      <c r="D9788" s="98" t="s">
        <v>3</v>
      </c>
      <c r="E9788" s="98">
        <v>1374909</v>
      </c>
      <c r="F9788" s="98"/>
      <c r="G9788" s="127" t="s">
        <v>9697</v>
      </c>
      <c r="H9788" s="128">
        <v>0</v>
      </c>
      <c r="I9788" s="128">
        <v>720</v>
      </c>
      <c r="J9788" s="129">
        <v>720</v>
      </c>
      <c r="K9788" s="101" t="s">
        <v>1388</v>
      </c>
    </row>
    <row r="9789" spans="1:11" ht="56.25" customHeight="1">
      <c r="A9789" s="98" t="s">
        <v>633</v>
      </c>
      <c r="B9789" s="125" t="s">
        <v>7720</v>
      </c>
      <c r="C9789" s="126">
        <v>42493</v>
      </c>
      <c r="D9789" s="98" t="s">
        <v>3</v>
      </c>
      <c r="E9789" s="98">
        <v>1374911</v>
      </c>
      <c r="F9789" s="98"/>
      <c r="G9789" s="127" t="s">
        <v>9698</v>
      </c>
      <c r="H9789" s="128">
        <v>0</v>
      </c>
      <c r="I9789" s="128">
        <v>1289.71</v>
      </c>
      <c r="J9789" s="129">
        <v>1289.71</v>
      </c>
      <c r="K9789" s="101" t="s">
        <v>1388</v>
      </c>
    </row>
    <row r="9790" spans="1:11" ht="56.25" customHeight="1">
      <c r="A9790" s="98" t="s">
        <v>633</v>
      </c>
      <c r="B9790" s="125" t="s">
        <v>7720</v>
      </c>
      <c r="C9790" s="126">
        <v>42493</v>
      </c>
      <c r="D9790" s="98" t="s">
        <v>3</v>
      </c>
      <c r="E9790" s="98">
        <v>1374912</v>
      </c>
      <c r="F9790" s="98"/>
      <c r="G9790" s="127" t="s">
        <v>9215</v>
      </c>
      <c r="H9790" s="128">
        <v>0</v>
      </c>
      <c r="I9790" s="128">
        <v>1506</v>
      </c>
      <c r="J9790" s="129">
        <v>1506</v>
      </c>
      <c r="K9790" s="101" t="s">
        <v>1388</v>
      </c>
    </row>
    <row r="9791" spans="1:11" ht="56.25" customHeight="1">
      <c r="A9791" s="98" t="s">
        <v>633</v>
      </c>
      <c r="B9791" s="125" t="s">
        <v>7720</v>
      </c>
      <c r="C9791" s="126">
        <v>42493</v>
      </c>
      <c r="D9791" s="98" t="s">
        <v>3</v>
      </c>
      <c r="E9791" s="98">
        <v>1374913</v>
      </c>
      <c r="F9791" s="98"/>
      <c r="G9791" s="127" t="s">
        <v>9699</v>
      </c>
      <c r="H9791" s="128">
        <v>0</v>
      </c>
      <c r="I9791" s="128">
        <v>1286.82</v>
      </c>
      <c r="J9791" s="129">
        <v>1286.82</v>
      </c>
      <c r="K9791" s="101" t="s">
        <v>1388</v>
      </c>
    </row>
    <row r="9792" spans="1:11" ht="56.25" customHeight="1">
      <c r="A9792" s="98" t="s">
        <v>633</v>
      </c>
      <c r="B9792" s="125" t="s">
        <v>7720</v>
      </c>
      <c r="C9792" s="126">
        <v>42493</v>
      </c>
      <c r="D9792" s="98" t="s">
        <v>3</v>
      </c>
      <c r="E9792" s="98">
        <v>1374918</v>
      </c>
      <c r="F9792" s="98"/>
      <c r="G9792" s="127" t="s">
        <v>9700</v>
      </c>
      <c r="H9792" s="128">
        <v>0</v>
      </c>
      <c r="I9792" s="128">
        <v>254.1</v>
      </c>
      <c r="J9792" s="129">
        <v>254.1</v>
      </c>
      <c r="K9792" s="101" t="s">
        <v>1388</v>
      </c>
    </row>
    <row r="9793" spans="1:11" ht="56.25" customHeight="1">
      <c r="A9793" s="98" t="s">
        <v>633</v>
      </c>
      <c r="B9793" s="125" t="s">
        <v>7720</v>
      </c>
      <c r="C9793" s="126">
        <v>42493</v>
      </c>
      <c r="D9793" s="98" t="s">
        <v>3</v>
      </c>
      <c r="E9793" s="98">
        <v>1374925</v>
      </c>
      <c r="F9793" s="98"/>
      <c r="G9793" s="127" t="s">
        <v>9701</v>
      </c>
      <c r="H9793" s="128">
        <v>0</v>
      </c>
      <c r="I9793" s="128">
        <v>41.34</v>
      </c>
      <c r="J9793" s="129">
        <v>41.34</v>
      </c>
      <c r="K9793" s="101" t="s">
        <v>1388</v>
      </c>
    </row>
    <row r="9794" spans="1:11" ht="56.25" customHeight="1">
      <c r="A9794" s="98" t="s">
        <v>633</v>
      </c>
      <c r="B9794" s="125" t="s">
        <v>7720</v>
      </c>
      <c r="C9794" s="126">
        <v>42493</v>
      </c>
      <c r="D9794" s="98" t="s">
        <v>3</v>
      </c>
      <c r="E9794" s="98">
        <v>1374926</v>
      </c>
      <c r="F9794" s="98"/>
      <c r="G9794" s="127" t="s">
        <v>9701</v>
      </c>
      <c r="H9794" s="128">
        <v>0</v>
      </c>
      <c r="I9794" s="128">
        <v>39.300000000000004</v>
      </c>
      <c r="J9794" s="129">
        <v>39.300000000000004</v>
      </c>
      <c r="K9794" s="101" t="s">
        <v>1388</v>
      </c>
    </row>
    <row r="9795" spans="1:11" ht="56.25" customHeight="1">
      <c r="A9795" s="98" t="s">
        <v>633</v>
      </c>
      <c r="B9795" s="125" t="s">
        <v>7720</v>
      </c>
      <c r="C9795" s="126">
        <v>42493</v>
      </c>
      <c r="D9795" s="98" t="s">
        <v>3</v>
      </c>
      <c r="E9795" s="98">
        <v>1374947</v>
      </c>
      <c r="F9795" s="98"/>
      <c r="G9795" s="127" t="s">
        <v>9706</v>
      </c>
      <c r="H9795" s="128">
        <v>0</v>
      </c>
      <c r="I9795" s="128">
        <v>33</v>
      </c>
      <c r="J9795" s="129">
        <v>33</v>
      </c>
      <c r="K9795" s="101" t="s">
        <v>1388</v>
      </c>
    </row>
    <row r="9796" spans="1:11" ht="56.25" customHeight="1">
      <c r="A9796" s="98" t="s">
        <v>633</v>
      </c>
      <c r="B9796" s="125" t="s">
        <v>7720</v>
      </c>
      <c r="C9796" s="126">
        <v>42493</v>
      </c>
      <c r="D9796" s="98" t="s">
        <v>3</v>
      </c>
      <c r="E9796" s="98">
        <v>1374955</v>
      </c>
      <c r="F9796" s="98"/>
      <c r="G9796" s="127" t="s">
        <v>9707</v>
      </c>
      <c r="H9796" s="128">
        <v>0</v>
      </c>
      <c r="I9796" s="128">
        <v>7204.96</v>
      </c>
      <c r="J9796" s="129">
        <v>7204.96</v>
      </c>
      <c r="K9796" s="101" t="s">
        <v>1388</v>
      </c>
    </row>
    <row r="9797" spans="1:11" ht="56.25" customHeight="1">
      <c r="A9797" s="98" t="s">
        <v>633</v>
      </c>
      <c r="B9797" s="125" t="s">
        <v>7720</v>
      </c>
      <c r="C9797" s="126">
        <v>42493</v>
      </c>
      <c r="D9797" s="98" t="s">
        <v>3</v>
      </c>
      <c r="E9797" s="98">
        <v>1374963</v>
      </c>
      <c r="F9797" s="98"/>
      <c r="G9797" s="127" t="s">
        <v>9709</v>
      </c>
      <c r="H9797" s="128">
        <v>0</v>
      </c>
      <c r="I9797" s="128">
        <v>22542.880000000001</v>
      </c>
      <c r="J9797" s="129">
        <v>22542.880000000001</v>
      </c>
      <c r="K9797" s="101" t="s">
        <v>1388</v>
      </c>
    </row>
    <row r="9798" spans="1:11" ht="56.25" customHeight="1">
      <c r="A9798" s="98" t="s">
        <v>633</v>
      </c>
      <c r="B9798" s="125" t="s">
        <v>7720</v>
      </c>
      <c r="C9798" s="126">
        <v>42493</v>
      </c>
      <c r="D9798" s="98" t="s">
        <v>3</v>
      </c>
      <c r="E9798" s="98">
        <v>1375011</v>
      </c>
      <c r="F9798" s="98"/>
      <c r="G9798" s="127" t="s">
        <v>9710</v>
      </c>
      <c r="H9798" s="128">
        <v>0</v>
      </c>
      <c r="I9798" s="128">
        <v>462.87</v>
      </c>
      <c r="J9798" s="129">
        <v>462.87</v>
      </c>
      <c r="K9798" s="101" t="s">
        <v>1388</v>
      </c>
    </row>
    <row r="9799" spans="1:11" ht="56.25" customHeight="1">
      <c r="A9799" s="98" t="s">
        <v>633</v>
      </c>
      <c r="B9799" s="125" t="s">
        <v>7720</v>
      </c>
      <c r="C9799" s="126">
        <v>42493</v>
      </c>
      <c r="D9799" s="98" t="s">
        <v>3</v>
      </c>
      <c r="E9799" s="98">
        <v>1375030</v>
      </c>
      <c r="F9799" s="98"/>
      <c r="G9799" s="127" t="s">
        <v>9714</v>
      </c>
      <c r="H9799" s="128">
        <v>0</v>
      </c>
      <c r="I9799" s="128">
        <v>1617.68</v>
      </c>
      <c r="J9799" s="129">
        <v>1617.68</v>
      </c>
      <c r="K9799" s="101" t="s">
        <v>1388</v>
      </c>
    </row>
    <row r="9800" spans="1:11" ht="56.25" customHeight="1">
      <c r="A9800" s="98" t="s">
        <v>633</v>
      </c>
      <c r="B9800" s="125" t="s">
        <v>7720</v>
      </c>
      <c r="C9800" s="126">
        <v>42493</v>
      </c>
      <c r="D9800" s="98" t="s">
        <v>3</v>
      </c>
      <c r="E9800" s="98">
        <v>1375048</v>
      </c>
      <c r="F9800" s="98"/>
      <c r="G9800" s="127" t="s">
        <v>9717</v>
      </c>
      <c r="H9800" s="128">
        <v>0</v>
      </c>
      <c r="I9800" s="128">
        <v>140</v>
      </c>
      <c r="J9800" s="129">
        <v>140</v>
      </c>
      <c r="K9800" s="101" t="s">
        <v>1388</v>
      </c>
    </row>
    <row r="9801" spans="1:11" ht="56.25" customHeight="1">
      <c r="A9801" s="98" t="s">
        <v>633</v>
      </c>
      <c r="B9801" s="125" t="s">
        <v>7720</v>
      </c>
      <c r="C9801" s="126">
        <v>42493</v>
      </c>
      <c r="D9801" s="98" t="s">
        <v>3</v>
      </c>
      <c r="E9801" s="98">
        <v>1375057</v>
      </c>
      <c r="F9801" s="98"/>
      <c r="G9801" s="127" t="s">
        <v>9718</v>
      </c>
      <c r="H9801" s="128">
        <v>0</v>
      </c>
      <c r="I9801" s="128">
        <v>1500</v>
      </c>
      <c r="J9801" s="129">
        <v>1500</v>
      </c>
      <c r="K9801" s="101" t="s">
        <v>1388</v>
      </c>
    </row>
    <row r="9802" spans="1:11" ht="56.25" customHeight="1">
      <c r="A9802" s="98" t="s">
        <v>633</v>
      </c>
      <c r="B9802" s="125" t="s">
        <v>7720</v>
      </c>
      <c r="C9802" s="126">
        <v>42493</v>
      </c>
      <c r="D9802" s="98" t="s">
        <v>3</v>
      </c>
      <c r="E9802" s="98">
        <v>1375084</v>
      </c>
      <c r="F9802" s="98"/>
      <c r="G9802" s="127" t="s">
        <v>9719</v>
      </c>
      <c r="H9802" s="128">
        <v>0</v>
      </c>
      <c r="I9802" s="128">
        <v>978.54</v>
      </c>
      <c r="J9802" s="129">
        <v>978.54</v>
      </c>
      <c r="K9802" s="101" t="s">
        <v>1388</v>
      </c>
    </row>
    <row r="9803" spans="1:11" ht="56.25" customHeight="1">
      <c r="A9803" s="98" t="s">
        <v>633</v>
      </c>
      <c r="B9803" s="125" t="s">
        <v>7720</v>
      </c>
      <c r="C9803" s="126">
        <v>42493</v>
      </c>
      <c r="D9803" s="98" t="s">
        <v>3</v>
      </c>
      <c r="E9803" s="98">
        <v>1375201</v>
      </c>
      <c r="F9803" s="98"/>
      <c r="G9803" s="127" t="s">
        <v>9725</v>
      </c>
      <c r="H9803" s="128">
        <v>0</v>
      </c>
      <c r="I9803" s="128">
        <v>1781</v>
      </c>
      <c r="J9803" s="129">
        <v>1781</v>
      </c>
      <c r="K9803" s="101" t="s">
        <v>1388</v>
      </c>
    </row>
    <row r="9804" spans="1:11" ht="56.25" customHeight="1">
      <c r="A9804" s="98" t="s">
        <v>633</v>
      </c>
      <c r="B9804" s="125" t="s">
        <v>7720</v>
      </c>
      <c r="C9804" s="126">
        <v>42494</v>
      </c>
      <c r="D9804" s="98" t="s">
        <v>3</v>
      </c>
      <c r="E9804" s="98">
        <v>1375449</v>
      </c>
      <c r="F9804" s="98"/>
      <c r="G9804" s="127" t="s">
        <v>9730</v>
      </c>
      <c r="H9804" s="128">
        <v>0</v>
      </c>
      <c r="I9804" s="128">
        <v>50</v>
      </c>
      <c r="J9804" s="129">
        <v>50</v>
      </c>
      <c r="K9804" s="101" t="s">
        <v>1388</v>
      </c>
    </row>
    <row r="9805" spans="1:11" ht="56.25" customHeight="1">
      <c r="A9805" s="98" t="s">
        <v>633</v>
      </c>
      <c r="B9805" s="125" t="s">
        <v>7720</v>
      </c>
      <c r="C9805" s="126">
        <v>42494</v>
      </c>
      <c r="D9805" s="98" t="s">
        <v>3</v>
      </c>
      <c r="E9805" s="98">
        <v>1375460</v>
      </c>
      <c r="F9805" s="98"/>
      <c r="G9805" s="127" t="s">
        <v>9732</v>
      </c>
      <c r="H9805" s="128">
        <v>0</v>
      </c>
      <c r="I9805" s="128">
        <v>500</v>
      </c>
      <c r="J9805" s="129">
        <v>500</v>
      </c>
      <c r="K9805" s="101" t="s">
        <v>1388</v>
      </c>
    </row>
    <row r="9806" spans="1:11" ht="56.25" customHeight="1">
      <c r="A9806" s="98" t="s">
        <v>633</v>
      </c>
      <c r="B9806" s="125" t="s">
        <v>7720</v>
      </c>
      <c r="C9806" s="126">
        <v>42494</v>
      </c>
      <c r="D9806" s="98" t="s">
        <v>3</v>
      </c>
      <c r="E9806" s="98">
        <v>1375470</v>
      </c>
      <c r="F9806" s="98"/>
      <c r="G9806" s="127" t="s">
        <v>9736</v>
      </c>
      <c r="H9806" s="128">
        <v>0</v>
      </c>
      <c r="I9806" s="128">
        <v>50</v>
      </c>
      <c r="J9806" s="129">
        <v>50</v>
      </c>
      <c r="K9806" s="101" t="s">
        <v>1388</v>
      </c>
    </row>
    <row r="9807" spans="1:11" ht="56.25" customHeight="1">
      <c r="A9807" s="98" t="s">
        <v>633</v>
      </c>
      <c r="B9807" s="125" t="s">
        <v>7720</v>
      </c>
      <c r="C9807" s="126">
        <v>42494</v>
      </c>
      <c r="D9807" s="98" t="s">
        <v>3</v>
      </c>
      <c r="E9807" s="98">
        <v>1375527</v>
      </c>
      <c r="F9807" s="98"/>
      <c r="G9807" s="127" t="s">
        <v>9740</v>
      </c>
      <c r="H9807" s="128">
        <v>0</v>
      </c>
      <c r="I9807" s="128">
        <v>627.85</v>
      </c>
      <c r="J9807" s="129">
        <v>627.85</v>
      </c>
      <c r="K9807" s="101" t="s">
        <v>1388</v>
      </c>
    </row>
    <row r="9808" spans="1:11" ht="56.25" customHeight="1">
      <c r="A9808" s="98" t="s">
        <v>633</v>
      </c>
      <c r="B9808" s="125" t="s">
        <v>7720</v>
      </c>
      <c r="C9808" s="126">
        <v>42494</v>
      </c>
      <c r="D9808" s="98" t="s">
        <v>3</v>
      </c>
      <c r="E9808" s="98">
        <v>1375584</v>
      </c>
      <c r="F9808" s="98"/>
      <c r="G9808" s="127" t="s">
        <v>9742</v>
      </c>
      <c r="H9808" s="128">
        <v>0</v>
      </c>
      <c r="I9808" s="128">
        <v>259.7</v>
      </c>
      <c r="J9808" s="129">
        <v>259.7</v>
      </c>
      <c r="K9808" s="101" t="s">
        <v>1388</v>
      </c>
    </row>
    <row r="9809" spans="1:11" ht="56.25" customHeight="1">
      <c r="A9809" s="98" t="s">
        <v>633</v>
      </c>
      <c r="B9809" s="125" t="s">
        <v>7720</v>
      </c>
      <c r="C9809" s="126">
        <v>42494</v>
      </c>
      <c r="D9809" s="98" t="s">
        <v>3</v>
      </c>
      <c r="E9809" s="98">
        <v>1375596</v>
      </c>
      <c r="F9809" s="98"/>
      <c r="G9809" s="127" t="s">
        <v>9743</v>
      </c>
      <c r="H9809" s="128">
        <v>0</v>
      </c>
      <c r="I9809" s="128">
        <v>18094.79</v>
      </c>
      <c r="J9809" s="129">
        <v>18094.79</v>
      </c>
      <c r="K9809" s="101" t="s">
        <v>1388</v>
      </c>
    </row>
    <row r="9810" spans="1:11" ht="56.25" customHeight="1">
      <c r="A9810" s="98" t="s">
        <v>633</v>
      </c>
      <c r="B9810" s="125" t="s">
        <v>7720</v>
      </c>
      <c r="C9810" s="126">
        <v>42494</v>
      </c>
      <c r="D9810" s="98" t="s">
        <v>3</v>
      </c>
      <c r="E9810" s="98">
        <v>1375634</v>
      </c>
      <c r="F9810" s="98"/>
      <c r="G9810" s="127" t="s">
        <v>9744</v>
      </c>
      <c r="H9810" s="128">
        <v>0</v>
      </c>
      <c r="I9810" s="128">
        <v>50</v>
      </c>
      <c r="J9810" s="129">
        <v>50</v>
      </c>
      <c r="K9810" s="101" t="s">
        <v>1388</v>
      </c>
    </row>
    <row r="9811" spans="1:11" ht="56.25" customHeight="1">
      <c r="A9811" s="98" t="s">
        <v>633</v>
      </c>
      <c r="B9811" s="125" t="s">
        <v>7720</v>
      </c>
      <c r="C9811" s="126">
        <v>42495</v>
      </c>
      <c r="D9811" s="98" t="s">
        <v>3</v>
      </c>
      <c r="E9811" s="98">
        <v>1375806</v>
      </c>
      <c r="F9811" s="98"/>
      <c r="G9811" s="127" t="s">
        <v>7806</v>
      </c>
      <c r="H9811" s="128">
        <v>0</v>
      </c>
      <c r="I9811" s="128">
        <v>1016</v>
      </c>
      <c r="J9811" s="129">
        <v>1016</v>
      </c>
      <c r="K9811" s="101" t="s">
        <v>1388</v>
      </c>
    </row>
    <row r="9812" spans="1:11" ht="56.25" customHeight="1">
      <c r="A9812" s="98" t="s">
        <v>633</v>
      </c>
      <c r="B9812" s="125" t="s">
        <v>7720</v>
      </c>
      <c r="C9812" s="126">
        <v>42495</v>
      </c>
      <c r="D9812" s="98" t="s">
        <v>3</v>
      </c>
      <c r="E9812" s="98">
        <v>1375814</v>
      </c>
      <c r="F9812" s="98"/>
      <c r="G9812" s="127" t="s">
        <v>9748</v>
      </c>
      <c r="H9812" s="128">
        <v>0</v>
      </c>
      <c r="I9812" s="128">
        <v>371</v>
      </c>
      <c r="J9812" s="129">
        <v>371</v>
      </c>
      <c r="K9812" s="101" t="s">
        <v>1388</v>
      </c>
    </row>
    <row r="9813" spans="1:11" ht="56.25" customHeight="1">
      <c r="A9813" s="98" t="s">
        <v>633</v>
      </c>
      <c r="B9813" s="125" t="s">
        <v>7720</v>
      </c>
      <c r="C9813" s="126">
        <v>42495</v>
      </c>
      <c r="D9813" s="98" t="s">
        <v>3</v>
      </c>
      <c r="E9813" s="98">
        <v>1375817</v>
      </c>
      <c r="F9813" s="98"/>
      <c r="G9813" s="127" t="s">
        <v>9748</v>
      </c>
      <c r="H9813" s="128">
        <v>0</v>
      </c>
      <c r="I9813" s="128">
        <v>185.5</v>
      </c>
      <c r="J9813" s="129">
        <v>185.5</v>
      </c>
      <c r="K9813" s="101" t="s">
        <v>1388</v>
      </c>
    </row>
    <row r="9814" spans="1:11" ht="56.25" customHeight="1">
      <c r="A9814" s="98" t="s">
        <v>633</v>
      </c>
      <c r="B9814" s="125" t="s">
        <v>7720</v>
      </c>
      <c r="C9814" s="126">
        <v>42495</v>
      </c>
      <c r="D9814" s="98" t="s">
        <v>3</v>
      </c>
      <c r="E9814" s="98">
        <v>1375904</v>
      </c>
      <c r="F9814" s="98"/>
      <c r="G9814" s="127" t="s">
        <v>9750</v>
      </c>
      <c r="H9814" s="128">
        <v>0</v>
      </c>
      <c r="I9814" s="128">
        <v>371</v>
      </c>
      <c r="J9814" s="129">
        <v>371</v>
      </c>
      <c r="K9814" s="101" t="s">
        <v>1388</v>
      </c>
    </row>
    <row r="9815" spans="1:11" ht="56.25" customHeight="1">
      <c r="A9815" s="98" t="s">
        <v>633</v>
      </c>
      <c r="B9815" s="125" t="s">
        <v>7720</v>
      </c>
      <c r="C9815" s="126">
        <v>42495</v>
      </c>
      <c r="D9815" s="98" t="s">
        <v>3</v>
      </c>
      <c r="E9815" s="98">
        <v>1375907</v>
      </c>
      <c r="F9815" s="98"/>
      <c r="G9815" s="127" t="s">
        <v>9751</v>
      </c>
      <c r="H9815" s="128">
        <v>0</v>
      </c>
      <c r="I9815" s="128">
        <v>371</v>
      </c>
      <c r="J9815" s="129">
        <v>371</v>
      </c>
      <c r="K9815" s="101" t="s">
        <v>1388</v>
      </c>
    </row>
    <row r="9816" spans="1:11" ht="56.25" customHeight="1">
      <c r="A9816" s="98" t="s">
        <v>633</v>
      </c>
      <c r="B9816" s="125" t="s">
        <v>7720</v>
      </c>
      <c r="C9816" s="126">
        <v>42495</v>
      </c>
      <c r="D9816" s="98" t="s">
        <v>3</v>
      </c>
      <c r="E9816" s="98">
        <v>1375982</v>
      </c>
      <c r="F9816" s="98"/>
      <c r="G9816" s="127" t="s">
        <v>9755</v>
      </c>
      <c r="H9816" s="128">
        <v>0</v>
      </c>
      <c r="I9816" s="128">
        <v>1729.08</v>
      </c>
      <c r="J9816" s="129">
        <v>1729.08</v>
      </c>
      <c r="K9816" s="101" t="s">
        <v>1388</v>
      </c>
    </row>
    <row r="9817" spans="1:11" ht="56.25" customHeight="1">
      <c r="A9817" s="98" t="s">
        <v>633</v>
      </c>
      <c r="B9817" s="125" t="s">
        <v>7720</v>
      </c>
      <c r="C9817" s="126">
        <v>42495</v>
      </c>
      <c r="D9817" s="98" t="s">
        <v>3</v>
      </c>
      <c r="E9817" s="98">
        <v>1376006</v>
      </c>
      <c r="F9817" s="98"/>
      <c r="G9817" s="127" t="s">
        <v>9758</v>
      </c>
      <c r="H9817" s="128">
        <v>0</v>
      </c>
      <c r="I9817" s="128">
        <v>1558.68</v>
      </c>
      <c r="J9817" s="129">
        <v>1558.68</v>
      </c>
      <c r="K9817" s="101" t="s">
        <v>1388</v>
      </c>
    </row>
    <row r="9818" spans="1:11" ht="56.25" customHeight="1">
      <c r="A9818" s="98" t="s">
        <v>633</v>
      </c>
      <c r="B9818" s="125" t="s">
        <v>7720</v>
      </c>
      <c r="C9818" s="126">
        <v>42495</v>
      </c>
      <c r="D9818" s="98" t="s">
        <v>3</v>
      </c>
      <c r="E9818" s="98">
        <v>1376008</v>
      </c>
      <c r="F9818" s="98"/>
      <c r="G9818" s="127" t="s">
        <v>9760</v>
      </c>
      <c r="H9818" s="128">
        <v>0</v>
      </c>
      <c r="I9818" s="128">
        <v>2420.3200000000002</v>
      </c>
      <c r="J9818" s="129">
        <v>2420.3200000000002</v>
      </c>
      <c r="K9818" s="101" t="s">
        <v>1388</v>
      </c>
    </row>
    <row r="9819" spans="1:11" ht="56.25" customHeight="1">
      <c r="A9819" s="98" t="s">
        <v>633</v>
      </c>
      <c r="B9819" s="125" t="s">
        <v>7720</v>
      </c>
      <c r="C9819" s="126">
        <v>42495</v>
      </c>
      <c r="D9819" s="98" t="s">
        <v>3</v>
      </c>
      <c r="E9819" s="98">
        <v>1376068</v>
      </c>
      <c r="F9819" s="98"/>
      <c r="G9819" s="127" t="s">
        <v>9764</v>
      </c>
      <c r="H9819" s="128">
        <v>0</v>
      </c>
      <c r="I9819" s="128">
        <v>1713</v>
      </c>
      <c r="J9819" s="129">
        <v>1713</v>
      </c>
      <c r="K9819" s="101" t="s">
        <v>1388</v>
      </c>
    </row>
    <row r="9820" spans="1:11" ht="56.25" customHeight="1">
      <c r="A9820" s="98" t="s">
        <v>633</v>
      </c>
      <c r="B9820" s="125" t="s">
        <v>7720</v>
      </c>
      <c r="C9820" s="126">
        <v>42495</v>
      </c>
      <c r="D9820" s="98" t="s">
        <v>3</v>
      </c>
      <c r="E9820" s="98">
        <v>1376075</v>
      </c>
      <c r="F9820" s="98"/>
      <c r="G9820" s="127" t="s">
        <v>9765</v>
      </c>
      <c r="H9820" s="128">
        <v>0</v>
      </c>
      <c r="I9820" s="128">
        <v>240</v>
      </c>
      <c r="J9820" s="129">
        <v>240</v>
      </c>
      <c r="K9820" s="101" t="s">
        <v>1388</v>
      </c>
    </row>
    <row r="9821" spans="1:11" ht="56.25" customHeight="1">
      <c r="A9821" s="98" t="s">
        <v>633</v>
      </c>
      <c r="B9821" s="125" t="s">
        <v>7720</v>
      </c>
      <c r="C9821" s="126">
        <v>42495</v>
      </c>
      <c r="D9821" s="98" t="s">
        <v>3</v>
      </c>
      <c r="E9821" s="98">
        <v>1376076</v>
      </c>
      <c r="F9821" s="98"/>
      <c r="G9821" s="127" t="s">
        <v>9766</v>
      </c>
      <c r="H9821" s="128">
        <v>0</v>
      </c>
      <c r="I9821" s="128">
        <v>1576.24</v>
      </c>
      <c r="J9821" s="129">
        <v>1576.24</v>
      </c>
      <c r="K9821" s="101" t="s">
        <v>1388</v>
      </c>
    </row>
    <row r="9822" spans="1:11" ht="56.25" customHeight="1">
      <c r="A9822" s="98" t="s">
        <v>633</v>
      </c>
      <c r="B9822" s="125" t="s">
        <v>7720</v>
      </c>
      <c r="C9822" s="126">
        <v>42495</v>
      </c>
      <c r="D9822" s="98" t="s">
        <v>3</v>
      </c>
      <c r="E9822" s="98">
        <v>1376087</v>
      </c>
      <c r="F9822" s="98"/>
      <c r="G9822" s="127" t="s">
        <v>9767</v>
      </c>
      <c r="H9822" s="128">
        <v>0</v>
      </c>
      <c r="I9822" s="128">
        <v>807.80000000000007</v>
      </c>
      <c r="J9822" s="129">
        <v>807.80000000000007</v>
      </c>
      <c r="K9822" s="101" t="s">
        <v>1388</v>
      </c>
    </row>
    <row r="9823" spans="1:11" ht="56.25" customHeight="1">
      <c r="A9823" s="98" t="s">
        <v>633</v>
      </c>
      <c r="B9823" s="125" t="s">
        <v>7720</v>
      </c>
      <c r="C9823" s="126">
        <v>42495</v>
      </c>
      <c r="D9823" s="98" t="s">
        <v>3</v>
      </c>
      <c r="E9823" s="98">
        <v>1376090</v>
      </c>
      <c r="F9823" s="98"/>
      <c r="G9823" s="127" t="s">
        <v>9768</v>
      </c>
      <c r="H9823" s="128">
        <v>0</v>
      </c>
      <c r="I9823" s="128">
        <v>2433.66</v>
      </c>
      <c r="J9823" s="129">
        <v>2433.66</v>
      </c>
      <c r="K9823" s="101" t="s">
        <v>1388</v>
      </c>
    </row>
    <row r="9824" spans="1:11" ht="56.25" customHeight="1">
      <c r="A9824" s="98" t="s">
        <v>633</v>
      </c>
      <c r="B9824" s="125" t="s">
        <v>7720</v>
      </c>
      <c r="C9824" s="126">
        <v>42495</v>
      </c>
      <c r="D9824" s="98" t="s">
        <v>3</v>
      </c>
      <c r="E9824" s="98">
        <v>1376130</v>
      </c>
      <c r="F9824" s="98"/>
      <c r="G9824" s="127" t="s">
        <v>9770</v>
      </c>
      <c r="H9824" s="128">
        <v>0</v>
      </c>
      <c r="I9824" s="128">
        <v>250</v>
      </c>
      <c r="J9824" s="129">
        <v>250</v>
      </c>
      <c r="K9824" s="101" t="s">
        <v>1388</v>
      </c>
    </row>
    <row r="9825" spans="1:11" ht="56.25" customHeight="1">
      <c r="A9825" s="98" t="s">
        <v>633</v>
      </c>
      <c r="B9825" s="125" t="s">
        <v>7720</v>
      </c>
      <c r="C9825" s="126">
        <v>42495</v>
      </c>
      <c r="D9825" s="98" t="s">
        <v>3</v>
      </c>
      <c r="E9825" s="98">
        <v>1376171</v>
      </c>
      <c r="F9825" s="98"/>
      <c r="G9825" s="127" t="s">
        <v>9771</v>
      </c>
      <c r="H9825" s="128">
        <v>0</v>
      </c>
      <c r="I9825" s="128">
        <v>10</v>
      </c>
      <c r="J9825" s="129">
        <v>10</v>
      </c>
      <c r="K9825" s="101" t="s">
        <v>1388</v>
      </c>
    </row>
    <row r="9826" spans="1:11" ht="56.25" customHeight="1">
      <c r="A9826" s="98" t="s">
        <v>633</v>
      </c>
      <c r="B9826" s="125" t="s">
        <v>7720</v>
      </c>
      <c r="C9826" s="126">
        <v>42496</v>
      </c>
      <c r="D9826" s="98" t="s">
        <v>3</v>
      </c>
      <c r="E9826" s="98">
        <v>1376474</v>
      </c>
      <c r="F9826" s="98"/>
      <c r="G9826" s="127" t="s">
        <v>9781</v>
      </c>
      <c r="H9826" s="128">
        <v>0</v>
      </c>
      <c r="I9826" s="128">
        <v>1584.41</v>
      </c>
      <c r="J9826" s="129">
        <v>1584.41</v>
      </c>
      <c r="K9826" s="101" t="s">
        <v>1388</v>
      </c>
    </row>
    <row r="9827" spans="1:11" ht="56.25" customHeight="1">
      <c r="A9827" s="98" t="s">
        <v>633</v>
      </c>
      <c r="B9827" s="125" t="s">
        <v>7720</v>
      </c>
      <c r="C9827" s="126">
        <v>42496</v>
      </c>
      <c r="D9827" s="98" t="s">
        <v>3</v>
      </c>
      <c r="E9827" s="98">
        <v>1376502</v>
      </c>
      <c r="F9827" s="98"/>
      <c r="G9827" s="127" t="s">
        <v>9783</v>
      </c>
      <c r="H9827" s="128">
        <v>0</v>
      </c>
      <c r="I9827" s="128">
        <v>964.7</v>
      </c>
      <c r="J9827" s="129">
        <v>964.7</v>
      </c>
      <c r="K9827" s="101" t="s">
        <v>1388</v>
      </c>
    </row>
    <row r="9828" spans="1:11" ht="56.25" customHeight="1">
      <c r="A9828" s="98" t="s">
        <v>633</v>
      </c>
      <c r="B9828" s="125" t="s">
        <v>7720</v>
      </c>
      <c r="C9828" s="126">
        <v>42496</v>
      </c>
      <c r="D9828" s="98" t="s">
        <v>3</v>
      </c>
      <c r="E9828" s="98">
        <v>1376506</v>
      </c>
      <c r="F9828" s="98"/>
      <c r="G9828" s="127" t="s">
        <v>9784</v>
      </c>
      <c r="H9828" s="128">
        <v>0</v>
      </c>
      <c r="I9828" s="128">
        <v>5073.03</v>
      </c>
      <c r="J9828" s="129">
        <v>5073.03</v>
      </c>
      <c r="K9828" s="101" t="s">
        <v>1388</v>
      </c>
    </row>
    <row r="9829" spans="1:11" ht="56.25" customHeight="1">
      <c r="A9829" s="98" t="s">
        <v>633</v>
      </c>
      <c r="B9829" s="125" t="s">
        <v>7720</v>
      </c>
      <c r="C9829" s="126">
        <v>42496</v>
      </c>
      <c r="D9829" s="98" t="s">
        <v>3</v>
      </c>
      <c r="E9829" s="98">
        <v>1376508</v>
      </c>
      <c r="F9829" s="98"/>
      <c r="G9829" s="127" t="s">
        <v>9785</v>
      </c>
      <c r="H9829" s="128">
        <v>0</v>
      </c>
      <c r="I9829" s="128">
        <v>2013.25</v>
      </c>
      <c r="J9829" s="129">
        <v>2013.25</v>
      </c>
      <c r="K9829" s="101" t="s">
        <v>1388</v>
      </c>
    </row>
    <row r="9830" spans="1:11" ht="56.25" customHeight="1">
      <c r="A9830" s="98" t="s">
        <v>633</v>
      </c>
      <c r="B9830" s="125" t="s">
        <v>7720</v>
      </c>
      <c r="C9830" s="126">
        <v>42496</v>
      </c>
      <c r="D9830" s="98" t="s">
        <v>3</v>
      </c>
      <c r="E9830" s="98">
        <v>1376511</v>
      </c>
      <c r="F9830" s="98"/>
      <c r="G9830" s="127" t="s">
        <v>9786</v>
      </c>
      <c r="H9830" s="128">
        <v>0</v>
      </c>
      <c r="I9830" s="128">
        <v>148.13</v>
      </c>
      <c r="J9830" s="129">
        <v>148.13</v>
      </c>
      <c r="K9830" s="101" t="s">
        <v>1388</v>
      </c>
    </row>
    <row r="9831" spans="1:11" ht="56.25" customHeight="1">
      <c r="A9831" s="98" t="s">
        <v>633</v>
      </c>
      <c r="B9831" s="125" t="s">
        <v>7720</v>
      </c>
      <c r="C9831" s="126">
        <v>42496</v>
      </c>
      <c r="D9831" s="98" t="s">
        <v>3</v>
      </c>
      <c r="E9831" s="98">
        <v>1376513</v>
      </c>
      <c r="F9831" s="98"/>
      <c r="G9831" s="127" t="s">
        <v>9787</v>
      </c>
      <c r="H9831" s="128">
        <v>0</v>
      </c>
      <c r="I9831" s="128">
        <v>963.97</v>
      </c>
      <c r="J9831" s="129">
        <v>963.97</v>
      </c>
      <c r="K9831" s="101" t="s">
        <v>1388</v>
      </c>
    </row>
    <row r="9832" spans="1:11" ht="56.25" customHeight="1">
      <c r="A9832" s="98" t="s">
        <v>633</v>
      </c>
      <c r="B9832" s="125" t="s">
        <v>7720</v>
      </c>
      <c r="C9832" s="126">
        <v>42496</v>
      </c>
      <c r="D9832" s="98" t="s">
        <v>3</v>
      </c>
      <c r="E9832" s="98">
        <v>1376543</v>
      </c>
      <c r="F9832" s="98"/>
      <c r="G9832" s="127" t="s">
        <v>8274</v>
      </c>
      <c r="H9832" s="128">
        <v>0</v>
      </c>
      <c r="I9832" s="128">
        <v>1500</v>
      </c>
      <c r="J9832" s="129">
        <v>1500</v>
      </c>
      <c r="K9832" s="101" t="s">
        <v>1388</v>
      </c>
    </row>
    <row r="9833" spans="1:11" ht="56.25" customHeight="1">
      <c r="A9833" s="98" t="s">
        <v>633</v>
      </c>
      <c r="B9833" s="125" t="s">
        <v>7720</v>
      </c>
      <c r="C9833" s="126">
        <v>42496</v>
      </c>
      <c r="D9833" s="98" t="s">
        <v>3</v>
      </c>
      <c r="E9833" s="98">
        <v>1376588</v>
      </c>
      <c r="F9833" s="98"/>
      <c r="G9833" s="127" t="s">
        <v>9788</v>
      </c>
      <c r="H9833" s="128">
        <v>0</v>
      </c>
      <c r="I9833" s="128">
        <v>10.08</v>
      </c>
      <c r="J9833" s="129">
        <v>10.08</v>
      </c>
      <c r="K9833" s="101" t="s">
        <v>1429</v>
      </c>
    </row>
    <row r="9834" spans="1:11" ht="56.25" customHeight="1">
      <c r="A9834" s="98" t="s">
        <v>633</v>
      </c>
      <c r="B9834" s="125" t="s">
        <v>7720</v>
      </c>
      <c r="C9834" s="126">
        <v>42496</v>
      </c>
      <c r="D9834" s="98" t="s">
        <v>3</v>
      </c>
      <c r="E9834" s="98">
        <v>1376646</v>
      </c>
      <c r="F9834" s="98"/>
      <c r="G9834" s="127" t="s">
        <v>9790</v>
      </c>
      <c r="H9834" s="128">
        <v>0</v>
      </c>
      <c r="I9834" s="128">
        <v>1400.5</v>
      </c>
      <c r="J9834" s="129">
        <v>1400.5</v>
      </c>
      <c r="K9834" s="101" t="s">
        <v>1388</v>
      </c>
    </row>
    <row r="9835" spans="1:11" ht="56.25" customHeight="1">
      <c r="A9835" s="98" t="s">
        <v>633</v>
      </c>
      <c r="B9835" s="125" t="s">
        <v>7720</v>
      </c>
      <c r="C9835" s="126">
        <v>42499</v>
      </c>
      <c r="D9835" s="98" t="s">
        <v>3</v>
      </c>
      <c r="E9835" s="98">
        <v>1376850</v>
      </c>
      <c r="F9835" s="98"/>
      <c r="G9835" s="127" t="s">
        <v>9792</v>
      </c>
      <c r="H9835" s="128">
        <v>0</v>
      </c>
      <c r="I9835" s="128">
        <v>63</v>
      </c>
      <c r="J9835" s="129">
        <v>63</v>
      </c>
      <c r="K9835" s="101" t="s">
        <v>1388</v>
      </c>
    </row>
    <row r="9836" spans="1:11" ht="56.25" customHeight="1">
      <c r="A9836" s="98" t="s">
        <v>633</v>
      </c>
      <c r="B9836" s="125" t="s">
        <v>7720</v>
      </c>
      <c r="C9836" s="126">
        <v>42499</v>
      </c>
      <c r="D9836" s="98" t="s">
        <v>3</v>
      </c>
      <c r="E9836" s="98">
        <v>1377082</v>
      </c>
      <c r="F9836" s="98"/>
      <c r="G9836" s="127" t="s">
        <v>9808</v>
      </c>
      <c r="H9836" s="128">
        <v>0</v>
      </c>
      <c r="I9836" s="128">
        <v>10000</v>
      </c>
      <c r="J9836" s="129">
        <v>10000</v>
      </c>
      <c r="K9836" s="101" t="s">
        <v>1388</v>
      </c>
    </row>
    <row r="9837" spans="1:11" ht="56.25" customHeight="1">
      <c r="A9837" s="98" t="s">
        <v>633</v>
      </c>
      <c r="B9837" s="125" t="s">
        <v>7720</v>
      </c>
      <c r="C9837" s="126">
        <v>42499</v>
      </c>
      <c r="D9837" s="98" t="s">
        <v>3</v>
      </c>
      <c r="E9837" s="98">
        <v>1377123</v>
      </c>
      <c r="F9837" s="98"/>
      <c r="G9837" s="127" t="s">
        <v>9812</v>
      </c>
      <c r="H9837" s="128">
        <v>0</v>
      </c>
      <c r="I9837" s="128">
        <v>160</v>
      </c>
      <c r="J9837" s="129">
        <v>160</v>
      </c>
      <c r="K9837" s="101" t="s">
        <v>1388</v>
      </c>
    </row>
    <row r="9838" spans="1:11" ht="56.25" customHeight="1">
      <c r="A9838" s="98" t="s">
        <v>633</v>
      </c>
      <c r="B9838" s="125" t="s">
        <v>7720</v>
      </c>
      <c r="C9838" s="126">
        <v>42500</v>
      </c>
      <c r="D9838" s="98" t="s">
        <v>3</v>
      </c>
      <c r="E9838" s="98">
        <v>1377292</v>
      </c>
      <c r="F9838" s="98"/>
      <c r="G9838" s="127" t="s">
        <v>7792</v>
      </c>
      <c r="H9838" s="128">
        <v>0</v>
      </c>
      <c r="I9838" s="128">
        <v>400</v>
      </c>
      <c r="J9838" s="129">
        <v>400</v>
      </c>
      <c r="K9838" s="101" t="s">
        <v>1388</v>
      </c>
    </row>
    <row r="9839" spans="1:11" ht="56.25" customHeight="1">
      <c r="A9839" s="98" t="s">
        <v>633</v>
      </c>
      <c r="B9839" s="125" t="s">
        <v>7720</v>
      </c>
      <c r="C9839" s="126">
        <v>42500</v>
      </c>
      <c r="D9839" s="98" t="s">
        <v>3</v>
      </c>
      <c r="E9839" s="98">
        <v>1377302</v>
      </c>
      <c r="F9839" s="98"/>
      <c r="G9839" s="127" t="s">
        <v>9816</v>
      </c>
      <c r="H9839" s="128">
        <v>0</v>
      </c>
      <c r="I9839" s="128">
        <v>298.89</v>
      </c>
      <c r="J9839" s="129">
        <v>298.89</v>
      </c>
      <c r="K9839" s="101" t="s">
        <v>1388</v>
      </c>
    </row>
    <row r="9840" spans="1:11" ht="56.25" customHeight="1">
      <c r="A9840" s="98" t="s">
        <v>633</v>
      </c>
      <c r="B9840" s="125" t="s">
        <v>7720</v>
      </c>
      <c r="C9840" s="126">
        <v>42500</v>
      </c>
      <c r="D9840" s="98" t="s">
        <v>3</v>
      </c>
      <c r="E9840" s="98">
        <v>1377304</v>
      </c>
      <c r="F9840" s="98"/>
      <c r="G9840" s="127" t="s">
        <v>9817</v>
      </c>
      <c r="H9840" s="128">
        <v>0</v>
      </c>
      <c r="I9840" s="128">
        <v>298.89</v>
      </c>
      <c r="J9840" s="129">
        <v>298.89</v>
      </c>
      <c r="K9840" s="101" t="s">
        <v>1388</v>
      </c>
    </row>
    <row r="9841" spans="1:11" ht="56.25" customHeight="1">
      <c r="A9841" s="98" t="s">
        <v>633</v>
      </c>
      <c r="B9841" s="125" t="s">
        <v>7720</v>
      </c>
      <c r="C9841" s="126">
        <v>42500</v>
      </c>
      <c r="D9841" s="98" t="s">
        <v>3</v>
      </c>
      <c r="E9841" s="98">
        <v>1377319</v>
      </c>
      <c r="F9841" s="98"/>
      <c r="G9841" s="127" t="s">
        <v>9819</v>
      </c>
      <c r="H9841" s="128">
        <v>0</v>
      </c>
      <c r="I9841" s="128">
        <v>0.37</v>
      </c>
      <c r="J9841" s="129">
        <v>0.37</v>
      </c>
      <c r="K9841" s="101" t="s">
        <v>1388</v>
      </c>
    </row>
    <row r="9842" spans="1:11" ht="56.25" customHeight="1">
      <c r="A9842" s="98" t="s">
        <v>633</v>
      </c>
      <c r="B9842" s="125" t="s">
        <v>7720</v>
      </c>
      <c r="C9842" s="126">
        <v>42500</v>
      </c>
      <c r="D9842" s="98" t="s">
        <v>3</v>
      </c>
      <c r="E9842" s="98">
        <v>1377481</v>
      </c>
      <c r="F9842" s="98"/>
      <c r="G9842" s="127" t="s">
        <v>9826</v>
      </c>
      <c r="H9842" s="128">
        <v>0</v>
      </c>
      <c r="I9842" s="128">
        <v>1000</v>
      </c>
      <c r="J9842" s="129">
        <v>1000</v>
      </c>
      <c r="K9842" s="101" t="s">
        <v>1388</v>
      </c>
    </row>
    <row r="9843" spans="1:11" ht="56.25" customHeight="1">
      <c r="A9843" s="98" t="s">
        <v>633</v>
      </c>
      <c r="B9843" s="125" t="s">
        <v>7720</v>
      </c>
      <c r="C9843" s="126">
        <v>42500</v>
      </c>
      <c r="D9843" s="98" t="s">
        <v>3</v>
      </c>
      <c r="E9843" s="98">
        <v>1377498</v>
      </c>
      <c r="F9843" s="98"/>
      <c r="G9843" s="127" t="s">
        <v>9781</v>
      </c>
      <c r="H9843" s="128">
        <v>0</v>
      </c>
      <c r="I9843" s="128">
        <v>1584.41</v>
      </c>
      <c r="J9843" s="129">
        <v>1584.41</v>
      </c>
      <c r="K9843" s="101" t="s">
        <v>1388</v>
      </c>
    </row>
    <row r="9844" spans="1:11" ht="56.25" customHeight="1">
      <c r="A9844" s="98" t="s">
        <v>633</v>
      </c>
      <c r="B9844" s="125" t="s">
        <v>7720</v>
      </c>
      <c r="C9844" s="126">
        <v>42500</v>
      </c>
      <c r="D9844" s="98" t="s">
        <v>3</v>
      </c>
      <c r="E9844" s="98">
        <v>1377508</v>
      </c>
      <c r="F9844" s="98"/>
      <c r="G9844" s="127" t="s">
        <v>9829</v>
      </c>
      <c r="H9844" s="128">
        <v>0</v>
      </c>
      <c r="I9844" s="128">
        <v>2881.4</v>
      </c>
      <c r="J9844" s="129">
        <v>2881.4</v>
      </c>
      <c r="K9844" s="101" t="s">
        <v>1388</v>
      </c>
    </row>
    <row r="9845" spans="1:11" ht="56.25" customHeight="1">
      <c r="A9845" s="98" t="s">
        <v>633</v>
      </c>
      <c r="B9845" s="125" t="s">
        <v>7720</v>
      </c>
      <c r="C9845" s="126">
        <v>42500</v>
      </c>
      <c r="D9845" s="98" t="s">
        <v>3</v>
      </c>
      <c r="E9845" s="98">
        <v>1377510</v>
      </c>
      <c r="F9845" s="98"/>
      <c r="G9845" s="127" t="s">
        <v>9830</v>
      </c>
      <c r="H9845" s="128">
        <v>0</v>
      </c>
      <c r="I9845" s="128">
        <v>700</v>
      </c>
      <c r="J9845" s="129">
        <v>700</v>
      </c>
      <c r="K9845" s="101" t="s">
        <v>1388</v>
      </c>
    </row>
    <row r="9846" spans="1:11" ht="56.25" customHeight="1">
      <c r="A9846" s="98" t="s">
        <v>633</v>
      </c>
      <c r="B9846" s="125" t="s">
        <v>7720</v>
      </c>
      <c r="C9846" s="126">
        <v>42500</v>
      </c>
      <c r="D9846" s="98" t="s">
        <v>3</v>
      </c>
      <c r="E9846" s="98">
        <v>1377513</v>
      </c>
      <c r="F9846" s="98"/>
      <c r="G9846" s="127" t="s">
        <v>9832</v>
      </c>
      <c r="H9846" s="128">
        <v>0</v>
      </c>
      <c r="I9846" s="128">
        <v>700</v>
      </c>
      <c r="J9846" s="129">
        <v>700</v>
      </c>
      <c r="K9846" s="101" t="s">
        <v>1388</v>
      </c>
    </row>
    <row r="9847" spans="1:11" ht="56.25" customHeight="1">
      <c r="A9847" s="98" t="s">
        <v>633</v>
      </c>
      <c r="B9847" s="125" t="s">
        <v>7720</v>
      </c>
      <c r="C9847" s="126">
        <v>42500</v>
      </c>
      <c r="D9847" s="98" t="s">
        <v>3</v>
      </c>
      <c r="E9847" s="98">
        <v>1377515</v>
      </c>
      <c r="F9847" s="98"/>
      <c r="G9847" s="127" t="s">
        <v>9833</v>
      </c>
      <c r="H9847" s="128">
        <v>0</v>
      </c>
      <c r="I9847" s="128">
        <v>700</v>
      </c>
      <c r="J9847" s="129">
        <v>700</v>
      </c>
      <c r="K9847" s="101" t="s">
        <v>1388</v>
      </c>
    </row>
    <row r="9848" spans="1:11" ht="56.25" customHeight="1">
      <c r="A9848" s="98" t="s">
        <v>633</v>
      </c>
      <c r="B9848" s="125" t="s">
        <v>7720</v>
      </c>
      <c r="C9848" s="126">
        <v>42500</v>
      </c>
      <c r="D9848" s="98" t="s">
        <v>3</v>
      </c>
      <c r="E9848" s="98">
        <v>1377516</v>
      </c>
      <c r="F9848" s="98"/>
      <c r="G9848" s="127" t="s">
        <v>9834</v>
      </c>
      <c r="H9848" s="128">
        <v>0</v>
      </c>
      <c r="I9848" s="128">
        <v>700</v>
      </c>
      <c r="J9848" s="129">
        <v>700</v>
      </c>
      <c r="K9848" s="101" t="s">
        <v>1388</v>
      </c>
    </row>
    <row r="9849" spans="1:11" ht="56.25" customHeight="1">
      <c r="A9849" s="98" t="s">
        <v>633</v>
      </c>
      <c r="B9849" s="125" t="s">
        <v>7720</v>
      </c>
      <c r="C9849" s="126">
        <v>42500</v>
      </c>
      <c r="D9849" s="98" t="s">
        <v>3</v>
      </c>
      <c r="E9849" s="98">
        <v>1377518</v>
      </c>
      <c r="F9849" s="98"/>
      <c r="G9849" s="127" t="s">
        <v>9835</v>
      </c>
      <c r="H9849" s="128">
        <v>0</v>
      </c>
      <c r="I9849" s="128">
        <v>700</v>
      </c>
      <c r="J9849" s="129">
        <v>700</v>
      </c>
      <c r="K9849" s="101" t="s">
        <v>1388</v>
      </c>
    </row>
    <row r="9850" spans="1:11" ht="56.25" customHeight="1">
      <c r="A9850" s="98" t="s">
        <v>633</v>
      </c>
      <c r="B9850" s="125" t="s">
        <v>7720</v>
      </c>
      <c r="C9850" s="126">
        <v>42500</v>
      </c>
      <c r="D9850" s="98" t="s">
        <v>3</v>
      </c>
      <c r="E9850" s="98">
        <v>1377519</v>
      </c>
      <c r="F9850" s="98"/>
      <c r="G9850" s="127" t="s">
        <v>9836</v>
      </c>
      <c r="H9850" s="128">
        <v>0</v>
      </c>
      <c r="I9850" s="128">
        <v>700</v>
      </c>
      <c r="J9850" s="129">
        <v>700</v>
      </c>
      <c r="K9850" s="101" t="s">
        <v>1388</v>
      </c>
    </row>
    <row r="9851" spans="1:11" ht="56.25" customHeight="1">
      <c r="A9851" s="98" t="s">
        <v>633</v>
      </c>
      <c r="B9851" s="125" t="s">
        <v>7720</v>
      </c>
      <c r="C9851" s="126">
        <v>42500</v>
      </c>
      <c r="D9851" s="98" t="s">
        <v>3</v>
      </c>
      <c r="E9851" s="98">
        <v>1377522</v>
      </c>
      <c r="F9851" s="98"/>
      <c r="G9851" s="127" t="s">
        <v>9838</v>
      </c>
      <c r="H9851" s="128">
        <v>0</v>
      </c>
      <c r="I9851" s="128">
        <v>700</v>
      </c>
      <c r="J9851" s="129">
        <v>700</v>
      </c>
      <c r="K9851" s="101" t="s">
        <v>1388</v>
      </c>
    </row>
    <row r="9852" spans="1:11" ht="56.25" customHeight="1">
      <c r="A9852" s="98" t="s">
        <v>633</v>
      </c>
      <c r="B9852" s="125" t="s">
        <v>7720</v>
      </c>
      <c r="C9852" s="126">
        <v>42500</v>
      </c>
      <c r="D9852" s="98" t="s">
        <v>3</v>
      </c>
      <c r="E9852" s="98">
        <v>1377556</v>
      </c>
      <c r="F9852" s="98"/>
      <c r="G9852" s="127" t="s">
        <v>9841</v>
      </c>
      <c r="H9852" s="128">
        <v>0</v>
      </c>
      <c r="I9852" s="128">
        <v>37.9</v>
      </c>
      <c r="J9852" s="129">
        <v>37.9</v>
      </c>
      <c r="K9852" s="101" t="s">
        <v>1388</v>
      </c>
    </row>
    <row r="9853" spans="1:11" ht="56.25" customHeight="1">
      <c r="A9853" s="98" t="s">
        <v>633</v>
      </c>
      <c r="B9853" s="125" t="s">
        <v>7720</v>
      </c>
      <c r="C9853" s="126">
        <v>42501</v>
      </c>
      <c r="D9853" s="98" t="s">
        <v>3</v>
      </c>
      <c r="E9853" s="98">
        <v>1377960</v>
      </c>
      <c r="F9853" s="98"/>
      <c r="G9853" s="127" t="s">
        <v>9230</v>
      </c>
      <c r="H9853" s="128">
        <v>0</v>
      </c>
      <c r="I9853" s="128">
        <v>60</v>
      </c>
      <c r="J9853" s="129">
        <v>60</v>
      </c>
      <c r="K9853" s="101" t="s">
        <v>1388</v>
      </c>
    </row>
    <row r="9854" spans="1:11" ht="56.25" customHeight="1">
      <c r="A9854" s="98" t="s">
        <v>633</v>
      </c>
      <c r="B9854" s="125" t="s">
        <v>7720</v>
      </c>
      <c r="C9854" s="126">
        <v>42501</v>
      </c>
      <c r="D9854" s="98" t="s">
        <v>3</v>
      </c>
      <c r="E9854" s="98">
        <v>1377962</v>
      </c>
      <c r="F9854" s="98"/>
      <c r="G9854" s="127" t="s">
        <v>9870</v>
      </c>
      <c r="H9854" s="128">
        <v>0</v>
      </c>
      <c r="I9854" s="128">
        <v>13.200000000000001</v>
      </c>
      <c r="J9854" s="129">
        <v>13.200000000000001</v>
      </c>
      <c r="K9854" s="101" t="s">
        <v>1388</v>
      </c>
    </row>
    <row r="9855" spans="1:11" ht="56.25" customHeight="1">
      <c r="A9855" s="98" t="s">
        <v>633</v>
      </c>
      <c r="B9855" s="125" t="s">
        <v>7720</v>
      </c>
      <c r="C9855" s="126">
        <v>42501</v>
      </c>
      <c r="D9855" s="98" t="s">
        <v>3</v>
      </c>
      <c r="E9855" s="98">
        <v>1377963</v>
      </c>
      <c r="F9855" s="98"/>
      <c r="G9855" s="127" t="s">
        <v>9871</v>
      </c>
      <c r="H9855" s="128">
        <v>0</v>
      </c>
      <c r="I9855" s="128">
        <v>88</v>
      </c>
      <c r="J9855" s="129">
        <v>88</v>
      </c>
      <c r="K9855" s="101" t="s">
        <v>1388</v>
      </c>
    </row>
    <row r="9856" spans="1:11" ht="56.25" customHeight="1">
      <c r="A9856" s="98" t="s">
        <v>633</v>
      </c>
      <c r="B9856" s="125" t="s">
        <v>7720</v>
      </c>
      <c r="C9856" s="126">
        <v>42501</v>
      </c>
      <c r="D9856" s="98" t="s">
        <v>3</v>
      </c>
      <c r="E9856" s="98">
        <v>1377964</v>
      </c>
      <c r="F9856" s="98"/>
      <c r="G9856" s="127" t="s">
        <v>9872</v>
      </c>
      <c r="H9856" s="128">
        <v>0</v>
      </c>
      <c r="I9856" s="128">
        <v>1900.0900000000001</v>
      </c>
      <c r="J9856" s="129">
        <v>1900.0900000000001</v>
      </c>
      <c r="K9856" s="101" t="s">
        <v>1388</v>
      </c>
    </row>
    <row r="9857" spans="1:11" ht="56.25" customHeight="1">
      <c r="A9857" s="98" t="s">
        <v>633</v>
      </c>
      <c r="B9857" s="125" t="s">
        <v>7720</v>
      </c>
      <c r="C9857" s="126">
        <v>42501</v>
      </c>
      <c r="D9857" s="98" t="s">
        <v>3</v>
      </c>
      <c r="E9857" s="98">
        <v>1377965</v>
      </c>
      <c r="F9857" s="98"/>
      <c r="G9857" s="127" t="s">
        <v>9873</v>
      </c>
      <c r="H9857" s="128">
        <v>0</v>
      </c>
      <c r="I9857" s="128">
        <v>343.40000000000003</v>
      </c>
      <c r="J9857" s="129">
        <v>343.40000000000003</v>
      </c>
      <c r="K9857" s="101" t="s">
        <v>1388</v>
      </c>
    </row>
    <row r="9858" spans="1:11" ht="56.25" customHeight="1">
      <c r="A9858" s="98" t="s">
        <v>633</v>
      </c>
      <c r="B9858" s="125" t="s">
        <v>7720</v>
      </c>
      <c r="C9858" s="126">
        <v>42502</v>
      </c>
      <c r="D9858" s="98" t="s">
        <v>3</v>
      </c>
      <c r="E9858" s="98">
        <v>1378348</v>
      </c>
      <c r="F9858" s="98"/>
      <c r="G9858" s="127" t="s">
        <v>9902</v>
      </c>
      <c r="H9858" s="128">
        <v>0</v>
      </c>
      <c r="I9858" s="128">
        <v>9763.5300000000007</v>
      </c>
      <c r="J9858" s="129">
        <v>9763.5300000000007</v>
      </c>
      <c r="K9858" s="101" t="s">
        <v>1388</v>
      </c>
    </row>
    <row r="9859" spans="1:11" ht="56.25" customHeight="1">
      <c r="A9859" s="98" t="s">
        <v>633</v>
      </c>
      <c r="B9859" s="125" t="s">
        <v>7720</v>
      </c>
      <c r="C9859" s="126">
        <v>42502</v>
      </c>
      <c r="D9859" s="98" t="s">
        <v>3</v>
      </c>
      <c r="E9859" s="98">
        <v>1378351</v>
      </c>
      <c r="F9859" s="98"/>
      <c r="G9859" s="127" t="s">
        <v>9903</v>
      </c>
      <c r="H9859" s="128">
        <v>0</v>
      </c>
      <c r="I9859" s="128">
        <v>9763.5300000000007</v>
      </c>
      <c r="J9859" s="129">
        <v>9763.5300000000007</v>
      </c>
      <c r="K9859" s="101" t="s">
        <v>1388</v>
      </c>
    </row>
    <row r="9860" spans="1:11" ht="56.25" customHeight="1">
      <c r="A9860" s="98" t="s">
        <v>633</v>
      </c>
      <c r="B9860" s="125" t="s">
        <v>7720</v>
      </c>
      <c r="C9860" s="126">
        <v>42502</v>
      </c>
      <c r="D9860" s="98" t="s">
        <v>3</v>
      </c>
      <c r="E9860" s="98">
        <v>1378352</v>
      </c>
      <c r="F9860" s="98"/>
      <c r="G9860" s="127" t="s">
        <v>9904</v>
      </c>
      <c r="H9860" s="128">
        <v>0</v>
      </c>
      <c r="I9860" s="128">
        <v>9763.5300000000007</v>
      </c>
      <c r="J9860" s="129">
        <v>9763.5300000000007</v>
      </c>
      <c r="K9860" s="101" t="s">
        <v>1388</v>
      </c>
    </row>
    <row r="9861" spans="1:11" ht="56.25" customHeight="1">
      <c r="A9861" s="98" t="s">
        <v>633</v>
      </c>
      <c r="B9861" s="125" t="s">
        <v>7720</v>
      </c>
      <c r="C9861" s="126">
        <v>42502</v>
      </c>
      <c r="D9861" s="98" t="s">
        <v>3</v>
      </c>
      <c r="E9861" s="98">
        <v>1378354</v>
      </c>
      <c r="F9861" s="98"/>
      <c r="G9861" s="127" t="s">
        <v>9906</v>
      </c>
      <c r="H9861" s="128">
        <v>0</v>
      </c>
      <c r="I9861" s="128">
        <v>9763.5300000000007</v>
      </c>
      <c r="J9861" s="129">
        <v>9763.5300000000007</v>
      </c>
      <c r="K9861" s="101" t="s">
        <v>1388</v>
      </c>
    </row>
    <row r="9862" spans="1:11" ht="56.25" customHeight="1">
      <c r="A9862" s="98" t="s">
        <v>633</v>
      </c>
      <c r="B9862" s="125" t="s">
        <v>7720</v>
      </c>
      <c r="C9862" s="126">
        <v>42503</v>
      </c>
      <c r="D9862" s="98" t="s">
        <v>3</v>
      </c>
      <c r="E9862" s="98">
        <v>1378692</v>
      </c>
      <c r="F9862" s="98"/>
      <c r="G9862" s="127" t="s">
        <v>9913</v>
      </c>
      <c r="H9862" s="128">
        <v>0</v>
      </c>
      <c r="I9862" s="128">
        <v>116</v>
      </c>
      <c r="J9862" s="129">
        <v>116</v>
      </c>
      <c r="K9862" s="101" t="s">
        <v>1388</v>
      </c>
    </row>
    <row r="9863" spans="1:11" ht="56.25" customHeight="1">
      <c r="A9863" s="98" t="s">
        <v>633</v>
      </c>
      <c r="B9863" s="125" t="s">
        <v>7720</v>
      </c>
      <c r="C9863" s="126">
        <v>42503</v>
      </c>
      <c r="D9863" s="98" t="s">
        <v>3</v>
      </c>
      <c r="E9863" s="98">
        <v>1378774</v>
      </c>
      <c r="F9863" s="98"/>
      <c r="G9863" s="127" t="s">
        <v>7788</v>
      </c>
      <c r="H9863" s="128">
        <v>0</v>
      </c>
      <c r="I9863" s="128">
        <v>1200</v>
      </c>
      <c r="J9863" s="129">
        <v>1200</v>
      </c>
      <c r="K9863" s="101" t="s">
        <v>1388</v>
      </c>
    </row>
    <row r="9864" spans="1:11" ht="56.25" customHeight="1">
      <c r="A9864" s="98" t="s">
        <v>633</v>
      </c>
      <c r="B9864" s="125" t="s">
        <v>7720</v>
      </c>
      <c r="C9864" s="126">
        <v>42506</v>
      </c>
      <c r="D9864" s="98" t="s">
        <v>3</v>
      </c>
      <c r="E9864" s="98">
        <v>1379194</v>
      </c>
      <c r="F9864" s="98"/>
      <c r="G9864" s="127" t="s">
        <v>9928</v>
      </c>
      <c r="H9864" s="128">
        <v>0</v>
      </c>
      <c r="I9864" s="128">
        <v>500</v>
      </c>
      <c r="J9864" s="129">
        <v>500</v>
      </c>
      <c r="K9864" s="101" t="s">
        <v>1388</v>
      </c>
    </row>
    <row r="9865" spans="1:11" ht="56.25" customHeight="1">
      <c r="A9865" s="98" t="s">
        <v>633</v>
      </c>
      <c r="B9865" s="125" t="s">
        <v>7720</v>
      </c>
      <c r="C9865" s="126">
        <v>42506</v>
      </c>
      <c r="D9865" s="98" t="s">
        <v>3</v>
      </c>
      <c r="E9865" s="98">
        <v>1379323</v>
      </c>
      <c r="F9865" s="98"/>
      <c r="G9865" s="127" t="s">
        <v>9936</v>
      </c>
      <c r="H9865" s="128">
        <v>0</v>
      </c>
      <c r="I9865" s="128">
        <v>451.88</v>
      </c>
      <c r="J9865" s="129">
        <v>451.88</v>
      </c>
      <c r="K9865" s="101" t="s">
        <v>1388</v>
      </c>
    </row>
    <row r="9866" spans="1:11" ht="56.25" customHeight="1">
      <c r="A9866" s="98" t="s">
        <v>633</v>
      </c>
      <c r="B9866" s="125" t="s">
        <v>7720</v>
      </c>
      <c r="C9866" s="126">
        <v>42506</v>
      </c>
      <c r="D9866" s="98" t="s">
        <v>3</v>
      </c>
      <c r="E9866" s="98">
        <v>1379345</v>
      </c>
      <c r="F9866" s="98"/>
      <c r="G9866" s="127" t="s">
        <v>9938</v>
      </c>
      <c r="H9866" s="128">
        <v>0</v>
      </c>
      <c r="I9866" s="128">
        <v>2252.5100000000002</v>
      </c>
      <c r="J9866" s="129">
        <v>2252.5100000000002</v>
      </c>
      <c r="K9866" s="101" t="s">
        <v>1388</v>
      </c>
    </row>
    <row r="9867" spans="1:11" ht="56.25" customHeight="1">
      <c r="A9867" s="98" t="s">
        <v>633</v>
      </c>
      <c r="B9867" s="125" t="s">
        <v>7720</v>
      </c>
      <c r="C9867" s="126">
        <v>42506</v>
      </c>
      <c r="D9867" s="98" t="s">
        <v>3</v>
      </c>
      <c r="E9867" s="98">
        <v>1379346</v>
      </c>
      <c r="F9867" s="98"/>
      <c r="G9867" s="127" t="s">
        <v>9939</v>
      </c>
      <c r="H9867" s="128">
        <v>0</v>
      </c>
      <c r="I9867" s="128">
        <v>6.5</v>
      </c>
      <c r="J9867" s="129">
        <v>6.5</v>
      </c>
      <c r="K9867" s="101" t="s">
        <v>1388</v>
      </c>
    </row>
    <row r="9868" spans="1:11" ht="56.25" customHeight="1">
      <c r="A9868" s="98" t="s">
        <v>633</v>
      </c>
      <c r="B9868" s="125" t="s">
        <v>7720</v>
      </c>
      <c r="C9868" s="126">
        <v>42506</v>
      </c>
      <c r="D9868" s="98" t="s">
        <v>3</v>
      </c>
      <c r="E9868" s="98">
        <v>1379347</v>
      </c>
      <c r="F9868" s="98"/>
      <c r="G9868" s="127" t="s">
        <v>9940</v>
      </c>
      <c r="H9868" s="128">
        <v>0</v>
      </c>
      <c r="I9868" s="128">
        <v>60</v>
      </c>
      <c r="J9868" s="129">
        <v>60</v>
      </c>
      <c r="K9868" s="101" t="s">
        <v>1388</v>
      </c>
    </row>
    <row r="9869" spans="1:11" ht="56.25" customHeight="1">
      <c r="A9869" s="98" t="s">
        <v>633</v>
      </c>
      <c r="B9869" s="125" t="s">
        <v>7720</v>
      </c>
      <c r="C9869" s="126">
        <v>42506</v>
      </c>
      <c r="D9869" s="98" t="s">
        <v>3</v>
      </c>
      <c r="E9869" s="98">
        <v>1379349</v>
      </c>
      <c r="F9869" s="98"/>
      <c r="G9869" s="127" t="s">
        <v>9941</v>
      </c>
      <c r="H9869" s="128">
        <v>0</v>
      </c>
      <c r="I9869" s="128">
        <v>83.98</v>
      </c>
      <c r="J9869" s="129">
        <v>83.98</v>
      </c>
      <c r="K9869" s="101" t="s">
        <v>1388</v>
      </c>
    </row>
    <row r="9870" spans="1:11" ht="56.25" customHeight="1">
      <c r="A9870" s="98" t="s">
        <v>633</v>
      </c>
      <c r="B9870" s="125" t="s">
        <v>7720</v>
      </c>
      <c r="C9870" s="126">
        <v>42506</v>
      </c>
      <c r="D9870" s="98" t="s">
        <v>3</v>
      </c>
      <c r="E9870" s="98">
        <v>1379359</v>
      </c>
      <c r="F9870" s="98"/>
      <c r="G9870" s="127" t="s">
        <v>9942</v>
      </c>
      <c r="H9870" s="128">
        <v>0</v>
      </c>
      <c r="I9870" s="128">
        <v>192</v>
      </c>
      <c r="J9870" s="129">
        <v>192</v>
      </c>
      <c r="K9870" s="101" t="s">
        <v>1388</v>
      </c>
    </row>
    <row r="9871" spans="1:11" ht="56.25" customHeight="1">
      <c r="A9871" s="98" t="s">
        <v>633</v>
      </c>
      <c r="B9871" s="125" t="s">
        <v>7720</v>
      </c>
      <c r="C9871" s="126">
        <v>42506</v>
      </c>
      <c r="D9871" s="98" t="s">
        <v>3</v>
      </c>
      <c r="E9871" s="98">
        <v>1379363</v>
      </c>
      <c r="F9871" s="98"/>
      <c r="G9871" s="127" t="s">
        <v>9530</v>
      </c>
      <c r="H9871" s="128">
        <v>0</v>
      </c>
      <c r="I9871" s="128">
        <v>10</v>
      </c>
      <c r="J9871" s="129">
        <v>10</v>
      </c>
      <c r="K9871" s="101" t="s">
        <v>1388</v>
      </c>
    </row>
    <row r="9872" spans="1:11" ht="56.25" customHeight="1">
      <c r="A9872" s="98" t="s">
        <v>633</v>
      </c>
      <c r="B9872" s="125" t="s">
        <v>7720</v>
      </c>
      <c r="C9872" s="126">
        <v>42506</v>
      </c>
      <c r="D9872" s="98" t="s">
        <v>3</v>
      </c>
      <c r="E9872" s="98">
        <v>1379368</v>
      </c>
      <c r="F9872" s="98"/>
      <c r="G9872" s="127" t="s">
        <v>9943</v>
      </c>
      <c r="H9872" s="128">
        <v>0</v>
      </c>
      <c r="I9872" s="128">
        <v>8467</v>
      </c>
      <c r="J9872" s="129">
        <v>8467</v>
      </c>
      <c r="K9872" s="101" t="s">
        <v>1388</v>
      </c>
    </row>
    <row r="9873" spans="1:11" ht="56.25" customHeight="1">
      <c r="A9873" s="98" t="s">
        <v>633</v>
      </c>
      <c r="B9873" s="125" t="s">
        <v>7720</v>
      </c>
      <c r="C9873" s="126">
        <v>42506</v>
      </c>
      <c r="D9873" s="98" t="s">
        <v>3</v>
      </c>
      <c r="E9873" s="98">
        <v>1379369</v>
      </c>
      <c r="F9873" s="98"/>
      <c r="G9873" s="127" t="s">
        <v>8427</v>
      </c>
      <c r="H9873" s="128">
        <v>0</v>
      </c>
      <c r="I9873" s="128">
        <v>500</v>
      </c>
      <c r="J9873" s="129">
        <v>500</v>
      </c>
      <c r="K9873" s="101" t="s">
        <v>1388</v>
      </c>
    </row>
    <row r="9874" spans="1:11" ht="56.25" customHeight="1">
      <c r="A9874" s="98" t="s">
        <v>633</v>
      </c>
      <c r="B9874" s="125" t="s">
        <v>7720</v>
      </c>
      <c r="C9874" s="126">
        <v>42506</v>
      </c>
      <c r="D9874" s="98" t="s">
        <v>3</v>
      </c>
      <c r="E9874" s="98">
        <v>1379406</v>
      </c>
      <c r="F9874" s="98"/>
      <c r="G9874" s="127" t="s">
        <v>9944</v>
      </c>
      <c r="H9874" s="128">
        <v>0</v>
      </c>
      <c r="I9874" s="128">
        <v>644.70000000000005</v>
      </c>
      <c r="J9874" s="129">
        <v>644.70000000000005</v>
      </c>
      <c r="K9874" s="101" t="s">
        <v>1388</v>
      </c>
    </row>
    <row r="9875" spans="1:11" ht="56.25" customHeight="1">
      <c r="A9875" s="98" t="s">
        <v>633</v>
      </c>
      <c r="B9875" s="125" t="s">
        <v>7720</v>
      </c>
      <c r="C9875" s="126">
        <v>42507</v>
      </c>
      <c r="D9875" s="98" t="s">
        <v>3</v>
      </c>
      <c r="E9875" s="98">
        <v>1379632</v>
      </c>
      <c r="F9875" s="98"/>
      <c r="G9875" s="127" t="s">
        <v>9957</v>
      </c>
      <c r="H9875" s="128">
        <v>0</v>
      </c>
      <c r="I9875" s="128">
        <v>0.4</v>
      </c>
      <c r="J9875" s="129">
        <v>0.4</v>
      </c>
      <c r="K9875" s="101" t="s">
        <v>1388</v>
      </c>
    </row>
    <row r="9876" spans="1:11" ht="56.25" customHeight="1">
      <c r="A9876" s="98" t="s">
        <v>633</v>
      </c>
      <c r="B9876" s="125" t="s">
        <v>7720</v>
      </c>
      <c r="C9876" s="126">
        <v>42507</v>
      </c>
      <c r="D9876" s="98" t="s">
        <v>3</v>
      </c>
      <c r="E9876" s="98">
        <v>1379681</v>
      </c>
      <c r="F9876" s="98"/>
      <c r="G9876" s="127" t="s">
        <v>9962</v>
      </c>
      <c r="H9876" s="128">
        <v>0</v>
      </c>
      <c r="I9876" s="128">
        <v>51.19</v>
      </c>
      <c r="J9876" s="129">
        <v>51.19</v>
      </c>
      <c r="K9876" s="101" t="s">
        <v>1388</v>
      </c>
    </row>
    <row r="9877" spans="1:11" ht="56.25" customHeight="1">
      <c r="A9877" s="98" t="s">
        <v>633</v>
      </c>
      <c r="B9877" s="125" t="s">
        <v>7720</v>
      </c>
      <c r="C9877" s="126">
        <v>42507</v>
      </c>
      <c r="D9877" s="98" t="s">
        <v>3</v>
      </c>
      <c r="E9877" s="98">
        <v>1379685</v>
      </c>
      <c r="F9877" s="98"/>
      <c r="G9877" s="127" t="s">
        <v>9963</v>
      </c>
      <c r="H9877" s="128">
        <v>0</v>
      </c>
      <c r="I9877" s="128">
        <v>375</v>
      </c>
      <c r="J9877" s="129">
        <v>375</v>
      </c>
      <c r="K9877" s="101" t="s">
        <v>1388</v>
      </c>
    </row>
    <row r="9878" spans="1:11" ht="56.25" customHeight="1">
      <c r="A9878" s="98" t="s">
        <v>633</v>
      </c>
      <c r="B9878" s="125" t="s">
        <v>7720</v>
      </c>
      <c r="C9878" s="126">
        <v>42507</v>
      </c>
      <c r="D9878" s="98" t="s">
        <v>3</v>
      </c>
      <c r="E9878" s="98">
        <v>1379687</v>
      </c>
      <c r="F9878" s="98"/>
      <c r="G9878" s="127" t="s">
        <v>9963</v>
      </c>
      <c r="H9878" s="128">
        <v>0</v>
      </c>
      <c r="I9878" s="128">
        <v>440</v>
      </c>
      <c r="J9878" s="129">
        <v>440</v>
      </c>
      <c r="K9878" s="101" t="s">
        <v>1388</v>
      </c>
    </row>
    <row r="9879" spans="1:11" ht="56.25" customHeight="1">
      <c r="A9879" s="98" t="s">
        <v>633</v>
      </c>
      <c r="B9879" s="125" t="s">
        <v>7720</v>
      </c>
      <c r="C9879" s="126">
        <v>42507</v>
      </c>
      <c r="D9879" s="98" t="s">
        <v>3</v>
      </c>
      <c r="E9879" s="98">
        <v>1379688</v>
      </c>
      <c r="F9879" s="98"/>
      <c r="G9879" s="127" t="s">
        <v>9963</v>
      </c>
      <c r="H9879" s="128">
        <v>0</v>
      </c>
      <c r="I9879" s="128">
        <v>440</v>
      </c>
      <c r="J9879" s="129">
        <v>440</v>
      </c>
      <c r="K9879" s="101" t="s">
        <v>1388</v>
      </c>
    </row>
    <row r="9880" spans="1:11" ht="56.25" customHeight="1">
      <c r="A9880" s="98" t="s">
        <v>633</v>
      </c>
      <c r="B9880" s="125" t="s">
        <v>7720</v>
      </c>
      <c r="C9880" s="126">
        <v>42507</v>
      </c>
      <c r="D9880" s="98" t="s">
        <v>3</v>
      </c>
      <c r="E9880" s="98">
        <v>1379693</v>
      </c>
      <c r="F9880" s="98"/>
      <c r="G9880" s="127" t="s">
        <v>9966</v>
      </c>
      <c r="H9880" s="128">
        <v>0</v>
      </c>
      <c r="I9880" s="128">
        <v>878.42000000000007</v>
      </c>
      <c r="J9880" s="129">
        <v>878.42000000000007</v>
      </c>
      <c r="K9880" s="101" t="s">
        <v>1388</v>
      </c>
    </row>
    <row r="9881" spans="1:11" ht="56.25" customHeight="1">
      <c r="A9881" s="98" t="s">
        <v>633</v>
      </c>
      <c r="B9881" s="125" t="s">
        <v>7720</v>
      </c>
      <c r="C9881" s="126">
        <v>42507</v>
      </c>
      <c r="D9881" s="98" t="s">
        <v>3</v>
      </c>
      <c r="E9881" s="98">
        <v>1379724</v>
      </c>
      <c r="F9881" s="98"/>
      <c r="G9881" s="127" t="s">
        <v>9970</v>
      </c>
      <c r="H9881" s="128">
        <v>0</v>
      </c>
      <c r="I9881" s="128">
        <v>143</v>
      </c>
      <c r="J9881" s="129">
        <v>143</v>
      </c>
      <c r="K9881" s="101" t="s">
        <v>1388</v>
      </c>
    </row>
    <row r="9882" spans="1:11" ht="56.25" customHeight="1">
      <c r="A9882" s="98" t="s">
        <v>633</v>
      </c>
      <c r="B9882" s="125" t="s">
        <v>7720</v>
      </c>
      <c r="C9882" s="126">
        <v>42507</v>
      </c>
      <c r="D9882" s="98" t="s">
        <v>3</v>
      </c>
      <c r="E9882" s="98">
        <v>1379769</v>
      </c>
      <c r="F9882" s="98"/>
      <c r="G9882" s="127" t="s">
        <v>9972</v>
      </c>
      <c r="H9882" s="128">
        <v>0</v>
      </c>
      <c r="I9882" s="128">
        <v>0.12</v>
      </c>
      <c r="J9882" s="129">
        <v>0.12</v>
      </c>
      <c r="K9882" s="101" t="s">
        <v>1429</v>
      </c>
    </row>
    <row r="9883" spans="1:11" ht="56.25" customHeight="1">
      <c r="A9883" s="98" t="s">
        <v>633</v>
      </c>
      <c r="B9883" s="125" t="s">
        <v>7720</v>
      </c>
      <c r="C9883" s="126">
        <v>42507</v>
      </c>
      <c r="D9883" s="98" t="s">
        <v>3</v>
      </c>
      <c r="E9883" s="98">
        <v>1379771</v>
      </c>
      <c r="F9883" s="98"/>
      <c r="G9883" s="127" t="s">
        <v>9973</v>
      </c>
      <c r="H9883" s="128">
        <v>0</v>
      </c>
      <c r="I9883" s="128">
        <v>4420</v>
      </c>
      <c r="J9883" s="129">
        <v>4420</v>
      </c>
      <c r="K9883" s="101" t="s">
        <v>1388</v>
      </c>
    </row>
    <row r="9884" spans="1:11" ht="56.25" customHeight="1">
      <c r="A9884" s="98" t="s">
        <v>633</v>
      </c>
      <c r="B9884" s="125" t="s">
        <v>7720</v>
      </c>
      <c r="C9884" s="126">
        <v>42507</v>
      </c>
      <c r="D9884" s="98" t="s">
        <v>3</v>
      </c>
      <c r="E9884" s="98">
        <v>1379822</v>
      </c>
      <c r="F9884" s="98"/>
      <c r="G9884" s="127" t="s">
        <v>8926</v>
      </c>
      <c r="H9884" s="128">
        <v>0</v>
      </c>
      <c r="I9884" s="128">
        <v>1000</v>
      </c>
      <c r="J9884" s="129">
        <v>1000</v>
      </c>
      <c r="K9884" s="101" t="s">
        <v>1388</v>
      </c>
    </row>
    <row r="9885" spans="1:11" ht="56.25" customHeight="1">
      <c r="A9885" s="98" t="s">
        <v>633</v>
      </c>
      <c r="B9885" s="125" t="s">
        <v>7720</v>
      </c>
      <c r="C9885" s="126">
        <v>42508</v>
      </c>
      <c r="D9885" s="98" t="s">
        <v>3</v>
      </c>
      <c r="E9885" s="98">
        <v>1379990</v>
      </c>
      <c r="F9885" s="98"/>
      <c r="G9885" s="127" t="s">
        <v>9976</v>
      </c>
      <c r="H9885" s="128">
        <v>0</v>
      </c>
      <c r="I9885" s="128">
        <v>10</v>
      </c>
      <c r="J9885" s="129">
        <v>10</v>
      </c>
      <c r="K9885" s="101" t="s">
        <v>1388</v>
      </c>
    </row>
    <row r="9886" spans="1:11" ht="56.25" customHeight="1">
      <c r="A9886" s="98" t="s">
        <v>633</v>
      </c>
      <c r="B9886" s="125" t="s">
        <v>7720</v>
      </c>
      <c r="C9886" s="126">
        <v>42508</v>
      </c>
      <c r="D9886" s="98" t="s">
        <v>3</v>
      </c>
      <c r="E9886" s="98">
        <v>1380019</v>
      </c>
      <c r="F9886" s="98"/>
      <c r="G9886" s="127" t="s">
        <v>9978</v>
      </c>
      <c r="H9886" s="128">
        <v>0</v>
      </c>
      <c r="I9886" s="128">
        <v>19.920000000000002</v>
      </c>
      <c r="J9886" s="129">
        <v>19.920000000000002</v>
      </c>
      <c r="K9886" s="101" t="s">
        <v>1388</v>
      </c>
    </row>
    <row r="9887" spans="1:11" ht="56.25" customHeight="1">
      <c r="A9887" s="98" t="s">
        <v>633</v>
      </c>
      <c r="B9887" s="125" t="s">
        <v>7720</v>
      </c>
      <c r="C9887" s="126">
        <v>42508</v>
      </c>
      <c r="D9887" s="98" t="s">
        <v>3</v>
      </c>
      <c r="E9887" s="98">
        <v>1380069</v>
      </c>
      <c r="F9887" s="98"/>
      <c r="G9887" s="127" t="s">
        <v>9982</v>
      </c>
      <c r="H9887" s="128">
        <v>0</v>
      </c>
      <c r="I9887" s="128">
        <v>0.5</v>
      </c>
      <c r="J9887" s="129">
        <v>0.5</v>
      </c>
      <c r="K9887" s="101" t="s">
        <v>1388</v>
      </c>
    </row>
    <row r="9888" spans="1:11" ht="56.25" customHeight="1">
      <c r="A9888" s="98" t="s">
        <v>633</v>
      </c>
      <c r="B9888" s="125" t="s">
        <v>7720</v>
      </c>
      <c r="C9888" s="126">
        <v>42508</v>
      </c>
      <c r="D9888" s="98" t="s">
        <v>3</v>
      </c>
      <c r="E9888" s="98">
        <v>1380070</v>
      </c>
      <c r="F9888" s="98"/>
      <c r="G9888" s="127" t="s">
        <v>9982</v>
      </c>
      <c r="H9888" s="128">
        <v>0</v>
      </c>
      <c r="I9888" s="128">
        <v>0.5</v>
      </c>
      <c r="J9888" s="129">
        <v>0.5</v>
      </c>
      <c r="K9888" s="101" t="s">
        <v>1388</v>
      </c>
    </row>
    <row r="9889" spans="1:11" ht="56.25" customHeight="1">
      <c r="A9889" s="98" t="s">
        <v>633</v>
      </c>
      <c r="B9889" s="125" t="s">
        <v>7720</v>
      </c>
      <c r="C9889" s="126">
        <v>42508</v>
      </c>
      <c r="D9889" s="98" t="s">
        <v>3</v>
      </c>
      <c r="E9889" s="98">
        <v>1380112</v>
      </c>
      <c r="F9889" s="98"/>
      <c r="G9889" s="127" t="s">
        <v>9988</v>
      </c>
      <c r="H9889" s="128">
        <v>0</v>
      </c>
      <c r="I9889" s="128">
        <v>0.5</v>
      </c>
      <c r="J9889" s="129">
        <v>0.5</v>
      </c>
      <c r="K9889" s="101" t="s">
        <v>1388</v>
      </c>
    </row>
    <row r="9890" spans="1:11" ht="56.25" customHeight="1">
      <c r="A9890" s="98" t="s">
        <v>633</v>
      </c>
      <c r="B9890" s="125" t="s">
        <v>7720</v>
      </c>
      <c r="C9890" s="126">
        <v>42508</v>
      </c>
      <c r="D9890" s="98" t="s">
        <v>3</v>
      </c>
      <c r="E9890" s="98">
        <v>1380153</v>
      </c>
      <c r="F9890" s="98"/>
      <c r="G9890" s="127" t="s">
        <v>9991</v>
      </c>
      <c r="H9890" s="128">
        <v>0</v>
      </c>
      <c r="I9890" s="128">
        <v>9000</v>
      </c>
      <c r="J9890" s="129">
        <v>9000</v>
      </c>
      <c r="K9890" s="101" t="s">
        <v>1388</v>
      </c>
    </row>
    <row r="9891" spans="1:11" ht="56.25" customHeight="1">
      <c r="A9891" s="98" t="s">
        <v>633</v>
      </c>
      <c r="B9891" s="125" t="s">
        <v>7720</v>
      </c>
      <c r="C9891" s="126">
        <v>42508</v>
      </c>
      <c r="D9891" s="98" t="s">
        <v>3</v>
      </c>
      <c r="E9891" s="98">
        <v>1380165</v>
      </c>
      <c r="F9891" s="98"/>
      <c r="G9891" s="127" t="s">
        <v>9992</v>
      </c>
      <c r="H9891" s="128">
        <v>0</v>
      </c>
      <c r="I9891" s="128">
        <v>0.3</v>
      </c>
      <c r="J9891" s="129">
        <v>0.3</v>
      </c>
      <c r="K9891" s="101" t="s">
        <v>1388</v>
      </c>
    </row>
    <row r="9892" spans="1:11" ht="56.25" customHeight="1">
      <c r="A9892" s="98" t="s">
        <v>633</v>
      </c>
      <c r="B9892" s="125" t="s">
        <v>7720</v>
      </c>
      <c r="C9892" s="126">
        <v>42508</v>
      </c>
      <c r="D9892" s="98" t="s">
        <v>3</v>
      </c>
      <c r="E9892" s="98">
        <v>1380192</v>
      </c>
      <c r="F9892" s="98"/>
      <c r="G9892" s="127" t="s">
        <v>9993</v>
      </c>
      <c r="H9892" s="128">
        <v>0</v>
      </c>
      <c r="I9892" s="128">
        <v>1852.2</v>
      </c>
      <c r="J9892" s="129">
        <v>1852.2</v>
      </c>
      <c r="K9892" s="101" t="s">
        <v>1388</v>
      </c>
    </row>
    <row r="9893" spans="1:11" ht="56.25" customHeight="1">
      <c r="A9893" s="98" t="s">
        <v>633</v>
      </c>
      <c r="B9893" s="125" t="s">
        <v>7720</v>
      </c>
      <c r="C9893" s="126">
        <v>42508</v>
      </c>
      <c r="D9893" s="98" t="s">
        <v>3</v>
      </c>
      <c r="E9893" s="98">
        <v>1380215</v>
      </c>
      <c r="F9893" s="98"/>
      <c r="G9893" s="127" t="s">
        <v>9994</v>
      </c>
      <c r="H9893" s="128">
        <v>0</v>
      </c>
      <c r="I9893" s="128">
        <v>938</v>
      </c>
      <c r="J9893" s="129">
        <v>938</v>
      </c>
      <c r="K9893" s="101" t="s">
        <v>1388</v>
      </c>
    </row>
    <row r="9894" spans="1:11" ht="56.25" customHeight="1">
      <c r="A9894" s="98" t="s">
        <v>633</v>
      </c>
      <c r="B9894" s="125" t="s">
        <v>7720</v>
      </c>
      <c r="C9894" s="126">
        <v>42508</v>
      </c>
      <c r="D9894" s="98" t="s">
        <v>3</v>
      </c>
      <c r="E9894" s="98">
        <v>1380216</v>
      </c>
      <c r="F9894" s="98"/>
      <c r="G9894" s="127" t="s">
        <v>9995</v>
      </c>
      <c r="H9894" s="128">
        <v>0</v>
      </c>
      <c r="I9894" s="128">
        <v>175</v>
      </c>
      <c r="J9894" s="129">
        <v>175</v>
      </c>
      <c r="K9894" s="101" t="s">
        <v>1388</v>
      </c>
    </row>
    <row r="9895" spans="1:11" ht="56.25" customHeight="1">
      <c r="A9895" s="98" t="s">
        <v>633</v>
      </c>
      <c r="B9895" s="125" t="s">
        <v>7720</v>
      </c>
      <c r="C9895" s="126">
        <v>42509</v>
      </c>
      <c r="D9895" s="98" t="s">
        <v>3</v>
      </c>
      <c r="E9895" s="98">
        <v>1380431</v>
      </c>
      <c r="F9895" s="98"/>
      <c r="G9895" s="127" t="s">
        <v>10004</v>
      </c>
      <c r="H9895" s="128">
        <v>0</v>
      </c>
      <c r="I9895" s="128">
        <v>1206.6200000000001</v>
      </c>
      <c r="J9895" s="129">
        <v>1206.6200000000001</v>
      </c>
      <c r="K9895" s="101" t="s">
        <v>1388</v>
      </c>
    </row>
    <row r="9896" spans="1:11" ht="56.25" customHeight="1">
      <c r="A9896" s="98" t="s">
        <v>633</v>
      </c>
      <c r="B9896" s="125" t="s">
        <v>7720</v>
      </c>
      <c r="C9896" s="126">
        <v>42509</v>
      </c>
      <c r="D9896" s="98" t="s">
        <v>3</v>
      </c>
      <c r="E9896" s="98">
        <v>1380469</v>
      </c>
      <c r="F9896" s="98"/>
      <c r="G9896" s="127" t="s">
        <v>10015</v>
      </c>
      <c r="H9896" s="128">
        <v>0</v>
      </c>
      <c r="I9896" s="128">
        <v>1070.17</v>
      </c>
      <c r="J9896" s="129">
        <v>1070.17</v>
      </c>
      <c r="K9896" s="101" t="s">
        <v>1388</v>
      </c>
    </row>
    <row r="9897" spans="1:11" ht="56.25" customHeight="1">
      <c r="A9897" s="98" t="s">
        <v>633</v>
      </c>
      <c r="B9897" s="125" t="s">
        <v>7720</v>
      </c>
      <c r="C9897" s="126">
        <v>42509</v>
      </c>
      <c r="D9897" s="98" t="s">
        <v>3</v>
      </c>
      <c r="E9897" s="98">
        <v>1380513</v>
      </c>
      <c r="F9897" s="98"/>
      <c r="G9897" s="127" t="s">
        <v>10020</v>
      </c>
      <c r="H9897" s="128">
        <v>0</v>
      </c>
      <c r="I9897" s="128">
        <v>815</v>
      </c>
      <c r="J9897" s="129">
        <v>815</v>
      </c>
      <c r="K9897" s="101" t="s">
        <v>1388</v>
      </c>
    </row>
    <row r="9898" spans="1:11" ht="56.25" customHeight="1">
      <c r="A9898" s="98" t="s">
        <v>633</v>
      </c>
      <c r="B9898" s="125" t="s">
        <v>7720</v>
      </c>
      <c r="C9898" s="126">
        <v>42510</v>
      </c>
      <c r="D9898" s="98" t="s">
        <v>3</v>
      </c>
      <c r="E9898" s="98">
        <v>1380831</v>
      </c>
      <c r="F9898" s="98"/>
      <c r="G9898" s="127" t="s">
        <v>10028</v>
      </c>
      <c r="H9898" s="128">
        <v>0</v>
      </c>
      <c r="I9898" s="128">
        <v>900</v>
      </c>
      <c r="J9898" s="129">
        <v>900</v>
      </c>
      <c r="K9898" s="101" t="s">
        <v>1388</v>
      </c>
    </row>
    <row r="9899" spans="1:11" ht="56.25" customHeight="1">
      <c r="A9899" s="98" t="s">
        <v>633</v>
      </c>
      <c r="B9899" s="125" t="s">
        <v>7720</v>
      </c>
      <c r="C9899" s="126">
        <v>42510</v>
      </c>
      <c r="D9899" s="98" t="s">
        <v>3</v>
      </c>
      <c r="E9899" s="98">
        <v>1380840</v>
      </c>
      <c r="F9899" s="98"/>
      <c r="G9899" s="127" t="s">
        <v>10029</v>
      </c>
      <c r="H9899" s="128">
        <v>0</v>
      </c>
      <c r="I9899" s="128">
        <v>4112.33</v>
      </c>
      <c r="J9899" s="129">
        <v>4112.33</v>
      </c>
      <c r="K9899" s="101" t="s">
        <v>1388</v>
      </c>
    </row>
    <row r="9900" spans="1:11" ht="56.25" customHeight="1">
      <c r="A9900" s="98" t="s">
        <v>633</v>
      </c>
      <c r="B9900" s="125" t="s">
        <v>7720</v>
      </c>
      <c r="C9900" s="126">
        <v>42510</v>
      </c>
      <c r="D9900" s="98" t="s">
        <v>3</v>
      </c>
      <c r="E9900" s="98">
        <v>1380842</v>
      </c>
      <c r="F9900" s="98"/>
      <c r="G9900" s="127" t="s">
        <v>10030</v>
      </c>
      <c r="H9900" s="128">
        <v>0</v>
      </c>
      <c r="I9900" s="128">
        <v>493.48</v>
      </c>
      <c r="J9900" s="129">
        <v>493.48</v>
      </c>
      <c r="K9900" s="101" t="s">
        <v>1388</v>
      </c>
    </row>
    <row r="9901" spans="1:11" ht="56.25" customHeight="1">
      <c r="A9901" s="98" t="s">
        <v>633</v>
      </c>
      <c r="B9901" s="125" t="s">
        <v>7720</v>
      </c>
      <c r="C9901" s="126">
        <v>42510</v>
      </c>
      <c r="D9901" s="98" t="s">
        <v>3</v>
      </c>
      <c r="E9901" s="98">
        <v>1380946</v>
      </c>
      <c r="F9901" s="98"/>
      <c r="G9901" s="127" t="s">
        <v>10042</v>
      </c>
      <c r="H9901" s="128">
        <v>0</v>
      </c>
      <c r="I9901" s="128">
        <v>1.48</v>
      </c>
      <c r="J9901" s="129">
        <v>1.48</v>
      </c>
      <c r="K9901" s="101" t="s">
        <v>1388</v>
      </c>
    </row>
    <row r="9902" spans="1:11" ht="56.25" customHeight="1">
      <c r="A9902" s="98" t="s">
        <v>633</v>
      </c>
      <c r="B9902" s="125" t="s">
        <v>7720</v>
      </c>
      <c r="C9902" s="126">
        <v>42510</v>
      </c>
      <c r="D9902" s="98" t="s">
        <v>3</v>
      </c>
      <c r="E9902" s="98">
        <v>1380968</v>
      </c>
      <c r="F9902" s="98"/>
      <c r="G9902" s="127" t="s">
        <v>10044</v>
      </c>
      <c r="H9902" s="128">
        <v>0</v>
      </c>
      <c r="I9902" s="128">
        <v>192.96</v>
      </c>
      <c r="J9902" s="129">
        <v>192.96</v>
      </c>
      <c r="K9902" s="101" t="s">
        <v>1388</v>
      </c>
    </row>
    <row r="9903" spans="1:11" ht="56.25" customHeight="1">
      <c r="A9903" s="98" t="s">
        <v>633</v>
      </c>
      <c r="B9903" s="125" t="s">
        <v>7720</v>
      </c>
      <c r="C9903" s="126">
        <v>42510</v>
      </c>
      <c r="D9903" s="98" t="s">
        <v>3</v>
      </c>
      <c r="E9903" s="98">
        <v>1381090</v>
      </c>
      <c r="F9903" s="98"/>
      <c r="G9903" s="127" t="s">
        <v>10049</v>
      </c>
      <c r="H9903" s="128">
        <v>0</v>
      </c>
      <c r="I9903" s="128">
        <v>1252.8</v>
      </c>
      <c r="J9903" s="129">
        <v>1252.8</v>
      </c>
      <c r="K9903" s="101" t="s">
        <v>1388</v>
      </c>
    </row>
    <row r="9904" spans="1:11" ht="56.25" customHeight="1">
      <c r="A9904" s="98" t="s">
        <v>633</v>
      </c>
      <c r="B9904" s="125" t="s">
        <v>7720</v>
      </c>
      <c r="C9904" s="126">
        <v>42513</v>
      </c>
      <c r="D9904" s="98" t="s">
        <v>3</v>
      </c>
      <c r="E9904" s="98">
        <v>1381289</v>
      </c>
      <c r="F9904" s="98"/>
      <c r="G9904" s="127" t="s">
        <v>10052</v>
      </c>
      <c r="H9904" s="128">
        <v>0</v>
      </c>
      <c r="I9904" s="128">
        <v>1207.4000000000001</v>
      </c>
      <c r="J9904" s="129">
        <v>1207.4000000000001</v>
      </c>
      <c r="K9904" s="101" t="s">
        <v>1388</v>
      </c>
    </row>
    <row r="9905" spans="1:11" ht="56.25" customHeight="1">
      <c r="A9905" s="98" t="s">
        <v>633</v>
      </c>
      <c r="B9905" s="125" t="s">
        <v>7720</v>
      </c>
      <c r="C9905" s="126">
        <v>42513</v>
      </c>
      <c r="D9905" s="98" t="s">
        <v>3</v>
      </c>
      <c r="E9905" s="98">
        <v>1381304</v>
      </c>
      <c r="F9905" s="98"/>
      <c r="G9905" s="127" t="s">
        <v>10055</v>
      </c>
      <c r="H9905" s="128">
        <v>0</v>
      </c>
      <c r="I9905" s="128">
        <v>4733.32</v>
      </c>
      <c r="J9905" s="129">
        <v>4733.32</v>
      </c>
      <c r="K9905" s="101" t="s">
        <v>1388</v>
      </c>
    </row>
    <row r="9906" spans="1:11" ht="56.25" customHeight="1">
      <c r="A9906" s="98" t="s">
        <v>633</v>
      </c>
      <c r="B9906" s="125" t="s">
        <v>7720</v>
      </c>
      <c r="C9906" s="126">
        <v>42513</v>
      </c>
      <c r="D9906" s="98" t="s">
        <v>3</v>
      </c>
      <c r="E9906" s="98">
        <v>1381307</v>
      </c>
      <c r="F9906" s="98"/>
      <c r="G9906" s="127" t="s">
        <v>10056</v>
      </c>
      <c r="H9906" s="128">
        <v>0</v>
      </c>
      <c r="I9906" s="128">
        <v>4733.3100000000004</v>
      </c>
      <c r="J9906" s="129">
        <v>4733.3100000000004</v>
      </c>
      <c r="K9906" s="101" t="s">
        <v>1388</v>
      </c>
    </row>
    <row r="9907" spans="1:11" ht="56.25" customHeight="1">
      <c r="A9907" s="98" t="s">
        <v>633</v>
      </c>
      <c r="B9907" s="125" t="s">
        <v>7720</v>
      </c>
      <c r="C9907" s="126">
        <v>42513</v>
      </c>
      <c r="D9907" s="98" t="s">
        <v>3</v>
      </c>
      <c r="E9907" s="98">
        <v>1381358</v>
      </c>
      <c r="F9907" s="98"/>
      <c r="G9907" s="127" t="s">
        <v>10061</v>
      </c>
      <c r="H9907" s="128">
        <v>0</v>
      </c>
      <c r="I9907" s="128">
        <v>278.56</v>
      </c>
      <c r="J9907" s="129">
        <v>278.56</v>
      </c>
      <c r="K9907" s="101" t="s">
        <v>1388</v>
      </c>
    </row>
    <row r="9908" spans="1:11" ht="56.25" customHeight="1">
      <c r="A9908" s="98" t="s">
        <v>633</v>
      </c>
      <c r="B9908" s="125" t="s">
        <v>7720</v>
      </c>
      <c r="C9908" s="126">
        <v>42513</v>
      </c>
      <c r="D9908" s="98" t="s">
        <v>3</v>
      </c>
      <c r="E9908" s="98">
        <v>1381384</v>
      </c>
      <c r="F9908" s="98"/>
      <c r="G9908" s="127" t="s">
        <v>10064</v>
      </c>
      <c r="H9908" s="128">
        <v>0</v>
      </c>
      <c r="I9908" s="128">
        <v>50</v>
      </c>
      <c r="J9908" s="129">
        <v>50</v>
      </c>
      <c r="K9908" s="101" t="s">
        <v>1388</v>
      </c>
    </row>
    <row r="9909" spans="1:11" ht="56.25" customHeight="1">
      <c r="A9909" s="98" t="s">
        <v>633</v>
      </c>
      <c r="B9909" s="125" t="s">
        <v>7720</v>
      </c>
      <c r="C9909" s="126">
        <v>42513</v>
      </c>
      <c r="D9909" s="98" t="s">
        <v>3</v>
      </c>
      <c r="E9909" s="98">
        <v>1381468</v>
      </c>
      <c r="F9909" s="98"/>
      <c r="G9909" s="127" t="s">
        <v>10065</v>
      </c>
      <c r="H9909" s="128">
        <v>0</v>
      </c>
      <c r="I9909" s="128">
        <v>3289.64</v>
      </c>
      <c r="J9909" s="129">
        <v>3289.64</v>
      </c>
      <c r="K9909" s="101" t="s">
        <v>1388</v>
      </c>
    </row>
    <row r="9910" spans="1:11" ht="56.25" customHeight="1">
      <c r="A9910" s="98" t="s">
        <v>633</v>
      </c>
      <c r="B9910" s="125" t="s">
        <v>7720</v>
      </c>
      <c r="C9910" s="126">
        <v>42513</v>
      </c>
      <c r="D9910" s="98" t="s">
        <v>3</v>
      </c>
      <c r="E9910" s="98">
        <v>1381502</v>
      </c>
      <c r="F9910" s="98"/>
      <c r="G9910" s="127" t="s">
        <v>10066</v>
      </c>
      <c r="H9910" s="128">
        <v>0</v>
      </c>
      <c r="I9910" s="128">
        <v>11853.800000000001</v>
      </c>
      <c r="J9910" s="129">
        <v>11853.800000000001</v>
      </c>
      <c r="K9910" s="101" t="s">
        <v>1388</v>
      </c>
    </row>
    <row r="9911" spans="1:11" ht="56.25" customHeight="1">
      <c r="A9911" s="98" t="s">
        <v>633</v>
      </c>
      <c r="B9911" s="125" t="s">
        <v>7720</v>
      </c>
      <c r="C9911" s="126">
        <v>42513</v>
      </c>
      <c r="D9911" s="98" t="s">
        <v>3</v>
      </c>
      <c r="E9911" s="98">
        <v>1381538</v>
      </c>
      <c r="F9911" s="98"/>
      <c r="G9911" s="127" t="s">
        <v>10068</v>
      </c>
      <c r="H9911" s="128">
        <v>0</v>
      </c>
      <c r="I9911" s="128">
        <v>870</v>
      </c>
      <c r="J9911" s="129">
        <v>870</v>
      </c>
      <c r="K9911" s="101" t="s">
        <v>1388</v>
      </c>
    </row>
    <row r="9912" spans="1:11" ht="56.25" customHeight="1">
      <c r="A9912" s="98" t="s">
        <v>633</v>
      </c>
      <c r="B9912" s="125" t="s">
        <v>7720</v>
      </c>
      <c r="C9912" s="126">
        <v>42513</v>
      </c>
      <c r="D9912" s="98" t="s">
        <v>3</v>
      </c>
      <c r="E9912" s="98">
        <v>1381540</v>
      </c>
      <c r="F9912" s="98"/>
      <c r="G9912" s="127" t="s">
        <v>10069</v>
      </c>
      <c r="H9912" s="128">
        <v>0</v>
      </c>
      <c r="I9912" s="128">
        <v>14616</v>
      </c>
      <c r="J9912" s="129">
        <v>14616</v>
      </c>
      <c r="K9912" s="101" t="s">
        <v>1388</v>
      </c>
    </row>
    <row r="9913" spans="1:11" ht="56.25" customHeight="1">
      <c r="A9913" s="98" t="s">
        <v>633</v>
      </c>
      <c r="B9913" s="125" t="s">
        <v>7720</v>
      </c>
      <c r="C9913" s="126">
        <v>42514</v>
      </c>
      <c r="D9913" s="98" t="s">
        <v>3</v>
      </c>
      <c r="E9913" s="98">
        <v>1381702</v>
      </c>
      <c r="F9913" s="98"/>
      <c r="G9913" s="127" t="s">
        <v>10075</v>
      </c>
      <c r="H9913" s="128">
        <v>0</v>
      </c>
      <c r="I9913" s="128">
        <v>965.2</v>
      </c>
      <c r="J9913" s="129">
        <v>965.2</v>
      </c>
      <c r="K9913" s="101" t="s">
        <v>1388</v>
      </c>
    </row>
    <row r="9914" spans="1:11" ht="56.25" customHeight="1">
      <c r="A9914" s="98" t="s">
        <v>633</v>
      </c>
      <c r="B9914" s="125" t="s">
        <v>7720</v>
      </c>
      <c r="C9914" s="126">
        <v>42514</v>
      </c>
      <c r="D9914" s="98" t="s">
        <v>3</v>
      </c>
      <c r="E9914" s="98">
        <v>1381703</v>
      </c>
      <c r="F9914" s="98"/>
      <c r="G9914" s="127" t="s">
        <v>10076</v>
      </c>
      <c r="H9914" s="128">
        <v>0</v>
      </c>
      <c r="I9914" s="128">
        <v>376.93</v>
      </c>
      <c r="J9914" s="129">
        <v>376.93</v>
      </c>
      <c r="K9914" s="101" t="s">
        <v>1388</v>
      </c>
    </row>
    <row r="9915" spans="1:11" ht="56.25" customHeight="1">
      <c r="A9915" s="98" t="s">
        <v>633</v>
      </c>
      <c r="B9915" s="125" t="s">
        <v>7720</v>
      </c>
      <c r="C9915" s="126">
        <v>42514</v>
      </c>
      <c r="D9915" s="98" t="s">
        <v>3</v>
      </c>
      <c r="E9915" s="98">
        <v>1381795</v>
      </c>
      <c r="F9915" s="98"/>
      <c r="G9915" s="127" t="s">
        <v>10083</v>
      </c>
      <c r="H9915" s="128">
        <v>0</v>
      </c>
      <c r="I9915" s="128">
        <v>7.45</v>
      </c>
      <c r="J9915" s="129">
        <v>7.45</v>
      </c>
      <c r="K9915" s="101" t="s">
        <v>1388</v>
      </c>
    </row>
    <row r="9916" spans="1:11" ht="56.25" customHeight="1">
      <c r="A9916" s="98" t="s">
        <v>633</v>
      </c>
      <c r="B9916" s="125" t="s">
        <v>7720</v>
      </c>
      <c r="C9916" s="126">
        <v>42514</v>
      </c>
      <c r="D9916" s="98" t="s">
        <v>3</v>
      </c>
      <c r="E9916" s="98">
        <v>1381797</v>
      </c>
      <c r="F9916" s="98"/>
      <c r="G9916" s="127" t="s">
        <v>10084</v>
      </c>
      <c r="H9916" s="128">
        <v>0</v>
      </c>
      <c r="I9916" s="128">
        <v>7000</v>
      </c>
      <c r="J9916" s="129">
        <v>7000</v>
      </c>
      <c r="K9916" s="101" t="s">
        <v>1388</v>
      </c>
    </row>
    <row r="9917" spans="1:11" ht="56.25" customHeight="1">
      <c r="A9917" s="98" t="s">
        <v>633</v>
      </c>
      <c r="B9917" s="125" t="s">
        <v>7720</v>
      </c>
      <c r="C9917" s="126">
        <v>42514</v>
      </c>
      <c r="D9917" s="98" t="s">
        <v>3</v>
      </c>
      <c r="E9917" s="98">
        <v>1381802</v>
      </c>
      <c r="F9917" s="98"/>
      <c r="G9917" s="127" t="s">
        <v>10085</v>
      </c>
      <c r="H9917" s="128">
        <v>0</v>
      </c>
      <c r="I9917" s="128">
        <v>100</v>
      </c>
      <c r="J9917" s="129">
        <v>100</v>
      </c>
      <c r="K9917" s="101" t="s">
        <v>1388</v>
      </c>
    </row>
    <row r="9918" spans="1:11" ht="56.25" customHeight="1">
      <c r="A9918" s="98" t="s">
        <v>633</v>
      </c>
      <c r="B9918" s="125" t="s">
        <v>7720</v>
      </c>
      <c r="C9918" s="126">
        <v>42514</v>
      </c>
      <c r="D9918" s="98" t="s">
        <v>3</v>
      </c>
      <c r="E9918" s="98">
        <v>1381806</v>
      </c>
      <c r="F9918" s="98"/>
      <c r="G9918" s="127" t="s">
        <v>10086</v>
      </c>
      <c r="H9918" s="128">
        <v>0</v>
      </c>
      <c r="I9918" s="128">
        <v>638.86</v>
      </c>
      <c r="J9918" s="129">
        <v>638.86</v>
      </c>
      <c r="K9918" s="101" t="s">
        <v>1388</v>
      </c>
    </row>
    <row r="9919" spans="1:11" ht="56.25" customHeight="1">
      <c r="A9919" s="98" t="s">
        <v>633</v>
      </c>
      <c r="B9919" s="125" t="s">
        <v>7720</v>
      </c>
      <c r="C9919" s="126">
        <v>42514</v>
      </c>
      <c r="D9919" s="98" t="s">
        <v>3</v>
      </c>
      <c r="E9919" s="98">
        <v>1381832</v>
      </c>
      <c r="F9919" s="98"/>
      <c r="G9919" s="127" t="s">
        <v>10087</v>
      </c>
      <c r="H9919" s="128">
        <v>0</v>
      </c>
      <c r="I9919" s="128">
        <v>254.3</v>
      </c>
      <c r="J9919" s="129">
        <v>254.3</v>
      </c>
      <c r="K9919" s="101" t="s">
        <v>1388</v>
      </c>
    </row>
    <row r="9920" spans="1:11" ht="56.25" customHeight="1">
      <c r="A9920" s="98" t="s">
        <v>633</v>
      </c>
      <c r="B9920" s="125" t="s">
        <v>7720</v>
      </c>
      <c r="C9920" s="126">
        <v>42514</v>
      </c>
      <c r="D9920" s="98" t="s">
        <v>3</v>
      </c>
      <c r="E9920" s="98">
        <v>1381851</v>
      </c>
      <c r="F9920" s="98"/>
      <c r="G9920" s="127" t="s">
        <v>10088</v>
      </c>
      <c r="H9920" s="128">
        <v>0</v>
      </c>
      <c r="I9920" s="128">
        <v>0.4</v>
      </c>
      <c r="J9920" s="129">
        <v>0.4</v>
      </c>
      <c r="K9920" s="101" t="s">
        <v>1429</v>
      </c>
    </row>
    <row r="9921" spans="1:11" ht="56.25" customHeight="1">
      <c r="A9921" s="98" t="s">
        <v>633</v>
      </c>
      <c r="B9921" s="125" t="s">
        <v>7720</v>
      </c>
      <c r="C9921" s="126">
        <v>42514</v>
      </c>
      <c r="D9921" s="98" t="s">
        <v>3</v>
      </c>
      <c r="E9921" s="98">
        <v>1381853</v>
      </c>
      <c r="F9921" s="98"/>
      <c r="G9921" s="127" t="s">
        <v>8999</v>
      </c>
      <c r="H9921" s="128">
        <v>0</v>
      </c>
      <c r="I9921" s="128">
        <v>1229</v>
      </c>
      <c r="J9921" s="129">
        <v>1229</v>
      </c>
      <c r="K9921" s="101" t="s">
        <v>1388</v>
      </c>
    </row>
    <row r="9922" spans="1:11" ht="56.25" customHeight="1">
      <c r="A9922" s="98" t="s">
        <v>633</v>
      </c>
      <c r="B9922" s="125" t="s">
        <v>7720</v>
      </c>
      <c r="C9922" s="126">
        <v>42514</v>
      </c>
      <c r="D9922" s="98" t="s">
        <v>3</v>
      </c>
      <c r="E9922" s="98">
        <v>1381869</v>
      </c>
      <c r="F9922" s="98"/>
      <c r="G9922" s="127" t="s">
        <v>10090</v>
      </c>
      <c r="H9922" s="128">
        <v>0</v>
      </c>
      <c r="I9922" s="128">
        <v>1126</v>
      </c>
      <c r="J9922" s="129">
        <v>1126</v>
      </c>
      <c r="K9922" s="101" t="s">
        <v>1388</v>
      </c>
    </row>
    <row r="9923" spans="1:11" ht="56.25" customHeight="1">
      <c r="A9923" s="98" t="s">
        <v>633</v>
      </c>
      <c r="B9923" s="125" t="s">
        <v>7720</v>
      </c>
      <c r="C9923" s="126">
        <v>42514</v>
      </c>
      <c r="D9923" s="98" t="s">
        <v>3</v>
      </c>
      <c r="E9923" s="98">
        <v>1381936</v>
      </c>
      <c r="F9923" s="98"/>
      <c r="G9923" s="127" t="s">
        <v>10093</v>
      </c>
      <c r="H9923" s="128">
        <v>0</v>
      </c>
      <c r="I9923" s="128">
        <v>2440</v>
      </c>
      <c r="J9923" s="129">
        <v>2440</v>
      </c>
      <c r="K9923" s="101" t="s">
        <v>1388</v>
      </c>
    </row>
    <row r="9924" spans="1:11" ht="56.25" customHeight="1">
      <c r="A9924" s="98" t="s">
        <v>633</v>
      </c>
      <c r="B9924" s="125" t="s">
        <v>7720</v>
      </c>
      <c r="C9924" s="126">
        <v>42515</v>
      </c>
      <c r="D9924" s="98" t="s">
        <v>3</v>
      </c>
      <c r="E9924" s="98">
        <v>1382075</v>
      </c>
      <c r="F9924" s="98"/>
      <c r="G9924" s="127" t="s">
        <v>10097</v>
      </c>
      <c r="H9924" s="128">
        <v>0</v>
      </c>
      <c r="I9924" s="128">
        <v>18.7</v>
      </c>
      <c r="J9924" s="129">
        <v>18.7</v>
      </c>
      <c r="K9924" s="101" t="s">
        <v>1388</v>
      </c>
    </row>
    <row r="9925" spans="1:11" ht="56.25" customHeight="1">
      <c r="A9925" s="98" t="s">
        <v>633</v>
      </c>
      <c r="B9925" s="125" t="s">
        <v>7720</v>
      </c>
      <c r="C9925" s="126">
        <v>42515</v>
      </c>
      <c r="D9925" s="98" t="s">
        <v>3</v>
      </c>
      <c r="E9925" s="98">
        <v>1382134</v>
      </c>
      <c r="F9925" s="98"/>
      <c r="G9925" s="127" t="s">
        <v>10107</v>
      </c>
      <c r="H9925" s="128">
        <v>0</v>
      </c>
      <c r="I9925" s="128">
        <v>297.16000000000003</v>
      </c>
      <c r="J9925" s="129">
        <v>297.16000000000003</v>
      </c>
      <c r="K9925" s="101" t="s">
        <v>1388</v>
      </c>
    </row>
    <row r="9926" spans="1:11" ht="56.25" customHeight="1">
      <c r="A9926" s="98" t="s">
        <v>633</v>
      </c>
      <c r="B9926" s="125" t="s">
        <v>7720</v>
      </c>
      <c r="C9926" s="126">
        <v>42515</v>
      </c>
      <c r="D9926" s="98" t="s">
        <v>3</v>
      </c>
      <c r="E9926" s="98">
        <v>1382140</v>
      </c>
      <c r="F9926" s="98"/>
      <c r="G9926" s="127" t="s">
        <v>10109</v>
      </c>
      <c r="H9926" s="128">
        <v>0</v>
      </c>
      <c r="I9926" s="128">
        <v>417.31</v>
      </c>
      <c r="J9926" s="129">
        <v>417.31</v>
      </c>
      <c r="K9926" s="101" t="s">
        <v>1388</v>
      </c>
    </row>
    <row r="9927" spans="1:11" ht="56.25" customHeight="1">
      <c r="A9927" s="98" t="s">
        <v>633</v>
      </c>
      <c r="B9927" s="125" t="s">
        <v>7720</v>
      </c>
      <c r="C9927" s="126">
        <v>42515</v>
      </c>
      <c r="D9927" s="98" t="s">
        <v>3</v>
      </c>
      <c r="E9927" s="98">
        <v>1382220</v>
      </c>
      <c r="F9927" s="98"/>
      <c r="G9927" s="127" t="s">
        <v>10124</v>
      </c>
      <c r="H9927" s="128">
        <v>0</v>
      </c>
      <c r="I9927" s="128">
        <v>6220.17</v>
      </c>
      <c r="J9927" s="129">
        <v>6220.17</v>
      </c>
      <c r="K9927" s="101" t="s">
        <v>1388</v>
      </c>
    </row>
    <row r="9928" spans="1:11" ht="56.25" customHeight="1">
      <c r="A9928" s="98" t="s">
        <v>633</v>
      </c>
      <c r="B9928" s="125" t="s">
        <v>7720</v>
      </c>
      <c r="C9928" s="126">
        <v>42515</v>
      </c>
      <c r="D9928" s="98" t="s">
        <v>3</v>
      </c>
      <c r="E9928" s="98">
        <v>1382221</v>
      </c>
      <c r="F9928" s="98"/>
      <c r="G9928" s="127" t="s">
        <v>10125</v>
      </c>
      <c r="H9928" s="128">
        <v>0</v>
      </c>
      <c r="I9928" s="128">
        <v>651.12</v>
      </c>
      <c r="J9928" s="129">
        <v>651.12</v>
      </c>
      <c r="K9928" s="101" t="s">
        <v>1388</v>
      </c>
    </row>
    <row r="9929" spans="1:11" ht="56.25" customHeight="1">
      <c r="A9929" s="98" t="s">
        <v>633</v>
      </c>
      <c r="B9929" s="125" t="s">
        <v>7720</v>
      </c>
      <c r="C9929" s="126">
        <v>42515</v>
      </c>
      <c r="D9929" s="98" t="s">
        <v>3</v>
      </c>
      <c r="E9929" s="98">
        <v>1382222</v>
      </c>
      <c r="F9929" s="98"/>
      <c r="G9929" s="127" t="s">
        <v>10126</v>
      </c>
      <c r="H9929" s="128">
        <v>0</v>
      </c>
      <c r="I9929" s="128">
        <v>8</v>
      </c>
      <c r="J9929" s="129">
        <v>8</v>
      </c>
      <c r="K9929" s="101" t="s">
        <v>1429</v>
      </c>
    </row>
    <row r="9930" spans="1:11" ht="56.25" customHeight="1">
      <c r="A9930" s="98" t="s">
        <v>633</v>
      </c>
      <c r="B9930" s="125" t="s">
        <v>7720</v>
      </c>
      <c r="C9930" s="126">
        <v>42515</v>
      </c>
      <c r="D9930" s="98" t="s">
        <v>3</v>
      </c>
      <c r="E9930" s="98">
        <v>1382232</v>
      </c>
      <c r="F9930" s="98"/>
      <c r="G9930" s="127" t="s">
        <v>10128</v>
      </c>
      <c r="H9930" s="128">
        <v>0</v>
      </c>
      <c r="I9930" s="128">
        <v>6442.67</v>
      </c>
      <c r="J9930" s="129">
        <v>6442.67</v>
      </c>
      <c r="K9930" s="101" t="s">
        <v>1388</v>
      </c>
    </row>
    <row r="9931" spans="1:11" ht="56.25" customHeight="1">
      <c r="A9931" s="98" t="s">
        <v>633</v>
      </c>
      <c r="B9931" s="125" t="s">
        <v>7720</v>
      </c>
      <c r="C9931" s="126">
        <v>42517</v>
      </c>
      <c r="D9931" s="98" t="s">
        <v>3</v>
      </c>
      <c r="E9931" s="98">
        <v>1382559</v>
      </c>
      <c r="F9931" s="98"/>
      <c r="G9931" s="127" t="s">
        <v>10144</v>
      </c>
      <c r="H9931" s="128">
        <v>0</v>
      </c>
      <c r="I9931" s="128">
        <v>575.89</v>
      </c>
      <c r="J9931" s="129">
        <v>575.89</v>
      </c>
      <c r="K9931" s="101" t="s">
        <v>1388</v>
      </c>
    </row>
    <row r="9932" spans="1:11" ht="56.25" customHeight="1">
      <c r="A9932" s="98" t="s">
        <v>633</v>
      </c>
      <c r="B9932" s="125" t="s">
        <v>7720</v>
      </c>
      <c r="C9932" s="126">
        <v>42517</v>
      </c>
      <c r="D9932" s="98" t="s">
        <v>3</v>
      </c>
      <c r="E9932" s="98">
        <v>1382574</v>
      </c>
      <c r="F9932" s="98"/>
      <c r="G9932" s="127" t="s">
        <v>10146</v>
      </c>
      <c r="H9932" s="128">
        <v>0</v>
      </c>
      <c r="I9932" s="128">
        <v>165.29</v>
      </c>
      <c r="J9932" s="129">
        <v>165.29</v>
      </c>
      <c r="K9932" s="101" t="s">
        <v>1388</v>
      </c>
    </row>
    <row r="9933" spans="1:11" ht="56.25" customHeight="1">
      <c r="A9933" s="98" t="s">
        <v>633</v>
      </c>
      <c r="B9933" s="125" t="s">
        <v>7720</v>
      </c>
      <c r="C9933" s="126">
        <v>42517</v>
      </c>
      <c r="D9933" s="98" t="s">
        <v>3</v>
      </c>
      <c r="E9933" s="98">
        <v>1382691</v>
      </c>
      <c r="F9933" s="98"/>
      <c r="G9933" s="127" t="s">
        <v>10160</v>
      </c>
      <c r="H9933" s="128">
        <v>0</v>
      </c>
      <c r="I9933" s="128">
        <v>742</v>
      </c>
      <c r="J9933" s="129">
        <v>742</v>
      </c>
      <c r="K9933" s="101" t="s">
        <v>1388</v>
      </c>
    </row>
    <row r="9934" spans="1:11" ht="56.25" customHeight="1">
      <c r="A9934" s="98" t="s">
        <v>633</v>
      </c>
      <c r="B9934" s="125" t="s">
        <v>7720</v>
      </c>
      <c r="C9934" s="126">
        <v>42517</v>
      </c>
      <c r="D9934" s="98" t="s">
        <v>3</v>
      </c>
      <c r="E9934" s="98">
        <v>1382699</v>
      </c>
      <c r="F9934" s="98"/>
      <c r="G9934" s="127" t="s">
        <v>10161</v>
      </c>
      <c r="H9934" s="128">
        <v>0</v>
      </c>
      <c r="I9934" s="128">
        <v>5683.04</v>
      </c>
      <c r="J9934" s="129">
        <v>5683.04</v>
      </c>
      <c r="K9934" s="101" t="s">
        <v>1388</v>
      </c>
    </row>
    <row r="9935" spans="1:11" ht="56.25" customHeight="1">
      <c r="A9935" s="98" t="s">
        <v>633</v>
      </c>
      <c r="B9935" s="125" t="s">
        <v>7720</v>
      </c>
      <c r="C9935" s="126">
        <v>42517</v>
      </c>
      <c r="D9935" s="98" t="s">
        <v>3</v>
      </c>
      <c r="E9935" s="98">
        <v>1382702</v>
      </c>
      <c r="F9935" s="98"/>
      <c r="G9935" s="127" t="s">
        <v>10162</v>
      </c>
      <c r="H9935" s="128">
        <v>0</v>
      </c>
      <c r="I9935" s="128">
        <v>6.91</v>
      </c>
      <c r="J9935" s="129">
        <v>6.91</v>
      </c>
      <c r="K9935" s="101" t="s">
        <v>1388</v>
      </c>
    </row>
    <row r="9936" spans="1:11" ht="56.25" customHeight="1">
      <c r="A9936" s="98" t="s">
        <v>633</v>
      </c>
      <c r="B9936" s="125" t="s">
        <v>7720</v>
      </c>
      <c r="C9936" s="126">
        <v>42517</v>
      </c>
      <c r="D9936" s="98" t="s">
        <v>3</v>
      </c>
      <c r="E9936" s="98">
        <v>1382718</v>
      </c>
      <c r="F9936" s="98"/>
      <c r="G9936" s="127" t="s">
        <v>10164</v>
      </c>
      <c r="H9936" s="128">
        <v>0</v>
      </c>
      <c r="I9936" s="128">
        <v>209</v>
      </c>
      <c r="J9936" s="129">
        <v>209</v>
      </c>
      <c r="K9936" s="101" t="s">
        <v>1388</v>
      </c>
    </row>
    <row r="9937" spans="1:11" ht="56.25" customHeight="1">
      <c r="A9937" s="98" t="s">
        <v>633</v>
      </c>
      <c r="B9937" s="125" t="s">
        <v>7720</v>
      </c>
      <c r="C9937" s="126">
        <v>42520</v>
      </c>
      <c r="D9937" s="98" t="s">
        <v>3</v>
      </c>
      <c r="E9937" s="98">
        <v>1382891</v>
      </c>
      <c r="F9937" s="98"/>
      <c r="G9937" s="127" t="s">
        <v>10165</v>
      </c>
      <c r="H9937" s="128">
        <v>0</v>
      </c>
      <c r="I9937" s="128">
        <v>4123.9800000000005</v>
      </c>
      <c r="J9937" s="129">
        <v>4123.9800000000005</v>
      </c>
      <c r="K9937" s="101" t="s">
        <v>1388</v>
      </c>
    </row>
    <row r="9938" spans="1:11" ht="56.25" customHeight="1">
      <c r="A9938" s="98" t="s">
        <v>633</v>
      </c>
      <c r="B9938" s="125" t="s">
        <v>7720</v>
      </c>
      <c r="C9938" s="126">
        <v>42520</v>
      </c>
      <c r="D9938" s="98" t="s">
        <v>3</v>
      </c>
      <c r="E9938" s="98">
        <v>1382892</v>
      </c>
      <c r="F9938" s="98"/>
      <c r="G9938" s="127" t="s">
        <v>10166</v>
      </c>
      <c r="H9938" s="128">
        <v>0</v>
      </c>
      <c r="I9938" s="128">
        <v>4123.9800000000005</v>
      </c>
      <c r="J9938" s="129">
        <v>4123.9800000000005</v>
      </c>
      <c r="K9938" s="101" t="s">
        <v>1388</v>
      </c>
    </row>
    <row r="9939" spans="1:11" ht="56.25" customHeight="1">
      <c r="A9939" s="98" t="s">
        <v>633</v>
      </c>
      <c r="B9939" s="125" t="s">
        <v>7720</v>
      </c>
      <c r="C9939" s="126">
        <v>42520</v>
      </c>
      <c r="D9939" s="98" t="s">
        <v>3</v>
      </c>
      <c r="E9939" s="98">
        <v>1382893</v>
      </c>
      <c r="F9939" s="98"/>
      <c r="G9939" s="127" t="s">
        <v>10167</v>
      </c>
      <c r="H9939" s="128">
        <v>0</v>
      </c>
      <c r="I9939" s="128">
        <v>4123.9800000000005</v>
      </c>
      <c r="J9939" s="129">
        <v>4123.9800000000005</v>
      </c>
      <c r="K9939" s="101" t="s">
        <v>1388</v>
      </c>
    </row>
    <row r="9940" spans="1:11" ht="56.25" customHeight="1">
      <c r="A9940" s="98" t="s">
        <v>633</v>
      </c>
      <c r="B9940" s="125" t="s">
        <v>7720</v>
      </c>
      <c r="C9940" s="126">
        <v>42520</v>
      </c>
      <c r="D9940" s="98" t="s">
        <v>3</v>
      </c>
      <c r="E9940" s="98">
        <v>1382894</v>
      </c>
      <c r="F9940" s="98"/>
      <c r="G9940" s="127" t="s">
        <v>10168</v>
      </c>
      <c r="H9940" s="128">
        <v>0</v>
      </c>
      <c r="I9940" s="128">
        <v>4099</v>
      </c>
      <c r="J9940" s="129">
        <v>4099</v>
      </c>
      <c r="K9940" s="101" t="s">
        <v>1388</v>
      </c>
    </row>
    <row r="9941" spans="1:11" ht="56.25" customHeight="1">
      <c r="A9941" s="98" t="s">
        <v>633</v>
      </c>
      <c r="B9941" s="125" t="s">
        <v>7720</v>
      </c>
      <c r="C9941" s="126">
        <v>42520</v>
      </c>
      <c r="D9941" s="98" t="s">
        <v>3</v>
      </c>
      <c r="E9941" s="98">
        <v>1382936</v>
      </c>
      <c r="F9941" s="98"/>
      <c r="G9941" s="127" t="s">
        <v>10171</v>
      </c>
      <c r="H9941" s="128">
        <v>0</v>
      </c>
      <c r="I9941" s="128">
        <v>689</v>
      </c>
      <c r="J9941" s="129">
        <v>689</v>
      </c>
      <c r="K9941" s="101" t="s">
        <v>1388</v>
      </c>
    </row>
    <row r="9942" spans="1:11" ht="56.25" customHeight="1">
      <c r="A9942" s="98" t="s">
        <v>633</v>
      </c>
      <c r="B9942" s="125" t="s">
        <v>7720</v>
      </c>
      <c r="C9942" s="126">
        <v>42520</v>
      </c>
      <c r="D9942" s="98" t="s">
        <v>3</v>
      </c>
      <c r="E9942" s="98">
        <v>1382938</v>
      </c>
      <c r="F9942" s="98"/>
      <c r="G9942" s="127" t="s">
        <v>10172</v>
      </c>
      <c r="H9942" s="128">
        <v>0</v>
      </c>
      <c r="I9942" s="128">
        <v>1527</v>
      </c>
      <c r="J9942" s="129">
        <v>1527</v>
      </c>
      <c r="K9942" s="101" t="s">
        <v>1388</v>
      </c>
    </row>
    <row r="9943" spans="1:11" ht="56.25" customHeight="1">
      <c r="A9943" s="98" t="s">
        <v>633</v>
      </c>
      <c r="B9943" s="125" t="s">
        <v>7720</v>
      </c>
      <c r="C9943" s="126">
        <v>42520</v>
      </c>
      <c r="D9943" s="98" t="s">
        <v>3</v>
      </c>
      <c r="E9943" s="98">
        <v>1382940</v>
      </c>
      <c r="F9943" s="98"/>
      <c r="G9943" s="127" t="s">
        <v>10173</v>
      </c>
      <c r="H9943" s="128">
        <v>0</v>
      </c>
      <c r="I9943" s="128">
        <v>1964</v>
      </c>
      <c r="J9943" s="129">
        <v>1964</v>
      </c>
      <c r="K9943" s="101" t="s">
        <v>1388</v>
      </c>
    </row>
    <row r="9944" spans="1:11" ht="56.25" customHeight="1">
      <c r="A9944" s="98" t="s">
        <v>633</v>
      </c>
      <c r="B9944" s="125" t="s">
        <v>7720</v>
      </c>
      <c r="C9944" s="126">
        <v>42520</v>
      </c>
      <c r="D9944" s="98" t="s">
        <v>3</v>
      </c>
      <c r="E9944" s="98">
        <v>1382942</v>
      </c>
      <c r="F9944" s="98"/>
      <c r="G9944" s="127" t="s">
        <v>10174</v>
      </c>
      <c r="H9944" s="128">
        <v>0</v>
      </c>
      <c r="I9944" s="128">
        <v>818</v>
      </c>
      <c r="J9944" s="129">
        <v>818</v>
      </c>
      <c r="K9944" s="101" t="s">
        <v>1388</v>
      </c>
    </row>
    <row r="9945" spans="1:11" ht="56.25" customHeight="1">
      <c r="A9945" s="98" t="s">
        <v>633</v>
      </c>
      <c r="B9945" s="125" t="s">
        <v>7720</v>
      </c>
      <c r="C9945" s="126">
        <v>42520</v>
      </c>
      <c r="D9945" s="98" t="s">
        <v>3</v>
      </c>
      <c r="E9945" s="98">
        <v>1382943</v>
      </c>
      <c r="F9945" s="98"/>
      <c r="G9945" s="127" t="s">
        <v>10175</v>
      </c>
      <c r="H9945" s="128">
        <v>0</v>
      </c>
      <c r="I9945" s="128">
        <v>536</v>
      </c>
      <c r="J9945" s="129">
        <v>536</v>
      </c>
      <c r="K9945" s="101" t="s">
        <v>1388</v>
      </c>
    </row>
    <row r="9946" spans="1:11" ht="56.25" customHeight="1">
      <c r="A9946" s="98" t="s">
        <v>633</v>
      </c>
      <c r="B9946" s="125" t="s">
        <v>7720</v>
      </c>
      <c r="C9946" s="126">
        <v>42520</v>
      </c>
      <c r="D9946" s="98" t="s">
        <v>3</v>
      </c>
      <c r="E9946" s="98">
        <v>1382945</v>
      </c>
      <c r="F9946" s="98"/>
      <c r="G9946" s="127" t="s">
        <v>10178</v>
      </c>
      <c r="H9946" s="128">
        <v>0</v>
      </c>
      <c r="I9946" s="128">
        <v>531</v>
      </c>
      <c r="J9946" s="129">
        <v>531</v>
      </c>
      <c r="K9946" s="101" t="s">
        <v>1388</v>
      </c>
    </row>
    <row r="9947" spans="1:11" ht="56.25" customHeight="1">
      <c r="A9947" s="98" t="s">
        <v>633</v>
      </c>
      <c r="B9947" s="125" t="s">
        <v>7720</v>
      </c>
      <c r="C9947" s="126">
        <v>42520</v>
      </c>
      <c r="D9947" s="98" t="s">
        <v>3</v>
      </c>
      <c r="E9947" s="98">
        <v>1382946</v>
      </c>
      <c r="F9947" s="98"/>
      <c r="G9947" s="127" t="s">
        <v>10179</v>
      </c>
      <c r="H9947" s="128">
        <v>0</v>
      </c>
      <c r="I9947" s="128">
        <v>1800</v>
      </c>
      <c r="J9947" s="129">
        <v>1800</v>
      </c>
      <c r="K9947" s="101" t="s">
        <v>1388</v>
      </c>
    </row>
    <row r="9948" spans="1:11" ht="56.25" customHeight="1">
      <c r="A9948" s="98" t="s">
        <v>633</v>
      </c>
      <c r="B9948" s="125" t="s">
        <v>7720</v>
      </c>
      <c r="C9948" s="126">
        <v>42520</v>
      </c>
      <c r="D9948" s="98" t="s">
        <v>3</v>
      </c>
      <c r="E9948" s="98">
        <v>1382948</v>
      </c>
      <c r="F9948" s="98"/>
      <c r="G9948" s="127" t="s">
        <v>10180</v>
      </c>
      <c r="H9948" s="128">
        <v>0</v>
      </c>
      <c r="I9948" s="128">
        <v>248.85</v>
      </c>
      <c r="J9948" s="129">
        <v>248.85</v>
      </c>
      <c r="K9948" s="101" t="s">
        <v>1388</v>
      </c>
    </row>
    <row r="9949" spans="1:11" ht="56.25" customHeight="1">
      <c r="A9949" s="98" t="s">
        <v>633</v>
      </c>
      <c r="B9949" s="125" t="s">
        <v>7720</v>
      </c>
      <c r="C9949" s="126">
        <v>42520</v>
      </c>
      <c r="D9949" s="98" t="s">
        <v>3</v>
      </c>
      <c r="E9949" s="98">
        <v>1382949</v>
      </c>
      <c r="F9949" s="98"/>
      <c r="G9949" s="127" t="s">
        <v>10181</v>
      </c>
      <c r="H9949" s="128">
        <v>0</v>
      </c>
      <c r="I9949" s="128">
        <v>1786</v>
      </c>
      <c r="J9949" s="129">
        <v>1786</v>
      </c>
      <c r="K9949" s="101" t="s">
        <v>1388</v>
      </c>
    </row>
    <row r="9950" spans="1:11" ht="56.25" customHeight="1">
      <c r="A9950" s="98" t="s">
        <v>633</v>
      </c>
      <c r="B9950" s="125" t="s">
        <v>7720</v>
      </c>
      <c r="C9950" s="126">
        <v>42520</v>
      </c>
      <c r="D9950" s="98" t="s">
        <v>3</v>
      </c>
      <c r="E9950" s="98">
        <v>1382950</v>
      </c>
      <c r="F9950" s="98"/>
      <c r="G9950" s="127" t="s">
        <v>10182</v>
      </c>
      <c r="H9950" s="128">
        <v>0</v>
      </c>
      <c r="I9950" s="128">
        <v>433</v>
      </c>
      <c r="J9950" s="129">
        <v>433</v>
      </c>
      <c r="K9950" s="101" t="s">
        <v>1388</v>
      </c>
    </row>
    <row r="9951" spans="1:11" ht="56.25" customHeight="1">
      <c r="A9951" s="98" t="s">
        <v>633</v>
      </c>
      <c r="B9951" s="125" t="s">
        <v>7720</v>
      </c>
      <c r="C9951" s="126">
        <v>42520</v>
      </c>
      <c r="D9951" s="98" t="s">
        <v>3</v>
      </c>
      <c r="E9951" s="98">
        <v>1382952</v>
      </c>
      <c r="F9951" s="98"/>
      <c r="G9951" s="127" t="s">
        <v>10183</v>
      </c>
      <c r="H9951" s="128">
        <v>0</v>
      </c>
      <c r="I9951" s="128">
        <v>732</v>
      </c>
      <c r="J9951" s="129">
        <v>732</v>
      </c>
      <c r="K9951" s="101" t="s">
        <v>1388</v>
      </c>
    </row>
    <row r="9952" spans="1:11" ht="56.25" customHeight="1">
      <c r="A9952" s="98" t="s">
        <v>633</v>
      </c>
      <c r="B9952" s="125" t="s">
        <v>7720</v>
      </c>
      <c r="C9952" s="126">
        <v>42520</v>
      </c>
      <c r="D9952" s="98" t="s">
        <v>3</v>
      </c>
      <c r="E9952" s="98">
        <v>1382953</v>
      </c>
      <c r="F9952" s="98"/>
      <c r="G9952" s="127" t="s">
        <v>10184</v>
      </c>
      <c r="H9952" s="128">
        <v>0</v>
      </c>
      <c r="I9952" s="128">
        <v>577</v>
      </c>
      <c r="J9952" s="129">
        <v>577</v>
      </c>
      <c r="K9952" s="101" t="s">
        <v>1388</v>
      </c>
    </row>
    <row r="9953" spans="1:11" ht="56.25" customHeight="1">
      <c r="A9953" s="98" t="s">
        <v>633</v>
      </c>
      <c r="B9953" s="125" t="s">
        <v>7720</v>
      </c>
      <c r="C9953" s="126">
        <v>42520</v>
      </c>
      <c r="D9953" s="98" t="s">
        <v>3</v>
      </c>
      <c r="E9953" s="98">
        <v>1382955</v>
      </c>
      <c r="F9953" s="98"/>
      <c r="G9953" s="127" t="s">
        <v>10185</v>
      </c>
      <c r="H9953" s="128">
        <v>0</v>
      </c>
      <c r="I9953" s="128">
        <v>825</v>
      </c>
      <c r="J9953" s="129">
        <v>825</v>
      </c>
      <c r="K9953" s="101" t="s">
        <v>1388</v>
      </c>
    </row>
    <row r="9954" spans="1:11" ht="56.25" customHeight="1">
      <c r="A9954" s="98" t="s">
        <v>633</v>
      </c>
      <c r="B9954" s="125" t="s">
        <v>7720</v>
      </c>
      <c r="C9954" s="126">
        <v>42520</v>
      </c>
      <c r="D9954" s="98" t="s">
        <v>3</v>
      </c>
      <c r="E9954" s="98">
        <v>1382956</v>
      </c>
      <c r="F9954" s="98"/>
      <c r="G9954" s="127" t="s">
        <v>10186</v>
      </c>
      <c r="H9954" s="128">
        <v>0</v>
      </c>
      <c r="I9954" s="128">
        <v>77</v>
      </c>
      <c r="J9954" s="129">
        <v>77</v>
      </c>
      <c r="K9954" s="101" t="s">
        <v>1388</v>
      </c>
    </row>
    <row r="9955" spans="1:11" ht="56.25" customHeight="1">
      <c r="A9955" s="98" t="s">
        <v>633</v>
      </c>
      <c r="B9955" s="125" t="s">
        <v>7720</v>
      </c>
      <c r="C9955" s="126">
        <v>42520</v>
      </c>
      <c r="D9955" s="98" t="s">
        <v>3</v>
      </c>
      <c r="E9955" s="98">
        <v>1382958</v>
      </c>
      <c r="F9955" s="98"/>
      <c r="G9955" s="127" t="s">
        <v>10187</v>
      </c>
      <c r="H9955" s="128">
        <v>0</v>
      </c>
      <c r="I9955" s="128">
        <v>265</v>
      </c>
      <c r="J9955" s="129">
        <v>265</v>
      </c>
      <c r="K9955" s="101" t="s">
        <v>1388</v>
      </c>
    </row>
    <row r="9956" spans="1:11" ht="56.25" customHeight="1">
      <c r="A9956" s="98" t="s">
        <v>633</v>
      </c>
      <c r="B9956" s="125" t="s">
        <v>7720</v>
      </c>
      <c r="C9956" s="126">
        <v>42520</v>
      </c>
      <c r="D9956" s="98" t="s">
        <v>3</v>
      </c>
      <c r="E9956" s="98">
        <v>1382959</v>
      </c>
      <c r="F9956" s="98"/>
      <c r="G9956" s="127" t="s">
        <v>10188</v>
      </c>
      <c r="H9956" s="128">
        <v>0</v>
      </c>
      <c r="I9956" s="128">
        <v>1148</v>
      </c>
      <c r="J9956" s="129">
        <v>1148</v>
      </c>
      <c r="K9956" s="101" t="s">
        <v>1388</v>
      </c>
    </row>
    <row r="9957" spans="1:11" ht="56.25" customHeight="1">
      <c r="A9957" s="98" t="s">
        <v>633</v>
      </c>
      <c r="B9957" s="125" t="s">
        <v>7720</v>
      </c>
      <c r="C9957" s="126">
        <v>42520</v>
      </c>
      <c r="D9957" s="98" t="s">
        <v>3</v>
      </c>
      <c r="E9957" s="98">
        <v>1383024</v>
      </c>
      <c r="F9957" s="98"/>
      <c r="G9957" s="127" t="s">
        <v>10198</v>
      </c>
      <c r="H9957" s="128">
        <v>0</v>
      </c>
      <c r="I9957" s="128">
        <v>712.45</v>
      </c>
      <c r="J9957" s="129">
        <v>712.45</v>
      </c>
      <c r="K9957" s="101" t="s">
        <v>1388</v>
      </c>
    </row>
    <row r="9958" spans="1:11" ht="56.25" customHeight="1">
      <c r="A9958" s="98" t="s">
        <v>633</v>
      </c>
      <c r="B9958" s="125" t="s">
        <v>7720</v>
      </c>
      <c r="C9958" s="126">
        <v>42520</v>
      </c>
      <c r="D9958" s="98" t="s">
        <v>3</v>
      </c>
      <c r="E9958" s="98">
        <v>1383041</v>
      </c>
      <c r="F9958" s="98"/>
      <c r="G9958" s="127" t="s">
        <v>10201</v>
      </c>
      <c r="H9958" s="128">
        <v>0</v>
      </c>
      <c r="I9958" s="128">
        <v>200</v>
      </c>
      <c r="J9958" s="129">
        <v>200</v>
      </c>
      <c r="K9958" s="101" t="s">
        <v>1388</v>
      </c>
    </row>
    <row r="9959" spans="1:11" ht="56.25" customHeight="1">
      <c r="A9959" s="98" t="s">
        <v>633</v>
      </c>
      <c r="B9959" s="125" t="s">
        <v>7720</v>
      </c>
      <c r="C9959" s="126">
        <v>42520</v>
      </c>
      <c r="D9959" s="98" t="s">
        <v>3</v>
      </c>
      <c r="E9959" s="98">
        <v>1383042</v>
      </c>
      <c r="F9959" s="98"/>
      <c r="G9959" s="127" t="s">
        <v>10187</v>
      </c>
      <c r="H9959" s="128">
        <v>0</v>
      </c>
      <c r="I9959" s="128">
        <v>44</v>
      </c>
      <c r="J9959" s="129">
        <v>44</v>
      </c>
      <c r="K9959" s="101" t="s">
        <v>1388</v>
      </c>
    </row>
    <row r="9960" spans="1:11" ht="56.25" customHeight="1">
      <c r="A9960" s="98" t="s">
        <v>633</v>
      </c>
      <c r="B9960" s="125" t="s">
        <v>7720</v>
      </c>
      <c r="C9960" s="126">
        <v>42520</v>
      </c>
      <c r="D9960" s="98" t="s">
        <v>3</v>
      </c>
      <c r="E9960" s="98">
        <v>1383043</v>
      </c>
      <c r="F9960" s="98"/>
      <c r="G9960" s="127" t="s">
        <v>10202</v>
      </c>
      <c r="H9960" s="128">
        <v>0</v>
      </c>
      <c r="I9960" s="128">
        <v>185.5</v>
      </c>
      <c r="J9960" s="129">
        <v>185.5</v>
      </c>
      <c r="K9960" s="101" t="s">
        <v>1388</v>
      </c>
    </row>
    <row r="9961" spans="1:11" ht="56.25" customHeight="1">
      <c r="A9961" s="98" t="s">
        <v>633</v>
      </c>
      <c r="B9961" s="125" t="s">
        <v>7720</v>
      </c>
      <c r="C9961" s="126">
        <v>42520</v>
      </c>
      <c r="D9961" s="98" t="s">
        <v>3</v>
      </c>
      <c r="E9961" s="98">
        <v>1383052</v>
      </c>
      <c r="F9961" s="98"/>
      <c r="G9961" s="127" t="s">
        <v>10203</v>
      </c>
      <c r="H9961" s="128">
        <v>0</v>
      </c>
      <c r="I9961" s="128">
        <v>1181.1200000000001</v>
      </c>
      <c r="J9961" s="129">
        <v>1181.1200000000001</v>
      </c>
      <c r="K9961" s="101" t="s">
        <v>1388</v>
      </c>
    </row>
    <row r="9962" spans="1:11" ht="56.25" customHeight="1">
      <c r="A9962" s="98" t="s">
        <v>633</v>
      </c>
      <c r="B9962" s="125" t="s">
        <v>7720</v>
      </c>
      <c r="C9962" s="126">
        <v>42520</v>
      </c>
      <c r="D9962" s="98" t="s">
        <v>3</v>
      </c>
      <c r="E9962" s="98">
        <v>1383092</v>
      </c>
      <c r="F9962" s="98"/>
      <c r="G9962" s="127" t="s">
        <v>10205</v>
      </c>
      <c r="H9962" s="128">
        <v>0</v>
      </c>
      <c r="I9962" s="128">
        <v>2884.68</v>
      </c>
      <c r="J9962" s="129">
        <v>2884.68</v>
      </c>
      <c r="K9962" s="101" t="s">
        <v>1388</v>
      </c>
    </row>
    <row r="9963" spans="1:11" ht="56.25" customHeight="1">
      <c r="A9963" s="98" t="s">
        <v>633</v>
      </c>
      <c r="B9963" s="125" t="s">
        <v>7720</v>
      </c>
      <c r="C9963" s="126">
        <v>42520</v>
      </c>
      <c r="D9963" s="98" t="s">
        <v>3</v>
      </c>
      <c r="E9963" s="98">
        <v>1383176</v>
      </c>
      <c r="F9963" s="98"/>
      <c r="G9963" s="127" t="s">
        <v>10208</v>
      </c>
      <c r="H9963" s="128">
        <v>0</v>
      </c>
      <c r="I9963" s="128">
        <v>7822.53</v>
      </c>
      <c r="J9963" s="129">
        <v>7822.53</v>
      </c>
      <c r="K9963" s="101" t="s">
        <v>1388</v>
      </c>
    </row>
    <row r="9964" spans="1:11" ht="56.25" customHeight="1">
      <c r="A9964" s="98" t="s">
        <v>633</v>
      </c>
      <c r="B9964" s="125" t="s">
        <v>7720</v>
      </c>
      <c r="C9964" s="126">
        <v>42520</v>
      </c>
      <c r="D9964" s="98" t="s">
        <v>3</v>
      </c>
      <c r="E9964" s="98">
        <v>1383213</v>
      </c>
      <c r="F9964" s="98"/>
      <c r="G9964" s="127" t="s">
        <v>10209</v>
      </c>
      <c r="H9964" s="128">
        <v>0</v>
      </c>
      <c r="I9964" s="128">
        <v>1283.8</v>
      </c>
      <c r="J9964" s="129">
        <v>1283.8</v>
      </c>
      <c r="K9964" s="101" t="s">
        <v>1388</v>
      </c>
    </row>
    <row r="9965" spans="1:11" ht="56.25" customHeight="1">
      <c r="A9965" s="98" t="s">
        <v>633</v>
      </c>
      <c r="B9965" s="125" t="s">
        <v>7720</v>
      </c>
      <c r="C9965" s="126">
        <v>42520</v>
      </c>
      <c r="D9965" s="98" t="s">
        <v>3</v>
      </c>
      <c r="E9965" s="98">
        <v>1383220</v>
      </c>
      <c r="F9965" s="98"/>
      <c r="G9965" s="127" t="s">
        <v>10210</v>
      </c>
      <c r="H9965" s="128">
        <v>0</v>
      </c>
      <c r="I9965" s="128">
        <v>1113</v>
      </c>
      <c r="J9965" s="129">
        <v>1113</v>
      </c>
      <c r="K9965" s="101" t="s">
        <v>1388</v>
      </c>
    </row>
    <row r="9966" spans="1:11" ht="56.25" customHeight="1">
      <c r="A9966" s="98" t="s">
        <v>633</v>
      </c>
      <c r="B9966" s="125" t="s">
        <v>7720</v>
      </c>
      <c r="C9966" s="126">
        <v>42521</v>
      </c>
      <c r="D9966" s="98" t="s">
        <v>3</v>
      </c>
      <c r="E9966" s="98">
        <v>1383341</v>
      </c>
      <c r="F9966" s="98"/>
      <c r="G9966" s="127" t="s">
        <v>10215</v>
      </c>
      <c r="H9966" s="128">
        <v>0</v>
      </c>
      <c r="I9966" s="128">
        <v>922</v>
      </c>
      <c r="J9966" s="129">
        <v>922</v>
      </c>
      <c r="K9966" s="101" t="s">
        <v>1388</v>
      </c>
    </row>
    <row r="9967" spans="1:11" ht="56.25" customHeight="1">
      <c r="A9967" s="98" t="s">
        <v>633</v>
      </c>
      <c r="B9967" s="125" t="s">
        <v>7720</v>
      </c>
      <c r="C9967" s="126">
        <v>42521</v>
      </c>
      <c r="D9967" s="98" t="s">
        <v>3</v>
      </c>
      <c r="E9967" s="98">
        <v>1383492</v>
      </c>
      <c r="F9967" s="98"/>
      <c r="G9967" s="127" t="s">
        <v>10237</v>
      </c>
      <c r="H9967" s="128">
        <v>0</v>
      </c>
      <c r="I9967" s="128">
        <v>12.05</v>
      </c>
      <c r="J9967" s="129">
        <v>12.05</v>
      </c>
      <c r="K9967" s="101" t="s">
        <v>1388</v>
      </c>
    </row>
    <row r="9968" spans="1:11" ht="56.25" customHeight="1">
      <c r="A9968" s="98" t="s">
        <v>633</v>
      </c>
      <c r="B9968" s="125" t="s">
        <v>7720</v>
      </c>
      <c r="C9968" s="126">
        <v>42521</v>
      </c>
      <c r="D9968" s="98" t="s">
        <v>3</v>
      </c>
      <c r="E9968" s="98">
        <v>1383493</v>
      </c>
      <c r="F9968" s="98"/>
      <c r="G9968" s="127" t="s">
        <v>10238</v>
      </c>
      <c r="H9968" s="128">
        <v>0</v>
      </c>
      <c r="I9968" s="128">
        <v>12.05</v>
      </c>
      <c r="J9968" s="129">
        <v>12.05</v>
      </c>
      <c r="K9968" s="101" t="s">
        <v>1388</v>
      </c>
    </row>
    <row r="9969" spans="1:11" ht="56.25" customHeight="1">
      <c r="A9969" s="98" t="s">
        <v>633</v>
      </c>
      <c r="B9969" s="125" t="s">
        <v>7720</v>
      </c>
      <c r="C9969" s="126">
        <v>42521</v>
      </c>
      <c r="D9969" s="98" t="s">
        <v>3</v>
      </c>
      <c r="E9969" s="98">
        <v>1383494</v>
      </c>
      <c r="F9969" s="98"/>
      <c r="G9969" s="127" t="s">
        <v>10239</v>
      </c>
      <c r="H9969" s="128">
        <v>0</v>
      </c>
      <c r="I9969" s="128">
        <v>382.45</v>
      </c>
      <c r="J9969" s="129">
        <v>382.45</v>
      </c>
      <c r="K9969" s="101" t="s">
        <v>1388</v>
      </c>
    </row>
    <row r="9970" spans="1:11" ht="56.25" customHeight="1">
      <c r="A9970" s="98" t="s">
        <v>633</v>
      </c>
      <c r="B9970" s="125" t="s">
        <v>7720</v>
      </c>
      <c r="C9970" s="126">
        <v>42521</v>
      </c>
      <c r="D9970" s="98" t="s">
        <v>3</v>
      </c>
      <c r="E9970" s="98">
        <v>1383601</v>
      </c>
      <c r="F9970" s="98"/>
      <c r="G9970" s="127" t="s">
        <v>10245</v>
      </c>
      <c r="H9970" s="128">
        <v>0</v>
      </c>
      <c r="I9970" s="128">
        <v>0.55000000000000004</v>
      </c>
      <c r="J9970" s="129">
        <v>0.55000000000000004</v>
      </c>
      <c r="K9970" s="101" t="s">
        <v>1388</v>
      </c>
    </row>
    <row r="9971" spans="1:11" ht="56.25" customHeight="1">
      <c r="A9971" s="98" t="s">
        <v>633</v>
      </c>
      <c r="B9971" s="125" t="s">
        <v>7720</v>
      </c>
      <c r="C9971" s="126">
        <v>42521</v>
      </c>
      <c r="D9971" s="98" t="s">
        <v>3</v>
      </c>
      <c r="E9971" s="98">
        <v>1383613</v>
      </c>
      <c r="F9971" s="98"/>
      <c r="G9971" s="127" t="s">
        <v>10246</v>
      </c>
      <c r="H9971" s="128">
        <v>0</v>
      </c>
      <c r="I9971" s="128">
        <v>248.85</v>
      </c>
      <c r="J9971" s="129">
        <v>248.85</v>
      </c>
      <c r="K9971" s="101" t="s">
        <v>1388</v>
      </c>
    </row>
    <row r="9972" spans="1:11" ht="56.25" customHeight="1">
      <c r="A9972" s="98" t="s">
        <v>633</v>
      </c>
      <c r="B9972" s="125" t="s">
        <v>7720</v>
      </c>
      <c r="C9972" s="126">
        <v>42521</v>
      </c>
      <c r="D9972" s="98" t="s">
        <v>3</v>
      </c>
      <c r="E9972" s="98">
        <v>1383624</v>
      </c>
      <c r="F9972" s="98"/>
      <c r="G9972" s="127" t="s">
        <v>10247</v>
      </c>
      <c r="H9972" s="128">
        <v>0</v>
      </c>
      <c r="I9972" s="128">
        <v>31</v>
      </c>
      <c r="J9972" s="129">
        <v>31</v>
      </c>
      <c r="K9972" s="101" t="s">
        <v>1388</v>
      </c>
    </row>
    <row r="9973" spans="1:11" ht="56.25" customHeight="1">
      <c r="A9973" s="98" t="s">
        <v>633</v>
      </c>
      <c r="B9973" s="125" t="s">
        <v>7720</v>
      </c>
      <c r="C9973" s="126">
        <v>42522</v>
      </c>
      <c r="D9973" s="98" t="s">
        <v>3</v>
      </c>
      <c r="E9973" s="98">
        <v>1383772</v>
      </c>
      <c r="F9973" s="98"/>
      <c r="G9973" s="127" t="s">
        <v>10248</v>
      </c>
      <c r="H9973" s="128">
        <v>0</v>
      </c>
      <c r="I9973" s="128">
        <v>2433.4500000000003</v>
      </c>
      <c r="J9973" s="129">
        <v>2433.4500000000003</v>
      </c>
      <c r="K9973" s="101" t="s">
        <v>1388</v>
      </c>
    </row>
    <row r="9974" spans="1:11" ht="56.25" customHeight="1">
      <c r="A9974" s="98" t="s">
        <v>633</v>
      </c>
      <c r="B9974" s="125" t="s">
        <v>7720</v>
      </c>
      <c r="C9974" s="126">
        <v>42522</v>
      </c>
      <c r="D9974" s="98" t="s">
        <v>3</v>
      </c>
      <c r="E9974" s="98">
        <v>1383873</v>
      </c>
      <c r="F9974" s="98"/>
      <c r="G9974" s="127" t="s">
        <v>10259</v>
      </c>
      <c r="H9974" s="128">
        <v>0</v>
      </c>
      <c r="I9974" s="128">
        <v>248.85</v>
      </c>
      <c r="J9974" s="129">
        <v>248.85</v>
      </c>
      <c r="K9974" s="101" t="s">
        <v>1388</v>
      </c>
    </row>
    <row r="9975" spans="1:11" ht="56.25" customHeight="1">
      <c r="A9975" s="98" t="s">
        <v>633</v>
      </c>
      <c r="B9975" s="125" t="s">
        <v>7720</v>
      </c>
      <c r="C9975" s="126">
        <v>42522</v>
      </c>
      <c r="D9975" s="98" t="s">
        <v>3</v>
      </c>
      <c r="E9975" s="98">
        <v>1383876</v>
      </c>
      <c r="F9975" s="98"/>
      <c r="G9975" s="127" t="s">
        <v>10260</v>
      </c>
      <c r="H9975" s="128">
        <v>0</v>
      </c>
      <c r="I9975" s="128">
        <v>371</v>
      </c>
      <c r="J9975" s="129">
        <v>371</v>
      </c>
      <c r="K9975" s="101" t="s">
        <v>1388</v>
      </c>
    </row>
    <row r="9976" spans="1:11" ht="56.25" customHeight="1">
      <c r="A9976" s="98" t="s">
        <v>633</v>
      </c>
      <c r="B9976" s="125" t="s">
        <v>7720</v>
      </c>
      <c r="C9976" s="126">
        <v>42522</v>
      </c>
      <c r="D9976" s="98" t="s">
        <v>3</v>
      </c>
      <c r="E9976" s="98">
        <v>1383905</v>
      </c>
      <c r="F9976" s="98"/>
      <c r="G9976" s="127" t="s">
        <v>10262</v>
      </c>
      <c r="H9976" s="128">
        <v>0</v>
      </c>
      <c r="I9976" s="128">
        <v>813.7</v>
      </c>
      <c r="J9976" s="129">
        <v>813.7</v>
      </c>
      <c r="K9976" s="101" t="s">
        <v>1388</v>
      </c>
    </row>
    <row r="9977" spans="1:11" ht="56.25" customHeight="1">
      <c r="A9977" s="98" t="s">
        <v>633</v>
      </c>
      <c r="B9977" s="125" t="s">
        <v>7720</v>
      </c>
      <c r="C9977" s="126">
        <v>42522</v>
      </c>
      <c r="D9977" s="98" t="s">
        <v>3</v>
      </c>
      <c r="E9977" s="98">
        <v>1383954</v>
      </c>
      <c r="F9977" s="98"/>
      <c r="G9977" s="127" t="s">
        <v>10264</v>
      </c>
      <c r="H9977" s="128">
        <v>0</v>
      </c>
      <c r="I9977" s="128">
        <v>3952</v>
      </c>
      <c r="J9977" s="129">
        <v>3952</v>
      </c>
      <c r="K9977" s="101" t="s">
        <v>1388</v>
      </c>
    </row>
    <row r="9978" spans="1:11" ht="56.25" customHeight="1">
      <c r="A9978" s="98" t="s">
        <v>633</v>
      </c>
      <c r="B9978" s="125" t="s">
        <v>7720</v>
      </c>
      <c r="C9978" s="126">
        <v>42522</v>
      </c>
      <c r="D9978" s="98" t="s">
        <v>3</v>
      </c>
      <c r="E9978" s="98">
        <v>1383977</v>
      </c>
      <c r="F9978" s="98"/>
      <c r="G9978" s="127" t="s">
        <v>10265</v>
      </c>
      <c r="H9978" s="128">
        <v>0</v>
      </c>
      <c r="I9978" s="128">
        <v>2000</v>
      </c>
      <c r="J9978" s="129">
        <v>2000</v>
      </c>
      <c r="K9978" s="101" t="s">
        <v>1388</v>
      </c>
    </row>
    <row r="9979" spans="1:11" ht="56.25" customHeight="1">
      <c r="A9979" s="98" t="s">
        <v>633</v>
      </c>
      <c r="B9979" s="125" t="s">
        <v>7720</v>
      </c>
      <c r="C9979" s="126">
        <v>42522</v>
      </c>
      <c r="D9979" s="98" t="s">
        <v>3</v>
      </c>
      <c r="E9979" s="98">
        <v>1384016</v>
      </c>
      <c r="F9979" s="98"/>
      <c r="G9979" s="127" t="s">
        <v>10266</v>
      </c>
      <c r="H9979" s="128">
        <v>0</v>
      </c>
      <c r="I9979" s="128">
        <v>1335</v>
      </c>
      <c r="J9979" s="129">
        <v>1335</v>
      </c>
      <c r="K9979" s="101" t="s">
        <v>1388</v>
      </c>
    </row>
    <row r="9980" spans="1:11" ht="56.25" customHeight="1">
      <c r="A9980" s="98" t="s">
        <v>633</v>
      </c>
      <c r="B9980" s="125" t="s">
        <v>7720</v>
      </c>
      <c r="C9980" s="126">
        <v>42523</v>
      </c>
      <c r="D9980" s="98" t="s">
        <v>3</v>
      </c>
      <c r="E9980" s="98">
        <v>1384207</v>
      </c>
      <c r="F9980" s="98"/>
      <c r="G9980" s="127" t="s">
        <v>10270</v>
      </c>
      <c r="H9980" s="128">
        <v>0</v>
      </c>
      <c r="I9980" s="128">
        <v>1016</v>
      </c>
      <c r="J9980" s="129">
        <v>1016</v>
      </c>
      <c r="K9980" s="101" t="s">
        <v>1388</v>
      </c>
    </row>
    <row r="9981" spans="1:11" ht="56.25" customHeight="1">
      <c r="A9981" s="98" t="s">
        <v>633</v>
      </c>
      <c r="B9981" s="125" t="s">
        <v>7720</v>
      </c>
      <c r="C9981" s="126">
        <v>42523</v>
      </c>
      <c r="D9981" s="98" t="s">
        <v>3</v>
      </c>
      <c r="E9981" s="98">
        <v>1384213</v>
      </c>
      <c r="F9981" s="98"/>
      <c r="G9981" s="127" t="s">
        <v>10271</v>
      </c>
      <c r="H9981" s="128">
        <v>0</v>
      </c>
      <c r="I9981" s="128">
        <v>711.18000000000006</v>
      </c>
      <c r="J9981" s="129">
        <v>711.18000000000006</v>
      </c>
      <c r="K9981" s="101" t="s">
        <v>1388</v>
      </c>
    </row>
    <row r="9982" spans="1:11" ht="56.25" customHeight="1">
      <c r="A9982" s="98" t="s">
        <v>633</v>
      </c>
      <c r="B9982" s="125" t="s">
        <v>7720</v>
      </c>
      <c r="C9982" s="126">
        <v>42523</v>
      </c>
      <c r="D9982" s="98" t="s">
        <v>3</v>
      </c>
      <c r="E9982" s="98">
        <v>1384258</v>
      </c>
      <c r="F9982" s="98"/>
      <c r="G9982" s="127" t="s">
        <v>10279</v>
      </c>
      <c r="H9982" s="128">
        <v>0</v>
      </c>
      <c r="I9982" s="128">
        <v>1150</v>
      </c>
      <c r="J9982" s="129">
        <v>1150</v>
      </c>
      <c r="K9982" s="101" t="s">
        <v>1388</v>
      </c>
    </row>
    <row r="9983" spans="1:11" ht="56.25" customHeight="1">
      <c r="A9983" s="98" t="s">
        <v>633</v>
      </c>
      <c r="B9983" s="125" t="s">
        <v>7720</v>
      </c>
      <c r="C9983" s="126">
        <v>42523</v>
      </c>
      <c r="D9983" s="98" t="s">
        <v>3</v>
      </c>
      <c r="E9983" s="98">
        <v>1384269</v>
      </c>
      <c r="F9983" s="98"/>
      <c r="G9983" s="127" t="s">
        <v>10284</v>
      </c>
      <c r="H9983" s="128">
        <v>0</v>
      </c>
      <c r="I9983" s="128">
        <v>1056.54</v>
      </c>
      <c r="J9983" s="129">
        <v>1056.54</v>
      </c>
      <c r="K9983" s="101" t="s">
        <v>1388</v>
      </c>
    </row>
    <row r="9984" spans="1:11" ht="56.25" customHeight="1">
      <c r="A9984" s="98" t="s">
        <v>633</v>
      </c>
      <c r="B9984" s="125" t="s">
        <v>7720</v>
      </c>
      <c r="C9984" s="126">
        <v>42523</v>
      </c>
      <c r="D9984" s="98" t="s">
        <v>3</v>
      </c>
      <c r="E9984" s="98">
        <v>1384279</v>
      </c>
      <c r="F9984" s="98"/>
      <c r="G9984" s="127" t="s">
        <v>10285</v>
      </c>
      <c r="H9984" s="128">
        <v>0</v>
      </c>
      <c r="I9984" s="128">
        <v>1000</v>
      </c>
      <c r="J9984" s="129">
        <v>1000</v>
      </c>
      <c r="K9984" s="101" t="s">
        <v>1388</v>
      </c>
    </row>
    <row r="9985" spans="1:11" ht="56.25" customHeight="1">
      <c r="A9985" s="98" t="s">
        <v>633</v>
      </c>
      <c r="B9985" s="125" t="s">
        <v>7720</v>
      </c>
      <c r="C9985" s="126">
        <v>42523</v>
      </c>
      <c r="D9985" s="98" t="s">
        <v>3</v>
      </c>
      <c r="E9985" s="98">
        <v>1384400</v>
      </c>
      <c r="F9985" s="98"/>
      <c r="G9985" s="127" t="s">
        <v>10299</v>
      </c>
      <c r="H9985" s="128">
        <v>0</v>
      </c>
      <c r="I9985" s="128">
        <v>4285.84</v>
      </c>
      <c r="J9985" s="129">
        <v>4285.84</v>
      </c>
      <c r="K9985" s="101" t="s">
        <v>1388</v>
      </c>
    </row>
    <row r="9986" spans="1:11" ht="56.25" customHeight="1">
      <c r="A9986" s="98" t="s">
        <v>633</v>
      </c>
      <c r="B9986" s="125" t="s">
        <v>7720</v>
      </c>
      <c r="C9986" s="126">
        <v>42523</v>
      </c>
      <c r="D9986" s="98" t="s">
        <v>3</v>
      </c>
      <c r="E9986" s="98">
        <v>1384411</v>
      </c>
      <c r="F9986" s="98"/>
      <c r="G9986" s="127" t="s">
        <v>10300</v>
      </c>
      <c r="H9986" s="128">
        <v>0</v>
      </c>
      <c r="I9986" s="128">
        <v>3000</v>
      </c>
      <c r="J9986" s="129">
        <v>3000</v>
      </c>
      <c r="K9986" s="101" t="s">
        <v>1388</v>
      </c>
    </row>
    <row r="9987" spans="1:11" ht="56.25" customHeight="1">
      <c r="A9987" s="98" t="s">
        <v>633</v>
      </c>
      <c r="B9987" s="125" t="s">
        <v>7720</v>
      </c>
      <c r="C9987" s="126">
        <v>42523</v>
      </c>
      <c r="D9987" s="98" t="s">
        <v>3</v>
      </c>
      <c r="E9987" s="98">
        <v>1384415</v>
      </c>
      <c r="F9987" s="98"/>
      <c r="G9987" s="127" t="s">
        <v>10301</v>
      </c>
      <c r="H9987" s="128">
        <v>0</v>
      </c>
      <c r="I9987" s="128">
        <v>641.87</v>
      </c>
      <c r="J9987" s="129">
        <v>641.87</v>
      </c>
      <c r="K9987" s="101" t="s">
        <v>1388</v>
      </c>
    </row>
    <row r="9988" spans="1:11" ht="56.25" customHeight="1">
      <c r="A9988" s="98" t="s">
        <v>633</v>
      </c>
      <c r="B9988" s="125" t="s">
        <v>7720</v>
      </c>
      <c r="C9988" s="126">
        <v>42523</v>
      </c>
      <c r="D9988" s="98" t="s">
        <v>3</v>
      </c>
      <c r="E9988" s="98">
        <v>1384445</v>
      </c>
      <c r="F9988" s="98"/>
      <c r="G9988" s="127" t="s">
        <v>10302</v>
      </c>
      <c r="H9988" s="128">
        <v>0</v>
      </c>
      <c r="I9988" s="128">
        <v>2290.48</v>
      </c>
      <c r="J9988" s="129">
        <v>2290.48</v>
      </c>
      <c r="K9988" s="101" t="s">
        <v>1388</v>
      </c>
    </row>
    <row r="9989" spans="1:11" ht="56.25" customHeight="1">
      <c r="A9989" s="98" t="s">
        <v>633</v>
      </c>
      <c r="B9989" s="125" t="s">
        <v>7720</v>
      </c>
      <c r="C9989" s="126">
        <v>42523</v>
      </c>
      <c r="D9989" s="98" t="s">
        <v>3</v>
      </c>
      <c r="E9989" s="98">
        <v>1384450</v>
      </c>
      <c r="F9989" s="98"/>
      <c r="G9989" s="127" t="s">
        <v>10303</v>
      </c>
      <c r="H9989" s="128">
        <v>0</v>
      </c>
      <c r="I9989" s="128">
        <v>800</v>
      </c>
      <c r="J9989" s="129">
        <v>800</v>
      </c>
      <c r="K9989" s="101" t="s">
        <v>1388</v>
      </c>
    </row>
    <row r="9990" spans="1:11" ht="56.25" customHeight="1">
      <c r="A9990" s="98" t="s">
        <v>633</v>
      </c>
      <c r="B9990" s="125" t="s">
        <v>7720</v>
      </c>
      <c r="C9990" s="126">
        <v>42524</v>
      </c>
      <c r="D9990" s="98" t="s">
        <v>3</v>
      </c>
      <c r="E9990" s="98">
        <v>1384720</v>
      </c>
      <c r="F9990" s="98"/>
      <c r="G9990" s="127" t="s">
        <v>10305</v>
      </c>
      <c r="H9990" s="128">
        <v>0</v>
      </c>
      <c r="I9990" s="128">
        <v>1715.16</v>
      </c>
      <c r="J9990" s="129">
        <v>1715.16</v>
      </c>
      <c r="K9990" s="101" t="s">
        <v>1388</v>
      </c>
    </row>
    <row r="9991" spans="1:11" ht="56.25" customHeight="1">
      <c r="A9991" s="98" t="s">
        <v>633</v>
      </c>
      <c r="B9991" s="125" t="s">
        <v>7720</v>
      </c>
      <c r="C9991" s="126">
        <v>42524</v>
      </c>
      <c r="D9991" s="98" t="s">
        <v>3</v>
      </c>
      <c r="E9991" s="98">
        <v>1384755</v>
      </c>
      <c r="F9991" s="98"/>
      <c r="G9991" s="127" t="s">
        <v>10309</v>
      </c>
      <c r="H9991" s="128">
        <v>0</v>
      </c>
      <c r="I9991" s="128">
        <v>700</v>
      </c>
      <c r="J9991" s="129">
        <v>700</v>
      </c>
      <c r="K9991" s="101" t="s">
        <v>1388</v>
      </c>
    </row>
    <row r="9992" spans="1:11" ht="56.25" customHeight="1">
      <c r="A9992" s="98" t="s">
        <v>633</v>
      </c>
      <c r="B9992" s="125" t="s">
        <v>7720</v>
      </c>
      <c r="C9992" s="126">
        <v>42524</v>
      </c>
      <c r="D9992" s="98" t="s">
        <v>3</v>
      </c>
      <c r="E9992" s="98">
        <v>1384772</v>
      </c>
      <c r="F9992" s="98"/>
      <c r="G9992" s="127" t="s">
        <v>10310</v>
      </c>
      <c r="H9992" s="128">
        <v>0</v>
      </c>
      <c r="I9992" s="128">
        <v>6024</v>
      </c>
      <c r="J9992" s="129">
        <v>6024</v>
      </c>
      <c r="K9992" s="101" t="s">
        <v>1388</v>
      </c>
    </row>
    <row r="9993" spans="1:11" ht="56.25" customHeight="1">
      <c r="A9993" s="98" t="s">
        <v>633</v>
      </c>
      <c r="B9993" s="125" t="s">
        <v>7720</v>
      </c>
      <c r="C9993" s="126">
        <v>42524</v>
      </c>
      <c r="D9993" s="98" t="s">
        <v>3</v>
      </c>
      <c r="E9993" s="98">
        <v>1384826</v>
      </c>
      <c r="F9993" s="98"/>
      <c r="G9993" s="127" t="s">
        <v>10311</v>
      </c>
      <c r="H9993" s="128">
        <v>0</v>
      </c>
      <c r="I9993" s="128">
        <v>2274</v>
      </c>
      <c r="J9993" s="129">
        <v>2274</v>
      </c>
      <c r="K9993" s="101" t="s">
        <v>1388</v>
      </c>
    </row>
    <row r="9994" spans="1:11" ht="56.25" customHeight="1">
      <c r="A9994" s="98" t="s">
        <v>633</v>
      </c>
      <c r="B9994" s="125" t="s">
        <v>7720</v>
      </c>
      <c r="C9994" s="126">
        <v>42524</v>
      </c>
      <c r="D9994" s="98" t="s">
        <v>3</v>
      </c>
      <c r="E9994" s="98">
        <v>1384879</v>
      </c>
      <c r="F9994" s="98"/>
      <c r="G9994" s="127" t="s">
        <v>10317</v>
      </c>
      <c r="H9994" s="128">
        <v>0</v>
      </c>
      <c r="I9994" s="128">
        <v>655.04</v>
      </c>
      <c r="J9994" s="129">
        <v>655.04</v>
      </c>
      <c r="K9994" s="101" t="s">
        <v>1429</v>
      </c>
    </row>
    <row r="9995" spans="1:11" ht="56.25" customHeight="1">
      <c r="A9995" s="98" t="s">
        <v>633</v>
      </c>
      <c r="B9995" s="125" t="s">
        <v>7720</v>
      </c>
      <c r="C9995" s="126">
        <v>42524</v>
      </c>
      <c r="D9995" s="98" t="s">
        <v>3</v>
      </c>
      <c r="E9995" s="98">
        <v>1384896</v>
      </c>
      <c r="F9995" s="98"/>
      <c r="G9995" s="127" t="s">
        <v>10318</v>
      </c>
      <c r="H9995" s="128">
        <v>0</v>
      </c>
      <c r="I9995" s="128">
        <v>1713</v>
      </c>
      <c r="J9995" s="129">
        <v>1713</v>
      </c>
      <c r="K9995" s="101" t="s">
        <v>1388</v>
      </c>
    </row>
    <row r="9996" spans="1:11" ht="56.25" customHeight="1">
      <c r="A9996" s="98" t="s">
        <v>633</v>
      </c>
      <c r="B9996" s="125" t="s">
        <v>7720</v>
      </c>
      <c r="C9996" s="126">
        <v>42524</v>
      </c>
      <c r="D9996" s="98" t="s">
        <v>3</v>
      </c>
      <c r="E9996" s="98">
        <v>1384898</v>
      </c>
      <c r="F9996" s="98"/>
      <c r="G9996" s="127" t="s">
        <v>10319</v>
      </c>
      <c r="H9996" s="128">
        <v>0</v>
      </c>
      <c r="I9996" s="128">
        <v>9744</v>
      </c>
      <c r="J9996" s="129">
        <v>9744</v>
      </c>
      <c r="K9996" s="101" t="s">
        <v>1388</v>
      </c>
    </row>
    <row r="9997" spans="1:11" ht="56.25" customHeight="1">
      <c r="A9997" s="98" t="s">
        <v>633</v>
      </c>
      <c r="B9997" s="125" t="s">
        <v>7720</v>
      </c>
      <c r="C9997" s="126">
        <v>42524</v>
      </c>
      <c r="D9997" s="98" t="s">
        <v>3</v>
      </c>
      <c r="E9997" s="98">
        <v>1384899</v>
      </c>
      <c r="F9997" s="98"/>
      <c r="G9997" s="127" t="s">
        <v>10320</v>
      </c>
      <c r="H9997" s="128">
        <v>0</v>
      </c>
      <c r="I9997" s="128">
        <v>1044</v>
      </c>
      <c r="J9997" s="129">
        <v>1044</v>
      </c>
      <c r="K9997" s="101" t="s">
        <v>1388</v>
      </c>
    </row>
    <row r="9998" spans="1:11" ht="56.25" customHeight="1">
      <c r="A9998" s="98" t="s">
        <v>633</v>
      </c>
      <c r="B9998" s="125" t="s">
        <v>7720</v>
      </c>
      <c r="C9998" s="126">
        <v>42524</v>
      </c>
      <c r="D9998" s="98" t="s">
        <v>3</v>
      </c>
      <c r="E9998" s="98">
        <v>1384941</v>
      </c>
      <c r="F9998" s="98"/>
      <c r="G9998" s="127" t="s">
        <v>10321</v>
      </c>
      <c r="H9998" s="128">
        <v>0</v>
      </c>
      <c r="I9998" s="128">
        <v>250</v>
      </c>
      <c r="J9998" s="129">
        <v>250</v>
      </c>
      <c r="K9998" s="101" t="s">
        <v>1388</v>
      </c>
    </row>
    <row r="9999" spans="1:11" ht="56.25" customHeight="1">
      <c r="A9999" s="98" t="s">
        <v>633</v>
      </c>
      <c r="B9999" s="125" t="s">
        <v>7720</v>
      </c>
      <c r="C9999" s="126">
        <v>42524</v>
      </c>
      <c r="D9999" s="98" t="s">
        <v>3</v>
      </c>
      <c r="E9999" s="98">
        <v>1384968</v>
      </c>
      <c r="F9999" s="98"/>
      <c r="G9999" s="127" t="s">
        <v>10322</v>
      </c>
      <c r="H9999" s="128">
        <v>0</v>
      </c>
      <c r="I9999" s="128">
        <v>1879.72</v>
      </c>
      <c r="J9999" s="129">
        <v>1879.72</v>
      </c>
      <c r="K9999" s="101" t="s">
        <v>1388</v>
      </c>
    </row>
    <row r="10000" spans="1:11" ht="56.25" customHeight="1">
      <c r="A10000" s="98" t="s">
        <v>633</v>
      </c>
      <c r="B10000" s="125" t="s">
        <v>7720</v>
      </c>
      <c r="C10000" s="126">
        <v>42524</v>
      </c>
      <c r="D10000" s="98" t="s">
        <v>3</v>
      </c>
      <c r="E10000" s="98">
        <v>1384975</v>
      </c>
      <c r="F10000" s="98"/>
      <c r="G10000" s="127" t="s">
        <v>10323</v>
      </c>
      <c r="H10000" s="128">
        <v>0</v>
      </c>
      <c r="I10000" s="128">
        <v>1183.2</v>
      </c>
      <c r="J10000" s="129">
        <v>1183.2</v>
      </c>
      <c r="K10000" s="101" t="s">
        <v>1388</v>
      </c>
    </row>
    <row r="10001" spans="1:11" ht="56.25" customHeight="1">
      <c r="A10001" s="98" t="s">
        <v>633</v>
      </c>
      <c r="B10001" s="125" t="s">
        <v>7720</v>
      </c>
      <c r="C10001" s="126">
        <v>42524</v>
      </c>
      <c r="D10001" s="98" t="s">
        <v>3</v>
      </c>
      <c r="E10001" s="98">
        <v>1384982</v>
      </c>
      <c r="F10001" s="98"/>
      <c r="G10001" s="127" t="s">
        <v>10324</v>
      </c>
      <c r="H10001" s="128">
        <v>0</v>
      </c>
      <c r="I10001" s="128">
        <v>6007.37</v>
      </c>
      <c r="J10001" s="129">
        <v>6007.37</v>
      </c>
      <c r="K10001" s="101" t="s">
        <v>1388</v>
      </c>
    </row>
    <row r="10002" spans="1:11" ht="56.25" customHeight="1">
      <c r="A10002" s="98" t="s">
        <v>633</v>
      </c>
      <c r="B10002" s="125" t="s">
        <v>7720</v>
      </c>
      <c r="C10002" s="126">
        <v>42524</v>
      </c>
      <c r="D10002" s="98" t="s">
        <v>3</v>
      </c>
      <c r="E10002" s="98">
        <v>1384983</v>
      </c>
      <c r="F10002" s="98"/>
      <c r="G10002" s="127" t="s">
        <v>10325</v>
      </c>
      <c r="H10002" s="128">
        <v>0</v>
      </c>
      <c r="I10002" s="128">
        <v>4650.8100000000004</v>
      </c>
      <c r="J10002" s="129">
        <v>4650.8100000000004</v>
      </c>
      <c r="K10002" s="101" t="s">
        <v>1388</v>
      </c>
    </row>
    <row r="10003" spans="1:11" ht="56.25" customHeight="1">
      <c r="A10003" s="98" t="s">
        <v>633</v>
      </c>
      <c r="B10003" s="125" t="s">
        <v>7720</v>
      </c>
      <c r="C10003" s="126">
        <v>42524</v>
      </c>
      <c r="D10003" s="98" t="s">
        <v>3</v>
      </c>
      <c r="E10003" s="98">
        <v>1385013</v>
      </c>
      <c r="F10003" s="98"/>
      <c r="G10003" s="127" t="s">
        <v>10328</v>
      </c>
      <c r="H10003" s="128">
        <v>0</v>
      </c>
      <c r="I10003" s="128">
        <v>6857.82</v>
      </c>
      <c r="J10003" s="129">
        <v>6857.82</v>
      </c>
      <c r="K10003" s="101" t="s">
        <v>1388</v>
      </c>
    </row>
    <row r="10004" spans="1:11" ht="56.25" customHeight="1">
      <c r="A10004" s="98" t="s">
        <v>633</v>
      </c>
      <c r="B10004" s="125" t="s">
        <v>7720</v>
      </c>
      <c r="C10004" s="126">
        <v>42527</v>
      </c>
      <c r="D10004" s="98" t="s">
        <v>3</v>
      </c>
      <c r="E10004" s="98">
        <v>1385327</v>
      </c>
      <c r="F10004" s="98"/>
      <c r="G10004" s="127" t="s">
        <v>10332</v>
      </c>
      <c r="H10004" s="128">
        <v>0</v>
      </c>
      <c r="I10004" s="128">
        <v>1069.79</v>
      </c>
      <c r="J10004" s="129">
        <v>1069.79</v>
      </c>
      <c r="K10004" s="101" t="s">
        <v>1388</v>
      </c>
    </row>
    <row r="10005" spans="1:11" ht="56.25" customHeight="1">
      <c r="A10005" s="98" t="s">
        <v>633</v>
      </c>
      <c r="B10005" s="125" t="s">
        <v>7720</v>
      </c>
      <c r="C10005" s="126">
        <v>42527</v>
      </c>
      <c r="D10005" s="98" t="s">
        <v>3</v>
      </c>
      <c r="E10005" s="98">
        <v>1385328</v>
      </c>
      <c r="F10005" s="98"/>
      <c r="G10005" s="127" t="s">
        <v>10333</v>
      </c>
      <c r="H10005" s="128">
        <v>0</v>
      </c>
      <c r="I10005" s="128">
        <v>1500</v>
      </c>
      <c r="J10005" s="129">
        <v>1500</v>
      </c>
      <c r="K10005" s="101" t="s">
        <v>1388</v>
      </c>
    </row>
    <row r="10006" spans="1:11" ht="56.25" customHeight="1">
      <c r="A10006" s="98" t="s">
        <v>633</v>
      </c>
      <c r="B10006" s="125" t="s">
        <v>7720</v>
      </c>
      <c r="C10006" s="126">
        <v>42527</v>
      </c>
      <c r="D10006" s="98" t="s">
        <v>3</v>
      </c>
      <c r="E10006" s="98">
        <v>1385330</v>
      </c>
      <c r="F10006" s="98"/>
      <c r="G10006" s="127" t="s">
        <v>10334</v>
      </c>
      <c r="H10006" s="128">
        <v>0</v>
      </c>
      <c r="I10006" s="128">
        <v>2667.81</v>
      </c>
      <c r="J10006" s="129">
        <v>2667.81</v>
      </c>
      <c r="K10006" s="101" t="s">
        <v>1388</v>
      </c>
    </row>
    <row r="10007" spans="1:11" ht="56.25" customHeight="1">
      <c r="A10007" s="98" t="s">
        <v>633</v>
      </c>
      <c r="B10007" s="125" t="s">
        <v>7720</v>
      </c>
      <c r="C10007" s="126">
        <v>42527</v>
      </c>
      <c r="D10007" s="98" t="s">
        <v>3</v>
      </c>
      <c r="E10007" s="98">
        <v>1385350</v>
      </c>
      <c r="F10007" s="98"/>
      <c r="G10007" s="127" t="s">
        <v>10335</v>
      </c>
      <c r="H10007" s="128">
        <v>0</v>
      </c>
      <c r="I10007" s="128">
        <v>1000</v>
      </c>
      <c r="J10007" s="129">
        <v>1000</v>
      </c>
      <c r="K10007" s="101" t="s">
        <v>1388</v>
      </c>
    </row>
    <row r="10008" spans="1:11" ht="56.25" customHeight="1">
      <c r="A10008" s="98" t="s">
        <v>633</v>
      </c>
      <c r="B10008" s="125" t="s">
        <v>7720</v>
      </c>
      <c r="C10008" s="126">
        <v>42527</v>
      </c>
      <c r="D10008" s="98" t="s">
        <v>3</v>
      </c>
      <c r="E10008" s="98">
        <v>1385415</v>
      </c>
      <c r="F10008" s="98"/>
      <c r="G10008" s="127" t="s">
        <v>10345</v>
      </c>
      <c r="H10008" s="128">
        <v>0</v>
      </c>
      <c r="I10008" s="128">
        <v>904.08</v>
      </c>
      <c r="J10008" s="129">
        <v>904.08</v>
      </c>
      <c r="K10008" s="101" t="s">
        <v>1388</v>
      </c>
    </row>
    <row r="10009" spans="1:11" ht="56.25" customHeight="1">
      <c r="A10009" s="98" t="s">
        <v>633</v>
      </c>
      <c r="B10009" s="125" t="s">
        <v>7720</v>
      </c>
      <c r="C10009" s="126">
        <v>42527</v>
      </c>
      <c r="D10009" s="98" t="s">
        <v>3</v>
      </c>
      <c r="E10009" s="98">
        <v>1385425</v>
      </c>
      <c r="F10009" s="98"/>
      <c r="G10009" s="127" t="s">
        <v>10349</v>
      </c>
      <c r="H10009" s="128">
        <v>0</v>
      </c>
      <c r="I10009" s="128">
        <v>265.87</v>
      </c>
      <c r="J10009" s="129">
        <v>265.87</v>
      </c>
      <c r="K10009" s="101" t="s">
        <v>1388</v>
      </c>
    </row>
    <row r="10010" spans="1:11" ht="56.25" customHeight="1">
      <c r="A10010" s="98" t="s">
        <v>633</v>
      </c>
      <c r="B10010" s="125" t="s">
        <v>7720</v>
      </c>
      <c r="C10010" s="126">
        <v>42527</v>
      </c>
      <c r="D10010" s="98" t="s">
        <v>3</v>
      </c>
      <c r="E10010" s="98">
        <v>1385427</v>
      </c>
      <c r="F10010" s="98"/>
      <c r="G10010" s="127" t="s">
        <v>10350</v>
      </c>
      <c r="H10010" s="128">
        <v>0</v>
      </c>
      <c r="I10010" s="128">
        <v>454</v>
      </c>
      <c r="J10010" s="129">
        <v>454</v>
      </c>
      <c r="K10010" s="101" t="s">
        <v>1388</v>
      </c>
    </row>
    <row r="10011" spans="1:11" ht="56.25" customHeight="1">
      <c r="A10011" s="98" t="s">
        <v>633</v>
      </c>
      <c r="B10011" s="125" t="s">
        <v>7720</v>
      </c>
      <c r="C10011" s="126">
        <v>42527</v>
      </c>
      <c r="D10011" s="98" t="s">
        <v>3</v>
      </c>
      <c r="E10011" s="98">
        <v>1385429</v>
      </c>
      <c r="F10011" s="98"/>
      <c r="G10011" s="127" t="s">
        <v>10351</v>
      </c>
      <c r="H10011" s="128">
        <v>0</v>
      </c>
      <c r="I10011" s="128">
        <v>30</v>
      </c>
      <c r="J10011" s="129">
        <v>30</v>
      </c>
      <c r="K10011" s="101" t="s">
        <v>1388</v>
      </c>
    </row>
    <row r="10012" spans="1:11" ht="56.25" customHeight="1">
      <c r="A10012" s="98" t="s">
        <v>633</v>
      </c>
      <c r="B10012" s="125" t="s">
        <v>7720</v>
      </c>
      <c r="C10012" s="126">
        <v>42527</v>
      </c>
      <c r="D10012" s="98" t="s">
        <v>3</v>
      </c>
      <c r="E10012" s="98">
        <v>1385435</v>
      </c>
      <c r="F10012" s="98"/>
      <c r="G10012" s="127" t="s">
        <v>10352</v>
      </c>
      <c r="H10012" s="128">
        <v>0</v>
      </c>
      <c r="I10012" s="128">
        <v>682.78</v>
      </c>
      <c r="J10012" s="129">
        <v>682.78</v>
      </c>
      <c r="K10012" s="101" t="s">
        <v>1388</v>
      </c>
    </row>
    <row r="10013" spans="1:11" ht="56.25" customHeight="1">
      <c r="A10013" s="98" t="s">
        <v>633</v>
      </c>
      <c r="B10013" s="125" t="s">
        <v>7720</v>
      </c>
      <c r="C10013" s="126">
        <v>42527</v>
      </c>
      <c r="D10013" s="98" t="s">
        <v>3</v>
      </c>
      <c r="E10013" s="98">
        <v>1385498</v>
      </c>
      <c r="F10013" s="98"/>
      <c r="G10013" s="127" t="s">
        <v>10353</v>
      </c>
      <c r="H10013" s="128">
        <v>0</v>
      </c>
      <c r="I10013" s="128">
        <v>1462.9</v>
      </c>
      <c r="J10013" s="129">
        <v>1462.9</v>
      </c>
      <c r="K10013" s="101" t="s">
        <v>1388</v>
      </c>
    </row>
    <row r="10014" spans="1:11" ht="56.25" customHeight="1">
      <c r="A10014" s="98" t="s">
        <v>633</v>
      </c>
      <c r="B10014" s="125" t="s">
        <v>7720</v>
      </c>
      <c r="C10014" s="126">
        <v>42527</v>
      </c>
      <c r="D10014" s="98" t="s">
        <v>3</v>
      </c>
      <c r="E10014" s="98">
        <v>1385505</v>
      </c>
      <c r="F10014" s="98"/>
      <c r="G10014" s="127" t="s">
        <v>10354</v>
      </c>
      <c r="H10014" s="128">
        <v>0</v>
      </c>
      <c r="I10014" s="128">
        <v>859.81000000000006</v>
      </c>
      <c r="J10014" s="129">
        <v>859.81000000000006</v>
      </c>
      <c r="K10014" s="101" t="s">
        <v>1388</v>
      </c>
    </row>
    <row r="10015" spans="1:11" ht="56.25" customHeight="1">
      <c r="A10015" s="98" t="s">
        <v>633</v>
      </c>
      <c r="B10015" s="125" t="s">
        <v>7720</v>
      </c>
      <c r="C10015" s="126">
        <v>42527</v>
      </c>
      <c r="D10015" s="98" t="s">
        <v>3</v>
      </c>
      <c r="E10015" s="98">
        <v>1385509</v>
      </c>
      <c r="F10015" s="98"/>
      <c r="G10015" s="127" t="s">
        <v>10355</v>
      </c>
      <c r="H10015" s="128">
        <v>0</v>
      </c>
      <c r="I10015" s="128">
        <v>90</v>
      </c>
      <c r="J10015" s="129">
        <v>90</v>
      </c>
      <c r="K10015" s="101" t="s">
        <v>1388</v>
      </c>
    </row>
    <row r="10016" spans="1:11" ht="56.25" customHeight="1">
      <c r="A10016" s="98" t="s">
        <v>633</v>
      </c>
      <c r="B10016" s="125" t="s">
        <v>7720</v>
      </c>
      <c r="C10016" s="126">
        <v>42527</v>
      </c>
      <c r="D10016" s="98" t="s">
        <v>3</v>
      </c>
      <c r="E10016" s="98">
        <v>1385512</v>
      </c>
      <c r="F10016" s="98"/>
      <c r="G10016" s="127" t="s">
        <v>10356</v>
      </c>
      <c r="H10016" s="128">
        <v>0</v>
      </c>
      <c r="I10016" s="128">
        <v>90</v>
      </c>
      <c r="J10016" s="129">
        <v>90</v>
      </c>
      <c r="K10016" s="101" t="s">
        <v>1388</v>
      </c>
    </row>
    <row r="10017" spans="1:11" ht="56.25" customHeight="1">
      <c r="A10017" s="98" t="s">
        <v>633</v>
      </c>
      <c r="B10017" s="125" t="s">
        <v>7720</v>
      </c>
      <c r="C10017" s="126">
        <v>42527</v>
      </c>
      <c r="D10017" s="98" t="s">
        <v>3</v>
      </c>
      <c r="E10017" s="98">
        <v>1385556</v>
      </c>
      <c r="F10017" s="98"/>
      <c r="G10017" s="127" t="s">
        <v>10358</v>
      </c>
      <c r="H10017" s="128">
        <v>0</v>
      </c>
      <c r="I10017" s="128">
        <v>22.47</v>
      </c>
      <c r="J10017" s="129">
        <v>22.47</v>
      </c>
      <c r="K10017" s="101" t="s">
        <v>1388</v>
      </c>
    </row>
    <row r="10018" spans="1:11" ht="56.25" customHeight="1">
      <c r="A10018" s="98" t="s">
        <v>633</v>
      </c>
      <c r="B10018" s="125" t="s">
        <v>7720</v>
      </c>
      <c r="C10018" s="126">
        <v>42527</v>
      </c>
      <c r="D10018" s="98" t="s">
        <v>3</v>
      </c>
      <c r="E10018" s="98">
        <v>1385557</v>
      </c>
      <c r="F10018" s="98"/>
      <c r="G10018" s="127" t="s">
        <v>10359</v>
      </c>
      <c r="H10018" s="128">
        <v>0</v>
      </c>
      <c r="I10018" s="128">
        <v>70</v>
      </c>
      <c r="J10018" s="129">
        <v>70</v>
      </c>
      <c r="K10018" s="101" t="s">
        <v>1388</v>
      </c>
    </row>
    <row r="10019" spans="1:11" ht="56.25" customHeight="1">
      <c r="A10019" s="98" t="s">
        <v>633</v>
      </c>
      <c r="B10019" s="125" t="s">
        <v>7720</v>
      </c>
      <c r="C10019" s="126">
        <v>42527</v>
      </c>
      <c r="D10019" s="98" t="s">
        <v>3</v>
      </c>
      <c r="E10019" s="98">
        <v>1385585</v>
      </c>
      <c r="F10019" s="98"/>
      <c r="G10019" s="127" t="s">
        <v>10376</v>
      </c>
      <c r="H10019" s="128">
        <v>0</v>
      </c>
      <c r="I10019" s="128">
        <v>741.78</v>
      </c>
      <c r="J10019" s="129">
        <v>741.78</v>
      </c>
      <c r="K10019" s="101" t="s">
        <v>1388</v>
      </c>
    </row>
    <row r="10020" spans="1:11" ht="56.25" customHeight="1">
      <c r="A10020" s="98" t="s">
        <v>633</v>
      </c>
      <c r="B10020" s="125" t="s">
        <v>7720</v>
      </c>
      <c r="C10020" s="126">
        <v>42527</v>
      </c>
      <c r="D10020" s="98" t="s">
        <v>3</v>
      </c>
      <c r="E10020" s="98">
        <v>1385602</v>
      </c>
      <c r="F10020" s="98"/>
      <c r="G10020" s="127" t="s">
        <v>10378</v>
      </c>
      <c r="H10020" s="128">
        <v>0</v>
      </c>
      <c r="I10020" s="128">
        <v>500</v>
      </c>
      <c r="J10020" s="129">
        <v>500</v>
      </c>
      <c r="K10020" s="101" t="s">
        <v>1388</v>
      </c>
    </row>
    <row r="10021" spans="1:11" ht="56.25" customHeight="1">
      <c r="A10021" s="98" t="s">
        <v>633</v>
      </c>
      <c r="B10021" s="125" t="s">
        <v>7720</v>
      </c>
      <c r="C10021" s="126">
        <v>42527</v>
      </c>
      <c r="D10021" s="98" t="s">
        <v>3</v>
      </c>
      <c r="E10021" s="98">
        <v>1385728</v>
      </c>
      <c r="F10021" s="98"/>
      <c r="G10021" s="127" t="s">
        <v>10381</v>
      </c>
      <c r="H10021" s="128">
        <v>0</v>
      </c>
      <c r="I10021" s="128">
        <v>20260.600000000002</v>
      </c>
      <c r="J10021" s="129">
        <v>20260.600000000002</v>
      </c>
      <c r="K10021" s="101" t="s">
        <v>1388</v>
      </c>
    </row>
    <row r="10022" spans="1:11" ht="56.25" customHeight="1">
      <c r="A10022" s="98" t="s">
        <v>633</v>
      </c>
      <c r="B10022" s="125" t="s">
        <v>7720</v>
      </c>
      <c r="C10022" s="126">
        <v>42528</v>
      </c>
      <c r="D10022" s="98" t="s">
        <v>3</v>
      </c>
      <c r="E10022" s="98">
        <v>1386012</v>
      </c>
      <c r="F10022" s="98"/>
      <c r="G10022" s="127" t="s">
        <v>10385</v>
      </c>
      <c r="H10022" s="128">
        <v>0</v>
      </c>
      <c r="I10022" s="128">
        <v>185.5</v>
      </c>
      <c r="J10022" s="129">
        <v>185.5</v>
      </c>
      <c r="K10022" s="101" t="s">
        <v>1388</v>
      </c>
    </row>
    <row r="10023" spans="1:11" ht="56.25" customHeight="1">
      <c r="A10023" s="98" t="s">
        <v>633</v>
      </c>
      <c r="B10023" s="125" t="s">
        <v>7720</v>
      </c>
      <c r="C10023" s="126">
        <v>42528</v>
      </c>
      <c r="D10023" s="98" t="s">
        <v>3</v>
      </c>
      <c r="E10023" s="98">
        <v>1386013</v>
      </c>
      <c r="F10023" s="98"/>
      <c r="G10023" s="127" t="s">
        <v>10386</v>
      </c>
      <c r="H10023" s="128">
        <v>0</v>
      </c>
      <c r="I10023" s="128">
        <v>185.5</v>
      </c>
      <c r="J10023" s="129">
        <v>185.5</v>
      </c>
      <c r="K10023" s="101" t="s">
        <v>1388</v>
      </c>
    </row>
    <row r="10024" spans="1:11" ht="56.25" customHeight="1">
      <c r="A10024" s="98" t="s">
        <v>633</v>
      </c>
      <c r="B10024" s="125" t="s">
        <v>7720</v>
      </c>
      <c r="C10024" s="126">
        <v>42528</v>
      </c>
      <c r="D10024" s="98" t="s">
        <v>3</v>
      </c>
      <c r="E10024" s="98">
        <v>1386059</v>
      </c>
      <c r="F10024" s="98"/>
      <c r="G10024" s="127" t="s">
        <v>10388</v>
      </c>
      <c r="H10024" s="128">
        <v>0</v>
      </c>
      <c r="I10024" s="128">
        <v>200</v>
      </c>
      <c r="J10024" s="129">
        <v>200</v>
      </c>
      <c r="K10024" s="101" t="s">
        <v>1388</v>
      </c>
    </row>
    <row r="10025" spans="1:11" ht="56.25" customHeight="1">
      <c r="A10025" s="98" t="s">
        <v>633</v>
      </c>
      <c r="B10025" s="125" t="s">
        <v>7720</v>
      </c>
      <c r="C10025" s="126">
        <v>42528</v>
      </c>
      <c r="D10025" s="98" t="s">
        <v>3</v>
      </c>
      <c r="E10025" s="98">
        <v>1386060</v>
      </c>
      <c r="F10025" s="98"/>
      <c r="G10025" s="127" t="s">
        <v>10389</v>
      </c>
      <c r="H10025" s="128">
        <v>0</v>
      </c>
      <c r="I10025" s="128">
        <v>60</v>
      </c>
      <c r="J10025" s="129">
        <v>60</v>
      </c>
      <c r="K10025" s="101" t="s">
        <v>1388</v>
      </c>
    </row>
    <row r="10026" spans="1:11" ht="56.25" customHeight="1">
      <c r="A10026" s="98" t="s">
        <v>633</v>
      </c>
      <c r="B10026" s="125" t="s">
        <v>7720</v>
      </c>
      <c r="C10026" s="126">
        <v>42528</v>
      </c>
      <c r="D10026" s="98" t="s">
        <v>3</v>
      </c>
      <c r="E10026" s="98">
        <v>1386074</v>
      </c>
      <c r="F10026" s="98"/>
      <c r="G10026" s="127" t="s">
        <v>10392</v>
      </c>
      <c r="H10026" s="128">
        <v>0</v>
      </c>
      <c r="I10026" s="128">
        <v>1023.03</v>
      </c>
      <c r="J10026" s="129">
        <v>1023.03</v>
      </c>
      <c r="K10026" s="101" t="s">
        <v>1388</v>
      </c>
    </row>
    <row r="10027" spans="1:11" ht="56.25" customHeight="1">
      <c r="A10027" s="98" t="s">
        <v>633</v>
      </c>
      <c r="B10027" s="125" t="s">
        <v>7720</v>
      </c>
      <c r="C10027" s="126">
        <v>42528</v>
      </c>
      <c r="D10027" s="98" t="s">
        <v>3</v>
      </c>
      <c r="E10027" s="98">
        <v>1386218</v>
      </c>
      <c r="F10027" s="98"/>
      <c r="G10027" s="127" t="s">
        <v>10401</v>
      </c>
      <c r="H10027" s="128">
        <v>0</v>
      </c>
      <c r="I10027" s="128">
        <v>3453.98</v>
      </c>
      <c r="J10027" s="129">
        <v>3453.98</v>
      </c>
      <c r="K10027" s="101" t="s">
        <v>1388</v>
      </c>
    </row>
    <row r="10028" spans="1:11" ht="56.25" customHeight="1">
      <c r="A10028" s="98" t="s">
        <v>633</v>
      </c>
      <c r="B10028" s="125" t="s">
        <v>7720</v>
      </c>
      <c r="C10028" s="126">
        <v>42528</v>
      </c>
      <c r="D10028" s="98" t="s">
        <v>3</v>
      </c>
      <c r="E10028" s="98">
        <v>1386228</v>
      </c>
      <c r="F10028" s="98"/>
      <c r="G10028" s="127" t="s">
        <v>10404</v>
      </c>
      <c r="H10028" s="128">
        <v>0</v>
      </c>
      <c r="I10028" s="128">
        <v>4117.6000000000004</v>
      </c>
      <c r="J10028" s="129">
        <v>4117.6000000000004</v>
      </c>
      <c r="K10028" s="101" t="s">
        <v>1388</v>
      </c>
    </row>
    <row r="10029" spans="1:11" ht="56.25" customHeight="1">
      <c r="A10029" s="98" t="s">
        <v>633</v>
      </c>
      <c r="B10029" s="125" t="s">
        <v>7720</v>
      </c>
      <c r="C10029" s="126">
        <v>42528</v>
      </c>
      <c r="D10029" s="98" t="s">
        <v>3</v>
      </c>
      <c r="E10029" s="98">
        <v>1386267</v>
      </c>
      <c r="F10029" s="98"/>
      <c r="G10029" s="127" t="s">
        <v>10405</v>
      </c>
      <c r="H10029" s="128">
        <v>0</v>
      </c>
      <c r="I10029" s="128">
        <v>37218.980000000003</v>
      </c>
      <c r="J10029" s="129">
        <v>37218.980000000003</v>
      </c>
      <c r="K10029" s="101" t="s">
        <v>1388</v>
      </c>
    </row>
    <row r="10030" spans="1:11" ht="56.25" customHeight="1">
      <c r="A10030" s="98" t="s">
        <v>633</v>
      </c>
      <c r="B10030" s="125" t="s">
        <v>7720</v>
      </c>
      <c r="C10030" s="126">
        <v>42528</v>
      </c>
      <c r="D10030" s="98" t="s">
        <v>3</v>
      </c>
      <c r="E10030" s="98">
        <v>1386281</v>
      </c>
      <c r="F10030" s="98"/>
      <c r="G10030" s="127" t="s">
        <v>10406</v>
      </c>
      <c r="H10030" s="128">
        <v>0</v>
      </c>
      <c r="I10030" s="128">
        <v>1229</v>
      </c>
      <c r="J10030" s="129">
        <v>1229</v>
      </c>
      <c r="K10030" s="101" t="s">
        <v>1388</v>
      </c>
    </row>
    <row r="10031" spans="1:11" ht="56.25" customHeight="1">
      <c r="A10031" s="98" t="s">
        <v>633</v>
      </c>
      <c r="B10031" s="125" t="s">
        <v>7720</v>
      </c>
      <c r="C10031" s="126">
        <v>42528</v>
      </c>
      <c r="D10031" s="98" t="s">
        <v>3</v>
      </c>
      <c r="E10031" s="98">
        <v>1386287</v>
      </c>
      <c r="F10031" s="98"/>
      <c r="G10031" s="127" t="s">
        <v>10407</v>
      </c>
      <c r="H10031" s="128">
        <v>0</v>
      </c>
      <c r="I10031" s="128">
        <v>70</v>
      </c>
      <c r="J10031" s="129">
        <v>70</v>
      </c>
      <c r="K10031" s="101" t="s">
        <v>1388</v>
      </c>
    </row>
    <row r="10032" spans="1:11" ht="56.25" customHeight="1">
      <c r="A10032" s="98" t="s">
        <v>633</v>
      </c>
      <c r="B10032" s="125" t="s">
        <v>7720</v>
      </c>
      <c r="C10032" s="126">
        <v>42528</v>
      </c>
      <c r="D10032" s="98" t="s">
        <v>3</v>
      </c>
      <c r="E10032" s="98">
        <v>1386295</v>
      </c>
      <c r="F10032" s="98"/>
      <c r="G10032" s="127" t="s">
        <v>10408</v>
      </c>
      <c r="H10032" s="128">
        <v>0</v>
      </c>
      <c r="I10032" s="128">
        <v>21.96</v>
      </c>
      <c r="J10032" s="129">
        <v>21.96</v>
      </c>
      <c r="K10032" s="101" t="s">
        <v>1388</v>
      </c>
    </row>
    <row r="10033" spans="1:11" ht="56.25" customHeight="1">
      <c r="A10033" s="98" t="s">
        <v>633</v>
      </c>
      <c r="B10033" s="125" t="s">
        <v>7720</v>
      </c>
      <c r="C10033" s="126">
        <v>42528</v>
      </c>
      <c r="D10033" s="98" t="s">
        <v>3</v>
      </c>
      <c r="E10033" s="98">
        <v>1386297</v>
      </c>
      <c r="F10033" s="98"/>
      <c r="G10033" s="127" t="s">
        <v>10409</v>
      </c>
      <c r="H10033" s="128">
        <v>0</v>
      </c>
      <c r="I10033" s="128">
        <v>16.96</v>
      </c>
      <c r="J10033" s="129">
        <v>16.96</v>
      </c>
      <c r="K10033" s="101" t="s">
        <v>1388</v>
      </c>
    </row>
    <row r="10034" spans="1:11" ht="56.25" customHeight="1">
      <c r="A10034" s="98" t="s">
        <v>633</v>
      </c>
      <c r="B10034" s="125" t="s">
        <v>7720</v>
      </c>
      <c r="C10034" s="126">
        <v>42528</v>
      </c>
      <c r="D10034" s="98" t="s">
        <v>3</v>
      </c>
      <c r="E10034" s="98">
        <v>1386304</v>
      </c>
      <c r="F10034" s="98"/>
      <c r="G10034" s="127" t="s">
        <v>10410</v>
      </c>
      <c r="H10034" s="128">
        <v>0</v>
      </c>
      <c r="I10034" s="128">
        <v>33200</v>
      </c>
      <c r="J10034" s="129">
        <v>33200</v>
      </c>
      <c r="K10034" s="101" t="s">
        <v>1388</v>
      </c>
    </row>
    <row r="10035" spans="1:11" ht="56.25" customHeight="1">
      <c r="A10035" s="98" t="s">
        <v>633</v>
      </c>
      <c r="B10035" s="125" t="s">
        <v>7720</v>
      </c>
      <c r="C10035" s="126">
        <v>42528</v>
      </c>
      <c r="D10035" s="98" t="s">
        <v>3</v>
      </c>
      <c r="E10035" s="98">
        <v>1386310</v>
      </c>
      <c r="F10035" s="98"/>
      <c r="G10035" s="127" t="s">
        <v>10411</v>
      </c>
      <c r="H10035" s="128">
        <v>0</v>
      </c>
      <c r="I10035" s="128">
        <v>4900</v>
      </c>
      <c r="J10035" s="129">
        <v>4900</v>
      </c>
      <c r="K10035" s="101" t="s">
        <v>1388</v>
      </c>
    </row>
    <row r="10036" spans="1:11" ht="56.25" customHeight="1">
      <c r="A10036" s="98" t="s">
        <v>633</v>
      </c>
      <c r="B10036" s="125" t="s">
        <v>7720</v>
      </c>
      <c r="C10036" s="126">
        <v>42529</v>
      </c>
      <c r="D10036" s="98" t="s">
        <v>3</v>
      </c>
      <c r="E10036" s="98">
        <v>1386532</v>
      </c>
      <c r="F10036" s="98"/>
      <c r="G10036" s="127" t="s">
        <v>10419</v>
      </c>
      <c r="H10036" s="128">
        <v>0</v>
      </c>
      <c r="I10036" s="128">
        <v>700</v>
      </c>
      <c r="J10036" s="129">
        <v>700</v>
      </c>
      <c r="K10036" s="101" t="s">
        <v>1388</v>
      </c>
    </row>
    <row r="10037" spans="1:11" ht="56.25" customHeight="1">
      <c r="A10037" s="98" t="s">
        <v>633</v>
      </c>
      <c r="B10037" s="125" t="s">
        <v>7720</v>
      </c>
      <c r="C10037" s="126">
        <v>42529</v>
      </c>
      <c r="D10037" s="98" t="s">
        <v>3</v>
      </c>
      <c r="E10037" s="98">
        <v>1386533</v>
      </c>
      <c r="F10037" s="98"/>
      <c r="G10037" s="127" t="s">
        <v>10420</v>
      </c>
      <c r="H10037" s="128">
        <v>0</v>
      </c>
      <c r="I10037" s="128">
        <v>700</v>
      </c>
      <c r="J10037" s="129">
        <v>700</v>
      </c>
      <c r="K10037" s="101" t="s">
        <v>1388</v>
      </c>
    </row>
    <row r="10038" spans="1:11" ht="56.25" customHeight="1">
      <c r="A10038" s="98" t="s">
        <v>633</v>
      </c>
      <c r="B10038" s="125" t="s">
        <v>7720</v>
      </c>
      <c r="C10038" s="126">
        <v>42529</v>
      </c>
      <c r="D10038" s="98" t="s">
        <v>3</v>
      </c>
      <c r="E10038" s="98">
        <v>1386534</v>
      </c>
      <c r="F10038" s="98"/>
      <c r="G10038" s="127" t="s">
        <v>10421</v>
      </c>
      <c r="H10038" s="128">
        <v>0</v>
      </c>
      <c r="I10038" s="128">
        <v>27.830000000000002</v>
      </c>
      <c r="J10038" s="129">
        <v>27.830000000000002</v>
      </c>
      <c r="K10038" s="101" t="s">
        <v>1388</v>
      </c>
    </row>
    <row r="10039" spans="1:11" ht="56.25" customHeight="1">
      <c r="A10039" s="98" t="s">
        <v>633</v>
      </c>
      <c r="B10039" s="125" t="s">
        <v>7720</v>
      </c>
      <c r="C10039" s="126">
        <v>42529</v>
      </c>
      <c r="D10039" s="98" t="s">
        <v>3</v>
      </c>
      <c r="E10039" s="98">
        <v>1386539</v>
      </c>
      <c r="F10039" s="98"/>
      <c r="G10039" s="127" t="s">
        <v>10422</v>
      </c>
      <c r="H10039" s="128">
        <v>0</v>
      </c>
      <c r="I10039" s="128">
        <v>1849.53</v>
      </c>
      <c r="J10039" s="129">
        <v>1849.53</v>
      </c>
      <c r="K10039" s="101" t="s">
        <v>1388</v>
      </c>
    </row>
    <row r="10040" spans="1:11" ht="56.25" customHeight="1">
      <c r="A10040" s="98" t="s">
        <v>633</v>
      </c>
      <c r="B10040" s="125" t="s">
        <v>7720</v>
      </c>
      <c r="C10040" s="126">
        <v>42529</v>
      </c>
      <c r="D10040" s="98" t="s">
        <v>3</v>
      </c>
      <c r="E10040" s="98">
        <v>1386543</v>
      </c>
      <c r="F10040" s="98"/>
      <c r="G10040" s="127" t="s">
        <v>10423</v>
      </c>
      <c r="H10040" s="128">
        <v>0</v>
      </c>
      <c r="I10040" s="128">
        <v>1250</v>
      </c>
      <c r="J10040" s="129">
        <v>1250</v>
      </c>
      <c r="K10040" s="101" t="s">
        <v>1388</v>
      </c>
    </row>
    <row r="10041" spans="1:11" ht="56.25" customHeight="1">
      <c r="A10041" s="98" t="s">
        <v>633</v>
      </c>
      <c r="B10041" s="125" t="s">
        <v>7720</v>
      </c>
      <c r="C10041" s="126">
        <v>42529</v>
      </c>
      <c r="D10041" s="98" t="s">
        <v>3</v>
      </c>
      <c r="E10041" s="98">
        <v>1386561</v>
      </c>
      <c r="F10041" s="98"/>
      <c r="G10041" s="127" t="s">
        <v>10432</v>
      </c>
      <c r="H10041" s="128">
        <v>0</v>
      </c>
      <c r="I10041" s="128">
        <v>499.98</v>
      </c>
      <c r="J10041" s="129">
        <v>499.98</v>
      </c>
      <c r="K10041" s="101" t="s">
        <v>1388</v>
      </c>
    </row>
    <row r="10042" spans="1:11" ht="56.25" customHeight="1">
      <c r="A10042" s="98" t="s">
        <v>633</v>
      </c>
      <c r="B10042" s="125" t="s">
        <v>7720</v>
      </c>
      <c r="C10042" s="126">
        <v>42529</v>
      </c>
      <c r="D10042" s="98" t="s">
        <v>3</v>
      </c>
      <c r="E10042" s="98">
        <v>1386600</v>
      </c>
      <c r="F10042" s="98"/>
      <c r="G10042" s="127" t="s">
        <v>10438</v>
      </c>
      <c r="H10042" s="128">
        <v>0</v>
      </c>
      <c r="I10042" s="128">
        <v>341.01</v>
      </c>
      <c r="J10042" s="129">
        <v>341.01</v>
      </c>
      <c r="K10042" s="101" t="s">
        <v>1388</v>
      </c>
    </row>
    <row r="10043" spans="1:11" ht="56.25" customHeight="1">
      <c r="A10043" s="98" t="s">
        <v>633</v>
      </c>
      <c r="B10043" s="125" t="s">
        <v>7720</v>
      </c>
      <c r="C10043" s="126">
        <v>42529</v>
      </c>
      <c r="D10043" s="98" t="s">
        <v>3</v>
      </c>
      <c r="E10043" s="98">
        <v>1386644</v>
      </c>
      <c r="F10043" s="98"/>
      <c r="G10043" s="127" t="s">
        <v>10443</v>
      </c>
      <c r="H10043" s="128">
        <v>0</v>
      </c>
      <c r="I10043" s="128">
        <v>933.2</v>
      </c>
      <c r="J10043" s="129">
        <v>933.2</v>
      </c>
      <c r="K10043" s="101" t="s">
        <v>1388</v>
      </c>
    </row>
    <row r="10044" spans="1:11" ht="56.25" customHeight="1">
      <c r="A10044" s="98" t="s">
        <v>633</v>
      </c>
      <c r="B10044" s="125" t="s">
        <v>7720</v>
      </c>
      <c r="C10044" s="126">
        <v>42529</v>
      </c>
      <c r="D10044" s="98" t="s">
        <v>3</v>
      </c>
      <c r="E10044" s="98">
        <v>1386691</v>
      </c>
      <c r="F10044" s="98"/>
      <c r="G10044" s="127" t="s">
        <v>10447</v>
      </c>
      <c r="H10044" s="128">
        <v>0</v>
      </c>
      <c r="I10044" s="128">
        <v>120</v>
      </c>
      <c r="J10044" s="129">
        <v>120</v>
      </c>
      <c r="K10044" s="101" t="s">
        <v>1388</v>
      </c>
    </row>
    <row r="10045" spans="1:11" ht="56.25" customHeight="1">
      <c r="A10045" s="98" t="s">
        <v>633</v>
      </c>
      <c r="B10045" s="125" t="s">
        <v>7720</v>
      </c>
      <c r="C10045" s="126">
        <v>42529</v>
      </c>
      <c r="D10045" s="98" t="s">
        <v>3</v>
      </c>
      <c r="E10045" s="98">
        <v>1386705</v>
      </c>
      <c r="F10045" s="98"/>
      <c r="G10045" s="127" t="s">
        <v>7792</v>
      </c>
      <c r="H10045" s="128">
        <v>0</v>
      </c>
      <c r="I10045" s="128">
        <v>320.95</v>
      </c>
      <c r="J10045" s="129">
        <v>320.95</v>
      </c>
      <c r="K10045" s="101" t="s">
        <v>1388</v>
      </c>
    </row>
    <row r="10046" spans="1:11" ht="56.25" customHeight="1">
      <c r="A10046" s="98" t="s">
        <v>633</v>
      </c>
      <c r="B10046" s="125" t="s">
        <v>7720</v>
      </c>
      <c r="C10046" s="126">
        <v>42530</v>
      </c>
      <c r="D10046" s="98" t="s">
        <v>3</v>
      </c>
      <c r="E10046" s="98">
        <v>1386888</v>
      </c>
      <c r="F10046" s="98"/>
      <c r="G10046" s="127" t="s">
        <v>10464</v>
      </c>
      <c r="H10046" s="128">
        <v>0</v>
      </c>
      <c r="I10046" s="128">
        <v>3816.2200000000003</v>
      </c>
      <c r="J10046" s="129">
        <v>3816.2200000000003</v>
      </c>
      <c r="K10046" s="101" t="s">
        <v>1388</v>
      </c>
    </row>
    <row r="10047" spans="1:11" ht="56.25" customHeight="1">
      <c r="A10047" s="98" t="s">
        <v>633</v>
      </c>
      <c r="B10047" s="125" t="s">
        <v>7720</v>
      </c>
      <c r="C10047" s="126">
        <v>42530</v>
      </c>
      <c r="D10047" s="98" t="s">
        <v>3</v>
      </c>
      <c r="E10047" s="98">
        <v>1386955</v>
      </c>
      <c r="F10047" s="98"/>
      <c r="G10047" s="127" t="s">
        <v>10474</v>
      </c>
      <c r="H10047" s="128">
        <v>0</v>
      </c>
      <c r="I10047" s="128">
        <v>900</v>
      </c>
      <c r="J10047" s="129">
        <v>900</v>
      </c>
      <c r="K10047" s="101" t="s">
        <v>1388</v>
      </c>
    </row>
    <row r="10048" spans="1:11" ht="56.25" customHeight="1">
      <c r="A10048" s="98" t="s">
        <v>633</v>
      </c>
      <c r="B10048" s="125" t="s">
        <v>7720</v>
      </c>
      <c r="C10048" s="126">
        <v>42530</v>
      </c>
      <c r="D10048" s="98" t="s">
        <v>3</v>
      </c>
      <c r="E10048" s="98">
        <v>1386959</v>
      </c>
      <c r="F10048" s="98"/>
      <c r="G10048" s="127" t="s">
        <v>10475</v>
      </c>
      <c r="H10048" s="128">
        <v>0</v>
      </c>
      <c r="I10048" s="128">
        <v>800</v>
      </c>
      <c r="J10048" s="129">
        <v>800</v>
      </c>
      <c r="K10048" s="101" t="s">
        <v>1388</v>
      </c>
    </row>
    <row r="10049" spans="1:11" ht="56.25" customHeight="1">
      <c r="A10049" s="98" t="s">
        <v>633</v>
      </c>
      <c r="B10049" s="125" t="s">
        <v>7720</v>
      </c>
      <c r="C10049" s="126">
        <v>42530</v>
      </c>
      <c r="D10049" s="98" t="s">
        <v>3</v>
      </c>
      <c r="E10049" s="98">
        <v>1387109</v>
      </c>
      <c r="F10049" s="98"/>
      <c r="G10049" s="127" t="s">
        <v>10483</v>
      </c>
      <c r="H10049" s="128">
        <v>0</v>
      </c>
      <c r="I10049" s="128">
        <v>971</v>
      </c>
      <c r="J10049" s="129">
        <v>971</v>
      </c>
      <c r="K10049" s="101" t="s">
        <v>1388</v>
      </c>
    </row>
    <row r="10050" spans="1:11" ht="56.25" customHeight="1">
      <c r="A10050" s="98" t="s">
        <v>633</v>
      </c>
      <c r="B10050" s="125" t="s">
        <v>7720</v>
      </c>
      <c r="C10050" s="126">
        <v>42531</v>
      </c>
      <c r="D10050" s="98" t="s">
        <v>3</v>
      </c>
      <c r="E10050" s="98">
        <v>1387845</v>
      </c>
      <c r="F10050" s="98"/>
      <c r="G10050" s="127" t="s">
        <v>10519</v>
      </c>
      <c r="H10050" s="128">
        <v>0</v>
      </c>
      <c r="I10050" s="128">
        <v>900</v>
      </c>
      <c r="J10050" s="129">
        <v>900</v>
      </c>
      <c r="K10050" s="101" t="s">
        <v>1388</v>
      </c>
    </row>
    <row r="10051" spans="1:11" ht="56.25" customHeight="1">
      <c r="A10051" s="98" t="s">
        <v>633</v>
      </c>
      <c r="B10051" s="125" t="s">
        <v>7720</v>
      </c>
      <c r="C10051" s="126">
        <v>42531</v>
      </c>
      <c r="D10051" s="98" t="s">
        <v>3</v>
      </c>
      <c r="E10051" s="98">
        <v>1387897</v>
      </c>
      <c r="F10051" s="98"/>
      <c r="G10051" s="127" t="s">
        <v>10523</v>
      </c>
      <c r="H10051" s="128">
        <v>0</v>
      </c>
      <c r="I10051" s="128">
        <v>3472.85</v>
      </c>
      <c r="J10051" s="129">
        <v>3472.85</v>
      </c>
      <c r="K10051" s="101" t="s">
        <v>1388</v>
      </c>
    </row>
    <row r="10052" spans="1:11" ht="56.25" customHeight="1">
      <c r="A10052" s="98" t="s">
        <v>633</v>
      </c>
      <c r="B10052" s="125" t="s">
        <v>7720</v>
      </c>
      <c r="C10052" s="126">
        <v>42531</v>
      </c>
      <c r="D10052" s="98" t="s">
        <v>3</v>
      </c>
      <c r="E10052" s="98">
        <v>1387943</v>
      </c>
      <c r="F10052" s="98"/>
      <c r="G10052" s="127" t="s">
        <v>10524</v>
      </c>
      <c r="H10052" s="128">
        <v>0</v>
      </c>
      <c r="I10052" s="128">
        <v>200</v>
      </c>
      <c r="J10052" s="129">
        <v>200</v>
      </c>
      <c r="K10052" s="101" t="s">
        <v>1388</v>
      </c>
    </row>
    <row r="10053" spans="1:11" ht="56.25" customHeight="1">
      <c r="A10053" s="98" t="s">
        <v>633</v>
      </c>
      <c r="B10053" s="125" t="s">
        <v>7720</v>
      </c>
      <c r="C10053" s="126">
        <v>42534</v>
      </c>
      <c r="D10053" s="98" t="s">
        <v>3</v>
      </c>
      <c r="E10053" s="98">
        <v>1388136</v>
      </c>
      <c r="F10053" s="98"/>
      <c r="G10053" s="127" t="s">
        <v>10527</v>
      </c>
      <c r="H10053" s="128">
        <v>0</v>
      </c>
      <c r="I10053" s="128">
        <v>1942</v>
      </c>
      <c r="J10053" s="129">
        <v>1942</v>
      </c>
      <c r="K10053" s="101" t="s">
        <v>1388</v>
      </c>
    </row>
    <row r="10054" spans="1:11" ht="56.25" customHeight="1">
      <c r="A10054" s="98" t="s">
        <v>633</v>
      </c>
      <c r="B10054" s="125" t="s">
        <v>7720</v>
      </c>
      <c r="C10054" s="126">
        <v>42534</v>
      </c>
      <c r="D10054" s="98" t="s">
        <v>3</v>
      </c>
      <c r="E10054" s="98">
        <v>1388231</v>
      </c>
      <c r="F10054" s="98"/>
      <c r="G10054" s="127" t="s">
        <v>10536</v>
      </c>
      <c r="H10054" s="128">
        <v>0</v>
      </c>
      <c r="I10054" s="128">
        <v>3208</v>
      </c>
      <c r="J10054" s="129">
        <v>3208</v>
      </c>
      <c r="K10054" s="101" t="s">
        <v>1388</v>
      </c>
    </row>
    <row r="10055" spans="1:11" ht="56.25" customHeight="1">
      <c r="A10055" s="98" t="s">
        <v>633</v>
      </c>
      <c r="B10055" s="125" t="s">
        <v>7720</v>
      </c>
      <c r="C10055" s="126">
        <v>42535</v>
      </c>
      <c r="D10055" s="98" t="s">
        <v>3</v>
      </c>
      <c r="E10055" s="98">
        <v>1388583</v>
      </c>
      <c r="F10055" s="98"/>
      <c r="G10055" s="127" t="s">
        <v>9336</v>
      </c>
      <c r="H10055" s="128">
        <v>0</v>
      </c>
      <c r="I10055" s="128">
        <v>2000</v>
      </c>
      <c r="J10055" s="129">
        <v>2000</v>
      </c>
      <c r="K10055" s="101" t="s">
        <v>1388</v>
      </c>
    </row>
    <row r="10056" spans="1:11" ht="56.25" customHeight="1">
      <c r="A10056" s="98" t="s">
        <v>633</v>
      </c>
      <c r="B10056" s="125" t="s">
        <v>7720</v>
      </c>
      <c r="C10056" s="126">
        <v>42535</v>
      </c>
      <c r="D10056" s="98" t="s">
        <v>3</v>
      </c>
      <c r="E10056" s="98">
        <v>1388726</v>
      </c>
      <c r="F10056" s="98"/>
      <c r="G10056" s="127" t="s">
        <v>10566</v>
      </c>
      <c r="H10056" s="128">
        <v>0</v>
      </c>
      <c r="I10056" s="128">
        <v>371</v>
      </c>
      <c r="J10056" s="129">
        <v>371</v>
      </c>
      <c r="K10056" s="101" t="s">
        <v>1388</v>
      </c>
    </row>
    <row r="10057" spans="1:11" ht="56.25" customHeight="1">
      <c r="A10057" s="98" t="s">
        <v>633</v>
      </c>
      <c r="B10057" s="125" t="s">
        <v>7720</v>
      </c>
      <c r="C10057" s="126">
        <v>42535</v>
      </c>
      <c r="D10057" s="98" t="s">
        <v>3</v>
      </c>
      <c r="E10057" s="98">
        <v>1388742</v>
      </c>
      <c r="F10057" s="98"/>
      <c r="G10057" s="127" t="s">
        <v>10567</v>
      </c>
      <c r="H10057" s="128">
        <v>0</v>
      </c>
      <c r="I10057" s="128">
        <v>48.5</v>
      </c>
      <c r="J10057" s="129">
        <v>48.5</v>
      </c>
      <c r="K10057" s="101" t="s">
        <v>1388</v>
      </c>
    </row>
    <row r="10058" spans="1:11" ht="56.25" customHeight="1">
      <c r="A10058" s="98" t="s">
        <v>633</v>
      </c>
      <c r="B10058" s="125" t="s">
        <v>7720</v>
      </c>
      <c r="C10058" s="126">
        <v>42535</v>
      </c>
      <c r="D10058" s="98" t="s">
        <v>3</v>
      </c>
      <c r="E10058" s="98">
        <v>1388743</v>
      </c>
      <c r="F10058" s="98"/>
      <c r="G10058" s="127" t="s">
        <v>10568</v>
      </c>
      <c r="H10058" s="128">
        <v>0</v>
      </c>
      <c r="I10058" s="128">
        <v>169</v>
      </c>
      <c r="J10058" s="129">
        <v>169</v>
      </c>
      <c r="K10058" s="101" t="s">
        <v>1388</v>
      </c>
    </row>
    <row r="10059" spans="1:11" ht="56.25" customHeight="1">
      <c r="A10059" s="98" t="s">
        <v>633</v>
      </c>
      <c r="B10059" s="125" t="s">
        <v>7720</v>
      </c>
      <c r="C10059" s="126">
        <v>42535</v>
      </c>
      <c r="D10059" s="98" t="s">
        <v>3</v>
      </c>
      <c r="E10059" s="98">
        <v>1388790</v>
      </c>
      <c r="F10059" s="98"/>
      <c r="G10059" s="127" t="s">
        <v>10569</v>
      </c>
      <c r="H10059" s="128">
        <v>0</v>
      </c>
      <c r="I10059" s="128">
        <v>700</v>
      </c>
      <c r="J10059" s="129">
        <v>700</v>
      </c>
      <c r="K10059" s="101" t="s">
        <v>1388</v>
      </c>
    </row>
    <row r="10060" spans="1:11" ht="56.25" customHeight="1">
      <c r="A10060" s="98" t="s">
        <v>633</v>
      </c>
      <c r="B10060" s="125" t="s">
        <v>7720</v>
      </c>
      <c r="C10060" s="126">
        <v>42535</v>
      </c>
      <c r="D10060" s="98" t="s">
        <v>3</v>
      </c>
      <c r="E10060" s="98">
        <v>1388835</v>
      </c>
      <c r="F10060" s="98"/>
      <c r="G10060" s="127" t="s">
        <v>9626</v>
      </c>
      <c r="H10060" s="128">
        <v>0</v>
      </c>
      <c r="I10060" s="128">
        <v>680</v>
      </c>
      <c r="J10060" s="129">
        <v>680</v>
      </c>
      <c r="K10060" s="101" t="s">
        <v>1388</v>
      </c>
    </row>
    <row r="10061" spans="1:11" ht="56.25" customHeight="1">
      <c r="A10061" s="98" t="s">
        <v>633</v>
      </c>
      <c r="B10061" s="125" t="s">
        <v>7720</v>
      </c>
      <c r="C10061" s="126">
        <v>42535</v>
      </c>
      <c r="D10061" s="98" t="s">
        <v>3</v>
      </c>
      <c r="E10061" s="98">
        <v>1388843</v>
      </c>
      <c r="F10061" s="98"/>
      <c r="G10061" s="127" t="s">
        <v>10570</v>
      </c>
      <c r="H10061" s="128">
        <v>0</v>
      </c>
      <c r="I10061" s="128">
        <v>72</v>
      </c>
      <c r="J10061" s="129">
        <v>72</v>
      </c>
      <c r="K10061" s="101" t="s">
        <v>1388</v>
      </c>
    </row>
    <row r="10062" spans="1:11" ht="56.25" customHeight="1">
      <c r="A10062" s="98" t="s">
        <v>633</v>
      </c>
      <c r="B10062" s="125" t="s">
        <v>7720</v>
      </c>
      <c r="C10062" s="126">
        <v>42536</v>
      </c>
      <c r="D10062" s="98" t="s">
        <v>3</v>
      </c>
      <c r="E10062" s="98">
        <v>1388991</v>
      </c>
      <c r="F10062" s="98"/>
      <c r="G10062" s="127" t="s">
        <v>10575</v>
      </c>
      <c r="H10062" s="128">
        <v>0</v>
      </c>
      <c r="I10062" s="128">
        <v>2002</v>
      </c>
      <c r="J10062" s="129">
        <v>2002</v>
      </c>
      <c r="K10062" s="101" t="s">
        <v>1388</v>
      </c>
    </row>
    <row r="10063" spans="1:11" ht="56.25" customHeight="1">
      <c r="A10063" s="98" t="s">
        <v>633</v>
      </c>
      <c r="B10063" s="125" t="s">
        <v>7720</v>
      </c>
      <c r="C10063" s="126">
        <v>42536</v>
      </c>
      <c r="D10063" s="98" t="s">
        <v>3</v>
      </c>
      <c r="E10063" s="98">
        <v>1389033</v>
      </c>
      <c r="F10063" s="98"/>
      <c r="G10063" s="127" t="s">
        <v>10578</v>
      </c>
      <c r="H10063" s="128">
        <v>0</v>
      </c>
      <c r="I10063" s="128">
        <v>392.8</v>
      </c>
      <c r="J10063" s="129">
        <v>392.8</v>
      </c>
      <c r="K10063" s="101" t="s">
        <v>1388</v>
      </c>
    </row>
    <row r="10064" spans="1:11" ht="56.25" customHeight="1">
      <c r="A10064" s="98" t="s">
        <v>633</v>
      </c>
      <c r="B10064" s="125" t="s">
        <v>7720</v>
      </c>
      <c r="C10064" s="126">
        <v>42536</v>
      </c>
      <c r="D10064" s="98" t="s">
        <v>3</v>
      </c>
      <c r="E10064" s="98">
        <v>1389156</v>
      </c>
      <c r="F10064" s="98"/>
      <c r="G10064" s="127" t="s">
        <v>10593</v>
      </c>
      <c r="H10064" s="128">
        <v>0</v>
      </c>
      <c r="I10064" s="128">
        <v>52.2</v>
      </c>
      <c r="J10064" s="129">
        <v>52.2</v>
      </c>
      <c r="K10064" s="101" t="s">
        <v>1388</v>
      </c>
    </row>
    <row r="10065" spans="1:11" ht="56.25" customHeight="1">
      <c r="A10065" s="98" t="s">
        <v>633</v>
      </c>
      <c r="B10065" s="125" t="s">
        <v>7720</v>
      </c>
      <c r="C10065" s="126">
        <v>42536</v>
      </c>
      <c r="D10065" s="98" t="s">
        <v>3</v>
      </c>
      <c r="E10065" s="98">
        <v>1389166</v>
      </c>
      <c r="F10065" s="98"/>
      <c r="G10065" s="127" t="s">
        <v>10594</v>
      </c>
      <c r="H10065" s="128">
        <v>0</v>
      </c>
      <c r="I10065" s="128">
        <v>100</v>
      </c>
      <c r="J10065" s="129">
        <v>100</v>
      </c>
      <c r="K10065" s="101" t="s">
        <v>1388</v>
      </c>
    </row>
    <row r="10066" spans="1:11" ht="56.25" customHeight="1">
      <c r="A10066" s="98" t="s">
        <v>633</v>
      </c>
      <c r="B10066" s="125" t="s">
        <v>7720</v>
      </c>
      <c r="C10066" s="126">
        <v>42536</v>
      </c>
      <c r="D10066" s="98" t="s">
        <v>3</v>
      </c>
      <c r="E10066" s="98">
        <v>1389168</v>
      </c>
      <c r="F10066" s="98"/>
      <c r="G10066" s="127" t="s">
        <v>10595</v>
      </c>
      <c r="H10066" s="128">
        <v>0</v>
      </c>
      <c r="I10066" s="128">
        <v>484</v>
      </c>
      <c r="J10066" s="129">
        <v>484</v>
      </c>
      <c r="K10066" s="101" t="s">
        <v>1388</v>
      </c>
    </row>
    <row r="10067" spans="1:11" ht="56.25" customHeight="1">
      <c r="A10067" s="98" t="s">
        <v>633</v>
      </c>
      <c r="B10067" s="125" t="s">
        <v>7720</v>
      </c>
      <c r="C10067" s="126">
        <v>42536</v>
      </c>
      <c r="D10067" s="98" t="s">
        <v>3</v>
      </c>
      <c r="E10067" s="98">
        <v>1389172</v>
      </c>
      <c r="F10067" s="98"/>
      <c r="G10067" s="127" t="s">
        <v>10597</v>
      </c>
      <c r="H10067" s="128">
        <v>0</v>
      </c>
      <c r="I10067" s="128">
        <v>823.33</v>
      </c>
      <c r="J10067" s="129">
        <v>823.33</v>
      </c>
      <c r="K10067" s="101" t="s">
        <v>1388</v>
      </c>
    </row>
    <row r="10068" spans="1:11" ht="56.25" customHeight="1">
      <c r="A10068" s="98" t="s">
        <v>633</v>
      </c>
      <c r="B10068" s="125" t="s">
        <v>7720</v>
      </c>
      <c r="C10068" s="126">
        <v>42536</v>
      </c>
      <c r="D10068" s="98" t="s">
        <v>3</v>
      </c>
      <c r="E10068" s="98">
        <v>1389177</v>
      </c>
      <c r="F10068" s="98"/>
      <c r="G10068" s="127" t="s">
        <v>10598</v>
      </c>
      <c r="H10068" s="128">
        <v>0</v>
      </c>
      <c r="I10068" s="128">
        <v>171.67000000000002</v>
      </c>
      <c r="J10068" s="129">
        <v>171.67000000000002</v>
      </c>
      <c r="K10068" s="101" t="s">
        <v>1388</v>
      </c>
    </row>
    <row r="10069" spans="1:11" ht="56.25" customHeight="1">
      <c r="A10069" s="98" t="s">
        <v>633</v>
      </c>
      <c r="B10069" s="125" t="s">
        <v>7720</v>
      </c>
      <c r="C10069" s="126">
        <v>42536</v>
      </c>
      <c r="D10069" s="98" t="s">
        <v>3</v>
      </c>
      <c r="E10069" s="98">
        <v>1389194</v>
      </c>
      <c r="F10069" s="98"/>
      <c r="G10069" s="127" t="s">
        <v>10599</v>
      </c>
      <c r="H10069" s="128">
        <v>0</v>
      </c>
      <c r="I10069" s="128">
        <v>110</v>
      </c>
      <c r="J10069" s="129">
        <v>110</v>
      </c>
      <c r="K10069" s="101" t="s">
        <v>1388</v>
      </c>
    </row>
    <row r="10070" spans="1:11" ht="56.25" customHeight="1">
      <c r="A10070" s="98" t="s">
        <v>633</v>
      </c>
      <c r="B10070" s="125" t="s">
        <v>7720</v>
      </c>
      <c r="C10070" s="126">
        <v>42536</v>
      </c>
      <c r="D10070" s="98" t="s">
        <v>3</v>
      </c>
      <c r="E10070" s="98">
        <v>1389196</v>
      </c>
      <c r="F10070" s="98"/>
      <c r="G10070" s="127" t="s">
        <v>10600</v>
      </c>
      <c r="H10070" s="128">
        <v>0</v>
      </c>
      <c r="I10070" s="128">
        <v>29</v>
      </c>
      <c r="J10070" s="129">
        <v>29</v>
      </c>
      <c r="K10070" s="101" t="s">
        <v>1429</v>
      </c>
    </row>
    <row r="10071" spans="1:11" ht="56.25" customHeight="1">
      <c r="A10071" s="98" t="s">
        <v>633</v>
      </c>
      <c r="B10071" s="125" t="s">
        <v>7720</v>
      </c>
      <c r="C10071" s="126">
        <v>42536</v>
      </c>
      <c r="D10071" s="98" t="s">
        <v>3</v>
      </c>
      <c r="E10071" s="98">
        <v>1389198</v>
      </c>
      <c r="F10071" s="98"/>
      <c r="G10071" s="127" t="s">
        <v>10601</v>
      </c>
      <c r="H10071" s="128">
        <v>0</v>
      </c>
      <c r="I10071" s="128">
        <v>144</v>
      </c>
      <c r="J10071" s="129">
        <v>144</v>
      </c>
      <c r="K10071" s="101" t="s">
        <v>1429</v>
      </c>
    </row>
    <row r="10072" spans="1:11" ht="56.25" customHeight="1">
      <c r="A10072" s="98" t="s">
        <v>633</v>
      </c>
      <c r="B10072" s="125" t="s">
        <v>7720</v>
      </c>
      <c r="C10072" s="126">
        <v>42536</v>
      </c>
      <c r="D10072" s="98" t="s">
        <v>3</v>
      </c>
      <c r="E10072" s="98">
        <v>1389219</v>
      </c>
      <c r="F10072" s="98"/>
      <c r="G10072" s="127" t="s">
        <v>10603</v>
      </c>
      <c r="H10072" s="128">
        <v>0</v>
      </c>
      <c r="I10072" s="128">
        <v>682.9</v>
      </c>
      <c r="J10072" s="129">
        <v>682.9</v>
      </c>
      <c r="K10072" s="101" t="s">
        <v>1388</v>
      </c>
    </row>
    <row r="10073" spans="1:11" ht="56.25" customHeight="1">
      <c r="A10073" s="98" t="s">
        <v>633</v>
      </c>
      <c r="B10073" s="125" t="s">
        <v>7720</v>
      </c>
      <c r="C10073" s="126">
        <v>42536</v>
      </c>
      <c r="D10073" s="98" t="s">
        <v>3</v>
      </c>
      <c r="E10073" s="98">
        <v>1389223</v>
      </c>
      <c r="F10073" s="98"/>
      <c r="G10073" s="127" t="s">
        <v>10604</v>
      </c>
      <c r="H10073" s="128">
        <v>0</v>
      </c>
      <c r="I10073" s="128">
        <v>2529.66</v>
      </c>
      <c r="J10073" s="129">
        <v>2529.66</v>
      </c>
      <c r="K10073" s="101" t="s">
        <v>1388</v>
      </c>
    </row>
    <row r="10074" spans="1:11" ht="56.25" customHeight="1">
      <c r="A10074" s="98" t="s">
        <v>633</v>
      </c>
      <c r="B10074" s="125" t="s">
        <v>7720</v>
      </c>
      <c r="C10074" s="126">
        <v>42536</v>
      </c>
      <c r="D10074" s="98" t="s">
        <v>3</v>
      </c>
      <c r="E10074" s="98">
        <v>1389224</v>
      </c>
      <c r="F10074" s="98"/>
      <c r="G10074" s="127" t="s">
        <v>10605</v>
      </c>
      <c r="H10074" s="128">
        <v>0</v>
      </c>
      <c r="I10074" s="128">
        <v>2529.66</v>
      </c>
      <c r="J10074" s="129">
        <v>2529.66</v>
      </c>
      <c r="K10074" s="101" t="s">
        <v>1388</v>
      </c>
    </row>
    <row r="10075" spans="1:11" ht="56.25" customHeight="1">
      <c r="A10075" s="98" t="s">
        <v>633</v>
      </c>
      <c r="B10075" s="125" t="s">
        <v>7720</v>
      </c>
      <c r="C10075" s="126">
        <v>42536</v>
      </c>
      <c r="D10075" s="98" t="s">
        <v>3</v>
      </c>
      <c r="E10075" s="98">
        <v>1389226</v>
      </c>
      <c r="F10075" s="98"/>
      <c r="G10075" s="127" t="s">
        <v>10606</v>
      </c>
      <c r="H10075" s="128">
        <v>0</v>
      </c>
      <c r="I10075" s="128">
        <v>2529.66</v>
      </c>
      <c r="J10075" s="129">
        <v>2529.66</v>
      </c>
      <c r="K10075" s="101" t="s">
        <v>1388</v>
      </c>
    </row>
    <row r="10076" spans="1:11" ht="56.25" customHeight="1">
      <c r="A10076" s="98" t="s">
        <v>633</v>
      </c>
      <c r="B10076" s="125" t="s">
        <v>7720</v>
      </c>
      <c r="C10076" s="126">
        <v>42536</v>
      </c>
      <c r="D10076" s="98" t="s">
        <v>3</v>
      </c>
      <c r="E10076" s="98">
        <v>1389239</v>
      </c>
      <c r="F10076" s="98"/>
      <c r="G10076" s="127" t="s">
        <v>8427</v>
      </c>
      <c r="H10076" s="128">
        <v>0</v>
      </c>
      <c r="I10076" s="128">
        <v>500</v>
      </c>
      <c r="J10076" s="129">
        <v>500</v>
      </c>
      <c r="K10076" s="101" t="s">
        <v>1388</v>
      </c>
    </row>
    <row r="10077" spans="1:11" ht="56.25" customHeight="1">
      <c r="A10077" s="98" t="s">
        <v>633</v>
      </c>
      <c r="B10077" s="125" t="s">
        <v>7720</v>
      </c>
      <c r="C10077" s="126">
        <v>42537</v>
      </c>
      <c r="D10077" s="98" t="s">
        <v>3</v>
      </c>
      <c r="E10077" s="98">
        <v>1389369</v>
      </c>
      <c r="F10077" s="98"/>
      <c r="G10077" s="127" t="s">
        <v>10609</v>
      </c>
      <c r="H10077" s="128">
        <v>0</v>
      </c>
      <c r="I10077" s="128">
        <v>1820.92</v>
      </c>
      <c r="J10077" s="129">
        <v>1820.92</v>
      </c>
      <c r="K10077" s="101" t="s">
        <v>1388</v>
      </c>
    </row>
    <row r="10078" spans="1:11" ht="56.25" customHeight="1">
      <c r="A10078" s="98" t="s">
        <v>633</v>
      </c>
      <c r="B10078" s="125" t="s">
        <v>7720</v>
      </c>
      <c r="C10078" s="126">
        <v>42537</v>
      </c>
      <c r="D10078" s="98" t="s">
        <v>3</v>
      </c>
      <c r="E10078" s="98">
        <v>1389405</v>
      </c>
      <c r="F10078" s="98"/>
      <c r="G10078" s="127" t="s">
        <v>10610</v>
      </c>
      <c r="H10078" s="128">
        <v>0</v>
      </c>
      <c r="I10078" s="128">
        <v>17148.78</v>
      </c>
      <c r="J10078" s="129">
        <v>17148.78</v>
      </c>
      <c r="K10078" s="101" t="s">
        <v>1388</v>
      </c>
    </row>
    <row r="10079" spans="1:11" ht="56.25" customHeight="1">
      <c r="A10079" s="98" t="s">
        <v>633</v>
      </c>
      <c r="B10079" s="125" t="s">
        <v>7720</v>
      </c>
      <c r="C10079" s="126">
        <v>42537</v>
      </c>
      <c r="D10079" s="98" t="s">
        <v>3</v>
      </c>
      <c r="E10079" s="98">
        <v>1389432</v>
      </c>
      <c r="F10079" s="98"/>
      <c r="G10079" s="127" t="s">
        <v>10613</v>
      </c>
      <c r="H10079" s="128">
        <v>0</v>
      </c>
      <c r="I10079" s="128">
        <v>4112</v>
      </c>
      <c r="J10079" s="129">
        <v>4112</v>
      </c>
      <c r="K10079" s="101" t="s">
        <v>1388</v>
      </c>
    </row>
    <row r="10080" spans="1:11" ht="56.25" customHeight="1">
      <c r="A10080" s="98" t="s">
        <v>633</v>
      </c>
      <c r="B10080" s="125" t="s">
        <v>7720</v>
      </c>
      <c r="C10080" s="126">
        <v>42537</v>
      </c>
      <c r="D10080" s="98" t="s">
        <v>3</v>
      </c>
      <c r="E10080" s="98">
        <v>1389434</v>
      </c>
      <c r="F10080" s="98"/>
      <c r="G10080" s="127" t="s">
        <v>10614</v>
      </c>
      <c r="H10080" s="128">
        <v>0</v>
      </c>
      <c r="I10080" s="128">
        <v>328</v>
      </c>
      <c r="J10080" s="129">
        <v>328</v>
      </c>
      <c r="K10080" s="101" t="s">
        <v>1388</v>
      </c>
    </row>
    <row r="10081" spans="1:11" ht="56.25" customHeight="1">
      <c r="A10081" s="98" t="s">
        <v>633</v>
      </c>
      <c r="B10081" s="125" t="s">
        <v>7720</v>
      </c>
      <c r="C10081" s="126">
        <v>42537</v>
      </c>
      <c r="D10081" s="98" t="s">
        <v>3</v>
      </c>
      <c r="E10081" s="98">
        <v>1389471</v>
      </c>
      <c r="F10081" s="98"/>
      <c r="G10081" s="127" t="s">
        <v>10618</v>
      </c>
      <c r="H10081" s="128">
        <v>0</v>
      </c>
      <c r="I10081" s="128">
        <v>3252</v>
      </c>
      <c r="J10081" s="129">
        <v>3252</v>
      </c>
      <c r="K10081" s="101" t="s">
        <v>1388</v>
      </c>
    </row>
    <row r="10082" spans="1:11" ht="56.25" customHeight="1">
      <c r="A10082" s="98" t="s">
        <v>633</v>
      </c>
      <c r="B10082" s="125" t="s">
        <v>7720</v>
      </c>
      <c r="C10082" s="126">
        <v>42537</v>
      </c>
      <c r="D10082" s="98" t="s">
        <v>3</v>
      </c>
      <c r="E10082" s="98">
        <v>1389607</v>
      </c>
      <c r="F10082" s="98"/>
      <c r="G10082" s="127" t="s">
        <v>10621</v>
      </c>
      <c r="H10082" s="128">
        <v>0</v>
      </c>
      <c r="I10082" s="128">
        <v>8000</v>
      </c>
      <c r="J10082" s="129">
        <v>8000</v>
      </c>
      <c r="K10082" s="101" t="s">
        <v>1388</v>
      </c>
    </row>
    <row r="10083" spans="1:11" ht="56.25" customHeight="1">
      <c r="A10083" s="98" t="s">
        <v>633</v>
      </c>
      <c r="B10083" s="125" t="s">
        <v>7720</v>
      </c>
      <c r="C10083" s="126">
        <v>42537</v>
      </c>
      <c r="D10083" s="98" t="s">
        <v>3</v>
      </c>
      <c r="E10083" s="98">
        <v>1389619</v>
      </c>
      <c r="F10083" s="98"/>
      <c r="G10083" s="127" t="s">
        <v>10622</v>
      </c>
      <c r="H10083" s="128">
        <v>0</v>
      </c>
      <c r="I10083" s="128">
        <v>289.38</v>
      </c>
      <c r="J10083" s="129">
        <v>289.38</v>
      </c>
      <c r="K10083" s="101" t="s">
        <v>1388</v>
      </c>
    </row>
    <row r="10084" spans="1:11" ht="56.25" customHeight="1">
      <c r="A10084" s="98" t="s">
        <v>633</v>
      </c>
      <c r="B10084" s="125" t="s">
        <v>7720</v>
      </c>
      <c r="C10084" s="126">
        <v>42537</v>
      </c>
      <c r="D10084" s="98" t="s">
        <v>3</v>
      </c>
      <c r="E10084" s="98">
        <v>1389643</v>
      </c>
      <c r="F10084" s="98"/>
      <c r="G10084" s="127" t="s">
        <v>10624</v>
      </c>
      <c r="H10084" s="128">
        <v>0</v>
      </c>
      <c r="I10084" s="128">
        <v>3</v>
      </c>
      <c r="J10084" s="129">
        <v>3</v>
      </c>
      <c r="K10084" s="101" t="s">
        <v>1388</v>
      </c>
    </row>
    <row r="10085" spans="1:11" ht="56.25" customHeight="1">
      <c r="A10085" s="98" t="s">
        <v>633</v>
      </c>
      <c r="B10085" s="125" t="s">
        <v>7720</v>
      </c>
      <c r="C10085" s="126">
        <v>42537</v>
      </c>
      <c r="D10085" s="98" t="s">
        <v>3</v>
      </c>
      <c r="E10085" s="98">
        <v>1389650</v>
      </c>
      <c r="F10085" s="98"/>
      <c r="G10085" s="127" t="s">
        <v>10626</v>
      </c>
      <c r="H10085" s="128">
        <v>0</v>
      </c>
      <c r="I10085" s="128">
        <v>9763.5300000000007</v>
      </c>
      <c r="J10085" s="129">
        <v>9763.5300000000007</v>
      </c>
      <c r="K10085" s="101" t="s">
        <v>1388</v>
      </c>
    </row>
    <row r="10086" spans="1:11" ht="56.25" customHeight="1">
      <c r="A10086" s="98" t="s">
        <v>633</v>
      </c>
      <c r="B10086" s="125" t="s">
        <v>7720</v>
      </c>
      <c r="C10086" s="126">
        <v>42537</v>
      </c>
      <c r="D10086" s="98" t="s">
        <v>3</v>
      </c>
      <c r="E10086" s="98">
        <v>1389651</v>
      </c>
      <c r="F10086" s="98"/>
      <c r="G10086" s="127" t="s">
        <v>10627</v>
      </c>
      <c r="H10086" s="128">
        <v>0</v>
      </c>
      <c r="I10086" s="128">
        <v>9763.5300000000007</v>
      </c>
      <c r="J10086" s="129">
        <v>9763.5300000000007</v>
      </c>
      <c r="K10086" s="101" t="s">
        <v>1388</v>
      </c>
    </row>
    <row r="10087" spans="1:11" ht="56.25" customHeight="1">
      <c r="A10087" s="98" t="s">
        <v>633</v>
      </c>
      <c r="B10087" s="125" t="s">
        <v>7720</v>
      </c>
      <c r="C10087" s="126">
        <v>42537</v>
      </c>
      <c r="D10087" s="98" t="s">
        <v>3</v>
      </c>
      <c r="E10087" s="98">
        <v>1389652</v>
      </c>
      <c r="F10087" s="98"/>
      <c r="G10087" s="127" t="s">
        <v>10628</v>
      </c>
      <c r="H10087" s="128">
        <v>0</v>
      </c>
      <c r="I10087" s="128">
        <v>9763.5300000000007</v>
      </c>
      <c r="J10087" s="129">
        <v>9763.5300000000007</v>
      </c>
      <c r="K10087" s="101" t="s">
        <v>1388</v>
      </c>
    </row>
    <row r="10088" spans="1:11" ht="56.25" customHeight="1">
      <c r="A10088" s="98" t="s">
        <v>633</v>
      </c>
      <c r="B10088" s="125" t="s">
        <v>7720</v>
      </c>
      <c r="C10088" s="126">
        <v>42537</v>
      </c>
      <c r="D10088" s="98" t="s">
        <v>3</v>
      </c>
      <c r="E10088" s="98">
        <v>1389683</v>
      </c>
      <c r="F10088" s="98"/>
      <c r="G10088" s="127" t="s">
        <v>10632</v>
      </c>
      <c r="H10088" s="128">
        <v>0</v>
      </c>
      <c r="I10088" s="128">
        <v>580</v>
      </c>
      <c r="J10088" s="129">
        <v>580</v>
      </c>
      <c r="K10088" s="101" t="s">
        <v>1388</v>
      </c>
    </row>
    <row r="10089" spans="1:11" ht="56.25" customHeight="1">
      <c r="A10089" s="98" t="s">
        <v>633</v>
      </c>
      <c r="B10089" s="125" t="s">
        <v>7720</v>
      </c>
      <c r="C10089" s="126">
        <v>42538</v>
      </c>
      <c r="D10089" s="98" t="s">
        <v>3</v>
      </c>
      <c r="E10089" s="98">
        <v>1389906</v>
      </c>
      <c r="F10089" s="98"/>
      <c r="G10089" s="127" t="s">
        <v>10651</v>
      </c>
      <c r="H10089" s="128">
        <v>0</v>
      </c>
      <c r="I10089" s="128">
        <v>120</v>
      </c>
      <c r="J10089" s="129">
        <v>120</v>
      </c>
      <c r="K10089" s="101" t="s">
        <v>1388</v>
      </c>
    </row>
    <row r="10090" spans="1:11" ht="56.25" customHeight="1">
      <c r="A10090" s="98" t="s">
        <v>633</v>
      </c>
      <c r="B10090" s="125" t="s">
        <v>7720</v>
      </c>
      <c r="C10090" s="126">
        <v>42538</v>
      </c>
      <c r="D10090" s="98" t="s">
        <v>3</v>
      </c>
      <c r="E10090" s="98">
        <v>1390035</v>
      </c>
      <c r="F10090" s="98"/>
      <c r="G10090" s="127" t="s">
        <v>10672</v>
      </c>
      <c r="H10090" s="128">
        <v>0</v>
      </c>
      <c r="I10090" s="128">
        <v>45.050000000000004</v>
      </c>
      <c r="J10090" s="129">
        <v>45.050000000000004</v>
      </c>
      <c r="K10090" s="101" t="s">
        <v>1388</v>
      </c>
    </row>
    <row r="10091" spans="1:11" ht="56.25" customHeight="1">
      <c r="A10091" s="98" t="s">
        <v>633</v>
      </c>
      <c r="B10091" s="125" t="s">
        <v>7720</v>
      </c>
      <c r="C10091" s="126">
        <v>42538</v>
      </c>
      <c r="D10091" s="98" t="s">
        <v>3</v>
      </c>
      <c r="E10091" s="98">
        <v>1390058</v>
      </c>
      <c r="F10091" s="98"/>
      <c r="G10091" s="127" t="s">
        <v>10673</v>
      </c>
      <c r="H10091" s="128">
        <v>0</v>
      </c>
      <c r="I10091" s="128">
        <v>5140</v>
      </c>
      <c r="J10091" s="129">
        <v>5140</v>
      </c>
      <c r="K10091" s="101" t="s">
        <v>1388</v>
      </c>
    </row>
    <row r="10092" spans="1:11" ht="56.25" customHeight="1">
      <c r="A10092" s="98" t="s">
        <v>633</v>
      </c>
      <c r="B10092" s="125" t="s">
        <v>7720</v>
      </c>
      <c r="C10092" s="126">
        <v>42538</v>
      </c>
      <c r="D10092" s="98" t="s">
        <v>3</v>
      </c>
      <c r="E10092" s="98">
        <v>1390060</v>
      </c>
      <c r="F10092" s="98"/>
      <c r="G10092" s="127" t="s">
        <v>10674</v>
      </c>
      <c r="H10092" s="128">
        <v>0</v>
      </c>
      <c r="I10092" s="128">
        <v>2956</v>
      </c>
      <c r="J10092" s="129">
        <v>2956</v>
      </c>
      <c r="K10092" s="101" t="s">
        <v>1388</v>
      </c>
    </row>
    <row r="10093" spans="1:11" ht="56.25" customHeight="1">
      <c r="A10093" s="98" t="s">
        <v>633</v>
      </c>
      <c r="B10093" s="125" t="s">
        <v>7720</v>
      </c>
      <c r="C10093" s="126">
        <v>42538</v>
      </c>
      <c r="D10093" s="98" t="s">
        <v>3</v>
      </c>
      <c r="E10093" s="98">
        <v>1390062</v>
      </c>
      <c r="F10093" s="98"/>
      <c r="G10093" s="127" t="s">
        <v>10675</v>
      </c>
      <c r="H10093" s="128">
        <v>0</v>
      </c>
      <c r="I10093" s="128">
        <v>3193.33</v>
      </c>
      <c r="J10093" s="129">
        <v>3193.33</v>
      </c>
      <c r="K10093" s="101" t="s">
        <v>1388</v>
      </c>
    </row>
    <row r="10094" spans="1:11" ht="56.25" customHeight="1">
      <c r="A10094" s="98" t="s">
        <v>633</v>
      </c>
      <c r="B10094" s="125" t="s">
        <v>7720</v>
      </c>
      <c r="C10094" s="126">
        <v>42538</v>
      </c>
      <c r="D10094" s="98" t="s">
        <v>3</v>
      </c>
      <c r="E10094" s="98">
        <v>1390065</v>
      </c>
      <c r="F10094" s="98"/>
      <c r="G10094" s="127" t="s">
        <v>10676</v>
      </c>
      <c r="H10094" s="128">
        <v>0</v>
      </c>
      <c r="I10094" s="128">
        <v>4310</v>
      </c>
      <c r="J10094" s="129">
        <v>4310</v>
      </c>
      <c r="K10094" s="101" t="s">
        <v>1388</v>
      </c>
    </row>
    <row r="10095" spans="1:11" ht="56.25" customHeight="1">
      <c r="A10095" s="98" t="s">
        <v>633</v>
      </c>
      <c r="B10095" s="125" t="s">
        <v>7720</v>
      </c>
      <c r="C10095" s="126">
        <v>42538</v>
      </c>
      <c r="D10095" s="98" t="s">
        <v>3</v>
      </c>
      <c r="E10095" s="98">
        <v>1390067</v>
      </c>
      <c r="F10095" s="98"/>
      <c r="G10095" s="127" t="s">
        <v>10677</v>
      </c>
      <c r="H10095" s="128">
        <v>0</v>
      </c>
      <c r="I10095" s="128">
        <v>4738</v>
      </c>
      <c r="J10095" s="129">
        <v>4738</v>
      </c>
      <c r="K10095" s="101" t="s">
        <v>1388</v>
      </c>
    </row>
    <row r="10096" spans="1:11" ht="56.25" customHeight="1">
      <c r="A10096" s="98" t="s">
        <v>633</v>
      </c>
      <c r="B10096" s="125" t="s">
        <v>7720</v>
      </c>
      <c r="C10096" s="126">
        <v>42538</v>
      </c>
      <c r="D10096" s="98" t="s">
        <v>3</v>
      </c>
      <c r="E10096" s="98">
        <v>1390087</v>
      </c>
      <c r="F10096" s="98"/>
      <c r="G10096" s="127" t="s">
        <v>10679</v>
      </c>
      <c r="H10096" s="128">
        <v>0</v>
      </c>
      <c r="I10096" s="128">
        <v>13.9</v>
      </c>
      <c r="J10096" s="129">
        <v>13.9</v>
      </c>
      <c r="K10096" s="101" t="s">
        <v>1388</v>
      </c>
    </row>
    <row r="10097" spans="1:11" ht="56.25" customHeight="1">
      <c r="A10097" s="98" t="s">
        <v>633</v>
      </c>
      <c r="B10097" s="125" t="s">
        <v>7720</v>
      </c>
      <c r="C10097" s="126">
        <v>42538</v>
      </c>
      <c r="D10097" s="98" t="s">
        <v>3</v>
      </c>
      <c r="E10097" s="98">
        <v>1390089</v>
      </c>
      <c r="F10097" s="98"/>
      <c r="G10097" s="127" t="s">
        <v>10680</v>
      </c>
      <c r="H10097" s="128">
        <v>0</v>
      </c>
      <c r="I10097" s="128">
        <v>397.36</v>
      </c>
      <c r="J10097" s="129">
        <v>397.36</v>
      </c>
      <c r="K10097" s="101" t="s">
        <v>1388</v>
      </c>
    </row>
    <row r="10098" spans="1:11" ht="56.25" customHeight="1">
      <c r="A10098" s="98" t="s">
        <v>633</v>
      </c>
      <c r="B10098" s="125" t="s">
        <v>7720</v>
      </c>
      <c r="C10098" s="126">
        <v>42538</v>
      </c>
      <c r="D10098" s="98" t="s">
        <v>3</v>
      </c>
      <c r="E10098" s="98">
        <v>1390091</v>
      </c>
      <c r="F10098" s="98"/>
      <c r="G10098" s="127" t="s">
        <v>10681</v>
      </c>
      <c r="H10098" s="128">
        <v>0</v>
      </c>
      <c r="I10098" s="128">
        <v>397.36</v>
      </c>
      <c r="J10098" s="129">
        <v>397.36</v>
      </c>
      <c r="K10098" s="101" t="s">
        <v>1388</v>
      </c>
    </row>
    <row r="10099" spans="1:11" ht="56.25" customHeight="1">
      <c r="A10099" s="98" t="s">
        <v>633</v>
      </c>
      <c r="B10099" s="125" t="s">
        <v>7720</v>
      </c>
      <c r="C10099" s="126">
        <v>42538</v>
      </c>
      <c r="D10099" s="98" t="s">
        <v>3</v>
      </c>
      <c r="E10099" s="98">
        <v>1390146</v>
      </c>
      <c r="F10099" s="98"/>
      <c r="G10099" s="127" t="s">
        <v>8651</v>
      </c>
      <c r="H10099" s="128">
        <v>0</v>
      </c>
      <c r="I10099" s="128">
        <v>500</v>
      </c>
      <c r="J10099" s="129">
        <v>500</v>
      </c>
      <c r="K10099" s="101" t="s">
        <v>1388</v>
      </c>
    </row>
    <row r="10100" spans="1:11" ht="56.25" customHeight="1">
      <c r="A10100" s="98" t="s">
        <v>633</v>
      </c>
      <c r="B10100" s="125" t="s">
        <v>7720</v>
      </c>
      <c r="C10100" s="126">
        <v>42538</v>
      </c>
      <c r="D10100" s="98" t="s">
        <v>3</v>
      </c>
      <c r="E10100" s="98">
        <v>1390156</v>
      </c>
      <c r="F10100" s="98"/>
      <c r="G10100" s="127" t="s">
        <v>10685</v>
      </c>
      <c r="H10100" s="128">
        <v>0</v>
      </c>
      <c r="I10100" s="128">
        <v>4000</v>
      </c>
      <c r="J10100" s="129">
        <v>4000</v>
      </c>
      <c r="K10100" s="101" t="s">
        <v>1388</v>
      </c>
    </row>
    <row r="10101" spans="1:11" ht="56.25" customHeight="1">
      <c r="A10101" s="98" t="s">
        <v>633</v>
      </c>
      <c r="B10101" s="125" t="s">
        <v>7720</v>
      </c>
      <c r="C10101" s="126">
        <v>42538</v>
      </c>
      <c r="D10101" s="98" t="s">
        <v>3</v>
      </c>
      <c r="E10101" s="98">
        <v>1390195</v>
      </c>
      <c r="F10101" s="98"/>
      <c r="G10101" s="127" t="s">
        <v>10689</v>
      </c>
      <c r="H10101" s="128">
        <v>0</v>
      </c>
      <c r="I10101" s="128">
        <v>2787</v>
      </c>
      <c r="J10101" s="129">
        <v>2787</v>
      </c>
      <c r="K10101" s="101" t="s">
        <v>1388</v>
      </c>
    </row>
    <row r="10102" spans="1:11" ht="56.25" customHeight="1">
      <c r="A10102" s="98" t="s">
        <v>633</v>
      </c>
      <c r="B10102" s="125" t="s">
        <v>7720</v>
      </c>
      <c r="C10102" s="126">
        <v>42538</v>
      </c>
      <c r="D10102" s="98" t="s">
        <v>3</v>
      </c>
      <c r="E10102" s="98">
        <v>1390209</v>
      </c>
      <c r="F10102" s="98"/>
      <c r="G10102" s="127" t="s">
        <v>10691</v>
      </c>
      <c r="H10102" s="128">
        <v>0</v>
      </c>
      <c r="I10102" s="128">
        <v>703</v>
      </c>
      <c r="J10102" s="129">
        <v>703</v>
      </c>
      <c r="K10102" s="101" t="s">
        <v>1388</v>
      </c>
    </row>
    <row r="10103" spans="1:11" ht="56.25" customHeight="1">
      <c r="A10103" s="98" t="s">
        <v>633</v>
      </c>
      <c r="B10103" s="125" t="s">
        <v>7720</v>
      </c>
      <c r="C10103" s="126">
        <v>42538</v>
      </c>
      <c r="D10103" s="98" t="s">
        <v>3</v>
      </c>
      <c r="E10103" s="98">
        <v>1390263</v>
      </c>
      <c r="F10103" s="98"/>
      <c r="G10103" s="127" t="s">
        <v>10693</v>
      </c>
      <c r="H10103" s="128">
        <v>0</v>
      </c>
      <c r="I10103" s="128">
        <v>855.89</v>
      </c>
      <c r="J10103" s="129">
        <v>855.89</v>
      </c>
      <c r="K10103" s="101" t="s">
        <v>1388</v>
      </c>
    </row>
    <row r="10104" spans="1:11" ht="56.25" customHeight="1">
      <c r="A10104" s="98" t="s">
        <v>633</v>
      </c>
      <c r="B10104" s="125" t="s">
        <v>7720</v>
      </c>
      <c r="C10104" s="126">
        <v>42541</v>
      </c>
      <c r="D10104" s="98" t="s">
        <v>3</v>
      </c>
      <c r="E10104" s="98">
        <v>1390353</v>
      </c>
      <c r="F10104" s="98"/>
      <c r="G10104" s="127" t="s">
        <v>10694</v>
      </c>
      <c r="H10104" s="128">
        <v>0</v>
      </c>
      <c r="I10104" s="128">
        <v>98</v>
      </c>
      <c r="J10104" s="129">
        <v>98</v>
      </c>
      <c r="K10104" s="101" t="s">
        <v>1388</v>
      </c>
    </row>
    <row r="10105" spans="1:11" ht="56.25" customHeight="1">
      <c r="A10105" s="98" t="s">
        <v>633</v>
      </c>
      <c r="B10105" s="125" t="s">
        <v>7720</v>
      </c>
      <c r="C10105" s="126">
        <v>42541</v>
      </c>
      <c r="D10105" s="98" t="s">
        <v>3</v>
      </c>
      <c r="E10105" s="98">
        <v>1390354</v>
      </c>
      <c r="F10105" s="98"/>
      <c r="G10105" s="127" t="s">
        <v>10695</v>
      </c>
      <c r="H10105" s="128">
        <v>0</v>
      </c>
      <c r="I10105" s="128">
        <v>115.44</v>
      </c>
      <c r="J10105" s="129">
        <v>115.44</v>
      </c>
      <c r="K10105" s="101" t="s">
        <v>1388</v>
      </c>
    </row>
    <row r="10106" spans="1:11" ht="56.25" customHeight="1">
      <c r="A10106" s="98" t="s">
        <v>633</v>
      </c>
      <c r="B10106" s="125" t="s">
        <v>7720</v>
      </c>
      <c r="C10106" s="126">
        <v>42541</v>
      </c>
      <c r="D10106" s="98" t="s">
        <v>3</v>
      </c>
      <c r="E10106" s="98">
        <v>1390392</v>
      </c>
      <c r="F10106" s="98"/>
      <c r="G10106" s="127" t="s">
        <v>10696</v>
      </c>
      <c r="H10106" s="128">
        <v>0</v>
      </c>
      <c r="I10106" s="128">
        <v>806.16</v>
      </c>
      <c r="J10106" s="129">
        <v>806.16</v>
      </c>
      <c r="K10106" s="101" t="s">
        <v>1388</v>
      </c>
    </row>
    <row r="10107" spans="1:11" ht="56.25" customHeight="1">
      <c r="A10107" s="98" t="s">
        <v>633</v>
      </c>
      <c r="B10107" s="125" t="s">
        <v>7720</v>
      </c>
      <c r="C10107" s="126">
        <v>42541</v>
      </c>
      <c r="D10107" s="98" t="s">
        <v>3</v>
      </c>
      <c r="E10107" s="98">
        <v>1390398</v>
      </c>
      <c r="F10107" s="98"/>
      <c r="G10107" s="127" t="s">
        <v>10698</v>
      </c>
      <c r="H10107" s="128">
        <v>0</v>
      </c>
      <c r="I10107" s="128">
        <v>314</v>
      </c>
      <c r="J10107" s="129">
        <v>314</v>
      </c>
      <c r="K10107" s="101" t="s">
        <v>1388</v>
      </c>
    </row>
    <row r="10108" spans="1:11" ht="56.25" customHeight="1">
      <c r="A10108" s="98" t="s">
        <v>633</v>
      </c>
      <c r="B10108" s="125" t="s">
        <v>7720</v>
      </c>
      <c r="C10108" s="126">
        <v>42541</v>
      </c>
      <c r="D10108" s="98" t="s">
        <v>3</v>
      </c>
      <c r="E10108" s="98">
        <v>1390402</v>
      </c>
      <c r="F10108" s="98"/>
      <c r="G10108" s="127" t="s">
        <v>10699</v>
      </c>
      <c r="H10108" s="128">
        <v>0</v>
      </c>
      <c r="I10108" s="128">
        <v>4983</v>
      </c>
      <c r="J10108" s="129">
        <v>4983</v>
      </c>
      <c r="K10108" s="101" t="s">
        <v>1388</v>
      </c>
    </row>
    <row r="10109" spans="1:11" ht="56.25" customHeight="1">
      <c r="A10109" s="98" t="s">
        <v>633</v>
      </c>
      <c r="B10109" s="125" t="s">
        <v>7720</v>
      </c>
      <c r="C10109" s="126">
        <v>42541</v>
      </c>
      <c r="D10109" s="98" t="s">
        <v>3</v>
      </c>
      <c r="E10109" s="98">
        <v>1390418</v>
      </c>
      <c r="F10109" s="98"/>
      <c r="G10109" s="127" t="s">
        <v>10028</v>
      </c>
      <c r="H10109" s="128">
        <v>0</v>
      </c>
      <c r="I10109" s="128">
        <v>1000</v>
      </c>
      <c r="J10109" s="129">
        <v>1000</v>
      </c>
      <c r="K10109" s="101" t="s">
        <v>1388</v>
      </c>
    </row>
    <row r="10110" spans="1:11" ht="56.25" customHeight="1">
      <c r="A10110" s="98" t="s">
        <v>633</v>
      </c>
      <c r="B10110" s="125" t="s">
        <v>7720</v>
      </c>
      <c r="C10110" s="126">
        <v>42541</v>
      </c>
      <c r="D10110" s="98" t="s">
        <v>3</v>
      </c>
      <c r="E10110" s="98">
        <v>1390427</v>
      </c>
      <c r="F10110" s="98"/>
      <c r="G10110" s="127" t="s">
        <v>10705</v>
      </c>
      <c r="H10110" s="128">
        <v>0</v>
      </c>
      <c r="I10110" s="128">
        <v>461.46000000000004</v>
      </c>
      <c r="J10110" s="129">
        <v>461.46000000000004</v>
      </c>
      <c r="K10110" s="101" t="s">
        <v>1388</v>
      </c>
    </row>
    <row r="10111" spans="1:11" ht="56.25" customHeight="1">
      <c r="A10111" s="98" t="s">
        <v>633</v>
      </c>
      <c r="B10111" s="125" t="s">
        <v>7720</v>
      </c>
      <c r="C10111" s="126">
        <v>42541</v>
      </c>
      <c r="D10111" s="98" t="s">
        <v>3</v>
      </c>
      <c r="E10111" s="98">
        <v>1390428</v>
      </c>
      <c r="F10111" s="98"/>
      <c r="G10111" s="127" t="s">
        <v>10705</v>
      </c>
      <c r="H10111" s="128">
        <v>0</v>
      </c>
      <c r="I10111" s="128">
        <v>37.08</v>
      </c>
      <c r="J10111" s="129">
        <v>37.08</v>
      </c>
      <c r="K10111" s="101" t="s">
        <v>1388</v>
      </c>
    </row>
    <row r="10112" spans="1:11" ht="56.25" customHeight="1">
      <c r="A10112" s="98" t="s">
        <v>633</v>
      </c>
      <c r="B10112" s="125" t="s">
        <v>7720</v>
      </c>
      <c r="C10112" s="126">
        <v>42541</v>
      </c>
      <c r="D10112" s="98" t="s">
        <v>3</v>
      </c>
      <c r="E10112" s="98">
        <v>1390432</v>
      </c>
      <c r="F10112" s="98"/>
      <c r="G10112" s="127" t="s">
        <v>10705</v>
      </c>
      <c r="H10112" s="128">
        <v>0</v>
      </c>
      <c r="I10112" s="128">
        <v>112.2</v>
      </c>
      <c r="J10112" s="129">
        <v>112.2</v>
      </c>
      <c r="K10112" s="101" t="s">
        <v>1388</v>
      </c>
    </row>
    <row r="10113" spans="1:11" ht="56.25" customHeight="1">
      <c r="A10113" s="98" t="s">
        <v>633</v>
      </c>
      <c r="B10113" s="125" t="s">
        <v>7720</v>
      </c>
      <c r="C10113" s="126">
        <v>42541</v>
      </c>
      <c r="D10113" s="98" t="s">
        <v>3</v>
      </c>
      <c r="E10113" s="98">
        <v>1390434</v>
      </c>
      <c r="F10113" s="98"/>
      <c r="G10113" s="127" t="s">
        <v>10707</v>
      </c>
      <c r="H10113" s="128">
        <v>0</v>
      </c>
      <c r="I10113" s="128">
        <v>80000</v>
      </c>
      <c r="J10113" s="129">
        <v>80000</v>
      </c>
      <c r="K10113" s="101" t="s">
        <v>1388</v>
      </c>
    </row>
    <row r="10114" spans="1:11" ht="56.25" customHeight="1">
      <c r="A10114" s="98" t="s">
        <v>633</v>
      </c>
      <c r="B10114" s="125" t="s">
        <v>7720</v>
      </c>
      <c r="C10114" s="126">
        <v>42541</v>
      </c>
      <c r="D10114" s="98" t="s">
        <v>3</v>
      </c>
      <c r="E10114" s="98">
        <v>1390503</v>
      </c>
      <c r="F10114" s="98"/>
      <c r="G10114" s="127" t="s">
        <v>10712</v>
      </c>
      <c r="H10114" s="128">
        <v>0</v>
      </c>
      <c r="I10114" s="128">
        <v>15000</v>
      </c>
      <c r="J10114" s="129">
        <v>15000</v>
      </c>
      <c r="K10114" s="101" t="s">
        <v>1388</v>
      </c>
    </row>
    <row r="10115" spans="1:11" ht="56.25" customHeight="1">
      <c r="A10115" s="98" t="s">
        <v>633</v>
      </c>
      <c r="B10115" s="125" t="s">
        <v>7720</v>
      </c>
      <c r="C10115" s="126">
        <v>42541</v>
      </c>
      <c r="D10115" s="98" t="s">
        <v>3</v>
      </c>
      <c r="E10115" s="98">
        <v>1390504</v>
      </c>
      <c r="F10115" s="98"/>
      <c r="G10115" s="127" t="s">
        <v>10713</v>
      </c>
      <c r="H10115" s="128">
        <v>0</v>
      </c>
      <c r="I10115" s="128">
        <v>150</v>
      </c>
      <c r="J10115" s="129">
        <v>150</v>
      </c>
      <c r="K10115" s="101" t="s">
        <v>1388</v>
      </c>
    </row>
    <row r="10116" spans="1:11" ht="56.25" customHeight="1">
      <c r="A10116" s="98" t="s">
        <v>633</v>
      </c>
      <c r="B10116" s="125" t="s">
        <v>7720</v>
      </c>
      <c r="C10116" s="126">
        <v>42541</v>
      </c>
      <c r="D10116" s="98" t="s">
        <v>3</v>
      </c>
      <c r="E10116" s="98">
        <v>1390505</v>
      </c>
      <c r="F10116" s="98"/>
      <c r="G10116" s="127" t="s">
        <v>10714</v>
      </c>
      <c r="H10116" s="128">
        <v>0</v>
      </c>
      <c r="I10116" s="128">
        <v>30</v>
      </c>
      <c r="J10116" s="129">
        <v>30</v>
      </c>
      <c r="K10116" s="101" t="s">
        <v>1388</v>
      </c>
    </row>
    <row r="10117" spans="1:11" ht="56.25" customHeight="1">
      <c r="A10117" s="98" t="s">
        <v>633</v>
      </c>
      <c r="B10117" s="125" t="s">
        <v>7720</v>
      </c>
      <c r="C10117" s="126">
        <v>42541</v>
      </c>
      <c r="D10117" s="98" t="s">
        <v>3</v>
      </c>
      <c r="E10117" s="98">
        <v>1390507</v>
      </c>
      <c r="F10117" s="98"/>
      <c r="G10117" s="127" t="s">
        <v>10715</v>
      </c>
      <c r="H10117" s="128">
        <v>0</v>
      </c>
      <c r="I10117" s="128">
        <v>97</v>
      </c>
      <c r="J10117" s="129">
        <v>97</v>
      </c>
      <c r="K10117" s="101" t="s">
        <v>1388</v>
      </c>
    </row>
    <row r="10118" spans="1:11" ht="56.25" customHeight="1">
      <c r="A10118" s="98" t="s">
        <v>633</v>
      </c>
      <c r="B10118" s="125" t="s">
        <v>7720</v>
      </c>
      <c r="C10118" s="126">
        <v>42541</v>
      </c>
      <c r="D10118" s="98" t="s">
        <v>3</v>
      </c>
      <c r="E10118" s="98">
        <v>1390513</v>
      </c>
      <c r="F10118" s="98"/>
      <c r="G10118" s="127" t="s">
        <v>10716</v>
      </c>
      <c r="H10118" s="128">
        <v>0</v>
      </c>
      <c r="I10118" s="128">
        <v>20.11</v>
      </c>
      <c r="J10118" s="129">
        <v>20.11</v>
      </c>
      <c r="K10118" s="101" t="s">
        <v>1388</v>
      </c>
    </row>
    <row r="10119" spans="1:11" ht="56.25" customHeight="1">
      <c r="A10119" s="98" t="s">
        <v>633</v>
      </c>
      <c r="B10119" s="125" t="s">
        <v>7720</v>
      </c>
      <c r="C10119" s="126">
        <v>42541</v>
      </c>
      <c r="D10119" s="98" t="s">
        <v>3</v>
      </c>
      <c r="E10119" s="98">
        <v>1390595</v>
      </c>
      <c r="F10119" s="98"/>
      <c r="G10119" s="127" t="s">
        <v>10718</v>
      </c>
      <c r="H10119" s="128">
        <v>0</v>
      </c>
      <c r="I10119" s="128">
        <v>28</v>
      </c>
      <c r="J10119" s="129">
        <v>28</v>
      </c>
      <c r="K10119" s="101" t="s">
        <v>1388</v>
      </c>
    </row>
    <row r="10120" spans="1:11" ht="56.25" customHeight="1">
      <c r="A10120" s="98" t="s">
        <v>633</v>
      </c>
      <c r="B10120" s="125" t="s">
        <v>7720</v>
      </c>
      <c r="C10120" s="126">
        <v>42541</v>
      </c>
      <c r="D10120" s="98" t="s">
        <v>3</v>
      </c>
      <c r="E10120" s="98">
        <v>1390644</v>
      </c>
      <c r="F10120" s="98"/>
      <c r="G10120" s="127" t="s">
        <v>10719</v>
      </c>
      <c r="H10120" s="128">
        <v>0</v>
      </c>
      <c r="I10120" s="128">
        <v>0.05</v>
      </c>
      <c r="J10120" s="129">
        <v>0.05</v>
      </c>
      <c r="K10120" s="101" t="s">
        <v>1388</v>
      </c>
    </row>
    <row r="10121" spans="1:11" ht="56.25" customHeight="1">
      <c r="A10121" s="98" t="s">
        <v>633</v>
      </c>
      <c r="B10121" s="125" t="s">
        <v>7720</v>
      </c>
      <c r="C10121" s="126">
        <v>42543</v>
      </c>
      <c r="D10121" s="98" t="s">
        <v>3</v>
      </c>
      <c r="E10121" s="98">
        <v>1390835</v>
      </c>
      <c r="F10121" s="98"/>
      <c r="G10121" s="127" t="s">
        <v>10724</v>
      </c>
      <c r="H10121" s="128">
        <v>0</v>
      </c>
      <c r="I10121" s="128">
        <v>434</v>
      </c>
      <c r="J10121" s="129">
        <v>434</v>
      </c>
      <c r="K10121" s="101" t="s">
        <v>1388</v>
      </c>
    </row>
    <row r="10122" spans="1:11" ht="56.25" customHeight="1">
      <c r="A10122" s="98" t="s">
        <v>633</v>
      </c>
      <c r="B10122" s="125" t="s">
        <v>7720</v>
      </c>
      <c r="C10122" s="126">
        <v>42543</v>
      </c>
      <c r="D10122" s="98" t="s">
        <v>3</v>
      </c>
      <c r="E10122" s="98">
        <v>1390859</v>
      </c>
      <c r="F10122" s="98"/>
      <c r="G10122" s="127" t="s">
        <v>10732</v>
      </c>
      <c r="H10122" s="128">
        <v>0</v>
      </c>
      <c r="I10122" s="128">
        <v>144.69</v>
      </c>
      <c r="J10122" s="129">
        <v>144.69</v>
      </c>
      <c r="K10122" s="101" t="s">
        <v>1388</v>
      </c>
    </row>
    <row r="10123" spans="1:11" ht="56.25" customHeight="1">
      <c r="A10123" s="98" t="s">
        <v>633</v>
      </c>
      <c r="B10123" s="125" t="s">
        <v>7720</v>
      </c>
      <c r="C10123" s="126">
        <v>42543</v>
      </c>
      <c r="D10123" s="98" t="s">
        <v>3</v>
      </c>
      <c r="E10123" s="98">
        <v>1390862</v>
      </c>
      <c r="F10123" s="98"/>
      <c r="G10123" s="127" t="s">
        <v>10733</v>
      </c>
      <c r="H10123" s="128">
        <v>0</v>
      </c>
      <c r="I10123" s="128">
        <v>144.69</v>
      </c>
      <c r="J10123" s="129">
        <v>144.69</v>
      </c>
      <c r="K10123" s="101" t="s">
        <v>1388</v>
      </c>
    </row>
    <row r="10124" spans="1:11" ht="56.25" customHeight="1">
      <c r="A10124" s="98" t="s">
        <v>633</v>
      </c>
      <c r="B10124" s="125" t="s">
        <v>7720</v>
      </c>
      <c r="C10124" s="126">
        <v>42543</v>
      </c>
      <c r="D10124" s="98" t="s">
        <v>3</v>
      </c>
      <c r="E10124" s="98">
        <v>1390868</v>
      </c>
      <c r="F10124" s="98"/>
      <c r="G10124" s="127" t="s">
        <v>10734</v>
      </c>
      <c r="H10124" s="128">
        <v>0</v>
      </c>
      <c r="I10124" s="128">
        <v>253.24</v>
      </c>
      <c r="J10124" s="129">
        <v>253.24</v>
      </c>
      <c r="K10124" s="101" t="s">
        <v>1388</v>
      </c>
    </row>
    <row r="10125" spans="1:11" ht="56.25" customHeight="1">
      <c r="A10125" s="98" t="s">
        <v>633</v>
      </c>
      <c r="B10125" s="125" t="s">
        <v>7720</v>
      </c>
      <c r="C10125" s="126">
        <v>42543</v>
      </c>
      <c r="D10125" s="98" t="s">
        <v>3</v>
      </c>
      <c r="E10125" s="98">
        <v>1390874</v>
      </c>
      <c r="F10125" s="98"/>
      <c r="G10125" s="127" t="s">
        <v>10735</v>
      </c>
      <c r="H10125" s="128">
        <v>0</v>
      </c>
      <c r="I10125" s="128">
        <v>289.38</v>
      </c>
      <c r="J10125" s="129">
        <v>289.38</v>
      </c>
      <c r="K10125" s="101" t="s">
        <v>1388</v>
      </c>
    </row>
    <row r="10126" spans="1:11" ht="56.25" customHeight="1">
      <c r="A10126" s="98" t="s">
        <v>633</v>
      </c>
      <c r="B10126" s="125" t="s">
        <v>7720</v>
      </c>
      <c r="C10126" s="126">
        <v>42543</v>
      </c>
      <c r="D10126" s="98" t="s">
        <v>3</v>
      </c>
      <c r="E10126" s="98">
        <v>1390878</v>
      </c>
      <c r="F10126" s="98"/>
      <c r="G10126" s="127" t="s">
        <v>10736</v>
      </c>
      <c r="H10126" s="128">
        <v>0</v>
      </c>
      <c r="I10126" s="128">
        <v>72.150000000000006</v>
      </c>
      <c r="J10126" s="129">
        <v>72.150000000000006</v>
      </c>
      <c r="K10126" s="101" t="s">
        <v>1388</v>
      </c>
    </row>
    <row r="10127" spans="1:11" ht="56.25" customHeight="1">
      <c r="A10127" s="98" t="s">
        <v>633</v>
      </c>
      <c r="B10127" s="125" t="s">
        <v>7720</v>
      </c>
      <c r="C10127" s="126">
        <v>42543</v>
      </c>
      <c r="D10127" s="98" t="s">
        <v>3</v>
      </c>
      <c r="E10127" s="98">
        <v>1390881</v>
      </c>
      <c r="F10127" s="98"/>
      <c r="G10127" s="127" t="s">
        <v>10737</v>
      </c>
      <c r="H10127" s="128">
        <v>0</v>
      </c>
      <c r="I10127" s="128">
        <v>72.150000000000006</v>
      </c>
      <c r="J10127" s="129">
        <v>72.150000000000006</v>
      </c>
      <c r="K10127" s="101" t="s">
        <v>1388</v>
      </c>
    </row>
    <row r="10128" spans="1:11" ht="56.25" customHeight="1">
      <c r="A10128" s="98" t="s">
        <v>633</v>
      </c>
      <c r="B10128" s="125" t="s">
        <v>7720</v>
      </c>
      <c r="C10128" s="126">
        <v>42543</v>
      </c>
      <c r="D10128" s="98" t="s">
        <v>3</v>
      </c>
      <c r="E10128" s="98">
        <v>1391001</v>
      </c>
      <c r="F10128" s="98"/>
      <c r="G10128" s="127" t="s">
        <v>10746</v>
      </c>
      <c r="H10128" s="128">
        <v>0</v>
      </c>
      <c r="I10128" s="128">
        <v>20.32</v>
      </c>
      <c r="J10128" s="129">
        <v>20.32</v>
      </c>
      <c r="K10128" s="101" t="s">
        <v>1388</v>
      </c>
    </row>
    <row r="10129" spans="1:11" ht="56.25" customHeight="1">
      <c r="A10129" s="98" t="s">
        <v>633</v>
      </c>
      <c r="B10129" s="125" t="s">
        <v>7720</v>
      </c>
      <c r="C10129" s="126">
        <v>42543</v>
      </c>
      <c r="D10129" s="98" t="s">
        <v>3</v>
      </c>
      <c r="E10129" s="98">
        <v>1391038</v>
      </c>
      <c r="F10129" s="98"/>
      <c r="G10129" s="127" t="s">
        <v>10748</v>
      </c>
      <c r="H10129" s="128">
        <v>0</v>
      </c>
      <c r="I10129" s="128">
        <v>5031.42</v>
      </c>
      <c r="J10129" s="129">
        <v>5031.42</v>
      </c>
      <c r="K10129" s="101" t="s">
        <v>1388</v>
      </c>
    </row>
    <row r="10130" spans="1:11" ht="56.25" customHeight="1">
      <c r="A10130" s="98" t="s">
        <v>633</v>
      </c>
      <c r="B10130" s="125" t="s">
        <v>7720</v>
      </c>
      <c r="C10130" s="126">
        <v>42544</v>
      </c>
      <c r="D10130" s="98" t="s">
        <v>3</v>
      </c>
      <c r="E10130" s="98">
        <v>1391272</v>
      </c>
      <c r="F10130" s="98"/>
      <c r="G10130" s="127" t="s">
        <v>10759</v>
      </c>
      <c r="H10130" s="128">
        <v>0</v>
      </c>
      <c r="I10130" s="128">
        <v>318.94</v>
      </c>
      <c r="J10130" s="129">
        <v>318.94</v>
      </c>
      <c r="K10130" s="101" t="s">
        <v>1388</v>
      </c>
    </row>
    <row r="10131" spans="1:11" ht="56.25" customHeight="1">
      <c r="A10131" s="98" t="s">
        <v>633</v>
      </c>
      <c r="B10131" s="125" t="s">
        <v>7720</v>
      </c>
      <c r="C10131" s="126">
        <v>42544</v>
      </c>
      <c r="D10131" s="98" t="s">
        <v>3</v>
      </c>
      <c r="E10131" s="98">
        <v>1391299</v>
      </c>
      <c r="F10131" s="98"/>
      <c r="G10131" s="127" t="s">
        <v>10765</v>
      </c>
      <c r="H10131" s="128">
        <v>0</v>
      </c>
      <c r="I10131" s="128">
        <v>6.91</v>
      </c>
      <c r="J10131" s="129">
        <v>6.91</v>
      </c>
      <c r="K10131" s="101" t="s">
        <v>1388</v>
      </c>
    </row>
    <row r="10132" spans="1:11" ht="56.25" customHeight="1">
      <c r="A10132" s="98" t="s">
        <v>633</v>
      </c>
      <c r="B10132" s="125" t="s">
        <v>7720</v>
      </c>
      <c r="C10132" s="126">
        <v>42544</v>
      </c>
      <c r="D10132" s="98" t="s">
        <v>3</v>
      </c>
      <c r="E10132" s="98">
        <v>1391318</v>
      </c>
      <c r="F10132" s="98"/>
      <c r="G10132" s="127" t="s">
        <v>10767</v>
      </c>
      <c r="H10132" s="128">
        <v>0</v>
      </c>
      <c r="I10132" s="128">
        <v>2833.1</v>
      </c>
      <c r="J10132" s="129">
        <v>2833.1</v>
      </c>
      <c r="K10132" s="101" t="s">
        <v>1388</v>
      </c>
    </row>
    <row r="10133" spans="1:11" ht="56.25" customHeight="1">
      <c r="A10133" s="98" t="s">
        <v>633</v>
      </c>
      <c r="B10133" s="125" t="s">
        <v>7720</v>
      </c>
      <c r="C10133" s="126">
        <v>42544</v>
      </c>
      <c r="D10133" s="98" t="s">
        <v>3</v>
      </c>
      <c r="E10133" s="98">
        <v>1391320</v>
      </c>
      <c r="F10133" s="98"/>
      <c r="G10133" s="127" t="s">
        <v>10769</v>
      </c>
      <c r="H10133" s="128">
        <v>0</v>
      </c>
      <c r="I10133" s="128">
        <v>1</v>
      </c>
      <c r="J10133" s="129">
        <v>1</v>
      </c>
      <c r="K10133" s="101" t="s">
        <v>1388</v>
      </c>
    </row>
    <row r="10134" spans="1:11" ht="56.25" customHeight="1">
      <c r="A10134" s="98" t="s">
        <v>633</v>
      </c>
      <c r="B10134" s="125" t="s">
        <v>7720</v>
      </c>
      <c r="C10134" s="126">
        <v>42544</v>
      </c>
      <c r="D10134" s="98" t="s">
        <v>3</v>
      </c>
      <c r="E10134" s="98">
        <v>1391321</v>
      </c>
      <c r="F10134" s="98"/>
      <c r="G10134" s="127" t="s">
        <v>10770</v>
      </c>
      <c r="H10134" s="128">
        <v>0</v>
      </c>
      <c r="I10134" s="128">
        <v>0.1</v>
      </c>
      <c r="J10134" s="129">
        <v>0.1</v>
      </c>
      <c r="K10134" s="101" t="s">
        <v>1388</v>
      </c>
    </row>
    <row r="10135" spans="1:11" ht="56.25" customHeight="1">
      <c r="A10135" s="98" t="s">
        <v>633</v>
      </c>
      <c r="B10135" s="125" t="s">
        <v>7720</v>
      </c>
      <c r="C10135" s="126">
        <v>42544</v>
      </c>
      <c r="D10135" s="98" t="s">
        <v>3</v>
      </c>
      <c r="E10135" s="98">
        <v>1391344</v>
      </c>
      <c r="F10135" s="98"/>
      <c r="G10135" s="127" t="s">
        <v>10771</v>
      </c>
      <c r="H10135" s="128">
        <v>0</v>
      </c>
      <c r="I10135" s="128">
        <v>934.78</v>
      </c>
      <c r="J10135" s="129">
        <v>934.78</v>
      </c>
      <c r="K10135" s="101" t="s">
        <v>1388</v>
      </c>
    </row>
    <row r="10136" spans="1:11" ht="56.25" customHeight="1">
      <c r="A10136" s="98" t="s">
        <v>633</v>
      </c>
      <c r="B10136" s="125" t="s">
        <v>7720</v>
      </c>
      <c r="C10136" s="126">
        <v>42544</v>
      </c>
      <c r="D10136" s="98" t="s">
        <v>3</v>
      </c>
      <c r="E10136" s="98">
        <v>1391354</v>
      </c>
      <c r="F10136" s="98"/>
      <c r="G10136" s="127" t="s">
        <v>10773</v>
      </c>
      <c r="H10136" s="128">
        <v>0</v>
      </c>
      <c r="I10136" s="128">
        <v>1222.6400000000001</v>
      </c>
      <c r="J10136" s="129">
        <v>1222.6400000000001</v>
      </c>
      <c r="K10136" s="101" t="s">
        <v>1388</v>
      </c>
    </row>
    <row r="10137" spans="1:11" ht="56.25" customHeight="1">
      <c r="A10137" s="98" t="s">
        <v>633</v>
      </c>
      <c r="B10137" s="125" t="s">
        <v>7720</v>
      </c>
      <c r="C10137" s="126">
        <v>42544</v>
      </c>
      <c r="D10137" s="98" t="s">
        <v>3</v>
      </c>
      <c r="E10137" s="98">
        <v>1391433</v>
      </c>
      <c r="F10137" s="98"/>
      <c r="G10137" s="127" t="s">
        <v>10789</v>
      </c>
      <c r="H10137" s="128">
        <v>0</v>
      </c>
      <c r="I10137" s="128">
        <v>197.52</v>
      </c>
      <c r="J10137" s="129">
        <v>197.52</v>
      </c>
      <c r="K10137" s="101" t="s">
        <v>1388</v>
      </c>
    </row>
    <row r="10138" spans="1:11" ht="56.25" customHeight="1">
      <c r="A10138" s="98" t="s">
        <v>633</v>
      </c>
      <c r="B10138" s="125" t="s">
        <v>7720</v>
      </c>
      <c r="C10138" s="126">
        <v>42544</v>
      </c>
      <c r="D10138" s="98" t="s">
        <v>3</v>
      </c>
      <c r="E10138" s="98">
        <v>1391434</v>
      </c>
      <c r="F10138" s="98"/>
      <c r="G10138" s="127" t="s">
        <v>10790</v>
      </c>
      <c r="H10138" s="128">
        <v>0</v>
      </c>
      <c r="I10138" s="128">
        <v>120</v>
      </c>
      <c r="J10138" s="129">
        <v>120</v>
      </c>
      <c r="K10138" s="101" t="s">
        <v>1388</v>
      </c>
    </row>
    <row r="10139" spans="1:11" ht="56.25" customHeight="1">
      <c r="A10139" s="98" t="s">
        <v>633</v>
      </c>
      <c r="B10139" s="125" t="s">
        <v>7720</v>
      </c>
      <c r="C10139" s="126">
        <v>42544</v>
      </c>
      <c r="D10139" s="98" t="s">
        <v>3</v>
      </c>
      <c r="E10139" s="98">
        <v>1391436</v>
      </c>
      <c r="F10139" s="98"/>
      <c r="G10139" s="127" t="s">
        <v>10791</v>
      </c>
      <c r="H10139" s="128">
        <v>0</v>
      </c>
      <c r="I10139" s="128">
        <v>9712.380000000001</v>
      </c>
      <c r="J10139" s="129">
        <v>9712.380000000001</v>
      </c>
      <c r="K10139" s="101" t="s">
        <v>1388</v>
      </c>
    </row>
    <row r="10140" spans="1:11" ht="56.25" customHeight="1">
      <c r="A10140" s="98" t="s">
        <v>633</v>
      </c>
      <c r="B10140" s="125" t="s">
        <v>7720</v>
      </c>
      <c r="C10140" s="126">
        <v>42544</v>
      </c>
      <c r="D10140" s="98" t="s">
        <v>3</v>
      </c>
      <c r="E10140" s="98">
        <v>1391437</v>
      </c>
      <c r="F10140" s="98"/>
      <c r="G10140" s="127" t="s">
        <v>10792</v>
      </c>
      <c r="H10140" s="128">
        <v>0</v>
      </c>
      <c r="I10140" s="128">
        <v>2068.19</v>
      </c>
      <c r="J10140" s="129">
        <v>2068.19</v>
      </c>
      <c r="K10140" s="101" t="s">
        <v>1388</v>
      </c>
    </row>
    <row r="10141" spans="1:11" ht="56.25" customHeight="1">
      <c r="A10141" s="98" t="s">
        <v>633</v>
      </c>
      <c r="B10141" s="125" t="s">
        <v>7720</v>
      </c>
      <c r="C10141" s="126">
        <v>42544</v>
      </c>
      <c r="D10141" s="98" t="s">
        <v>3</v>
      </c>
      <c r="E10141" s="98">
        <v>1391497</v>
      </c>
      <c r="F10141" s="98"/>
      <c r="G10141" s="127" t="s">
        <v>10799</v>
      </c>
      <c r="H10141" s="128">
        <v>0</v>
      </c>
      <c r="I10141" s="128">
        <v>518</v>
      </c>
      <c r="J10141" s="129">
        <v>518</v>
      </c>
      <c r="K10141" s="101" t="s">
        <v>1388</v>
      </c>
    </row>
    <row r="10142" spans="1:11" ht="56.25" customHeight="1">
      <c r="A10142" s="98" t="s">
        <v>633</v>
      </c>
      <c r="B10142" s="125" t="s">
        <v>7720</v>
      </c>
      <c r="C10142" s="126">
        <v>42544</v>
      </c>
      <c r="D10142" s="98" t="s">
        <v>3</v>
      </c>
      <c r="E10142" s="98">
        <v>1391503</v>
      </c>
      <c r="F10142" s="98"/>
      <c r="G10142" s="127" t="s">
        <v>10800</v>
      </c>
      <c r="H10142" s="128">
        <v>0</v>
      </c>
      <c r="I10142" s="128">
        <v>79.25</v>
      </c>
      <c r="J10142" s="129">
        <v>79.25</v>
      </c>
      <c r="K10142" s="101" t="s">
        <v>1388</v>
      </c>
    </row>
    <row r="10143" spans="1:11" ht="56.25" customHeight="1">
      <c r="A10143" s="98" t="s">
        <v>633</v>
      </c>
      <c r="B10143" s="125" t="s">
        <v>7720</v>
      </c>
      <c r="C10143" s="126">
        <v>42544</v>
      </c>
      <c r="D10143" s="98" t="s">
        <v>3</v>
      </c>
      <c r="E10143" s="98">
        <v>1391505</v>
      </c>
      <c r="F10143" s="98"/>
      <c r="G10143" s="127" t="s">
        <v>10801</v>
      </c>
      <c r="H10143" s="128">
        <v>0</v>
      </c>
      <c r="I10143" s="128">
        <v>79.25</v>
      </c>
      <c r="J10143" s="129">
        <v>79.25</v>
      </c>
      <c r="K10143" s="101" t="s">
        <v>1388</v>
      </c>
    </row>
    <row r="10144" spans="1:11" ht="56.25" customHeight="1">
      <c r="A10144" s="98" t="s">
        <v>633</v>
      </c>
      <c r="B10144" s="125" t="s">
        <v>7720</v>
      </c>
      <c r="C10144" s="126">
        <v>42544</v>
      </c>
      <c r="D10144" s="98" t="s">
        <v>3</v>
      </c>
      <c r="E10144" s="98">
        <v>1391506</v>
      </c>
      <c r="F10144" s="98"/>
      <c r="G10144" s="127" t="s">
        <v>10802</v>
      </c>
      <c r="H10144" s="128">
        <v>0</v>
      </c>
      <c r="I10144" s="128">
        <v>79.25</v>
      </c>
      <c r="J10144" s="129">
        <v>79.25</v>
      </c>
      <c r="K10144" s="101" t="s">
        <v>1388</v>
      </c>
    </row>
    <row r="10145" spans="1:11" ht="56.25" customHeight="1">
      <c r="A10145" s="98" t="s">
        <v>633</v>
      </c>
      <c r="B10145" s="125" t="s">
        <v>7720</v>
      </c>
      <c r="C10145" s="126">
        <v>42544</v>
      </c>
      <c r="D10145" s="98" t="s">
        <v>3</v>
      </c>
      <c r="E10145" s="98">
        <v>1391507</v>
      </c>
      <c r="F10145" s="98"/>
      <c r="G10145" s="127" t="s">
        <v>10803</v>
      </c>
      <c r="H10145" s="128">
        <v>0</v>
      </c>
      <c r="I10145" s="128">
        <v>81.430000000000007</v>
      </c>
      <c r="J10145" s="129">
        <v>81.430000000000007</v>
      </c>
      <c r="K10145" s="101" t="s">
        <v>1388</v>
      </c>
    </row>
    <row r="10146" spans="1:11" ht="56.25" customHeight="1">
      <c r="A10146" s="98" t="s">
        <v>633</v>
      </c>
      <c r="B10146" s="125" t="s">
        <v>7720</v>
      </c>
      <c r="C10146" s="126">
        <v>42544</v>
      </c>
      <c r="D10146" s="98" t="s">
        <v>3</v>
      </c>
      <c r="E10146" s="98">
        <v>1391529</v>
      </c>
      <c r="F10146" s="98"/>
      <c r="G10146" s="127" t="s">
        <v>10804</v>
      </c>
      <c r="H10146" s="128">
        <v>0</v>
      </c>
      <c r="I10146" s="128">
        <v>1000</v>
      </c>
      <c r="J10146" s="129">
        <v>1000</v>
      </c>
      <c r="K10146" s="101" t="s">
        <v>1388</v>
      </c>
    </row>
    <row r="10147" spans="1:11" ht="56.25" customHeight="1">
      <c r="A10147" s="98" t="s">
        <v>633</v>
      </c>
      <c r="B10147" s="125" t="s">
        <v>7720</v>
      </c>
      <c r="C10147" s="126">
        <v>42544</v>
      </c>
      <c r="D10147" s="98" t="s">
        <v>3</v>
      </c>
      <c r="E10147" s="98">
        <v>1391556</v>
      </c>
      <c r="F10147" s="98"/>
      <c r="G10147" s="127" t="s">
        <v>10805</v>
      </c>
      <c r="H10147" s="128">
        <v>0</v>
      </c>
      <c r="I10147" s="128">
        <v>624.14</v>
      </c>
      <c r="J10147" s="129">
        <v>624.14</v>
      </c>
      <c r="K10147" s="101" t="s">
        <v>1388</v>
      </c>
    </row>
    <row r="10148" spans="1:11" ht="56.25" customHeight="1">
      <c r="A10148" s="98" t="s">
        <v>633</v>
      </c>
      <c r="B10148" s="125" t="s">
        <v>7720</v>
      </c>
      <c r="C10148" s="126">
        <v>42544</v>
      </c>
      <c r="D10148" s="98" t="s">
        <v>3</v>
      </c>
      <c r="E10148" s="98">
        <v>1391568</v>
      </c>
      <c r="F10148" s="98"/>
      <c r="G10148" s="127" t="s">
        <v>10806</v>
      </c>
      <c r="H10148" s="128">
        <v>0</v>
      </c>
      <c r="I10148" s="128">
        <v>12.3</v>
      </c>
      <c r="J10148" s="129">
        <v>12.3</v>
      </c>
      <c r="K10148" s="101" t="s">
        <v>1388</v>
      </c>
    </row>
    <row r="10149" spans="1:11" ht="56.25" customHeight="1">
      <c r="A10149" s="98" t="s">
        <v>633</v>
      </c>
      <c r="B10149" s="125" t="s">
        <v>7720</v>
      </c>
      <c r="C10149" s="126">
        <v>42544</v>
      </c>
      <c r="D10149" s="98" t="s">
        <v>3</v>
      </c>
      <c r="E10149" s="98">
        <v>1391635</v>
      </c>
      <c r="F10149" s="98"/>
      <c r="G10149" s="127" t="s">
        <v>10808</v>
      </c>
      <c r="H10149" s="128">
        <v>0</v>
      </c>
      <c r="I10149" s="128">
        <v>285.5</v>
      </c>
      <c r="J10149" s="129">
        <v>285.5</v>
      </c>
      <c r="K10149" s="101" t="s">
        <v>1388</v>
      </c>
    </row>
    <row r="10150" spans="1:11" ht="56.25" customHeight="1">
      <c r="A10150" s="98" t="s">
        <v>633</v>
      </c>
      <c r="B10150" s="125" t="s">
        <v>7720</v>
      </c>
      <c r="C10150" s="126">
        <v>42545</v>
      </c>
      <c r="D10150" s="98" t="s">
        <v>3</v>
      </c>
      <c r="E10150" s="98">
        <v>1391786</v>
      </c>
      <c r="F10150" s="98"/>
      <c r="G10150" s="127" t="s">
        <v>10810</v>
      </c>
      <c r="H10150" s="128">
        <v>0</v>
      </c>
      <c r="I10150" s="128">
        <v>60</v>
      </c>
      <c r="J10150" s="129">
        <v>60</v>
      </c>
      <c r="K10150" s="101" t="s">
        <v>1388</v>
      </c>
    </row>
    <row r="10151" spans="1:11" ht="56.25" customHeight="1">
      <c r="A10151" s="98" t="s">
        <v>633</v>
      </c>
      <c r="B10151" s="125" t="s">
        <v>7720</v>
      </c>
      <c r="C10151" s="126">
        <v>42545</v>
      </c>
      <c r="D10151" s="98" t="s">
        <v>3</v>
      </c>
      <c r="E10151" s="98">
        <v>1391810</v>
      </c>
      <c r="F10151" s="98"/>
      <c r="G10151" s="127" t="s">
        <v>10813</v>
      </c>
      <c r="H10151" s="128">
        <v>0</v>
      </c>
      <c r="I10151" s="128">
        <v>414.77</v>
      </c>
      <c r="J10151" s="129">
        <v>414.77</v>
      </c>
      <c r="K10151" s="101" t="s">
        <v>1388</v>
      </c>
    </row>
    <row r="10152" spans="1:11" ht="56.25" customHeight="1">
      <c r="A10152" s="98" t="s">
        <v>633</v>
      </c>
      <c r="B10152" s="125" t="s">
        <v>7720</v>
      </c>
      <c r="C10152" s="126">
        <v>42545</v>
      </c>
      <c r="D10152" s="98" t="s">
        <v>3</v>
      </c>
      <c r="E10152" s="98">
        <v>1391822</v>
      </c>
      <c r="F10152" s="98"/>
      <c r="G10152" s="127" t="s">
        <v>10817</v>
      </c>
      <c r="H10152" s="128">
        <v>0</v>
      </c>
      <c r="I10152" s="128">
        <v>520.31000000000006</v>
      </c>
      <c r="J10152" s="129">
        <v>520.31000000000006</v>
      </c>
      <c r="K10152" s="101" t="s">
        <v>1388</v>
      </c>
    </row>
    <row r="10153" spans="1:11" ht="56.25" customHeight="1">
      <c r="A10153" s="98" t="s">
        <v>633</v>
      </c>
      <c r="B10153" s="125" t="s">
        <v>7720</v>
      </c>
      <c r="C10153" s="126">
        <v>42545</v>
      </c>
      <c r="D10153" s="98" t="s">
        <v>3</v>
      </c>
      <c r="E10153" s="98">
        <v>1391962</v>
      </c>
      <c r="F10153" s="98"/>
      <c r="G10153" s="127" t="s">
        <v>10828</v>
      </c>
      <c r="H10153" s="128">
        <v>0</v>
      </c>
      <c r="I10153" s="128">
        <v>419</v>
      </c>
      <c r="J10153" s="129">
        <v>419</v>
      </c>
      <c r="K10153" s="101" t="s">
        <v>1388</v>
      </c>
    </row>
    <row r="10154" spans="1:11" ht="56.25" customHeight="1">
      <c r="A10154" s="98" t="s">
        <v>633</v>
      </c>
      <c r="B10154" s="125" t="s">
        <v>7720</v>
      </c>
      <c r="C10154" s="126">
        <v>42545</v>
      </c>
      <c r="D10154" s="98" t="s">
        <v>3</v>
      </c>
      <c r="E10154" s="98">
        <v>1392013</v>
      </c>
      <c r="F10154" s="98"/>
      <c r="G10154" s="127" t="s">
        <v>10830</v>
      </c>
      <c r="H10154" s="128">
        <v>0</v>
      </c>
      <c r="I10154" s="128">
        <v>2088</v>
      </c>
      <c r="J10154" s="129">
        <v>2088</v>
      </c>
      <c r="K10154" s="101" t="s">
        <v>1388</v>
      </c>
    </row>
    <row r="10155" spans="1:11" ht="56.25" customHeight="1">
      <c r="A10155" s="98" t="s">
        <v>633</v>
      </c>
      <c r="B10155" s="125" t="s">
        <v>7720</v>
      </c>
      <c r="C10155" s="126">
        <v>42545</v>
      </c>
      <c r="D10155" s="98" t="s">
        <v>3</v>
      </c>
      <c r="E10155" s="98">
        <v>1392018</v>
      </c>
      <c r="F10155" s="98"/>
      <c r="G10155" s="127" t="s">
        <v>10831</v>
      </c>
      <c r="H10155" s="128">
        <v>0</v>
      </c>
      <c r="I10155" s="128">
        <v>25982.62</v>
      </c>
      <c r="J10155" s="129">
        <v>25982.62</v>
      </c>
      <c r="K10155" s="101" t="s">
        <v>1388</v>
      </c>
    </row>
    <row r="10156" spans="1:11" ht="56.25" customHeight="1">
      <c r="A10156" s="98" t="s">
        <v>633</v>
      </c>
      <c r="B10156" s="125" t="s">
        <v>7720</v>
      </c>
      <c r="C10156" s="126">
        <v>42545</v>
      </c>
      <c r="D10156" s="98" t="s">
        <v>3</v>
      </c>
      <c r="E10156" s="98">
        <v>1392065</v>
      </c>
      <c r="F10156" s="98"/>
      <c r="G10156" s="127" t="s">
        <v>10832</v>
      </c>
      <c r="H10156" s="128">
        <v>0</v>
      </c>
      <c r="I10156" s="128">
        <v>822.48</v>
      </c>
      <c r="J10156" s="129">
        <v>822.48</v>
      </c>
      <c r="K10156" s="101" t="s">
        <v>1388</v>
      </c>
    </row>
    <row r="10157" spans="1:11" ht="56.25" customHeight="1">
      <c r="A10157" s="98" t="s">
        <v>633</v>
      </c>
      <c r="B10157" s="125" t="s">
        <v>7720</v>
      </c>
      <c r="C10157" s="126">
        <v>42545</v>
      </c>
      <c r="D10157" s="98" t="s">
        <v>3</v>
      </c>
      <c r="E10157" s="98">
        <v>1392069</v>
      </c>
      <c r="F10157" s="98"/>
      <c r="G10157" s="127" t="s">
        <v>10833</v>
      </c>
      <c r="H10157" s="128">
        <v>0</v>
      </c>
      <c r="I10157" s="128">
        <v>822.48</v>
      </c>
      <c r="J10157" s="129">
        <v>822.48</v>
      </c>
      <c r="K10157" s="101" t="s">
        <v>1388</v>
      </c>
    </row>
    <row r="10158" spans="1:11" ht="56.25" customHeight="1">
      <c r="A10158" s="98" t="s">
        <v>633</v>
      </c>
      <c r="B10158" s="125" t="s">
        <v>7720</v>
      </c>
      <c r="C10158" s="126">
        <v>42545</v>
      </c>
      <c r="D10158" s="98" t="s">
        <v>3</v>
      </c>
      <c r="E10158" s="98">
        <v>1392070</v>
      </c>
      <c r="F10158" s="98"/>
      <c r="G10158" s="127" t="s">
        <v>10834</v>
      </c>
      <c r="H10158" s="128">
        <v>0</v>
      </c>
      <c r="I10158" s="128">
        <v>525</v>
      </c>
      <c r="J10158" s="129">
        <v>525</v>
      </c>
      <c r="K10158" s="101" t="s">
        <v>1388</v>
      </c>
    </row>
    <row r="10159" spans="1:11" ht="56.25" customHeight="1">
      <c r="A10159" s="98" t="s">
        <v>633</v>
      </c>
      <c r="B10159" s="125" t="s">
        <v>7720</v>
      </c>
      <c r="C10159" s="126">
        <v>42545</v>
      </c>
      <c r="D10159" s="98" t="s">
        <v>3</v>
      </c>
      <c r="E10159" s="98">
        <v>1392073</v>
      </c>
      <c r="F10159" s="98"/>
      <c r="G10159" s="127" t="s">
        <v>10835</v>
      </c>
      <c r="H10159" s="128">
        <v>0</v>
      </c>
      <c r="I10159" s="128">
        <v>1576.52</v>
      </c>
      <c r="J10159" s="129">
        <v>1576.52</v>
      </c>
      <c r="K10159" s="101" t="s">
        <v>1388</v>
      </c>
    </row>
    <row r="10160" spans="1:11" ht="56.25" customHeight="1">
      <c r="A10160" s="98" t="s">
        <v>633</v>
      </c>
      <c r="B10160" s="125" t="s">
        <v>7720</v>
      </c>
      <c r="C10160" s="126">
        <v>42548</v>
      </c>
      <c r="D10160" s="98" t="s">
        <v>3</v>
      </c>
      <c r="E10160" s="98">
        <v>1392224</v>
      </c>
      <c r="F10160" s="98"/>
      <c r="G10160" s="127" t="s">
        <v>10837</v>
      </c>
      <c r="H10160" s="128">
        <v>0</v>
      </c>
      <c r="I10160" s="128">
        <v>70</v>
      </c>
      <c r="J10160" s="129">
        <v>70</v>
      </c>
      <c r="K10160" s="101" t="s">
        <v>1388</v>
      </c>
    </row>
    <row r="10161" spans="1:11" ht="56.25" customHeight="1">
      <c r="A10161" s="98" t="s">
        <v>633</v>
      </c>
      <c r="B10161" s="125" t="s">
        <v>7720</v>
      </c>
      <c r="C10161" s="126">
        <v>42548</v>
      </c>
      <c r="D10161" s="98" t="s">
        <v>3</v>
      </c>
      <c r="E10161" s="98">
        <v>1392234</v>
      </c>
      <c r="F10161" s="98"/>
      <c r="G10161" s="127" t="s">
        <v>10841</v>
      </c>
      <c r="H10161" s="128">
        <v>0</v>
      </c>
      <c r="I10161" s="128">
        <v>70</v>
      </c>
      <c r="J10161" s="129">
        <v>70</v>
      </c>
      <c r="K10161" s="101" t="s">
        <v>1388</v>
      </c>
    </row>
    <row r="10162" spans="1:11" ht="56.25" customHeight="1">
      <c r="A10162" s="98" t="s">
        <v>633</v>
      </c>
      <c r="B10162" s="125" t="s">
        <v>7720</v>
      </c>
      <c r="C10162" s="126">
        <v>42548</v>
      </c>
      <c r="D10162" s="98" t="s">
        <v>3</v>
      </c>
      <c r="E10162" s="98">
        <v>1392251</v>
      </c>
      <c r="F10162" s="98"/>
      <c r="G10162" s="127" t="s">
        <v>10842</v>
      </c>
      <c r="H10162" s="128">
        <v>0</v>
      </c>
      <c r="I10162" s="128">
        <v>1048</v>
      </c>
      <c r="J10162" s="129">
        <v>1048</v>
      </c>
      <c r="K10162" s="101" t="s">
        <v>1388</v>
      </c>
    </row>
    <row r="10163" spans="1:11" ht="56.25" customHeight="1">
      <c r="A10163" s="98" t="s">
        <v>633</v>
      </c>
      <c r="B10163" s="125" t="s">
        <v>7720</v>
      </c>
      <c r="C10163" s="126">
        <v>42548</v>
      </c>
      <c r="D10163" s="98" t="s">
        <v>3</v>
      </c>
      <c r="E10163" s="98">
        <v>1392375</v>
      </c>
      <c r="F10163" s="98"/>
      <c r="G10163" s="127" t="s">
        <v>10859</v>
      </c>
      <c r="H10163" s="128">
        <v>0</v>
      </c>
      <c r="I10163" s="128">
        <v>1309.94</v>
      </c>
      <c r="J10163" s="129">
        <v>1309.94</v>
      </c>
      <c r="K10163" s="101" t="s">
        <v>1388</v>
      </c>
    </row>
    <row r="10164" spans="1:11" ht="56.25" customHeight="1">
      <c r="A10164" s="98" t="s">
        <v>633</v>
      </c>
      <c r="B10164" s="125" t="s">
        <v>7720</v>
      </c>
      <c r="C10164" s="126">
        <v>42548</v>
      </c>
      <c r="D10164" s="98" t="s">
        <v>3</v>
      </c>
      <c r="E10164" s="98">
        <v>1392392</v>
      </c>
      <c r="F10164" s="98"/>
      <c r="G10164" s="127" t="s">
        <v>10860</v>
      </c>
      <c r="H10164" s="128">
        <v>0</v>
      </c>
      <c r="I10164" s="128">
        <v>5</v>
      </c>
      <c r="J10164" s="129">
        <v>5</v>
      </c>
      <c r="K10164" s="101" t="s">
        <v>1388</v>
      </c>
    </row>
    <row r="10165" spans="1:11" ht="56.25" customHeight="1">
      <c r="A10165" s="98" t="s">
        <v>633</v>
      </c>
      <c r="B10165" s="125" t="s">
        <v>7720</v>
      </c>
      <c r="C10165" s="126">
        <v>42548</v>
      </c>
      <c r="D10165" s="98" t="s">
        <v>3</v>
      </c>
      <c r="E10165" s="98">
        <v>1392394</v>
      </c>
      <c r="F10165" s="98"/>
      <c r="G10165" s="127" t="s">
        <v>10861</v>
      </c>
      <c r="H10165" s="128">
        <v>0</v>
      </c>
      <c r="I10165" s="128">
        <v>5.0200000000000005</v>
      </c>
      <c r="J10165" s="129">
        <v>5.0200000000000005</v>
      </c>
      <c r="K10165" s="101" t="s">
        <v>1388</v>
      </c>
    </row>
    <row r="10166" spans="1:11" ht="56.25" customHeight="1">
      <c r="A10166" s="98" t="s">
        <v>633</v>
      </c>
      <c r="B10166" s="125" t="s">
        <v>7720</v>
      </c>
      <c r="C10166" s="126">
        <v>42548</v>
      </c>
      <c r="D10166" s="98" t="s">
        <v>3</v>
      </c>
      <c r="E10166" s="98">
        <v>1392395</v>
      </c>
      <c r="F10166" s="98"/>
      <c r="G10166" s="127" t="s">
        <v>10862</v>
      </c>
      <c r="H10166" s="128">
        <v>0</v>
      </c>
      <c r="I10166" s="128">
        <v>9.5400000000000009</v>
      </c>
      <c r="J10166" s="129">
        <v>9.5400000000000009</v>
      </c>
      <c r="K10166" s="101" t="s">
        <v>1388</v>
      </c>
    </row>
    <row r="10167" spans="1:11" ht="56.25" customHeight="1">
      <c r="A10167" s="98" t="s">
        <v>633</v>
      </c>
      <c r="B10167" s="125" t="s">
        <v>7720</v>
      </c>
      <c r="C10167" s="126">
        <v>42548</v>
      </c>
      <c r="D10167" s="98" t="s">
        <v>3</v>
      </c>
      <c r="E10167" s="98">
        <v>1392441</v>
      </c>
      <c r="F10167" s="98"/>
      <c r="G10167" s="127" t="s">
        <v>10863</v>
      </c>
      <c r="H10167" s="128">
        <v>0</v>
      </c>
      <c r="I10167" s="128">
        <v>800</v>
      </c>
      <c r="J10167" s="129">
        <v>800</v>
      </c>
      <c r="K10167" s="101" t="s">
        <v>1388</v>
      </c>
    </row>
    <row r="10168" spans="1:11" ht="56.25" customHeight="1">
      <c r="A10168" s="98" t="s">
        <v>633</v>
      </c>
      <c r="B10168" s="125" t="s">
        <v>7720</v>
      </c>
      <c r="C10168" s="126">
        <v>42548</v>
      </c>
      <c r="D10168" s="98" t="s">
        <v>3</v>
      </c>
      <c r="E10168" s="98">
        <v>1392480</v>
      </c>
      <c r="F10168" s="98"/>
      <c r="G10168" s="127" t="s">
        <v>10865</v>
      </c>
      <c r="H10168" s="128">
        <v>0</v>
      </c>
      <c r="I10168" s="128">
        <v>80</v>
      </c>
      <c r="J10168" s="129">
        <v>80</v>
      </c>
      <c r="K10168" s="101" t="s">
        <v>1388</v>
      </c>
    </row>
    <row r="10169" spans="1:11" ht="56.25" customHeight="1">
      <c r="A10169" s="98" t="s">
        <v>633</v>
      </c>
      <c r="B10169" s="125" t="s">
        <v>7720</v>
      </c>
      <c r="C10169" s="126">
        <v>42548</v>
      </c>
      <c r="D10169" s="98" t="s">
        <v>3</v>
      </c>
      <c r="E10169" s="98">
        <v>1392482</v>
      </c>
      <c r="F10169" s="98"/>
      <c r="G10169" s="127" t="s">
        <v>10866</v>
      </c>
      <c r="H10169" s="128">
        <v>0</v>
      </c>
      <c r="I10169" s="128">
        <v>80</v>
      </c>
      <c r="J10169" s="129">
        <v>80</v>
      </c>
      <c r="K10169" s="101" t="s">
        <v>1388</v>
      </c>
    </row>
    <row r="10170" spans="1:11" ht="56.25" customHeight="1">
      <c r="A10170" s="98" t="s">
        <v>633</v>
      </c>
      <c r="B10170" s="125" t="s">
        <v>7720</v>
      </c>
      <c r="C10170" s="126">
        <v>42548</v>
      </c>
      <c r="D10170" s="98" t="s">
        <v>3</v>
      </c>
      <c r="E10170" s="98">
        <v>1392483</v>
      </c>
      <c r="F10170" s="98"/>
      <c r="G10170" s="127" t="s">
        <v>10867</v>
      </c>
      <c r="H10170" s="128">
        <v>0</v>
      </c>
      <c r="I10170" s="128">
        <v>80</v>
      </c>
      <c r="J10170" s="129">
        <v>80</v>
      </c>
      <c r="K10170" s="101" t="s">
        <v>1388</v>
      </c>
    </row>
    <row r="10171" spans="1:11" ht="56.25" customHeight="1">
      <c r="A10171" s="98" t="s">
        <v>633</v>
      </c>
      <c r="B10171" s="125" t="s">
        <v>7720</v>
      </c>
      <c r="C10171" s="126">
        <v>42549</v>
      </c>
      <c r="D10171" s="98" t="s">
        <v>3</v>
      </c>
      <c r="E10171" s="98">
        <v>1392660</v>
      </c>
      <c r="F10171" s="98"/>
      <c r="G10171" s="127" t="s">
        <v>10869</v>
      </c>
      <c r="H10171" s="128">
        <v>0</v>
      </c>
      <c r="I10171" s="128">
        <v>904.06000000000006</v>
      </c>
      <c r="J10171" s="129">
        <v>904.06000000000006</v>
      </c>
      <c r="K10171" s="101" t="s">
        <v>1388</v>
      </c>
    </row>
    <row r="10172" spans="1:11" ht="56.25" customHeight="1">
      <c r="A10172" s="98" t="s">
        <v>633</v>
      </c>
      <c r="B10172" s="125" t="s">
        <v>7720</v>
      </c>
      <c r="C10172" s="126">
        <v>42549</v>
      </c>
      <c r="D10172" s="98" t="s">
        <v>3</v>
      </c>
      <c r="E10172" s="98">
        <v>1392669</v>
      </c>
      <c r="F10172" s="98"/>
      <c r="G10172" s="127" t="s">
        <v>10870</v>
      </c>
      <c r="H10172" s="128">
        <v>0</v>
      </c>
      <c r="I10172" s="128">
        <v>2484</v>
      </c>
      <c r="J10172" s="129">
        <v>2484</v>
      </c>
      <c r="K10172" s="101" t="s">
        <v>1388</v>
      </c>
    </row>
    <row r="10173" spans="1:11" ht="56.25" customHeight="1">
      <c r="A10173" s="98" t="s">
        <v>633</v>
      </c>
      <c r="B10173" s="125" t="s">
        <v>7720</v>
      </c>
      <c r="C10173" s="126">
        <v>42549</v>
      </c>
      <c r="D10173" s="98" t="s">
        <v>3</v>
      </c>
      <c r="E10173" s="98">
        <v>1392684</v>
      </c>
      <c r="F10173" s="98"/>
      <c r="G10173" s="127" t="s">
        <v>10871</v>
      </c>
      <c r="H10173" s="128">
        <v>0</v>
      </c>
      <c r="I10173" s="128">
        <v>808.46</v>
      </c>
      <c r="J10173" s="129">
        <v>808.46</v>
      </c>
      <c r="K10173" s="101" t="s">
        <v>1388</v>
      </c>
    </row>
    <row r="10174" spans="1:11" ht="56.25" customHeight="1">
      <c r="A10174" s="98" t="s">
        <v>633</v>
      </c>
      <c r="B10174" s="125" t="s">
        <v>7720</v>
      </c>
      <c r="C10174" s="126">
        <v>42549</v>
      </c>
      <c r="D10174" s="98" t="s">
        <v>3</v>
      </c>
      <c r="E10174" s="98">
        <v>1392694</v>
      </c>
      <c r="F10174" s="98"/>
      <c r="G10174" s="127" t="s">
        <v>10872</v>
      </c>
      <c r="H10174" s="128">
        <v>0</v>
      </c>
      <c r="I10174" s="128">
        <v>6236</v>
      </c>
      <c r="J10174" s="129">
        <v>6236</v>
      </c>
      <c r="K10174" s="101" t="s">
        <v>1388</v>
      </c>
    </row>
    <row r="10175" spans="1:11" ht="56.25" customHeight="1">
      <c r="A10175" s="98" t="s">
        <v>633</v>
      </c>
      <c r="B10175" s="125" t="s">
        <v>7720</v>
      </c>
      <c r="C10175" s="126">
        <v>42549</v>
      </c>
      <c r="D10175" s="98" t="s">
        <v>3</v>
      </c>
      <c r="E10175" s="98">
        <v>1392704</v>
      </c>
      <c r="F10175" s="98"/>
      <c r="G10175" s="127" t="s">
        <v>10873</v>
      </c>
      <c r="H10175" s="128">
        <v>0</v>
      </c>
      <c r="I10175" s="128">
        <v>335.25</v>
      </c>
      <c r="J10175" s="129">
        <v>335.25</v>
      </c>
      <c r="K10175" s="101" t="s">
        <v>1388</v>
      </c>
    </row>
    <row r="10176" spans="1:11" ht="56.25" customHeight="1">
      <c r="A10176" s="98" t="s">
        <v>633</v>
      </c>
      <c r="B10176" s="125" t="s">
        <v>7720</v>
      </c>
      <c r="C10176" s="126">
        <v>42549</v>
      </c>
      <c r="D10176" s="98" t="s">
        <v>3</v>
      </c>
      <c r="E10176" s="98">
        <v>1392743</v>
      </c>
      <c r="F10176" s="98"/>
      <c r="G10176" s="127" t="s">
        <v>10883</v>
      </c>
      <c r="H10176" s="128">
        <v>0</v>
      </c>
      <c r="I10176" s="128">
        <v>32</v>
      </c>
      <c r="J10176" s="129">
        <v>32</v>
      </c>
      <c r="K10176" s="101" t="s">
        <v>1388</v>
      </c>
    </row>
    <row r="10177" spans="1:11" ht="56.25" customHeight="1">
      <c r="A10177" s="98" t="s">
        <v>633</v>
      </c>
      <c r="B10177" s="125" t="s">
        <v>7720</v>
      </c>
      <c r="C10177" s="126">
        <v>42549</v>
      </c>
      <c r="D10177" s="98" t="s">
        <v>3</v>
      </c>
      <c r="E10177" s="98">
        <v>1392748</v>
      </c>
      <c r="F10177" s="98"/>
      <c r="G10177" s="127" t="s">
        <v>10884</v>
      </c>
      <c r="H10177" s="128">
        <v>0</v>
      </c>
      <c r="I10177" s="128">
        <v>0.27</v>
      </c>
      <c r="J10177" s="129">
        <v>0.27</v>
      </c>
      <c r="K10177" s="101" t="s">
        <v>1388</v>
      </c>
    </row>
    <row r="10178" spans="1:11" ht="56.25" customHeight="1">
      <c r="A10178" s="98" t="s">
        <v>633</v>
      </c>
      <c r="B10178" s="125" t="s">
        <v>7720</v>
      </c>
      <c r="C10178" s="126">
        <v>42549</v>
      </c>
      <c r="D10178" s="98" t="s">
        <v>3</v>
      </c>
      <c r="E10178" s="98">
        <v>1392761</v>
      </c>
      <c r="F10178" s="98"/>
      <c r="G10178" s="127" t="s">
        <v>10887</v>
      </c>
      <c r="H10178" s="128">
        <v>0</v>
      </c>
      <c r="I10178" s="128">
        <v>814.1</v>
      </c>
      <c r="J10178" s="129">
        <v>814.1</v>
      </c>
      <c r="K10178" s="101" t="s">
        <v>1388</v>
      </c>
    </row>
    <row r="10179" spans="1:11" ht="56.25" customHeight="1">
      <c r="A10179" s="98" t="s">
        <v>633</v>
      </c>
      <c r="B10179" s="125" t="s">
        <v>7720</v>
      </c>
      <c r="C10179" s="126">
        <v>42549</v>
      </c>
      <c r="D10179" s="98" t="s">
        <v>3</v>
      </c>
      <c r="E10179" s="98">
        <v>1392763</v>
      </c>
      <c r="F10179" s="98"/>
      <c r="G10179" s="127" t="s">
        <v>10888</v>
      </c>
      <c r="H10179" s="128">
        <v>0</v>
      </c>
      <c r="I10179" s="128">
        <v>918</v>
      </c>
      <c r="J10179" s="129">
        <v>918</v>
      </c>
      <c r="K10179" s="101" t="s">
        <v>1388</v>
      </c>
    </row>
    <row r="10180" spans="1:11" ht="56.25" customHeight="1">
      <c r="A10180" s="98" t="s">
        <v>633</v>
      </c>
      <c r="B10180" s="125" t="s">
        <v>7720</v>
      </c>
      <c r="C10180" s="126">
        <v>42549</v>
      </c>
      <c r="D10180" s="98" t="s">
        <v>3</v>
      </c>
      <c r="E10180" s="98">
        <v>1392767</v>
      </c>
      <c r="F10180" s="98"/>
      <c r="G10180" s="127" t="s">
        <v>10889</v>
      </c>
      <c r="H10180" s="128">
        <v>0</v>
      </c>
      <c r="I10180" s="128">
        <v>1610</v>
      </c>
      <c r="J10180" s="129">
        <v>1610</v>
      </c>
      <c r="K10180" s="101" t="s">
        <v>1388</v>
      </c>
    </row>
    <row r="10181" spans="1:11" ht="56.25" customHeight="1">
      <c r="A10181" s="98" t="s">
        <v>633</v>
      </c>
      <c r="B10181" s="125" t="s">
        <v>7720</v>
      </c>
      <c r="C10181" s="126">
        <v>42549</v>
      </c>
      <c r="D10181" s="98" t="s">
        <v>3</v>
      </c>
      <c r="E10181" s="98">
        <v>1392857</v>
      </c>
      <c r="F10181" s="98"/>
      <c r="G10181" s="127" t="s">
        <v>10899</v>
      </c>
      <c r="H10181" s="128">
        <v>0</v>
      </c>
      <c r="I10181" s="128">
        <v>757.19</v>
      </c>
      <c r="J10181" s="129">
        <v>757.19</v>
      </c>
      <c r="K10181" s="101" t="s">
        <v>1388</v>
      </c>
    </row>
    <row r="10182" spans="1:11" ht="56.25" customHeight="1">
      <c r="A10182" s="98" t="s">
        <v>633</v>
      </c>
      <c r="B10182" s="125" t="s">
        <v>7720</v>
      </c>
      <c r="C10182" s="126">
        <v>42549</v>
      </c>
      <c r="D10182" s="98" t="s">
        <v>3</v>
      </c>
      <c r="E10182" s="98">
        <v>1392902</v>
      </c>
      <c r="F10182" s="98"/>
      <c r="G10182" s="127" t="s">
        <v>10901</v>
      </c>
      <c r="H10182" s="128">
        <v>0</v>
      </c>
      <c r="I10182" s="128">
        <v>30</v>
      </c>
      <c r="J10182" s="129">
        <v>30</v>
      </c>
      <c r="K10182" s="101" t="s">
        <v>1388</v>
      </c>
    </row>
    <row r="10183" spans="1:11" ht="56.25" customHeight="1">
      <c r="A10183" s="98" t="s">
        <v>633</v>
      </c>
      <c r="B10183" s="125" t="s">
        <v>7720</v>
      </c>
      <c r="C10183" s="126">
        <v>42549</v>
      </c>
      <c r="D10183" s="98" t="s">
        <v>3</v>
      </c>
      <c r="E10183" s="98">
        <v>1392946</v>
      </c>
      <c r="F10183" s="98"/>
      <c r="G10183" s="127" t="s">
        <v>10904</v>
      </c>
      <c r="H10183" s="128">
        <v>0</v>
      </c>
      <c r="I10183" s="128">
        <v>884</v>
      </c>
      <c r="J10183" s="129">
        <v>884</v>
      </c>
      <c r="K10183" s="101" t="s">
        <v>1388</v>
      </c>
    </row>
    <row r="10184" spans="1:11" ht="56.25" customHeight="1">
      <c r="A10184" s="98" t="s">
        <v>633</v>
      </c>
      <c r="B10184" s="125" t="s">
        <v>7720</v>
      </c>
      <c r="C10184" s="126">
        <v>42550</v>
      </c>
      <c r="D10184" s="98" t="s">
        <v>3</v>
      </c>
      <c r="E10184" s="98">
        <v>1393176</v>
      </c>
      <c r="F10184" s="98"/>
      <c r="G10184" s="127" t="s">
        <v>10913</v>
      </c>
      <c r="H10184" s="128">
        <v>0</v>
      </c>
      <c r="I10184" s="128">
        <v>0.5</v>
      </c>
      <c r="J10184" s="129">
        <v>0.5</v>
      </c>
      <c r="K10184" s="101" t="s">
        <v>1388</v>
      </c>
    </row>
    <row r="10185" spans="1:11" ht="56.25" customHeight="1">
      <c r="A10185" s="98" t="s">
        <v>633</v>
      </c>
      <c r="B10185" s="125" t="s">
        <v>7720</v>
      </c>
      <c r="C10185" s="126">
        <v>42550</v>
      </c>
      <c r="D10185" s="98" t="s">
        <v>3</v>
      </c>
      <c r="E10185" s="98">
        <v>1393194</v>
      </c>
      <c r="F10185" s="98"/>
      <c r="G10185" s="127" t="s">
        <v>10915</v>
      </c>
      <c r="H10185" s="128">
        <v>0</v>
      </c>
      <c r="I10185" s="128">
        <v>409</v>
      </c>
      <c r="J10185" s="129">
        <v>409</v>
      </c>
      <c r="K10185" s="101" t="s">
        <v>1388</v>
      </c>
    </row>
    <row r="10186" spans="1:11" ht="56.25" customHeight="1">
      <c r="A10186" s="98" t="s">
        <v>633</v>
      </c>
      <c r="B10186" s="125" t="s">
        <v>7720</v>
      </c>
      <c r="C10186" s="126">
        <v>42550</v>
      </c>
      <c r="D10186" s="98" t="s">
        <v>3</v>
      </c>
      <c r="E10186" s="98">
        <v>1393198</v>
      </c>
      <c r="F10186" s="98"/>
      <c r="G10186" s="127" t="s">
        <v>10917</v>
      </c>
      <c r="H10186" s="128">
        <v>0</v>
      </c>
      <c r="I10186" s="128">
        <v>3440.9700000000003</v>
      </c>
      <c r="J10186" s="129">
        <v>3440.9700000000003</v>
      </c>
      <c r="K10186" s="101" t="s">
        <v>1388</v>
      </c>
    </row>
    <row r="10187" spans="1:11" ht="56.25" customHeight="1">
      <c r="A10187" s="98" t="s">
        <v>633</v>
      </c>
      <c r="B10187" s="125" t="s">
        <v>7720</v>
      </c>
      <c r="C10187" s="126">
        <v>42550</v>
      </c>
      <c r="D10187" s="98" t="s">
        <v>3</v>
      </c>
      <c r="E10187" s="98">
        <v>1393209</v>
      </c>
      <c r="F10187" s="98"/>
      <c r="G10187" s="127" t="s">
        <v>10919</v>
      </c>
      <c r="H10187" s="128">
        <v>0</v>
      </c>
      <c r="I10187" s="128">
        <v>34</v>
      </c>
      <c r="J10187" s="129">
        <v>34</v>
      </c>
      <c r="K10187" s="101" t="s">
        <v>1388</v>
      </c>
    </row>
    <row r="10188" spans="1:11" ht="56.25" customHeight="1">
      <c r="A10188" s="98" t="s">
        <v>633</v>
      </c>
      <c r="B10188" s="125" t="s">
        <v>7720</v>
      </c>
      <c r="C10188" s="126">
        <v>42550</v>
      </c>
      <c r="D10188" s="98" t="s">
        <v>3</v>
      </c>
      <c r="E10188" s="98">
        <v>1393214</v>
      </c>
      <c r="F10188" s="98"/>
      <c r="G10188" s="127" t="s">
        <v>10920</v>
      </c>
      <c r="H10188" s="128">
        <v>0</v>
      </c>
      <c r="I10188" s="128">
        <v>1656</v>
      </c>
      <c r="J10188" s="129">
        <v>1656</v>
      </c>
      <c r="K10188" s="101" t="s">
        <v>1388</v>
      </c>
    </row>
    <row r="10189" spans="1:11" ht="56.25" customHeight="1">
      <c r="A10189" s="98" t="s">
        <v>633</v>
      </c>
      <c r="B10189" s="125" t="s">
        <v>7720</v>
      </c>
      <c r="C10189" s="126">
        <v>42550</v>
      </c>
      <c r="D10189" s="98" t="s">
        <v>3</v>
      </c>
      <c r="E10189" s="98">
        <v>1393374</v>
      </c>
      <c r="F10189" s="98"/>
      <c r="G10189" s="127" t="s">
        <v>10933</v>
      </c>
      <c r="H10189" s="128">
        <v>0</v>
      </c>
      <c r="I10189" s="128">
        <v>1722.24</v>
      </c>
      <c r="J10189" s="129">
        <v>1722.24</v>
      </c>
      <c r="K10189" s="101" t="s">
        <v>1388</v>
      </c>
    </row>
    <row r="10190" spans="1:11" ht="56.25" customHeight="1">
      <c r="A10190" s="98" t="s">
        <v>633</v>
      </c>
      <c r="B10190" s="125" t="s">
        <v>7720</v>
      </c>
      <c r="C10190" s="126">
        <v>42551</v>
      </c>
      <c r="D10190" s="98" t="s">
        <v>3</v>
      </c>
      <c r="E10190" s="98">
        <v>1393580</v>
      </c>
      <c r="F10190" s="98"/>
      <c r="G10190" s="127" t="s">
        <v>10938</v>
      </c>
      <c r="H10190" s="128">
        <v>0</v>
      </c>
      <c r="I10190" s="128">
        <v>2705.67</v>
      </c>
      <c r="J10190" s="129">
        <v>2705.67</v>
      </c>
      <c r="K10190" s="101" t="s">
        <v>1388</v>
      </c>
    </row>
    <row r="10191" spans="1:11" ht="56.25" customHeight="1">
      <c r="A10191" s="98" t="s">
        <v>633</v>
      </c>
      <c r="B10191" s="125" t="s">
        <v>7720</v>
      </c>
      <c r="C10191" s="126">
        <v>42551</v>
      </c>
      <c r="D10191" s="98" t="s">
        <v>3</v>
      </c>
      <c r="E10191" s="98">
        <v>1393733</v>
      </c>
      <c r="F10191" s="98"/>
      <c r="G10191" s="127" t="s">
        <v>10951</v>
      </c>
      <c r="H10191" s="128">
        <v>0</v>
      </c>
      <c r="I10191" s="128">
        <v>570</v>
      </c>
      <c r="J10191" s="129">
        <v>570</v>
      </c>
      <c r="K10191" s="101" t="s">
        <v>1429</v>
      </c>
    </row>
    <row r="10192" spans="1:11" ht="56.25" customHeight="1">
      <c r="A10192" s="98" t="s">
        <v>633</v>
      </c>
      <c r="B10192" s="125" t="s">
        <v>7720</v>
      </c>
      <c r="C10192" s="126">
        <v>42551</v>
      </c>
      <c r="D10192" s="98" t="s">
        <v>3</v>
      </c>
      <c r="E10192" s="98">
        <v>1393736</v>
      </c>
      <c r="F10192" s="98"/>
      <c r="G10192" s="127" t="s">
        <v>10953</v>
      </c>
      <c r="H10192" s="128">
        <v>0</v>
      </c>
      <c r="I10192" s="128">
        <v>533.69000000000005</v>
      </c>
      <c r="J10192" s="129">
        <v>533.69000000000005</v>
      </c>
      <c r="K10192" s="101" t="s">
        <v>1388</v>
      </c>
    </row>
    <row r="10193" spans="1:11" ht="56.25" customHeight="1">
      <c r="A10193" s="98" t="s">
        <v>633</v>
      </c>
      <c r="B10193" s="125" t="s">
        <v>7720</v>
      </c>
      <c r="C10193" s="126">
        <v>42551</v>
      </c>
      <c r="D10193" s="98" t="s">
        <v>3</v>
      </c>
      <c r="E10193" s="98">
        <v>1393774</v>
      </c>
      <c r="F10193" s="98"/>
      <c r="G10193" s="127" t="s">
        <v>10963</v>
      </c>
      <c r="H10193" s="128">
        <v>0</v>
      </c>
      <c r="I10193" s="128">
        <v>956</v>
      </c>
      <c r="J10193" s="129">
        <v>956</v>
      </c>
      <c r="K10193" s="101" t="s">
        <v>1388</v>
      </c>
    </row>
    <row r="10194" spans="1:11" ht="56.25" customHeight="1">
      <c r="A10194" s="98" t="s">
        <v>633</v>
      </c>
      <c r="B10194" s="125" t="s">
        <v>7720</v>
      </c>
      <c r="C10194" s="126">
        <v>42551</v>
      </c>
      <c r="D10194" s="98" t="s">
        <v>3</v>
      </c>
      <c r="E10194" s="98">
        <v>1393775</v>
      </c>
      <c r="F10194" s="98"/>
      <c r="G10194" s="127" t="s">
        <v>10964</v>
      </c>
      <c r="H10194" s="128">
        <v>0</v>
      </c>
      <c r="I10194" s="128">
        <v>6128.28</v>
      </c>
      <c r="J10194" s="129">
        <v>6128.28</v>
      </c>
      <c r="K10194" s="101" t="s">
        <v>1388</v>
      </c>
    </row>
    <row r="10195" spans="1:11" ht="56.25" customHeight="1">
      <c r="A10195" s="98" t="s">
        <v>633</v>
      </c>
      <c r="B10195" s="125" t="s">
        <v>7720</v>
      </c>
      <c r="C10195" s="126">
        <v>42551</v>
      </c>
      <c r="D10195" s="98" t="s">
        <v>3</v>
      </c>
      <c r="E10195" s="98">
        <v>1393802</v>
      </c>
      <c r="F10195" s="98"/>
      <c r="G10195" s="127" t="s">
        <v>10967</v>
      </c>
      <c r="H10195" s="128">
        <v>0</v>
      </c>
      <c r="I10195" s="128">
        <v>200</v>
      </c>
      <c r="J10195" s="129">
        <v>200</v>
      </c>
      <c r="K10195" s="101" t="s">
        <v>1388</v>
      </c>
    </row>
    <row r="10196" spans="1:11" ht="56.25" customHeight="1">
      <c r="A10196" s="98" t="s">
        <v>633</v>
      </c>
      <c r="B10196" s="125" t="s">
        <v>7720</v>
      </c>
      <c r="C10196" s="126">
        <v>42551</v>
      </c>
      <c r="D10196" s="98" t="s">
        <v>3</v>
      </c>
      <c r="E10196" s="98">
        <v>1393815</v>
      </c>
      <c r="F10196" s="98"/>
      <c r="G10196" s="127" t="s">
        <v>10968</v>
      </c>
      <c r="H10196" s="128">
        <v>0</v>
      </c>
      <c r="I10196" s="128">
        <v>890.07</v>
      </c>
      <c r="J10196" s="129">
        <v>890.07</v>
      </c>
      <c r="K10196" s="101" t="s">
        <v>1388</v>
      </c>
    </row>
    <row r="10197" spans="1:11" ht="56.25" customHeight="1">
      <c r="A10197" s="98" t="s">
        <v>633</v>
      </c>
      <c r="B10197" s="125" t="s">
        <v>7720</v>
      </c>
      <c r="C10197" s="126">
        <v>42552</v>
      </c>
      <c r="D10197" s="98" t="s">
        <v>3</v>
      </c>
      <c r="E10197" s="98">
        <v>1394150</v>
      </c>
      <c r="F10197" s="98"/>
      <c r="G10197" s="127" t="s">
        <v>10998</v>
      </c>
      <c r="H10197" s="128">
        <v>0</v>
      </c>
      <c r="I10197" s="128">
        <v>4907</v>
      </c>
      <c r="J10197" s="129">
        <v>4907</v>
      </c>
      <c r="K10197" s="101" t="s">
        <v>1388</v>
      </c>
    </row>
    <row r="10198" spans="1:11" ht="56.25" customHeight="1">
      <c r="A10198" s="98" t="s">
        <v>633</v>
      </c>
      <c r="B10198" s="125" t="s">
        <v>7720</v>
      </c>
      <c r="C10198" s="126">
        <v>42552</v>
      </c>
      <c r="D10198" s="98" t="s">
        <v>3</v>
      </c>
      <c r="E10198" s="98">
        <v>1394156</v>
      </c>
      <c r="F10198" s="98"/>
      <c r="G10198" s="127" t="s">
        <v>10999</v>
      </c>
      <c r="H10198" s="128">
        <v>0</v>
      </c>
      <c r="I10198" s="128">
        <v>785</v>
      </c>
      <c r="J10198" s="129">
        <v>785</v>
      </c>
      <c r="K10198" s="101" t="s">
        <v>1388</v>
      </c>
    </row>
    <row r="10199" spans="1:11" ht="56.25" customHeight="1">
      <c r="A10199" s="98" t="s">
        <v>633</v>
      </c>
      <c r="B10199" s="125" t="s">
        <v>7720</v>
      </c>
      <c r="C10199" s="126">
        <v>42552</v>
      </c>
      <c r="D10199" s="98" t="s">
        <v>3</v>
      </c>
      <c r="E10199" s="98">
        <v>1394222</v>
      </c>
      <c r="F10199" s="98"/>
      <c r="G10199" s="127" t="s">
        <v>11000</v>
      </c>
      <c r="H10199" s="128">
        <v>0</v>
      </c>
      <c r="I10199" s="128">
        <v>34.79</v>
      </c>
      <c r="J10199" s="129">
        <v>34.79</v>
      </c>
      <c r="K10199" s="101" t="s">
        <v>1388</v>
      </c>
    </row>
    <row r="10200" spans="1:11" ht="56.25" customHeight="1">
      <c r="A10200" s="98" t="s">
        <v>633</v>
      </c>
      <c r="B10200" s="125" t="s">
        <v>7720</v>
      </c>
      <c r="C10200" s="126">
        <v>42552</v>
      </c>
      <c r="D10200" s="98" t="s">
        <v>3</v>
      </c>
      <c r="E10200" s="98">
        <v>1394255</v>
      </c>
      <c r="F10200" s="98"/>
      <c r="G10200" s="127" t="s">
        <v>11003</v>
      </c>
      <c r="H10200" s="128">
        <v>0</v>
      </c>
      <c r="I10200" s="128">
        <v>1238.79</v>
      </c>
      <c r="J10200" s="129">
        <v>1238.79</v>
      </c>
      <c r="K10200" s="101" t="s">
        <v>1388</v>
      </c>
    </row>
    <row r="10201" spans="1:11" ht="56.25" customHeight="1">
      <c r="A10201" s="98" t="s">
        <v>633</v>
      </c>
      <c r="B10201" s="125" t="s">
        <v>7720</v>
      </c>
      <c r="C10201" s="126">
        <v>42552</v>
      </c>
      <c r="D10201" s="98" t="s">
        <v>3</v>
      </c>
      <c r="E10201" s="98">
        <v>1394339</v>
      </c>
      <c r="F10201" s="98"/>
      <c r="G10201" s="127" t="s">
        <v>11007</v>
      </c>
      <c r="H10201" s="128">
        <v>0</v>
      </c>
      <c r="I10201" s="128">
        <v>384</v>
      </c>
      <c r="J10201" s="129">
        <v>384</v>
      </c>
      <c r="K10201" s="101" t="s">
        <v>1388</v>
      </c>
    </row>
    <row r="10202" spans="1:11" ht="56.25" customHeight="1">
      <c r="A10202" s="98" t="s">
        <v>633</v>
      </c>
      <c r="B10202" s="125" t="s">
        <v>7720</v>
      </c>
      <c r="C10202" s="126">
        <v>42555</v>
      </c>
      <c r="D10202" s="98" t="s">
        <v>3</v>
      </c>
      <c r="E10202" s="98">
        <v>1394495</v>
      </c>
      <c r="F10202" s="98"/>
      <c r="G10202" s="127" t="s">
        <v>11008</v>
      </c>
      <c r="H10202" s="128">
        <v>0</v>
      </c>
      <c r="I10202" s="128">
        <v>814</v>
      </c>
      <c r="J10202" s="129">
        <v>814</v>
      </c>
      <c r="K10202" s="101" t="s">
        <v>1388</v>
      </c>
    </row>
    <row r="10203" spans="1:11" ht="56.25" customHeight="1">
      <c r="A10203" s="98" t="s">
        <v>633</v>
      </c>
      <c r="B10203" s="125" t="s">
        <v>7720</v>
      </c>
      <c r="C10203" s="126">
        <v>42555</v>
      </c>
      <c r="D10203" s="98" t="s">
        <v>3</v>
      </c>
      <c r="E10203" s="98">
        <v>1394539</v>
      </c>
      <c r="F10203" s="98"/>
      <c r="G10203" s="127" t="s">
        <v>7806</v>
      </c>
      <c r="H10203" s="128">
        <v>0</v>
      </c>
      <c r="I10203" s="128">
        <v>1016</v>
      </c>
      <c r="J10203" s="129">
        <v>1016</v>
      </c>
      <c r="K10203" s="101" t="s">
        <v>1388</v>
      </c>
    </row>
    <row r="10204" spans="1:11" ht="56.25" customHeight="1">
      <c r="A10204" s="98" t="s">
        <v>633</v>
      </c>
      <c r="B10204" s="125" t="s">
        <v>7720</v>
      </c>
      <c r="C10204" s="126">
        <v>42555</v>
      </c>
      <c r="D10204" s="98" t="s">
        <v>3</v>
      </c>
      <c r="E10204" s="98">
        <v>1394555</v>
      </c>
      <c r="F10204" s="98"/>
      <c r="G10204" s="127" t="s">
        <v>11026</v>
      </c>
      <c r="H10204" s="128">
        <v>0</v>
      </c>
      <c r="I10204" s="128">
        <v>1597.3</v>
      </c>
      <c r="J10204" s="129">
        <v>1597.3</v>
      </c>
      <c r="K10204" s="101" t="s">
        <v>1388</v>
      </c>
    </row>
    <row r="10205" spans="1:11" ht="56.25" customHeight="1">
      <c r="A10205" s="98" t="s">
        <v>633</v>
      </c>
      <c r="B10205" s="125" t="s">
        <v>7720</v>
      </c>
      <c r="C10205" s="126">
        <v>42555</v>
      </c>
      <c r="D10205" s="98" t="s">
        <v>3</v>
      </c>
      <c r="E10205" s="98">
        <v>1394572</v>
      </c>
      <c r="F10205" s="98"/>
      <c r="G10205" s="127" t="s">
        <v>11030</v>
      </c>
      <c r="H10205" s="128">
        <v>0</v>
      </c>
      <c r="I10205" s="128">
        <v>711.18000000000006</v>
      </c>
      <c r="J10205" s="129">
        <v>711.18000000000006</v>
      </c>
      <c r="K10205" s="101" t="s">
        <v>1388</v>
      </c>
    </row>
    <row r="10206" spans="1:11" ht="56.25" customHeight="1">
      <c r="A10206" s="98" t="s">
        <v>633</v>
      </c>
      <c r="B10206" s="125" t="s">
        <v>7720</v>
      </c>
      <c r="C10206" s="126">
        <v>42555</v>
      </c>
      <c r="D10206" s="98" t="s">
        <v>3</v>
      </c>
      <c r="E10206" s="98">
        <v>1394578</v>
      </c>
      <c r="F10206" s="98"/>
      <c r="G10206" s="127" t="s">
        <v>11031</v>
      </c>
      <c r="H10206" s="128">
        <v>0</v>
      </c>
      <c r="I10206" s="128">
        <v>872.51</v>
      </c>
      <c r="J10206" s="129">
        <v>872.51</v>
      </c>
      <c r="K10206" s="101" t="s">
        <v>1388</v>
      </c>
    </row>
    <row r="10207" spans="1:11" ht="56.25" customHeight="1">
      <c r="A10207" s="98" t="s">
        <v>633</v>
      </c>
      <c r="B10207" s="125" t="s">
        <v>7720</v>
      </c>
      <c r="C10207" s="126">
        <v>42555</v>
      </c>
      <c r="D10207" s="98" t="s">
        <v>3</v>
      </c>
      <c r="E10207" s="98">
        <v>1394658</v>
      </c>
      <c r="F10207" s="98"/>
      <c r="G10207" s="127" t="s">
        <v>11038</v>
      </c>
      <c r="H10207" s="128">
        <v>0</v>
      </c>
      <c r="I10207" s="128">
        <v>526.32000000000005</v>
      </c>
      <c r="J10207" s="129">
        <v>526.32000000000005</v>
      </c>
      <c r="K10207" s="101" t="s">
        <v>1388</v>
      </c>
    </row>
    <row r="10208" spans="1:11" ht="56.25" customHeight="1">
      <c r="A10208" s="98" t="s">
        <v>633</v>
      </c>
      <c r="B10208" s="125" t="s">
        <v>7720</v>
      </c>
      <c r="C10208" s="126">
        <v>42555</v>
      </c>
      <c r="D10208" s="98" t="s">
        <v>3</v>
      </c>
      <c r="E10208" s="98">
        <v>1394667</v>
      </c>
      <c r="F10208" s="98"/>
      <c r="G10208" s="127" t="s">
        <v>11039</v>
      </c>
      <c r="H10208" s="128">
        <v>0</v>
      </c>
      <c r="I10208" s="128">
        <v>1000</v>
      </c>
      <c r="J10208" s="129">
        <v>1000</v>
      </c>
      <c r="K10208" s="101" t="s">
        <v>1388</v>
      </c>
    </row>
    <row r="10209" spans="1:11" ht="56.25" customHeight="1">
      <c r="A10209" s="98" t="s">
        <v>633</v>
      </c>
      <c r="B10209" s="125" t="s">
        <v>7720</v>
      </c>
      <c r="C10209" s="126">
        <v>42555</v>
      </c>
      <c r="D10209" s="98" t="s">
        <v>3</v>
      </c>
      <c r="E10209" s="98">
        <v>1394676</v>
      </c>
      <c r="F10209" s="98"/>
      <c r="G10209" s="127" t="s">
        <v>11040</v>
      </c>
      <c r="H10209" s="128">
        <v>0</v>
      </c>
      <c r="I10209" s="128">
        <v>6588.14</v>
      </c>
      <c r="J10209" s="129">
        <v>6588.14</v>
      </c>
      <c r="K10209" s="101" t="s">
        <v>1388</v>
      </c>
    </row>
    <row r="10210" spans="1:11" ht="56.25" customHeight="1">
      <c r="A10210" s="98" t="s">
        <v>633</v>
      </c>
      <c r="B10210" s="125" t="s">
        <v>7720</v>
      </c>
      <c r="C10210" s="126">
        <v>42555</v>
      </c>
      <c r="D10210" s="98" t="s">
        <v>3</v>
      </c>
      <c r="E10210" s="98">
        <v>1394689</v>
      </c>
      <c r="F10210" s="98"/>
      <c r="G10210" s="127" t="s">
        <v>11041</v>
      </c>
      <c r="H10210" s="128">
        <v>0</v>
      </c>
      <c r="I10210" s="128">
        <v>1270.46</v>
      </c>
      <c r="J10210" s="129">
        <v>1270.46</v>
      </c>
      <c r="K10210" s="101" t="s">
        <v>1388</v>
      </c>
    </row>
    <row r="10211" spans="1:11" ht="56.25" customHeight="1">
      <c r="A10211" s="98" t="s">
        <v>633</v>
      </c>
      <c r="B10211" s="125" t="s">
        <v>7720</v>
      </c>
      <c r="C10211" s="126">
        <v>42555</v>
      </c>
      <c r="D10211" s="98" t="s">
        <v>3</v>
      </c>
      <c r="E10211" s="98">
        <v>1394702</v>
      </c>
      <c r="F10211" s="98"/>
      <c r="G10211" s="127" t="s">
        <v>10842</v>
      </c>
      <c r="H10211" s="128">
        <v>0</v>
      </c>
      <c r="I10211" s="128">
        <v>0.32</v>
      </c>
      <c r="J10211" s="129">
        <v>0.32</v>
      </c>
      <c r="K10211" s="101" t="s">
        <v>1388</v>
      </c>
    </row>
    <row r="10212" spans="1:11" ht="56.25" customHeight="1">
      <c r="A10212" s="98" t="s">
        <v>633</v>
      </c>
      <c r="B10212" s="125" t="s">
        <v>7720</v>
      </c>
      <c r="C10212" s="126">
        <v>42555</v>
      </c>
      <c r="D10212" s="98" t="s">
        <v>3</v>
      </c>
      <c r="E10212" s="98">
        <v>1394749</v>
      </c>
      <c r="F10212" s="98"/>
      <c r="G10212" s="127" t="s">
        <v>11044</v>
      </c>
      <c r="H10212" s="128">
        <v>0</v>
      </c>
      <c r="I10212" s="128">
        <v>5225.29</v>
      </c>
      <c r="J10212" s="129">
        <v>5225.29</v>
      </c>
      <c r="K10212" s="101" t="s">
        <v>1388</v>
      </c>
    </row>
    <row r="10213" spans="1:11" ht="56.25" customHeight="1">
      <c r="A10213" s="98" t="s">
        <v>633</v>
      </c>
      <c r="B10213" s="125" t="s">
        <v>7720</v>
      </c>
      <c r="C10213" s="126">
        <v>42555</v>
      </c>
      <c r="D10213" s="98" t="s">
        <v>3</v>
      </c>
      <c r="E10213" s="98">
        <v>1394752</v>
      </c>
      <c r="F10213" s="98"/>
      <c r="G10213" s="127" t="s">
        <v>11045</v>
      </c>
      <c r="H10213" s="128">
        <v>0</v>
      </c>
      <c r="I10213" s="128">
        <v>2273.3000000000002</v>
      </c>
      <c r="J10213" s="129">
        <v>2273.3000000000002</v>
      </c>
      <c r="K10213" s="101" t="s">
        <v>1388</v>
      </c>
    </row>
    <row r="10214" spans="1:11" ht="56.25" customHeight="1">
      <c r="A10214" s="98" t="s">
        <v>633</v>
      </c>
      <c r="B10214" s="125" t="s">
        <v>7720</v>
      </c>
      <c r="C10214" s="126">
        <v>42556</v>
      </c>
      <c r="D10214" s="98" t="s">
        <v>3</v>
      </c>
      <c r="E10214" s="98">
        <v>1394989</v>
      </c>
      <c r="F10214" s="98"/>
      <c r="G10214" s="127" t="s">
        <v>11066</v>
      </c>
      <c r="H10214" s="128">
        <v>0</v>
      </c>
      <c r="I10214" s="128">
        <v>250</v>
      </c>
      <c r="J10214" s="129">
        <v>250</v>
      </c>
      <c r="K10214" s="101" t="s">
        <v>1388</v>
      </c>
    </row>
    <row r="10215" spans="1:11" ht="56.25" customHeight="1">
      <c r="A10215" s="98" t="s">
        <v>633</v>
      </c>
      <c r="B10215" s="125" t="s">
        <v>7720</v>
      </c>
      <c r="C10215" s="126">
        <v>42556</v>
      </c>
      <c r="D10215" s="98" t="s">
        <v>3</v>
      </c>
      <c r="E10215" s="98">
        <v>1394990</v>
      </c>
      <c r="F10215" s="98"/>
      <c r="G10215" s="127" t="s">
        <v>11067</v>
      </c>
      <c r="H10215" s="128">
        <v>0</v>
      </c>
      <c r="I10215" s="128">
        <v>74.5</v>
      </c>
      <c r="J10215" s="129">
        <v>74.5</v>
      </c>
      <c r="K10215" s="101" t="s">
        <v>1388</v>
      </c>
    </row>
    <row r="10216" spans="1:11" ht="56.25" customHeight="1">
      <c r="A10216" s="98" t="s">
        <v>633</v>
      </c>
      <c r="B10216" s="125" t="s">
        <v>7720</v>
      </c>
      <c r="C10216" s="126">
        <v>42556</v>
      </c>
      <c r="D10216" s="98" t="s">
        <v>3</v>
      </c>
      <c r="E10216" s="98">
        <v>1394991</v>
      </c>
      <c r="F10216" s="98"/>
      <c r="G10216" s="127" t="s">
        <v>11068</v>
      </c>
      <c r="H10216" s="128">
        <v>0</v>
      </c>
      <c r="I10216" s="128">
        <v>148.80000000000001</v>
      </c>
      <c r="J10216" s="129">
        <v>148.80000000000001</v>
      </c>
      <c r="K10216" s="101" t="s">
        <v>1388</v>
      </c>
    </row>
    <row r="10217" spans="1:11" ht="56.25" customHeight="1">
      <c r="A10217" s="98" t="s">
        <v>633</v>
      </c>
      <c r="B10217" s="125" t="s">
        <v>7720</v>
      </c>
      <c r="C10217" s="126">
        <v>42556</v>
      </c>
      <c r="D10217" s="98" t="s">
        <v>3</v>
      </c>
      <c r="E10217" s="98">
        <v>1395022</v>
      </c>
      <c r="F10217" s="98"/>
      <c r="G10217" s="127" t="s">
        <v>11071</v>
      </c>
      <c r="H10217" s="128">
        <v>0</v>
      </c>
      <c r="I10217" s="128">
        <v>791.9</v>
      </c>
      <c r="J10217" s="129">
        <v>791.9</v>
      </c>
      <c r="K10217" s="101" t="s">
        <v>1388</v>
      </c>
    </row>
    <row r="10218" spans="1:11" ht="56.25" customHeight="1">
      <c r="A10218" s="98" t="s">
        <v>633</v>
      </c>
      <c r="B10218" s="125" t="s">
        <v>7720</v>
      </c>
      <c r="C10218" s="126">
        <v>42556</v>
      </c>
      <c r="D10218" s="98" t="s">
        <v>3</v>
      </c>
      <c r="E10218" s="98">
        <v>1395088</v>
      </c>
      <c r="F10218" s="98"/>
      <c r="G10218" s="127" t="s">
        <v>11080</v>
      </c>
      <c r="H10218" s="128">
        <v>0</v>
      </c>
      <c r="I10218" s="128">
        <v>1713</v>
      </c>
      <c r="J10218" s="129">
        <v>1713</v>
      </c>
      <c r="K10218" s="101" t="s">
        <v>1388</v>
      </c>
    </row>
    <row r="10219" spans="1:11" ht="56.25" customHeight="1">
      <c r="A10219" s="98" t="s">
        <v>633</v>
      </c>
      <c r="B10219" s="125" t="s">
        <v>7720</v>
      </c>
      <c r="C10219" s="126">
        <v>42556</v>
      </c>
      <c r="D10219" s="98" t="s">
        <v>3</v>
      </c>
      <c r="E10219" s="98">
        <v>1395099</v>
      </c>
      <c r="F10219" s="98"/>
      <c r="G10219" s="127" t="s">
        <v>11084</v>
      </c>
      <c r="H10219" s="128">
        <v>0</v>
      </c>
      <c r="I10219" s="128">
        <v>6105.28</v>
      </c>
      <c r="J10219" s="129">
        <v>6105.28</v>
      </c>
      <c r="K10219" s="101" t="s">
        <v>1388</v>
      </c>
    </row>
    <row r="10220" spans="1:11" ht="56.25" customHeight="1">
      <c r="A10220" s="98" t="s">
        <v>633</v>
      </c>
      <c r="B10220" s="125" t="s">
        <v>7720</v>
      </c>
      <c r="C10220" s="126">
        <v>42556</v>
      </c>
      <c r="D10220" s="98" t="s">
        <v>3</v>
      </c>
      <c r="E10220" s="98">
        <v>1395102</v>
      </c>
      <c r="F10220" s="98"/>
      <c r="G10220" s="127" t="s">
        <v>11085</v>
      </c>
      <c r="H10220" s="128">
        <v>0</v>
      </c>
      <c r="I10220" s="128">
        <v>3810.25</v>
      </c>
      <c r="J10220" s="129">
        <v>3810.25</v>
      </c>
      <c r="K10220" s="101" t="s">
        <v>1388</v>
      </c>
    </row>
    <row r="10221" spans="1:11" ht="56.25" customHeight="1">
      <c r="A10221" s="98" t="s">
        <v>633</v>
      </c>
      <c r="B10221" s="125" t="s">
        <v>7720</v>
      </c>
      <c r="C10221" s="126">
        <v>42556</v>
      </c>
      <c r="D10221" s="98" t="s">
        <v>3</v>
      </c>
      <c r="E10221" s="98">
        <v>1395104</v>
      </c>
      <c r="F10221" s="98"/>
      <c r="G10221" s="127" t="s">
        <v>11087</v>
      </c>
      <c r="H10221" s="128">
        <v>0</v>
      </c>
      <c r="I10221" s="128">
        <v>2005.5</v>
      </c>
      <c r="J10221" s="129">
        <v>2005.5</v>
      </c>
      <c r="K10221" s="101" t="s">
        <v>1388</v>
      </c>
    </row>
    <row r="10222" spans="1:11" ht="56.25" customHeight="1">
      <c r="A10222" s="98" t="s">
        <v>633</v>
      </c>
      <c r="B10222" s="125" t="s">
        <v>7720</v>
      </c>
      <c r="C10222" s="126">
        <v>42556</v>
      </c>
      <c r="D10222" s="98" t="s">
        <v>3</v>
      </c>
      <c r="E10222" s="98">
        <v>1395105</v>
      </c>
      <c r="F10222" s="98"/>
      <c r="G10222" s="127" t="s">
        <v>11088</v>
      </c>
      <c r="H10222" s="128">
        <v>0</v>
      </c>
      <c r="I10222" s="128">
        <v>1922.93</v>
      </c>
      <c r="J10222" s="129">
        <v>1922.93</v>
      </c>
      <c r="K10222" s="101" t="s">
        <v>1388</v>
      </c>
    </row>
    <row r="10223" spans="1:11" ht="56.25" customHeight="1">
      <c r="A10223" s="98" t="s">
        <v>633</v>
      </c>
      <c r="B10223" s="125" t="s">
        <v>7720</v>
      </c>
      <c r="C10223" s="126">
        <v>42556</v>
      </c>
      <c r="D10223" s="98" t="s">
        <v>3</v>
      </c>
      <c r="E10223" s="98">
        <v>1395109</v>
      </c>
      <c r="F10223" s="98"/>
      <c r="G10223" s="127" t="s">
        <v>11089</v>
      </c>
      <c r="H10223" s="128">
        <v>0</v>
      </c>
      <c r="I10223" s="128">
        <v>1353.49</v>
      </c>
      <c r="J10223" s="129">
        <v>1353.49</v>
      </c>
      <c r="K10223" s="101" t="s">
        <v>1388</v>
      </c>
    </row>
    <row r="10224" spans="1:11" ht="56.25" customHeight="1">
      <c r="A10224" s="98" t="s">
        <v>633</v>
      </c>
      <c r="B10224" s="125" t="s">
        <v>7720</v>
      </c>
      <c r="C10224" s="126">
        <v>42556</v>
      </c>
      <c r="D10224" s="98" t="s">
        <v>3</v>
      </c>
      <c r="E10224" s="98">
        <v>1395110</v>
      </c>
      <c r="F10224" s="98"/>
      <c r="G10224" s="127" t="s">
        <v>11090</v>
      </c>
      <c r="H10224" s="128">
        <v>0</v>
      </c>
      <c r="I10224" s="128">
        <v>834.36</v>
      </c>
      <c r="J10224" s="129">
        <v>834.36</v>
      </c>
      <c r="K10224" s="101" t="s">
        <v>1388</v>
      </c>
    </row>
    <row r="10225" spans="1:11" ht="56.25" customHeight="1">
      <c r="A10225" s="98" t="s">
        <v>633</v>
      </c>
      <c r="B10225" s="125" t="s">
        <v>7720</v>
      </c>
      <c r="C10225" s="126">
        <v>42556</v>
      </c>
      <c r="D10225" s="98" t="s">
        <v>3</v>
      </c>
      <c r="E10225" s="98">
        <v>1395113</v>
      </c>
      <c r="F10225" s="98"/>
      <c r="G10225" s="127" t="s">
        <v>11091</v>
      </c>
      <c r="H10225" s="128">
        <v>0</v>
      </c>
      <c r="I10225" s="128">
        <v>904.79</v>
      </c>
      <c r="J10225" s="129">
        <v>904.79</v>
      </c>
      <c r="K10225" s="101" t="s">
        <v>1388</v>
      </c>
    </row>
    <row r="10226" spans="1:11" ht="56.25" customHeight="1">
      <c r="A10226" s="98" t="s">
        <v>633</v>
      </c>
      <c r="B10226" s="125" t="s">
        <v>7720</v>
      </c>
      <c r="C10226" s="126">
        <v>42556</v>
      </c>
      <c r="D10226" s="98" t="s">
        <v>3</v>
      </c>
      <c r="E10226" s="98">
        <v>1395116</v>
      </c>
      <c r="F10226" s="98"/>
      <c r="G10226" s="127" t="s">
        <v>11092</v>
      </c>
      <c r="H10226" s="128">
        <v>0</v>
      </c>
      <c r="I10226" s="128">
        <v>878.94</v>
      </c>
      <c r="J10226" s="129">
        <v>878.94</v>
      </c>
      <c r="K10226" s="101" t="s">
        <v>1388</v>
      </c>
    </row>
    <row r="10227" spans="1:11" ht="56.25" customHeight="1">
      <c r="A10227" s="98" t="s">
        <v>633</v>
      </c>
      <c r="B10227" s="125" t="s">
        <v>7720</v>
      </c>
      <c r="C10227" s="126">
        <v>42556</v>
      </c>
      <c r="D10227" s="98" t="s">
        <v>3</v>
      </c>
      <c r="E10227" s="98">
        <v>1395119</v>
      </c>
      <c r="F10227" s="98"/>
      <c r="G10227" s="127" t="s">
        <v>11093</v>
      </c>
      <c r="H10227" s="128">
        <v>0</v>
      </c>
      <c r="I10227" s="128">
        <v>939.56000000000006</v>
      </c>
      <c r="J10227" s="129">
        <v>939.56000000000006</v>
      </c>
      <c r="K10227" s="101" t="s">
        <v>1388</v>
      </c>
    </row>
    <row r="10228" spans="1:11" ht="56.25" customHeight="1">
      <c r="A10228" s="98" t="s">
        <v>633</v>
      </c>
      <c r="B10228" s="125" t="s">
        <v>7720</v>
      </c>
      <c r="C10228" s="126">
        <v>42556</v>
      </c>
      <c r="D10228" s="98" t="s">
        <v>3</v>
      </c>
      <c r="E10228" s="98">
        <v>1395123</v>
      </c>
      <c r="F10228" s="98"/>
      <c r="G10228" s="127" t="s">
        <v>11095</v>
      </c>
      <c r="H10228" s="128">
        <v>0</v>
      </c>
      <c r="I10228" s="128">
        <v>403.58</v>
      </c>
      <c r="J10228" s="129">
        <v>403.58</v>
      </c>
      <c r="K10228" s="101" t="s">
        <v>1388</v>
      </c>
    </row>
    <row r="10229" spans="1:11" ht="56.25" customHeight="1">
      <c r="A10229" s="98" t="s">
        <v>633</v>
      </c>
      <c r="B10229" s="125" t="s">
        <v>7720</v>
      </c>
      <c r="C10229" s="126">
        <v>42556</v>
      </c>
      <c r="D10229" s="98" t="s">
        <v>3</v>
      </c>
      <c r="E10229" s="98">
        <v>1395126</v>
      </c>
      <c r="F10229" s="98"/>
      <c r="G10229" s="127" t="s">
        <v>11096</v>
      </c>
      <c r="H10229" s="128">
        <v>0</v>
      </c>
      <c r="I10229" s="128">
        <v>141.04</v>
      </c>
      <c r="J10229" s="129">
        <v>141.04</v>
      </c>
      <c r="K10229" s="101" t="s">
        <v>1388</v>
      </c>
    </row>
    <row r="10230" spans="1:11" ht="56.25" customHeight="1">
      <c r="A10230" s="98" t="s">
        <v>633</v>
      </c>
      <c r="B10230" s="125" t="s">
        <v>7720</v>
      </c>
      <c r="C10230" s="126">
        <v>42556</v>
      </c>
      <c r="D10230" s="98" t="s">
        <v>3</v>
      </c>
      <c r="E10230" s="98">
        <v>1395128</v>
      </c>
      <c r="F10230" s="98"/>
      <c r="G10230" s="127" t="s">
        <v>11097</v>
      </c>
      <c r="H10230" s="128">
        <v>0</v>
      </c>
      <c r="I10230" s="128">
        <v>6352.55</v>
      </c>
      <c r="J10230" s="129">
        <v>6352.55</v>
      </c>
      <c r="K10230" s="101" t="s">
        <v>1388</v>
      </c>
    </row>
    <row r="10231" spans="1:11" ht="56.25" customHeight="1">
      <c r="A10231" s="98" t="s">
        <v>633</v>
      </c>
      <c r="B10231" s="125" t="s">
        <v>7720</v>
      </c>
      <c r="C10231" s="126">
        <v>42556</v>
      </c>
      <c r="D10231" s="98" t="s">
        <v>3</v>
      </c>
      <c r="E10231" s="98">
        <v>1395146</v>
      </c>
      <c r="F10231" s="98"/>
      <c r="G10231" s="127" t="s">
        <v>11100</v>
      </c>
      <c r="H10231" s="128">
        <v>0</v>
      </c>
      <c r="I10231" s="128">
        <v>3550</v>
      </c>
      <c r="J10231" s="129">
        <v>3550</v>
      </c>
      <c r="K10231" s="101" t="s">
        <v>1388</v>
      </c>
    </row>
    <row r="10232" spans="1:11" ht="56.25" customHeight="1">
      <c r="A10232" s="98" t="s">
        <v>633</v>
      </c>
      <c r="B10232" s="125" t="s">
        <v>7720</v>
      </c>
      <c r="C10232" s="126">
        <v>42556</v>
      </c>
      <c r="D10232" s="98" t="s">
        <v>3</v>
      </c>
      <c r="E10232" s="98">
        <v>1395154</v>
      </c>
      <c r="F10232" s="98"/>
      <c r="G10232" s="127" t="s">
        <v>11103</v>
      </c>
      <c r="H10232" s="128">
        <v>0</v>
      </c>
      <c r="I10232" s="128">
        <v>2390.02</v>
      </c>
      <c r="J10232" s="129">
        <v>2390.02</v>
      </c>
      <c r="K10232" s="101" t="s">
        <v>1388</v>
      </c>
    </row>
    <row r="10233" spans="1:11" ht="56.25" customHeight="1">
      <c r="A10233" s="98" t="s">
        <v>633</v>
      </c>
      <c r="B10233" s="125" t="s">
        <v>7720</v>
      </c>
      <c r="C10233" s="126">
        <v>42556</v>
      </c>
      <c r="D10233" s="98" t="s">
        <v>3</v>
      </c>
      <c r="E10233" s="98">
        <v>1395172</v>
      </c>
      <c r="F10233" s="98"/>
      <c r="G10233" s="127" t="s">
        <v>11105</v>
      </c>
      <c r="H10233" s="128">
        <v>0</v>
      </c>
      <c r="I10233" s="128">
        <v>700</v>
      </c>
      <c r="J10233" s="129">
        <v>700</v>
      </c>
      <c r="K10233" s="101" t="s">
        <v>1388</v>
      </c>
    </row>
    <row r="10234" spans="1:11" ht="56.25" customHeight="1">
      <c r="A10234" s="98" t="s">
        <v>633</v>
      </c>
      <c r="B10234" s="125" t="s">
        <v>7720</v>
      </c>
      <c r="C10234" s="126">
        <v>42556</v>
      </c>
      <c r="D10234" s="98" t="s">
        <v>3</v>
      </c>
      <c r="E10234" s="98">
        <v>1395211</v>
      </c>
      <c r="F10234" s="98"/>
      <c r="G10234" s="127" t="s">
        <v>11108</v>
      </c>
      <c r="H10234" s="128">
        <v>0</v>
      </c>
      <c r="I10234" s="128">
        <v>14258.7</v>
      </c>
      <c r="J10234" s="129">
        <v>14258.7</v>
      </c>
      <c r="K10234" s="101" t="s">
        <v>1388</v>
      </c>
    </row>
    <row r="10235" spans="1:11" ht="56.25" customHeight="1">
      <c r="A10235" s="98" t="s">
        <v>633</v>
      </c>
      <c r="B10235" s="125" t="s">
        <v>7720</v>
      </c>
      <c r="C10235" s="126">
        <v>42556</v>
      </c>
      <c r="D10235" s="98" t="s">
        <v>3</v>
      </c>
      <c r="E10235" s="98">
        <v>1395222</v>
      </c>
      <c r="F10235" s="98"/>
      <c r="G10235" s="127" t="s">
        <v>11109</v>
      </c>
      <c r="H10235" s="128">
        <v>0</v>
      </c>
      <c r="I10235" s="128">
        <v>354.25</v>
      </c>
      <c r="J10235" s="129">
        <v>354.25</v>
      </c>
      <c r="K10235" s="101" t="s">
        <v>1388</v>
      </c>
    </row>
    <row r="10236" spans="1:11" ht="56.25" customHeight="1">
      <c r="A10236" s="98" t="s">
        <v>633</v>
      </c>
      <c r="B10236" s="125" t="s">
        <v>7720</v>
      </c>
      <c r="C10236" s="126">
        <v>42556</v>
      </c>
      <c r="D10236" s="98" t="s">
        <v>3</v>
      </c>
      <c r="E10236" s="98">
        <v>1395306</v>
      </c>
      <c r="F10236" s="98"/>
      <c r="G10236" s="127" t="s">
        <v>11116</v>
      </c>
      <c r="H10236" s="128">
        <v>0</v>
      </c>
      <c r="I10236" s="128">
        <v>288</v>
      </c>
      <c r="J10236" s="129">
        <v>288</v>
      </c>
      <c r="K10236" s="101" t="s">
        <v>1388</v>
      </c>
    </row>
    <row r="10237" spans="1:11" ht="56.25" customHeight="1">
      <c r="A10237" s="98" t="s">
        <v>633</v>
      </c>
      <c r="B10237" s="125" t="s">
        <v>7720</v>
      </c>
      <c r="C10237" s="126">
        <v>42557</v>
      </c>
      <c r="D10237" s="98" t="s">
        <v>3</v>
      </c>
      <c r="E10237" s="98">
        <v>1395453</v>
      </c>
      <c r="F10237" s="98"/>
      <c r="G10237" s="127" t="s">
        <v>11119</v>
      </c>
      <c r="H10237" s="128">
        <v>0</v>
      </c>
      <c r="I10237" s="128">
        <v>85885.36</v>
      </c>
      <c r="J10237" s="129">
        <v>85885.36</v>
      </c>
      <c r="K10237" s="101" t="s">
        <v>1388</v>
      </c>
    </row>
    <row r="10238" spans="1:11" ht="56.25" customHeight="1">
      <c r="A10238" s="98" t="s">
        <v>633</v>
      </c>
      <c r="B10238" s="125" t="s">
        <v>7720</v>
      </c>
      <c r="C10238" s="126">
        <v>42557</v>
      </c>
      <c r="D10238" s="98" t="s">
        <v>3</v>
      </c>
      <c r="E10238" s="98">
        <v>1395470</v>
      </c>
      <c r="F10238" s="98"/>
      <c r="G10238" s="127" t="s">
        <v>11120</v>
      </c>
      <c r="H10238" s="128">
        <v>0</v>
      </c>
      <c r="I10238" s="128">
        <v>4134.54</v>
      </c>
      <c r="J10238" s="129">
        <v>4134.54</v>
      </c>
      <c r="K10238" s="101" t="s">
        <v>1388</v>
      </c>
    </row>
    <row r="10239" spans="1:11" ht="56.25" customHeight="1">
      <c r="A10239" s="98" t="s">
        <v>633</v>
      </c>
      <c r="B10239" s="125" t="s">
        <v>7720</v>
      </c>
      <c r="C10239" s="126">
        <v>42557</v>
      </c>
      <c r="D10239" s="98" t="s">
        <v>3</v>
      </c>
      <c r="E10239" s="98">
        <v>1395487</v>
      </c>
      <c r="F10239" s="98"/>
      <c r="G10239" s="127" t="s">
        <v>8274</v>
      </c>
      <c r="H10239" s="128">
        <v>0</v>
      </c>
      <c r="I10239" s="128">
        <v>1500</v>
      </c>
      <c r="J10239" s="129">
        <v>1500</v>
      </c>
      <c r="K10239" s="101" t="s">
        <v>1388</v>
      </c>
    </row>
    <row r="10240" spans="1:11" ht="56.25" customHeight="1">
      <c r="A10240" s="98" t="s">
        <v>633</v>
      </c>
      <c r="B10240" s="125" t="s">
        <v>7720</v>
      </c>
      <c r="C10240" s="126">
        <v>42557</v>
      </c>
      <c r="D10240" s="98" t="s">
        <v>3</v>
      </c>
      <c r="E10240" s="98">
        <v>1395557</v>
      </c>
      <c r="F10240" s="98"/>
      <c r="G10240" s="127" t="s">
        <v>11138</v>
      </c>
      <c r="H10240" s="128">
        <v>0</v>
      </c>
      <c r="I10240" s="128">
        <v>99.2</v>
      </c>
      <c r="J10240" s="129">
        <v>99.2</v>
      </c>
      <c r="K10240" s="101" t="s">
        <v>1388</v>
      </c>
    </row>
    <row r="10241" spans="1:11" ht="56.25" customHeight="1">
      <c r="A10241" s="98" t="s">
        <v>633</v>
      </c>
      <c r="B10241" s="125" t="s">
        <v>7720</v>
      </c>
      <c r="C10241" s="126">
        <v>42557</v>
      </c>
      <c r="D10241" s="98" t="s">
        <v>3</v>
      </c>
      <c r="E10241" s="98">
        <v>1395559</v>
      </c>
      <c r="F10241" s="98"/>
      <c r="G10241" s="127" t="s">
        <v>11139</v>
      </c>
      <c r="H10241" s="128">
        <v>0</v>
      </c>
      <c r="I10241" s="128">
        <v>672</v>
      </c>
      <c r="J10241" s="129">
        <v>672</v>
      </c>
      <c r="K10241" s="101" t="s">
        <v>1388</v>
      </c>
    </row>
    <row r="10242" spans="1:11" ht="56.25" customHeight="1">
      <c r="A10242" s="98" t="s">
        <v>633</v>
      </c>
      <c r="B10242" s="125" t="s">
        <v>7720</v>
      </c>
      <c r="C10242" s="126">
        <v>42557</v>
      </c>
      <c r="D10242" s="98" t="s">
        <v>3</v>
      </c>
      <c r="E10242" s="98">
        <v>1395560</v>
      </c>
      <c r="F10242" s="98"/>
      <c r="G10242" s="127" t="s">
        <v>11140</v>
      </c>
      <c r="H10242" s="128">
        <v>0</v>
      </c>
      <c r="I10242" s="128">
        <v>224.4</v>
      </c>
      <c r="J10242" s="129">
        <v>224.4</v>
      </c>
      <c r="K10242" s="101" t="s">
        <v>1388</v>
      </c>
    </row>
    <row r="10243" spans="1:11" ht="56.25" customHeight="1">
      <c r="A10243" s="98" t="s">
        <v>633</v>
      </c>
      <c r="B10243" s="125" t="s">
        <v>7720</v>
      </c>
      <c r="C10243" s="126">
        <v>42557</v>
      </c>
      <c r="D10243" s="98" t="s">
        <v>3</v>
      </c>
      <c r="E10243" s="98">
        <v>1395561</v>
      </c>
      <c r="F10243" s="98"/>
      <c r="G10243" s="127" t="s">
        <v>11141</v>
      </c>
      <c r="H10243" s="128">
        <v>0</v>
      </c>
      <c r="I10243" s="128">
        <v>0.28000000000000003</v>
      </c>
      <c r="J10243" s="129">
        <v>0.28000000000000003</v>
      </c>
      <c r="K10243" s="101" t="s">
        <v>1388</v>
      </c>
    </row>
    <row r="10244" spans="1:11" ht="56.25" customHeight="1">
      <c r="A10244" s="98" t="s">
        <v>633</v>
      </c>
      <c r="B10244" s="125" t="s">
        <v>7720</v>
      </c>
      <c r="C10244" s="126">
        <v>42557</v>
      </c>
      <c r="D10244" s="98" t="s">
        <v>3</v>
      </c>
      <c r="E10244" s="98">
        <v>1395602</v>
      </c>
      <c r="F10244" s="98"/>
      <c r="G10244" s="127" t="s">
        <v>11145</v>
      </c>
      <c r="H10244" s="128">
        <v>0</v>
      </c>
      <c r="I10244" s="128">
        <v>5205.63</v>
      </c>
      <c r="J10244" s="129">
        <v>5205.63</v>
      </c>
      <c r="K10244" s="101" t="s">
        <v>1388</v>
      </c>
    </row>
    <row r="10245" spans="1:11" ht="56.25" customHeight="1">
      <c r="A10245" s="98" t="s">
        <v>633</v>
      </c>
      <c r="B10245" s="125" t="s">
        <v>7720</v>
      </c>
      <c r="C10245" s="126">
        <v>42557</v>
      </c>
      <c r="D10245" s="98" t="s">
        <v>3</v>
      </c>
      <c r="E10245" s="98">
        <v>1395641</v>
      </c>
      <c r="F10245" s="98"/>
      <c r="G10245" s="127" t="s">
        <v>11148</v>
      </c>
      <c r="H10245" s="128">
        <v>0</v>
      </c>
      <c r="I10245" s="128">
        <v>2543.92</v>
      </c>
      <c r="J10245" s="129">
        <v>2543.92</v>
      </c>
      <c r="K10245" s="101" t="s">
        <v>1388</v>
      </c>
    </row>
    <row r="10246" spans="1:11" ht="56.25" customHeight="1">
      <c r="A10246" s="98" t="s">
        <v>633</v>
      </c>
      <c r="B10246" s="125" t="s">
        <v>7720</v>
      </c>
      <c r="C10246" s="126">
        <v>42557</v>
      </c>
      <c r="D10246" s="98" t="s">
        <v>3</v>
      </c>
      <c r="E10246" s="98">
        <v>1395649</v>
      </c>
      <c r="F10246" s="98"/>
      <c r="G10246" s="127" t="s">
        <v>11149</v>
      </c>
      <c r="H10246" s="128">
        <v>0</v>
      </c>
      <c r="I10246" s="128">
        <v>640</v>
      </c>
      <c r="J10246" s="129">
        <v>640</v>
      </c>
      <c r="K10246" s="101" t="s">
        <v>1388</v>
      </c>
    </row>
    <row r="10247" spans="1:11" ht="56.25" customHeight="1">
      <c r="A10247" s="98" t="s">
        <v>633</v>
      </c>
      <c r="B10247" s="125" t="s">
        <v>7720</v>
      </c>
      <c r="C10247" s="126">
        <v>42557</v>
      </c>
      <c r="D10247" s="98" t="s">
        <v>3</v>
      </c>
      <c r="E10247" s="98">
        <v>1395689</v>
      </c>
      <c r="F10247" s="98"/>
      <c r="G10247" s="127" t="s">
        <v>8999</v>
      </c>
      <c r="H10247" s="128">
        <v>0</v>
      </c>
      <c r="I10247" s="128">
        <v>822</v>
      </c>
      <c r="J10247" s="129">
        <v>822</v>
      </c>
      <c r="K10247" s="101" t="s">
        <v>1388</v>
      </c>
    </row>
    <row r="10248" spans="1:11" ht="56.25" customHeight="1">
      <c r="A10248" s="98" t="s">
        <v>633</v>
      </c>
      <c r="B10248" s="125" t="s">
        <v>7720</v>
      </c>
      <c r="C10248" s="126">
        <v>42557</v>
      </c>
      <c r="D10248" s="98" t="s">
        <v>3</v>
      </c>
      <c r="E10248" s="98">
        <v>1395722</v>
      </c>
      <c r="F10248" s="98"/>
      <c r="G10248" s="127" t="s">
        <v>11152</v>
      </c>
      <c r="H10248" s="128">
        <v>0</v>
      </c>
      <c r="I10248" s="128">
        <v>30</v>
      </c>
      <c r="J10248" s="129">
        <v>30</v>
      </c>
      <c r="K10248" s="101" t="s">
        <v>1388</v>
      </c>
    </row>
    <row r="10249" spans="1:11" ht="56.25" customHeight="1">
      <c r="A10249" s="98" t="s">
        <v>633</v>
      </c>
      <c r="B10249" s="125" t="s">
        <v>7720</v>
      </c>
      <c r="C10249" s="126">
        <v>42557</v>
      </c>
      <c r="D10249" s="98" t="s">
        <v>3</v>
      </c>
      <c r="E10249" s="98">
        <v>1395750</v>
      </c>
      <c r="F10249" s="98"/>
      <c r="G10249" s="127" t="s">
        <v>11153</v>
      </c>
      <c r="H10249" s="128">
        <v>0</v>
      </c>
      <c r="I10249" s="128">
        <v>1</v>
      </c>
      <c r="J10249" s="129">
        <v>1</v>
      </c>
      <c r="K10249" s="101" t="s">
        <v>1388</v>
      </c>
    </row>
    <row r="10250" spans="1:11" ht="56.25" customHeight="1">
      <c r="A10250" s="98" t="s">
        <v>633</v>
      </c>
      <c r="B10250" s="125" t="s">
        <v>7720</v>
      </c>
      <c r="C10250" s="126">
        <v>42558</v>
      </c>
      <c r="D10250" s="98" t="s">
        <v>3</v>
      </c>
      <c r="E10250" s="98">
        <v>1395901</v>
      </c>
      <c r="F10250" s="98"/>
      <c r="G10250" s="127" t="s">
        <v>11157</v>
      </c>
      <c r="H10250" s="128">
        <v>0</v>
      </c>
      <c r="I10250" s="128">
        <v>5594.7300000000005</v>
      </c>
      <c r="J10250" s="129">
        <v>5594.7300000000005</v>
      </c>
      <c r="K10250" s="101" t="s">
        <v>1388</v>
      </c>
    </row>
    <row r="10251" spans="1:11" ht="56.25" customHeight="1">
      <c r="A10251" s="98" t="s">
        <v>633</v>
      </c>
      <c r="B10251" s="125" t="s">
        <v>7720</v>
      </c>
      <c r="C10251" s="126">
        <v>42558</v>
      </c>
      <c r="D10251" s="98" t="s">
        <v>3</v>
      </c>
      <c r="E10251" s="98">
        <v>1395955</v>
      </c>
      <c r="F10251" s="98"/>
      <c r="G10251" s="127" t="s">
        <v>11159</v>
      </c>
      <c r="H10251" s="128">
        <v>0</v>
      </c>
      <c r="I10251" s="128">
        <v>831.5</v>
      </c>
      <c r="J10251" s="129">
        <v>831.5</v>
      </c>
      <c r="K10251" s="101" t="s">
        <v>1388</v>
      </c>
    </row>
    <row r="10252" spans="1:11" ht="56.25" customHeight="1">
      <c r="A10252" s="98" t="s">
        <v>633</v>
      </c>
      <c r="B10252" s="125" t="s">
        <v>7720</v>
      </c>
      <c r="C10252" s="126">
        <v>42558</v>
      </c>
      <c r="D10252" s="98" t="s">
        <v>3</v>
      </c>
      <c r="E10252" s="98">
        <v>1395969</v>
      </c>
      <c r="F10252" s="98"/>
      <c r="G10252" s="127" t="s">
        <v>11160</v>
      </c>
      <c r="H10252" s="128">
        <v>0</v>
      </c>
      <c r="I10252" s="128">
        <v>523</v>
      </c>
      <c r="J10252" s="129">
        <v>523</v>
      </c>
      <c r="K10252" s="101" t="s">
        <v>1388</v>
      </c>
    </row>
    <row r="10253" spans="1:11" ht="56.25" customHeight="1">
      <c r="A10253" s="98" t="s">
        <v>633</v>
      </c>
      <c r="B10253" s="125" t="s">
        <v>7720</v>
      </c>
      <c r="C10253" s="126">
        <v>42558</v>
      </c>
      <c r="D10253" s="98" t="s">
        <v>3</v>
      </c>
      <c r="E10253" s="98">
        <v>1396000</v>
      </c>
      <c r="F10253" s="98"/>
      <c r="G10253" s="127" t="s">
        <v>11162</v>
      </c>
      <c r="H10253" s="128">
        <v>0</v>
      </c>
      <c r="I10253" s="128">
        <v>110</v>
      </c>
      <c r="J10253" s="129">
        <v>110</v>
      </c>
      <c r="K10253" s="101" t="s">
        <v>1388</v>
      </c>
    </row>
    <row r="10254" spans="1:11" ht="56.25" customHeight="1">
      <c r="A10254" s="98" t="s">
        <v>633</v>
      </c>
      <c r="B10254" s="125" t="s">
        <v>7720</v>
      </c>
      <c r="C10254" s="126">
        <v>42558</v>
      </c>
      <c r="D10254" s="98" t="s">
        <v>3</v>
      </c>
      <c r="E10254" s="98">
        <v>1396006</v>
      </c>
      <c r="F10254" s="98"/>
      <c r="G10254" s="127" t="s">
        <v>9631</v>
      </c>
      <c r="H10254" s="128">
        <v>0</v>
      </c>
      <c r="I10254" s="128">
        <v>450</v>
      </c>
      <c r="J10254" s="129">
        <v>450</v>
      </c>
      <c r="K10254" s="101" t="s">
        <v>1388</v>
      </c>
    </row>
    <row r="10255" spans="1:11" ht="56.25" customHeight="1">
      <c r="A10255" s="98" t="s">
        <v>633</v>
      </c>
      <c r="B10255" s="125" t="s">
        <v>7720</v>
      </c>
      <c r="C10255" s="126">
        <v>42558</v>
      </c>
      <c r="D10255" s="98" t="s">
        <v>3</v>
      </c>
      <c r="E10255" s="98">
        <v>1396095</v>
      </c>
      <c r="F10255" s="98"/>
      <c r="G10255" s="127" t="s">
        <v>11171</v>
      </c>
      <c r="H10255" s="128">
        <v>0</v>
      </c>
      <c r="I10255" s="128">
        <v>3084</v>
      </c>
      <c r="J10255" s="129">
        <v>3084</v>
      </c>
      <c r="K10255" s="101" t="s">
        <v>1388</v>
      </c>
    </row>
    <row r="10256" spans="1:11" ht="56.25" customHeight="1">
      <c r="A10256" s="98" t="s">
        <v>633</v>
      </c>
      <c r="B10256" s="125" t="s">
        <v>7720</v>
      </c>
      <c r="C10256" s="126">
        <v>42558</v>
      </c>
      <c r="D10256" s="98" t="s">
        <v>3</v>
      </c>
      <c r="E10256" s="98">
        <v>1396107</v>
      </c>
      <c r="F10256" s="98"/>
      <c r="G10256" s="127" t="s">
        <v>11172</v>
      </c>
      <c r="H10256" s="128">
        <v>0</v>
      </c>
      <c r="I10256" s="128">
        <v>4381.34</v>
      </c>
      <c r="J10256" s="129">
        <v>4381.34</v>
      </c>
      <c r="K10256" s="101" t="s">
        <v>1388</v>
      </c>
    </row>
    <row r="10257" spans="1:11" ht="56.25" customHeight="1">
      <c r="A10257" s="98" t="s">
        <v>633</v>
      </c>
      <c r="B10257" s="125" t="s">
        <v>7720</v>
      </c>
      <c r="C10257" s="126">
        <v>42558</v>
      </c>
      <c r="D10257" s="98" t="s">
        <v>3</v>
      </c>
      <c r="E10257" s="98">
        <v>1396145</v>
      </c>
      <c r="F10257" s="98"/>
      <c r="G10257" s="127" t="s">
        <v>11173</v>
      </c>
      <c r="H10257" s="128">
        <v>0</v>
      </c>
      <c r="I10257" s="128">
        <v>9808.9600000000009</v>
      </c>
      <c r="J10257" s="129">
        <v>9808.9600000000009</v>
      </c>
      <c r="K10257" s="101" t="s">
        <v>1388</v>
      </c>
    </row>
    <row r="10258" spans="1:11" ht="56.25" customHeight="1">
      <c r="A10258" s="98" t="s">
        <v>633</v>
      </c>
      <c r="B10258" s="125" t="s">
        <v>7720</v>
      </c>
      <c r="C10258" s="126">
        <v>42558</v>
      </c>
      <c r="D10258" s="98" t="s">
        <v>3</v>
      </c>
      <c r="E10258" s="98">
        <v>1396193</v>
      </c>
      <c r="F10258" s="98"/>
      <c r="G10258" s="127" t="s">
        <v>11174</v>
      </c>
      <c r="H10258" s="128">
        <v>0</v>
      </c>
      <c r="I10258" s="128">
        <v>96</v>
      </c>
      <c r="J10258" s="129">
        <v>96</v>
      </c>
      <c r="K10258" s="101" t="s">
        <v>1388</v>
      </c>
    </row>
    <row r="10259" spans="1:11" ht="56.25" customHeight="1">
      <c r="A10259" s="98" t="s">
        <v>633</v>
      </c>
      <c r="B10259" s="125" t="s">
        <v>7720</v>
      </c>
      <c r="C10259" s="126">
        <v>42558</v>
      </c>
      <c r="D10259" s="98" t="s">
        <v>3</v>
      </c>
      <c r="E10259" s="98">
        <v>1396232</v>
      </c>
      <c r="F10259" s="98"/>
      <c r="G10259" s="127" t="s">
        <v>11175</v>
      </c>
      <c r="H10259" s="128">
        <v>0</v>
      </c>
      <c r="I10259" s="128">
        <v>229.17000000000002</v>
      </c>
      <c r="J10259" s="129">
        <v>229.17000000000002</v>
      </c>
      <c r="K10259" s="101" t="s">
        <v>1388</v>
      </c>
    </row>
    <row r="10260" spans="1:11" ht="56.25" customHeight="1">
      <c r="A10260" s="98" t="s">
        <v>633</v>
      </c>
      <c r="B10260" s="125" t="s">
        <v>7720</v>
      </c>
      <c r="C10260" s="126">
        <v>42559</v>
      </c>
      <c r="D10260" s="98" t="s">
        <v>3</v>
      </c>
      <c r="E10260" s="98">
        <v>1396472</v>
      </c>
      <c r="F10260" s="98"/>
      <c r="G10260" s="127" t="s">
        <v>11196</v>
      </c>
      <c r="H10260" s="128">
        <v>0</v>
      </c>
      <c r="I10260" s="128">
        <v>3042.71</v>
      </c>
      <c r="J10260" s="129">
        <v>3042.71</v>
      </c>
      <c r="K10260" s="101" t="s">
        <v>1388</v>
      </c>
    </row>
    <row r="10261" spans="1:11" ht="56.25" customHeight="1">
      <c r="A10261" s="98" t="s">
        <v>633</v>
      </c>
      <c r="B10261" s="125" t="s">
        <v>7720</v>
      </c>
      <c r="C10261" s="126">
        <v>42559</v>
      </c>
      <c r="D10261" s="98" t="s">
        <v>3</v>
      </c>
      <c r="E10261" s="98">
        <v>1396565</v>
      </c>
      <c r="F10261" s="98"/>
      <c r="G10261" s="127" t="s">
        <v>11211</v>
      </c>
      <c r="H10261" s="128">
        <v>0</v>
      </c>
      <c r="I10261" s="128">
        <v>8050</v>
      </c>
      <c r="J10261" s="129">
        <v>8050</v>
      </c>
      <c r="K10261" s="101" t="s">
        <v>1388</v>
      </c>
    </row>
    <row r="10262" spans="1:11" ht="56.25" customHeight="1">
      <c r="A10262" s="98" t="s">
        <v>633</v>
      </c>
      <c r="B10262" s="125" t="s">
        <v>7720</v>
      </c>
      <c r="C10262" s="126">
        <v>42559</v>
      </c>
      <c r="D10262" s="98" t="s">
        <v>3</v>
      </c>
      <c r="E10262" s="98">
        <v>1396601</v>
      </c>
      <c r="F10262" s="98"/>
      <c r="G10262" s="127" t="s">
        <v>11212</v>
      </c>
      <c r="H10262" s="128">
        <v>0</v>
      </c>
      <c r="I10262" s="128">
        <v>185.5</v>
      </c>
      <c r="J10262" s="129">
        <v>185.5</v>
      </c>
      <c r="K10262" s="101" t="s">
        <v>1388</v>
      </c>
    </row>
    <row r="10263" spans="1:11" ht="56.25" customHeight="1">
      <c r="A10263" s="98" t="s">
        <v>633</v>
      </c>
      <c r="B10263" s="125" t="s">
        <v>7720</v>
      </c>
      <c r="C10263" s="126">
        <v>42559</v>
      </c>
      <c r="D10263" s="98" t="s">
        <v>3</v>
      </c>
      <c r="E10263" s="98">
        <v>1396603</v>
      </c>
      <c r="F10263" s="98"/>
      <c r="G10263" s="127" t="s">
        <v>11213</v>
      </c>
      <c r="H10263" s="128">
        <v>0</v>
      </c>
      <c r="I10263" s="128">
        <v>185.5</v>
      </c>
      <c r="J10263" s="129">
        <v>185.5</v>
      </c>
      <c r="K10263" s="101" t="s">
        <v>1388</v>
      </c>
    </row>
    <row r="10264" spans="1:11" ht="56.25" customHeight="1">
      <c r="A10264" s="98" t="s">
        <v>633</v>
      </c>
      <c r="B10264" s="125" t="s">
        <v>7720</v>
      </c>
      <c r="C10264" s="126">
        <v>42562</v>
      </c>
      <c r="D10264" s="98" t="s">
        <v>3</v>
      </c>
      <c r="E10264" s="98">
        <v>1396820</v>
      </c>
      <c r="F10264" s="98"/>
      <c r="G10264" s="127" t="s">
        <v>11216</v>
      </c>
      <c r="H10264" s="128">
        <v>0</v>
      </c>
      <c r="I10264" s="128">
        <v>1774</v>
      </c>
      <c r="J10264" s="129">
        <v>1774</v>
      </c>
      <c r="K10264" s="101" t="s">
        <v>1388</v>
      </c>
    </row>
    <row r="10265" spans="1:11" ht="56.25" customHeight="1">
      <c r="A10265" s="98" t="s">
        <v>633</v>
      </c>
      <c r="B10265" s="125" t="s">
        <v>7720</v>
      </c>
      <c r="C10265" s="126">
        <v>42562</v>
      </c>
      <c r="D10265" s="98" t="s">
        <v>3</v>
      </c>
      <c r="E10265" s="98">
        <v>1396839</v>
      </c>
      <c r="F10265" s="98"/>
      <c r="G10265" s="127" t="s">
        <v>8652</v>
      </c>
      <c r="H10265" s="128">
        <v>0</v>
      </c>
      <c r="I10265" s="128">
        <v>800</v>
      </c>
      <c r="J10265" s="129">
        <v>800</v>
      </c>
      <c r="K10265" s="101" t="s">
        <v>1388</v>
      </c>
    </row>
    <row r="10266" spans="1:11" ht="56.25" customHeight="1">
      <c r="A10266" s="98" t="s">
        <v>633</v>
      </c>
      <c r="B10266" s="125" t="s">
        <v>7720</v>
      </c>
      <c r="C10266" s="126">
        <v>42562</v>
      </c>
      <c r="D10266" s="98" t="s">
        <v>3</v>
      </c>
      <c r="E10266" s="98">
        <v>1396929</v>
      </c>
      <c r="F10266" s="98"/>
      <c r="G10266" s="127" t="s">
        <v>11225</v>
      </c>
      <c r="H10266" s="128">
        <v>0</v>
      </c>
      <c r="I10266" s="128">
        <v>4169</v>
      </c>
      <c r="J10266" s="129">
        <v>4169</v>
      </c>
      <c r="K10266" s="101" t="s">
        <v>1388</v>
      </c>
    </row>
    <row r="10267" spans="1:11" ht="56.25" customHeight="1">
      <c r="A10267" s="98" t="s">
        <v>633</v>
      </c>
      <c r="B10267" s="125" t="s">
        <v>7720</v>
      </c>
      <c r="C10267" s="126">
        <v>42562</v>
      </c>
      <c r="D10267" s="98" t="s">
        <v>3</v>
      </c>
      <c r="E10267" s="98">
        <v>1397021</v>
      </c>
      <c r="F10267" s="98"/>
      <c r="G10267" s="127" t="s">
        <v>11229</v>
      </c>
      <c r="H10267" s="128">
        <v>0</v>
      </c>
      <c r="I10267" s="128">
        <v>0.04</v>
      </c>
      <c r="J10267" s="129">
        <v>0.04</v>
      </c>
      <c r="K10267" s="101" t="s">
        <v>1429</v>
      </c>
    </row>
    <row r="10268" spans="1:11" ht="56.25" customHeight="1">
      <c r="A10268" s="98" t="s">
        <v>633</v>
      </c>
      <c r="B10268" s="125" t="s">
        <v>7720</v>
      </c>
      <c r="C10268" s="126">
        <v>42562</v>
      </c>
      <c r="D10268" s="98" t="s">
        <v>3</v>
      </c>
      <c r="E10268" s="98">
        <v>1397062</v>
      </c>
      <c r="F10268" s="98"/>
      <c r="G10268" s="127" t="s">
        <v>11230</v>
      </c>
      <c r="H10268" s="128">
        <v>0</v>
      </c>
      <c r="I10268" s="128">
        <v>0.01</v>
      </c>
      <c r="J10268" s="129">
        <v>0.01</v>
      </c>
      <c r="K10268" s="101" t="s">
        <v>1429</v>
      </c>
    </row>
    <row r="10269" spans="1:11" ht="56.25" customHeight="1">
      <c r="A10269" s="98" t="s">
        <v>633</v>
      </c>
      <c r="B10269" s="125" t="s">
        <v>7720</v>
      </c>
      <c r="C10269" s="126">
        <v>42563</v>
      </c>
      <c r="D10269" s="98" t="s">
        <v>3</v>
      </c>
      <c r="E10269" s="98">
        <v>1397319</v>
      </c>
      <c r="F10269" s="98"/>
      <c r="G10269" s="127" t="s">
        <v>11240</v>
      </c>
      <c r="H10269" s="128">
        <v>0</v>
      </c>
      <c r="I10269" s="128">
        <v>720</v>
      </c>
      <c r="J10269" s="129">
        <v>720</v>
      </c>
      <c r="K10269" s="101" t="s">
        <v>1388</v>
      </c>
    </row>
    <row r="10270" spans="1:11" ht="56.25" customHeight="1">
      <c r="A10270" s="98" t="s">
        <v>633</v>
      </c>
      <c r="B10270" s="125" t="s">
        <v>7720</v>
      </c>
      <c r="C10270" s="126">
        <v>42563</v>
      </c>
      <c r="D10270" s="98" t="s">
        <v>3</v>
      </c>
      <c r="E10270" s="98">
        <v>1397333</v>
      </c>
      <c r="F10270" s="98"/>
      <c r="G10270" s="127" t="s">
        <v>11243</v>
      </c>
      <c r="H10270" s="128">
        <v>0</v>
      </c>
      <c r="I10270" s="128">
        <v>371</v>
      </c>
      <c r="J10270" s="129">
        <v>371</v>
      </c>
      <c r="K10270" s="101" t="s">
        <v>1388</v>
      </c>
    </row>
    <row r="10271" spans="1:11" ht="56.25" customHeight="1">
      <c r="A10271" s="98" t="s">
        <v>633</v>
      </c>
      <c r="B10271" s="125" t="s">
        <v>7720</v>
      </c>
      <c r="C10271" s="126">
        <v>42563</v>
      </c>
      <c r="D10271" s="98" t="s">
        <v>3</v>
      </c>
      <c r="E10271" s="98">
        <v>1397340</v>
      </c>
      <c r="F10271" s="98"/>
      <c r="G10271" s="127" t="s">
        <v>11245</v>
      </c>
      <c r="H10271" s="128">
        <v>0</v>
      </c>
      <c r="I10271" s="128">
        <v>600</v>
      </c>
      <c r="J10271" s="129">
        <v>600</v>
      </c>
      <c r="K10271" s="101" t="s">
        <v>1388</v>
      </c>
    </row>
    <row r="10272" spans="1:11" ht="56.25" customHeight="1">
      <c r="A10272" s="98" t="s">
        <v>633</v>
      </c>
      <c r="B10272" s="125" t="s">
        <v>7720</v>
      </c>
      <c r="C10272" s="126">
        <v>42563</v>
      </c>
      <c r="D10272" s="98" t="s">
        <v>3</v>
      </c>
      <c r="E10272" s="98">
        <v>1397370</v>
      </c>
      <c r="F10272" s="98"/>
      <c r="G10272" s="127" t="s">
        <v>11249</v>
      </c>
      <c r="H10272" s="128">
        <v>0</v>
      </c>
      <c r="I10272" s="128">
        <v>9275.84</v>
      </c>
      <c r="J10272" s="129">
        <v>9275.84</v>
      </c>
      <c r="K10272" s="101" t="s">
        <v>1388</v>
      </c>
    </row>
    <row r="10273" spans="1:11" ht="56.25" customHeight="1">
      <c r="A10273" s="98" t="s">
        <v>633</v>
      </c>
      <c r="B10273" s="125" t="s">
        <v>7720</v>
      </c>
      <c r="C10273" s="126">
        <v>42563</v>
      </c>
      <c r="D10273" s="98" t="s">
        <v>3</v>
      </c>
      <c r="E10273" s="98">
        <v>1397385</v>
      </c>
      <c r="F10273" s="98"/>
      <c r="G10273" s="127" t="s">
        <v>11254</v>
      </c>
      <c r="H10273" s="128">
        <v>0</v>
      </c>
      <c r="I10273" s="128">
        <v>103.57000000000001</v>
      </c>
      <c r="J10273" s="129">
        <v>103.57000000000001</v>
      </c>
      <c r="K10273" s="101" t="s">
        <v>1388</v>
      </c>
    </row>
    <row r="10274" spans="1:11" ht="56.25" customHeight="1">
      <c r="A10274" s="98" t="s">
        <v>633</v>
      </c>
      <c r="B10274" s="125" t="s">
        <v>7720</v>
      </c>
      <c r="C10274" s="126">
        <v>42563</v>
      </c>
      <c r="D10274" s="98" t="s">
        <v>3</v>
      </c>
      <c r="E10274" s="98">
        <v>1397387</v>
      </c>
      <c r="F10274" s="98"/>
      <c r="G10274" s="127" t="s">
        <v>11255</v>
      </c>
      <c r="H10274" s="128">
        <v>0</v>
      </c>
      <c r="I10274" s="128">
        <v>764.92000000000007</v>
      </c>
      <c r="J10274" s="129">
        <v>764.92000000000007</v>
      </c>
      <c r="K10274" s="101" t="s">
        <v>1388</v>
      </c>
    </row>
    <row r="10275" spans="1:11" ht="56.25" customHeight="1">
      <c r="A10275" s="98" t="s">
        <v>633</v>
      </c>
      <c r="B10275" s="125" t="s">
        <v>7720</v>
      </c>
      <c r="C10275" s="126">
        <v>42563</v>
      </c>
      <c r="D10275" s="98" t="s">
        <v>3</v>
      </c>
      <c r="E10275" s="98">
        <v>1397388</v>
      </c>
      <c r="F10275" s="98"/>
      <c r="G10275" s="127" t="s">
        <v>11256</v>
      </c>
      <c r="H10275" s="128">
        <v>0</v>
      </c>
      <c r="I10275" s="128">
        <v>687.35</v>
      </c>
      <c r="J10275" s="129">
        <v>687.35</v>
      </c>
      <c r="K10275" s="101" t="s">
        <v>1388</v>
      </c>
    </row>
    <row r="10276" spans="1:11" ht="56.25" customHeight="1">
      <c r="A10276" s="98" t="s">
        <v>633</v>
      </c>
      <c r="B10276" s="125" t="s">
        <v>7720</v>
      </c>
      <c r="C10276" s="126">
        <v>42563</v>
      </c>
      <c r="D10276" s="98" t="s">
        <v>3</v>
      </c>
      <c r="E10276" s="98">
        <v>1397390</v>
      </c>
      <c r="F10276" s="98"/>
      <c r="G10276" s="127" t="s">
        <v>11258</v>
      </c>
      <c r="H10276" s="128">
        <v>0</v>
      </c>
      <c r="I10276" s="128">
        <v>930.11</v>
      </c>
      <c r="J10276" s="129">
        <v>930.11</v>
      </c>
      <c r="K10276" s="101" t="s">
        <v>1388</v>
      </c>
    </row>
    <row r="10277" spans="1:11" ht="56.25" customHeight="1">
      <c r="A10277" s="98" t="s">
        <v>633</v>
      </c>
      <c r="B10277" s="125" t="s">
        <v>7720</v>
      </c>
      <c r="C10277" s="126">
        <v>42563</v>
      </c>
      <c r="D10277" s="98" t="s">
        <v>3</v>
      </c>
      <c r="E10277" s="98">
        <v>1397468</v>
      </c>
      <c r="F10277" s="98"/>
      <c r="G10277" s="127" t="s">
        <v>11264</v>
      </c>
      <c r="H10277" s="128">
        <v>0</v>
      </c>
      <c r="I10277" s="128">
        <v>638.45000000000005</v>
      </c>
      <c r="J10277" s="129">
        <v>638.45000000000005</v>
      </c>
      <c r="K10277" s="101" t="s">
        <v>1388</v>
      </c>
    </row>
    <row r="10278" spans="1:11" ht="56.25" customHeight="1">
      <c r="A10278" s="98" t="s">
        <v>633</v>
      </c>
      <c r="B10278" s="125" t="s">
        <v>7720</v>
      </c>
      <c r="C10278" s="126">
        <v>42563</v>
      </c>
      <c r="D10278" s="98" t="s">
        <v>3</v>
      </c>
      <c r="E10278" s="98">
        <v>1397476</v>
      </c>
      <c r="F10278" s="98"/>
      <c r="G10278" s="127" t="s">
        <v>11266</v>
      </c>
      <c r="H10278" s="128">
        <v>0</v>
      </c>
      <c r="I10278" s="128">
        <v>95</v>
      </c>
      <c r="J10278" s="129">
        <v>95</v>
      </c>
      <c r="K10278" s="101" t="s">
        <v>1388</v>
      </c>
    </row>
    <row r="10279" spans="1:11" ht="56.25" customHeight="1">
      <c r="A10279" s="98" t="s">
        <v>633</v>
      </c>
      <c r="B10279" s="125" t="s">
        <v>7720</v>
      </c>
      <c r="C10279" s="126">
        <v>42564</v>
      </c>
      <c r="D10279" s="98" t="s">
        <v>3</v>
      </c>
      <c r="E10279" s="98">
        <v>1397826</v>
      </c>
      <c r="F10279" s="98"/>
      <c r="G10279" s="127" t="s">
        <v>10621</v>
      </c>
      <c r="H10279" s="128">
        <v>0</v>
      </c>
      <c r="I10279" s="128">
        <v>5000</v>
      </c>
      <c r="J10279" s="129">
        <v>5000</v>
      </c>
      <c r="K10279" s="101" t="s">
        <v>1388</v>
      </c>
    </row>
    <row r="10280" spans="1:11" ht="56.25" customHeight="1">
      <c r="A10280" s="98" t="s">
        <v>633</v>
      </c>
      <c r="B10280" s="125" t="s">
        <v>7720</v>
      </c>
      <c r="C10280" s="126">
        <v>42565</v>
      </c>
      <c r="D10280" s="98" t="s">
        <v>3</v>
      </c>
      <c r="E10280" s="98">
        <v>1398260</v>
      </c>
      <c r="F10280" s="98"/>
      <c r="G10280" s="127" t="s">
        <v>11322</v>
      </c>
      <c r="H10280" s="128">
        <v>0</v>
      </c>
      <c r="I10280" s="128">
        <v>500</v>
      </c>
      <c r="J10280" s="129">
        <v>500</v>
      </c>
      <c r="K10280" s="101" t="s">
        <v>1388</v>
      </c>
    </row>
    <row r="10281" spans="1:11" ht="56.25" customHeight="1">
      <c r="A10281" s="98" t="s">
        <v>633</v>
      </c>
      <c r="B10281" s="125" t="s">
        <v>7720</v>
      </c>
      <c r="C10281" s="126">
        <v>42565</v>
      </c>
      <c r="D10281" s="98" t="s">
        <v>3</v>
      </c>
      <c r="E10281" s="98">
        <v>1398265</v>
      </c>
      <c r="F10281" s="98"/>
      <c r="G10281" s="127" t="s">
        <v>11323</v>
      </c>
      <c r="H10281" s="128">
        <v>0</v>
      </c>
      <c r="I10281" s="128">
        <v>41</v>
      </c>
      <c r="J10281" s="129">
        <v>41</v>
      </c>
      <c r="K10281" s="101" t="s">
        <v>1388</v>
      </c>
    </row>
    <row r="10282" spans="1:11" ht="56.25" customHeight="1">
      <c r="A10282" s="98" t="s">
        <v>633</v>
      </c>
      <c r="B10282" s="125" t="s">
        <v>7720</v>
      </c>
      <c r="C10282" s="126">
        <v>42565</v>
      </c>
      <c r="D10282" s="98" t="s">
        <v>3</v>
      </c>
      <c r="E10282" s="98">
        <v>1398272</v>
      </c>
      <c r="F10282" s="98"/>
      <c r="G10282" s="127" t="s">
        <v>11324</v>
      </c>
      <c r="H10282" s="128">
        <v>0</v>
      </c>
      <c r="I10282" s="128">
        <v>3028.78</v>
      </c>
      <c r="J10282" s="129">
        <v>3028.78</v>
      </c>
      <c r="K10282" s="101" t="s">
        <v>1388</v>
      </c>
    </row>
    <row r="10283" spans="1:11" ht="56.25" customHeight="1">
      <c r="A10283" s="98" t="s">
        <v>633</v>
      </c>
      <c r="B10283" s="125" t="s">
        <v>7720</v>
      </c>
      <c r="C10283" s="126">
        <v>42565</v>
      </c>
      <c r="D10283" s="98" t="s">
        <v>3</v>
      </c>
      <c r="E10283" s="98">
        <v>1398275</v>
      </c>
      <c r="F10283" s="98"/>
      <c r="G10283" s="127" t="s">
        <v>11325</v>
      </c>
      <c r="H10283" s="128">
        <v>0</v>
      </c>
      <c r="I10283" s="128">
        <v>6080</v>
      </c>
      <c r="J10283" s="129">
        <v>6080</v>
      </c>
      <c r="K10283" s="101" t="s">
        <v>1388</v>
      </c>
    </row>
    <row r="10284" spans="1:11" ht="56.25" customHeight="1">
      <c r="A10284" s="98" t="s">
        <v>633</v>
      </c>
      <c r="B10284" s="125" t="s">
        <v>7720</v>
      </c>
      <c r="C10284" s="126">
        <v>42565</v>
      </c>
      <c r="D10284" s="98" t="s">
        <v>3</v>
      </c>
      <c r="E10284" s="98">
        <v>1398276</v>
      </c>
      <c r="F10284" s="98"/>
      <c r="G10284" s="127" t="s">
        <v>11326</v>
      </c>
      <c r="H10284" s="128">
        <v>0</v>
      </c>
      <c r="I10284" s="128">
        <v>15</v>
      </c>
      <c r="J10284" s="129">
        <v>15</v>
      </c>
      <c r="K10284" s="101" t="s">
        <v>1388</v>
      </c>
    </row>
    <row r="10285" spans="1:11" ht="56.25" customHeight="1">
      <c r="A10285" s="98" t="s">
        <v>633</v>
      </c>
      <c r="B10285" s="125" t="s">
        <v>7720</v>
      </c>
      <c r="C10285" s="126">
        <v>42565</v>
      </c>
      <c r="D10285" s="98" t="s">
        <v>3</v>
      </c>
      <c r="E10285" s="98">
        <v>1398319</v>
      </c>
      <c r="F10285" s="98"/>
      <c r="G10285" s="127" t="s">
        <v>8684</v>
      </c>
      <c r="H10285" s="128">
        <v>0</v>
      </c>
      <c r="I10285" s="128">
        <v>1000</v>
      </c>
      <c r="J10285" s="129">
        <v>1000</v>
      </c>
      <c r="K10285" s="101" t="s">
        <v>1388</v>
      </c>
    </row>
    <row r="10286" spans="1:11" ht="56.25" customHeight="1">
      <c r="A10286" s="98" t="s">
        <v>633</v>
      </c>
      <c r="B10286" s="125" t="s">
        <v>7720</v>
      </c>
      <c r="C10286" s="126">
        <v>42566</v>
      </c>
      <c r="D10286" s="98" t="s">
        <v>3</v>
      </c>
      <c r="E10286" s="98">
        <v>1398541</v>
      </c>
      <c r="F10286" s="98"/>
      <c r="G10286" s="127" t="s">
        <v>11335</v>
      </c>
      <c r="H10286" s="128">
        <v>0</v>
      </c>
      <c r="I10286" s="128">
        <v>6302.01</v>
      </c>
      <c r="J10286" s="129">
        <v>6302.01</v>
      </c>
      <c r="K10286" s="101" t="s">
        <v>1388</v>
      </c>
    </row>
    <row r="10287" spans="1:11" ht="56.25" customHeight="1">
      <c r="A10287" s="98" t="s">
        <v>633</v>
      </c>
      <c r="B10287" s="125" t="s">
        <v>7720</v>
      </c>
      <c r="C10287" s="126">
        <v>42566</v>
      </c>
      <c r="D10287" s="98" t="s">
        <v>3</v>
      </c>
      <c r="E10287" s="98">
        <v>1398600</v>
      </c>
      <c r="F10287" s="98"/>
      <c r="G10287" s="127" t="s">
        <v>11343</v>
      </c>
      <c r="H10287" s="128">
        <v>0</v>
      </c>
      <c r="I10287" s="128">
        <v>40.5</v>
      </c>
      <c r="J10287" s="129">
        <v>40.5</v>
      </c>
      <c r="K10287" s="101" t="s">
        <v>1388</v>
      </c>
    </row>
    <row r="10288" spans="1:11" ht="56.25" customHeight="1">
      <c r="A10288" s="98" t="s">
        <v>633</v>
      </c>
      <c r="B10288" s="125" t="s">
        <v>7720</v>
      </c>
      <c r="C10288" s="126">
        <v>42566</v>
      </c>
      <c r="D10288" s="98" t="s">
        <v>3</v>
      </c>
      <c r="E10288" s="98">
        <v>1398711</v>
      </c>
      <c r="F10288" s="98"/>
      <c r="G10288" s="127" t="s">
        <v>11349</v>
      </c>
      <c r="H10288" s="128">
        <v>0</v>
      </c>
      <c r="I10288" s="128">
        <v>3000</v>
      </c>
      <c r="J10288" s="129">
        <v>3000</v>
      </c>
      <c r="K10288" s="101" t="s">
        <v>1388</v>
      </c>
    </row>
    <row r="10289" spans="1:11" ht="56.25" customHeight="1">
      <c r="A10289" s="98" t="s">
        <v>633</v>
      </c>
      <c r="B10289" s="125" t="s">
        <v>7720</v>
      </c>
      <c r="C10289" s="126">
        <v>42569</v>
      </c>
      <c r="D10289" s="98" t="s">
        <v>3</v>
      </c>
      <c r="E10289" s="98">
        <v>1398859</v>
      </c>
      <c r="F10289" s="98"/>
      <c r="G10289" s="127" t="s">
        <v>11353</v>
      </c>
      <c r="H10289" s="128">
        <v>0</v>
      </c>
      <c r="I10289" s="128">
        <v>94</v>
      </c>
      <c r="J10289" s="129">
        <v>94</v>
      </c>
      <c r="K10289" s="101" t="s">
        <v>1388</v>
      </c>
    </row>
    <row r="10290" spans="1:11" ht="56.25" customHeight="1">
      <c r="A10290" s="98" t="s">
        <v>633</v>
      </c>
      <c r="B10290" s="125" t="s">
        <v>7720</v>
      </c>
      <c r="C10290" s="126">
        <v>42569</v>
      </c>
      <c r="D10290" s="98" t="s">
        <v>3</v>
      </c>
      <c r="E10290" s="98">
        <v>1398860</v>
      </c>
      <c r="F10290" s="98"/>
      <c r="G10290" s="127" t="s">
        <v>11354</v>
      </c>
      <c r="H10290" s="128">
        <v>0</v>
      </c>
      <c r="I10290" s="128">
        <v>3757</v>
      </c>
      <c r="J10290" s="129">
        <v>3757</v>
      </c>
      <c r="K10290" s="101" t="s">
        <v>1388</v>
      </c>
    </row>
    <row r="10291" spans="1:11" ht="56.25" customHeight="1">
      <c r="A10291" s="98" t="s">
        <v>633</v>
      </c>
      <c r="B10291" s="125" t="s">
        <v>7720</v>
      </c>
      <c r="C10291" s="126">
        <v>42569</v>
      </c>
      <c r="D10291" s="98" t="s">
        <v>3</v>
      </c>
      <c r="E10291" s="98">
        <v>1398861</v>
      </c>
      <c r="F10291" s="98"/>
      <c r="G10291" s="127" t="s">
        <v>11355</v>
      </c>
      <c r="H10291" s="128">
        <v>0</v>
      </c>
      <c r="I10291" s="128">
        <v>678</v>
      </c>
      <c r="J10291" s="129">
        <v>678</v>
      </c>
      <c r="K10291" s="101" t="s">
        <v>1388</v>
      </c>
    </row>
    <row r="10292" spans="1:11" ht="56.25" customHeight="1">
      <c r="A10292" s="98" t="s">
        <v>633</v>
      </c>
      <c r="B10292" s="125" t="s">
        <v>7720</v>
      </c>
      <c r="C10292" s="126">
        <v>42569</v>
      </c>
      <c r="D10292" s="98" t="s">
        <v>3</v>
      </c>
      <c r="E10292" s="98">
        <v>1398966</v>
      </c>
      <c r="F10292" s="98"/>
      <c r="G10292" s="127" t="s">
        <v>7788</v>
      </c>
      <c r="H10292" s="128">
        <v>0</v>
      </c>
      <c r="I10292" s="128">
        <v>1200</v>
      </c>
      <c r="J10292" s="129">
        <v>1200</v>
      </c>
      <c r="K10292" s="101" t="s">
        <v>1388</v>
      </c>
    </row>
    <row r="10293" spans="1:11" ht="56.25" customHeight="1">
      <c r="A10293" s="98" t="s">
        <v>633</v>
      </c>
      <c r="B10293" s="125" t="s">
        <v>7720</v>
      </c>
      <c r="C10293" s="126">
        <v>42569</v>
      </c>
      <c r="D10293" s="98" t="s">
        <v>3</v>
      </c>
      <c r="E10293" s="98">
        <v>1398970</v>
      </c>
      <c r="F10293" s="98"/>
      <c r="G10293" s="127" t="s">
        <v>7788</v>
      </c>
      <c r="H10293" s="128">
        <v>0</v>
      </c>
      <c r="I10293" s="128">
        <v>1200</v>
      </c>
      <c r="J10293" s="129">
        <v>1200</v>
      </c>
      <c r="K10293" s="101" t="s">
        <v>1388</v>
      </c>
    </row>
    <row r="10294" spans="1:11" ht="56.25" customHeight="1">
      <c r="A10294" s="98" t="s">
        <v>633</v>
      </c>
      <c r="B10294" s="125" t="s">
        <v>7720</v>
      </c>
      <c r="C10294" s="126">
        <v>42569</v>
      </c>
      <c r="D10294" s="98" t="s">
        <v>3</v>
      </c>
      <c r="E10294" s="98">
        <v>1399072</v>
      </c>
      <c r="F10294" s="98"/>
      <c r="G10294" s="127" t="s">
        <v>11376</v>
      </c>
      <c r="H10294" s="128">
        <v>0</v>
      </c>
      <c r="I10294" s="128">
        <v>0.02</v>
      </c>
      <c r="J10294" s="129">
        <v>0.02</v>
      </c>
      <c r="K10294" s="101" t="s">
        <v>1429</v>
      </c>
    </row>
    <row r="10295" spans="1:11" ht="56.25" customHeight="1">
      <c r="A10295" s="98" t="s">
        <v>633</v>
      </c>
      <c r="B10295" s="125" t="s">
        <v>7720</v>
      </c>
      <c r="C10295" s="126">
        <v>42569</v>
      </c>
      <c r="D10295" s="98" t="s">
        <v>3</v>
      </c>
      <c r="E10295" s="98">
        <v>1399120</v>
      </c>
      <c r="F10295" s="98"/>
      <c r="G10295" s="127" t="s">
        <v>11386</v>
      </c>
      <c r="H10295" s="128">
        <v>0</v>
      </c>
      <c r="I10295" s="128">
        <v>13659.01</v>
      </c>
      <c r="J10295" s="129">
        <v>13659.01</v>
      </c>
      <c r="K10295" s="101" t="s">
        <v>1388</v>
      </c>
    </row>
    <row r="10296" spans="1:11" ht="56.25" customHeight="1">
      <c r="A10296" s="98" t="s">
        <v>633</v>
      </c>
      <c r="B10296" s="125" t="s">
        <v>7720</v>
      </c>
      <c r="C10296" s="126">
        <v>42569</v>
      </c>
      <c r="D10296" s="98" t="s">
        <v>3</v>
      </c>
      <c r="E10296" s="98">
        <v>1399131</v>
      </c>
      <c r="F10296" s="98"/>
      <c r="G10296" s="127" t="s">
        <v>11387</v>
      </c>
      <c r="H10296" s="128">
        <v>0</v>
      </c>
      <c r="I10296" s="128">
        <v>2477.88</v>
      </c>
      <c r="J10296" s="129">
        <v>2477.88</v>
      </c>
      <c r="K10296" s="101" t="s">
        <v>1388</v>
      </c>
    </row>
    <row r="10297" spans="1:11" ht="56.25" customHeight="1">
      <c r="A10297" s="98" t="s">
        <v>633</v>
      </c>
      <c r="B10297" s="125" t="s">
        <v>7720</v>
      </c>
      <c r="C10297" s="126">
        <v>42569</v>
      </c>
      <c r="D10297" s="98" t="s">
        <v>3</v>
      </c>
      <c r="E10297" s="98">
        <v>1399133</v>
      </c>
      <c r="F10297" s="98"/>
      <c r="G10297" s="127" t="s">
        <v>11388</v>
      </c>
      <c r="H10297" s="128">
        <v>0</v>
      </c>
      <c r="I10297" s="128">
        <v>70.95</v>
      </c>
      <c r="J10297" s="129">
        <v>70.95</v>
      </c>
      <c r="K10297" s="101" t="s">
        <v>1388</v>
      </c>
    </row>
    <row r="10298" spans="1:11" ht="56.25" customHeight="1">
      <c r="A10298" s="98" t="s">
        <v>633</v>
      </c>
      <c r="B10298" s="125" t="s">
        <v>7720</v>
      </c>
      <c r="C10298" s="126">
        <v>42569</v>
      </c>
      <c r="D10298" s="98" t="s">
        <v>3</v>
      </c>
      <c r="E10298" s="98">
        <v>1399134</v>
      </c>
      <c r="F10298" s="98"/>
      <c r="G10298" s="127" t="s">
        <v>11389</v>
      </c>
      <c r="H10298" s="128">
        <v>0</v>
      </c>
      <c r="I10298" s="128">
        <v>247.03</v>
      </c>
      <c r="J10298" s="129">
        <v>247.03</v>
      </c>
      <c r="K10298" s="101" t="s">
        <v>1388</v>
      </c>
    </row>
    <row r="10299" spans="1:11" ht="56.25" customHeight="1">
      <c r="A10299" s="98" t="s">
        <v>633</v>
      </c>
      <c r="B10299" s="125" t="s">
        <v>7720</v>
      </c>
      <c r="C10299" s="126">
        <v>42569</v>
      </c>
      <c r="D10299" s="98" t="s">
        <v>3</v>
      </c>
      <c r="E10299" s="98">
        <v>1399135</v>
      </c>
      <c r="F10299" s="98"/>
      <c r="G10299" s="127" t="s">
        <v>11390</v>
      </c>
      <c r="H10299" s="128">
        <v>0</v>
      </c>
      <c r="I10299" s="128">
        <v>635</v>
      </c>
      <c r="J10299" s="129">
        <v>635</v>
      </c>
      <c r="K10299" s="101" t="s">
        <v>1388</v>
      </c>
    </row>
    <row r="10300" spans="1:11" ht="56.25" customHeight="1">
      <c r="A10300" s="98" t="s">
        <v>633</v>
      </c>
      <c r="B10300" s="125" t="s">
        <v>7720</v>
      </c>
      <c r="C10300" s="126">
        <v>42569</v>
      </c>
      <c r="D10300" s="98" t="s">
        <v>3</v>
      </c>
      <c r="E10300" s="98">
        <v>1399137</v>
      </c>
      <c r="F10300" s="98"/>
      <c r="G10300" s="127" t="s">
        <v>11391</v>
      </c>
      <c r="H10300" s="128">
        <v>0</v>
      </c>
      <c r="I10300" s="128">
        <v>3384</v>
      </c>
      <c r="J10300" s="129">
        <v>3384</v>
      </c>
      <c r="K10300" s="101" t="s">
        <v>1388</v>
      </c>
    </row>
    <row r="10301" spans="1:11" ht="56.25" customHeight="1">
      <c r="A10301" s="98" t="s">
        <v>633</v>
      </c>
      <c r="B10301" s="125" t="s">
        <v>7720</v>
      </c>
      <c r="C10301" s="126">
        <v>42569</v>
      </c>
      <c r="D10301" s="98" t="s">
        <v>3</v>
      </c>
      <c r="E10301" s="98">
        <v>1399139</v>
      </c>
      <c r="F10301" s="98"/>
      <c r="G10301" s="127" t="s">
        <v>11392</v>
      </c>
      <c r="H10301" s="128">
        <v>0</v>
      </c>
      <c r="I10301" s="128">
        <v>0.5</v>
      </c>
      <c r="J10301" s="129">
        <v>0.5</v>
      </c>
      <c r="K10301" s="101" t="s">
        <v>1388</v>
      </c>
    </row>
    <row r="10302" spans="1:11" ht="56.25" customHeight="1">
      <c r="A10302" s="98" t="s">
        <v>633</v>
      </c>
      <c r="B10302" s="125" t="s">
        <v>7720</v>
      </c>
      <c r="C10302" s="126">
        <v>42570</v>
      </c>
      <c r="D10302" s="98" t="s">
        <v>3</v>
      </c>
      <c r="E10302" s="98">
        <v>1399304</v>
      </c>
      <c r="F10302" s="98"/>
      <c r="G10302" s="127" t="s">
        <v>11398</v>
      </c>
      <c r="H10302" s="128">
        <v>0</v>
      </c>
      <c r="I10302" s="128">
        <v>1000</v>
      </c>
      <c r="J10302" s="129">
        <v>1000</v>
      </c>
      <c r="K10302" s="101" t="s">
        <v>1388</v>
      </c>
    </row>
    <row r="10303" spans="1:11" ht="56.25" customHeight="1">
      <c r="A10303" s="98" t="s">
        <v>633</v>
      </c>
      <c r="B10303" s="125" t="s">
        <v>7720</v>
      </c>
      <c r="C10303" s="126">
        <v>42570</v>
      </c>
      <c r="D10303" s="98" t="s">
        <v>3</v>
      </c>
      <c r="E10303" s="98">
        <v>1399328</v>
      </c>
      <c r="F10303" s="98"/>
      <c r="G10303" s="127" t="s">
        <v>11399</v>
      </c>
      <c r="H10303" s="128">
        <v>0</v>
      </c>
      <c r="I10303" s="128">
        <v>140</v>
      </c>
      <c r="J10303" s="129">
        <v>140</v>
      </c>
      <c r="K10303" s="101" t="s">
        <v>1388</v>
      </c>
    </row>
    <row r="10304" spans="1:11" ht="56.25" customHeight="1">
      <c r="A10304" s="98" t="s">
        <v>633</v>
      </c>
      <c r="B10304" s="125" t="s">
        <v>7720</v>
      </c>
      <c r="C10304" s="126">
        <v>42570</v>
      </c>
      <c r="D10304" s="98" t="s">
        <v>3</v>
      </c>
      <c r="E10304" s="98">
        <v>1399332</v>
      </c>
      <c r="F10304" s="98"/>
      <c r="G10304" s="127" t="s">
        <v>11400</v>
      </c>
      <c r="H10304" s="128">
        <v>0</v>
      </c>
      <c r="I10304" s="128">
        <v>484</v>
      </c>
      <c r="J10304" s="129">
        <v>484</v>
      </c>
      <c r="K10304" s="101" t="s">
        <v>1388</v>
      </c>
    </row>
    <row r="10305" spans="1:11" ht="56.25" customHeight="1">
      <c r="A10305" s="98" t="s">
        <v>633</v>
      </c>
      <c r="B10305" s="125" t="s">
        <v>7720</v>
      </c>
      <c r="C10305" s="126">
        <v>42570</v>
      </c>
      <c r="D10305" s="98" t="s">
        <v>3</v>
      </c>
      <c r="E10305" s="98">
        <v>1399363</v>
      </c>
      <c r="F10305" s="98"/>
      <c r="G10305" s="127" t="s">
        <v>11404</v>
      </c>
      <c r="H10305" s="128">
        <v>0</v>
      </c>
      <c r="I10305" s="128">
        <v>70</v>
      </c>
      <c r="J10305" s="129">
        <v>70</v>
      </c>
      <c r="K10305" s="101" t="s">
        <v>1388</v>
      </c>
    </row>
    <row r="10306" spans="1:11" ht="56.25" customHeight="1">
      <c r="A10306" s="98" t="s">
        <v>633</v>
      </c>
      <c r="B10306" s="125" t="s">
        <v>7720</v>
      </c>
      <c r="C10306" s="126">
        <v>42570</v>
      </c>
      <c r="D10306" s="98" t="s">
        <v>3</v>
      </c>
      <c r="E10306" s="98">
        <v>1399389</v>
      </c>
      <c r="F10306" s="98"/>
      <c r="G10306" s="127" t="s">
        <v>11407</v>
      </c>
      <c r="H10306" s="128">
        <v>0</v>
      </c>
      <c r="I10306" s="128">
        <v>555</v>
      </c>
      <c r="J10306" s="129">
        <v>555</v>
      </c>
      <c r="K10306" s="101" t="s">
        <v>1388</v>
      </c>
    </row>
    <row r="10307" spans="1:11" ht="56.25" customHeight="1">
      <c r="A10307" s="98" t="s">
        <v>633</v>
      </c>
      <c r="B10307" s="125" t="s">
        <v>7720</v>
      </c>
      <c r="C10307" s="126">
        <v>42570</v>
      </c>
      <c r="D10307" s="98" t="s">
        <v>3</v>
      </c>
      <c r="E10307" s="98">
        <v>1399439</v>
      </c>
      <c r="F10307" s="98"/>
      <c r="G10307" s="127" t="s">
        <v>11411</v>
      </c>
      <c r="H10307" s="128">
        <v>0</v>
      </c>
      <c r="I10307" s="128">
        <v>371</v>
      </c>
      <c r="J10307" s="129">
        <v>371</v>
      </c>
      <c r="K10307" s="101" t="s">
        <v>1388</v>
      </c>
    </row>
    <row r="10308" spans="1:11" ht="56.25" customHeight="1">
      <c r="A10308" s="98" t="s">
        <v>633</v>
      </c>
      <c r="B10308" s="125" t="s">
        <v>7720</v>
      </c>
      <c r="C10308" s="126">
        <v>42570</v>
      </c>
      <c r="D10308" s="98" t="s">
        <v>3</v>
      </c>
      <c r="E10308" s="98">
        <v>1399442</v>
      </c>
      <c r="F10308" s="98"/>
      <c r="G10308" s="127" t="s">
        <v>11412</v>
      </c>
      <c r="H10308" s="128">
        <v>0</v>
      </c>
      <c r="I10308" s="128">
        <v>1456</v>
      </c>
      <c r="J10308" s="129">
        <v>1456</v>
      </c>
      <c r="K10308" s="101" t="s">
        <v>1388</v>
      </c>
    </row>
    <row r="10309" spans="1:11" ht="56.25" customHeight="1">
      <c r="A10309" s="98" t="s">
        <v>633</v>
      </c>
      <c r="B10309" s="125" t="s">
        <v>7720</v>
      </c>
      <c r="C10309" s="126">
        <v>42570</v>
      </c>
      <c r="D10309" s="98" t="s">
        <v>3</v>
      </c>
      <c r="E10309" s="98">
        <v>1399497</v>
      </c>
      <c r="F10309" s="98"/>
      <c r="G10309" s="127" t="s">
        <v>11413</v>
      </c>
      <c r="H10309" s="128">
        <v>0</v>
      </c>
      <c r="I10309" s="128">
        <v>17</v>
      </c>
      <c r="J10309" s="129">
        <v>17</v>
      </c>
      <c r="K10309" s="101" t="s">
        <v>1388</v>
      </c>
    </row>
    <row r="10310" spans="1:11" ht="56.25" customHeight="1">
      <c r="A10310" s="98" t="s">
        <v>633</v>
      </c>
      <c r="B10310" s="125" t="s">
        <v>7720</v>
      </c>
      <c r="C10310" s="126">
        <v>42570</v>
      </c>
      <c r="D10310" s="98" t="s">
        <v>3</v>
      </c>
      <c r="E10310" s="98">
        <v>1399500</v>
      </c>
      <c r="F10310" s="98"/>
      <c r="G10310" s="127" t="s">
        <v>11413</v>
      </c>
      <c r="H10310" s="128">
        <v>0</v>
      </c>
      <c r="I10310" s="128">
        <v>17</v>
      </c>
      <c r="J10310" s="129">
        <v>17</v>
      </c>
      <c r="K10310" s="101" t="s">
        <v>1388</v>
      </c>
    </row>
    <row r="10311" spans="1:11" ht="56.25" customHeight="1">
      <c r="A10311" s="98" t="s">
        <v>633</v>
      </c>
      <c r="B10311" s="125" t="s">
        <v>7720</v>
      </c>
      <c r="C10311" s="126">
        <v>42570</v>
      </c>
      <c r="D10311" s="98" t="s">
        <v>3</v>
      </c>
      <c r="E10311" s="98">
        <v>1399502</v>
      </c>
      <c r="F10311" s="98"/>
      <c r="G10311" s="127" t="s">
        <v>11413</v>
      </c>
      <c r="H10311" s="128">
        <v>0</v>
      </c>
      <c r="I10311" s="128">
        <v>17</v>
      </c>
      <c r="J10311" s="129">
        <v>17</v>
      </c>
      <c r="K10311" s="101" t="s">
        <v>1388</v>
      </c>
    </row>
    <row r="10312" spans="1:11" ht="56.25" customHeight="1">
      <c r="A10312" s="98" t="s">
        <v>633</v>
      </c>
      <c r="B10312" s="125" t="s">
        <v>7720</v>
      </c>
      <c r="C10312" s="126">
        <v>42570</v>
      </c>
      <c r="D10312" s="98" t="s">
        <v>3</v>
      </c>
      <c r="E10312" s="98">
        <v>1399505</v>
      </c>
      <c r="F10312" s="98"/>
      <c r="G10312" s="127" t="s">
        <v>11413</v>
      </c>
      <c r="H10312" s="128">
        <v>0</v>
      </c>
      <c r="I10312" s="128">
        <v>17</v>
      </c>
      <c r="J10312" s="129">
        <v>17</v>
      </c>
      <c r="K10312" s="101" t="s">
        <v>1388</v>
      </c>
    </row>
    <row r="10313" spans="1:11" ht="56.25" customHeight="1">
      <c r="A10313" s="98" t="s">
        <v>633</v>
      </c>
      <c r="B10313" s="125" t="s">
        <v>7720</v>
      </c>
      <c r="C10313" s="126">
        <v>42570</v>
      </c>
      <c r="D10313" s="98" t="s">
        <v>3</v>
      </c>
      <c r="E10313" s="98">
        <v>1399507</v>
      </c>
      <c r="F10313" s="98"/>
      <c r="G10313" s="127" t="s">
        <v>11413</v>
      </c>
      <c r="H10313" s="128">
        <v>0</v>
      </c>
      <c r="I10313" s="128">
        <v>34</v>
      </c>
      <c r="J10313" s="129">
        <v>34</v>
      </c>
      <c r="K10313" s="101" t="s">
        <v>1388</v>
      </c>
    </row>
    <row r="10314" spans="1:11" ht="56.25" customHeight="1">
      <c r="A10314" s="98" t="s">
        <v>633</v>
      </c>
      <c r="B10314" s="125" t="s">
        <v>7720</v>
      </c>
      <c r="C10314" s="126">
        <v>42570</v>
      </c>
      <c r="D10314" s="98" t="s">
        <v>3</v>
      </c>
      <c r="E10314" s="98">
        <v>1399508</v>
      </c>
      <c r="F10314" s="98"/>
      <c r="G10314" s="127" t="s">
        <v>11413</v>
      </c>
      <c r="H10314" s="128">
        <v>0</v>
      </c>
      <c r="I10314" s="128">
        <v>34</v>
      </c>
      <c r="J10314" s="129">
        <v>34</v>
      </c>
      <c r="K10314" s="101" t="s">
        <v>1388</v>
      </c>
    </row>
    <row r="10315" spans="1:11" ht="56.25" customHeight="1">
      <c r="A10315" s="98" t="s">
        <v>633</v>
      </c>
      <c r="B10315" s="125" t="s">
        <v>7720</v>
      </c>
      <c r="C10315" s="126">
        <v>42570</v>
      </c>
      <c r="D10315" s="98" t="s">
        <v>3</v>
      </c>
      <c r="E10315" s="98">
        <v>1399510</v>
      </c>
      <c r="F10315" s="98"/>
      <c r="G10315" s="127" t="s">
        <v>11413</v>
      </c>
      <c r="H10315" s="128">
        <v>0</v>
      </c>
      <c r="I10315" s="128">
        <v>34</v>
      </c>
      <c r="J10315" s="129">
        <v>34</v>
      </c>
      <c r="K10315" s="101" t="s">
        <v>1388</v>
      </c>
    </row>
    <row r="10316" spans="1:11" ht="56.25" customHeight="1">
      <c r="A10316" s="98" t="s">
        <v>633</v>
      </c>
      <c r="B10316" s="125" t="s">
        <v>7720</v>
      </c>
      <c r="C10316" s="126">
        <v>42570</v>
      </c>
      <c r="D10316" s="98" t="s">
        <v>3</v>
      </c>
      <c r="E10316" s="98">
        <v>1399511</v>
      </c>
      <c r="F10316" s="98"/>
      <c r="G10316" s="127" t="s">
        <v>11413</v>
      </c>
      <c r="H10316" s="128">
        <v>0</v>
      </c>
      <c r="I10316" s="128">
        <v>34</v>
      </c>
      <c r="J10316" s="129">
        <v>34</v>
      </c>
      <c r="K10316" s="101" t="s">
        <v>1388</v>
      </c>
    </row>
    <row r="10317" spans="1:11" ht="56.25" customHeight="1">
      <c r="A10317" s="98" t="s">
        <v>633</v>
      </c>
      <c r="B10317" s="125" t="s">
        <v>7720</v>
      </c>
      <c r="C10317" s="126">
        <v>42570</v>
      </c>
      <c r="D10317" s="98" t="s">
        <v>3</v>
      </c>
      <c r="E10317" s="98">
        <v>1399545</v>
      </c>
      <c r="F10317" s="98"/>
      <c r="G10317" s="127" t="s">
        <v>11418</v>
      </c>
      <c r="H10317" s="128">
        <v>0</v>
      </c>
      <c r="I10317" s="128">
        <v>1000</v>
      </c>
      <c r="J10317" s="129">
        <v>1000</v>
      </c>
      <c r="K10317" s="101" t="s">
        <v>1388</v>
      </c>
    </row>
    <row r="10318" spans="1:11" ht="56.25" customHeight="1">
      <c r="A10318" s="98" t="s">
        <v>633</v>
      </c>
      <c r="B10318" s="125" t="s">
        <v>7720</v>
      </c>
      <c r="C10318" s="126">
        <v>42571</v>
      </c>
      <c r="D10318" s="98" t="s">
        <v>3</v>
      </c>
      <c r="E10318" s="98">
        <v>1399723</v>
      </c>
      <c r="F10318" s="98"/>
      <c r="G10318" s="127" t="s">
        <v>11425</v>
      </c>
      <c r="H10318" s="128">
        <v>0</v>
      </c>
      <c r="I10318" s="128">
        <v>3579.4</v>
      </c>
      <c r="J10318" s="129">
        <v>3579.4</v>
      </c>
      <c r="K10318" s="101" t="s">
        <v>1388</v>
      </c>
    </row>
    <row r="10319" spans="1:11" ht="56.25" customHeight="1">
      <c r="A10319" s="98" t="s">
        <v>633</v>
      </c>
      <c r="B10319" s="125" t="s">
        <v>7720</v>
      </c>
      <c r="C10319" s="126">
        <v>42571</v>
      </c>
      <c r="D10319" s="98" t="s">
        <v>3</v>
      </c>
      <c r="E10319" s="98">
        <v>1399736</v>
      </c>
      <c r="F10319" s="98"/>
      <c r="G10319" s="127" t="s">
        <v>11427</v>
      </c>
      <c r="H10319" s="128">
        <v>0</v>
      </c>
      <c r="I10319" s="128">
        <v>861.80000000000007</v>
      </c>
      <c r="J10319" s="129">
        <v>861.80000000000007</v>
      </c>
      <c r="K10319" s="101" t="s">
        <v>1388</v>
      </c>
    </row>
    <row r="10320" spans="1:11" ht="56.25" customHeight="1">
      <c r="A10320" s="98" t="s">
        <v>633</v>
      </c>
      <c r="B10320" s="125" t="s">
        <v>7720</v>
      </c>
      <c r="C10320" s="126">
        <v>42571</v>
      </c>
      <c r="D10320" s="98" t="s">
        <v>3</v>
      </c>
      <c r="E10320" s="98">
        <v>1399742</v>
      </c>
      <c r="F10320" s="98"/>
      <c r="G10320" s="127" t="s">
        <v>11429</v>
      </c>
      <c r="H10320" s="128">
        <v>0</v>
      </c>
      <c r="I10320" s="128">
        <v>224</v>
      </c>
      <c r="J10320" s="129">
        <v>224</v>
      </c>
      <c r="K10320" s="101" t="s">
        <v>1388</v>
      </c>
    </row>
    <row r="10321" spans="1:11" ht="56.25" customHeight="1">
      <c r="A10321" s="98" t="s">
        <v>633</v>
      </c>
      <c r="B10321" s="125" t="s">
        <v>7720</v>
      </c>
      <c r="C10321" s="126">
        <v>42571</v>
      </c>
      <c r="D10321" s="98" t="s">
        <v>3</v>
      </c>
      <c r="E10321" s="98">
        <v>1399744</v>
      </c>
      <c r="F10321" s="98"/>
      <c r="G10321" s="127" t="s">
        <v>11429</v>
      </c>
      <c r="H10321" s="128">
        <v>0</v>
      </c>
      <c r="I10321" s="128">
        <v>1001.27</v>
      </c>
      <c r="J10321" s="129">
        <v>1001.27</v>
      </c>
      <c r="K10321" s="101" t="s">
        <v>1388</v>
      </c>
    </row>
    <row r="10322" spans="1:11" ht="56.25" customHeight="1">
      <c r="A10322" s="98" t="s">
        <v>633</v>
      </c>
      <c r="B10322" s="125" t="s">
        <v>7720</v>
      </c>
      <c r="C10322" s="126">
        <v>42571</v>
      </c>
      <c r="D10322" s="98" t="s">
        <v>3</v>
      </c>
      <c r="E10322" s="98">
        <v>1399789</v>
      </c>
      <c r="F10322" s="98"/>
      <c r="G10322" s="127" t="s">
        <v>11437</v>
      </c>
      <c r="H10322" s="128">
        <v>0</v>
      </c>
      <c r="I10322" s="128">
        <v>647.04</v>
      </c>
      <c r="J10322" s="129">
        <v>647.04</v>
      </c>
      <c r="K10322" s="101" t="s">
        <v>1388</v>
      </c>
    </row>
    <row r="10323" spans="1:11" ht="56.25" customHeight="1">
      <c r="A10323" s="98" t="s">
        <v>633</v>
      </c>
      <c r="B10323" s="125" t="s">
        <v>7720</v>
      </c>
      <c r="C10323" s="126">
        <v>42571</v>
      </c>
      <c r="D10323" s="98" t="s">
        <v>3</v>
      </c>
      <c r="E10323" s="98">
        <v>1399827</v>
      </c>
      <c r="F10323" s="98"/>
      <c r="G10323" s="127" t="s">
        <v>11445</v>
      </c>
      <c r="H10323" s="128">
        <v>0</v>
      </c>
      <c r="I10323" s="128">
        <v>2028.23</v>
      </c>
      <c r="J10323" s="129">
        <v>2028.23</v>
      </c>
      <c r="K10323" s="101" t="s">
        <v>1388</v>
      </c>
    </row>
    <row r="10324" spans="1:11" ht="56.25" customHeight="1">
      <c r="A10324" s="98" t="s">
        <v>633</v>
      </c>
      <c r="B10324" s="125" t="s">
        <v>7720</v>
      </c>
      <c r="C10324" s="126">
        <v>42571</v>
      </c>
      <c r="D10324" s="98" t="s">
        <v>3</v>
      </c>
      <c r="E10324" s="98">
        <v>1399832</v>
      </c>
      <c r="F10324" s="98"/>
      <c r="G10324" s="127" t="s">
        <v>11448</v>
      </c>
      <c r="H10324" s="128">
        <v>0</v>
      </c>
      <c r="I10324" s="128">
        <v>222.86</v>
      </c>
      <c r="J10324" s="129">
        <v>222.86</v>
      </c>
      <c r="K10324" s="101" t="s">
        <v>1388</v>
      </c>
    </row>
    <row r="10325" spans="1:11" ht="56.25" customHeight="1">
      <c r="A10325" s="98" t="s">
        <v>633</v>
      </c>
      <c r="B10325" s="125" t="s">
        <v>7720</v>
      </c>
      <c r="C10325" s="126">
        <v>42571</v>
      </c>
      <c r="D10325" s="98" t="s">
        <v>3</v>
      </c>
      <c r="E10325" s="98">
        <v>1399836</v>
      </c>
      <c r="F10325" s="98"/>
      <c r="G10325" s="127" t="s">
        <v>11449</v>
      </c>
      <c r="H10325" s="128">
        <v>0</v>
      </c>
      <c r="I10325" s="128">
        <v>49311.590000000004</v>
      </c>
      <c r="J10325" s="129">
        <v>49311.590000000004</v>
      </c>
      <c r="K10325" s="101" t="s">
        <v>1388</v>
      </c>
    </row>
    <row r="10326" spans="1:11" ht="56.25" customHeight="1">
      <c r="A10326" s="98" t="s">
        <v>633</v>
      </c>
      <c r="B10326" s="125" t="s">
        <v>7720</v>
      </c>
      <c r="C10326" s="126">
        <v>42571</v>
      </c>
      <c r="D10326" s="98" t="s">
        <v>3</v>
      </c>
      <c r="E10326" s="98">
        <v>1399840</v>
      </c>
      <c r="F10326" s="98"/>
      <c r="G10326" s="127" t="s">
        <v>11450</v>
      </c>
      <c r="H10326" s="128">
        <v>0</v>
      </c>
      <c r="I10326" s="128">
        <v>14085.84</v>
      </c>
      <c r="J10326" s="129">
        <v>14085.84</v>
      </c>
      <c r="K10326" s="101" t="s">
        <v>1388</v>
      </c>
    </row>
    <row r="10327" spans="1:11" ht="56.25" customHeight="1">
      <c r="A10327" s="98" t="s">
        <v>633</v>
      </c>
      <c r="B10327" s="125" t="s">
        <v>7720</v>
      </c>
      <c r="C10327" s="126">
        <v>42571</v>
      </c>
      <c r="D10327" s="98" t="s">
        <v>3</v>
      </c>
      <c r="E10327" s="98">
        <v>1399844</v>
      </c>
      <c r="F10327" s="98"/>
      <c r="G10327" s="127" t="s">
        <v>11451</v>
      </c>
      <c r="H10327" s="128">
        <v>0</v>
      </c>
      <c r="I10327" s="128">
        <v>1325.6000000000001</v>
      </c>
      <c r="J10327" s="129">
        <v>1325.6000000000001</v>
      </c>
      <c r="K10327" s="101" t="s">
        <v>1388</v>
      </c>
    </row>
    <row r="10328" spans="1:11" ht="56.25" customHeight="1">
      <c r="A10328" s="98" t="s">
        <v>633</v>
      </c>
      <c r="B10328" s="125" t="s">
        <v>7720</v>
      </c>
      <c r="C10328" s="126">
        <v>42571</v>
      </c>
      <c r="D10328" s="98" t="s">
        <v>3</v>
      </c>
      <c r="E10328" s="98">
        <v>1399904</v>
      </c>
      <c r="F10328" s="98"/>
      <c r="G10328" s="127" t="s">
        <v>11452</v>
      </c>
      <c r="H10328" s="128">
        <v>0</v>
      </c>
      <c r="I10328" s="128">
        <v>371</v>
      </c>
      <c r="J10328" s="129">
        <v>371</v>
      </c>
      <c r="K10328" s="101" t="s">
        <v>1388</v>
      </c>
    </row>
    <row r="10329" spans="1:11" ht="56.25" customHeight="1">
      <c r="A10329" s="98" t="s">
        <v>633</v>
      </c>
      <c r="B10329" s="125" t="s">
        <v>7720</v>
      </c>
      <c r="C10329" s="126">
        <v>42571</v>
      </c>
      <c r="D10329" s="98" t="s">
        <v>3</v>
      </c>
      <c r="E10329" s="98">
        <v>1399936</v>
      </c>
      <c r="F10329" s="98"/>
      <c r="G10329" s="127" t="s">
        <v>11456</v>
      </c>
      <c r="H10329" s="128">
        <v>0</v>
      </c>
      <c r="I10329" s="128">
        <v>17311.490000000002</v>
      </c>
      <c r="J10329" s="129">
        <v>17311.490000000002</v>
      </c>
      <c r="K10329" s="101" t="s">
        <v>1388</v>
      </c>
    </row>
    <row r="10330" spans="1:11" ht="56.25" customHeight="1">
      <c r="A10330" s="98" t="s">
        <v>633</v>
      </c>
      <c r="B10330" s="125" t="s">
        <v>7720</v>
      </c>
      <c r="C10330" s="126">
        <v>42571</v>
      </c>
      <c r="D10330" s="98" t="s">
        <v>3</v>
      </c>
      <c r="E10330" s="98">
        <v>1399955</v>
      </c>
      <c r="F10330" s="98"/>
      <c r="G10330" s="127" t="s">
        <v>11457</v>
      </c>
      <c r="H10330" s="128">
        <v>0</v>
      </c>
      <c r="I10330" s="128">
        <v>75</v>
      </c>
      <c r="J10330" s="129">
        <v>75</v>
      </c>
      <c r="K10330" s="101" t="s">
        <v>1388</v>
      </c>
    </row>
    <row r="10331" spans="1:11" ht="56.25" customHeight="1">
      <c r="A10331" s="98" t="s">
        <v>633</v>
      </c>
      <c r="B10331" s="125" t="s">
        <v>7720</v>
      </c>
      <c r="C10331" s="126">
        <v>42571</v>
      </c>
      <c r="D10331" s="98" t="s">
        <v>3</v>
      </c>
      <c r="E10331" s="98">
        <v>1399959</v>
      </c>
      <c r="F10331" s="98"/>
      <c r="G10331" s="127" t="s">
        <v>11458</v>
      </c>
      <c r="H10331" s="128">
        <v>0</v>
      </c>
      <c r="I10331" s="128">
        <v>30</v>
      </c>
      <c r="J10331" s="129">
        <v>30</v>
      </c>
      <c r="K10331" s="101" t="s">
        <v>1388</v>
      </c>
    </row>
    <row r="10332" spans="1:11" ht="56.25" customHeight="1">
      <c r="A10332" s="98" t="s">
        <v>633</v>
      </c>
      <c r="B10332" s="125" t="s">
        <v>7720</v>
      </c>
      <c r="C10332" s="126">
        <v>42571</v>
      </c>
      <c r="D10332" s="98" t="s">
        <v>3</v>
      </c>
      <c r="E10332" s="98">
        <v>1399965</v>
      </c>
      <c r="F10332" s="98"/>
      <c r="G10332" s="127" t="s">
        <v>11459</v>
      </c>
      <c r="H10332" s="128">
        <v>0</v>
      </c>
      <c r="I10332" s="128">
        <v>9763.5300000000007</v>
      </c>
      <c r="J10332" s="129">
        <v>9763.5300000000007</v>
      </c>
      <c r="K10332" s="101" t="s">
        <v>1388</v>
      </c>
    </row>
    <row r="10333" spans="1:11" ht="56.25" customHeight="1">
      <c r="A10333" s="98" t="s">
        <v>633</v>
      </c>
      <c r="B10333" s="125" t="s">
        <v>7720</v>
      </c>
      <c r="C10333" s="126">
        <v>42571</v>
      </c>
      <c r="D10333" s="98" t="s">
        <v>3</v>
      </c>
      <c r="E10333" s="98">
        <v>1399966</v>
      </c>
      <c r="F10333" s="98"/>
      <c r="G10333" s="127" t="s">
        <v>11460</v>
      </c>
      <c r="H10333" s="128">
        <v>0</v>
      </c>
      <c r="I10333" s="128">
        <v>9763.5300000000007</v>
      </c>
      <c r="J10333" s="129">
        <v>9763.5300000000007</v>
      </c>
      <c r="K10333" s="101" t="s">
        <v>1388</v>
      </c>
    </row>
    <row r="10334" spans="1:11" ht="56.25" customHeight="1">
      <c r="A10334" s="98" t="s">
        <v>633</v>
      </c>
      <c r="B10334" s="125" t="s">
        <v>7720</v>
      </c>
      <c r="C10334" s="126">
        <v>42571</v>
      </c>
      <c r="D10334" s="98" t="s">
        <v>3</v>
      </c>
      <c r="E10334" s="98">
        <v>1399968</v>
      </c>
      <c r="F10334" s="98"/>
      <c r="G10334" s="127" t="s">
        <v>11461</v>
      </c>
      <c r="H10334" s="128">
        <v>0</v>
      </c>
      <c r="I10334" s="128">
        <v>9763.5300000000007</v>
      </c>
      <c r="J10334" s="129">
        <v>9763.5300000000007</v>
      </c>
      <c r="K10334" s="101" t="s">
        <v>1388</v>
      </c>
    </row>
    <row r="10335" spans="1:11" ht="56.25" customHeight="1">
      <c r="A10335" s="98" t="s">
        <v>633</v>
      </c>
      <c r="B10335" s="125" t="s">
        <v>7720</v>
      </c>
      <c r="C10335" s="126">
        <v>42572</v>
      </c>
      <c r="D10335" s="98" t="s">
        <v>3</v>
      </c>
      <c r="E10335" s="98">
        <v>1400185</v>
      </c>
      <c r="F10335" s="98"/>
      <c r="G10335" s="127" t="s">
        <v>11465</v>
      </c>
      <c r="H10335" s="128">
        <v>0</v>
      </c>
      <c r="I10335" s="128">
        <v>2956.98</v>
      </c>
      <c r="J10335" s="129">
        <v>2956.98</v>
      </c>
      <c r="K10335" s="101" t="s">
        <v>1388</v>
      </c>
    </row>
    <row r="10336" spans="1:11" ht="56.25" customHeight="1">
      <c r="A10336" s="98" t="s">
        <v>633</v>
      </c>
      <c r="B10336" s="125" t="s">
        <v>7720</v>
      </c>
      <c r="C10336" s="126">
        <v>42572</v>
      </c>
      <c r="D10336" s="98" t="s">
        <v>3</v>
      </c>
      <c r="E10336" s="98">
        <v>1400207</v>
      </c>
      <c r="F10336" s="98"/>
      <c r="G10336" s="127" t="s">
        <v>11466</v>
      </c>
      <c r="H10336" s="128">
        <v>0</v>
      </c>
      <c r="I10336" s="128">
        <v>1394.54</v>
      </c>
      <c r="J10336" s="129">
        <v>1394.54</v>
      </c>
      <c r="K10336" s="101" t="s">
        <v>1388</v>
      </c>
    </row>
    <row r="10337" spans="1:11" ht="56.25" customHeight="1">
      <c r="A10337" s="98" t="s">
        <v>633</v>
      </c>
      <c r="B10337" s="125" t="s">
        <v>7720</v>
      </c>
      <c r="C10337" s="126">
        <v>42572</v>
      </c>
      <c r="D10337" s="98" t="s">
        <v>3</v>
      </c>
      <c r="E10337" s="98">
        <v>1400209</v>
      </c>
      <c r="F10337" s="98"/>
      <c r="G10337" s="127" t="s">
        <v>11467</v>
      </c>
      <c r="H10337" s="128">
        <v>0</v>
      </c>
      <c r="I10337" s="128">
        <v>398394.15</v>
      </c>
      <c r="J10337" s="129">
        <v>398394.15</v>
      </c>
      <c r="K10337" s="101" t="s">
        <v>1388</v>
      </c>
    </row>
    <row r="10338" spans="1:11" ht="56.25" customHeight="1">
      <c r="A10338" s="98" t="s">
        <v>633</v>
      </c>
      <c r="B10338" s="125" t="s">
        <v>7720</v>
      </c>
      <c r="C10338" s="126">
        <v>42572</v>
      </c>
      <c r="D10338" s="98" t="s">
        <v>3</v>
      </c>
      <c r="E10338" s="98">
        <v>1400378</v>
      </c>
      <c r="F10338" s="98"/>
      <c r="G10338" s="127" t="s">
        <v>11486</v>
      </c>
      <c r="H10338" s="128">
        <v>0</v>
      </c>
      <c r="I10338" s="128">
        <v>1108.3500000000001</v>
      </c>
      <c r="J10338" s="129">
        <v>1108.3500000000001</v>
      </c>
      <c r="K10338" s="101" t="s">
        <v>1388</v>
      </c>
    </row>
    <row r="10339" spans="1:11" ht="56.25" customHeight="1">
      <c r="A10339" s="98" t="s">
        <v>633</v>
      </c>
      <c r="B10339" s="125" t="s">
        <v>7720</v>
      </c>
      <c r="C10339" s="126">
        <v>42572</v>
      </c>
      <c r="D10339" s="98" t="s">
        <v>3</v>
      </c>
      <c r="E10339" s="98">
        <v>1400418</v>
      </c>
      <c r="F10339" s="98"/>
      <c r="G10339" s="127" t="s">
        <v>11487</v>
      </c>
      <c r="H10339" s="128">
        <v>0</v>
      </c>
      <c r="I10339" s="128">
        <v>109</v>
      </c>
      <c r="J10339" s="129">
        <v>109</v>
      </c>
      <c r="K10339" s="101" t="s">
        <v>1388</v>
      </c>
    </row>
    <row r="10340" spans="1:11" ht="56.25" customHeight="1">
      <c r="A10340" s="98" t="s">
        <v>633</v>
      </c>
      <c r="B10340" s="125" t="s">
        <v>7720</v>
      </c>
      <c r="C10340" s="126">
        <v>42572</v>
      </c>
      <c r="D10340" s="98" t="s">
        <v>3</v>
      </c>
      <c r="E10340" s="98">
        <v>1400420</v>
      </c>
      <c r="F10340" s="98"/>
      <c r="G10340" s="127" t="s">
        <v>11488</v>
      </c>
      <c r="H10340" s="128">
        <v>0</v>
      </c>
      <c r="I10340" s="128">
        <v>111</v>
      </c>
      <c r="J10340" s="129">
        <v>111</v>
      </c>
      <c r="K10340" s="101" t="s">
        <v>1388</v>
      </c>
    </row>
    <row r="10341" spans="1:11" ht="56.25" customHeight="1">
      <c r="A10341" s="98" t="s">
        <v>633</v>
      </c>
      <c r="B10341" s="125" t="s">
        <v>7720</v>
      </c>
      <c r="C10341" s="126">
        <v>42573</v>
      </c>
      <c r="D10341" s="98" t="s">
        <v>3</v>
      </c>
      <c r="E10341" s="98">
        <v>1400602</v>
      </c>
      <c r="F10341" s="98"/>
      <c r="G10341" s="127" t="s">
        <v>11493</v>
      </c>
      <c r="H10341" s="128">
        <v>0</v>
      </c>
      <c r="I10341" s="128">
        <v>13497.25</v>
      </c>
      <c r="J10341" s="129">
        <v>13497.25</v>
      </c>
      <c r="K10341" s="101" t="s">
        <v>1388</v>
      </c>
    </row>
    <row r="10342" spans="1:11" ht="56.25" customHeight="1">
      <c r="A10342" s="98" t="s">
        <v>633</v>
      </c>
      <c r="B10342" s="125" t="s">
        <v>7720</v>
      </c>
      <c r="C10342" s="126">
        <v>42573</v>
      </c>
      <c r="D10342" s="98" t="s">
        <v>3</v>
      </c>
      <c r="E10342" s="98">
        <v>1400755</v>
      </c>
      <c r="F10342" s="98"/>
      <c r="G10342" s="127" t="s">
        <v>11505</v>
      </c>
      <c r="H10342" s="128">
        <v>0</v>
      </c>
      <c r="I10342" s="128">
        <v>857.47</v>
      </c>
      <c r="J10342" s="129">
        <v>857.47</v>
      </c>
      <c r="K10342" s="101" t="s">
        <v>1388</v>
      </c>
    </row>
    <row r="10343" spans="1:11" ht="56.25" customHeight="1">
      <c r="A10343" s="98" t="s">
        <v>633</v>
      </c>
      <c r="B10343" s="125" t="s">
        <v>7720</v>
      </c>
      <c r="C10343" s="126">
        <v>42573</v>
      </c>
      <c r="D10343" s="98" t="s">
        <v>3</v>
      </c>
      <c r="E10343" s="98">
        <v>1400772</v>
      </c>
      <c r="F10343" s="98"/>
      <c r="G10343" s="127" t="s">
        <v>11507</v>
      </c>
      <c r="H10343" s="128">
        <v>0</v>
      </c>
      <c r="I10343" s="128">
        <v>2710.5</v>
      </c>
      <c r="J10343" s="129">
        <v>2710.5</v>
      </c>
      <c r="K10343" s="101" t="s">
        <v>1388</v>
      </c>
    </row>
    <row r="10344" spans="1:11" ht="56.25" customHeight="1">
      <c r="A10344" s="98" t="s">
        <v>633</v>
      </c>
      <c r="B10344" s="125" t="s">
        <v>7720</v>
      </c>
      <c r="C10344" s="126">
        <v>42576</v>
      </c>
      <c r="D10344" s="98" t="s">
        <v>3</v>
      </c>
      <c r="E10344" s="98">
        <v>1401055</v>
      </c>
      <c r="F10344" s="98"/>
      <c r="G10344" s="127" t="s">
        <v>11526</v>
      </c>
      <c r="H10344" s="128">
        <v>0</v>
      </c>
      <c r="I10344" s="128">
        <v>647.68000000000006</v>
      </c>
      <c r="J10344" s="129">
        <v>647.68000000000006</v>
      </c>
      <c r="K10344" s="101" t="s">
        <v>1388</v>
      </c>
    </row>
    <row r="10345" spans="1:11" ht="56.25" customHeight="1">
      <c r="A10345" s="98" t="s">
        <v>633</v>
      </c>
      <c r="B10345" s="125" t="s">
        <v>7720</v>
      </c>
      <c r="C10345" s="126">
        <v>42576</v>
      </c>
      <c r="D10345" s="98" t="s">
        <v>3</v>
      </c>
      <c r="E10345" s="98">
        <v>1401072</v>
      </c>
      <c r="F10345" s="98"/>
      <c r="G10345" s="127" t="s">
        <v>11528</v>
      </c>
      <c r="H10345" s="128">
        <v>0</v>
      </c>
      <c r="I10345" s="128">
        <v>660.30000000000007</v>
      </c>
      <c r="J10345" s="129">
        <v>660.30000000000007</v>
      </c>
      <c r="K10345" s="101" t="s">
        <v>1388</v>
      </c>
    </row>
    <row r="10346" spans="1:11" ht="56.25" customHeight="1">
      <c r="A10346" s="98" t="s">
        <v>633</v>
      </c>
      <c r="B10346" s="125" t="s">
        <v>7720</v>
      </c>
      <c r="C10346" s="126">
        <v>42576</v>
      </c>
      <c r="D10346" s="98" t="s">
        <v>3</v>
      </c>
      <c r="E10346" s="98">
        <v>1401073</v>
      </c>
      <c r="F10346" s="98"/>
      <c r="G10346" s="127" t="s">
        <v>11529</v>
      </c>
      <c r="H10346" s="128">
        <v>0</v>
      </c>
      <c r="I10346" s="128">
        <v>739.7</v>
      </c>
      <c r="J10346" s="129">
        <v>739.7</v>
      </c>
      <c r="K10346" s="101" t="s">
        <v>1388</v>
      </c>
    </row>
    <row r="10347" spans="1:11" ht="56.25" customHeight="1">
      <c r="A10347" s="98" t="s">
        <v>633</v>
      </c>
      <c r="B10347" s="125" t="s">
        <v>7720</v>
      </c>
      <c r="C10347" s="126">
        <v>42576</v>
      </c>
      <c r="D10347" s="98" t="s">
        <v>3</v>
      </c>
      <c r="E10347" s="98">
        <v>1401075</v>
      </c>
      <c r="F10347" s="98"/>
      <c r="G10347" s="127" t="s">
        <v>11531</v>
      </c>
      <c r="H10347" s="128">
        <v>0</v>
      </c>
      <c r="I10347" s="128">
        <v>581.54</v>
      </c>
      <c r="J10347" s="129">
        <v>581.54</v>
      </c>
      <c r="K10347" s="101" t="s">
        <v>1388</v>
      </c>
    </row>
    <row r="10348" spans="1:11" ht="56.25" customHeight="1">
      <c r="A10348" s="98" t="s">
        <v>633</v>
      </c>
      <c r="B10348" s="125" t="s">
        <v>7720</v>
      </c>
      <c r="C10348" s="126">
        <v>42576</v>
      </c>
      <c r="D10348" s="98" t="s">
        <v>3</v>
      </c>
      <c r="E10348" s="98">
        <v>1401128</v>
      </c>
      <c r="F10348" s="98"/>
      <c r="G10348" s="127" t="s">
        <v>11533</v>
      </c>
      <c r="H10348" s="128">
        <v>0</v>
      </c>
      <c r="I10348" s="128">
        <v>100.26</v>
      </c>
      <c r="J10348" s="129">
        <v>100.26</v>
      </c>
      <c r="K10348" s="101" t="s">
        <v>1388</v>
      </c>
    </row>
    <row r="10349" spans="1:11" ht="56.25" customHeight="1">
      <c r="A10349" s="98" t="s">
        <v>633</v>
      </c>
      <c r="B10349" s="125" t="s">
        <v>7720</v>
      </c>
      <c r="C10349" s="126">
        <v>42576</v>
      </c>
      <c r="D10349" s="98" t="s">
        <v>3</v>
      </c>
      <c r="E10349" s="98">
        <v>1401166</v>
      </c>
      <c r="F10349" s="98"/>
      <c r="G10349" s="127" t="s">
        <v>11537</v>
      </c>
      <c r="H10349" s="128">
        <v>0</v>
      </c>
      <c r="I10349" s="128">
        <v>30</v>
      </c>
      <c r="J10349" s="129">
        <v>30</v>
      </c>
      <c r="K10349" s="101" t="s">
        <v>1388</v>
      </c>
    </row>
    <row r="10350" spans="1:11" ht="56.25" customHeight="1">
      <c r="A10350" s="98" t="s">
        <v>633</v>
      </c>
      <c r="B10350" s="125" t="s">
        <v>7720</v>
      </c>
      <c r="C10350" s="126">
        <v>42576</v>
      </c>
      <c r="D10350" s="98" t="s">
        <v>3</v>
      </c>
      <c r="E10350" s="98">
        <v>1401170</v>
      </c>
      <c r="F10350" s="98"/>
      <c r="G10350" s="127" t="s">
        <v>11538</v>
      </c>
      <c r="H10350" s="128">
        <v>0</v>
      </c>
      <c r="I10350" s="128">
        <v>2835.18</v>
      </c>
      <c r="J10350" s="129">
        <v>2835.18</v>
      </c>
      <c r="K10350" s="101" t="s">
        <v>1388</v>
      </c>
    </row>
    <row r="10351" spans="1:11" ht="56.25" customHeight="1">
      <c r="A10351" s="98" t="s">
        <v>633</v>
      </c>
      <c r="B10351" s="125" t="s">
        <v>7720</v>
      </c>
      <c r="C10351" s="126">
        <v>42576</v>
      </c>
      <c r="D10351" s="98" t="s">
        <v>3</v>
      </c>
      <c r="E10351" s="98">
        <v>1401199</v>
      </c>
      <c r="F10351" s="98"/>
      <c r="G10351" s="127" t="s">
        <v>11541</v>
      </c>
      <c r="H10351" s="128">
        <v>0</v>
      </c>
      <c r="I10351" s="128">
        <v>1127.93</v>
      </c>
      <c r="J10351" s="129">
        <v>1127.93</v>
      </c>
      <c r="K10351" s="101" t="s">
        <v>1388</v>
      </c>
    </row>
    <row r="10352" spans="1:11" ht="56.25" customHeight="1">
      <c r="A10352" s="98" t="s">
        <v>633</v>
      </c>
      <c r="B10352" s="125" t="s">
        <v>7720</v>
      </c>
      <c r="C10352" s="126">
        <v>42577</v>
      </c>
      <c r="D10352" s="98" t="s">
        <v>3</v>
      </c>
      <c r="E10352" s="98">
        <v>1401427</v>
      </c>
      <c r="F10352" s="98"/>
      <c r="G10352" s="127" t="s">
        <v>11553</v>
      </c>
      <c r="H10352" s="128">
        <v>0</v>
      </c>
      <c r="I10352" s="128">
        <v>9217.44</v>
      </c>
      <c r="J10352" s="129">
        <v>9217.44</v>
      </c>
      <c r="K10352" s="101" t="s">
        <v>1388</v>
      </c>
    </row>
    <row r="10353" spans="1:11" ht="56.25" customHeight="1">
      <c r="A10353" s="98" t="s">
        <v>633</v>
      </c>
      <c r="B10353" s="125" t="s">
        <v>7720</v>
      </c>
      <c r="C10353" s="126">
        <v>42577</v>
      </c>
      <c r="D10353" s="98" t="s">
        <v>3</v>
      </c>
      <c r="E10353" s="98">
        <v>1401436</v>
      </c>
      <c r="F10353" s="98"/>
      <c r="G10353" s="127" t="s">
        <v>11556</v>
      </c>
      <c r="H10353" s="128">
        <v>0</v>
      </c>
      <c r="I10353" s="128">
        <v>300</v>
      </c>
      <c r="J10353" s="129">
        <v>300</v>
      </c>
      <c r="K10353" s="101" t="s">
        <v>1388</v>
      </c>
    </row>
    <row r="10354" spans="1:11" ht="56.25" customHeight="1">
      <c r="A10354" s="98" t="s">
        <v>633</v>
      </c>
      <c r="B10354" s="125" t="s">
        <v>7720</v>
      </c>
      <c r="C10354" s="126">
        <v>42577</v>
      </c>
      <c r="D10354" s="98" t="s">
        <v>3</v>
      </c>
      <c r="E10354" s="98">
        <v>1401462</v>
      </c>
      <c r="F10354" s="98"/>
      <c r="G10354" s="127" t="s">
        <v>11566</v>
      </c>
      <c r="H10354" s="128">
        <v>0</v>
      </c>
      <c r="I10354" s="128">
        <v>14.040000000000001</v>
      </c>
      <c r="J10354" s="129">
        <v>14.040000000000001</v>
      </c>
      <c r="K10354" s="101" t="s">
        <v>1388</v>
      </c>
    </row>
    <row r="10355" spans="1:11" ht="56.25" customHeight="1">
      <c r="A10355" s="98" t="s">
        <v>633</v>
      </c>
      <c r="B10355" s="125" t="s">
        <v>7720</v>
      </c>
      <c r="C10355" s="126">
        <v>42577</v>
      </c>
      <c r="D10355" s="98" t="s">
        <v>3</v>
      </c>
      <c r="E10355" s="98">
        <v>1401469</v>
      </c>
      <c r="F10355" s="98"/>
      <c r="G10355" s="127" t="s">
        <v>11568</v>
      </c>
      <c r="H10355" s="128">
        <v>0</v>
      </c>
      <c r="I10355" s="128">
        <v>4.18</v>
      </c>
      <c r="J10355" s="129">
        <v>4.18</v>
      </c>
      <c r="K10355" s="101" t="s">
        <v>1388</v>
      </c>
    </row>
    <row r="10356" spans="1:11" ht="56.25" customHeight="1">
      <c r="A10356" s="98" t="s">
        <v>633</v>
      </c>
      <c r="B10356" s="125" t="s">
        <v>7720</v>
      </c>
      <c r="C10356" s="126">
        <v>42577</v>
      </c>
      <c r="D10356" s="98" t="s">
        <v>3</v>
      </c>
      <c r="E10356" s="98">
        <v>1401471</v>
      </c>
      <c r="F10356" s="98"/>
      <c r="G10356" s="127" t="s">
        <v>11569</v>
      </c>
      <c r="H10356" s="128">
        <v>0</v>
      </c>
      <c r="I10356" s="128">
        <v>91.91</v>
      </c>
      <c r="J10356" s="129">
        <v>91.91</v>
      </c>
      <c r="K10356" s="101" t="s">
        <v>1388</v>
      </c>
    </row>
    <row r="10357" spans="1:11" ht="56.25" customHeight="1">
      <c r="A10357" s="98" t="s">
        <v>633</v>
      </c>
      <c r="B10357" s="125" t="s">
        <v>7720</v>
      </c>
      <c r="C10357" s="126">
        <v>42577</v>
      </c>
      <c r="D10357" s="98" t="s">
        <v>3</v>
      </c>
      <c r="E10357" s="98">
        <v>1401475</v>
      </c>
      <c r="F10357" s="98"/>
      <c r="G10357" s="127" t="s">
        <v>11571</v>
      </c>
      <c r="H10357" s="128">
        <v>0</v>
      </c>
      <c r="I10357" s="128">
        <v>8.35</v>
      </c>
      <c r="J10357" s="129">
        <v>8.35</v>
      </c>
      <c r="K10357" s="101" t="s">
        <v>1388</v>
      </c>
    </row>
    <row r="10358" spans="1:11" ht="56.25" customHeight="1">
      <c r="A10358" s="98" t="s">
        <v>633</v>
      </c>
      <c r="B10358" s="125" t="s">
        <v>7720</v>
      </c>
      <c r="C10358" s="126">
        <v>42577</v>
      </c>
      <c r="D10358" s="98" t="s">
        <v>3</v>
      </c>
      <c r="E10358" s="98">
        <v>1401491</v>
      </c>
      <c r="F10358" s="98"/>
      <c r="G10358" s="127" t="s">
        <v>11574</v>
      </c>
      <c r="H10358" s="128">
        <v>0</v>
      </c>
      <c r="I10358" s="128">
        <v>929.13</v>
      </c>
      <c r="J10358" s="129">
        <v>929.13</v>
      </c>
      <c r="K10358" s="101" t="s">
        <v>1388</v>
      </c>
    </row>
    <row r="10359" spans="1:11" ht="56.25" customHeight="1">
      <c r="A10359" s="98" t="s">
        <v>633</v>
      </c>
      <c r="B10359" s="125" t="s">
        <v>7720</v>
      </c>
      <c r="C10359" s="126">
        <v>42577</v>
      </c>
      <c r="D10359" s="98" t="s">
        <v>3</v>
      </c>
      <c r="E10359" s="98">
        <v>1401511</v>
      </c>
      <c r="F10359" s="98"/>
      <c r="G10359" s="127" t="s">
        <v>11580</v>
      </c>
      <c r="H10359" s="128">
        <v>0</v>
      </c>
      <c r="I10359" s="128">
        <v>460.57</v>
      </c>
      <c r="J10359" s="129">
        <v>460.57</v>
      </c>
      <c r="K10359" s="101" t="s">
        <v>1388</v>
      </c>
    </row>
    <row r="10360" spans="1:11" ht="56.25" customHeight="1">
      <c r="A10360" s="98" t="s">
        <v>633</v>
      </c>
      <c r="B10360" s="125" t="s">
        <v>7720</v>
      </c>
      <c r="C10360" s="126">
        <v>42577</v>
      </c>
      <c r="D10360" s="98" t="s">
        <v>3</v>
      </c>
      <c r="E10360" s="98">
        <v>1401527</v>
      </c>
      <c r="F10360" s="98"/>
      <c r="G10360" s="127" t="s">
        <v>11583</v>
      </c>
      <c r="H10360" s="128">
        <v>0</v>
      </c>
      <c r="I10360" s="128">
        <v>251</v>
      </c>
      <c r="J10360" s="129">
        <v>251</v>
      </c>
      <c r="K10360" s="101" t="s">
        <v>1388</v>
      </c>
    </row>
    <row r="10361" spans="1:11" ht="56.25" customHeight="1">
      <c r="A10361" s="98" t="s">
        <v>633</v>
      </c>
      <c r="B10361" s="125" t="s">
        <v>7720</v>
      </c>
      <c r="C10361" s="126">
        <v>42577</v>
      </c>
      <c r="D10361" s="98" t="s">
        <v>3</v>
      </c>
      <c r="E10361" s="98">
        <v>1401528</v>
      </c>
      <c r="F10361" s="98"/>
      <c r="G10361" s="127" t="s">
        <v>11584</v>
      </c>
      <c r="H10361" s="128">
        <v>0</v>
      </c>
      <c r="I10361" s="128">
        <v>348.75</v>
      </c>
      <c r="J10361" s="129">
        <v>348.75</v>
      </c>
      <c r="K10361" s="101" t="s">
        <v>1388</v>
      </c>
    </row>
    <row r="10362" spans="1:11" ht="56.25" customHeight="1">
      <c r="A10362" s="98" t="s">
        <v>633</v>
      </c>
      <c r="B10362" s="125" t="s">
        <v>7720</v>
      </c>
      <c r="C10362" s="126">
        <v>42577</v>
      </c>
      <c r="D10362" s="98" t="s">
        <v>3</v>
      </c>
      <c r="E10362" s="98">
        <v>1401572</v>
      </c>
      <c r="F10362" s="98"/>
      <c r="G10362" s="127" t="s">
        <v>11585</v>
      </c>
      <c r="H10362" s="128">
        <v>0</v>
      </c>
      <c r="I10362" s="128">
        <v>284.07</v>
      </c>
      <c r="J10362" s="129">
        <v>284.07</v>
      </c>
      <c r="K10362" s="101" t="s">
        <v>1388</v>
      </c>
    </row>
    <row r="10363" spans="1:11" ht="56.25" customHeight="1">
      <c r="A10363" s="98" t="s">
        <v>633</v>
      </c>
      <c r="B10363" s="125" t="s">
        <v>7720</v>
      </c>
      <c r="C10363" s="126">
        <v>42578</v>
      </c>
      <c r="D10363" s="98" t="s">
        <v>3</v>
      </c>
      <c r="E10363" s="98">
        <v>1401807</v>
      </c>
      <c r="F10363" s="98"/>
      <c r="G10363" s="127" t="s">
        <v>11587</v>
      </c>
      <c r="H10363" s="128">
        <v>0</v>
      </c>
      <c r="I10363" s="128">
        <v>4177.95</v>
      </c>
      <c r="J10363" s="129">
        <v>4177.95</v>
      </c>
      <c r="K10363" s="101" t="s">
        <v>1388</v>
      </c>
    </row>
    <row r="10364" spans="1:11" ht="56.25" customHeight="1">
      <c r="A10364" s="98" t="s">
        <v>633</v>
      </c>
      <c r="B10364" s="125" t="s">
        <v>7720</v>
      </c>
      <c r="C10364" s="126">
        <v>42578</v>
      </c>
      <c r="D10364" s="98" t="s">
        <v>3</v>
      </c>
      <c r="E10364" s="98">
        <v>1401857</v>
      </c>
      <c r="F10364" s="98"/>
      <c r="G10364" s="127" t="s">
        <v>11592</v>
      </c>
      <c r="H10364" s="128">
        <v>0</v>
      </c>
      <c r="I10364" s="128">
        <v>800</v>
      </c>
      <c r="J10364" s="129">
        <v>800</v>
      </c>
      <c r="K10364" s="101" t="s">
        <v>1388</v>
      </c>
    </row>
    <row r="10365" spans="1:11" ht="56.25" customHeight="1">
      <c r="A10365" s="98" t="s">
        <v>633</v>
      </c>
      <c r="B10365" s="125" t="s">
        <v>7720</v>
      </c>
      <c r="C10365" s="126">
        <v>42578</v>
      </c>
      <c r="D10365" s="98" t="s">
        <v>3</v>
      </c>
      <c r="E10365" s="98">
        <v>1401999</v>
      </c>
      <c r="F10365" s="98"/>
      <c r="G10365" s="127" t="s">
        <v>11606</v>
      </c>
      <c r="H10365" s="128">
        <v>0</v>
      </c>
      <c r="I10365" s="128">
        <v>2304.38</v>
      </c>
      <c r="J10365" s="129">
        <v>2304.38</v>
      </c>
      <c r="K10365" s="101" t="s">
        <v>1388</v>
      </c>
    </row>
    <row r="10366" spans="1:11" ht="56.25" customHeight="1">
      <c r="A10366" s="98" t="s">
        <v>633</v>
      </c>
      <c r="B10366" s="125" t="s">
        <v>7720</v>
      </c>
      <c r="C10366" s="126">
        <v>42578</v>
      </c>
      <c r="D10366" s="98" t="s">
        <v>3</v>
      </c>
      <c r="E10366" s="98">
        <v>1402030</v>
      </c>
      <c r="F10366" s="98"/>
      <c r="G10366" s="127" t="s">
        <v>11607</v>
      </c>
      <c r="H10366" s="128">
        <v>0</v>
      </c>
      <c r="I10366" s="128">
        <v>392.91</v>
      </c>
      <c r="J10366" s="129">
        <v>392.91</v>
      </c>
      <c r="K10366" s="101" t="s">
        <v>1388</v>
      </c>
    </row>
    <row r="10367" spans="1:11" ht="56.25" customHeight="1">
      <c r="A10367" s="98" t="s">
        <v>633</v>
      </c>
      <c r="B10367" s="125" t="s">
        <v>7720</v>
      </c>
      <c r="C10367" s="126">
        <v>42579</v>
      </c>
      <c r="D10367" s="98" t="s">
        <v>3</v>
      </c>
      <c r="E10367" s="98">
        <v>1402179</v>
      </c>
      <c r="F10367" s="98"/>
      <c r="G10367" s="127" t="s">
        <v>11613</v>
      </c>
      <c r="H10367" s="128">
        <v>0</v>
      </c>
      <c r="I10367" s="128">
        <v>1131.8500000000001</v>
      </c>
      <c r="J10367" s="129">
        <v>1131.8500000000001</v>
      </c>
      <c r="K10367" s="101" t="s">
        <v>1388</v>
      </c>
    </row>
    <row r="10368" spans="1:11" ht="56.25" customHeight="1">
      <c r="A10368" s="98" t="s">
        <v>633</v>
      </c>
      <c r="B10368" s="125" t="s">
        <v>7720</v>
      </c>
      <c r="C10368" s="126">
        <v>42579</v>
      </c>
      <c r="D10368" s="98" t="s">
        <v>3</v>
      </c>
      <c r="E10368" s="98">
        <v>1402214</v>
      </c>
      <c r="F10368" s="98"/>
      <c r="G10368" s="127" t="s">
        <v>11616</v>
      </c>
      <c r="H10368" s="128">
        <v>0</v>
      </c>
      <c r="I10368" s="128">
        <v>668.53</v>
      </c>
      <c r="J10368" s="129">
        <v>668.53</v>
      </c>
      <c r="K10368" s="101" t="s">
        <v>1388</v>
      </c>
    </row>
    <row r="10369" spans="1:11" ht="56.25" customHeight="1">
      <c r="A10369" s="98" t="s">
        <v>633</v>
      </c>
      <c r="B10369" s="125" t="s">
        <v>7720</v>
      </c>
      <c r="C10369" s="126">
        <v>42579</v>
      </c>
      <c r="D10369" s="98" t="s">
        <v>3</v>
      </c>
      <c r="E10369" s="98">
        <v>1402224</v>
      </c>
      <c r="F10369" s="98"/>
      <c r="G10369" s="127" t="s">
        <v>11617</v>
      </c>
      <c r="H10369" s="128">
        <v>0</v>
      </c>
      <c r="I10369" s="128">
        <v>556.5</v>
      </c>
      <c r="J10369" s="129">
        <v>556.5</v>
      </c>
      <c r="K10369" s="101" t="s">
        <v>1388</v>
      </c>
    </row>
    <row r="10370" spans="1:11" ht="56.25" customHeight="1">
      <c r="A10370" s="98" t="s">
        <v>633</v>
      </c>
      <c r="B10370" s="125" t="s">
        <v>7720</v>
      </c>
      <c r="C10370" s="126">
        <v>42579</v>
      </c>
      <c r="D10370" s="98" t="s">
        <v>3</v>
      </c>
      <c r="E10370" s="98">
        <v>1402247</v>
      </c>
      <c r="F10370" s="98"/>
      <c r="G10370" s="127" t="s">
        <v>11621</v>
      </c>
      <c r="H10370" s="128">
        <v>0</v>
      </c>
      <c r="I10370" s="128">
        <v>245.20000000000002</v>
      </c>
      <c r="J10370" s="129">
        <v>245.20000000000002</v>
      </c>
      <c r="K10370" s="101" t="s">
        <v>1388</v>
      </c>
    </row>
    <row r="10371" spans="1:11" ht="56.25" customHeight="1">
      <c r="A10371" s="98" t="s">
        <v>633</v>
      </c>
      <c r="B10371" s="125" t="s">
        <v>7720</v>
      </c>
      <c r="C10371" s="126">
        <v>42579</v>
      </c>
      <c r="D10371" s="98" t="s">
        <v>3</v>
      </c>
      <c r="E10371" s="98">
        <v>1402280</v>
      </c>
      <c r="F10371" s="98"/>
      <c r="G10371" s="127" t="s">
        <v>11631</v>
      </c>
      <c r="H10371" s="128">
        <v>0</v>
      </c>
      <c r="I10371" s="128">
        <v>97.38</v>
      </c>
      <c r="J10371" s="129">
        <v>97.38</v>
      </c>
      <c r="K10371" s="101" t="s">
        <v>1388</v>
      </c>
    </row>
    <row r="10372" spans="1:11" ht="56.25" customHeight="1">
      <c r="A10372" s="98" t="s">
        <v>633</v>
      </c>
      <c r="B10372" s="125" t="s">
        <v>7720</v>
      </c>
      <c r="C10372" s="126">
        <v>42579</v>
      </c>
      <c r="D10372" s="98" t="s">
        <v>3</v>
      </c>
      <c r="E10372" s="98">
        <v>1402292</v>
      </c>
      <c r="F10372" s="98"/>
      <c r="G10372" s="127" t="s">
        <v>11634</v>
      </c>
      <c r="H10372" s="128">
        <v>0</v>
      </c>
      <c r="I10372" s="128">
        <v>6118.43</v>
      </c>
      <c r="J10372" s="129">
        <v>6118.43</v>
      </c>
      <c r="K10372" s="101" t="s">
        <v>1388</v>
      </c>
    </row>
    <row r="10373" spans="1:11" ht="56.25" customHeight="1">
      <c r="A10373" s="98" t="s">
        <v>633</v>
      </c>
      <c r="B10373" s="125" t="s">
        <v>7720</v>
      </c>
      <c r="C10373" s="126">
        <v>42579</v>
      </c>
      <c r="D10373" s="98" t="s">
        <v>3</v>
      </c>
      <c r="E10373" s="98">
        <v>1402294</v>
      </c>
      <c r="F10373" s="98"/>
      <c r="G10373" s="127" t="s">
        <v>11635</v>
      </c>
      <c r="H10373" s="128">
        <v>0</v>
      </c>
      <c r="I10373" s="128">
        <v>733.2</v>
      </c>
      <c r="J10373" s="129">
        <v>733.2</v>
      </c>
      <c r="K10373" s="101" t="s">
        <v>1388</v>
      </c>
    </row>
    <row r="10374" spans="1:11" ht="56.25" customHeight="1">
      <c r="A10374" s="98" t="s">
        <v>633</v>
      </c>
      <c r="B10374" s="125" t="s">
        <v>7720</v>
      </c>
      <c r="C10374" s="126">
        <v>42579</v>
      </c>
      <c r="D10374" s="98" t="s">
        <v>3</v>
      </c>
      <c r="E10374" s="98">
        <v>1402300</v>
      </c>
      <c r="F10374" s="98"/>
      <c r="G10374" s="127" t="s">
        <v>11636</v>
      </c>
      <c r="H10374" s="128">
        <v>0</v>
      </c>
      <c r="I10374" s="128">
        <v>6.47</v>
      </c>
      <c r="J10374" s="129">
        <v>6.47</v>
      </c>
      <c r="K10374" s="101" t="s">
        <v>1388</v>
      </c>
    </row>
    <row r="10375" spans="1:11" ht="56.25" customHeight="1">
      <c r="A10375" s="98" t="s">
        <v>633</v>
      </c>
      <c r="B10375" s="125" t="s">
        <v>7720</v>
      </c>
      <c r="C10375" s="126">
        <v>42579</v>
      </c>
      <c r="D10375" s="98" t="s">
        <v>3</v>
      </c>
      <c r="E10375" s="98">
        <v>1402304</v>
      </c>
      <c r="F10375" s="98"/>
      <c r="G10375" s="127" t="s">
        <v>11638</v>
      </c>
      <c r="H10375" s="128">
        <v>0</v>
      </c>
      <c r="I10375" s="128">
        <v>8</v>
      </c>
      <c r="J10375" s="129">
        <v>8</v>
      </c>
      <c r="K10375" s="101" t="s">
        <v>1388</v>
      </c>
    </row>
    <row r="10376" spans="1:11" ht="56.25" customHeight="1">
      <c r="A10376" s="98" t="s">
        <v>633</v>
      </c>
      <c r="B10376" s="125" t="s">
        <v>7720</v>
      </c>
      <c r="C10376" s="126">
        <v>42579</v>
      </c>
      <c r="D10376" s="98" t="s">
        <v>3</v>
      </c>
      <c r="E10376" s="98">
        <v>1402326</v>
      </c>
      <c r="F10376" s="98"/>
      <c r="G10376" s="127" t="s">
        <v>11640</v>
      </c>
      <c r="H10376" s="128">
        <v>0</v>
      </c>
      <c r="I10376" s="128">
        <v>130</v>
      </c>
      <c r="J10376" s="129">
        <v>130</v>
      </c>
      <c r="K10376" s="101" t="s">
        <v>1388</v>
      </c>
    </row>
    <row r="10377" spans="1:11" ht="56.25" customHeight="1">
      <c r="A10377" s="98" t="s">
        <v>633</v>
      </c>
      <c r="B10377" s="125" t="s">
        <v>7720</v>
      </c>
      <c r="C10377" s="126">
        <v>42579</v>
      </c>
      <c r="D10377" s="98" t="s">
        <v>3</v>
      </c>
      <c r="E10377" s="98">
        <v>1402376</v>
      </c>
      <c r="F10377" s="98"/>
      <c r="G10377" s="127" t="s">
        <v>11641</v>
      </c>
      <c r="H10377" s="128">
        <v>0</v>
      </c>
      <c r="I10377" s="128">
        <v>3196.27</v>
      </c>
      <c r="J10377" s="129">
        <v>3196.27</v>
      </c>
      <c r="K10377" s="101" t="s">
        <v>1388</v>
      </c>
    </row>
    <row r="10378" spans="1:11" ht="56.25" customHeight="1">
      <c r="A10378" s="98" t="s">
        <v>633</v>
      </c>
      <c r="B10378" s="125" t="s">
        <v>7720</v>
      </c>
      <c r="C10378" s="126">
        <v>42579</v>
      </c>
      <c r="D10378" s="98" t="s">
        <v>3</v>
      </c>
      <c r="E10378" s="98">
        <v>1402400</v>
      </c>
      <c r="F10378" s="98"/>
      <c r="G10378" s="127" t="s">
        <v>11644</v>
      </c>
      <c r="H10378" s="128">
        <v>0</v>
      </c>
      <c r="I10378" s="128">
        <v>9645</v>
      </c>
      <c r="J10378" s="129">
        <v>9645</v>
      </c>
      <c r="K10378" s="101" t="s">
        <v>1388</v>
      </c>
    </row>
    <row r="10379" spans="1:11" ht="56.25" customHeight="1">
      <c r="A10379" s="98" t="s">
        <v>633</v>
      </c>
      <c r="B10379" s="125" t="s">
        <v>7720</v>
      </c>
      <c r="C10379" s="126">
        <v>42579</v>
      </c>
      <c r="D10379" s="98" t="s">
        <v>3</v>
      </c>
      <c r="E10379" s="98">
        <v>1402436</v>
      </c>
      <c r="F10379" s="98"/>
      <c r="G10379" s="127" t="s">
        <v>11646</v>
      </c>
      <c r="H10379" s="128">
        <v>0</v>
      </c>
      <c r="I10379" s="128">
        <v>200</v>
      </c>
      <c r="J10379" s="129">
        <v>200</v>
      </c>
      <c r="K10379" s="101" t="s">
        <v>1388</v>
      </c>
    </row>
    <row r="10380" spans="1:11" ht="56.25" customHeight="1">
      <c r="A10380" s="98" t="s">
        <v>633</v>
      </c>
      <c r="B10380" s="125" t="s">
        <v>7720</v>
      </c>
      <c r="C10380" s="126">
        <v>42579</v>
      </c>
      <c r="D10380" s="98" t="s">
        <v>3</v>
      </c>
      <c r="E10380" s="98">
        <v>1402448</v>
      </c>
      <c r="F10380" s="98"/>
      <c r="G10380" s="127" t="s">
        <v>11647</v>
      </c>
      <c r="H10380" s="128">
        <v>0</v>
      </c>
      <c r="I10380" s="128">
        <v>16485.990000000002</v>
      </c>
      <c r="J10380" s="129">
        <v>16485.990000000002</v>
      </c>
      <c r="K10380" s="101" t="s">
        <v>1388</v>
      </c>
    </row>
    <row r="10381" spans="1:11" ht="56.25" customHeight="1">
      <c r="A10381" s="98" t="s">
        <v>633</v>
      </c>
      <c r="B10381" s="125" t="s">
        <v>7720</v>
      </c>
      <c r="C10381" s="126">
        <v>42580</v>
      </c>
      <c r="D10381" s="98" t="s">
        <v>3</v>
      </c>
      <c r="E10381" s="98">
        <v>1402629</v>
      </c>
      <c r="F10381" s="98"/>
      <c r="G10381" s="127" t="s">
        <v>11658</v>
      </c>
      <c r="H10381" s="128">
        <v>0</v>
      </c>
      <c r="I10381" s="128">
        <v>3701.06</v>
      </c>
      <c r="J10381" s="129">
        <v>3701.06</v>
      </c>
      <c r="K10381" s="101" t="s">
        <v>1388</v>
      </c>
    </row>
    <row r="10382" spans="1:11" ht="56.25" customHeight="1">
      <c r="A10382" s="98" t="s">
        <v>633</v>
      </c>
      <c r="B10382" s="125" t="s">
        <v>7720</v>
      </c>
      <c r="C10382" s="126">
        <v>42580</v>
      </c>
      <c r="D10382" s="98" t="s">
        <v>3</v>
      </c>
      <c r="E10382" s="98">
        <v>1402744</v>
      </c>
      <c r="F10382" s="98"/>
      <c r="G10382" s="127" t="s">
        <v>11683</v>
      </c>
      <c r="H10382" s="128">
        <v>0</v>
      </c>
      <c r="I10382" s="128">
        <v>514.08000000000004</v>
      </c>
      <c r="J10382" s="129">
        <v>514.08000000000004</v>
      </c>
      <c r="K10382" s="101" t="s">
        <v>1388</v>
      </c>
    </row>
    <row r="10383" spans="1:11" ht="56.25" customHeight="1">
      <c r="A10383" s="98" t="s">
        <v>633</v>
      </c>
      <c r="B10383" s="125" t="s">
        <v>7720</v>
      </c>
      <c r="C10383" s="126">
        <v>42580</v>
      </c>
      <c r="D10383" s="98" t="s">
        <v>3</v>
      </c>
      <c r="E10383" s="98">
        <v>1402765</v>
      </c>
      <c r="F10383" s="98"/>
      <c r="G10383" s="127" t="s">
        <v>11685</v>
      </c>
      <c r="H10383" s="128">
        <v>0</v>
      </c>
      <c r="I10383" s="128">
        <v>3072.38</v>
      </c>
      <c r="J10383" s="129">
        <v>3072.38</v>
      </c>
      <c r="K10383" s="101" t="s">
        <v>1388</v>
      </c>
    </row>
    <row r="10384" spans="1:11" ht="56.25" customHeight="1">
      <c r="A10384" s="98" t="s">
        <v>633</v>
      </c>
      <c r="B10384" s="125" t="s">
        <v>7720</v>
      </c>
      <c r="C10384" s="126">
        <v>42580</v>
      </c>
      <c r="D10384" s="98" t="s">
        <v>3</v>
      </c>
      <c r="E10384" s="98">
        <v>1402767</v>
      </c>
      <c r="F10384" s="98"/>
      <c r="G10384" s="127" t="s">
        <v>11686</v>
      </c>
      <c r="H10384" s="128">
        <v>0</v>
      </c>
      <c r="I10384" s="128">
        <v>3072.38</v>
      </c>
      <c r="J10384" s="129">
        <v>3072.38</v>
      </c>
      <c r="K10384" s="101" t="s">
        <v>1388</v>
      </c>
    </row>
    <row r="10385" spans="1:11" ht="56.25" customHeight="1">
      <c r="A10385" s="98" t="s">
        <v>633</v>
      </c>
      <c r="B10385" s="125" t="s">
        <v>7720</v>
      </c>
      <c r="C10385" s="126">
        <v>42580</v>
      </c>
      <c r="D10385" s="98" t="s">
        <v>3</v>
      </c>
      <c r="E10385" s="98">
        <v>1402792</v>
      </c>
      <c r="F10385" s="98"/>
      <c r="G10385" s="127" t="s">
        <v>10685</v>
      </c>
      <c r="H10385" s="128">
        <v>0</v>
      </c>
      <c r="I10385" s="128">
        <v>2000</v>
      </c>
      <c r="J10385" s="129">
        <v>2000</v>
      </c>
      <c r="K10385" s="101" t="s">
        <v>1388</v>
      </c>
    </row>
    <row r="10386" spans="1:11" ht="56.25" customHeight="1">
      <c r="A10386" s="98" t="s">
        <v>633</v>
      </c>
      <c r="B10386" s="125" t="s">
        <v>7720</v>
      </c>
      <c r="C10386" s="126">
        <v>42580</v>
      </c>
      <c r="D10386" s="98" t="s">
        <v>3</v>
      </c>
      <c r="E10386" s="98">
        <v>1402857</v>
      </c>
      <c r="F10386" s="98"/>
      <c r="G10386" s="127" t="s">
        <v>11690</v>
      </c>
      <c r="H10386" s="128">
        <v>0</v>
      </c>
      <c r="I10386" s="128">
        <v>2000</v>
      </c>
      <c r="J10386" s="129">
        <v>2000</v>
      </c>
      <c r="K10386" s="101" t="s">
        <v>1388</v>
      </c>
    </row>
    <row r="10387" spans="1:11" ht="56.25" customHeight="1">
      <c r="A10387" s="98" t="s">
        <v>633</v>
      </c>
      <c r="B10387" s="125" t="s">
        <v>7720</v>
      </c>
      <c r="C10387" s="126">
        <v>42583</v>
      </c>
      <c r="D10387" s="98" t="s">
        <v>3</v>
      </c>
      <c r="E10387" s="98">
        <v>1403084</v>
      </c>
      <c r="F10387" s="98"/>
      <c r="G10387" s="127" t="s">
        <v>11693</v>
      </c>
      <c r="H10387" s="128">
        <v>0</v>
      </c>
      <c r="I10387" s="128">
        <v>21.2</v>
      </c>
      <c r="J10387" s="129">
        <v>21.2</v>
      </c>
      <c r="K10387" s="101" t="s">
        <v>1388</v>
      </c>
    </row>
    <row r="10388" spans="1:11" ht="56.25" customHeight="1">
      <c r="A10388" s="98" t="s">
        <v>633</v>
      </c>
      <c r="B10388" s="125" t="s">
        <v>7720</v>
      </c>
      <c r="C10388" s="126">
        <v>42583</v>
      </c>
      <c r="D10388" s="98" t="s">
        <v>3</v>
      </c>
      <c r="E10388" s="98">
        <v>1403107</v>
      </c>
      <c r="F10388" s="98"/>
      <c r="G10388" s="127" t="s">
        <v>11694</v>
      </c>
      <c r="H10388" s="128">
        <v>0</v>
      </c>
      <c r="I10388" s="128">
        <v>214.37</v>
      </c>
      <c r="J10388" s="129">
        <v>214.37</v>
      </c>
      <c r="K10388" s="101" t="s">
        <v>1388</v>
      </c>
    </row>
    <row r="10389" spans="1:11" ht="56.25" customHeight="1">
      <c r="A10389" s="98" t="s">
        <v>633</v>
      </c>
      <c r="B10389" s="125" t="s">
        <v>7720</v>
      </c>
      <c r="C10389" s="126">
        <v>42583</v>
      </c>
      <c r="D10389" s="98" t="s">
        <v>3</v>
      </c>
      <c r="E10389" s="98">
        <v>1403147</v>
      </c>
      <c r="F10389" s="98"/>
      <c r="G10389" s="127" t="s">
        <v>11700</v>
      </c>
      <c r="H10389" s="128">
        <v>0</v>
      </c>
      <c r="I10389" s="128">
        <v>500</v>
      </c>
      <c r="J10389" s="129">
        <v>500</v>
      </c>
      <c r="K10389" s="101" t="s">
        <v>1388</v>
      </c>
    </row>
    <row r="10390" spans="1:11" ht="56.25" customHeight="1">
      <c r="A10390" s="98" t="s">
        <v>633</v>
      </c>
      <c r="B10390" s="125" t="s">
        <v>7720</v>
      </c>
      <c r="C10390" s="126">
        <v>42583</v>
      </c>
      <c r="D10390" s="98" t="s">
        <v>3</v>
      </c>
      <c r="E10390" s="98">
        <v>1403200</v>
      </c>
      <c r="F10390" s="98"/>
      <c r="G10390" s="127" t="s">
        <v>10201</v>
      </c>
      <c r="H10390" s="128">
        <v>0</v>
      </c>
      <c r="I10390" s="128">
        <v>200</v>
      </c>
      <c r="J10390" s="129">
        <v>200</v>
      </c>
      <c r="K10390" s="101" t="s">
        <v>1388</v>
      </c>
    </row>
    <row r="10391" spans="1:11" ht="56.25" customHeight="1">
      <c r="A10391" s="98" t="s">
        <v>633</v>
      </c>
      <c r="B10391" s="125" t="s">
        <v>7720</v>
      </c>
      <c r="C10391" s="126">
        <v>42583</v>
      </c>
      <c r="D10391" s="98" t="s">
        <v>3</v>
      </c>
      <c r="E10391" s="98">
        <v>1403225</v>
      </c>
      <c r="F10391" s="98"/>
      <c r="G10391" s="127" t="s">
        <v>11712</v>
      </c>
      <c r="H10391" s="128">
        <v>0</v>
      </c>
      <c r="I10391" s="128">
        <v>351.19</v>
      </c>
      <c r="J10391" s="129">
        <v>351.19</v>
      </c>
      <c r="K10391" s="101" t="s">
        <v>1388</v>
      </c>
    </row>
    <row r="10392" spans="1:11" ht="56.25" customHeight="1">
      <c r="A10392" s="98" t="s">
        <v>633</v>
      </c>
      <c r="B10392" s="125" t="s">
        <v>7720</v>
      </c>
      <c r="C10392" s="126">
        <v>42584</v>
      </c>
      <c r="D10392" s="98" t="s">
        <v>3</v>
      </c>
      <c r="E10392" s="98">
        <v>1403497</v>
      </c>
      <c r="F10392" s="98"/>
      <c r="G10392" s="127" t="s">
        <v>11723</v>
      </c>
      <c r="H10392" s="128">
        <v>0</v>
      </c>
      <c r="I10392" s="128">
        <v>500.97</v>
      </c>
      <c r="J10392" s="129">
        <v>500.97</v>
      </c>
      <c r="K10392" s="101" t="s">
        <v>1388</v>
      </c>
    </row>
    <row r="10393" spans="1:11" ht="56.25" customHeight="1">
      <c r="A10393" s="98" t="s">
        <v>633</v>
      </c>
      <c r="B10393" s="125" t="s">
        <v>7720</v>
      </c>
      <c r="C10393" s="126">
        <v>42584</v>
      </c>
      <c r="D10393" s="98" t="s">
        <v>3</v>
      </c>
      <c r="E10393" s="98">
        <v>1403576</v>
      </c>
      <c r="F10393" s="98"/>
      <c r="G10393" s="127" t="s">
        <v>11737</v>
      </c>
      <c r="H10393" s="128">
        <v>0</v>
      </c>
      <c r="I10393" s="128">
        <v>931.35</v>
      </c>
      <c r="J10393" s="129">
        <v>931.35</v>
      </c>
      <c r="K10393" s="101" t="s">
        <v>1388</v>
      </c>
    </row>
    <row r="10394" spans="1:11" ht="56.25" customHeight="1">
      <c r="A10394" s="98" t="s">
        <v>633</v>
      </c>
      <c r="B10394" s="125" t="s">
        <v>7720</v>
      </c>
      <c r="C10394" s="126">
        <v>42584</v>
      </c>
      <c r="D10394" s="98" t="s">
        <v>3</v>
      </c>
      <c r="E10394" s="98">
        <v>1403706</v>
      </c>
      <c r="F10394" s="98"/>
      <c r="G10394" s="127" t="s">
        <v>11748</v>
      </c>
      <c r="H10394" s="128">
        <v>0</v>
      </c>
      <c r="I10394" s="128">
        <v>2750.66</v>
      </c>
      <c r="J10394" s="129">
        <v>2750.66</v>
      </c>
      <c r="K10394" s="101" t="s">
        <v>1388</v>
      </c>
    </row>
    <row r="10395" spans="1:11" ht="56.25" customHeight="1">
      <c r="A10395" s="98" t="s">
        <v>633</v>
      </c>
      <c r="B10395" s="125" t="s">
        <v>7720</v>
      </c>
      <c r="C10395" s="126">
        <v>42584</v>
      </c>
      <c r="D10395" s="98" t="s">
        <v>3</v>
      </c>
      <c r="E10395" s="98">
        <v>1403737</v>
      </c>
      <c r="F10395" s="98"/>
      <c r="G10395" s="127" t="s">
        <v>11750</v>
      </c>
      <c r="H10395" s="128">
        <v>0</v>
      </c>
      <c r="I10395" s="128">
        <v>123</v>
      </c>
      <c r="J10395" s="129">
        <v>123</v>
      </c>
      <c r="K10395" s="101" t="s">
        <v>1388</v>
      </c>
    </row>
    <row r="10396" spans="1:11" ht="56.25" customHeight="1">
      <c r="A10396" s="98" t="s">
        <v>633</v>
      </c>
      <c r="B10396" s="125" t="s">
        <v>7720</v>
      </c>
      <c r="C10396" s="126">
        <v>42584</v>
      </c>
      <c r="D10396" s="98" t="s">
        <v>3</v>
      </c>
      <c r="E10396" s="98">
        <v>1403742</v>
      </c>
      <c r="F10396" s="98"/>
      <c r="G10396" s="127" t="s">
        <v>11751</v>
      </c>
      <c r="H10396" s="128">
        <v>0</v>
      </c>
      <c r="I10396" s="128">
        <v>96</v>
      </c>
      <c r="J10396" s="129">
        <v>96</v>
      </c>
      <c r="K10396" s="101" t="s">
        <v>1388</v>
      </c>
    </row>
    <row r="10397" spans="1:11" ht="56.25" customHeight="1">
      <c r="A10397" s="98" t="s">
        <v>633</v>
      </c>
      <c r="B10397" s="125" t="s">
        <v>7720</v>
      </c>
      <c r="C10397" s="126">
        <v>42584</v>
      </c>
      <c r="D10397" s="98" t="s">
        <v>3</v>
      </c>
      <c r="E10397" s="98">
        <v>1403743</v>
      </c>
      <c r="F10397" s="98"/>
      <c r="G10397" s="127" t="s">
        <v>11752</v>
      </c>
      <c r="H10397" s="128">
        <v>0</v>
      </c>
      <c r="I10397" s="128">
        <v>96</v>
      </c>
      <c r="J10397" s="129">
        <v>96</v>
      </c>
      <c r="K10397" s="101" t="s">
        <v>1388</v>
      </c>
    </row>
    <row r="10398" spans="1:11" ht="56.25" customHeight="1">
      <c r="A10398" s="98" t="s">
        <v>633</v>
      </c>
      <c r="B10398" s="125" t="s">
        <v>7720</v>
      </c>
      <c r="C10398" s="126">
        <v>42584</v>
      </c>
      <c r="D10398" s="98" t="s">
        <v>3</v>
      </c>
      <c r="E10398" s="98">
        <v>1403745</v>
      </c>
      <c r="F10398" s="98"/>
      <c r="G10398" s="127" t="s">
        <v>11753</v>
      </c>
      <c r="H10398" s="128">
        <v>0</v>
      </c>
      <c r="I10398" s="128">
        <v>96</v>
      </c>
      <c r="J10398" s="129">
        <v>96</v>
      </c>
      <c r="K10398" s="101" t="s">
        <v>1388</v>
      </c>
    </row>
    <row r="10399" spans="1:11" ht="56.25" customHeight="1">
      <c r="A10399" s="98" t="s">
        <v>633</v>
      </c>
      <c r="B10399" s="125" t="s">
        <v>7720</v>
      </c>
      <c r="C10399" s="126">
        <v>42584</v>
      </c>
      <c r="D10399" s="98" t="s">
        <v>3</v>
      </c>
      <c r="E10399" s="98">
        <v>1403773</v>
      </c>
      <c r="F10399" s="98"/>
      <c r="G10399" s="127" t="s">
        <v>11759</v>
      </c>
      <c r="H10399" s="128">
        <v>0</v>
      </c>
      <c r="I10399" s="128">
        <v>640</v>
      </c>
      <c r="J10399" s="129">
        <v>640</v>
      </c>
      <c r="K10399" s="101" t="s">
        <v>1388</v>
      </c>
    </row>
    <row r="10400" spans="1:11" ht="56.25" customHeight="1">
      <c r="A10400" s="98" t="s">
        <v>633</v>
      </c>
      <c r="B10400" s="125" t="s">
        <v>7720</v>
      </c>
      <c r="C10400" s="126">
        <v>42584</v>
      </c>
      <c r="D10400" s="98" t="s">
        <v>3</v>
      </c>
      <c r="E10400" s="98">
        <v>1403779</v>
      </c>
      <c r="F10400" s="98"/>
      <c r="G10400" s="127" t="s">
        <v>11760</v>
      </c>
      <c r="H10400" s="128">
        <v>0</v>
      </c>
      <c r="I10400" s="128">
        <v>11.4</v>
      </c>
      <c r="J10400" s="129">
        <v>11.4</v>
      </c>
      <c r="K10400" s="101" t="s">
        <v>1388</v>
      </c>
    </row>
    <row r="10401" spans="1:11" ht="56.25" customHeight="1">
      <c r="A10401" s="98" t="s">
        <v>633</v>
      </c>
      <c r="B10401" s="125" t="s">
        <v>7720</v>
      </c>
      <c r="C10401" s="126">
        <v>42585</v>
      </c>
      <c r="D10401" s="98" t="s">
        <v>3</v>
      </c>
      <c r="E10401" s="98">
        <v>1404010</v>
      </c>
      <c r="F10401" s="98"/>
      <c r="G10401" s="127" t="s">
        <v>11788</v>
      </c>
      <c r="H10401" s="128">
        <v>0</v>
      </c>
      <c r="I10401" s="128">
        <v>13334.6</v>
      </c>
      <c r="J10401" s="129">
        <v>13334.6</v>
      </c>
      <c r="K10401" s="101" t="s">
        <v>1388</v>
      </c>
    </row>
    <row r="10402" spans="1:11" ht="56.25" customHeight="1">
      <c r="A10402" s="98" t="s">
        <v>633</v>
      </c>
      <c r="B10402" s="125" t="s">
        <v>7720</v>
      </c>
      <c r="C10402" s="126">
        <v>42585</v>
      </c>
      <c r="D10402" s="98" t="s">
        <v>3</v>
      </c>
      <c r="E10402" s="98">
        <v>1404076</v>
      </c>
      <c r="F10402" s="98"/>
      <c r="G10402" s="127" t="s">
        <v>11804</v>
      </c>
      <c r="H10402" s="128">
        <v>0</v>
      </c>
      <c r="I10402" s="128">
        <v>191.89000000000001</v>
      </c>
      <c r="J10402" s="129">
        <v>191.89000000000001</v>
      </c>
      <c r="K10402" s="101" t="s">
        <v>1388</v>
      </c>
    </row>
    <row r="10403" spans="1:11" ht="56.25" customHeight="1">
      <c r="A10403" s="98" t="s">
        <v>633</v>
      </c>
      <c r="B10403" s="125" t="s">
        <v>7720</v>
      </c>
      <c r="C10403" s="126">
        <v>42585</v>
      </c>
      <c r="D10403" s="98" t="s">
        <v>3</v>
      </c>
      <c r="E10403" s="98">
        <v>1404080</v>
      </c>
      <c r="F10403" s="98"/>
      <c r="G10403" s="127" t="s">
        <v>11805</v>
      </c>
      <c r="H10403" s="128">
        <v>0</v>
      </c>
      <c r="I10403" s="128">
        <v>300.7</v>
      </c>
      <c r="J10403" s="129">
        <v>300.7</v>
      </c>
      <c r="K10403" s="101" t="s">
        <v>1388</v>
      </c>
    </row>
    <row r="10404" spans="1:11" ht="56.25" customHeight="1">
      <c r="A10404" s="98" t="s">
        <v>633</v>
      </c>
      <c r="B10404" s="125" t="s">
        <v>7720</v>
      </c>
      <c r="C10404" s="126">
        <v>42585</v>
      </c>
      <c r="D10404" s="98" t="s">
        <v>3</v>
      </c>
      <c r="E10404" s="98">
        <v>1404081</v>
      </c>
      <c r="F10404" s="98"/>
      <c r="G10404" s="127" t="s">
        <v>11806</v>
      </c>
      <c r="H10404" s="128">
        <v>0</v>
      </c>
      <c r="I10404" s="128">
        <v>300.7</v>
      </c>
      <c r="J10404" s="129">
        <v>300.7</v>
      </c>
      <c r="K10404" s="101" t="s">
        <v>1388</v>
      </c>
    </row>
    <row r="10405" spans="1:11" ht="56.25" customHeight="1">
      <c r="A10405" s="98" t="s">
        <v>633</v>
      </c>
      <c r="B10405" s="125" t="s">
        <v>7720</v>
      </c>
      <c r="C10405" s="126">
        <v>42585</v>
      </c>
      <c r="D10405" s="98" t="s">
        <v>3</v>
      </c>
      <c r="E10405" s="98">
        <v>1404082</v>
      </c>
      <c r="F10405" s="98"/>
      <c r="G10405" s="127" t="s">
        <v>11807</v>
      </c>
      <c r="H10405" s="128">
        <v>0</v>
      </c>
      <c r="I10405" s="128">
        <v>300.7</v>
      </c>
      <c r="J10405" s="129">
        <v>300.7</v>
      </c>
      <c r="K10405" s="101" t="s">
        <v>1388</v>
      </c>
    </row>
    <row r="10406" spans="1:11" ht="56.25" customHeight="1">
      <c r="A10406" s="98" t="s">
        <v>633</v>
      </c>
      <c r="B10406" s="125" t="s">
        <v>7720</v>
      </c>
      <c r="C10406" s="126">
        <v>42585</v>
      </c>
      <c r="D10406" s="98" t="s">
        <v>3</v>
      </c>
      <c r="E10406" s="98">
        <v>1404083</v>
      </c>
      <c r="F10406" s="98"/>
      <c r="G10406" s="127" t="s">
        <v>11808</v>
      </c>
      <c r="H10406" s="128">
        <v>0</v>
      </c>
      <c r="I10406" s="128">
        <v>186.5</v>
      </c>
      <c r="J10406" s="129">
        <v>186.5</v>
      </c>
      <c r="K10406" s="101" t="s">
        <v>1388</v>
      </c>
    </row>
    <row r="10407" spans="1:11" ht="56.25" customHeight="1">
      <c r="A10407" s="98" t="s">
        <v>633</v>
      </c>
      <c r="B10407" s="125" t="s">
        <v>7720</v>
      </c>
      <c r="C10407" s="126">
        <v>42585</v>
      </c>
      <c r="D10407" s="98" t="s">
        <v>3</v>
      </c>
      <c r="E10407" s="98">
        <v>1404084</v>
      </c>
      <c r="F10407" s="98"/>
      <c r="G10407" s="127" t="s">
        <v>11809</v>
      </c>
      <c r="H10407" s="128">
        <v>0</v>
      </c>
      <c r="I10407" s="128">
        <v>926.39</v>
      </c>
      <c r="J10407" s="129">
        <v>926.39</v>
      </c>
      <c r="K10407" s="101" t="s">
        <v>1388</v>
      </c>
    </row>
    <row r="10408" spans="1:11" ht="56.25" customHeight="1">
      <c r="A10408" s="98" t="s">
        <v>633</v>
      </c>
      <c r="B10408" s="125" t="s">
        <v>7720</v>
      </c>
      <c r="C10408" s="126">
        <v>42585</v>
      </c>
      <c r="D10408" s="98" t="s">
        <v>3</v>
      </c>
      <c r="E10408" s="98">
        <v>1404085</v>
      </c>
      <c r="F10408" s="98"/>
      <c r="G10408" s="127" t="s">
        <v>11810</v>
      </c>
      <c r="H10408" s="128">
        <v>0</v>
      </c>
      <c r="I10408" s="128">
        <v>2413.9700000000003</v>
      </c>
      <c r="J10408" s="129">
        <v>2413.9700000000003</v>
      </c>
      <c r="K10408" s="101" t="s">
        <v>1388</v>
      </c>
    </row>
    <row r="10409" spans="1:11" ht="56.25" customHeight="1">
      <c r="A10409" s="98" t="s">
        <v>633</v>
      </c>
      <c r="B10409" s="125" t="s">
        <v>7720</v>
      </c>
      <c r="C10409" s="126">
        <v>42585</v>
      </c>
      <c r="D10409" s="98" t="s">
        <v>3</v>
      </c>
      <c r="E10409" s="98">
        <v>1404086</v>
      </c>
      <c r="F10409" s="98"/>
      <c r="G10409" s="127" t="s">
        <v>11811</v>
      </c>
      <c r="H10409" s="128">
        <v>0</v>
      </c>
      <c r="I10409" s="128">
        <v>904.79</v>
      </c>
      <c r="J10409" s="129">
        <v>904.79</v>
      </c>
      <c r="K10409" s="101" t="s">
        <v>1388</v>
      </c>
    </row>
    <row r="10410" spans="1:11" ht="56.25" customHeight="1">
      <c r="A10410" s="98" t="s">
        <v>633</v>
      </c>
      <c r="B10410" s="125" t="s">
        <v>7720</v>
      </c>
      <c r="C10410" s="126">
        <v>42585</v>
      </c>
      <c r="D10410" s="98" t="s">
        <v>3</v>
      </c>
      <c r="E10410" s="98">
        <v>1404088</v>
      </c>
      <c r="F10410" s="98"/>
      <c r="G10410" s="127" t="s">
        <v>11812</v>
      </c>
      <c r="H10410" s="128">
        <v>0</v>
      </c>
      <c r="I10410" s="128">
        <v>1922.93</v>
      </c>
      <c r="J10410" s="129">
        <v>1922.93</v>
      </c>
      <c r="K10410" s="101" t="s">
        <v>1388</v>
      </c>
    </row>
    <row r="10411" spans="1:11" ht="56.25" customHeight="1">
      <c r="A10411" s="98" t="s">
        <v>633</v>
      </c>
      <c r="B10411" s="125" t="s">
        <v>7720</v>
      </c>
      <c r="C10411" s="126">
        <v>42585</v>
      </c>
      <c r="D10411" s="98" t="s">
        <v>3</v>
      </c>
      <c r="E10411" s="98">
        <v>1404089</v>
      </c>
      <c r="F10411" s="98"/>
      <c r="G10411" s="127" t="s">
        <v>11813</v>
      </c>
      <c r="H10411" s="128">
        <v>0</v>
      </c>
      <c r="I10411" s="128">
        <v>878.94</v>
      </c>
      <c r="J10411" s="129">
        <v>878.94</v>
      </c>
      <c r="K10411" s="101" t="s">
        <v>1388</v>
      </c>
    </row>
    <row r="10412" spans="1:11" ht="56.25" customHeight="1">
      <c r="A10412" s="98" t="s">
        <v>633</v>
      </c>
      <c r="B10412" s="125" t="s">
        <v>7720</v>
      </c>
      <c r="C10412" s="126">
        <v>42585</v>
      </c>
      <c r="D10412" s="98" t="s">
        <v>3</v>
      </c>
      <c r="E10412" s="98">
        <v>1404090</v>
      </c>
      <c r="F10412" s="98"/>
      <c r="G10412" s="127" t="s">
        <v>11814</v>
      </c>
      <c r="H10412" s="128">
        <v>0</v>
      </c>
      <c r="I10412" s="128">
        <v>939.56000000000006</v>
      </c>
      <c r="J10412" s="129">
        <v>939.56000000000006</v>
      </c>
      <c r="K10412" s="101" t="s">
        <v>1388</v>
      </c>
    </row>
    <row r="10413" spans="1:11" ht="56.25" customHeight="1">
      <c r="A10413" s="98" t="s">
        <v>633</v>
      </c>
      <c r="B10413" s="125" t="s">
        <v>7720</v>
      </c>
      <c r="C10413" s="126">
        <v>42585</v>
      </c>
      <c r="D10413" s="98" t="s">
        <v>3</v>
      </c>
      <c r="E10413" s="98">
        <v>1404091</v>
      </c>
      <c r="F10413" s="98"/>
      <c r="G10413" s="127" t="s">
        <v>11815</v>
      </c>
      <c r="H10413" s="128">
        <v>0</v>
      </c>
      <c r="I10413" s="128">
        <v>403.58</v>
      </c>
      <c r="J10413" s="129">
        <v>403.58</v>
      </c>
      <c r="K10413" s="101" t="s">
        <v>1388</v>
      </c>
    </row>
    <row r="10414" spans="1:11" ht="56.25" customHeight="1">
      <c r="A10414" s="98" t="s">
        <v>633</v>
      </c>
      <c r="B10414" s="125" t="s">
        <v>7720</v>
      </c>
      <c r="C10414" s="126">
        <v>42585</v>
      </c>
      <c r="D10414" s="98" t="s">
        <v>3</v>
      </c>
      <c r="E10414" s="98">
        <v>1404092</v>
      </c>
      <c r="F10414" s="98"/>
      <c r="G10414" s="127" t="s">
        <v>11816</v>
      </c>
      <c r="H10414" s="128">
        <v>0</v>
      </c>
      <c r="I10414" s="128">
        <v>141.04</v>
      </c>
      <c r="J10414" s="129">
        <v>141.04</v>
      </c>
      <c r="K10414" s="101" t="s">
        <v>1388</v>
      </c>
    </row>
    <row r="10415" spans="1:11" ht="56.25" customHeight="1">
      <c r="A10415" s="98" t="s">
        <v>633</v>
      </c>
      <c r="B10415" s="125" t="s">
        <v>7720</v>
      </c>
      <c r="C10415" s="126">
        <v>42585</v>
      </c>
      <c r="D10415" s="98" t="s">
        <v>3</v>
      </c>
      <c r="E10415" s="98">
        <v>1404093</v>
      </c>
      <c r="F10415" s="98"/>
      <c r="G10415" s="127" t="s">
        <v>11817</v>
      </c>
      <c r="H10415" s="128">
        <v>0</v>
      </c>
      <c r="I10415" s="128">
        <v>834.36</v>
      </c>
      <c r="J10415" s="129">
        <v>834.36</v>
      </c>
      <c r="K10415" s="101" t="s">
        <v>1388</v>
      </c>
    </row>
    <row r="10416" spans="1:11" ht="56.25" customHeight="1">
      <c r="A10416" s="98" t="s">
        <v>633</v>
      </c>
      <c r="B10416" s="125" t="s">
        <v>7720</v>
      </c>
      <c r="C10416" s="126">
        <v>42585</v>
      </c>
      <c r="D10416" s="98" t="s">
        <v>3</v>
      </c>
      <c r="E10416" s="98">
        <v>1404095</v>
      </c>
      <c r="F10416" s="98"/>
      <c r="G10416" s="127" t="s">
        <v>11818</v>
      </c>
      <c r="H10416" s="128">
        <v>0</v>
      </c>
      <c r="I10416" s="128">
        <v>354.25</v>
      </c>
      <c r="J10416" s="129">
        <v>354.25</v>
      </c>
      <c r="K10416" s="101" t="s">
        <v>1388</v>
      </c>
    </row>
    <row r="10417" spans="1:11" ht="56.25" customHeight="1">
      <c r="A10417" s="98" t="s">
        <v>633</v>
      </c>
      <c r="B10417" s="125" t="s">
        <v>7720</v>
      </c>
      <c r="C10417" s="126">
        <v>42585</v>
      </c>
      <c r="D10417" s="98" t="s">
        <v>3</v>
      </c>
      <c r="E10417" s="98">
        <v>1404096</v>
      </c>
      <c r="F10417" s="98"/>
      <c r="G10417" s="127" t="s">
        <v>11819</v>
      </c>
      <c r="H10417" s="128">
        <v>0</v>
      </c>
      <c r="I10417" s="128">
        <v>6352.55</v>
      </c>
      <c r="J10417" s="129">
        <v>6352.55</v>
      </c>
      <c r="K10417" s="101" t="s">
        <v>1388</v>
      </c>
    </row>
    <row r="10418" spans="1:11" ht="56.25" customHeight="1">
      <c r="A10418" s="98" t="s">
        <v>633</v>
      </c>
      <c r="B10418" s="125" t="s">
        <v>7720</v>
      </c>
      <c r="C10418" s="126">
        <v>42585</v>
      </c>
      <c r="D10418" s="98" t="s">
        <v>3</v>
      </c>
      <c r="E10418" s="98">
        <v>1404099</v>
      </c>
      <c r="F10418" s="98"/>
      <c r="G10418" s="127" t="s">
        <v>11820</v>
      </c>
      <c r="H10418" s="128">
        <v>0</v>
      </c>
      <c r="I10418" s="128">
        <v>1353.49</v>
      </c>
      <c r="J10418" s="129">
        <v>1353.49</v>
      </c>
      <c r="K10418" s="101" t="s">
        <v>1388</v>
      </c>
    </row>
    <row r="10419" spans="1:11" ht="56.25" customHeight="1">
      <c r="A10419" s="98" t="s">
        <v>633</v>
      </c>
      <c r="B10419" s="125" t="s">
        <v>7720</v>
      </c>
      <c r="C10419" s="126">
        <v>42585</v>
      </c>
      <c r="D10419" s="98" t="s">
        <v>3</v>
      </c>
      <c r="E10419" s="98">
        <v>1404117</v>
      </c>
      <c r="F10419" s="98"/>
      <c r="G10419" s="127" t="s">
        <v>11821</v>
      </c>
      <c r="H10419" s="128">
        <v>0</v>
      </c>
      <c r="I10419" s="128">
        <v>514.29999999999995</v>
      </c>
      <c r="J10419" s="129">
        <v>514.29999999999995</v>
      </c>
      <c r="K10419" s="101" t="s">
        <v>1388</v>
      </c>
    </row>
    <row r="10420" spans="1:11" ht="56.25" customHeight="1">
      <c r="A10420" s="98" t="s">
        <v>633</v>
      </c>
      <c r="B10420" s="125" t="s">
        <v>7720</v>
      </c>
      <c r="C10420" s="126">
        <v>42585</v>
      </c>
      <c r="D10420" s="98" t="s">
        <v>3</v>
      </c>
      <c r="E10420" s="98">
        <v>1404127</v>
      </c>
      <c r="F10420" s="98"/>
      <c r="G10420" s="127" t="s">
        <v>11823</v>
      </c>
      <c r="H10420" s="128">
        <v>0</v>
      </c>
      <c r="I10420" s="128">
        <v>3000</v>
      </c>
      <c r="J10420" s="129">
        <v>3000</v>
      </c>
      <c r="K10420" s="101" t="s">
        <v>1388</v>
      </c>
    </row>
    <row r="10421" spans="1:11" ht="56.25" customHeight="1">
      <c r="A10421" s="98" t="s">
        <v>633</v>
      </c>
      <c r="B10421" s="125" t="s">
        <v>7720</v>
      </c>
      <c r="C10421" s="126">
        <v>42585</v>
      </c>
      <c r="D10421" s="98" t="s">
        <v>3</v>
      </c>
      <c r="E10421" s="98">
        <v>1404175</v>
      </c>
      <c r="F10421" s="98"/>
      <c r="G10421" s="127" t="s">
        <v>11827</v>
      </c>
      <c r="H10421" s="128">
        <v>0</v>
      </c>
      <c r="I10421" s="128">
        <v>1115</v>
      </c>
      <c r="J10421" s="129">
        <v>1115</v>
      </c>
      <c r="K10421" s="101" t="s">
        <v>1388</v>
      </c>
    </row>
    <row r="10422" spans="1:11" ht="56.25" customHeight="1">
      <c r="A10422" s="98" t="s">
        <v>633</v>
      </c>
      <c r="B10422" s="125" t="s">
        <v>7720</v>
      </c>
      <c r="C10422" s="126">
        <v>42586</v>
      </c>
      <c r="D10422" s="98" t="s">
        <v>3</v>
      </c>
      <c r="E10422" s="98">
        <v>1404367</v>
      </c>
      <c r="F10422" s="98"/>
      <c r="G10422" s="127" t="s">
        <v>11737</v>
      </c>
      <c r="H10422" s="128">
        <v>0</v>
      </c>
      <c r="I10422" s="128">
        <v>50.31</v>
      </c>
      <c r="J10422" s="129">
        <v>50.31</v>
      </c>
      <c r="K10422" s="101" t="s">
        <v>1388</v>
      </c>
    </row>
    <row r="10423" spans="1:11" ht="56.25" customHeight="1">
      <c r="A10423" s="98" t="s">
        <v>633</v>
      </c>
      <c r="B10423" s="125" t="s">
        <v>7720</v>
      </c>
      <c r="C10423" s="126">
        <v>42586</v>
      </c>
      <c r="D10423" s="98" t="s">
        <v>3</v>
      </c>
      <c r="E10423" s="98">
        <v>1404381</v>
      </c>
      <c r="F10423" s="98"/>
      <c r="G10423" s="127" t="s">
        <v>11832</v>
      </c>
      <c r="H10423" s="128">
        <v>0</v>
      </c>
      <c r="I10423" s="128">
        <v>47.5</v>
      </c>
      <c r="J10423" s="129">
        <v>47.5</v>
      </c>
      <c r="K10423" s="101" t="s">
        <v>1388</v>
      </c>
    </row>
    <row r="10424" spans="1:11" ht="56.25" customHeight="1">
      <c r="A10424" s="98" t="s">
        <v>633</v>
      </c>
      <c r="B10424" s="125" t="s">
        <v>7720</v>
      </c>
      <c r="C10424" s="126">
        <v>42586</v>
      </c>
      <c r="D10424" s="98" t="s">
        <v>3</v>
      </c>
      <c r="E10424" s="98">
        <v>1404446</v>
      </c>
      <c r="F10424" s="98"/>
      <c r="G10424" s="127" t="s">
        <v>11835</v>
      </c>
      <c r="H10424" s="128">
        <v>0</v>
      </c>
      <c r="I10424" s="128">
        <v>545</v>
      </c>
      <c r="J10424" s="129">
        <v>545</v>
      </c>
      <c r="K10424" s="101" t="s">
        <v>1388</v>
      </c>
    </row>
    <row r="10425" spans="1:11" ht="56.25" customHeight="1">
      <c r="A10425" s="98" t="s">
        <v>633</v>
      </c>
      <c r="B10425" s="125" t="s">
        <v>7720</v>
      </c>
      <c r="C10425" s="126">
        <v>42586</v>
      </c>
      <c r="D10425" s="98" t="s">
        <v>3</v>
      </c>
      <c r="E10425" s="98">
        <v>1404448</v>
      </c>
      <c r="F10425" s="98"/>
      <c r="G10425" s="127" t="s">
        <v>11836</v>
      </c>
      <c r="H10425" s="128">
        <v>0</v>
      </c>
      <c r="I10425" s="128">
        <v>711.18000000000006</v>
      </c>
      <c r="J10425" s="129">
        <v>711.18000000000006</v>
      </c>
      <c r="K10425" s="101" t="s">
        <v>1388</v>
      </c>
    </row>
    <row r="10426" spans="1:11" ht="56.25" customHeight="1">
      <c r="A10426" s="98" t="s">
        <v>633</v>
      </c>
      <c r="B10426" s="125" t="s">
        <v>7720</v>
      </c>
      <c r="C10426" s="126">
        <v>42586</v>
      </c>
      <c r="D10426" s="98" t="s">
        <v>3</v>
      </c>
      <c r="E10426" s="98">
        <v>1404465</v>
      </c>
      <c r="F10426" s="98"/>
      <c r="G10426" s="127" t="s">
        <v>11840</v>
      </c>
      <c r="H10426" s="128">
        <v>0</v>
      </c>
      <c r="I10426" s="128">
        <v>19.900000000000002</v>
      </c>
      <c r="J10426" s="129">
        <v>19.900000000000002</v>
      </c>
      <c r="K10426" s="101" t="s">
        <v>1388</v>
      </c>
    </row>
    <row r="10427" spans="1:11" ht="56.25" customHeight="1">
      <c r="A10427" s="98" t="s">
        <v>633</v>
      </c>
      <c r="B10427" s="125" t="s">
        <v>7720</v>
      </c>
      <c r="C10427" s="126">
        <v>42586</v>
      </c>
      <c r="D10427" s="98" t="s">
        <v>3</v>
      </c>
      <c r="E10427" s="98">
        <v>1404490</v>
      </c>
      <c r="F10427" s="98"/>
      <c r="G10427" s="127" t="s">
        <v>11846</v>
      </c>
      <c r="H10427" s="128">
        <v>0</v>
      </c>
      <c r="I10427" s="128">
        <v>4690.8</v>
      </c>
      <c r="J10427" s="129">
        <v>4690.8</v>
      </c>
      <c r="K10427" s="101" t="s">
        <v>1388</v>
      </c>
    </row>
    <row r="10428" spans="1:11" ht="56.25" customHeight="1">
      <c r="A10428" s="98" t="s">
        <v>633</v>
      </c>
      <c r="B10428" s="125" t="s">
        <v>7720</v>
      </c>
      <c r="C10428" s="126">
        <v>42586</v>
      </c>
      <c r="D10428" s="98" t="s">
        <v>3</v>
      </c>
      <c r="E10428" s="98">
        <v>1404492</v>
      </c>
      <c r="F10428" s="98"/>
      <c r="G10428" s="127" t="s">
        <v>11847</v>
      </c>
      <c r="H10428" s="128">
        <v>0</v>
      </c>
      <c r="I10428" s="128">
        <v>3338.4</v>
      </c>
      <c r="J10428" s="129">
        <v>3338.4</v>
      </c>
      <c r="K10428" s="101" t="s">
        <v>1388</v>
      </c>
    </row>
    <row r="10429" spans="1:11" ht="56.25" customHeight="1">
      <c r="A10429" s="98" t="s">
        <v>633</v>
      </c>
      <c r="B10429" s="125" t="s">
        <v>7720</v>
      </c>
      <c r="C10429" s="126">
        <v>42586</v>
      </c>
      <c r="D10429" s="98" t="s">
        <v>3</v>
      </c>
      <c r="E10429" s="98">
        <v>1404495</v>
      </c>
      <c r="F10429" s="98"/>
      <c r="G10429" s="127" t="s">
        <v>11848</v>
      </c>
      <c r="H10429" s="128">
        <v>0</v>
      </c>
      <c r="I10429" s="128">
        <v>2498.48</v>
      </c>
      <c r="J10429" s="129">
        <v>2498.48</v>
      </c>
      <c r="K10429" s="101" t="s">
        <v>1388</v>
      </c>
    </row>
    <row r="10430" spans="1:11" ht="56.25" customHeight="1">
      <c r="A10430" s="98" t="s">
        <v>633</v>
      </c>
      <c r="B10430" s="125" t="s">
        <v>7720</v>
      </c>
      <c r="C10430" s="126">
        <v>42586</v>
      </c>
      <c r="D10430" s="98" t="s">
        <v>3</v>
      </c>
      <c r="E10430" s="98">
        <v>1404524</v>
      </c>
      <c r="F10430" s="98"/>
      <c r="G10430" s="127" t="s">
        <v>11850</v>
      </c>
      <c r="H10430" s="128">
        <v>0</v>
      </c>
      <c r="I10430" s="128">
        <v>1644.54</v>
      </c>
      <c r="J10430" s="129">
        <v>1644.54</v>
      </c>
      <c r="K10430" s="101" t="s">
        <v>1388</v>
      </c>
    </row>
    <row r="10431" spans="1:11" ht="56.25" customHeight="1">
      <c r="A10431" s="98" t="s">
        <v>633</v>
      </c>
      <c r="B10431" s="125" t="s">
        <v>7720</v>
      </c>
      <c r="C10431" s="126">
        <v>42586</v>
      </c>
      <c r="D10431" s="98" t="s">
        <v>3</v>
      </c>
      <c r="E10431" s="98">
        <v>1404582</v>
      </c>
      <c r="F10431" s="98"/>
      <c r="G10431" s="127" t="s">
        <v>11852</v>
      </c>
      <c r="H10431" s="128">
        <v>0</v>
      </c>
      <c r="I10431" s="128">
        <v>522</v>
      </c>
      <c r="J10431" s="129">
        <v>522</v>
      </c>
      <c r="K10431" s="101" t="s">
        <v>1388</v>
      </c>
    </row>
    <row r="10432" spans="1:11" ht="56.25" customHeight="1">
      <c r="A10432" s="98" t="s">
        <v>633</v>
      </c>
      <c r="B10432" s="125" t="s">
        <v>7720</v>
      </c>
      <c r="C10432" s="126">
        <v>42586</v>
      </c>
      <c r="D10432" s="98" t="s">
        <v>3</v>
      </c>
      <c r="E10432" s="98">
        <v>1404601</v>
      </c>
      <c r="F10432" s="98"/>
      <c r="G10432" s="127" t="s">
        <v>9192</v>
      </c>
      <c r="H10432" s="128">
        <v>0</v>
      </c>
      <c r="I10432" s="128">
        <v>1713</v>
      </c>
      <c r="J10432" s="129">
        <v>1713</v>
      </c>
      <c r="K10432" s="101" t="s">
        <v>1388</v>
      </c>
    </row>
    <row r="10433" spans="1:11" ht="56.25" customHeight="1">
      <c r="A10433" s="98" t="s">
        <v>633</v>
      </c>
      <c r="B10433" s="125" t="s">
        <v>7720</v>
      </c>
      <c r="C10433" s="126">
        <v>42586</v>
      </c>
      <c r="D10433" s="98" t="s">
        <v>3</v>
      </c>
      <c r="E10433" s="98">
        <v>1404622</v>
      </c>
      <c r="F10433" s="98"/>
      <c r="G10433" s="127" t="s">
        <v>11856</v>
      </c>
      <c r="H10433" s="128">
        <v>0</v>
      </c>
      <c r="I10433" s="128">
        <v>695.52</v>
      </c>
      <c r="J10433" s="129">
        <v>695.52</v>
      </c>
      <c r="K10433" s="101" t="s">
        <v>1388</v>
      </c>
    </row>
    <row r="10434" spans="1:11" ht="56.25" customHeight="1">
      <c r="A10434" s="98" t="s">
        <v>633</v>
      </c>
      <c r="B10434" s="125" t="s">
        <v>7720</v>
      </c>
      <c r="C10434" s="126">
        <v>42586</v>
      </c>
      <c r="D10434" s="98" t="s">
        <v>3</v>
      </c>
      <c r="E10434" s="98">
        <v>1404643</v>
      </c>
      <c r="F10434" s="98"/>
      <c r="G10434" s="127" t="s">
        <v>11857</v>
      </c>
      <c r="H10434" s="128">
        <v>0</v>
      </c>
      <c r="I10434" s="128">
        <v>1330.07</v>
      </c>
      <c r="J10434" s="129">
        <v>1330.07</v>
      </c>
      <c r="K10434" s="101" t="s">
        <v>1388</v>
      </c>
    </row>
    <row r="10435" spans="1:11" ht="56.25" customHeight="1">
      <c r="A10435" s="98" t="s">
        <v>633</v>
      </c>
      <c r="B10435" s="125" t="s">
        <v>7720</v>
      </c>
      <c r="C10435" s="126">
        <v>42586</v>
      </c>
      <c r="D10435" s="98" t="s">
        <v>3</v>
      </c>
      <c r="E10435" s="98">
        <v>1404652</v>
      </c>
      <c r="F10435" s="98"/>
      <c r="G10435" s="127" t="s">
        <v>11858</v>
      </c>
      <c r="H10435" s="128">
        <v>0</v>
      </c>
      <c r="I10435" s="128">
        <v>5431.96</v>
      </c>
      <c r="J10435" s="129">
        <v>5431.96</v>
      </c>
      <c r="K10435" s="101" t="s">
        <v>1388</v>
      </c>
    </row>
    <row r="10436" spans="1:11" ht="56.25" customHeight="1">
      <c r="A10436" s="98" t="s">
        <v>633</v>
      </c>
      <c r="B10436" s="125" t="s">
        <v>7720</v>
      </c>
      <c r="C10436" s="126">
        <v>42586</v>
      </c>
      <c r="D10436" s="98" t="s">
        <v>3</v>
      </c>
      <c r="E10436" s="98">
        <v>1404679</v>
      </c>
      <c r="F10436" s="98"/>
      <c r="G10436" s="127" t="s">
        <v>11861</v>
      </c>
      <c r="H10436" s="128">
        <v>0</v>
      </c>
      <c r="I10436" s="128">
        <v>894</v>
      </c>
      <c r="J10436" s="129">
        <v>894</v>
      </c>
      <c r="K10436" s="101" t="s">
        <v>1388</v>
      </c>
    </row>
    <row r="10437" spans="1:11" ht="56.25" customHeight="1">
      <c r="A10437" s="98" t="s">
        <v>633</v>
      </c>
      <c r="B10437" s="125" t="s">
        <v>7720</v>
      </c>
      <c r="C10437" s="126">
        <v>42586</v>
      </c>
      <c r="D10437" s="98" t="s">
        <v>3</v>
      </c>
      <c r="E10437" s="98">
        <v>1404698</v>
      </c>
      <c r="F10437" s="98"/>
      <c r="G10437" s="127" t="s">
        <v>11864</v>
      </c>
      <c r="H10437" s="128">
        <v>0</v>
      </c>
      <c r="I10437" s="128">
        <v>7183.1</v>
      </c>
      <c r="J10437" s="129">
        <v>7183.1</v>
      </c>
      <c r="K10437" s="101" t="s">
        <v>1388</v>
      </c>
    </row>
    <row r="10438" spans="1:11" ht="56.25" customHeight="1">
      <c r="A10438" s="98" t="s">
        <v>633</v>
      </c>
      <c r="B10438" s="125" t="s">
        <v>7720</v>
      </c>
      <c r="C10438" s="126">
        <v>42587</v>
      </c>
      <c r="D10438" s="98" t="s">
        <v>3</v>
      </c>
      <c r="E10438" s="98">
        <v>1404828</v>
      </c>
      <c r="F10438" s="98"/>
      <c r="G10438" s="127" t="s">
        <v>7806</v>
      </c>
      <c r="H10438" s="128">
        <v>0</v>
      </c>
      <c r="I10438" s="128">
        <v>1016</v>
      </c>
      <c r="J10438" s="129">
        <v>1016</v>
      </c>
      <c r="K10438" s="101" t="s">
        <v>1388</v>
      </c>
    </row>
    <row r="10439" spans="1:11" ht="56.25" customHeight="1">
      <c r="A10439" s="98" t="s">
        <v>633</v>
      </c>
      <c r="B10439" s="125" t="s">
        <v>7720</v>
      </c>
      <c r="C10439" s="126">
        <v>42587</v>
      </c>
      <c r="D10439" s="98" t="s">
        <v>3</v>
      </c>
      <c r="E10439" s="98">
        <v>1404872</v>
      </c>
      <c r="F10439" s="98"/>
      <c r="G10439" s="127" t="s">
        <v>11868</v>
      </c>
      <c r="H10439" s="128">
        <v>0</v>
      </c>
      <c r="I10439" s="128">
        <v>2188.7400000000002</v>
      </c>
      <c r="J10439" s="129">
        <v>2188.7400000000002</v>
      </c>
      <c r="K10439" s="101" t="s">
        <v>1388</v>
      </c>
    </row>
    <row r="10440" spans="1:11" ht="56.25" customHeight="1">
      <c r="A10440" s="98" t="s">
        <v>633</v>
      </c>
      <c r="B10440" s="125" t="s">
        <v>7720</v>
      </c>
      <c r="C10440" s="126">
        <v>42587</v>
      </c>
      <c r="D10440" s="98" t="s">
        <v>3</v>
      </c>
      <c r="E10440" s="98">
        <v>1404879</v>
      </c>
      <c r="F10440" s="98"/>
      <c r="G10440" s="127" t="s">
        <v>11870</v>
      </c>
      <c r="H10440" s="128">
        <v>0</v>
      </c>
      <c r="I10440" s="128">
        <v>92</v>
      </c>
      <c r="J10440" s="129">
        <v>92</v>
      </c>
      <c r="K10440" s="101" t="s">
        <v>1388</v>
      </c>
    </row>
    <row r="10441" spans="1:11" ht="56.25" customHeight="1">
      <c r="A10441" s="98" t="s">
        <v>633</v>
      </c>
      <c r="B10441" s="125" t="s">
        <v>7720</v>
      </c>
      <c r="C10441" s="126">
        <v>42587</v>
      </c>
      <c r="D10441" s="98" t="s">
        <v>3</v>
      </c>
      <c r="E10441" s="98">
        <v>1404884</v>
      </c>
      <c r="F10441" s="98"/>
      <c r="G10441" s="127" t="s">
        <v>11871</v>
      </c>
      <c r="H10441" s="128">
        <v>0</v>
      </c>
      <c r="I10441" s="128">
        <v>19.400000000000002</v>
      </c>
      <c r="J10441" s="129">
        <v>19.400000000000002</v>
      </c>
      <c r="K10441" s="101" t="s">
        <v>1388</v>
      </c>
    </row>
    <row r="10442" spans="1:11" ht="56.25" customHeight="1">
      <c r="A10442" s="98" t="s">
        <v>633</v>
      </c>
      <c r="B10442" s="125" t="s">
        <v>7720</v>
      </c>
      <c r="C10442" s="126">
        <v>42587</v>
      </c>
      <c r="D10442" s="98" t="s">
        <v>3</v>
      </c>
      <c r="E10442" s="98">
        <v>1404886</v>
      </c>
      <c r="F10442" s="98"/>
      <c r="G10442" s="127" t="s">
        <v>11872</v>
      </c>
      <c r="H10442" s="128">
        <v>0</v>
      </c>
      <c r="I10442" s="128">
        <v>164.5</v>
      </c>
      <c r="J10442" s="129">
        <v>164.5</v>
      </c>
      <c r="K10442" s="101" t="s">
        <v>1388</v>
      </c>
    </row>
    <row r="10443" spans="1:11" ht="56.25" customHeight="1">
      <c r="A10443" s="98" t="s">
        <v>633</v>
      </c>
      <c r="B10443" s="125" t="s">
        <v>7720</v>
      </c>
      <c r="C10443" s="126">
        <v>42587</v>
      </c>
      <c r="D10443" s="98" t="s">
        <v>3</v>
      </c>
      <c r="E10443" s="98">
        <v>1404888</v>
      </c>
      <c r="F10443" s="98"/>
      <c r="G10443" s="127" t="s">
        <v>11873</v>
      </c>
      <c r="H10443" s="128">
        <v>0</v>
      </c>
      <c r="I10443" s="128">
        <v>339.01</v>
      </c>
      <c r="J10443" s="129">
        <v>339.01</v>
      </c>
      <c r="K10443" s="101" t="s">
        <v>1388</v>
      </c>
    </row>
    <row r="10444" spans="1:11" ht="56.25" customHeight="1">
      <c r="A10444" s="98" t="s">
        <v>633</v>
      </c>
      <c r="B10444" s="125" t="s">
        <v>7720</v>
      </c>
      <c r="C10444" s="126">
        <v>42587</v>
      </c>
      <c r="D10444" s="98" t="s">
        <v>3</v>
      </c>
      <c r="E10444" s="98">
        <v>1404911</v>
      </c>
      <c r="F10444" s="98"/>
      <c r="G10444" s="127" t="s">
        <v>11877</v>
      </c>
      <c r="H10444" s="128">
        <v>0</v>
      </c>
      <c r="I10444" s="128">
        <v>11</v>
      </c>
      <c r="J10444" s="129">
        <v>11</v>
      </c>
      <c r="K10444" s="101" t="s">
        <v>1388</v>
      </c>
    </row>
    <row r="10445" spans="1:11" ht="56.25" customHeight="1">
      <c r="A10445" s="98" t="s">
        <v>633</v>
      </c>
      <c r="B10445" s="125" t="s">
        <v>7720</v>
      </c>
      <c r="C10445" s="126">
        <v>42587</v>
      </c>
      <c r="D10445" s="98" t="s">
        <v>3</v>
      </c>
      <c r="E10445" s="98">
        <v>1404927</v>
      </c>
      <c r="F10445" s="98"/>
      <c r="G10445" s="127" t="s">
        <v>11879</v>
      </c>
      <c r="H10445" s="128">
        <v>0</v>
      </c>
      <c r="I10445" s="128">
        <v>500</v>
      </c>
      <c r="J10445" s="129">
        <v>500</v>
      </c>
      <c r="K10445" s="101" t="s">
        <v>1388</v>
      </c>
    </row>
    <row r="10446" spans="1:11" ht="56.25" customHeight="1">
      <c r="A10446" s="98" t="s">
        <v>633</v>
      </c>
      <c r="B10446" s="125" t="s">
        <v>7720</v>
      </c>
      <c r="C10446" s="126">
        <v>42587</v>
      </c>
      <c r="D10446" s="98" t="s">
        <v>3</v>
      </c>
      <c r="E10446" s="98">
        <v>1404941</v>
      </c>
      <c r="F10446" s="98"/>
      <c r="G10446" s="127" t="s">
        <v>8274</v>
      </c>
      <c r="H10446" s="128">
        <v>0</v>
      </c>
      <c r="I10446" s="128">
        <v>1500</v>
      </c>
      <c r="J10446" s="129">
        <v>1500</v>
      </c>
      <c r="K10446" s="101" t="s">
        <v>1388</v>
      </c>
    </row>
    <row r="10447" spans="1:11" ht="56.25" customHeight="1">
      <c r="A10447" s="98" t="s">
        <v>633</v>
      </c>
      <c r="B10447" s="125" t="s">
        <v>7720</v>
      </c>
      <c r="C10447" s="126">
        <v>42587</v>
      </c>
      <c r="D10447" s="98" t="s">
        <v>3</v>
      </c>
      <c r="E10447" s="98">
        <v>1404961</v>
      </c>
      <c r="F10447" s="98"/>
      <c r="G10447" s="127" t="s">
        <v>11887</v>
      </c>
      <c r="H10447" s="128">
        <v>0</v>
      </c>
      <c r="I10447" s="128">
        <v>912.24</v>
      </c>
      <c r="J10447" s="129">
        <v>912.24</v>
      </c>
      <c r="K10447" s="101" t="s">
        <v>1388</v>
      </c>
    </row>
    <row r="10448" spans="1:11" ht="56.25" customHeight="1">
      <c r="A10448" s="98" t="s">
        <v>633</v>
      </c>
      <c r="B10448" s="125" t="s">
        <v>7720</v>
      </c>
      <c r="C10448" s="126">
        <v>42587</v>
      </c>
      <c r="D10448" s="98" t="s">
        <v>3</v>
      </c>
      <c r="E10448" s="98">
        <v>1404972</v>
      </c>
      <c r="F10448" s="98"/>
      <c r="G10448" s="127" t="s">
        <v>11892</v>
      </c>
      <c r="H10448" s="128">
        <v>0</v>
      </c>
      <c r="I10448" s="128">
        <v>193206.27</v>
      </c>
      <c r="J10448" s="129">
        <v>193206.27</v>
      </c>
      <c r="K10448" s="101" t="s">
        <v>1388</v>
      </c>
    </row>
    <row r="10449" spans="1:11" ht="56.25" customHeight="1">
      <c r="A10449" s="98" t="s">
        <v>633</v>
      </c>
      <c r="B10449" s="125" t="s">
        <v>7720</v>
      </c>
      <c r="C10449" s="126">
        <v>42587</v>
      </c>
      <c r="D10449" s="98" t="s">
        <v>3</v>
      </c>
      <c r="E10449" s="98">
        <v>1404977</v>
      </c>
      <c r="F10449" s="98"/>
      <c r="G10449" s="127" t="s">
        <v>11894</v>
      </c>
      <c r="H10449" s="128">
        <v>0</v>
      </c>
      <c r="I10449" s="128">
        <v>729080.54</v>
      </c>
      <c r="J10449" s="129">
        <v>729080.54</v>
      </c>
      <c r="K10449" s="101" t="s">
        <v>1388</v>
      </c>
    </row>
    <row r="10450" spans="1:11" ht="56.25" customHeight="1">
      <c r="A10450" s="98" t="s">
        <v>633</v>
      </c>
      <c r="B10450" s="125" t="s">
        <v>7720</v>
      </c>
      <c r="C10450" s="126">
        <v>42587</v>
      </c>
      <c r="D10450" s="98" t="s">
        <v>3</v>
      </c>
      <c r="E10450" s="98">
        <v>1405036</v>
      </c>
      <c r="F10450" s="98"/>
      <c r="G10450" s="127" t="s">
        <v>11901</v>
      </c>
      <c r="H10450" s="128">
        <v>0</v>
      </c>
      <c r="I10450" s="128">
        <v>432</v>
      </c>
      <c r="J10450" s="129">
        <v>432</v>
      </c>
      <c r="K10450" s="101" t="s">
        <v>1388</v>
      </c>
    </row>
    <row r="10451" spans="1:11" ht="56.25" customHeight="1">
      <c r="A10451" s="98" t="s">
        <v>633</v>
      </c>
      <c r="B10451" s="125" t="s">
        <v>7720</v>
      </c>
      <c r="C10451" s="126">
        <v>42587</v>
      </c>
      <c r="D10451" s="98" t="s">
        <v>3</v>
      </c>
      <c r="E10451" s="98">
        <v>1405040</v>
      </c>
      <c r="F10451" s="98"/>
      <c r="G10451" s="127" t="s">
        <v>11902</v>
      </c>
      <c r="H10451" s="128">
        <v>0</v>
      </c>
      <c r="I10451" s="128">
        <v>2641.21</v>
      </c>
      <c r="J10451" s="129">
        <v>2641.21</v>
      </c>
      <c r="K10451" s="101" t="s">
        <v>1388</v>
      </c>
    </row>
    <row r="10452" spans="1:11" ht="56.25" customHeight="1">
      <c r="A10452" s="98" t="s">
        <v>633</v>
      </c>
      <c r="B10452" s="125" t="s">
        <v>7720</v>
      </c>
      <c r="C10452" s="126">
        <v>42587</v>
      </c>
      <c r="D10452" s="98" t="s">
        <v>3</v>
      </c>
      <c r="E10452" s="98">
        <v>1405130</v>
      </c>
      <c r="F10452" s="98"/>
      <c r="G10452" s="127" t="s">
        <v>11905</v>
      </c>
      <c r="H10452" s="128">
        <v>0</v>
      </c>
      <c r="I10452" s="128">
        <v>1498.26</v>
      </c>
      <c r="J10452" s="129">
        <v>1498.26</v>
      </c>
      <c r="K10452" s="101" t="s">
        <v>1388</v>
      </c>
    </row>
    <row r="10453" spans="1:11" ht="56.25" customHeight="1">
      <c r="A10453" s="98" t="s">
        <v>633</v>
      </c>
      <c r="B10453" s="125" t="s">
        <v>7720</v>
      </c>
      <c r="C10453" s="126">
        <v>42587</v>
      </c>
      <c r="D10453" s="98" t="s">
        <v>3</v>
      </c>
      <c r="E10453" s="98">
        <v>1405189</v>
      </c>
      <c r="F10453" s="98"/>
      <c r="G10453" s="127" t="s">
        <v>11906</v>
      </c>
      <c r="H10453" s="128">
        <v>0</v>
      </c>
      <c r="I10453" s="128">
        <v>500</v>
      </c>
      <c r="J10453" s="129">
        <v>500</v>
      </c>
      <c r="K10453" s="101" t="s">
        <v>1388</v>
      </c>
    </row>
    <row r="10454" spans="1:11" ht="56.25" customHeight="1">
      <c r="A10454" s="98" t="s">
        <v>633</v>
      </c>
      <c r="B10454" s="125" t="s">
        <v>7720</v>
      </c>
      <c r="C10454" s="126">
        <v>42587</v>
      </c>
      <c r="D10454" s="98" t="s">
        <v>3</v>
      </c>
      <c r="E10454" s="98">
        <v>1405207</v>
      </c>
      <c r="F10454" s="98"/>
      <c r="G10454" s="127" t="s">
        <v>9404</v>
      </c>
      <c r="H10454" s="128">
        <v>0</v>
      </c>
      <c r="I10454" s="128">
        <v>500</v>
      </c>
      <c r="J10454" s="129">
        <v>500</v>
      </c>
      <c r="K10454" s="101" t="s">
        <v>1388</v>
      </c>
    </row>
    <row r="10455" spans="1:11" ht="56.25" customHeight="1">
      <c r="A10455" s="98" t="s">
        <v>633</v>
      </c>
      <c r="B10455" s="125" t="s">
        <v>7720</v>
      </c>
      <c r="C10455" s="126">
        <v>42587</v>
      </c>
      <c r="D10455" s="98" t="s">
        <v>3</v>
      </c>
      <c r="E10455" s="98">
        <v>1405223</v>
      </c>
      <c r="F10455" s="98"/>
      <c r="G10455" s="127" t="s">
        <v>11907</v>
      </c>
      <c r="H10455" s="128">
        <v>0</v>
      </c>
      <c r="I10455" s="128">
        <v>3607.6</v>
      </c>
      <c r="J10455" s="129">
        <v>3607.6</v>
      </c>
      <c r="K10455" s="101" t="s">
        <v>1388</v>
      </c>
    </row>
    <row r="10456" spans="1:11" ht="56.25" customHeight="1">
      <c r="A10456" s="98" t="s">
        <v>633</v>
      </c>
      <c r="B10456" s="125" t="s">
        <v>7720</v>
      </c>
      <c r="C10456" s="126">
        <v>42590</v>
      </c>
      <c r="D10456" s="98" t="s">
        <v>3</v>
      </c>
      <c r="E10456" s="98">
        <v>1405350</v>
      </c>
      <c r="F10456" s="98"/>
      <c r="G10456" s="127" t="s">
        <v>11908</v>
      </c>
      <c r="H10456" s="128">
        <v>0</v>
      </c>
      <c r="I10456" s="128">
        <v>0.5</v>
      </c>
      <c r="J10456" s="129">
        <v>0.5</v>
      </c>
      <c r="K10456" s="101" t="s">
        <v>1388</v>
      </c>
    </row>
    <row r="10457" spans="1:11" ht="56.25" customHeight="1">
      <c r="A10457" s="98" t="s">
        <v>633</v>
      </c>
      <c r="B10457" s="125" t="s">
        <v>7720</v>
      </c>
      <c r="C10457" s="126">
        <v>42590</v>
      </c>
      <c r="D10457" s="98" t="s">
        <v>3</v>
      </c>
      <c r="E10457" s="98">
        <v>1405407</v>
      </c>
      <c r="F10457" s="98"/>
      <c r="G10457" s="127" t="s">
        <v>11916</v>
      </c>
      <c r="H10457" s="128">
        <v>0</v>
      </c>
      <c r="I10457" s="128">
        <v>6019.63</v>
      </c>
      <c r="J10457" s="129">
        <v>6019.63</v>
      </c>
      <c r="K10457" s="101" t="s">
        <v>1388</v>
      </c>
    </row>
    <row r="10458" spans="1:11" ht="56.25" customHeight="1">
      <c r="A10458" s="98" t="s">
        <v>633</v>
      </c>
      <c r="B10458" s="125" t="s">
        <v>7720</v>
      </c>
      <c r="C10458" s="126">
        <v>42590</v>
      </c>
      <c r="D10458" s="98" t="s">
        <v>3</v>
      </c>
      <c r="E10458" s="98">
        <v>1405416</v>
      </c>
      <c r="F10458" s="98"/>
      <c r="G10458" s="127" t="s">
        <v>11917</v>
      </c>
      <c r="H10458" s="128">
        <v>0</v>
      </c>
      <c r="I10458" s="128">
        <v>510</v>
      </c>
      <c r="J10458" s="129">
        <v>510</v>
      </c>
      <c r="K10458" s="101" t="s">
        <v>1388</v>
      </c>
    </row>
    <row r="10459" spans="1:11" ht="56.25" customHeight="1">
      <c r="A10459" s="98" t="s">
        <v>633</v>
      </c>
      <c r="B10459" s="125" t="s">
        <v>7720</v>
      </c>
      <c r="C10459" s="126">
        <v>42590</v>
      </c>
      <c r="D10459" s="98" t="s">
        <v>3</v>
      </c>
      <c r="E10459" s="98">
        <v>1405443</v>
      </c>
      <c r="F10459" s="98"/>
      <c r="G10459" s="127" t="s">
        <v>11921</v>
      </c>
      <c r="H10459" s="128">
        <v>0</v>
      </c>
      <c r="I10459" s="128">
        <v>2362.6</v>
      </c>
      <c r="J10459" s="129">
        <v>2362.6</v>
      </c>
      <c r="K10459" s="101" t="s">
        <v>1388</v>
      </c>
    </row>
    <row r="10460" spans="1:11" ht="56.25" customHeight="1">
      <c r="A10460" s="98" t="s">
        <v>633</v>
      </c>
      <c r="B10460" s="125" t="s">
        <v>7720</v>
      </c>
      <c r="C10460" s="126">
        <v>42590</v>
      </c>
      <c r="D10460" s="98" t="s">
        <v>3</v>
      </c>
      <c r="E10460" s="98">
        <v>1405476</v>
      </c>
      <c r="F10460" s="98"/>
      <c r="G10460" s="127" t="s">
        <v>11925</v>
      </c>
      <c r="H10460" s="128">
        <v>0</v>
      </c>
      <c r="I10460" s="128">
        <v>9154</v>
      </c>
      <c r="J10460" s="129">
        <v>9154</v>
      </c>
      <c r="K10460" s="101" t="s">
        <v>1388</v>
      </c>
    </row>
    <row r="10461" spans="1:11" ht="56.25" customHeight="1">
      <c r="A10461" s="98" t="s">
        <v>633</v>
      </c>
      <c r="B10461" s="125" t="s">
        <v>7720</v>
      </c>
      <c r="C10461" s="126">
        <v>42590</v>
      </c>
      <c r="D10461" s="98" t="s">
        <v>3</v>
      </c>
      <c r="E10461" s="98">
        <v>1405548</v>
      </c>
      <c r="F10461" s="98"/>
      <c r="G10461" s="127" t="s">
        <v>11927</v>
      </c>
      <c r="H10461" s="128">
        <v>0</v>
      </c>
      <c r="I10461" s="128">
        <v>3084</v>
      </c>
      <c r="J10461" s="129">
        <v>3084</v>
      </c>
      <c r="K10461" s="101" t="s">
        <v>1388</v>
      </c>
    </row>
    <row r="10462" spans="1:11" ht="56.25" customHeight="1">
      <c r="A10462" s="98" t="s">
        <v>633</v>
      </c>
      <c r="B10462" s="125" t="s">
        <v>7720</v>
      </c>
      <c r="C10462" s="126">
        <v>42590</v>
      </c>
      <c r="D10462" s="98" t="s">
        <v>3</v>
      </c>
      <c r="E10462" s="98">
        <v>1405578</v>
      </c>
      <c r="F10462" s="98"/>
      <c r="G10462" s="127" t="s">
        <v>11928</v>
      </c>
      <c r="H10462" s="128">
        <v>0</v>
      </c>
      <c r="I10462" s="128">
        <v>250</v>
      </c>
      <c r="J10462" s="129">
        <v>250</v>
      </c>
      <c r="K10462" s="101" t="s">
        <v>1388</v>
      </c>
    </row>
    <row r="10463" spans="1:11" ht="56.25" customHeight="1">
      <c r="A10463" s="98" t="s">
        <v>633</v>
      </c>
      <c r="B10463" s="125" t="s">
        <v>7720</v>
      </c>
      <c r="C10463" s="126">
        <v>42590</v>
      </c>
      <c r="D10463" s="98" t="s">
        <v>3</v>
      </c>
      <c r="E10463" s="98">
        <v>1405613</v>
      </c>
      <c r="F10463" s="98"/>
      <c r="G10463" s="127" t="s">
        <v>11930</v>
      </c>
      <c r="H10463" s="128">
        <v>0</v>
      </c>
      <c r="I10463" s="128">
        <v>371</v>
      </c>
      <c r="J10463" s="129">
        <v>371</v>
      </c>
      <c r="K10463" s="101" t="s">
        <v>1388</v>
      </c>
    </row>
    <row r="10464" spans="1:11" ht="56.25" customHeight="1">
      <c r="A10464" s="98" t="s">
        <v>633</v>
      </c>
      <c r="B10464" s="125" t="s">
        <v>7720</v>
      </c>
      <c r="C10464" s="126">
        <v>42590</v>
      </c>
      <c r="D10464" s="98" t="s">
        <v>3</v>
      </c>
      <c r="E10464" s="98">
        <v>1405624</v>
      </c>
      <c r="F10464" s="98"/>
      <c r="G10464" s="127" t="s">
        <v>11931</v>
      </c>
      <c r="H10464" s="128">
        <v>0</v>
      </c>
      <c r="I10464" s="128">
        <v>0.22</v>
      </c>
      <c r="J10464" s="129">
        <v>0.22</v>
      </c>
      <c r="K10464" s="101" t="s">
        <v>1388</v>
      </c>
    </row>
    <row r="10465" spans="1:11" ht="56.25" customHeight="1">
      <c r="A10465" s="98" t="s">
        <v>633</v>
      </c>
      <c r="B10465" s="125" t="s">
        <v>7720</v>
      </c>
      <c r="C10465" s="126">
        <v>42590</v>
      </c>
      <c r="D10465" s="98" t="s">
        <v>3</v>
      </c>
      <c r="E10465" s="98">
        <v>1405644</v>
      </c>
      <c r="F10465" s="98"/>
      <c r="G10465" s="127" t="s">
        <v>11932</v>
      </c>
      <c r="H10465" s="128">
        <v>0</v>
      </c>
      <c r="I10465" s="128">
        <v>1380</v>
      </c>
      <c r="J10465" s="129">
        <v>1380</v>
      </c>
      <c r="K10465" s="101" t="s">
        <v>1388</v>
      </c>
    </row>
    <row r="10466" spans="1:11" ht="56.25" customHeight="1">
      <c r="A10466" s="98" t="s">
        <v>633</v>
      </c>
      <c r="B10466" s="125" t="s">
        <v>7720</v>
      </c>
      <c r="C10466" s="126">
        <v>42590</v>
      </c>
      <c r="D10466" s="98" t="s">
        <v>3</v>
      </c>
      <c r="E10466" s="98">
        <v>1405697</v>
      </c>
      <c r="F10466" s="98"/>
      <c r="G10466" s="127" t="s">
        <v>11933</v>
      </c>
      <c r="H10466" s="128">
        <v>0</v>
      </c>
      <c r="I10466" s="128">
        <v>58</v>
      </c>
      <c r="J10466" s="129">
        <v>58</v>
      </c>
      <c r="K10466" s="101" t="s">
        <v>1388</v>
      </c>
    </row>
    <row r="10467" spans="1:11" ht="56.25" customHeight="1">
      <c r="A10467" s="98" t="s">
        <v>633</v>
      </c>
      <c r="B10467" s="125" t="s">
        <v>7720</v>
      </c>
      <c r="C10467" s="126">
        <v>42590</v>
      </c>
      <c r="D10467" s="98" t="s">
        <v>3</v>
      </c>
      <c r="E10467" s="98">
        <v>1405699</v>
      </c>
      <c r="F10467" s="98"/>
      <c r="G10467" s="127" t="s">
        <v>11934</v>
      </c>
      <c r="H10467" s="128">
        <v>0</v>
      </c>
      <c r="I10467" s="128">
        <v>96</v>
      </c>
      <c r="J10467" s="129">
        <v>96</v>
      </c>
      <c r="K10467" s="101" t="s">
        <v>1388</v>
      </c>
    </row>
    <row r="10468" spans="1:11" ht="56.25" customHeight="1">
      <c r="A10468" s="98" t="s">
        <v>633</v>
      </c>
      <c r="B10468" s="125" t="s">
        <v>7720</v>
      </c>
      <c r="C10468" s="126">
        <v>42590</v>
      </c>
      <c r="D10468" s="98" t="s">
        <v>3</v>
      </c>
      <c r="E10468" s="98">
        <v>1405701</v>
      </c>
      <c r="F10468" s="98"/>
      <c r="G10468" s="127" t="s">
        <v>11935</v>
      </c>
      <c r="H10468" s="128">
        <v>0</v>
      </c>
      <c r="I10468" s="128">
        <v>48</v>
      </c>
      <c r="J10468" s="129">
        <v>48</v>
      </c>
      <c r="K10468" s="101" t="s">
        <v>1388</v>
      </c>
    </row>
    <row r="10469" spans="1:11" ht="56.25" customHeight="1">
      <c r="A10469" s="98" t="s">
        <v>633</v>
      </c>
      <c r="B10469" s="125" t="s">
        <v>7720</v>
      </c>
      <c r="C10469" s="126">
        <v>42590</v>
      </c>
      <c r="D10469" s="98" t="s">
        <v>3</v>
      </c>
      <c r="E10469" s="98">
        <v>1405703</v>
      </c>
      <c r="F10469" s="98"/>
      <c r="G10469" s="127" t="s">
        <v>11936</v>
      </c>
      <c r="H10469" s="128">
        <v>0</v>
      </c>
      <c r="I10469" s="128">
        <v>96</v>
      </c>
      <c r="J10469" s="129">
        <v>96</v>
      </c>
      <c r="K10469" s="101" t="s">
        <v>1388</v>
      </c>
    </row>
    <row r="10470" spans="1:11" ht="56.25" customHeight="1">
      <c r="A10470" s="98" t="s">
        <v>633</v>
      </c>
      <c r="B10470" s="125" t="s">
        <v>7720</v>
      </c>
      <c r="C10470" s="126">
        <v>42590</v>
      </c>
      <c r="D10470" s="98" t="s">
        <v>3</v>
      </c>
      <c r="E10470" s="98">
        <v>1405704</v>
      </c>
      <c r="F10470" s="98"/>
      <c r="G10470" s="127" t="s">
        <v>11937</v>
      </c>
      <c r="H10470" s="128">
        <v>0</v>
      </c>
      <c r="I10470" s="128">
        <v>96</v>
      </c>
      <c r="J10470" s="129">
        <v>96</v>
      </c>
      <c r="K10470" s="101" t="s">
        <v>1388</v>
      </c>
    </row>
    <row r="10471" spans="1:11" ht="56.25" customHeight="1">
      <c r="A10471" s="98" t="s">
        <v>633</v>
      </c>
      <c r="B10471" s="125" t="s">
        <v>7720</v>
      </c>
      <c r="C10471" s="126">
        <v>42590</v>
      </c>
      <c r="D10471" s="98" t="s">
        <v>3</v>
      </c>
      <c r="E10471" s="98">
        <v>1405705</v>
      </c>
      <c r="F10471" s="98"/>
      <c r="G10471" s="127" t="s">
        <v>11938</v>
      </c>
      <c r="H10471" s="128">
        <v>0</v>
      </c>
      <c r="I10471" s="128">
        <v>96</v>
      </c>
      <c r="J10471" s="129">
        <v>96</v>
      </c>
      <c r="K10471" s="101" t="s">
        <v>1388</v>
      </c>
    </row>
    <row r="10472" spans="1:11" ht="56.25" customHeight="1">
      <c r="A10472" s="98" t="s">
        <v>633</v>
      </c>
      <c r="B10472" s="125" t="s">
        <v>7720</v>
      </c>
      <c r="C10472" s="126">
        <v>42590</v>
      </c>
      <c r="D10472" s="98" t="s">
        <v>3</v>
      </c>
      <c r="E10472" s="98">
        <v>1405706</v>
      </c>
      <c r="F10472" s="98"/>
      <c r="G10472" s="127" t="s">
        <v>11939</v>
      </c>
      <c r="H10472" s="128">
        <v>0</v>
      </c>
      <c r="I10472" s="128">
        <v>48</v>
      </c>
      <c r="J10472" s="129">
        <v>48</v>
      </c>
      <c r="K10472" s="101" t="s">
        <v>1388</v>
      </c>
    </row>
    <row r="10473" spans="1:11" ht="56.25" customHeight="1">
      <c r="A10473" s="98" t="s">
        <v>633</v>
      </c>
      <c r="B10473" s="125" t="s">
        <v>7720</v>
      </c>
      <c r="C10473" s="126">
        <v>42590</v>
      </c>
      <c r="D10473" s="98" t="s">
        <v>3</v>
      </c>
      <c r="E10473" s="98">
        <v>1405710</v>
      </c>
      <c r="F10473" s="98"/>
      <c r="G10473" s="127" t="s">
        <v>11940</v>
      </c>
      <c r="H10473" s="128">
        <v>0</v>
      </c>
      <c r="I10473" s="128">
        <v>48</v>
      </c>
      <c r="J10473" s="129">
        <v>48</v>
      </c>
      <c r="K10473" s="101" t="s">
        <v>1388</v>
      </c>
    </row>
    <row r="10474" spans="1:11" ht="56.25" customHeight="1">
      <c r="A10474" s="98" t="s">
        <v>633</v>
      </c>
      <c r="B10474" s="125" t="s">
        <v>7720</v>
      </c>
      <c r="C10474" s="126">
        <v>42590</v>
      </c>
      <c r="D10474" s="98" t="s">
        <v>3</v>
      </c>
      <c r="E10474" s="98">
        <v>1405711</v>
      </c>
      <c r="F10474" s="98"/>
      <c r="G10474" s="127" t="s">
        <v>11941</v>
      </c>
      <c r="H10474" s="128">
        <v>0</v>
      </c>
      <c r="I10474" s="128">
        <v>5225.29</v>
      </c>
      <c r="J10474" s="129">
        <v>5225.29</v>
      </c>
      <c r="K10474" s="101" t="s">
        <v>1388</v>
      </c>
    </row>
    <row r="10475" spans="1:11" ht="56.25" customHeight="1">
      <c r="A10475" s="98" t="s">
        <v>633</v>
      </c>
      <c r="B10475" s="125" t="s">
        <v>7720</v>
      </c>
      <c r="C10475" s="126">
        <v>42590</v>
      </c>
      <c r="D10475" s="98" t="s">
        <v>3</v>
      </c>
      <c r="E10475" s="98">
        <v>1405712</v>
      </c>
      <c r="F10475" s="98"/>
      <c r="G10475" s="127" t="s">
        <v>11942</v>
      </c>
      <c r="H10475" s="128">
        <v>0</v>
      </c>
      <c r="I10475" s="128">
        <v>96</v>
      </c>
      <c r="J10475" s="129">
        <v>96</v>
      </c>
      <c r="K10475" s="101" t="s">
        <v>1388</v>
      </c>
    </row>
    <row r="10476" spans="1:11" ht="56.25" customHeight="1">
      <c r="A10476" s="98" t="s">
        <v>633</v>
      </c>
      <c r="B10476" s="125" t="s">
        <v>7720</v>
      </c>
      <c r="C10476" s="126">
        <v>42590</v>
      </c>
      <c r="D10476" s="98" t="s">
        <v>3</v>
      </c>
      <c r="E10476" s="98">
        <v>1405713</v>
      </c>
      <c r="F10476" s="98"/>
      <c r="G10476" s="127" t="s">
        <v>11943</v>
      </c>
      <c r="H10476" s="128">
        <v>0</v>
      </c>
      <c r="I10476" s="128">
        <v>253</v>
      </c>
      <c r="J10476" s="129">
        <v>253</v>
      </c>
      <c r="K10476" s="101" t="s">
        <v>1388</v>
      </c>
    </row>
    <row r="10477" spans="1:11" ht="56.25" customHeight="1">
      <c r="A10477" s="98" t="s">
        <v>633</v>
      </c>
      <c r="B10477" s="125" t="s">
        <v>7720</v>
      </c>
      <c r="C10477" s="126">
        <v>42590</v>
      </c>
      <c r="D10477" s="98" t="s">
        <v>3</v>
      </c>
      <c r="E10477" s="98">
        <v>1405714</v>
      </c>
      <c r="F10477" s="98"/>
      <c r="G10477" s="127" t="s">
        <v>11944</v>
      </c>
      <c r="H10477" s="128">
        <v>0</v>
      </c>
      <c r="I10477" s="128">
        <v>96</v>
      </c>
      <c r="J10477" s="129">
        <v>96</v>
      </c>
      <c r="K10477" s="101" t="s">
        <v>1388</v>
      </c>
    </row>
    <row r="10478" spans="1:11" ht="56.25" customHeight="1">
      <c r="A10478" s="98" t="s">
        <v>633</v>
      </c>
      <c r="B10478" s="125" t="s">
        <v>7720</v>
      </c>
      <c r="C10478" s="126">
        <v>42590</v>
      </c>
      <c r="D10478" s="98" t="s">
        <v>3</v>
      </c>
      <c r="E10478" s="98">
        <v>1405716</v>
      </c>
      <c r="F10478" s="98"/>
      <c r="G10478" s="127" t="s">
        <v>11945</v>
      </c>
      <c r="H10478" s="128">
        <v>0</v>
      </c>
      <c r="I10478" s="128">
        <v>193</v>
      </c>
      <c r="J10478" s="129">
        <v>193</v>
      </c>
      <c r="K10478" s="101" t="s">
        <v>1388</v>
      </c>
    </row>
    <row r="10479" spans="1:11" ht="56.25" customHeight="1">
      <c r="A10479" s="98" t="s">
        <v>633</v>
      </c>
      <c r="B10479" s="125" t="s">
        <v>7720</v>
      </c>
      <c r="C10479" s="126">
        <v>42590</v>
      </c>
      <c r="D10479" s="98" t="s">
        <v>3</v>
      </c>
      <c r="E10479" s="98">
        <v>1405719</v>
      </c>
      <c r="F10479" s="98"/>
      <c r="G10479" s="127" t="s">
        <v>11946</v>
      </c>
      <c r="H10479" s="128">
        <v>0</v>
      </c>
      <c r="I10479" s="128">
        <v>101</v>
      </c>
      <c r="J10479" s="129">
        <v>101</v>
      </c>
      <c r="K10479" s="101" t="s">
        <v>1388</v>
      </c>
    </row>
    <row r="10480" spans="1:11" ht="56.25" customHeight="1">
      <c r="A10480" s="98" t="s">
        <v>633</v>
      </c>
      <c r="B10480" s="125" t="s">
        <v>7720</v>
      </c>
      <c r="C10480" s="126">
        <v>42590</v>
      </c>
      <c r="D10480" s="98" t="s">
        <v>3</v>
      </c>
      <c r="E10480" s="98">
        <v>1405748</v>
      </c>
      <c r="F10480" s="98"/>
      <c r="G10480" s="127" t="s">
        <v>11949</v>
      </c>
      <c r="H10480" s="128">
        <v>0</v>
      </c>
      <c r="I10480" s="128">
        <v>16639.52</v>
      </c>
      <c r="J10480" s="129">
        <v>16639.52</v>
      </c>
      <c r="K10480" s="101" t="s">
        <v>1388</v>
      </c>
    </row>
    <row r="10481" spans="1:11" ht="56.25" customHeight="1">
      <c r="A10481" s="98" t="s">
        <v>633</v>
      </c>
      <c r="B10481" s="125" t="s">
        <v>7720</v>
      </c>
      <c r="C10481" s="126">
        <v>42590</v>
      </c>
      <c r="D10481" s="98" t="s">
        <v>3</v>
      </c>
      <c r="E10481" s="98">
        <v>1405763</v>
      </c>
      <c r="F10481" s="98"/>
      <c r="G10481" s="127" t="s">
        <v>11950</v>
      </c>
      <c r="H10481" s="128">
        <v>0</v>
      </c>
      <c r="I10481" s="128">
        <v>96</v>
      </c>
      <c r="J10481" s="129">
        <v>96</v>
      </c>
      <c r="K10481" s="101" t="s">
        <v>1429</v>
      </c>
    </row>
    <row r="10482" spans="1:11" ht="56.25" customHeight="1">
      <c r="A10482" s="98" t="s">
        <v>633</v>
      </c>
      <c r="B10482" s="125" t="s">
        <v>7720</v>
      </c>
      <c r="C10482" s="126">
        <v>42591</v>
      </c>
      <c r="D10482" s="98" t="s">
        <v>3</v>
      </c>
      <c r="E10482" s="98">
        <v>1405953</v>
      </c>
      <c r="F10482" s="98"/>
      <c r="G10482" s="127" t="s">
        <v>11956</v>
      </c>
      <c r="H10482" s="128">
        <v>0</v>
      </c>
      <c r="I10482" s="128">
        <v>568.16999999999996</v>
      </c>
      <c r="J10482" s="129">
        <v>568.16999999999996</v>
      </c>
      <c r="K10482" s="101" t="s">
        <v>1388</v>
      </c>
    </row>
    <row r="10483" spans="1:11" ht="56.25" customHeight="1">
      <c r="A10483" s="98" t="s">
        <v>633</v>
      </c>
      <c r="B10483" s="125" t="s">
        <v>7720</v>
      </c>
      <c r="C10483" s="126">
        <v>42591</v>
      </c>
      <c r="D10483" s="98" t="s">
        <v>3</v>
      </c>
      <c r="E10483" s="98">
        <v>1406028</v>
      </c>
      <c r="F10483" s="98"/>
      <c r="G10483" s="127" t="s">
        <v>11964</v>
      </c>
      <c r="H10483" s="128">
        <v>0</v>
      </c>
      <c r="I10483" s="128">
        <v>1130.54</v>
      </c>
      <c r="J10483" s="129">
        <v>1130.54</v>
      </c>
      <c r="K10483" s="101" t="s">
        <v>1388</v>
      </c>
    </row>
    <row r="10484" spans="1:11" ht="56.25" customHeight="1">
      <c r="A10484" s="98" t="s">
        <v>633</v>
      </c>
      <c r="B10484" s="125" t="s">
        <v>7720</v>
      </c>
      <c r="C10484" s="126">
        <v>42591</v>
      </c>
      <c r="D10484" s="98" t="s">
        <v>3</v>
      </c>
      <c r="E10484" s="98">
        <v>1406168</v>
      </c>
      <c r="F10484" s="98"/>
      <c r="G10484" s="127" t="s">
        <v>11978</v>
      </c>
      <c r="H10484" s="128">
        <v>0</v>
      </c>
      <c r="I10484" s="128">
        <v>227.1</v>
      </c>
      <c r="J10484" s="129">
        <v>227.1</v>
      </c>
      <c r="K10484" s="101" t="s">
        <v>1388</v>
      </c>
    </row>
    <row r="10485" spans="1:11" ht="56.25" customHeight="1">
      <c r="A10485" s="98" t="s">
        <v>633</v>
      </c>
      <c r="B10485" s="125" t="s">
        <v>7720</v>
      </c>
      <c r="C10485" s="126">
        <v>42591</v>
      </c>
      <c r="D10485" s="98" t="s">
        <v>3</v>
      </c>
      <c r="E10485" s="98">
        <v>1406182</v>
      </c>
      <c r="F10485" s="98"/>
      <c r="G10485" s="127" t="s">
        <v>11980</v>
      </c>
      <c r="H10485" s="128">
        <v>0</v>
      </c>
      <c r="I10485" s="128">
        <v>465</v>
      </c>
      <c r="J10485" s="129">
        <v>465</v>
      </c>
      <c r="K10485" s="101" t="s">
        <v>1388</v>
      </c>
    </row>
    <row r="10486" spans="1:11" ht="56.25" customHeight="1">
      <c r="A10486" s="98" t="s">
        <v>633</v>
      </c>
      <c r="B10486" s="125" t="s">
        <v>7720</v>
      </c>
      <c r="C10486" s="126">
        <v>42592</v>
      </c>
      <c r="D10486" s="98" t="s">
        <v>3</v>
      </c>
      <c r="E10486" s="98">
        <v>1406436</v>
      </c>
      <c r="F10486" s="98"/>
      <c r="G10486" s="127" t="s">
        <v>11986</v>
      </c>
      <c r="H10486" s="128">
        <v>0</v>
      </c>
      <c r="I10486" s="128">
        <v>414.46000000000004</v>
      </c>
      <c r="J10486" s="129">
        <v>414.46000000000004</v>
      </c>
      <c r="K10486" s="101" t="s">
        <v>1388</v>
      </c>
    </row>
    <row r="10487" spans="1:11" ht="56.25" customHeight="1">
      <c r="A10487" s="98" t="s">
        <v>633</v>
      </c>
      <c r="B10487" s="125" t="s">
        <v>7720</v>
      </c>
      <c r="C10487" s="126">
        <v>42592</v>
      </c>
      <c r="D10487" s="98" t="s">
        <v>3</v>
      </c>
      <c r="E10487" s="98">
        <v>1406490</v>
      </c>
      <c r="F10487" s="98"/>
      <c r="G10487" s="127" t="s">
        <v>11993</v>
      </c>
      <c r="H10487" s="128">
        <v>0</v>
      </c>
      <c r="I10487" s="128">
        <v>11.3</v>
      </c>
      <c r="J10487" s="129">
        <v>11.3</v>
      </c>
      <c r="K10487" s="101" t="s">
        <v>1388</v>
      </c>
    </row>
    <row r="10488" spans="1:11" ht="56.25" customHeight="1">
      <c r="A10488" s="98" t="s">
        <v>633</v>
      </c>
      <c r="B10488" s="125" t="s">
        <v>7720</v>
      </c>
      <c r="C10488" s="126">
        <v>42592</v>
      </c>
      <c r="D10488" s="98" t="s">
        <v>3</v>
      </c>
      <c r="E10488" s="98">
        <v>1406507</v>
      </c>
      <c r="F10488" s="98"/>
      <c r="G10488" s="127" t="s">
        <v>11998</v>
      </c>
      <c r="H10488" s="128">
        <v>0</v>
      </c>
      <c r="I10488" s="128">
        <v>30</v>
      </c>
      <c r="J10488" s="129">
        <v>30</v>
      </c>
      <c r="K10488" s="101" t="s">
        <v>1388</v>
      </c>
    </row>
    <row r="10489" spans="1:11" ht="56.25" customHeight="1">
      <c r="A10489" s="98" t="s">
        <v>633</v>
      </c>
      <c r="B10489" s="125" t="s">
        <v>7720</v>
      </c>
      <c r="C10489" s="126">
        <v>42592</v>
      </c>
      <c r="D10489" s="98" t="s">
        <v>3</v>
      </c>
      <c r="E10489" s="98">
        <v>1406655</v>
      </c>
      <c r="F10489" s="98"/>
      <c r="G10489" s="127" t="s">
        <v>12013</v>
      </c>
      <c r="H10489" s="128">
        <v>0</v>
      </c>
      <c r="I10489" s="128">
        <v>3</v>
      </c>
      <c r="J10489" s="129">
        <v>3</v>
      </c>
      <c r="K10489" s="101" t="s">
        <v>1388</v>
      </c>
    </row>
    <row r="10490" spans="1:11" ht="56.25" customHeight="1">
      <c r="A10490" s="98" t="s">
        <v>633</v>
      </c>
      <c r="B10490" s="125" t="s">
        <v>7720</v>
      </c>
      <c r="C10490" s="126">
        <v>42592</v>
      </c>
      <c r="D10490" s="98" t="s">
        <v>3</v>
      </c>
      <c r="E10490" s="98">
        <v>1406668</v>
      </c>
      <c r="F10490" s="98"/>
      <c r="G10490" s="127" t="s">
        <v>12014</v>
      </c>
      <c r="H10490" s="128">
        <v>0</v>
      </c>
      <c r="I10490" s="128">
        <v>305.5</v>
      </c>
      <c r="J10490" s="129">
        <v>305.5</v>
      </c>
      <c r="K10490" s="101" t="s">
        <v>1388</v>
      </c>
    </row>
    <row r="10491" spans="1:11" ht="56.25" customHeight="1">
      <c r="A10491" s="98" t="s">
        <v>633</v>
      </c>
      <c r="B10491" s="125" t="s">
        <v>7720</v>
      </c>
      <c r="C10491" s="126">
        <v>42592</v>
      </c>
      <c r="D10491" s="98" t="s">
        <v>3</v>
      </c>
      <c r="E10491" s="98">
        <v>1406733</v>
      </c>
      <c r="F10491" s="98"/>
      <c r="G10491" s="127" t="s">
        <v>12021</v>
      </c>
      <c r="H10491" s="128">
        <v>0</v>
      </c>
      <c r="I10491" s="128">
        <v>5344.8</v>
      </c>
      <c r="J10491" s="129">
        <v>5344.8</v>
      </c>
      <c r="K10491" s="101" t="s">
        <v>1388</v>
      </c>
    </row>
    <row r="10492" spans="1:11" ht="56.25" customHeight="1">
      <c r="A10492" s="98" t="s">
        <v>633</v>
      </c>
      <c r="B10492" s="125" t="s">
        <v>7720</v>
      </c>
      <c r="C10492" s="126">
        <v>42593</v>
      </c>
      <c r="D10492" s="98" t="s">
        <v>3</v>
      </c>
      <c r="E10492" s="98">
        <v>1407134</v>
      </c>
      <c r="F10492" s="98"/>
      <c r="G10492" s="127" t="s">
        <v>9520</v>
      </c>
      <c r="H10492" s="128">
        <v>0</v>
      </c>
      <c r="I10492" s="128">
        <v>120</v>
      </c>
      <c r="J10492" s="129">
        <v>120</v>
      </c>
      <c r="K10492" s="101" t="s">
        <v>1388</v>
      </c>
    </row>
    <row r="10493" spans="1:11" ht="56.25" customHeight="1">
      <c r="A10493" s="98" t="s">
        <v>633</v>
      </c>
      <c r="B10493" s="125" t="s">
        <v>7720</v>
      </c>
      <c r="C10493" s="126">
        <v>42593</v>
      </c>
      <c r="D10493" s="98" t="s">
        <v>3</v>
      </c>
      <c r="E10493" s="98">
        <v>1407218</v>
      </c>
      <c r="F10493" s="98"/>
      <c r="G10493" s="127" t="s">
        <v>12036</v>
      </c>
      <c r="H10493" s="128">
        <v>0</v>
      </c>
      <c r="I10493" s="128">
        <v>1000</v>
      </c>
      <c r="J10493" s="129">
        <v>1000</v>
      </c>
      <c r="K10493" s="101" t="s">
        <v>1388</v>
      </c>
    </row>
    <row r="10494" spans="1:11" ht="56.25" customHeight="1">
      <c r="A10494" s="98" t="s">
        <v>633</v>
      </c>
      <c r="B10494" s="125" t="s">
        <v>7720</v>
      </c>
      <c r="C10494" s="126">
        <v>42594</v>
      </c>
      <c r="D10494" s="98" t="s">
        <v>3</v>
      </c>
      <c r="E10494" s="98">
        <v>1407507</v>
      </c>
      <c r="F10494" s="98"/>
      <c r="G10494" s="127" t="s">
        <v>12058</v>
      </c>
      <c r="H10494" s="128">
        <v>0</v>
      </c>
      <c r="I10494" s="128">
        <v>400</v>
      </c>
      <c r="J10494" s="129">
        <v>400</v>
      </c>
      <c r="K10494" s="101" t="s">
        <v>1388</v>
      </c>
    </row>
    <row r="10495" spans="1:11" ht="56.25" customHeight="1">
      <c r="A10495" s="98" t="s">
        <v>633</v>
      </c>
      <c r="B10495" s="125" t="s">
        <v>7720</v>
      </c>
      <c r="C10495" s="126">
        <v>42594</v>
      </c>
      <c r="D10495" s="98" t="s">
        <v>3</v>
      </c>
      <c r="E10495" s="98">
        <v>1407751</v>
      </c>
      <c r="F10495" s="98"/>
      <c r="G10495" s="127" t="s">
        <v>12079</v>
      </c>
      <c r="H10495" s="128">
        <v>0</v>
      </c>
      <c r="I10495" s="128">
        <v>9702</v>
      </c>
      <c r="J10495" s="129">
        <v>9702</v>
      </c>
      <c r="K10495" s="101" t="s">
        <v>1388</v>
      </c>
    </row>
    <row r="10496" spans="1:11" ht="56.25" customHeight="1">
      <c r="A10496" s="98" t="s">
        <v>633</v>
      </c>
      <c r="B10496" s="125" t="s">
        <v>7720</v>
      </c>
      <c r="C10496" s="126">
        <v>42594</v>
      </c>
      <c r="D10496" s="98" t="s">
        <v>3</v>
      </c>
      <c r="E10496" s="98">
        <v>1407790</v>
      </c>
      <c r="F10496" s="98"/>
      <c r="G10496" s="127" t="s">
        <v>12080</v>
      </c>
      <c r="H10496" s="128">
        <v>0</v>
      </c>
      <c r="I10496" s="128">
        <v>2629.48</v>
      </c>
      <c r="J10496" s="129">
        <v>2629.48</v>
      </c>
      <c r="K10496" s="101" t="s">
        <v>1388</v>
      </c>
    </row>
    <row r="10497" spans="1:11" ht="56.25" customHeight="1">
      <c r="A10497" s="98" t="s">
        <v>633</v>
      </c>
      <c r="B10497" s="125" t="s">
        <v>7720</v>
      </c>
      <c r="C10497" s="126">
        <v>42594</v>
      </c>
      <c r="D10497" s="98" t="s">
        <v>3</v>
      </c>
      <c r="E10497" s="98">
        <v>1407800</v>
      </c>
      <c r="F10497" s="98"/>
      <c r="G10497" s="127" t="s">
        <v>12081</v>
      </c>
      <c r="H10497" s="128">
        <v>0</v>
      </c>
      <c r="I10497" s="128">
        <v>1309</v>
      </c>
      <c r="J10497" s="129">
        <v>1309</v>
      </c>
      <c r="K10497" s="101" t="s">
        <v>1388</v>
      </c>
    </row>
    <row r="10498" spans="1:11" ht="56.25" customHeight="1">
      <c r="A10498" s="98" t="s">
        <v>633</v>
      </c>
      <c r="B10498" s="125" t="s">
        <v>7720</v>
      </c>
      <c r="C10498" s="126">
        <v>42597</v>
      </c>
      <c r="D10498" s="98" t="s">
        <v>3</v>
      </c>
      <c r="E10498" s="98">
        <v>1408089</v>
      </c>
      <c r="F10498" s="98"/>
      <c r="G10498" s="127" t="s">
        <v>12096</v>
      </c>
      <c r="H10498" s="128">
        <v>0</v>
      </c>
      <c r="I10498" s="128">
        <v>5387.64</v>
      </c>
      <c r="J10498" s="129">
        <v>5387.64</v>
      </c>
      <c r="K10498" s="101" t="s">
        <v>1388</v>
      </c>
    </row>
    <row r="10499" spans="1:11" ht="56.25" customHeight="1">
      <c r="A10499" s="98" t="s">
        <v>633</v>
      </c>
      <c r="B10499" s="125" t="s">
        <v>7720</v>
      </c>
      <c r="C10499" s="126">
        <v>42597</v>
      </c>
      <c r="D10499" s="98" t="s">
        <v>3</v>
      </c>
      <c r="E10499" s="98">
        <v>1408163</v>
      </c>
      <c r="F10499" s="98"/>
      <c r="G10499" s="127" t="s">
        <v>12098</v>
      </c>
      <c r="H10499" s="128">
        <v>0</v>
      </c>
      <c r="I10499" s="128">
        <v>15</v>
      </c>
      <c r="J10499" s="129">
        <v>15</v>
      </c>
      <c r="K10499" s="101" t="s">
        <v>1388</v>
      </c>
    </row>
    <row r="10500" spans="1:11" ht="56.25" customHeight="1">
      <c r="A10500" s="98" t="s">
        <v>633</v>
      </c>
      <c r="B10500" s="125" t="s">
        <v>7720</v>
      </c>
      <c r="C10500" s="126">
        <v>42597</v>
      </c>
      <c r="D10500" s="98" t="s">
        <v>3</v>
      </c>
      <c r="E10500" s="98">
        <v>1408271</v>
      </c>
      <c r="F10500" s="98"/>
      <c r="G10500" s="127" t="s">
        <v>12107</v>
      </c>
      <c r="H10500" s="128">
        <v>0</v>
      </c>
      <c r="I10500" s="128">
        <v>9165.89</v>
      </c>
      <c r="J10500" s="129">
        <v>9165.89</v>
      </c>
      <c r="K10500" s="101" t="s">
        <v>1388</v>
      </c>
    </row>
    <row r="10501" spans="1:11" ht="56.25" customHeight="1">
      <c r="A10501" s="98" t="s">
        <v>633</v>
      </c>
      <c r="B10501" s="125" t="s">
        <v>7720</v>
      </c>
      <c r="C10501" s="126">
        <v>42597</v>
      </c>
      <c r="D10501" s="98" t="s">
        <v>3</v>
      </c>
      <c r="E10501" s="98">
        <v>1408273</v>
      </c>
      <c r="F10501" s="98"/>
      <c r="G10501" s="127" t="s">
        <v>8427</v>
      </c>
      <c r="H10501" s="128">
        <v>0</v>
      </c>
      <c r="I10501" s="128">
        <v>500</v>
      </c>
      <c r="J10501" s="129">
        <v>500</v>
      </c>
      <c r="K10501" s="101" t="s">
        <v>1388</v>
      </c>
    </row>
    <row r="10502" spans="1:11" ht="56.25" customHeight="1">
      <c r="A10502" s="98" t="s">
        <v>633</v>
      </c>
      <c r="B10502" s="125" t="s">
        <v>7720</v>
      </c>
      <c r="C10502" s="126">
        <v>42597</v>
      </c>
      <c r="D10502" s="98" t="s">
        <v>3</v>
      </c>
      <c r="E10502" s="98">
        <v>1408296</v>
      </c>
      <c r="F10502" s="98"/>
      <c r="G10502" s="127" t="s">
        <v>12110</v>
      </c>
      <c r="H10502" s="128">
        <v>0</v>
      </c>
      <c r="I10502" s="128">
        <v>24.35</v>
      </c>
      <c r="J10502" s="129">
        <v>24.35</v>
      </c>
      <c r="K10502" s="101" t="s">
        <v>1388</v>
      </c>
    </row>
    <row r="10503" spans="1:11" ht="56.25" customHeight="1">
      <c r="A10503" s="98" t="s">
        <v>633</v>
      </c>
      <c r="B10503" s="125" t="s">
        <v>7720</v>
      </c>
      <c r="C10503" s="126">
        <v>42597</v>
      </c>
      <c r="D10503" s="98" t="s">
        <v>3</v>
      </c>
      <c r="E10503" s="98">
        <v>1408386</v>
      </c>
      <c r="F10503" s="98"/>
      <c r="G10503" s="127" t="s">
        <v>12114</v>
      </c>
      <c r="H10503" s="128">
        <v>0</v>
      </c>
      <c r="I10503" s="128">
        <v>39.800000000000004</v>
      </c>
      <c r="J10503" s="129">
        <v>39.800000000000004</v>
      </c>
      <c r="K10503" s="101" t="s">
        <v>1388</v>
      </c>
    </row>
    <row r="10504" spans="1:11" ht="56.25" customHeight="1">
      <c r="A10504" s="98" t="s">
        <v>633</v>
      </c>
      <c r="B10504" s="125" t="s">
        <v>7720</v>
      </c>
      <c r="C10504" s="126">
        <v>42598</v>
      </c>
      <c r="D10504" s="98" t="s">
        <v>3</v>
      </c>
      <c r="E10504" s="98">
        <v>1408660</v>
      </c>
      <c r="F10504" s="98"/>
      <c r="G10504" s="127" t="s">
        <v>12121</v>
      </c>
      <c r="H10504" s="128">
        <v>0</v>
      </c>
      <c r="I10504" s="128">
        <v>16</v>
      </c>
      <c r="J10504" s="129">
        <v>16</v>
      </c>
      <c r="K10504" s="101" t="s">
        <v>1388</v>
      </c>
    </row>
    <row r="10505" spans="1:11" ht="56.25" customHeight="1">
      <c r="A10505" s="98" t="s">
        <v>633</v>
      </c>
      <c r="B10505" s="125" t="s">
        <v>7720</v>
      </c>
      <c r="C10505" s="126">
        <v>42598</v>
      </c>
      <c r="D10505" s="98" t="s">
        <v>3</v>
      </c>
      <c r="E10505" s="98">
        <v>1408688</v>
      </c>
      <c r="F10505" s="98"/>
      <c r="G10505" s="127" t="s">
        <v>12125</v>
      </c>
      <c r="H10505" s="128">
        <v>0</v>
      </c>
      <c r="I10505" s="128">
        <v>2363.71</v>
      </c>
      <c r="J10505" s="129">
        <v>2363.71</v>
      </c>
      <c r="K10505" s="101" t="s">
        <v>1388</v>
      </c>
    </row>
    <row r="10506" spans="1:11" ht="56.25" customHeight="1">
      <c r="A10506" s="98" t="s">
        <v>633</v>
      </c>
      <c r="B10506" s="125" t="s">
        <v>7720</v>
      </c>
      <c r="C10506" s="126">
        <v>42598</v>
      </c>
      <c r="D10506" s="98" t="s">
        <v>3</v>
      </c>
      <c r="E10506" s="98">
        <v>1408872</v>
      </c>
      <c r="F10506" s="98"/>
      <c r="G10506" s="127" t="s">
        <v>12152</v>
      </c>
      <c r="H10506" s="128">
        <v>0</v>
      </c>
      <c r="I10506" s="128">
        <v>461</v>
      </c>
      <c r="J10506" s="129">
        <v>461</v>
      </c>
      <c r="K10506" s="101" t="s">
        <v>1388</v>
      </c>
    </row>
    <row r="10507" spans="1:11" ht="56.25" customHeight="1">
      <c r="A10507" s="98" t="s">
        <v>633</v>
      </c>
      <c r="B10507" s="125" t="s">
        <v>7720</v>
      </c>
      <c r="C10507" s="126">
        <v>42598</v>
      </c>
      <c r="D10507" s="98" t="s">
        <v>3</v>
      </c>
      <c r="E10507" s="98">
        <v>1408925</v>
      </c>
      <c r="F10507" s="98"/>
      <c r="G10507" s="127" t="s">
        <v>12159</v>
      </c>
      <c r="H10507" s="128">
        <v>0</v>
      </c>
      <c r="I10507" s="128">
        <v>301</v>
      </c>
      <c r="J10507" s="129">
        <v>301</v>
      </c>
      <c r="K10507" s="101" t="s">
        <v>1388</v>
      </c>
    </row>
    <row r="10508" spans="1:11" ht="56.25" customHeight="1">
      <c r="A10508" s="98" t="s">
        <v>633</v>
      </c>
      <c r="B10508" s="125" t="s">
        <v>7720</v>
      </c>
      <c r="C10508" s="126">
        <v>42598</v>
      </c>
      <c r="D10508" s="98" t="s">
        <v>3</v>
      </c>
      <c r="E10508" s="98">
        <v>1408933</v>
      </c>
      <c r="F10508" s="98"/>
      <c r="G10508" s="127" t="s">
        <v>12160</v>
      </c>
      <c r="H10508" s="128">
        <v>0</v>
      </c>
      <c r="I10508" s="128">
        <v>420</v>
      </c>
      <c r="J10508" s="129">
        <v>420</v>
      </c>
      <c r="K10508" s="101" t="s">
        <v>1388</v>
      </c>
    </row>
    <row r="10509" spans="1:11" ht="56.25" customHeight="1">
      <c r="A10509" s="98" t="s">
        <v>633</v>
      </c>
      <c r="B10509" s="125" t="s">
        <v>7720</v>
      </c>
      <c r="C10509" s="126">
        <v>42599</v>
      </c>
      <c r="D10509" s="98" t="s">
        <v>3</v>
      </c>
      <c r="E10509" s="98">
        <v>1409146</v>
      </c>
      <c r="F10509" s="98"/>
      <c r="G10509" s="127" t="s">
        <v>12164</v>
      </c>
      <c r="H10509" s="128">
        <v>0</v>
      </c>
      <c r="I10509" s="128">
        <v>1452</v>
      </c>
      <c r="J10509" s="129">
        <v>1452</v>
      </c>
      <c r="K10509" s="101" t="s">
        <v>1388</v>
      </c>
    </row>
    <row r="10510" spans="1:11" ht="56.25" customHeight="1">
      <c r="A10510" s="98" t="s">
        <v>633</v>
      </c>
      <c r="B10510" s="125" t="s">
        <v>7720</v>
      </c>
      <c r="C10510" s="126">
        <v>42599</v>
      </c>
      <c r="D10510" s="98" t="s">
        <v>3</v>
      </c>
      <c r="E10510" s="98">
        <v>1409206</v>
      </c>
      <c r="F10510" s="98"/>
      <c r="G10510" s="127" t="s">
        <v>12176</v>
      </c>
      <c r="H10510" s="128">
        <v>0</v>
      </c>
      <c r="I10510" s="128">
        <v>838</v>
      </c>
      <c r="J10510" s="129">
        <v>838</v>
      </c>
      <c r="K10510" s="101" t="s">
        <v>1388</v>
      </c>
    </row>
    <row r="10511" spans="1:11" ht="56.25" customHeight="1">
      <c r="A10511" s="98" t="s">
        <v>633</v>
      </c>
      <c r="B10511" s="125" t="s">
        <v>7720</v>
      </c>
      <c r="C10511" s="126">
        <v>42599</v>
      </c>
      <c r="D10511" s="98" t="s">
        <v>3</v>
      </c>
      <c r="E10511" s="98">
        <v>1409257</v>
      </c>
      <c r="F10511" s="98"/>
      <c r="G10511" s="127" t="s">
        <v>12184</v>
      </c>
      <c r="H10511" s="128">
        <v>0</v>
      </c>
      <c r="I10511" s="128">
        <v>1663.6100000000001</v>
      </c>
      <c r="J10511" s="129">
        <v>1663.6100000000001</v>
      </c>
      <c r="K10511" s="101" t="s">
        <v>1388</v>
      </c>
    </row>
    <row r="10512" spans="1:11" ht="56.25" customHeight="1">
      <c r="A10512" s="98" t="s">
        <v>633</v>
      </c>
      <c r="B10512" s="125" t="s">
        <v>7720</v>
      </c>
      <c r="C10512" s="126">
        <v>42599</v>
      </c>
      <c r="D10512" s="98" t="s">
        <v>3</v>
      </c>
      <c r="E10512" s="98">
        <v>1409261</v>
      </c>
      <c r="F10512" s="98"/>
      <c r="G10512" s="127" t="s">
        <v>12185</v>
      </c>
      <c r="H10512" s="128">
        <v>0</v>
      </c>
      <c r="I10512" s="128">
        <v>33.590000000000003</v>
      </c>
      <c r="J10512" s="129">
        <v>33.590000000000003</v>
      </c>
      <c r="K10512" s="101" t="s">
        <v>1388</v>
      </c>
    </row>
    <row r="10513" spans="1:11" ht="56.25" customHeight="1">
      <c r="A10513" s="98" t="s">
        <v>633</v>
      </c>
      <c r="B10513" s="125" t="s">
        <v>7720</v>
      </c>
      <c r="C10513" s="126">
        <v>42599</v>
      </c>
      <c r="D10513" s="98" t="s">
        <v>3</v>
      </c>
      <c r="E10513" s="98">
        <v>1409308</v>
      </c>
      <c r="F10513" s="98"/>
      <c r="G10513" s="127" t="s">
        <v>12189</v>
      </c>
      <c r="H10513" s="128">
        <v>0</v>
      </c>
      <c r="I10513" s="128">
        <v>30</v>
      </c>
      <c r="J10513" s="129">
        <v>30</v>
      </c>
      <c r="K10513" s="101" t="s">
        <v>1388</v>
      </c>
    </row>
    <row r="10514" spans="1:11" ht="56.25" customHeight="1">
      <c r="A10514" s="98" t="s">
        <v>633</v>
      </c>
      <c r="B10514" s="125" t="s">
        <v>7720</v>
      </c>
      <c r="C10514" s="126">
        <v>42599</v>
      </c>
      <c r="D10514" s="98" t="s">
        <v>3</v>
      </c>
      <c r="E10514" s="98">
        <v>1409344</v>
      </c>
      <c r="F10514" s="98"/>
      <c r="G10514" s="127" t="s">
        <v>10967</v>
      </c>
      <c r="H10514" s="128">
        <v>0</v>
      </c>
      <c r="I10514" s="128">
        <v>200</v>
      </c>
      <c r="J10514" s="129">
        <v>200</v>
      </c>
      <c r="K10514" s="101" t="s">
        <v>1388</v>
      </c>
    </row>
    <row r="10515" spans="1:11" ht="56.25" customHeight="1">
      <c r="A10515" s="98" t="s">
        <v>633</v>
      </c>
      <c r="B10515" s="125" t="s">
        <v>7720</v>
      </c>
      <c r="C10515" s="126">
        <v>42599</v>
      </c>
      <c r="D10515" s="98" t="s">
        <v>3</v>
      </c>
      <c r="E10515" s="98">
        <v>1409372</v>
      </c>
      <c r="F10515" s="98"/>
      <c r="G10515" s="127" t="s">
        <v>12191</v>
      </c>
      <c r="H10515" s="128">
        <v>0</v>
      </c>
      <c r="I10515" s="128">
        <v>742</v>
      </c>
      <c r="J10515" s="129">
        <v>742</v>
      </c>
      <c r="K10515" s="101" t="s">
        <v>1388</v>
      </c>
    </row>
    <row r="10516" spans="1:11" ht="56.25" customHeight="1">
      <c r="A10516" s="98" t="s">
        <v>633</v>
      </c>
      <c r="B10516" s="125" t="s">
        <v>7720</v>
      </c>
      <c r="C10516" s="126">
        <v>42600</v>
      </c>
      <c r="D10516" s="98" t="s">
        <v>3</v>
      </c>
      <c r="E10516" s="98">
        <v>1409573</v>
      </c>
      <c r="F10516" s="98"/>
      <c r="G10516" s="127" t="s">
        <v>12195</v>
      </c>
      <c r="H10516" s="128">
        <v>0</v>
      </c>
      <c r="I10516" s="128">
        <v>63.75</v>
      </c>
      <c r="J10516" s="129">
        <v>63.75</v>
      </c>
      <c r="K10516" s="101" t="s">
        <v>1388</v>
      </c>
    </row>
    <row r="10517" spans="1:11" ht="56.25" customHeight="1">
      <c r="A10517" s="98" t="s">
        <v>633</v>
      </c>
      <c r="B10517" s="125" t="s">
        <v>7720</v>
      </c>
      <c r="C10517" s="126">
        <v>42600</v>
      </c>
      <c r="D10517" s="98" t="s">
        <v>3</v>
      </c>
      <c r="E10517" s="98">
        <v>1409628</v>
      </c>
      <c r="F10517" s="98"/>
      <c r="G10517" s="127" t="s">
        <v>12200</v>
      </c>
      <c r="H10517" s="128">
        <v>0</v>
      </c>
      <c r="I10517" s="128">
        <v>241.92000000000002</v>
      </c>
      <c r="J10517" s="129">
        <v>241.92000000000002</v>
      </c>
      <c r="K10517" s="101" t="s">
        <v>1388</v>
      </c>
    </row>
    <row r="10518" spans="1:11" ht="56.25" customHeight="1">
      <c r="A10518" s="98" t="s">
        <v>633</v>
      </c>
      <c r="B10518" s="125" t="s">
        <v>7720</v>
      </c>
      <c r="C10518" s="126">
        <v>42600</v>
      </c>
      <c r="D10518" s="98" t="s">
        <v>3</v>
      </c>
      <c r="E10518" s="98">
        <v>1409677</v>
      </c>
      <c r="F10518" s="98"/>
      <c r="G10518" s="127" t="s">
        <v>12208</v>
      </c>
      <c r="H10518" s="128">
        <v>0</v>
      </c>
      <c r="I10518" s="128">
        <v>4169</v>
      </c>
      <c r="J10518" s="129">
        <v>4169</v>
      </c>
      <c r="K10518" s="101" t="s">
        <v>1388</v>
      </c>
    </row>
    <row r="10519" spans="1:11" ht="56.25" customHeight="1">
      <c r="A10519" s="98" t="s">
        <v>633</v>
      </c>
      <c r="B10519" s="125" t="s">
        <v>7720</v>
      </c>
      <c r="C10519" s="126">
        <v>42601</v>
      </c>
      <c r="D10519" s="98" t="s">
        <v>3</v>
      </c>
      <c r="E10519" s="98">
        <v>1409946</v>
      </c>
      <c r="F10519" s="98"/>
      <c r="G10519" s="127" t="s">
        <v>12217</v>
      </c>
      <c r="H10519" s="128">
        <v>0</v>
      </c>
      <c r="I10519" s="128">
        <v>371</v>
      </c>
      <c r="J10519" s="129">
        <v>371</v>
      </c>
      <c r="K10519" s="101" t="s">
        <v>1388</v>
      </c>
    </row>
    <row r="10520" spans="1:11" ht="56.25" customHeight="1">
      <c r="A10520" s="98" t="s">
        <v>633</v>
      </c>
      <c r="B10520" s="125" t="s">
        <v>7720</v>
      </c>
      <c r="C10520" s="126">
        <v>42601</v>
      </c>
      <c r="D10520" s="98" t="s">
        <v>3</v>
      </c>
      <c r="E10520" s="98">
        <v>1409971</v>
      </c>
      <c r="F10520" s="98"/>
      <c r="G10520" s="127" t="s">
        <v>12218</v>
      </c>
      <c r="H10520" s="128">
        <v>0</v>
      </c>
      <c r="I10520" s="128">
        <v>235.05</v>
      </c>
      <c r="J10520" s="129">
        <v>235.05</v>
      </c>
      <c r="K10520" s="101" t="s">
        <v>1388</v>
      </c>
    </row>
    <row r="10521" spans="1:11" ht="56.25" customHeight="1">
      <c r="A10521" s="98" t="s">
        <v>633</v>
      </c>
      <c r="B10521" s="125" t="s">
        <v>7720</v>
      </c>
      <c r="C10521" s="126">
        <v>42601</v>
      </c>
      <c r="D10521" s="98" t="s">
        <v>3</v>
      </c>
      <c r="E10521" s="98">
        <v>1409985</v>
      </c>
      <c r="F10521" s="98"/>
      <c r="G10521" s="127" t="s">
        <v>12220</v>
      </c>
      <c r="H10521" s="128">
        <v>0</v>
      </c>
      <c r="I10521" s="128">
        <v>1063.6400000000001</v>
      </c>
      <c r="J10521" s="129">
        <v>1063.6400000000001</v>
      </c>
      <c r="K10521" s="101" t="s">
        <v>1388</v>
      </c>
    </row>
    <row r="10522" spans="1:11" ht="56.25" customHeight="1">
      <c r="A10522" s="98" t="s">
        <v>633</v>
      </c>
      <c r="B10522" s="125" t="s">
        <v>7720</v>
      </c>
      <c r="C10522" s="126">
        <v>42601</v>
      </c>
      <c r="D10522" s="98" t="s">
        <v>3</v>
      </c>
      <c r="E10522" s="98">
        <v>1410096</v>
      </c>
      <c r="F10522" s="98"/>
      <c r="G10522" s="127" t="s">
        <v>12230</v>
      </c>
      <c r="H10522" s="128">
        <v>0</v>
      </c>
      <c r="I10522" s="128">
        <v>21.37</v>
      </c>
      <c r="J10522" s="129">
        <v>21.37</v>
      </c>
      <c r="K10522" s="101" t="s">
        <v>1388</v>
      </c>
    </row>
    <row r="10523" spans="1:11" ht="56.25" customHeight="1">
      <c r="A10523" s="98" t="s">
        <v>633</v>
      </c>
      <c r="B10523" s="125" t="s">
        <v>7720</v>
      </c>
      <c r="C10523" s="126">
        <v>42601</v>
      </c>
      <c r="D10523" s="98" t="s">
        <v>3</v>
      </c>
      <c r="E10523" s="98">
        <v>1410097</v>
      </c>
      <c r="F10523" s="98"/>
      <c r="G10523" s="127" t="s">
        <v>12231</v>
      </c>
      <c r="H10523" s="128">
        <v>0</v>
      </c>
      <c r="I10523" s="128">
        <v>1</v>
      </c>
      <c r="J10523" s="129">
        <v>1</v>
      </c>
      <c r="K10523" s="101" t="s">
        <v>1388</v>
      </c>
    </row>
    <row r="10524" spans="1:11" ht="56.25" customHeight="1">
      <c r="A10524" s="98" t="s">
        <v>633</v>
      </c>
      <c r="B10524" s="125" t="s">
        <v>7720</v>
      </c>
      <c r="C10524" s="126">
        <v>42601</v>
      </c>
      <c r="D10524" s="98" t="s">
        <v>3</v>
      </c>
      <c r="E10524" s="98">
        <v>1410128</v>
      </c>
      <c r="F10524" s="98"/>
      <c r="G10524" s="127" t="s">
        <v>12233</v>
      </c>
      <c r="H10524" s="128">
        <v>0</v>
      </c>
      <c r="I10524" s="128">
        <v>21</v>
      </c>
      <c r="J10524" s="129">
        <v>21</v>
      </c>
      <c r="K10524" s="101" t="s">
        <v>1388</v>
      </c>
    </row>
    <row r="10525" spans="1:11" ht="56.25" customHeight="1">
      <c r="A10525" s="98" t="s">
        <v>633</v>
      </c>
      <c r="B10525" s="125" t="s">
        <v>7720</v>
      </c>
      <c r="C10525" s="126">
        <v>42601</v>
      </c>
      <c r="D10525" s="98" t="s">
        <v>3</v>
      </c>
      <c r="E10525" s="98">
        <v>1410130</v>
      </c>
      <c r="F10525" s="98"/>
      <c r="G10525" s="127" t="s">
        <v>12233</v>
      </c>
      <c r="H10525" s="128">
        <v>0</v>
      </c>
      <c r="I10525" s="128">
        <v>22.8</v>
      </c>
      <c r="J10525" s="129">
        <v>22.8</v>
      </c>
      <c r="K10525" s="101" t="s">
        <v>1388</v>
      </c>
    </row>
    <row r="10526" spans="1:11" ht="56.25" customHeight="1">
      <c r="A10526" s="98" t="s">
        <v>633</v>
      </c>
      <c r="B10526" s="125" t="s">
        <v>7720</v>
      </c>
      <c r="C10526" s="126">
        <v>42601</v>
      </c>
      <c r="D10526" s="98" t="s">
        <v>3</v>
      </c>
      <c r="E10526" s="98">
        <v>1410133</v>
      </c>
      <c r="F10526" s="98"/>
      <c r="G10526" s="127" t="s">
        <v>12233</v>
      </c>
      <c r="H10526" s="128">
        <v>0</v>
      </c>
      <c r="I10526" s="128">
        <v>1.01</v>
      </c>
      <c r="J10526" s="129">
        <v>1.01</v>
      </c>
      <c r="K10526" s="101" t="s">
        <v>1388</v>
      </c>
    </row>
    <row r="10527" spans="1:11" ht="56.25" customHeight="1">
      <c r="A10527" s="98" t="s">
        <v>633</v>
      </c>
      <c r="B10527" s="125" t="s">
        <v>7720</v>
      </c>
      <c r="C10527" s="126">
        <v>42601</v>
      </c>
      <c r="D10527" s="98" t="s">
        <v>3</v>
      </c>
      <c r="E10527" s="98">
        <v>1410136</v>
      </c>
      <c r="F10527" s="98"/>
      <c r="G10527" s="127" t="s">
        <v>12233</v>
      </c>
      <c r="H10527" s="128">
        <v>0</v>
      </c>
      <c r="I10527" s="128">
        <v>36.700000000000003</v>
      </c>
      <c r="J10527" s="129">
        <v>36.700000000000003</v>
      </c>
      <c r="K10527" s="101" t="s">
        <v>1388</v>
      </c>
    </row>
    <row r="10528" spans="1:11" ht="56.25" customHeight="1">
      <c r="A10528" s="98" t="s">
        <v>633</v>
      </c>
      <c r="B10528" s="125" t="s">
        <v>7720</v>
      </c>
      <c r="C10528" s="126">
        <v>42601</v>
      </c>
      <c r="D10528" s="98" t="s">
        <v>3</v>
      </c>
      <c r="E10528" s="98">
        <v>1410139</v>
      </c>
      <c r="F10528" s="98"/>
      <c r="G10528" s="127" t="s">
        <v>12233</v>
      </c>
      <c r="H10528" s="128">
        <v>0</v>
      </c>
      <c r="I10528" s="128">
        <v>1.56</v>
      </c>
      <c r="J10528" s="129">
        <v>1.56</v>
      </c>
      <c r="K10528" s="101" t="s">
        <v>1388</v>
      </c>
    </row>
    <row r="10529" spans="1:11" ht="56.25" customHeight="1">
      <c r="A10529" s="98" t="s">
        <v>633</v>
      </c>
      <c r="B10529" s="125" t="s">
        <v>7720</v>
      </c>
      <c r="C10529" s="126">
        <v>42601</v>
      </c>
      <c r="D10529" s="98" t="s">
        <v>3</v>
      </c>
      <c r="E10529" s="98">
        <v>1410266</v>
      </c>
      <c r="F10529" s="98"/>
      <c r="G10529" s="127" t="s">
        <v>12233</v>
      </c>
      <c r="H10529" s="128">
        <v>0</v>
      </c>
      <c r="I10529" s="128">
        <v>50</v>
      </c>
      <c r="J10529" s="129">
        <v>50</v>
      </c>
      <c r="K10529" s="101" t="s">
        <v>1388</v>
      </c>
    </row>
    <row r="10530" spans="1:11" ht="56.25" customHeight="1">
      <c r="A10530" s="98" t="s">
        <v>633</v>
      </c>
      <c r="B10530" s="125" t="s">
        <v>7720</v>
      </c>
      <c r="C10530" s="126">
        <v>42601</v>
      </c>
      <c r="D10530" s="98" t="s">
        <v>3</v>
      </c>
      <c r="E10530" s="98">
        <v>1410267</v>
      </c>
      <c r="F10530" s="98"/>
      <c r="G10530" s="127" t="s">
        <v>12233</v>
      </c>
      <c r="H10530" s="128">
        <v>0</v>
      </c>
      <c r="I10530" s="128">
        <v>85</v>
      </c>
      <c r="J10530" s="129">
        <v>85</v>
      </c>
      <c r="K10530" s="101" t="s">
        <v>1388</v>
      </c>
    </row>
    <row r="10531" spans="1:11" ht="56.25" customHeight="1">
      <c r="A10531" s="98" t="s">
        <v>633</v>
      </c>
      <c r="B10531" s="125" t="s">
        <v>7720</v>
      </c>
      <c r="C10531" s="126">
        <v>42604</v>
      </c>
      <c r="D10531" s="98" t="s">
        <v>3</v>
      </c>
      <c r="E10531" s="98">
        <v>1410566</v>
      </c>
      <c r="F10531" s="98"/>
      <c r="G10531" s="127" t="s">
        <v>12242</v>
      </c>
      <c r="H10531" s="128">
        <v>0</v>
      </c>
      <c r="I10531" s="128">
        <v>1699.48</v>
      </c>
      <c r="J10531" s="129">
        <v>1699.48</v>
      </c>
      <c r="K10531" s="101" t="s">
        <v>1388</v>
      </c>
    </row>
    <row r="10532" spans="1:11" ht="56.25" customHeight="1">
      <c r="A10532" s="98" t="s">
        <v>633</v>
      </c>
      <c r="B10532" s="125" t="s">
        <v>7720</v>
      </c>
      <c r="C10532" s="126">
        <v>42604</v>
      </c>
      <c r="D10532" s="98" t="s">
        <v>3</v>
      </c>
      <c r="E10532" s="98">
        <v>1410587</v>
      </c>
      <c r="F10532" s="98"/>
      <c r="G10532" s="127" t="s">
        <v>12243</v>
      </c>
      <c r="H10532" s="128">
        <v>0</v>
      </c>
      <c r="I10532" s="128">
        <v>40</v>
      </c>
      <c r="J10532" s="129">
        <v>40</v>
      </c>
      <c r="K10532" s="101" t="s">
        <v>1388</v>
      </c>
    </row>
    <row r="10533" spans="1:11" ht="56.25" customHeight="1">
      <c r="A10533" s="98" t="s">
        <v>633</v>
      </c>
      <c r="B10533" s="125" t="s">
        <v>7720</v>
      </c>
      <c r="C10533" s="126">
        <v>42604</v>
      </c>
      <c r="D10533" s="98" t="s">
        <v>3</v>
      </c>
      <c r="E10533" s="98">
        <v>1410589</v>
      </c>
      <c r="F10533" s="98"/>
      <c r="G10533" s="127" t="s">
        <v>12244</v>
      </c>
      <c r="H10533" s="128">
        <v>0</v>
      </c>
      <c r="I10533" s="128">
        <v>8</v>
      </c>
      <c r="J10533" s="129">
        <v>8</v>
      </c>
      <c r="K10533" s="101" t="s">
        <v>1388</v>
      </c>
    </row>
    <row r="10534" spans="1:11" ht="56.25" customHeight="1">
      <c r="A10534" s="98" t="s">
        <v>633</v>
      </c>
      <c r="B10534" s="125" t="s">
        <v>7720</v>
      </c>
      <c r="C10534" s="126">
        <v>42604</v>
      </c>
      <c r="D10534" s="98" t="s">
        <v>3</v>
      </c>
      <c r="E10534" s="98">
        <v>1410592</v>
      </c>
      <c r="F10534" s="98"/>
      <c r="G10534" s="127" t="s">
        <v>12245</v>
      </c>
      <c r="H10534" s="128">
        <v>0</v>
      </c>
      <c r="I10534" s="128">
        <v>2</v>
      </c>
      <c r="J10534" s="129">
        <v>2</v>
      </c>
      <c r="K10534" s="101" t="s">
        <v>1388</v>
      </c>
    </row>
    <row r="10535" spans="1:11" ht="56.25" customHeight="1">
      <c r="A10535" s="98" t="s">
        <v>633</v>
      </c>
      <c r="B10535" s="125" t="s">
        <v>7720</v>
      </c>
      <c r="C10535" s="126">
        <v>42604</v>
      </c>
      <c r="D10535" s="98" t="s">
        <v>3</v>
      </c>
      <c r="E10535" s="98">
        <v>1410646</v>
      </c>
      <c r="F10535" s="98"/>
      <c r="G10535" s="127" t="s">
        <v>12254</v>
      </c>
      <c r="H10535" s="128">
        <v>0</v>
      </c>
      <c r="I10535" s="128">
        <v>217.03</v>
      </c>
      <c r="J10535" s="129">
        <v>217.03</v>
      </c>
      <c r="K10535" s="101" t="s">
        <v>1388</v>
      </c>
    </row>
    <row r="10536" spans="1:11" ht="56.25" customHeight="1">
      <c r="A10536" s="98" t="s">
        <v>633</v>
      </c>
      <c r="B10536" s="125" t="s">
        <v>7720</v>
      </c>
      <c r="C10536" s="126">
        <v>42604</v>
      </c>
      <c r="D10536" s="98" t="s">
        <v>3</v>
      </c>
      <c r="E10536" s="98">
        <v>1410667</v>
      </c>
      <c r="F10536" s="98"/>
      <c r="G10536" s="127" t="s">
        <v>12255</v>
      </c>
      <c r="H10536" s="128">
        <v>0</v>
      </c>
      <c r="I10536" s="128">
        <v>1322.1200000000001</v>
      </c>
      <c r="J10536" s="129">
        <v>1322.1200000000001</v>
      </c>
      <c r="K10536" s="101" t="s">
        <v>1388</v>
      </c>
    </row>
    <row r="10537" spans="1:11" ht="56.25" customHeight="1">
      <c r="A10537" s="98" t="s">
        <v>633</v>
      </c>
      <c r="B10537" s="125" t="s">
        <v>7720</v>
      </c>
      <c r="C10537" s="126">
        <v>42604</v>
      </c>
      <c r="D10537" s="98" t="s">
        <v>3</v>
      </c>
      <c r="E10537" s="98">
        <v>1410701</v>
      </c>
      <c r="F10537" s="98"/>
      <c r="G10537" s="127" t="s">
        <v>12263</v>
      </c>
      <c r="H10537" s="128">
        <v>0</v>
      </c>
      <c r="I10537" s="128">
        <v>5335.92</v>
      </c>
      <c r="J10537" s="129">
        <v>5335.92</v>
      </c>
      <c r="K10537" s="101" t="s">
        <v>1388</v>
      </c>
    </row>
    <row r="10538" spans="1:11" ht="56.25" customHeight="1">
      <c r="A10538" s="98" t="s">
        <v>633</v>
      </c>
      <c r="B10538" s="125" t="s">
        <v>7720</v>
      </c>
      <c r="C10538" s="126">
        <v>42604</v>
      </c>
      <c r="D10538" s="98" t="s">
        <v>3</v>
      </c>
      <c r="E10538" s="98">
        <v>1410745</v>
      </c>
      <c r="F10538" s="98"/>
      <c r="G10538" s="127" t="s">
        <v>12266</v>
      </c>
      <c r="H10538" s="128">
        <v>0</v>
      </c>
      <c r="I10538" s="128">
        <v>1586.88</v>
      </c>
      <c r="J10538" s="129">
        <v>1586.88</v>
      </c>
      <c r="K10538" s="101" t="s">
        <v>1388</v>
      </c>
    </row>
    <row r="10539" spans="1:11" ht="56.25" customHeight="1">
      <c r="A10539" s="98" t="s">
        <v>633</v>
      </c>
      <c r="B10539" s="125" t="s">
        <v>7720</v>
      </c>
      <c r="C10539" s="126">
        <v>42604</v>
      </c>
      <c r="D10539" s="98" t="s">
        <v>3</v>
      </c>
      <c r="E10539" s="98">
        <v>1410758</v>
      </c>
      <c r="F10539" s="98"/>
      <c r="G10539" s="127" t="s">
        <v>12268</v>
      </c>
      <c r="H10539" s="128">
        <v>0</v>
      </c>
      <c r="I10539" s="128">
        <v>525</v>
      </c>
      <c r="J10539" s="129">
        <v>525</v>
      </c>
      <c r="K10539" s="101" t="s">
        <v>1388</v>
      </c>
    </row>
    <row r="10540" spans="1:11" ht="56.25" customHeight="1">
      <c r="A10540" s="98" t="s">
        <v>633</v>
      </c>
      <c r="B10540" s="125" t="s">
        <v>7720</v>
      </c>
      <c r="C10540" s="126">
        <v>42604</v>
      </c>
      <c r="D10540" s="98" t="s">
        <v>3</v>
      </c>
      <c r="E10540" s="98">
        <v>1410831</v>
      </c>
      <c r="F10540" s="98"/>
      <c r="G10540" s="127" t="s">
        <v>12277</v>
      </c>
      <c r="H10540" s="128">
        <v>0</v>
      </c>
      <c r="I10540" s="128">
        <v>47.730000000000004</v>
      </c>
      <c r="J10540" s="129">
        <v>47.730000000000004</v>
      </c>
      <c r="K10540" s="101" t="s">
        <v>1388</v>
      </c>
    </row>
    <row r="10541" spans="1:11" ht="56.25" customHeight="1">
      <c r="A10541" s="98" t="s">
        <v>633</v>
      </c>
      <c r="B10541" s="125" t="s">
        <v>7720</v>
      </c>
      <c r="C10541" s="126">
        <v>42604</v>
      </c>
      <c r="D10541" s="98" t="s">
        <v>3</v>
      </c>
      <c r="E10541" s="98">
        <v>1410847</v>
      </c>
      <c r="F10541" s="98"/>
      <c r="G10541" s="127" t="s">
        <v>12278</v>
      </c>
      <c r="H10541" s="128">
        <v>0</v>
      </c>
      <c r="I10541" s="128">
        <v>3443.4500000000003</v>
      </c>
      <c r="J10541" s="129">
        <v>3443.4500000000003</v>
      </c>
      <c r="K10541" s="101" t="s">
        <v>1388</v>
      </c>
    </row>
    <row r="10542" spans="1:11" ht="56.25" customHeight="1">
      <c r="A10542" s="98" t="s">
        <v>633</v>
      </c>
      <c r="B10542" s="125" t="s">
        <v>7720</v>
      </c>
      <c r="C10542" s="126">
        <v>42605</v>
      </c>
      <c r="D10542" s="98" t="s">
        <v>3</v>
      </c>
      <c r="E10542" s="98">
        <v>1411169</v>
      </c>
      <c r="F10542" s="98"/>
      <c r="G10542" s="127" t="s">
        <v>12288</v>
      </c>
      <c r="H10542" s="128">
        <v>0</v>
      </c>
      <c r="I10542" s="128">
        <v>9139.48</v>
      </c>
      <c r="J10542" s="129">
        <v>9139.48</v>
      </c>
      <c r="K10542" s="101" t="s">
        <v>1388</v>
      </c>
    </row>
    <row r="10543" spans="1:11" ht="56.25" customHeight="1">
      <c r="A10543" s="98" t="s">
        <v>633</v>
      </c>
      <c r="B10543" s="125" t="s">
        <v>7720</v>
      </c>
      <c r="C10543" s="126">
        <v>42605</v>
      </c>
      <c r="D10543" s="98" t="s">
        <v>3</v>
      </c>
      <c r="E10543" s="98">
        <v>1411184</v>
      </c>
      <c r="F10543" s="98"/>
      <c r="G10543" s="127" t="s">
        <v>12290</v>
      </c>
      <c r="H10543" s="128">
        <v>0</v>
      </c>
      <c r="I10543" s="128">
        <v>956.1</v>
      </c>
      <c r="J10543" s="129">
        <v>956.1</v>
      </c>
      <c r="K10543" s="101" t="s">
        <v>1388</v>
      </c>
    </row>
    <row r="10544" spans="1:11" ht="56.25" customHeight="1">
      <c r="A10544" s="98" t="s">
        <v>633</v>
      </c>
      <c r="B10544" s="125" t="s">
        <v>7720</v>
      </c>
      <c r="C10544" s="126">
        <v>42605</v>
      </c>
      <c r="D10544" s="98" t="s">
        <v>3</v>
      </c>
      <c r="E10544" s="98">
        <v>1411193</v>
      </c>
      <c r="F10544" s="98"/>
      <c r="G10544" s="127" t="s">
        <v>12291</v>
      </c>
      <c r="H10544" s="128">
        <v>0</v>
      </c>
      <c r="I10544" s="128">
        <v>5120</v>
      </c>
      <c r="J10544" s="129">
        <v>5120</v>
      </c>
      <c r="K10544" s="101" t="s">
        <v>1388</v>
      </c>
    </row>
    <row r="10545" spans="1:11" ht="56.25" customHeight="1">
      <c r="A10545" s="98" t="s">
        <v>633</v>
      </c>
      <c r="B10545" s="125" t="s">
        <v>7720</v>
      </c>
      <c r="C10545" s="126">
        <v>42605</v>
      </c>
      <c r="D10545" s="98" t="s">
        <v>3</v>
      </c>
      <c r="E10545" s="98">
        <v>1411200</v>
      </c>
      <c r="F10545" s="98"/>
      <c r="G10545" s="127" t="s">
        <v>12294</v>
      </c>
      <c r="H10545" s="128">
        <v>0</v>
      </c>
      <c r="I10545" s="128">
        <v>39.99</v>
      </c>
      <c r="J10545" s="129">
        <v>39.99</v>
      </c>
      <c r="K10545" s="101" t="s">
        <v>1388</v>
      </c>
    </row>
    <row r="10546" spans="1:11" ht="56.25" customHeight="1">
      <c r="A10546" s="98" t="s">
        <v>633</v>
      </c>
      <c r="B10546" s="125" t="s">
        <v>7720</v>
      </c>
      <c r="C10546" s="126">
        <v>42605</v>
      </c>
      <c r="D10546" s="98" t="s">
        <v>3</v>
      </c>
      <c r="E10546" s="98">
        <v>1411201</v>
      </c>
      <c r="F10546" s="98"/>
      <c r="G10546" s="127" t="s">
        <v>12295</v>
      </c>
      <c r="H10546" s="128">
        <v>0</v>
      </c>
      <c r="I10546" s="128">
        <v>99.89</v>
      </c>
      <c r="J10546" s="129">
        <v>99.89</v>
      </c>
      <c r="K10546" s="101" t="s">
        <v>1388</v>
      </c>
    </row>
    <row r="10547" spans="1:11" ht="56.25" customHeight="1">
      <c r="A10547" s="98" t="s">
        <v>633</v>
      </c>
      <c r="B10547" s="125" t="s">
        <v>7720</v>
      </c>
      <c r="C10547" s="126">
        <v>42605</v>
      </c>
      <c r="D10547" s="98" t="s">
        <v>3</v>
      </c>
      <c r="E10547" s="98">
        <v>1411216</v>
      </c>
      <c r="F10547" s="98"/>
      <c r="G10547" s="127" t="s">
        <v>12297</v>
      </c>
      <c r="H10547" s="128">
        <v>0</v>
      </c>
      <c r="I10547" s="128">
        <v>600</v>
      </c>
      <c r="J10547" s="129">
        <v>600</v>
      </c>
      <c r="K10547" s="101" t="s">
        <v>1388</v>
      </c>
    </row>
    <row r="10548" spans="1:11" ht="56.25" customHeight="1">
      <c r="A10548" s="98" t="s">
        <v>633</v>
      </c>
      <c r="B10548" s="125" t="s">
        <v>7720</v>
      </c>
      <c r="C10548" s="126">
        <v>42605</v>
      </c>
      <c r="D10548" s="98" t="s">
        <v>3</v>
      </c>
      <c r="E10548" s="98">
        <v>1411233</v>
      </c>
      <c r="F10548" s="98"/>
      <c r="G10548" s="127" t="s">
        <v>12300</v>
      </c>
      <c r="H10548" s="128">
        <v>0</v>
      </c>
      <c r="I10548" s="128">
        <v>2236.7800000000002</v>
      </c>
      <c r="J10548" s="129">
        <v>2236.7800000000002</v>
      </c>
      <c r="K10548" s="101" t="s">
        <v>1388</v>
      </c>
    </row>
    <row r="10549" spans="1:11" ht="56.25" customHeight="1">
      <c r="A10549" s="98" t="s">
        <v>633</v>
      </c>
      <c r="B10549" s="125" t="s">
        <v>7720</v>
      </c>
      <c r="C10549" s="126">
        <v>42605</v>
      </c>
      <c r="D10549" s="98" t="s">
        <v>3</v>
      </c>
      <c r="E10549" s="98">
        <v>1411249</v>
      </c>
      <c r="F10549" s="98"/>
      <c r="G10549" s="127" t="s">
        <v>12301</v>
      </c>
      <c r="H10549" s="128">
        <v>0</v>
      </c>
      <c r="I10549" s="128">
        <v>191.89000000000001</v>
      </c>
      <c r="J10549" s="129">
        <v>191.89000000000001</v>
      </c>
      <c r="K10549" s="101" t="s">
        <v>1388</v>
      </c>
    </row>
    <row r="10550" spans="1:11" ht="56.25" customHeight="1">
      <c r="A10550" s="98" t="s">
        <v>633</v>
      </c>
      <c r="B10550" s="125" t="s">
        <v>7720</v>
      </c>
      <c r="C10550" s="126">
        <v>42605</v>
      </c>
      <c r="D10550" s="98" t="s">
        <v>3</v>
      </c>
      <c r="E10550" s="98">
        <v>1411320</v>
      </c>
      <c r="F10550" s="98"/>
      <c r="G10550" s="127" t="s">
        <v>12307</v>
      </c>
      <c r="H10550" s="128">
        <v>0</v>
      </c>
      <c r="I10550" s="128">
        <v>4732</v>
      </c>
      <c r="J10550" s="129">
        <v>4732</v>
      </c>
      <c r="K10550" s="101" t="s">
        <v>1388</v>
      </c>
    </row>
    <row r="10551" spans="1:11" ht="56.25" customHeight="1">
      <c r="A10551" s="98" t="s">
        <v>633</v>
      </c>
      <c r="B10551" s="125" t="s">
        <v>7720</v>
      </c>
      <c r="C10551" s="126">
        <v>42605</v>
      </c>
      <c r="D10551" s="98" t="s">
        <v>3</v>
      </c>
      <c r="E10551" s="98">
        <v>1411333</v>
      </c>
      <c r="F10551" s="98"/>
      <c r="G10551" s="127" t="s">
        <v>12309</v>
      </c>
      <c r="H10551" s="128">
        <v>0</v>
      </c>
      <c r="I10551" s="128">
        <v>3184</v>
      </c>
      <c r="J10551" s="129">
        <v>3184</v>
      </c>
      <c r="K10551" s="101" t="s">
        <v>1388</v>
      </c>
    </row>
    <row r="10552" spans="1:11" ht="56.25" customHeight="1">
      <c r="A10552" s="98" t="s">
        <v>633</v>
      </c>
      <c r="B10552" s="125" t="s">
        <v>7720</v>
      </c>
      <c r="C10552" s="126">
        <v>42605</v>
      </c>
      <c r="D10552" s="98" t="s">
        <v>3</v>
      </c>
      <c r="E10552" s="98">
        <v>1411362</v>
      </c>
      <c r="F10552" s="98"/>
      <c r="G10552" s="127" t="s">
        <v>12311</v>
      </c>
      <c r="H10552" s="128">
        <v>0</v>
      </c>
      <c r="I10552" s="128">
        <v>667.1</v>
      </c>
      <c r="J10552" s="129">
        <v>667.1</v>
      </c>
      <c r="K10552" s="101" t="s">
        <v>1388</v>
      </c>
    </row>
    <row r="10553" spans="1:11" ht="56.25" customHeight="1">
      <c r="A10553" s="98" t="s">
        <v>633</v>
      </c>
      <c r="B10553" s="125" t="s">
        <v>7720</v>
      </c>
      <c r="C10553" s="126">
        <v>42605</v>
      </c>
      <c r="D10553" s="98" t="s">
        <v>3</v>
      </c>
      <c r="E10553" s="98">
        <v>1411409</v>
      </c>
      <c r="F10553" s="98"/>
      <c r="G10553" s="127" t="s">
        <v>12314</v>
      </c>
      <c r="H10553" s="128">
        <v>0</v>
      </c>
      <c r="I10553" s="128">
        <v>0.6</v>
      </c>
      <c r="J10553" s="129">
        <v>0.6</v>
      </c>
      <c r="K10553" s="101" t="s">
        <v>1388</v>
      </c>
    </row>
    <row r="10554" spans="1:11" ht="56.25" customHeight="1">
      <c r="A10554" s="98" t="s">
        <v>633</v>
      </c>
      <c r="B10554" s="125" t="s">
        <v>7720</v>
      </c>
      <c r="C10554" s="126">
        <v>42606</v>
      </c>
      <c r="D10554" s="98" t="s">
        <v>3</v>
      </c>
      <c r="E10554" s="98">
        <v>1411575</v>
      </c>
      <c r="F10554" s="98"/>
      <c r="G10554" s="127" t="s">
        <v>12320</v>
      </c>
      <c r="H10554" s="128">
        <v>0</v>
      </c>
      <c r="I10554" s="128">
        <v>4000</v>
      </c>
      <c r="J10554" s="129">
        <v>4000</v>
      </c>
      <c r="K10554" s="101" t="s">
        <v>1388</v>
      </c>
    </row>
    <row r="10555" spans="1:11" ht="56.25" customHeight="1">
      <c r="A10555" s="98" t="s">
        <v>633</v>
      </c>
      <c r="B10555" s="125" t="s">
        <v>7720</v>
      </c>
      <c r="C10555" s="126">
        <v>42606</v>
      </c>
      <c r="D10555" s="98" t="s">
        <v>3</v>
      </c>
      <c r="E10555" s="98">
        <v>1411582</v>
      </c>
      <c r="F10555" s="98"/>
      <c r="G10555" s="127" t="s">
        <v>12322</v>
      </c>
      <c r="H10555" s="128">
        <v>0</v>
      </c>
      <c r="I10555" s="128">
        <v>187.5</v>
      </c>
      <c r="J10555" s="129">
        <v>187.5</v>
      </c>
      <c r="K10555" s="101" t="s">
        <v>1388</v>
      </c>
    </row>
    <row r="10556" spans="1:11" ht="56.25" customHeight="1">
      <c r="A10556" s="98" t="s">
        <v>633</v>
      </c>
      <c r="B10556" s="125" t="s">
        <v>7720</v>
      </c>
      <c r="C10556" s="126">
        <v>42606</v>
      </c>
      <c r="D10556" s="98" t="s">
        <v>3</v>
      </c>
      <c r="E10556" s="98">
        <v>1411587</v>
      </c>
      <c r="F10556" s="98"/>
      <c r="G10556" s="127" t="s">
        <v>12323</v>
      </c>
      <c r="H10556" s="128">
        <v>0</v>
      </c>
      <c r="I10556" s="128">
        <v>7169.47</v>
      </c>
      <c r="J10556" s="129">
        <v>7169.47</v>
      </c>
      <c r="K10556" s="101" t="s">
        <v>1388</v>
      </c>
    </row>
    <row r="10557" spans="1:11" ht="56.25" customHeight="1">
      <c r="A10557" s="98" t="s">
        <v>633</v>
      </c>
      <c r="B10557" s="125" t="s">
        <v>7720</v>
      </c>
      <c r="C10557" s="126">
        <v>42606</v>
      </c>
      <c r="D10557" s="98" t="s">
        <v>3</v>
      </c>
      <c r="E10557" s="98">
        <v>1411588</v>
      </c>
      <c r="F10557" s="98"/>
      <c r="G10557" s="127" t="s">
        <v>12324</v>
      </c>
      <c r="H10557" s="128">
        <v>0</v>
      </c>
      <c r="I10557" s="128">
        <v>426.2</v>
      </c>
      <c r="J10557" s="129">
        <v>426.2</v>
      </c>
      <c r="K10557" s="101" t="s">
        <v>1388</v>
      </c>
    </row>
    <row r="10558" spans="1:11" ht="56.25" customHeight="1">
      <c r="A10558" s="98" t="s">
        <v>633</v>
      </c>
      <c r="B10558" s="125" t="s">
        <v>7720</v>
      </c>
      <c r="C10558" s="126">
        <v>42606</v>
      </c>
      <c r="D10558" s="98" t="s">
        <v>3</v>
      </c>
      <c r="E10558" s="98">
        <v>1411685</v>
      </c>
      <c r="F10558" s="98"/>
      <c r="G10558" s="127" t="s">
        <v>12330</v>
      </c>
      <c r="H10558" s="128">
        <v>0</v>
      </c>
      <c r="I10558" s="128">
        <v>12500</v>
      </c>
      <c r="J10558" s="129">
        <v>12500</v>
      </c>
      <c r="K10558" s="101" t="s">
        <v>1388</v>
      </c>
    </row>
    <row r="10559" spans="1:11" ht="56.25" customHeight="1">
      <c r="A10559" s="98" t="s">
        <v>633</v>
      </c>
      <c r="B10559" s="125" t="s">
        <v>7720</v>
      </c>
      <c r="C10559" s="126">
        <v>42606</v>
      </c>
      <c r="D10559" s="98" t="s">
        <v>3</v>
      </c>
      <c r="E10559" s="98">
        <v>1411752</v>
      </c>
      <c r="F10559" s="98"/>
      <c r="G10559" s="127" t="s">
        <v>12348</v>
      </c>
      <c r="H10559" s="128">
        <v>0</v>
      </c>
      <c r="I10559" s="128">
        <v>160</v>
      </c>
      <c r="J10559" s="129">
        <v>160</v>
      </c>
      <c r="K10559" s="101" t="s">
        <v>1388</v>
      </c>
    </row>
    <row r="10560" spans="1:11" ht="56.25" customHeight="1">
      <c r="A10560" s="98" t="s">
        <v>633</v>
      </c>
      <c r="B10560" s="125" t="s">
        <v>7720</v>
      </c>
      <c r="C10560" s="126">
        <v>42606</v>
      </c>
      <c r="D10560" s="98" t="s">
        <v>3</v>
      </c>
      <c r="E10560" s="98">
        <v>1411764</v>
      </c>
      <c r="F10560" s="98"/>
      <c r="G10560" s="127" t="s">
        <v>12350</v>
      </c>
      <c r="H10560" s="128">
        <v>0</v>
      </c>
      <c r="I10560" s="128">
        <v>1223.69</v>
      </c>
      <c r="J10560" s="129">
        <v>1223.69</v>
      </c>
      <c r="K10560" s="101" t="s">
        <v>1388</v>
      </c>
    </row>
    <row r="10561" spans="1:11" ht="56.25" customHeight="1">
      <c r="A10561" s="98" t="s">
        <v>633</v>
      </c>
      <c r="B10561" s="125" t="s">
        <v>7720</v>
      </c>
      <c r="C10561" s="126">
        <v>42606</v>
      </c>
      <c r="D10561" s="98" t="s">
        <v>3</v>
      </c>
      <c r="E10561" s="98">
        <v>1411805</v>
      </c>
      <c r="F10561" s="98"/>
      <c r="G10561" s="127" t="s">
        <v>12354</v>
      </c>
      <c r="H10561" s="128">
        <v>0</v>
      </c>
      <c r="I10561" s="128">
        <v>300</v>
      </c>
      <c r="J10561" s="129">
        <v>300</v>
      </c>
      <c r="K10561" s="101" t="s">
        <v>1388</v>
      </c>
    </row>
    <row r="10562" spans="1:11" ht="56.25" customHeight="1">
      <c r="A10562" s="98" t="s">
        <v>633</v>
      </c>
      <c r="B10562" s="125" t="s">
        <v>7720</v>
      </c>
      <c r="C10562" s="126">
        <v>42606</v>
      </c>
      <c r="D10562" s="98" t="s">
        <v>3</v>
      </c>
      <c r="E10562" s="98">
        <v>1411813</v>
      </c>
      <c r="F10562" s="98"/>
      <c r="G10562" s="127" t="s">
        <v>12355</v>
      </c>
      <c r="H10562" s="128">
        <v>0</v>
      </c>
      <c r="I10562" s="128">
        <v>1000</v>
      </c>
      <c r="J10562" s="129">
        <v>1000</v>
      </c>
      <c r="K10562" s="101" t="s">
        <v>1388</v>
      </c>
    </row>
    <row r="10563" spans="1:11" ht="56.25" customHeight="1">
      <c r="A10563" s="98" t="s">
        <v>633</v>
      </c>
      <c r="B10563" s="125" t="s">
        <v>7720</v>
      </c>
      <c r="C10563" s="126">
        <v>42606</v>
      </c>
      <c r="D10563" s="98" t="s">
        <v>3</v>
      </c>
      <c r="E10563" s="98">
        <v>1411819</v>
      </c>
      <c r="F10563" s="98"/>
      <c r="G10563" s="127" t="s">
        <v>12356</v>
      </c>
      <c r="H10563" s="128">
        <v>0</v>
      </c>
      <c r="I10563" s="128">
        <v>9268.48</v>
      </c>
      <c r="J10563" s="129">
        <v>9268.48</v>
      </c>
      <c r="K10563" s="101" t="s">
        <v>1388</v>
      </c>
    </row>
    <row r="10564" spans="1:11" ht="56.25" customHeight="1">
      <c r="A10564" s="98" t="s">
        <v>633</v>
      </c>
      <c r="B10564" s="125" t="s">
        <v>7720</v>
      </c>
      <c r="C10564" s="126">
        <v>42606</v>
      </c>
      <c r="D10564" s="98" t="s">
        <v>3</v>
      </c>
      <c r="E10564" s="98">
        <v>1411836</v>
      </c>
      <c r="F10564" s="98"/>
      <c r="G10564" s="127" t="s">
        <v>12358</v>
      </c>
      <c r="H10564" s="128">
        <v>0</v>
      </c>
      <c r="I10564" s="128">
        <v>1391.04</v>
      </c>
      <c r="J10564" s="129">
        <v>1391.04</v>
      </c>
      <c r="K10564" s="101" t="s">
        <v>1388</v>
      </c>
    </row>
    <row r="10565" spans="1:11" ht="56.25" customHeight="1">
      <c r="A10565" s="98" t="s">
        <v>633</v>
      </c>
      <c r="B10565" s="125" t="s">
        <v>7720</v>
      </c>
      <c r="C10565" s="126">
        <v>42606</v>
      </c>
      <c r="D10565" s="98" t="s">
        <v>3</v>
      </c>
      <c r="E10565" s="98">
        <v>1411844</v>
      </c>
      <c r="F10565" s="98"/>
      <c r="G10565" s="127" t="s">
        <v>12359</v>
      </c>
      <c r="H10565" s="128">
        <v>0</v>
      </c>
      <c r="I10565" s="128">
        <v>3000</v>
      </c>
      <c r="J10565" s="129">
        <v>3000</v>
      </c>
      <c r="K10565" s="101" t="s">
        <v>1388</v>
      </c>
    </row>
    <row r="10566" spans="1:11" ht="56.25" customHeight="1">
      <c r="A10566" s="98" t="s">
        <v>633</v>
      </c>
      <c r="B10566" s="125" t="s">
        <v>7720</v>
      </c>
      <c r="C10566" s="126">
        <v>42607</v>
      </c>
      <c r="D10566" s="98" t="s">
        <v>3</v>
      </c>
      <c r="E10566" s="98">
        <v>1412110</v>
      </c>
      <c r="F10566" s="98"/>
      <c r="G10566" s="127" t="s">
        <v>12371</v>
      </c>
      <c r="H10566" s="128">
        <v>0</v>
      </c>
      <c r="I10566" s="128">
        <v>4149</v>
      </c>
      <c r="J10566" s="129">
        <v>4149</v>
      </c>
      <c r="K10566" s="101" t="s">
        <v>1388</v>
      </c>
    </row>
    <row r="10567" spans="1:11" ht="56.25" customHeight="1">
      <c r="A10567" s="98" t="s">
        <v>633</v>
      </c>
      <c r="B10567" s="125" t="s">
        <v>7720</v>
      </c>
      <c r="C10567" s="126">
        <v>42607</v>
      </c>
      <c r="D10567" s="98" t="s">
        <v>3</v>
      </c>
      <c r="E10567" s="98">
        <v>1412161</v>
      </c>
      <c r="F10567" s="98"/>
      <c r="G10567" s="127" t="s">
        <v>12381</v>
      </c>
      <c r="H10567" s="128">
        <v>0</v>
      </c>
      <c r="I10567" s="128">
        <v>712.45</v>
      </c>
      <c r="J10567" s="129">
        <v>712.45</v>
      </c>
      <c r="K10567" s="101" t="s">
        <v>1388</v>
      </c>
    </row>
    <row r="10568" spans="1:11" ht="56.25" customHeight="1">
      <c r="A10568" s="98" t="s">
        <v>633</v>
      </c>
      <c r="B10568" s="125" t="s">
        <v>7720</v>
      </c>
      <c r="C10568" s="126">
        <v>42607</v>
      </c>
      <c r="D10568" s="98" t="s">
        <v>3</v>
      </c>
      <c r="E10568" s="98">
        <v>1412186</v>
      </c>
      <c r="F10568" s="98"/>
      <c r="G10568" s="127" t="s">
        <v>12383</v>
      </c>
      <c r="H10568" s="128">
        <v>0</v>
      </c>
      <c r="I10568" s="128">
        <v>8.7000000000000011</v>
      </c>
      <c r="J10568" s="129">
        <v>8.7000000000000011</v>
      </c>
      <c r="K10568" s="101" t="s">
        <v>1388</v>
      </c>
    </row>
    <row r="10569" spans="1:11" ht="56.25" customHeight="1">
      <c r="A10569" s="98" t="s">
        <v>633</v>
      </c>
      <c r="B10569" s="125" t="s">
        <v>7720</v>
      </c>
      <c r="C10569" s="126">
        <v>42607</v>
      </c>
      <c r="D10569" s="98" t="s">
        <v>3</v>
      </c>
      <c r="E10569" s="98">
        <v>1412210</v>
      </c>
      <c r="F10569" s="98"/>
      <c r="G10569" s="127" t="s">
        <v>12386</v>
      </c>
      <c r="H10569" s="128">
        <v>0</v>
      </c>
      <c r="I10569" s="128">
        <v>253.21</v>
      </c>
      <c r="J10569" s="129">
        <v>253.21</v>
      </c>
      <c r="K10569" s="101" t="s">
        <v>1388</v>
      </c>
    </row>
    <row r="10570" spans="1:11" ht="56.25" customHeight="1">
      <c r="A10570" s="98" t="s">
        <v>633</v>
      </c>
      <c r="B10570" s="125" t="s">
        <v>7720</v>
      </c>
      <c r="C10570" s="126">
        <v>42607</v>
      </c>
      <c r="D10570" s="98" t="s">
        <v>3</v>
      </c>
      <c r="E10570" s="98">
        <v>1412214</v>
      </c>
      <c r="F10570" s="98"/>
      <c r="G10570" s="127" t="s">
        <v>12387</v>
      </c>
      <c r="H10570" s="128">
        <v>0</v>
      </c>
      <c r="I10570" s="128">
        <v>144.69</v>
      </c>
      <c r="J10570" s="129">
        <v>144.69</v>
      </c>
      <c r="K10570" s="101" t="s">
        <v>1388</v>
      </c>
    </row>
    <row r="10571" spans="1:11" ht="56.25" customHeight="1">
      <c r="A10571" s="98" t="s">
        <v>633</v>
      </c>
      <c r="B10571" s="125" t="s">
        <v>7720</v>
      </c>
      <c r="C10571" s="126">
        <v>42607</v>
      </c>
      <c r="D10571" s="98" t="s">
        <v>3</v>
      </c>
      <c r="E10571" s="98">
        <v>1412215</v>
      </c>
      <c r="F10571" s="98"/>
      <c r="G10571" s="127" t="s">
        <v>12388</v>
      </c>
      <c r="H10571" s="128">
        <v>0</v>
      </c>
      <c r="I10571" s="128">
        <v>96.460000000000008</v>
      </c>
      <c r="J10571" s="129">
        <v>96.460000000000008</v>
      </c>
      <c r="K10571" s="101" t="s">
        <v>1388</v>
      </c>
    </row>
    <row r="10572" spans="1:11" ht="56.25" customHeight="1">
      <c r="A10572" s="98" t="s">
        <v>633</v>
      </c>
      <c r="B10572" s="125" t="s">
        <v>7720</v>
      </c>
      <c r="C10572" s="126">
        <v>42607</v>
      </c>
      <c r="D10572" s="98" t="s">
        <v>3</v>
      </c>
      <c r="E10572" s="98">
        <v>1412297</v>
      </c>
      <c r="F10572" s="98"/>
      <c r="G10572" s="127" t="s">
        <v>12392</v>
      </c>
      <c r="H10572" s="128">
        <v>0</v>
      </c>
      <c r="I10572" s="128">
        <v>1.94</v>
      </c>
      <c r="J10572" s="129">
        <v>1.94</v>
      </c>
      <c r="K10572" s="101" t="s">
        <v>1388</v>
      </c>
    </row>
    <row r="10573" spans="1:11" ht="56.25" customHeight="1">
      <c r="A10573" s="98" t="s">
        <v>633</v>
      </c>
      <c r="B10573" s="125" t="s">
        <v>7720</v>
      </c>
      <c r="C10573" s="126">
        <v>42607</v>
      </c>
      <c r="D10573" s="98" t="s">
        <v>3</v>
      </c>
      <c r="E10573" s="98">
        <v>1412313</v>
      </c>
      <c r="F10573" s="98"/>
      <c r="G10573" s="127" t="s">
        <v>12394</v>
      </c>
      <c r="H10573" s="128">
        <v>0</v>
      </c>
      <c r="I10573" s="128">
        <v>655.56000000000006</v>
      </c>
      <c r="J10573" s="129">
        <v>655.56000000000006</v>
      </c>
      <c r="K10573" s="101" t="s">
        <v>1388</v>
      </c>
    </row>
    <row r="10574" spans="1:11" ht="56.25" customHeight="1">
      <c r="A10574" s="98" t="s">
        <v>633</v>
      </c>
      <c r="B10574" s="125" t="s">
        <v>7720</v>
      </c>
      <c r="C10574" s="126">
        <v>42608</v>
      </c>
      <c r="D10574" s="98" t="s">
        <v>3</v>
      </c>
      <c r="E10574" s="98">
        <v>1412452</v>
      </c>
      <c r="F10574" s="98"/>
      <c r="G10574" s="127" t="s">
        <v>12398</v>
      </c>
      <c r="H10574" s="128">
        <v>0</v>
      </c>
      <c r="I10574" s="128">
        <v>4290</v>
      </c>
      <c r="J10574" s="129">
        <v>4290</v>
      </c>
      <c r="K10574" s="101" t="s">
        <v>1388</v>
      </c>
    </row>
    <row r="10575" spans="1:11" ht="56.25" customHeight="1">
      <c r="A10575" s="98" t="s">
        <v>633</v>
      </c>
      <c r="B10575" s="125" t="s">
        <v>7720</v>
      </c>
      <c r="C10575" s="126">
        <v>42608</v>
      </c>
      <c r="D10575" s="98" t="s">
        <v>3</v>
      </c>
      <c r="E10575" s="98">
        <v>1412498</v>
      </c>
      <c r="F10575" s="98"/>
      <c r="G10575" s="127" t="s">
        <v>12407</v>
      </c>
      <c r="H10575" s="128">
        <v>0</v>
      </c>
      <c r="I10575" s="128">
        <v>736.82</v>
      </c>
      <c r="J10575" s="129">
        <v>736.82</v>
      </c>
      <c r="K10575" s="101" t="s">
        <v>1388</v>
      </c>
    </row>
    <row r="10576" spans="1:11" ht="56.25" customHeight="1">
      <c r="A10576" s="98" t="s">
        <v>633</v>
      </c>
      <c r="B10576" s="125" t="s">
        <v>7720</v>
      </c>
      <c r="C10576" s="126">
        <v>42608</v>
      </c>
      <c r="D10576" s="98" t="s">
        <v>3</v>
      </c>
      <c r="E10576" s="98">
        <v>1412534</v>
      </c>
      <c r="F10576" s="98"/>
      <c r="G10576" s="127" t="s">
        <v>12418</v>
      </c>
      <c r="H10576" s="128">
        <v>0</v>
      </c>
      <c r="I10576" s="128">
        <v>144.69</v>
      </c>
      <c r="J10576" s="129">
        <v>144.69</v>
      </c>
      <c r="K10576" s="101" t="s">
        <v>1388</v>
      </c>
    </row>
    <row r="10577" spans="1:11" ht="56.25" customHeight="1">
      <c r="A10577" s="98" t="s">
        <v>633</v>
      </c>
      <c r="B10577" s="125" t="s">
        <v>7720</v>
      </c>
      <c r="C10577" s="126">
        <v>42608</v>
      </c>
      <c r="D10577" s="98" t="s">
        <v>3</v>
      </c>
      <c r="E10577" s="98">
        <v>1412536</v>
      </c>
      <c r="F10577" s="98"/>
      <c r="G10577" s="127" t="s">
        <v>12419</v>
      </c>
      <c r="H10577" s="128">
        <v>0</v>
      </c>
      <c r="I10577" s="128">
        <v>217.03</v>
      </c>
      <c r="J10577" s="129">
        <v>217.03</v>
      </c>
      <c r="K10577" s="101" t="s">
        <v>1388</v>
      </c>
    </row>
    <row r="10578" spans="1:11" ht="56.25" customHeight="1">
      <c r="A10578" s="98" t="s">
        <v>633</v>
      </c>
      <c r="B10578" s="125" t="s">
        <v>7720</v>
      </c>
      <c r="C10578" s="126">
        <v>42608</v>
      </c>
      <c r="D10578" s="98" t="s">
        <v>3</v>
      </c>
      <c r="E10578" s="98">
        <v>1412542</v>
      </c>
      <c r="F10578" s="98"/>
      <c r="G10578" s="127" t="s">
        <v>12421</v>
      </c>
      <c r="H10578" s="128">
        <v>0</v>
      </c>
      <c r="I10578" s="128">
        <v>1752</v>
      </c>
      <c r="J10578" s="129">
        <v>1752</v>
      </c>
      <c r="K10578" s="101" t="s">
        <v>1388</v>
      </c>
    </row>
    <row r="10579" spans="1:11" ht="56.25" customHeight="1">
      <c r="A10579" s="98" t="s">
        <v>633</v>
      </c>
      <c r="B10579" s="125" t="s">
        <v>7720</v>
      </c>
      <c r="C10579" s="126">
        <v>42608</v>
      </c>
      <c r="D10579" s="98" t="s">
        <v>3</v>
      </c>
      <c r="E10579" s="98">
        <v>1412552</v>
      </c>
      <c r="F10579" s="98"/>
      <c r="G10579" s="127" t="s">
        <v>12422</v>
      </c>
      <c r="H10579" s="128">
        <v>0</v>
      </c>
      <c r="I10579" s="128">
        <v>1.3</v>
      </c>
      <c r="J10579" s="129">
        <v>1.3</v>
      </c>
      <c r="K10579" s="101" t="s">
        <v>1388</v>
      </c>
    </row>
    <row r="10580" spans="1:11" ht="56.25" customHeight="1">
      <c r="A10580" s="98" t="s">
        <v>633</v>
      </c>
      <c r="B10580" s="125" t="s">
        <v>7720</v>
      </c>
      <c r="C10580" s="126">
        <v>42608</v>
      </c>
      <c r="D10580" s="98" t="s">
        <v>3</v>
      </c>
      <c r="E10580" s="98">
        <v>1412553</v>
      </c>
      <c r="F10580" s="98"/>
      <c r="G10580" s="127" t="s">
        <v>12423</v>
      </c>
      <c r="H10580" s="128">
        <v>0</v>
      </c>
      <c r="I10580" s="128">
        <v>1775</v>
      </c>
      <c r="J10580" s="129">
        <v>1775</v>
      </c>
      <c r="K10580" s="101" t="s">
        <v>1388</v>
      </c>
    </row>
    <row r="10581" spans="1:11" ht="56.25" customHeight="1">
      <c r="A10581" s="98" t="s">
        <v>633</v>
      </c>
      <c r="B10581" s="125" t="s">
        <v>7720</v>
      </c>
      <c r="C10581" s="126">
        <v>42608</v>
      </c>
      <c r="D10581" s="98" t="s">
        <v>3</v>
      </c>
      <c r="E10581" s="98">
        <v>1412557</v>
      </c>
      <c r="F10581" s="98"/>
      <c r="G10581" s="127" t="s">
        <v>12424</v>
      </c>
      <c r="H10581" s="128">
        <v>0</v>
      </c>
      <c r="I10581" s="128">
        <v>3662</v>
      </c>
      <c r="J10581" s="129">
        <v>3662</v>
      </c>
      <c r="K10581" s="101" t="s">
        <v>1388</v>
      </c>
    </row>
    <row r="10582" spans="1:11" ht="56.25" customHeight="1">
      <c r="A10582" s="98" t="s">
        <v>633</v>
      </c>
      <c r="B10582" s="125" t="s">
        <v>7720</v>
      </c>
      <c r="C10582" s="126">
        <v>42608</v>
      </c>
      <c r="D10582" s="98" t="s">
        <v>3</v>
      </c>
      <c r="E10582" s="98">
        <v>1412583</v>
      </c>
      <c r="F10582" s="98"/>
      <c r="G10582" s="127" t="s">
        <v>12427</v>
      </c>
      <c r="H10582" s="128">
        <v>0</v>
      </c>
      <c r="I10582" s="128">
        <v>700</v>
      </c>
      <c r="J10582" s="129">
        <v>700</v>
      </c>
      <c r="K10582" s="101" t="s">
        <v>1388</v>
      </c>
    </row>
    <row r="10583" spans="1:11" ht="56.25" customHeight="1">
      <c r="A10583" s="98" t="s">
        <v>633</v>
      </c>
      <c r="B10583" s="125" t="s">
        <v>7720</v>
      </c>
      <c r="C10583" s="126">
        <v>42608</v>
      </c>
      <c r="D10583" s="98" t="s">
        <v>3</v>
      </c>
      <c r="E10583" s="98">
        <v>1412599</v>
      </c>
      <c r="F10583" s="98"/>
      <c r="G10583" s="127" t="s">
        <v>12428</v>
      </c>
      <c r="H10583" s="128">
        <v>0</v>
      </c>
      <c r="I10583" s="128">
        <v>1383</v>
      </c>
      <c r="J10583" s="129">
        <v>1383</v>
      </c>
      <c r="K10583" s="101" t="s">
        <v>1388</v>
      </c>
    </row>
    <row r="10584" spans="1:11" ht="56.25" customHeight="1">
      <c r="A10584" s="98" t="s">
        <v>633</v>
      </c>
      <c r="B10584" s="125" t="s">
        <v>7720</v>
      </c>
      <c r="C10584" s="126">
        <v>42608</v>
      </c>
      <c r="D10584" s="98" t="s">
        <v>3</v>
      </c>
      <c r="E10584" s="98">
        <v>1412603</v>
      </c>
      <c r="F10584" s="98"/>
      <c r="G10584" s="127" t="s">
        <v>12430</v>
      </c>
      <c r="H10584" s="128">
        <v>0</v>
      </c>
      <c r="I10584" s="128">
        <v>1383</v>
      </c>
      <c r="J10584" s="129">
        <v>1383</v>
      </c>
      <c r="K10584" s="101" t="s">
        <v>1388</v>
      </c>
    </row>
    <row r="10585" spans="1:11" ht="56.25" customHeight="1">
      <c r="A10585" s="98" t="s">
        <v>633</v>
      </c>
      <c r="B10585" s="125" t="s">
        <v>7720</v>
      </c>
      <c r="C10585" s="126">
        <v>42608</v>
      </c>
      <c r="D10585" s="98" t="s">
        <v>3</v>
      </c>
      <c r="E10585" s="98">
        <v>1412604</v>
      </c>
      <c r="F10585" s="98"/>
      <c r="G10585" s="127" t="s">
        <v>12431</v>
      </c>
      <c r="H10585" s="128">
        <v>0</v>
      </c>
      <c r="I10585" s="128">
        <v>1383</v>
      </c>
      <c r="J10585" s="129">
        <v>1383</v>
      </c>
      <c r="K10585" s="101" t="s">
        <v>1388</v>
      </c>
    </row>
    <row r="10586" spans="1:11" ht="56.25" customHeight="1">
      <c r="A10586" s="98" t="s">
        <v>633</v>
      </c>
      <c r="B10586" s="125" t="s">
        <v>7720</v>
      </c>
      <c r="C10586" s="126">
        <v>42608</v>
      </c>
      <c r="D10586" s="98" t="s">
        <v>3</v>
      </c>
      <c r="E10586" s="98">
        <v>1412612</v>
      </c>
      <c r="F10586" s="98"/>
      <c r="G10586" s="127" t="s">
        <v>12433</v>
      </c>
      <c r="H10586" s="128">
        <v>0</v>
      </c>
      <c r="I10586" s="128">
        <v>245.85</v>
      </c>
      <c r="J10586" s="129">
        <v>245.85</v>
      </c>
      <c r="K10586" s="101" t="s">
        <v>1388</v>
      </c>
    </row>
    <row r="10587" spans="1:11" ht="56.25" customHeight="1">
      <c r="A10587" s="98" t="s">
        <v>633</v>
      </c>
      <c r="B10587" s="125" t="s">
        <v>7720</v>
      </c>
      <c r="C10587" s="126">
        <v>42608</v>
      </c>
      <c r="D10587" s="98" t="s">
        <v>3</v>
      </c>
      <c r="E10587" s="98">
        <v>1412618</v>
      </c>
      <c r="F10587" s="98"/>
      <c r="G10587" s="127" t="s">
        <v>12435</v>
      </c>
      <c r="H10587" s="128">
        <v>0</v>
      </c>
      <c r="I10587" s="128">
        <v>530</v>
      </c>
      <c r="J10587" s="129">
        <v>530</v>
      </c>
      <c r="K10587" s="101" t="s">
        <v>1388</v>
      </c>
    </row>
    <row r="10588" spans="1:11" ht="56.25" customHeight="1">
      <c r="A10588" s="98" t="s">
        <v>633</v>
      </c>
      <c r="B10588" s="125" t="s">
        <v>7720</v>
      </c>
      <c r="C10588" s="126">
        <v>42608</v>
      </c>
      <c r="D10588" s="98" t="s">
        <v>3</v>
      </c>
      <c r="E10588" s="98">
        <v>1412736</v>
      </c>
      <c r="F10588" s="98"/>
      <c r="G10588" s="127" t="s">
        <v>12438</v>
      </c>
      <c r="H10588" s="128">
        <v>0</v>
      </c>
      <c r="I10588" s="128">
        <v>1826</v>
      </c>
      <c r="J10588" s="129">
        <v>1826</v>
      </c>
      <c r="K10588" s="101" t="s">
        <v>1388</v>
      </c>
    </row>
    <row r="10589" spans="1:11" ht="56.25" customHeight="1">
      <c r="A10589" s="98" t="s">
        <v>633</v>
      </c>
      <c r="B10589" s="125" t="s">
        <v>7720</v>
      </c>
      <c r="C10589" s="126">
        <v>42608</v>
      </c>
      <c r="D10589" s="98" t="s">
        <v>3</v>
      </c>
      <c r="E10589" s="98">
        <v>1412749</v>
      </c>
      <c r="F10589" s="98"/>
      <c r="G10589" s="127" t="s">
        <v>12439</v>
      </c>
      <c r="H10589" s="128">
        <v>0</v>
      </c>
      <c r="I10589" s="128">
        <v>455.7</v>
      </c>
      <c r="J10589" s="129">
        <v>455.7</v>
      </c>
      <c r="K10589" s="101" t="s">
        <v>1388</v>
      </c>
    </row>
    <row r="10590" spans="1:11" ht="56.25" customHeight="1">
      <c r="A10590" s="98" t="s">
        <v>633</v>
      </c>
      <c r="B10590" s="125" t="s">
        <v>7720</v>
      </c>
      <c r="C10590" s="126">
        <v>42608</v>
      </c>
      <c r="D10590" s="98" t="s">
        <v>3</v>
      </c>
      <c r="E10590" s="98">
        <v>1412876</v>
      </c>
      <c r="F10590" s="98"/>
      <c r="G10590" s="127" t="s">
        <v>12448</v>
      </c>
      <c r="H10590" s="128">
        <v>0</v>
      </c>
      <c r="I10590" s="128">
        <v>3500</v>
      </c>
      <c r="J10590" s="129">
        <v>3500</v>
      </c>
      <c r="K10590" s="101" t="s">
        <v>1388</v>
      </c>
    </row>
    <row r="10591" spans="1:11" ht="56.25" customHeight="1">
      <c r="A10591" s="98" t="s">
        <v>633</v>
      </c>
      <c r="B10591" s="125" t="s">
        <v>7720</v>
      </c>
      <c r="C10591" s="126">
        <v>42611</v>
      </c>
      <c r="D10591" s="98" t="s">
        <v>3</v>
      </c>
      <c r="E10591" s="98">
        <v>1413379</v>
      </c>
      <c r="F10591" s="98"/>
      <c r="G10591" s="127" t="s">
        <v>12484</v>
      </c>
      <c r="H10591" s="128">
        <v>0</v>
      </c>
      <c r="I10591" s="128">
        <v>92.97</v>
      </c>
      <c r="J10591" s="129">
        <v>92.97</v>
      </c>
      <c r="K10591" s="101" t="s">
        <v>1388</v>
      </c>
    </row>
    <row r="10592" spans="1:11" ht="56.25" customHeight="1">
      <c r="A10592" s="98" t="s">
        <v>633</v>
      </c>
      <c r="B10592" s="125" t="s">
        <v>7720</v>
      </c>
      <c r="C10592" s="126">
        <v>42612</v>
      </c>
      <c r="D10592" s="98" t="s">
        <v>3</v>
      </c>
      <c r="E10592" s="98">
        <v>1413720</v>
      </c>
      <c r="F10592" s="98"/>
      <c r="G10592" s="127" t="s">
        <v>12491</v>
      </c>
      <c r="H10592" s="128">
        <v>0</v>
      </c>
      <c r="I10592" s="128">
        <v>2198</v>
      </c>
      <c r="J10592" s="129">
        <v>2198</v>
      </c>
      <c r="K10592" s="101" t="s">
        <v>1388</v>
      </c>
    </row>
    <row r="10593" spans="1:11" ht="56.25" customHeight="1">
      <c r="A10593" s="98" t="s">
        <v>633</v>
      </c>
      <c r="B10593" s="125" t="s">
        <v>7720</v>
      </c>
      <c r="C10593" s="126">
        <v>42612</v>
      </c>
      <c r="D10593" s="98" t="s">
        <v>3</v>
      </c>
      <c r="E10593" s="98">
        <v>1413776</v>
      </c>
      <c r="F10593" s="98"/>
      <c r="G10593" s="127" t="s">
        <v>12497</v>
      </c>
      <c r="H10593" s="128">
        <v>0</v>
      </c>
      <c r="I10593" s="128">
        <v>1410.89</v>
      </c>
      <c r="J10593" s="129">
        <v>1410.89</v>
      </c>
      <c r="K10593" s="101" t="s">
        <v>1388</v>
      </c>
    </row>
    <row r="10594" spans="1:11" ht="56.25" customHeight="1">
      <c r="A10594" s="98" t="s">
        <v>633</v>
      </c>
      <c r="B10594" s="125" t="s">
        <v>7720</v>
      </c>
      <c r="C10594" s="126">
        <v>42612</v>
      </c>
      <c r="D10594" s="98" t="s">
        <v>3</v>
      </c>
      <c r="E10594" s="98">
        <v>1413778</v>
      </c>
      <c r="F10594" s="98"/>
      <c r="G10594" s="127" t="s">
        <v>12498</v>
      </c>
      <c r="H10594" s="128">
        <v>0</v>
      </c>
      <c r="I10594" s="128">
        <v>111</v>
      </c>
      <c r="J10594" s="129">
        <v>111</v>
      </c>
      <c r="K10594" s="101" t="s">
        <v>1388</v>
      </c>
    </row>
    <row r="10595" spans="1:11" ht="56.25" customHeight="1">
      <c r="A10595" s="98" t="s">
        <v>633</v>
      </c>
      <c r="B10595" s="125" t="s">
        <v>7720</v>
      </c>
      <c r="C10595" s="126">
        <v>42612</v>
      </c>
      <c r="D10595" s="98" t="s">
        <v>3</v>
      </c>
      <c r="E10595" s="98">
        <v>1413786</v>
      </c>
      <c r="F10595" s="98"/>
      <c r="G10595" s="127" t="s">
        <v>12500</v>
      </c>
      <c r="H10595" s="128">
        <v>0</v>
      </c>
      <c r="I10595" s="128">
        <v>4222.0600000000004</v>
      </c>
      <c r="J10595" s="129">
        <v>4222.0600000000004</v>
      </c>
      <c r="K10595" s="101" t="s">
        <v>1388</v>
      </c>
    </row>
    <row r="10596" spans="1:11" ht="56.25" customHeight="1">
      <c r="A10596" s="98" t="s">
        <v>633</v>
      </c>
      <c r="B10596" s="125" t="s">
        <v>7720</v>
      </c>
      <c r="C10596" s="126">
        <v>42612</v>
      </c>
      <c r="D10596" s="98" t="s">
        <v>3</v>
      </c>
      <c r="E10596" s="98">
        <v>1413795</v>
      </c>
      <c r="F10596" s="98"/>
      <c r="G10596" s="127" t="s">
        <v>12502</v>
      </c>
      <c r="H10596" s="128">
        <v>0</v>
      </c>
      <c r="I10596" s="128">
        <v>410</v>
      </c>
      <c r="J10596" s="129">
        <v>410</v>
      </c>
      <c r="K10596" s="101" t="s">
        <v>1388</v>
      </c>
    </row>
    <row r="10597" spans="1:11" ht="56.25" customHeight="1">
      <c r="A10597" s="98" t="s">
        <v>633</v>
      </c>
      <c r="B10597" s="125" t="s">
        <v>7720</v>
      </c>
      <c r="C10597" s="126">
        <v>42612</v>
      </c>
      <c r="D10597" s="98" t="s">
        <v>3</v>
      </c>
      <c r="E10597" s="98">
        <v>1413820</v>
      </c>
      <c r="F10597" s="98"/>
      <c r="G10597" s="127" t="s">
        <v>12507</v>
      </c>
      <c r="H10597" s="128">
        <v>0</v>
      </c>
      <c r="I10597" s="128">
        <v>657.49</v>
      </c>
      <c r="J10597" s="129">
        <v>657.49</v>
      </c>
      <c r="K10597" s="101" t="s">
        <v>1388</v>
      </c>
    </row>
    <row r="10598" spans="1:11" ht="56.25" customHeight="1">
      <c r="A10598" s="98" t="s">
        <v>633</v>
      </c>
      <c r="B10598" s="125" t="s">
        <v>7720</v>
      </c>
      <c r="C10598" s="126">
        <v>42612</v>
      </c>
      <c r="D10598" s="98" t="s">
        <v>3</v>
      </c>
      <c r="E10598" s="98">
        <v>1413874</v>
      </c>
      <c r="F10598" s="98"/>
      <c r="G10598" s="127" t="s">
        <v>12517</v>
      </c>
      <c r="H10598" s="128">
        <v>0</v>
      </c>
      <c r="I10598" s="128">
        <v>196</v>
      </c>
      <c r="J10598" s="129">
        <v>196</v>
      </c>
      <c r="K10598" s="101" t="s">
        <v>1388</v>
      </c>
    </row>
    <row r="10599" spans="1:11" ht="56.25" customHeight="1">
      <c r="A10599" s="98" t="s">
        <v>633</v>
      </c>
      <c r="B10599" s="125" t="s">
        <v>7720</v>
      </c>
      <c r="C10599" s="126">
        <v>42613</v>
      </c>
      <c r="D10599" s="98" t="s">
        <v>3</v>
      </c>
      <c r="E10599" s="98">
        <v>1414197</v>
      </c>
      <c r="F10599" s="98"/>
      <c r="G10599" s="127" t="s">
        <v>12532</v>
      </c>
      <c r="H10599" s="128">
        <v>0</v>
      </c>
      <c r="I10599" s="128">
        <v>119</v>
      </c>
      <c r="J10599" s="129">
        <v>119</v>
      </c>
      <c r="K10599" s="101" t="s">
        <v>1388</v>
      </c>
    </row>
    <row r="10600" spans="1:11" ht="56.25" customHeight="1">
      <c r="A10600" s="98" t="s">
        <v>633</v>
      </c>
      <c r="B10600" s="125" t="s">
        <v>7720</v>
      </c>
      <c r="C10600" s="126">
        <v>42613</v>
      </c>
      <c r="D10600" s="98" t="s">
        <v>3</v>
      </c>
      <c r="E10600" s="98">
        <v>1414278</v>
      </c>
      <c r="F10600" s="98"/>
      <c r="G10600" s="127" t="s">
        <v>12555</v>
      </c>
      <c r="H10600" s="128">
        <v>0</v>
      </c>
      <c r="I10600" s="128">
        <v>16</v>
      </c>
      <c r="J10600" s="129">
        <v>16</v>
      </c>
      <c r="K10600" s="101" t="s">
        <v>1388</v>
      </c>
    </row>
    <row r="10601" spans="1:11" ht="56.25" customHeight="1">
      <c r="A10601" s="98" t="s">
        <v>633</v>
      </c>
      <c r="B10601" s="125" t="s">
        <v>7720</v>
      </c>
      <c r="C10601" s="126">
        <v>42613</v>
      </c>
      <c r="D10601" s="98" t="s">
        <v>3</v>
      </c>
      <c r="E10601" s="98">
        <v>1414298</v>
      </c>
      <c r="F10601" s="98"/>
      <c r="G10601" s="127" t="s">
        <v>11850</v>
      </c>
      <c r="H10601" s="128">
        <v>0</v>
      </c>
      <c r="I10601" s="128">
        <v>0.4</v>
      </c>
      <c r="J10601" s="129">
        <v>0.4</v>
      </c>
      <c r="K10601" s="101" t="s">
        <v>1388</v>
      </c>
    </row>
    <row r="10602" spans="1:11" ht="56.25" customHeight="1">
      <c r="A10602" s="98" t="s">
        <v>633</v>
      </c>
      <c r="B10602" s="125" t="s">
        <v>7720</v>
      </c>
      <c r="C10602" s="126">
        <v>42613</v>
      </c>
      <c r="D10602" s="98" t="s">
        <v>3</v>
      </c>
      <c r="E10602" s="98">
        <v>1414371</v>
      </c>
      <c r="F10602" s="98"/>
      <c r="G10602" s="127" t="s">
        <v>12575</v>
      </c>
      <c r="H10602" s="128">
        <v>0</v>
      </c>
      <c r="I10602" s="128">
        <v>25.27</v>
      </c>
      <c r="J10602" s="129">
        <v>25.27</v>
      </c>
      <c r="K10602" s="101" t="s">
        <v>1388</v>
      </c>
    </row>
    <row r="10603" spans="1:11" ht="56.25" customHeight="1">
      <c r="A10603" s="98" t="s">
        <v>633</v>
      </c>
      <c r="B10603" s="125" t="s">
        <v>7720</v>
      </c>
      <c r="C10603" s="126">
        <v>42613</v>
      </c>
      <c r="D10603" s="98" t="s">
        <v>3</v>
      </c>
      <c r="E10603" s="98">
        <v>1414504</v>
      </c>
      <c r="F10603" s="98"/>
      <c r="G10603" s="127" t="s">
        <v>12582</v>
      </c>
      <c r="H10603" s="128">
        <v>0</v>
      </c>
      <c r="I10603" s="128">
        <v>102.48</v>
      </c>
      <c r="J10603" s="129">
        <v>102.48</v>
      </c>
      <c r="K10603" s="101" t="s">
        <v>1388</v>
      </c>
    </row>
    <row r="10604" spans="1:11" ht="56.25" customHeight="1">
      <c r="A10604" s="98" t="s">
        <v>633</v>
      </c>
      <c r="B10604" s="125" t="s">
        <v>7720</v>
      </c>
      <c r="C10604" s="126">
        <v>42614</v>
      </c>
      <c r="D10604" s="98" t="s">
        <v>3</v>
      </c>
      <c r="E10604" s="98">
        <v>1414746</v>
      </c>
      <c r="F10604" s="98"/>
      <c r="G10604" s="127" t="s">
        <v>12586</v>
      </c>
      <c r="H10604" s="128">
        <v>0</v>
      </c>
      <c r="I10604" s="128">
        <v>545</v>
      </c>
      <c r="J10604" s="129">
        <v>545</v>
      </c>
      <c r="K10604" s="101" t="s">
        <v>1388</v>
      </c>
    </row>
    <row r="10605" spans="1:11" ht="56.25" customHeight="1">
      <c r="A10605" s="98" t="s">
        <v>633</v>
      </c>
      <c r="B10605" s="125" t="s">
        <v>7720</v>
      </c>
      <c r="C10605" s="126">
        <v>42614</v>
      </c>
      <c r="D10605" s="98" t="s">
        <v>3</v>
      </c>
      <c r="E10605" s="98">
        <v>1414802</v>
      </c>
      <c r="F10605" s="98"/>
      <c r="G10605" s="127" t="s">
        <v>12596</v>
      </c>
      <c r="H10605" s="128">
        <v>0</v>
      </c>
      <c r="I10605" s="128">
        <v>196.6</v>
      </c>
      <c r="J10605" s="129">
        <v>196.6</v>
      </c>
      <c r="K10605" s="101" t="s">
        <v>1388</v>
      </c>
    </row>
    <row r="10606" spans="1:11" ht="56.25" customHeight="1">
      <c r="A10606" s="98" t="s">
        <v>633</v>
      </c>
      <c r="B10606" s="125" t="s">
        <v>7720</v>
      </c>
      <c r="C10606" s="126">
        <v>42614</v>
      </c>
      <c r="D10606" s="98" t="s">
        <v>3</v>
      </c>
      <c r="E10606" s="98">
        <v>1414864</v>
      </c>
      <c r="F10606" s="98"/>
      <c r="G10606" s="127" t="s">
        <v>11644</v>
      </c>
      <c r="H10606" s="128">
        <v>0</v>
      </c>
      <c r="I10606" s="128">
        <v>9645</v>
      </c>
      <c r="J10606" s="129">
        <v>9645</v>
      </c>
      <c r="K10606" s="101" t="s">
        <v>1388</v>
      </c>
    </row>
    <row r="10607" spans="1:11" ht="56.25" customHeight="1">
      <c r="A10607" s="98" t="s">
        <v>633</v>
      </c>
      <c r="B10607" s="125" t="s">
        <v>7720</v>
      </c>
      <c r="C10607" s="126">
        <v>42614</v>
      </c>
      <c r="D10607" s="98" t="s">
        <v>3</v>
      </c>
      <c r="E10607" s="98">
        <v>1414931</v>
      </c>
      <c r="F10607" s="98"/>
      <c r="G10607" s="127" t="s">
        <v>12619</v>
      </c>
      <c r="H10607" s="128">
        <v>0</v>
      </c>
      <c r="I10607" s="128">
        <v>7655.1500000000005</v>
      </c>
      <c r="J10607" s="129">
        <v>7655.1500000000005</v>
      </c>
      <c r="K10607" s="101" t="s">
        <v>1388</v>
      </c>
    </row>
    <row r="10608" spans="1:11" ht="56.25" customHeight="1">
      <c r="A10608" s="98" t="s">
        <v>633</v>
      </c>
      <c r="B10608" s="125" t="s">
        <v>7720</v>
      </c>
      <c r="C10608" s="126">
        <v>42615</v>
      </c>
      <c r="D10608" s="98" t="s">
        <v>3</v>
      </c>
      <c r="E10608" s="98">
        <v>1415157</v>
      </c>
      <c r="F10608" s="98"/>
      <c r="G10608" s="127" t="s">
        <v>12623</v>
      </c>
      <c r="H10608" s="128">
        <v>0</v>
      </c>
      <c r="I10608" s="128">
        <v>69.600000000000009</v>
      </c>
      <c r="J10608" s="129">
        <v>69.600000000000009</v>
      </c>
      <c r="K10608" s="101" t="s">
        <v>1388</v>
      </c>
    </row>
    <row r="10609" spans="1:11" ht="56.25" customHeight="1">
      <c r="A10609" s="98" t="s">
        <v>633</v>
      </c>
      <c r="B10609" s="125" t="s">
        <v>7720</v>
      </c>
      <c r="C10609" s="126">
        <v>42615</v>
      </c>
      <c r="D10609" s="98" t="s">
        <v>3</v>
      </c>
      <c r="E10609" s="98">
        <v>1415159</v>
      </c>
      <c r="F10609" s="98"/>
      <c r="G10609" s="127" t="s">
        <v>12623</v>
      </c>
      <c r="H10609" s="128">
        <v>0</v>
      </c>
      <c r="I10609" s="128">
        <v>74.400000000000006</v>
      </c>
      <c r="J10609" s="129">
        <v>74.400000000000006</v>
      </c>
      <c r="K10609" s="101" t="s">
        <v>1388</v>
      </c>
    </row>
    <row r="10610" spans="1:11" ht="56.25" customHeight="1">
      <c r="A10610" s="98" t="s">
        <v>633</v>
      </c>
      <c r="B10610" s="125" t="s">
        <v>7720</v>
      </c>
      <c r="C10610" s="126">
        <v>42615</v>
      </c>
      <c r="D10610" s="98" t="s">
        <v>3</v>
      </c>
      <c r="E10610" s="98">
        <v>1415160</v>
      </c>
      <c r="F10610" s="98"/>
      <c r="G10610" s="127" t="s">
        <v>12623</v>
      </c>
      <c r="H10610" s="128">
        <v>0</v>
      </c>
      <c r="I10610" s="128">
        <v>74.400000000000006</v>
      </c>
      <c r="J10610" s="129">
        <v>74.400000000000006</v>
      </c>
      <c r="K10610" s="101" t="s">
        <v>1388</v>
      </c>
    </row>
    <row r="10611" spans="1:11" ht="56.25" customHeight="1">
      <c r="A10611" s="98" t="s">
        <v>633</v>
      </c>
      <c r="B10611" s="125" t="s">
        <v>7720</v>
      </c>
      <c r="C10611" s="126">
        <v>42615</v>
      </c>
      <c r="D10611" s="98" t="s">
        <v>3</v>
      </c>
      <c r="E10611" s="98">
        <v>1415255</v>
      </c>
      <c r="F10611" s="98"/>
      <c r="G10611" s="127" t="s">
        <v>12630</v>
      </c>
      <c r="H10611" s="128">
        <v>0</v>
      </c>
      <c r="I10611" s="128">
        <v>3673.89</v>
      </c>
      <c r="J10611" s="129">
        <v>3673.89</v>
      </c>
      <c r="K10611" s="101" t="s">
        <v>1388</v>
      </c>
    </row>
    <row r="10612" spans="1:11" ht="56.25" customHeight="1">
      <c r="A10612" s="98" t="s">
        <v>633</v>
      </c>
      <c r="B10612" s="125" t="s">
        <v>7720</v>
      </c>
      <c r="C10612" s="126">
        <v>42615</v>
      </c>
      <c r="D10612" s="98" t="s">
        <v>3</v>
      </c>
      <c r="E10612" s="98">
        <v>1415259</v>
      </c>
      <c r="F10612" s="98"/>
      <c r="G10612" s="127" t="s">
        <v>12631</v>
      </c>
      <c r="H10612" s="128">
        <v>0</v>
      </c>
      <c r="I10612" s="128">
        <v>1113</v>
      </c>
      <c r="J10612" s="129">
        <v>1113</v>
      </c>
      <c r="K10612" s="101" t="s">
        <v>1388</v>
      </c>
    </row>
    <row r="10613" spans="1:11" ht="56.25" customHeight="1">
      <c r="A10613" s="98" t="s">
        <v>633</v>
      </c>
      <c r="B10613" s="125" t="s">
        <v>7720</v>
      </c>
      <c r="C10613" s="126">
        <v>42615</v>
      </c>
      <c r="D10613" s="98" t="s">
        <v>3</v>
      </c>
      <c r="E10613" s="98">
        <v>1415273</v>
      </c>
      <c r="F10613" s="98"/>
      <c r="G10613" s="127" t="s">
        <v>12634</v>
      </c>
      <c r="H10613" s="128">
        <v>0</v>
      </c>
      <c r="I10613" s="128">
        <v>326.15000000000003</v>
      </c>
      <c r="J10613" s="129">
        <v>326.15000000000003</v>
      </c>
      <c r="K10613" s="101" t="s">
        <v>1388</v>
      </c>
    </row>
    <row r="10614" spans="1:11" ht="56.25" customHeight="1">
      <c r="A10614" s="98" t="s">
        <v>633</v>
      </c>
      <c r="B10614" s="125" t="s">
        <v>7720</v>
      </c>
      <c r="C10614" s="126">
        <v>42615</v>
      </c>
      <c r="D10614" s="98" t="s">
        <v>3</v>
      </c>
      <c r="E10614" s="98">
        <v>1415304</v>
      </c>
      <c r="F10614" s="98"/>
      <c r="G10614" s="127" t="s">
        <v>12647</v>
      </c>
      <c r="H10614" s="128">
        <v>0</v>
      </c>
      <c r="I10614" s="128">
        <v>3003.46</v>
      </c>
      <c r="J10614" s="129">
        <v>3003.46</v>
      </c>
      <c r="K10614" s="101" t="s">
        <v>1388</v>
      </c>
    </row>
    <row r="10615" spans="1:11" ht="56.25" customHeight="1">
      <c r="A10615" s="98" t="s">
        <v>633</v>
      </c>
      <c r="B10615" s="125" t="s">
        <v>7720</v>
      </c>
      <c r="C10615" s="126">
        <v>42615</v>
      </c>
      <c r="D10615" s="98" t="s">
        <v>3</v>
      </c>
      <c r="E10615" s="98">
        <v>1415336</v>
      </c>
      <c r="F10615" s="98"/>
      <c r="G10615" s="127" t="s">
        <v>9404</v>
      </c>
      <c r="H10615" s="128">
        <v>0</v>
      </c>
      <c r="I10615" s="128">
        <v>500</v>
      </c>
      <c r="J10615" s="129">
        <v>500</v>
      </c>
      <c r="K10615" s="101" t="s">
        <v>1388</v>
      </c>
    </row>
    <row r="10616" spans="1:11" ht="56.25" customHeight="1">
      <c r="A10616" s="98" t="s">
        <v>633</v>
      </c>
      <c r="B10616" s="125" t="s">
        <v>7720</v>
      </c>
      <c r="C10616" s="126">
        <v>42615</v>
      </c>
      <c r="D10616" s="98" t="s">
        <v>3</v>
      </c>
      <c r="E10616" s="98">
        <v>1415366</v>
      </c>
      <c r="F10616" s="98"/>
      <c r="G10616" s="127" t="s">
        <v>12653</v>
      </c>
      <c r="H10616" s="128">
        <v>0</v>
      </c>
      <c r="I10616" s="128">
        <v>3.59</v>
      </c>
      <c r="J10616" s="129">
        <v>3.59</v>
      </c>
      <c r="K10616" s="101" t="s">
        <v>1388</v>
      </c>
    </row>
    <row r="10617" spans="1:11" ht="56.25" customHeight="1">
      <c r="A10617" s="98" t="s">
        <v>633</v>
      </c>
      <c r="B10617" s="125" t="s">
        <v>7720</v>
      </c>
      <c r="C10617" s="126">
        <v>42615</v>
      </c>
      <c r="D10617" s="98" t="s">
        <v>3</v>
      </c>
      <c r="E10617" s="98">
        <v>1415367</v>
      </c>
      <c r="F10617" s="98"/>
      <c r="G10617" s="127" t="s">
        <v>12654</v>
      </c>
      <c r="H10617" s="128">
        <v>0</v>
      </c>
      <c r="I10617" s="128">
        <v>96.460000000000008</v>
      </c>
      <c r="J10617" s="129">
        <v>96.460000000000008</v>
      </c>
      <c r="K10617" s="101" t="s">
        <v>1388</v>
      </c>
    </row>
    <row r="10618" spans="1:11" ht="56.25" customHeight="1">
      <c r="A10618" s="98" t="s">
        <v>633</v>
      </c>
      <c r="B10618" s="125" t="s">
        <v>7720</v>
      </c>
      <c r="C10618" s="126">
        <v>42615</v>
      </c>
      <c r="D10618" s="98" t="s">
        <v>3</v>
      </c>
      <c r="E10618" s="98">
        <v>1415386</v>
      </c>
      <c r="F10618" s="98"/>
      <c r="G10618" s="127" t="s">
        <v>12656</v>
      </c>
      <c r="H10618" s="128">
        <v>0</v>
      </c>
      <c r="I10618" s="128">
        <v>413</v>
      </c>
      <c r="J10618" s="129">
        <v>413</v>
      </c>
      <c r="K10618" s="101" t="s">
        <v>1388</v>
      </c>
    </row>
    <row r="10619" spans="1:11" ht="56.25" customHeight="1">
      <c r="A10619" s="98" t="s">
        <v>633</v>
      </c>
      <c r="B10619" s="125" t="s">
        <v>7720</v>
      </c>
      <c r="C10619" s="126">
        <v>42615</v>
      </c>
      <c r="D10619" s="98" t="s">
        <v>3</v>
      </c>
      <c r="E10619" s="98">
        <v>1415387</v>
      </c>
      <c r="F10619" s="98"/>
      <c r="G10619" s="127" t="s">
        <v>12657</v>
      </c>
      <c r="H10619" s="128">
        <v>0</v>
      </c>
      <c r="I10619" s="128">
        <v>97</v>
      </c>
      <c r="J10619" s="129">
        <v>97</v>
      </c>
      <c r="K10619" s="101" t="s">
        <v>1388</v>
      </c>
    </row>
    <row r="10620" spans="1:11" ht="56.25" customHeight="1">
      <c r="A10620" s="98" t="s">
        <v>633</v>
      </c>
      <c r="B10620" s="125" t="s">
        <v>7720</v>
      </c>
      <c r="C10620" s="126">
        <v>42615</v>
      </c>
      <c r="D10620" s="98" t="s">
        <v>3</v>
      </c>
      <c r="E10620" s="98">
        <v>1415427</v>
      </c>
      <c r="F10620" s="98"/>
      <c r="G10620" s="127" t="s">
        <v>12662</v>
      </c>
      <c r="H10620" s="128">
        <v>0</v>
      </c>
      <c r="I10620" s="128">
        <v>5242</v>
      </c>
      <c r="J10620" s="129">
        <v>5242</v>
      </c>
      <c r="K10620" s="101" t="s">
        <v>1388</v>
      </c>
    </row>
    <row r="10621" spans="1:11" ht="56.25" customHeight="1">
      <c r="A10621" s="98" t="s">
        <v>633</v>
      </c>
      <c r="B10621" s="125" t="s">
        <v>7720</v>
      </c>
      <c r="C10621" s="126">
        <v>42615</v>
      </c>
      <c r="D10621" s="98" t="s">
        <v>3</v>
      </c>
      <c r="E10621" s="98">
        <v>1415428</v>
      </c>
      <c r="F10621" s="98"/>
      <c r="G10621" s="127" t="s">
        <v>12663</v>
      </c>
      <c r="H10621" s="128">
        <v>0</v>
      </c>
      <c r="I10621" s="128">
        <v>5244</v>
      </c>
      <c r="J10621" s="129">
        <v>5244</v>
      </c>
      <c r="K10621" s="101" t="s">
        <v>1388</v>
      </c>
    </row>
    <row r="10622" spans="1:11" ht="56.25" customHeight="1">
      <c r="A10622" s="98" t="s">
        <v>633</v>
      </c>
      <c r="B10622" s="125" t="s">
        <v>7720</v>
      </c>
      <c r="C10622" s="126">
        <v>42615</v>
      </c>
      <c r="D10622" s="98" t="s">
        <v>3</v>
      </c>
      <c r="E10622" s="98">
        <v>1415435</v>
      </c>
      <c r="F10622" s="98"/>
      <c r="G10622" s="127" t="s">
        <v>12664</v>
      </c>
      <c r="H10622" s="128">
        <v>0</v>
      </c>
      <c r="I10622" s="128">
        <v>646.80000000000007</v>
      </c>
      <c r="J10622" s="129">
        <v>646.80000000000007</v>
      </c>
      <c r="K10622" s="101" t="s">
        <v>1388</v>
      </c>
    </row>
    <row r="10623" spans="1:11" ht="56.25" customHeight="1">
      <c r="A10623" s="98" t="s">
        <v>633</v>
      </c>
      <c r="B10623" s="125" t="s">
        <v>7720</v>
      </c>
      <c r="C10623" s="126">
        <v>42615</v>
      </c>
      <c r="D10623" s="98" t="s">
        <v>3</v>
      </c>
      <c r="E10623" s="98">
        <v>1415500</v>
      </c>
      <c r="F10623" s="98"/>
      <c r="G10623" s="127" t="s">
        <v>12665</v>
      </c>
      <c r="H10623" s="128">
        <v>0</v>
      </c>
      <c r="I10623" s="128">
        <v>141.71</v>
      </c>
      <c r="J10623" s="129">
        <v>141.71</v>
      </c>
      <c r="K10623" s="101" t="s">
        <v>1388</v>
      </c>
    </row>
    <row r="10624" spans="1:11" ht="56.25" customHeight="1">
      <c r="A10624" s="98" t="s">
        <v>633</v>
      </c>
      <c r="B10624" s="125" t="s">
        <v>7720</v>
      </c>
      <c r="C10624" s="126">
        <v>42615</v>
      </c>
      <c r="D10624" s="98" t="s">
        <v>3</v>
      </c>
      <c r="E10624" s="98">
        <v>1415539</v>
      </c>
      <c r="F10624" s="98"/>
      <c r="G10624" s="127" t="s">
        <v>12667</v>
      </c>
      <c r="H10624" s="128">
        <v>0</v>
      </c>
      <c r="I10624" s="128">
        <v>261</v>
      </c>
      <c r="J10624" s="129">
        <v>261</v>
      </c>
      <c r="K10624" s="101" t="s">
        <v>1388</v>
      </c>
    </row>
    <row r="10625" spans="1:11" ht="56.25" customHeight="1">
      <c r="A10625" s="98" t="s">
        <v>633</v>
      </c>
      <c r="B10625" s="125" t="s">
        <v>7720</v>
      </c>
      <c r="C10625" s="126">
        <v>42615</v>
      </c>
      <c r="D10625" s="98" t="s">
        <v>3</v>
      </c>
      <c r="E10625" s="98">
        <v>1415616</v>
      </c>
      <c r="F10625" s="98"/>
      <c r="G10625" s="127" t="s">
        <v>12670</v>
      </c>
      <c r="H10625" s="128">
        <v>0</v>
      </c>
      <c r="I10625" s="128">
        <v>640</v>
      </c>
      <c r="J10625" s="129">
        <v>640</v>
      </c>
      <c r="K10625" s="101" t="s">
        <v>1388</v>
      </c>
    </row>
    <row r="10626" spans="1:11" ht="56.25" customHeight="1">
      <c r="A10626" s="98" t="s">
        <v>633</v>
      </c>
      <c r="B10626" s="125" t="s">
        <v>7720</v>
      </c>
      <c r="C10626" s="126">
        <v>42618</v>
      </c>
      <c r="D10626" s="98" t="s">
        <v>3</v>
      </c>
      <c r="E10626" s="98">
        <v>1415765</v>
      </c>
      <c r="F10626" s="98"/>
      <c r="G10626" s="127" t="s">
        <v>12672</v>
      </c>
      <c r="H10626" s="128">
        <v>0</v>
      </c>
      <c r="I10626" s="128">
        <v>460</v>
      </c>
      <c r="J10626" s="129">
        <v>460</v>
      </c>
      <c r="K10626" s="101" t="s">
        <v>1388</v>
      </c>
    </row>
    <row r="10627" spans="1:11" ht="56.25" customHeight="1">
      <c r="A10627" s="98" t="s">
        <v>633</v>
      </c>
      <c r="B10627" s="125" t="s">
        <v>7720</v>
      </c>
      <c r="C10627" s="126">
        <v>42618</v>
      </c>
      <c r="D10627" s="98" t="s">
        <v>3</v>
      </c>
      <c r="E10627" s="98">
        <v>1415778</v>
      </c>
      <c r="F10627" s="98"/>
      <c r="G10627" s="127" t="s">
        <v>12673</v>
      </c>
      <c r="H10627" s="128">
        <v>0</v>
      </c>
      <c r="I10627" s="128">
        <v>3010.63</v>
      </c>
      <c r="J10627" s="129">
        <v>3010.63</v>
      </c>
      <c r="K10627" s="101" t="s">
        <v>1388</v>
      </c>
    </row>
    <row r="10628" spans="1:11" ht="56.25" customHeight="1">
      <c r="A10628" s="98" t="s">
        <v>633</v>
      </c>
      <c r="B10628" s="125" t="s">
        <v>7720</v>
      </c>
      <c r="C10628" s="126">
        <v>42618</v>
      </c>
      <c r="D10628" s="98" t="s">
        <v>3</v>
      </c>
      <c r="E10628" s="98">
        <v>1415788</v>
      </c>
      <c r="F10628" s="98"/>
      <c r="G10628" s="127" t="s">
        <v>12674</v>
      </c>
      <c r="H10628" s="128">
        <v>0</v>
      </c>
      <c r="I10628" s="128">
        <v>829.09</v>
      </c>
      <c r="J10628" s="129">
        <v>829.09</v>
      </c>
      <c r="K10628" s="101" t="s">
        <v>1388</v>
      </c>
    </row>
    <row r="10629" spans="1:11" ht="56.25" customHeight="1">
      <c r="A10629" s="98" t="s">
        <v>633</v>
      </c>
      <c r="B10629" s="125" t="s">
        <v>7720</v>
      </c>
      <c r="C10629" s="126">
        <v>42618</v>
      </c>
      <c r="D10629" s="98" t="s">
        <v>3</v>
      </c>
      <c r="E10629" s="98">
        <v>1415796</v>
      </c>
      <c r="F10629" s="98"/>
      <c r="G10629" s="127" t="s">
        <v>12675</v>
      </c>
      <c r="H10629" s="128">
        <v>0</v>
      </c>
      <c r="I10629" s="128">
        <v>2226</v>
      </c>
      <c r="J10629" s="129">
        <v>2226</v>
      </c>
      <c r="K10629" s="101" t="s">
        <v>1388</v>
      </c>
    </row>
    <row r="10630" spans="1:11" ht="56.25" customHeight="1">
      <c r="A10630" s="98" t="s">
        <v>633</v>
      </c>
      <c r="B10630" s="125" t="s">
        <v>7720</v>
      </c>
      <c r="C10630" s="126">
        <v>42618</v>
      </c>
      <c r="D10630" s="98" t="s">
        <v>3</v>
      </c>
      <c r="E10630" s="98">
        <v>1415804</v>
      </c>
      <c r="F10630" s="98"/>
      <c r="G10630" s="127" t="s">
        <v>12676</v>
      </c>
      <c r="H10630" s="128">
        <v>0</v>
      </c>
      <c r="I10630" s="128">
        <v>1685.68</v>
      </c>
      <c r="J10630" s="129">
        <v>1685.68</v>
      </c>
      <c r="K10630" s="101" t="s">
        <v>1388</v>
      </c>
    </row>
    <row r="10631" spans="1:11" ht="56.25" customHeight="1">
      <c r="A10631" s="98" t="s">
        <v>633</v>
      </c>
      <c r="B10631" s="125" t="s">
        <v>7720</v>
      </c>
      <c r="C10631" s="126">
        <v>42618</v>
      </c>
      <c r="D10631" s="98" t="s">
        <v>3</v>
      </c>
      <c r="E10631" s="98">
        <v>1415828</v>
      </c>
      <c r="F10631" s="98"/>
      <c r="G10631" s="127" t="s">
        <v>12684</v>
      </c>
      <c r="H10631" s="128">
        <v>0</v>
      </c>
      <c r="I10631" s="128">
        <v>4827</v>
      </c>
      <c r="J10631" s="129">
        <v>4827</v>
      </c>
      <c r="K10631" s="101" t="s">
        <v>1388</v>
      </c>
    </row>
    <row r="10632" spans="1:11" ht="56.25" customHeight="1">
      <c r="A10632" s="98" t="s">
        <v>633</v>
      </c>
      <c r="B10632" s="125" t="s">
        <v>7720</v>
      </c>
      <c r="C10632" s="126">
        <v>42618</v>
      </c>
      <c r="D10632" s="98" t="s">
        <v>3</v>
      </c>
      <c r="E10632" s="98">
        <v>1415847</v>
      </c>
      <c r="F10632" s="98"/>
      <c r="G10632" s="127" t="s">
        <v>12690</v>
      </c>
      <c r="H10632" s="128">
        <v>0</v>
      </c>
      <c r="I10632" s="128">
        <v>4600.03</v>
      </c>
      <c r="J10632" s="129">
        <v>4600.03</v>
      </c>
      <c r="K10632" s="101" t="s">
        <v>1388</v>
      </c>
    </row>
    <row r="10633" spans="1:11" ht="56.25" customHeight="1">
      <c r="A10633" s="98" t="s">
        <v>633</v>
      </c>
      <c r="B10633" s="125" t="s">
        <v>7720</v>
      </c>
      <c r="C10633" s="126">
        <v>42618</v>
      </c>
      <c r="D10633" s="98" t="s">
        <v>3</v>
      </c>
      <c r="E10633" s="98">
        <v>1415849</v>
      </c>
      <c r="F10633" s="98"/>
      <c r="G10633" s="127" t="s">
        <v>12691</v>
      </c>
      <c r="H10633" s="128">
        <v>0</v>
      </c>
      <c r="I10633" s="128">
        <v>446.38</v>
      </c>
      <c r="J10633" s="129">
        <v>446.38</v>
      </c>
      <c r="K10633" s="101" t="s">
        <v>1388</v>
      </c>
    </row>
    <row r="10634" spans="1:11" ht="56.25" customHeight="1">
      <c r="A10634" s="98" t="s">
        <v>633</v>
      </c>
      <c r="B10634" s="125" t="s">
        <v>7720</v>
      </c>
      <c r="C10634" s="126">
        <v>42618</v>
      </c>
      <c r="D10634" s="98" t="s">
        <v>3</v>
      </c>
      <c r="E10634" s="98">
        <v>1415880</v>
      </c>
      <c r="F10634" s="98"/>
      <c r="G10634" s="127" t="s">
        <v>12699</v>
      </c>
      <c r="H10634" s="128">
        <v>0</v>
      </c>
      <c r="I10634" s="128">
        <v>1713</v>
      </c>
      <c r="J10634" s="129">
        <v>1713</v>
      </c>
      <c r="K10634" s="101" t="s">
        <v>1388</v>
      </c>
    </row>
    <row r="10635" spans="1:11" ht="56.25" customHeight="1">
      <c r="A10635" s="98" t="s">
        <v>633</v>
      </c>
      <c r="B10635" s="125" t="s">
        <v>7720</v>
      </c>
      <c r="C10635" s="126">
        <v>42618</v>
      </c>
      <c r="D10635" s="98" t="s">
        <v>3</v>
      </c>
      <c r="E10635" s="98">
        <v>1415885</v>
      </c>
      <c r="F10635" s="98"/>
      <c r="G10635" s="127" t="s">
        <v>12700</v>
      </c>
      <c r="H10635" s="128">
        <v>0</v>
      </c>
      <c r="I10635" s="128">
        <v>2571.4</v>
      </c>
      <c r="J10635" s="129">
        <v>2571.4</v>
      </c>
      <c r="K10635" s="101" t="s">
        <v>1388</v>
      </c>
    </row>
    <row r="10636" spans="1:11" ht="56.25" customHeight="1">
      <c r="A10636" s="98" t="s">
        <v>633</v>
      </c>
      <c r="B10636" s="125" t="s">
        <v>7720</v>
      </c>
      <c r="C10636" s="126">
        <v>42618</v>
      </c>
      <c r="D10636" s="98" t="s">
        <v>3</v>
      </c>
      <c r="E10636" s="98">
        <v>1415916</v>
      </c>
      <c r="F10636" s="98"/>
      <c r="G10636" s="127" t="s">
        <v>12701</v>
      </c>
      <c r="H10636" s="128">
        <v>0</v>
      </c>
      <c r="I10636" s="128">
        <v>371</v>
      </c>
      <c r="J10636" s="129">
        <v>371</v>
      </c>
      <c r="K10636" s="101" t="s">
        <v>1388</v>
      </c>
    </row>
    <row r="10637" spans="1:11" ht="56.25" customHeight="1">
      <c r="A10637" s="98" t="s">
        <v>633</v>
      </c>
      <c r="B10637" s="125" t="s">
        <v>7720</v>
      </c>
      <c r="C10637" s="126">
        <v>42618</v>
      </c>
      <c r="D10637" s="98" t="s">
        <v>3</v>
      </c>
      <c r="E10637" s="98">
        <v>1415943</v>
      </c>
      <c r="F10637" s="98"/>
      <c r="G10637" s="127" t="s">
        <v>7806</v>
      </c>
      <c r="H10637" s="128">
        <v>0</v>
      </c>
      <c r="I10637" s="128">
        <v>1016</v>
      </c>
      <c r="J10637" s="129">
        <v>1016</v>
      </c>
      <c r="K10637" s="101" t="s">
        <v>1388</v>
      </c>
    </row>
    <row r="10638" spans="1:11" ht="56.25" customHeight="1">
      <c r="A10638" s="98" t="s">
        <v>633</v>
      </c>
      <c r="B10638" s="125" t="s">
        <v>7720</v>
      </c>
      <c r="C10638" s="126">
        <v>42618</v>
      </c>
      <c r="D10638" s="98" t="s">
        <v>3</v>
      </c>
      <c r="E10638" s="98">
        <v>1415950</v>
      </c>
      <c r="F10638" s="98"/>
      <c r="G10638" s="127" t="s">
        <v>12703</v>
      </c>
      <c r="H10638" s="128">
        <v>0</v>
      </c>
      <c r="I10638" s="128">
        <v>1109.3399999999999</v>
      </c>
      <c r="J10638" s="129">
        <v>1109.3399999999999</v>
      </c>
      <c r="K10638" s="101" t="s">
        <v>1388</v>
      </c>
    </row>
    <row r="10639" spans="1:11" ht="56.25" customHeight="1">
      <c r="A10639" s="98" t="s">
        <v>633</v>
      </c>
      <c r="B10639" s="125" t="s">
        <v>7720</v>
      </c>
      <c r="C10639" s="126">
        <v>42618</v>
      </c>
      <c r="D10639" s="98" t="s">
        <v>3</v>
      </c>
      <c r="E10639" s="98">
        <v>1415954</v>
      </c>
      <c r="F10639" s="98"/>
      <c r="G10639" s="127" t="s">
        <v>12704</v>
      </c>
      <c r="H10639" s="128">
        <v>0</v>
      </c>
      <c r="I10639" s="128">
        <v>7604</v>
      </c>
      <c r="J10639" s="129">
        <v>7604</v>
      </c>
      <c r="K10639" s="101" t="s">
        <v>1388</v>
      </c>
    </row>
    <row r="10640" spans="1:11" ht="56.25" customHeight="1">
      <c r="A10640" s="98" t="s">
        <v>633</v>
      </c>
      <c r="B10640" s="125" t="s">
        <v>7720</v>
      </c>
      <c r="C10640" s="126">
        <v>42618</v>
      </c>
      <c r="D10640" s="98" t="s">
        <v>3</v>
      </c>
      <c r="E10640" s="98">
        <v>1415955</v>
      </c>
      <c r="F10640" s="98"/>
      <c r="G10640" s="127" t="s">
        <v>12704</v>
      </c>
      <c r="H10640" s="128">
        <v>0</v>
      </c>
      <c r="I10640" s="128">
        <v>35</v>
      </c>
      <c r="J10640" s="129">
        <v>35</v>
      </c>
      <c r="K10640" s="101" t="s">
        <v>1388</v>
      </c>
    </row>
    <row r="10641" spans="1:11" ht="56.25" customHeight="1">
      <c r="A10641" s="98" t="s">
        <v>633</v>
      </c>
      <c r="B10641" s="125" t="s">
        <v>7720</v>
      </c>
      <c r="C10641" s="126">
        <v>42618</v>
      </c>
      <c r="D10641" s="98" t="s">
        <v>3</v>
      </c>
      <c r="E10641" s="98">
        <v>1415956</v>
      </c>
      <c r="F10641" s="98"/>
      <c r="G10641" s="127" t="s">
        <v>12705</v>
      </c>
      <c r="H10641" s="128">
        <v>0</v>
      </c>
      <c r="I10641" s="128">
        <v>1108.3500000000001</v>
      </c>
      <c r="J10641" s="129">
        <v>1108.3500000000001</v>
      </c>
      <c r="K10641" s="101" t="s">
        <v>1388</v>
      </c>
    </row>
    <row r="10642" spans="1:11" ht="56.25" customHeight="1">
      <c r="A10642" s="98" t="s">
        <v>633</v>
      </c>
      <c r="B10642" s="125" t="s">
        <v>7720</v>
      </c>
      <c r="C10642" s="126">
        <v>42618</v>
      </c>
      <c r="D10642" s="98" t="s">
        <v>3</v>
      </c>
      <c r="E10642" s="98">
        <v>1415965</v>
      </c>
      <c r="F10642" s="98"/>
      <c r="G10642" s="127" t="s">
        <v>12706</v>
      </c>
      <c r="H10642" s="128">
        <v>0</v>
      </c>
      <c r="I10642" s="128">
        <v>1500</v>
      </c>
      <c r="J10642" s="129">
        <v>1500</v>
      </c>
      <c r="K10642" s="101" t="s">
        <v>1388</v>
      </c>
    </row>
    <row r="10643" spans="1:11" ht="56.25" customHeight="1">
      <c r="A10643" s="98" t="s">
        <v>633</v>
      </c>
      <c r="B10643" s="125" t="s">
        <v>7720</v>
      </c>
      <c r="C10643" s="126">
        <v>42618</v>
      </c>
      <c r="D10643" s="98" t="s">
        <v>3</v>
      </c>
      <c r="E10643" s="98">
        <v>1415991</v>
      </c>
      <c r="F10643" s="98"/>
      <c r="G10643" s="127" t="s">
        <v>11030</v>
      </c>
      <c r="H10643" s="128">
        <v>0</v>
      </c>
      <c r="I10643" s="128">
        <v>711.18000000000006</v>
      </c>
      <c r="J10643" s="129">
        <v>711.18000000000006</v>
      </c>
      <c r="K10643" s="101" t="s">
        <v>1388</v>
      </c>
    </row>
    <row r="10644" spans="1:11" ht="56.25" customHeight="1">
      <c r="A10644" s="98" t="s">
        <v>633</v>
      </c>
      <c r="B10644" s="125" t="s">
        <v>7720</v>
      </c>
      <c r="C10644" s="126">
        <v>42618</v>
      </c>
      <c r="D10644" s="98" t="s">
        <v>3</v>
      </c>
      <c r="E10644" s="98">
        <v>1416030</v>
      </c>
      <c r="F10644" s="98"/>
      <c r="G10644" s="127" t="s">
        <v>12707</v>
      </c>
      <c r="H10644" s="128">
        <v>0</v>
      </c>
      <c r="I10644" s="128">
        <v>164</v>
      </c>
      <c r="J10644" s="129">
        <v>164</v>
      </c>
      <c r="K10644" s="101" t="s">
        <v>1388</v>
      </c>
    </row>
    <row r="10645" spans="1:11" ht="56.25" customHeight="1">
      <c r="A10645" s="98" t="s">
        <v>633</v>
      </c>
      <c r="B10645" s="125" t="s">
        <v>7720</v>
      </c>
      <c r="C10645" s="126">
        <v>42618</v>
      </c>
      <c r="D10645" s="98" t="s">
        <v>3</v>
      </c>
      <c r="E10645" s="98">
        <v>1416062</v>
      </c>
      <c r="F10645" s="98"/>
      <c r="G10645" s="127" t="s">
        <v>12709</v>
      </c>
      <c r="H10645" s="128">
        <v>0</v>
      </c>
      <c r="I10645" s="128">
        <v>371</v>
      </c>
      <c r="J10645" s="129">
        <v>371</v>
      </c>
      <c r="K10645" s="101" t="s">
        <v>1388</v>
      </c>
    </row>
    <row r="10646" spans="1:11" ht="56.25" customHeight="1">
      <c r="A10646" s="98" t="s">
        <v>633</v>
      </c>
      <c r="B10646" s="125" t="s">
        <v>7720</v>
      </c>
      <c r="C10646" s="126">
        <v>42618</v>
      </c>
      <c r="D10646" s="98" t="s">
        <v>3</v>
      </c>
      <c r="E10646" s="98">
        <v>1416063</v>
      </c>
      <c r="F10646" s="98"/>
      <c r="G10646" s="127" t="s">
        <v>12710</v>
      </c>
      <c r="H10646" s="128">
        <v>0</v>
      </c>
      <c r="I10646" s="128">
        <v>222.6</v>
      </c>
      <c r="J10646" s="129">
        <v>222.6</v>
      </c>
      <c r="K10646" s="101" t="s">
        <v>1429</v>
      </c>
    </row>
    <row r="10647" spans="1:11" ht="56.25" customHeight="1">
      <c r="A10647" s="98" t="s">
        <v>633</v>
      </c>
      <c r="B10647" s="125" t="s">
        <v>7720</v>
      </c>
      <c r="C10647" s="126">
        <v>42619</v>
      </c>
      <c r="D10647" s="98" t="s">
        <v>3</v>
      </c>
      <c r="E10647" s="98">
        <v>1416251</v>
      </c>
      <c r="F10647" s="98"/>
      <c r="G10647" s="127" t="s">
        <v>12717</v>
      </c>
      <c r="H10647" s="128">
        <v>0</v>
      </c>
      <c r="I10647" s="128">
        <v>500</v>
      </c>
      <c r="J10647" s="129">
        <v>500</v>
      </c>
      <c r="K10647" s="101" t="s">
        <v>1388</v>
      </c>
    </row>
    <row r="10648" spans="1:11" ht="56.25" customHeight="1">
      <c r="A10648" s="98" t="s">
        <v>633</v>
      </c>
      <c r="B10648" s="125" t="s">
        <v>7720</v>
      </c>
      <c r="C10648" s="126">
        <v>42619</v>
      </c>
      <c r="D10648" s="98" t="s">
        <v>3</v>
      </c>
      <c r="E10648" s="98">
        <v>1416257</v>
      </c>
      <c r="F10648" s="98"/>
      <c r="G10648" s="127" t="s">
        <v>12719</v>
      </c>
      <c r="H10648" s="128">
        <v>0</v>
      </c>
      <c r="I10648" s="128">
        <v>224.4</v>
      </c>
      <c r="J10648" s="129">
        <v>224.4</v>
      </c>
      <c r="K10648" s="101" t="s">
        <v>1388</v>
      </c>
    </row>
    <row r="10649" spans="1:11" ht="56.25" customHeight="1">
      <c r="A10649" s="98" t="s">
        <v>633</v>
      </c>
      <c r="B10649" s="125" t="s">
        <v>7720</v>
      </c>
      <c r="C10649" s="126">
        <v>42619</v>
      </c>
      <c r="D10649" s="98" t="s">
        <v>3</v>
      </c>
      <c r="E10649" s="98">
        <v>1416299</v>
      </c>
      <c r="F10649" s="98"/>
      <c r="G10649" s="127" t="s">
        <v>12725</v>
      </c>
      <c r="H10649" s="128">
        <v>0</v>
      </c>
      <c r="I10649" s="128">
        <v>186.5</v>
      </c>
      <c r="J10649" s="129">
        <v>186.5</v>
      </c>
      <c r="K10649" s="101" t="s">
        <v>1388</v>
      </c>
    </row>
    <row r="10650" spans="1:11" ht="56.25" customHeight="1">
      <c r="A10650" s="98" t="s">
        <v>633</v>
      </c>
      <c r="B10650" s="125" t="s">
        <v>7720</v>
      </c>
      <c r="C10650" s="126">
        <v>42619</v>
      </c>
      <c r="D10650" s="98" t="s">
        <v>3</v>
      </c>
      <c r="E10650" s="98">
        <v>1416325</v>
      </c>
      <c r="F10650" s="98"/>
      <c r="G10650" s="127" t="s">
        <v>12730</v>
      </c>
      <c r="H10650" s="128">
        <v>0</v>
      </c>
      <c r="I10650" s="128">
        <v>3400</v>
      </c>
      <c r="J10650" s="129">
        <v>3400</v>
      </c>
      <c r="K10650" s="101" t="s">
        <v>1388</v>
      </c>
    </row>
    <row r="10651" spans="1:11" ht="56.25" customHeight="1">
      <c r="A10651" s="98" t="s">
        <v>633</v>
      </c>
      <c r="B10651" s="125" t="s">
        <v>7720</v>
      </c>
      <c r="C10651" s="126">
        <v>42619</v>
      </c>
      <c r="D10651" s="98" t="s">
        <v>3</v>
      </c>
      <c r="E10651" s="98">
        <v>1416367</v>
      </c>
      <c r="F10651" s="98"/>
      <c r="G10651" s="127" t="s">
        <v>12739</v>
      </c>
      <c r="H10651" s="128">
        <v>0</v>
      </c>
      <c r="I10651" s="128">
        <v>15</v>
      </c>
      <c r="J10651" s="129">
        <v>15</v>
      </c>
      <c r="K10651" s="101" t="s">
        <v>1388</v>
      </c>
    </row>
    <row r="10652" spans="1:11" ht="56.25" customHeight="1">
      <c r="A10652" s="98" t="s">
        <v>633</v>
      </c>
      <c r="B10652" s="125" t="s">
        <v>7720</v>
      </c>
      <c r="C10652" s="126">
        <v>42619</v>
      </c>
      <c r="D10652" s="98" t="s">
        <v>3</v>
      </c>
      <c r="E10652" s="98">
        <v>1416389</v>
      </c>
      <c r="F10652" s="98"/>
      <c r="G10652" s="127" t="s">
        <v>12742</v>
      </c>
      <c r="H10652" s="128">
        <v>0</v>
      </c>
      <c r="I10652" s="128">
        <v>918.72</v>
      </c>
      <c r="J10652" s="129">
        <v>918.72</v>
      </c>
      <c r="K10652" s="101" t="s">
        <v>1388</v>
      </c>
    </row>
    <row r="10653" spans="1:11" ht="56.25" customHeight="1">
      <c r="A10653" s="98" t="s">
        <v>633</v>
      </c>
      <c r="B10653" s="125" t="s">
        <v>7720</v>
      </c>
      <c r="C10653" s="126">
        <v>42619</v>
      </c>
      <c r="D10653" s="98" t="s">
        <v>3</v>
      </c>
      <c r="E10653" s="98">
        <v>1416430</v>
      </c>
      <c r="F10653" s="98"/>
      <c r="G10653" s="127" t="s">
        <v>12746</v>
      </c>
      <c r="H10653" s="128">
        <v>0</v>
      </c>
      <c r="I10653" s="128">
        <v>432</v>
      </c>
      <c r="J10653" s="129">
        <v>432</v>
      </c>
      <c r="K10653" s="101" t="s">
        <v>1388</v>
      </c>
    </row>
    <row r="10654" spans="1:11" ht="56.25" customHeight="1">
      <c r="A10654" s="98" t="s">
        <v>633</v>
      </c>
      <c r="B10654" s="125" t="s">
        <v>7720</v>
      </c>
      <c r="C10654" s="126">
        <v>42619</v>
      </c>
      <c r="D10654" s="98" t="s">
        <v>3</v>
      </c>
      <c r="E10654" s="98">
        <v>1416439</v>
      </c>
      <c r="F10654" s="98"/>
      <c r="G10654" s="127" t="s">
        <v>8726</v>
      </c>
      <c r="H10654" s="128">
        <v>0</v>
      </c>
      <c r="I10654" s="128">
        <v>5225.29</v>
      </c>
      <c r="J10654" s="129">
        <v>5225.29</v>
      </c>
      <c r="K10654" s="101" t="s">
        <v>1388</v>
      </c>
    </row>
    <row r="10655" spans="1:11" ht="56.25" customHeight="1">
      <c r="A10655" s="98" t="s">
        <v>633</v>
      </c>
      <c r="B10655" s="125" t="s">
        <v>7720</v>
      </c>
      <c r="C10655" s="126">
        <v>42619</v>
      </c>
      <c r="D10655" s="98" t="s">
        <v>3</v>
      </c>
      <c r="E10655" s="98">
        <v>1416479</v>
      </c>
      <c r="F10655" s="98"/>
      <c r="G10655" s="127" t="s">
        <v>12753</v>
      </c>
      <c r="H10655" s="128">
        <v>0</v>
      </c>
      <c r="I10655" s="128">
        <v>250</v>
      </c>
      <c r="J10655" s="129">
        <v>250</v>
      </c>
      <c r="K10655" s="101" t="s">
        <v>1388</v>
      </c>
    </row>
    <row r="10656" spans="1:11" ht="56.25" customHeight="1">
      <c r="A10656" s="98" t="s">
        <v>633</v>
      </c>
      <c r="B10656" s="125" t="s">
        <v>7720</v>
      </c>
      <c r="C10656" s="126">
        <v>42619</v>
      </c>
      <c r="D10656" s="98" t="s">
        <v>3</v>
      </c>
      <c r="E10656" s="98">
        <v>1416494</v>
      </c>
      <c r="F10656" s="98"/>
      <c r="G10656" s="127" t="s">
        <v>12757</v>
      </c>
      <c r="H10656" s="128">
        <v>0</v>
      </c>
      <c r="I10656" s="128">
        <v>998.4</v>
      </c>
      <c r="J10656" s="129">
        <v>998.4</v>
      </c>
      <c r="K10656" s="101" t="s">
        <v>1388</v>
      </c>
    </row>
    <row r="10657" spans="1:11" ht="56.25" customHeight="1">
      <c r="A10657" s="98" t="s">
        <v>633</v>
      </c>
      <c r="B10657" s="125" t="s">
        <v>7720</v>
      </c>
      <c r="C10657" s="126">
        <v>42619</v>
      </c>
      <c r="D10657" s="98" t="s">
        <v>3</v>
      </c>
      <c r="E10657" s="98">
        <v>1416503</v>
      </c>
      <c r="F10657" s="98"/>
      <c r="G10657" s="127" t="s">
        <v>12759</v>
      </c>
      <c r="H10657" s="128">
        <v>0</v>
      </c>
      <c r="I10657" s="128">
        <v>2030</v>
      </c>
      <c r="J10657" s="129">
        <v>2030</v>
      </c>
      <c r="K10657" s="101" t="s">
        <v>1388</v>
      </c>
    </row>
    <row r="10658" spans="1:11" ht="56.25" customHeight="1">
      <c r="A10658" s="98" t="s">
        <v>633</v>
      </c>
      <c r="B10658" s="125" t="s">
        <v>7720</v>
      </c>
      <c r="C10658" s="126">
        <v>42619</v>
      </c>
      <c r="D10658" s="98" t="s">
        <v>3</v>
      </c>
      <c r="E10658" s="98">
        <v>1416594</v>
      </c>
      <c r="F10658" s="98"/>
      <c r="G10658" s="127" t="s">
        <v>12767</v>
      </c>
      <c r="H10658" s="128">
        <v>0</v>
      </c>
      <c r="I10658" s="128">
        <v>666</v>
      </c>
      <c r="J10658" s="129">
        <v>666</v>
      </c>
      <c r="K10658" s="101" t="s">
        <v>1388</v>
      </c>
    </row>
    <row r="10659" spans="1:11" ht="56.25" customHeight="1">
      <c r="A10659" s="98" t="s">
        <v>633</v>
      </c>
      <c r="B10659" s="125" t="s">
        <v>7720</v>
      </c>
      <c r="C10659" s="126">
        <v>42619</v>
      </c>
      <c r="D10659" s="98" t="s">
        <v>3</v>
      </c>
      <c r="E10659" s="98">
        <v>1416596</v>
      </c>
      <c r="F10659" s="98"/>
      <c r="G10659" s="127" t="s">
        <v>12768</v>
      </c>
      <c r="H10659" s="128">
        <v>0</v>
      </c>
      <c r="I10659" s="128">
        <v>1855</v>
      </c>
      <c r="J10659" s="129">
        <v>1855</v>
      </c>
      <c r="K10659" s="101" t="s">
        <v>1388</v>
      </c>
    </row>
    <row r="10660" spans="1:11" ht="56.25" customHeight="1">
      <c r="A10660" s="98" t="s">
        <v>633</v>
      </c>
      <c r="B10660" s="125" t="s">
        <v>7720</v>
      </c>
      <c r="C10660" s="126">
        <v>42619</v>
      </c>
      <c r="D10660" s="98" t="s">
        <v>3</v>
      </c>
      <c r="E10660" s="98">
        <v>1416597</v>
      </c>
      <c r="F10660" s="98"/>
      <c r="G10660" s="127" t="s">
        <v>12768</v>
      </c>
      <c r="H10660" s="128">
        <v>0</v>
      </c>
      <c r="I10660" s="128">
        <v>742</v>
      </c>
      <c r="J10660" s="129">
        <v>742</v>
      </c>
      <c r="K10660" s="101" t="s">
        <v>1388</v>
      </c>
    </row>
    <row r="10661" spans="1:11" ht="56.25" customHeight="1">
      <c r="A10661" s="98" t="s">
        <v>633</v>
      </c>
      <c r="B10661" s="125" t="s">
        <v>7720</v>
      </c>
      <c r="C10661" s="126">
        <v>42620</v>
      </c>
      <c r="D10661" s="98" t="s">
        <v>3</v>
      </c>
      <c r="E10661" s="98">
        <v>1416854</v>
      </c>
      <c r="F10661" s="98"/>
      <c r="G10661" s="127" t="s">
        <v>12778</v>
      </c>
      <c r="H10661" s="128">
        <v>0</v>
      </c>
      <c r="I10661" s="128">
        <v>1</v>
      </c>
      <c r="J10661" s="129">
        <v>1</v>
      </c>
      <c r="K10661" s="101" t="s">
        <v>1388</v>
      </c>
    </row>
    <row r="10662" spans="1:11" ht="56.25" customHeight="1">
      <c r="A10662" s="98" t="s">
        <v>633</v>
      </c>
      <c r="B10662" s="125" t="s">
        <v>7720</v>
      </c>
      <c r="C10662" s="126">
        <v>42620</v>
      </c>
      <c r="D10662" s="98" t="s">
        <v>3</v>
      </c>
      <c r="E10662" s="98">
        <v>1416925</v>
      </c>
      <c r="F10662" s="98"/>
      <c r="G10662" s="127" t="s">
        <v>12786</v>
      </c>
      <c r="H10662" s="128">
        <v>0</v>
      </c>
      <c r="I10662" s="128">
        <v>2000</v>
      </c>
      <c r="J10662" s="129">
        <v>2000</v>
      </c>
      <c r="K10662" s="101" t="s">
        <v>1388</v>
      </c>
    </row>
    <row r="10663" spans="1:11" ht="56.25" customHeight="1">
      <c r="A10663" s="98" t="s">
        <v>633</v>
      </c>
      <c r="B10663" s="125" t="s">
        <v>7720</v>
      </c>
      <c r="C10663" s="126">
        <v>42620</v>
      </c>
      <c r="D10663" s="98" t="s">
        <v>3</v>
      </c>
      <c r="E10663" s="98">
        <v>1416947</v>
      </c>
      <c r="F10663" s="98"/>
      <c r="G10663" s="127" t="s">
        <v>12789</v>
      </c>
      <c r="H10663" s="128">
        <v>0</v>
      </c>
      <c r="I10663" s="128">
        <v>329</v>
      </c>
      <c r="J10663" s="129">
        <v>329</v>
      </c>
      <c r="K10663" s="101" t="s">
        <v>1388</v>
      </c>
    </row>
    <row r="10664" spans="1:11" ht="56.25" customHeight="1">
      <c r="A10664" s="98" t="s">
        <v>633</v>
      </c>
      <c r="B10664" s="125" t="s">
        <v>7720</v>
      </c>
      <c r="C10664" s="126">
        <v>42620</v>
      </c>
      <c r="D10664" s="98" t="s">
        <v>3</v>
      </c>
      <c r="E10664" s="98">
        <v>1416948</v>
      </c>
      <c r="F10664" s="98"/>
      <c r="G10664" s="127" t="s">
        <v>12790</v>
      </c>
      <c r="H10664" s="128">
        <v>0</v>
      </c>
      <c r="I10664" s="128">
        <v>378</v>
      </c>
      <c r="J10664" s="129">
        <v>378</v>
      </c>
      <c r="K10664" s="101" t="s">
        <v>1388</v>
      </c>
    </row>
    <row r="10665" spans="1:11" ht="56.25" customHeight="1">
      <c r="A10665" s="98" t="s">
        <v>633</v>
      </c>
      <c r="B10665" s="125" t="s">
        <v>7720</v>
      </c>
      <c r="C10665" s="126">
        <v>42620</v>
      </c>
      <c r="D10665" s="98" t="s">
        <v>3</v>
      </c>
      <c r="E10665" s="98">
        <v>1416970</v>
      </c>
      <c r="F10665" s="98"/>
      <c r="G10665" s="127" t="s">
        <v>12791</v>
      </c>
      <c r="H10665" s="128">
        <v>0</v>
      </c>
      <c r="I10665" s="128">
        <v>1804</v>
      </c>
      <c r="J10665" s="129">
        <v>1804</v>
      </c>
      <c r="K10665" s="101" t="s">
        <v>1388</v>
      </c>
    </row>
    <row r="10666" spans="1:11" ht="56.25" customHeight="1">
      <c r="A10666" s="98" t="s">
        <v>633</v>
      </c>
      <c r="B10666" s="125" t="s">
        <v>7720</v>
      </c>
      <c r="C10666" s="126">
        <v>42620</v>
      </c>
      <c r="D10666" s="98" t="s">
        <v>3</v>
      </c>
      <c r="E10666" s="98">
        <v>1417004</v>
      </c>
      <c r="F10666" s="98"/>
      <c r="G10666" s="127" t="s">
        <v>12795</v>
      </c>
      <c r="H10666" s="128">
        <v>0</v>
      </c>
      <c r="I10666" s="128">
        <v>96.95</v>
      </c>
      <c r="J10666" s="129">
        <v>96.95</v>
      </c>
      <c r="K10666" s="101" t="s">
        <v>1388</v>
      </c>
    </row>
    <row r="10667" spans="1:11" ht="56.25" customHeight="1">
      <c r="A10667" s="98" t="s">
        <v>633</v>
      </c>
      <c r="B10667" s="125" t="s">
        <v>7720</v>
      </c>
      <c r="C10667" s="126">
        <v>42620</v>
      </c>
      <c r="D10667" s="98" t="s">
        <v>3</v>
      </c>
      <c r="E10667" s="98">
        <v>1417055</v>
      </c>
      <c r="F10667" s="98"/>
      <c r="G10667" s="127" t="s">
        <v>12798</v>
      </c>
      <c r="H10667" s="128">
        <v>0</v>
      </c>
      <c r="I10667" s="128">
        <v>1952.72</v>
      </c>
      <c r="J10667" s="129">
        <v>1952.72</v>
      </c>
      <c r="K10667" s="101" t="s">
        <v>1388</v>
      </c>
    </row>
    <row r="10668" spans="1:11" ht="56.25" customHeight="1">
      <c r="A10668" s="98" t="s">
        <v>633</v>
      </c>
      <c r="B10668" s="125" t="s">
        <v>7720</v>
      </c>
      <c r="C10668" s="126">
        <v>42620</v>
      </c>
      <c r="D10668" s="98" t="s">
        <v>3</v>
      </c>
      <c r="E10668" s="98">
        <v>1417058</v>
      </c>
      <c r="F10668" s="98"/>
      <c r="G10668" s="127" t="s">
        <v>12800</v>
      </c>
      <c r="H10668" s="128">
        <v>0</v>
      </c>
      <c r="I10668" s="128">
        <v>1842.29</v>
      </c>
      <c r="J10668" s="129">
        <v>1842.29</v>
      </c>
      <c r="K10668" s="101" t="s">
        <v>1388</v>
      </c>
    </row>
    <row r="10669" spans="1:11" ht="56.25" customHeight="1">
      <c r="A10669" s="98" t="s">
        <v>633</v>
      </c>
      <c r="B10669" s="125" t="s">
        <v>7720</v>
      </c>
      <c r="C10669" s="126">
        <v>42620</v>
      </c>
      <c r="D10669" s="98" t="s">
        <v>3</v>
      </c>
      <c r="E10669" s="98">
        <v>1417061</v>
      </c>
      <c r="F10669" s="98"/>
      <c r="G10669" s="127" t="s">
        <v>12801</v>
      </c>
      <c r="H10669" s="128">
        <v>0</v>
      </c>
      <c r="I10669" s="128">
        <v>400</v>
      </c>
      <c r="J10669" s="129">
        <v>400</v>
      </c>
      <c r="K10669" s="101" t="s">
        <v>1388</v>
      </c>
    </row>
    <row r="10670" spans="1:11" ht="56.25" customHeight="1">
      <c r="A10670" s="98" t="s">
        <v>633</v>
      </c>
      <c r="B10670" s="125" t="s">
        <v>7720</v>
      </c>
      <c r="C10670" s="126">
        <v>42620</v>
      </c>
      <c r="D10670" s="98" t="s">
        <v>3</v>
      </c>
      <c r="E10670" s="98">
        <v>1417062</v>
      </c>
      <c r="F10670" s="98"/>
      <c r="G10670" s="127" t="s">
        <v>12802</v>
      </c>
      <c r="H10670" s="128">
        <v>0</v>
      </c>
      <c r="I10670" s="128">
        <v>400</v>
      </c>
      <c r="J10670" s="129">
        <v>400</v>
      </c>
      <c r="K10670" s="101" t="s">
        <v>1388</v>
      </c>
    </row>
    <row r="10671" spans="1:11" ht="56.25" customHeight="1">
      <c r="A10671" s="98" t="s">
        <v>633</v>
      </c>
      <c r="B10671" s="125" t="s">
        <v>7720</v>
      </c>
      <c r="C10671" s="126">
        <v>42621</v>
      </c>
      <c r="D10671" s="98" t="s">
        <v>3</v>
      </c>
      <c r="E10671" s="98">
        <v>1417254</v>
      </c>
      <c r="F10671" s="98"/>
      <c r="G10671" s="127" t="s">
        <v>12808</v>
      </c>
      <c r="H10671" s="128">
        <v>0</v>
      </c>
      <c r="I10671" s="128">
        <v>60</v>
      </c>
      <c r="J10671" s="129">
        <v>60</v>
      </c>
      <c r="K10671" s="101" t="s">
        <v>1388</v>
      </c>
    </row>
    <row r="10672" spans="1:11" ht="56.25" customHeight="1">
      <c r="A10672" s="98" t="s">
        <v>633</v>
      </c>
      <c r="B10672" s="125" t="s">
        <v>7720</v>
      </c>
      <c r="C10672" s="126">
        <v>42621</v>
      </c>
      <c r="D10672" s="98" t="s">
        <v>3</v>
      </c>
      <c r="E10672" s="98">
        <v>1417257</v>
      </c>
      <c r="F10672" s="98"/>
      <c r="G10672" s="127" t="s">
        <v>12809</v>
      </c>
      <c r="H10672" s="128">
        <v>0</v>
      </c>
      <c r="I10672" s="128">
        <v>241.92000000000002</v>
      </c>
      <c r="J10672" s="129">
        <v>241.92000000000002</v>
      </c>
      <c r="K10672" s="101" t="s">
        <v>1388</v>
      </c>
    </row>
    <row r="10673" spans="1:11" ht="56.25" customHeight="1">
      <c r="A10673" s="98" t="s">
        <v>633</v>
      </c>
      <c r="B10673" s="125" t="s">
        <v>7720</v>
      </c>
      <c r="C10673" s="126">
        <v>42621</v>
      </c>
      <c r="D10673" s="98" t="s">
        <v>3</v>
      </c>
      <c r="E10673" s="98">
        <v>1417259</v>
      </c>
      <c r="F10673" s="98"/>
      <c r="G10673" s="127" t="s">
        <v>12810</v>
      </c>
      <c r="H10673" s="128">
        <v>0</v>
      </c>
      <c r="I10673" s="128">
        <v>5431.96</v>
      </c>
      <c r="J10673" s="129">
        <v>5431.96</v>
      </c>
      <c r="K10673" s="101" t="s">
        <v>1388</v>
      </c>
    </row>
    <row r="10674" spans="1:11" ht="56.25" customHeight="1">
      <c r="A10674" s="98" t="s">
        <v>633</v>
      </c>
      <c r="B10674" s="125" t="s">
        <v>7720</v>
      </c>
      <c r="C10674" s="126">
        <v>42621</v>
      </c>
      <c r="D10674" s="98" t="s">
        <v>3</v>
      </c>
      <c r="E10674" s="98">
        <v>1417307</v>
      </c>
      <c r="F10674" s="98"/>
      <c r="G10674" s="127" t="s">
        <v>12814</v>
      </c>
      <c r="H10674" s="128">
        <v>0</v>
      </c>
      <c r="I10674" s="128">
        <v>8505.18</v>
      </c>
      <c r="J10674" s="129">
        <v>8505.18</v>
      </c>
      <c r="K10674" s="101" t="s">
        <v>1388</v>
      </c>
    </row>
    <row r="10675" spans="1:11" ht="56.25" customHeight="1">
      <c r="A10675" s="98" t="s">
        <v>633</v>
      </c>
      <c r="B10675" s="125" t="s">
        <v>7720</v>
      </c>
      <c r="C10675" s="126">
        <v>42621</v>
      </c>
      <c r="D10675" s="98" t="s">
        <v>3</v>
      </c>
      <c r="E10675" s="98">
        <v>1417313</v>
      </c>
      <c r="F10675" s="98"/>
      <c r="G10675" s="127" t="s">
        <v>12815</v>
      </c>
      <c r="H10675" s="128">
        <v>0</v>
      </c>
      <c r="I10675" s="128">
        <v>4434</v>
      </c>
      <c r="J10675" s="129">
        <v>4434</v>
      </c>
      <c r="K10675" s="101" t="s">
        <v>1388</v>
      </c>
    </row>
    <row r="10676" spans="1:11" ht="56.25" customHeight="1">
      <c r="A10676" s="98" t="s">
        <v>633</v>
      </c>
      <c r="B10676" s="125" t="s">
        <v>7720</v>
      </c>
      <c r="C10676" s="126">
        <v>42621</v>
      </c>
      <c r="D10676" s="98" t="s">
        <v>3</v>
      </c>
      <c r="E10676" s="98">
        <v>1417383</v>
      </c>
      <c r="F10676" s="98"/>
      <c r="G10676" s="127" t="s">
        <v>12837</v>
      </c>
      <c r="H10676" s="128">
        <v>0</v>
      </c>
      <c r="I10676" s="128">
        <v>2940.6</v>
      </c>
      <c r="J10676" s="129">
        <v>2940.6</v>
      </c>
      <c r="K10676" s="101" t="s">
        <v>1388</v>
      </c>
    </row>
    <row r="10677" spans="1:11" ht="56.25" customHeight="1">
      <c r="A10677" s="98" t="s">
        <v>633</v>
      </c>
      <c r="B10677" s="125" t="s">
        <v>7720</v>
      </c>
      <c r="C10677" s="126">
        <v>42621</v>
      </c>
      <c r="D10677" s="98" t="s">
        <v>3</v>
      </c>
      <c r="E10677" s="98">
        <v>1417385</v>
      </c>
      <c r="F10677" s="98"/>
      <c r="G10677" s="127" t="s">
        <v>12838</v>
      </c>
      <c r="H10677" s="128">
        <v>0</v>
      </c>
      <c r="I10677" s="128">
        <v>491.37</v>
      </c>
      <c r="J10677" s="129">
        <v>491.37</v>
      </c>
      <c r="K10677" s="101" t="s">
        <v>1388</v>
      </c>
    </row>
    <row r="10678" spans="1:11" ht="56.25" customHeight="1">
      <c r="A10678" s="98" t="s">
        <v>633</v>
      </c>
      <c r="B10678" s="125" t="s">
        <v>7720</v>
      </c>
      <c r="C10678" s="126">
        <v>42621</v>
      </c>
      <c r="D10678" s="98" t="s">
        <v>3</v>
      </c>
      <c r="E10678" s="98">
        <v>1417396</v>
      </c>
      <c r="F10678" s="98"/>
      <c r="G10678" s="127" t="s">
        <v>12840</v>
      </c>
      <c r="H10678" s="128">
        <v>0</v>
      </c>
      <c r="I10678" s="128">
        <v>2087</v>
      </c>
      <c r="J10678" s="129">
        <v>2087</v>
      </c>
      <c r="K10678" s="101" t="s">
        <v>1388</v>
      </c>
    </row>
    <row r="10679" spans="1:11" ht="56.25" customHeight="1">
      <c r="A10679" s="98" t="s">
        <v>633</v>
      </c>
      <c r="B10679" s="125" t="s">
        <v>7720</v>
      </c>
      <c r="C10679" s="126">
        <v>42621</v>
      </c>
      <c r="D10679" s="98" t="s">
        <v>3</v>
      </c>
      <c r="E10679" s="98">
        <v>1417484</v>
      </c>
      <c r="F10679" s="98"/>
      <c r="G10679" s="127" t="s">
        <v>12845</v>
      </c>
      <c r="H10679" s="128">
        <v>0</v>
      </c>
      <c r="I10679" s="128">
        <v>2570.8200000000002</v>
      </c>
      <c r="J10679" s="129">
        <v>2570.8200000000002</v>
      </c>
      <c r="K10679" s="101" t="s">
        <v>1388</v>
      </c>
    </row>
    <row r="10680" spans="1:11" ht="56.25" customHeight="1">
      <c r="A10680" s="98" t="s">
        <v>633</v>
      </c>
      <c r="B10680" s="125" t="s">
        <v>7720</v>
      </c>
      <c r="C10680" s="126">
        <v>42621</v>
      </c>
      <c r="D10680" s="98" t="s">
        <v>3</v>
      </c>
      <c r="E10680" s="98">
        <v>1417486</v>
      </c>
      <c r="F10680" s="98"/>
      <c r="G10680" s="127" t="s">
        <v>12845</v>
      </c>
      <c r="H10680" s="128">
        <v>0</v>
      </c>
      <c r="I10680" s="128">
        <v>2729.14</v>
      </c>
      <c r="J10680" s="129">
        <v>2729.14</v>
      </c>
      <c r="K10680" s="101" t="s">
        <v>1388</v>
      </c>
    </row>
    <row r="10681" spans="1:11" ht="56.25" customHeight="1">
      <c r="A10681" s="98" t="s">
        <v>633</v>
      </c>
      <c r="B10681" s="125" t="s">
        <v>7720</v>
      </c>
      <c r="C10681" s="126">
        <v>42621</v>
      </c>
      <c r="D10681" s="98" t="s">
        <v>3</v>
      </c>
      <c r="E10681" s="98">
        <v>1417489</v>
      </c>
      <c r="F10681" s="98"/>
      <c r="G10681" s="127" t="s">
        <v>12845</v>
      </c>
      <c r="H10681" s="128">
        <v>0</v>
      </c>
      <c r="I10681" s="128">
        <v>102.7</v>
      </c>
      <c r="J10681" s="129">
        <v>102.7</v>
      </c>
      <c r="K10681" s="101" t="s">
        <v>1388</v>
      </c>
    </row>
    <row r="10682" spans="1:11" ht="56.25" customHeight="1">
      <c r="A10682" s="98" t="s">
        <v>633</v>
      </c>
      <c r="B10682" s="125" t="s">
        <v>7720</v>
      </c>
      <c r="C10682" s="126">
        <v>42621</v>
      </c>
      <c r="D10682" s="98" t="s">
        <v>3</v>
      </c>
      <c r="E10682" s="98">
        <v>1417577</v>
      </c>
      <c r="F10682" s="98"/>
      <c r="G10682" s="127" t="s">
        <v>12849</v>
      </c>
      <c r="H10682" s="128">
        <v>0</v>
      </c>
      <c r="I10682" s="128">
        <v>216</v>
      </c>
      <c r="J10682" s="129">
        <v>216</v>
      </c>
      <c r="K10682" s="101" t="s">
        <v>1388</v>
      </c>
    </row>
    <row r="10683" spans="1:11" ht="56.25" customHeight="1">
      <c r="A10683" s="98" t="s">
        <v>633</v>
      </c>
      <c r="B10683" s="125" t="s">
        <v>7720</v>
      </c>
      <c r="C10683" s="126">
        <v>42622</v>
      </c>
      <c r="D10683" s="98" t="s">
        <v>3</v>
      </c>
      <c r="E10683" s="98">
        <v>1417880</v>
      </c>
      <c r="F10683" s="98"/>
      <c r="G10683" s="127" t="s">
        <v>12872</v>
      </c>
      <c r="H10683" s="128">
        <v>0</v>
      </c>
      <c r="I10683" s="128">
        <v>19.330000000000002</v>
      </c>
      <c r="J10683" s="129">
        <v>19.330000000000002</v>
      </c>
      <c r="K10683" s="101" t="s">
        <v>1388</v>
      </c>
    </row>
    <row r="10684" spans="1:11" ht="56.25" customHeight="1">
      <c r="A10684" s="98" t="s">
        <v>633</v>
      </c>
      <c r="B10684" s="125" t="s">
        <v>7720</v>
      </c>
      <c r="C10684" s="126">
        <v>42622</v>
      </c>
      <c r="D10684" s="98" t="s">
        <v>3</v>
      </c>
      <c r="E10684" s="98">
        <v>1417881</v>
      </c>
      <c r="F10684" s="98"/>
      <c r="G10684" s="127" t="s">
        <v>12872</v>
      </c>
      <c r="H10684" s="128">
        <v>0</v>
      </c>
      <c r="I10684" s="128">
        <v>886</v>
      </c>
      <c r="J10684" s="129">
        <v>886</v>
      </c>
      <c r="K10684" s="101" t="s">
        <v>1388</v>
      </c>
    </row>
    <row r="10685" spans="1:11" ht="56.25" customHeight="1">
      <c r="A10685" s="98" t="s">
        <v>633</v>
      </c>
      <c r="B10685" s="125" t="s">
        <v>7720</v>
      </c>
      <c r="C10685" s="126">
        <v>42622</v>
      </c>
      <c r="D10685" s="98" t="s">
        <v>3</v>
      </c>
      <c r="E10685" s="98">
        <v>1417886</v>
      </c>
      <c r="F10685" s="98"/>
      <c r="G10685" s="127" t="s">
        <v>12873</v>
      </c>
      <c r="H10685" s="128">
        <v>0</v>
      </c>
      <c r="I10685" s="128">
        <v>387.90000000000003</v>
      </c>
      <c r="J10685" s="129">
        <v>387.90000000000003</v>
      </c>
      <c r="K10685" s="101" t="s">
        <v>1388</v>
      </c>
    </row>
    <row r="10686" spans="1:11" ht="56.25" customHeight="1">
      <c r="A10686" s="98" t="s">
        <v>633</v>
      </c>
      <c r="B10686" s="125" t="s">
        <v>7720</v>
      </c>
      <c r="C10686" s="126">
        <v>42622</v>
      </c>
      <c r="D10686" s="98" t="s">
        <v>3</v>
      </c>
      <c r="E10686" s="98">
        <v>1418035</v>
      </c>
      <c r="F10686" s="98"/>
      <c r="G10686" s="127" t="s">
        <v>12656</v>
      </c>
      <c r="H10686" s="128">
        <v>0</v>
      </c>
      <c r="I10686" s="128">
        <v>0.6</v>
      </c>
      <c r="J10686" s="129">
        <v>0.6</v>
      </c>
      <c r="K10686" s="101" t="s">
        <v>1388</v>
      </c>
    </row>
    <row r="10687" spans="1:11" ht="56.25" customHeight="1">
      <c r="A10687" s="98" t="s">
        <v>633</v>
      </c>
      <c r="B10687" s="125" t="s">
        <v>7720</v>
      </c>
      <c r="C10687" s="126">
        <v>42622</v>
      </c>
      <c r="D10687" s="98" t="s">
        <v>3</v>
      </c>
      <c r="E10687" s="98">
        <v>1418051</v>
      </c>
      <c r="F10687" s="98"/>
      <c r="G10687" s="127" t="s">
        <v>12901</v>
      </c>
      <c r="H10687" s="128">
        <v>0</v>
      </c>
      <c r="I10687" s="128">
        <v>1528</v>
      </c>
      <c r="J10687" s="129">
        <v>1528</v>
      </c>
      <c r="K10687" s="101" t="s">
        <v>1388</v>
      </c>
    </row>
    <row r="10688" spans="1:11" ht="56.25" customHeight="1">
      <c r="A10688" s="98" t="s">
        <v>633</v>
      </c>
      <c r="B10688" s="125" t="s">
        <v>7720</v>
      </c>
      <c r="C10688" s="126">
        <v>42622</v>
      </c>
      <c r="D10688" s="98" t="s">
        <v>3</v>
      </c>
      <c r="E10688" s="98">
        <v>1418077</v>
      </c>
      <c r="F10688" s="98"/>
      <c r="G10688" s="127" t="s">
        <v>12902</v>
      </c>
      <c r="H10688" s="128">
        <v>0</v>
      </c>
      <c r="I10688" s="128">
        <v>12393.04</v>
      </c>
      <c r="J10688" s="129">
        <v>12393.04</v>
      </c>
      <c r="K10688" s="101" t="s">
        <v>1388</v>
      </c>
    </row>
    <row r="10689" spans="1:11" ht="56.25" customHeight="1">
      <c r="A10689" s="98" t="s">
        <v>633</v>
      </c>
      <c r="B10689" s="125" t="s">
        <v>7720</v>
      </c>
      <c r="C10689" s="126">
        <v>42622</v>
      </c>
      <c r="D10689" s="98" t="s">
        <v>3</v>
      </c>
      <c r="E10689" s="98">
        <v>1418121</v>
      </c>
      <c r="F10689" s="98"/>
      <c r="G10689" s="127" t="s">
        <v>12904</v>
      </c>
      <c r="H10689" s="128">
        <v>0</v>
      </c>
      <c r="I10689" s="128">
        <v>648</v>
      </c>
      <c r="J10689" s="129">
        <v>648</v>
      </c>
      <c r="K10689" s="101" t="s">
        <v>1388</v>
      </c>
    </row>
    <row r="10690" spans="1:11" ht="56.25" customHeight="1">
      <c r="A10690" s="98" t="s">
        <v>633</v>
      </c>
      <c r="B10690" s="125" t="s">
        <v>7720</v>
      </c>
      <c r="C10690" s="126">
        <v>42622</v>
      </c>
      <c r="D10690" s="98" t="s">
        <v>3</v>
      </c>
      <c r="E10690" s="98">
        <v>1418250</v>
      </c>
      <c r="F10690" s="98"/>
      <c r="G10690" s="127" t="s">
        <v>12910</v>
      </c>
      <c r="H10690" s="128">
        <v>0</v>
      </c>
      <c r="I10690" s="128">
        <v>992.75</v>
      </c>
      <c r="J10690" s="129">
        <v>992.75</v>
      </c>
      <c r="K10690" s="101" t="s">
        <v>1388</v>
      </c>
    </row>
    <row r="10691" spans="1:11" ht="56.25" customHeight="1">
      <c r="A10691" s="98" t="s">
        <v>633</v>
      </c>
      <c r="B10691" s="125" t="s">
        <v>7720</v>
      </c>
      <c r="C10691" s="126">
        <v>42625</v>
      </c>
      <c r="D10691" s="98" t="s">
        <v>3</v>
      </c>
      <c r="E10691" s="98">
        <v>1418414</v>
      </c>
      <c r="F10691" s="98"/>
      <c r="G10691" s="127" t="s">
        <v>12918</v>
      </c>
      <c r="H10691" s="128">
        <v>0</v>
      </c>
      <c r="I10691" s="128">
        <v>3053</v>
      </c>
      <c r="J10691" s="129">
        <v>3053</v>
      </c>
      <c r="K10691" s="101" t="s">
        <v>1388</v>
      </c>
    </row>
    <row r="10692" spans="1:11" ht="56.25" customHeight="1">
      <c r="A10692" s="98" t="s">
        <v>633</v>
      </c>
      <c r="B10692" s="125" t="s">
        <v>7720</v>
      </c>
      <c r="C10692" s="126">
        <v>42625</v>
      </c>
      <c r="D10692" s="98" t="s">
        <v>3</v>
      </c>
      <c r="E10692" s="98">
        <v>1418415</v>
      </c>
      <c r="F10692" s="98"/>
      <c r="G10692" s="127" t="s">
        <v>12919</v>
      </c>
      <c r="H10692" s="128">
        <v>0</v>
      </c>
      <c r="I10692" s="128">
        <v>1138.6400000000001</v>
      </c>
      <c r="J10692" s="129">
        <v>1138.6400000000001</v>
      </c>
      <c r="K10692" s="101" t="s">
        <v>1388</v>
      </c>
    </row>
    <row r="10693" spans="1:11" ht="56.25" customHeight="1">
      <c r="A10693" s="98" t="s">
        <v>633</v>
      </c>
      <c r="B10693" s="125" t="s">
        <v>7720</v>
      </c>
      <c r="C10693" s="126">
        <v>42625</v>
      </c>
      <c r="D10693" s="98" t="s">
        <v>3</v>
      </c>
      <c r="E10693" s="98">
        <v>1418457</v>
      </c>
      <c r="F10693" s="98"/>
      <c r="G10693" s="127" t="s">
        <v>12924</v>
      </c>
      <c r="H10693" s="128">
        <v>0</v>
      </c>
      <c r="I10693" s="128">
        <v>4169</v>
      </c>
      <c r="J10693" s="129">
        <v>4169</v>
      </c>
      <c r="K10693" s="101" t="s">
        <v>1388</v>
      </c>
    </row>
    <row r="10694" spans="1:11" ht="56.25" customHeight="1">
      <c r="A10694" s="98" t="s">
        <v>633</v>
      </c>
      <c r="B10694" s="125" t="s">
        <v>7720</v>
      </c>
      <c r="C10694" s="126">
        <v>42625</v>
      </c>
      <c r="D10694" s="98" t="s">
        <v>3</v>
      </c>
      <c r="E10694" s="98">
        <v>1418504</v>
      </c>
      <c r="F10694" s="98"/>
      <c r="G10694" s="127" t="s">
        <v>12936</v>
      </c>
      <c r="H10694" s="128">
        <v>0</v>
      </c>
      <c r="I10694" s="128">
        <v>1816</v>
      </c>
      <c r="J10694" s="129">
        <v>1816</v>
      </c>
      <c r="K10694" s="101" t="s">
        <v>1388</v>
      </c>
    </row>
    <row r="10695" spans="1:11" ht="56.25" customHeight="1">
      <c r="A10695" s="98" t="s">
        <v>633</v>
      </c>
      <c r="B10695" s="125" t="s">
        <v>7720</v>
      </c>
      <c r="C10695" s="126">
        <v>42625</v>
      </c>
      <c r="D10695" s="98" t="s">
        <v>3</v>
      </c>
      <c r="E10695" s="98">
        <v>1418564</v>
      </c>
      <c r="F10695" s="98"/>
      <c r="G10695" s="127" t="s">
        <v>12941</v>
      </c>
      <c r="H10695" s="128">
        <v>0</v>
      </c>
      <c r="I10695" s="128">
        <v>1.25</v>
      </c>
      <c r="J10695" s="129">
        <v>1.25</v>
      </c>
      <c r="K10695" s="101" t="s">
        <v>1388</v>
      </c>
    </row>
    <row r="10696" spans="1:11" ht="56.25" customHeight="1">
      <c r="A10696" s="98" t="s">
        <v>633</v>
      </c>
      <c r="B10696" s="125" t="s">
        <v>7720</v>
      </c>
      <c r="C10696" s="126">
        <v>42625</v>
      </c>
      <c r="D10696" s="98" t="s">
        <v>3</v>
      </c>
      <c r="E10696" s="98">
        <v>1418582</v>
      </c>
      <c r="F10696" s="98"/>
      <c r="G10696" s="127" t="s">
        <v>12943</v>
      </c>
      <c r="H10696" s="128">
        <v>0</v>
      </c>
      <c r="I10696" s="128">
        <v>100</v>
      </c>
      <c r="J10696" s="129">
        <v>100</v>
      </c>
      <c r="K10696" s="101" t="s">
        <v>1429</v>
      </c>
    </row>
    <row r="10697" spans="1:11" ht="56.25" customHeight="1">
      <c r="A10697" s="98" t="s">
        <v>633</v>
      </c>
      <c r="B10697" s="125" t="s">
        <v>7720</v>
      </c>
      <c r="C10697" s="126">
        <v>42625</v>
      </c>
      <c r="D10697" s="98" t="s">
        <v>3</v>
      </c>
      <c r="E10697" s="98">
        <v>1418737</v>
      </c>
      <c r="F10697" s="98"/>
      <c r="G10697" s="127" t="s">
        <v>12951</v>
      </c>
      <c r="H10697" s="128">
        <v>0</v>
      </c>
      <c r="I10697" s="128">
        <v>698.32</v>
      </c>
      <c r="J10697" s="129">
        <v>698.32</v>
      </c>
      <c r="K10697" s="101" t="s">
        <v>1388</v>
      </c>
    </row>
    <row r="10698" spans="1:11" ht="56.25" customHeight="1">
      <c r="A10698" s="98" t="s">
        <v>633</v>
      </c>
      <c r="B10698" s="125" t="s">
        <v>7720</v>
      </c>
      <c r="C10698" s="126">
        <v>42626</v>
      </c>
      <c r="D10698" s="98" t="s">
        <v>3</v>
      </c>
      <c r="E10698" s="98">
        <v>1418887</v>
      </c>
      <c r="F10698" s="98"/>
      <c r="G10698" s="127" t="s">
        <v>12965</v>
      </c>
      <c r="H10698" s="128">
        <v>0</v>
      </c>
      <c r="I10698" s="128">
        <v>37.5</v>
      </c>
      <c r="J10698" s="129">
        <v>37.5</v>
      </c>
      <c r="K10698" s="101" t="s">
        <v>1388</v>
      </c>
    </row>
    <row r="10699" spans="1:11" ht="56.25" customHeight="1">
      <c r="A10699" s="98" t="s">
        <v>633</v>
      </c>
      <c r="B10699" s="125" t="s">
        <v>7720</v>
      </c>
      <c r="C10699" s="126">
        <v>42626</v>
      </c>
      <c r="D10699" s="98" t="s">
        <v>3</v>
      </c>
      <c r="E10699" s="98">
        <v>1418920</v>
      </c>
      <c r="F10699" s="98"/>
      <c r="G10699" s="127" t="s">
        <v>12968</v>
      </c>
      <c r="H10699" s="128">
        <v>0</v>
      </c>
      <c r="I10699" s="128">
        <v>0.37</v>
      </c>
      <c r="J10699" s="129">
        <v>0.37</v>
      </c>
      <c r="K10699" s="101" t="s">
        <v>1388</v>
      </c>
    </row>
    <row r="10700" spans="1:11" ht="56.25" customHeight="1">
      <c r="A10700" s="98" t="s">
        <v>633</v>
      </c>
      <c r="B10700" s="125" t="s">
        <v>7720</v>
      </c>
      <c r="C10700" s="126">
        <v>42626</v>
      </c>
      <c r="D10700" s="98" t="s">
        <v>3</v>
      </c>
      <c r="E10700" s="98">
        <v>1418924</v>
      </c>
      <c r="F10700" s="98"/>
      <c r="G10700" s="127" t="s">
        <v>12970</v>
      </c>
      <c r="H10700" s="128">
        <v>0</v>
      </c>
      <c r="I10700" s="128">
        <v>0.87</v>
      </c>
      <c r="J10700" s="129">
        <v>0.87</v>
      </c>
      <c r="K10700" s="101" t="s">
        <v>1388</v>
      </c>
    </row>
    <row r="10701" spans="1:11" ht="56.25" customHeight="1">
      <c r="A10701" s="98" t="s">
        <v>633</v>
      </c>
      <c r="B10701" s="125" t="s">
        <v>7720</v>
      </c>
      <c r="C10701" s="126">
        <v>42626</v>
      </c>
      <c r="D10701" s="98" t="s">
        <v>3</v>
      </c>
      <c r="E10701" s="98">
        <v>1418945</v>
      </c>
      <c r="F10701" s="98"/>
      <c r="G10701" s="127" t="s">
        <v>12976</v>
      </c>
      <c r="H10701" s="128">
        <v>0</v>
      </c>
      <c r="I10701" s="128">
        <v>3</v>
      </c>
      <c r="J10701" s="129">
        <v>3</v>
      </c>
      <c r="K10701" s="101" t="s">
        <v>1388</v>
      </c>
    </row>
    <row r="10702" spans="1:11" ht="56.25" customHeight="1">
      <c r="A10702" s="98" t="s">
        <v>633</v>
      </c>
      <c r="B10702" s="125" t="s">
        <v>7720</v>
      </c>
      <c r="C10702" s="126">
        <v>42626</v>
      </c>
      <c r="D10702" s="98" t="s">
        <v>3</v>
      </c>
      <c r="E10702" s="98">
        <v>1418974</v>
      </c>
      <c r="F10702" s="98"/>
      <c r="G10702" s="127" t="s">
        <v>12986</v>
      </c>
      <c r="H10702" s="128">
        <v>0</v>
      </c>
      <c r="I10702" s="128">
        <v>7934.16</v>
      </c>
      <c r="J10702" s="129">
        <v>7934.16</v>
      </c>
      <c r="K10702" s="101" t="s">
        <v>1388</v>
      </c>
    </row>
    <row r="10703" spans="1:11" ht="56.25" customHeight="1">
      <c r="A10703" s="98" t="s">
        <v>633</v>
      </c>
      <c r="B10703" s="125" t="s">
        <v>7720</v>
      </c>
      <c r="C10703" s="126">
        <v>42626</v>
      </c>
      <c r="D10703" s="98" t="s">
        <v>3</v>
      </c>
      <c r="E10703" s="98">
        <v>1419024</v>
      </c>
      <c r="F10703" s="98"/>
      <c r="G10703" s="127" t="s">
        <v>12993</v>
      </c>
      <c r="H10703" s="128">
        <v>0</v>
      </c>
      <c r="I10703" s="128">
        <v>25525.510000000002</v>
      </c>
      <c r="J10703" s="129">
        <v>25525.510000000002</v>
      </c>
      <c r="K10703" s="101" t="s">
        <v>1388</v>
      </c>
    </row>
    <row r="10704" spans="1:11" ht="56.25" customHeight="1">
      <c r="A10704" s="98" t="s">
        <v>633</v>
      </c>
      <c r="B10704" s="125" t="s">
        <v>7720</v>
      </c>
      <c r="C10704" s="126">
        <v>42626</v>
      </c>
      <c r="D10704" s="98" t="s">
        <v>3</v>
      </c>
      <c r="E10704" s="98">
        <v>1419028</v>
      </c>
      <c r="F10704" s="98"/>
      <c r="G10704" s="127" t="s">
        <v>12994</v>
      </c>
      <c r="H10704" s="128">
        <v>0</v>
      </c>
      <c r="I10704" s="128">
        <v>148844.61000000002</v>
      </c>
      <c r="J10704" s="129">
        <v>148844.61000000002</v>
      </c>
      <c r="K10704" s="101" t="s">
        <v>1388</v>
      </c>
    </row>
    <row r="10705" spans="1:11" ht="56.25" customHeight="1">
      <c r="A10705" s="98" t="s">
        <v>633</v>
      </c>
      <c r="B10705" s="125" t="s">
        <v>7720</v>
      </c>
      <c r="C10705" s="126">
        <v>42626</v>
      </c>
      <c r="D10705" s="98" t="s">
        <v>3</v>
      </c>
      <c r="E10705" s="98">
        <v>1419076</v>
      </c>
      <c r="F10705" s="98"/>
      <c r="G10705" s="127" t="s">
        <v>13001</v>
      </c>
      <c r="H10705" s="128">
        <v>0</v>
      </c>
      <c r="I10705" s="128">
        <v>56</v>
      </c>
      <c r="J10705" s="129">
        <v>56</v>
      </c>
      <c r="K10705" s="101" t="s">
        <v>1388</v>
      </c>
    </row>
    <row r="10706" spans="1:11" ht="56.25" customHeight="1">
      <c r="A10706" s="98" t="s">
        <v>633</v>
      </c>
      <c r="B10706" s="125" t="s">
        <v>7720</v>
      </c>
      <c r="C10706" s="126">
        <v>42626</v>
      </c>
      <c r="D10706" s="98" t="s">
        <v>3</v>
      </c>
      <c r="E10706" s="98">
        <v>1419112</v>
      </c>
      <c r="F10706" s="98"/>
      <c r="G10706" s="127" t="s">
        <v>13003</v>
      </c>
      <c r="H10706" s="128">
        <v>0</v>
      </c>
      <c r="I10706" s="128">
        <v>300</v>
      </c>
      <c r="J10706" s="129">
        <v>300</v>
      </c>
      <c r="K10706" s="101" t="s">
        <v>1388</v>
      </c>
    </row>
    <row r="10707" spans="1:11" ht="56.25" customHeight="1">
      <c r="A10707" s="98" t="s">
        <v>633</v>
      </c>
      <c r="B10707" s="125" t="s">
        <v>7720</v>
      </c>
      <c r="C10707" s="126">
        <v>42626</v>
      </c>
      <c r="D10707" s="98" t="s">
        <v>3</v>
      </c>
      <c r="E10707" s="98">
        <v>1419122</v>
      </c>
      <c r="F10707" s="98"/>
      <c r="G10707" s="127" t="s">
        <v>13004</v>
      </c>
      <c r="H10707" s="128">
        <v>0</v>
      </c>
      <c r="I10707" s="128">
        <v>3775</v>
      </c>
      <c r="J10707" s="129">
        <v>3775</v>
      </c>
      <c r="K10707" s="101" t="s">
        <v>1388</v>
      </c>
    </row>
    <row r="10708" spans="1:11" ht="56.25" customHeight="1">
      <c r="A10708" s="98" t="s">
        <v>633</v>
      </c>
      <c r="B10708" s="125" t="s">
        <v>7720</v>
      </c>
      <c r="C10708" s="126">
        <v>42626</v>
      </c>
      <c r="D10708" s="98" t="s">
        <v>3</v>
      </c>
      <c r="E10708" s="98">
        <v>1419138</v>
      </c>
      <c r="F10708" s="98"/>
      <c r="G10708" s="127" t="s">
        <v>13006</v>
      </c>
      <c r="H10708" s="128">
        <v>0</v>
      </c>
      <c r="I10708" s="128">
        <v>400</v>
      </c>
      <c r="J10708" s="129">
        <v>400</v>
      </c>
      <c r="K10708" s="101" t="s">
        <v>1388</v>
      </c>
    </row>
    <row r="10709" spans="1:11" ht="56.25" customHeight="1">
      <c r="A10709" s="98" t="s">
        <v>633</v>
      </c>
      <c r="B10709" s="125" t="s">
        <v>7720</v>
      </c>
      <c r="C10709" s="126">
        <v>42626</v>
      </c>
      <c r="D10709" s="98" t="s">
        <v>3</v>
      </c>
      <c r="E10709" s="98">
        <v>1419157</v>
      </c>
      <c r="F10709" s="98"/>
      <c r="G10709" s="127" t="s">
        <v>13008</v>
      </c>
      <c r="H10709" s="128">
        <v>0</v>
      </c>
      <c r="I10709" s="128">
        <v>304</v>
      </c>
      <c r="J10709" s="129">
        <v>304</v>
      </c>
      <c r="K10709" s="101" t="s">
        <v>1388</v>
      </c>
    </row>
    <row r="10710" spans="1:11" ht="56.25" customHeight="1">
      <c r="A10710" s="98" t="s">
        <v>633</v>
      </c>
      <c r="B10710" s="125" t="s">
        <v>7720</v>
      </c>
      <c r="C10710" s="126">
        <v>42626</v>
      </c>
      <c r="D10710" s="98" t="s">
        <v>3</v>
      </c>
      <c r="E10710" s="98">
        <v>1419159</v>
      </c>
      <c r="F10710" s="98"/>
      <c r="G10710" s="127" t="s">
        <v>13009</v>
      </c>
      <c r="H10710" s="128">
        <v>0</v>
      </c>
      <c r="I10710" s="128">
        <v>284</v>
      </c>
      <c r="J10710" s="129">
        <v>284</v>
      </c>
      <c r="K10710" s="101" t="s">
        <v>1388</v>
      </c>
    </row>
    <row r="10711" spans="1:11" ht="56.25" customHeight="1">
      <c r="A10711" s="98" t="s">
        <v>633</v>
      </c>
      <c r="B10711" s="125" t="s">
        <v>7720</v>
      </c>
      <c r="C10711" s="126">
        <v>42626</v>
      </c>
      <c r="D10711" s="98" t="s">
        <v>3</v>
      </c>
      <c r="E10711" s="98">
        <v>1419226</v>
      </c>
      <c r="F10711" s="98"/>
      <c r="G10711" s="127" t="s">
        <v>9207</v>
      </c>
      <c r="H10711" s="128">
        <v>0</v>
      </c>
      <c r="I10711" s="128">
        <v>2301.2600000000002</v>
      </c>
      <c r="J10711" s="129">
        <v>2301.2600000000002</v>
      </c>
      <c r="K10711" s="101" t="s">
        <v>1388</v>
      </c>
    </row>
    <row r="10712" spans="1:11" ht="56.25" customHeight="1">
      <c r="A10712" s="98" t="s">
        <v>633</v>
      </c>
      <c r="B10712" s="125" t="s">
        <v>7720</v>
      </c>
      <c r="C10712" s="126">
        <v>42626</v>
      </c>
      <c r="D10712" s="98" t="s">
        <v>3</v>
      </c>
      <c r="E10712" s="98">
        <v>1419229</v>
      </c>
      <c r="F10712" s="98"/>
      <c r="G10712" s="127" t="s">
        <v>9207</v>
      </c>
      <c r="H10712" s="128">
        <v>0</v>
      </c>
      <c r="I10712" s="128">
        <v>350</v>
      </c>
      <c r="J10712" s="129">
        <v>350</v>
      </c>
      <c r="K10712" s="101" t="s">
        <v>1388</v>
      </c>
    </row>
    <row r="10713" spans="1:11" ht="56.25" customHeight="1">
      <c r="A10713" s="98" t="s">
        <v>633</v>
      </c>
      <c r="B10713" s="125" t="s">
        <v>7720</v>
      </c>
      <c r="C10713" s="126">
        <v>42627</v>
      </c>
      <c r="D10713" s="98" t="s">
        <v>3</v>
      </c>
      <c r="E10713" s="98">
        <v>1419601</v>
      </c>
      <c r="F10713" s="98"/>
      <c r="G10713" s="127" t="s">
        <v>13033</v>
      </c>
      <c r="H10713" s="128">
        <v>0</v>
      </c>
      <c r="I10713" s="128">
        <v>91</v>
      </c>
      <c r="J10713" s="129">
        <v>91</v>
      </c>
      <c r="K10713" s="101" t="s">
        <v>1388</v>
      </c>
    </row>
    <row r="10714" spans="1:11" ht="56.25" customHeight="1">
      <c r="A10714" s="98" t="s">
        <v>633</v>
      </c>
      <c r="B10714" s="125" t="s">
        <v>7720</v>
      </c>
      <c r="C10714" s="126">
        <v>42627</v>
      </c>
      <c r="D10714" s="98" t="s">
        <v>3</v>
      </c>
      <c r="E10714" s="98">
        <v>1419605</v>
      </c>
      <c r="F10714" s="98"/>
      <c r="G10714" s="127" t="s">
        <v>13036</v>
      </c>
      <c r="H10714" s="128">
        <v>0</v>
      </c>
      <c r="I10714" s="128">
        <v>312.77</v>
      </c>
      <c r="J10714" s="129">
        <v>312.77</v>
      </c>
      <c r="K10714" s="101" t="s">
        <v>1388</v>
      </c>
    </row>
    <row r="10715" spans="1:11" ht="56.25" customHeight="1">
      <c r="A10715" s="98" t="s">
        <v>633</v>
      </c>
      <c r="B10715" s="125" t="s">
        <v>7720</v>
      </c>
      <c r="C10715" s="126">
        <v>42627</v>
      </c>
      <c r="D10715" s="98" t="s">
        <v>3</v>
      </c>
      <c r="E10715" s="98">
        <v>1419608</v>
      </c>
      <c r="F10715" s="98"/>
      <c r="G10715" s="127" t="s">
        <v>13037</v>
      </c>
      <c r="H10715" s="128">
        <v>0</v>
      </c>
      <c r="I10715" s="128">
        <v>1178.97</v>
      </c>
      <c r="J10715" s="129">
        <v>1178.97</v>
      </c>
      <c r="K10715" s="101" t="s">
        <v>1388</v>
      </c>
    </row>
    <row r="10716" spans="1:11" ht="56.25" customHeight="1">
      <c r="A10716" s="98" t="s">
        <v>633</v>
      </c>
      <c r="B10716" s="125" t="s">
        <v>7720</v>
      </c>
      <c r="C10716" s="126">
        <v>42627</v>
      </c>
      <c r="D10716" s="98" t="s">
        <v>3</v>
      </c>
      <c r="E10716" s="98">
        <v>1419610</v>
      </c>
      <c r="F10716" s="98"/>
      <c r="G10716" s="127" t="s">
        <v>13038</v>
      </c>
      <c r="H10716" s="128">
        <v>0</v>
      </c>
      <c r="I10716" s="128">
        <v>606.5</v>
      </c>
      <c r="J10716" s="129">
        <v>606.5</v>
      </c>
      <c r="K10716" s="101" t="s">
        <v>1388</v>
      </c>
    </row>
    <row r="10717" spans="1:11" ht="56.25" customHeight="1">
      <c r="A10717" s="98" t="s">
        <v>633</v>
      </c>
      <c r="B10717" s="125" t="s">
        <v>7720</v>
      </c>
      <c r="C10717" s="126">
        <v>42627</v>
      </c>
      <c r="D10717" s="98" t="s">
        <v>3</v>
      </c>
      <c r="E10717" s="98">
        <v>1419612</v>
      </c>
      <c r="F10717" s="98"/>
      <c r="G10717" s="127" t="s">
        <v>13039</v>
      </c>
      <c r="H10717" s="128">
        <v>0</v>
      </c>
      <c r="I10717" s="128">
        <v>13.5</v>
      </c>
      <c r="J10717" s="129">
        <v>13.5</v>
      </c>
      <c r="K10717" s="101" t="s">
        <v>1388</v>
      </c>
    </row>
    <row r="10718" spans="1:11" ht="56.25" customHeight="1">
      <c r="A10718" s="98" t="s">
        <v>633</v>
      </c>
      <c r="B10718" s="125" t="s">
        <v>7720</v>
      </c>
      <c r="C10718" s="126">
        <v>42627</v>
      </c>
      <c r="D10718" s="98" t="s">
        <v>3</v>
      </c>
      <c r="E10718" s="98">
        <v>1419613</v>
      </c>
      <c r="F10718" s="98"/>
      <c r="G10718" s="127" t="s">
        <v>13040</v>
      </c>
      <c r="H10718" s="128">
        <v>0</v>
      </c>
      <c r="I10718" s="128">
        <v>76.400000000000006</v>
      </c>
      <c r="J10718" s="129">
        <v>76.400000000000006</v>
      </c>
      <c r="K10718" s="101" t="s">
        <v>1388</v>
      </c>
    </row>
    <row r="10719" spans="1:11" ht="56.25" customHeight="1">
      <c r="A10719" s="98" t="s">
        <v>633</v>
      </c>
      <c r="B10719" s="125" t="s">
        <v>7720</v>
      </c>
      <c r="C10719" s="126">
        <v>42627</v>
      </c>
      <c r="D10719" s="98" t="s">
        <v>3</v>
      </c>
      <c r="E10719" s="98">
        <v>1419704</v>
      </c>
      <c r="F10719" s="98"/>
      <c r="G10719" s="127" t="s">
        <v>13063</v>
      </c>
      <c r="H10719" s="128">
        <v>0</v>
      </c>
      <c r="I10719" s="128">
        <v>470</v>
      </c>
      <c r="J10719" s="129">
        <v>470</v>
      </c>
      <c r="K10719" s="101" t="s">
        <v>1388</v>
      </c>
    </row>
    <row r="10720" spans="1:11" ht="56.25" customHeight="1">
      <c r="A10720" s="98" t="s">
        <v>633</v>
      </c>
      <c r="B10720" s="125" t="s">
        <v>7720</v>
      </c>
      <c r="C10720" s="126">
        <v>42627</v>
      </c>
      <c r="D10720" s="98" t="s">
        <v>3</v>
      </c>
      <c r="E10720" s="98">
        <v>1419706</v>
      </c>
      <c r="F10720" s="98"/>
      <c r="G10720" s="127" t="s">
        <v>13064</v>
      </c>
      <c r="H10720" s="128">
        <v>0</v>
      </c>
      <c r="I10720" s="128">
        <v>470</v>
      </c>
      <c r="J10720" s="129">
        <v>470</v>
      </c>
      <c r="K10720" s="101" t="s">
        <v>1388</v>
      </c>
    </row>
    <row r="10721" spans="1:11" ht="56.25" customHeight="1">
      <c r="A10721" s="98" t="s">
        <v>633</v>
      </c>
      <c r="B10721" s="125" t="s">
        <v>7720</v>
      </c>
      <c r="C10721" s="126">
        <v>42627</v>
      </c>
      <c r="D10721" s="98" t="s">
        <v>3</v>
      </c>
      <c r="E10721" s="98">
        <v>1419707</v>
      </c>
      <c r="F10721" s="98"/>
      <c r="G10721" s="127" t="s">
        <v>13065</v>
      </c>
      <c r="H10721" s="128">
        <v>0</v>
      </c>
      <c r="I10721" s="128">
        <v>470</v>
      </c>
      <c r="J10721" s="129">
        <v>470</v>
      </c>
      <c r="K10721" s="101" t="s">
        <v>1388</v>
      </c>
    </row>
    <row r="10722" spans="1:11" ht="56.25" customHeight="1">
      <c r="A10722" s="98" t="s">
        <v>633</v>
      </c>
      <c r="B10722" s="125" t="s">
        <v>7720</v>
      </c>
      <c r="C10722" s="126">
        <v>42627</v>
      </c>
      <c r="D10722" s="98" t="s">
        <v>3</v>
      </c>
      <c r="E10722" s="98">
        <v>1419709</v>
      </c>
      <c r="F10722" s="98"/>
      <c r="G10722" s="127" t="s">
        <v>13066</v>
      </c>
      <c r="H10722" s="128">
        <v>0</v>
      </c>
      <c r="I10722" s="128">
        <v>470</v>
      </c>
      <c r="J10722" s="129">
        <v>470</v>
      </c>
      <c r="K10722" s="101" t="s">
        <v>1388</v>
      </c>
    </row>
    <row r="10723" spans="1:11" ht="56.25" customHeight="1">
      <c r="A10723" s="98" t="s">
        <v>633</v>
      </c>
      <c r="B10723" s="125" t="s">
        <v>7720</v>
      </c>
      <c r="C10723" s="126">
        <v>42627</v>
      </c>
      <c r="D10723" s="98" t="s">
        <v>3</v>
      </c>
      <c r="E10723" s="98">
        <v>1419710</v>
      </c>
      <c r="F10723" s="98"/>
      <c r="G10723" s="127" t="s">
        <v>13067</v>
      </c>
      <c r="H10723" s="128">
        <v>0</v>
      </c>
      <c r="I10723" s="128">
        <v>470</v>
      </c>
      <c r="J10723" s="129">
        <v>470</v>
      </c>
      <c r="K10723" s="101" t="s">
        <v>1388</v>
      </c>
    </row>
    <row r="10724" spans="1:11" ht="56.25" customHeight="1">
      <c r="A10724" s="98" t="s">
        <v>633</v>
      </c>
      <c r="B10724" s="125" t="s">
        <v>7720</v>
      </c>
      <c r="C10724" s="126">
        <v>42627</v>
      </c>
      <c r="D10724" s="98" t="s">
        <v>3</v>
      </c>
      <c r="E10724" s="98">
        <v>1419712</v>
      </c>
      <c r="F10724" s="98"/>
      <c r="G10724" s="127" t="s">
        <v>13068</v>
      </c>
      <c r="H10724" s="128">
        <v>0</v>
      </c>
      <c r="I10724" s="128">
        <v>470</v>
      </c>
      <c r="J10724" s="129">
        <v>470</v>
      </c>
      <c r="K10724" s="101" t="s">
        <v>1388</v>
      </c>
    </row>
    <row r="10725" spans="1:11" ht="56.25" customHeight="1">
      <c r="A10725" s="98" t="s">
        <v>633</v>
      </c>
      <c r="B10725" s="125" t="s">
        <v>7720</v>
      </c>
      <c r="C10725" s="126">
        <v>42627</v>
      </c>
      <c r="D10725" s="98" t="s">
        <v>3</v>
      </c>
      <c r="E10725" s="98">
        <v>1419713</v>
      </c>
      <c r="F10725" s="98"/>
      <c r="G10725" s="127" t="s">
        <v>13069</v>
      </c>
      <c r="H10725" s="128">
        <v>0</v>
      </c>
      <c r="I10725" s="128">
        <v>470</v>
      </c>
      <c r="J10725" s="129">
        <v>470</v>
      </c>
      <c r="K10725" s="101" t="s">
        <v>1388</v>
      </c>
    </row>
    <row r="10726" spans="1:11" ht="56.25" customHeight="1">
      <c r="A10726" s="98" t="s">
        <v>633</v>
      </c>
      <c r="B10726" s="125" t="s">
        <v>7720</v>
      </c>
      <c r="C10726" s="126">
        <v>42627</v>
      </c>
      <c r="D10726" s="98" t="s">
        <v>3</v>
      </c>
      <c r="E10726" s="98">
        <v>1419714</v>
      </c>
      <c r="F10726" s="98"/>
      <c r="G10726" s="127" t="s">
        <v>13070</v>
      </c>
      <c r="H10726" s="128">
        <v>0</v>
      </c>
      <c r="I10726" s="128">
        <v>470</v>
      </c>
      <c r="J10726" s="129">
        <v>470</v>
      </c>
      <c r="K10726" s="101" t="s">
        <v>1388</v>
      </c>
    </row>
    <row r="10727" spans="1:11" ht="56.25" customHeight="1">
      <c r="A10727" s="98" t="s">
        <v>633</v>
      </c>
      <c r="B10727" s="125" t="s">
        <v>7720</v>
      </c>
      <c r="C10727" s="126">
        <v>42627</v>
      </c>
      <c r="D10727" s="98" t="s">
        <v>3</v>
      </c>
      <c r="E10727" s="98">
        <v>1419715</v>
      </c>
      <c r="F10727" s="98"/>
      <c r="G10727" s="127" t="s">
        <v>13071</v>
      </c>
      <c r="H10727" s="128">
        <v>0</v>
      </c>
      <c r="I10727" s="128">
        <v>4312.29</v>
      </c>
      <c r="J10727" s="129">
        <v>4312.29</v>
      </c>
      <c r="K10727" s="101" t="s">
        <v>1388</v>
      </c>
    </row>
    <row r="10728" spans="1:11" ht="56.25" customHeight="1">
      <c r="A10728" s="98" t="s">
        <v>633</v>
      </c>
      <c r="B10728" s="125" t="s">
        <v>7720</v>
      </c>
      <c r="C10728" s="126">
        <v>42627</v>
      </c>
      <c r="D10728" s="98" t="s">
        <v>3</v>
      </c>
      <c r="E10728" s="98">
        <v>1419716</v>
      </c>
      <c r="F10728" s="98"/>
      <c r="G10728" s="127" t="s">
        <v>13072</v>
      </c>
      <c r="H10728" s="128">
        <v>0</v>
      </c>
      <c r="I10728" s="128">
        <v>4312.29</v>
      </c>
      <c r="J10728" s="129">
        <v>4312.29</v>
      </c>
      <c r="K10728" s="101" t="s">
        <v>1388</v>
      </c>
    </row>
    <row r="10729" spans="1:11" ht="56.25" customHeight="1">
      <c r="A10729" s="98" t="s">
        <v>633</v>
      </c>
      <c r="B10729" s="125" t="s">
        <v>7720</v>
      </c>
      <c r="C10729" s="126">
        <v>42627</v>
      </c>
      <c r="D10729" s="98" t="s">
        <v>3</v>
      </c>
      <c r="E10729" s="98">
        <v>1419717</v>
      </c>
      <c r="F10729" s="98"/>
      <c r="G10729" s="127" t="s">
        <v>13073</v>
      </c>
      <c r="H10729" s="128">
        <v>0</v>
      </c>
      <c r="I10729" s="128">
        <v>4312.29</v>
      </c>
      <c r="J10729" s="129">
        <v>4312.29</v>
      </c>
      <c r="K10729" s="101" t="s">
        <v>1388</v>
      </c>
    </row>
    <row r="10730" spans="1:11" ht="56.25" customHeight="1">
      <c r="A10730" s="98" t="s">
        <v>633</v>
      </c>
      <c r="B10730" s="125" t="s">
        <v>7720</v>
      </c>
      <c r="C10730" s="126">
        <v>42627</v>
      </c>
      <c r="D10730" s="98" t="s">
        <v>3</v>
      </c>
      <c r="E10730" s="98">
        <v>1419718</v>
      </c>
      <c r="F10730" s="98"/>
      <c r="G10730" s="127" t="s">
        <v>13074</v>
      </c>
      <c r="H10730" s="128">
        <v>0</v>
      </c>
      <c r="I10730" s="128">
        <v>4312.29</v>
      </c>
      <c r="J10730" s="129">
        <v>4312.29</v>
      </c>
      <c r="K10730" s="101" t="s">
        <v>1388</v>
      </c>
    </row>
    <row r="10731" spans="1:11" ht="56.25" customHeight="1">
      <c r="A10731" s="98" t="s">
        <v>633</v>
      </c>
      <c r="B10731" s="125" t="s">
        <v>7720</v>
      </c>
      <c r="C10731" s="126">
        <v>42627</v>
      </c>
      <c r="D10731" s="98" t="s">
        <v>3</v>
      </c>
      <c r="E10731" s="98">
        <v>1419719</v>
      </c>
      <c r="F10731" s="98"/>
      <c r="G10731" s="127" t="s">
        <v>13075</v>
      </c>
      <c r="H10731" s="128">
        <v>0</v>
      </c>
      <c r="I10731" s="128">
        <v>4312.29</v>
      </c>
      <c r="J10731" s="129">
        <v>4312.29</v>
      </c>
      <c r="K10731" s="101" t="s">
        <v>1388</v>
      </c>
    </row>
    <row r="10732" spans="1:11" ht="56.25" customHeight="1">
      <c r="A10732" s="98" t="s">
        <v>633</v>
      </c>
      <c r="B10732" s="125" t="s">
        <v>7720</v>
      </c>
      <c r="C10732" s="126">
        <v>42627</v>
      </c>
      <c r="D10732" s="98" t="s">
        <v>3</v>
      </c>
      <c r="E10732" s="98">
        <v>1419720</v>
      </c>
      <c r="F10732" s="98"/>
      <c r="G10732" s="127" t="s">
        <v>13076</v>
      </c>
      <c r="H10732" s="128">
        <v>0</v>
      </c>
      <c r="I10732" s="128">
        <v>4571.6000000000004</v>
      </c>
      <c r="J10732" s="129">
        <v>4571.6000000000004</v>
      </c>
      <c r="K10732" s="101" t="s">
        <v>1388</v>
      </c>
    </row>
    <row r="10733" spans="1:11" ht="56.25" customHeight="1">
      <c r="A10733" s="98" t="s">
        <v>633</v>
      </c>
      <c r="B10733" s="125" t="s">
        <v>7720</v>
      </c>
      <c r="C10733" s="126">
        <v>42627</v>
      </c>
      <c r="D10733" s="98" t="s">
        <v>3</v>
      </c>
      <c r="E10733" s="98">
        <v>1419722</v>
      </c>
      <c r="F10733" s="98"/>
      <c r="G10733" s="127" t="s">
        <v>13077</v>
      </c>
      <c r="H10733" s="128">
        <v>0</v>
      </c>
      <c r="I10733" s="128">
        <v>4571.6000000000004</v>
      </c>
      <c r="J10733" s="129">
        <v>4571.6000000000004</v>
      </c>
      <c r="K10733" s="101" t="s">
        <v>1388</v>
      </c>
    </row>
    <row r="10734" spans="1:11" ht="56.25" customHeight="1">
      <c r="A10734" s="98" t="s">
        <v>633</v>
      </c>
      <c r="B10734" s="125" t="s">
        <v>7720</v>
      </c>
      <c r="C10734" s="126">
        <v>42627</v>
      </c>
      <c r="D10734" s="98" t="s">
        <v>3</v>
      </c>
      <c r="E10734" s="98">
        <v>1419724</v>
      </c>
      <c r="F10734" s="98"/>
      <c r="G10734" s="127" t="s">
        <v>13078</v>
      </c>
      <c r="H10734" s="128">
        <v>0</v>
      </c>
      <c r="I10734" s="128">
        <v>4571.6000000000004</v>
      </c>
      <c r="J10734" s="129">
        <v>4571.6000000000004</v>
      </c>
      <c r="K10734" s="101" t="s">
        <v>1388</v>
      </c>
    </row>
    <row r="10735" spans="1:11" ht="56.25" customHeight="1">
      <c r="A10735" s="98" t="s">
        <v>633</v>
      </c>
      <c r="B10735" s="125" t="s">
        <v>7720</v>
      </c>
      <c r="C10735" s="126">
        <v>42627</v>
      </c>
      <c r="D10735" s="98" t="s">
        <v>3</v>
      </c>
      <c r="E10735" s="98">
        <v>1419741</v>
      </c>
      <c r="F10735" s="98"/>
      <c r="G10735" s="127" t="s">
        <v>13082</v>
      </c>
      <c r="H10735" s="128">
        <v>0</v>
      </c>
      <c r="I10735" s="128">
        <v>4800</v>
      </c>
      <c r="J10735" s="129">
        <v>4800</v>
      </c>
      <c r="K10735" s="101" t="s">
        <v>1388</v>
      </c>
    </row>
    <row r="10736" spans="1:11" ht="56.25" customHeight="1">
      <c r="A10736" s="98" t="s">
        <v>633</v>
      </c>
      <c r="B10736" s="125" t="s">
        <v>7720</v>
      </c>
      <c r="C10736" s="126">
        <v>42627</v>
      </c>
      <c r="D10736" s="98" t="s">
        <v>3</v>
      </c>
      <c r="E10736" s="98">
        <v>1419745</v>
      </c>
      <c r="F10736" s="98"/>
      <c r="G10736" s="127" t="s">
        <v>13083</v>
      </c>
      <c r="H10736" s="128">
        <v>0</v>
      </c>
      <c r="I10736" s="128">
        <v>52.24</v>
      </c>
      <c r="J10736" s="129">
        <v>52.24</v>
      </c>
      <c r="K10736" s="101" t="s">
        <v>1388</v>
      </c>
    </row>
    <row r="10737" spans="1:11" ht="56.25" customHeight="1">
      <c r="A10737" s="98" t="s">
        <v>633</v>
      </c>
      <c r="B10737" s="125" t="s">
        <v>7720</v>
      </c>
      <c r="C10737" s="126">
        <v>42627</v>
      </c>
      <c r="D10737" s="98" t="s">
        <v>3</v>
      </c>
      <c r="E10737" s="98">
        <v>1419746</v>
      </c>
      <c r="F10737" s="98"/>
      <c r="G10737" s="127" t="s">
        <v>13083</v>
      </c>
      <c r="H10737" s="128">
        <v>0</v>
      </c>
      <c r="I10737" s="128">
        <v>52.24</v>
      </c>
      <c r="J10737" s="129">
        <v>52.24</v>
      </c>
      <c r="K10737" s="101" t="s">
        <v>1388</v>
      </c>
    </row>
    <row r="10738" spans="1:11" ht="56.25" customHeight="1">
      <c r="A10738" s="98" t="s">
        <v>633</v>
      </c>
      <c r="B10738" s="125" t="s">
        <v>7720</v>
      </c>
      <c r="C10738" s="126">
        <v>42627</v>
      </c>
      <c r="D10738" s="98" t="s">
        <v>3</v>
      </c>
      <c r="E10738" s="98">
        <v>1419747</v>
      </c>
      <c r="F10738" s="98"/>
      <c r="G10738" s="127" t="s">
        <v>13083</v>
      </c>
      <c r="H10738" s="128">
        <v>0</v>
      </c>
      <c r="I10738" s="128">
        <v>52.24</v>
      </c>
      <c r="J10738" s="129">
        <v>52.24</v>
      </c>
      <c r="K10738" s="101" t="s">
        <v>1388</v>
      </c>
    </row>
    <row r="10739" spans="1:11" ht="56.25" customHeight="1">
      <c r="A10739" s="98" t="s">
        <v>633</v>
      </c>
      <c r="B10739" s="125" t="s">
        <v>7720</v>
      </c>
      <c r="C10739" s="126">
        <v>42627</v>
      </c>
      <c r="D10739" s="98" t="s">
        <v>3</v>
      </c>
      <c r="E10739" s="98">
        <v>1419748</v>
      </c>
      <c r="F10739" s="98"/>
      <c r="G10739" s="127" t="s">
        <v>13084</v>
      </c>
      <c r="H10739" s="128">
        <v>0</v>
      </c>
      <c r="I10739" s="128">
        <v>52.24</v>
      </c>
      <c r="J10739" s="129">
        <v>52.24</v>
      </c>
      <c r="K10739" s="101" t="s">
        <v>1388</v>
      </c>
    </row>
    <row r="10740" spans="1:11" ht="56.25" customHeight="1">
      <c r="A10740" s="98" t="s">
        <v>633</v>
      </c>
      <c r="B10740" s="125" t="s">
        <v>7720</v>
      </c>
      <c r="C10740" s="126">
        <v>42627</v>
      </c>
      <c r="D10740" s="98" t="s">
        <v>3</v>
      </c>
      <c r="E10740" s="98">
        <v>1419749</v>
      </c>
      <c r="F10740" s="98"/>
      <c r="G10740" s="127" t="s">
        <v>13084</v>
      </c>
      <c r="H10740" s="128">
        <v>0</v>
      </c>
      <c r="I10740" s="128">
        <v>50.71</v>
      </c>
      <c r="J10740" s="129">
        <v>50.71</v>
      </c>
      <c r="K10740" s="101" t="s">
        <v>1388</v>
      </c>
    </row>
    <row r="10741" spans="1:11" ht="56.25" customHeight="1">
      <c r="A10741" s="98" t="s">
        <v>633</v>
      </c>
      <c r="B10741" s="125" t="s">
        <v>7720</v>
      </c>
      <c r="C10741" s="126">
        <v>42627</v>
      </c>
      <c r="D10741" s="98" t="s">
        <v>3</v>
      </c>
      <c r="E10741" s="98">
        <v>1419750</v>
      </c>
      <c r="F10741" s="98"/>
      <c r="G10741" s="127" t="s">
        <v>13084</v>
      </c>
      <c r="H10741" s="128">
        <v>0</v>
      </c>
      <c r="I10741" s="128">
        <v>52.34</v>
      </c>
      <c r="J10741" s="129">
        <v>52.34</v>
      </c>
      <c r="K10741" s="101" t="s">
        <v>1388</v>
      </c>
    </row>
    <row r="10742" spans="1:11" ht="56.25" customHeight="1">
      <c r="A10742" s="98" t="s">
        <v>633</v>
      </c>
      <c r="B10742" s="125" t="s">
        <v>7720</v>
      </c>
      <c r="C10742" s="126">
        <v>42627</v>
      </c>
      <c r="D10742" s="98" t="s">
        <v>3</v>
      </c>
      <c r="E10742" s="98">
        <v>1419764</v>
      </c>
      <c r="F10742" s="98"/>
      <c r="G10742" s="127" t="s">
        <v>13087</v>
      </c>
      <c r="H10742" s="128">
        <v>0</v>
      </c>
      <c r="I10742" s="128">
        <v>25000</v>
      </c>
      <c r="J10742" s="129">
        <v>25000</v>
      </c>
      <c r="K10742" s="101" t="s">
        <v>1388</v>
      </c>
    </row>
    <row r="10743" spans="1:11" ht="56.25" customHeight="1">
      <c r="A10743" s="98" t="s">
        <v>633</v>
      </c>
      <c r="B10743" s="125" t="s">
        <v>7720</v>
      </c>
      <c r="C10743" s="126">
        <v>42628</v>
      </c>
      <c r="D10743" s="98" t="s">
        <v>3</v>
      </c>
      <c r="E10743" s="98">
        <v>1420028</v>
      </c>
      <c r="F10743" s="98"/>
      <c r="G10743" s="127" t="s">
        <v>13094</v>
      </c>
      <c r="H10743" s="128">
        <v>0</v>
      </c>
      <c r="I10743" s="128">
        <v>800</v>
      </c>
      <c r="J10743" s="129">
        <v>800</v>
      </c>
      <c r="K10743" s="101" t="s">
        <v>1388</v>
      </c>
    </row>
    <row r="10744" spans="1:11" ht="56.25" customHeight="1">
      <c r="A10744" s="98" t="s">
        <v>633</v>
      </c>
      <c r="B10744" s="125" t="s">
        <v>7720</v>
      </c>
      <c r="C10744" s="126">
        <v>42628</v>
      </c>
      <c r="D10744" s="98" t="s">
        <v>3</v>
      </c>
      <c r="E10744" s="98">
        <v>1420110</v>
      </c>
      <c r="F10744" s="98"/>
      <c r="G10744" s="127" t="s">
        <v>13116</v>
      </c>
      <c r="H10744" s="128">
        <v>0</v>
      </c>
      <c r="I10744" s="128">
        <v>156.18</v>
      </c>
      <c r="J10744" s="129">
        <v>156.18</v>
      </c>
      <c r="K10744" s="101" t="s">
        <v>1388</v>
      </c>
    </row>
    <row r="10745" spans="1:11" ht="56.25" customHeight="1">
      <c r="A10745" s="98" t="s">
        <v>633</v>
      </c>
      <c r="B10745" s="125" t="s">
        <v>7720</v>
      </c>
      <c r="C10745" s="126">
        <v>42628</v>
      </c>
      <c r="D10745" s="98" t="s">
        <v>3</v>
      </c>
      <c r="E10745" s="98">
        <v>1420126</v>
      </c>
      <c r="F10745" s="98"/>
      <c r="G10745" s="127" t="s">
        <v>13118</v>
      </c>
      <c r="H10745" s="128">
        <v>0</v>
      </c>
      <c r="I10745" s="128">
        <v>2543.4</v>
      </c>
      <c r="J10745" s="129">
        <v>2543.4</v>
      </c>
      <c r="K10745" s="101" t="s">
        <v>1388</v>
      </c>
    </row>
    <row r="10746" spans="1:11" ht="56.25" customHeight="1">
      <c r="A10746" s="98" t="s">
        <v>633</v>
      </c>
      <c r="B10746" s="125" t="s">
        <v>7720</v>
      </c>
      <c r="C10746" s="126">
        <v>42628</v>
      </c>
      <c r="D10746" s="98" t="s">
        <v>3</v>
      </c>
      <c r="E10746" s="98">
        <v>1420127</v>
      </c>
      <c r="F10746" s="98"/>
      <c r="G10746" s="127" t="s">
        <v>13119</v>
      </c>
      <c r="H10746" s="128">
        <v>0</v>
      </c>
      <c r="I10746" s="128">
        <v>2543.4</v>
      </c>
      <c r="J10746" s="129">
        <v>2543.4</v>
      </c>
      <c r="K10746" s="101" t="s">
        <v>1388</v>
      </c>
    </row>
    <row r="10747" spans="1:11" ht="56.25" customHeight="1">
      <c r="A10747" s="98" t="s">
        <v>633</v>
      </c>
      <c r="B10747" s="125" t="s">
        <v>7720</v>
      </c>
      <c r="C10747" s="126">
        <v>42628</v>
      </c>
      <c r="D10747" s="98" t="s">
        <v>3</v>
      </c>
      <c r="E10747" s="98">
        <v>1420156</v>
      </c>
      <c r="F10747" s="98"/>
      <c r="G10747" s="127" t="s">
        <v>13126</v>
      </c>
      <c r="H10747" s="128">
        <v>0</v>
      </c>
      <c r="I10747" s="128">
        <v>1007</v>
      </c>
      <c r="J10747" s="129">
        <v>1007</v>
      </c>
      <c r="K10747" s="101" t="s">
        <v>1388</v>
      </c>
    </row>
    <row r="10748" spans="1:11" ht="56.25" customHeight="1">
      <c r="A10748" s="98" t="s">
        <v>633</v>
      </c>
      <c r="B10748" s="125" t="s">
        <v>7720</v>
      </c>
      <c r="C10748" s="126">
        <v>42628</v>
      </c>
      <c r="D10748" s="98" t="s">
        <v>3</v>
      </c>
      <c r="E10748" s="98">
        <v>1420174</v>
      </c>
      <c r="F10748" s="98"/>
      <c r="G10748" s="127" t="s">
        <v>13127</v>
      </c>
      <c r="H10748" s="128">
        <v>0</v>
      </c>
      <c r="I10748" s="128">
        <v>57</v>
      </c>
      <c r="J10748" s="129">
        <v>57</v>
      </c>
      <c r="K10748" s="101" t="s">
        <v>1388</v>
      </c>
    </row>
    <row r="10749" spans="1:11" ht="56.25" customHeight="1">
      <c r="A10749" s="98" t="s">
        <v>633</v>
      </c>
      <c r="B10749" s="125" t="s">
        <v>7720</v>
      </c>
      <c r="C10749" s="126">
        <v>42628</v>
      </c>
      <c r="D10749" s="98" t="s">
        <v>3</v>
      </c>
      <c r="E10749" s="98">
        <v>1420186</v>
      </c>
      <c r="F10749" s="98"/>
      <c r="G10749" s="127" t="s">
        <v>13128</v>
      </c>
      <c r="H10749" s="128">
        <v>0</v>
      </c>
      <c r="I10749" s="128">
        <v>110</v>
      </c>
      <c r="J10749" s="129">
        <v>110</v>
      </c>
      <c r="K10749" s="101" t="s">
        <v>1388</v>
      </c>
    </row>
    <row r="10750" spans="1:11" ht="56.25" customHeight="1">
      <c r="A10750" s="98" t="s">
        <v>633</v>
      </c>
      <c r="B10750" s="125" t="s">
        <v>7720</v>
      </c>
      <c r="C10750" s="126">
        <v>42628</v>
      </c>
      <c r="D10750" s="98" t="s">
        <v>3</v>
      </c>
      <c r="E10750" s="98">
        <v>1420270</v>
      </c>
      <c r="F10750" s="98"/>
      <c r="G10750" s="127" t="s">
        <v>13141</v>
      </c>
      <c r="H10750" s="128">
        <v>0</v>
      </c>
      <c r="I10750" s="128">
        <v>30</v>
      </c>
      <c r="J10750" s="129">
        <v>30</v>
      </c>
      <c r="K10750" s="101" t="s">
        <v>1388</v>
      </c>
    </row>
    <row r="10751" spans="1:11" ht="56.25" customHeight="1">
      <c r="A10751" s="98" t="s">
        <v>633</v>
      </c>
      <c r="B10751" s="125" t="s">
        <v>7720</v>
      </c>
      <c r="C10751" s="126">
        <v>42628</v>
      </c>
      <c r="D10751" s="98" t="s">
        <v>3</v>
      </c>
      <c r="E10751" s="98">
        <v>1420288</v>
      </c>
      <c r="F10751" s="98"/>
      <c r="G10751" s="127" t="s">
        <v>13145</v>
      </c>
      <c r="H10751" s="128">
        <v>0</v>
      </c>
      <c r="I10751" s="128">
        <v>3.86</v>
      </c>
      <c r="J10751" s="129">
        <v>3.86</v>
      </c>
      <c r="K10751" s="101" t="s">
        <v>1388</v>
      </c>
    </row>
    <row r="10752" spans="1:11" ht="56.25" customHeight="1">
      <c r="A10752" s="98" t="s">
        <v>633</v>
      </c>
      <c r="B10752" s="125" t="s">
        <v>7720</v>
      </c>
      <c r="C10752" s="126">
        <v>42628</v>
      </c>
      <c r="D10752" s="98" t="s">
        <v>3</v>
      </c>
      <c r="E10752" s="98">
        <v>1420297</v>
      </c>
      <c r="F10752" s="98"/>
      <c r="G10752" s="127" t="s">
        <v>13146</v>
      </c>
      <c r="H10752" s="128">
        <v>0</v>
      </c>
      <c r="I10752" s="128">
        <v>5160</v>
      </c>
      <c r="J10752" s="129">
        <v>5160</v>
      </c>
      <c r="K10752" s="101" t="s">
        <v>1388</v>
      </c>
    </row>
    <row r="10753" spans="1:11" ht="56.25" customHeight="1">
      <c r="A10753" s="98" t="s">
        <v>633</v>
      </c>
      <c r="B10753" s="125" t="s">
        <v>7720</v>
      </c>
      <c r="C10753" s="126">
        <v>42629</v>
      </c>
      <c r="D10753" s="98" t="s">
        <v>3</v>
      </c>
      <c r="E10753" s="98">
        <v>1420589</v>
      </c>
      <c r="F10753" s="98"/>
      <c r="G10753" s="127" t="s">
        <v>13168</v>
      </c>
      <c r="H10753" s="128">
        <v>0</v>
      </c>
      <c r="I10753" s="128">
        <v>481</v>
      </c>
      <c r="J10753" s="129">
        <v>481</v>
      </c>
      <c r="K10753" s="101" t="s">
        <v>1388</v>
      </c>
    </row>
    <row r="10754" spans="1:11" ht="56.25" customHeight="1">
      <c r="A10754" s="98" t="s">
        <v>633</v>
      </c>
      <c r="B10754" s="125" t="s">
        <v>7720</v>
      </c>
      <c r="C10754" s="126">
        <v>42629</v>
      </c>
      <c r="D10754" s="98" t="s">
        <v>3</v>
      </c>
      <c r="E10754" s="98">
        <v>1420720</v>
      </c>
      <c r="F10754" s="98"/>
      <c r="G10754" s="127" t="s">
        <v>13189</v>
      </c>
      <c r="H10754" s="128">
        <v>0</v>
      </c>
      <c r="I10754" s="128">
        <v>2870.46</v>
      </c>
      <c r="J10754" s="129">
        <v>2870.46</v>
      </c>
      <c r="K10754" s="101" t="s">
        <v>1388</v>
      </c>
    </row>
    <row r="10755" spans="1:11" ht="56.25" customHeight="1">
      <c r="A10755" s="98" t="s">
        <v>633</v>
      </c>
      <c r="B10755" s="125" t="s">
        <v>7720</v>
      </c>
      <c r="C10755" s="126">
        <v>42629</v>
      </c>
      <c r="D10755" s="98" t="s">
        <v>3</v>
      </c>
      <c r="E10755" s="98">
        <v>1420746</v>
      </c>
      <c r="F10755" s="98"/>
      <c r="G10755" s="127" t="s">
        <v>13196</v>
      </c>
      <c r="H10755" s="128">
        <v>0</v>
      </c>
      <c r="I10755" s="128">
        <v>1342</v>
      </c>
      <c r="J10755" s="129">
        <v>1342</v>
      </c>
      <c r="K10755" s="101" t="s">
        <v>1388</v>
      </c>
    </row>
    <row r="10756" spans="1:11" ht="56.25" customHeight="1">
      <c r="A10756" s="98" t="s">
        <v>633</v>
      </c>
      <c r="B10756" s="125" t="s">
        <v>7720</v>
      </c>
      <c r="C10756" s="126">
        <v>42629</v>
      </c>
      <c r="D10756" s="98" t="s">
        <v>3</v>
      </c>
      <c r="E10756" s="98">
        <v>1420804</v>
      </c>
      <c r="F10756" s="98"/>
      <c r="G10756" s="127" t="s">
        <v>13200</v>
      </c>
      <c r="H10756" s="128">
        <v>0</v>
      </c>
      <c r="I10756" s="128">
        <v>320</v>
      </c>
      <c r="J10756" s="129">
        <v>320</v>
      </c>
      <c r="K10756" s="101" t="s">
        <v>1388</v>
      </c>
    </row>
    <row r="10757" spans="1:11" ht="56.25" customHeight="1">
      <c r="A10757" s="98" t="s">
        <v>633</v>
      </c>
      <c r="B10757" s="125" t="s">
        <v>7720</v>
      </c>
      <c r="C10757" s="126">
        <v>42629</v>
      </c>
      <c r="D10757" s="98" t="s">
        <v>3</v>
      </c>
      <c r="E10757" s="98">
        <v>1420815</v>
      </c>
      <c r="F10757" s="98"/>
      <c r="G10757" s="127" t="s">
        <v>8926</v>
      </c>
      <c r="H10757" s="128">
        <v>0</v>
      </c>
      <c r="I10757" s="128">
        <v>1000</v>
      </c>
      <c r="J10757" s="129">
        <v>1000</v>
      </c>
      <c r="K10757" s="101" t="s">
        <v>1388</v>
      </c>
    </row>
    <row r="10758" spans="1:11" ht="56.25" customHeight="1">
      <c r="A10758" s="98" t="s">
        <v>633</v>
      </c>
      <c r="B10758" s="125" t="s">
        <v>7720</v>
      </c>
      <c r="C10758" s="126">
        <v>42632</v>
      </c>
      <c r="D10758" s="98" t="s">
        <v>3</v>
      </c>
      <c r="E10758" s="98">
        <v>1421175</v>
      </c>
      <c r="F10758" s="98"/>
      <c r="G10758" s="127" t="s">
        <v>13235</v>
      </c>
      <c r="H10758" s="128">
        <v>0</v>
      </c>
      <c r="I10758" s="128">
        <v>10</v>
      </c>
      <c r="J10758" s="129">
        <v>10</v>
      </c>
      <c r="K10758" s="101" t="s">
        <v>1388</v>
      </c>
    </row>
    <row r="10759" spans="1:11" ht="56.25" customHeight="1">
      <c r="A10759" s="98" t="s">
        <v>633</v>
      </c>
      <c r="B10759" s="125" t="s">
        <v>7720</v>
      </c>
      <c r="C10759" s="126">
        <v>42632</v>
      </c>
      <c r="D10759" s="98" t="s">
        <v>3</v>
      </c>
      <c r="E10759" s="98">
        <v>1421191</v>
      </c>
      <c r="F10759" s="98"/>
      <c r="G10759" s="127" t="s">
        <v>13237</v>
      </c>
      <c r="H10759" s="128">
        <v>0</v>
      </c>
      <c r="I10759" s="128">
        <v>2412</v>
      </c>
      <c r="J10759" s="129">
        <v>2412</v>
      </c>
      <c r="K10759" s="101" t="s">
        <v>1388</v>
      </c>
    </row>
    <row r="10760" spans="1:11" ht="56.25" customHeight="1">
      <c r="A10760" s="98" t="s">
        <v>633</v>
      </c>
      <c r="B10760" s="125" t="s">
        <v>7720</v>
      </c>
      <c r="C10760" s="126">
        <v>42632</v>
      </c>
      <c r="D10760" s="98" t="s">
        <v>3</v>
      </c>
      <c r="E10760" s="98">
        <v>1421299</v>
      </c>
      <c r="F10760" s="98"/>
      <c r="G10760" s="127" t="s">
        <v>13250</v>
      </c>
      <c r="H10760" s="128">
        <v>0</v>
      </c>
      <c r="I10760" s="128">
        <v>241.89000000000001</v>
      </c>
      <c r="J10760" s="129">
        <v>241.89000000000001</v>
      </c>
      <c r="K10760" s="101" t="s">
        <v>1388</v>
      </c>
    </row>
    <row r="10761" spans="1:11" ht="56.25" customHeight="1">
      <c r="A10761" s="98" t="s">
        <v>633</v>
      </c>
      <c r="B10761" s="125" t="s">
        <v>7720</v>
      </c>
      <c r="C10761" s="126">
        <v>42632</v>
      </c>
      <c r="D10761" s="98" t="s">
        <v>3</v>
      </c>
      <c r="E10761" s="98">
        <v>1421341</v>
      </c>
      <c r="F10761" s="98"/>
      <c r="G10761" s="127" t="s">
        <v>13251</v>
      </c>
      <c r="H10761" s="128">
        <v>0</v>
      </c>
      <c r="I10761" s="128">
        <v>3524.5</v>
      </c>
      <c r="J10761" s="129">
        <v>3524.5</v>
      </c>
      <c r="K10761" s="101" t="s">
        <v>1388</v>
      </c>
    </row>
    <row r="10762" spans="1:11" ht="56.25" customHeight="1">
      <c r="A10762" s="98" t="s">
        <v>633</v>
      </c>
      <c r="B10762" s="125" t="s">
        <v>7720</v>
      </c>
      <c r="C10762" s="126">
        <v>42632</v>
      </c>
      <c r="D10762" s="98" t="s">
        <v>3</v>
      </c>
      <c r="E10762" s="98">
        <v>1421376</v>
      </c>
      <c r="F10762" s="98"/>
      <c r="G10762" s="127" t="s">
        <v>13253</v>
      </c>
      <c r="H10762" s="128">
        <v>0</v>
      </c>
      <c r="I10762" s="128">
        <v>2.4</v>
      </c>
      <c r="J10762" s="129">
        <v>2.4</v>
      </c>
      <c r="K10762" s="101" t="s">
        <v>1388</v>
      </c>
    </row>
    <row r="10763" spans="1:11" ht="56.25" customHeight="1">
      <c r="A10763" s="98" t="s">
        <v>633</v>
      </c>
      <c r="B10763" s="125" t="s">
        <v>7720</v>
      </c>
      <c r="C10763" s="126">
        <v>42632</v>
      </c>
      <c r="D10763" s="98" t="s">
        <v>3</v>
      </c>
      <c r="E10763" s="98">
        <v>1421384</v>
      </c>
      <c r="F10763" s="98"/>
      <c r="G10763" s="127" t="s">
        <v>13256</v>
      </c>
      <c r="H10763" s="128">
        <v>0</v>
      </c>
      <c r="I10763" s="128">
        <v>318.76</v>
      </c>
      <c r="J10763" s="129">
        <v>318.76</v>
      </c>
      <c r="K10763" s="101" t="s">
        <v>1388</v>
      </c>
    </row>
    <row r="10764" spans="1:11" ht="56.25" customHeight="1">
      <c r="A10764" s="98" t="s">
        <v>633</v>
      </c>
      <c r="B10764" s="125" t="s">
        <v>7720</v>
      </c>
      <c r="C10764" s="126">
        <v>42633</v>
      </c>
      <c r="D10764" s="98" t="s">
        <v>3</v>
      </c>
      <c r="E10764" s="98">
        <v>1421554</v>
      </c>
      <c r="F10764" s="98"/>
      <c r="G10764" s="127" t="s">
        <v>13262</v>
      </c>
      <c r="H10764" s="128">
        <v>0</v>
      </c>
      <c r="I10764" s="128">
        <v>377</v>
      </c>
      <c r="J10764" s="129">
        <v>377</v>
      </c>
      <c r="K10764" s="101" t="s">
        <v>1388</v>
      </c>
    </row>
    <row r="10765" spans="1:11" ht="56.25" customHeight="1">
      <c r="A10765" s="98" t="s">
        <v>633</v>
      </c>
      <c r="B10765" s="125" t="s">
        <v>7720</v>
      </c>
      <c r="C10765" s="126">
        <v>42633</v>
      </c>
      <c r="D10765" s="98" t="s">
        <v>3</v>
      </c>
      <c r="E10765" s="98">
        <v>1421578</v>
      </c>
      <c r="F10765" s="98"/>
      <c r="G10765" s="127" t="s">
        <v>13271</v>
      </c>
      <c r="H10765" s="128">
        <v>0</v>
      </c>
      <c r="I10765" s="128">
        <v>1861.7</v>
      </c>
      <c r="J10765" s="129">
        <v>1861.7</v>
      </c>
      <c r="K10765" s="101" t="s">
        <v>1388</v>
      </c>
    </row>
    <row r="10766" spans="1:11" ht="56.25" customHeight="1">
      <c r="A10766" s="98" t="s">
        <v>633</v>
      </c>
      <c r="B10766" s="125" t="s">
        <v>7720</v>
      </c>
      <c r="C10766" s="126">
        <v>42633</v>
      </c>
      <c r="D10766" s="98" t="s">
        <v>3</v>
      </c>
      <c r="E10766" s="98">
        <v>1421593</v>
      </c>
      <c r="F10766" s="98"/>
      <c r="G10766" s="127" t="s">
        <v>13274</v>
      </c>
      <c r="H10766" s="128">
        <v>0</v>
      </c>
      <c r="I10766" s="128">
        <v>3528.57</v>
      </c>
      <c r="J10766" s="129">
        <v>3528.57</v>
      </c>
      <c r="K10766" s="101" t="s">
        <v>1388</v>
      </c>
    </row>
    <row r="10767" spans="1:11" ht="56.25" customHeight="1">
      <c r="A10767" s="98" t="s">
        <v>633</v>
      </c>
      <c r="B10767" s="125" t="s">
        <v>7720</v>
      </c>
      <c r="C10767" s="126">
        <v>42633</v>
      </c>
      <c r="D10767" s="98" t="s">
        <v>3</v>
      </c>
      <c r="E10767" s="98">
        <v>1421605</v>
      </c>
      <c r="F10767" s="98"/>
      <c r="G10767" s="127" t="s">
        <v>13276</v>
      </c>
      <c r="H10767" s="128">
        <v>0</v>
      </c>
      <c r="I10767" s="128">
        <v>46.38</v>
      </c>
      <c r="J10767" s="129">
        <v>46.38</v>
      </c>
      <c r="K10767" s="101" t="s">
        <v>1388</v>
      </c>
    </row>
    <row r="10768" spans="1:11" ht="56.25" customHeight="1">
      <c r="A10768" s="98" t="s">
        <v>633</v>
      </c>
      <c r="B10768" s="125" t="s">
        <v>7720</v>
      </c>
      <c r="C10768" s="126">
        <v>42633</v>
      </c>
      <c r="D10768" s="98" t="s">
        <v>3</v>
      </c>
      <c r="E10768" s="98">
        <v>1421619</v>
      </c>
      <c r="F10768" s="98"/>
      <c r="G10768" s="127" t="s">
        <v>13279</v>
      </c>
      <c r="H10768" s="128">
        <v>0</v>
      </c>
      <c r="I10768" s="128">
        <v>884.80000000000007</v>
      </c>
      <c r="J10768" s="129">
        <v>884.80000000000007</v>
      </c>
      <c r="K10768" s="101" t="s">
        <v>1388</v>
      </c>
    </row>
    <row r="10769" spans="1:11" ht="56.25" customHeight="1">
      <c r="A10769" s="98" t="s">
        <v>633</v>
      </c>
      <c r="B10769" s="125" t="s">
        <v>7720</v>
      </c>
      <c r="C10769" s="126">
        <v>42633</v>
      </c>
      <c r="D10769" s="98" t="s">
        <v>3</v>
      </c>
      <c r="E10769" s="98">
        <v>1421620</v>
      </c>
      <c r="F10769" s="98"/>
      <c r="G10769" s="127" t="s">
        <v>13280</v>
      </c>
      <c r="H10769" s="128">
        <v>0</v>
      </c>
      <c r="I10769" s="128">
        <v>0.1</v>
      </c>
      <c r="J10769" s="129">
        <v>0.1</v>
      </c>
      <c r="K10769" s="101" t="s">
        <v>1388</v>
      </c>
    </row>
    <row r="10770" spans="1:11" ht="56.25" customHeight="1">
      <c r="A10770" s="98" t="s">
        <v>633</v>
      </c>
      <c r="B10770" s="125" t="s">
        <v>7720</v>
      </c>
      <c r="C10770" s="126">
        <v>42633</v>
      </c>
      <c r="D10770" s="98" t="s">
        <v>3</v>
      </c>
      <c r="E10770" s="98">
        <v>1421677</v>
      </c>
      <c r="F10770" s="98"/>
      <c r="G10770" s="127" t="s">
        <v>13305</v>
      </c>
      <c r="H10770" s="128">
        <v>0</v>
      </c>
      <c r="I10770" s="128">
        <v>554.49</v>
      </c>
      <c r="J10770" s="129">
        <v>554.49</v>
      </c>
      <c r="K10770" s="101" t="s">
        <v>1388</v>
      </c>
    </row>
    <row r="10771" spans="1:11" ht="56.25" customHeight="1">
      <c r="A10771" s="98" t="s">
        <v>633</v>
      </c>
      <c r="B10771" s="125" t="s">
        <v>7720</v>
      </c>
      <c r="C10771" s="126">
        <v>42633</v>
      </c>
      <c r="D10771" s="98" t="s">
        <v>3</v>
      </c>
      <c r="E10771" s="98">
        <v>1421752</v>
      </c>
      <c r="F10771" s="98"/>
      <c r="G10771" s="127" t="s">
        <v>13316</v>
      </c>
      <c r="H10771" s="128">
        <v>0</v>
      </c>
      <c r="I10771" s="128">
        <v>274</v>
      </c>
      <c r="J10771" s="129">
        <v>274</v>
      </c>
      <c r="K10771" s="101" t="s">
        <v>1388</v>
      </c>
    </row>
    <row r="10772" spans="1:11" ht="56.25" customHeight="1">
      <c r="A10772" s="98" t="s">
        <v>633</v>
      </c>
      <c r="B10772" s="125" t="s">
        <v>7720</v>
      </c>
      <c r="C10772" s="126">
        <v>42633</v>
      </c>
      <c r="D10772" s="98" t="s">
        <v>3</v>
      </c>
      <c r="E10772" s="98">
        <v>1421755</v>
      </c>
      <c r="F10772" s="98"/>
      <c r="G10772" s="127" t="s">
        <v>13317</v>
      </c>
      <c r="H10772" s="128">
        <v>0</v>
      </c>
      <c r="I10772" s="128">
        <v>1798.4</v>
      </c>
      <c r="J10772" s="129">
        <v>1798.4</v>
      </c>
      <c r="K10772" s="101" t="s">
        <v>1388</v>
      </c>
    </row>
    <row r="10773" spans="1:11" ht="56.25" customHeight="1">
      <c r="A10773" s="98" t="s">
        <v>633</v>
      </c>
      <c r="B10773" s="125" t="s">
        <v>7720</v>
      </c>
      <c r="C10773" s="126">
        <v>42633</v>
      </c>
      <c r="D10773" s="98" t="s">
        <v>3</v>
      </c>
      <c r="E10773" s="98">
        <v>1421827</v>
      </c>
      <c r="F10773" s="98"/>
      <c r="G10773" s="127" t="s">
        <v>13322</v>
      </c>
      <c r="H10773" s="128">
        <v>0</v>
      </c>
      <c r="I10773" s="128">
        <v>352</v>
      </c>
      <c r="J10773" s="129">
        <v>352</v>
      </c>
      <c r="K10773" s="101" t="s">
        <v>1388</v>
      </c>
    </row>
    <row r="10774" spans="1:11" ht="56.25" customHeight="1">
      <c r="A10774" s="98" t="s">
        <v>633</v>
      </c>
      <c r="B10774" s="125" t="s">
        <v>7720</v>
      </c>
      <c r="C10774" s="126">
        <v>42633</v>
      </c>
      <c r="D10774" s="98" t="s">
        <v>3</v>
      </c>
      <c r="E10774" s="98">
        <v>1421852</v>
      </c>
      <c r="F10774" s="98"/>
      <c r="G10774" s="127" t="s">
        <v>13323</v>
      </c>
      <c r="H10774" s="128">
        <v>0</v>
      </c>
      <c r="I10774" s="128">
        <v>409.2</v>
      </c>
      <c r="J10774" s="129">
        <v>409.2</v>
      </c>
      <c r="K10774" s="101" t="s">
        <v>1388</v>
      </c>
    </row>
    <row r="10775" spans="1:11" ht="56.25" customHeight="1">
      <c r="A10775" s="98" t="s">
        <v>633</v>
      </c>
      <c r="B10775" s="125" t="s">
        <v>7720</v>
      </c>
      <c r="C10775" s="126">
        <v>42633</v>
      </c>
      <c r="D10775" s="98" t="s">
        <v>3</v>
      </c>
      <c r="E10775" s="98">
        <v>1421865</v>
      </c>
      <c r="F10775" s="98"/>
      <c r="G10775" s="127" t="s">
        <v>13325</v>
      </c>
      <c r="H10775" s="128">
        <v>0</v>
      </c>
      <c r="I10775" s="128">
        <v>15</v>
      </c>
      <c r="J10775" s="129">
        <v>15</v>
      </c>
      <c r="K10775" s="101" t="s">
        <v>1388</v>
      </c>
    </row>
    <row r="10776" spans="1:11" ht="56.25" customHeight="1">
      <c r="A10776" s="98" t="s">
        <v>633</v>
      </c>
      <c r="B10776" s="125" t="s">
        <v>7720</v>
      </c>
      <c r="C10776" s="126">
        <v>42633</v>
      </c>
      <c r="D10776" s="98" t="s">
        <v>3</v>
      </c>
      <c r="E10776" s="98">
        <v>1421932</v>
      </c>
      <c r="F10776" s="98"/>
      <c r="G10776" s="127" t="s">
        <v>13328</v>
      </c>
      <c r="H10776" s="128">
        <v>0</v>
      </c>
      <c r="I10776" s="128">
        <v>304</v>
      </c>
      <c r="J10776" s="129">
        <v>304</v>
      </c>
      <c r="K10776" s="101" t="s">
        <v>1388</v>
      </c>
    </row>
    <row r="10777" spans="1:11" ht="56.25" customHeight="1">
      <c r="A10777" s="98" t="s">
        <v>633</v>
      </c>
      <c r="B10777" s="125" t="s">
        <v>7720</v>
      </c>
      <c r="C10777" s="126">
        <v>42634</v>
      </c>
      <c r="D10777" s="98" t="s">
        <v>3</v>
      </c>
      <c r="E10777" s="98">
        <v>1422076</v>
      </c>
      <c r="F10777" s="98"/>
      <c r="G10777" s="127" t="s">
        <v>13338</v>
      </c>
      <c r="H10777" s="128">
        <v>0</v>
      </c>
      <c r="I10777" s="128">
        <v>1027.52</v>
      </c>
      <c r="J10777" s="129">
        <v>1027.52</v>
      </c>
      <c r="K10777" s="101" t="s">
        <v>1388</v>
      </c>
    </row>
    <row r="10778" spans="1:11" ht="56.25" customHeight="1">
      <c r="A10778" s="98" t="s">
        <v>633</v>
      </c>
      <c r="B10778" s="125" t="s">
        <v>7720</v>
      </c>
      <c r="C10778" s="126">
        <v>42634</v>
      </c>
      <c r="D10778" s="98" t="s">
        <v>3</v>
      </c>
      <c r="E10778" s="98">
        <v>1422081</v>
      </c>
      <c r="F10778" s="98"/>
      <c r="G10778" s="127" t="s">
        <v>13339</v>
      </c>
      <c r="H10778" s="128">
        <v>0</v>
      </c>
      <c r="I10778" s="128">
        <v>1969.14</v>
      </c>
      <c r="J10778" s="129">
        <v>1969.14</v>
      </c>
      <c r="K10778" s="101" t="s">
        <v>1388</v>
      </c>
    </row>
    <row r="10779" spans="1:11" ht="56.25" customHeight="1">
      <c r="A10779" s="98" t="s">
        <v>633</v>
      </c>
      <c r="B10779" s="125" t="s">
        <v>7720</v>
      </c>
      <c r="C10779" s="126">
        <v>42634</v>
      </c>
      <c r="D10779" s="98" t="s">
        <v>3</v>
      </c>
      <c r="E10779" s="98">
        <v>1422096</v>
      </c>
      <c r="F10779" s="98"/>
      <c r="G10779" s="127" t="s">
        <v>13342</v>
      </c>
      <c r="H10779" s="128">
        <v>0</v>
      </c>
      <c r="I10779" s="128">
        <v>132</v>
      </c>
      <c r="J10779" s="129">
        <v>132</v>
      </c>
      <c r="K10779" s="101" t="s">
        <v>1388</v>
      </c>
    </row>
    <row r="10780" spans="1:11" ht="56.25" customHeight="1">
      <c r="A10780" s="98" t="s">
        <v>633</v>
      </c>
      <c r="B10780" s="125" t="s">
        <v>7720</v>
      </c>
      <c r="C10780" s="126">
        <v>42634</v>
      </c>
      <c r="D10780" s="98" t="s">
        <v>3</v>
      </c>
      <c r="E10780" s="98">
        <v>1422128</v>
      </c>
      <c r="F10780" s="98"/>
      <c r="G10780" s="127" t="s">
        <v>13344</v>
      </c>
      <c r="H10780" s="128">
        <v>0</v>
      </c>
      <c r="I10780" s="128">
        <v>240</v>
      </c>
      <c r="J10780" s="129">
        <v>240</v>
      </c>
      <c r="K10780" s="101" t="s">
        <v>1388</v>
      </c>
    </row>
    <row r="10781" spans="1:11" ht="56.25" customHeight="1">
      <c r="A10781" s="98" t="s">
        <v>633</v>
      </c>
      <c r="B10781" s="125" t="s">
        <v>7720</v>
      </c>
      <c r="C10781" s="126">
        <v>42634</v>
      </c>
      <c r="D10781" s="98" t="s">
        <v>3</v>
      </c>
      <c r="E10781" s="98">
        <v>1422209</v>
      </c>
      <c r="F10781" s="98"/>
      <c r="G10781" s="127" t="s">
        <v>13361</v>
      </c>
      <c r="H10781" s="128">
        <v>0</v>
      </c>
      <c r="I10781" s="128">
        <v>742</v>
      </c>
      <c r="J10781" s="129">
        <v>742</v>
      </c>
      <c r="K10781" s="101" t="s">
        <v>1388</v>
      </c>
    </row>
    <row r="10782" spans="1:11" ht="56.25" customHeight="1">
      <c r="A10782" s="98" t="s">
        <v>633</v>
      </c>
      <c r="B10782" s="125" t="s">
        <v>7720</v>
      </c>
      <c r="C10782" s="126">
        <v>42634</v>
      </c>
      <c r="D10782" s="98" t="s">
        <v>3</v>
      </c>
      <c r="E10782" s="98">
        <v>1422238</v>
      </c>
      <c r="F10782" s="98"/>
      <c r="G10782" s="127" t="s">
        <v>13367</v>
      </c>
      <c r="H10782" s="128">
        <v>0</v>
      </c>
      <c r="I10782" s="128">
        <v>144.69</v>
      </c>
      <c r="J10782" s="129">
        <v>144.69</v>
      </c>
      <c r="K10782" s="101" t="s">
        <v>1388</v>
      </c>
    </row>
    <row r="10783" spans="1:11" ht="56.25" customHeight="1">
      <c r="A10783" s="98" t="s">
        <v>633</v>
      </c>
      <c r="B10783" s="125" t="s">
        <v>7720</v>
      </c>
      <c r="C10783" s="126">
        <v>42634</v>
      </c>
      <c r="D10783" s="98" t="s">
        <v>3</v>
      </c>
      <c r="E10783" s="98">
        <v>1422249</v>
      </c>
      <c r="F10783" s="98"/>
      <c r="G10783" s="127" t="s">
        <v>13368</v>
      </c>
      <c r="H10783" s="128">
        <v>0</v>
      </c>
      <c r="I10783" s="128">
        <v>742</v>
      </c>
      <c r="J10783" s="129">
        <v>742</v>
      </c>
      <c r="K10783" s="101" t="s">
        <v>1388</v>
      </c>
    </row>
    <row r="10784" spans="1:11" ht="56.25" customHeight="1">
      <c r="A10784" s="98" t="s">
        <v>633</v>
      </c>
      <c r="B10784" s="125" t="s">
        <v>7720</v>
      </c>
      <c r="C10784" s="126">
        <v>42634</v>
      </c>
      <c r="D10784" s="98" t="s">
        <v>3</v>
      </c>
      <c r="E10784" s="98">
        <v>1422253</v>
      </c>
      <c r="F10784" s="98"/>
      <c r="G10784" s="127" t="s">
        <v>13369</v>
      </c>
      <c r="H10784" s="128">
        <v>0</v>
      </c>
      <c r="I10784" s="128">
        <v>70</v>
      </c>
      <c r="J10784" s="129">
        <v>70</v>
      </c>
      <c r="K10784" s="101" t="s">
        <v>1388</v>
      </c>
    </row>
    <row r="10785" spans="1:11" ht="56.25" customHeight="1">
      <c r="A10785" s="98" t="s">
        <v>633</v>
      </c>
      <c r="B10785" s="125" t="s">
        <v>7720</v>
      </c>
      <c r="C10785" s="126">
        <v>42634</v>
      </c>
      <c r="D10785" s="98" t="s">
        <v>3</v>
      </c>
      <c r="E10785" s="98">
        <v>1422254</v>
      </c>
      <c r="F10785" s="98"/>
      <c r="G10785" s="127" t="s">
        <v>13370</v>
      </c>
      <c r="H10785" s="128">
        <v>0</v>
      </c>
      <c r="I10785" s="128">
        <v>679.22</v>
      </c>
      <c r="J10785" s="129">
        <v>679.22</v>
      </c>
      <c r="K10785" s="101" t="s">
        <v>1388</v>
      </c>
    </row>
    <row r="10786" spans="1:11" ht="56.25" customHeight="1">
      <c r="A10786" s="98" t="s">
        <v>633</v>
      </c>
      <c r="B10786" s="125" t="s">
        <v>7720</v>
      </c>
      <c r="C10786" s="126">
        <v>42634</v>
      </c>
      <c r="D10786" s="98" t="s">
        <v>3</v>
      </c>
      <c r="E10786" s="98">
        <v>1422291</v>
      </c>
      <c r="F10786" s="98"/>
      <c r="G10786" s="127" t="s">
        <v>13375</v>
      </c>
      <c r="H10786" s="128">
        <v>0</v>
      </c>
      <c r="I10786" s="128">
        <v>17880.420000000002</v>
      </c>
      <c r="J10786" s="129">
        <v>17880.420000000002</v>
      </c>
      <c r="K10786" s="101" t="s">
        <v>1388</v>
      </c>
    </row>
    <row r="10787" spans="1:11" ht="56.25" customHeight="1">
      <c r="A10787" s="98" t="s">
        <v>633</v>
      </c>
      <c r="B10787" s="125" t="s">
        <v>7720</v>
      </c>
      <c r="C10787" s="126">
        <v>42635</v>
      </c>
      <c r="D10787" s="98" t="s">
        <v>3</v>
      </c>
      <c r="E10787" s="98">
        <v>1422522</v>
      </c>
      <c r="F10787" s="98"/>
      <c r="G10787" s="127" t="s">
        <v>13382</v>
      </c>
      <c r="H10787" s="128">
        <v>0</v>
      </c>
      <c r="I10787" s="128">
        <v>1650.48</v>
      </c>
      <c r="J10787" s="129">
        <v>1650.48</v>
      </c>
      <c r="K10787" s="101" t="s">
        <v>1388</v>
      </c>
    </row>
    <row r="10788" spans="1:11" ht="56.25" customHeight="1">
      <c r="A10788" s="98" t="s">
        <v>633</v>
      </c>
      <c r="B10788" s="125" t="s">
        <v>7720</v>
      </c>
      <c r="C10788" s="126">
        <v>42635</v>
      </c>
      <c r="D10788" s="98" t="s">
        <v>3</v>
      </c>
      <c r="E10788" s="98">
        <v>1422529</v>
      </c>
      <c r="F10788" s="98"/>
      <c r="G10788" s="127" t="s">
        <v>13385</v>
      </c>
      <c r="H10788" s="128">
        <v>0</v>
      </c>
      <c r="I10788" s="128">
        <v>1715.6200000000001</v>
      </c>
      <c r="J10788" s="129">
        <v>1715.6200000000001</v>
      </c>
      <c r="K10788" s="101" t="s">
        <v>1388</v>
      </c>
    </row>
    <row r="10789" spans="1:11" ht="56.25" customHeight="1">
      <c r="A10789" s="98" t="s">
        <v>633</v>
      </c>
      <c r="B10789" s="125" t="s">
        <v>7720</v>
      </c>
      <c r="C10789" s="126">
        <v>42635</v>
      </c>
      <c r="D10789" s="98" t="s">
        <v>3</v>
      </c>
      <c r="E10789" s="98">
        <v>1422590</v>
      </c>
      <c r="F10789" s="98"/>
      <c r="G10789" s="127" t="s">
        <v>13396</v>
      </c>
      <c r="H10789" s="128">
        <v>0</v>
      </c>
      <c r="I10789" s="128">
        <v>84</v>
      </c>
      <c r="J10789" s="129">
        <v>84</v>
      </c>
      <c r="K10789" s="101" t="s">
        <v>1388</v>
      </c>
    </row>
    <row r="10790" spans="1:11" ht="56.25" customHeight="1">
      <c r="A10790" s="98" t="s">
        <v>633</v>
      </c>
      <c r="B10790" s="125" t="s">
        <v>7720</v>
      </c>
      <c r="C10790" s="126">
        <v>42635</v>
      </c>
      <c r="D10790" s="98" t="s">
        <v>3</v>
      </c>
      <c r="E10790" s="98">
        <v>1422619</v>
      </c>
      <c r="F10790" s="98"/>
      <c r="G10790" s="127" t="s">
        <v>13402</v>
      </c>
      <c r="H10790" s="128">
        <v>0</v>
      </c>
      <c r="I10790" s="128">
        <v>163.80000000000001</v>
      </c>
      <c r="J10790" s="129">
        <v>163.80000000000001</v>
      </c>
      <c r="K10790" s="101" t="s">
        <v>1429</v>
      </c>
    </row>
    <row r="10791" spans="1:11" ht="56.25" customHeight="1">
      <c r="A10791" s="98" t="s">
        <v>633</v>
      </c>
      <c r="B10791" s="125" t="s">
        <v>7720</v>
      </c>
      <c r="C10791" s="126">
        <v>42635</v>
      </c>
      <c r="D10791" s="98" t="s">
        <v>3</v>
      </c>
      <c r="E10791" s="98">
        <v>1422707</v>
      </c>
      <c r="F10791" s="98"/>
      <c r="G10791" s="127" t="s">
        <v>13427</v>
      </c>
      <c r="H10791" s="128">
        <v>0</v>
      </c>
      <c r="I10791" s="128">
        <v>6142</v>
      </c>
      <c r="J10791" s="129">
        <v>6142</v>
      </c>
      <c r="K10791" s="101" t="s">
        <v>1388</v>
      </c>
    </row>
    <row r="10792" spans="1:11" ht="56.25" customHeight="1">
      <c r="A10792" s="98" t="s">
        <v>633</v>
      </c>
      <c r="B10792" s="125" t="s">
        <v>7720</v>
      </c>
      <c r="C10792" s="126">
        <v>42635</v>
      </c>
      <c r="D10792" s="98" t="s">
        <v>3</v>
      </c>
      <c r="E10792" s="98">
        <v>1422756</v>
      </c>
      <c r="F10792" s="98"/>
      <c r="G10792" s="127" t="s">
        <v>13145</v>
      </c>
      <c r="H10792" s="128">
        <v>0</v>
      </c>
      <c r="I10792" s="128">
        <v>285.74</v>
      </c>
      <c r="J10792" s="129">
        <v>285.74</v>
      </c>
      <c r="K10792" s="101" t="s">
        <v>1388</v>
      </c>
    </row>
    <row r="10793" spans="1:11" ht="56.25" customHeight="1">
      <c r="A10793" s="98" t="s">
        <v>633</v>
      </c>
      <c r="B10793" s="125" t="s">
        <v>7720</v>
      </c>
      <c r="C10793" s="126">
        <v>42636</v>
      </c>
      <c r="D10793" s="98" t="s">
        <v>3</v>
      </c>
      <c r="E10793" s="98">
        <v>1422939</v>
      </c>
      <c r="F10793" s="98"/>
      <c r="G10793" s="127" t="s">
        <v>13433</v>
      </c>
      <c r="H10793" s="128">
        <v>0</v>
      </c>
      <c r="I10793" s="128">
        <v>70</v>
      </c>
      <c r="J10793" s="129">
        <v>70</v>
      </c>
      <c r="K10793" s="101" t="s">
        <v>1388</v>
      </c>
    </row>
    <row r="10794" spans="1:11" ht="56.25" customHeight="1">
      <c r="A10794" s="98" t="s">
        <v>633</v>
      </c>
      <c r="B10794" s="125" t="s">
        <v>7720</v>
      </c>
      <c r="C10794" s="126">
        <v>42636</v>
      </c>
      <c r="D10794" s="98" t="s">
        <v>3</v>
      </c>
      <c r="E10794" s="98">
        <v>1422965</v>
      </c>
      <c r="F10794" s="98"/>
      <c r="G10794" s="127" t="s">
        <v>13434</v>
      </c>
      <c r="H10794" s="128">
        <v>0</v>
      </c>
      <c r="I10794" s="128">
        <v>691.81000000000006</v>
      </c>
      <c r="J10794" s="129">
        <v>691.81000000000006</v>
      </c>
      <c r="K10794" s="101" t="s">
        <v>1388</v>
      </c>
    </row>
    <row r="10795" spans="1:11" ht="56.25" customHeight="1">
      <c r="A10795" s="98" t="s">
        <v>633</v>
      </c>
      <c r="B10795" s="125" t="s">
        <v>7720</v>
      </c>
      <c r="C10795" s="126">
        <v>42636</v>
      </c>
      <c r="D10795" s="98" t="s">
        <v>3</v>
      </c>
      <c r="E10795" s="98">
        <v>1422992</v>
      </c>
      <c r="F10795" s="98"/>
      <c r="G10795" s="127" t="s">
        <v>13437</v>
      </c>
      <c r="H10795" s="128">
        <v>0</v>
      </c>
      <c r="I10795" s="128">
        <v>77.48</v>
      </c>
      <c r="J10795" s="129">
        <v>77.48</v>
      </c>
      <c r="K10795" s="101" t="s">
        <v>1388</v>
      </c>
    </row>
    <row r="10796" spans="1:11" ht="56.25" customHeight="1">
      <c r="A10796" s="98" t="s">
        <v>633</v>
      </c>
      <c r="B10796" s="125" t="s">
        <v>7720</v>
      </c>
      <c r="C10796" s="126">
        <v>42636</v>
      </c>
      <c r="D10796" s="98" t="s">
        <v>3</v>
      </c>
      <c r="E10796" s="98">
        <v>1423002</v>
      </c>
      <c r="F10796" s="98"/>
      <c r="G10796" s="127" t="s">
        <v>13442</v>
      </c>
      <c r="H10796" s="128">
        <v>0</v>
      </c>
      <c r="I10796" s="128">
        <v>2049</v>
      </c>
      <c r="J10796" s="129">
        <v>2049</v>
      </c>
      <c r="K10796" s="101" t="s">
        <v>1388</v>
      </c>
    </row>
    <row r="10797" spans="1:11" ht="56.25" customHeight="1">
      <c r="A10797" s="98" t="s">
        <v>633</v>
      </c>
      <c r="B10797" s="125" t="s">
        <v>7720</v>
      </c>
      <c r="C10797" s="126">
        <v>42636</v>
      </c>
      <c r="D10797" s="98" t="s">
        <v>3</v>
      </c>
      <c r="E10797" s="98">
        <v>1423009</v>
      </c>
      <c r="F10797" s="98"/>
      <c r="G10797" s="127" t="s">
        <v>13446</v>
      </c>
      <c r="H10797" s="128">
        <v>0</v>
      </c>
      <c r="I10797" s="128">
        <v>616.75</v>
      </c>
      <c r="J10797" s="129">
        <v>616.75</v>
      </c>
      <c r="K10797" s="101" t="s">
        <v>1388</v>
      </c>
    </row>
    <row r="10798" spans="1:11" ht="56.25" customHeight="1">
      <c r="A10798" s="98" t="s">
        <v>633</v>
      </c>
      <c r="B10798" s="125" t="s">
        <v>7720</v>
      </c>
      <c r="C10798" s="126">
        <v>42636</v>
      </c>
      <c r="D10798" s="98" t="s">
        <v>3</v>
      </c>
      <c r="E10798" s="98">
        <v>1423161</v>
      </c>
      <c r="F10798" s="98"/>
      <c r="G10798" s="127" t="s">
        <v>13466</v>
      </c>
      <c r="H10798" s="128">
        <v>0</v>
      </c>
      <c r="I10798" s="128">
        <v>160.04</v>
      </c>
      <c r="J10798" s="129">
        <v>160.04</v>
      </c>
      <c r="K10798" s="101" t="s">
        <v>1388</v>
      </c>
    </row>
    <row r="10799" spans="1:11" ht="56.25" customHeight="1">
      <c r="A10799" s="98" t="s">
        <v>633</v>
      </c>
      <c r="B10799" s="125" t="s">
        <v>7720</v>
      </c>
      <c r="C10799" s="126">
        <v>42636</v>
      </c>
      <c r="D10799" s="98" t="s">
        <v>3</v>
      </c>
      <c r="E10799" s="98">
        <v>1423249</v>
      </c>
      <c r="F10799" s="98"/>
      <c r="G10799" s="127" t="s">
        <v>13469</v>
      </c>
      <c r="H10799" s="128">
        <v>0</v>
      </c>
      <c r="I10799" s="128">
        <v>185.5</v>
      </c>
      <c r="J10799" s="129">
        <v>185.5</v>
      </c>
      <c r="K10799" s="101" t="s">
        <v>1388</v>
      </c>
    </row>
    <row r="10800" spans="1:11" ht="56.25" customHeight="1">
      <c r="A10800" s="98" t="s">
        <v>633</v>
      </c>
      <c r="B10800" s="125" t="s">
        <v>7720</v>
      </c>
      <c r="C10800" s="126">
        <v>42636</v>
      </c>
      <c r="D10800" s="98" t="s">
        <v>3</v>
      </c>
      <c r="E10800" s="98">
        <v>1423277</v>
      </c>
      <c r="F10800" s="98"/>
      <c r="G10800" s="127" t="s">
        <v>13471</v>
      </c>
      <c r="H10800" s="128">
        <v>0</v>
      </c>
      <c r="I10800" s="128">
        <v>39.369999999999997</v>
      </c>
      <c r="J10800" s="129">
        <v>39.369999999999997</v>
      </c>
      <c r="K10800" s="101" t="s">
        <v>1388</v>
      </c>
    </row>
    <row r="10801" spans="1:11" ht="56.25" customHeight="1">
      <c r="A10801" s="98" t="s">
        <v>633</v>
      </c>
      <c r="B10801" s="125" t="s">
        <v>7720</v>
      </c>
      <c r="C10801" s="126">
        <v>42636</v>
      </c>
      <c r="D10801" s="98" t="s">
        <v>3</v>
      </c>
      <c r="E10801" s="98">
        <v>1423280</v>
      </c>
      <c r="F10801" s="98"/>
      <c r="G10801" s="127" t="s">
        <v>13474</v>
      </c>
      <c r="H10801" s="128">
        <v>0</v>
      </c>
      <c r="I10801" s="128">
        <v>3475.87</v>
      </c>
      <c r="J10801" s="129">
        <v>3475.87</v>
      </c>
      <c r="K10801" s="101" t="s">
        <v>1388</v>
      </c>
    </row>
    <row r="10802" spans="1:11" ht="56.25" customHeight="1">
      <c r="A10802" s="98" t="s">
        <v>633</v>
      </c>
      <c r="B10802" s="125" t="s">
        <v>7720</v>
      </c>
      <c r="C10802" s="126">
        <v>42636</v>
      </c>
      <c r="D10802" s="98" t="s">
        <v>3</v>
      </c>
      <c r="E10802" s="98">
        <v>1423333</v>
      </c>
      <c r="F10802" s="98"/>
      <c r="G10802" s="127" t="s">
        <v>13475</v>
      </c>
      <c r="H10802" s="128">
        <v>0</v>
      </c>
      <c r="I10802" s="128">
        <v>512.72</v>
      </c>
      <c r="J10802" s="129">
        <v>512.72</v>
      </c>
      <c r="K10802" s="101" t="s">
        <v>1429</v>
      </c>
    </row>
    <row r="10803" spans="1:11" ht="56.25" customHeight="1">
      <c r="A10803" s="98" t="s">
        <v>633</v>
      </c>
      <c r="B10803" s="125" t="s">
        <v>7720</v>
      </c>
      <c r="C10803" s="126">
        <v>42636</v>
      </c>
      <c r="D10803" s="98" t="s">
        <v>3</v>
      </c>
      <c r="E10803" s="98">
        <v>1423336</v>
      </c>
      <c r="F10803" s="98"/>
      <c r="G10803" s="127" t="s">
        <v>13476</v>
      </c>
      <c r="H10803" s="128">
        <v>0</v>
      </c>
      <c r="I10803" s="128">
        <v>512.72</v>
      </c>
      <c r="J10803" s="129">
        <v>512.72</v>
      </c>
      <c r="K10803" s="101" t="s">
        <v>1429</v>
      </c>
    </row>
    <row r="10804" spans="1:11" ht="56.25" customHeight="1">
      <c r="A10804" s="98" t="s">
        <v>633</v>
      </c>
      <c r="B10804" s="125" t="s">
        <v>7720</v>
      </c>
      <c r="C10804" s="126">
        <v>42636</v>
      </c>
      <c r="D10804" s="98" t="s">
        <v>3</v>
      </c>
      <c r="E10804" s="98">
        <v>1423339</v>
      </c>
      <c r="F10804" s="98"/>
      <c r="G10804" s="127" t="s">
        <v>13477</v>
      </c>
      <c r="H10804" s="128">
        <v>0</v>
      </c>
      <c r="I10804" s="128">
        <v>512.72</v>
      </c>
      <c r="J10804" s="129">
        <v>512.72</v>
      </c>
      <c r="K10804" s="101" t="s">
        <v>1429</v>
      </c>
    </row>
    <row r="10805" spans="1:11" ht="56.25" customHeight="1">
      <c r="A10805" s="98" t="s">
        <v>633</v>
      </c>
      <c r="B10805" s="125" t="s">
        <v>7720</v>
      </c>
      <c r="C10805" s="126">
        <v>42636</v>
      </c>
      <c r="D10805" s="98" t="s">
        <v>3</v>
      </c>
      <c r="E10805" s="98">
        <v>1423340</v>
      </c>
      <c r="F10805" s="98"/>
      <c r="G10805" s="127" t="s">
        <v>13478</v>
      </c>
      <c r="H10805" s="128">
        <v>0</v>
      </c>
      <c r="I10805" s="128">
        <v>512.72</v>
      </c>
      <c r="J10805" s="129">
        <v>512.72</v>
      </c>
      <c r="K10805" s="101" t="s">
        <v>1429</v>
      </c>
    </row>
    <row r="10806" spans="1:11" ht="56.25" customHeight="1">
      <c r="A10806" s="98" t="s">
        <v>633</v>
      </c>
      <c r="B10806" s="125" t="s">
        <v>7720</v>
      </c>
      <c r="C10806" s="126">
        <v>42639</v>
      </c>
      <c r="D10806" s="98" t="s">
        <v>3</v>
      </c>
      <c r="E10806" s="98">
        <v>1423491</v>
      </c>
      <c r="F10806" s="98"/>
      <c r="G10806" s="127" t="s">
        <v>7806</v>
      </c>
      <c r="H10806" s="128">
        <v>0</v>
      </c>
      <c r="I10806" s="128">
        <v>1016</v>
      </c>
      <c r="J10806" s="129">
        <v>1016</v>
      </c>
      <c r="K10806" s="101" t="s">
        <v>1388</v>
      </c>
    </row>
    <row r="10807" spans="1:11" ht="56.25" customHeight="1">
      <c r="A10807" s="98" t="s">
        <v>633</v>
      </c>
      <c r="B10807" s="125" t="s">
        <v>7720</v>
      </c>
      <c r="C10807" s="126">
        <v>42639</v>
      </c>
      <c r="D10807" s="98" t="s">
        <v>3</v>
      </c>
      <c r="E10807" s="98">
        <v>1423506</v>
      </c>
      <c r="F10807" s="98"/>
      <c r="G10807" s="127" t="s">
        <v>13485</v>
      </c>
      <c r="H10807" s="128">
        <v>0</v>
      </c>
      <c r="I10807" s="128">
        <v>3288.6800000000003</v>
      </c>
      <c r="J10807" s="129">
        <v>3288.6800000000003</v>
      </c>
      <c r="K10807" s="101" t="s">
        <v>1388</v>
      </c>
    </row>
    <row r="10808" spans="1:11" ht="56.25" customHeight="1">
      <c r="A10808" s="98" t="s">
        <v>633</v>
      </c>
      <c r="B10808" s="125" t="s">
        <v>7720</v>
      </c>
      <c r="C10808" s="126">
        <v>42639</v>
      </c>
      <c r="D10808" s="98" t="s">
        <v>3</v>
      </c>
      <c r="E10808" s="98">
        <v>1423512</v>
      </c>
      <c r="F10808" s="98"/>
      <c r="G10808" s="127" t="s">
        <v>13486</v>
      </c>
      <c r="H10808" s="128">
        <v>0</v>
      </c>
      <c r="I10808" s="128">
        <v>5597.4800000000005</v>
      </c>
      <c r="J10808" s="129">
        <v>5597.4800000000005</v>
      </c>
      <c r="K10808" s="101" t="s">
        <v>1388</v>
      </c>
    </row>
    <row r="10809" spans="1:11" ht="56.25" customHeight="1">
      <c r="A10809" s="98" t="s">
        <v>633</v>
      </c>
      <c r="B10809" s="125" t="s">
        <v>7720</v>
      </c>
      <c r="C10809" s="126">
        <v>42639</v>
      </c>
      <c r="D10809" s="98" t="s">
        <v>3</v>
      </c>
      <c r="E10809" s="98">
        <v>1423514</v>
      </c>
      <c r="F10809" s="98"/>
      <c r="G10809" s="127" t="s">
        <v>13486</v>
      </c>
      <c r="H10809" s="128">
        <v>0</v>
      </c>
      <c r="I10809" s="128">
        <v>5597.4800000000005</v>
      </c>
      <c r="J10809" s="129">
        <v>5597.4800000000005</v>
      </c>
      <c r="K10809" s="101" t="s">
        <v>1388</v>
      </c>
    </row>
    <row r="10810" spans="1:11" ht="56.25" customHeight="1">
      <c r="A10810" s="98" t="s">
        <v>633</v>
      </c>
      <c r="B10810" s="125" t="s">
        <v>7720</v>
      </c>
      <c r="C10810" s="126">
        <v>42639</v>
      </c>
      <c r="D10810" s="98" t="s">
        <v>3</v>
      </c>
      <c r="E10810" s="98">
        <v>1423560</v>
      </c>
      <c r="F10810" s="98"/>
      <c r="G10810" s="127" t="s">
        <v>13488</v>
      </c>
      <c r="H10810" s="128">
        <v>0</v>
      </c>
      <c r="I10810" s="128">
        <v>973.18000000000006</v>
      </c>
      <c r="J10810" s="129">
        <v>973.18000000000006</v>
      </c>
      <c r="K10810" s="101" t="s">
        <v>1388</v>
      </c>
    </row>
    <row r="10811" spans="1:11" ht="56.25" customHeight="1">
      <c r="A10811" s="98" t="s">
        <v>633</v>
      </c>
      <c r="B10811" s="125" t="s">
        <v>7720</v>
      </c>
      <c r="C10811" s="126">
        <v>42639</v>
      </c>
      <c r="D10811" s="98" t="s">
        <v>3</v>
      </c>
      <c r="E10811" s="98">
        <v>1423594</v>
      </c>
      <c r="F10811" s="98"/>
      <c r="G10811" s="127" t="s">
        <v>13497</v>
      </c>
      <c r="H10811" s="128">
        <v>0</v>
      </c>
      <c r="I10811" s="128">
        <v>2502.08</v>
      </c>
      <c r="J10811" s="129">
        <v>2502.08</v>
      </c>
      <c r="K10811" s="101" t="s">
        <v>1388</v>
      </c>
    </row>
    <row r="10812" spans="1:11" ht="56.25" customHeight="1">
      <c r="A10812" s="98" t="s">
        <v>633</v>
      </c>
      <c r="B10812" s="125" t="s">
        <v>7720</v>
      </c>
      <c r="C10812" s="126">
        <v>42639</v>
      </c>
      <c r="D10812" s="98" t="s">
        <v>3</v>
      </c>
      <c r="E10812" s="98">
        <v>1423625</v>
      </c>
      <c r="F10812" s="98"/>
      <c r="G10812" s="127" t="s">
        <v>13513</v>
      </c>
      <c r="H10812" s="128">
        <v>0</v>
      </c>
      <c r="I10812" s="128">
        <v>374.65000000000003</v>
      </c>
      <c r="J10812" s="129">
        <v>374.65000000000003</v>
      </c>
      <c r="K10812" s="101" t="s">
        <v>1388</v>
      </c>
    </row>
    <row r="10813" spans="1:11" ht="56.25" customHeight="1">
      <c r="A10813" s="98" t="s">
        <v>633</v>
      </c>
      <c r="B10813" s="125" t="s">
        <v>7720</v>
      </c>
      <c r="C10813" s="126">
        <v>42639</v>
      </c>
      <c r="D10813" s="98" t="s">
        <v>3</v>
      </c>
      <c r="E10813" s="98">
        <v>1423695</v>
      </c>
      <c r="F10813" s="98"/>
      <c r="G10813" s="127" t="s">
        <v>13534</v>
      </c>
      <c r="H10813" s="128">
        <v>0</v>
      </c>
      <c r="I10813" s="128">
        <v>300</v>
      </c>
      <c r="J10813" s="129">
        <v>300</v>
      </c>
      <c r="K10813" s="101" t="s">
        <v>1388</v>
      </c>
    </row>
    <row r="10814" spans="1:11" ht="56.25" customHeight="1">
      <c r="A10814" s="98" t="s">
        <v>633</v>
      </c>
      <c r="B10814" s="125" t="s">
        <v>7720</v>
      </c>
      <c r="C10814" s="126">
        <v>42639</v>
      </c>
      <c r="D10814" s="98" t="s">
        <v>3</v>
      </c>
      <c r="E10814" s="98">
        <v>1423714</v>
      </c>
      <c r="F10814" s="98"/>
      <c r="G10814" s="127" t="s">
        <v>13535</v>
      </c>
      <c r="H10814" s="128">
        <v>0</v>
      </c>
      <c r="I10814" s="128">
        <v>549.55000000000007</v>
      </c>
      <c r="J10814" s="129">
        <v>549.55000000000007</v>
      </c>
      <c r="K10814" s="101" t="s">
        <v>1388</v>
      </c>
    </row>
    <row r="10815" spans="1:11" ht="56.25" customHeight="1">
      <c r="A10815" s="98" t="s">
        <v>633</v>
      </c>
      <c r="B10815" s="125" t="s">
        <v>7720</v>
      </c>
      <c r="C10815" s="126">
        <v>42639</v>
      </c>
      <c r="D10815" s="98" t="s">
        <v>3</v>
      </c>
      <c r="E10815" s="98">
        <v>1423715</v>
      </c>
      <c r="F10815" s="98"/>
      <c r="G10815" s="127" t="s">
        <v>13536</v>
      </c>
      <c r="H10815" s="128">
        <v>0</v>
      </c>
      <c r="I10815" s="128">
        <v>85.7</v>
      </c>
      <c r="J10815" s="129">
        <v>85.7</v>
      </c>
      <c r="K10815" s="101" t="s">
        <v>1388</v>
      </c>
    </row>
    <row r="10816" spans="1:11" ht="56.25" customHeight="1">
      <c r="A10816" s="98" t="s">
        <v>633</v>
      </c>
      <c r="B10816" s="125" t="s">
        <v>7720</v>
      </c>
      <c r="C10816" s="126">
        <v>42639</v>
      </c>
      <c r="D10816" s="98" t="s">
        <v>3</v>
      </c>
      <c r="E10816" s="98">
        <v>1423716</v>
      </c>
      <c r="F10816" s="98"/>
      <c r="G10816" s="127" t="s">
        <v>13537</v>
      </c>
      <c r="H10816" s="128">
        <v>0</v>
      </c>
      <c r="I10816" s="128">
        <v>85.7</v>
      </c>
      <c r="J10816" s="129">
        <v>85.7</v>
      </c>
      <c r="K10816" s="101" t="s">
        <v>1388</v>
      </c>
    </row>
    <row r="10817" spans="1:11" ht="56.25" customHeight="1">
      <c r="A10817" s="98" t="s">
        <v>633</v>
      </c>
      <c r="B10817" s="125" t="s">
        <v>7720</v>
      </c>
      <c r="C10817" s="126">
        <v>42639</v>
      </c>
      <c r="D10817" s="98" t="s">
        <v>3</v>
      </c>
      <c r="E10817" s="98">
        <v>1423717</v>
      </c>
      <c r="F10817" s="98"/>
      <c r="G10817" s="127" t="s">
        <v>13538</v>
      </c>
      <c r="H10817" s="128">
        <v>0</v>
      </c>
      <c r="I10817" s="128">
        <v>85.7</v>
      </c>
      <c r="J10817" s="129">
        <v>85.7</v>
      </c>
      <c r="K10817" s="101" t="s">
        <v>1388</v>
      </c>
    </row>
    <row r="10818" spans="1:11" ht="56.25" customHeight="1">
      <c r="A10818" s="98" t="s">
        <v>633</v>
      </c>
      <c r="B10818" s="125" t="s">
        <v>7720</v>
      </c>
      <c r="C10818" s="126">
        <v>42639</v>
      </c>
      <c r="D10818" s="98" t="s">
        <v>3</v>
      </c>
      <c r="E10818" s="98">
        <v>1423738</v>
      </c>
      <c r="F10818" s="98"/>
      <c r="G10818" s="127" t="s">
        <v>13543</v>
      </c>
      <c r="H10818" s="128">
        <v>0</v>
      </c>
      <c r="I10818" s="128">
        <v>2384</v>
      </c>
      <c r="J10818" s="129">
        <v>2384</v>
      </c>
      <c r="K10818" s="101" t="s">
        <v>1388</v>
      </c>
    </row>
    <row r="10819" spans="1:11" ht="56.25" customHeight="1">
      <c r="A10819" s="98" t="s">
        <v>633</v>
      </c>
      <c r="B10819" s="125" t="s">
        <v>7720</v>
      </c>
      <c r="C10819" s="126">
        <v>42639</v>
      </c>
      <c r="D10819" s="98" t="s">
        <v>3</v>
      </c>
      <c r="E10819" s="98">
        <v>1423741</v>
      </c>
      <c r="F10819" s="98"/>
      <c r="G10819" s="127" t="s">
        <v>13544</v>
      </c>
      <c r="H10819" s="128">
        <v>0</v>
      </c>
      <c r="I10819" s="128">
        <v>2861.8</v>
      </c>
      <c r="J10819" s="129">
        <v>2861.8</v>
      </c>
      <c r="K10819" s="101" t="s">
        <v>1388</v>
      </c>
    </row>
    <row r="10820" spans="1:11" ht="56.25" customHeight="1">
      <c r="A10820" s="98" t="s">
        <v>633</v>
      </c>
      <c r="B10820" s="125" t="s">
        <v>7720</v>
      </c>
      <c r="C10820" s="126">
        <v>42639</v>
      </c>
      <c r="D10820" s="98" t="s">
        <v>3</v>
      </c>
      <c r="E10820" s="98">
        <v>1423742</v>
      </c>
      <c r="F10820" s="98"/>
      <c r="G10820" s="127" t="s">
        <v>13545</v>
      </c>
      <c r="H10820" s="128">
        <v>0</v>
      </c>
      <c r="I10820" s="128">
        <v>600</v>
      </c>
      <c r="J10820" s="129">
        <v>600</v>
      </c>
      <c r="K10820" s="101" t="s">
        <v>1388</v>
      </c>
    </row>
    <row r="10821" spans="1:11" ht="56.25" customHeight="1">
      <c r="A10821" s="98" t="s">
        <v>633</v>
      </c>
      <c r="B10821" s="125" t="s">
        <v>7720</v>
      </c>
      <c r="C10821" s="126">
        <v>42639</v>
      </c>
      <c r="D10821" s="98" t="s">
        <v>3</v>
      </c>
      <c r="E10821" s="98">
        <v>1423760</v>
      </c>
      <c r="F10821" s="98"/>
      <c r="G10821" s="127" t="s">
        <v>7788</v>
      </c>
      <c r="H10821" s="128">
        <v>0</v>
      </c>
      <c r="I10821" s="128">
        <v>1200</v>
      </c>
      <c r="J10821" s="129">
        <v>1200</v>
      </c>
      <c r="K10821" s="101" t="s">
        <v>1388</v>
      </c>
    </row>
    <row r="10822" spans="1:11" ht="56.25" customHeight="1">
      <c r="A10822" s="98" t="s">
        <v>633</v>
      </c>
      <c r="B10822" s="125" t="s">
        <v>7720</v>
      </c>
      <c r="C10822" s="126">
        <v>42639</v>
      </c>
      <c r="D10822" s="98" t="s">
        <v>3</v>
      </c>
      <c r="E10822" s="98">
        <v>1423761</v>
      </c>
      <c r="F10822" s="98"/>
      <c r="G10822" s="127" t="s">
        <v>7788</v>
      </c>
      <c r="H10822" s="128">
        <v>0</v>
      </c>
      <c r="I10822" s="128">
        <v>1200</v>
      </c>
      <c r="J10822" s="129">
        <v>1200</v>
      </c>
      <c r="K10822" s="101" t="s">
        <v>1388</v>
      </c>
    </row>
    <row r="10823" spans="1:11" ht="56.25" customHeight="1">
      <c r="A10823" s="98" t="s">
        <v>633</v>
      </c>
      <c r="B10823" s="125" t="s">
        <v>7720</v>
      </c>
      <c r="C10823" s="126">
        <v>42640</v>
      </c>
      <c r="D10823" s="98" t="s">
        <v>3</v>
      </c>
      <c r="E10823" s="98">
        <v>1424051</v>
      </c>
      <c r="F10823" s="98"/>
      <c r="G10823" s="127" t="s">
        <v>13560</v>
      </c>
      <c r="H10823" s="128">
        <v>0</v>
      </c>
      <c r="I10823" s="128">
        <v>5247.36</v>
      </c>
      <c r="J10823" s="129">
        <v>5247.36</v>
      </c>
      <c r="K10823" s="101" t="s">
        <v>1388</v>
      </c>
    </row>
    <row r="10824" spans="1:11" ht="56.25" customHeight="1">
      <c r="A10824" s="98" t="s">
        <v>633</v>
      </c>
      <c r="B10824" s="125" t="s">
        <v>7720</v>
      </c>
      <c r="C10824" s="126">
        <v>42640</v>
      </c>
      <c r="D10824" s="98" t="s">
        <v>3</v>
      </c>
      <c r="E10824" s="98">
        <v>1424152</v>
      </c>
      <c r="F10824" s="98"/>
      <c r="G10824" s="127" t="s">
        <v>13585</v>
      </c>
      <c r="H10824" s="128">
        <v>0</v>
      </c>
      <c r="I10824" s="128">
        <v>73</v>
      </c>
      <c r="J10824" s="129">
        <v>73</v>
      </c>
      <c r="K10824" s="101" t="s">
        <v>1388</v>
      </c>
    </row>
    <row r="10825" spans="1:11" ht="56.25" customHeight="1">
      <c r="A10825" s="98" t="s">
        <v>633</v>
      </c>
      <c r="B10825" s="125" t="s">
        <v>7720</v>
      </c>
      <c r="C10825" s="126">
        <v>42640</v>
      </c>
      <c r="D10825" s="98" t="s">
        <v>3</v>
      </c>
      <c r="E10825" s="98">
        <v>1424156</v>
      </c>
      <c r="F10825" s="98"/>
      <c r="G10825" s="127" t="s">
        <v>13256</v>
      </c>
      <c r="H10825" s="128">
        <v>0</v>
      </c>
      <c r="I10825" s="128">
        <v>29</v>
      </c>
      <c r="J10825" s="129">
        <v>29</v>
      </c>
      <c r="K10825" s="101" t="s">
        <v>1388</v>
      </c>
    </row>
    <row r="10826" spans="1:11" ht="56.25" customHeight="1">
      <c r="A10826" s="98" t="s">
        <v>633</v>
      </c>
      <c r="B10826" s="125" t="s">
        <v>7720</v>
      </c>
      <c r="C10826" s="126">
        <v>42640</v>
      </c>
      <c r="D10826" s="98" t="s">
        <v>3</v>
      </c>
      <c r="E10826" s="98">
        <v>1424157</v>
      </c>
      <c r="F10826" s="98"/>
      <c r="G10826" s="127" t="s">
        <v>13586</v>
      </c>
      <c r="H10826" s="128">
        <v>0</v>
      </c>
      <c r="I10826" s="128">
        <v>51</v>
      </c>
      <c r="J10826" s="129">
        <v>51</v>
      </c>
      <c r="K10826" s="101" t="s">
        <v>1388</v>
      </c>
    </row>
    <row r="10827" spans="1:11" ht="56.25" customHeight="1">
      <c r="A10827" s="98" t="s">
        <v>633</v>
      </c>
      <c r="B10827" s="125" t="s">
        <v>7720</v>
      </c>
      <c r="C10827" s="126">
        <v>42640</v>
      </c>
      <c r="D10827" s="98" t="s">
        <v>3</v>
      </c>
      <c r="E10827" s="98">
        <v>1424210</v>
      </c>
      <c r="F10827" s="98"/>
      <c r="G10827" s="127" t="s">
        <v>13606</v>
      </c>
      <c r="H10827" s="128">
        <v>0</v>
      </c>
      <c r="I10827" s="128">
        <v>10078.130000000001</v>
      </c>
      <c r="J10827" s="129">
        <v>10078.130000000001</v>
      </c>
      <c r="K10827" s="101" t="s">
        <v>1388</v>
      </c>
    </row>
    <row r="10828" spans="1:11" ht="56.25" customHeight="1">
      <c r="A10828" s="98" t="s">
        <v>633</v>
      </c>
      <c r="B10828" s="125" t="s">
        <v>7720</v>
      </c>
      <c r="C10828" s="126">
        <v>42640</v>
      </c>
      <c r="D10828" s="98" t="s">
        <v>3</v>
      </c>
      <c r="E10828" s="98">
        <v>1424214</v>
      </c>
      <c r="F10828" s="98"/>
      <c r="G10828" s="127" t="s">
        <v>13606</v>
      </c>
      <c r="H10828" s="128">
        <v>0</v>
      </c>
      <c r="I10828" s="128">
        <v>10078.15</v>
      </c>
      <c r="J10828" s="129">
        <v>10078.15</v>
      </c>
      <c r="K10828" s="101" t="s">
        <v>1388</v>
      </c>
    </row>
    <row r="10829" spans="1:11" ht="56.25" customHeight="1">
      <c r="A10829" s="98" t="s">
        <v>633</v>
      </c>
      <c r="B10829" s="125" t="s">
        <v>7720</v>
      </c>
      <c r="C10829" s="126">
        <v>42640</v>
      </c>
      <c r="D10829" s="98" t="s">
        <v>3</v>
      </c>
      <c r="E10829" s="98">
        <v>1424216</v>
      </c>
      <c r="F10829" s="98"/>
      <c r="G10829" s="127" t="s">
        <v>13606</v>
      </c>
      <c r="H10829" s="128">
        <v>0</v>
      </c>
      <c r="I10829" s="128">
        <v>600</v>
      </c>
      <c r="J10829" s="129">
        <v>600</v>
      </c>
      <c r="K10829" s="101" t="s">
        <v>1388</v>
      </c>
    </row>
    <row r="10830" spans="1:11" ht="56.25" customHeight="1">
      <c r="A10830" s="98" t="s">
        <v>633</v>
      </c>
      <c r="B10830" s="125" t="s">
        <v>7720</v>
      </c>
      <c r="C10830" s="126">
        <v>42640</v>
      </c>
      <c r="D10830" s="98" t="s">
        <v>3</v>
      </c>
      <c r="E10830" s="98">
        <v>1424232</v>
      </c>
      <c r="F10830" s="98"/>
      <c r="G10830" s="127" t="s">
        <v>13611</v>
      </c>
      <c r="H10830" s="128">
        <v>0</v>
      </c>
      <c r="I10830" s="128">
        <v>852.42000000000007</v>
      </c>
      <c r="J10830" s="129">
        <v>852.42000000000007</v>
      </c>
      <c r="K10830" s="101" t="s">
        <v>1388</v>
      </c>
    </row>
    <row r="10831" spans="1:11" ht="56.25" customHeight="1">
      <c r="A10831" s="98" t="s">
        <v>633</v>
      </c>
      <c r="B10831" s="125" t="s">
        <v>7720</v>
      </c>
      <c r="C10831" s="126">
        <v>42640</v>
      </c>
      <c r="D10831" s="98" t="s">
        <v>3</v>
      </c>
      <c r="E10831" s="98">
        <v>1424254</v>
      </c>
      <c r="F10831" s="98"/>
      <c r="G10831" s="127" t="s">
        <v>13617</v>
      </c>
      <c r="H10831" s="128">
        <v>0</v>
      </c>
      <c r="I10831" s="128">
        <v>1492</v>
      </c>
      <c r="J10831" s="129">
        <v>1492</v>
      </c>
      <c r="K10831" s="101" t="s">
        <v>1388</v>
      </c>
    </row>
    <row r="10832" spans="1:11" ht="56.25" customHeight="1">
      <c r="A10832" s="98" t="s">
        <v>633</v>
      </c>
      <c r="B10832" s="125" t="s">
        <v>7720</v>
      </c>
      <c r="C10832" s="126">
        <v>42640</v>
      </c>
      <c r="D10832" s="98" t="s">
        <v>3</v>
      </c>
      <c r="E10832" s="98">
        <v>1424278</v>
      </c>
      <c r="F10832" s="98"/>
      <c r="G10832" s="127" t="s">
        <v>13621</v>
      </c>
      <c r="H10832" s="128">
        <v>0</v>
      </c>
      <c r="I10832" s="128">
        <v>50</v>
      </c>
      <c r="J10832" s="129">
        <v>50</v>
      </c>
      <c r="K10832" s="101" t="s">
        <v>1388</v>
      </c>
    </row>
    <row r="10833" spans="1:11" ht="56.25" customHeight="1">
      <c r="A10833" s="98" t="s">
        <v>633</v>
      </c>
      <c r="B10833" s="125" t="s">
        <v>7720</v>
      </c>
      <c r="C10833" s="126">
        <v>42640</v>
      </c>
      <c r="D10833" s="98" t="s">
        <v>3</v>
      </c>
      <c r="E10833" s="98">
        <v>1424325</v>
      </c>
      <c r="F10833" s="98"/>
      <c r="G10833" s="127" t="s">
        <v>13633</v>
      </c>
      <c r="H10833" s="128">
        <v>0</v>
      </c>
      <c r="I10833" s="128">
        <v>0.49</v>
      </c>
      <c r="J10833" s="129">
        <v>0.49</v>
      </c>
      <c r="K10833" s="101" t="s">
        <v>1388</v>
      </c>
    </row>
    <row r="10834" spans="1:11" ht="56.25" customHeight="1">
      <c r="A10834" s="98" t="s">
        <v>633</v>
      </c>
      <c r="B10834" s="125" t="s">
        <v>7720</v>
      </c>
      <c r="C10834" s="126">
        <v>42640</v>
      </c>
      <c r="D10834" s="98" t="s">
        <v>3</v>
      </c>
      <c r="E10834" s="98">
        <v>1424347</v>
      </c>
      <c r="F10834" s="98"/>
      <c r="G10834" s="127" t="s">
        <v>13635</v>
      </c>
      <c r="H10834" s="128">
        <v>0</v>
      </c>
      <c r="I10834" s="128">
        <v>2435.0300000000002</v>
      </c>
      <c r="J10834" s="129">
        <v>2435.0300000000002</v>
      </c>
      <c r="K10834" s="101" t="s">
        <v>1388</v>
      </c>
    </row>
    <row r="10835" spans="1:11" ht="56.25" customHeight="1">
      <c r="A10835" s="98" t="s">
        <v>633</v>
      </c>
      <c r="B10835" s="125" t="s">
        <v>7720</v>
      </c>
      <c r="C10835" s="126">
        <v>42641</v>
      </c>
      <c r="D10835" s="98" t="s">
        <v>3</v>
      </c>
      <c r="E10835" s="98">
        <v>1424545</v>
      </c>
      <c r="F10835" s="98"/>
      <c r="G10835" s="127" t="s">
        <v>13645</v>
      </c>
      <c r="H10835" s="128">
        <v>0</v>
      </c>
      <c r="I10835" s="128">
        <v>111</v>
      </c>
      <c r="J10835" s="129">
        <v>111</v>
      </c>
      <c r="K10835" s="101" t="s">
        <v>1388</v>
      </c>
    </row>
    <row r="10836" spans="1:11" ht="56.25" customHeight="1">
      <c r="A10836" s="98" t="s">
        <v>633</v>
      </c>
      <c r="B10836" s="125" t="s">
        <v>7720</v>
      </c>
      <c r="C10836" s="126">
        <v>42641</v>
      </c>
      <c r="D10836" s="98" t="s">
        <v>3</v>
      </c>
      <c r="E10836" s="98">
        <v>1424549</v>
      </c>
      <c r="F10836" s="98"/>
      <c r="G10836" s="127" t="s">
        <v>13647</v>
      </c>
      <c r="H10836" s="128">
        <v>0</v>
      </c>
      <c r="I10836" s="128">
        <v>4537.78</v>
      </c>
      <c r="J10836" s="129">
        <v>4537.78</v>
      </c>
      <c r="K10836" s="101" t="s">
        <v>1388</v>
      </c>
    </row>
    <row r="10837" spans="1:11" ht="56.25" customHeight="1">
      <c r="A10837" s="98" t="s">
        <v>633</v>
      </c>
      <c r="B10837" s="125" t="s">
        <v>7720</v>
      </c>
      <c r="C10837" s="126">
        <v>42641</v>
      </c>
      <c r="D10837" s="98" t="s">
        <v>3</v>
      </c>
      <c r="E10837" s="98">
        <v>1424571</v>
      </c>
      <c r="F10837" s="98"/>
      <c r="G10837" s="127" t="s">
        <v>13653</v>
      </c>
      <c r="H10837" s="128">
        <v>0</v>
      </c>
      <c r="I10837" s="128">
        <v>58</v>
      </c>
      <c r="J10837" s="129">
        <v>58</v>
      </c>
      <c r="K10837" s="101" t="s">
        <v>1388</v>
      </c>
    </row>
    <row r="10838" spans="1:11" ht="56.25" customHeight="1">
      <c r="A10838" s="98" t="s">
        <v>633</v>
      </c>
      <c r="B10838" s="125" t="s">
        <v>7720</v>
      </c>
      <c r="C10838" s="126">
        <v>42641</v>
      </c>
      <c r="D10838" s="98" t="s">
        <v>3</v>
      </c>
      <c r="E10838" s="98">
        <v>1424614</v>
      </c>
      <c r="F10838" s="98"/>
      <c r="G10838" s="127" t="s">
        <v>13662</v>
      </c>
      <c r="H10838" s="128">
        <v>0</v>
      </c>
      <c r="I10838" s="128">
        <v>736.23</v>
      </c>
      <c r="J10838" s="129">
        <v>736.23</v>
      </c>
      <c r="K10838" s="101" t="s">
        <v>1388</v>
      </c>
    </row>
    <row r="10839" spans="1:11" ht="56.25" customHeight="1">
      <c r="A10839" s="98" t="s">
        <v>633</v>
      </c>
      <c r="B10839" s="125" t="s">
        <v>7720</v>
      </c>
      <c r="C10839" s="126">
        <v>42641</v>
      </c>
      <c r="D10839" s="98" t="s">
        <v>3</v>
      </c>
      <c r="E10839" s="98">
        <v>1424625</v>
      </c>
      <c r="F10839" s="98"/>
      <c r="G10839" s="127" t="s">
        <v>13672</v>
      </c>
      <c r="H10839" s="128">
        <v>0</v>
      </c>
      <c r="I10839" s="128">
        <v>0.01</v>
      </c>
      <c r="J10839" s="129">
        <v>0.01</v>
      </c>
      <c r="K10839" s="101" t="s">
        <v>1429</v>
      </c>
    </row>
    <row r="10840" spans="1:11" ht="56.25" customHeight="1">
      <c r="A10840" s="98" t="s">
        <v>633</v>
      </c>
      <c r="B10840" s="125" t="s">
        <v>7720</v>
      </c>
      <c r="C10840" s="126">
        <v>42641</v>
      </c>
      <c r="D10840" s="98" t="s">
        <v>3</v>
      </c>
      <c r="E10840" s="98">
        <v>1424698</v>
      </c>
      <c r="F10840" s="98"/>
      <c r="G10840" s="127" t="s">
        <v>13691</v>
      </c>
      <c r="H10840" s="128">
        <v>0</v>
      </c>
      <c r="I10840" s="128">
        <v>21364</v>
      </c>
      <c r="J10840" s="129">
        <v>21364</v>
      </c>
      <c r="K10840" s="101" t="s">
        <v>1388</v>
      </c>
    </row>
    <row r="10841" spans="1:11" ht="56.25" customHeight="1">
      <c r="A10841" s="98" t="s">
        <v>633</v>
      </c>
      <c r="B10841" s="125" t="s">
        <v>7720</v>
      </c>
      <c r="C10841" s="126">
        <v>42641</v>
      </c>
      <c r="D10841" s="98" t="s">
        <v>3</v>
      </c>
      <c r="E10841" s="98">
        <v>1424706</v>
      </c>
      <c r="F10841" s="98"/>
      <c r="G10841" s="127" t="s">
        <v>13693</v>
      </c>
      <c r="H10841" s="128">
        <v>0</v>
      </c>
      <c r="I10841" s="128">
        <v>780</v>
      </c>
      <c r="J10841" s="129">
        <v>780</v>
      </c>
      <c r="K10841" s="101" t="s">
        <v>1388</v>
      </c>
    </row>
    <row r="10842" spans="1:11" ht="56.25" customHeight="1">
      <c r="A10842" s="98" t="s">
        <v>633</v>
      </c>
      <c r="B10842" s="125" t="s">
        <v>7720</v>
      </c>
      <c r="C10842" s="126">
        <v>42641</v>
      </c>
      <c r="D10842" s="98" t="s">
        <v>3</v>
      </c>
      <c r="E10842" s="98">
        <v>1424707</v>
      </c>
      <c r="F10842" s="98"/>
      <c r="G10842" s="127" t="s">
        <v>13694</v>
      </c>
      <c r="H10842" s="128">
        <v>0</v>
      </c>
      <c r="I10842" s="128">
        <v>371</v>
      </c>
      <c r="J10842" s="129">
        <v>371</v>
      </c>
      <c r="K10842" s="101" t="s">
        <v>1388</v>
      </c>
    </row>
    <row r="10843" spans="1:11" ht="56.25" customHeight="1">
      <c r="A10843" s="98" t="s">
        <v>633</v>
      </c>
      <c r="B10843" s="125" t="s">
        <v>7720</v>
      </c>
      <c r="C10843" s="126">
        <v>42641</v>
      </c>
      <c r="D10843" s="98" t="s">
        <v>3</v>
      </c>
      <c r="E10843" s="98">
        <v>1424743</v>
      </c>
      <c r="F10843" s="98"/>
      <c r="G10843" s="127" t="s">
        <v>13696</v>
      </c>
      <c r="H10843" s="128">
        <v>0</v>
      </c>
      <c r="I10843" s="128">
        <v>360</v>
      </c>
      <c r="J10843" s="129">
        <v>360</v>
      </c>
      <c r="K10843" s="101" t="s">
        <v>1388</v>
      </c>
    </row>
    <row r="10844" spans="1:11" ht="56.25" customHeight="1">
      <c r="A10844" s="98" t="s">
        <v>633</v>
      </c>
      <c r="B10844" s="125" t="s">
        <v>7720</v>
      </c>
      <c r="C10844" s="126">
        <v>42641</v>
      </c>
      <c r="D10844" s="98" t="s">
        <v>3</v>
      </c>
      <c r="E10844" s="98">
        <v>1424758</v>
      </c>
      <c r="F10844" s="98"/>
      <c r="G10844" s="127" t="s">
        <v>13697</v>
      </c>
      <c r="H10844" s="128">
        <v>0</v>
      </c>
      <c r="I10844" s="128">
        <v>1310.1600000000001</v>
      </c>
      <c r="J10844" s="129">
        <v>1310.1600000000001</v>
      </c>
      <c r="K10844" s="101" t="s">
        <v>1388</v>
      </c>
    </row>
    <row r="10845" spans="1:11" ht="56.25" customHeight="1">
      <c r="A10845" s="98" t="s">
        <v>633</v>
      </c>
      <c r="B10845" s="125" t="s">
        <v>7720</v>
      </c>
      <c r="C10845" s="126">
        <v>42641</v>
      </c>
      <c r="D10845" s="98" t="s">
        <v>3</v>
      </c>
      <c r="E10845" s="98">
        <v>1424779</v>
      </c>
      <c r="F10845" s="98"/>
      <c r="G10845" s="127" t="s">
        <v>13700</v>
      </c>
      <c r="H10845" s="128">
        <v>0</v>
      </c>
      <c r="I10845" s="128">
        <v>20</v>
      </c>
      <c r="J10845" s="129">
        <v>20</v>
      </c>
      <c r="K10845" s="101" t="s">
        <v>1388</v>
      </c>
    </row>
    <row r="10846" spans="1:11" ht="56.25" customHeight="1">
      <c r="A10846" s="98" t="s">
        <v>633</v>
      </c>
      <c r="B10846" s="125" t="s">
        <v>7720</v>
      </c>
      <c r="C10846" s="126">
        <v>42641</v>
      </c>
      <c r="D10846" s="98" t="s">
        <v>3</v>
      </c>
      <c r="E10846" s="98">
        <v>1424815</v>
      </c>
      <c r="F10846" s="98"/>
      <c r="G10846" s="127" t="s">
        <v>13703</v>
      </c>
      <c r="H10846" s="128">
        <v>0</v>
      </c>
      <c r="I10846" s="128">
        <v>3038.52</v>
      </c>
      <c r="J10846" s="129">
        <v>3038.52</v>
      </c>
      <c r="K10846" s="101" t="s">
        <v>1388</v>
      </c>
    </row>
    <row r="10847" spans="1:11" ht="56.25" customHeight="1">
      <c r="A10847" s="98" t="s">
        <v>633</v>
      </c>
      <c r="B10847" s="125" t="s">
        <v>7720</v>
      </c>
      <c r="C10847" s="126">
        <v>42641</v>
      </c>
      <c r="D10847" s="98" t="s">
        <v>3</v>
      </c>
      <c r="E10847" s="98">
        <v>1424821</v>
      </c>
      <c r="F10847" s="98"/>
      <c r="G10847" s="127" t="s">
        <v>13704</v>
      </c>
      <c r="H10847" s="128">
        <v>0</v>
      </c>
      <c r="I10847" s="128">
        <v>111.53</v>
      </c>
      <c r="J10847" s="129">
        <v>111.53</v>
      </c>
      <c r="K10847" s="101" t="s">
        <v>1388</v>
      </c>
    </row>
    <row r="10848" spans="1:11" ht="56.25" customHeight="1">
      <c r="A10848" s="98" t="s">
        <v>633</v>
      </c>
      <c r="B10848" s="125" t="s">
        <v>7720</v>
      </c>
      <c r="C10848" s="126">
        <v>42641</v>
      </c>
      <c r="D10848" s="98" t="s">
        <v>3</v>
      </c>
      <c r="E10848" s="98">
        <v>1424823</v>
      </c>
      <c r="F10848" s="98"/>
      <c r="G10848" s="127" t="s">
        <v>13705</v>
      </c>
      <c r="H10848" s="128">
        <v>0</v>
      </c>
      <c r="I10848" s="128">
        <v>20</v>
      </c>
      <c r="J10848" s="129">
        <v>20</v>
      </c>
      <c r="K10848" s="101" t="s">
        <v>1388</v>
      </c>
    </row>
    <row r="10849" spans="1:11" ht="56.25" customHeight="1">
      <c r="A10849" s="98" t="s">
        <v>633</v>
      </c>
      <c r="B10849" s="125" t="s">
        <v>7720</v>
      </c>
      <c r="C10849" s="126">
        <v>42641</v>
      </c>
      <c r="D10849" s="98" t="s">
        <v>3</v>
      </c>
      <c r="E10849" s="98">
        <v>1424824</v>
      </c>
      <c r="F10849" s="98"/>
      <c r="G10849" s="127" t="s">
        <v>13706</v>
      </c>
      <c r="H10849" s="128">
        <v>0</v>
      </c>
      <c r="I10849" s="128">
        <v>94</v>
      </c>
      <c r="J10849" s="129">
        <v>94</v>
      </c>
      <c r="K10849" s="101" t="s">
        <v>1388</v>
      </c>
    </row>
    <row r="10850" spans="1:11" ht="56.25" customHeight="1">
      <c r="A10850" s="98" t="s">
        <v>633</v>
      </c>
      <c r="B10850" s="125" t="s">
        <v>7720</v>
      </c>
      <c r="C10850" s="126">
        <v>42641</v>
      </c>
      <c r="D10850" s="98" t="s">
        <v>3</v>
      </c>
      <c r="E10850" s="98">
        <v>1424825</v>
      </c>
      <c r="F10850" s="98"/>
      <c r="G10850" s="127" t="s">
        <v>13707</v>
      </c>
      <c r="H10850" s="128">
        <v>0</v>
      </c>
      <c r="I10850" s="128">
        <v>8</v>
      </c>
      <c r="J10850" s="129">
        <v>8</v>
      </c>
      <c r="K10850" s="101" t="s">
        <v>1388</v>
      </c>
    </row>
    <row r="10851" spans="1:11" ht="56.25" customHeight="1">
      <c r="A10851" s="98" t="s">
        <v>633</v>
      </c>
      <c r="B10851" s="125" t="s">
        <v>7720</v>
      </c>
      <c r="C10851" s="126">
        <v>42641</v>
      </c>
      <c r="D10851" s="98" t="s">
        <v>3</v>
      </c>
      <c r="E10851" s="98">
        <v>1424826</v>
      </c>
      <c r="F10851" s="98"/>
      <c r="G10851" s="127" t="s">
        <v>13708</v>
      </c>
      <c r="H10851" s="128">
        <v>0</v>
      </c>
      <c r="I10851" s="128">
        <v>248</v>
      </c>
      <c r="J10851" s="129">
        <v>248</v>
      </c>
      <c r="K10851" s="101" t="s">
        <v>1388</v>
      </c>
    </row>
    <row r="10852" spans="1:11" ht="56.25" customHeight="1">
      <c r="A10852" s="98" t="s">
        <v>633</v>
      </c>
      <c r="B10852" s="125" t="s">
        <v>7720</v>
      </c>
      <c r="C10852" s="126">
        <v>42641</v>
      </c>
      <c r="D10852" s="98" t="s">
        <v>3</v>
      </c>
      <c r="E10852" s="98">
        <v>1424827</v>
      </c>
      <c r="F10852" s="98"/>
      <c r="G10852" s="127" t="s">
        <v>13709</v>
      </c>
      <c r="H10852" s="128">
        <v>0</v>
      </c>
      <c r="I10852" s="128">
        <v>70</v>
      </c>
      <c r="J10852" s="129">
        <v>70</v>
      </c>
      <c r="K10852" s="101" t="s">
        <v>1388</v>
      </c>
    </row>
    <row r="10853" spans="1:11" ht="56.25" customHeight="1">
      <c r="A10853" s="98" t="s">
        <v>633</v>
      </c>
      <c r="B10853" s="125" t="s">
        <v>7720</v>
      </c>
      <c r="C10853" s="126">
        <v>42642</v>
      </c>
      <c r="D10853" s="98" t="s">
        <v>3</v>
      </c>
      <c r="E10853" s="98">
        <v>1425019</v>
      </c>
      <c r="F10853" s="98"/>
      <c r="G10853" s="127" t="s">
        <v>13717</v>
      </c>
      <c r="H10853" s="128">
        <v>0</v>
      </c>
      <c r="I10853" s="128">
        <v>254</v>
      </c>
      <c r="J10853" s="129">
        <v>254</v>
      </c>
      <c r="K10853" s="101" t="s">
        <v>1388</v>
      </c>
    </row>
    <row r="10854" spans="1:11" ht="56.25" customHeight="1">
      <c r="A10854" s="98" t="s">
        <v>633</v>
      </c>
      <c r="B10854" s="125" t="s">
        <v>7720</v>
      </c>
      <c r="C10854" s="126">
        <v>42642</v>
      </c>
      <c r="D10854" s="98" t="s">
        <v>3</v>
      </c>
      <c r="E10854" s="98">
        <v>1425153</v>
      </c>
      <c r="F10854" s="98"/>
      <c r="G10854" s="127" t="s">
        <v>13759</v>
      </c>
      <c r="H10854" s="128">
        <v>0</v>
      </c>
      <c r="I10854" s="128">
        <v>128</v>
      </c>
      <c r="J10854" s="129">
        <v>128</v>
      </c>
      <c r="K10854" s="101" t="s">
        <v>1388</v>
      </c>
    </row>
    <row r="10855" spans="1:11" ht="56.25" customHeight="1">
      <c r="A10855" s="98" t="s">
        <v>633</v>
      </c>
      <c r="B10855" s="125" t="s">
        <v>7720</v>
      </c>
      <c r="C10855" s="126">
        <v>42642</v>
      </c>
      <c r="D10855" s="98" t="s">
        <v>3</v>
      </c>
      <c r="E10855" s="98">
        <v>1425198</v>
      </c>
      <c r="F10855" s="98"/>
      <c r="G10855" s="127" t="s">
        <v>13770</v>
      </c>
      <c r="H10855" s="128">
        <v>0</v>
      </c>
      <c r="I10855" s="128">
        <v>2048</v>
      </c>
      <c r="J10855" s="129">
        <v>2048</v>
      </c>
      <c r="K10855" s="101" t="s">
        <v>1388</v>
      </c>
    </row>
    <row r="10856" spans="1:11" ht="56.25" customHeight="1">
      <c r="A10856" s="98" t="s">
        <v>633</v>
      </c>
      <c r="B10856" s="125" t="s">
        <v>7720</v>
      </c>
      <c r="C10856" s="126">
        <v>42642</v>
      </c>
      <c r="D10856" s="98" t="s">
        <v>3</v>
      </c>
      <c r="E10856" s="98">
        <v>1425210</v>
      </c>
      <c r="F10856" s="98"/>
      <c r="G10856" s="127" t="s">
        <v>13772</v>
      </c>
      <c r="H10856" s="128">
        <v>0</v>
      </c>
      <c r="I10856" s="128">
        <v>2198</v>
      </c>
      <c r="J10856" s="129">
        <v>2198</v>
      </c>
      <c r="K10856" s="101" t="s">
        <v>1388</v>
      </c>
    </row>
    <row r="10857" spans="1:11" ht="56.25" customHeight="1">
      <c r="A10857" s="98" t="s">
        <v>633</v>
      </c>
      <c r="B10857" s="125" t="s">
        <v>7720</v>
      </c>
      <c r="C10857" s="126">
        <v>42642</v>
      </c>
      <c r="D10857" s="98" t="s">
        <v>3</v>
      </c>
      <c r="E10857" s="98">
        <v>1425213</v>
      </c>
      <c r="F10857" s="98"/>
      <c r="G10857" s="127" t="s">
        <v>13773</v>
      </c>
      <c r="H10857" s="128">
        <v>0</v>
      </c>
      <c r="I10857" s="128">
        <v>4038.78</v>
      </c>
      <c r="J10857" s="129">
        <v>4038.78</v>
      </c>
      <c r="K10857" s="101" t="s">
        <v>1388</v>
      </c>
    </row>
    <row r="10858" spans="1:11" ht="56.25" customHeight="1">
      <c r="A10858" s="98" t="s">
        <v>633</v>
      </c>
      <c r="B10858" s="125" t="s">
        <v>7720</v>
      </c>
      <c r="C10858" s="126">
        <v>42642</v>
      </c>
      <c r="D10858" s="98" t="s">
        <v>3</v>
      </c>
      <c r="E10858" s="98">
        <v>1425282</v>
      </c>
      <c r="F10858" s="98"/>
      <c r="G10858" s="127" t="s">
        <v>13780</v>
      </c>
      <c r="H10858" s="128">
        <v>0</v>
      </c>
      <c r="I10858" s="128">
        <v>230.6</v>
      </c>
      <c r="J10858" s="129">
        <v>230.6</v>
      </c>
      <c r="K10858" s="101" t="s">
        <v>1388</v>
      </c>
    </row>
    <row r="10859" spans="1:11" ht="56.25" customHeight="1">
      <c r="A10859" s="98" t="s">
        <v>633</v>
      </c>
      <c r="B10859" s="125" t="s">
        <v>7720</v>
      </c>
      <c r="C10859" s="126">
        <v>42642</v>
      </c>
      <c r="D10859" s="98" t="s">
        <v>3</v>
      </c>
      <c r="E10859" s="98">
        <v>1425335</v>
      </c>
      <c r="F10859" s="98"/>
      <c r="G10859" s="127" t="s">
        <v>13786</v>
      </c>
      <c r="H10859" s="128">
        <v>0</v>
      </c>
      <c r="I10859" s="128">
        <v>211.5</v>
      </c>
      <c r="J10859" s="129">
        <v>211.5</v>
      </c>
      <c r="K10859" s="101" t="s">
        <v>1388</v>
      </c>
    </row>
    <row r="10860" spans="1:11" ht="56.25" customHeight="1">
      <c r="A10860" s="98" t="s">
        <v>633</v>
      </c>
      <c r="B10860" s="125" t="s">
        <v>7720</v>
      </c>
      <c r="C10860" s="126">
        <v>42643</v>
      </c>
      <c r="D10860" s="98" t="s">
        <v>3</v>
      </c>
      <c r="E10860" s="98">
        <v>1425482</v>
      </c>
      <c r="F10860" s="98"/>
      <c r="G10860" s="127" t="s">
        <v>13789</v>
      </c>
      <c r="H10860" s="128">
        <v>0</v>
      </c>
      <c r="I10860" s="128">
        <v>29</v>
      </c>
      <c r="J10860" s="129">
        <v>29</v>
      </c>
      <c r="K10860" s="101" t="s">
        <v>1388</v>
      </c>
    </row>
    <row r="10861" spans="1:11" ht="56.25" customHeight="1">
      <c r="A10861" s="98" t="s">
        <v>633</v>
      </c>
      <c r="B10861" s="125" t="s">
        <v>7720</v>
      </c>
      <c r="C10861" s="126">
        <v>42643</v>
      </c>
      <c r="D10861" s="98" t="s">
        <v>3</v>
      </c>
      <c r="E10861" s="98">
        <v>1425594</v>
      </c>
      <c r="F10861" s="98"/>
      <c r="G10861" s="127" t="s">
        <v>13803</v>
      </c>
      <c r="H10861" s="128">
        <v>0</v>
      </c>
      <c r="I10861" s="128">
        <v>663</v>
      </c>
      <c r="J10861" s="129">
        <v>663</v>
      </c>
      <c r="K10861" s="101" t="s">
        <v>1388</v>
      </c>
    </row>
    <row r="10862" spans="1:11" ht="56.25" customHeight="1">
      <c r="A10862" s="98" t="s">
        <v>633</v>
      </c>
      <c r="B10862" s="125" t="s">
        <v>7720</v>
      </c>
      <c r="C10862" s="126">
        <v>42643</v>
      </c>
      <c r="D10862" s="98" t="s">
        <v>3</v>
      </c>
      <c r="E10862" s="98">
        <v>1425596</v>
      </c>
      <c r="F10862" s="98"/>
      <c r="G10862" s="127" t="s">
        <v>13805</v>
      </c>
      <c r="H10862" s="128">
        <v>0</v>
      </c>
      <c r="I10862" s="128">
        <v>10000</v>
      </c>
      <c r="J10862" s="129">
        <v>10000</v>
      </c>
      <c r="K10862" s="101" t="s">
        <v>1388</v>
      </c>
    </row>
    <row r="10863" spans="1:11" ht="56.25" customHeight="1">
      <c r="A10863" s="98" t="s">
        <v>633</v>
      </c>
      <c r="B10863" s="125" t="s">
        <v>7720</v>
      </c>
      <c r="C10863" s="126">
        <v>42643</v>
      </c>
      <c r="D10863" s="98" t="s">
        <v>3</v>
      </c>
      <c r="E10863" s="98">
        <v>1425602</v>
      </c>
      <c r="F10863" s="98"/>
      <c r="G10863" s="127" t="s">
        <v>13806</v>
      </c>
      <c r="H10863" s="128">
        <v>0</v>
      </c>
      <c r="I10863" s="128">
        <v>7.6000000000000005</v>
      </c>
      <c r="J10863" s="129">
        <v>7.6000000000000005</v>
      </c>
      <c r="K10863" s="101" t="s">
        <v>1388</v>
      </c>
    </row>
    <row r="10864" spans="1:11" ht="56.25" customHeight="1">
      <c r="A10864" s="98" t="s">
        <v>633</v>
      </c>
      <c r="B10864" s="125" t="s">
        <v>7720</v>
      </c>
      <c r="C10864" s="126">
        <v>42643</v>
      </c>
      <c r="D10864" s="98" t="s">
        <v>3</v>
      </c>
      <c r="E10864" s="98">
        <v>1425604</v>
      </c>
      <c r="F10864" s="98"/>
      <c r="G10864" s="127" t="s">
        <v>13806</v>
      </c>
      <c r="H10864" s="128">
        <v>0</v>
      </c>
      <c r="I10864" s="128">
        <v>7.6000000000000005</v>
      </c>
      <c r="J10864" s="129">
        <v>7.6000000000000005</v>
      </c>
      <c r="K10864" s="101" t="s">
        <v>1388</v>
      </c>
    </row>
    <row r="10865" spans="1:11" ht="56.25" customHeight="1">
      <c r="A10865" s="98" t="s">
        <v>633</v>
      </c>
      <c r="B10865" s="125" t="s">
        <v>7720</v>
      </c>
      <c r="C10865" s="126">
        <v>42643</v>
      </c>
      <c r="D10865" s="98" t="s">
        <v>3</v>
      </c>
      <c r="E10865" s="98">
        <v>1425605</v>
      </c>
      <c r="F10865" s="98"/>
      <c r="G10865" s="127" t="s">
        <v>13806</v>
      </c>
      <c r="H10865" s="128">
        <v>0</v>
      </c>
      <c r="I10865" s="128">
        <v>7.6000000000000005</v>
      </c>
      <c r="J10865" s="129">
        <v>7.6000000000000005</v>
      </c>
      <c r="K10865" s="101" t="s">
        <v>1388</v>
      </c>
    </row>
    <row r="10866" spans="1:11" ht="56.25" customHeight="1">
      <c r="A10866" s="98" t="s">
        <v>633</v>
      </c>
      <c r="B10866" s="125" t="s">
        <v>7720</v>
      </c>
      <c r="C10866" s="126">
        <v>42643</v>
      </c>
      <c r="D10866" s="98" t="s">
        <v>3</v>
      </c>
      <c r="E10866" s="98">
        <v>1425680</v>
      </c>
      <c r="F10866" s="98"/>
      <c r="G10866" s="127" t="s">
        <v>13842</v>
      </c>
      <c r="H10866" s="128">
        <v>0</v>
      </c>
      <c r="I10866" s="128">
        <v>1054.3600000000001</v>
      </c>
      <c r="J10866" s="129">
        <v>1054.3600000000001</v>
      </c>
      <c r="K10866" s="101" t="s">
        <v>1388</v>
      </c>
    </row>
    <row r="10867" spans="1:11" ht="56.25" customHeight="1">
      <c r="A10867" s="98" t="s">
        <v>633</v>
      </c>
      <c r="B10867" s="125" t="s">
        <v>7720</v>
      </c>
      <c r="C10867" s="126">
        <v>42643</v>
      </c>
      <c r="D10867" s="98" t="s">
        <v>3</v>
      </c>
      <c r="E10867" s="98">
        <v>1425736</v>
      </c>
      <c r="F10867" s="98"/>
      <c r="G10867" s="127" t="s">
        <v>13862</v>
      </c>
      <c r="H10867" s="128">
        <v>0</v>
      </c>
      <c r="I10867" s="128">
        <v>67.7</v>
      </c>
      <c r="J10867" s="129">
        <v>67.7</v>
      </c>
      <c r="K10867" s="101" t="s">
        <v>1388</v>
      </c>
    </row>
    <row r="10868" spans="1:11" ht="56.25" customHeight="1">
      <c r="A10868" s="98" t="s">
        <v>633</v>
      </c>
      <c r="B10868" s="125" t="s">
        <v>7720</v>
      </c>
      <c r="C10868" s="126">
        <v>42643</v>
      </c>
      <c r="D10868" s="98" t="s">
        <v>3</v>
      </c>
      <c r="E10868" s="98">
        <v>1425737</v>
      </c>
      <c r="F10868" s="98"/>
      <c r="G10868" s="127" t="s">
        <v>13863</v>
      </c>
      <c r="H10868" s="128">
        <v>0</v>
      </c>
      <c r="I10868" s="128">
        <v>8</v>
      </c>
      <c r="J10868" s="129">
        <v>8</v>
      </c>
      <c r="K10868" s="101" t="s">
        <v>1388</v>
      </c>
    </row>
    <row r="10869" spans="1:11" ht="56.25" customHeight="1">
      <c r="A10869" s="98" t="s">
        <v>633</v>
      </c>
      <c r="B10869" s="125" t="s">
        <v>7720</v>
      </c>
      <c r="C10869" s="126">
        <v>42643</v>
      </c>
      <c r="D10869" s="98" t="s">
        <v>3</v>
      </c>
      <c r="E10869" s="98">
        <v>1425745</v>
      </c>
      <c r="F10869" s="98"/>
      <c r="G10869" s="127" t="s">
        <v>13866</v>
      </c>
      <c r="H10869" s="128">
        <v>0</v>
      </c>
      <c r="I10869" s="128">
        <v>120.5</v>
      </c>
      <c r="J10869" s="129">
        <v>120.5</v>
      </c>
      <c r="K10869" s="101" t="s">
        <v>1388</v>
      </c>
    </row>
    <row r="10870" spans="1:11" ht="56.25" customHeight="1">
      <c r="A10870" s="98" t="s">
        <v>633</v>
      </c>
      <c r="B10870" s="125" t="s">
        <v>7720</v>
      </c>
      <c r="C10870" s="126">
        <v>42643</v>
      </c>
      <c r="D10870" s="98" t="s">
        <v>3</v>
      </c>
      <c r="E10870" s="98">
        <v>1425769</v>
      </c>
      <c r="F10870" s="98"/>
      <c r="G10870" s="127" t="s">
        <v>13870</v>
      </c>
      <c r="H10870" s="128">
        <v>0</v>
      </c>
      <c r="I10870" s="128">
        <v>444</v>
      </c>
      <c r="J10870" s="129">
        <v>444</v>
      </c>
      <c r="K10870" s="101" t="s">
        <v>1388</v>
      </c>
    </row>
    <row r="10871" spans="1:11" ht="56.25" customHeight="1">
      <c r="A10871" s="98" t="s">
        <v>633</v>
      </c>
      <c r="B10871" s="125" t="s">
        <v>7720</v>
      </c>
      <c r="C10871" s="126">
        <v>42643</v>
      </c>
      <c r="D10871" s="98" t="s">
        <v>3</v>
      </c>
      <c r="E10871" s="98">
        <v>1425772</v>
      </c>
      <c r="F10871" s="98"/>
      <c r="G10871" s="127" t="s">
        <v>13871</v>
      </c>
      <c r="H10871" s="128">
        <v>0</v>
      </c>
      <c r="I10871" s="128">
        <v>444</v>
      </c>
      <c r="J10871" s="129">
        <v>444</v>
      </c>
      <c r="K10871" s="101" t="s">
        <v>1388</v>
      </c>
    </row>
    <row r="10872" spans="1:11" ht="56.25" customHeight="1">
      <c r="A10872" s="98" t="s">
        <v>633</v>
      </c>
      <c r="B10872" s="125" t="s">
        <v>7720</v>
      </c>
      <c r="C10872" s="126">
        <v>42643</v>
      </c>
      <c r="D10872" s="98" t="s">
        <v>3</v>
      </c>
      <c r="E10872" s="98">
        <v>1425773</v>
      </c>
      <c r="F10872" s="98"/>
      <c r="G10872" s="127" t="s">
        <v>13872</v>
      </c>
      <c r="H10872" s="128">
        <v>0</v>
      </c>
      <c r="I10872" s="128">
        <v>444</v>
      </c>
      <c r="J10872" s="129">
        <v>444</v>
      </c>
      <c r="K10872" s="101" t="s">
        <v>1388</v>
      </c>
    </row>
    <row r="10873" spans="1:11" ht="56.25" customHeight="1">
      <c r="A10873" s="98" t="s">
        <v>633</v>
      </c>
      <c r="B10873" s="125" t="s">
        <v>7720</v>
      </c>
      <c r="C10873" s="126">
        <v>42643</v>
      </c>
      <c r="D10873" s="98" t="s">
        <v>3</v>
      </c>
      <c r="E10873" s="98">
        <v>1425775</v>
      </c>
      <c r="F10873" s="98"/>
      <c r="G10873" s="127" t="s">
        <v>13874</v>
      </c>
      <c r="H10873" s="128">
        <v>0</v>
      </c>
      <c r="I10873" s="128">
        <v>31</v>
      </c>
      <c r="J10873" s="129">
        <v>31</v>
      </c>
      <c r="K10873" s="101" t="s">
        <v>1388</v>
      </c>
    </row>
    <row r="10874" spans="1:11" ht="56.25" customHeight="1">
      <c r="A10874" s="98" t="s">
        <v>633</v>
      </c>
      <c r="B10874" s="125" t="s">
        <v>7720</v>
      </c>
      <c r="C10874" s="126">
        <v>42643</v>
      </c>
      <c r="D10874" s="98" t="s">
        <v>3</v>
      </c>
      <c r="E10874" s="98">
        <v>1425776</v>
      </c>
      <c r="F10874" s="98"/>
      <c r="G10874" s="127" t="s">
        <v>13875</v>
      </c>
      <c r="H10874" s="128">
        <v>0</v>
      </c>
      <c r="I10874" s="128">
        <v>196</v>
      </c>
      <c r="J10874" s="129">
        <v>196</v>
      </c>
      <c r="K10874" s="101" t="s">
        <v>1388</v>
      </c>
    </row>
    <row r="10875" spans="1:11" ht="56.25" customHeight="1">
      <c r="A10875" s="98" t="s">
        <v>633</v>
      </c>
      <c r="B10875" s="125" t="s">
        <v>7720</v>
      </c>
      <c r="C10875" s="126">
        <v>42643</v>
      </c>
      <c r="D10875" s="98" t="s">
        <v>3</v>
      </c>
      <c r="E10875" s="98">
        <v>1425811</v>
      </c>
      <c r="F10875" s="98"/>
      <c r="G10875" s="127" t="s">
        <v>13876</v>
      </c>
      <c r="H10875" s="128">
        <v>0</v>
      </c>
      <c r="I10875" s="128">
        <v>507</v>
      </c>
      <c r="J10875" s="129">
        <v>507</v>
      </c>
      <c r="K10875" s="101" t="s">
        <v>1388</v>
      </c>
    </row>
    <row r="10876" spans="1:11" ht="56.25" customHeight="1">
      <c r="A10876" s="98" t="s">
        <v>633</v>
      </c>
      <c r="B10876" s="125" t="s">
        <v>7720</v>
      </c>
      <c r="C10876" s="126">
        <v>42643</v>
      </c>
      <c r="D10876" s="98" t="s">
        <v>3</v>
      </c>
      <c r="E10876" s="98">
        <v>1425816</v>
      </c>
      <c r="F10876" s="98"/>
      <c r="G10876" s="127" t="s">
        <v>13877</v>
      </c>
      <c r="H10876" s="128">
        <v>0</v>
      </c>
      <c r="I10876" s="128">
        <v>507</v>
      </c>
      <c r="J10876" s="129">
        <v>507</v>
      </c>
      <c r="K10876" s="101" t="s">
        <v>1388</v>
      </c>
    </row>
    <row r="10877" spans="1:11" ht="56.25" customHeight="1">
      <c r="A10877" s="98" t="s">
        <v>633</v>
      </c>
      <c r="B10877" s="125" t="s">
        <v>7720</v>
      </c>
      <c r="C10877" s="126">
        <v>42643</v>
      </c>
      <c r="D10877" s="98" t="s">
        <v>3</v>
      </c>
      <c r="E10877" s="98">
        <v>1425852</v>
      </c>
      <c r="F10877" s="98"/>
      <c r="G10877" s="127" t="s">
        <v>13883</v>
      </c>
      <c r="H10877" s="128">
        <v>0</v>
      </c>
      <c r="I10877" s="128">
        <v>1827.52</v>
      </c>
      <c r="J10877" s="129">
        <v>1827.52</v>
      </c>
      <c r="K10877" s="101" t="s">
        <v>1388</v>
      </c>
    </row>
    <row r="10878" spans="1:11" ht="56.25" customHeight="1">
      <c r="A10878" s="98" t="s">
        <v>633</v>
      </c>
      <c r="B10878" s="125" t="s">
        <v>7720</v>
      </c>
      <c r="C10878" s="126">
        <v>42643</v>
      </c>
      <c r="D10878" s="98" t="s">
        <v>3</v>
      </c>
      <c r="E10878" s="98">
        <v>1425857</v>
      </c>
      <c r="F10878" s="98"/>
      <c r="G10878" s="127" t="s">
        <v>13885</v>
      </c>
      <c r="H10878" s="128">
        <v>0</v>
      </c>
      <c r="I10878" s="128">
        <v>1142.1600000000001</v>
      </c>
      <c r="J10878" s="129">
        <v>1142.1600000000001</v>
      </c>
      <c r="K10878" s="101" t="s">
        <v>1388</v>
      </c>
    </row>
    <row r="10879" spans="1:11" ht="56.25" customHeight="1">
      <c r="A10879" s="98" t="s">
        <v>633</v>
      </c>
      <c r="B10879" s="125" t="s">
        <v>7720</v>
      </c>
      <c r="C10879" s="126">
        <v>42643</v>
      </c>
      <c r="D10879" s="98" t="s">
        <v>3</v>
      </c>
      <c r="E10879" s="98">
        <v>1425887</v>
      </c>
      <c r="F10879" s="98"/>
      <c r="G10879" s="127" t="s">
        <v>13894</v>
      </c>
      <c r="H10879" s="128">
        <v>0</v>
      </c>
      <c r="I10879" s="128">
        <v>1615.04</v>
      </c>
      <c r="J10879" s="129">
        <v>1615.04</v>
      </c>
      <c r="K10879" s="101" t="s">
        <v>1388</v>
      </c>
    </row>
    <row r="10880" spans="1:11" ht="56.25" customHeight="1">
      <c r="A10880" s="98" t="s">
        <v>633</v>
      </c>
      <c r="B10880" s="125" t="s">
        <v>7720</v>
      </c>
      <c r="C10880" s="126">
        <v>42643</v>
      </c>
      <c r="D10880" s="98" t="s">
        <v>3</v>
      </c>
      <c r="E10880" s="98">
        <v>1425921</v>
      </c>
      <c r="F10880" s="98"/>
      <c r="G10880" s="127" t="s">
        <v>13896</v>
      </c>
      <c r="H10880" s="128">
        <v>0</v>
      </c>
      <c r="I10880" s="128">
        <v>34.85</v>
      </c>
      <c r="J10880" s="129">
        <v>34.85</v>
      </c>
      <c r="K10880" s="101" t="s">
        <v>1388</v>
      </c>
    </row>
    <row r="10881" spans="1:11" ht="56.25" customHeight="1">
      <c r="A10881" s="98" t="s">
        <v>633</v>
      </c>
      <c r="B10881" s="125" t="s">
        <v>7720</v>
      </c>
      <c r="C10881" s="126">
        <v>42643</v>
      </c>
      <c r="D10881" s="98" t="s">
        <v>3</v>
      </c>
      <c r="E10881" s="98">
        <v>1425924</v>
      </c>
      <c r="F10881" s="98"/>
      <c r="G10881" s="127" t="s">
        <v>13897</v>
      </c>
      <c r="H10881" s="128">
        <v>0</v>
      </c>
      <c r="I10881" s="128">
        <v>100</v>
      </c>
      <c r="J10881" s="129">
        <v>100</v>
      </c>
      <c r="K10881" s="101" t="s">
        <v>1388</v>
      </c>
    </row>
    <row r="10882" spans="1:11" ht="56.25" customHeight="1">
      <c r="A10882" s="98" t="s">
        <v>633</v>
      </c>
      <c r="B10882" s="125" t="s">
        <v>7720</v>
      </c>
      <c r="C10882" s="126">
        <v>42643</v>
      </c>
      <c r="D10882" s="98" t="s">
        <v>3</v>
      </c>
      <c r="E10882" s="98">
        <v>1425939</v>
      </c>
      <c r="F10882" s="98"/>
      <c r="G10882" s="127" t="s">
        <v>13900</v>
      </c>
      <c r="H10882" s="128">
        <v>0</v>
      </c>
      <c r="I10882" s="128">
        <v>72</v>
      </c>
      <c r="J10882" s="129">
        <v>72</v>
      </c>
      <c r="K10882" s="101" t="s">
        <v>1388</v>
      </c>
    </row>
    <row r="10883" spans="1:11" ht="56.25" customHeight="1">
      <c r="A10883" s="98" t="s">
        <v>633</v>
      </c>
      <c r="B10883" s="125" t="s">
        <v>1309</v>
      </c>
      <c r="C10883" s="126">
        <v>42527</v>
      </c>
      <c r="D10883" s="98" t="s">
        <v>1376</v>
      </c>
      <c r="E10883" s="98">
        <v>10479060</v>
      </c>
      <c r="F10883" s="98"/>
      <c r="G10883" s="127" t="s">
        <v>4494</v>
      </c>
      <c r="H10883" s="128">
        <v>0</v>
      </c>
      <c r="I10883" s="128">
        <v>2307190.8199999998</v>
      </c>
      <c r="J10883" s="129">
        <v>2307190.8199999998</v>
      </c>
      <c r="K10883" s="101" t="s">
        <v>1388</v>
      </c>
    </row>
    <row r="10884" spans="1:11" ht="56.25" customHeight="1">
      <c r="A10884" s="98" t="s">
        <v>633</v>
      </c>
      <c r="B10884" s="125" t="s">
        <v>1309</v>
      </c>
      <c r="C10884" s="126">
        <v>42527</v>
      </c>
      <c r="D10884" s="98" t="s">
        <v>1376</v>
      </c>
      <c r="E10884" s="98">
        <v>10479085</v>
      </c>
      <c r="F10884" s="98"/>
      <c r="G10884" s="127" t="s">
        <v>4491</v>
      </c>
      <c r="H10884" s="128">
        <v>0</v>
      </c>
      <c r="I10884" s="128">
        <v>550905.16</v>
      </c>
      <c r="J10884" s="129">
        <v>550905.16</v>
      </c>
      <c r="K10884" s="101" t="s">
        <v>1388</v>
      </c>
    </row>
    <row r="10885" spans="1:11" ht="56.25" customHeight="1">
      <c r="A10885" s="98" t="s">
        <v>633</v>
      </c>
      <c r="B10885" s="125" t="s">
        <v>1309</v>
      </c>
      <c r="C10885" s="126">
        <v>42527</v>
      </c>
      <c r="D10885" s="98" t="s">
        <v>1376</v>
      </c>
      <c r="E10885" s="98">
        <v>10479539</v>
      </c>
      <c r="F10885" s="98"/>
      <c r="G10885" s="127" t="s">
        <v>4504</v>
      </c>
      <c r="H10885" s="128">
        <v>75</v>
      </c>
      <c r="I10885" s="128">
        <v>0</v>
      </c>
      <c r="J10885" s="129">
        <v>75</v>
      </c>
      <c r="K10885" s="101" t="s">
        <v>1388</v>
      </c>
    </row>
    <row r="10886" spans="1:11" ht="56.25" customHeight="1">
      <c r="A10886" s="98" t="s">
        <v>633</v>
      </c>
      <c r="B10886" s="125" t="s">
        <v>1309</v>
      </c>
      <c r="C10886" s="126">
        <v>42529</v>
      </c>
      <c r="D10886" s="98" t="s">
        <v>1376</v>
      </c>
      <c r="E10886" s="98">
        <v>10486011</v>
      </c>
      <c r="F10886" s="98"/>
      <c r="G10886" s="127" t="s">
        <v>4532</v>
      </c>
      <c r="H10886" s="128">
        <v>75</v>
      </c>
      <c r="I10886" s="128">
        <v>0</v>
      </c>
      <c r="J10886" s="129">
        <v>75</v>
      </c>
      <c r="K10886" s="101" t="s">
        <v>1388</v>
      </c>
    </row>
    <row r="10887" spans="1:11" ht="56.25" customHeight="1">
      <c r="A10887" s="98" t="s">
        <v>633</v>
      </c>
      <c r="B10887" s="125" t="s">
        <v>1309</v>
      </c>
      <c r="C10887" s="126">
        <v>42531</v>
      </c>
      <c r="D10887" s="98" t="s">
        <v>1376</v>
      </c>
      <c r="E10887" s="98">
        <v>10486224</v>
      </c>
      <c r="F10887" s="98"/>
      <c r="G10887" s="127" t="s">
        <v>4588</v>
      </c>
      <c r="H10887" s="128">
        <v>75</v>
      </c>
      <c r="I10887" s="128">
        <v>0</v>
      </c>
      <c r="J10887" s="129">
        <v>75</v>
      </c>
      <c r="K10887" s="101" t="s">
        <v>1388</v>
      </c>
    </row>
    <row r="10888" spans="1:11" ht="56.25" customHeight="1">
      <c r="A10888" s="98" t="s">
        <v>633</v>
      </c>
      <c r="B10888" s="125" t="s">
        <v>1309</v>
      </c>
      <c r="C10888" s="126">
        <v>42530</v>
      </c>
      <c r="D10888" s="98" t="s">
        <v>1376</v>
      </c>
      <c r="E10888" s="98">
        <v>10492958</v>
      </c>
      <c r="F10888" s="98"/>
      <c r="G10888" s="127" t="s">
        <v>4548</v>
      </c>
      <c r="H10888" s="128">
        <v>75</v>
      </c>
      <c r="I10888" s="128">
        <v>0</v>
      </c>
      <c r="J10888" s="129">
        <v>75</v>
      </c>
      <c r="K10888" s="101" t="s">
        <v>1388</v>
      </c>
    </row>
    <row r="10889" spans="1:11" ht="56.25" customHeight="1">
      <c r="A10889" s="98" t="s">
        <v>633</v>
      </c>
      <c r="B10889" s="125" t="s">
        <v>1309</v>
      </c>
      <c r="C10889" s="126">
        <v>42531</v>
      </c>
      <c r="D10889" s="98" t="s">
        <v>1376</v>
      </c>
      <c r="E10889" s="98">
        <v>10500362</v>
      </c>
      <c r="F10889" s="98"/>
      <c r="G10889" s="127" t="s">
        <v>4587</v>
      </c>
      <c r="H10889" s="128">
        <v>75</v>
      </c>
      <c r="I10889" s="128">
        <v>0</v>
      </c>
      <c r="J10889" s="129">
        <v>75</v>
      </c>
      <c r="K10889" s="101" t="s">
        <v>1388</v>
      </c>
    </row>
    <row r="10890" spans="1:11" ht="56.25" customHeight="1">
      <c r="A10890" s="98" t="s">
        <v>633</v>
      </c>
      <c r="B10890" s="125" t="s">
        <v>1309</v>
      </c>
      <c r="C10890" s="126">
        <v>42535</v>
      </c>
      <c r="D10890" s="98" t="s">
        <v>1376</v>
      </c>
      <c r="E10890" s="98">
        <v>10514641</v>
      </c>
      <c r="F10890" s="98"/>
      <c r="G10890" s="127" t="s">
        <v>4628</v>
      </c>
      <c r="H10890" s="128">
        <v>75</v>
      </c>
      <c r="I10890" s="128">
        <v>0</v>
      </c>
      <c r="J10890" s="129">
        <v>75</v>
      </c>
      <c r="K10890" s="101" t="s">
        <v>1388</v>
      </c>
    </row>
    <row r="10891" spans="1:11" ht="56.25" customHeight="1">
      <c r="A10891" s="98" t="s">
        <v>633</v>
      </c>
      <c r="B10891" s="125" t="s">
        <v>1309</v>
      </c>
      <c r="C10891" s="126">
        <v>42536</v>
      </c>
      <c r="D10891" s="98" t="s">
        <v>1376</v>
      </c>
      <c r="E10891" s="98">
        <v>10514708</v>
      </c>
      <c r="F10891" s="98"/>
      <c r="G10891" s="127" t="s">
        <v>4739</v>
      </c>
      <c r="H10891" s="128">
        <v>75</v>
      </c>
      <c r="I10891" s="128">
        <v>0</v>
      </c>
      <c r="J10891" s="129">
        <v>75</v>
      </c>
      <c r="K10891" s="101" t="s">
        <v>1388</v>
      </c>
    </row>
    <row r="10892" spans="1:11" ht="56.25" customHeight="1">
      <c r="A10892" s="98" t="s">
        <v>633</v>
      </c>
      <c r="B10892" s="125" t="s">
        <v>1309</v>
      </c>
      <c r="C10892" s="126">
        <v>42545</v>
      </c>
      <c r="D10892" s="98" t="s">
        <v>1376</v>
      </c>
      <c r="E10892" s="98">
        <v>10539514</v>
      </c>
      <c r="F10892" s="98"/>
      <c r="G10892" s="127" t="s">
        <v>5005</v>
      </c>
      <c r="H10892" s="128">
        <v>75</v>
      </c>
      <c r="I10892" s="128">
        <v>0</v>
      </c>
      <c r="J10892" s="129">
        <v>75</v>
      </c>
      <c r="K10892" s="101" t="s">
        <v>1388</v>
      </c>
    </row>
    <row r="10893" spans="1:11" ht="56.25" customHeight="1">
      <c r="A10893" s="98" t="s">
        <v>633</v>
      </c>
      <c r="B10893" s="125" t="s">
        <v>1309</v>
      </c>
      <c r="C10893" s="126">
        <v>42549</v>
      </c>
      <c r="D10893" s="98" t="s">
        <v>1376</v>
      </c>
      <c r="E10893" s="98">
        <v>10562819</v>
      </c>
      <c r="F10893" s="98"/>
      <c r="G10893" s="127" t="s">
        <v>5071</v>
      </c>
      <c r="H10893" s="128">
        <v>75</v>
      </c>
      <c r="I10893" s="128">
        <v>0</v>
      </c>
      <c r="J10893" s="129">
        <v>75</v>
      </c>
      <c r="K10893" s="101" t="s">
        <v>1388</v>
      </c>
    </row>
    <row r="10894" spans="1:11" ht="56.25" customHeight="1">
      <c r="A10894" s="98" t="s">
        <v>633</v>
      </c>
      <c r="B10894" s="125" t="s">
        <v>1309</v>
      </c>
      <c r="C10894" s="126">
        <v>42552</v>
      </c>
      <c r="D10894" s="98" t="s">
        <v>1376</v>
      </c>
      <c r="E10894" s="98">
        <v>10570884</v>
      </c>
      <c r="F10894" s="98"/>
      <c r="G10894" s="127" t="s">
        <v>5250</v>
      </c>
      <c r="H10894" s="128">
        <v>75</v>
      </c>
      <c r="I10894" s="128">
        <v>0</v>
      </c>
      <c r="J10894" s="129">
        <v>75</v>
      </c>
      <c r="K10894" s="101" t="s">
        <v>1388</v>
      </c>
    </row>
    <row r="10895" spans="1:11" ht="56.25" customHeight="1">
      <c r="A10895" s="98" t="s">
        <v>633</v>
      </c>
      <c r="B10895" s="125" t="s">
        <v>1309</v>
      </c>
      <c r="C10895" s="126">
        <v>42552</v>
      </c>
      <c r="D10895" s="98" t="s">
        <v>1376</v>
      </c>
      <c r="E10895" s="98">
        <v>10570914</v>
      </c>
      <c r="F10895" s="98"/>
      <c r="G10895" s="127" t="s">
        <v>5251</v>
      </c>
      <c r="H10895" s="128">
        <v>75</v>
      </c>
      <c r="I10895" s="128">
        <v>0</v>
      </c>
      <c r="J10895" s="129">
        <v>75</v>
      </c>
      <c r="K10895" s="101" t="s">
        <v>1388</v>
      </c>
    </row>
    <row r="10896" spans="1:11" ht="56.25" customHeight="1">
      <c r="A10896" s="98" t="s">
        <v>633</v>
      </c>
      <c r="B10896" s="125" t="s">
        <v>1309</v>
      </c>
      <c r="C10896" s="126">
        <v>42558</v>
      </c>
      <c r="D10896" s="98" t="s">
        <v>1376</v>
      </c>
      <c r="E10896" s="98">
        <v>10640231</v>
      </c>
      <c r="F10896" s="98"/>
      <c r="G10896" s="127" t="s">
        <v>5404</v>
      </c>
      <c r="H10896" s="128">
        <v>75</v>
      </c>
      <c r="I10896" s="128">
        <v>0</v>
      </c>
      <c r="J10896" s="129">
        <v>75</v>
      </c>
      <c r="K10896" s="101" t="s">
        <v>1388</v>
      </c>
    </row>
    <row r="10897" spans="1:11" ht="56.25" customHeight="1">
      <c r="A10897" s="98" t="s">
        <v>633</v>
      </c>
      <c r="B10897" s="125" t="s">
        <v>1309</v>
      </c>
      <c r="C10897" s="126">
        <v>42558</v>
      </c>
      <c r="D10897" s="98" t="s">
        <v>1376</v>
      </c>
      <c r="E10897" s="98">
        <v>10641284</v>
      </c>
      <c r="F10897" s="98"/>
      <c r="G10897" s="127" t="s">
        <v>5383</v>
      </c>
      <c r="H10897" s="128">
        <v>0</v>
      </c>
      <c r="I10897" s="128">
        <v>2482463.2799999998</v>
      </c>
      <c r="J10897" s="129">
        <v>2482463.2799999998</v>
      </c>
      <c r="K10897" s="101" t="s">
        <v>1388</v>
      </c>
    </row>
    <row r="10898" spans="1:11" ht="56.25" customHeight="1">
      <c r="A10898" s="98" t="s">
        <v>633</v>
      </c>
      <c r="B10898" s="125" t="s">
        <v>1309</v>
      </c>
      <c r="C10898" s="126">
        <v>42562</v>
      </c>
      <c r="D10898" s="98" t="s">
        <v>1376</v>
      </c>
      <c r="E10898" s="98">
        <v>10653748</v>
      </c>
      <c r="F10898" s="98"/>
      <c r="G10898" s="127" t="s">
        <v>5443</v>
      </c>
      <c r="H10898" s="128">
        <v>0</v>
      </c>
      <c r="I10898" s="128">
        <v>433122.35</v>
      </c>
      <c r="J10898" s="129">
        <v>433122.35</v>
      </c>
      <c r="K10898" s="101" t="s">
        <v>1388</v>
      </c>
    </row>
    <row r="10899" spans="1:11" ht="56.25" customHeight="1">
      <c r="A10899" s="98" t="s">
        <v>633</v>
      </c>
      <c r="B10899" s="125" t="s">
        <v>1309</v>
      </c>
      <c r="C10899" s="126">
        <v>42564</v>
      </c>
      <c r="D10899" s="98" t="s">
        <v>1376</v>
      </c>
      <c r="E10899" s="98">
        <v>10672151</v>
      </c>
      <c r="F10899" s="98"/>
      <c r="G10899" s="127" t="s">
        <v>5505</v>
      </c>
      <c r="H10899" s="128">
        <v>0</v>
      </c>
      <c r="I10899" s="128">
        <v>592756.27</v>
      </c>
      <c r="J10899" s="129">
        <v>592756.27</v>
      </c>
      <c r="K10899" s="101" t="s">
        <v>1388</v>
      </c>
    </row>
    <row r="10900" spans="1:11" ht="56.25" customHeight="1">
      <c r="A10900" s="98" t="s">
        <v>633</v>
      </c>
      <c r="B10900" s="125" t="s">
        <v>1309</v>
      </c>
      <c r="C10900" s="126">
        <v>42577</v>
      </c>
      <c r="D10900" s="98" t="s">
        <v>1376</v>
      </c>
      <c r="E10900" s="98">
        <v>10734716</v>
      </c>
      <c r="F10900" s="98"/>
      <c r="G10900" s="127" t="s">
        <v>5784</v>
      </c>
      <c r="H10900" s="128">
        <v>75</v>
      </c>
      <c r="I10900" s="128">
        <v>0</v>
      </c>
      <c r="J10900" s="129">
        <v>75</v>
      </c>
      <c r="K10900" s="101" t="s">
        <v>1388</v>
      </c>
    </row>
    <row r="10901" spans="1:11" ht="56.25" customHeight="1">
      <c r="A10901" s="98" t="s">
        <v>633</v>
      </c>
      <c r="B10901" s="125" t="s">
        <v>1309</v>
      </c>
      <c r="C10901" s="126">
        <v>42578</v>
      </c>
      <c r="D10901" s="98" t="s">
        <v>1376</v>
      </c>
      <c r="E10901" s="98">
        <v>10737639</v>
      </c>
      <c r="F10901" s="98"/>
      <c r="G10901" s="127" t="s">
        <v>5816</v>
      </c>
      <c r="H10901" s="128">
        <v>75</v>
      </c>
      <c r="I10901" s="128">
        <v>0</v>
      </c>
      <c r="J10901" s="129">
        <v>75</v>
      </c>
      <c r="K10901" s="101" t="s">
        <v>1388</v>
      </c>
    </row>
    <row r="10902" spans="1:11" ht="56.25" customHeight="1">
      <c r="A10902" s="98" t="s">
        <v>633</v>
      </c>
      <c r="B10902" s="125" t="s">
        <v>1309</v>
      </c>
      <c r="C10902" s="126">
        <v>42578</v>
      </c>
      <c r="D10902" s="98" t="s">
        <v>1376</v>
      </c>
      <c r="E10902" s="98">
        <v>10742893</v>
      </c>
      <c r="F10902" s="98"/>
      <c r="G10902" s="127" t="s">
        <v>5815</v>
      </c>
      <c r="H10902" s="128">
        <v>75</v>
      </c>
      <c r="I10902" s="128">
        <v>0</v>
      </c>
      <c r="J10902" s="129">
        <v>75</v>
      </c>
      <c r="K10902" s="101" t="s">
        <v>1388</v>
      </c>
    </row>
    <row r="10903" spans="1:11" ht="56.25" customHeight="1">
      <c r="A10903" s="98" t="s">
        <v>633</v>
      </c>
      <c r="B10903" s="125" t="s">
        <v>1309</v>
      </c>
      <c r="C10903" s="126">
        <v>42580</v>
      </c>
      <c r="D10903" s="98" t="s">
        <v>1376</v>
      </c>
      <c r="E10903" s="98">
        <v>10743916</v>
      </c>
      <c r="F10903" s="98"/>
      <c r="G10903" s="127" t="s">
        <v>5911</v>
      </c>
      <c r="H10903" s="128">
        <v>75</v>
      </c>
      <c r="I10903" s="128">
        <v>0</v>
      </c>
      <c r="J10903" s="129">
        <v>75</v>
      </c>
      <c r="K10903" s="101" t="s">
        <v>1388</v>
      </c>
    </row>
    <row r="10904" spans="1:11" ht="56.25" customHeight="1">
      <c r="A10904" s="98" t="s">
        <v>633</v>
      </c>
      <c r="B10904" s="125" t="s">
        <v>1309</v>
      </c>
      <c r="C10904" s="126">
        <v>42580</v>
      </c>
      <c r="D10904" s="98" t="s">
        <v>1376</v>
      </c>
      <c r="E10904" s="98">
        <v>10748409</v>
      </c>
      <c r="F10904" s="98"/>
      <c r="G10904" s="127" t="s">
        <v>5912</v>
      </c>
      <c r="H10904" s="128">
        <v>75</v>
      </c>
      <c r="I10904" s="128">
        <v>0</v>
      </c>
      <c r="J10904" s="129">
        <v>75</v>
      </c>
      <c r="K10904" s="101" t="s">
        <v>1388</v>
      </c>
    </row>
    <row r="10905" spans="1:11" ht="56.25" customHeight="1">
      <c r="A10905" s="98" t="s">
        <v>633</v>
      </c>
      <c r="B10905" s="125" t="s">
        <v>1309</v>
      </c>
      <c r="C10905" s="126">
        <v>42580</v>
      </c>
      <c r="D10905" s="98" t="s">
        <v>1376</v>
      </c>
      <c r="E10905" s="98">
        <v>10751638</v>
      </c>
      <c r="F10905" s="98"/>
      <c r="G10905" s="127" t="s">
        <v>5910</v>
      </c>
      <c r="H10905" s="128">
        <v>75</v>
      </c>
      <c r="I10905" s="128">
        <v>0</v>
      </c>
      <c r="J10905" s="129">
        <v>75</v>
      </c>
      <c r="K10905" s="101" t="s">
        <v>1388</v>
      </c>
    </row>
    <row r="10906" spans="1:11" ht="56.25" customHeight="1">
      <c r="A10906" s="98" t="s">
        <v>633</v>
      </c>
      <c r="B10906" s="125" t="s">
        <v>1309</v>
      </c>
      <c r="C10906" s="126">
        <v>42585</v>
      </c>
      <c r="D10906" s="98" t="s">
        <v>1376</v>
      </c>
      <c r="E10906" s="98">
        <v>10775189</v>
      </c>
      <c r="F10906" s="98"/>
      <c r="G10906" s="127" t="s">
        <v>6026</v>
      </c>
      <c r="H10906" s="128">
        <v>75</v>
      </c>
      <c r="I10906" s="128">
        <v>0</v>
      </c>
      <c r="J10906" s="129">
        <v>75</v>
      </c>
      <c r="K10906" s="101" t="s">
        <v>1388</v>
      </c>
    </row>
    <row r="10907" spans="1:11" ht="56.25" customHeight="1">
      <c r="A10907" s="98" t="s">
        <v>633</v>
      </c>
      <c r="B10907" s="125" t="s">
        <v>1309</v>
      </c>
      <c r="C10907" s="126">
        <v>42585</v>
      </c>
      <c r="D10907" s="98" t="s">
        <v>1376</v>
      </c>
      <c r="E10907" s="98">
        <v>10775210</v>
      </c>
      <c r="F10907" s="98"/>
      <c r="G10907" s="127" t="s">
        <v>6023</v>
      </c>
      <c r="H10907" s="128">
        <v>75</v>
      </c>
      <c r="I10907" s="128">
        <v>0</v>
      </c>
      <c r="J10907" s="129">
        <v>75</v>
      </c>
      <c r="K10907" s="101" t="s">
        <v>1388</v>
      </c>
    </row>
    <row r="10908" spans="1:11" ht="56.25" customHeight="1">
      <c r="A10908" s="98" t="s">
        <v>633</v>
      </c>
      <c r="B10908" s="125" t="s">
        <v>1309</v>
      </c>
      <c r="C10908" s="126">
        <v>42586</v>
      </c>
      <c r="D10908" s="98" t="s">
        <v>1376</v>
      </c>
      <c r="E10908" s="98">
        <v>10775232</v>
      </c>
      <c r="F10908" s="98"/>
      <c r="G10908" s="127" t="s">
        <v>6052</v>
      </c>
      <c r="H10908" s="128">
        <v>75</v>
      </c>
      <c r="I10908" s="128">
        <v>0</v>
      </c>
      <c r="J10908" s="129">
        <v>75</v>
      </c>
      <c r="K10908" s="101" t="s">
        <v>1388</v>
      </c>
    </row>
    <row r="10909" spans="1:11" ht="56.25" customHeight="1">
      <c r="A10909" s="98" t="s">
        <v>633</v>
      </c>
      <c r="B10909" s="125" t="s">
        <v>1309</v>
      </c>
      <c r="C10909" s="126">
        <v>42585</v>
      </c>
      <c r="D10909" s="98" t="s">
        <v>1376</v>
      </c>
      <c r="E10909" s="98">
        <v>10775234</v>
      </c>
      <c r="F10909" s="98"/>
      <c r="G10909" s="127" t="s">
        <v>6025</v>
      </c>
      <c r="H10909" s="128">
        <v>75</v>
      </c>
      <c r="I10909" s="128">
        <v>0</v>
      </c>
      <c r="J10909" s="129">
        <v>75</v>
      </c>
      <c r="K10909" s="101" t="s">
        <v>1388</v>
      </c>
    </row>
    <row r="10910" spans="1:11" ht="56.25" customHeight="1">
      <c r="A10910" s="98" t="s">
        <v>633</v>
      </c>
      <c r="B10910" s="125" t="s">
        <v>1309</v>
      </c>
      <c r="C10910" s="126">
        <v>42585</v>
      </c>
      <c r="D10910" s="98" t="s">
        <v>1376</v>
      </c>
      <c r="E10910" s="98">
        <v>10775256</v>
      </c>
      <c r="F10910" s="98"/>
      <c r="G10910" s="127" t="s">
        <v>6024</v>
      </c>
      <c r="H10910" s="128">
        <v>75</v>
      </c>
      <c r="I10910" s="128">
        <v>0</v>
      </c>
      <c r="J10910" s="129">
        <v>75</v>
      </c>
      <c r="K10910" s="101" t="s">
        <v>1388</v>
      </c>
    </row>
    <row r="10911" spans="1:11" ht="56.25" customHeight="1">
      <c r="A10911" s="98" t="s">
        <v>633</v>
      </c>
      <c r="B10911" s="125" t="s">
        <v>1309</v>
      </c>
      <c r="C10911" s="126">
        <v>42585</v>
      </c>
      <c r="D10911" s="98" t="s">
        <v>1376</v>
      </c>
      <c r="E10911" s="98">
        <v>10780634</v>
      </c>
      <c r="F10911" s="98"/>
      <c r="G10911" s="127" t="s">
        <v>5996</v>
      </c>
      <c r="H10911" s="128">
        <v>0</v>
      </c>
      <c r="I10911" s="128">
        <v>1953233.23</v>
      </c>
      <c r="J10911" s="129">
        <v>1953233.23</v>
      </c>
      <c r="K10911" s="101" t="s">
        <v>1388</v>
      </c>
    </row>
    <row r="10912" spans="1:11" ht="56.25" customHeight="1">
      <c r="A10912" s="98" t="s">
        <v>633</v>
      </c>
      <c r="B10912" s="125" t="s">
        <v>1309</v>
      </c>
      <c r="C10912" s="126">
        <v>42585</v>
      </c>
      <c r="D10912" s="98" t="s">
        <v>1376</v>
      </c>
      <c r="E10912" s="98">
        <v>10780636</v>
      </c>
      <c r="F10912" s="98"/>
      <c r="G10912" s="127" t="s">
        <v>5997</v>
      </c>
      <c r="H10912" s="128">
        <v>0</v>
      </c>
      <c r="I10912" s="128">
        <v>466388.07</v>
      </c>
      <c r="J10912" s="129">
        <v>466388.07</v>
      </c>
      <c r="K10912" s="101" t="s">
        <v>1388</v>
      </c>
    </row>
    <row r="10913" spans="1:11" ht="56.25" customHeight="1">
      <c r="A10913" s="98" t="s">
        <v>633</v>
      </c>
      <c r="B10913" s="125" t="s">
        <v>1309</v>
      </c>
      <c r="C10913" s="126">
        <v>42585</v>
      </c>
      <c r="D10913" s="98" t="s">
        <v>1330</v>
      </c>
      <c r="E10913" s="98">
        <v>10780637</v>
      </c>
      <c r="F10913" s="98"/>
      <c r="G10913" s="127" t="s">
        <v>5998</v>
      </c>
      <c r="H10913" s="128">
        <v>0</v>
      </c>
      <c r="I10913" s="128">
        <v>121946.68</v>
      </c>
      <c r="J10913" s="129">
        <v>121946.68</v>
      </c>
      <c r="K10913" s="101" t="s">
        <v>1429</v>
      </c>
    </row>
    <row r="10914" spans="1:11" ht="56.25" customHeight="1">
      <c r="A10914" s="98" t="s">
        <v>633</v>
      </c>
      <c r="B10914" s="125" t="s">
        <v>1309</v>
      </c>
      <c r="C10914" s="126">
        <v>42606</v>
      </c>
      <c r="D10914" s="98" t="s">
        <v>1364</v>
      </c>
      <c r="E10914" s="98">
        <v>10913825</v>
      </c>
      <c r="F10914" s="98"/>
      <c r="G10914" s="127" t="s">
        <v>6519</v>
      </c>
      <c r="H10914" s="128">
        <v>0</v>
      </c>
      <c r="I10914" s="128">
        <v>8018.08</v>
      </c>
      <c r="J10914" s="129">
        <v>8018.08</v>
      </c>
      <c r="K10914" s="101" t="s">
        <v>1388</v>
      </c>
    </row>
    <row r="10915" spans="1:11" ht="56.25" customHeight="1">
      <c r="A10915" s="98" t="s">
        <v>633</v>
      </c>
      <c r="B10915" s="125" t="s">
        <v>1309</v>
      </c>
      <c r="C10915" s="126">
        <v>42611</v>
      </c>
      <c r="D10915" s="98" t="s">
        <v>1376</v>
      </c>
      <c r="E10915" s="98">
        <v>10953249</v>
      </c>
      <c r="F10915" s="98"/>
      <c r="G10915" s="127" t="s">
        <v>6680</v>
      </c>
      <c r="H10915" s="128">
        <v>174</v>
      </c>
      <c r="I10915" s="128">
        <v>0</v>
      </c>
      <c r="J10915" s="129">
        <v>174</v>
      </c>
      <c r="K10915" s="101" t="s">
        <v>1388</v>
      </c>
    </row>
    <row r="10916" spans="1:11" ht="56.25" customHeight="1">
      <c r="A10916" s="98" t="s">
        <v>633</v>
      </c>
      <c r="B10916" s="125" t="s">
        <v>1309</v>
      </c>
      <c r="C10916" s="126">
        <v>42410</v>
      </c>
      <c r="D10916" s="98" t="s">
        <v>6</v>
      </c>
      <c r="E10916" s="98">
        <v>990201001</v>
      </c>
      <c r="F10916" s="98"/>
      <c r="G10916" s="127" t="s">
        <v>2057</v>
      </c>
      <c r="H10916" s="128">
        <v>0</v>
      </c>
      <c r="I10916" s="128">
        <v>4901.8999999999996</v>
      </c>
      <c r="J10916" s="129">
        <v>4901.8999999999996</v>
      </c>
      <c r="K10916" s="101" t="s">
        <v>1388</v>
      </c>
    </row>
    <row r="10917" spans="1:11" ht="56.25" customHeight="1">
      <c r="A10917" s="98" t="s">
        <v>633</v>
      </c>
      <c r="B10917" s="125" t="s">
        <v>1309</v>
      </c>
      <c r="C10917" s="126">
        <v>42411</v>
      </c>
      <c r="D10917" s="98" t="s">
        <v>6</v>
      </c>
      <c r="E10917" s="98">
        <v>990201001</v>
      </c>
      <c r="F10917" s="98"/>
      <c r="G10917" s="127" t="s">
        <v>2091</v>
      </c>
      <c r="H10917" s="128">
        <v>0</v>
      </c>
      <c r="I10917" s="128">
        <v>564</v>
      </c>
      <c r="J10917" s="129">
        <v>564</v>
      </c>
      <c r="K10917" s="101" t="s">
        <v>1388</v>
      </c>
    </row>
    <row r="10918" spans="1:11" ht="56.25" customHeight="1">
      <c r="A10918" s="98" t="s">
        <v>633</v>
      </c>
      <c r="B10918" s="125" t="s">
        <v>1309</v>
      </c>
      <c r="C10918" s="126">
        <v>42411</v>
      </c>
      <c r="D10918" s="98" t="s">
        <v>6</v>
      </c>
      <c r="E10918" s="98">
        <v>990201001</v>
      </c>
      <c r="F10918" s="98"/>
      <c r="G10918" s="127" t="s">
        <v>2092</v>
      </c>
      <c r="H10918" s="128">
        <v>0</v>
      </c>
      <c r="I10918" s="128">
        <v>153</v>
      </c>
      <c r="J10918" s="129">
        <v>153</v>
      </c>
      <c r="K10918" s="101" t="s">
        <v>1388</v>
      </c>
    </row>
    <row r="10919" spans="1:11" ht="56.25" customHeight="1">
      <c r="A10919" s="98" t="s">
        <v>633</v>
      </c>
      <c r="B10919" s="125" t="s">
        <v>1309</v>
      </c>
      <c r="C10919" s="126">
        <v>42411</v>
      </c>
      <c r="D10919" s="98" t="s">
        <v>6</v>
      </c>
      <c r="E10919" s="98">
        <v>990201001</v>
      </c>
      <c r="F10919" s="98"/>
      <c r="G10919" s="127" t="s">
        <v>2093</v>
      </c>
      <c r="H10919" s="128">
        <v>0</v>
      </c>
      <c r="I10919" s="128">
        <v>153</v>
      </c>
      <c r="J10919" s="129">
        <v>153</v>
      </c>
      <c r="K10919" s="101" t="s">
        <v>1388</v>
      </c>
    </row>
    <row r="10920" spans="1:11" ht="56.25" customHeight="1">
      <c r="A10920" s="98" t="s">
        <v>633</v>
      </c>
      <c r="B10920" s="125" t="s">
        <v>1309</v>
      </c>
      <c r="C10920" s="126">
        <v>42439</v>
      </c>
      <c r="D10920" s="98" t="s">
        <v>6</v>
      </c>
      <c r="E10920" s="98">
        <v>990201001</v>
      </c>
      <c r="F10920" s="98"/>
      <c r="G10920" s="127" t="s">
        <v>2648</v>
      </c>
      <c r="H10920" s="128">
        <v>0</v>
      </c>
      <c r="I10920" s="128">
        <v>6357.57</v>
      </c>
      <c r="J10920" s="129">
        <v>6357.57</v>
      </c>
      <c r="K10920" s="101" t="s">
        <v>1388</v>
      </c>
    </row>
    <row r="10921" spans="1:11" ht="56.25" customHeight="1">
      <c r="A10921" s="98" t="s">
        <v>633</v>
      </c>
      <c r="B10921" s="125" t="s">
        <v>1309</v>
      </c>
      <c r="C10921" s="126">
        <v>42471</v>
      </c>
      <c r="D10921" s="98" t="s">
        <v>6</v>
      </c>
      <c r="E10921" s="98">
        <v>990201001</v>
      </c>
      <c r="F10921" s="98"/>
      <c r="G10921" s="127" t="s">
        <v>3315</v>
      </c>
      <c r="H10921" s="128">
        <v>0</v>
      </c>
      <c r="I10921" s="128">
        <v>10790.32</v>
      </c>
      <c r="J10921" s="129">
        <v>10790.32</v>
      </c>
      <c r="K10921" s="101" t="s">
        <v>1388</v>
      </c>
    </row>
    <row r="10922" spans="1:11" ht="56.25" customHeight="1">
      <c r="A10922" s="98" t="s">
        <v>633</v>
      </c>
      <c r="B10922" s="125" t="s">
        <v>1309</v>
      </c>
      <c r="C10922" s="126">
        <v>42500</v>
      </c>
      <c r="D10922" s="98" t="s">
        <v>6</v>
      </c>
      <c r="E10922" s="98">
        <v>990201001</v>
      </c>
      <c r="F10922" s="98"/>
      <c r="G10922" s="127" t="s">
        <v>3873</v>
      </c>
      <c r="H10922" s="128">
        <v>0</v>
      </c>
      <c r="I10922" s="128">
        <v>8757.99</v>
      </c>
      <c r="J10922" s="129">
        <v>8757.99</v>
      </c>
      <c r="K10922" s="101" t="s">
        <v>1388</v>
      </c>
    </row>
    <row r="10923" spans="1:11" ht="56.25" customHeight="1">
      <c r="A10923" s="98" t="s">
        <v>633</v>
      </c>
      <c r="B10923" s="125" t="s">
        <v>1309</v>
      </c>
      <c r="C10923" s="126">
        <v>42530</v>
      </c>
      <c r="D10923" s="98" t="s">
        <v>6</v>
      </c>
      <c r="E10923" s="98">
        <v>990201001</v>
      </c>
      <c r="F10923" s="98"/>
      <c r="G10923" s="127" t="s">
        <v>4563</v>
      </c>
      <c r="H10923" s="128">
        <v>0</v>
      </c>
      <c r="I10923" s="128">
        <v>11723.16</v>
      </c>
      <c r="J10923" s="129">
        <v>11723.16</v>
      </c>
      <c r="K10923" s="101" t="s">
        <v>1388</v>
      </c>
    </row>
    <row r="10924" spans="1:11" ht="56.25" customHeight="1">
      <c r="A10924" s="98" t="s">
        <v>633</v>
      </c>
      <c r="B10924" s="125" t="s">
        <v>1309</v>
      </c>
      <c r="C10924" s="126">
        <v>42559</v>
      </c>
      <c r="D10924" s="98" t="s">
        <v>6</v>
      </c>
      <c r="E10924" s="98">
        <v>990201001</v>
      </c>
      <c r="F10924" s="98"/>
      <c r="G10924" s="127" t="s">
        <v>5415</v>
      </c>
      <c r="H10924" s="128">
        <v>0</v>
      </c>
      <c r="I10924" s="128">
        <v>9979.16</v>
      </c>
      <c r="J10924" s="129">
        <v>9979.16</v>
      </c>
      <c r="K10924" s="101" t="s">
        <v>1388</v>
      </c>
    </row>
    <row r="10925" spans="1:11" ht="56.25" customHeight="1">
      <c r="A10925" s="98" t="s">
        <v>633</v>
      </c>
      <c r="B10925" s="125" t="s">
        <v>1309</v>
      </c>
      <c r="C10925" s="126">
        <v>42591</v>
      </c>
      <c r="D10925" s="98" t="s">
        <v>6</v>
      </c>
      <c r="E10925" s="98">
        <v>990201001</v>
      </c>
      <c r="F10925" s="98"/>
      <c r="G10925" s="127" t="s">
        <v>6146</v>
      </c>
      <c r="H10925" s="128">
        <v>0</v>
      </c>
      <c r="I10925" s="128">
        <v>6505.16</v>
      </c>
      <c r="J10925" s="129">
        <v>6505.16</v>
      </c>
      <c r="K10925" s="101" t="s">
        <v>1388</v>
      </c>
    </row>
    <row r="10926" spans="1:11" ht="56.25" customHeight="1">
      <c r="A10926" s="98" t="s">
        <v>633</v>
      </c>
      <c r="B10926" s="125" t="s">
        <v>1309</v>
      </c>
      <c r="C10926" s="126">
        <v>42620</v>
      </c>
      <c r="D10926" s="98" t="s">
        <v>6</v>
      </c>
      <c r="E10926" s="98">
        <v>990201001</v>
      </c>
      <c r="F10926" s="98"/>
      <c r="G10926" s="127" t="s">
        <v>6922</v>
      </c>
      <c r="H10926" s="128">
        <v>0</v>
      </c>
      <c r="I10926" s="128">
        <v>9690.83</v>
      </c>
      <c r="J10926" s="129">
        <v>9690.83</v>
      </c>
      <c r="K10926" s="101" t="s">
        <v>1388</v>
      </c>
    </row>
    <row r="10927" spans="1:11" ht="56.25" customHeight="1">
      <c r="A10927" s="98" t="s">
        <v>634</v>
      </c>
      <c r="B10927" s="125" t="s">
        <v>1313</v>
      </c>
      <c r="C10927" s="126">
        <v>42564</v>
      </c>
      <c r="D10927" s="98" t="s">
        <v>15</v>
      </c>
      <c r="E10927" s="98">
        <v>239</v>
      </c>
      <c r="F10927" s="98"/>
      <c r="G10927" s="127" t="s">
        <v>5509</v>
      </c>
      <c r="H10927" s="128">
        <v>542.27</v>
      </c>
      <c r="I10927" s="128">
        <v>0</v>
      </c>
      <c r="J10927" s="129">
        <v>542.27</v>
      </c>
      <c r="K10927" s="101" t="s">
        <v>1388</v>
      </c>
    </row>
    <row r="10928" spans="1:11" ht="56.25" customHeight="1">
      <c r="A10928" s="98" t="s">
        <v>634</v>
      </c>
      <c r="B10928" s="125" t="s">
        <v>1313</v>
      </c>
      <c r="C10928" s="126">
        <v>42570</v>
      </c>
      <c r="D10928" s="98" t="s">
        <v>15</v>
      </c>
      <c r="E10928" s="98">
        <v>248</v>
      </c>
      <c r="F10928" s="98"/>
      <c r="G10928" s="127" t="s">
        <v>5659</v>
      </c>
      <c r="H10928" s="128">
        <v>482.87</v>
      </c>
      <c r="I10928" s="128">
        <v>0</v>
      </c>
      <c r="J10928" s="129">
        <v>482.87</v>
      </c>
      <c r="K10928" s="101" t="s">
        <v>1388</v>
      </c>
    </row>
    <row r="10929" spans="1:11" ht="56.25" customHeight="1">
      <c r="A10929" s="98" t="s">
        <v>634</v>
      </c>
      <c r="B10929" s="125" t="s">
        <v>1313</v>
      </c>
      <c r="C10929" s="126">
        <v>42570</v>
      </c>
      <c r="D10929" s="98" t="s">
        <v>1365</v>
      </c>
      <c r="E10929" s="98">
        <v>248</v>
      </c>
      <c r="F10929" s="98"/>
      <c r="G10929" s="127" t="s">
        <v>5658</v>
      </c>
      <c r="H10929" s="128">
        <v>2583.14</v>
      </c>
      <c r="I10929" s="128">
        <v>0</v>
      </c>
      <c r="J10929" s="129">
        <v>2583.14</v>
      </c>
      <c r="K10929" s="101" t="s">
        <v>1388</v>
      </c>
    </row>
    <row r="10930" spans="1:11" ht="56.25" customHeight="1">
      <c r="A10930" s="98" t="s">
        <v>634</v>
      </c>
      <c r="B10930" s="125" t="s">
        <v>1313</v>
      </c>
      <c r="C10930" s="126">
        <v>42613</v>
      </c>
      <c r="D10930" s="98" t="s">
        <v>15</v>
      </c>
      <c r="E10930" s="98">
        <v>565</v>
      </c>
      <c r="F10930" s="98"/>
      <c r="G10930" s="127" t="s">
        <v>6739</v>
      </c>
      <c r="H10930" s="128">
        <v>53625.71</v>
      </c>
      <c r="I10930" s="128">
        <v>0</v>
      </c>
      <c r="J10930" s="129">
        <v>53625.71</v>
      </c>
      <c r="K10930" s="101" t="s">
        <v>1388</v>
      </c>
    </row>
    <row r="10931" spans="1:11" ht="56.25" customHeight="1">
      <c r="A10931" s="98" t="s">
        <v>634</v>
      </c>
      <c r="B10931" s="125" t="s">
        <v>1313</v>
      </c>
      <c r="C10931" s="126">
        <v>42440</v>
      </c>
      <c r="D10931" s="98" t="s">
        <v>6</v>
      </c>
      <c r="E10931" s="98">
        <v>995</v>
      </c>
      <c r="F10931" s="98"/>
      <c r="G10931" s="127" t="s">
        <v>2671</v>
      </c>
      <c r="H10931" s="128">
        <v>0</v>
      </c>
      <c r="I10931" s="128">
        <v>9979.2999999999993</v>
      </c>
      <c r="J10931" s="129">
        <v>9979.2999999999993</v>
      </c>
      <c r="K10931" s="101" t="s">
        <v>1388</v>
      </c>
    </row>
    <row r="10932" spans="1:11" ht="56.25" customHeight="1">
      <c r="A10932" s="98" t="s">
        <v>634</v>
      </c>
      <c r="B10932" s="125" t="s">
        <v>1313</v>
      </c>
      <c r="C10932" s="126">
        <v>42551</v>
      </c>
      <c r="D10932" s="98" t="s">
        <v>20</v>
      </c>
      <c r="E10932" s="98">
        <v>3984</v>
      </c>
      <c r="F10932" s="98"/>
      <c r="G10932" s="127" t="s">
        <v>5226</v>
      </c>
      <c r="H10932" s="128">
        <v>11381.79</v>
      </c>
      <c r="I10932" s="128">
        <v>0</v>
      </c>
      <c r="J10932" s="129">
        <v>11381.79</v>
      </c>
      <c r="K10932" s="101" t="s">
        <v>1388</v>
      </c>
    </row>
    <row r="10933" spans="1:11" ht="56.25" customHeight="1">
      <c r="A10933" s="98" t="s">
        <v>634</v>
      </c>
      <c r="B10933" s="125" t="s">
        <v>1313</v>
      </c>
      <c r="C10933" s="126">
        <v>42373</v>
      </c>
      <c r="D10933" s="98" t="s">
        <v>11</v>
      </c>
      <c r="E10933" s="98">
        <v>7091</v>
      </c>
      <c r="F10933" s="98"/>
      <c r="G10933" s="127" t="s">
        <v>1392</v>
      </c>
      <c r="H10933" s="128">
        <v>4133.07</v>
      </c>
      <c r="I10933" s="128">
        <v>0</v>
      </c>
      <c r="J10933" s="129">
        <v>4133.07</v>
      </c>
      <c r="K10933" s="101" t="s">
        <v>1388</v>
      </c>
    </row>
    <row r="10934" spans="1:11" ht="56.25" customHeight="1">
      <c r="A10934" s="98" t="s">
        <v>634</v>
      </c>
      <c r="B10934" s="125" t="s">
        <v>1313</v>
      </c>
      <c r="C10934" s="126">
        <v>42376</v>
      </c>
      <c r="D10934" s="98" t="s">
        <v>11</v>
      </c>
      <c r="E10934" s="98">
        <v>7092</v>
      </c>
      <c r="F10934" s="98"/>
      <c r="G10934" s="127" t="s">
        <v>1434</v>
      </c>
      <c r="H10934" s="128">
        <v>2152.3200000000002</v>
      </c>
      <c r="I10934" s="128">
        <v>0</v>
      </c>
      <c r="J10934" s="129">
        <v>2152.3200000000002</v>
      </c>
      <c r="K10934" s="101" t="s">
        <v>1388</v>
      </c>
    </row>
    <row r="10935" spans="1:11" ht="56.25" customHeight="1">
      <c r="A10935" s="98" t="s">
        <v>634</v>
      </c>
      <c r="B10935" s="125" t="s">
        <v>1313</v>
      </c>
      <c r="C10935" s="126">
        <v>42376</v>
      </c>
      <c r="D10935" s="98" t="s">
        <v>11</v>
      </c>
      <c r="E10935" s="98">
        <v>7094</v>
      </c>
      <c r="F10935" s="98"/>
      <c r="G10935" s="127" t="s">
        <v>1435</v>
      </c>
      <c r="H10935" s="128">
        <v>989.13</v>
      </c>
      <c r="I10935" s="128">
        <v>0</v>
      </c>
      <c r="J10935" s="129">
        <v>989.13</v>
      </c>
      <c r="K10935" s="101" t="s">
        <v>1388</v>
      </c>
    </row>
    <row r="10936" spans="1:11" ht="56.25" customHeight="1">
      <c r="A10936" s="98" t="s">
        <v>634</v>
      </c>
      <c r="B10936" s="125" t="s">
        <v>1313</v>
      </c>
      <c r="C10936" s="126">
        <v>42389</v>
      </c>
      <c r="D10936" s="98" t="s">
        <v>11</v>
      </c>
      <c r="E10936" s="98">
        <v>7104</v>
      </c>
      <c r="F10936" s="98"/>
      <c r="G10936" s="127" t="s">
        <v>1629</v>
      </c>
      <c r="H10936" s="128">
        <v>476.9</v>
      </c>
      <c r="I10936" s="128">
        <v>0</v>
      </c>
      <c r="J10936" s="129">
        <v>476.9</v>
      </c>
      <c r="K10936" s="101" t="s">
        <v>1388</v>
      </c>
    </row>
    <row r="10937" spans="1:11" ht="56.25" customHeight="1">
      <c r="A10937" s="98" t="s">
        <v>634</v>
      </c>
      <c r="B10937" s="125" t="s">
        <v>1313</v>
      </c>
      <c r="C10937" s="126">
        <v>42394</v>
      </c>
      <c r="D10937" s="98" t="s">
        <v>11</v>
      </c>
      <c r="E10937" s="98">
        <v>7106</v>
      </c>
      <c r="F10937" s="98"/>
      <c r="G10937" s="127" t="s">
        <v>1696</v>
      </c>
      <c r="H10937" s="128">
        <v>1183.1300000000001</v>
      </c>
      <c r="I10937" s="128">
        <v>0</v>
      </c>
      <c r="J10937" s="129">
        <v>1183.1300000000001</v>
      </c>
      <c r="K10937" s="101" t="s">
        <v>1388</v>
      </c>
    </row>
    <row r="10938" spans="1:11" ht="56.25" customHeight="1">
      <c r="A10938" s="98" t="s">
        <v>634</v>
      </c>
      <c r="B10938" s="125" t="s">
        <v>1313</v>
      </c>
      <c r="C10938" s="126">
        <v>42380</v>
      </c>
      <c r="D10938" s="98" t="s">
        <v>11</v>
      </c>
      <c r="E10938" s="98">
        <v>7107</v>
      </c>
      <c r="F10938" s="98"/>
      <c r="G10938" s="127" t="s">
        <v>1468</v>
      </c>
      <c r="H10938" s="128">
        <v>649.22</v>
      </c>
      <c r="I10938" s="128">
        <v>0</v>
      </c>
      <c r="J10938" s="129">
        <v>649.22</v>
      </c>
      <c r="K10938" s="101" t="s">
        <v>1388</v>
      </c>
    </row>
    <row r="10939" spans="1:11" ht="56.25" customHeight="1">
      <c r="A10939" s="98" t="s">
        <v>634</v>
      </c>
      <c r="B10939" s="125" t="s">
        <v>1313</v>
      </c>
      <c r="C10939" s="126">
        <v>42384</v>
      </c>
      <c r="D10939" s="98" t="s">
        <v>11</v>
      </c>
      <c r="E10939" s="98">
        <v>7108</v>
      </c>
      <c r="F10939" s="98"/>
      <c r="G10939" s="127" t="s">
        <v>1554</v>
      </c>
      <c r="H10939" s="128">
        <v>1277.73</v>
      </c>
      <c r="I10939" s="128">
        <v>0</v>
      </c>
      <c r="J10939" s="129">
        <v>1277.73</v>
      </c>
      <c r="K10939" s="101" t="s">
        <v>1388</v>
      </c>
    </row>
    <row r="10940" spans="1:11" ht="56.25" customHeight="1">
      <c r="A10940" s="98" t="s">
        <v>634</v>
      </c>
      <c r="B10940" s="125" t="s">
        <v>1313</v>
      </c>
      <c r="C10940" s="126">
        <v>42384</v>
      </c>
      <c r="D10940" s="98" t="s">
        <v>11</v>
      </c>
      <c r="E10940" s="98">
        <v>7117</v>
      </c>
      <c r="F10940" s="98"/>
      <c r="G10940" s="127" t="s">
        <v>1555</v>
      </c>
      <c r="H10940" s="128">
        <v>1594.05</v>
      </c>
      <c r="I10940" s="128">
        <v>0</v>
      </c>
      <c r="J10940" s="129">
        <v>1594.05</v>
      </c>
      <c r="K10940" s="101" t="s">
        <v>1388</v>
      </c>
    </row>
    <row r="10941" spans="1:11" ht="56.25" customHeight="1">
      <c r="A10941" s="98" t="s">
        <v>634</v>
      </c>
      <c r="B10941" s="125" t="s">
        <v>1313</v>
      </c>
      <c r="C10941" s="126">
        <v>42388</v>
      </c>
      <c r="D10941" s="98" t="s">
        <v>11</v>
      </c>
      <c r="E10941" s="98">
        <v>7122</v>
      </c>
      <c r="F10941" s="98"/>
      <c r="G10941" s="127" t="s">
        <v>1606</v>
      </c>
      <c r="H10941" s="128">
        <v>336.47</v>
      </c>
      <c r="I10941" s="128">
        <v>0</v>
      </c>
      <c r="J10941" s="129">
        <v>336.47</v>
      </c>
      <c r="K10941" s="101" t="s">
        <v>1388</v>
      </c>
    </row>
    <row r="10942" spans="1:11" ht="56.25" customHeight="1">
      <c r="A10942" s="98" t="s">
        <v>634</v>
      </c>
      <c r="B10942" s="125" t="s">
        <v>1313</v>
      </c>
      <c r="C10942" s="126">
        <v>42395</v>
      </c>
      <c r="D10942" s="98" t="s">
        <v>11</v>
      </c>
      <c r="E10942" s="98">
        <v>7125</v>
      </c>
      <c r="F10942" s="98"/>
      <c r="G10942" s="127" t="s">
        <v>1721</v>
      </c>
      <c r="H10942" s="128">
        <v>12697.44</v>
      </c>
      <c r="I10942" s="128">
        <v>0</v>
      </c>
      <c r="J10942" s="129">
        <v>12697.44</v>
      </c>
      <c r="K10942" s="101" t="s">
        <v>1388</v>
      </c>
    </row>
    <row r="10943" spans="1:11" ht="56.25" customHeight="1">
      <c r="A10943" s="98" t="s">
        <v>634</v>
      </c>
      <c r="B10943" s="125" t="s">
        <v>1313</v>
      </c>
      <c r="C10943" s="126">
        <v>42395</v>
      </c>
      <c r="D10943" s="98" t="s">
        <v>11</v>
      </c>
      <c r="E10943" s="98">
        <v>7128</v>
      </c>
      <c r="F10943" s="98"/>
      <c r="G10943" s="127" t="s">
        <v>1722</v>
      </c>
      <c r="H10943" s="128">
        <v>6613.24</v>
      </c>
      <c r="I10943" s="128">
        <v>0</v>
      </c>
      <c r="J10943" s="129">
        <v>6613.24</v>
      </c>
      <c r="K10943" s="101" t="s">
        <v>1388</v>
      </c>
    </row>
    <row r="10944" spans="1:11" ht="56.25" customHeight="1">
      <c r="A10944" s="98" t="s">
        <v>634</v>
      </c>
      <c r="B10944" s="125" t="s">
        <v>1313</v>
      </c>
      <c r="C10944" s="126">
        <v>42395</v>
      </c>
      <c r="D10944" s="98" t="s">
        <v>11</v>
      </c>
      <c r="E10944" s="98">
        <v>7129</v>
      </c>
      <c r="F10944" s="98"/>
      <c r="G10944" s="127" t="s">
        <v>1723</v>
      </c>
      <c r="H10944" s="128">
        <v>5035.92</v>
      </c>
      <c r="I10944" s="128">
        <v>0</v>
      </c>
      <c r="J10944" s="129">
        <v>5035.92</v>
      </c>
      <c r="K10944" s="101" t="s">
        <v>1388</v>
      </c>
    </row>
    <row r="10945" spans="1:11" ht="56.25" customHeight="1">
      <c r="A10945" s="98" t="s">
        <v>634</v>
      </c>
      <c r="B10945" s="125" t="s">
        <v>1313</v>
      </c>
      <c r="C10945" s="126">
        <v>42396</v>
      </c>
      <c r="D10945" s="98" t="s">
        <v>11</v>
      </c>
      <c r="E10945" s="98">
        <v>7134</v>
      </c>
      <c r="F10945" s="98"/>
      <c r="G10945" s="127" t="s">
        <v>1757</v>
      </c>
      <c r="H10945" s="128">
        <v>322.55</v>
      </c>
      <c r="I10945" s="128">
        <v>0</v>
      </c>
      <c r="J10945" s="129">
        <v>322.55</v>
      </c>
      <c r="K10945" s="101" t="s">
        <v>1388</v>
      </c>
    </row>
    <row r="10946" spans="1:11" ht="56.25" customHeight="1">
      <c r="A10946" s="98" t="s">
        <v>634</v>
      </c>
      <c r="B10946" s="125" t="s">
        <v>1313</v>
      </c>
      <c r="C10946" s="126">
        <v>42384</v>
      </c>
      <c r="D10946" s="98" t="s">
        <v>11</v>
      </c>
      <c r="E10946" s="98">
        <v>7135</v>
      </c>
      <c r="F10946" s="98"/>
      <c r="G10946" s="127" t="s">
        <v>1556</v>
      </c>
      <c r="H10946" s="128">
        <v>576.37</v>
      </c>
      <c r="I10946" s="128">
        <v>0</v>
      </c>
      <c r="J10946" s="129">
        <v>576.37</v>
      </c>
      <c r="K10946" s="101" t="s">
        <v>1388</v>
      </c>
    </row>
    <row r="10947" spans="1:11" ht="56.25" customHeight="1">
      <c r="A10947" s="98" t="s">
        <v>634</v>
      </c>
      <c r="B10947" s="125" t="s">
        <v>1313</v>
      </c>
      <c r="C10947" s="126">
        <v>42384</v>
      </c>
      <c r="D10947" s="98" t="s">
        <v>11</v>
      </c>
      <c r="E10947" s="98">
        <v>7136</v>
      </c>
      <c r="F10947" s="98"/>
      <c r="G10947" s="127" t="s">
        <v>1557</v>
      </c>
      <c r="H10947" s="128">
        <v>5160.91</v>
      </c>
      <c r="I10947" s="128">
        <v>0</v>
      </c>
      <c r="J10947" s="129">
        <v>5160.91</v>
      </c>
      <c r="K10947" s="101" t="s">
        <v>1388</v>
      </c>
    </row>
    <row r="10948" spans="1:11" ht="56.25" customHeight="1">
      <c r="A10948" s="98" t="s">
        <v>634</v>
      </c>
      <c r="B10948" s="125" t="s">
        <v>1313</v>
      </c>
      <c r="C10948" s="126">
        <v>42384</v>
      </c>
      <c r="D10948" s="98" t="s">
        <v>11</v>
      </c>
      <c r="E10948" s="98">
        <v>7145</v>
      </c>
      <c r="F10948" s="98"/>
      <c r="G10948" s="127" t="s">
        <v>1558</v>
      </c>
      <c r="H10948" s="128">
        <v>5343.04</v>
      </c>
      <c r="I10948" s="128">
        <v>0</v>
      </c>
      <c r="J10948" s="129">
        <v>5343.04</v>
      </c>
      <c r="K10948" s="101" t="s">
        <v>1388</v>
      </c>
    </row>
    <row r="10949" spans="1:11" ht="56.25" customHeight="1">
      <c r="A10949" s="98" t="s">
        <v>634</v>
      </c>
      <c r="B10949" s="125" t="s">
        <v>1313</v>
      </c>
      <c r="C10949" s="126">
        <v>42394</v>
      </c>
      <c r="D10949" s="98" t="s">
        <v>11</v>
      </c>
      <c r="E10949" s="98">
        <v>7151</v>
      </c>
      <c r="F10949" s="98"/>
      <c r="G10949" s="127" t="s">
        <v>1697</v>
      </c>
      <c r="H10949" s="128">
        <v>9249.81</v>
      </c>
      <c r="I10949" s="128">
        <v>0</v>
      </c>
      <c r="J10949" s="129">
        <v>9249.81</v>
      </c>
      <c r="K10949" s="101" t="s">
        <v>1388</v>
      </c>
    </row>
    <row r="10950" spans="1:11" ht="56.25" customHeight="1">
      <c r="A10950" s="98" t="s">
        <v>634</v>
      </c>
      <c r="B10950" s="125" t="s">
        <v>1313</v>
      </c>
      <c r="C10950" s="126">
        <v>42375</v>
      </c>
      <c r="D10950" s="98" t="s">
        <v>11</v>
      </c>
      <c r="E10950" s="98">
        <v>7152</v>
      </c>
      <c r="F10950" s="98"/>
      <c r="G10950" s="127" t="s">
        <v>1417</v>
      </c>
      <c r="H10950" s="128">
        <v>389.98</v>
      </c>
      <c r="I10950" s="128">
        <v>0</v>
      </c>
      <c r="J10950" s="129">
        <v>389.98</v>
      </c>
      <c r="K10950" s="101" t="s">
        <v>1388</v>
      </c>
    </row>
    <row r="10951" spans="1:11" ht="56.25" customHeight="1">
      <c r="A10951" s="98" t="s">
        <v>634</v>
      </c>
      <c r="B10951" s="125" t="s">
        <v>1313</v>
      </c>
      <c r="C10951" s="126">
        <v>42375</v>
      </c>
      <c r="D10951" s="98" t="s">
        <v>11</v>
      </c>
      <c r="E10951" s="98">
        <v>7153</v>
      </c>
      <c r="F10951" s="98"/>
      <c r="G10951" s="127" t="s">
        <v>1418</v>
      </c>
      <c r="H10951" s="128">
        <v>6360.03</v>
      </c>
      <c r="I10951" s="128">
        <v>0</v>
      </c>
      <c r="J10951" s="129">
        <v>6360.03</v>
      </c>
      <c r="K10951" s="101" t="s">
        <v>1388</v>
      </c>
    </row>
    <row r="10952" spans="1:11" ht="56.25" customHeight="1">
      <c r="A10952" s="98" t="s">
        <v>634</v>
      </c>
      <c r="B10952" s="125" t="s">
        <v>1313</v>
      </c>
      <c r="C10952" s="126">
        <v>42401</v>
      </c>
      <c r="D10952" s="98" t="s">
        <v>11</v>
      </c>
      <c r="E10952" s="98">
        <v>7157</v>
      </c>
      <c r="F10952" s="98"/>
      <c r="G10952" s="127" t="s">
        <v>1860</v>
      </c>
      <c r="H10952" s="128">
        <v>4946.12</v>
      </c>
      <c r="I10952" s="128">
        <v>0</v>
      </c>
      <c r="J10952" s="129">
        <v>4946.12</v>
      </c>
      <c r="K10952" s="101" t="s">
        <v>1388</v>
      </c>
    </row>
    <row r="10953" spans="1:11" ht="56.25" customHeight="1">
      <c r="A10953" s="98" t="s">
        <v>634</v>
      </c>
      <c r="B10953" s="125" t="s">
        <v>1313</v>
      </c>
      <c r="C10953" s="126">
        <v>42394</v>
      </c>
      <c r="D10953" s="98" t="s">
        <v>11</v>
      </c>
      <c r="E10953" s="98">
        <v>7180</v>
      </c>
      <c r="F10953" s="98"/>
      <c r="G10953" s="127" t="s">
        <v>1698</v>
      </c>
      <c r="H10953" s="128">
        <v>398.28</v>
      </c>
      <c r="I10953" s="128">
        <v>0</v>
      </c>
      <c r="J10953" s="129">
        <v>398.28</v>
      </c>
      <c r="K10953" s="101" t="s">
        <v>1388</v>
      </c>
    </row>
    <row r="10954" spans="1:11" ht="56.25" customHeight="1">
      <c r="A10954" s="98" t="s">
        <v>634</v>
      </c>
      <c r="B10954" s="125" t="s">
        <v>1313</v>
      </c>
      <c r="C10954" s="126">
        <v>42410</v>
      </c>
      <c r="D10954" s="98" t="s">
        <v>11</v>
      </c>
      <c r="E10954" s="98">
        <v>7202</v>
      </c>
      <c r="F10954" s="98"/>
      <c r="G10954" s="127" t="s">
        <v>2058</v>
      </c>
      <c r="H10954" s="128">
        <v>3102.49</v>
      </c>
      <c r="I10954" s="128">
        <v>0</v>
      </c>
      <c r="J10954" s="129">
        <v>3102.49</v>
      </c>
      <c r="K10954" s="101" t="s">
        <v>1388</v>
      </c>
    </row>
    <row r="10955" spans="1:11" ht="56.25" customHeight="1">
      <c r="A10955" s="98" t="s">
        <v>634</v>
      </c>
      <c r="B10955" s="125" t="s">
        <v>1313</v>
      </c>
      <c r="C10955" s="126">
        <v>42416</v>
      </c>
      <c r="D10955" s="98" t="s">
        <v>11</v>
      </c>
      <c r="E10955" s="98">
        <v>7205</v>
      </c>
      <c r="F10955" s="98"/>
      <c r="G10955" s="127" t="s">
        <v>2210</v>
      </c>
      <c r="H10955" s="128">
        <v>768.65</v>
      </c>
      <c r="I10955" s="128">
        <v>0</v>
      </c>
      <c r="J10955" s="129">
        <v>768.65</v>
      </c>
      <c r="K10955" s="101" t="s">
        <v>1388</v>
      </c>
    </row>
    <row r="10956" spans="1:11" ht="56.25" customHeight="1">
      <c r="A10956" s="98" t="s">
        <v>634</v>
      </c>
      <c r="B10956" s="125" t="s">
        <v>1313</v>
      </c>
      <c r="C10956" s="126">
        <v>42416</v>
      </c>
      <c r="D10956" s="98" t="s">
        <v>11</v>
      </c>
      <c r="E10956" s="98">
        <v>7206</v>
      </c>
      <c r="F10956" s="98"/>
      <c r="G10956" s="127" t="s">
        <v>2211</v>
      </c>
      <c r="H10956" s="128">
        <v>428.74</v>
      </c>
      <c r="I10956" s="128">
        <v>0</v>
      </c>
      <c r="J10956" s="129">
        <v>428.74</v>
      </c>
      <c r="K10956" s="101" t="s">
        <v>1388</v>
      </c>
    </row>
    <row r="10957" spans="1:11" ht="56.25" customHeight="1">
      <c r="A10957" s="98" t="s">
        <v>634</v>
      </c>
      <c r="B10957" s="125" t="s">
        <v>1313</v>
      </c>
      <c r="C10957" s="126">
        <v>42416</v>
      </c>
      <c r="D10957" s="98" t="s">
        <v>11</v>
      </c>
      <c r="E10957" s="98">
        <v>7207</v>
      </c>
      <c r="F10957" s="98"/>
      <c r="G10957" s="127" t="s">
        <v>2212</v>
      </c>
      <c r="H10957" s="128">
        <v>329.61</v>
      </c>
      <c r="I10957" s="128">
        <v>0</v>
      </c>
      <c r="J10957" s="129">
        <v>329.61</v>
      </c>
      <c r="K10957" s="101" t="s">
        <v>1388</v>
      </c>
    </row>
    <row r="10958" spans="1:11" ht="56.25" customHeight="1">
      <c r="A10958" s="98" t="s">
        <v>634</v>
      </c>
      <c r="B10958" s="125" t="s">
        <v>1313</v>
      </c>
      <c r="C10958" s="126">
        <v>42416</v>
      </c>
      <c r="D10958" s="98" t="s">
        <v>11</v>
      </c>
      <c r="E10958" s="98">
        <v>7208</v>
      </c>
      <c r="F10958" s="98"/>
      <c r="G10958" s="127" t="s">
        <v>2213</v>
      </c>
      <c r="H10958" s="128">
        <v>576.02</v>
      </c>
      <c r="I10958" s="128">
        <v>0</v>
      </c>
      <c r="J10958" s="129">
        <v>576.02</v>
      </c>
      <c r="K10958" s="101" t="s">
        <v>1388</v>
      </c>
    </row>
    <row r="10959" spans="1:11" ht="56.25" customHeight="1">
      <c r="A10959" s="98" t="s">
        <v>634</v>
      </c>
      <c r="B10959" s="125" t="s">
        <v>1313</v>
      </c>
      <c r="C10959" s="126">
        <v>42416</v>
      </c>
      <c r="D10959" s="98" t="s">
        <v>11</v>
      </c>
      <c r="E10959" s="98">
        <v>7210</v>
      </c>
      <c r="F10959" s="98"/>
      <c r="G10959" s="127" t="s">
        <v>2214</v>
      </c>
      <c r="H10959" s="128">
        <v>2318.5300000000002</v>
      </c>
      <c r="I10959" s="128">
        <v>0</v>
      </c>
      <c r="J10959" s="129">
        <v>2318.5300000000002</v>
      </c>
      <c r="K10959" s="101" t="s">
        <v>1388</v>
      </c>
    </row>
    <row r="10960" spans="1:11" ht="56.25" customHeight="1">
      <c r="A10960" s="98" t="s">
        <v>634</v>
      </c>
      <c r="B10960" s="125" t="s">
        <v>1313</v>
      </c>
      <c r="C10960" s="126">
        <v>42416</v>
      </c>
      <c r="D10960" s="98" t="s">
        <v>11</v>
      </c>
      <c r="E10960" s="98">
        <v>7211</v>
      </c>
      <c r="F10960" s="98"/>
      <c r="G10960" s="127" t="s">
        <v>2215</v>
      </c>
      <c r="H10960" s="128">
        <v>353.97</v>
      </c>
      <c r="I10960" s="128">
        <v>0</v>
      </c>
      <c r="J10960" s="129">
        <v>353.97</v>
      </c>
      <c r="K10960" s="101" t="s">
        <v>1388</v>
      </c>
    </row>
    <row r="10961" spans="1:11" ht="56.25" customHeight="1">
      <c r="A10961" s="98" t="s">
        <v>634</v>
      </c>
      <c r="B10961" s="125" t="s">
        <v>1313</v>
      </c>
      <c r="C10961" s="126">
        <v>42416</v>
      </c>
      <c r="D10961" s="98" t="s">
        <v>11</v>
      </c>
      <c r="E10961" s="98">
        <v>7212</v>
      </c>
      <c r="F10961" s="98"/>
      <c r="G10961" s="127" t="s">
        <v>2216</v>
      </c>
      <c r="H10961" s="128">
        <v>1353.88</v>
      </c>
      <c r="I10961" s="128">
        <v>0</v>
      </c>
      <c r="J10961" s="129">
        <v>1353.88</v>
      </c>
      <c r="K10961" s="101" t="s">
        <v>1388</v>
      </c>
    </row>
    <row r="10962" spans="1:11" ht="56.25" customHeight="1">
      <c r="A10962" s="98" t="s">
        <v>634</v>
      </c>
      <c r="B10962" s="125" t="s">
        <v>1313</v>
      </c>
      <c r="C10962" s="126">
        <v>42416</v>
      </c>
      <c r="D10962" s="98" t="s">
        <v>11</v>
      </c>
      <c r="E10962" s="98">
        <v>7213</v>
      </c>
      <c r="F10962" s="98"/>
      <c r="G10962" s="127" t="s">
        <v>2217</v>
      </c>
      <c r="H10962" s="128">
        <v>2575.17</v>
      </c>
      <c r="I10962" s="128">
        <v>0</v>
      </c>
      <c r="J10962" s="129">
        <v>2575.17</v>
      </c>
      <c r="K10962" s="101" t="s">
        <v>1388</v>
      </c>
    </row>
    <row r="10963" spans="1:11" ht="56.25" customHeight="1">
      <c r="A10963" s="98" t="s">
        <v>634</v>
      </c>
      <c r="B10963" s="125" t="s">
        <v>1313</v>
      </c>
      <c r="C10963" s="126">
        <v>42416</v>
      </c>
      <c r="D10963" s="98" t="s">
        <v>11</v>
      </c>
      <c r="E10963" s="98">
        <v>7214</v>
      </c>
      <c r="F10963" s="98"/>
      <c r="G10963" s="127" t="s">
        <v>2218</v>
      </c>
      <c r="H10963" s="128">
        <v>509.76</v>
      </c>
      <c r="I10963" s="128">
        <v>0</v>
      </c>
      <c r="J10963" s="129">
        <v>509.76</v>
      </c>
      <c r="K10963" s="101" t="s">
        <v>1388</v>
      </c>
    </row>
    <row r="10964" spans="1:11" ht="56.25" customHeight="1">
      <c r="A10964" s="98" t="s">
        <v>634</v>
      </c>
      <c r="B10964" s="125" t="s">
        <v>1313</v>
      </c>
      <c r="C10964" s="126">
        <v>42416</v>
      </c>
      <c r="D10964" s="98" t="s">
        <v>11</v>
      </c>
      <c r="E10964" s="98">
        <v>7215</v>
      </c>
      <c r="F10964" s="98"/>
      <c r="G10964" s="127" t="s">
        <v>2219</v>
      </c>
      <c r="H10964" s="128">
        <v>5065.4799999999996</v>
      </c>
      <c r="I10964" s="128">
        <v>0</v>
      </c>
      <c r="J10964" s="129">
        <v>5065.4799999999996</v>
      </c>
      <c r="K10964" s="101" t="s">
        <v>1388</v>
      </c>
    </row>
    <row r="10965" spans="1:11" ht="56.25" customHeight="1">
      <c r="A10965" s="98" t="s">
        <v>634</v>
      </c>
      <c r="B10965" s="125" t="s">
        <v>1313</v>
      </c>
      <c r="C10965" s="126">
        <v>42411</v>
      </c>
      <c r="D10965" s="98" t="s">
        <v>11</v>
      </c>
      <c r="E10965" s="98">
        <v>7216</v>
      </c>
      <c r="F10965" s="98"/>
      <c r="G10965" s="127" t="s">
        <v>2094</v>
      </c>
      <c r="H10965" s="128">
        <v>4342.03</v>
      </c>
      <c r="I10965" s="128">
        <v>0</v>
      </c>
      <c r="J10965" s="129">
        <v>4342.03</v>
      </c>
      <c r="K10965" s="101" t="s">
        <v>1388</v>
      </c>
    </row>
    <row r="10966" spans="1:11" ht="56.25" customHeight="1">
      <c r="A10966" s="98" t="s">
        <v>634</v>
      </c>
      <c r="B10966" s="125" t="s">
        <v>1313</v>
      </c>
      <c r="C10966" s="126">
        <v>42416</v>
      </c>
      <c r="D10966" s="98" t="s">
        <v>11</v>
      </c>
      <c r="E10966" s="98">
        <v>7217</v>
      </c>
      <c r="F10966" s="98"/>
      <c r="G10966" s="127" t="s">
        <v>2220</v>
      </c>
      <c r="H10966" s="128">
        <v>668.22</v>
      </c>
      <c r="I10966" s="128">
        <v>0</v>
      </c>
      <c r="J10966" s="129">
        <v>668.22</v>
      </c>
      <c r="K10966" s="101" t="s">
        <v>1388</v>
      </c>
    </row>
    <row r="10967" spans="1:11" ht="56.25" customHeight="1">
      <c r="A10967" s="98" t="s">
        <v>634</v>
      </c>
      <c r="B10967" s="125" t="s">
        <v>1313</v>
      </c>
      <c r="C10967" s="126">
        <v>42416</v>
      </c>
      <c r="D10967" s="98" t="s">
        <v>11</v>
      </c>
      <c r="E10967" s="98">
        <v>7219</v>
      </c>
      <c r="F10967" s="98"/>
      <c r="G10967" s="127" t="s">
        <v>2221</v>
      </c>
      <c r="H10967" s="128">
        <v>6389.74</v>
      </c>
      <c r="I10967" s="128">
        <v>0</v>
      </c>
      <c r="J10967" s="129">
        <v>6389.74</v>
      </c>
      <c r="K10967" s="101" t="s">
        <v>1388</v>
      </c>
    </row>
    <row r="10968" spans="1:11" ht="56.25" customHeight="1">
      <c r="A10968" s="98" t="s">
        <v>634</v>
      </c>
      <c r="B10968" s="125" t="s">
        <v>1313</v>
      </c>
      <c r="C10968" s="126">
        <v>42410</v>
      </c>
      <c r="D10968" s="98" t="s">
        <v>11</v>
      </c>
      <c r="E10968" s="98">
        <v>7220</v>
      </c>
      <c r="F10968" s="98"/>
      <c r="G10968" s="127" t="s">
        <v>2059</v>
      </c>
      <c r="H10968" s="128">
        <v>1376.11</v>
      </c>
      <c r="I10968" s="128">
        <v>0</v>
      </c>
      <c r="J10968" s="129">
        <v>1376.11</v>
      </c>
      <c r="K10968" s="101" t="s">
        <v>1388</v>
      </c>
    </row>
    <row r="10969" spans="1:11" ht="56.25" customHeight="1">
      <c r="A10969" s="98" t="s">
        <v>634</v>
      </c>
      <c r="B10969" s="125" t="s">
        <v>1313</v>
      </c>
      <c r="C10969" s="126">
        <v>42416</v>
      </c>
      <c r="D10969" s="98" t="s">
        <v>11</v>
      </c>
      <c r="E10969" s="98">
        <v>7221</v>
      </c>
      <c r="F10969" s="98"/>
      <c r="G10969" s="127" t="s">
        <v>2222</v>
      </c>
      <c r="H10969" s="128">
        <v>5043.26</v>
      </c>
      <c r="I10969" s="128">
        <v>0</v>
      </c>
      <c r="J10969" s="129">
        <v>5043.26</v>
      </c>
      <c r="K10969" s="101" t="s">
        <v>1388</v>
      </c>
    </row>
    <row r="10970" spans="1:11" ht="56.25" customHeight="1">
      <c r="A10970" s="98" t="s">
        <v>634</v>
      </c>
      <c r="B10970" s="125" t="s">
        <v>1313</v>
      </c>
      <c r="C10970" s="126">
        <v>42416</v>
      </c>
      <c r="D10970" s="98" t="s">
        <v>11</v>
      </c>
      <c r="E10970" s="98">
        <v>7222</v>
      </c>
      <c r="F10970" s="98"/>
      <c r="G10970" s="127" t="s">
        <v>2223</v>
      </c>
      <c r="H10970" s="128">
        <v>1268.3399999999999</v>
      </c>
      <c r="I10970" s="128">
        <v>0</v>
      </c>
      <c r="J10970" s="129">
        <v>1268.3399999999999</v>
      </c>
      <c r="K10970" s="101" t="s">
        <v>1388</v>
      </c>
    </row>
    <row r="10971" spans="1:11" ht="56.25" customHeight="1">
      <c r="A10971" s="98" t="s">
        <v>634</v>
      </c>
      <c r="B10971" s="125" t="s">
        <v>1313</v>
      </c>
      <c r="C10971" s="126">
        <v>42403</v>
      </c>
      <c r="D10971" s="98" t="s">
        <v>11</v>
      </c>
      <c r="E10971" s="98">
        <v>7223</v>
      </c>
      <c r="F10971" s="98"/>
      <c r="G10971" s="127" t="s">
        <v>1901</v>
      </c>
      <c r="H10971" s="128">
        <v>809.95</v>
      </c>
      <c r="I10971" s="128">
        <v>0</v>
      </c>
      <c r="J10971" s="129">
        <v>809.95</v>
      </c>
      <c r="K10971" s="101" t="s">
        <v>1388</v>
      </c>
    </row>
    <row r="10972" spans="1:11" ht="56.25" customHeight="1">
      <c r="A10972" s="98" t="s">
        <v>634</v>
      </c>
      <c r="B10972" s="125" t="s">
        <v>1313</v>
      </c>
      <c r="C10972" s="126">
        <v>42416</v>
      </c>
      <c r="D10972" s="98" t="s">
        <v>11</v>
      </c>
      <c r="E10972" s="98">
        <v>7224</v>
      </c>
      <c r="F10972" s="98"/>
      <c r="G10972" s="127" t="s">
        <v>2224</v>
      </c>
      <c r="H10972" s="128">
        <v>2436.0500000000002</v>
      </c>
      <c r="I10972" s="128">
        <v>0</v>
      </c>
      <c r="J10972" s="129">
        <v>2436.0500000000002</v>
      </c>
      <c r="K10972" s="101" t="s">
        <v>1388</v>
      </c>
    </row>
    <row r="10973" spans="1:11" ht="56.25" customHeight="1">
      <c r="A10973" s="98" t="s">
        <v>634</v>
      </c>
      <c r="B10973" s="125" t="s">
        <v>1313</v>
      </c>
      <c r="C10973" s="126">
        <v>42416</v>
      </c>
      <c r="D10973" s="98" t="s">
        <v>11</v>
      </c>
      <c r="E10973" s="98">
        <v>7225</v>
      </c>
      <c r="F10973" s="98"/>
      <c r="G10973" s="127" t="s">
        <v>2225</v>
      </c>
      <c r="H10973" s="128">
        <v>2331.84</v>
      </c>
      <c r="I10973" s="128">
        <v>0</v>
      </c>
      <c r="J10973" s="129">
        <v>2331.84</v>
      </c>
      <c r="K10973" s="101" t="s">
        <v>1388</v>
      </c>
    </row>
    <row r="10974" spans="1:11" ht="56.25" customHeight="1">
      <c r="A10974" s="98" t="s">
        <v>634</v>
      </c>
      <c r="B10974" s="125" t="s">
        <v>1313</v>
      </c>
      <c r="C10974" s="126">
        <v>42416</v>
      </c>
      <c r="D10974" s="98" t="s">
        <v>11</v>
      </c>
      <c r="E10974" s="98">
        <v>7226</v>
      </c>
      <c r="F10974" s="98"/>
      <c r="G10974" s="127" t="s">
        <v>2226</v>
      </c>
      <c r="H10974" s="128">
        <v>477.93</v>
      </c>
      <c r="I10974" s="128">
        <v>0</v>
      </c>
      <c r="J10974" s="129">
        <v>477.93</v>
      </c>
      <c r="K10974" s="101" t="s">
        <v>1388</v>
      </c>
    </row>
    <row r="10975" spans="1:11" ht="56.25" customHeight="1">
      <c r="A10975" s="98" t="s">
        <v>634</v>
      </c>
      <c r="B10975" s="125" t="s">
        <v>1313</v>
      </c>
      <c r="C10975" s="126">
        <v>42411</v>
      </c>
      <c r="D10975" s="98" t="s">
        <v>11</v>
      </c>
      <c r="E10975" s="98">
        <v>7229</v>
      </c>
      <c r="F10975" s="98"/>
      <c r="G10975" s="127" t="s">
        <v>2095</v>
      </c>
      <c r="H10975" s="128">
        <v>21539.84</v>
      </c>
      <c r="I10975" s="128">
        <v>0</v>
      </c>
      <c r="J10975" s="129">
        <v>21539.84</v>
      </c>
      <c r="K10975" s="101" t="s">
        <v>1388</v>
      </c>
    </row>
    <row r="10976" spans="1:11" ht="56.25" customHeight="1">
      <c r="A10976" s="98" t="s">
        <v>634</v>
      </c>
      <c r="B10976" s="125" t="s">
        <v>1313</v>
      </c>
      <c r="C10976" s="126">
        <v>42410</v>
      </c>
      <c r="D10976" s="98" t="s">
        <v>11</v>
      </c>
      <c r="E10976" s="98">
        <v>7231</v>
      </c>
      <c r="F10976" s="98"/>
      <c r="G10976" s="127" t="s">
        <v>2060</v>
      </c>
      <c r="H10976" s="128">
        <v>567.52</v>
      </c>
      <c r="I10976" s="128">
        <v>0</v>
      </c>
      <c r="J10976" s="129">
        <v>567.52</v>
      </c>
      <c r="K10976" s="101" t="s">
        <v>1388</v>
      </c>
    </row>
    <row r="10977" spans="1:11" ht="56.25" customHeight="1">
      <c r="A10977" s="98" t="s">
        <v>634</v>
      </c>
      <c r="B10977" s="125" t="s">
        <v>1313</v>
      </c>
      <c r="C10977" s="126">
        <v>42416</v>
      </c>
      <c r="D10977" s="98" t="s">
        <v>11</v>
      </c>
      <c r="E10977" s="98">
        <v>7232</v>
      </c>
      <c r="F10977" s="98"/>
      <c r="G10977" s="127" t="s">
        <v>2227</v>
      </c>
      <c r="H10977" s="128">
        <v>696.21</v>
      </c>
      <c r="I10977" s="128">
        <v>0</v>
      </c>
      <c r="J10977" s="129">
        <v>696.21</v>
      </c>
      <c r="K10977" s="101" t="s">
        <v>1388</v>
      </c>
    </row>
    <row r="10978" spans="1:11" ht="56.25" customHeight="1">
      <c r="A10978" s="98" t="s">
        <v>634</v>
      </c>
      <c r="B10978" s="125" t="s">
        <v>1313</v>
      </c>
      <c r="C10978" s="126">
        <v>42422</v>
      </c>
      <c r="D10978" s="98" t="s">
        <v>11</v>
      </c>
      <c r="E10978" s="98">
        <v>7234</v>
      </c>
      <c r="F10978" s="98"/>
      <c r="G10978" s="127" t="s">
        <v>2343</v>
      </c>
      <c r="H10978" s="128">
        <v>8989.06</v>
      </c>
      <c r="I10978" s="128">
        <v>0</v>
      </c>
      <c r="J10978" s="129">
        <v>8989.06</v>
      </c>
      <c r="K10978" s="101" t="s">
        <v>1388</v>
      </c>
    </row>
    <row r="10979" spans="1:11" ht="56.25" customHeight="1">
      <c r="A10979" s="98" t="s">
        <v>634</v>
      </c>
      <c r="B10979" s="125" t="s">
        <v>1313</v>
      </c>
      <c r="C10979" s="126">
        <v>42422</v>
      </c>
      <c r="D10979" s="98" t="s">
        <v>11</v>
      </c>
      <c r="E10979" s="98">
        <v>7236</v>
      </c>
      <c r="F10979" s="98"/>
      <c r="G10979" s="127" t="s">
        <v>2344</v>
      </c>
      <c r="H10979" s="128">
        <v>7722.64</v>
      </c>
      <c r="I10979" s="128">
        <v>0</v>
      </c>
      <c r="J10979" s="129">
        <v>7722.64</v>
      </c>
      <c r="K10979" s="101" t="s">
        <v>1388</v>
      </c>
    </row>
    <row r="10980" spans="1:11" ht="56.25" customHeight="1">
      <c r="A10980" s="98" t="s">
        <v>634</v>
      </c>
      <c r="B10980" s="125" t="s">
        <v>1313</v>
      </c>
      <c r="C10980" s="126">
        <v>42422</v>
      </c>
      <c r="D10980" s="98" t="s">
        <v>11</v>
      </c>
      <c r="E10980" s="98">
        <v>7238</v>
      </c>
      <c r="F10980" s="98"/>
      <c r="G10980" s="127" t="s">
        <v>2345</v>
      </c>
      <c r="H10980" s="128">
        <v>31892.13</v>
      </c>
      <c r="I10980" s="128">
        <v>0</v>
      </c>
      <c r="J10980" s="129">
        <v>31892.13</v>
      </c>
      <c r="K10980" s="101" t="s">
        <v>1388</v>
      </c>
    </row>
    <row r="10981" spans="1:11" ht="56.25" customHeight="1">
      <c r="A10981" s="98" t="s">
        <v>634</v>
      </c>
      <c r="B10981" s="125" t="s">
        <v>1313</v>
      </c>
      <c r="C10981" s="126">
        <v>42422</v>
      </c>
      <c r="D10981" s="98" t="s">
        <v>11</v>
      </c>
      <c r="E10981" s="98">
        <v>7239</v>
      </c>
      <c r="F10981" s="98"/>
      <c r="G10981" s="127" t="s">
        <v>2346</v>
      </c>
      <c r="H10981" s="128">
        <v>9994.67</v>
      </c>
      <c r="I10981" s="128">
        <v>0</v>
      </c>
      <c r="J10981" s="129">
        <v>9994.67</v>
      </c>
      <c r="K10981" s="101" t="s">
        <v>1388</v>
      </c>
    </row>
    <row r="10982" spans="1:11" ht="56.25" customHeight="1">
      <c r="A10982" s="98" t="s">
        <v>634</v>
      </c>
      <c r="B10982" s="125" t="s">
        <v>1313</v>
      </c>
      <c r="C10982" s="126">
        <v>42403</v>
      </c>
      <c r="D10982" s="98" t="s">
        <v>11</v>
      </c>
      <c r="E10982" s="98">
        <v>7240</v>
      </c>
      <c r="F10982" s="98"/>
      <c r="G10982" s="127" t="s">
        <v>1902</v>
      </c>
      <c r="H10982" s="128">
        <v>452.75</v>
      </c>
      <c r="I10982" s="128">
        <v>0</v>
      </c>
      <c r="J10982" s="129">
        <v>452.75</v>
      </c>
      <c r="K10982" s="101" t="s">
        <v>1388</v>
      </c>
    </row>
    <row r="10983" spans="1:11" ht="56.25" customHeight="1">
      <c r="A10983" s="98" t="s">
        <v>634</v>
      </c>
      <c r="B10983" s="125" t="s">
        <v>1313</v>
      </c>
      <c r="C10983" s="126">
        <v>42403</v>
      </c>
      <c r="D10983" s="98" t="s">
        <v>11</v>
      </c>
      <c r="E10983" s="98">
        <v>7241</v>
      </c>
      <c r="F10983" s="98"/>
      <c r="G10983" s="127" t="s">
        <v>1903</v>
      </c>
      <c r="H10983" s="128">
        <v>914.29</v>
      </c>
      <c r="I10983" s="128">
        <v>0</v>
      </c>
      <c r="J10983" s="129">
        <v>914.29</v>
      </c>
      <c r="K10983" s="101" t="s">
        <v>1388</v>
      </c>
    </row>
    <row r="10984" spans="1:11" ht="56.25" customHeight="1">
      <c r="A10984" s="98" t="s">
        <v>634</v>
      </c>
      <c r="B10984" s="125" t="s">
        <v>1313</v>
      </c>
      <c r="C10984" s="126">
        <v>42416</v>
      </c>
      <c r="D10984" s="98" t="s">
        <v>11</v>
      </c>
      <c r="E10984" s="98">
        <v>7243</v>
      </c>
      <c r="F10984" s="98"/>
      <c r="G10984" s="127" t="s">
        <v>2228</v>
      </c>
      <c r="H10984" s="128">
        <v>291.75</v>
      </c>
      <c r="I10984" s="128">
        <v>0</v>
      </c>
      <c r="J10984" s="129">
        <v>291.75</v>
      </c>
      <c r="K10984" s="101" t="s">
        <v>1388</v>
      </c>
    </row>
    <row r="10985" spans="1:11" ht="56.25" customHeight="1">
      <c r="A10985" s="98" t="s">
        <v>634</v>
      </c>
      <c r="B10985" s="125" t="s">
        <v>1313</v>
      </c>
      <c r="C10985" s="126">
        <v>42416</v>
      </c>
      <c r="D10985" s="98" t="s">
        <v>11</v>
      </c>
      <c r="E10985" s="98">
        <v>7258</v>
      </c>
      <c r="F10985" s="98"/>
      <c r="G10985" s="127" t="s">
        <v>2229</v>
      </c>
      <c r="H10985" s="128">
        <v>836.16</v>
      </c>
      <c r="I10985" s="128">
        <v>0</v>
      </c>
      <c r="J10985" s="129">
        <v>836.16</v>
      </c>
      <c r="K10985" s="101" t="s">
        <v>1388</v>
      </c>
    </row>
    <row r="10986" spans="1:11" ht="56.25" customHeight="1">
      <c r="A10986" s="98" t="s">
        <v>634</v>
      </c>
      <c r="B10986" s="125" t="s">
        <v>1313</v>
      </c>
      <c r="C10986" s="126">
        <v>42388</v>
      </c>
      <c r="D10986" s="98" t="s">
        <v>11</v>
      </c>
      <c r="E10986" s="98">
        <v>7271</v>
      </c>
      <c r="F10986" s="98"/>
      <c r="G10986" s="127" t="s">
        <v>1607</v>
      </c>
      <c r="H10986" s="128">
        <v>618.41999999999996</v>
      </c>
      <c r="I10986" s="128">
        <v>0</v>
      </c>
      <c r="J10986" s="129">
        <v>618.41999999999996</v>
      </c>
      <c r="K10986" s="101" t="s">
        <v>1388</v>
      </c>
    </row>
    <row r="10987" spans="1:11" ht="56.25" customHeight="1">
      <c r="A10987" s="98" t="s">
        <v>634</v>
      </c>
      <c r="B10987" s="125" t="s">
        <v>1313</v>
      </c>
      <c r="C10987" s="126">
        <v>42388</v>
      </c>
      <c r="D10987" s="98" t="s">
        <v>11</v>
      </c>
      <c r="E10987" s="98">
        <v>7278</v>
      </c>
      <c r="F10987" s="98"/>
      <c r="G10987" s="127" t="s">
        <v>1608</v>
      </c>
      <c r="H10987" s="128">
        <v>278.44</v>
      </c>
      <c r="I10987" s="128">
        <v>0</v>
      </c>
      <c r="J10987" s="129">
        <v>278.44</v>
      </c>
      <c r="K10987" s="101" t="s">
        <v>1388</v>
      </c>
    </row>
    <row r="10988" spans="1:11" ht="56.25" customHeight="1">
      <c r="A10988" s="98" t="s">
        <v>634</v>
      </c>
      <c r="B10988" s="125" t="s">
        <v>1313</v>
      </c>
      <c r="C10988" s="126">
        <v>42419</v>
      </c>
      <c r="D10988" s="98" t="s">
        <v>11</v>
      </c>
      <c r="E10988" s="98">
        <v>7279</v>
      </c>
      <c r="F10988" s="98"/>
      <c r="G10988" s="127" t="s">
        <v>2323</v>
      </c>
      <c r="H10988" s="128">
        <v>71699.75</v>
      </c>
      <c r="I10988" s="128">
        <v>0</v>
      </c>
      <c r="J10988" s="129">
        <v>71699.75</v>
      </c>
      <c r="K10988" s="101" t="s">
        <v>1388</v>
      </c>
    </row>
    <row r="10989" spans="1:11" ht="56.25" customHeight="1">
      <c r="A10989" s="98" t="s">
        <v>634</v>
      </c>
      <c r="B10989" s="125" t="s">
        <v>1313</v>
      </c>
      <c r="C10989" s="126">
        <v>42410</v>
      </c>
      <c r="D10989" s="98" t="s">
        <v>11</v>
      </c>
      <c r="E10989" s="98">
        <v>7280</v>
      </c>
      <c r="F10989" s="98"/>
      <c r="G10989" s="127" t="s">
        <v>2061</v>
      </c>
      <c r="H10989" s="128">
        <v>604.08000000000004</v>
      </c>
      <c r="I10989" s="128">
        <v>0</v>
      </c>
      <c r="J10989" s="129">
        <v>604.08000000000004</v>
      </c>
      <c r="K10989" s="101" t="s">
        <v>1388</v>
      </c>
    </row>
    <row r="10990" spans="1:11" ht="56.25" customHeight="1">
      <c r="A10990" s="98" t="s">
        <v>634</v>
      </c>
      <c r="B10990" s="125" t="s">
        <v>1313</v>
      </c>
      <c r="C10990" s="126">
        <v>42418</v>
      </c>
      <c r="D10990" s="98" t="s">
        <v>11</v>
      </c>
      <c r="E10990" s="98">
        <v>7281</v>
      </c>
      <c r="F10990" s="98"/>
      <c r="G10990" s="127" t="s">
        <v>2292</v>
      </c>
      <c r="H10990" s="128">
        <v>516.27</v>
      </c>
      <c r="I10990" s="128">
        <v>0</v>
      </c>
      <c r="J10990" s="129">
        <v>516.27</v>
      </c>
      <c r="K10990" s="101" t="s">
        <v>1388</v>
      </c>
    </row>
    <row r="10991" spans="1:11" ht="56.25" customHeight="1">
      <c r="A10991" s="98" t="s">
        <v>634</v>
      </c>
      <c r="B10991" s="125" t="s">
        <v>1313</v>
      </c>
      <c r="C10991" s="126">
        <v>42410</v>
      </c>
      <c r="D10991" s="98" t="s">
        <v>11</v>
      </c>
      <c r="E10991" s="98">
        <v>7282</v>
      </c>
      <c r="F10991" s="98"/>
      <c r="G10991" s="127" t="s">
        <v>2062</v>
      </c>
      <c r="H10991" s="128">
        <v>639.48</v>
      </c>
      <c r="I10991" s="128">
        <v>0</v>
      </c>
      <c r="J10991" s="129">
        <v>639.48</v>
      </c>
      <c r="K10991" s="101" t="s">
        <v>1388</v>
      </c>
    </row>
    <row r="10992" spans="1:11" ht="56.25" customHeight="1">
      <c r="A10992" s="98" t="s">
        <v>634</v>
      </c>
      <c r="B10992" s="125" t="s">
        <v>1313</v>
      </c>
      <c r="C10992" s="126">
        <v>42416</v>
      </c>
      <c r="D10992" s="98" t="s">
        <v>11</v>
      </c>
      <c r="E10992" s="98">
        <v>7293</v>
      </c>
      <c r="F10992" s="98"/>
      <c r="G10992" s="127" t="s">
        <v>2230</v>
      </c>
      <c r="H10992" s="128">
        <v>1194.45</v>
      </c>
      <c r="I10992" s="128">
        <v>0</v>
      </c>
      <c r="J10992" s="129">
        <v>1194.45</v>
      </c>
      <c r="K10992" s="101" t="s">
        <v>1388</v>
      </c>
    </row>
    <row r="10993" spans="1:11" ht="56.25" customHeight="1">
      <c r="A10993" s="98" t="s">
        <v>634</v>
      </c>
      <c r="B10993" s="125" t="s">
        <v>1313</v>
      </c>
      <c r="C10993" s="126">
        <v>42416</v>
      </c>
      <c r="D10993" s="98" t="s">
        <v>11</v>
      </c>
      <c r="E10993" s="98">
        <v>7294</v>
      </c>
      <c r="F10993" s="98"/>
      <c r="G10993" s="127" t="s">
        <v>2231</v>
      </c>
      <c r="H10993" s="128">
        <v>482.59</v>
      </c>
      <c r="I10993" s="128">
        <v>0</v>
      </c>
      <c r="J10993" s="129">
        <v>482.59</v>
      </c>
      <c r="K10993" s="101" t="s">
        <v>1388</v>
      </c>
    </row>
    <row r="10994" spans="1:11" ht="56.25" customHeight="1">
      <c r="A10994" s="98" t="s">
        <v>634</v>
      </c>
      <c r="B10994" s="125" t="s">
        <v>1313</v>
      </c>
      <c r="C10994" s="126">
        <v>42416</v>
      </c>
      <c r="D10994" s="98" t="s">
        <v>11</v>
      </c>
      <c r="E10994" s="98">
        <v>7295</v>
      </c>
      <c r="F10994" s="98"/>
      <c r="G10994" s="127" t="s">
        <v>2232</v>
      </c>
      <c r="H10994" s="128">
        <v>435.39</v>
      </c>
      <c r="I10994" s="128">
        <v>0</v>
      </c>
      <c r="J10994" s="129">
        <v>435.39</v>
      </c>
      <c r="K10994" s="101" t="s">
        <v>1388</v>
      </c>
    </row>
    <row r="10995" spans="1:11" ht="56.25" customHeight="1">
      <c r="A10995" s="98" t="s">
        <v>634</v>
      </c>
      <c r="B10995" s="125" t="s">
        <v>1313</v>
      </c>
      <c r="C10995" s="126">
        <v>42397</v>
      </c>
      <c r="D10995" s="98" t="s">
        <v>11</v>
      </c>
      <c r="E10995" s="98">
        <v>7297</v>
      </c>
      <c r="F10995" s="98"/>
      <c r="G10995" s="127" t="s">
        <v>1795</v>
      </c>
      <c r="H10995" s="128">
        <v>904.14</v>
      </c>
      <c r="I10995" s="128">
        <v>0</v>
      </c>
      <c r="J10995" s="129">
        <v>904.14</v>
      </c>
      <c r="K10995" s="101" t="s">
        <v>1388</v>
      </c>
    </row>
    <row r="10996" spans="1:11" ht="56.25" customHeight="1">
      <c r="A10996" s="98" t="s">
        <v>634</v>
      </c>
      <c r="B10996" s="125" t="s">
        <v>1313</v>
      </c>
      <c r="C10996" s="126">
        <v>42397</v>
      </c>
      <c r="D10996" s="98" t="s">
        <v>11</v>
      </c>
      <c r="E10996" s="98">
        <v>7298</v>
      </c>
      <c r="F10996" s="98"/>
      <c r="G10996" s="127" t="s">
        <v>1796</v>
      </c>
      <c r="H10996" s="128">
        <v>289.69</v>
      </c>
      <c r="I10996" s="128">
        <v>0</v>
      </c>
      <c r="J10996" s="129">
        <v>289.69</v>
      </c>
      <c r="K10996" s="101" t="s">
        <v>1388</v>
      </c>
    </row>
    <row r="10997" spans="1:11" ht="56.25" customHeight="1">
      <c r="A10997" s="98" t="s">
        <v>634</v>
      </c>
      <c r="B10997" s="125" t="s">
        <v>1313</v>
      </c>
      <c r="C10997" s="126">
        <v>42397</v>
      </c>
      <c r="D10997" s="98" t="s">
        <v>11</v>
      </c>
      <c r="E10997" s="98">
        <v>7299</v>
      </c>
      <c r="F10997" s="98"/>
      <c r="G10997" s="127" t="s">
        <v>1797</v>
      </c>
      <c r="H10997" s="128">
        <v>1963.12</v>
      </c>
      <c r="I10997" s="128">
        <v>0</v>
      </c>
      <c r="J10997" s="129">
        <v>1963.12</v>
      </c>
      <c r="K10997" s="101" t="s">
        <v>1388</v>
      </c>
    </row>
    <row r="10998" spans="1:11" ht="56.25" customHeight="1">
      <c r="A10998" s="98" t="s">
        <v>634</v>
      </c>
      <c r="B10998" s="125" t="s">
        <v>1313</v>
      </c>
      <c r="C10998" s="126">
        <v>42397</v>
      </c>
      <c r="D10998" s="98" t="s">
        <v>11</v>
      </c>
      <c r="E10998" s="98">
        <v>7300</v>
      </c>
      <c r="F10998" s="98"/>
      <c r="G10998" s="127" t="s">
        <v>1798</v>
      </c>
      <c r="H10998" s="128">
        <v>300.60000000000002</v>
      </c>
      <c r="I10998" s="128">
        <v>0</v>
      </c>
      <c r="J10998" s="129">
        <v>300.60000000000002</v>
      </c>
      <c r="K10998" s="101" t="s">
        <v>1388</v>
      </c>
    </row>
    <row r="10999" spans="1:11" ht="56.25" customHeight="1">
      <c r="A10999" s="98" t="s">
        <v>634</v>
      </c>
      <c r="B10999" s="125" t="s">
        <v>1313</v>
      </c>
      <c r="C10999" s="126">
        <v>42429</v>
      </c>
      <c r="D10999" s="98" t="s">
        <v>11</v>
      </c>
      <c r="E10999" s="98">
        <v>7313</v>
      </c>
      <c r="F10999" s="98"/>
      <c r="G10999" s="127" t="s">
        <v>2458</v>
      </c>
      <c r="H10999" s="128">
        <v>273.22000000000003</v>
      </c>
      <c r="I10999" s="128">
        <v>0</v>
      </c>
      <c r="J10999" s="129">
        <v>273.22000000000003</v>
      </c>
      <c r="K10999" s="101" t="s">
        <v>1388</v>
      </c>
    </row>
    <row r="11000" spans="1:11" ht="56.25" customHeight="1">
      <c r="A11000" s="98" t="s">
        <v>634</v>
      </c>
      <c r="B11000" s="125" t="s">
        <v>1313</v>
      </c>
      <c r="C11000" s="126">
        <v>42410</v>
      </c>
      <c r="D11000" s="98" t="s">
        <v>11</v>
      </c>
      <c r="E11000" s="98">
        <v>7322</v>
      </c>
      <c r="F11000" s="98"/>
      <c r="G11000" s="127" t="s">
        <v>2063</v>
      </c>
      <c r="H11000" s="128">
        <v>324.47000000000003</v>
      </c>
      <c r="I11000" s="128">
        <v>0</v>
      </c>
      <c r="J11000" s="129">
        <v>324.47000000000003</v>
      </c>
      <c r="K11000" s="101" t="s">
        <v>1388</v>
      </c>
    </row>
    <row r="11001" spans="1:11" ht="56.25" customHeight="1">
      <c r="A11001" s="98" t="s">
        <v>634</v>
      </c>
      <c r="B11001" s="125" t="s">
        <v>1313</v>
      </c>
      <c r="C11001" s="126">
        <v>42410</v>
      </c>
      <c r="D11001" s="98" t="s">
        <v>11</v>
      </c>
      <c r="E11001" s="98">
        <v>7328</v>
      </c>
      <c r="F11001" s="98"/>
      <c r="G11001" s="127" t="s">
        <v>2064</v>
      </c>
      <c r="H11001" s="128">
        <v>522.79</v>
      </c>
      <c r="I11001" s="128">
        <v>0</v>
      </c>
      <c r="J11001" s="129">
        <v>522.79</v>
      </c>
      <c r="K11001" s="101" t="s">
        <v>1388</v>
      </c>
    </row>
    <row r="11002" spans="1:11" ht="56.25" customHeight="1">
      <c r="A11002" s="98" t="s">
        <v>634</v>
      </c>
      <c r="B11002" s="125" t="s">
        <v>1313</v>
      </c>
      <c r="C11002" s="126">
        <v>42426</v>
      </c>
      <c r="D11002" s="98" t="s">
        <v>11</v>
      </c>
      <c r="E11002" s="98">
        <v>7329</v>
      </c>
      <c r="F11002" s="98"/>
      <c r="G11002" s="127" t="s">
        <v>2431</v>
      </c>
      <c r="H11002" s="128">
        <v>656.22</v>
      </c>
      <c r="I11002" s="128">
        <v>0</v>
      </c>
      <c r="J11002" s="129">
        <v>656.22</v>
      </c>
      <c r="K11002" s="101" t="s">
        <v>1388</v>
      </c>
    </row>
    <row r="11003" spans="1:11" ht="56.25" customHeight="1">
      <c r="A11003" s="98" t="s">
        <v>634</v>
      </c>
      <c r="B11003" s="125" t="s">
        <v>1313</v>
      </c>
      <c r="C11003" s="126">
        <v>42452</v>
      </c>
      <c r="D11003" s="98" t="s">
        <v>11</v>
      </c>
      <c r="E11003" s="98">
        <v>7331</v>
      </c>
      <c r="F11003" s="98"/>
      <c r="G11003" s="127" t="s">
        <v>3011</v>
      </c>
      <c r="H11003" s="128">
        <v>6832.28</v>
      </c>
      <c r="I11003" s="128">
        <v>0</v>
      </c>
      <c r="J11003" s="129">
        <v>6832.28</v>
      </c>
      <c r="K11003" s="101" t="s">
        <v>1388</v>
      </c>
    </row>
    <row r="11004" spans="1:11" ht="56.25" customHeight="1">
      <c r="A11004" s="98" t="s">
        <v>634</v>
      </c>
      <c r="B11004" s="125" t="s">
        <v>1313</v>
      </c>
      <c r="C11004" s="126">
        <v>42450</v>
      </c>
      <c r="D11004" s="98" t="s">
        <v>11</v>
      </c>
      <c r="E11004" s="98">
        <v>7332</v>
      </c>
      <c r="F11004" s="98"/>
      <c r="G11004" s="127" t="s">
        <v>2953</v>
      </c>
      <c r="H11004" s="128">
        <v>14412.44</v>
      </c>
      <c r="I11004" s="128">
        <v>0</v>
      </c>
      <c r="J11004" s="129">
        <v>14412.44</v>
      </c>
      <c r="K11004" s="101" t="s">
        <v>1388</v>
      </c>
    </row>
    <row r="11005" spans="1:11" ht="56.25" customHeight="1">
      <c r="A11005" s="98" t="s">
        <v>634</v>
      </c>
      <c r="B11005" s="125" t="s">
        <v>1313</v>
      </c>
      <c r="C11005" s="126">
        <v>42450</v>
      </c>
      <c r="D11005" s="98" t="s">
        <v>11</v>
      </c>
      <c r="E11005" s="98">
        <v>7333</v>
      </c>
      <c r="F11005" s="98"/>
      <c r="G11005" s="127" t="s">
        <v>2954</v>
      </c>
      <c r="H11005" s="128">
        <v>4458.72</v>
      </c>
      <c r="I11005" s="128">
        <v>0</v>
      </c>
      <c r="J11005" s="129">
        <v>4458.72</v>
      </c>
      <c r="K11005" s="101" t="s">
        <v>1388</v>
      </c>
    </row>
    <row r="11006" spans="1:11" ht="56.25" customHeight="1">
      <c r="A11006" s="98" t="s">
        <v>634</v>
      </c>
      <c r="B11006" s="125" t="s">
        <v>1313</v>
      </c>
      <c r="C11006" s="126">
        <v>42436</v>
      </c>
      <c r="D11006" s="98" t="s">
        <v>11</v>
      </c>
      <c r="E11006" s="98">
        <v>7334</v>
      </c>
      <c r="F11006" s="98"/>
      <c r="G11006" s="127" t="s">
        <v>2584</v>
      </c>
      <c r="H11006" s="128">
        <v>342.78</v>
      </c>
      <c r="I11006" s="128">
        <v>0</v>
      </c>
      <c r="J11006" s="129">
        <v>342.78</v>
      </c>
      <c r="K11006" s="101" t="s">
        <v>1388</v>
      </c>
    </row>
    <row r="11007" spans="1:11" ht="56.25" customHeight="1">
      <c r="A11007" s="98" t="s">
        <v>634</v>
      </c>
      <c r="B11007" s="125" t="s">
        <v>1313</v>
      </c>
      <c r="C11007" s="126">
        <v>42436</v>
      </c>
      <c r="D11007" s="98" t="s">
        <v>11</v>
      </c>
      <c r="E11007" s="98">
        <v>7335</v>
      </c>
      <c r="F11007" s="98"/>
      <c r="G11007" s="127" t="s">
        <v>2585</v>
      </c>
      <c r="H11007" s="128">
        <v>1078.31</v>
      </c>
      <c r="I11007" s="128">
        <v>0</v>
      </c>
      <c r="J11007" s="129">
        <v>1078.31</v>
      </c>
      <c r="K11007" s="101" t="s">
        <v>1388</v>
      </c>
    </row>
    <row r="11008" spans="1:11" ht="56.25" customHeight="1">
      <c r="A11008" s="98" t="s">
        <v>634</v>
      </c>
      <c r="B11008" s="125" t="s">
        <v>1313</v>
      </c>
      <c r="C11008" s="126">
        <v>42439</v>
      </c>
      <c r="D11008" s="98" t="s">
        <v>11</v>
      </c>
      <c r="E11008" s="98">
        <v>7337</v>
      </c>
      <c r="F11008" s="98"/>
      <c r="G11008" s="127" t="s">
        <v>2649</v>
      </c>
      <c r="H11008" s="128">
        <v>1023.78</v>
      </c>
      <c r="I11008" s="128">
        <v>0</v>
      </c>
      <c r="J11008" s="129">
        <v>1023.78</v>
      </c>
      <c r="K11008" s="101" t="s">
        <v>1388</v>
      </c>
    </row>
    <row r="11009" spans="1:11" ht="56.25" customHeight="1">
      <c r="A11009" s="98" t="s">
        <v>634</v>
      </c>
      <c r="B11009" s="125" t="s">
        <v>1313</v>
      </c>
      <c r="C11009" s="126">
        <v>42446</v>
      </c>
      <c r="D11009" s="98" t="s">
        <v>11</v>
      </c>
      <c r="E11009" s="98">
        <v>7338</v>
      </c>
      <c r="F11009" s="98"/>
      <c r="G11009" s="127" t="s">
        <v>2811</v>
      </c>
      <c r="H11009" s="128">
        <v>2635.46</v>
      </c>
      <c r="I11009" s="128">
        <v>0</v>
      </c>
      <c r="J11009" s="129">
        <v>2635.46</v>
      </c>
      <c r="K11009" s="101" t="s">
        <v>1388</v>
      </c>
    </row>
    <row r="11010" spans="1:11" ht="56.25" customHeight="1">
      <c r="A11010" s="98" t="s">
        <v>634</v>
      </c>
      <c r="B11010" s="125" t="s">
        <v>1313</v>
      </c>
      <c r="C11010" s="126">
        <v>42446</v>
      </c>
      <c r="D11010" s="98" t="s">
        <v>11</v>
      </c>
      <c r="E11010" s="98">
        <v>7339</v>
      </c>
      <c r="F11010" s="98"/>
      <c r="G11010" s="127" t="s">
        <v>2812</v>
      </c>
      <c r="H11010" s="128">
        <v>1386.26</v>
      </c>
      <c r="I11010" s="128">
        <v>0</v>
      </c>
      <c r="J11010" s="129">
        <v>1386.26</v>
      </c>
      <c r="K11010" s="101" t="s">
        <v>1388</v>
      </c>
    </row>
    <row r="11011" spans="1:11" ht="56.25" customHeight="1">
      <c r="A11011" s="98" t="s">
        <v>634</v>
      </c>
      <c r="B11011" s="125" t="s">
        <v>1313</v>
      </c>
      <c r="C11011" s="126">
        <v>42451</v>
      </c>
      <c r="D11011" s="98" t="s">
        <v>11</v>
      </c>
      <c r="E11011" s="98">
        <v>7342</v>
      </c>
      <c r="F11011" s="98"/>
      <c r="G11011" s="127" t="s">
        <v>2991</v>
      </c>
      <c r="H11011" s="128">
        <v>300.52999999999997</v>
      </c>
      <c r="I11011" s="128">
        <v>0</v>
      </c>
      <c r="J11011" s="129">
        <v>300.52999999999997</v>
      </c>
      <c r="K11011" s="101" t="s">
        <v>1388</v>
      </c>
    </row>
    <row r="11012" spans="1:11" ht="56.25" customHeight="1">
      <c r="A11012" s="98" t="s">
        <v>634</v>
      </c>
      <c r="B11012" s="125" t="s">
        <v>1313</v>
      </c>
      <c r="C11012" s="126">
        <v>42451</v>
      </c>
      <c r="D11012" s="98" t="s">
        <v>11</v>
      </c>
      <c r="E11012" s="98">
        <v>7343</v>
      </c>
      <c r="F11012" s="98"/>
      <c r="G11012" s="127" t="s">
        <v>2992</v>
      </c>
      <c r="H11012" s="128">
        <v>2214.81</v>
      </c>
      <c r="I11012" s="128">
        <v>0</v>
      </c>
      <c r="J11012" s="129">
        <v>2214.81</v>
      </c>
      <c r="K11012" s="101" t="s">
        <v>1388</v>
      </c>
    </row>
    <row r="11013" spans="1:11" ht="56.25" customHeight="1">
      <c r="A11013" s="98" t="s">
        <v>634</v>
      </c>
      <c r="B11013" s="125" t="s">
        <v>1313</v>
      </c>
      <c r="C11013" s="126">
        <v>42439</v>
      </c>
      <c r="D11013" s="98" t="s">
        <v>11</v>
      </c>
      <c r="E11013" s="98">
        <v>7345</v>
      </c>
      <c r="F11013" s="98"/>
      <c r="G11013" s="127" t="s">
        <v>2650</v>
      </c>
      <c r="H11013" s="128">
        <v>408.57</v>
      </c>
      <c r="I11013" s="128">
        <v>0</v>
      </c>
      <c r="J11013" s="129">
        <v>408.57</v>
      </c>
      <c r="K11013" s="101" t="s">
        <v>1388</v>
      </c>
    </row>
    <row r="11014" spans="1:11" ht="56.25" customHeight="1">
      <c r="A11014" s="98" t="s">
        <v>634</v>
      </c>
      <c r="B11014" s="125" t="s">
        <v>1313</v>
      </c>
      <c r="C11014" s="126">
        <v>42439</v>
      </c>
      <c r="D11014" s="98" t="s">
        <v>11</v>
      </c>
      <c r="E11014" s="98">
        <v>7349</v>
      </c>
      <c r="F11014" s="98"/>
      <c r="G11014" s="127" t="s">
        <v>2651</v>
      </c>
      <c r="H11014" s="128">
        <v>303.61</v>
      </c>
      <c r="I11014" s="128">
        <v>0</v>
      </c>
      <c r="J11014" s="129">
        <v>303.61</v>
      </c>
      <c r="K11014" s="101" t="s">
        <v>1388</v>
      </c>
    </row>
    <row r="11015" spans="1:11" ht="56.25" customHeight="1">
      <c r="A11015" s="98" t="s">
        <v>634</v>
      </c>
      <c r="B11015" s="125" t="s">
        <v>1313</v>
      </c>
      <c r="C11015" s="126">
        <v>42450</v>
      </c>
      <c r="D11015" s="98" t="s">
        <v>11</v>
      </c>
      <c r="E11015" s="98">
        <v>7352</v>
      </c>
      <c r="F11015" s="98"/>
      <c r="G11015" s="127" t="s">
        <v>2955</v>
      </c>
      <c r="H11015" s="128">
        <v>1960.3</v>
      </c>
      <c r="I11015" s="128">
        <v>0</v>
      </c>
      <c r="J11015" s="129">
        <v>1960.3</v>
      </c>
      <c r="K11015" s="101" t="s">
        <v>1388</v>
      </c>
    </row>
    <row r="11016" spans="1:11" ht="56.25" customHeight="1">
      <c r="A11016" s="98" t="s">
        <v>634</v>
      </c>
      <c r="B11016" s="125" t="s">
        <v>1313</v>
      </c>
      <c r="C11016" s="126">
        <v>42450</v>
      </c>
      <c r="D11016" s="98" t="s">
        <v>11</v>
      </c>
      <c r="E11016" s="98">
        <v>7356</v>
      </c>
      <c r="F11016" s="98"/>
      <c r="G11016" s="127" t="s">
        <v>2956</v>
      </c>
      <c r="H11016" s="128">
        <v>2369.98</v>
      </c>
      <c r="I11016" s="128">
        <v>0</v>
      </c>
      <c r="J11016" s="129">
        <v>2369.98</v>
      </c>
      <c r="K11016" s="101" t="s">
        <v>1388</v>
      </c>
    </row>
    <row r="11017" spans="1:11" ht="56.25" customHeight="1">
      <c r="A11017" s="98" t="s">
        <v>634</v>
      </c>
      <c r="B11017" s="125" t="s">
        <v>1313</v>
      </c>
      <c r="C11017" s="126">
        <v>42450</v>
      </c>
      <c r="D11017" s="98" t="s">
        <v>11</v>
      </c>
      <c r="E11017" s="98">
        <v>7359</v>
      </c>
      <c r="F11017" s="98"/>
      <c r="G11017" s="127" t="s">
        <v>2957</v>
      </c>
      <c r="H11017" s="128">
        <v>5645.56</v>
      </c>
      <c r="I11017" s="128">
        <v>0</v>
      </c>
      <c r="J11017" s="129">
        <v>5645.56</v>
      </c>
      <c r="K11017" s="101" t="s">
        <v>1388</v>
      </c>
    </row>
    <row r="11018" spans="1:11" ht="56.25" customHeight="1">
      <c r="A11018" s="98" t="s">
        <v>634</v>
      </c>
      <c r="B11018" s="125" t="s">
        <v>1313</v>
      </c>
      <c r="C11018" s="126">
        <v>42452</v>
      </c>
      <c r="D11018" s="98" t="s">
        <v>11</v>
      </c>
      <c r="E11018" s="98">
        <v>7360</v>
      </c>
      <c r="F11018" s="98"/>
      <c r="G11018" s="127" t="s">
        <v>3012</v>
      </c>
      <c r="H11018" s="128">
        <v>585.29</v>
      </c>
      <c r="I11018" s="128">
        <v>0</v>
      </c>
      <c r="J11018" s="129">
        <v>585.29</v>
      </c>
      <c r="K11018" s="101" t="s">
        <v>1388</v>
      </c>
    </row>
    <row r="11019" spans="1:11" ht="56.25" customHeight="1">
      <c r="A11019" s="98" t="s">
        <v>634</v>
      </c>
      <c r="B11019" s="125" t="s">
        <v>1313</v>
      </c>
      <c r="C11019" s="126">
        <v>42436</v>
      </c>
      <c r="D11019" s="98" t="s">
        <v>11</v>
      </c>
      <c r="E11019" s="98">
        <v>7361</v>
      </c>
      <c r="F11019" s="98"/>
      <c r="G11019" s="127" t="s">
        <v>2586</v>
      </c>
      <c r="H11019" s="128">
        <v>9355.0400000000009</v>
      </c>
      <c r="I11019" s="128">
        <v>0</v>
      </c>
      <c r="J11019" s="129">
        <v>9355.0400000000009</v>
      </c>
      <c r="K11019" s="101" t="s">
        <v>1388</v>
      </c>
    </row>
    <row r="11020" spans="1:11" ht="56.25" customHeight="1">
      <c r="A11020" s="98" t="s">
        <v>634</v>
      </c>
      <c r="B11020" s="125" t="s">
        <v>1313</v>
      </c>
      <c r="C11020" s="126">
        <v>42436</v>
      </c>
      <c r="D11020" s="98" t="s">
        <v>11</v>
      </c>
      <c r="E11020" s="98">
        <v>7362</v>
      </c>
      <c r="F11020" s="98"/>
      <c r="G11020" s="127" t="s">
        <v>2587</v>
      </c>
      <c r="H11020" s="128">
        <v>630.15</v>
      </c>
      <c r="I11020" s="128">
        <v>0</v>
      </c>
      <c r="J11020" s="129">
        <v>630.15</v>
      </c>
      <c r="K11020" s="101" t="s">
        <v>1388</v>
      </c>
    </row>
    <row r="11021" spans="1:11" ht="56.25" customHeight="1">
      <c r="A11021" s="98" t="s">
        <v>634</v>
      </c>
      <c r="B11021" s="125" t="s">
        <v>1313</v>
      </c>
      <c r="C11021" s="126">
        <v>42450</v>
      </c>
      <c r="D11021" s="98" t="s">
        <v>11</v>
      </c>
      <c r="E11021" s="98">
        <v>7364</v>
      </c>
      <c r="F11021" s="98"/>
      <c r="G11021" s="127" t="s">
        <v>2958</v>
      </c>
      <c r="H11021" s="128">
        <v>3703.16</v>
      </c>
      <c r="I11021" s="128">
        <v>0</v>
      </c>
      <c r="J11021" s="129">
        <v>3703.16</v>
      </c>
      <c r="K11021" s="101" t="s">
        <v>1388</v>
      </c>
    </row>
    <row r="11022" spans="1:11" ht="56.25" customHeight="1">
      <c r="A11022" s="98" t="s">
        <v>634</v>
      </c>
      <c r="B11022" s="125" t="s">
        <v>1313</v>
      </c>
      <c r="C11022" s="126">
        <v>42450</v>
      </c>
      <c r="D11022" s="98" t="s">
        <v>11</v>
      </c>
      <c r="E11022" s="98">
        <v>7368</v>
      </c>
      <c r="F11022" s="98"/>
      <c r="G11022" s="127" t="s">
        <v>2959</v>
      </c>
      <c r="H11022" s="128">
        <v>1379.88</v>
      </c>
      <c r="I11022" s="128">
        <v>0</v>
      </c>
      <c r="J11022" s="129">
        <v>1379.88</v>
      </c>
      <c r="K11022" s="101" t="s">
        <v>1388</v>
      </c>
    </row>
    <row r="11023" spans="1:11" ht="56.25" customHeight="1">
      <c r="A11023" s="98" t="s">
        <v>634</v>
      </c>
      <c r="B11023" s="125" t="s">
        <v>1313</v>
      </c>
      <c r="C11023" s="126">
        <v>42453</v>
      </c>
      <c r="D11023" s="98" t="s">
        <v>11</v>
      </c>
      <c r="E11023" s="98">
        <v>7370</v>
      </c>
      <c r="F11023" s="98"/>
      <c r="G11023" s="127" t="s">
        <v>3030</v>
      </c>
      <c r="H11023" s="128">
        <v>392.11</v>
      </c>
      <c r="I11023" s="128">
        <v>0</v>
      </c>
      <c r="J11023" s="129">
        <v>392.11</v>
      </c>
      <c r="K11023" s="101" t="s">
        <v>1388</v>
      </c>
    </row>
    <row r="11024" spans="1:11" ht="56.25" customHeight="1">
      <c r="A11024" s="98" t="s">
        <v>634</v>
      </c>
      <c r="B11024" s="125" t="s">
        <v>1313</v>
      </c>
      <c r="C11024" s="126">
        <v>42457</v>
      </c>
      <c r="D11024" s="98" t="s">
        <v>11</v>
      </c>
      <c r="E11024" s="98">
        <v>7371</v>
      </c>
      <c r="F11024" s="98"/>
      <c r="G11024" s="127" t="s">
        <v>3052</v>
      </c>
      <c r="H11024" s="128">
        <v>297.70999999999998</v>
      </c>
      <c r="I11024" s="128">
        <v>0</v>
      </c>
      <c r="J11024" s="129">
        <v>297.70999999999998</v>
      </c>
      <c r="K11024" s="101" t="s">
        <v>1388</v>
      </c>
    </row>
    <row r="11025" spans="1:11" ht="56.25" customHeight="1">
      <c r="A11025" s="98" t="s">
        <v>634</v>
      </c>
      <c r="B11025" s="125" t="s">
        <v>1313</v>
      </c>
      <c r="C11025" s="126">
        <v>42457</v>
      </c>
      <c r="D11025" s="98" t="s">
        <v>11</v>
      </c>
      <c r="E11025" s="98">
        <v>7372</v>
      </c>
      <c r="F11025" s="98"/>
      <c r="G11025" s="127" t="s">
        <v>3053</v>
      </c>
      <c r="H11025" s="128">
        <v>15607.45</v>
      </c>
      <c r="I11025" s="128">
        <v>0</v>
      </c>
      <c r="J11025" s="129">
        <v>15607.45</v>
      </c>
      <c r="K11025" s="101" t="s">
        <v>1388</v>
      </c>
    </row>
    <row r="11026" spans="1:11" ht="56.25" customHeight="1">
      <c r="A11026" s="98" t="s">
        <v>634</v>
      </c>
      <c r="B11026" s="125" t="s">
        <v>1313</v>
      </c>
      <c r="C11026" s="126">
        <v>42457</v>
      </c>
      <c r="D11026" s="98" t="s">
        <v>11</v>
      </c>
      <c r="E11026" s="98">
        <v>7373</v>
      </c>
      <c r="F11026" s="98"/>
      <c r="G11026" s="127" t="s">
        <v>3054</v>
      </c>
      <c r="H11026" s="128">
        <v>25271.13</v>
      </c>
      <c r="I11026" s="128">
        <v>0</v>
      </c>
      <c r="J11026" s="129">
        <v>25271.13</v>
      </c>
      <c r="K11026" s="101" t="s">
        <v>1388</v>
      </c>
    </row>
    <row r="11027" spans="1:11" ht="56.25" customHeight="1">
      <c r="A11027" s="98" t="s">
        <v>634</v>
      </c>
      <c r="B11027" s="125" t="s">
        <v>1313</v>
      </c>
      <c r="C11027" s="126">
        <v>42457</v>
      </c>
      <c r="D11027" s="98" t="s">
        <v>11</v>
      </c>
      <c r="E11027" s="98">
        <v>7376</v>
      </c>
      <c r="F11027" s="98"/>
      <c r="G11027" s="127" t="s">
        <v>3055</v>
      </c>
      <c r="H11027" s="128">
        <v>290.72000000000003</v>
      </c>
      <c r="I11027" s="128">
        <v>0</v>
      </c>
      <c r="J11027" s="129">
        <v>290.72000000000003</v>
      </c>
      <c r="K11027" s="101" t="s">
        <v>1388</v>
      </c>
    </row>
    <row r="11028" spans="1:11" ht="56.25" customHeight="1">
      <c r="A11028" s="98" t="s">
        <v>634</v>
      </c>
      <c r="B11028" s="125" t="s">
        <v>1313</v>
      </c>
      <c r="C11028" s="126">
        <v>42453</v>
      </c>
      <c r="D11028" s="98" t="s">
        <v>11</v>
      </c>
      <c r="E11028" s="98">
        <v>7381</v>
      </c>
      <c r="F11028" s="98"/>
      <c r="G11028" s="127" t="s">
        <v>3031</v>
      </c>
      <c r="H11028" s="128">
        <v>391.77</v>
      </c>
      <c r="I11028" s="128">
        <v>0</v>
      </c>
      <c r="J11028" s="129">
        <v>391.77</v>
      </c>
      <c r="K11028" s="101" t="s">
        <v>1388</v>
      </c>
    </row>
    <row r="11029" spans="1:11" ht="56.25" customHeight="1">
      <c r="A11029" s="98" t="s">
        <v>634</v>
      </c>
      <c r="B11029" s="125" t="s">
        <v>1313</v>
      </c>
      <c r="C11029" s="126">
        <v>42444</v>
      </c>
      <c r="D11029" s="98" t="s">
        <v>11</v>
      </c>
      <c r="E11029" s="98">
        <v>7382</v>
      </c>
      <c r="F11029" s="98"/>
      <c r="G11029" s="127" t="s">
        <v>2756</v>
      </c>
      <c r="H11029" s="128">
        <v>763.51</v>
      </c>
      <c r="I11029" s="128">
        <v>0</v>
      </c>
      <c r="J11029" s="129">
        <v>763.51</v>
      </c>
      <c r="K11029" s="101" t="s">
        <v>1388</v>
      </c>
    </row>
    <row r="11030" spans="1:11" ht="56.25" customHeight="1">
      <c r="A11030" s="98" t="s">
        <v>634</v>
      </c>
      <c r="B11030" s="125" t="s">
        <v>1313</v>
      </c>
      <c r="C11030" s="126">
        <v>42439</v>
      </c>
      <c r="D11030" s="98" t="s">
        <v>11</v>
      </c>
      <c r="E11030" s="98">
        <v>7384</v>
      </c>
      <c r="F11030" s="98"/>
      <c r="G11030" s="127" t="s">
        <v>2652</v>
      </c>
      <c r="H11030" s="128">
        <v>1346.88</v>
      </c>
      <c r="I11030" s="128">
        <v>0</v>
      </c>
      <c r="J11030" s="129">
        <v>1346.88</v>
      </c>
      <c r="K11030" s="101" t="s">
        <v>1388</v>
      </c>
    </row>
    <row r="11031" spans="1:11" ht="56.25" customHeight="1">
      <c r="A11031" s="98" t="s">
        <v>634</v>
      </c>
      <c r="B11031" s="125" t="s">
        <v>1313</v>
      </c>
      <c r="C11031" s="126">
        <v>42450</v>
      </c>
      <c r="D11031" s="98" t="s">
        <v>11</v>
      </c>
      <c r="E11031" s="98">
        <v>7385</v>
      </c>
      <c r="F11031" s="98"/>
      <c r="G11031" s="127" t="s">
        <v>2960</v>
      </c>
      <c r="H11031" s="128">
        <v>6788.1</v>
      </c>
      <c r="I11031" s="128">
        <v>0</v>
      </c>
      <c r="J11031" s="129">
        <v>6788.1</v>
      </c>
      <c r="K11031" s="101" t="s">
        <v>1388</v>
      </c>
    </row>
    <row r="11032" spans="1:11" ht="56.25" customHeight="1">
      <c r="A11032" s="98" t="s">
        <v>634</v>
      </c>
      <c r="B11032" s="125" t="s">
        <v>1313</v>
      </c>
      <c r="C11032" s="126">
        <v>42433</v>
      </c>
      <c r="D11032" s="98" t="s">
        <v>11</v>
      </c>
      <c r="E11032" s="98">
        <v>7386</v>
      </c>
      <c r="F11032" s="98"/>
      <c r="G11032" s="127" t="s">
        <v>2550</v>
      </c>
      <c r="H11032" s="128">
        <v>7207.11</v>
      </c>
      <c r="I11032" s="128">
        <v>0</v>
      </c>
      <c r="J11032" s="129">
        <v>7207.11</v>
      </c>
      <c r="K11032" s="101" t="s">
        <v>1388</v>
      </c>
    </row>
    <row r="11033" spans="1:11" ht="56.25" customHeight="1">
      <c r="A11033" s="98" t="s">
        <v>634</v>
      </c>
      <c r="B11033" s="125" t="s">
        <v>1313</v>
      </c>
      <c r="C11033" s="126">
        <v>42450</v>
      </c>
      <c r="D11033" s="98" t="s">
        <v>11</v>
      </c>
      <c r="E11033" s="98">
        <v>7389</v>
      </c>
      <c r="F11033" s="98"/>
      <c r="G11033" s="127" t="s">
        <v>2961</v>
      </c>
      <c r="H11033" s="128">
        <v>363.3</v>
      </c>
      <c r="I11033" s="128">
        <v>0</v>
      </c>
      <c r="J11033" s="129">
        <v>363.3</v>
      </c>
      <c r="K11033" s="101" t="s">
        <v>1388</v>
      </c>
    </row>
    <row r="11034" spans="1:11" ht="56.25" customHeight="1">
      <c r="A11034" s="98" t="s">
        <v>634</v>
      </c>
      <c r="B11034" s="125" t="s">
        <v>1313</v>
      </c>
      <c r="C11034" s="126">
        <v>42444</v>
      </c>
      <c r="D11034" s="98" t="s">
        <v>11</v>
      </c>
      <c r="E11034" s="98">
        <v>7392</v>
      </c>
      <c r="F11034" s="98"/>
      <c r="G11034" s="127" t="s">
        <v>2757</v>
      </c>
      <c r="H11034" s="128">
        <v>608.47</v>
      </c>
      <c r="I11034" s="128">
        <v>0</v>
      </c>
      <c r="J11034" s="129">
        <v>608.47</v>
      </c>
      <c r="K11034" s="101" t="s">
        <v>1388</v>
      </c>
    </row>
    <row r="11035" spans="1:11" ht="56.25" customHeight="1">
      <c r="A11035" s="98" t="s">
        <v>634</v>
      </c>
      <c r="B11035" s="125" t="s">
        <v>1313</v>
      </c>
      <c r="C11035" s="126">
        <v>42430</v>
      </c>
      <c r="D11035" s="98" t="s">
        <v>11</v>
      </c>
      <c r="E11035" s="98">
        <v>7394</v>
      </c>
      <c r="F11035" s="98"/>
      <c r="G11035" s="127" t="s">
        <v>2477</v>
      </c>
      <c r="H11035" s="128">
        <v>1777.28</v>
      </c>
      <c r="I11035" s="128">
        <v>0</v>
      </c>
      <c r="J11035" s="129">
        <v>1777.28</v>
      </c>
      <c r="K11035" s="101" t="s">
        <v>1388</v>
      </c>
    </row>
    <row r="11036" spans="1:11" ht="56.25" customHeight="1">
      <c r="A11036" s="98" t="s">
        <v>634</v>
      </c>
      <c r="B11036" s="125" t="s">
        <v>1313</v>
      </c>
      <c r="C11036" s="126">
        <v>42450</v>
      </c>
      <c r="D11036" s="98" t="s">
        <v>11</v>
      </c>
      <c r="E11036" s="98">
        <v>7398</v>
      </c>
      <c r="F11036" s="98"/>
      <c r="G11036" s="127" t="s">
        <v>2962</v>
      </c>
      <c r="H11036" s="128">
        <v>9084.83</v>
      </c>
      <c r="I11036" s="128">
        <v>0</v>
      </c>
      <c r="J11036" s="129">
        <v>9084.83</v>
      </c>
      <c r="K11036" s="101" t="s">
        <v>1388</v>
      </c>
    </row>
    <row r="11037" spans="1:11" ht="56.25" customHeight="1">
      <c r="A11037" s="98" t="s">
        <v>634</v>
      </c>
      <c r="B11037" s="125" t="s">
        <v>1313</v>
      </c>
      <c r="C11037" s="126">
        <v>42422</v>
      </c>
      <c r="D11037" s="98" t="s">
        <v>11</v>
      </c>
      <c r="E11037" s="98">
        <v>7406</v>
      </c>
      <c r="F11037" s="98"/>
      <c r="G11037" s="127" t="s">
        <v>2347</v>
      </c>
      <c r="H11037" s="128">
        <v>323.64999999999998</v>
      </c>
      <c r="I11037" s="128">
        <v>0</v>
      </c>
      <c r="J11037" s="129">
        <v>323.64999999999998</v>
      </c>
      <c r="K11037" s="101" t="s">
        <v>1388</v>
      </c>
    </row>
    <row r="11038" spans="1:11" ht="56.25" customHeight="1">
      <c r="A11038" s="98" t="s">
        <v>634</v>
      </c>
      <c r="B11038" s="125" t="s">
        <v>1313</v>
      </c>
      <c r="C11038" s="126">
        <v>42457</v>
      </c>
      <c r="D11038" s="98" t="s">
        <v>11</v>
      </c>
      <c r="E11038" s="98">
        <v>7412</v>
      </c>
      <c r="F11038" s="98"/>
      <c r="G11038" s="127" t="s">
        <v>3056</v>
      </c>
      <c r="H11038" s="128">
        <v>5192.67</v>
      </c>
      <c r="I11038" s="128">
        <v>0</v>
      </c>
      <c r="J11038" s="129">
        <v>5192.67</v>
      </c>
      <c r="K11038" s="101" t="s">
        <v>1388</v>
      </c>
    </row>
    <row r="11039" spans="1:11" ht="56.25" customHeight="1">
      <c r="A11039" s="98" t="s">
        <v>634</v>
      </c>
      <c r="B11039" s="125" t="s">
        <v>1313</v>
      </c>
      <c r="C11039" s="126">
        <v>42457</v>
      </c>
      <c r="D11039" s="98" t="s">
        <v>11</v>
      </c>
      <c r="E11039" s="98">
        <v>7414</v>
      </c>
      <c r="F11039" s="98"/>
      <c r="G11039" s="127" t="s">
        <v>3057</v>
      </c>
      <c r="H11039" s="128">
        <v>330.3</v>
      </c>
      <c r="I11039" s="128">
        <v>0</v>
      </c>
      <c r="J11039" s="129">
        <v>330.3</v>
      </c>
      <c r="K11039" s="101" t="s">
        <v>1388</v>
      </c>
    </row>
    <row r="11040" spans="1:11" ht="56.25" customHeight="1">
      <c r="A11040" s="98" t="s">
        <v>634</v>
      </c>
      <c r="B11040" s="125" t="s">
        <v>1313</v>
      </c>
      <c r="C11040" s="126">
        <v>42430</v>
      </c>
      <c r="D11040" s="98" t="s">
        <v>11</v>
      </c>
      <c r="E11040" s="98">
        <v>7415</v>
      </c>
      <c r="F11040" s="98"/>
      <c r="G11040" s="127" t="s">
        <v>2478</v>
      </c>
      <c r="H11040" s="128">
        <v>305.39999999999998</v>
      </c>
      <c r="I11040" s="128">
        <v>0</v>
      </c>
      <c r="J11040" s="129">
        <v>305.39999999999998</v>
      </c>
      <c r="K11040" s="101" t="s">
        <v>1388</v>
      </c>
    </row>
    <row r="11041" spans="1:11" ht="56.25" customHeight="1">
      <c r="A11041" s="98" t="s">
        <v>634</v>
      </c>
      <c r="B11041" s="125" t="s">
        <v>1313</v>
      </c>
      <c r="C11041" s="126">
        <v>42457</v>
      </c>
      <c r="D11041" s="98" t="s">
        <v>11</v>
      </c>
      <c r="E11041" s="98">
        <v>7416</v>
      </c>
      <c r="F11041" s="98"/>
      <c r="G11041" s="127" t="s">
        <v>3058</v>
      </c>
      <c r="H11041" s="128">
        <v>4053.63</v>
      </c>
      <c r="I11041" s="128">
        <v>0</v>
      </c>
      <c r="J11041" s="129">
        <v>4053.63</v>
      </c>
      <c r="K11041" s="101" t="s">
        <v>1388</v>
      </c>
    </row>
    <row r="11042" spans="1:11" ht="56.25" customHeight="1">
      <c r="A11042" s="98" t="s">
        <v>634</v>
      </c>
      <c r="B11042" s="125" t="s">
        <v>1313</v>
      </c>
      <c r="C11042" s="126">
        <v>42452</v>
      </c>
      <c r="D11042" s="98" t="s">
        <v>11</v>
      </c>
      <c r="E11042" s="98">
        <v>7419</v>
      </c>
      <c r="F11042" s="98"/>
      <c r="G11042" s="127" t="s">
        <v>3013</v>
      </c>
      <c r="H11042" s="128">
        <v>805.15</v>
      </c>
      <c r="I11042" s="128">
        <v>0</v>
      </c>
      <c r="J11042" s="129">
        <v>805.15</v>
      </c>
      <c r="K11042" s="101" t="s">
        <v>1388</v>
      </c>
    </row>
    <row r="11043" spans="1:11" ht="56.25" customHeight="1">
      <c r="A11043" s="98" t="s">
        <v>634</v>
      </c>
      <c r="B11043" s="125" t="s">
        <v>1313</v>
      </c>
      <c r="C11043" s="126">
        <v>42460</v>
      </c>
      <c r="D11043" s="98" t="s">
        <v>11</v>
      </c>
      <c r="E11043" s="98">
        <v>7421</v>
      </c>
      <c r="F11043" s="98"/>
      <c r="G11043" s="127" t="s">
        <v>3143</v>
      </c>
      <c r="H11043" s="128">
        <v>523.54999999999995</v>
      </c>
      <c r="I11043" s="128">
        <v>0</v>
      </c>
      <c r="J11043" s="129">
        <v>523.54999999999995</v>
      </c>
      <c r="K11043" s="101" t="s">
        <v>1388</v>
      </c>
    </row>
    <row r="11044" spans="1:11" ht="56.25" customHeight="1">
      <c r="A11044" s="98" t="s">
        <v>634</v>
      </c>
      <c r="B11044" s="125" t="s">
        <v>1313</v>
      </c>
      <c r="C11044" s="126">
        <v>42458</v>
      </c>
      <c r="D11044" s="98" t="s">
        <v>11</v>
      </c>
      <c r="E11044" s="98">
        <v>7426</v>
      </c>
      <c r="F11044" s="98"/>
      <c r="G11044" s="127" t="s">
        <v>3093</v>
      </c>
      <c r="H11044" s="128">
        <v>3467.79</v>
      </c>
      <c r="I11044" s="128">
        <v>0</v>
      </c>
      <c r="J11044" s="129">
        <v>3467.79</v>
      </c>
      <c r="K11044" s="101" t="s">
        <v>1388</v>
      </c>
    </row>
    <row r="11045" spans="1:11" ht="56.25" customHeight="1">
      <c r="A11045" s="98" t="s">
        <v>634</v>
      </c>
      <c r="B11045" s="125" t="s">
        <v>1313</v>
      </c>
      <c r="C11045" s="126">
        <v>42450</v>
      </c>
      <c r="D11045" s="98" t="s">
        <v>11</v>
      </c>
      <c r="E11045" s="98">
        <v>7429</v>
      </c>
      <c r="F11045" s="98"/>
      <c r="G11045" s="127" t="s">
        <v>2963</v>
      </c>
      <c r="H11045" s="128">
        <v>718.99</v>
      </c>
      <c r="I11045" s="128">
        <v>0</v>
      </c>
      <c r="J11045" s="129">
        <v>718.99</v>
      </c>
      <c r="K11045" s="101" t="s">
        <v>1388</v>
      </c>
    </row>
    <row r="11046" spans="1:11" ht="56.25" customHeight="1">
      <c r="A11046" s="98" t="s">
        <v>634</v>
      </c>
      <c r="B11046" s="125" t="s">
        <v>1313</v>
      </c>
      <c r="C11046" s="126">
        <v>42450</v>
      </c>
      <c r="D11046" s="98" t="s">
        <v>11</v>
      </c>
      <c r="E11046" s="98">
        <v>7430</v>
      </c>
      <c r="F11046" s="98"/>
      <c r="G11046" s="127" t="s">
        <v>2964</v>
      </c>
      <c r="H11046" s="128">
        <v>276.58999999999997</v>
      </c>
      <c r="I11046" s="128">
        <v>0</v>
      </c>
      <c r="J11046" s="129">
        <v>276.58999999999997</v>
      </c>
      <c r="K11046" s="101" t="s">
        <v>1388</v>
      </c>
    </row>
    <row r="11047" spans="1:11" ht="56.25" customHeight="1">
      <c r="A11047" s="98" t="s">
        <v>634</v>
      </c>
      <c r="B11047" s="125" t="s">
        <v>1313</v>
      </c>
      <c r="C11047" s="126">
        <v>42444</v>
      </c>
      <c r="D11047" s="98" t="s">
        <v>11</v>
      </c>
      <c r="E11047" s="98">
        <v>7431</v>
      </c>
      <c r="F11047" s="98"/>
      <c r="G11047" s="127" t="s">
        <v>2758</v>
      </c>
      <c r="H11047" s="128">
        <v>276.64999999999998</v>
      </c>
      <c r="I11047" s="128">
        <v>0</v>
      </c>
      <c r="J11047" s="129">
        <v>276.64999999999998</v>
      </c>
      <c r="K11047" s="101" t="s">
        <v>1388</v>
      </c>
    </row>
    <row r="11048" spans="1:11" ht="56.25" customHeight="1">
      <c r="A11048" s="98" t="s">
        <v>634</v>
      </c>
      <c r="B11048" s="125" t="s">
        <v>1313</v>
      </c>
      <c r="C11048" s="126">
        <v>42444</v>
      </c>
      <c r="D11048" s="98" t="s">
        <v>11</v>
      </c>
      <c r="E11048" s="98">
        <v>7433</v>
      </c>
      <c r="F11048" s="98"/>
      <c r="G11048" s="127" t="s">
        <v>2759</v>
      </c>
      <c r="H11048" s="128">
        <v>1145.75</v>
      </c>
      <c r="I11048" s="128">
        <v>0</v>
      </c>
      <c r="J11048" s="129">
        <v>1145.75</v>
      </c>
      <c r="K11048" s="101" t="s">
        <v>1388</v>
      </c>
    </row>
    <row r="11049" spans="1:11" ht="56.25" customHeight="1">
      <c r="A11049" s="98" t="s">
        <v>634</v>
      </c>
      <c r="B11049" s="125" t="s">
        <v>1313</v>
      </c>
      <c r="C11049" s="126">
        <v>42457</v>
      </c>
      <c r="D11049" s="98" t="s">
        <v>11</v>
      </c>
      <c r="E11049" s="98">
        <v>7440</v>
      </c>
      <c r="F11049" s="98"/>
      <c r="G11049" s="127" t="s">
        <v>3059</v>
      </c>
      <c r="H11049" s="128">
        <v>2099.4899999999998</v>
      </c>
      <c r="I11049" s="128">
        <v>0</v>
      </c>
      <c r="J11049" s="129">
        <v>2099.4899999999998</v>
      </c>
      <c r="K11049" s="101" t="s">
        <v>1388</v>
      </c>
    </row>
    <row r="11050" spans="1:11" ht="56.25" customHeight="1">
      <c r="A11050" s="98" t="s">
        <v>634</v>
      </c>
      <c r="B11050" s="125" t="s">
        <v>1313</v>
      </c>
      <c r="C11050" s="126">
        <v>42457</v>
      </c>
      <c r="D11050" s="98" t="s">
        <v>11</v>
      </c>
      <c r="E11050" s="98">
        <v>7441</v>
      </c>
      <c r="F11050" s="98"/>
      <c r="G11050" s="127" t="s">
        <v>3060</v>
      </c>
      <c r="H11050" s="128">
        <v>298.74</v>
      </c>
      <c r="I11050" s="128">
        <v>0</v>
      </c>
      <c r="J11050" s="129">
        <v>298.74</v>
      </c>
      <c r="K11050" s="101" t="s">
        <v>1388</v>
      </c>
    </row>
    <row r="11051" spans="1:11" ht="56.25" customHeight="1">
      <c r="A11051" s="98" t="s">
        <v>634</v>
      </c>
      <c r="B11051" s="125" t="s">
        <v>1313</v>
      </c>
      <c r="C11051" s="126">
        <v>42446</v>
      </c>
      <c r="D11051" s="98" t="s">
        <v>11</v>
      </c>
      <c r="E11051" s="98">
        <v>7442</v>
      </c>
      <c r="F11051" s="98"/>
      <c r="G11051" s="127" t="s">
        <v>2813</v>
      </c>
      <c r="H11051" s="128">
        <v>1382.28</v>
      </c>
      <c r="I11051" s="128">
        <v>0</v>
      </c>
      <c r="J11051" s="129">
        <v>1382.28</v>
      </c>
      <c r="K11051" s="101" t="s">
        <v>1388</v>
      </c>
    </row>
    <row r="11052" spans="1:11" ht="56.25" customHeight="1">
      <c r="A11052" s="98" t="s">
        <v>634</v>
      </c>
      <c r="B11052" s="125" t="s">
        <v>1313</v>
      </c>
      <c r="C11052" s="126">
        <v>42446</v>
      </c>
      <c r="D11052" s="98" t="s">
        <v>11</v>
      </c>
      <c r="E11052" s="98">
        <v>7443</v>
      </c>
      <c r="F11052" s="98"/>
      <c r="G11052" s="127" t="s">
        <v>2814</v>
      </c>
      <c r="H11052" s="128">
        <v>295.24</v>
      </c>
      <c r="I11052" s="128">
        <v>0</v>
      </c>
      <c r="J11052" s="129">
        <v>295.24</v>
      </c>
      <c r="K11052" s="101" t="s">
        <v>1388</v>
      </c>
    </row>
    <row r="11053" spans="1:11" ht="56.25" customHeight="1">
      <c r="A11053" s="98" t="s">
        <v>634</v>
      </c>
      <c r="B11053" s="125" t="s">
        <v>1313</v>
      </c>
      <c r="C11053" s="126">
        <v>42457</v>
      </c>
      <c r="D11053" s="98" t="s">
        <v>11</v>
      </c>
      <c r="E11053" s="98">
        <v>7444</v>
      </c>
      <c r="F11053" s="98"/>
      <c r="G11053" s="127" t="s">
        <v>3061</v>
      </c>
      <c r="H11053" s="128">
        <v>1411.3</v>
      </c>
      <c r="I11053" s="128">
        <v>0</v>
      </c>
      <c r="J11053" s="129">
        <v>1411.3</v>
      </c>
      <c r="K11053" s="101" t="s">
        <v>1388</v>
      </c>
    </row>
    <row r="11054" spans="1:11" ht="56.25" customHeight="1">
      <c r="A11054" s="98" t="s">
        <v>634</v>
      </c>
      <c r="B11054" s="125" t="s">
        <v>1313</v>
      </c>
      <c r="C11054" s="126">
        <v>42457</v>
      </c>
      <c r="D11054" s="98" t="s">
        <v>11</v>
      </c>
      <c r="E11054" s="98">
        <v>7445</v>
      </c>
      <c r="F11054" s="98"/>
      <c r="G11054" s="127" t="s">
        <v>3062</v>
      </c>
      <c r="H11054" s="128">
        <v>287.89999999999998</v>
      </c>
      <c r="I11054" s="128">
        <v>0</v>
      </c>
      <c r="J11054" s="129">
        <v>287.89999999999998</v>
      </c>
      <c r="K11054" s="101" t="s">
        <v>1388</v>
      </c>
    </row>
    <row r="11055" spans="1:11" ht="56.25" customHeight="1">
      <c r="A11055" s="98" t="s">
        <v>634</v>
      </c>
      <c r="B11055" s="125" t="s">
        <v>1313</v>
      </c>
      <c r="C11055" s="126">
        <v>42450</v>
      </c>
      <c r="D11055" s="98" t="s">
        <v>11</v>
      </c>
      <c r="E11055" s="98">
        <v>7446</v>
      </c>
      <c r="F11055" s="98"/>
      <c r="G11055" s="127" t="s">
        <v>2965</v>
      </c>
      <c r="H11055" s="128">
        <v>930.07</v>
      </c>
      <c r="I11055" s="128">
        <v>0</v>
      </c>
      <c r="J11055" s="129">
        <v>930.07</v>
      </c>
      <c r="K11055" s="101" t="s">
        <v>1388</v>
      </c>
    </row>
    <row r="11056" spans="1:11" ht="56.25" customHeight="1">
      <c r="A11056" s="98" t="s">
        <v>634</v>
      </c>
      <c r="B11056" s="125" t="s">
        <v>1313</v>
      </c>
      <c r="C11056" s="126">
        <v>42450</v>
      </c>
      <c r="D11056" s="98" t="s">
        <v>11</v>
      </c>
      <c r="E11056" s="98">
        <v>7447</v>
      </c>
      <c r="F11056" s="98"/>
      <c r="G11056" s="127" t="s">
        <v>2966</v>
      </c>
      <c r="H11056" s="128">
        <v>280.56</v>
      </c>
      <c r="I11056" s="128">
        <v>0</v>
      </c>
      <c r="J11056" s="129">
        <v>280.56</v>
      </c>
      <c r="K11056" s="101" t="s">
        <v>1388</v>
      </c>
    </row>
    <row r="11057" spans="1:11" ht="56.25" customHeight="1">
      <c r="A11057" s="98" t="s">
        <v>634</v>
      </c>
      <c r="B11057" s="125" t="s">
        <v>1313</v>
      </c>
      <c r="C11057" s="126">
        <v>42429</v>
      </c>
      <c r="D11057" s="98" t="s">
        <v>11</v>
      </c>
      <c r="E11057" s="98">
        <v>7448</v>
      </c>
      <c r="F11057" s="98"/>
      <c r="G11057" s="127" t="s">
        <v>2459</v>
      </c>
      <c r="H11057" s="128">
        <v>1050.26</v>
      </c>
      <c r="I11057" s="128">
        <v>0</v>
      </c>
      <c r="J11057" s="129">
        <v>1050.26</v>
      </c>
      <c r="K11057" s="101" t="s">
        <v>1388</v>
      </c>
    </row>
    <row r="11058" spans="1:11" ht="56.25" customHeight="1">
      <c r="A11058" s="98" t="s">
        <v>634</v>
      </c>
      <c r="B11058" s="125" t="s">
        <v>1313</v>
      </c>
      <c r="C11058" s="126">
        <v>42429</v>
      </c>
      <c r="D11058" s="98" t="s">
        <v>11</v>
      </c>
      <c r="E11058" s="98">
        <v>7450</v>
      </c>
      <c r="F11058" s="98"/>
      <c r="G11058" s="127" t="s">
        <v>2460</v>
      </c>
      <c r="H11058" s="128">
        <v>710.89</v>
      </c>
      <c r="I11058" s="128">
        <v>0</v>
      </c>
      <c r="J11058" s="129">
        <v>710.89</v>
      </c>
      <c r="K11058" s="101" t="s">
        <v>1388</v>
      </c>
    </row>
    <row r="11059" spans="1:11" ht="56.25" customHeight="1">
      <c r="A11059" s="98" t="s">
        <v>634</v>
      </c>
      <c r="B11059" s="125" t="s">
        <v>1313</v>
      </c>
      <c r="C11059" s="126">
        <v>42453</v>
      </c>
      <c r="D11059" s="98" t="s">
        <v>11</v>
      </c>
      <c r="E11059" s="98">
        <v>7452</v>
      </c>
      <c r="F11059" s="98"/>
      <c r="G11059" s="127" t="s">
        <v>3032</v>
      </c>
      <c r="H11059" s="128">
        <v>445.62</v>
      </c>
      <c r="I11059" s="128">
        <v>0</v>
      </c>
      <c r="J11059" s="129">
        <v>445.62</v>
      </c>
      <c r="K11059" s="101" t="s">
        <v>1388</v>
      </c>
    </row>
    <row r="11060" spans="1:11" ht="56.25" customHeight="1">
      <c r="A11060" s="98" t="s">
        <v>634</v>
      </c>
      <c r="B11060" s="125" t="s">
        <v>1313</v>
      </c>
      <c r="C11060" s="126">
        <v>42471</v>
      </c>
      <c r="D11060" s="98" t="s">
        <v>11</v>
      </c>
      <c r="E11060" s="98">
        <v>7453</v>
      </c>
      <c r="F11060" s="98"/>
      <c r="G11060" s="127" t="s">
        <v>3316</v>
      </c>
      <c r="H11060" s="128">
        <v>612.52</v>
      </c>
      <c r="I11060" s="128">
        <v>0</v>
      </c>
      <c r="J11060" s="129">
        <v>612.52</v>
      </c>
      <c r="K11060" s="101" t="s">
        <v>1388</v>
      </c>
    </row>
    <row r="11061" spans="1:11" ht="56.25" customHeight="1">
      <c r="A11061" s="98" t="s">
        <v>634</v>
      </c>
      <c r="B11061" s="125" t="s">
        <v>1313</v>
      </c>
      <c r="C11061" s="126">
        <v>42471</v>
      </c>
      <c r="D11061" s="98" t="s">
        <v>11</v>
      </c>
      <c r="E11061" s="98">
        <v>7454</v>
      </c>
      <c r="F11061" s="98"/>
      <c r="G11061" s="127" t="s">
        <v>3317</v>
      </c>
      <c r="H11061" s="128">
        <v>4100.76</v>
      </c>
      <c r="I11061" s="128">
        <v>0</v>
      </c>
      <c r="J11061" s="129">
        <v>4100.76</v>
      </c>
      <c r="K11061" s="101" t="s">
        <v>1388</v>
      </c>
    </row>
    <row r="11062" spans="1:11" ht="56.25" customHeight="1">
      <c r="A11062" s="98" t="s">
        <v>634</v>
      </c>
      <c r="B11062" s="125" t="s">
        <v>1313</v>
      </c>
      <c r="C11062" s="126">
        <v>42457</v>
      </c>
      <c r="D11062" s="98" t="s">
        <v>11</v>
      </c>
      <c r="E11062" s="98">
        <v>7459</v>
      </c>
      <c r="F11062" s="98"/>
      <c r="G11062" s="127" t="s">
        <v>3063</v>
      </c>
      <c r="H11062" s="128">
        <v>1075.78</v>
      </c>
      <c r="I11062" s="128">
        <v>0</v>
      </c>
      <c r="J11062" s="129">
        <v>1075.78</v>
      </c>
      <c r="K11062" s="101" t="s">
        <v>1388</v>
      </c>
    </row>
    <row r="11063" spans="1:11" ht="56.25" customHeight="1">
      <c r="A11063" s="98" t="s">
        <v>634</v>
      </c>
      <c r="B11063" s="125" t="s">
        <v>1313</v>
      </c>
      <c r="C11063" s="126">
        <v>42471</v>
      </c>
      <c r="D11063" s="98" t="s">
        <v>11</v>
      </c>
      <c r="E11063" s="98">
        <v>7460</v>
      </c>
      <c r="F11063" s="98"/>
      <c r="G11063" s="127" t="s">
        <v>3318</v>
      </c>
      <c r="H11063" s="128">
        <v>3124.45</v>
      </c>
      <c r="I11063" s="128">
        <v>0</v>
      </c>
      <c r="J11063" s="129">
        <v>3124.45</v>
      </c>
      <c r="K11063" s="101" t="s">
        <v>1388</v>
      </c>
    </row>
    <row r="11064" spans="1:11" ht="56.25" customHeight="1">
      <c r="A11064" s="98" t="s">
        <v>634</v>
      </c>
      <c r="B11064" s="125" t="s">
        <v>1313</v>
      </c>
      <c r="C11064" s="126">
        <v>42471</v>
      </c>
      <c r="D11064" s="98" t="s">
        <v>11</v>
      </c>
      <c r="E11064" s="98">
        <v>7462</v>
      </c>
      <c r="F11064" s="98"/>
      <c r="G11064" s="127" t="s">
        <v>3319</v>
      </c>
      <c r="H11064" s="128">
        <v>277.2</v>
      </c>
      <c r="I11064" s="128">
        <v>0</v>
      </c>
      <c r="J11064" s="129">
        <v>277.2</v>
      </c>
      <c r="K11064" s="101" t="s">
        <v>1388</v>
      </c>
    </row>
    <row r="11065" spans="1:11" ht="56.25" customHeight="1">
      <c r="A11065" s="98" t="s">
        <v>634</v>
      </c>
      <c r="B11065" s="125" t="s">
        <v>1313</v>
      </c>
      <c r="C11065" s="126">
        <v>42478</v>
      </c>
      <c r="D11065" s="98" t="s">
        <v>11</v>
      </c>
      <c r="E11065" s="98">
        <v>7463</v>
      </c>
      <c r="F11065" s="98"/>
      <c r="G11065" s="127" t="s">
        <v>3466</v>
      </c>
      <c r="H11065" s="128">
        <v>812.35</v>
      </c>
      <c r="I11065" s="128">
        <v>0</v>
      </c>
      <c r="J11065" s="129">
        <v>812.35</v>
      </c>
      <c r="K11065" s="101" t="s">
        <v>1388</v>
      </c>
    </row>
    <row r="11066" spans="1:11" ht="56.25" customHeight="1">
      <c r="A11066" s="98" t="s">
        <v>634</v>
      </c>
      <c r="B11066" s="125" t="s">
        <v>1313</v>
      </c>
      <c r="C11066" s="126">
        <v>42482</v>
      </c>
      <c r="D11066" s="98" t="s">
        <v>11</v>
      </c>
      <c r="E11066" s="98">
        <v>7466</v>
      </c>
      <c r="F11066" s="98"/>
      <c r="G11066" s="127" t="s">
        <v>3549</v>
      </c>
      <c r="H11066" s="128">
        <v>287.14999999999998</v>
      </c>
      <c r="I11066" s="128">
        <v>0</v>
      </c>
      <c r="J11066" s="129">
        <v>287.14999999999998</v>
      </c>
      <c r="K11066" s="101" t="s">
        <v>1388</v>
      </c>
    </row>
    <row r="11067" spans="1:11" ht="56.25" customHeight="1">
      <c r="A11067" s="98" t="s">
        <v>634</v>
      </c>
      <c r="B11067" s="125" t="s">
        <v>1313</v>
      </c>
      <c r="C11067" s="126">
        <v>42471</v>
      </c>
      <c r="D11067" s="98" t="s">
        <v>11</v>
      </c>
      <c r="E11067" s="98">
        <v>7471</v>
      </c>
      <c r="F11067" s="98"/>
      <c r="G11067" s="127" t="s">
        <v>3320</v>
      </c>
      <c r="H11067" s="128">
        <v>1306.4100000000001</v>
      </c>
      <c r="I11067" s="128">
        <v>0</v>
      </c>
      <c r="J11067" s="129">
        <v>1306.4100000000001</v>
      </c>
      <c r="K11067" s="101" t="s">
        <v>1388</v>
      </c>
    </row>
    <row r="11068" spans="1:11" ht="56.25" customHeight="1">
      <c r="A11068" s="98" t="s">
        <v>634</v>
      </c>
      <c r="B11068" s="125" t="s">
        <v>1313</v>
      </c>
      <c r="C11068" s="126">
        <v>42471</v>
      </c>
      <c r="D11068" s="98" t="s">
        <v>11</v>
      </c>
      <c r="E11068" s="98">
        <v>7473</v>
      </c>
      <c r="F11068" s="98"/>
      <c r="G11068" s="127" t="s">
        <v>3321</v>
      </c>
      <c r="H11068" s="128">
        <v>589.54</v>
      </c>
      <c r="I11068" s="128">
        <v>0</v>
      </c>
      <c r="J11068" s="129">
        <v>589.54</v>
      </c>
      <c r="K11068" s="101" t="s">
        <v>1388</v>
      </c>
    </row>
    <row r="11069" spans="1:11" ht="56.25" customHeight="1">
      <c r="A11069" s="98" t="s">
        <v>634</v>
      </c>
      <c r="B11069" s="125" t="s">
        <v>1313</v>
      </c>
      <c r="C11069" s="126">
        <v>42465</v>
      </c>
      <c r="D11069" s="98" t="s">
        <v>11</v>
      </c>
      <c r="E11069" s="98">
        <v>7474</v>
      </c>
      <c r="F11069" s="98"/>
      <c r="G11069" s="127" t="s">
        <v>3207</v>
      </c>
      <c r="H11069" s="128">
        <v>731.34</v>
      </c>
      <c r="I11069" s="128">
        <v>0</v>
      </c>
      <c r="J11069" s="129">
        <v>731.34</v>
      </c>
      <c r="K11069" s="101" t="s">
        <v>1388</v>
      </c>
    </row>
    <row r="11070" spans="1:11" ht="56.25" customHeight="1">
      <c r="A11070" s="98" t="s">
        <v>634</v>
      </c>
      <c r="B11070" s="125" t="s">
        <v>1313</v>
      </c>
      <c r="C11070" s="126">
        <v>42465</v>
      </c>
      <c r="D11070" s="98" t="s">
        <v>11</v>
      </c>
      <c r="E11070" s="98">
        <v>7485</v>
      </c>
      <c r="F11070" s="98"/>
      <c r="G11070" s="127" t="s">
        <v>3208</v>
      </c>
      <c r="H11070" s="128">
        <v>278.37</v>
      </c>
      <c r="I11070" s="128">
        <v>0</v>
      </c>
      <c r="J11070" s="129">
        <v>278.37</v>
      </c>
      <c r="K11070" s="101" t="s">
        <v>1388</v>
      </c>
    </row>
    <row r="11071" spans="1:11" ht="56.25" customHeight="1">
      <c r="A11071" s="98" t="s">
        <v>634</v>
      </c>
      <c r="B11071" s="125" t="s">
        <v>1313</v>
      </c>
      <c r="C11071" s="126">
        <v>42488</v>
      </c>
      <c r="D11071" s="98" t="s">
        <v>11</v>
      </c>
      <c r="E11071" s="98">
        <v>7486</v>
      </c>
      <c r="F11071" s="98"/>
      <c r="G11071" s="127" t="s">
        <v>3678</v>
      </c>
      <c r="H11071" s="128">
        <v>58794.38</v>
      </c>
      <c r="I11071" s="128">
        <v>0</v>
      </c>
      <c r="J11071" s="129">
        <v>58794.38</v>
      </c>
      <c r="K11071" s="101" t="s">
        <v>1388</v>
      </c>
    </row>
    <row r="11072" spans="1:11" ht="56.25" customHeight="1">
      <c r="A11072" s="98" t="s">
        <v>634</v>
      </c>
      <c r="B11072" s="125" t="s">
        <v>1313</v>
      </c>
      <c r="C11072" s="126">
        <v>42482</v>
      </c>
      <c r="D11072" s="98" t="s">
        <v>11</v>
      </c>
      <c r="E11072" s="98">
        <v>7487</v>
      </c>
      <c r="F11072" s="98"/>
      <c r="G11072" s="127" t="s">
        <v>3550</v>
      </c>
      <c r="H11072" s="128">
        <v>1411.23</v>
      </c>
      <c r="I11072" s="128">
        <v>0</v>
      </c>
      <c r="J11072" s="129">
        <v>1411.23</v>
      </c>
      <c r="K11072" s="101" t="s">
        <v>1388</v>
      </c>
    </row>
    <row r="11073" spans="1:11" ht="56.25" customHeight="1">
      <c r="A11073" s="98" t="s">
        <v>634</v>
      </c>
      <c r="B11073" s="125" t="s">
        <v>1313</v>
      </c>
      <c r="C11073" s="126">
        <v>42471</v>
      </c>
      <c r="D11073" s="98" t="s">
        <v>11</v>
      </c>
      <c r="E11073" s="98">
        <v>7488</v>
      </c>
      <c r="F11073" s="98"/>
      <c r="G11073" s="127" t="s">
        <v>3322</v>
      </c>
      <c r="H11073" s="128">
        <v>290.58</v>
      </c>
      <c r="I11073" s="128">
        <v>0</v>
      </c>
      <c r="J11073" s="129">
        <v>290.58</v>
      </c>
      <c r="K11073" s="101" t="s">
        <v>1388</v>
      </c>
    </row>
    <row r="11074" spans="1:11" ht="56.25" customHeight="1">
      <c r="A11074" s="98" t="s">
        <v>634</v>
      </c>
      <c r="B11074" s="125" t="s">
        <v>1313</v>
      </c>
      <c r="C11074" s="126">
        <v>42475</v>
      </c>
      <c r="D11074" s="98" t="s">
        <v>11</v>
      </c>
      <c r="E11074" s="98">
        <v>7489</v>
      </c>
      <c r="F11074" s="98"/>
      <c r="G11074" s="127" t="s">
        <v>3430</v>
      </c>
      <c r="H11074" s="128">
        <v>767.14</v>
      </c>
      <c r="I11074" s="128">
        <v>0</v>
      </c>
      <c r="J11074" s="129">
        <v>767.14</v>
      </c>
      <c r="K11074" s="101" t="s">
        <v>1388</v>
      </c>
    </row>
    <row r="11075" spans="1:11" ht="56.25" customHeight="1">
      <c r="A11075" s="98" t="s">
        <v>634</v>
      </c>
      <c r="B11075" s="125" t="s">
        <v>1313</v>
      </c>
      <c r="C11075" s="126">
        <v>42461</v>
      </c>
      <c r="D11075" s="98" t="s">
        <v>11</v>
      </c>
      <c r="E11075" s="98">
        <v>7490</v>
      </c>
      <c r="F11075" s="98"/>
      <c r="G11075" s="127" t="s">
        <v>3166</v>
      </c>
      <c r="H11075" s="128">
        <v>451.79</v>
      </c>
      <c r="I11075" s="128">
        <v>0</v>
      </c>
      <c r="J11075" s="129">
        <v>451.79</v>
      </c>
      <c r="K11075" s="101" t="s">
        <v>1388</v>
      </c>
    </row>
    <row r="11076" spans="1:11" ht="56.25" customHeight="1">
      <c r="A11076" s="98" t="s">
        <v>634</v>
      </c>
      <c r="B11076" s="125" t="s">
        <v>1313</v>
      </c>
      <c r="C11076" s="126">
        <v>42472</v>
      </c>
      <c r="D11076" s="98" t="s">
        <v>11</v>
      </c>
      <c r="E11076" s="98">
        <v>7493</v>
      </c>
      <c r="F11076" s="98"/>
      <c r="G11076" s="127" t="s">
        <v>3358</v>
      </c>
      <c r="H11076" s="128">
        <v>4578.8999999999996</v>
      </c>
      <c r="I11076" s="128">
        <v>0</v>
      </c>
      <c r="J11076" s="129">
        <v>4578.8999999999996</v>
      </c>
      <c r="K11076" s="101" t="s">
        <v>1388</v>
      </c>
    </row>
    <row r="11077" spans="1:11" ht="56.25" customHeight="1">
      <c r="A11077" s="98" t="s">
        <v>634</v>
      </c>
      <c r="B11077" s="125" t="s">
        <v>1313</v>
      </c>
      <c r="C11077" s="126">
        <v>42444</v>
      </c>
      <c r="D11077" s="98" t="s">
        <v>11</v>
      </c>
      <c r="E11077" s="98">
        <v>7495</v>
      </c>
      <c r="F11077" s="98"/>
      <c r="G11077" s="127" t="s">
        <v>2760</v>
      </c>
      <c r="H11077" s="128">
        <v>3954.51</v>
      </c>
      <c r="I11077" s="128">
        <v>0</v>
      </c>
      <c r="J11077" s="129">
        <v>3954.51</v>
      </c>
      <c r="K11077" s="101" t="s">
        <v>1388</v>
      </c>
    </row>
    <row r="11078" spans="1:11" ht="56.25" customHeight="1">
      <c r="A11078" s="98" t="s">
        <v>634</v>
      </c>
      <c r="B11078" s="125" t="s">
        <v>1313</v>
      </c>
      <c r="C11078" s="126">
        <v>42475</v>
      </c>
      <c r="D11078" s="98" t="s">
        <v>11</v>
      </c>
      <c r="E11078" s="98">
        <v>7496</v>
      </c>
      <c r="F11078" s="98"/>
      <c r="G11078" s="127" t="s">
        <v>3431</v>
      </c>
      <c r="H11078" s="128">
        <v>337.23</v>
      </c>
      <c r="I11078" s="128">
        <v>0</v>
      </c>
      <c r="J11078" s="129">
        <v>337.23</v>
      </c>
      <c r="K11078" s="101" t="s">
        <v>1388</v>
      </c>
    </row>
    <row r="11079" spans="1:11" ht="56.25" customHeight="1">
      <c r="A11079" s="98" t="s">
        <v>634</v>
      </c>
      <c r="B11079" s="125" t="s">
        <v>1313</v>
      </c>
      <c r="C11079" s="126">
        <v>42464</v>
      </c>
      <c r="D11079" s="98" t="s">
        <v>11</v>
      </c>
      <c r="E11079" s="98">
        <v>7507</v>
      </c>
      <c r="F11079" s="98"/>
      <c r="G11079" s="127" t="s">
        <v>3187</v>
      </c>
      <c r="H11079" s="128">
        <v>5800.6</v>
      </c>
      <c r="I11079" s="128">
        <v>0</v>
      </c>
      <c r="J11079" s="129">
        <v>5800.6</v>
      </c>
      <c r="K11079" s="101" t="s">
        <v>1388</v>
      </c>
    </row>
    <row r="11080" spans="1:11" ht="56.25" customHeight="1">
      <c r="A11080" s="98" t="s">
        <v>634</v>
      </c>
      <c r="B11080" s="125" t="s">
        <v>1313</v>
      </c>
      <c r="C11080" s="126">
        <v>42485</v>
      </c>
      <c r="D11080" s="98" t="s">
        <v>11</v>
      </c>
      <c r="E11080" s="98">
        <v>7510</v>
      </c>
      <c r="F11080" s="98"/>
      <c r="G11080" s="127" t="s">
        <v>3580</v>
      </c>
      <c r="H11080" s="128">
        <v>1051.9000000000001</v>
      </c>
      <c r="I11080" s="128">
        <v>0</v>
      </c>
      <c r="J11080" s="129">
        <v>1051.9000000000001</v>
      </c>
      <c r="K11080" s="101" t="s">
        <v>1388</v>
      </c>
    </row>
    <row r="11081" spans="1:11" ht="56.25" customHeight="1">
      <c r="A11081" s="98" t="s">
        <v>634</v>
      </c>
      <c r="B11081" s="125" t="s">
        <v>1313</v>
      </c>
      <c r="C11081" s="126">
        <v>42485</v>
      </c>
      <c r="D11081" s="98" t="s">
        <v>11</v>
      </c>
      <c r="E11081" s="98">
        <v>7512</v>
      </c>
      <c r="F11081" s="98"/>
      <c r="G11081" s="127" t="s">
        <v>3581</v>
      </c>
      <c r="H11081" s="128">
        <v>507.49</v>
      </c>
      <c r="I11081" s="128">
        <v>0</v>
      </c>
      <c r="J11081" s="129">
        <v>507.49</v>
      </c>
      <c r="K11081" s="101" t="s">
        <v>1388</v>
      </c>
    </row>
    <row r="11082" spans="1:11" ht="56.25" customHeight="1">
      <c r="A11082" s="98" t="s">
        <v>634</v>
      </c>
      <c r="B11082" s="125" t="s">
        <v>1313</v>
      </c>
      <c r="C11082" s="126">
        <v>42485</v>
      </c>
      <c r="D11082" s="98" t="s">
        <v>11</v>
      </c>
      <c r="E11082" s="98">
        <v>7513</v>
      </c>
      <c r="F11082" s="98"/>
      <c r="G11082" s="127" t="s">
        <v>3582</v>
      </c>
      <c r="H11082" s="128">
        <v>391.08</v>
      </c>
      <c r="I11082" s="128">
        <v>0</v>
      </c>
      <c r="J11082" s="129">
        <v>391.08</v>
      </c>
      <c r="K11082" s="101" t="s">
        <v>1388</v>
      </c>
    </row>
    <row r="11083" spans="1:11" ht="56.25" customHeight="1">
      <c r="A11083" s="98" t="s">
        <v>634</v>
      </c>
      <c r="B11083" s="125" t="s">
        <v>1313</v>
      </c>
      <c r="C11083" s="126">
        <v>42485</v>
      </c>
      <c r="D11083" s="98" t="s">
        <v>11</v>
      </c>
      <c r="E11083" s="98">
        <v>7514</v>
      </c>
      <c r="F11083" s="98"/>
      <c r="G11083" s="127" t="s">
        <v>3583</v>
      </c>
      <c r="H11083" s="128">
        <v>715.35</v>
      </c>
      <c r="I11083" s="128">
        <v>0</v>
      </c>
      <c r="J11083" s="129">
        <v>715.35</v>
      </c>
      <c r="K11083" s="101" t="s">
        <v>1388</v>
      </c>
    </row>
    <row r="11084" spans="1:11" ht="56.25" customHeight="1">
      <c r="A11084" s="98" t="s">
        <v>634</v>
      </c>
      <c r="B11084" s="125" t="s">
        <v>1313</v>
      </c>
      <c r="C11084" s="126">
        <v>42485</v>
      </c>
      <c r="D11084" s="98" t="s">
        <v>11</v>
      </c>
      <c r="E11084" s="98">
        <v>7515</v>
      </c>
      <c r="F11084" s="98"/>
      <c r="G11084" s="127" t="s">
        <v>3584</v>
      </c>
      <c r="H11084" s="128">
        <v>618.83000000000004</v>
      </c>
      <c r="I11084" s="128">
        <v>0</v>
      </c>
      <c r="J11084" s="129">
        <v>618.83000000000004</v>
      </c>
      <c r="K11084" s="101" t="s">
        <v>1388</v>
      </c>
    </row>
    <row r="11085" spans="1:11" ht="56.25" customHeight="1">
      <c r="A11085" s="98" t="s">
        <v>634</v>
      </c>
      <c r="B11085" s="125" t="s">
        <v>1313</v>
      </c>
      <c r="C11085" s="126">
        <v>42485</v>
      </c>
      <c r="D11085" s="98" t="s">
        <v>11</v>
      </c>
      <c r="E11085" s="98">
        <v>7516</v>
      </c>
      <c r="F11085" s="98"/>
      <c r="G11085" s="127" t="s">
        <v>3585</v>
      </c>
      <c r="H11085" s="128">
        <v>448.98</v>
      </c>
      <c r="I11085" s="128">
        <v>0</v>
      </c>
      <c r="J11085" s="129">
        <v>448.98</v>
      </c>
      <c r="K11085" s="101" t="s">
        <v>1388</v>
      </c>
    </row>
    <row r="11086" spans="1:11" ht="56.25" customHeight="1">
      <c r="A11086" s="98" t="s">
        <v>634</v>
      </c>
      <c r="B11086" s="125" t="s">
        <v>1313</v>
      </c>
      <c r="C11086" s="126">
        <v>42485</v>
      </c>
      <c r="D11086" s="98" t="s">
        <v>11</v>
      </c>
      <c r="E11086" s="98">
        <v>7524</v>
      </c>
      <c r="F11086" s="98"/>
      <c r="G11086" s="127" t="s">
        <v>3586</v>
      </c>
      <c r="H11086" s="128">
        <v>713.09</v>
      </c>
      <c r="I11086" s="128">
        <v>0</v>
      </c>
      <c r="J11086" s="129">
        <v>713.09</v>
      </c>
      <c r="K11086" s="101" t="s">
        <v>1388</v>
      </c>
    </row>
    <row r="11087" spans="1:11" ht="56.25" customHeight="1">
      <c r="A11087" s="98" t="s">
        <v>634</v>
      </c>
      <c r="B11087" s="125" t="s">
        <v>1313</v>
      </c>
      <c r="C11087" s="126">
        <v>42485</v>
      </c>
      <c r="D11087" s="98" t="s">
        <v>11</v>
      </c>
      <c r="E11087" s="98">
        <v>7525</v>
      </c>
      <c r="F11087" s="98"/>
      <c r="G11087" s="127" t="s">
        <v>3587</v>
      </c>
      <c r="H11087" s="128">
        <v>848.98</v>
      </c>
      <c r="I11087" s="128">
        <v>0</v>
      </c>
      <c r="J11087" s="129">
        <v>848.98</v>
      </c>
      <c r="K11087" s="101" t="s">
        <v>1388</v>
      </c>
    </row>
    <row r="11088" spans="1:11" ht="56.25" customHeight="1">
      <c r="A11088" s="98" t="s">
        <v>634</v>
      </c>
      <c r="B11088" s="125" t="s">
        <v>1313</v>
      </c>
      <c r="C11088" s="126">
        <v>42475</v>
      </c>
      <c r="D11088" s="98" t="s">
        <v>11</v>
      </c>
      <c r="E11088" s="98">
        <v>7528</v>
      </c>
      <c r="F11088" s="98"/>
      <c r="G11088" s="127" t="s">
        <v>3432</v>
      </c>
      <c r="H11088" s="128">
        <v>285.98</v>
      </c>
      <c r="I11088" s="128">
        <v>0</v>
      </c>
      <c r="J11088" s="129">
        <v>285.98</v>
      </c>
      <c r="K11088" s="101" t="s">
        <v>1388</v>
      </c>
    </row>
    <row r="11089" spans="1:11" ht="56.25" customHeight="1">
      <c r="A11089" s="98" t="s">
        <v>634</v>
      </c>
      <c r="B11089" s="125" t="s">
        <v>1313</v>
      </c>
      <c r="C11089" s="126">
        <v>42475</v>
      </c>
      <c r="D11089" s="98" t="s">
        <v>11</v>
      </c>
      <c r="E11089" s="98">
        <v>7530</v>
      </c>
      <c r="F11089" s="98"/>
      <c r="G11089" s="127" t="s">
        <v>3433</v>
      </c>
      <c r="H11089" s="128">
        <v>428.95</v>
      </c>
      <c r="I11089" s="128">
        <v>0</v>
      </c>
      <c r="J11089" s="129">
        <v>428.95</v>
      </c>
      <c r="K11089" s="101" t="s">
        <v>1388</v>
      </c>
    </row>
    <row r="11090" spans="1:11" ht="56.25" customHeight="1">
      <c r="A11090" s="98" t="s">
        <v>634</v>
      </c>
      <c r="B11090" s="125" t="s">
        <v>1313</v>
      </c>
      <c r="C11090" s="126">
        <v>42471</v>
      </c>
      <c r="D11090" s="98" t="s">
        <v>11</v>
      </c>
      <c r="E11090" s="98">
        <v>7531</v>
      </c>
      <c r="F11090" s="98"/>
      <c r="G11090" s="127" t="s">
        <v>3323</v>
      </c>
      <c r="H11090" s="128">
        <v>920.33</v>
      </c>
      <c r="I11090" s="128">
        <v>0</v>
      </c>
      <c r="J11090" s="129">
        <v>920.33</v>
      </c>
      <c r="K11090" s="101" t="s">
        <v>1388</v>
      </c>
    </row>
    <row r="11091" spans="1:11" ht="56.25" customHeight="1">
      <c r="A11091" s="98" t="s">
        <v>634</v>
      </c>
      <c r="B11091" s="125" t="s">
        <v>1313</v>
      </c>
      <c r="C11091" s="126">
        <v>42471</v>
      </c>
      <c r="D11091" s="98" t="s">
        <v>11</v>
      </c>
      <c r="E11091" s="98">
        <v>7532</v>
      </c>
      <c r="F11091" s="98"/>
      <c r="G11091" s="127" t="s">
        <v>3324</v>
      </c>
      <c r="H11091" s="128">
        <v>275.97000000000003</v>
      </c>
      <c r="I11091" s="128">
        <v>0</v>
      </c>
      <c r="J11091" s="129">
        <v>275.97000000000003</v>
      </c>
      <c r="K11091" s="101" t="s">
        <v>1388</v>
      </c>
    </row>
    <row r="11092" spans="1:11" ht="56.25" customHeight="1">
      <c r="A11092" s="98" t="s">
        <v>634</v>
      </c>
      <c r="B11092" s="125" t="s">
        <v>1313</v>
      </c>
      <c r="C11092" s="126">
        <v>42479</v>
      </c>
      <c r="D11092" s="98" t="s">
        <v>11</v>
      </c>
      <c r="E11092" s="98">
        <v>7533</v>
      </c>
      <c r="F11092" s="98"/>
      <c r="G11092" s="127" t="s">
        <v>3484</v>
      </c>
      <c r="H11092" s="128">
        <v>622.88</v>
      </c>
      <c r="I11092" s="128">
        <v>0</v>
      </c>
      <c r="J11092" s="129">
        <v>622.88</v>
      </c>
      <c r="K11092" s="101" t="s">
        <v>1388</v>
      </c>
    </row>
    <row r="11093" spans="1:11" ht="56.25" customHeight="1">
      <c r="A11093" s="98" t="s">
        <v>634</v>
      </c>
      <c r="B11093" s="125" t="s">
        <v>1313</v>
      </c>
      <c r="C11093" s="126">
        <v>42480</v>
      </c>
      <c r="D11093" s="98" t="s">
        <v>11</v>
      </c>
      <c r="E11093" s="98">
        <v>7534</v>
      </c>
      <c r="F11093" s="98"/>
      <c r="G11093" s="127" t="s">
        <v>3506</v>
      </c>
      <c r="H11093" s="128">
        <v>18375.46</v>
      </c>
      <c r="I11093" s="128">
        <v>0</v>
      </c>
      <c r="J11093" s="129">
        <v>18375.46</v>
      </c>
      <c r="K11093" s="101" t="s">
        <v>1388</v>
      </c>
    </row>
    <row r="11094" spans="1:11" ht="56.25" customHeight="1">
      <c r="A11094" s="98" t="s">
        <v>634</v>
      </c>
      <c r="B11094" s="125" t="s">
        <v>1313</v>
      </c>
      <c r="C11094" s="126">
        <v>42480</v>
      </c>
      <c r="D11094" s="98" t="s">
        <v>11</v>
      </c>
      <c r="E11094" s="98">
        <v>7539</v>
      </c>
      <c r="F11094" s="98"/>
      <c r="G11094" s="127" t="s">
        <v>3507</v>
      </c>
      <c r="H11094" s="128">
        <v>55921.82</v>
      </c>
      <c r="I11094" s="128">
        <v>0</v>
      </c>
      <c r="J11094" s="129">
        <v>55921.82</v>
      </c>
      <c r="K11094" s="101" t="s">
        <v>1388</v>
      </c>
    </row>
    <row r="11095" spans="1:11" ht="56.25" customHeight="1">
      <c r="A11095" s="98" t="s">
        <v>634</v>
      </c>
      <c r="B11095" s="125" t="s">
        <v>1313</v>
      </c>
      <c r="C11095" s="126">
        <v>42464</v>
      </c>
      <c r="D11095" s="98" t="s">
        <v>11</v>
      </c>
      <c r="E11095" s="98">
        <v>7540</v>
      </c>
      <c r="F11095" s="98"/>
      <c r="G11095" s="127" t="s">
        <v>3188</v>
      </c>
      <c r="H11095" s="128">
        <v>11165.4</v>
      </c>
      <c r="I11095" s="128">
        <v>0</v>
      </c>
      <c r="J11095" s="129">
        <v>11165.4</v>
      </c>
      <c r="K11095" s="101" t="s">
        <v>1388</v>
      </c>
    </row>
    <row r="11096" spans="1:11" ht="56.25" customHeight="1">
      <c r="A11096" s="98" t="s">
        <v>634</v>
      </c>
      <c r="B11096" s="125" t="s">
        <v>1313</v>
      </c>
      <c r="C11096" s="126">
        <v>42464</v>
      </c>
      <c r="D11096" s="98" t="s">
        <v>11</v>
      </c>
      <c r="E11096" s="98">
        <v>7541</v>
      </c>
      <c r="F11096" s="98"/>
      <c r="G11096" s="127" t="s">
        <v>3189</v>
      </c>
      <c r="H11096" s="128">
        <v>20125.04</v>
      </c>
      <c r="I11096" s="128">
        <v>0</v>
      </c>
      <c r="J11096" s="129">
        <v>20125.04</v>
      </c>
      <c r="K11096" s="101" t="s">
        <v>1388</v>
      </c>
    </row>
    <row r="11097" spans="1:11" ht="56.25" customHeight="1">
      <c r="A11097" s="98" t="s">
        <v>634</v>
      </c>
      <c r="B11097" s="125" t="s">
        <v>1313</v>
      </c>
      <c r="C11097" s="126">
        <v>42494</v>
      </c>
      <c r="D11097" s="98" t="s">
        <v>11</v>
      </c>
      <c r="E11097" s="98">
        <v>7558</v>
      </c>
      <c r="F11097" s="98"/>
      <c r="G11097" s="127" t="s">
        <v>3778</v>
      </c>
      <c r="H11097" s="128">
        <v>304.70999999999998</v>
      </c>
      <c r="I11097" s="128">
        <v>0</v>
      </c>
      <c r="J11097" s="129">
        <v>304.70999999999998</v>
      </c>
      <c r="K11097" s="101" t="s">
        <v>1388</v>
      </c>
    </row>
    <row r="11098" spans="1:11" ht="56.25" customHeight="1">
      <c r="A11098" s="98" t="s">
        <v>634</v>
      </c>
      <c r="B11098" s="125" t="s">
        <v>1313</v>
      </c>
      <c r="C11098" s="126">
        <v>42494</v>
      </c>
      <c r="D11098" s="98" t="s">
        <v>11</v>
      </c>
      <c r="E11098" s="98">
        <v>7559</v>
      </c>
      <c r="F11098" s="98"/>
      <c r="G11098" s="127" t="s">
        <v>3779</v>
      </c>
      <c r="H11098" s="128">
        <v>3333.47</v>
      </c>
      <c r="I11098" s="128">
        <v>0</v>
      </c>
      <c r="J11098" s="129">
        <v>3333.47</v>
      </c>
      <c r="K11098" s="101" t="s">
        <v>1388</v>
      </c>
    </row>
    <row r="11099" spans="1:11" ht="56.25" customHeight="1">
      <c r="A11099" s="98" t="s">
        <v>634</v>
      </c>
      <c r="B11099" s="125" t="s">
        <v>1313</v>
      </c>
      <c r="C11099" s="126">
        <v>42506</v>
      </c>
      <c r="D11099" s="98" t="s">
        <v>11</v>
      </c>
      <c r="E11099" s="98">
        <v>7560</v>
      </c>
      <c r="F11099" s="98"/>
      <c r="G11099" s="127" t="s">
        <v>4039</v>
      </c>
      <c r="H11099" s="128">
        <v>273.02</v>
      </c>
      <c r="I11099" s="128">
        <v>0</v>
      </c>
      <c r="J11099" s="129">
        <v>273.02</v>
      </c>
      <c r="K11099" s="101" t="s">
        <v>1388</v>
      </c>
    </row>
    <row r="11100" spans="1:11" ht="56.25" customHeight="1">
      <c r="A11100" s="98" t="s">
        <v>634</v>
      </c>
      <c r="B11100" s="125" t="s">
        <v>1313</v>
      </c>
      <c r="C11100" s="126">
        <v>42506</v>
      </c>
      <c r="D11100" s="98" t="s">
        <v>11</v>
      </c>
      <c r="E11100" s="98">
        <v>7563</v>
      </c>
      <c r="F11100" s="98"/>
      <c r="G11100" s="127" t="s">
        <v>4040</v>
      </c>
      <c r="H11100" s="128">
        <v>307.52</v>
      </c>
      <c r="I11100" s="128">
        <v>0</v>
      </c>
      <c r="J11100" s="129">
        <v>307.52</v>
      </c>
      <c r="K11100" s="101" t="s">
        <v>1388</v>
      </c>
    </row>
    <row r="11101" spans="1:11" ht="56.25" customHeight="1">
      <c r="A11101" s="98" t="s">
        <v>634</v>
      </c>
      <c r="B11101" s="125" t="s">
        <v>1313</v>
      </c>
      <c r="C11101" s="126">
        <v>42506</v>
      </c>
      <c r="D11101" s="98" t="s">
        <v>11</v>
      </c>
      <c r="E11101" s="98">
        <v>7568</v>
      </c>
      <c r="F11101" s="98"/>
      <c r="G11101" s="127" t="s">
        <v>4041</v>
      </c>
      <c r="H11101" s="128">
        <v>305.81</v>
      </c>
      <c r="I11101" s="128">
        <v>0</v>
      </c>
      <c r="J11101" s="129">
        <v>305.81</v>
      </c>
      <c r="K11101" s="101" t="s">
        <v>1388</v>
      </c>
    </row>
    <row r="11102" spans="1:11" ht="56.25" customHeight="1">
      <c r="A11102" s="98" t="s">
        <v>634</v>
      </c>
      <c r="B11102" s="125" t="s">
        <v>1313</v>
      </c>
      <c r="C11102" s="126">
        <v>42515</v>
      </c>
      <c r="D11102" s="98" t="s">
        <v>11</v>
      </c>
      <c r="E11102" s="98">
        <v>7570</v>
      </c>
      <c r="F11102" s="98"/>
      <c r="G11102" s="127" t="s">
        <v>4275</v>
      </c>
      <c r="H11102" s="128">
        <v>273.08999999999997</v>
      </c>
      <c r="I11102" s="128">
        <v>0</v>
      </c>
      <c r="J11102" s="129">
        <v>273.08999999999997</v>
      </c>
      <c r="K11102" s="101" t="s">
        <v>1388</v>
      </c>
    </row>
    <row r="11103" spans="1:11" ht="56.25" customHeight="1">
      <c r="A11103" s="98" t="s">
        <v>634</v>
      </c>
      <c r="B11103" s="125" t="s">
        <v>1313</v>
      </c>
      <c r="C11103" s="126">
        <v>42517</v>
      </c>
      <c r="D11103" s="98" t="s">
        <v>11</v>
      </c>
      <c r="E11103" s="98">
        <v>7571</v>
      </c>
      <c r="F11103" s="98"/>
      <c r="G11103" s="127" t="s">
        <v>4293</v>
      </c>
      <c r="H11103" s="128">
        <v>396.64</v>
      </c>
      <c r="I11103" s="128">
        <v>0</v>
      </c>
      <c r="J11103" s="129">
        <v>396.64</v>
      </c>
      <c r="K11103" s="101" t="s">
        <v>1388</v>
      </c>
    </row>
    <row r="11104" spans="1:11" ht="56.25" customHeight="1">
      <c r="A11104" s="98" t="s">
        <v>634</v>
      </c>
      <c r="B11104" s="125" t="s">
        <v>1313</v>
      </c>
      <c r="C11104" s="126">
        <v>42517</v>
      </c>
      <c r="D11104" s="98" t="s">
        <v>11</v>
      </c>
      <c r="E11104" s="98">
        <v>7572</v>
      </c>
      <c r="F11104" s="98"/>
      <c r="G11104" s="127" t="s">
        <v>4294</v>
      </c>
      <c r="H11104" s="128">
        <v>314.8</v>
      </c>
      <c r="I11104" s="128">
        <v>0</v>
      </c>
      <c r="J11104" s="129">
        <v>314.8</v>
      </c>
      <c r="K11104" s="101" t="s">
        <v>1388</v>
      </c>
    </row>
    <row r="11105" spans="1:11" ht="56.25" customHeight="1">
      <c r="A11105" s="98" t="s">
        <v>634</v>
      </c>
      <c r="B11105" s="125" t="s">
        <v>1313</v>
      </c>
      <c r="C11105" s="126">
        <v>42506</v>
      </c>
      <c r="D11105" s="98" t="s">
        <v>11</v>
      </c>
      <c r="E11105" s="98">
        <v>7575</v>
      </c>
      <c r="F11105" s="98"/>
      <c r="G11105" s="127" t="s">
        <v>4042</v>
      </c>
      <c r="H11105" s="128">
        <v>2199.58</v>
      </c>
      <c r="I11105" s="128">
        <v>0</v>
      </c>
      <c r="J11105" s="129">
        <v>2199.58</v>
      </c>
      <c r="K11105" s="101" t="s">
        <v>1388</v>
      </c>
    </row>
    <row r="11106" spans="1:11" ht="56.25" customHeight="1">
      <c r="A11106" s="98" t="s">
        <v>634</v>
      </c>
      <c r="B11106" s="125" t="s">
        <v>1313</v>
      </c>
      <c r="C11106" s="126">
        <v>42515</v>
      </c>
      <c r="D11106" s="98" t="s">
        <v>11</v>
      </c>
      <c r="E11106" s="98">
        <v>7580</v>
      </c>
      <c r="F11106" s="98"/>
      <c r="G11106" s="127" t="s">
        <v>4276</v>
      </c>
      <c r="H11106" s="128">
        <v>1322.67</v>
      </c>
      <c r="I11106" s="128">
        <v>0</v>
      </c>
      <c r="J11106" s="129">
        <v>1322.67</v>
      </c>
      <c r="K11106" s="101" t="s">
        <v>1388</v>
      </c>
    </row>
    <row r="11107" spans="1:11" ht="56.25" customHeight="1">
      <c r="A11107" s="98" t="s">
        <v>634</v>
      </c>
      <c r="B11107" s="125" t="s">
        <v>1313</v>
      </c>
      <c r="C11107" s="126">
        <v>42517</v>
      </c>
      <c r="D11107" s="98" t="s">
        <v>11</v>
      </c>
      <c r="E11107" s="98">
        <v>7581</v>
      </c>
      <c r="F11107" s="98"/>
      <c r="G11107" s="127" t="s">
        <v>4295</v>
      </c>
      <c r="H11107" s="128">
        <v>3949.84</v>
      </c>
      <c r="I11107" s="128">
        <v>0</v>
      </c>
      <c r="J11107" s="129">
        <v>3949.84</v>
      </c>
      <c r="K11107" s="101" t="s">
        <v>1388</v>
      </c>
    </row>
    <row r="11108" spans="1:11" ht="56.25" customHeight="1">
      <c r="A11108" s="98" t="s">
        <v>634</v>
      </c>
      <c r="B11108" s="125" t="s">
        <v>1313</v>
      </c>
      <c r="C11108" s="126">
        <v>42517</v>
      </c>
      <c r="D11108" s="98" t="s">
        <v>11</v>
      </c>
      <c r="E11108" s="98">
        <v>7584</v>
      </c>
      <c r="F11108" s="98"/>
      <c r="G11108" s="127" t="s">
        <v>4296</v>
      </c>
      <c r="H11108" s="128">
        <v>10964.33</v>
      </c>
      <c r="I11108" s="128">
        <v>0</v>
      </c>
      <c r="J11108" s="129">
        <v>10964.33</v>
      </c>
      <c r="K11108" s="101" t="s">
        <v>1388</v>
      </c>
    </row>
    <row r="11109" spans="1:11" ht="56.25" customHeight="1">
      <c r="A11109" s="98" t="s">
        <v>634</v>
      </c>
      <c r="B11109" s="125" t="s">
        <v>1313</v>
      </c>
      <c r="C11109" s="126">
        <v>42499</v>
      </c>
      <c r="D11109" s="98" t="s">
        <v>11</v>
      </c>
      <c r="E11109" s="98">
        <v>7588</v>
      </c>
      <c r="F11109" s="98"/>
      <c r="G11109" s="127" t="s">
        <v>3849</v>
      </c>
      <c r="H11109" s="128">
        <v>3003.37</v>
      </c>
      <c r="I11109" s="128">
        <v>0</v>
      </c>
      <c r="J11109" s="129">
        <v>3003.37</v>
      </c>
      <c r="K11109" s="101" t="s">
        <v>1388</v>
      </c>
    </row>
    <row r="11110" spans="1:11" ht="56.25" customHeight="1">
      <c r="A11110" s="98" t="s">
        <v>634</v>
      </c>
      <c r="B11110" s="125" t="s">
        <v>1313</v>
      </c>
      <c r="C11110" s="126">
        <v>42493</v>
      </c>
      <c r="D11110" s="98" t="s">
        <v>11</v>
      </c>
      <c r="E11110" s="98">
        <v>7606</v>
      </c>
      <c r="F11110" s="98"/>
      <c r="G11110" s="127" t="s">
        <v>3757</v>
      </c>
      <c r="H11110" s="128">
        <v>7986.47</v>
      </c>
      <c r="I11110" s="128">
        <v>0</v>
      </c>
      <c r="J11110" s="129">
        <v>7986.47</v>
      </c>
      <c r="K11110" s="101" t="s">
        <v>1388</v>
      </c>
    </row>
    <row r="11111" spans="1:11" ht="56.25" customHeight="1">
      <c r="A11111" s="98" t="s">
        <v>634</v>
      </c>
      <c r="B11111" s="125" t="s">
        <v>1313</v>
      </c>
      <c r="C11111" s="126">
        <v>42493</v>
      </c>
      <c r="D11111" s="98" t="s">
        <v>11</v>
      </c>
      <c r="E11111" s="98">
        <v>7607</v>
      </c>
      <c r="F11111" s="98"/>
      <c r="G11111" s="127" t="s">
        <v>3758</v>
      </c>
      <c r="H11111" s="128">
        <v>3552.44</v>
      </c>
      <c r="I11111" s="128">
        <v>0</v>
      </c>
      <c r="J11111" s="129">
        <v>3552.44</v>
      </c>
      <c r="K11111" s="101" t="s">
        <v>1388</v>
      </c>
    </row>
    <row r="11112" spans="1:11" ht="56.25" customHeight="1">
      <c r="A11112" s="98" t="s">
        <v>634</v>
      </c>
      <c r="B11112" s="125" t="s">
        <v>1313</v>
      </c>
      <c r="C11112" s="126">
        <v>42510</v>
      </c>
      <c r="D11112" s="98" t="s">
        <v>11</v>
      </c>
      <c r="E11112" s="98">
        <v>7614</v>
      </c>
      <c r="F11112" s="98"/>
      <c r="G11112" s="127" t="s">
        <v>4174</v>
      </c>
      <c r="H11112" s="128">
        <v>15000.14</v>
      </c>
      <c r="I11112" s="128">
        <v>0</v>
      </c>
      <c r="J11112" s="129">
        <v>15000.14</v>
      </c>
      <c r="K11112" s="101" t="s">
        <v>1388</v>
      </c>
    </row>
    <row r="11113" spans="1:11" ht="56.25" customHeight="1">
      <c r="A11113" s="98" t="s">
        <v>634</v>
      </c>
      <c r="B11113" s="125" t="s">
        <v>1313</v>
      </c>
      <c r="C11113" s="126">
        <v>42521</v>
      </c>
      <c r="D11113" s="98" t="s">
        <v>11</v>
      </c>
      <c r="E11113" s="98">
        <v>7619</v>
      </c>
      <c r="F11113" s="98"/>
      <c r="G11113" s="127" t="s">
        <v>4352</v>
      </c>
      <c r="H11113" s="128">
        <v>17426.45</v>
      </c>
      <c r="I11113" s="128">
        <v>0</v>
      </c>
      <c r="J11113" s="129">
        <v>17426.45</v>
      </c>
      <c r="K11113" s="101" t="s">
        <v>1388</v>
      </c>
    </row>
    <row r="11114" spans="1:11" ht="56.25" customHeight="1">
      <c r="A11114" s="98" t="s">
        <v>634</v>
      </c>
      <c r="B11114" s="125" t="s">
        <v>1313</v>
      </c>
      <c r="C11114" s="126">
        <v>42517</v>
      </c>
      <c r="D11114" s="98" t="s">
        <v>11</v>
      </c>
      <c r="E11114" s="98">
        <v>7629</v>
      </c>
      <c r="F11114" s="98"/>
      <c r="G11114" s="127" t="s">
        <v>4297</v>
      </c>
      <c r="H11114" s="128">
        <v>3108.12</v>
      </c>
      <c r="I11114" s="128">
        <v>0</v>
      </c>
      <c r="J11114" s="129">
        <v>3108.12</v>
      </c>
      <c r="K11114" s="101" t="s">
        <v>1388</v>
      </c>
    </row>
    <row r="11115" spans="1:11" ht="56.25" customHeight="1">
      <c r="A11115" s="98" t="s">
        <v>634</v>
      </c>
      <c r="B11115" s="125" t="s">
        <v>1313</v>
      </c>
      <c r="C11115" s="126">
        <v>42514</v>
      </c>
      <c r="D11115" s="98" t="s">
        <v>11</v>
      </c>
      <c r="E11115" s="98">
        <v>7648</v>
      </c>
      <c r="F11115" s="98"/>
      <c r="G11115" s="127" t="s">
        <v>4247</v>
      </c>
      <c r="H11115" s="128">
        <v>578.84</v>
      </c>
      <c r="I11115" s="128">
        <v>0</v>
      </c>
      <c r="J11115" s="129">
        <v>578.84</v>
      </c>
      <c r="K11115" s="101" t="s">
        <v>1388</v>
      </c>
    </row>
    <row r="11116" spans="1:11" ht="56.25" customHeight="1">
      <c r="A11116" s="98" t="s">
        <v>634</v>
      </c>
      <c r="B11116" s="125" t="s">
        <v>1313</v>
      </c>
      <c r="C11116" s="126">
        <v>42494</v>
      </c>
      <c r="D11116" s="98" t="s">
        <v>11</v>
      </c>
      <c r="E11116" s="98">
        <v>7649</v>
      </c>
      <c r="F11116" s="98"/>
      <c r="G11116" s="127" t="s">
        <v>3780</v>
      </c>
      <c r="H11116" s="128">
        <v>1927.38</v>
      </c>
      <c r="I11116" s="128">
        <v>0</v>
      </c>
      <c r="J11116" s="129">
        <v>1927.38</v>
      </c>
      <c r="K11116" s="101" t="s">
        <v>1388</v>
      </c>
    </row>
    <row r="11117" spans="1:11" ht="56.25" customHeight="1">
      <c r="A11117" s="98" t="s">
        <v>634</v>
      </c>
      <c r="B11117" s="125" t="s">
        <v>1313</v>
      </c>
      <c r="C11117" s="126">
        <v>42521</v>
      </c>
      <c r="D11117" s="98" t="s">
        <v>11</v>
      </c>
      <c r="E11117" s="98">
        <v>7650</v>
      </c>
      <c r="F11117" s="98"/>
      <c r="G11117" s="127" t="s">
        <v>4353</v>
      </c>
      <c r="H11117" s="128">
        <v>890.69</v>
      </c>
      <c r="I11117" s="128">
        <v>0</v>
      </c>
      <c r="J11117" s="129">
        <v>890.69</v>
      </c>
      <c r="K11117" s="101" t="s">
        <v>1388</v>
      </c>
    </row>
    <row r="11118" spans="1:11" ht="56.25" customHeight="1">
      <c r="A11118" s="98" t="s">
        <v>634</v>
      </c>
      <c r="B11118" s="125" t="s">
        <v>1313</v>
      </c>
      <c r="C11118" s="126">
        <v>42506</v>
      </c>
      <c r="D11118" s="98" t="s">
        <v>11</v>
      </c>
      <c r="E11118" s="98">
        <v>7655</v>
      </c>
      <c r="F11118" s="98"/>
      <c r="G11118" s="127" t="s">
        <v>4043</v>
      </c>
      <c r="H11118" s="128">
        <v>2624.42</v>
      </c>
      <c r="I11118" s="128">
        <v>0</v>
      </c>
      <c r="J11118" s="129">
        <v>2624.42</v>
      </c>
      <c r="K11118" s="101" t="s">
        <v>1388</v>
      </c>
    </row>
    <row r="11119" spans="1:11" ht="56.25" customHeight="1">
      <c r="A11119" s="98" t="s">
        <v>634</v>
      </c>
      <c r="B11119" s="125" t="s">
        <v>1313</v>
      </c>
      <c r="C11119" s="126">
        <v>42517</v>
      </c>
      <c r="D11119" s="98" t="s">
        <v>11</v>
      </c>
      <c r="E11119" s="98">
        <v>7661</v>
      </c>
      <c r="F11119" s="98"/>
      <c r="G11119" s="127" t="s">
        <v>4298</v>
      </c>
      <c r="H11119" s="128">
        <v>305.81</v>
      </c>
      <c r="I11119" s="128">
        <v>0</v>
      </c>
      <c r="J11119" s="129">
        <v>305.81</v>
      </c>
      <c r="K11119" s="101" t="s">
        <v>1388</v>
      </c>
    </row>
    <row r="11120" spans="1:11" ht="56.25" customHeight="1">
      <c r="A11120" s="98" t="s">
        <v>634</v>
      </c>
      <c r="B11120" s="125" t="s">
        <v>1313</v>
      </c>
      <c r="C11120" s="126">
        <v>42522</v>
      </c>
      <c r="D11120" s="98" t="s">
        <v>11</v>
      </c>
      <c r="E11120" s="98">
        <v>7666</v>
      </c>
      <c r="F11120" s="98"/>
      <c r="G11120" s="127" t="s">
        <v>4416</v>
      </c>
      <c r="H11120" s="128">
        <v>2475.2800000000002</v>
      </c>
      <c r="I11120" s="128">
        <v>0</v>
      </c>
      <c r="J11120" s="129">
        <v>2475.2800000000002</v>
      </c>
      <c r="K11120" s="101" t="s">
        <v>1388</v>
      </c>
    </row>
    <row r="11121" spans="1:11" ht="56.25" customHeight="1">
      <c r="A11121" s="98" t="s">
        <v>634</v>
      </c>
      <c r="B11121" s="125" t="s">
        <v>1313</v>
      </c>
      <c r="C11121" s="126">
        <v>42513</v>
      </c>
      <c r="D11121" s="98" t="s">
        <v>11</v>
      </c>
      <c r="E11121" s="98">
        <v>7667</v>
      </c>
      <c r="F11121" s="98"/>
      <c r="G11121" s="127" t="s">
        <v>4204</v>
      </c>
      <c r="H11121" s="128">
        <v>13253.44</v>
      </c>
      <c r="I11121" s="128">
        <v>0</v>
      </c>
      <c r="J11121" s="129">
        <v>13253.44</v>
      </c>
      <c r="K11121" s="101" t="s">
        <v>1388</v>
      </c>
    </row>
    <row r="11122" spans="1:11" ht="56.25" customHeight="1">
      <c r="A11122" s="98" t="s">
        <v>634</v>
      </c>
      <c r="B11122" s="125" t="s">
        <v>1313</v>
      </c>
      <c r="C11122" s="126">
        <v>42500</v>
      </c>
      <c r="D11122" s="98" t="s">
        <v>11</v>
      </c>
      <c r="E11122" s="98">
        <v>7668</v>
      </c>
      <c r="F11122" s="98"/>
      <c r="G11122" s="127" t="s">
        <v>3874</v>
      </c>
      <c r="H11122" s="128">
        <v>13348.93</v>
      </c>
      <c r="I11122" s="128">
        <v>0</v>
      </c>
      <c r="J11122" s="129">
        <v>13348.93</v>
      </c>
      <c r="K11122" s="101" t="s">
        <v>1388</v>
      </c>
    </row>
    <row r="11123" spans="1:11" ht="56.25" customHeight="1">
      <c r="A11123" s="98" t="s">
        <v>634</v>
      </c>
      <c r="B11123" s="125" t="s">
        <v>1313</v>
      </c>
      <c r="C11123" s="126">
        <v>42500</v>
      </c>
      <c r="D11123" s="98" t="s">
        <v>11</v>
      </c>
      <c r="E11123" s="98">
        <v>7670</v>
      </c>
      <c r="F11123" s="98"/>
      <c r="G11123" s="127" t="s">
        <v>3875</v>
      </c>
      <c r="H11123" s="128">
        <v>401.23</v>
      </c>
      <c r="I11123" s="128">
        <v>0</v>
      </c>
      <c r="J11123" s="129">
        <v>401.23</v>
      </c>
      <c r="K11123" s="101" t="s">
        <v>1388</v>
      </c>
    </row>
    <row r="11124" spans="1:11" ht="56.25" customHeight="1">
      <c r="A11124" s="98" t="s">
        <v>634</v>
      </c>
      <c r="B11124" s="125" t="s">
        <v>1313</v>
      </c>
      <c r="C11124" s="126">
        <v>42503</v>
      </c>
      <c r="D11124" s="98" t="s">
        <v>11</v>
      </c>
      <c r="E11124" s="98">
        <v>7671</v>
      </c>
      <c r="F11124" s="98"/>
      <c r="G11124" s="127" t="s">
        <v>3981</v>
      </c>
      <c r="H11124" s="128">
        <v>17007.919999999998</v>
      </c>
      <c r="I11124" s="128">
        <v>0</v>
      </c>
      <c r="J11124" s="129">
        <v>17007.919999999998</v>
      </c>
      <c r="K11124" s="101" t="s">
        <v>1388</v>
      </c>
    </row>
    <row r="11125" spans="1:11" ht="56.25" customHeight="1">
      <c r="A11125" s="98" t="s">
        <v>634</v>
      </c>
      <c r="B11125" s="125" t="s">
        <v>1313</v>
      </c>
      <c r="C11125" s="126">
        <v>42514</v>
      </c>
      <c r="D11125" s="98" t="s">
        <v>11</v>
      </c>
      <c r="E11125" s="98">
        <v>7672</v>
      </c>
      <c r="F11125" s="98"/>
      <c r="G11125" s="127" t="s">
        <v>4248</v>
      </c>
      <c r="H11125" s="128">
        <v>910.11</v>
      </c>
      <c r="I11125" s="128">
        <v>0</v>
      </c>
      <c r="J11125" s="129">
        <v>910.11</v>
      </c>
      <c r="K11125" s="101" t="s">
        <v>1388</v>
      </c>
    </row>
    <row r="11126" spans="1:11" ht="56.25" customHeight="1">
      <c r="A11126" s="98" t="s">
        <v>634</v>
      </c>
      <c r="B11126" s="125" t="s">
        <v>1313</v>
      </c>
      <c r="C11126" s="126">
        <v>42513</v>
      </c>
      <c r="D11126" s="98" t="s">
        <v>11</v>
      </c>
      <c r="E11126" s="98">
        <v>7673</v>
      </c>
      <c r="F11126" s="98"/>
      <c r="G11126" s="127" t="s">
        <v>4205</v>
      </c>
      <c r="H11126" s="128">
        <v>1082.02</v>
      </c>
      <c r="I11126" s="128">
        <v>0</v>
      </c>
      <c r="J11126" s="129">
        <v>1082.02</v>
      </c>
      <c r="K11126" s="101" t="s">
        <v>1388</v>
      </c>
    </row>
    <row r="11127" spans="1:11" ht="56.25" customHeight="1">
      <c r="A11127" s="98" t="s">
        <v>634</v>
      </c>
      <c r="B11127" s="125" t="s">
        <v>1313</v>
      </c>
      <c r="C11127" s="126">
        <v>42513</v>
      </c>
      <c r="D11127" s="98" t="s">
        <v>11</v>
      </c>
      <c r="E11127" s="98">
        <v>7677</v>
      </c>
      <c r="F11127" s="98"/>
      <c r="G11127" s="127" t="s">
        <v>4206</v>
      </c>
      <c r="H11127" s="128">
        <v>5578.82</v>
      </c>
      <c r="I11127" s="128">
        <v>0</v>
      </c>
      <c r="J11127" s="129">
        <v>5578.82</v>
      </c>
      <c r="K11127" s="101" t="s">
        <v>1388</v>
      </c>
    </row>
    <row r="11128" spans="1:11" ht="56.25" customHeight="1">
      <c r="A11128" s="98" t="s">
        <v>634</v>
      </c>
      <c r="B11128" s="125" t="s">
        <v>1313</v>
      </c>
      <c r="C11128" s="126">
        <v>42500</v>
      </c>
      <c r="D11128" s="98" t="s">
        <v>11</v>
      </c>
      <c r="E11128" s="98">
        <v>7678</v>
      </c>
      <c r="F11128" s="98"/>
      <c r="G11128" s="127" t="s">
        <v>3876</v>
      </c>
      <c r="H11128" s="128">
        <v>486.16</v>
      </c>
      <c r="I11128" s="128">
        <v>0</v>
      </c>
      <c r="J11128" s="129">
        <v>486.16</v>
      </c>
      <c r="K11128" s="101" t="s">
        <v>1388</v>
      </c>
    </row>
    <row r="11129" spans="1:11" ht="56.25" customHeight="1">
      <c r="A11129" s="98" t="s">
        <v>634</v>
      </c>
      <c r="B11129" s="125" t="s">
        <v>1313</v>
      </c>
      <c r="C11129" s="126">
        <v>42506</v>
      </c>
      <c r="D11129" s="98" t="s">
        <v>11</v>
      </c>
      <c r="E11129" s="98">
        <v>7680</v>
      </c>
      <c r="F11129" s="98"/>
      <c r="G11129" s="127" t="s">
        <v>4044</v>
      </c>
      <c r="H11129" s="128">
        <v>1399.5</v>
      </c>
      <c r="I11129" s="128">
        <v>0</v>
      </c>
      <c r="J11129" s="129">
        <v>1399.5</v>
      </c>
      <c r="K11129" s="101" t="s">
        <v>1388</v>
      </c>
    </row>
    <row r="11130" spans="1:11" ht="56.25" customHeight="1">
      <c r="A11130" s="98" t="s">
        <v>634</v>
      </c>
      <c r="B11130" s="125" t="s">
        <v>1313</v>
      </c>
      <c r="C11130" s="126">
        <v>42506</v>
      </c>
      <c r="D11130" s="98" t="s">
        <v>11</v>
      </c>
      <c r="E11130" s="98">
        <v>7688</v>
      </c>
      <c r="F11130" s="98"/>
      <c r="G11130" s="127" t="s">
        <v>4045</v>
      </c>
      <c r="H11130" s="128">
        <v>995.79</v>
      </c>
      <c r="I11130" s="128">
        <v>0</v>
      </c>
      <c r="J11130" s="129">
        <v>995.79</v>
      </c>
      <c r="K11130" s="101" t="s">
        <v>1388</v>
      </c>
    </row>
    <row r="11131" spans="1:11" ht="56.25" customHeight="1">
      <c r="A11131" s="98" t="s">
        <v>634</v>
      </c>
      <c r="B11131" s="125" t="s">
        <v>1313</v>
      </c>
      <c r="C11131" s="126">
        <v>42506</v>
      </c>
      <c r="D11131" s="98" t="s">
        <v>11</v>
      </c>
      <c r="E11131" s="98">
        <v>7691</v>
      </c>
      <c r="F11131" s="98"/>
      <c r="G11131" s="127" t="s">
        <v>4046</v>
      </c>
      <c r="H11131" s="128">
        <v>955.45</v>
      </c>
      <c r="I11131" s="128">
        <v>0</v>
      </c>
      <c r="J11131" s="129">
        <v>955.45</v>
      </c>
      <c r="K11131" s="101" t="s">
        <v>1388</v>
      </c>
    </row>
    <row r="11132" spans="1:11" ht="56.25" customHeight="1">
      <c r="A11132" s="98" t="s">
        <v>634</v>
      </c>
      <c r="B11132" s="125" t="s">
        <v>1313</v>
      </c>
      <c r="C11132" s="126">
        <v>42506</v>
      </c>
      <c r="D11132" s="98" t="s">
        <v>11</v>
      </c>
      <c r="E11132" s="98">
        <v>7692</v>
      </c>
      <c r="F11132" s="98"/>
      <c r="G11132" s="127" t="s">
        <v>4047</v>
      </c>
      <c r="H11132" s="128">
        <v>759.32</v>
      </c>
      <c r="I11132" s="128">
        <v>0</v>
      </c>
      <c r="J11132" s="129">
        <v>759.32</v>
      </c>
      <c r="K11132" s="101" t="s">
        <v>1388</v>
      </c>
    </row>
    <row r="11133" spans="1:11" ht="56.25" customHeight="1">
      <c r="A11133" s="98" t="s">
        <v>634</v>
      </c>
      <c r="B11133" s="125" t="s">
        <v>1313</v>
      </c>
      <c r="C11133" s="126">
        <v>42506</v>
      </c>
      <c r="D11133" s="98" t="s">
        <v>11</v>
      </c>
      <c r="E11133" s="98">
        <v>7693</v>
      </c>
      <c r="F11133" s="98"/>
      <c r="G11133" s="127" t="s">
        <v>4048</v>
      </c>
      <c r="H11133" s="128">
        <v>392.11</v>
      </c>
      <c r="I11133" s="128">
        <v>0</v>
      </c>
      <c r="J11133" s="129">
        <v>392.11</v>
      </c>
      <c r="K11133" s="101" t="s">
        <v>1388</v>
      </c>
    </row>
    <row r="11134" spans="1:11" ht="56.25" customHeight="1">
      <c r="A11134" s="98" t="s">
        <v>634</v>
      </c>
      <c r="B11134" s="125" t="s">
        <v>1313</v>
      </c>
      <c r="C11134" s="126">
        <v>42506</v>
      </c>
      <c r="D11134" s="98" t="s">
        <v>11</v>
      </c>
      <c r="E11134" s="98">
        <v>7695</v>
      </c>
      <c r="F11134" s="98"/>
      <c r="G11134" s="127" t="s">
        <v>4049</v>
      </c>
      <c r="H11134" s="128">
        <v>353.83</v>
      </c>
      <c r="I11134" s="128">
        <v>0</v>
      </c>
      <c r="J11134" s="129">
        <v>353.83</v>
      </c>
      <c r="K11134" s="101" t="s">
        <v>1388</v>
      </c>
    </row>
    <row r="11135" spans="1:11" ht="56.25" customHeight="1">
      <c r="A11135" s="98" t="s">
        <v>634</v>
      </c>
      <c r="B11135" s="125" t="s">
        <v>1313</v>
      </c>
      <c r="C11135" s="126">
        <v>42506</v>
      </c>
      <c r="D11135" s="98" t="s">
        <v>11</v>
      </c>
      <c r="E11135" s="98">
        <v>7698</v>
      </c>
      <c r="F11135" s="98"/>
      <c r="G11135" s="127" t="s">
        <v>4050</v>
      </c>
      <c r="H11135" s="128">
        <v>1310.94</v>
      </c>
      <c r="I11135" s="128">
        <v>0</v>
      </c>
      <c r="J11135" s="129">
        <v>1310.94</v>
      </c>
      <c r="K11135" s="101" t="s">
        <v>1388</v>
      </c>
    </row>
    <row r="11136" spans="1:11" ht="56.25" customHeight="1">
      <c r="A11136" s="98" t="s">
        <v>634</v>
      </c>
      <c r="B11136" s="125" t="s">
        <v>1313</v>
      </c>
      <c r="C11136" s="126">
        <v>42500</v>
      </c>
      <c r="D11136" s="98" t="s">
        <v>11</v>
      </c>
      <c r="E11136" s="98">
        <v>7702</v>
      </c>
      <c r="F11136" s="98"/>
      <c r="G11136" s="127" t="s">
        <v>3877</v>
      </c>
      <c r="H11136" s="128">
        <v>482.25</v>
      </c>
      <c r="I11136" s="128">
        <v>0</v>
      </c>
      <c r="J11136" s="129">
        <v>482.25</v>
      </c>
      <c r="K11136" s="101" t="s">
        <v>1388</v>
      </c>
    </row>
    <row r="11137" spans="1:11" ht="56.25" customHeight="1">
      <c r="A11137" s="98" t="s">
        <v>634</v>
      </c>
      <c r="B11137" s="125" t="s">
        <v>1313</v>
      </c>
      <c r="C11137" s="126">
        <v>42502</v>
      </c>
      <c r="D11137" s="98" t="s">
        <v>11</v>
      </c>
      <c r="E11137" s="98">
        <v>7703</v>
      </c>
      <c r="F11137" s="98"/>
      <c r="G11137" s="127" t="s">
        <v>3951</v>
      </c>
      <c r="H11137" s="128">
        <v>627.13</v>
      </c>
      <c r="I11137" s="128">
        <v>0</v>
      </c>
      <c r="J11137" s="129">
        <v>627.13</v>
      </c>
      <c r="K11137" s="101" t="s">
        <v>1388</v>
      </c>
    </row>
    <row r="11138" spans="1:11" ht="56.25" customHeight="1">
      <c r="A11138" s="98" t="s">
        <v>634</v>
      </c>
      <c r="B11138" s="125" t="s">
        <v>1313</v>
      </c>
      <c r="C11138" s="126">
        <v>42506</v>
      </c>
      <c r="D11138" s="98" t="s">
        <v>11</v>
      </c>
      <c r="E11138" s="98">
        <v>7704</v>
      </c>
      <c r="F11138" s="98"/>
      <c r="G11138" s="127" t="s">
        <v>4051</v>
      </c>
      <c r="H11138" s="128">
        <v>504.06</v>
      </c>
      <c r="I11138" s="128">
        <v>0</v>
      </c>
      <c r="J11138" s="129">
        <v>504.06</v>
      </c>
      <c r="K11138" s="101" t="s">
        <v>1388</v>
      </c>
    </row>
    <row r="11139" spans="1:11" ht="56.25" customHeight="1">
      <c r="A11139" s="98" t="s">
        <v>634</v>
      </c>
      <c r="B11139" s="125" t="s">
        <v>1313</v>
      </c>
      <c r="C11139" s="126">
        <v>42513</v>
      </c>
      <c r="D11139" s="98" t="s">
        <v>11</v>
      </c>
      <c r="E11139" s="98">
        <v>7707</v>
      </c>
      <c r="F11139" s="98"/>
      <c r="G11139" s="127" t="s">
        <v>4207</v>
      </c>
      <c r="H11139" s="128">
        <v>2721.9</v>
      </c>
      <c r="I11139" s="128">
        <v>0</v>
      </c>
      <c r="J11139" s="129">
        <v>2721.9</v>
      </c>
      <c r="K11139" s="101" t="s">
        <v>1388</v>
      </c>
    </row>
    <row r="11140" spans="1:11" ht="56.25" customHeight="1">
      <c r="A11140" s="98" t="s">
        <v>634</v>
      </c>
      <c r="B11140" s="125" t="s">
        <v>1313</v>
      </c>
      <c r="C11140" s="126">
        <v>42513</v>
      </c>
      <c r="D11140" s="98" t="s">
        <v>11</v>
      </c>
      <c r="E11140" s="98">
        <v>7708</v>
      </c>
      <c r="F11140" s="98"/>
      <c r="G11140" s="127" t="s">
        <v>4208</v>
      </c>
      <c r="H11140" s="128">
        <v>368.3</v>
      </c>
      <c r="I11140" s="128">
        <v>0</v>
      </c>
      <c r="J11140" s="129">
        <v>368.3</v>
      </c>
      <c r="K11140" s="101" t="s">
        <v>1388</v>
      </c>
    </row>
    <row r="11141" spans="1:11" ht="56.25" customHeight="1">
      <c r="A11141" s="98" t="s">
        <v>634</v>
      </c>
      <c r="B11141" s="125" t="s">
        <v>1313</v>
      </c>
      <c r="C11141" s="126">
        <v>42514</v>
      </c>
      <c r="D11141" s="98" t="s">
        <v>11</v>
      </c>
      <c r="E11141" s="98">
        <v>7709</v>
      </c>
      <c r="F11141" s="98"/>
      <c r="G11141" s="127" t="s">
        <v>4249</v>
      </c>
      <c r="H11141" s="128">
        <v>320.76</v>
      </c>
      <c r="I11141" s="128">
        <v>0</v>
      </c>
      <c r="J11141" s="129">
        <v>320.76</v>
      </c>
      <c r="K11141" s="101" t="s">
        <v>1388</v>
      </c>
    </row>
    <row r="11142" spans="1:11" ht="56.25" customHeight="1">
      <c r="A11142" s="98" t="s">
        <v>634</v>
      </c>
      <c r="B11142" s="125" t="s">
        <v>1313</v>
      </c>
      <c r="C11142" s="126">
        <v>42514</v>
      </c>
      <c r="D11142" s="98" t="s">
        <v>11</v>
      </c>
      <c r="E11142" s="98">
        <v>7710</v>
      </c>
      <c r="F11142" s="98"/>
      <c r="G11142" s="127" t="s">
        <v>4250</v>
      </c>
      <c r="H11142" s="128">
        <v>355.2</v>
      </c>
      <c r="I11142" s="128">
        <v>0</v>
      </c>
      <c r="J11142" s="129">
        <v>355.2</v>
      </c>
      <c r="K11142" s="101" t="s">
        <v>1388</v>
      </c>
    </row>
    <row r="11143" spans="1:11" ht="56.25" customHeight="1">
      <c r="A11143" s="98" t="s">
        <v>634</v>
      </c>
      <c r="B11143" s="125" t="s">
        <v>1313</v>
      </c>
      <c r="C11143" s="126">
        <v>42515</v>
      </c>
      <c r="D11143" s="98" t="s">
        <v>11</v>
      </c>
      <c r="E11143" s="98">
        <v>7712</v>
      </c>
      <c r="F11143" s="98"/>
      <c r="G11143" s="127" t="s">
        <v>4277</v>
      </c>
      <c r="H11143" s="128">
        <v>2634.09</v>
      </c>
      <c r="I11143" s="128">
        <v>0</v>
      </c>
      <c r="J11143" s="129">
        <v>2634.09</v>
      </c>
      <c r="K11143" s="101" t="s">
        <v>1388</v>
      </c>
    </row>
    <row r="11144" spans="1:11" ht="56.25" customHeight="1">
      <c r="A11144" s="98" t="s">
        <v>634</v>
      </c>
      <c r="B11144" s="125" t="s">
        <v>1313</v>
      </c>
      <c r="C11144" s="126">
        <v>42506</v>
      </c>
      <c r="D11144" s="98" t="s">
        <v>11</v>
      </c>
      <c r="E11144" s="98">
        <v>7714</v>
      </c>
      <c r="F11144" s="98"/>
      <c r="G11144" s="127" t="s">
        <v>4052</v>
      </c>
      <c r="H11144" s="128">
        <v>609.36</v>
      </c>
      <c r="I11144" s="128">
        <v>0</v>
      </c>
      <c r="J11144" s="129">
        <v>609.36</v>
      </c>
      <c r="K11144" s="101" t="s">
        <v>1388</v>
      </c>
    </row>
    <row r="11145" spans="1:11" ht="56.25" customHeight="1">
      <c r="A11145" s="98" t="s">
        <v>634</v>
      </c>
      <c r="B11145" s="125" t="s">
        <v>1313</v>
      </c>
      <c r="C11145" s="126">
        <v>42510</v>
      </c>
      <c r="D11145" s="98" t="s">
        <v>11</v>
      </c>
      <c r="E11145" s="98">
        <v>7715</v>
      </c>
      <c r="F11145" s="98"/>
      <c r="G11145" s="127" t="s">
        <v>4175</v>
      </c>
      <c r="H11145" s="128">
        <v>762.14</v>
      </c>
      <c r="I11145" s="128">
        <v>0</v>
      </c>
      <c r="J11145" s="129">
        <v>762.14</v>
      </c>
      <c r="K11145" s="101" t="s">
        <v>1388</v>
      </c>
    </row>
    <row r="11146" spans="1:11" ht="56.25" customHeight="1">
      <c r="A11146" s="98" t="s">
        <v>634</v>
      </c>
      <c r="B11146" s="125" t="s">
        <v>1313</v>
      </c>
      <c r="C11146" s="126">
        <v>42503</v>
      </c>
      <c r="D11146" s="98" t="s">
        <v>11</v>
      </c>
      <c r="E11146" s="98">
        <v>7716</v>
      </c>
      <c r="F11146" s="98"/>
      <c r="G11146" s="127" t="s">
        <v>3982</v>
      </c>
      <c r="H11146" s="128">
        <v>779.63</v>
      </c>
      <c r="I11146" s="128">
        <v>0</v>
      </c>
      <c r="J11146" s="129">
        <v>779.63</v>
      </c>
      <c r="K11146" s="101" t="s">
        <v>1388</v>
      </c>
    </row>
    <row r="11147" spans="1:11" ht="56.25" customHeight="1">
      <c r="A11147" s="98" t="s">
        <v>634</v>
      </c>
      <c r="B11147" s="125" t="s">
        <v>1313</v>
      </c>
      <c r="C11147" s="126">
        <v>42515</v>
      </c>
      <c r="D11147" s="98" t="s">
        <v>11</v>
      </c>
      <c r="E11147" s="98">
        <v>7717</v>
      </c>
      <c r="F11147" s="98"/>
      <c r="G11147" s="127" t="s">
        <v>4278</v>
      </c>
      <c r="H11147" s="128">
        <v>459.68</v>
      </c>
      <c r="I11147" s="128">
        <v>0</v>
      </c>
      <c r="J11147" s="129">
        <v>459.68</v>
      </c>
      <c r="K11147" s="101" t="s">
        <v>1388</v>
      </c>
    </row>
    <row r="11148" spans="1:11" ht="56.25" customHeight="1">
      <c r="A11148" s="98" t="s">
        <v>634</v>
      </c>
      <c r="B11148" s="125" t="s">
        <v>1313</v>
      </c>
      <c r="C11148" s="126">
        <v>42506</v>
      </c>
      <c r="D11148" s="98" t="s">
        <v>11</v>
      </c>
      <c r="E11148" s="98">
        <v>7718</v>
      </c>
      <c r="F11148" s="98"/>
      <c r="G11148" s="127" t="s">
        <v>4053</v>
      </c>
      <c r="H11148" s="128">
        <v>860.17</v>
      </c>
      <c r="I11148" s="128">
        <v>0</v>
      </c>
      <c r="J11148" s="129">
        <v>860.17</v>
      </c>
      <c r="K11148" s="101" t="s">
        <v>1388</v>
      </c>
    </row>
    <row r="11149" spans="1:11" ht="56.25" customHeight="1">
      <c r="A11149" s="98" t="s">
        <v>634</v>
      </c>
      <c r="B11149" s="125" t="s">
        <v>1313</v>
      </c>
      <c r="C11149" s="126">
        <v>42514</v>
      </c>
      <c r="D11149" s="98" t="s">
        <v>11</v>
      </c>
      <c r="E11149" s="98">
        <v>7722</v>
      </c>
      <c r="F11149" s="98"/>
      <c r="G11149" s="127" t="s">
        <v>4251</v>
      </c>
      <c r="H11149" s="128">
        <v>878</v>
      </c>
      <c r="I11149" s="128">
        <v>0</v>
      </c>
      <c r="J11149" s="129">
        <v>878</v>
      </c>
      <c r="K11149" s="101" t="s">
        <v>1388</v>
      </c>
    </row>
    <row r="11150" spans="1:11" ht="56.25" customHeight="1">
      <c r="A11150" s="98" t="s">
        <v>634</v>
      </c>
      <c r="B11150" s="125" t="s">
        <v>1313</v>
      </c>
      <c r="C11150" s="126">
        <v>42507</v>
      </c>
      <c r="D11150" s="98" t="s">
        <v>11</v>
      </c>
      <c r="E11150" s="98">
        <v>7725</v>
      </c>
      <c r="F11150" s="98"/>
      <c r="G11150" s="127" t="s">
        <v>4081</v>
      </c>
      <c r="H11150" s="128">
        <v>351.29</v>
      </c>
      <c r="I11150" s="128">
        <v>0</v>
      </c>
      <c r="J11150" s="129">
        <v>351.29</v>
      </c>
      <c r="K11150" s="101" t="s">
        <v>1388</v>
      </c>
    </row>
    <row r="11151" spans="1:11" ht="56.25" customHeight="1">
      <c r="A11151" s="98" t="s">
        <v>634</v>
      </c>
      <c r="B11151" s="125" t="s">
        <v>1313</v>
      </c>
      <c r="C11151" s="126">
        <v>42513</v>
      </c>
      <c r="D11151" s="98" t="s">
        <v>11</v>
      </c>
      <c r="E11151" s="98">
        <v>7726</v>
      </c>
      <c r="F11151" s="98"/>
      <c r="G11151" s="127" t="s">
        <v>4209</v>
      </c>
      <c r="H11151" s="128">
        <v>628.37</v>
      </c>
      <c r="I11151" s="128">
        <v>0</v>
      </c>
      <c r="J11151" s="129">
        <v>628.37</v>
      </c>
      <c r="K11151" s="101" t="s">
        <v>1388</v>
      </c>
    </row>
    <row r="11152" spans="1:11" ht="56.25" customHeight="1">
      <c r="A11152" s="98" t="s">
        <v>634</v>
      </c>
      <c r="B11152" s="125" t="s">
        <v>1313</v>
      </c>
      <c r="C11152" s="126">
        <v>42517</v>
      </c>
      <c r="D11152" s="98" t="s">
        <v>11</v>
      </c>
      <c r="E11152" s="98">
        <v>7735</v>
      </c>
      <c r="F11152" s="98"/>
      <c r="G11152" s="127" t="s">
        <v>4299</v>
      </c>
      <c r="H11152" s="128">
        <v>3060.85</v>
      </c>
      <c r="I11152" s="128">
        <v>0</v>
      </c>
      <c r="J11152" s="129">
        <v>3060.85</v>
      </c>
      <c r="K11152" s="101" t="s">
        <v>1388</v>
      </c>
    </row>
    <row r="11153" spans="1:11" ht="56.25" customHeight="1">
      <c r="A11153" s="98" t="s">
        <v>634</v>
      </c>
      <c r="B11153" s="125" t="s">
        <v>1313</v>
      </c>
      <c r="C11153" s="126">
        <v>42517</v>
      </c>
      <c r="D11153" s="98" t="s">
        <v>11</v>
      </c>
      <c r="E11153" s="98">
        <v>7736</v>
      </c>
      <c r="F11153" s="98"/>
      <c r="G11153" s="127" t="s">
        <v>4300</v>
      </c>
      <c r="H11153" s="128">
        <v>305.74</v>
      </c>
      <c r="I11153" s="128">
        <v>0</v>
      </c>
      <c r="J11153" s="129">
        <v>305.74</v>
      </c>
      <c r="K11153" s="101" t="s">
        <v>1388</v>
      </c>
    </row>
    <row r="11154" spans="1:11" ht="56.25" customHeight="1">
      <c r="A11154" s="98" t="s">
        <v>634</v>
      </c>
      <c r="B11154" s="125" t="s">
        <v>1313</v>
      </c>
      <c r="C11154" s="126">
        <v>42517</v>
      </c>
      <c r="D11154" s="98" t="s">
        <v>11</v>
      </c>
      <c r="E11154" s="98">
        <v>7737</v>
      </c>
      <c r="F11154" s="98"/>
      <c r="G11154" s="127" t="s">
        <v>4301</v>
      </c>
      <c r="H11154" s="128">
        <v>278.85000000000002</v>
      </c>
      <c r="I11154" s="128">
        <v>0</v>
      </c>
      <c r="J11154" s="129">
        <v>278.85000000000002</v>
      </c>
      <c r="K11154" s="101" t="s">
        <v>1388</v>
      </c>
    </row>
    <row r="11155" spans="1:11" ht="56.25" customHeight="1">
      <c r="A11155" s="98" t="s">
        <v>634</v>
      </c>
      <c r="B11155" s="125" t="s">
        <v>1313</v>
      </c>
      <c r="C11155" s="126">
        <v>42517</v>
      </c>
      <c r="D11155" s="98" t="s">
        <v>11</v>
      </c>
      <c r="E11155" s="98">
        <v>7739</v>
      </c>
      <c r="F11155" s="98"/>
      <c r="G11155" s="127" t="s">
        <v>4302</v>
      </c>
      <c r="H11155" s="128">
        <v>927.46</v>
      </c>
      <c r="I11155" s="128">
        <v>0</v>
      </c>
      <c r="J11155" s="129">
        <v>927.46</v>
      </c>
      <c r="K11155" s="101" t="s">
        <v>1388</v>
      </c>
    </row>
    <row r="11156" spans="1:11" ht="56.25" customHeight="1">
      <c r="A11156" s="98" t="s">
        <v>634</v>
      </c>
      <c r="B11156" s="125" t="s">
        <v>1313</v>
      </c>
      <c r="C11156" s="126">
        <v>42523</v>
      </c>
      <c r="D11156" s="98" t="s">
        <v>11</v>
      </c>
      <c r="E11156" s="98">
        <v>7740</v>
      </c>
      <c r="F11156" s="98"/>
      <c r="G11156" s="127" t="s">
        <v>4446</v>
      </c>
      <c r="H11156" s="128">
        <v>1822.56</v>
      </c>
      <c r="I11156" s="128">
        <v>0</v>
      </c>
      <c r="J11156" s="129">
        <v>1822.56</v>
      </c>
      <c r="K11156" s="101" t="s">
        <v>1388</v>
      </c>
    </row>
    <row r="11157" spans="1:11" ht="56.25" customHeight="1">
      <c r="A11157" s="98" t="s">
        <v>634</v>
      </c>
      <c r="B11157" s="125" t="s">
        <v>1313</v>
      </c>
      <c r="C11157" s="126">
        <v>42528</v>
      </c>
      <c r="D11157" s="98" t="s">
        <v>11</v>
      </c>
      <c r="E11157" s="98">
        <v>7741</v>
      </c>
      <c r="F11157" s="98"/>
      <c r="G11157" s="127" t="s">
        <v>4527</v>
      </c>
      <c r="H11157" s="128">
        <v>2191.0700000000002</v>
      </c>
      <c r="I11157" s="128">
        <v>0</v>
      </c>
      <c r="J11157" s="129">
        <v>2191.0700000000002</v>
      </c>
      <c r="K11157" s="101" t="s">
        <v>1388</v>
      </c>
    </row>
    <row r="11158" spans="1:11" ht="56.25" customHeight="1">
      <c r="A11158" s="98" t="s">
        <v>634</v>
      </c>
      <c r="B11158" s="125" t="s">
        <v>1313</v>
      </c>
      <c r="C11158" s="126">
        <v>42536</v>
      </c>
      <c r="D11158" s="98" t="s">
        <v>11</v>
      </c>
      <c r="E11158" s="98">
        <v>7742</v>
      </c>
      <c r="F11158" s="98"/>
      <c r="G11158" s="127" t="s">
        <v>4689</v>
      </c>
      <c r="H11158" s="128">
        <v>1262.5</v>
      </c>
      <c r="I11158" s="128">
        <v>0</v>
      </c>
      <c r="J11158" s="129">
        <v>1262.5</v>
      </c>
      <c r="K11158" s="101" t="s">
        <v>1388</v>
      </c>
    </row>
    <row r="11159" spans="1:11" ht="56.25" customHeight="1">
      <c r="A11159" s="98" t="s">
        <v>634</v>
      </c>
      <c r="B11159" s="125" t="s">
        <v>1313</v>
      </c>
      <c r="C11159" s="126">
        <v>42536</v>
      </c>
      <c r="D11159" s="98" t="s">
        <v>11</v>
      </c>
      <c r="E11159" s="98">
        <v>7743</v>
      </c>
      <c r="F11159" s="98"/>
      <c r="G11159" s="127" t="s">
        <v>4690</v>
      </c>
      <c r="H11159" s="128">
        <v>2740.97</v>
      </c>
      <c r="I11159" s="128">
        <v>0</v>
      </c>
      <c r="J11159" s="129">
        <v>2740.97</v>
      </c>
      <c r="K11159" s="101" t="s">
        <v>1388</v>
      </c>
    </row>
    <row r="11160" spans="1:11" ht="56.25" customHeight="1">
      <c r="A11160" s="98" t="s">
        <v>634</v>
      </c>
      <c r="B11160" s="125" t="s">
        <v>1313</v>
      </c>
      <c r="C11160" s="126">
        <v>42536</v>
      </c>
      <c r="D11160" s="98" t="s">
        <v>11</v>
      </c>
      <c r="E11160" s="98">
        <v>7744</v>
      </c>
      <c r="F11160" s="98"/>
      <c r="G11160" s="127" t="s">
        <v>4691</v>
      </c>
      <c r="H11160" s="128">
        <v>282.42</v>
      </c>
      <c r="I11160" s="128">
        <v>0</v>
      </c>
      <c r="J11160" s="129">
        <v>282.42</v>
      </c>
      <c r="K11160" s="101" t="s">
        <v>1388</v>
      </c>
    </row>
    <row r="11161" spans="1:11" ht="56.25" customHeight="1">
      <c r="A11161" s="98" t="s">
        <v>634</v>
      </c>
      <c r="B11161" s="125" t="s">
        <v>1313</v>
      </c>
      <c r="C11161" s="126">
        <v>42536</v>
      </c>
      <c r="D11161" s="98" t="s">
        <v>11</v>
      </c>
      <c r="E11161" s="98">
        <v>7745</v>
      </c>
      <c r="F11161" s="98"/>
      <c r="G11161" s="127" t="s">
        <v>4692</v>
      </c>
      <c r="H11161" s="128">
        <v>644.21</v>
      </c>
      <c r="I11161" s="128">
        <v>0</v>
      </c>
      <c r="J11161" s="129">
        <v>644.21</v>
      </c>
      <c r="K11161" s="101" t="s">
        <v>1388</v>
      </c>
    </row>
    <row r="11162" spans="1:11" ht="56.25" customHeight="1">
      <c r="A11162" s="98" t="s">
        <v>634</v>
      </c>
      <c r="B11162" s="125" t="s">
        <v>1313</v>
      </c>
      <c r="C11162" s="126">
        <v>42536</v>
      </c>
      <c r="D11162" s="98" t="s">
        <v>11</v>
      </c>
      <c r="E11162" s="98">
        <v>7747</v>
      </c>
      <c r="F11162" s="98"/>
      <c r="G11162" s="127" t="s">
        <v>4693</v>
      </c>
      <c r="H11162" s="128">
        <v>293.45999999999998</v>
      </c>
      <c r="I11162" s="128">
        <v>0</v>
      </c>
      <c r="J11162" s="129">
        <v>293.45999999999998</v>
      </c>
      <c r="K11162" s="101" t="s">
        <v>1388</v>
      </c>
    </row>
    <row r="11163" spans="1:11" ht="56.25" customHeight="1">
      <c r="A11163" s="98" t="s">
        <v>634</v>
      </c>
      <c r="B11163" s="125" t="s">
        <v>1313</v>
      </c>
      <c r="C11163" s="126">
        <v>42536</v>
      </c>
      <c r="D11163" s="98" t="s">
        <v>11</v>
      </c>
      <c r="E11163" s="98">
        <v>7748</v>
      </c>
      <c r="F11163" s="98"/>
      <c r="G11163" s="127" t="s">
        <v>4694</v>
      </c>
      <c r="H11163" s="128">
        <v>506.05</v>
      </c>
      <c r="I11163" s="128">
        <v>0</v>
      </c>
      <c r="J11163" s="129">
        <v>506.05</v>
      </c>
      <c r="K11163" s="101" t="s">
        <v>1388</v>
      </c>
    </row>
    <row r="11164" spans="1:11" ht="56.25" customHeight="1">
      <c r="A11164" s="98" t="s">
        <v>634</v>
      </c>
      <c r="B11164" s="125" t="s">
        <v>1313</v>
      </c>
      <c r="C11164" s="126">
        <v>42536</v>
      </c>
      <c r="D11164" s="98" t="s">
        <v>11</v>
      </c>
      <c r="E11164" s="98">
        <v>7749</v>
      </c>
      <c r="F11164" s="98"/>
      <c r="G11164" s="127" t="s">
        <v>4695</v>
      </c>
      <c r="H11164" s="128">
        <v>2309.8200000000002</v>
      </c>
      <c r="I11164" s="128">
        <v>0</v>
      </c>
      <c r="J11164" s="129">
        <v>2309.8200000000002</v>
      </c>
      <c r="K11164" s="101" t="s">
        <v>1388</v>
      </c>
    </row>
    <row r="11165" spans="1:11" ht="56.25" customHeight="1">
      <c r="A11165" s="98" t="s">
        <v>634</v>
      </c>
      <c r="B11165" s="125" t="s">
        <v>1313</v>
      </c>
      <c r="C11165" s="126">
        <v>42536</v>
      </c>
      <c r="D11165" s="98" t="s">
        <v>11</v>
      </c>
      <c r="E11165" s="98">
        <v>7750</v>
      </c>
      <c r="F11165" s="98"/>
      <c r="G11165" s="127" t="s">
        <v>4696</v>
      </c>
      <c r="H11165" s="128">
        <v>1450.81</v>
      </c>
      <c r="I11165" s="128">
        <v>0</v>
      </c>
      <c r="J11165" s="129">
        <v>1450.81</v>
      </c>
      <c r="K11165" s="101" t="s">
        <v>1388</v>
      </c>
    </row>
    <row r="11166" spans="1:11" ht="56.25" customHeight="1">
      <c r="A11166" s="98" t="s">
        <v>634</v>
      </c>
      <c r="B11166" s="125" t="s">
        <v>1313</v>
      </c>
      <c r="C11166" s="126">
        <v>42527</v>
      </c>
      <c r="D11166" s="98" t="s">
        <v>11</v>
      </c>
      <c r="E11166" s="98">
        <v>7751</v>
      </c>
      <c r="F11166" s="98"/>
      <c r="G11166" s="127" t="s">
        <v>4477</v>
      </c>
      <c r="H11166" s="128">
        <v>418.93</v>
      </c>
      <c r="I11166" s="128">
        <v>0</v>
      </c>
      <c r="J11166" s="129">
        <v>418.93</v>
      </c>
      <c r="K11166" s="101" t="s">
        <v>1388</v>
      </c>
    </row>
    <row r="11167" spans="1:11" ht="56.25" customHeight="1">
      <c r="A11167" s="98" t="s">
        <v>634</v>
      </c>
      <c r="B11167" s="125" t="s">
        <v>1313</v>
      </c>
      <c r="C11167" s="126">
        <v>42530</v>
      </c>
      <c r="D11167" s="98" t="s">
        <v>11</v>
      </c>
      <c r="E11167" s="98">
        <v>7752</v>
      </c>
      <c r="F11167" s="98"/>
      <c r="G11167" s="127" t="s">
        <v>4547</v>
      </c>
      <c r="H11167" s="128">
        <v>698.89</v>
      </c>
      <c r="I11167" s="128">
        <v>0</v>
      </c>
      <c r="J11167" s="129">
        <v>698.89</v>
      </c>
      <c r="K11167" s="101" t="s">
        <v>1388</v>
      </c>
    </row>
    <row r="11168" spans="1:11" ht="56.25" customHeight="1">
      <c r="A11168" s="98" t="s">
        <v>634</v>
      </c>
      <c r="B11168" s="125" t="s">
        <v>1313</v>
      </c>
      <c r="C11168" s="126">
        <v>42536</v>
      </c>
      <c r="D11168" s="98" t="s">
        <v>11</v>
      </c>
      <c r="E11168" s="98">
        <v>7753</v>
      </c>
      <c r="F11168" s="98"/>
      <c r="G11168" s="127" t="s">
        <v>4688</v>
      </c>
      <c r="H11168" s="128">
        <v>1926.55</v>
      </c>
      <c r="I11168" s="128">
        <v>0</v>
      </c>
      <c r="J11168" s="129">
        <v>1926.55</v>
      </c>
      <c r="K11168" s="101" t="s">
        <v>1388</v>
      </c>
    </row>
    <row r="11169" spans="1:11" ht="56.25" customHeight="1">
      <c r="A11169" s="98" t="s">
        <v>634</v>
      </c>
      <c r="B11169" s="125" t="s">
        <v>1313</v>
      </c>
      <c r="C11169" s="126">
        <v>42528</v>
      </c>
      <c r="D11169" s="98" t="s">
        <v>11</v>
      </c>
      <c r="E11169" s="98">
        <v>7754</v>
      </c>
      <c r="F11169" s="98"/>
      <c r="G11169" s="127" t="s">
        <v>4524</v>
      </c>
      <c r="H11169" s="128">
        <v>831.7</v>
      </c>
      <c r="I11169" s="128">
        <v>0</v>
      </c>
      <c r="J11169" s="129">
        <v>831.7</v>
      </c>
      <c r="K11169" s="101" t="s">
        <v>1388</v>
      </c>
    </row>
    <row r="11170" spans="1:11" ht="56.25" customHeight="1">
      <c r="A11170" s="98" t="s">
        <v>634</v>
      </c>
      <c r="B11170" s="125" t="s">
        <v>1313</v>
      </c>
      <c r="C11170" s="126">
        <v>42523</v>
      </c>
      <c r="D11170" s="98" t="s">
        <v>11</v>
      </c>
      <c r="E11170" s="98">
        <v>7764</v>
      </c>
      <c r="F11170" s="98"/>
      <c r="G11170" s="127" t="s">
        <v>4445</v>
      </c>
      <c r="H11170" s="128">
        <v>2661.12</v>
      </c>
      <c r="I11170" s="128">
        <v>0</v>
      </c>
      <c r="J11170" s="129">
        <v>2661.12</v>
      </c>
      <c r="K11170" s="101" t="s">
        <v>1388</v>
      </c>
    </row>
    <row r="11171" spans="1:11" ht="56.25" customHeight="1">
      <c r="A11171" s="98" t="s">
        <v>634</v>
      </c>
      <c r="B11171" s="125" t="s">
        <v>1313</v>
      </c>
      <c r="C11171" s="126">
        <v>42523</v>
      </c>
      <c r="D11171" s="98" t="s">
        <v>11</v>
      </c>
      <c r="E11171" s="98">
        <v>7765</v>
      </c>
      <c r="F11171" s="98"/>
      <c r="G11171" s="127" t="s">
        <v>4444</v>
      </c>
      <c r="H11171" s="128">
        <v>307.39</v>
      </c>
      <c r="I11171" s="128">
        <v>0</v>
      </c>
      <c r="J11171" s="129">
        <v>307.39</v>
      </c>
      <c r="K11171" s="101" t="s">
        <v>1388</v>
      </c>
    </row>
    <row r="11172" spans="1:11" ht="56.25" customHeight="1">
      <c r="A11172" s="98" t="s">
        <v>634</v>
      </c>
      <c r="B11172" s="125" t="s">
        <v>1313</v>
      </c>
      <c r="C11172" s="126">
        <v>42536</v>
      </c>
      <c r="D11172" s="98" t="s">
        <v>11</v>
      </c>
      <c r="E11172" s="98">
        <v>7769</v>
      </c>
      <c r="F11172" s="98"/>
      <c r="G11172" s="127" t="s">
        <v>4702</v>
      </c>
      <c r="H11172" s="128">
        <v>537.67999999999995</v>
      </c>
      <c r="I11172" s="128">
        <v>0</v>
      </c>
      <c r="J11172" s="129">
        <v>537.67999999999995</v>
      </c>
      <c r="K11172" s="101" t="s">
        <v>1388</v>
      </c>
    </row>
    <row r="11173" spans="1:11" ht="56.25" customHeight="1">
      <c r="A11173" s="98" t="s">
        <v>634</v>
      </c>
      <c r="B11173" s="125" t="s">
        <v>1313</v>
      </c>
      <c r="C11173" s="126">
        <v>42536</v>
      </c>
      <c r="D11173" s="98" t="s">
        <v>11</v>
      </c>
      <c r="E11173" s="98">
        <v>7770</v>
      </c>
      <c r="F11173" s="98"/>
      <c r="G11173" s="127" t="s">
        <v>4700</v>
      </c>
      <c r="H11173" s="128">
        <v>276.04000000000002</v>
      </c>
      <c r="I11173" s="128">
        <v>0</v>
      </c>
      <c r="J11173" s="129">
        <v>276.04000000000002</v>
      </c>
      <c r="K11173" s="101" t="s">
        <v>1388</v>
      </c>
    </row>
    <row r="11174" spans="1:11" ht="56.25" customHeight="1">
      <c r="A11174" s="98" t="s">
        <v>634</v>
      </c>
      <c r="B11174" s="125" t="s">
        <v>1313</v>
      </c>
      <c r="C11174" s="126">
        <v>42536</v>
      </c>
      <c r="D11174" s="98" t="s">
        <v>11</v>
      </c>
      <c r="E11174" s="98">
        <v>7771</v>
      </c>
      <c r="F11174" s="98"/>
      <c r="G11174" s="127" t="s">
        <v>4699</v>
      </c>
      <c r="H11174" s="128">
        <v>892.34</v>
      </c>
      <c r="I11174" s="128">
        <v>0</v>
      </c>
      <c r="J11174" s="129">
        <v>892.34</v>
      </c>
      <c r="K11174" s="101" t="s">
        <v>1388</v>
      </c>
    </row>
    <row r="11175" spans="1:11" ht="56.25" customHeight="1">
      <c r="A11175" s="98" t="s">
        <v>634</v>
      </c>
      <c r="B11175" s="125" t="s">
        <v>1313</v>
      </c>
      <c r="C11175" s="126">
        <v>42551</v>
      </c>
      <c r="D11175" s="98" t="s">
        <v>11</v>
      </c>
      <c r="E11175" s="98">
        <v>7782</v>
      </c>
      <c r="F11175" s="98"/>
      <c r="G11175" s="127" t="s">
        <v>5201</v>
      </c>
      <c r="H11175" s="128">
        <v>342.44</v>
      </c>
      <c r="I11175" s="128">
        <v>0</v>
      </c>
      <c r="J11175" s="129">
        <v>342.44</v>
      </c>
      <c r="K11175" s="101" t="s">
        <v>1388</v>
      </c>
    </row>
    <row r="11176" spans="1:11" ht="56.25" customHeight="1">
      <c r="A11176" s="98" t="s">
        <v>634</v>
      </c>
      <c r="B11176" s="125" t="s">
        <v>1313</v>
      </c>
      <c r="C11176" s="126">
        <v>42522</v>
      </c>
      <c r="D11176" s="98" t="s">
        <v>11</v>
      </c>
      <c r="E11176" s="98">
        <v>7801</v>
      </c>
      <c r="F11176" s="98"/>
      <c r="G11176" s="127" t="s">
        <v>4417</v>
      </c>
      <c r="H11176" s="128">
        <v>1539.79</v>
      </c>
      <c r="I11176" s="128">
        <v>0</v>
      </c>
      <c r="J11176" s="129">
        <v>1539.79</v>
      </c>
      <c r="K11176" s="101" t="s">
        <v>1388</v>
      </c>
    </row>
    <row r="11177" spans="1:11" ht="56.25" customHeight="1">
      <c r="A11177" s="98" t="s">
        <v>634</v>
      </c>
      <c r="B11177" s="125" t="s">
        <v>1313</v>
      </c>
      <c r="C11177" s="126">
        <v>42530</v>
      </c>
      <c r="D11177" s="98" t="s">
        <v>11</v>
      </c>
      <c r="E11177" s="98">
        <v>7811</v>
      </c>
      <c r="F11177" s="98"/>
      <c r="G11177" s="127" t="s">
        <v>4552</v>
      </c>
      <c r="H11177" s="128">
        <v>12365.41</v>
      </c>
      <c r="I11177" s="128">
        <v>0</v>
      </c>
      <c r="J11177" s="129">
        <v>12365.41</v>
      </c>
      <c r="K11177" s="101" t="s">
        <v>1388</v>
      </c>
    </row>
    <row r="11178" spans="1:11" ht="56.25" customHeight="1">
      <c r="A11178" s="98" t="s">
        <v>634</v>
      </c>
      <c r="B11178" s="125" t="s">
        <v>1313</v>
      </c>
      <c r="C11178" s="126">
        <v>42536</v>
      </c>
      <c r="D11178" s="98" t="s">
        <v>11</v>
      </c>
      <c r="E11178" s="98">
        <v>7816</v>
      </c>
      <c r="F11178" s="98"/>
      <c r="G11178" s="127" t="s">
        <v>4684</v>
      </c>
      <c r="H11178" s="128">
        <v>1565.99</v>
      </c>
      <c r="I11178" s="128">
        <v>0</v>
      </c>
      <c r="J11178" s="129">
        <v>1565.99</v>
      </c>
      <c r="K11178" s="101" t="s">
        <v>1388</v>
      </c>
    </row>
    <row r="11179" spans="1:11" ht="56.25" customHeight="1">
      <c r="A11179" s="98" t="s">
        <v>634</v>
      </c>
      <c r="B11179" s="125" t="s">
        <v>1313</v>
      </c>
      <c r="C11179" s="126">
        <v>42541</v>
      </c>
      <c r="D11179" s="98" t="s">
        <v>11</v>
      </c>
      <c r="E11179" s="98">
        <v>7817</v>
      </c>
      <c r="F11179" s="98"/>
      <c r="G11179" s="127" t="s">
        <v>4860</v>
      </c>
      <c r="H11179" s="128">
        <v>3781.91</v>
      </c>
      <c r="I11179" s="128">
        <v>0</v>
      </c>
      <c r="J11179" s="129">
        <v>3781.91</v>
      </c>
      <c r="K11179" s="101" t="s">
        <v>1388</v>
      </c>
    </row>
    <row r="11180" spans="1:11" ht="56.25" customHeight="1">
      <c r="A11180" s="98" t="s">
        <v>634</v>
      </c>
      <c r="B11180" s="125" t="s">
        <v>1313</v>
      </c>
      <c r="C11180" s="126">
        <v>42537</v>
      </c>
      <c r="D11180" s="98" t="s">
        <v>11</v>
      </c>
      <c r="E11180" s="98">
        <v>7819</v>
      </c>
      <c r="F11180" s="98"/>
      <c r="G11180" s="127" t="s">
        <v>4750</v>
      </c>
      <c r="H11180" s="128">
        <v>1573.61</v>
      </c>
      <c r="I11180" s="128">
        <v>0</v>
      </c>
      <c r="J11180" s="129">
        <v>1573.61</v>
      </c>
      <c r="K11180" s="101" t="s">
        <v>1388</v>
      </c>
    </row>
    <row r="11181" spans="1:11" ht="56.25" customHeight="1">
      <c r="A11181" s="98" t="s">
        <v>634</v>
      </c>
      <c r="B11181" s="125" t="s">
        <v>1313</v>
      </c>
      <c r="C11181" s="126">
        <v>42541</v>
      </c>
      <c r="D11181" s="98" t="s">
        <v>11</v>
      </c>
      <c r="E11181" s="98">
        <v>7820</v>
      </c>
      <c r="F11181" s="98"/>
      <c r="G11181" s="127" t="s">
        <v>4859</v>
      </c>
      <c r="H11181" s="128">
        <v>44748.25</v>
      </c>
      <c r="I11181" s="128">
        <v>0</v>
      </c>
      <c r="J11181" s="129">
        <v>44748.25</v>
      </c>
      <c r="K11181" s="101" t="s">
        <v>1388</v>
      </c>
    </row>
    <row r="11182" spans="1:11" ht="56.25" customHeight="1">
      <c r="A11182" s="98" t="s">
        <v>634</v>
      </c>
      <c r="B11182" s="125" t="s">
        <v>1313</v>
      </c>
      <c r="C11182" s="126">
        <v>42522</v>
      </c>
      <c r="D11182" s="98" t="s">
        <v>11</v>
      </c>
      <c r="E11182" s="98">
        <v>7823</v>
      </c>
      <c r="F11182" s="98"/>
      <c r="G11182" s="127" t="s">
        <v>4418</v>
      </c>
      <c r="H11182" s="128">
        <v>670.42</v>
      </c>
      <c r="I11182" s="128">
        <v>0</v>
      </c>
      <c r="J11182" s="129">
        <v>670.42</v>
      </c>
      <c r="K11182" s="101" t="s">
        <v>1388</v>
      </c>
    </row>
    <row r="11183" spans="1:11" ht="56.25" customHeight="1">
      <c r="A11183" s="98" t="s">
        <v>634</v>
      </c>
      <c r="B11183" s="125" t="s">
        <v>1313</v>
      </c>
      <c r="C11183" s="126">
        <v>42536</v>
      </c>
      <c r="D11183" s="98" t="s">
        <v>11</v>
      </c>
      <c r="E11183" s="98">
        <v>7825</v>
      </c>
      <c r="F11183" s="98"/>
      <c r="G11183" s="127" t="s">
        <v>4680</v>
      </c>
      <c r="H11183" s="128">
        <v>318.64</v>
      </c>
      <c r="I11183" s="128">
        <v>0</v>
      </c>
      <c r="J11183" s="129">
        <v>318.64</v>
      </c>
      <c r="K11183" s="101" t="s">
        <v>1388</v>
      </c>
    </row>
    <row r="11184" spans="1:11" ht="56.25" customHeight="1">
      <c r="A11184" s="98" t="s">
        <v>634</v>
      </c>
      <c r="B11184" s="125" t="s">
        <v>1313</v>
      </c>
      <c r="C11184" s="126">
        <v>42536</v>
      </c>
      <c r="D11184" s="98" t="s">
        <v>11</v>
      </c>
      <c r="E11184" s="98">
        <v>7826</v>
      </c>
      <c r="F11184" s="98"/>
      <c r="G11184" s="127" t="s">
        <v>4681</v>
      </c>
      <c r="H11184" s="128">
        <v>362.47</v>
      </c>
      <c r="I11184" s="128">
        <v>0</v>
      </c>
      <c r="J11184" s="129">
        <v>362.47</v>
      </c>
      <c r="K11184" s="101" t="s">
        <v>1388</v>
      </c>
    </row>
    <row r="11185" spans="1:11" ht="56.25" customHeight="1">
      <c r="A11185" s="98" t="s">
        <v>634</v>
      </c>
      <c r="B11185" s="125" t="s">
        <v>1313</v>
      </c>
      <c r="C11185" s="126">
        <v>42536</v>
      </c>
      <c r="D11185" s="98" t="s">
        <v>11</v>
      </c>
      <c r="E11185" s="98">
        <v>7828</v>
      </c>
      <c r="F11185" s="98"/>
      <c r="G11185" s="127" t="s">
        <v>4685</v>
      </c>
      <c r="H11185" s="128">
        <v>724.2</v>
      </c>
      <c r="I11185" s="128">
        <v>0</v>
      </c>
      <c r="J11185" s="129">
        <v>724.2</v>
      </c>
      <c r="K11185" s="101" t="s">
        <v>1388</v>
      </c>
    </row>
    <row r="11186" spans="1:11" ht="56.25" customHeight="1">
      <c r="A11186" s="98" t="s">
        <v>634</v>
      </c>
      <c r="B11186" s="125" t="s">
        <v>1313</v>
      </c>
      <c r="C11186" s="126">
        <v>42536</v>
      </c>
      <c r="D11186" s="98" t="s">
        <v>11</v>
      </c>
      <c r="E11186" s="98">
        <v>7829</v>
      </c>
      <c r="F11186" s="98"/>
      <c r="G11186" s="127" t="s">
        <v>4683</v>
      </c>
      <c r="H11186" s="128">
        <v>2277.9899999999998</v>
      </c>
      <c r="I11186" s="128">
        <v>0</v>
      </c>
      <c r="J11186" s="129">
        <v>2277.9899999999998</v>
      </c>
      <c r="K11186" s="101" t="s">
        <v>1388</v>
      </c>
    </row>
    <row r="11187" spans="1:11" ht="56.25" customHeight="1">
      <c r="A11187" s="98" t="s">
        <v>634</v>
      </c>
      <c r="B11187" s="125" t="s">
        <v>1313</v>
      </c>
      <c r="C11187" s="126">
        <v>42536</v>
      </c>
      <c r="D11187" s="98" t="s">
        <v>11</v>
      </c>
      <c r="E11187" s="98">
        <v>7830</v>
      </c>
      <c r="F11187" s="98"/>
      <c r="G11187" s="127" t="s">
        <v>4682</v>
      </c>
      <c r="H11187" s="128">
        <v>411.86</v>
      </c>
      <c r="I11187" s="128">
        <v>0</v>
      </c>
      <c r="J11187" s="129">
        <v>411.86</v>
      </c>
      <c r="K11187" s="101" t="s">
        <v>1388</v>
      </c>
    </row>
    <row r="11188" spans="1:11" ht="56.25" customHeight="1">
      <c r="A11188" s="98" t="s">
        <v>634</v>
      </c>
      <c r="B11188" s="125" t="s">
        <v>1313</v>
      </c>
      <c r="C11188" s="126">
        <v>42530</v>
      </c>
      <c r="D11188" s="98" t="s">
        <v>11</v>
      </c>
      <c r="E11188" s="98">
        <v>7835</v>
      </c>
      <c r="F11188" s="98"/>
      <c r="G11188" s="127" t="s">
        <v>4565</v>
      </c>
      <c r="H11188" s="128">
        <v>1053.1400000000001</v>
      </c>
      <c r="I11188" s="128">
        <v>0</v>
      </c>
      <c r="J11188" s="129">
        <v>1053.1400000000001</v>
      </c>
      <c r="K11188" s="101" t="s">
        <v>1388</v>
      </c>
    </row>
    <row r="11189" spans="1:11" ht="56.25" customHeight="1">
      <c r="A11189" s="98" t="s">
        <v>634</v>
      </c>
      <c r="B11189" s="125" t="s">
        <v>1313</v>
      </c>
      <c r="C11189" s="126">
        <v>42536</v>
      </c>
      <c r="D11189" s="98" t="s">
        <v>11</v>
      </c>
      <c r="E11189" s="98">
        <v>7836</v>
      </c>
      <c r="F11189" s="98"/>
      <c r="G11189" s="127" t="s">
        <v>4678</v>
      </c>
      <c r="H11189" s="128">
        <v>1052.31</v>
      </c>
      <c r="I11189" s="128">
        <v>0</v>
      </c>
      <c r="J11189" s="129">
        <v>1052.31</v>
      </c>
      <c r="K11189" s="101" t="s">
        <v>1388</v>
      </c>
    </row>
    <row r="11190" spans="1:11" ht="56.25" customHeight="1">
      <c r="A11190" s="98" t="s">
        <v>634</v>
      </c>
      <c r="B11190" s="125" t="s">
        <v>1313</v>
      </c>
      <c r="C11190" s="126">
        <v>42536</v>
      </c>
      <c r="D11190" s="98" t="s">
        <v>11</v>
      </c>
      <c r="E11190" s="98">
        <v>7837</v>
      </c>
      <c r="F11190" s="98"/>
      <c r="G11190" s="127" t="s">
        <v>4679</v>
      </c>
      <c r="H11190" s="128">
        <v>290.37</v>
      </c>
      <c r="I11190" s="128">
        <v>0</v>
      </c>
      <c r="J11190" s="129">
        <v>290.37</v>
      </c>
      <c r="K11190" s="101" t="s">
        <v>1388</v>
      </c>
    </row>
    <row r="11191" spans="1:11" ht="56.25" customHeight="1">
      <c r="A11191" s="98" t="s">
        <v>634</v>
      </c>
      <c r="B11191" s="125" t="s">
        <v>1313</v>
      </c>
      <c r="C11191" s="126">
        <v>42538</v>
      </c>
      <c r="D11191" s="98" t="s">
        <v>11</v>
      </c>
      <c r="E11191" s="98">
        <v>7844</v>
      </c>
      <c r="F11191" s="98"/>
      <c r="G11191" s="127" t="s">
        <v>4804</v>
      </c>
      <c r="H11191" s="128">
        <v>1285.42</v>
      </c>
      <c r="I11191" s="128">
        <v>0</v>
      </c>
      <c r="J11191" s="129">
        <v>1285.42</v>
      </c>
      <c r="K11191" s="101" t="s">
        <v>1388</v>
      </c>
    </row>
    <row r="11192" spans="1:11" ht="56.25" customHeight="1">
      <c r="A11192" s="98" t="s">
        <v>634</v>
      </c>
      <c r="B11192" s="125" t="s">
        <v>1313</v>
      </c>
      <c r="C11192" s="126">
        <v>42541</v>
      </c>
      <c r="D11192" s="98" t="s">
        <v>11</v>
      </c>
      <c r="E11192" s="98">
        <v>7845</v>
      </c>
      <c r="F11192" s="98"/>
      <c r="G11192" s="127" t="s">
        <v>4862</v>
      </c>
      <c r="H11192" s="128">
        <v>19992.02</v>
      </c>
      <c r="I11192" s="128">
        <v>0</v>
      </c>
      <c r="J11192" s="129">
        <v>19992.02</v>
      </c>
      <c r="K11192" s="101" t="s">
        <v>1388</v>
      </c>
    </row>
    <row r="11193" spans="1:11" ht="56.25" customHeight="1">
      <c r="A11193" s="98" t="s">
        <v>634</v>
      </c>
      <c r="B11193" s="125" t="s">
        <v>1313</v>
      </c>
      <c r="C11193" s="126">
        <v>42506</v>
      </c>
      <c r="D11193" s="98" t="s">
        <v>11</v>
      </c>
      <c r="E11193" s="98">
        <v>7857</v>
      </c>
      <c r="F11193" s="98"/>
      <c r="G11193" s="127" t="s">
        <v>4054</v>
      </c>
      <c r="H11193" s="128">
        <v>353.49</v>
      </c>
      <c r="I11193" s="128">
        <v>0</v>
      </c>
      <c r="J11193" s="129">
        <v>353.49</v>
      </c>
      <c r="K11193" s="101" t="s">
        <v>1388</v>
      </c>
    </row>
    <row r="11194" spans="1:11" ht="56.25" customHeight="1">
      <c r="A11194" s="98" t="s">
        <v>634</v>
      </c>
      <c r="B11194" s="125" t="s">
        <v>1313</v>
      </c>
      <c r="C11194" s="126">
        <v>42507</v>
      </c>
      <c r="D11194" s="98" t="s">
        <v>11</v>
      </c>
      <c r="E11194" s="98">
        <v>7858</v>
      </c>
      <c r="F11194" s="98"/>
      <c r="G11194" s="127" t="s">
        <v>4082</v>
      </c>
      <c r="H11194" s="128">
        <v>306.43</v>
      </c>
      <c r="I11194" s="128">
        <v>0</v>
      </c>
      <c r="J11194" s="129">
        <v>306.43</v>
      </c>
      <c r="K11194" s="101" t="s">
        <v>1388</v>
      </c>
    </row>
    <row r="11195" spans="1:11" ht="56.25" customHeight="1">
      <c r="A11195" s="98" t="s">
        <v>634</v>
      </c>
      <c r="B11195" s="125" t="s">
        <v>1313</v>
      </c>
      <c r="C11195" s="126">
        <v>42527</v>
      </c>
      <c r="D11195" s="98" t="s">
        <v>11</v>
      </c>
      <c r="E11195" s="98">
        <v>7859</v>
      </c>
      <c r="F11195" s="98"/>
      <c r="G11195" s="127" t="s">
        <v>4499</v>
      </c>
      <c r="H11195" s="128">
        <v>1663.75</v>
      </c>
      <c r="I11195" s="128">
        <v>0</v>
      </c>
      <c r="J11195" s="129">
        <v>1663.75</v>
      </c>
      <c r="K11195" s="101" t="s">
        <v>1388</v>
      </c>
    </row>
    <row r="11196" spans="1:11" ht="56.25" customHeight="1">
      <c r="A11196" s="98" t="s">
        <v>634</v>
      </c>
      <c r="B11196" s="125" t="s">
        <v>1313</v>
      </c>
      <c r="C11196" s="126">
        <v>42536</v>
      </c>
      <c r="D11196" s="98" t="s">
        <v>11</v>
      </c>
      <c r="E11196" s="98">
        <v>7860</v>
      </c>
      <c r="F11196" s="98"/>
      <c r="G11196" s="127" t="s">
        <v>4703</v>
      </c>
      <c r="H11196" s="128">
        <v>2271.34</v>
      </c>
      <c r="I11196" s="128">
        <v>0</v>
      </c>
      <c r="J11196" s="129">
        <v>2271.34</v>
      </c>
      <c r="K11196" s="101" t="s">
        <v>1388</v>
      </c>
    </row>
    <row r="11197" spans="1:11" ht="56.25" customHeight="1">
      <c r="A11197" s="98" t="s">
        <v>634</v>
      </c>
      <c r="B11197" s="125" t="s">
        <v>1313</v>
      </c>
      <c r="C11197" s="126">
        <v>42536</v>
      </c>
      <c r="D11197" s="98" t="s">
        <v>11</v>
      </c>
      <c r="E11197" s="98">
        <v>7861</v>
      </c>
      <c r="F11197" s="98"/>
      <c r="G11197" s="127" t="s">
        <v>4698</v>
      </c>
      <c r="H11197" s="128">
        <v>631.73</v>
      </c>
      <c r="I11197" s="128">
        <v>0</v>
      </c>
      <c r="J11197" s="129">
        <v>631.73</v>
      </c>
      <c r="K11197" s="101" t="s">
        <v>1388</v>
      </c>
    </row>
    <row r="11198" spans="1:11" ht="56.25" customHeight="1">
      <c r="A11198" s="98" t="s">
        <v>634</v>
      </c>
      <c r="B11198" s="125" t="s">
        <v>1313</v>
      </c>
      <c r="C11198" s="126">
        <v>42530</v>
      </c>
      <c r="D11198" s="98" t="s">
        <v>11</v>
      </c>
      <c r="E11198" s="98">
        <v>7870</v>
      </c>
      <c r="F11198" s="98"/>
      <c r="G11198" s="127" t="s">
        <v>4564</v>
      </c>
      <c r="H11198" s="128">
        <v>1541.91</v>
      </c>
      <c r="I11198" s="128">
        <v>0</v>
      </c>
      <c r="J11198" s="129">
        <v>1541.91</v>
      </c>
      <c r="K11198" s="101" t="s">
        <v>1388</v>
      </c>
    </row>
    <row r="11199" spans="1:11" ht="56.25" customHeight="1">
      <c r="A11199" s="98" t="s">
        <v>634</v>
      </c>
      <c r="B11199" s="125" t="s">
        <v>1313</v>
      </c>
      <c r="C11199" s="126">
        <v>42551</v>
      </c>
      <c r="D11199" s="98" t="s">
        <v>11</v>
      </c>
      <c r="E11199" s="98">
        <v>7873</v>
      </c>
      <c r="F11199" s="98"/>
      <c r="G11199" s="127" t="s">
        <v>5199</v>
      </c>
      <c r="H11199" s="128">
        <v>2465.8200000000002</v>
      </c>
      <c r="I11199" s="128">
        <v>0</v>
      </c>
      <c r="J11199" s="129">
        <v>2465.8200000000002</v>
      </c>
      <c r="K11199" s="101" t="s">
        <v>1388</v>
      </c>
    </row>
    <row r="11200" spans="1:11" ht="56.25" customHeight="1">
      <c r="A11200" s="98" t="s">
        <v>634</v>
      </c>
      <c r="B11200" s="125" t="s">
        <v>1313</v>
      </c>
      <c r="C11200" s="126">
        <v>42551</v>
      </c>
      <c r="D11200" s="98" t="s">
        <v>11</v>
      </c>
      <c r="E11200" s="98">
        <v>7875</v>
      </c>
      <c r="F11200" s="98"/>
      <c r="G11200" s="127" t="s">
        <v>5198</v>
      </c>
      <c r="H11200" s="128">
        <v>912.85</v>
      </c>
      <c r="I11200" s="128">
        <v>0</v>
      </c>
      <c r="J11200" s="129">
        <v>912.85</v>
      </c>
      <c r="K11200" s="101" t="s">
        <v>1388</v>
      </c>
    </row>
    <row r="11201" spans="1:11" ht="56.25" customHeight="1">
      <c r="A11201" s="98" t="s">
        <v>634</v>
      </c>
      <c r="B11201" s="125" t="s">
        <v>1313</v>
      </c>
      <c r="C11201" s="126">
        <v>42536</v>
      </c>
      <c r="D11201" s="98" t="s">
        <v>11</v>
      </c>
      <c r="E11201" s="98">
        <v>7889</v>
      </c>
      <c r="F11201" s="98"/>
      <c r="G11201" s="127" t="s">
        <v>4677</v>
      </c>
      <c r="H11201" s="128">
        <v>1207.01</v>
      </c>
      <c r="I11201" s="128">
        <v>0</v>
      </c>
      <c r="J11201" s="129">
        <v>1207.01</v>
      </c>
      <c r="K11201" s="101" t="s">
        <v>1388</v>
      </c>
    </row>
    <row r="11202" spans="1:11" ht="56.25" customHeight="1">
      <c r="A11202" s="98" t="s">
        <v>634</v>
      </c>
      <c r="B11202" s="125" t="s">
        <v>1313</v>
      </c>
      <c r="C11202" s="126">
        <v>42541</v>
      </c>
      <c r="D11202" s="98" t="s">
        <v>11</v>
      </c>
      <c r="E11202" s="98">
        <v>7890</v>
      </c>
      <c r="F11202" s="98"/>
      <c r="G11202" s="127" t="s">
        <v>4863</v>
      </c>
      <c r="H11202" s="128">
        <v>3018.25</v>
      </c>
      <c r="I11202" s="128">
        <v>0</v>
      </c>
      <c r="J11202" s="129">
        <v>3018.25</v>
      </c>
      <c r="K11202" s="101" t="s">
        <v>1388</v>
      </c>
    </row>
    <row r="11203" spans="1:11" ht="56.25" customHeight="1">
      <c r="A11203" s="98" t="s">
        <v>634</v>
      </c>
      <c r="B11203" s="125" t="s">
        <v>1313</v>
      </c>
      <c r="C11203" s="126">
        <v>42538</v>
      </c>
      <c r="D11203" s="98" t="s">
        <v>11</v>
      </c>
      <c r="E11203" s="98">
        <v>7897</v>
      </c>
      <c r="F11203" s="98"/>
      <c r="G11203" s="127" t="s">
        <v>4805</v>
      </c>
      <c r="H11203" s="128">
        <v>1010.81</v>
      </c>
      <c r="I11203" s="128">
        <v>0</v>
      </c>
      <c r="J11203" s="129">
        <v>1010.81</v>
      </c>
      <c r="K11203" s="101" t="s">
        <v>1388</v>
      </c>
    </row>
    <row r="11204" spans="1:11" ht="56.25" customHeight="1">
      <c r="A11204" s="98" t="s">
        <v>634</v>
      </c>
      <c r="B11204" s="125" t="s">
        <v>1313</v>
      </c>
      <c r="C11204" s="126">
        <v>42541</v>
      </c>
      <c r="D11204" s="98" t="s">
        <v>11</v>
      </c>
      <c r="E11204" s="98">
        <v>7906</v>
      </c>
      <c r="F11204" s="98"/>
      <c r="G11204" s="127" t="s">
        <v>4861</v>
      </c>
      <c r="H11204" s="128">
        <v>2339.1799999999998</v>
      </c>
      <c r="I11204" s="128">
        <v>0</v>
      </c>
      <c r="J11204" s="129">
        <v>2339.1799999999998</v>
      </c>
      <c r="K11204" s="101" t="s">
        <v>1388</v>
      </c>
    </row>
    <row r="11205" spans="1:11" ht="56.25" customHeight="1">
      <c r="A11205" s="98" t="s">
        <v>634</v>
      </c>
      <c r="B11205" s="125" t="s">
        <v>1313</v>
      </c>
      <c r="C11205" s="126">
        <v>42551</v>
      </c>
      <c r="D11205" s="98" t="s">
        <v>11</v>
      </c>
      <c r="E11205" s="98">
        <v>7918</v>
      </c>
      <c r="F11205" s="98"/>
      <c r="G11205" s="127" t="s">
        <v>5202</v>
      </c>
      <c r="H11205" s="128">
        <v>531.71</v>
      </c>
      <c r="I11205" s="128">
        <v>0</v>
      </c>
      <c r="J11205" s="129">
        <v>531.71</v>
      </c>
      <c r="K11205" s="101" t="s">
        <v>1388</v>
      </c>
    </row>
    <row r="11206" spans="1:11" ht="56.25" customHeight="1">
      <c r="A11206" s="98" t="s">
        <v>634</v>
      </c>
      <c r="B11206" s="125" t="s">
        <v>1313</v>
      </c>
      <c r="C11206" s="126">
        <v>42515</v>
      </c>
      <c r="D11206" s="98" t="s">
        <v>11</v>
      </c>
      <c r="E11206" s="98">
        <v>7920</v>
      </c>
      <c r="F11206" s="98"/>
      <c r="G11206" s="127" t="s">
        <v>4279</v>
      </c>
      <c r="H11206" s="128">
        <v>271.77999999999997</v>
      </c>
      <c r="I11206" s="128">
        <v>0</v>
      </c>
      <c r="J11206" s="129">
        <v>271.77999999999997</v>
      </c>
      <c r="K11206" s="101" t="s">
        <v>1388</v>
      </c>
    </row>
    <row r="11207" spans="1:11" ht="56.25" customHeight="1">
      <c r="A11207" s="98" t="s">
        <v>634</v>
      </c>
      <c r="B11207" s="125" t="s">
        <v>1313</v>
      </c>
      <c r="C11207" s="126">
        <v>42543</v>
      </c>
      <c r="D11207" s="98" t="s">
        <v>11</v>
      </c>
      <c r="E11207" s="98">
        <v>7922</v>
      </c>
      <c r="F11207" s="98"/>
      <c r="G11207" s="127" t="s">
        <v>4921</v>
      </c>
      <c r="H11207" s="128">
        <v>912.51</v>
      </c>
      <c r="I11207" s="128">
        <v>0</v>
      </c>
      <c r="J11207" s="129">
        <v>912.51</v>
      </c>
      <c r="K11207" s="101" t="s">
        <v>1388</v>
      </c>
    </row>
    <row r="11208" spans="1:11" ht="56.25" customHeight="1">
      <c r="A11208" s="98" t="s">
        <v>634</v>
      </c>
      <c r="B11208" s="125" t="s">
        <v>1313</v>
      </c>
      <c r="C11208" s="126">
        <v>42579</v>
      </c>
      <c r="D11208" s="98" t="s">
        <v>11</v>
      </c>
      <c r="E11208" s="98">
        <v>7930</v>
      </c>
      <c r="F11208" s="98"/>
      <c r="G11208" s="127" t="s">
        <v>5838</v>
      </c>
      <c r="H11208" s="128">
        <v>2770.74</v>
      </c>
      <c r="I11208" s="128">
        <v>0</v>
      </c>
      <c r="J11208" s="129">
        <v>2770.74</v>
      </c>
      <c r="K11208" s="101" t="s">
        <v>1388</v>
      </c>
    </row>
    <row r="11209" spans="1:11" ht="56.25" customHeight="1">
      <c r="A11209" s="98" t="s">
        <v>634</v>
      </c>
      <c r="B11209" s="125" t="s">
        <v>1313</v>
      </c>
      <c r="C11209" s="126">
        <v>42528</v>
      </c>
      <c r="D11209" s="98" t="s">
        <v>11</v>
      </c>
      <c r="E11209" s="98">
        <v>7936</v>
      </c>
      <c r="F11209" s="98"/>
      <c r="G11209" s="127" t="s">
        <v>4531</v>
      </c>
      <c r="H11209" s="128">
        <v>69274.19</v>
      </c>
      <c r="I11209" s="128">
        <v>0</v>
      </c>
      <c r="J11209" s="129">
        <v>69274.19</v>
      </c>
      <c r="K11209" s="101" t="s">
        <v>1388</v>
      </c>
    </row>
    <row r="11210" spans="1:11" ht="56.25" customHeight="1">
      <c r="A11210" s="98" t="s">
        <v>634</v>
      </c>
      <c r="B11210" s="125" t="s">
        <v>1313</v>
      </c>
      <c r="C11210" s="126">
        <v>42536</v>
      </c>
      <c r="D11210" s="98" t="s">
        <v>11</v>
      </c>
      <c r="E11210" s="98">
        <v>7943</v>
      </c>
      <c r="F11210" s="98"/>
      <c r="G11210" s="127" t="s">
        <v>4686</v>
      </c>
      <c r="H11210" s="128">
        <v>2533.46</v>
      </c>
      <c r="I11210" s="128">
        <v>0</v>
      </c>
      <c r="J11210" s="129">
        <v>2533.46</v>
      </c>
      <c r="K11210" s="101" t="s">
        <v>1388</v>
      </c>
    </row>
    <row r="11211" spans="1:11" ht="56.25" customHeight="1">
      <c r="A11211" s="98" t="s">
        <v>634</v>
      </c>
      <c r="B11211" s="125" t="s">
        <v>1313</v>
      </c>
      <c r="C11211" s="126">
        <v>42572</v>
      </c>
      <c r="D11211" s="98" t="s">
        <v>11</v>
      </c>
      <c r="E11211" s="98">
        <v>7949</v>
      </c>
      <c r="F11211" s="98"/>
      <c r="G11211" s="127" t="s">
        <v>5705</v>
      </c>
      <c r="H11211" s="128">
        <v>6620.03</v>
      </c>
      <c r="I11211" s="128">
        <v>0</v>
      </c>
      <c r="J11211" s="129">
        <v>6620.03</v>
      </c>
      <c r="K11211" s="101" t="s">
        <v>1388</v>
      </c>
    </row>
    <row r="11212" spans="1:11" ht="56.25" customHeight="1">
      <c r="A11212" s="98" t="s">
        <v>634</v>
      </c>
      <c r="B11212" s="125" t="s">
        <v>1313</v>
      </c>
      <c r="C11212" s="126">
        <v>42566</v>
      </c>
      <c r="D11212" s="98" t="s">
        <v>11</v>
      </c>
      <c r="E11212" s="98">
        <v>7950</v>
      </c>
      <c r="F11212" s="98"/>
      <c r="G11212" s="127" t="s">
        <v>5593</v>
      </c>
      <c r="H11212" s="128">
        <v>1742.64</v>
      </c>
      <c r="I11212" s="128">
        <v>0</v>
      </c>
      <c r="J11212" s="129">
        <v>1742.64</v>
      </c>
      <c r="K11212" s="101" t="s">
        <v>1388</v>
      </c>
    </row>
    <row r="11213" spans="1:11" ht="56.25" customHeight="1">
      <c r="A11213" s="98" t="s">
        <v>634</v>
      </c>
      <c r="B11213" s="125" t="s">
        <v>1313</v>
      </c>
      <c r="C11213" s="126">
        <v>42566</v>
      </c>
      <c r="D11213" s="98" t="s">
        <v>11</v>
      </c>
      <c r="E11213" s="98">
        <v>7953</v>
      </c>
      <c r="F11213" s="98"/>
      <c r="G11213" s="127" t="s">
        <v>5591</v>
      </c>
      <c r="H11213" s="128">
        <v>549.54999999999995</v>
      </c>
      <c r="I11213" s="128">
        <v>0</v>
      </c>
      <c r="J11213" s="129">
        <v>549.54999999999995</v>
      </c>
      <c r="K11213" s="101" t="s">
        <v>1388</v>
      </c>
    </row>
    <row r="11214" spans="1:11" ht="56.25" customHeight="1">
      <c r="A11214" s="98" t="s">
        <v>634</v>
      </c>
      <c r="B11214" s="125" t="s">
        <v>1313</v>
      </c>
      <c r="C11214" s="126">
        <v>42566</v>
      </c>
      <c r="D11214" s="98" t="s">
        <v>11</v>
      </c>
      <c r="E11214" s="98">
        <v>7955</v>
      </c>
      <c r="F11214" s="98"/>
      <c r="G11214" s="127" t="s">
        <v>5592</v>
      </c>
      <c r="H11214" s="128">
        <v>4733.18</v>
      </c>
      <c r="I11214" s="128">
        <v>0</v>
      </c>
      <c r="J11214" s="129">
        <v>4733.18</v>
      </c>
      <c r="K11214" s="101" t="s">
        <v>1388</v>
      </c>
    </row>
    <row r="11215" spans="1:11" ht="56.25" customHeight="1">
      <c r="A11215" s="98" t="s">
        <v>634</v>
      </c>
      <c r="B11215" s="125" t="s">
        <v>1313</v>
      </c>
      <c r="C11215" s="126">
        <v>42571</v>
      </c>
      <c r="D11215" s="98" t="s">
        <v>11</v>
      </c>
      <c r="E11215" s="98">
        <v>7956</v>
      </c>
      <c r="F11215" s="98"/>
      <c r="G11215" s="127" t="s">
        <v>5693</v>
      </c>
      <c r="H11215" s="128">
        <v>474.98</v>
      </c>
      <c r="I11215" s="128">
        <v>0</v>
      </c>
      <c r="J11215" s="129">
        <v>474.98</v>
      </c>
      <c r="K11215" s="101" t="s">
        <v>1388</v>
      </c>
    </row>
    <row r="11216" spans="1:11" ht="56.25" customHeight="1">
      <c r="A11216" s="98" t="s">
        <v>634</v>
      </c>
      <c r="B11216" s="125" t="s">
        <v>1313</v>
      </c>
      <c r="C11216" s="126">
        <v>42576</v>
      </c>
      <c r="D11216" s="98" t="s">
        <v>11</v>
      </c>
      <c r="E11216" s="98">
        <v>7957</v>
      </c>
      <c r="F11216" s="98"/>
      <c r="G11216" s="127" t="s">
        <v>5746</v>
      </c>
      <c r="H11216" s="128">
        <v>1173.05</v>
      </c>
      <c r="I11216" s="128">
        <v>0</v>
      </c>
      <c r="J11216" s="129">
        <v>1173.05</v>
      </c>
      <c r="K11216" s="101" t="s">
        <v>1388</v>
      </c>
    </row>
    <row r="11217" spans="1:11" ht="56.25" customHeight="1">
      <c r="A11217" s="98" t="s">
        <v>634</v>
      </c>
      <c r="B11217" s="125" t="s">
        <v>1313</v>
      </c>
      <c r="C11217" s="126">
        <v>42576</v>
      </c>
      <c r="D11217" s="98" t="s">
        <v>11</v>
      </c>
      <c r="E11217" s="98">
        <v>7959</v>
      </c>
      <c r="F11217" s="98"/>
      <c r="G11217" s="127" t="s">
        <v>5748</v>
      </c>
      <c r="H11217" s="128">
        <v>396.57</v>
      </c>
      <c r="I11217" s="128">
        <v>0</v>
      </c>
      <c r="J11217" s="129">
        <v>396.57</v>
      </c>
      <c r="K11217" s="101" t="s">
        <v>1388</v>
      </c>
    </row>
    <row r="11218" spans="1:11" ht="56.25" customHeight="1">
      <c r="A11218" s="98" t="s">
        <v>634</v>
      </c>
      <c r="B11218" s="125" t="s">
        <v>1313</v>
      </c>
      <c r="C11218" s="126">
        <v>42557</v>
      </c>
      <c r="D11218" s="98" t="s">
        <v>11</v>
      </c>
      <c r="E11218" s="98">
        <v>7960</v>
      </c>
      <c r="F11218" s="98"/>
      <c r="G11218" s="127" t="s">
        <v>5352</v>
      </c>
      <c r="H11218" s="128">
        <v>440.2</v>
      </c>
      <c r="I11218" s="128">
        <v>0</v>
      </c>
      <c r="J11218" s="129">
        <v>440.2</v>
      </c>
      <c r="K11218" s="101" t="s">
        <v>1388</v>
      </c>
    </row>
    <row r="11219" spans="1:11" ht="56.25" customHeight="1">
      <c r="A11219" s="98" t="s">
        <v>634</v>
      </c>
      <c r="B11219" s="125" t="s">
        <v>1313</v>
      </c>
      <c r="C11219" s="126">
        <v>42566</v>
      </c>
      <c r="D11219" s="98" t="s">
        <v>11</v>
      </c>
      <c r="E11219" s="98">
        <v>7962</v>
      </c>
      <c r="F11219" s="98"/>
      <c r="G11219" s="127" t="s">
        <v>5594</v>
      </c>
      <c r="H11219" s="128">
        <v>1660.32</v>
      </c>
      <c r="I11219" s="128">
        <v>0</v>
      </c>
      <c r="J11219" s="129">
        <v>1660.32</v>
      </c>
      <c r="K11219" s="101" t="s">
        <v>1388</v>
      </c>
    </row>
    <row r="11220" spans="1:11" ht="56.25" customHeight="1">
      <c r="A11220" s="98" t="s">
        <v>634</v>
      </c>
      <c r="B11220" s="125" t="s">
        <v>1313</v>
      </c>
      <c r="C11220" s="126">
        <v>42577</v>
      </c>
      <c r="D11220" s="98" t="s">
        <v>11</v>
      </c>
      <c r="E11220" s="98">
        <v>7966</v>
      </c>
      <c r="F11220" s="98"/>
      <c r="G11220" s="127" t="s">
        <v>5771</v>
      </c>
      <c r="H11220" s="128">
        <v>13191.91</v>
      </c>
      <c r="I11220" s="128">
        <v>0</v>
      </c>
      <c r="J11220" s="129">
        <v>13191.91</v>
      </c>
      <c r="K11220" s="101" t="s">
        <v>1388</v>
      </c>
    </row>
    <row r="11221" spans="1:11" ht="56.25" customHeight="1">
      <c r="A11221" s="98" t="s">
        <v>634</v>
      </c>
      <c r="B11221" s="125" t="s">
        <v>1313</v>
      </c>
      <c r="C11221" s="126">
        <v>42557</v>
      </c>
      <c r="D11221" s="98" t="s">
        <v>11</v>
      </c>
      <c r="E11221" s="98">
        <v>7967</v>
      </c>
      <c r="F11221" s="98"/>
      <c r="G11221" s="127" t="s">
        <v>5351</v>
      </c>
      <c r="H11221" s="128">
        <v>11376.13</v>
      </c>
      <c r="I11221" s="128">
        <v>0</v>
      </c>
      <c r="J11221" s="129">
        <v>11376.13</v>
      </c>
      <c r="K11221" s="101" t="s">
        <v>1388</v>
      </c>
    </row>
    <row r="11222" spans="1:11" ht="56.25" customHeight="1">
      <c r="A11222" s="98" t="s">
        <v>634</v>
      </c>
      <c r="B11222" s="125" t="s">
        <v>1313</v>
      </c>
      <c r="C11222" s="126">
        <v>42566</v>
      </c>
      <c r="D11222" s="98" t="s">
        <v>11</v>
      </c>
      <c r="E11222" s="98">
        <v>7969</v>
      </c>
      <c r="F11222" s="98"/>
      <c r="G11222" s="127" t="s">
        <v>5590</v>
      </c>
      <c r="H11222" s="128">
        <v>5635.14</v>
      </c>
      <c r="I11222" s="128">
        <v>0</v>
      </c>
      <c r="J11222" s="129">
        <v>5635.14</v>
      </c>
      <c r="K11222" s="101" t="s">
        <v>1388</v>
      </c>
    </row>
    <row r="11223" spans="1:11" ht="56.25" customHeight="1">
      <c r="A11223" s="98" t="s">
        <v>634</v>
      </c>
      <c r="B11223" s="125" t="s">
        <v>1313</v>
      </c>
      <c r="C11223" s="126">
        <v>42576</v>
      </c>
      <c r="D11223" s="98" t="s">
        <v>11</v>
      </c>
      <c r="E11223" s="98">
        <v>7979</v>
      </c>
      <c r="F11223" s="98"/>
      <c r="G11223" s="127" t="s">
        <v>5747</v>
      </c>
      <c r="H11223" s="128">
        <v>9058.14</v>
      </c>
      <c r="I11223" s="128">
        <v>0</v>
      </c>
      <c r="J11223" s="129">
        <v>9058.14</v>
      </c>
      <c r="K11223" s="101" t="s">
        <v>1388</v>
      </c>
    </row>
    <row r="11224" spans="1:11" ht="56.25" customHeight="1">
      <c r="A11224" s="98" t="s">
        <v>634</v>
      </c>
      <c r="B11224" s="125" t="s">
        <v>1313</v>
      </c>
      <c r="C11224" s="126">
        <v>42578</v>
      </c>
      <c r="D11224" s="98" t="s">
        <v>11</v>
      </c>
      <c r="E11224" s="98">
        <v>7983</v>
      </c>
      <c r="F11224" s="98"/>
      <c r="G11224" s="127" t="s">
        <v>5795</v>
      </c>
      <c r="H11224" s="128">
        <v>324.19</v>
      </c>
      <c r="I11224" s="128">
        <v>0</v>
      </c>
      <c r="J11224" s="129">
        <v>324.19</v>
      </c>
      <c r="K11224" s="101" t="s">
        <v>1388</v>
      </c>
    </row>
    <row r="11225" spans="1:11" ht="56.25" customHeight="1">
      <c r="A11225" s="98" t="s">
        <v>634</v>
      </c>
      <c r="B11225" s="125" t="s">
        <v>1313</v>
      </c>
      <c r="C11225" s="126">
        <v>42577</v>
      </c>
      <c r="D11225" s="98" t="s">
        <v>11</v>
      </c>
      <c r="E11225" s="98">
        <v>7989</v>
      </c>
      <c r="F11225" s="98"/>
      <c r="G11225" s="127" t="s">
        <v>5772</v>
      </c>
      <c r="H11225" s="128">
        <v>5183.54</v>
      </c>
      <c r="I11225" s="128">
        <v>0</v>
      </c>
      <c r="J11225" s="129">
        <v>5183.54</v>
      </c>
      <c r="K11225" s="101" t="s">
        <v>1388</v>
      </c>
    </row>
    <row r="11226" spans="1:11" ht="56.25" customHeight="1">
      <c r="A11226" s="98" t="s">
        <v>634</v>
      </c>
      <c r="B11226" s="125" t="s">
        <v>1313</v>
      </c>
      <c r="C11226" s="126">
        <v>42577</v>
      </c>
      <c r="D11226" s="98" t="s">
        <v>11</v>
      </c>
      <c r="E11226" s="98">
        <v>7990</v>
      </c>
      <c r="F11226" s="98"/>
      <c r="G11226" s="127" t="s">
        <v>5773</v>
      </c>
      <c r="H11226" s="128">
        <v>6809.71</v>
      </c>
      <c r="I11226" s="128">
        <v>0</v>
      </c>
      <c r="J11226" s="129">
        <v>6809.71</v>
      </c>
      <c r="K11226" s="101" t="s">
        <v>1388</v>
      </c>
    </row>
    <row r="11227" spans="1:11" ht="56.25" customHeight="1">
      <c r="A11227" s="98" t="s">
        <v>634</v>
      </c>
      <c r="B11227" s="125" t="s">
        <v>1313</v>
      </c>
      <c r="C11227" s="126">
        <v>42569</v>
      </c>
      <c r="D11227" s="98" t="s">
        <v>11</v>
      </c>
      <c r="E11227" s="98">
        <v>7995</v>
      </c>
      <c r="F11227" s="98"/>
      <c r="G11227" s="127" t="s">
        <v>5632</v>
      </c>
      <c r="H11227" s="128">
        <v>335.51</v>
      </c>
      <c r="I11227" s="128">
        <v>0</v>
      </c>
      <c r="J11227" s="129">
        <v>335.51</v>
      </c>
      <c r="K11227" s="101" t="s">
        <v>1388</v>
      </c>
    </row>
    <row r="11228" spans="1:11" ht="56.25" customHeight="1">
      <c r="A11228" s="98" t="s">
        <v>634</v>
      </c>
      <c r="B11228" s="125" t="s">
        <v>1313</v>
      </c>
      <c r="C11228" s="126">
        <v>42558</v>
      </c>
      <c r="D11228" s="98" t="s">
        <v>11</v>
      </c>
      <c r="E11228" s="98">
        <v>7998</v>
      </c>
      <c r="F11228" s="98"/>
      <c r="G11228" s="127" t="s">
        <v>5397</v>
      </c>
      <c r="H11228" s="128">
        <v>3214.38</v>
      </c>
      <c r="I11228" s="128">
        <v>0</v>
      </c>
      <c r="J11228" s="129">
        <v>3214.38</v>
      </c>
      <c r="K11228" s="101" t="s">
        <v>1388</v>
      </c>
    </row>
    <row r="11229" spans="1:11" ht="56.25" customHeight="1">
      <c r="A11229" s="98" t="s">
        <v>634</v>
      </c>
      <c r="B11229" s="125" t="s">
        <v>1313</v>
      </c>
      <c r="C11229" s="126">
        <v>42557</v>
      </c>
      <c r="D11229" s="98" t="s">
        <v>11</v>
      </c>
      <c r="E11229" s="98">
        <v>7999</v>
      </c>
      <c r="F11229" s="98"/>
      <c r="G11229" s="127" t="s">
        <v>5350</v>
      </c>
      <c r="H11229" s="128">
        <v>4254.84</v>
      </c>
      <c r="I11229" s="128">
        <v>0</v>
      </c>
      <c r="J11229" s="129">
        <v>4254.84</v>
      </c>
      <c r="K11229" s="101" t="s">
        <v>1388</v>
      </c>
    </row>
    <row r="11230" spans="1:11" ht="56.25" customHeight="1">
      <c r="A11230" s="98" t="s">
        <v>634</v>
      </c>
      <c r="B11230" s="125" t="s">
        <v>1313</v>
      </c>
      <c r="C11230" s="126">
        <v>42558</v>
      </c>
      <c r="D11230" s="98" t="s">
        <v>11</v>
      </c>
      <c r="E11230" s="98">
        <v>8001</v>
      </c>
      <c r="F11230" s="98"/>
      <c r="G11230" s="127" t="s">
        <v>5396</v>
      </c>
      <c r="H11230" s="128">
        <v>1069.94</v>
      </c>
      <c r="I11230" s="128">
        <v>0</v>
      </c>
      <c r="J11230" s="129">
        <v>1069.94</v>
      </c>
      <c r="K11230" s="101" t="s">
        <v>1388</v>
      </c>
    </row>
    <row r="11231" spans="1:11" ht="56.25" customHeight="1">
      <c r="A11231" s="98" t="s">
        <v>634</v>
      </c>
      <c r="B11231" s="125" t="s">
        <v>1313</v>
      </c>
      <c r="C11231" s="126">
        <v>42579</v>
      </c>
      <c r="D11231" s="98" t="s">
        <v>11</v>
      </c>
      <c r="E11231" s="98">
        <v>8002</v>
      </c>
      <c r="F11231" s="98"/>
      <c r="G11231" s="127" t="s">
        <v>5837</v>
      </c>
      <c r="H11231" s="128">
        <v>318.5</v>
      </c>
      <c r="I11231" s="128">
        <v>0</v>
      </c>
      <c r="J11231" s="129">
        <v>318.5</v>
      </c>
      <c r="K11231" s="101" t="s">
        <v>1388</v>
      </c>
    </row>
    <row r="11232" spans="1:11" ht="56.25" customHeight="1">
      <c r="A11232" s="98" t="s">
        <v>634</v>
      </c>
      <c r="B11232" s="125" t="s">
        <v>1313</v>
      </c>
      <c r="C11232" s="126">
        <v>42566</v>
      </c>
      <c r="D11232" s="98" t="s">
        <v>11</v>
      </c>
      <c r="E11232" s="98">
        <v>8008</v>
      </c>
      <c r="F11232" s="98"/>
      <c r="G11232" s="127" t="s">
        <v>5587</v>
      </c>
      <c r="H11232" s="128">
        <v>388.2</v>
      </c>
      <c r="I11232" s="128">
        <v>0</v>
      </c>
      <c r="J11232" s="129">
        <v>388.2</v>
      </c>
      <c r="K11232" s="101" t="s">
        <v>1388</v>
      </c>
    </row>
    <row r="11233" spans="1:11" ht="56.25" customHeight="1">
      <c r="A11233" s="98" t="s">
        <v>634</v>
      </c>
      <c r="B11233" s="125" t="s">
        <v>1313</v>
      </c>
      <c r="C11233" s="126">
        <v>42566</v>
      </c>
      <c r="D11233" s="98" t="s">
        <v>11</v>
      </c>
      <c r="E11233" s="98">
        <v>8009</v>
      </c>
      <c r="F11233" s="98"/>
      <c r="G11233" s="127" t="s">
        <v>5586</v>
      </c>
      <c r="H11233" s="128">
        <v>457.62</v>
      </c>
      <c r="I11233" s="128">
        <v>0</v>
      </c>
      <c r="J11233" s="129">
        <v>457.62</v>
      </c>
      <c r="K11233" s="101" t="s">
        <v>1388</v>
      </c>
    </row>
    <row r="11234" spans="1:11" ht="56.25" customHeight="1">
      <c r="A11234" s="98" t="s">
        <v>634</v>
      </c>
      <c r="B11234" s="125" t="s">
        <v>1313</v>
      </c>
      <c r="C11234" s="126">
        <v>42566</v>
      </c>
      <c r="D11234" s="98" t="s">
        <v>11</v>
      </c>
      <c r="E11234" s="98">
        <v>8010</v>
      </c>
      <c r="F11234" s="98"/>
      <c r="G11234" s="127" t="s">
        <v>5589</v>
      </c>
      <c r="H11234" s="128">
        <v>430.52</v>
      </c>
      <c r="I11234" s="128">
        <v>0</v>
      </c>
      <c r="J11234" s="129">
        <v>430.52</v>
      </c>
      <c r="K11234" s="101" t="s">
        <v>1388</v>
      </c>
    </row>
    <row r="11235" spans="1:11" ht="56.25" customHeight="1">
      <c r="A11235" s="98" t="s">
        <v>634</v>
      </c>
      <c r="B11235" s="125" t="s">
        <v>1313</v>
      </c>
      <c r="C11235" s="126">
        <v>42566</v>
      </c>
      <c r="D11235" s="98" t="s">
        <v>11</v>
      </c>
      <c r="E11235" s="98">
        <v>8011</v>
      </c>
      <c r="F11235" s="98"/>
      <c r="G11235" s="127" t="s">
        <v>5588</v>
      </c>
      <c r="H11235" s="128">
        <v>1109.18</v>
      </c>
      <c r="I11235" s="128">
        <v>0</v>
      </c>
      <c r="J11235" s="129">
        <v>1109.18</v>
      </c>
      <c r="K11235" s="101" t="s">
        <v>1388</v>
      </c>
    </row>
    <row r="11236" spans="1:11" ht="56.25" customHeight="1">
      <c r="A11236" s="98" t="s">
        <v>634</v>
      </c>
      <c r="B11236" s="125" t="s">
        <v>1313</v>
      </c>
      <c r="C11236" s="126">
        <v>42579</v>
      </c>
      <c r="D11236" s="98" t="s">
        <v>11</v>
      </c>
      <c r="E11236" s="98">
        <v>8019</v>
      </c>
      <c r="F11236" s="98"/>
      <c r="G11236" s="127" t="s">
        <v>5835</v>
      </c>
      <c r="H11236" s="128">
        <v>1292</v>
      </c>
      <c r="I11236" s="128">
        <v>0</v>
      </c>
      <c r="J11236" s="129">
        <v>1292</v>
      </c>
      <c r="K11236" s="101" t="s">
        <v>1388</v>
      </c>
    </row>
    <row r="11237" spans="1:11" ht="56.25" customHeight="1">
      <c r="A11237" s="98" t="s">
        <v>634</v>
      </c>
      <c r="B11237" s="125" t="s">
        <v>1313</v>
      </c>
      <c r="C11237" s="126">
        <v>42579</v>
      </c>
      <c r="D11237" s="98" t="s">
        <v>11</v>
      </c>
      <c r="E11237" s="98">
        <v>8020</v>
      </c>
      <c r="F11237" s="98"/>
      <c r="G11237" s="127" t="s">
        <v>5836</v>
      </c>
      <c r="H11237" s="128">
        <v>296.27</v>
      </c>
      <c r="I11237" s="128">
        <v>0</v>
      </c>
      <c r="J11237" s="129">
        <v>296.27</v>
      </c>
      <c r="K11237" s="101" t="s">
        <v>1388</v>
      </c>
    </row>
    <row r="11238" spans="1:11" ht="56.25" customHeight="1">
      <c r="A11238" s="98" t="s">
        <v>634</v>
      </c>
      <c r="B11238" s="125" t="s">
        <v>1313</v>
      </c>
      <c r="C11238" s="126">
        <v>42555</v>
      </c>
      <c r="D11238" s="98" t="s">
        <v>11</v>
      </c>
      <c r="E11238" s="98">
        <v>8026</v>
      </c>
      <c r="F11238" s="98"/>
      <c r="G11238" s="127" t="s">
        <v>5266</v>
      </c>
      <c r="H11238" s="128">
        <v>79948.800000000003</v>
      </c>
      <c r="I11238" s="128">
        <v>0</v>
      </c>
      <c r="J11238" s="129">
        <v>79948.800000000003</v>
      </c>
      <c r="K11238" s="101" t="s">
        <v>1388</v>
      </c>
    </row>
    <row r="11239" spans="1:11" ht="56.25" customHeight="1">
      <c r="A11239" s="98" t="s">
        <v>634</v>
      </c>
      <c r="B11239" s="125" t="s">
        <v>1313</v>
      </c>
      <c r="C11239" s="126">
        <v>42555</v>
      </c>
      <c r="D11239" s="98" t="s">
        <v>20</v>
      </c>
      <c r="E11239" s="98">
        <v>8026</v>
      </c>
      <c r="F11239" s="98"/>
      <c r="G11239" s="127" t="s">
        <v>5265</v>
      </c>
      <c r="H11239" s="128">
        <v>114141138.37</v>
      </c>
      <c r="I11239" s="128">
        <v>0</v>
      </c>
      <c r="J11239" s="129">
        <v>114141138.37</v>
      </c>
      <c r="K11239" s="101" t="s">
        <v>1388</v>
      </c>
    </row>
    <row r="11240" spans="1:11" ht="56.25" customHeight="1">
      <c r="A11240" s="98" t="s">
        <v>634</v>
      </c>
      <c r="B11240" s="125" t="s">
        <v>1313</v>
      </c>
      <c r="C11240" s="126">
        <v>42583</v>
      </c>
      <c r="D11240" s="98" t="s">
        <v>11</v>
      </c>
      <c r="E11240" s="98">
        <v>8029</v>
      </c>
      <c r="F11240" s="98"/>
      <c r="G11240" s="127" t="s">
        <v>5943</v>
      </c>
      <c r="H11240" s="128">
        <v>4927.67</v>
      </c>
      <c r="I11240" s="128">
        <v>0</v>
      </c>
      <c r="J11240" s="129">
        <v>4927.67</v>
      </c>
      <c r="K11240" s="101" t="s">
        <v>1388</v>
      </c>
    </row>
    <row r="11241" spans="1:11" ht="56.25" customHeight="1">
      <c r="A11241" s="98" t="s">
        <v>634</v>
      </c>
      <c r="B11241" s="125" t="s">
        <v>1313</v>
      </c>
      <c r="C11241" s="126">
        <v>42557</v>
      </c>
      <c r="D11241" s="98" t="s">
        <v>11</v>
      </c>
      <c r="E11241" s="98">
        <v>8036</v>
      </c>
      <c r="F11241" s="98"/>
      <c r="G11241" s="127" t="s">
        <v>5348</v>
      </c>
      <c r="H11241" s="128">
        <v>1773.8</v>
      </c>
      <c r="I11241" s="128">
        <v>0</v>
      </c>
      <c r="J11241" s="129">
        <v>1773.8</v>
      </c>
      <c r="K11241" s="101" t="s">
        <v>1388</v>
      </c>
    </row>
    <row r="11242" spans="1:11" ht="56.25" customHeight="1">
      <c r="A11242" s="98" t="s">
        <v>634</v>
      </c>
      <c r="B11242" s="125" t="s">
        <v>1313</v>
      </c>
      <c r="C11242" s="126">
        <v>42557</v>
      </c>
      <c r="D11242" s="98" t="s">
        <v>20</v>
      </c>
      <c r="E11242" s="98">
        <v>8036</v>
      </c>
      <c r="F11242" s="98"/>
      <c r="G11242" s="127" t="s">
        <v>5347</v>
      </c>
      <c r="H11242" s="128">
        <v>2462573.02</v>
      </c>
      <c r="I11242" s="128">
        <v>0</v>
      </c>
      <c r="J11242" s="129">
        <v>2462573.02</v>
      </c>
      <c r="K11242" s="101" t="s">
        <v>1388</v>
      </c>
    </row>
    <row r="11243" spans="1:11" ht="56.25" customHeight="1">
      <c r="A11243" s="98" t="s">
        <v>634</v>
      </c>
      <c r="B11243" s="125" t="s">
        <v>1313</v>
      </c>
      <c r="C11243" s="126">
        <v>42562</v>
      </c>
      <c r="D11243" s="98" t="s">
        <v>11</v>
      </c>
      <c r="E11243" s="98">
        <v>8037</v>
      </c>
      <c r="F11243" s="98"/>
      <c r="G11243" s="127" t="s">
        <v>5455</v>
      </c>
      <c r="H11243" s="128">
        <v>1079.07</v>
      </c>
      <c r="I11243" s="128">
        <v>0</v>
      </c>
      <c r="J11243" s="129">
        <v>1079.07</v>
      </c>
      <c r="K11243" s="101" t="s">
        <v>1388</v>
      </c>
    </row>
    <row r="11244" spans="1:11" ht="56.25" customHeight="1">
      <c r="A11244" s="98" t="s">
        <v>634</v>
      </c>
      <c r="B11244" s="125" t="s">
        <v>1313</v>
      </c>
      <c r="C11244" s="126">
        <v>42555</v>
      </c>
      <c r="D11244" s="98" t="s">
        <v>11</v>
      </c>
      <c r="E11244" s="98">
        <v>8038</v>
      </c>
      <c r="F11244" s="98"/>
      <c r="G11244" s="127" t="s">
        <v>5262</v>
      </c>
      <c r="H11244" s="128">
        <v>174332.37</v>
      </c>
      <c r="I11244" s="128">
        <v>0</v>
      </c>
      <c r="J11244" s="129">
        <v>174332.37</v>
      </c>
      <c r="K11244" s="101" t="s">
        <v>1388</v>
      </c>
    </row>
    <row r="11245" spans="1:11" ht="56.25" customHeight="1">
      <c r="A11245" s="98" t="s">
        <v>634</v>
      </c>
      <c r="B11245" s="125" t="s">
        <v>1313</v>
      </c>
      <c r="C11245" s="126">
        <v>42555</v>
      </c>
      <c r="D11245" s="98" t="s">
        <v>20</v>
      </c>
      <c r="E11245" s="98">
        <v>8038</v>
      </c>
      <c r="F11245" s="98"/>
      <c r="G11245" s="127" t="s">
        <v>5261</v>
      </c>
      <c r="H11245" s="128">
        <v>248974812.31</v>
      </c>
      <c r="I11245" s="128">
        <v>0</v>
      </c>
      <c r="J11245" s="129">
        <v>248974812.31</v>
      </c>
      <c r="K11245" s="101" t="s">
        <v>1388</v>
      </c>
    </row>
    <row r="11246" spans="1:11" ht="56.25" customHeight="1">
      <c r="A11246" s="98" t="s">
        <v>634</v>
      </c>
      <c r="B11246" s="125" t="s">
        <v>1313</v>
      </c>
      <c r="C11246" s="126">
        <v>42580</v>
      </c>
      <c r="D11246" s="98" t="s">
        <v>11</v>
      </c>
      <c r="E11246" s="98">
        <v>8041</v>
      </c>
      <c r="F11246" s="98"/>
      <c r="G11246" s="127" t="s">
        <v>5883</v>
      </c>
      <c r="H11246" s="128">
        <v>329.2</v>
      </c>
      <c r="I11246" s="128">
        <v>0</v>
      </c>
      <c r="J11246" s="129">
        <v>329.2</v>
      </c>
      <c r="K11246" s="101" t="s">
        <v>1388</v>
      </c>
    </row>
    <row r="11247" spans="1:11" ht="56.25" customHeight="1">
      <c r="A11247" s="98" t="s">
        <v>634</v>
      </c>
      <c r="B11247" s="125" t="s">
        <v>1313</v>
      </c>
      <c r="C11247" s="126">
        <v>42598</v>
      </c>
      <c r="D11247" s="98" t="s">
        <v>11</v>
      </c>
      <c r="E11247" s="98">
        <v>8053</v>
      </c>
      <c r="F11247" s="98"/>
      <c r="G11247" s="127" t="s">
        <v>6330</v>
      </c>
      <c r="H11247" s="128">
        <v>831.08</v>
      </c>
      <c r="I11247" s="128">
        <v>0</v>
      </c>
      <c r="J11247" s="129">
        <v>831.08</v>
      </c>
      <c r="K11247" s="101" t="s">
        <v>1388</v>
      </c>
    </row>
    <row r="11248" spans="1:11" ht="56.25" customHeight="1">
      <c r="A11248" s="98" t="s">
        <v>634</v>
      </c>
      <c r="B11248" s="125" t="s">
        <v>1313</v>
      </c>
      <c r="C11248" s="126">
        <v>42613</v>
      </c>
      <c r="D11248" s="98" t="s">
        <v>11</v>
      </c>
      <c r="E11248" s="98">
        <v>8054</v>
      </c>
      <c r="F11248" s="98"/>
      <c r="G11248" s="127" t="s">
        <v>6732</v>
      </c>
      <c r="H11248" s="128">
        <v>1042.3699999999999</v>
      </c>
      <c r="I11248" s="128">
        <v>0</v>
      </c>
      <c r="J11248" s="129">
        <v>1042.3699999999999</v>
      </c>
      <c r="K11248" s="101" t="s">
        <v>1388</v>
      </c>
    </row>
    <row r="11249" spans="1:11" ht="56.25" customHeight="1">
      <c r="A11249" s="98" t="s">
        <v>634</v>
      </c>
      <c r="B11249" s="125" t="s">
        <v>1313</v>
      </c>
      <c r="C11249" s="126">
        <v>42592</v>
      </c>
      <c r="D11249" s="98" t="s">
        <v>11</v>
      </c>
      <c r="E11249" s="98">
        <v>8057</v>
      </c>
      <c r="F11249" s="98"/>
      <c r="G11249" s="127" t="s">
        <v>6181</v>
      </c>
      <c r="H11249" s="128">
        <v>455.22</v>
      </c>
      <c r="I11249" s="128">
        <v>0</v>
      </c>
      <c r="J11249" s="129">
        <v>455.22</v>
      </c>
      <c r="K11249" s="101" t="s">
        <v>1388</v>
      </c>
    </row>
    <row r="11250" spans="1:11" ht="56.25" customHeight="1">
      <c r="A11250" s="98" t="s">
        <v>634</v>
      </c>
      <c r="B11250" s="125" t="s">
        <v>1313</v>
      </c>
      <c r="C11250" s="126">
        <v>42600</v>
      </c>
      <c r="D11250" s="98" t="s">
        <v>11</v>
      </c>
      <c r="E11250" s="98">
        <v>8063</v>
      </c>
      <c r="F11250" s="98"/>
      <c r="G11250" s="127" t="s">
        <v>6388</v>
      </c>
      <c r="H11250" s="128">
        <v>513.87</v>
      </c>
      <c r="I11250" s="128">
        <v>0</v>
      </c>
      <c r="J11250" s="129">
        <v>513.87</v>
      </c>
      <c r="K11250" s="101" t="s">
        <v>1388</v>
      </c>
    </row>
    <row r="11251" spans="1:11" ht="56.25" customHeight="1">
      <c r="A11251" s="98" t="s">
        <v>634</v>
      </c>
      <c r="B11251" s="125" t="s">
        <v>1313</v>
      </c>
      <c r="C11251" s="126">
        <v>42585</v>
      </c>
      <c r="D11251" s="98" t="s">
        <v>11</v>
      </c>
      <c r="E11251" s="98">
        <v>8065</v>
      </c>
      <c r="F11251" s="98"/>
      <c r="G11251" s="127" t="s">
        <v>5999</v>
      </c>
      <c r="H11251" s="128">
        <v>804.05</v>
      </c>
      <c r="I11251" s="128">
        <v>0</v>
      </c>
      <c r="J11251" s="129">
        <v>804.05</v>
      </c>
      <c r="K11251" s="101" t="s">
        <v>1388</v>
      </c>
    </row>
    <row r="11252" spans="1:11" ht="56.25" customHeight="1">
      <c r="A11252" s="98" t="s">
        <v>634</v>
      </c>
      <c r="B11252" s="125" t="s">
        <v>1313</v>
      </c>
      <c r="C11252" s="126">
        <v>42585</v>
      </c>
      <c r="D11252" s="98" t="s">
        <v>11</v>
      </c>
      <c r="E11252" s="98">
        <v>8066</v>
      </c>
      <c r="F11252" s="98"/>
      <c r="G11252" s="127" t="s">
        <v>6000</v>
      </c>
      <c r="H11252" s="128">
        <v>2032.47</v>
      </c>
      <c r="I11252" s="128">
        <v>0</v>
      </c>
      <c r="J11252" s="129">
        <v>2032.47</v>
      </c>
      <c r="K11252" s="101" t="s">
        <v>1388</v>
      </c>
    </row>
    <row r="11253" spans="1:11" ht="56.25" customHeight="1">
      <c r="A11253" s="98" t="s">
        <v>634</v>
      </c>
      <c r="B11253" s="125" t="s">
        <v>1313</v>
      </c>
      <c r="C11253" s="126">
        <v>42585</v>
      </c>
      <c r="D11253" s="98" t="s">
        <v>11</v>
      </c>
      <c r="E11253" s="98">
        <v>8067</v>
      </c>
      <c r="F11253" s="98"/>
      <c r="G11253" s="127" t="s">
        <v>6001</v>
      </c>
      <c r="H11253" s="128">
        <v>495.56</v>
      </c>
      <c r="I11253" s="128">
        <v>0</v>
      </c>
      <c r="J11253" s="129">
        <v>495.56</v>
      </c>
      <c r="K11253" s="101" t="s">
        <v>1388</v>
      </c>
    </row>
    <row r="11254" spans="1:11" ht="56.25" customHeight="1">
      <c r="A11254" s="98" t="s">
        <v>634</v>
      </c>
      <c r="B11254" s="125" t="s">
        <v>1313</v>
      </c>
      <c r="C11254" s="126">
        <v>42590</v>
      </c>
      <c r="D11254" s="98" t="s">
        <v>11</v>
      </c>
      <c r="E11254" s="98">
        <v>8070</v>
      </c>
      <c r="F11254" s="98"/>
      <c r="G11254" s="127" t="s">
        <v>6113</v>
      </c>
      <c r="H11254" s="128">
        <v>588.51</v>
      </c>
      <c r="I11254" s="128">
        <v>0</v>
      </c>
      <c r="J11254" s="129">
        <v>588.51</v>
      </c>
      <c r="K11254" s="101" t="s">
        <v>1388</v>
      </c>
    </row>
    <row r="11255" spans="1:11" ht="56.25" customHeight="1">
      <c r="A11255" s="98" t="s">
        <v>634</v>
      </c>
      <c r="B11255" s="125" t="s">
        <v>1313</v>
      </c>
      <c r="C11255" s="126">
        <v>42593</v>
      </c>
      <c r="D11255" s="98" t="s">
        <v>11</v>
      </c>
      <c r="E11255" s="98">
        <v>8071</v>
      </c>
      <c r="F11255" s="98"/>
      <c r="G11255" s="127" t="s">
        <v>6226</v>
      </c>
      <c r="H11255" s="128">
        <v>26096.87</v>
      </c>
      <c r="I11255" s="128">
        <v>0</v>
      </c>
      <c r="J11255" s="129">
        <v>26096.87</v>
      </c>
      <c r="K11255" s="101" t="s">
        <v>1388</v>
      </c>
    </row>
    <row r="11256" spans="1:11" ht="56.25" customHeight="1">
      <c r="A11256" s="98" t="s">
        <v>634</v>
      </c>
      <c r="B11256" s="125" t="s">
        <v>1313</v>
      </c>
      <c r="C11256" s="126">
        <v>42570</v>
      </c>
      <c r="D11256" s="98" t="s">
        <v>11</v>
      </c>
      <c r="E11256" s="98">
        <v>8073</v>
      </c>
      <c r="F11256" s="98"/>
      <c r="G11256" s="127" t="s">
        <v>5661</v>
      </c>
      <c r="H11256" s="128">
        <v>609.09</v>
      </c>
      <c r="I11256" s="128">
        <v>0</v>
      </c>
      <c r="J11256" s="129">
        <v>609.09</v>
      </c>
      <c r="K11256" s="101" t="s">
        <v>1388</v>
      </c>
    </row>
    <row r="11257" spans="1:11" ht="56.25" customHeight="1">
      <c r="A11257" s="98" t="s">
        <v>634</v>
      </c>
      <c r="B11257" s="125" t="s">
        <v>1313</v>
      </c>
      <c r="C11257" s="126">
        <v>42570</v>
      </c>
      <c r="D11257" s="98" t="s">
        <v>11</v>
      </c>
      <c r="E11257" s="98">
        <v>8074</v>
      </c>
      <c r="F11257" s="98"/>
      <c r="G11257" s="127" t="s">
        <v>5662</v>
      </c>
      <c r="H11257" s="128">
        <v>278.37</v>
      </c>
      <c r="I11257" s="128">
        <v>0</v>
      </c>
      <c r="J11257" s="129">
        <v>278.37</v>
      </c>
      <c r="K11257" s="101" t="s">
        <v>1388</v>
      </c>
    </row>
    <row r="11258" spans="1:11" ht="56.25" customHeight="1">
      <c r="A11258" s="98" t="s">
        <v>634</v>
      </c>
      <c r="B11258" s="125" t="s">
        <v>1313</v>
      </c>
      <c r="C11258" s="126">
        <v>42593</v>
      </c>
      <c r="D11258" s="98" t="s">
        <v>11</v>
      </c>
      <c r="E11258" s="98">
        <v>8078</v>
      </c>
      <c r="F11258" s="98"/>
      <c r="G11258" s="127" t="s">
        <v>6225</v>
      </c>
      <c r="H11258" s="128">
        <v>5217.91</v>
      </c>
      <c r="I11258" s="128">
        <v>0</v>
      </c>
      <c r="J11258" s="129">
        <v>5217.91</v>
      </c>
      <c r="K11258" s="101" t="s">
        <v>1388</v>
      </c>
    </row>
    <row r="11259" spans="1:11" ht="56.25" customHeight="1">
      <c r="A11259" s="98" t="s">
        <v>634</v>
      </c>
      <c r="B11259" s="125" t="s">
        <v>1313</v>
      </c>
      <c r="C11259" s="126">
        <v>42592</v>
      </c>
      <c r="D11259" s="98" t="s">
        <v>11</v>
      </c>
      <c r="E11259" s="98">
        <v>8089</v>
      </c>
      <c r="F11259" s="98"/>
      <c r="G11259" s="127" t="s">
        <v>6175</v>
      </c>
      <c r="H11259" s="128">
        <v>323.70999999999998</v>
      </c>
      <c r="I11259" s="128">
        <v>0</v>
      </c>
      <c r="J11259" s="129">
        <v>323.70999999999998</v>
      </c>
      <c r="K11259" s="101" t="s">
        <v>1388</v>
      </c>
    </row>
    <row r="11260" spans="1:11" ht="56.25" customHeight="1">
      <c r="A11260" s="98" t="s">
        <v>634</v>
      </c>
      <c r="B11260" s="125" t="s">
        <v>1313</v>
      </c>
      <c r="C11260" s="126">
        <v>42592</v>
      </c>
      <c r="D11260" s="98" t="s">
        <v>11</v>
      </c>
      <c r="E11260" s="98">
        <v>8091</v>
      </c>
      <c r="F11260" s="98"/>
      <c r="G11260" s="127" t="s">
        <v>6174</v>
      </c>
      <c r="H11260" s="128">
        <v>3033</v>
      </c>
      <c r="I11260" s="128">
        <v>0</v>
      </c>
      <c r="J11260" s="129">
        <v>3033</v>
      </c>
      <c r="K11260" s="101" t="s">
        <v>1388</v>
      </c>
    </row>
    <row r="11261" spans="1:11" ht="56.25" customHeight="1">
      <c r="A11261" s="98" t="s">
        <v>634</v>
      </c>
      <c r="B11261" s="125" t="s">
        <v>1313</v>
      </c>
      <c r="C11261" s="126">
        <v>42604</v>
      </c>
      <c r="D11261" s="98" t="s">
        <v>11</v>
      </c>
      <c r="E11261" s="98">
        <v>8092</v>
      </c>
      <c r="F11261" s="98"/>
      <c r="G11261" s="127" t="s">
        <v>6463</v>
      </c>
      <c r="H11261" s="128">
        <v>10157.040000000001</v>
      </c>
      <c r="I11261" s="128">
        <v>0</v>
      </c>
      <c r="J11261" s="129">
        <v>10157.040000000001</v>
      </c>
      <c r="K11261" s="101" t="s">
        <v>1388</v>
      </c>
    </row>
    <row r="11262" spans="1:11" ht="56.25" customHeight="1">
      <c r="A11262" s="98" t="s">
        <v>634</v>
      </c>
      <c r="B11262" s="125" t="s">
        <v>1313</v>
      </c>
      <c r="C11262" s="126">
        <v>42604</v>
      </c>
      <c r="D11262" s="98" t="s">
        <v>11</v>
      </c>
      <c r="E11262" s="98">
        <v>8093</v>
      </c>
      <c r="F11262" s="98"/>
      <c r="G11262" s="127" t="s">
        <v>6464</v>
      </c>
      <c r="H11262" s="128">
        <v>32715.19</v>
      </c>
      <c r="I11262" s="128">
        <v>0</v>
      </c>
      <c r="J11262" s="129">
        <v>32715.19</v>
      </c>
      <c r="K11262" s="101" t="s">
        <v>1388</v>
      </c>
    </row>
    <row r="11263" spans="1:11" ht="56.25" customHeight="1">
      <c r="A11263" s="98" t="s">
        <v>634</v>
      </c>
      <c r="B11263" s="125" t="s">
        <v>1313</v>
      </c>
      <c r="C11263" s="126">
        <v>42604</v>
      </c>
      <c r="D11263" s="98" t="s">
        <v>11</v>
      </c>
      <c r="E11263" s="98">
        <v>8094</v>
      </c>
      <c r="F11263" s="98"/>
      <c r="G11263" s="127" t="s">
        <v>6462</v>
      </c>
      <c r="H11263" s="128">
        <v>9215.99</v>
      </c>
      <c r="I11263" s="128">
        <v>0</v>
      </c>
      <c r="J11263" s="129">
        <v>9215.99</v>
      </c>
      <c r="K11263" s="101" t="s">
        <v>1388</v>
      </c>
    </row>
    <row r="11264" spans="1:11" ht="56.25" customHeight="1">
      <c r="A11264" s="98" t="s">
        <v>634</v>
      </c>
      <c r="B11264" s="125" t="s">
        <v>1313</v>
      </c>
      <c r="C11264" s="126">
        <v>42604</v>
      </c>
      <c r="D11264" s="98" t="s">
        <v>11</v>
      </c>
      <c r="E11264" s="98">
        <v>8095</v>
      </c>
      <c r="F11264" s="98"/>
      <c r="G11264" s="127" t="s">
        <v>6466</v>
      </c>
      <c r="H11264" s="128">
        <v>7903.67</v>
      </c>
      <c r="I11264" s="128">
        <v>0</v>
      </c>
      <c r="J11264" s="129">
        <v>7903.67</v>
      </c>
      <c r="K11264" s="101" t="s">
        <v>1388</v>
      </c>
    </row>
    <row r="11265" spans="1:11" ht="56.25" customHeight="1">
      <c r="A11265" s="98" t="s">
        <v>634</v>
      </c>
      <c r="B11265" s="125" t="s">
        <v>1313</v>
      </c>
      <c r="C11265" s="126">
        <v>42608</v>
      </c>
      <c r="D11265" s="98" t="s">
        <v>11</v>
      </c>
      <c r="E11265" s="98">
        <v>8096</v>
      </c>
      <c r="F11265" s="98"/>
      <c r="G11265" s="127" t="s">
        <v>6644</v>
      </c>
      <c r="H11265" s="128">
        <v>785.87</v>
      </c>
      <c r="I11265" s="128">
        <v>0</v>
      </c>
      <c r="J11265" s="129">
        <v>785.87</v>
      </c>
      <c r="K11265" s="101" t="s">
        <v>1388</v>
      </c>
    </row>
    <row r="11266" spans="1:11" ht="56.25" customHeight="1">
      <c r="A11266" s="98" t="s">
        <v>634</v>
      </c>
      <c r="B11266" s="125" t="s">
        <v>1313</v>
      </c>
      <c r="C11266" s="126">
        <v>42597</v>
      </c>
      <c r="D11266" s="98" t="s">
        <v>11</v>
      </c>
      <c r="E11266" s="98">
        <v>8108</v>
      </c>
      <c r="F11266" s="98"/>
      <c r="G11266" s="127" t="s">
        <v>6289</v>
      </c>
      <c r="H11266" s="128">
        <v>2363.12</v>
      </c>
      <c r="I11266" s="128">
        <v>0</v>
      </c>
      <c r="J11266" s="129">
        <v>2363.12</v>
      </c>
      <c r="K11266" s="101" t="s">
        <v>1388</v>
      </c>
    </row>
    <row r="11267" spans="1:11" ht="56.25" customHeight="1">
      <c r="A11267" s="98" t="s">
        <v>634</v>
      </c>
      <c r="B11267" s="125" t="s">
        <v>1313</v>
      </c>
      <c r="C11267" s="126">
        <v>42597</v>
      </c>
      <c r="D11267" s="98" t="s">
        <v>11</v>
      </c>
      <c r="E11267" s="98">
        <v>8109</v>
      </c>
      <c r="F11267" s="98"/>
      <c r="G11267" s="127" t="s">
        <v>6285</v>
      </c>
      <c r="H11267" s="128">
        <v>702.66</v>
      </c>
      <c r="I11267" s="128">
        <v>0</v>
      </c>
      <c r="J11267" s="129">
        <v>702.66</v>
      </c>
      <c r="K11267" s="101" t="s">
        <v>1388</v>
      </c>
    </row>
    <row r="11268" spans="1:11" ht="56.25" customHeight="1">
      <c r="A11268" s="98" t="s">
        <v>634</v>
      </c>
      <c r="B11268" s="125" t="s">
        <v>1313</v>
      </c>
      <c r="C11268" s="126">
        <v>42597</v>
      </c>
      <c r="D11268" s="98" t="s">
        <v>11</v>
      </c>
      <c r="E11268" s="98">
        <v>8112</v>
      </c>
      <c r="F11268" s="98"/>
      <c r="G11268" s="127" t="s">
        <v>6292</v>
      </c>
      <c r="H11268" s="128">
        <v>5137.72</v>
      </c>
      <c r="I11268" s="128">
        <v>0</v>
      </c>
      <c r="J11268" s="129">
        <v>5137.72</v>
      </c>
      <c r="K11268" s="101" t="s">
        <v>1388</v>
      </c>
    </row>
    <row r="11269" spans="1:11" ht="56.25" customHeight="1">
      <c r="A11269" s="98" t="s">
        <v>634</v>
      </c>
      <c r="B11269" s="125" t="s">
        <v>1313</v>
      </c>
      <c r="C11269" s="126">
        <v>42597</v>
      </c>
      <c r="D11269" s="98" t="s">
        <v>11</v>
      </c>
      <c r="E11269" s="98">
        <v>8115</v>
      </c>
      <c r="F11269" s="98"/>
      <c r="G11269" s="127" t="s">
        <v>6290</v>
      </c>
      <c r="H11269" s="128">
        <v>2468.9699999999998</v>
      </c>
      <c r="I11269" s="128">
        <v>0</v>
      </c>
      <c r="J11269" s="129">
        <v>2468.9699999999998</v>
      </c>
      <c r="K11269" s="101" t="s">
        <v>1388</v>
      </c>
    </row>
    <row r="11270" spans="1:11" ht="56.25" customHeight="1">
      <c r="A11270" s="98" t="s">
        <v>634</v>
      </c>
      <c r="B11270" s="125" t="s">
        <v>1313</v>
      </c>
      <c r="C11270" s="126">
        <v>42597</v>
      </c>
      <c r="D11270" s="98" t="s">
        <v>11</v>
      </c>
      <c r="E11270" s="98">
        <v>8116</v>
      </c>
      <c r="F11270" s="98"/>
      <c r="G11270" s="127" t="s">
        <v>6291</v>
      </c>
      <c r="H11270" s="128">
        <v>1283.5</v>
      </c>
      <c r="I11270" s="128">
        <v>0</v>
      </c>
      <c r="J11270" s="129">
        <v>1283.5</v>
      </c>
      <c r="K11270" s="101" t="s">
        <v>1388</v>
      </c>
    </row>
    <row r="11271" spans="1:11" ht="56.25" customHeight="1">
      <c r="A11271" s="98" t="s">
        <v>634</v>
      </c>
      <c r="B11271" s="125" t="s">
        <v>1313</v>
      </c>
      <c r="C11271" s="126">
        <v>42597</v>
      </c>
      <c r="D11271" s="98" t="s">
        <v>11</v>
      </c>
      <c r="E11271" s="98">
        <v>8117</v>
      </c>
      <c r="F11271" s="98"/>
      <c r="G11271" s="127" t="s">
        <v>6287</v>
      </c>
      <c r="H11271" s="128">
        <v>481.08</v>
      </c>
      <c r="I11271" s="128">
        <v>0</v>
      </c>
      <c r="J11271" s="129">
        <v>481.08</v>
      </c>
      <c r="K11271" s="101" t="s">
        <v>1388</v>
      </c>
    </row>
    <row r="11272" spans="1:11" ht="56.25" customHeight="1">
      <c r="A11272" s="98" t="s">
        <v>634</v>
      </c>
      <c r="B11272" s="125" t="s">
        <v>1313</v>
      </c>
      <c r="C11272" s="126">
        <v>42590</v>
      </c>
      <c r="D11272" s="98" t="s">
        <v>11</v>
      </c>
      <c r="E11272" s="98">
        <v>8119</v>
      </c>
      <c r="F11272" s="98"/>
      <c r="G11272" s="127" t="s">
        <v>6115</v>
      </c>
      <c r="H11272" s="128">
        <v>602.71</v>
      </c>
      <c r="I11272" s="128">
        <v>0</v>
      </c>
      <c r="J11272" s="129">
        <v>602.71</v>
      </c>
      <c r="K11272" s="101" t="s">
        <v>1388</v>
      </c>
    </row>
    <row r="11273" spans="1:11" ht="56.25" customHeight="1">
      <c r="A11273" s="98" t="s">
        <v>634</v>
      </c>
      <c r="B11273" s="125" t="s">
        <v>1313</v>
      </c>
      <c r="C11273" s="126">
        <v>42590</v>
      </c>
      <c r="D11273" s="98" t="s">
        <v>11</v>
      </c>
      <c r="E11273" s="98">
        <v>8121</v>
      </c>
      <c r="F11273" s="98"/>
      <c r="G11273" s="127" t="s">
        <v>6114</v>
      </c>
      <c r="H11273" s="128">
        <v>635.42999999999995</v>
      </c>
      <c r="I11273" s="128">
        <v>0</v>
      </c>
      <c r="J11273" s="129">
        <v>635.42999999999995</v>
      </c>
      <c r="K11273" s="101" t="s">
        <v>1388</v>
      </c>
    </row>
    <row r="11274" spans="1:11" ht="56.25" customHeight="1">
      <c r="A11274" s="98" t="s">
        <v>634</v>
      </c>
      <c r="B11274" s="125" t="s">
        <v>1313</v>
      </c>
      <c r="C11274" s="126">
        <v>42611</v>
      </c>
      <c r="D11274" s="98" t="s">
        <v>11</v>
      </c>
      <c r="E11274" s="98">
        <v>8122</v>
      </c>
      <c r="F11274" s="98"/>
      <c r="G11274" s="127" t="s">
        <v>6669</v>
      </c>
      <c r="H11274" s="128">
        <v>764.54</v>
      </c>
      <c r="I11274" s="128">
        <v>0</v>
      </c>
      <c r="J11274" s="129">
        <v>764.54</v>
      </c>
      <c r="K11274" s="101" t="s">
        <v>1388</v>
      </c>
    </row>
    <row r="11275" spans="1:11" ht="56.25" customHeight="1">
      <c r="A11275" s="98" t="s">
        <v>634</v>
      </c>
      <c r="B11275" s="125" t="s">
        <v>1313</v>
      </c>
      <c r="C11275" s="126">
        <v>42597</v>
      </c>
      <c r="D11275" s="98" t="s">
        <v>11</v>
      </c>
      <c r="E11275" s="98">
        <v>8131</v>
      </c>
      <c r="F11275" s="98"/>
      <c r="G11275" s="127" t="s">
        <v>6293</v>
      </c>
      <c r="H11275" s="128">
        <v>5112.2700000000004</v>
      </c>
      <c r="I11275" s="128">
        <v>0</v>
      </c>
      <c r="J11275" s="129">
        <v>5112.2700000000004</v>
      </c>
      <c r="K11275" s="101" t="s">
        <v>1388</v>
      </c>
    </row>
    <row r="11276" spans="1:11" ht="56.25" customHeight="1">
      <c r="A11276" s="98" t="s">
        <v>634</v>
      </c>
      <c r="B11276" s="125" t="s">
        <v>1313</v>
      </c>
      <c r="C11276" s="126">
        <v>42597</v>
      </c>
      <c r="D11276" s="98" t="s">
        <v>11</v>
      </c>
      <c r="E11276" s="98">
        <v>8132</v>
      </c>
      <c r="F11276" s="98"/>
      <c r="G11276" s="127" t="s">
        <v>6294</v>
      </c>
      <c r="H11276" s="128">
        <v>673.99</v>
      </c>
      <c r="I11276" s="128">
        <v>0</v>
      </c>
      <c r="J11276" s="129">
        <v>673.99</v>
      </c>
      <c r="K11276" s="101" t="s">
        <v>1388</v>
      </c>
    </row>
    <row r="11277" spans="1:11" ht="56.25" customHeight="1">
      <c r="A11277" s="98" t="s">
        <v>634</v>
      </c>
      <c r="B11277" s="125" t="s">
        <v>1313</v>
      </c>
      <c r="C11277" s="126">
        <v>42597</v>
      </c>
      <c r="D11277" s="98" t="s">
        <v>11</v>
      </c>
      <c r="E11277" s="98">
        <v>8133</v>
      </c>
      <c r="F11277" s="98"/>
      <c r="G11277" s="127" t="s">
        <v>6295</v>
      </c>
      <c r="H11277" s="128">
        <v>2608.5700000000002</v>
      </c>
      <c r="I11277" s="128">
        <v>0</v>
      </c>
      <c r="J11277" s="129">
        <v>2608.5700000000002</v>
      </c>
      <c r="K11277" s="101" t="s">
        <v>1388</v>
      </c>
    </row>
    <row r="11278" spans="1:11" ht="56.25" customHeight="1">
      <c r="A11278" s="98" t="s">
        <v>634</v>
      </c>
      <c r="B11278" s="125" t="s">
        <v>1313</v>
      </c>
      <c r="C11278" s="126">
        <v>42597</v>
      </c>
      <c r="D11278" s="98" t="s">
        <v>11</v>
      </c>
      <c r="E11278" s="98">
        <v>8134</v>
      </c>
      <c r="F11278" s="98"/>
      <c r="G11278" s="127" t="s">
        <v>6296</v>
      </c>
      <c r="H11278" s="128">
        <v>6478.37</v>
      </c>
      <c r="I11278" s="128">
        <v>0</v>
      </c>
      <c r="J11278" s="129">
        <v>6478.37</v>
      </c>
      <c r="K11278" s="101" t="s">
        <v>1388</v>
      </c>
    </row>
    <row r="11279" spans="1:11" ht="56.25" customHeight="1">
      <c r="A11279" s="98" t="s">
        <v>634</v>
      </c>
      <c r="B11279" s="125" t="s">
        <v>1313</v>
      </c>
      <c r="C11279" s="126">
        <v>42597</v>
      </c>
      <c r="D11279" s="98" t="s">
        <v>11</v>
      </c>
      <c r="E11279" s="98">
        <v>8136</v>
      </c>
      <c r="F11279" s="98"/>
      <c r="G11279" s="127" t="s">
        <v>6297</v>
      </c>
      <c r="H11279" s="128">
        <v>1370.28</v>
      </c>
      <c r="I11279" s="128">
        <v>0</v>
      </c>
      <c r="J11279" s="129">
        <v>1370.28</v>
      </c>
      <c r="K11279" s="101" t="s">
        <v>1388</v>
      </c>
    </row>
    <row r="11280" spans="1:11" ht="56.25" customHeight="1">
      <c r="A11280" s="98" t="s">
        <v>634</v>
      </c>
      <c r="B11280" s="125" t="s">
        <v>1313</v>
      </c>
      <c r="C11280" s="126">
        <v>42597</v>
      </c>
      <c r="D11280" s="98" t="s">
        <v>11</v>
      </c>
      <c r="E11280" s="98">
        <v>8138</v>
      </c>
      <c r="F11280" s="98"/>
      <c r="G11280" s="127" t="s">
        <v>6298</v>
      </c>
      <c r="H11280" s="128">
        <v>2349.54</v>
      </c>
      <c r="I11280" s="128">
        <v>0</v>
      </c>
      <c r="J11280" s="129">
        <v>2349.54</v>
      </c>
      <c r="K11280" s="101" t="s">
        <v>1388</v>
      </c>
    </row>
    <row r="11281" spans="1:11" ht="56.25" customHeight="1">
      <c r="A11281" s="98" t="s">
        <v>634</v>
      </c>
      <c r="B11281" s="125" t="s">
        <v>1313</v>
      </c>
      <c r="C11281" s="126">
        <v>42597</v>
      </c>
      <c r="D11281" s="98" t="s">
        <v>11</v>
      </c>
      <c r="E11281" s="98">
        <v>8141</v>
      </c>
      <c r="F11281" s="98"/>
      <c r="G11281" s="127" t="s">
        <v>6300</v>
      </c>
      <c r="H11281" s="128">
        <v>512.42999999999995</v>
      </c>
      <c r="I11281" s="128">
        <v>0</v>
      </c>
      <c r="J11281" s="129">
        <v>512.42999999999995</v>
      </c>
      <c r="K11281" s="101" t="s">
        <v>1388</v>
      </c>
    </row>
    <row r="11282" spans="1:11" ht="56.25" customHeight="1">
      <c r="A11282" s="98" t="s">
        <v>634</v>
      </c>
      <c r="B11282" s="125" t="s">
        <v>1313</v>
      </c>
      <c r="C11282" s="126">
        <v>42597</v>
      </c>
      <c r="D11282" s="98" t="s">
        <v>11</v>
      </c>
      <c r="E11282" s="98">
        <v>8142</v>
      </c>
      <c r="F11282" s="98"/>
      <c r="G11282" s="127" t="s">
        <v>6301</v>
      </c>
      <c r="H11282" s="128">
        <v>355.48</v>
      </c>
      <c r="I11282" s="128">
        <v>0</v>
      </c>
      <c r="J11282" s="129">
        <v>355.48</v>
      </c>
      <c r="K11282" s="101" t="s">
        <v>1388</v>
      </c>
    </row>
    <row r="11283" spans="1:11" ht="56.25" customHeight="1">
      <c r="A11283" s="98" t="s">
        <v>634</v>
      </c>
      <c r="B11283" s="125" t="s">
        <v>1313</v>
      </c>
      <c r="C11283" s="126">
        <v>42597</v>
      </c>
      <c r="D11283" s="98" t="s">
        <v>11</v>
      </c>
      <c r="E11283" s="98">
        <v>8143</v>
      </c>
      <c r="F11283" s="98"/>
      <c r="G11283" s="127" t="s">
        <v>6302</v>
      </c>
      <c r="H11283" s="128">
        <v>581.51</v>
      </c>
      <c r="I11283" s="128">
        <v>0</v>
      </c>
      <c r="J11283" s="129">
        <v>581.51</v>
      </c>
      <c r="K11283" s="101" t="s">
        <v>1388</v>
      </c>
    </row>
    <row r="11284" spans="1:11" ht="56.25" customHeight="1">
      <c r="A11284" s="98" t="s">
        <v>634</v>
      </c>
      <c r="B11284" s="125" t="s">
        <v>1313</v>
      </c>
      <c r="C11284" s="126">
        <v>42597</v>
      </c>
      <c r="D11284" s="98" t="s">
        <v>11</v>
      </c>
      <c r="E11284" s="98">
        <v>8144</v>
      </c>
      <c r="F11284" s="98"/>
      <c r="G11284" s="127" t="s">
        <v>6303</v>
      </c>
      <c r="H11284" s="128">
        <v>431.62</v>
      </c>
      <c r="I11284" s="128">
        <v>0</v>
      </c>
      <c r="J11284" s="129">
        <v>431.62</v>
      </c>
      <c r="K11284" s="101" t="s">
        <v>1388</v>
      </c>
    </row>
    <row r="11285" spans="1:11" ht="56.25" customHeight="1">
      <c r="A11285" s="98" t="s">
        <v>634</v>
      </c>
      <c r="B11285" s="125" t="s">
        <v>1313</v>
      </c>
      <c r="C11285" s="126">
        <v>42597</v>
      </c>
      <c r="D11285" s="98" t="s">
        <v>11</v>
      </c>
      <c r="E11285" s="98">
        <v>8146</v>
      </c>
      <c r="F11285" s="98"/>
      <c r="G11285" s="127" t="s">
        <v>6305</v>
      </c>
      <c r="H11285" s="128">
        <v>445</v>
      </c>
      <c r="I11285" s="128">
        <v>0</v>
      </c>
      <c r="J11285" s="129">
        <v>445</v>
      </c>
      <c r="K11285" s="101" t="s">
        <v>1388</v>
      </c>
    </row>
    <row r="11286" spans="1:11" ht="56.25" customHeight="1">
      <c r="A11286" s="98" t="s">
        <v>634</v>
      </c>
      <c r="B11286" s="125" t="s">
        <v>1313</v>
      </c>
      <c r="C11286" s="126">
        <v>42597</v>
      </c>
      <c r="D11286" s="98" t="s">
        <v>11</v>
      </c>
      <c r="E11286" s="98">
        <v>8147</v>
      </c>
      <c r="F11286" s="98"/>
      <c r="G11286" s="127" t="s">
        <v>6306</v>
      </c>
      <c r="H11286" s="128">
        <v>330.71</v>
      </c>
      <c r="I11286" s="128">
        <v>0</v>
      </c>
      <c r="J11286" s="129">
        <v>330.71</v>
      </c>
      <c r="K11286" s="101" t="s">
        <v>1388</v>
      </c>
    </row>
    <row r="11287" spans="1:11" ht="56.25" customHeight="1">
      <c r="A11287" s="98" t="s">
        <v>634</v>
      </c>
      <c r="B11287" s="125" t="s">
        <v>1313</v>
      </c>
      <c r="C11287" s="126">
        <v>42597</v>
      </c>
      <c r="D11287" s="98" t="s">
        <v>11</v>
      </c>
      <c r="E11287" s="98">
        <v>8148</v>
      </c>
      <c r="F11287" s="98"/>
      <c r="G11287" s="127" t="s">
        <v>6307</v>
      </c>
      <c r="H11287" s="128">
        <v>777.71</v>
      </c>
      <c r="I11287" s="128">
        <v>0</v>
      </c>
      <c r="J11287" s="129">
        <v>777.71</v>
      </c>
      <c r="K11287" s="101" t="s">
        <v>1388</v>
      </c>
    </row>
    <row r="11288" spans="1:11" ht="56.25" customHeight="1">
      <c r="A11288" s="98" t="s">
        <v>634</v>
      </c>
      <c r="B11288" s="125" t="s">
        <v>1313</v>
      </c>
      <c r="C11288" s="126">
        <v>42592</v>
      </c>
      <c r="D11288" s="98" t="s">
        <v>11</v>
      </c>
      <c r="E11288" s="98">
        <v>8150</v>
      </c>
      <c r="F11288" s="98"/>
      <c r="G11288" s="127" t="s">
        <v>6176</v>
      </c>
      <c r="H11288" s="128">
        <v>1079.3399999999999</v>
      </c>
      <c r="I11288" s="128">
        <v>0</v>
      </c>
      <c r="J11288" s="129">
        <v>1079.3399999999999</v>
      </c>
      <c r="K11288" s="101" t="s">
        <v>1388</v>
      </c>
    </row>
    <row r="11289" spans="1:11" ht="56.25" customHeight="1">
      <c r="A11289" s="98" t="s">
        <v>634</v>
      </c>
      <c r="B11289" s="125" t="s">
        <v>1313</v>
      </c>
      <c r="C11289" s="126">
        <v>42591</v>
      </c>
      <c r="D11289" s="98" t="s">
        <v>11</v>
      </c>
      <c r="E11289" s="98">
        <v>8152</v>
      </c>
      <c r="F11289" s="98"/>
      <c r="G11289" s="127" t="s">
        <v>6149</v>
      </c>
      <c r="H11289" s="128">
        <v>10020.120000000001</v>
      </c>
      <c r="I11289" s="128">
        <v>0</v>
      </c>
      <c r="J11289" s="129">
        <v>10020.120000000001</v>
      </c>
      <c r="K11289" s="101" t="s">
        <v>1388</v>
      </c>
    </row>
    <row r="11290" spans="1:11" ht="56.25" customHeight="1">
      <c r="A11290" s="98" t="s">
        <v>634</v>
      </c>
      <c r="B11290" s="125" t="s">
        <v>1313</v>
      </c>
      <c r="C11290" s="126">
        <v>42601</v>
      </c>
      <c r="D11290" s="98" t="s">
        <v>11</v>
      </c>
      <c r="E11290" s="98">
        <v>8153</v>
      </c>
      <c r="F11290" s="98"/>
      <c r="G11290" s="127" t="s">
        <v>6430</v>
      </c>
      <c r="H11290" s="128">
        <v>71699.75</v>
      </c>
      <c r="I11290" s="128">
        <v>0</v>
      </c>
      <c r="J11290" s="129">
        <v>71699.75</v>
      </c>
      <c r="K11290" s="101" t="s">
        <v>1388</v>
      </c>
    </row>
    <row r="11291" spans="1:11" ht="56.25" customHeight="1">
      <c r="A11291" s="98" t="s">
        <v>634</v>
      </c>
      <c r="B11291" s="125" t="s">
        <v>1313</v>
      </c>
      <c r="C11291" s="126">
        <v>42600</v>
      </c>
      <c r="D11291" s="98" t="s">
        <v>11</v>
      </c>
      <c r="E11291" s="98">
        <v>8155</v>
      </c>
      <c r="F11291" s="98"/>
      <c r="G11291" s="127" t="s">
        <v>6387</v>
      </c>
      <c r="H11291" s="128">
        <v>660.61</v>
      </c>
      <c r="I11291" s="128">
        <v>0</v>
      </c>
      <c r="J11291" s="129">
        <v>660.61</v>
      </c>
      <c r="K11291" s="101" t="s">
        <v>1388</v>
      </c>
    </row>
    <row r="11292" spans="1:11" ht="56.25" customHeight="1">
      <c r="A11292" s="98" t="s">
        <v>634</v>
      </c>
      <c r="B11292" s="125" t="s">
        <v>1313</v>
      </c>
      <c r="C11292" s="126">
        <v>42597</v>
      </c>
      <c r="D11292" s="98" t="s">
        <v>11</v>
      </c>
      <c r="E11292" s="98">
        <v>8156</v>
      </c>
      <c r="F11292" s="98"/>
      <c r="G11292" s="127" t="s">
        <v>6309</v>
      </c>
      <c r="H11292" s="128">
        <v>292.36</v>
      </c>
      <c r="I11292" s="128">
        <v>0</v>
      </c>
      <c r="J11292" s="129">
        <v>292.36</v>
      </c>
      <c r="K11292" s="101" t="s">
        <v>1388</v>
      </c>
    </row>
    <row r="11293" spans="1:11" ht="56.25" customHeight="1">
      <c r="A11293" s="98" t="s">
        <v>634</v>
      </c>
      <c r="B11293" s="125" t="s">
        <v>1313</v>
      </c>
      <c r="C11293" s="126">
        <v>42597</v>
      </c>
      <c r="D11293" s="98" t="s">
        <v>11</v>
      </c>
      <c r="E11293" s="98">
        <v>8167</v>
      </c>
      <c r="F11293" s="98"/>
      <c r="G11293" s="127" t="s">
        <v>6308</v>
      </c>
      <c r="H11293" s="128">
        <v>1549.18</v>
      </c>
      <c r="I11293" s="128">
        <v>0</v>
      </c>
      <c r="J11293" s="129">
        <v>1549.18</v>
      </c>
      <c r="K11293" s="101" t="s">
        <v>1388</v>
      </c>
    </row>
    <row r="11294" spans="1:11" ht="56.25" customHeight="1">
      <c r="A11294" s="98" t="s">
        <v>634</v>
      </c>
      <c r="B11294" s="125" t="s">
        <v>1313</v>
      </c>
      <c r="C11294" s="126">
        <v>42597</v>
      </c>
      <c r="D11294" s="98" t="s">
        <v>11</v>
      </c>
      <c r="E11294" s="98">
        <v>8170</v>
      </c>
      <c r="F11294" s="98"/>
      <c r="G11294" s="127" t="s">
        <v>6304</v>
      </c>
      <c r="H11294" s="128">
        <v>471.96</v>
      </c>
      <c r="I11294" s="128">
        <v>0</v>
      </c>
      <c r="J11294" s="129">
        <v>471.96</v>
      </c>
      <c r="K11294" s="101" t="s">
        <v>1388</v>
      </c>
    </row>
    <row r="11295" spans="1:11" ht="56.25" customHeight="1">
      <c r="A11295" s="98" t="s">
        <v>634</v>
      </c>
      <c r="B11295" s="125" t="s">
        <v>1313</v>
      </c>
      <c r="C11295" s="126">
        <v>42597</v>
      </c>
      <c r="D11295" s="98" t="s">
        <v>11</v>
      </c>
      <c r="E11295" s="98">
        <v>8179</v>
      </c>
      <c r="F11295" s="98"/>
      <c r="G11295" s="127" t="s">
        <v>6288</v>
      </c>
      <c r="H11295" s="128">
        <v>722.28</v>
      </c>
      <c r="I11295" s="128">
        <v>0</v>
      </c>
      <c r="J11295" s="129">
        <v>722.28</v>
      </c>
      <c r="K11295" s="101" t="s">
        <v>1388</v>
      </c>
    </row>
    <row r="11296" spans="1:11" ht="56.25" customHeight="1">
      <c r="A11296" s="98" t="s">
        <v>634</v>
      </c>
      <c r="B11296" s="125" t="s">
        <v>1313</v>
      </c>
      <c r="C11296" s="126">
        <v>42628</v>
      </c>
      <c r="D11296" s="98" t="s">
        <v>11</v>
      </c>
      <c r="E11296" s="98">
        <v>8191</v>
      </c>
      <c r="F11296" s="98"/>
      <c r="G11296" s="127" t="s">
        <v>7165</v>
      </c>
      <c r="H11296" s="128">
        <v>759.12</v>
      </c>
      <c r="I11296" s="128">
        <v>0</v>
      </c>
      <c r="J11296" s="129">
        <v>759.12</v>
      </c>
      <c r="K11296" s="101" t="s">
        <v>1388</v>
      </c>
    </row>
    <row r="11297" spans="1:11" ht="56.25" customHeight="1">
      <c r="A11297" s="98" t="s">
        <v>634</v>
      </c>
      <c r="B11297" s="125" t="s">
        <v>1313</v>
      </c>
      <c r="C11297" s="126">
        <v>42628</v>
      </c>
      <c r="D11297" s="98" t="s">
        <v>11</v>
      </c>
      <c r="E11297" s="98">
        <v>8192</v>
      </c>
      <c r="F11297" s="98"/>
      <c r="G11297" s="127" t="s">
        <v>7164</v>
      </c>
      <c r="H11297" s="128">
        <v>3906.49</v>
      </c>
      <c r="I11297" s="128">
        <v>0</v>
      </c>
      <c r="J11297" s="129">
        <v>3906.49</v>
      </c>
      <c r="K11297" s="101" t="s">
        <v>1388</v>
      </c>
    </row>
    <row r="11298" spans="1:11" ht="56.25" customHeight="1">
      <c r="A11298" s="98" t="s">
        <v>634</v>
      </c>
      <c r="B11298" s="125" t="s">
        <v>1313</v>
      </c>
      <c r="C11298" s="126">
        <v>42604</v>
      </c>
      <c r="D11298" s="98" t="s">
        <v>11</v>
      </c>
      <c r="E11298" s="98">
        <v>8194</v>
      </c>
      <c r="F11298" s="98"/>
      <c r="G11298" s="127" t="s">
        <v>6461</v>
      </c>
      <c r="H11298" s="128">
        <v>329.68</v>
      </c>
      <c r="I11298" s="128">
        <v>0</v>
      </c>
      <c r="J11298" s="129">
        <v>329.68</v>
      </c>
      <c r="K11298" s="101" t="s">
        <v>1388</v>
      </c>
    </row>
    <row r="11299" spans="1:11" ht="56.25" customHeight="1">
      <c r="A11299" s="98" t="s">
        <v>634</v>
      </c>
      <c r="B11299" s="125" t="s">
        <v>1313</v>
      </c>
      <c r="C11299" s="126">
        <v>42590</v>
      </c>
      <c r="D11299" s="98" t="s">
        <v>11</v>
      </c>
      <c r="E11299" s="98">
        <v>8195</v>
      </c>
      <c r="F11299" s="98"/>
      <c r="G11299" s="127" t="s">
        <v>6116</v>
      </c>
      <c r="H11299" s="128">
        <v>1967.92</v>
      </c>
      <c r="I11299" s="128">
        <v>0</v>
      </c>
      <c r="J11299" s="129">
        <v>1967.92</v>
      </c>
      <c r="K11299" s="101" t="s">
        <v>1388</v>
      </c>
    </row>
    <row r="11300" spans="1:11" ht="56.25" customHeight="1">
      <c r="A11300" s="98" t="s">
        <v>634</v>
      </c>
      <c r="B11300" s="125" t="s">
        <v>1313</v>
      </c>
      <c r="C11300" s="126">
        <v>42633</v>
      </c>
      <c r="D11300" s="98" t="s">
        <v>11</v>
      </c>
      <c r="E11300" s="98">
        <v>8197</v>
      </c>
      <c r="F11300" s="98"/>
      <c r="G11300" s="127" t="s">
        <v>7282</v>
      </c>
      <c r="H11300" s="128">
        <v>6648.15</v>
      </c>
      <c r="I11300" s="128">
        <v>0</v>
      </c>
      <c r="J11300" s="129">
        <v>6648.15</v>
      </c>
      <c r="K11300" s="101" t="s">
        <v>1388</v>
      </c>
    </row>
    <row r="11301" spans="1:11" ht="56.25" customHeight="1">
      <c r="A11301" s="98" t="s">
        <v>634</v>
      </c>
      <c r="B11301" s="125" t="s">
        <v>1313</v>
      </c>
      <c r="C11301" s="126">
        <v>42633</v>
      </c>
      <c r="D11301" s="98" t="s">
        <v>11</v>
      </c>
      <c r="E11301" s="98">
        <v>8198</v>
      </c>
      <c r="F11301" s="98"/>
      <c r="G11301" s="127" t="s">
        <v>7283</v>
      </c>
      <c r="H11301" s="128">
        <v>364.12</v>
      </c>
      <c r="I11301" s="128">
        <v>0</v>
      </c>
      <c r="J11301" s="129">
        <v>364.12</v>
      </c>
      <c r="K11301" s="101" t="s">
        <v>1388</v>
      </c>
    </row>
    <row r="11302" spans="1:11" ht="56.25" customHeight="1">
      <c r="A11302" s="98" t="s">
        <v>634</v>
      </c>
      <c r="B11302" s="125" t="s">
        <v>1313</v>
      </c>
      <c r="C11302" s="126">
        <v>42634</v>
      </c>
      <c r="D11302" s="98" t="s">
        <v>11</v>
      </c>
      <c r="E11302" s="98">
        <v>8200</v>
      </c>
      <c r="F11302" s="98"/>
      <c r="G11302" s="127" t="s">
        <v>7315</v>
      </c>
      <c r="H11302" s="128">
        <v>278.70999999999998</v>
      </c>
      <c r="I11302" s="128">
        <v>0</v>
      </c>
      <c r="J11302" s="129">
        <v>278.70999999999998</v>
      </c>
      <c r="K11302" s="101" t="s">
        <v>1388</v>
      </c>
    </row>
    <row r="11303" spans="1:11" ht="56.25" customHeight="1">
      <c r="A11303" s="98" t="s">
        <v>634</v>
      </c>
      <c r="B11303" s="125" t="s">
        <v>1313</v>
      </c>
      <c r="C11303" s="126">
        <v>42634</v>
      </c>
      <c r="D11303" s="98" t="s">
        <v>11</v>
      </c>
      <c r="E11303" s="98">
        <v>8202</v>
      </c>
      <c r="F11303" s="98"/>
      <c r="G11303" s="127" t="s">
        <v>7313</v>
      </c>
      <c r="H11303" s="128">
        <v>286.12</v>
      </c>
      <c r="I11303" s="128">
        <v>0</v>
      </c>
      <c r="J11303" s="129">
        <v>286.12</v>
      </c>
      <c r="K11303" s="101" t="s">
        <v>1388</v>
      </c>
    </row>
    <row r="11304" spans="1:11" ht="56.25" customHeight="1">
      <c r="A11304" s="98" t="s">
        <v>634</v>
      </c>
      <c r="B11304" s="125" t="s">
        <v>1313</v>
      </c>
      <c r="C11304" s="126">
        <v>42639</v>
      </c>
      <c r="D11304" s="98" t="s">
        <v>11</v>
      </c>
      <c r="E11304" s="98">
        <v>8203</v>
      </c>
      <c r="F11304" s="98"/>
      <c r="G11304" s="127" t="s">
        <v>7439</v>
      </c>
      <c r="H11304" s="128">
        <v>390.94</v>
      </c>
      <c r="I11304" s="128">
        <v>0</v>
      </c>
      <c r="J11304" s="129">
        <v>390.94</v>
      </c>
      <c r="K11304" s="101" t="s">
        <v>1388</v>
      </c>
    </row>
    <row r="11305" spans="1:11" ht="56.25" customHeight="1">
      <c r="A11305" s="98" t="s">
        <v>634</v>
      </c>
      <c r="B11305" s="125" t="s">
        <v>1313</v>
      </c>
      <c r="C11305" s="126">
        <v>42605</v>
      </c>
      <c r="D11305" s="98" t="s">
        <v>11</v>
      </c>
      <c r="E11305" s="98">
        <v>8211</v>
      </c>
      <c r="F11305" s="98"/>
      <c r="G11305" s="127" t="s">
        <v>6506</v>
      </c>
      <c r="H11305" s="128">
        <v>321.38</v>
      </c>
      <c r="I11305" s="128">
        <v>0</v>
      </c>
      <c r="J11305" s="129">
        <v>321.38</v>
      </c>
      <c r="K11305" s="101" t="s">
        <v>1388</v>
      </c>
    </row>
    <row r="11306" spans="1:11" ht="56.25" customHeight="1">
      <c r="A11306" s="98" t="s">
        <v>634</v>
      </c>
      <c r="B11306" s="125" t="s">
        <v>1313</v>
      </c>
      <c r="C11306" s="126">
        <v>42628</v>
      </c>
      <c r="D11306" s="98" t="s">
        <v>11</v>
      </c>
      <c r="E11306" s="98">
        <v>8212</v>
      </c>
      <c r="F11306" s="98"/>
      <c r="G11306" s="127" t="s">
        <v>7174</v>
      </c>
      <c r="H11306" s="128">
        <v>289.48</v>
      </c>
      <c r="I11306" s="128">
        <v>0</v>
      </c>
      <c r="J11306" s="129">
        <v>289.48</v>
      </c>
      <c r="K11306" s="101" t="s">
        <v>1388</v>
      </c>
    </row>
    <row r="11307" spans="1:11" ht="56.25" customHeight="1">
      <c r="A11307" s="98" t="s">
        <v>634</v>
      </c>
      <c r="B11307" s="125" t="s">
        <v>1313</v>
      </c>
      <c r="C11307" s="126">
        <v>42619</v>
      </c>
      <c r="D11307" s="98" t="s">
        <v>11</v>
      </c>
      <c r="E11307" s="98">
        <v>8214</v>
      </c>
      <c r="F11307" s="98"/>
      <c r="G11307" s="127" t="s">
        <v>6884</v>
      </c>
      <c r="H11307" s="128">
        <v>9531.9599999999991</v>
      </c>
      <c r="I11307" s="128">
        <v>0</v>
      </c>
      <c r="J11307" s="129">
        <v>9531.9599999999991</v>
      </c>
      <c r="K11307" s="101" t="s">
        <v>1388</v>
      </c>
    </row>
    <row r="11308" spans="1:11" ht="56.25" customHeight="1">
      <c r="A11308" s="98" t="s">
        <v>634</v>
      </c>
      <c r="B11308" s="125" t="s">
        <v>1313</v>
      </c>
      <c r="C11308" s="126">
        <v>42634</v>
      </c>
      <c r="D11308" s="98" t="s">
        <v>11</v>
      </c>
      <c r="E11308" s="98">
        <v>8215</v>
      </c>
      <c r="F11308" s="98"/>
      <c r="G11308" s="127" t="s">
        <v>7311</v>
      </c>
      <c r="H11308" s="128">
        <v>4566.62</v>
      </c>
      <c r="I11308" s="128">
        <v>0</v>
      </c>
      <c r="J11308" s="129">
        <v>4566.62</v>
      </c>
      <c r="K11308" s="101" t="s">
        <v>1388</v>
      </c>
    </row>
    <row r="11309" spans="1:11" ht="56.25" customHeight="1">
      <c r="A11309" s="98" t="s">
        <v>634</v>
      </c>
      <c r="B11309" s="125" t="s">
        <v>1313</v>
      </c>
      <c r="C11309" s="126">
        <v>42634</v>
      </c>
      <c r="D11309" s="98" t="s">
        <v>11</v>
      </c>
      <c r="E11309" s="98">
        <v>8216</v>
      </c>
      <c r="F11309" s="98"/>
      <c r="G11309" s="127" t="s">
        <v>7310</v>
      </c>
      <c r="H11309" s="128">
        <v>14776.84</v>
      </c>
      <c r="I11309" s="128">
        <v>0</v>
      </c>
      <c r="J11309" s="129">
        <v>14776.84</v>
      </c>
      <c r="K11309" s="101" t="s">
        <v>1388</v>
      </c>
    </row>
    <row r="11310" spans="1:11" ht="56.25" customHeight="1">
      <c r="A11310" s="98" t="s">
        <v>634</v>
      </c>
      <c r="B11310" s="125" t="s">
        <v>1313</v>
      </c>
      <c r="C11310" s="126">
        <v>42636</v>
      </c>
      <c r="D11310" s="98" t="s">
        <v>11</v>
      </c>
      <c r="E11310" s="98">
        <v>8221</v>
      </c>
      <c r="F11310" s="98"/>
      <c r="G11310" s="127" t="s">
        <v>7398</v>
      </c>
      <c r="H11310" s="128">
        <v>7017.29</v>
      </c>
      <c r="I11310" s="128">
        <v>0</v>
      </c>
      <c r="J11310" s="129">
        <v>7017.29</v>
      </c>
      <c r="K11310" s="101" t="s">
        <v>1388</v>
      </c>
    </row>
    <row r="11311" spans="1:11" ht="56.25" customHeight="1">
      <c r="A11311" s="98" t="s">
        <v>634</v>
      </c>
      <c r="B11311" s="125" t="s">
        <v>1313</v>
      </c>
      <c r="C11311" s="126">
        <v>42643</v>
      </c>
      <c r="D11311" s="98" t="s">
        <v>11</v>
      </c>
      <c r="E11311" s="98">
        <v>8222</v>
      </c>
      <c r="F11311" s="98"/>
      <c r="G11311" s="127" t="s">
        <v>7666</v>
      </c>
      <c r="H11311" s="128">
        <v>448.63</v>
      </c>
      <c r="I11311" s="128">
        <v>0</v>
      </c>
      <c r="J11311" s="129">
        <v>448.63</v>
      </c>
      <c r="K11311" s="101" t="s">
        <v>1388</v>
      </c>
    </row>
    <row r="11312" spans="1:11" ht="56.25" customHeight="1">
      <c r="A11312" s="98" t="s">
        <v>634</v>
      </c>
      <c r="B11312" s="125" t="s">
        <v>1313</v>
      </c>
      <c r="C11312" s="126">
        <v>42640</v>
      </c>
      <c r="D11312" s="98" t="s">
        <v>11</v>
      </c>
      <c r="E11312" s="98">
        <v>8224</v>
      </c>
      <c r="F11312" s="98"/>
      <c r="G11312" s="127" t="s">
        <v>7495</v>
      </c>
      <c r="H11312" s="128">
        <v>25804.84</v>
      </c>
      <c r="I11312" s="128">
        <v>0</v>
      </c>
      <c r="J11312" s="129">
        <v>25804.84</v>
      </c>
      <c r="K11312" s="101" t="s">
        <v>1388</v>
      </c>
    </row>
    <row r="11313" spans="1:11" ht="56.25" customHeight="1">
      <c r="A11313" s="98" t="s">
        <v>634</v>
      </c>
      <c r="B11313" s="125" t="s">
        <v>1313</v>
      </c>
      <c r="C11313" s="126">
        <v>42640</v>
      </c>
      <c r="D11313" s="98" t="s">
        <v>11</v>
      </c>
      <c r="E11313" s="98">
        <v>8225</v>
      </c>
      <c r="F11313" s="98"/>
      <c r="G11313" s="127" t="s">
        <v>7496</v>
      </c>
      <c r="H11313" s="128">
        <v>15934.88</v>
      </c>
      <c r="I11313" s="128">
        <v>0</v>
      </c>
      <c r="J11313" s="129">
        <v>15934.88</v>
      </c>
      <c r="K11313" s="101" t="s">
        <v>1388</v>
      </c>
    </row>
    <row r="11314" spans="1:11" ht="56.25" customHeight="1">
      <c r="A11314" s="98" t="s">
        <v>634</v>
      </c>
      <c r="B11314" s="125" t="s">
        <v>1313</v>
      </c>
      <c r="C11314" s="126">
        <v>42628</v>
      </c>
      <c r="D11314" s="98" t="s">
        <v>11</v>
      </c>
      <c r="E11314" s="98">
        <v>8231</v>
      </c>
      <c r="F11314" s="98"/>
      <c r="G11314" s="127" t="s">
        <v>7163</v>
      </c>
      <c r="H11314" s="128">
        <v>1576.9</v>
      </c>
      <c r="I11314" s="128">
        <v>0</v>
      </c>
      <c r="J11314" s="129">
        <v>1576.9</v>
      </c>
      <c r="K11314" s="101" t="s">
        <v>1388</v>
      </c>
    </row>
    <row r="11315" spans="1:11" ht="56.25" customHeight="1">
      <c r="A11315" s="98" t="s">
        <v>634</v>
      </c>
      <c r="B11315" s="125" t="s">
        <v>1313</v>
      </c>
      <c r="C11315" s="126">
        <v>42619</v>
      </c>
      <c r="D11315" s="98" t="s">
        <v>11</v>
      </c>
      <c r="E11315" s="98">
        <v>8233</v>
      </c>
      <c r="F11315" s="98"/>
      <c r="G11315" s="127" t="s">
        <v>6887</v>
      </c>
      <c r="H11315" s="128">
        <v>7167.73</v>
      </c>
      <c r="I11315" s="128">
        <v>0</v>
      </c>
      <c r="J11315" s="129">
        <v>7167.73</v>
      </c>
      <c r="K11315" s="101" t="s">
        <v>1388</v>
      </c>
    </row>
    <row r="11316" spans="1:11" ht="56.25" customHeight="1">
      <c r="A11316" s="98" t="s">
        <v>634</v>
      </c>
      <c r="B11316" s="125" t="s">
        <v>1313</v>
      </c>
      <c r="C11316" s="126">
        <v>42639</v>
      </c>
      <c r="D11316" s="98" t="s">
        <v>11</v>
      </c>
      <c r="E11316" s="98">
        <v>8235</v>
      </c>
      <c r="F11316" s="98"/>
      <c r="G11316" s="127" t="s">
        <v>7440</v>
      </c>
      <c r="H11316" s="128">
        <v>443.76</v>
      </c>
      <c r="I11316" s="128">
        <v>0</v>
      </c>
      <c r="J11316" s="129">
        <v>443.76</v>
      </c>
      <c r="K11316" s="101" t="s">
        <v>1388</v>
      </c>
    </row>
    <row r="11317" spans="1:11" ht="56.25" customHeight="1">
      <c r="A11317" s="98" t="s">
        <v>634</v>
      </c>
      <c r="B11317" s="125" t="s">
        <v>1313</v>
      </c>
      <c r="C11317" s="126">
        <v>42619</v>
      </c>
      <c r="D11317" s="98" t="s">
        <v>11</v>
      </c>
      <c r="E11317" s="98">
        <v>8236</v>
      </c>
      <c r="F11317" s="98"/>
      <c r="G11317" s="127" t="s">
        <v>6897</v>
      </c>
      <c r="H11317" s="128">
        <v>628.57000000000005</v>
      </c>
      <c r="I11317" s="128">
        <v>0</v>
      </c>
      <c r="J11317" s="129">
        <v>628.57000000000005</v>
      </c>
      <c r="K11317" s="101" t="s">
        <v>1388</v>
      </c>
    </row>
    <row r="11318" spans="1:11" ht="56.25" customHeight="1">
      <c r="A11318" s="98" t="s">
        <v>634</v>
      </c>
      <c r="B11318" s="125" t="s">
        <v>1313</v>
      </c>
      <c r="C11318" s="126">
        <v>42611</v>
      </c>
      <c r="D11318" s="98" t="s">
        <v>11</v>
      </c>
      <c r="E11318" s="98">
        <v>8237</v>
      </c>
      <c r="F11318" s="98"/>
      <c r="G11318" s="127" t="s">
        <v>6668</v>
      </c>
      <c r="H11318" s="128">
        <v>277.13</v>
      </c>
      <c r="I11318" s="128">
        <v>0</v>
      </c>
      <c r="J11318" s="129">
        <v>277.13</v>
      </c>
      <c r="K11318" s="101" t="s">
        <v>1388</v>
      </c>
    </row>
    <row r="11319" spans="1:11" ht="56.25" customHeight="1">
      <c r="A11319" s="98" t="s">
        <v>634</v>
      </c>
      <c r="B11319" s="125" t="s">
        <v>1313</v>
      </c>
      <c r="C11319" s="126">
        <v>42614</v>
      </c>
      <c r="D11319" s="98" t="s">
        <v>11</v>
      </c>
      <c r="E11319" s="98">
        <v>8241</v>
      </c>
      <c r="F11319" s="98"/>
      <c r="G11319" s="127" t="s">
        <v>6768</v>
      </c>
      <c r="H11319" s="128">
        <v>3138.44</v>
      </c>
      <c r="I11319" s="128">
        <v>0</v>
      </c>
      <c r="J11319" s="129">
        <v>3138.44</v>
      </c>
      <c r="K11319" s="101" t="s">
        <v>1388</v>
      </c>
    </row>
    <row r="11320" spans="1:11" ht="56.25" customHeight="1">
      <c r="A11320" s="98" t="s">
        <v>634</v>
      </c>
      <c r="B11320" s="125" t="s">
        <v>1313</v>
      </c>
      <c r="C11320" s="126">
        <v>42614</v>
      </c>
      <c r="D11320" s="98" t="s">
        <v>11</v>
      </c>
      <c r="E11320" s="98">
        <v>8242</v>
      </c>
      <c r="F11320" s="98"/>
      <c r="G11320" s="127" t="s">
        <v>6769</v>
      </c>
      <c r="H11320" s="128">
        <v>305.74</v>
      </c>
      <c r="I11320" s="128">
        <v>0</v>
      </c>
      <c r="J11320" s="129">
        <v>305.74</v>
      </c>
      <c r="K11320" s="101" t="s">
        <v>1388</v>
      </c>
    </row>
    <row r="11321" spans="1:11" ht="56.25" customHeight="1">
      <c r="A11321" s="98" t="s">
        <v>634</v>
      </c>
      <c r="B11321" s="125" t="s">
        <v>1313</v>
      </c>
      <c r="C11321" s="126">
        <v>42625</v>
      </c>
      <c r="D11321" s="98" t="s">
        <v>11</v>
      </c>
      <c r="E11321" s="98">
        <v>8243</v>
      </c>
      <c r="F11321" s="98"/>
      <c r="G11321" s="127" t="s">
        <v>7057</v>
      </c>
      <c r="H11321" s="128">
        <v>303.48</v>
      </c>
      <c r="I11321" s="128">
        <v>0</v>
      </c>
      <c r="J11321" s="129">
        <v>303.48</v>
      </c>
      <c r="K11321" s="101" t="s">
        <v>1388</v>
      </c>
    </row>
    <row r="11322" spans="1:11" ht="56.25" customHeight="1">
      <c r="A11322" s="98" t="s">
        <v>634</v>
      </c>
      <c r="B11322" s="125" t="s">
        <v>1313</v>
      </c>
      <c r="C11322" s="126">
        <v>42636</v>
      </c>
      <c r="D11322" s="98" t="s">
        <v>11</v>
      </c>
      <c r="E11322" s="98">
        <v>8244</v>
      </c>
      <c r="F11322" s="98"/>
      <c r="G11322" s="127" t="s">
        <v>7410</v>
      </c>
      <c r="H11322" s="128">
        <v>582.75</v>
      </c>
      <c r="I11322" s="128">
        <v>0</v>
      </c>
      <c r="J11322" s="129">
        <v>582.75</v>
      </c>
      <c r="K11322" s="101" t="s">
        <v>1388</v>
      </c>
    </row>
    <row r="11323" spans="1:11" ht="56.25" customHeight="1">
      <c r="A11323" s="98" t="s">
        <v>634</v>
      </c>
      <c r="B11323" s="125" t="s">
        <v>1313</v>
      </c>
      <c r="C11323" s="126">
        <v>42639</v>
      </c>
      <c r="D11323" s="98" t="s">
        <v>11</v>
      </c>
      <c r="E11323" s="98">
        <v>8245</v>
      </c>
      <c r="F11323" s="98"/>
      <c r="G11323" s="127" t="s">
        <v>7438</v>
      </c>
      <c r="H11323" s="128">
        <v>390.67</v>
      </c>
      <c r="I11323" s="128">
        <v>0</v>
      </c>
      <c r="J11323" s="129">
        <v>390.67</v>
      </c>
      <c r="K11323" s="101" t="s">
        <v>1388</v>
      </c>
    </row>
    <row r="11324" spans="1:11" ht="56.25" customHeight="1">
      <c r="A11324" s="98" t="s">
        <v>634</v>
      </c>
      <c r="B11324" s="125" t="s">
        <v>1313</v>
      </c>
      <c r="C11324" s="126">
        <v>42640</v>
      </c>
      <c r="D11324" s="98" t="s">
        <v>11</v>
      </c>
      <c r="E11324" s="98">
        <v>8247</v>
      </c>
      <c r="F11324" s="98"/>
      <c r="G11324" s="127" t="s">
        <v>7504</v>
      </c>
      <c r="H11324" s="128">
        <v>297.64999999999998</v>
      </c>
      <c r="I11324" s="128">
        <v>0</v>
      </c>
      <c r="J11324" s="129">
        <v>297.64999999999998</v>
      </c>
      <c r="K11324" s="101" t="s">
        <v>1388</v>
      </c>
    </row>
    <row r="11325" spans="1:11" ht="56.25" customHeight="1">
      <c r="A11325" s="98" t="s">
        <v>634</v>
      </c>
      <c r="B11325" s="125" t="s">
        <v>1313</v>
      </c>
      <c r="C11325" s="126">
        <v>42632</v>
      </c>
      <c r="D11325" s="98" t="s">
        <v>11</v>
      </c>
      <c r="E11325" s="98">
        <v>8251</v>
      </c>
      <c r="F11325" s="98"/>
      <c r="G11325" s="127" t="s">
        <v>7243</v>
      </c>
      <c r="H11325" s="128">
        <v>298.33</v>
      </c>
      <c r="I11325" s="128">
        <v>0</v>
      </c>
      <c r="J11325" s="129">
        <v>298.33</v>
      </c>
      <c r="K11325" s="101" t="s">
        <v>1388</v>
      </c>
    </row>
    <row r="11326" spans="1:11" ht="56.25" customHeight="1">
      <c r="A11326" s="98" t="s">
        <v>634</v>
      </c>
      <c r="B11326" s="125" t="s">
        <v>1313</v>
      </c>
      <c r="C11326" s="126">
        <v>42640</v>
      </c>
      <c r="D11326" s="98" t="s">
        <v>11</v>
      </c>
      <c r="E11326" s="98">
        <v>8253</v>
      </c>
      <c r="F11326" s="98"/>
      <c r="G11326" s="127" t="s">
        <v>7507</v>
      </c>
      <c r="H11326" s="128">
        <v>288.11</v>
      </c>
      <c r="I11326" s="128">
        <v>0</v>
      </c>
      <c r="J11326" s="129">
        <v>288.11</v>
      </c>
      <c r="K11326" s="101" t="s">
        <v>1388</v>
      </c>
    </row>
    <row r="11327" spans="1:11" ht="56.25" customHeight="1">
      <c r="A11327" s="98" t="s">
        <v>634</v>
      </c>
      <c r="B11327" s="125" t="s">
        <v>1313</v>
      </c>
      <c r="C11327" s="126">
        <v>42625</v>
      </c>
      <c r="D11327" s="98" t="s">
        <v>11</v>
      </c>
      <c r="E11327" s="98">
        <v>8254</v>
      </c>
      <c r="F11327" s="98"/>
      <c r="G11327" s="127" t="s">
        <v>7059</v>
      </c>
      <c r="H11327" s="128">
        <v>1020.62</v>
      </c>
      <c r="I11327" s="128">
        <v>0</v>
      </c>
      <c r="J11327" s="129">
        <v>1020.62</v>
      </c>
      <c r="K11327" s="101" t="s">
        <v>1388</v>
      </c>
    </row>
    <row r="11328" spans="1:11" ht="56.25" customHeight="1">
      <c r="A11328" s="98" t="s">
        <v>634</v>
      </c>
      <c r="B11328" s="125" t="s">
        <v>1313</v>
      </c>
      <c r="C11328" s="126">
        <v>42632</v>
      </c>
      <c r="D11328" s="98" t="s">
        <v>11</v>
      </c>
      <c r="E11328" s="98">
        <v>8255</v>
      </c>
      <c r="F11328" s="98"/>
      <c r="G11328" s="127" t="s">
        <v>7246</v>
      </c>
      <c r="H11328" s="128">
        <v>1382.01</v>
      </c>
      <c r="I11328" s="128">
        <v>0</v>
      </c>
      <c r="J11328" s="129">
        <v>1382.01</v>
      </c>
      <c r="K11328" s="101" t="s">
        <v>1388</v>
      </c>
    </row>
    <row r="11329" spans="1:11" ht="56.25" customHeight="1">
      <c r="A11329" s="98" t="s">
        <v>634</v>
      </c>
      <c r="B11329" s="125" t="s">
        <v>1313</v>
      </c>
      <c r="C11329" s="126">
        <v>42635</v>
      </c>
      <c r="D11329" s="98" t="s">
        <v>11</v>
      </c>
      <c r="E11329" s="98">
        <v>8256</v>
      </c>
      <c r="F11329" s="98"/>
      <c r="G11329" s="127" t="s">
        <v>7343</v>
      </c>
      <c r="H11329" s="128">
        <v>294.22000000000003</v>
      </c>
      <c r="I11329" s="128">
        <v>0</v>
      </c>
      <c r="J11329" s="129">
        <v>294.22000000000003</v>
      </c>
      <c r="K11329" s="101" t="s">
        <v>1388</v>
      </c>
    </row>
    <row r="11330" spans="1:11" ht="56.25" customHeight="1">
      <c r="A11330" s="98" t="s">
        <v>634</v>
      </c>
      <c r="B11330" s="125" t="s">
        <v>1313</v>
      </c>
      <c r="C11330" s="126">
        <v>42625</v>
      </c>
      <c r="D11330" s="98" t="s">
        <v>11</v>
      </c>
      <c r="E11330" s="98">
        <v>8258</v>
      </c>
      <c r="F11330" s="98"/>
      <c r="G11330" s="127" t="s">
        <v>7058</v>
      </c>
      <c r="H11330" s="128">
        <v>408.02</v>
      </c>
      <c r="I11330" s="128">
        <v>0</v>
      </c>
      <c r="J11330" s="129">
        <v>408.02</v>
      </c>
      <c r="K11330" s="101" t="s">
        <v>1388</v>
      </c>
    </row>
    <row r="11331" spans="1:11" ht="56.25" customHeight="1">
      <c r="A11331" s="98" t="s">
        <v>634</v>
      </c>
      <c r="B11331" s="125" t="s">
        <v>1313</v>
      </c>
      <c r="C11331" s="126">
        <v>42628</v>
      </c>
      <c r="D11331" s="98" t="s">
        <v>11</v>
      </c>
      <c r="E11331" s="98">
        <v>8261</v>
      </c>
      <c r="F11331" s="98"/>
      <c r="G11331" s="127" t="s">
        <v>7166</v>
      </c>
      <c r="H11331" s="128">
        <v>1488.27</v>
      </c>
      <c r="I11331" s="128">
        <v>0</v>
      </c>
      <c r="J11331" s="129">
        <v>1488.27</v>
      </c>
      <c r="K11331" s="101" t="s">
        <v>1388</v>
      </c>
    </row>
    <row r="11332" spans="1:11" ht="56.25" customHeight="1">
      <c r="A11332" s="98" t="s">
        <v>634</v>
      </c>
      <c r="B11332" s="125" t="s">
        <v>1313</v>
      </c>
      <c r="C11332" s="126">
        <v>42635</v>
      </c>
      <c r="D11332" s="98" t="s">
        <v>11</v>
      </c>
      <c r="E11332" s="98">
        <v>8262</v>
      </c>
      <c r="F11332" s="98"/>
      <c r="G11332" s="127" t="s">
        <v>7342</v>
      </c>
      <c r="H11332" s="128">
        <v>2042.83</v>
      </c>
      <c r="I11332" s="128">
        <v>0</v>
      </c>
      <c r="J11332" s="129">
        <v>2042.83</v>
      </c>
      <c r="K11332" s="101" t="s">
        <v>1388</v>
      </c>
    </row>
    <row r="11333" spans="1:11" ht="56.25" customHeight="1">
      <c r="A11333" s="98" t="s">
        <v>634</v>
      </c>
      <c r="B11333" s="125" t="s">
        <v>1313</v>
      </c>
      <c r="C11333" s="126">
        <v>42634</v>
      </c>
      <c r="D11333" s="98" t="s">
        <v>11</v>
      </c>
      <c r="E11333" s="98">
        <v>8263</v>
      </c>
      <c r="F11333" s="98"/>
      <c r="G11333" s="127" t="s">
        <v>7314</v>
      </c>
      <c r="H11333" s="128">
        <v>898.79</v>
      </c>
      <c r="I11333" s="128">
        <v>0</v>
      </c>
      <c r="J11333" s="129">
        <v>898.79</v>
      </c>
      <c r="K11333" s="101" t="s">
        <v>1388</v>
      </c>
    </row>
    <row r="11334" spans="1:11" ht="56.25" customHeight="1">
      <c r="A11334" s="98" t="s">
        <v>634</v>
      </c>
      <c r="B11334" s="125" t="s">
        <v>1313</v>
      </c>
      <c r="C11334" s="126">
        <v>42639</v>
      </c>
      <c r="D11334" s="98" t="s">
        <v>11</v>
      </c>
      <c r="E11334" s="98">
        <v>8264</v>
      </c>
      <c r="F11334" s="98"/>
      <c r="G11334" s="127" t="s">
        <v>7453</v>
      </c>
      <c r="H11334" s="128">
        <v>292.02</v>
      </c>
      <c r="I11334" s="128">
        <v>0</v>
      </c>
      <c r="J11334" s="129">
        <v>292.02</v>
      </c>
      <c r="K11334" s="101" t="s">
        <v>1388</v>
      </c>
    </row>
    <row r="11335" spans="1:11" ht="56.25" customHeight="1">
      <c r="A11335" s="98" t="s">
        <v>634</v>
      </c>
      <c r="B11335" s="125" t="s">
        <v>1313</v>
      </c>
      <c r="C11335" s="126">
        <v>42634</v>
      </c>
      <c r="D11335" s="98" t="s">
        <v>11</v>
      </c>
      <c r="E11335" s="98">
        <v>8265</v>
      </c>
      <c r="F11335" s="98"/>
      <c r="G11335" s="127" t="s">
        <v>7312</v>
      </c>
      <c r="H11335" s="128">
        <v>1186.43</v>
      </c>
      <c r="I11335" s="128">
        <v>0</v>
      </c>
      <c r="J11335" s="129">
        <v>1186.43</v>
      </c>
      <c r="K11335" s="101" t="s">
        <v>1388</v>
      </c>
    </row>
    <row r="11336" spans="1:11" ht="56.25" customHeight="1">
      <c r="A11336" s="98" t="s">
        <v>634</v>
      </c>
      <c r="B11336" s="125" t="s">
        <v>1313</v>
      </c>
      <c r="C11336" s="126">
        <v>42639</v>
      </c>
      <c r="D11336" s="98" t="s">
        <v>11</v>
      </c>
      <c r="E11336" s="98">
        <v>8266</v>
      </c>
      <c r="F11336" s="98"/>
      <c r="G11336" s="127" t="s">
        <v>7454</v>
      </c>
      <c r="H11336" s="128">
        <v>1064.53</v>
      </c>
      <c r="I11336" s="128">
        <v>0</v>
      </c>
      <c r="J11336" s="129">
        <v>1064.53</v>
      </c>
      <c r="K11336" s="101" t="s">
        <v>1388</v>
      </c>
    </row>
    <row r="11337" spans="1:11" ht="56.25" customHeight="1">
      <c r="A11337" s="98" t="s">
        <v>634</v>
      </c>
      <c r="B11337" s="125" t="s">
        <v>1313</v>
      </c>
      <c r="C11337" s="126">
        <v>42632</v>
      </c>
      <c r="D11337" s="98" t="s">
        <v>11</v>
      </c>
      <c r="E11337" s="98">
        <v>8272</v>
      </c>
      <c r="F11337" s="98"/>
      <c r="G11337" s="127" t="s">
        <v>7242</v>
      </c>
      <c r="H11337" s="128">
        <v>1523.39</v>
      </c>
      <c r="I11337" s="128">
        <v>0</v>
      </c>
      <c r="J11337" s="129">
        <v>1523.39</v>
      </c>
      <c r="K11337" s="101" t="s">
        <v>1388</v>
      </c>
    </row>
    <row r="11338" spans="1:11" ht="56.25" customHeight="1">
      <c r="A11338" s="98" t="s">
        <v>634</v>
      </c>
      <c r="B11338" s="125" t="s">
        <v>1313</v>
      </c>
      <c r="C11338" s="126">
        <v>42632</v>
      </c>
      <c r="D11338" s="98" t="s">
        <v>11</v>
      </c>
      <c r="E11338" s="98">
        <v>8273</v>
      </c>
      <c r="F11338" s="98"/>
      <c r="G11338" s="127" t="s">
        <v>7248</v>
      </c>
      <c r="H11338" s="128">
        <v>2626.34</v>
      </c>
      <c r="I11338" s="128">
        <v>0</v>
      </c>
      <c r="J11338" s="129">
        <v>2626.34</v>
      </c>
      <c r="K11338" s="101" t="s">
        <v>1388</v>
      </c>
    </row>
    <row r="11339" spans="1:11" ht="56.25" customHeight="1">
      <c r="A11339" s="98" t="s">
        <v>634</v>
      </c>
      <c r="B11339" s="125" t="s">
        <v>1313</v>
      </c>
      <c r="C11339" s="126">
        <v>42632</v>
      </c>
      <c r="D11339" s="98" t="s">
        <v>11</v>
      </c>
      <c r="E11339" s="98">
        <v>8274</v>
      </c>
      <c r="F11339" s="98"/>
      <c r="G11339" s="127" t="s">
        <v>7247</v>
      </c>
      <c r="H11339" s="128">
        <v>797.6</v>
      </c>
      <c r="I11339" s="128">
        <v>0</v>
      </c>
      <c r="J11339" s="129">
        <v>797.6</v>
      </c>
      <c r="K11339" s="101" t="s">
        <v>1388</v>
      </c>
    </row>
    <row r="11340" spans="1:11" ht="56.25" customHeight="1">
      <c r="A11340" s="98" t="s">
        <v>634</v>
      </c>
      <c r="B11340" s="125" t="s">
        <v>1313</v>
      </c>
      <c r="C11340" s="126">
        <v>42640</v>
      </c>
      <c r="D11340" s="98" t="s">
        <v>11</v>
      </c>
      <c r="E11340" s="98">
        <v>8276</v>
      </c>
      <c r="F11340" s="98"/>
      <c r="G11340" s="127" t="s">
        <v>7502</v>
      </c>
      <c r="H11340" s="128">
        <v>329.61</v>
      </c>
      <c r="I11340" s="128">
        <v>0</v>
      </c>
      <c r="J11340" s="129">
        <v>329.61</v>
      </c>
      <c r="K11340" s="101" t="s">
        <v>1388</v>
      </c>
    </row>
    <row r="11341" spans="1:11" ht="56.25" customHeight="1">
      <c r="A11341" s="98" t="s">
        <v>634</v>
      </c>
      <c r="B11341" s="125" t="s">
        <v>1313</v>
      </c>
      <c r="C11341" s="126">
        <v>42640</v>
      </c>
      <c r="D11341" s="98" t="s">
        <v>11</v>
      </c>
      <c r="E11341" s="98">
        <v>8277</v>
      </c>
      <c r="F11341" s="98"/>
      <c r="G11341" s="127" t="s">
        <v>7501</v>
      </c>
      <c r="H11341" s="128">
        <v>3947.58</v>
      </c>
      <c r="I11341" s="128">
        <v>0</v>
      </c>
      <c r="J11341" s="129">
        <v>3947.58</v>
      </c>
      <c r="K11341" s="101" t="s">
        <v>1388</v>
      </c>
    </row>
    <row r="11342" spans="1:11" ht="56.25" customHeight="1">
      <c r="A11342" s="98" t="s">
        <v>634</v>
      </c>
      <c r="B11342" s="125" t="s">
        <v>1313</v>
      </c>
      <c r="C11342" s="126">
        <v>42636</v>
      </c>
      <c r="D11342" s="98" t="s">
        <v>11</v>
      </c>
      <c r="E11342" s="98">
        <v>8281</v>
      </c>
      <c r="F11342" s="98"/>
      <c r="G11342" s="127" t="s">
        <v>7411</v>
      </c>
      <c r="H11342" s="128">
        <v>804.74</v>
      </c>
      <c r="I11342" s="128">
        <v>0</v>
      </c>
      <c r="J11342" s="129">
        <v>804.74</v>
      </c>
      <c r="K11342" s="101" t="s">
        <v>1388</v>
      </c>
    </row>
    <row r="11343" spans="1:11" ht="56.25" customHeight="1">
      <c r="A11343" s="98" t="s">
        <v>634</v>
      </c>
      <c r="B11343" s="125" t="s">
        <v>1313</v>
      </c>
      <c r="C11343" s="126">
        <v>42634</v>
      </c>
      <c r="D11343" s="98" t="s">
        <v>11</v>
      </c>
      <c r="E11343" s="98">
        <v>8286</v>
      </c>
      <c r="F11343" s="98"/>
      <c r="G11343" s="127" t="s">
        <v>7326</v>
      </c>
      <c r="H11343" s="128">
        <v>5550.49</v>
      </c>
      <c r="I11343" s="128">
        <v>0</v>
      </c>
      <c r="J11343" s="129">
        <v>5550.49</v>
      </c>
      <c r="K11343" s="101" t="s">
        <v>1388</v>
      </c>
    </row>
    <row r="11344" spans="1:11" ht="56.25" customHeight="1">
      <c r="A11344" s="98" t="s">
        <v>634</v>
      </c>
      <c r="B11344" s="125" t="s">
        <v>1313</v>
      </c>
      <c r="C11344" s="126">
        <v>42642</v>
      </c>
      <c r="D11344" s="98" t="s">
        <v>11</v>
      </c>
      <c r="E11344" s="98">
        <v>8288</v>
      </c>
      <c r="F11344" s="98"/>
      <c r="G11344" s="127" t="s">
        <v>7576</v>
      </c>
      <c r="H11344" s="128">
        <v>3459.01</v>
      </c>
      <c r="I11344" s="128">
        <v>0</v>
      </c>
      <c r="J11344" s="129">
        <v>3459.01</v>
      </c>
      <c r="K11344" s="101" t="s">
        <v>1388</v>
      </c>
    </row>
    <row r="11345" spans="1:11" ht="56.25" customHeight="1">
      <c r="A11345" s="98" t="s">
        <v>634</v>
      </c>
      <c r="B11345" s="125" t="s">
        <v>1313</v>
      </c>
      <c r="C11345" s="126">
        <v>42634</v>
      </c>
      <c r="D11345" s="98" t="s">
        <v>11</v>
      </c>
      <c r="E11345" s="98">
        <v>8289</v>
      </c>
      <c r="F11345" s="98"/>
      <c r="G11345" s="127" t="s">
        <v>7324</v>
      </c>
      <c r="H11345" s="128">
        <v>8790.6</v>
      </c>
      <c r="I11345" s="128">
        <v>0</v>
      </c>
      <c r="J11345" s="129">
        <v>8790.6</v>
      </c>
      <c r="K11345" s="101" t="s">
        <v>1388</v>
      </c>
    </row>
    <row r="11346" spans="1:11" ht="56.25" customHeight="1">
      <c r="A11346" s="98" t="s">
        <v>634</v>
      </c>
      <c r="B11346" s="125" t="s">
        <v>1313</v>
      </c>
      <c r="C11346" s="126">
        <v>42634</v>
      </c>
      <c r="D11346" s="98" t="s">
        <v>11</v>
      </c>
      <c r="E11346" s="98">
        <v>8290</v>
      </c>
      <c r="F11346" s="98"/>
      <c r="G11346" s="127" t="s">
        <v>7325</v>
      </c>
      <c r="H11346" s="128">
        <v>2332.87</v>
      </c>
      <c r="I11346" s="128">
        <v>0</v>
      </c>
      <c r="J11346" s="129">
        <v>2332.87</v>
      </c>
      <c r="K11346" s="101" t="s">
        <v>1388</v>
      </c>
    </row>
    <row r="11347" spans="1:11" ht="56.25" customHeight="1">
      <c r="A11347" s="98" t="s">
        <v>634</v>
      </c>
      <c r="B11347" s="125" t="s">
        <v>1313</v>
      </c>
      <c r="C11347" s="126">
        <v>42634</v>
      </c>
      <c r="D11347" s="98" t="s">
        <v>11</v>
      </c>
      <c r="E11347" s="98">
        <v>8293</v>
      </c>
      <c r="F11347" s="98"/>
      <c r="G11347" s="127" t="s">
        <v>7319</v>
      </c>
      <c r="H11347" s="128">
        <v>1901.24</v>
      </c>
      <c r="I11347" s="128">
        <v>0</v>
      </c>
      <c r="J11347" s="129">
        <v>1901.24</v>
      </c>
      <c r="K11347" s="101" t="s">
        <v>1388</v>
      </c>
    </row>
    <row r="11348" spans="1:11" ht="56.25" customHeight="1">
      <c r="A11348" s="98" t="s">
        <v>634</v>
      </c>
      <c r="B11348" s="125" t="s">
        <v>1313</v>
      </c>
      <c r="C11348" s="126">
        <v>42628</v>
      </c>
      <c r="D11348" s="98" t="s">
        <v>11</v>
      </c>
      <c r="E11348" s="98">
        <v>8299</v>
      </c>
      <c r="F11348" s="98"/>
      <c r="G11348" s="127" t="s">
        <v>7176</v>
      </c>
      <c r="H11348" s="128">
        <v>1027.28</v>
      </c>
      <c r="I11348" s="128">
        <v>0</v>
      </c>
      <c r="J11348" s="129">
        <v>1027.28</v>
      </c>
      <c r="K11348" s="101" t="s">
        <v>1388</v>
      </c>
    </row>
    <row r="11349" spans="1:11" ht="56.25" customHeight="1">
      <c r="A11349" s="98" t="s">
        <v>634</v>
      </c>
      <c r="B11349" s="125" t="s">
        <v>1313</v>
      </c>
      <c r="C11349" s="126">
        <v>42625</v>
      </c>
      <c r="D11349" s="98" t="s">
        <v>11</v>
      </c>
      <c r="E11349" s="98">
        <v>8301</v>
      </c>
      <c r="F11349" s="98"/>
      <c r="G11349" s="127" t="s">
        <v>7060</v>
      </c>
      <c r="H11349" s="128">
        <v>1365.82</v>
      </c>
      <c r="I11349" s="128">
        <v>0</v>
      </c>
      <c r="J11349" s="129">
        <v>1365.82</v>
      </c>
      <c r="K11349" s="101" t="s">
        <v>1388</v>
      </c>
    </row>
    <row r="11350" spans="1:11" ht="56.25" customHeight="1">
      <c r="A11350" s="98" t="s">
        <v>634</v>
      </c>
      <c r="B11350" s="125" t="s">
        <v>1313</v>
      </c>
      <c r="C11350" s="126">
        <v>42640</v>
      </c>
      <c r="D11350" s="98" t="s">
        <v>11</v>
      </c>
      <c r="E11350" s="98">
        <v>8302</v>
      </c>
      <c r="F11350" s="98"/>
      <c r="G11350" s="127" t="s">
        <v>7506</v>
      </c>
      <c r="H11350" s="128">
        <v>1389.07</v>
      </c>
      <c r="I11350" s="128">
        <v>0</v>
      </c>
      <c r="J11350" s="129">
        <v>1389.07</v>
      </c>
      <c r="K11350" s="101" t="s">
        <v>1388</v>
      </c>
    </row>
    <row r="11351" spans="1:11" ht="56.25" customHeight="1">
      <c r="A11351" s="98" t="s">
        <v>634</v>
      </c>
      <c r="B11351" s="125" t="s">
        <v>1313</v>
      </c>
      <c r="C11351" s="126">
        <v>42640</v>
      </c>
      <c r="D11351" s="98" t="s">
        <v>11</v>
      </c>
      <c r="E11351" s="98">
        <v>8306</v>
      </c>
      <c r="F11351" s="98"/>
      <c r="G11351" s="127" t="s">
        <v>7497</v>
      </c>
      <c r="H11351" s="128">
        <v>2063.89</v>
      </c>
      <c r="I11351" s="128">
        <v>0</v>
      </c>
      <c r="J11351" s="129">
        <v>2063.89</v>
      </c>
      <c r="K11351" s="101" t="s">
        <v>1388</v>
      </c>
    </row>
    <row r="11352" spans="1:11" ht="56.25" customHeight="1">
      <c r="A11352" s="98" t="s">
        <v>634</v>
      </c>
      <c r="B11352" s="125" t="s">
        <v>1313</v>
      </c>
      <c r="C11352" s="126">
        <v>42640</v>
      </c>
      <c r="D11352" s="98" t="s">
        <v>11</v>
      </c>
      <c r="E11352" s="98">
        <v>8307</v>
      </c>
      <c r="F11352" s="98"/>
      <c r="G11352" s="127" t="s">
        <v>7498</v>
      </c>
      <c r="H11352" s="128">
        <v>299.02</v>
      </c>
      <c r="I11352" s="128">
        <v>0</v>
      </c>
      <c r="J11352" s="129">
        <v>299.02</v>
      </c>
      <c r="K11352" s="101" t="s">
        <v>1388</v>
      </c>
    </row>
    <row r="11353" spans="1:11" ht="56.25" customHeight="1">
      <c r="A11353" s="98" t="s">
        <v>634</v>
      </c>
      <c r="B11353" s="125" t="s">
        <v>1313</v>
      </c>
      <c r="C11353" s="126">
        <v>42640</v>
      </c>
      <c r="D11353" s="98" t="s">
        <v>11</v>
      </c>
      <c r="E11353" s="98">
        <v>8309</v>
      </c>
      <c r="F11353" s="98"/>
      <c r="G11353" s="127" t="s">
        <v>7505</v>
      </c>
      <c r="H11353" s="128">
        <v>2361.61</v>
      </c>
      <c r="I11353" s="128">
        <v>0</v>
      </c>
      <c r="J11353" s="129">
        <v>2361.61</v>
      </c>
      <c r="K11353" s="101" t="s">
        <v>1388</v>
      </c>
    </row>
    <row r="11354" spans="1:11" ht="56.25" customHeight="1">
      <c r="A11354" s="98" t="s">
        <v>634</v>
      </c>
      <c r="B11354" s="125" t="s">
        <v>1313</v>
      </c>
      <c r="C11354" s="126">
        <v>42633</v>
      </c>
      <c r="D11354" s="98" t="s">
        <v>11</v>
      </c>
      <c r="E11354" s="98">
        <v>8310</v>
      </c>
      <c r="F11354" s="98"/>
      <c r="G11354" s="127" t="s">
        <v>7281</v>
      </c>
      <c r="H11354" s="128">
        <v>3809.9</v>
      </c>
      <c r="I11354" s="128">
        <v>0</v>
      </c>
      <c r="J11354" s="129">
        <v>3809.9</v>
      </c>
      <c r="K11354" s="101" t="s">
        <v>1388</v>
      </c>
    </row>
    <row r="11355" spans="1:11" ht="56.25" customHeight="1">
      <c r="A11355" s="98" t="s">
        <v>634</v>
      </c>
      <c r="B11355" s="125" t="s">
        <v>1313</v>
      </c>
      <c r="C11355" s="126">
        <v>42640</v>
      </c>
      <c r="D11355" s="98" t="s">
        <v>11</v>
      </c>
      <c r="E11355" s="98">
        <v>8311</v>
      </c>
      <c r="F11355" s="98"/>
      <c r="G11355" s="127" t="s">
        <v>7494</v>
      </c>
      <c r="H11355" s="128">
        <v>5586.23</v>
      </c>
      <c r="I11355" s="128">
        <v>0</v>
      </c>
      <c r="J11355" s="129">
        <v>5586.23</v>
      </c>
      <c r="K11355" s="101" t="s">
        <v>1388</v>
      </c>
    </row>
    <row r="11356" spans="1:11" ht="56.25" customHeight="1">
      <c r="A11356" s="98" t="s">
        <v>634</v>
      </c>
      <c r="B11356" s="125" t="s">
        <v>1313</v>
      </c>
      <c r="C11356" s="126">
        <v>42634</v>
      </c>
      <c r="D11356" s="98" t="s">
        <v>11</v>
      </c>
      <c r="E11356" s="98">
        <v>8313</v>
      </c>
      <c r="F11356" s="98"/>
      <c r="G11356" s="127" t="s">
        <v>7309</v>
      </c>
      <c r="H11356" s="128">
        <v>1677.6</v>
      </c>
      <c r="I11356" s="128">
        <v>0</v>
      </c>
      <c r="J11356" s="129">
        <v>1677.6</v>
      </c>
      <c r="K11356" s="101" t="s">
        <v>1388</v>
      </c>
    </row>
    <row r="11357" spans="1:11" ht="56.25" customHeight="1">
      <c r="A11357" s="98" t="s">
        <v>634</v>
      </c>
      <c r="B11357" s="125" t="s">
        <v>1313</v>
      </c>
      <c r="C11357" s="126">
        <v>42460</v>
      </c>
      <c r="D11357" s="98" t="s">
        <v>13</v>
      </c>
      <c r="E11357" s="98">
        <v>44663</v>
      </c>
      <c r="F11357" s="98"/>
      <c r="G11357" s="127" t="s">
        <v>1344</v>
      </c>
      <c r="H11357" s="128">
        <v>826.87</v>
      </c>
      <c r="I11357" s="128">
        <v>0</v>
      </c>
      <c r="J11357" s="129">
        <v>826.87</v>
      </c>
      <c r="K11357" s="101" t="s">
        <v>1388</v>
      </c>
    </row>
    <row r="11358" spans="1:11" ht="56.25" customHeight="1">
      <c r="A11358" s="98" t="s">
        <v>634</v>
      </c>
      <c r="B11358" s="125" t="s">
        <v>1313</v>
      </c>
      <c r="C11358" s="126">
        <v>42460</v>
      </c>
      <c r="D11358" s="98" t="s">
        <v>13</v>
      </c>
      <c r="E11358" s="98">
        <v>44666</v>
      </c>
      <c r="F11358" s="98"/>
      <c r="G11358" s="127" t="s">
        <v>1344</v>
      </c>
      <c r="H11358" s="128">
        <v>74.42</v>
      </c>
      <c r="I11358" s="128">
        <v>0</v>
      </c>
      <c r="J11358" s="129">
        <v>74.42</v>
      </c>
      <c r="K11358" s="101" t="s">
        <v>1388</v>
      </c>
    </row>
    <row r="11359" spans="1:11" ht="56.25" customHeight="1">
      <c r="A11359" s="98" t="s">
        <v>634</v>
      </c>
      <c r="B11359" s="125" t="s">
        <v>1313</v>
      </c>
      <c r="C11359" s="126">
        <v>42460</v>
      </c>
      <c r="D11359" s="98" t="s">
        <v>13</v>
      </c>
      <c r="E11359" s="98">
        <v>44667</v>
      </c>
      <c r="F11359" s="98"/>
      <c r="G11359" s="127" t="s">
        <v>1345</v>
      </c>
      <c r="H11359" s="128">
        <v>50</v>
      </c>
      <c r="I11359" s="128">
        <v>0</v>
      </c>
      <c r="J11359" s="129">
        <v>50</v>
      </c>
      <c r="K11359" s="101" t="s">
        <v>1388</v>
      </c>
    </row>
    <row r="11360" spans="1:11" ht="56.25" customHeight="1">
      <c r="A11360" s="98" t="s">
        <v>634</v>
      </c>
      <c r="B11360" s="125" t="s">
        <v>1313</v>
      </c>
      <c r="C11360" s="126">
        <v>42467</v>
      </c>
      <c r="D11360" s="98" t="s">
        <v>13</v>
      </c>
      <c r="E11360" s="98">
        <v>44710</v>
      </c>
      <c r="F11360" s="98"/>
      <c r="G11360" s="127" t="s">
        <v>1344</v>
      </c>
      <c r="H11360" s="128">
        <v>330.75</v>
      </c>
      <c r="I11360" s="128">
        <v>0</v>
      </c>
      <c r="J11360" s="129">
        <v>330.75</v>
      </c>
      <c r="K11360" s="101" t="s">
        <v>1388</v>
      </c>
    </row>
    <row r="11361" spans="1:11" ht="56.25" customHeight="1">
      <c r="A11361" s="98" t="s">
        <v>634</v>
      </c>
      <c r="B11361" s="125" t="s">
        <v>1313</v>
      </c>
      <c r="C11361" s="126">
        <v>42467</v>
      </c>
      <c r="D11361" s="98" t="s">
        <v>13</v>
      </c>
      <c r="E11361" s="98">
        <v>44713</v>
      </c>
      <c r="F11361" s="98"/>
      <c r="G11361" s="127" t="s">
        <v>1344</v>
      </c>
      <c r="H11361" s="128">
        <v>29.77</v>
      </c>
      <c r="I11361" s="128">
        <v>0</v>
      </c>
      <c r="J11361" s="129">
        <v>29.77</v>
      </c>
      <c r="K11361" s="101" t="s">
        <v>1388</v>
      </c>
    </row>
    <row r="11362" spans="1:11" ht="56.25" customHeight="1">
      <c r="A11362" s="98" t="s">
        <v>634</v>
      </c>
      <c r="B11362" s="125" t="s">
        <v>1313</v>
      </c>
      <c r="C11362" s="126">
        <v>42467</v>
      </c>
      <c r="D11362" s="98" t="s">
        <v>13</v>
      </c>
      <c r="E11362" s="98">
        <v>44716</v>
      </c>
      <c r="F11362" s="98"/>
      <c r="G11362" s="127" t="s">
        <v>1344</v>
      </c>
      <c r="H11362" s="128">
        <v>330.75</v>
      </c>
      <c r="I11362" s="128">
        <v>0</v>
      </c>
      <c r="J11362" s="129">
        <v>330.75</v>
      </c>
      <c r="K11362" s="101" t="s">
        <v>1388</v>
      </c>
    </row>
    <row r="11363" spans="1:11" ht="56.25" customHeight="1">
      <c r="A11363" s="98" t="s">
        <v>634</v>
      </c>
      <c r="B11363" s="125" t="s">
        <v>1313</v>
      </c>
      <c r="C11363" s="126">
        <v>42467</v>
      </c>
      <c r="D11363" s="98" t="s">
        <v>13</v>
      </c>
      <c r="E11363" s="98">
        <v>44719</v>
      </c>
      <c r="F11363" s="98"/>
      <c r="G11363" s="127" t="s">
        <v>1344</v>
      </c>
      <c r="H11363" s="128">
        <v>29.77</v>
      </c>
      <c r="I11363" s="128">
        <v>0</v>
      </c>
      <c r="J11363" s="129">
        <v>29.77</v>
      </c>
      <c r="K11363" s="101" t="s">
        <v>1388</v>
      </c>
    </row>
    <row r="11364" spans="1:11" ht="56.25" customHeight="1">
      <c r="A11364" s="98" t="s">
        <v>634</v>
      </c>
      <c r="B11364" s="125" t="s">
        <v>1313</v>
      </c>
      <c r="C11364" s="126">
        <v>42467</v>
      </c>
      <c r="D11364" s="98" t="s">
        <v>13</v>
      </c>
      <c r="E11364" s="98">
        <v>44720</v>
      </c>
      <c r="F11364" s="98"/>
      <c r="G11364" s="127" t="s">
        <v>1345</v>
      </c>
      <c r="H11364" s="128">
        <v>50</v>
      </c>
      <c r="I11364" s="128">
        <v>0</v>
      </c>
      <c r="J11364" s="129">
        <v>50</v>
      </c>
      <c r="K11364" s="101" t="s">
        <v>1388</v>
      </c>
    </row>
    <row r="11365" spans="1:11" ht="56.25" customHeight="1">
      <c r="A11365" s="98" t="s">
        <v>634</v>
      </c>
      <c r="B11365" s="125" t="s">
        <v>1313</v>
      </c>
      <c r="C11365" s="126">
        <v>42480</v>
      </c>
      <c r="D11365" s="98" t="s">
        <v>13</v>
      </c>
      <c r="E11365" s="98">
        <v>44764</v>
      </c>
      <c r="F11365" s="98"/>
      <c r="G11365" s="127" t="s">
        <v>1344</v>
      </c>
      <c r="H11365" s="128">
        <v>137.81</v>
      </c>
      <c r="I11365" s="128">
        <v>0</v>
      </c>
      <c r="J11365" s="129">
        <v>137.81</v>
      </c>
      <c r="K11365" s="101" t="s">
        <v>1388</v>
      </c>
    </row>
    <row r="11366" spans="1:11" ht="56.25" customHeight="1">
      <c r="A11366" s="98" t="s">
        <v>634</v>
      </c>
      <c r="B11366" s="125" t="s">
        <v>1313</v>
      </c>
      <c r="C11366" s="126">
        <v>42480</v>
      </c>
      <c r="D11366" s="98" t="s">
        <v>13</v>
      </c>
      <c r="E11366" s="98">
        <v>44767</v>
      </c>
      <c r="F11366" s="98"/>
      <c r="G11366" s="127" t="s">
        <v>1344</v>
      </c>
      <c r="H11366" s="128">
        <v>12.4</v>
      </c>
      <c r="I11366" s="128">
        <v>0</v>
      </c>
      <c r="J11366" s="129">
        <v>12.4</v>
      </c>
      <c r="K11366" s="101" t="s">
        <v>1388</v>
      </c>
    </row>
    <row r="11367" spans="1:11" ht="56.25" customHeight="1">
      <c r="A11367" s="98" t="s">
        <v>634</v>
      </c>
      <c r="B11367" s="125" t="s">
        <v>1313</v>
      </c>
      <c r="C11367" s="126">
        <v>42487</v>
      </c>
      <c r="D11367" s="98" t="s">
        <v>13</v>
      </c>
      <c r="E11367" s="98">
        <v>44788</v>
      </c>
      <c r="F11367" s="98"/>
      <c r="G11367" s="127" t="s">
        <v>1344</v>
      </c>
      <c r="H11367" s="128">
        <v>523.67999999999995</v>
      </c>
      <c r="I11367" s="128">
        <v>0</v>
      </c>
      <c r="J11367" s="129">
        <v>523.67999999999995</v>
      </c>
      <c r="K11367" s="101" t="s">
        <v>1388</v>
      </c>
    </row>
    <row r="11368" spans="1:11" ht="56.25" customHeight="1">
      <c r="A11368" s="98" t="s">
        <v>634</v>
      </c>
      <c r="B11368" s="125" t="s">
        <v>1313</v>
      </c>
      <c r="C11368" s="126">
        <v>42487</v>
      </c>
      <c r="D11368" s="98" t="s">
        <v>13</v>
      </c>
      <c r="E11368" s="98">
        <v>44791</v>
      </c>
      <c r="F11368" s="98"/>
      <c r="G11368" s="127" t="s">
        <v>1344</v>
      </c>
      <c r="H11368" s="128">
        <v>47.13</v>
      </c>
      <c r="I11368" s="128">
        <v>0</v>
      </c>
      <c r="J11368" s="129">
        <v>47.13</v>
      </c>
      <c r="K11368" s="101" t="s">
        <v>1388</v>
      </c>
    </row>
    <row r="11369" spans="1:11" ht="56.25" customHeight="1">
      <c r="A11369" s="98" t="s">
        <v>634</v>
      </c>
      <c r="B11369" s="125" t="s">
        <v>1313</v>
      </c>
      <c r="C11369" s="126">
        <v>42487</v>
      </c>
      <c r="D11369" s="98" t="s">
        <v>13</v>
      </c>
      <c r="E11369" s="98">
        <v>44794</v>
      </c>
      <c r="F11369" s="98"/>
      <c r="G11369" s="127" t="s">
        <v>1344</v>
      </c>
      <c r="H11369" s="128">
        <v>358.31</v>
      </c>
      <c r="I11369" s="128">
        <v>0</v>
      </c>
      <c r="J11369" s="129">
        <v>358.31</v>
      </c>
      <c r="K11369" s="101" t="s">
        <v>1388</v>
      </c>
    </row>
    <row r="11370" spans="1:11" ht="56.25" customHeight="1">
      <c r="A11370" s="98" t="s">
        <v>634</v>
      </c>
      <c r="B11370" s="125" t="s">
        <v>1313</v>
      </c>
      <c r="C11370" s="126">
        <v>42487</v>
      </c>
      <c r="D11370" s="98" t="s">
        <v>13</v>
      </c>
      <c r="E11370" s="98">
        <v>44797</v>
      </c>
      <c r="F11370" s="98"/>
      <c r="G11370" s="127" t="s">
        <v>1344</v>
      </c>
      <c r="H11370" s="128">
        <v>32.25</v>
      </c>
      <c r="I11370" s="128">
        <v>0</v>
      </c>
      <c r="J11370" s="129">
        <v>32.25</v>
      </c>
      <c r="K11370" s="101" t="s">
        <v>1388</v>
      </c>
    </row>
    <row r="11371" spans="1:11" ht="56.25" customHeight="1">
      <c r="A11371" s="98" t="s">
        <v>634</v>
      </c>
      <c r="B11371" s="125" t="s">
        <v>1313</v>
      </c>
      <c r="C11371" s="126">
        <v>42487</v>
      </c>
      <c r="D11371" s="98" t="s">
        <v>13</v>
      </c>
      <c r="E11371" s="98">
        <v>44800</v>
      </c>
      <c r="F11371" s="98"/>
      <c r="G11371" s="127" t="s">
        <v>1344</v>
      </c>
      <c r="H11371" s="128">
        <v>192.94</v>
      </c>
      <c r="I11371" s="128">
        <v>0</v>
      </c>
      <c r="J11371" s="129">
        <v>192.94</v>
      </c>
      <c r="K11371" s="101" t="s">
        <v>1388</v>
      </c>
    </row>
    <row r="11372" spans="1:11" ht="56.25" customHeight="1">
      <c r="A11372" s="98" t="s">
        <v>634</v>
      </c>
      <c r="B11372" s="125" t="s">
        <v>1313</v>
      </c>
      <c r="C11372" s="126">
        <v>42487</v>
      </c>
      <c r="D11372" s="98" t="s">
        <v>13</v>
      </c>
      <c r="E11372" s="98">
        <v>44803</v>
      </c>
      <c r="F11372" s="98"/>
      <c r="G11372" s="127" t="s">
        <v>1344</v>
      </c>
      <c r="H11372" s="128">
        <v>17.36</v>
      </c>
      <c r="I11372" s="128">
        <v>0</v>
      </c>
      <c r="J11372" s="129">
        <v>17.36</v>
      </c>
      <c r="K11372" s="101" t="s">
        <v>1388</v>
      </c>
    </row>
    <row r="11373" spans="1:11" ht="56.25" customHeight="1">
      <c r="A11373" s="98" t="s">
        <v>634</v>
      </c>
      <c r="B11373" s="125" t="s">
        <v>1313</v>
      </c>
      <c r="C11373" s="126">
        <v>42487</v>
      </c>
      <c r="D11373" s="98" t="s">
        <v>13</v>
      </c>
      <c r="E11373" s="98">
        <v>44804</v>
      </c>
      <c r="F11373" s="98"/>
      <c r="G11373" s="127" t="s">
        <v>1345</v>
      </c>
      <c r="H11373" s="128">
        <v>50</v>
      </c>
      <c r="I11373" s="128">
        <v>0</v>
      </c>
      <c r="J11373" s="129">
        <v>50</v>
      </c>
      <c r="K11373" s="101" t="s">
        <v>1388</v>
      </c>
    </row>
    <row r="11374" spans="1:11" ht="56.25" customHeight="1">
      <c r="A11374" s="98" t="s">
        <v>634</v>
      </c>
      <c r="B11374" s="125" t="s">
        <v>1313</v>
      </c>
      <c r="C11374" s="126">
        <v>42545</v>
      </c>
      <c r="D11374" s="98" t="s">
        <v>13</v>
      </c>
      <c r="E11374" s="98">
        <v>44995</v>
      </c>
      <c r="F11374" s="98"/>
      <c r="G11374" s="127" t="s">
        <v>1344</v>
      </c>
      <c r="H11374" s="128">
        <v>1800.74</v>
      </c>
      <c r="I11374" s="128">
        <v>0</v>
      </c>
      <c r="J11374" s="129">
        <v>1800.74</v>
      </c>
      <c r="K11374" s="101" t="s">
        <v>1388</v>
      </c>
    </row>
    <row r="11375" spans="1:11" ht="56.25" customHeight="1">
      <c r="A11375" s="98" t="s">
        <v>634</v>
      </c>
      <c r="B11375" s="125" t="s">
        <v>1313</v>
      </c>
      <c r="C11375" s="126">
        <v>42545</v>
      </c>
      <c r="D11375" s="98" t="s">
        <v>13</v>
      </c>
      <c r="E11375" s="98">
        <v>44998</v>
      </c>
      <c r="F11375" s="98"/>
      <c r="G11375" s="127" t="s">
        <v>1344</v>
      </c>
      <c r="H11375" s="128">
        <v>161.16999999999999</v>
      </c>
      <c r="I11375" s="128">
        <v>0</v>
      </c>
      <c r="J11375" s="129">
        <v>161.16999999999999</v>
      </c>
      <c r="K11375" s="101" t="s">
        <v>1388</v>
      </c>
    </row>
    <row r="11376" spans="1:11" ht="56.25" customHeight="1">
      <c r="A11376" s="98" t="s">
        <v>634</v>
      </c>
      <c r="B11376" s="125" t="s">
        <v>1313</v>
      </c>
      <c r="C11376" s="126">
        <v>42545</v>
      </c>
      <c r="D11376" s="98" t="s">
        <v>13</v>
      </c>
      <c r="E11376" s="98">
        <v>44999</v>
      </c>
      <c r="F11376" s="98"/>
      <c r="G11376" s="127" t="s">
        <v>1345</v>
      </c>
      <c r="H11376" s="128">
        <v>50</v>
      </c>
      <c r="I11376" s="128">
        <v>0</v>
      </c>
      <c r="J11376" s="129">
        <v>50</v>
      </c>
      <c r="K11376" s="101" t="s">
        <v>1388</v>
      </c>
    </row>
    <row r="11377" spans="1:11" ht="56.25" customHeight="1">
      <c r="A11377" s="98" t="s">
        <v>634</v>
      </c>
      <c r="B11377" s="125" t="s">
        <v>1313</v>
      </c>
      <c r="C11377" s="126">
        <v>42639</v>
      </c>
      <c r="D11377" s="98" t="s">
        <v>1366</v>
      </c>
      <c r="E11377" s="98">
        <v>45242</v>
      </c>
      <c r="F11377" s="98"/>
      <c r="G11377" s="127" t="s">
        <v>1344</v>
      </c>
      <c r="H11377" s="128">
        <v>826.87</v>
      </c>
      <c r="I11377" s="128">
        <v>0</v>
      </c>
      <c r="J11377" s="129">
        <v>826.87</v>
      </c>
      <c r="K11377" s="101" t="s">
        <v>1388</v>
      </c>
    </row>
    <row r="11378" spans="1:11" ht="56.25" customHeight="1">
      <c r="A11378" s="98" t="s">
        <v>634</v>
      </c>
      <c r="B11378" s="125" t="s">
        <v>1313</v>
      </c>
      <c r="C11378" s="126">
        <v>42639</v>
      </c>
      <c r="D11378" s="98" t="s">
        <v>1366</v>
      </c>
      <c r="E11378" s="98">
        <v>45245</v>
      </c>
      <c r="F11378" s="98"/>
      <c r="G11378" s="127" t="s">
        <v>1344</v>
      </c>
      <c r="H11378" s="128">
        <v>62.02</v>
      </c>
      <c r="I11378" s="128">
        <v>0</v>
      </c>
      <c r="J11378" s="129">
        <v>62.02</v>
      </c>
      <c r="K11378" s="101" t="s">
        <v>1388</v>
      </c>
    </row>
    <row r="11379" spans="1:11" ht="56.25" customHeight="1">
      <c r="A11379" s="98" t="s">
        <v>634</v>
      </c>
      <c r="B11379" s="125" t="s">
        <v>1313</v>
      </c>
      <c r="C11379" s="126">
        <v>42373</v>
      </c>
      <c r="D11379" s="98" t="s">
        <v>20</v>
      </c>
      <c r="E11379" s="98">
        <v>181819</v>
      </c>
      <c r="F11379" s="98"/>
      <c r="G11379" s="127" t="s">
        <v>1396</v>
      </c>
      <c r="H11379" s="128">
        <v>245790353.72999999</v>
      </c>
      <c r="I11379" s="128">
        <v>0</v>
      </c>
      <c r="J11379" s="129">
        <v>245790353.72999999</v>
      </c>
      <c r="K11379" s="101" t="s">
        <v>1388</v>
      </c>
    </row>
    <row r="11380" spans="1:11" ht="56.25" customHeight="1">
      <c r="A11380" s="98" t="s">
        <v>634</v>
      </c>
      <c r="B11380" s="125" t="s">
        <v>1313</v>
      </c>
      <c r="C11380" s="126">
        <v>42373</v>
      </c>
      <c r="D11380" s="98" t="s">
        <v>20</v>
      </c>
      <c r="E11380" s="98">
        <v>181829</v>
      </c>
      <c r="F11380" s="98"/>
      <c r="G11380" s="127" t="s">
        <v>1397</v>
      </c>
      <c r="H11380" s="128">
        <v>100537079.73</v>
      </c>
      <c r="I11380" s="128">
        <v>0</v>
      </c>
      <c r="J11380" s="129">
        <v>100537079.73</v>
      </c>
      <c r="K11380" s="101" t="s">
        <v>1388</v>
      </c>
    </row>
    <row r="11381" spans="1:11" ht="56.25" customHeight="1">
      <c r="A11381" s="98" t="s">
        <v>634</v>
      </c>
      <c r="B11381" s="125" t="s">
        <v>1313</v>
      </c>
      <c r="C11381" s="126">
        <v>42375</v>
      </c>
      <c r="D11381" s="98" t="s">
        <v>20</v>
      </c>
      <c r="E11381" s="98">
        <v>182031</v>
      </c>
      <c r="F11381" s="98"/>
      <c r="G11381" s="127" t="s">
        <v>1419</v>
      </c>
      <c r="H11381" s="128">
        <v>2462573.02</v>
      </c>
      <c r="I11381" s="128">
        <v>0</v>
      </c>
      <c r="J11381" s="129">
        <v>2462573.02</v>
      </c>
      <c r="K11381" s="101" t="s">
        <v>1388</v>
      </c>
    </row>
    <row r="11382" spans="1:11" ht="56.25" customHeight="1">
      <c r="A11382" s="98" t="s">
        <v>634</v>
      </c>
      <c r="B11382" s="125" t="s">
        <v>1313</v>
      </c>
      <c r="C11382" s="126">
        <v>42419</v>
      </c>
      <c r="D11382" s="98" t="s">
        <v>11</v>
      </c>
      <c r="E11382" s="98">
        <v>185955</v>
      </c>
      <c r="F11382" s="98"/>
      <c r="G11382" s="127" t="s">
        <v>2329</v>
      </c>
      <c r="H11382" s="128">
        <v>438.55</v>
      </c>
      <c r="I11382" s="128">
        <v>0</v>
      </c>
      <c r="J11382" s="129">
        <v>438.55</v>
      </c>
      <c r="K11382" s="101" t="s">
        <v>1388</v>
      </c>
    </row>
    <row r="11383" spans="1:11" ht="56.25" customHeight="1">
      <c r="A11383" s="98" t="s">
        <v>634</v>
      </c>
      <c r="B11383" s="125" t="s">
        <v>1313</v>
      </c>
      <c r="C11383" s="126">
        <v>42419</v>
      </c>
      <c r="D11383" s="98" t="s">
        <v>11</v>
      </c>
      <c r="E11383" s="98">
        <v>185956</v>
      </c>
      <c r="F11383" s="98"/>
      <c r="G11383" s="127" t="s">
        <v>2330</v>
      </c>
      <c r="H11383" s="128">
        <v>711.72</v>
      </c>
      <c r="I11383" s="128">
        <v>0</v>
      </c>
      <c r="J11383" s="129">
        <v>711.72</v>
      </c>
      <c r="K11383" s="101" t="s">
        <v>1388</v>
      </c>
    </row>
    <row r="11384" spans="1:11" ht="56.25" customHeight="1">
      <c r="A11384" s="98" t="s">
        <v>634</v>
      </c>
      <c r="B11384" s="125" t="s">
        <v>1313</v>
      </c>
      <c r="C11384" s="126">
        <v>42419</v>
      </c>
      <c r="D11384" s="98" t="s">
        <v>11</v>
      </c>
      <c r="E11384" s="98">
        <v>185959</v>
      </c>
      <c r="F11384" s="98"/>
      <c r="G11384" s="127" t="s">
        <v>2331</v>
      </c>
      <c r="H11384" s="128">
        <v>377.02</v>
      </c>
      <c r="I11384" s="128">
        <v>0</v>
      </c>
      <c r="J11384" s="129">
        <v>377.02</v>
      </c>
      <c r="K11384" s="101" t="s">
        <v>1388</v>
      </c>
    </row>
    <row r="11385" spans="1:11" ht="56.25" customHeight="1">
      <c r="A11385" s="98" t="s">
        <v>634</v>
      </c>
      <c r="B11385" s="125" t="s">
        <v>1313</v>
      </c>
      <c r="C11385" s="126">
        <v>42422</v>
      </c>
      <c r="D11385" s="98" t="s">
        <v>11</v>
      </c>
      <c r="E11385" s="98">
        <v>186057</v>
      </c>
      <c r="F11385" s="98"/>
      <c r="G11385" s="127" t="s">
        <v>2351</v>
      </c>
      <c r="H11385" s="128">
        <v>1078.31</v>
      </c>
      <c r="I11385" s="128">
        <v>0</v>
      </c>
      <c r="J11385" s="129">
        <v>1078.31</v>
      </c>
      <c r="K11385" s="101" t="s">
        <v>1388</v>
      </c>
    </row>
    <row r="11386" spans="1:11" ht="56.25" customHeight="1">
      <c r="A11386" s="98" t="s">
        <v>634</v>
      </c>
      <c r="B11386" s="125" t="s">
        <v>1313</v>
      </c>
      <c r="C11386" s="126">
        <v>42422</v>
      </c>
      <c r="D11386" s="98" t="s">
        <v>11</v>
      </c>
      <c r="E11386" s="98">
        <v>186058</v>
      </c>
      <c r="F11386" s="98"/>
      <c r="G11386" s="127" t="s">
        <v>2352</v>
      </c>
      <c r="H11386" s="128">
        <v>1527.23</v>
      </c>
      <c r="I11386" s="128">
        <v>0</v>
      </c>
      <c r="J11386" s="129">
        <v>1527.23</v>
      </c>
      <c r="K11386" s="101" t="s">
        <v>1388</v>
      </c>
    </row>
    <row r="11387" spans="1:11" ht="56.25" customHeight="1">
      <c r="A11387" s="98" t="s">
        <v>634</v>
      </c>
      <c r="B11387" s="125" t="s">
        <v>1313</v>
      </c>
      <c r="C11387" s="126">
        <v>42422</v>
      </c>
      <c r="D11387" s="98" t="s">
        <v>11</v>
      </c>
      <c r="E11387" s="98">
        <v>186059</v>
      </c>
      <c r="F11387" s="98"/>
      <c r="G11387" s="127" t="s">
        <v>2353</v>
      </c>
      <c r="H11387" s="128">
        <v>2426.7800000000002</v>
      </c>
      <c r="I11387" s="128">
        <v>0</v>
      </c>
      <c r="J11387" s="129">
        <v>2426.7800000000002</v>
      </c>
      <c r="K11387" s="101" t="s">
        <v>1388</v>
      </c>
    </row>
    <row r="11388" spans="1:11" ht="56.25" customHeight="1">
      <c r="A11388" s="98" t="s">
        <v>634</v>
      </c>
      <c r="B11388" s="125" t="s">
        <v>1313</v>
      </c>
      <c r="C11388" s="126">
        <v>42423</v>
      </c>
      <c r="D11388" s="98" t="s">
        <v>11</v>
      </c>
      <c r="E11388" s="98">
        <v>186097</v>
      </c>
      <c r="F11388" s="98"/>
      <c r="G11388" s="127" t="s">
        <v>2369</v>
      </c>
      <c r="H11388" s="128">
        <v>400.75</v>
      </c>
      <c r="I11388" s="128">
        <v>0</v>
      </c>
      <c r="J11388" s="129">
        <v>400.75</v>
      </c>
      <c r="K11388" s="101" t="s">
        <v>1388</v>
      </c>
    </row>
    <row r="11389" spans="1:11" ht="56.25" customHeight="1">
      <c r="A11389" s="98" t="s">
        <v>634</v>
      </c>
      <c r="B11389" s="125" t="s">
        <v>1313</v>
      </c>
      <c r="C11389" s="126">
        <v>42439</v>
      </c>
      <c r="D11389" s="98" t="s">
        <v>11</v>
      </c>
      <c r="E11389" s="98">
        <v>187729</v>
      </c>
      <c r="F11389" s="98"/>
      <c r="G11389" s="127" t="s">
        <v>2656</v>
      </c>
      <c r="H11389" s="128">
        <v>481.17</v>
      </c>
      <c r="I11389" s="128">
        <v>0</v>
      </c>
      <c r="J11389" s="129">
        <v>481.17</v>
      </c>
      <c r="K11389" s="101" t="s">
        <v>1388</v>
      </c>
    </row>
    <row r="11390" spans="1:11" ht="56.25" customHeight="1">
      <c r="A11390" s="98" t="s">
        <v>634</v>
      </c>
      <c r="B11390" s="125" t="s">
        <v>1313</v>
      </c>
      <c r="C11390" s="126">
        <v>42440</v>
      </c>
      <c r="D11390" s="98" t="s">
        <v>11</v>
      </c>
      <c r="E11390" s="98">
        <v>187874</v>
      </c>
      <c r="F11390" s="98"/>
      <c r="G11390" s="127" t="s">
        <v>2680</v>
      </c>
      <c r="H11390" s="128">
        <v>1642</v>
      </c>
      <c r="I11390" s="128">
        <v>0</v>
      </c>
      <c r="J11390" s="129">
        <v>1642</v>
      </c>
      <c r="K11390" s="101" t="s">
        <v>1388</v>
      </c>
    </row>
    <row r="11391" spans="1:11" ht="56.25" customHeight="1">
      <c r="A11391" s="98" t="s">
        <v>634</v>
      </c>
      <c r="B11391" s="125" t="s">
        <v>1313</v>
      </c>
      <c r="C11391" s="126">
        <v>42445</v>
      </c>
      <c r="D11391" s="98" t="s">
        <v>11</v>
      </c>
      <c r="E11391" s="98">
        <v>188274</v>
      </c>
      <c r="F11391" s="98"/>
      <c r="G11391" s="127" t="s">
        <v>2784</v>
      </c>
      <c r="H11391" s="128">
        <v>475.8</v>
      </c>
      <c r="I11391" s="128">
        <v>0</v>
      </c>
      <c r="J11391" s="129">
        <v>475.8</v>
      </c>
      <c r="K11391" s="101" t="s">
        <v>1388</v>
      </c>
    </row>
    <row r="11392" spans="1:11" ht="56.25" customHeight="1">
      <c r="A11392" s="98" t="s">
        <v>634</v>
      </c>
      <c r="B11392" s="125" t="s">
        <v>1313</v>
      </c>
      <c r="C11392" s="126">
        <v>42445</v>
      </c>
      <c r="D11392" s="98" t="s">
        <v>11</v>
      </c>
      <c r="E11392" s="98">
        <v>188275</v>
      </c>
      <c r="F11392" s="98"/>
      <c r="G11392" s="127" t="s">
        <v>2785</v>
      </c>
      <c r="H11392" s="128">
        <v>277.95999999999998</v>
      </c>
      <c r="I11392" s="128">
        <v>0</v>
      </c>
      <c r="J11392" s="129">
        <v>277.95999999999998</v>
      </c>
      <c r="K11392" s="101" t="s">
        <v>1388</v>
      </c>
    </row>
    <row r="11393" spans="1:11" ht="56.25" customHeight="1">
      <c r="A11393" s="98" t="s">
        <v>634</v>
      </c>
      <c r="B11393" s="125" t="s">
        <v>1313</v>
      </c>
      <c r="C11393" s="126">
        <v>42445</v>
      </c>
      <c r="D11393" s="98" t="s">
        <v>11</v>
      </c>
      <c r="E11393" s="98">
        <v>188276</v>
      </c>
      <c r="F11393" s="98"/>
      <c r="G11393" s="127" t="s">
        <v>2786</v>
      </c>
      <c r="H11393" s="128">
        <v>1299</v>
      </c>
      <c r="I11393" s="128">
        <v>0</v>
      </c>
      <c r="J11393" s="129">
        <v>1299</v>
      </c>
      <c r="K11393" s="101" t="s">
        <v>1388</v>
      </c>
    </row>
    <row r="11394" spans="1:11" ht="56.25" customHeight="1">
      <c r="A11394" s="98" t="s">
        <v>634</v>
      </c>
      <c r="B11394" s="125" t="s">
        <v>1313</v>
      </c>
      <c r="C11394" s="126">
        <v>42447</v>
      </c>
      <c r="D11394" s="98" t="s">
        <v>6</v>
      </c>
      <c r="E11394" s="98">
        <v>188477</v>
      </c>
      <c r="F11394" s="98"/>
      <c r="G11394" s="127" t="s">
        <v>2834</v>
      </c>
      <c r="H11394" s="128">
        <v>0</v>
      </c>
      <c r="I11394" s="128">
        <v>450632.3</v>
      </c>
      <c r="J11394" s="129">
        <v>450632.3</v>
      </c>
      <c r="K11394" s="101" t="s">
        <v>1388</v>
      </c>
    </row>
    <row r="11395" spans="1:11" ht="56.25" customHeight="1">
      <c r="A11395" s="98" t="s">
        <v>634</v>
      </c>
      <c r="B11395" s="125" t="s">
        <v>1313</v>
      </c>
      <c r="C11395" s="126">
        <v>42450</v>
      </c>
      <c r="D11395" s="98" t="s">
        <v>11</v>
      </c>
      <c r="E11395" s="98">
        <v>188635</v>
      </c>
      <c r="F11395" s="98"/>
      <c r="G11395" s="127" t="s">
        <v>2967</v>
      </c>
      <c r="H11395" s="128">
        <v>800</v>
      </c>
      <c r="I11395" s="128">
        <v>0</v>
      </c>
      <c r="J11395" s="129">
        <v>800</v>
      </c>
      <c r="K11395" s="101" t="s">
        <v>1388</v>
      </c>
    </row>
    <row r="11396" spans="1:11" ht="56.25" customHeight="1">
      <c r="A11396" s="98" t="s">
        <v>634</v>
      </c>
      <c r="B11396" s="125" t="s">
        <v>1313</v>
      </c>
      <c r="C11396" s="126">
        <v>42451</v>
      </c>
      <c r="D11396" s="98" t="s">
        <v>11</v>
      </c>
      <c r="E11396" s="98">
        <v>188738</v>
      </c>
      <c r="F11396" s="98"/>
      <c r="G11396" s="127" t="s">
        <v>2993</v>
      </c>
      <c r="H11396" s="128">
        <v>613</v>
      </c>
      <c r="I11396" s="128">
        <v>0</v>
      </c>
      <c r="J11396" s="129">
        <v>613</v>
      </c>
      <c r="K11396" s="101" t="s">
        <v>1388</v>
      </c>
    </row>
    <row r="11397" spans="1:11" ht="56.25" customHeight="1">
      <c r="A11397" s="98" t="s">
        <v>634</v>
      </c>
      <c r="B11397" s="125" t="s">
        <v>1313</v>
      </c>
      <c r="C11397" s="126">
        <v>42457</v>
      </c>
      <c r="D11397" s="98" t="s">
        <v>11</v>
      </c>
      <c r="E11397" s="98">
        <v>189271</v>
      </c>
      <c r="F11397" s="98"/>
      <c r="G11397" s="127" t="s">
        <v>3070</v>
      </c>
      <c r="H11397" s="128">
        <v>1947.41</v>
      </c>
      <c r="I11397" s="128">
        <v>0</v>
      </c>
      <c r="J11397" s="129">
        <v>1947.41</v>
      </c>
      <c r="K11397" s="101" t="s">
        <v>1388</v>
      </c>
    </row>
    <row r="11398" spans="1:11" ht="56.25" customHeight="1">
      <c r="A11398" s="98" t="s">
        <v>634</v>
      </c>
      <c r="B11398" s="125" t="s">
        <v>1313</v>
      </c>
      <c r="C11398" s="126">
        <v>42458</v>
      </c>
      <c r="D11398" s="98" t="s">
        <v>11</v>
      </c>
      <c r="E11398" s="98">
        <v>189437</v>
      </c>
      <c r="F11398" s="98"/>
      <c r="G11398" s="127" t="s">
        <v>3102</v>
      </c>
      <c r="H11398" s="128">
        <v>470.17</v>
      </c>
      <c r="I11398" s="128">
        <v>0</v>
      </c>
      <c r="J11398" s="129">
        <v>470.17</v>
      </c>
      <c r="K11398" s="101" t="s">
        <v>1388</v>
      </c>
    </row>
    <row r="11399" spans="1:11" ht="56.25" customHeight="1">
      <c r="A11399" s="98" t="s">
        <v>634</v>
      </c>
      <c r="B11399" s="125" t="s">
        <v>1313</v>
      </c>
      <c r="C11399" s="126">
        <v>42460</v>
      </c>
      <c r="D11399" s="98" t="s">
        <v>6</v>
      </c>
      <c r="E11399" s="98">
        <v>189696</v>
      </c>
      <c r="F11399" s="98"/>
      <c r="G11399" s="127" t="s">
        <v>3136</v>
      </c>
      <c r="H11399" s="128">
        <v>0</v>
      </c>
      <c r="I11399" s="128">
        <v>21893.65</v>
      </c>
      <c r="J11399" s="129">
        <v>21893.65</v>
      </c>
      <c r="K11399" s="101" t="s">
        <v>1388</v>
      </c>
    </row>
    <row r="11400" spans="1:11" ht="56.25" customHeight="1">
      <c r="A11400" s="98" t="s">
        <v>634</v>
      </c>
      <c r="B11400" s="125" t="s">
        <v>1313</v>
      </c>
      <c r="C11400" s="126">
        <v>42460</v>
      </c>
      <c r="D11400" s="98" t="s">
        <v>6</v>
      </c>
      <c r="E11400" s="98">
        <v>189702</v>
      </c>
      <c r="F11400" s="98"/>
      <c r="G11400" s="127" t="s">
        <v>3137</v>
      </c>
      <c r="H11400" s="128">
        <v>0</v>
      </c>
      <c r="I11400" s="128">
        <v>16798.73</v>
      </c>
      <c r="J11400" s="129">
        <v>16798.73</v>
      </c>
      <c r="K11400" s="101" t="s">
        <v>1388</v>
      </c>
    </row>
    <row r="11401" spans="1:11" ht="56.25" customHeight="1">
      <c r="A11401" s="98" t="s">
        <v>634</v>
      </c>
      <c r="B11401" s="125" t="s">
        <v>1313</v>
      </c>
      <c r="C11401" s="126">
        <v>42465</v>
      </c>
      <c r="D11401" s="98" t="s">
        <v>11</v>
      </c>
      <c r="E11401" s="98">
        <v>190046</v>
      </c>
      <c r="F11401" s="98"/>
      <c r="G11401" s="127" t="s">
        <v>3211</v>
      </c>
      <c r="H11401" s="128">
        <v>407.2</v>
      </c>
      <c r="I11401" s="128">
        <v>0</v>
      </c>
      <c r="J11401" s="129">
        <v>407.2</v>
      </c>
      <c r="K11401" s="101" t="s">
        <v>1388</v>
      </c>
    </row>
    <row r="11402" spans="1:11" ht="56.25" customHeight="1">
      <c r="A11402" s="98" t="s">
        <v>634</v>
      </c>
      <c r="B11402" s="125" t="s">
        <v>1313</v>
      </c>
      <c r="C11402" s="126">
        <v>42473</v>
      </c>
      <c r="D11402" s="98" t="s">
        <v>11</v>
      </c>
      <c r="E11402" s="98">
        <v>190852</v>
      </c>
      <c r="F11402" s="98"/>
      <c r="G11402" s="127" t="s">
        <v>3389</v>
      </c>
      <c r="H11402" s="128">
        <v>50</v>
      </c>
      <c r="I11402" s="128">
        <v>0</v>
      </c>
      <c r="J11402" s="129">
        <v>50</v>
      </c>
      <c r="K11402" s="101" t="s">
        <v>1388</v>
      </c>
    </row>
    <row r="11403" spans="1:11" ht="56.25" customHeight="1">
      <c r="A11403" s="98" t="s">
        <v>634</v>
      </c>
      <c r="B11403" s="125" t="s">
        <v>1313</v>
      </c>
      <c r="C11403" s="126">
        <v>42475</v>
      </c>
      <c r="D11403" s="98" t="s">
        <v>6</v>
      </c>
      <c r="E11403" s="98">
        <v>191143</v>
      </c>
      <c r="F11403" s="98"/>
      <c r="G11403" s="127" t="s">
        <v>3424</v>
      </c>
      <c r="H11403" s="128">
        <v>0</v>
      </c>
      <c r="I11403" s="128">
        <v>2852105.62</v>
      </c>
      <c r="J11403" s="129">
        <v>2852105.62</v>
      </c>
      <c r="K11403" s="101" t="s">
        <v>1388</v>
      </c>
    </row>
    <row r="11404" spans="1:11" ht="56.25" customHeight="1">
      <c r="A11404" s="98" t="s">
        <v>634</v>
      </c>
      <c r="B11404" s="125" t="s">
        <v>1313</v>
      </c>
      <c r="C11404" s="126">
        <v>42478</v>
      </c>
      <c r="D11404" s="98" t="s">
        <v>11</v>
      </c>
      <c r="E11404" s="98">
        <v>191327</v>
      </c>
      <c r="F11404" s="98"/>
      <c r="G11404" s="127" t="s">
        <v>3471</v>
      </c>
      <c r="H11404" s="128">
        <v>461.9</v>
      </c>
      <c r="I11404" s="128">
        <v>0</v>
      </c>
      <c r="J11404" s="129">
        <v>461.9</v>
      </c>
      <c r="K11404" s="101" t="s">
        <v>1388</v>
      </c>
    </row>
    <row r="11405" spans="1:11" ht="56.25" customHeight="1">
      <c r="A11405" s="98" t="s">
        <v>634</v>
      </c>
      <c r="B11405" s="125" t="s">
        <v>1313</v>
      </c>
      <c r="C11405" s="126">
        <v>42486</v>
      </c>
      <c r="D11405" s="98" t="s">
        <v>11</v>
      </c>
      <c r="E11405" s="98">
        <v>191963</v>
      </c>
      <c r="F11405" s="98"/>
      <c r="G11405" s="127" t="s">
        <v>3637</v>
      </c>
      <c r="H11405" s="128">
        <v>323.51</v>
      </c>
      <c r="I11405" s="128">
        <v>0</v>
      </c>
      <c r="J11405" s="129">
        <v>323.51</v>
      </c>
      <c r="K11405" s="101" t="s">
        <v>1388</v>
      </c>
    </row>
    <row r="11406" spans="1:11" ht="56.25" customHeight="1">
      <c r="A11406" s="98" t="s">
        <v>634</v>
      </c>
      <c r="B11406" s="125" t="s">
        <v>1313</v>
      </c>
      <c r="C11406" s="126">
        <v>42489</v>
      </c>
      <c r="D11406" s="98" t="s">
        <v>11</v>
      </c>
      <c r="E11406" s="98">
        <v>192406</v>
      </c>
      <c r="F11406" s="98"/>
      <c r="G11406" s="127" t="s">
        <v>3718</v>
      </c>
      <c r="H11406" s="128">
        <v>2343.98</v>
      </c>
      <c r="I11406" s="128">
        <v>0</v>
      </c>
      <c r="J11406" s="129">
        <v>2343.98</v>
      </c>
      <c r="K11406" s="101" t="s">
        <v>1388</v>
      </c>
    </row>
    <row r="11407" spans="1:11" ht="56.25" customHeight="1">
      <c r="A11407" s="98" t="s">
        <v>634</v>
      </c>
      <c r="B11407" s="125" t="s">
        <v>1313</v>
      </c>
      <c r="C11407" s="126">
        <v>42489</v>
      </c>
      <c r="D11407" s="98" t="s">
        <v>11</v>
      </c>
      <c r="E11407" s="98">
        <v>192479</v>
      </c>
      <c r="F11407" s="98"/>
      <c r="G11407" s="127" t="s">
        <v>3721</v>
      </c>
      <c r="H11407" s="128">
        <v>50</v>
      </c>
      <c r="I11407" s="128">
        <v>0</v>
      </c>
      <c r="J11407" s="129">
        <v>50</v>
      </c>
      <c r="K11407" s="101" t="s">
        <v>1388</v>
      </c>
    </row>
    <row r="11408" spans="1:11" ht="56.25" customHeight="1">
      <c r="A11408" s="98" t="s">
        <v>634</v>
      </c>
      <c r="B11408" s="125" t="s">
        <v>1313</v>
      </c>
      <c r="C11408" s="126">
        <v>42493</v>
      </c>
      <c r="D11408" s="98" t="s">
        <v>11</v>
      </c>
      <c r="E11408" s="98">
        <v>192557</v>
      </c>
      <c r="F11408" s="98"/>
      <c r="G11408" s="127" t="s">
        <v>3761</v>
      </c>
      <c r="H11408" s="128">
        <v>50</v>
      </c>
      <c r="I11408" s="128">
        <v>0</v>
      </c>
      <c r="J11408" s="129">
        <v>50</v>
      </c>
      <c r="K11408" s="101" t="s">
        <v>1388</v>
      </c>
    </row>
    <row r="11409" spans="1:11" ht="56.25" customHeight="1">
      <c r="A11409" s="98" t="s">
        <v>634</v>
      </c>
      <c r="B11409" s="125" t="s">
        <v>1313</v>
      </c>
      <c r="C11409" s="126">
        <v>42493</v>
      </c>
      <c r="D11409" s="98" t="s">
        <v>11</v>
      </c>
      <c r="E11409" s="98">
        <v>192587</v>
      </c>
      <c r="F11409" s="98"/>
      <c r="G11409" s="127" t="s">
        <v>3764</v>
      </c>
      <c r="H11409" s="128">
        <v>5072</v>
      </c>
      <c r="I11409" s="128">
        <v>0</v>
      </c>
      <c r="J11409" s="129">
        <v>5072</v>
      </c>
      <c r="K11409" s="101" t="s">
        <v>1388</v>
      </c>
    </row>
    <row r="11410" spans="1:11" ht="56.25" customHeight="1">
      <c r="A11410" s="98" t="s">
        <v>634</v>
      </c>
      <c r="B11410" s="125" t="s">
        <v>1313</v>
      </c>
      <c r="C11410" s="126">
        <v>42501</v>
      </c>
      <c r="D11410" s="98" t="s">
        <v>11</v>
      </c>
      <c r="E11410" s="98">
        <v>193209</v>
      </c>
      <c r="F11410" s="98"/>
      <c r="G11410" s="127" t="s">
        <v>3912</v>
      </c>
      <c r="H11410" s="128">
        <v>50</v>
      </c>
      <c r="I11410" s="128">
        <v>0</v>
      </c>
      <c r="J11410" s="129">
        <v>50</v>
      </c>
      <c r="K11410" s="101" t="s">
        <v>1388</v>
      </c>
    </row>
    <row r="11411" spans="1:11" ht="56.25" customHeight="1">
      <c r="A11411" s="98" t="s">
        <v>634</v>
      </c>
      <c r="B11411" s="125" t="s">
        <v>1313</v>
      </c>
      <c r="C11411" s="126">
        <v>42513</v>
      </c>
      <c r="D11411" s="98" t="s">
        <v>11</v>
      </c>
      <c r="E11411" s="98">
        <v>194290</v>
      </c>
      <c r="F11411" s="98"/>
      <c r="G11411" s="127" t="s">
        <v>4218</v>
      </c>
      <c r="H11411" s="128">
        <v>296</v>
      </c>
      <c r="I11411" s="128">
        <v>0</v>
      </c>
      <c r="J11411" s="129">
        <v>296</v>
      </c>
      <c r="K11411" s="101" t="s">
        <v>1388</v>
      </c>
    </row>
    <row r="11412" spans="1:11" ht="56.25" customHeight="1">
      <c r="A11412" s="98" t="s">
        <v>634</v>
      </c>
      <c r="B11412" s="125" t="s">
        <v>1313</v>
      </c>
      <c r="C11412" s="126">
        <v>42513</v>
      </c>
      <c r="D11412" s="98" t="s">
        <v>11</v>
      </c>
      <c r="E11412" s="98">
        <v>194296</v>
      </c>
      <c r="F11412" s="98"/>
      <c r="G11412" s="127" t="s">
        <v>4220</v>
      </c>
      <c r="H11412" s="128">
        <v>1813.5</v>
      </c>
      <c r="I11412" s="128">
        <v>0</v>
      </c>
      <c r="J11412" s="129">
        <v>1813.5</v>
      </c>
      <c r="K11412" s="101" t="s">
        <v>1388</v>
      </c>
    </row>
    <row r="11413" spans="1:11" ht="56.25" customHeight="1">
      <c r="A11413" s="98" t="s">
        <v>634</v>
      </c>
      <c r="B11413" s="125" t="s">
        <v>1313</v>
      </c>
      <c r="C11413" s="126">
        <v>42514</v>
      </c>
      <c r="D11413" s="98" t="s">
        <v>11</v>
      </c>
      <c r="E11413" s="98">
        <v>194344</v>
      </c>
      <c r="F11413" s="98"/>
      <c r="G11413" s="127" t="s">
        <v>4255</v>
      </c>
      <c r="H11413" s="128">
        <v>623.42999999999995</v>
      </c>
      <c r="I11413" s="128">
        <v>0</v>
      </c>
      <c r="J11413" s="129">
        <v>623.42999999999995</v>
      </c>
      <c r="K11413" s="101" t="s">
        <v>1388</v>
      </c>
    </row>
    <row r="11414" spans="1:11" ht="56.25" customHeight="1">
      <c r="A11414" s="98" t="s">
        <v>634</v>
      </c>
      <c r="B11414" s="125" t="s">
        <v>1313</v>
      </c>
      <c r="C11414" s="126">
        <v>42514</v>
      </c>
      <c r="D11414" s="98" t="s">
        <v>6</v>
      </c>
      <c r="E11414" s="98">
        <v>194355</v>
      </c>
      <c r="F11414" s="98"/>
      <c r="G11414" s="127" t="s">
        <v>4241</v>
      </c>
      <c r="H11414" s="128">
        <v>0</v>
      </c>
      <c r="I11414" s="128">
        <v>584651.06999999995</v>
      </c>
      <c r="J11414" s="129">
        <v>584651.06999999995</v>
      </c>
      <c r="K11414" s="101" t="s">
        <v>1388</v>
      </c>
    </row>
    <row r="11415" spans="1:11" ht="56.25" customHeight="1">
      <c r="A11415" s="98" t="s">
        <v>634</v>
      </c>
      <c r="B11415" s="125" t="s">
        <v>1313</v>
      </c>
      <c r="C11415" s="126">
        <v>42514</v>
      </c>
      <c r="D11415" s="98" t="s">
        <v>6</v>
      </c>
      <c r="E11415" s="98">
        <v>194371</v>
      </c>
      <c r="F11415" s="98"/>
      <c r="G11415" s="127" t="s">
        <v>4242</v>
      </c>
      <c r="H11415" s="128">
        <v>0</v>
      </c>
      <c r="I11415" s="128">
        <v>1230601.92</v>
      </c>
      <c r="J11415" s="129">
        <v>1230601.92</v>
      </c>
      <c r="K11415" s="101" t="s">
        <v>1388</v>
      </c>
    </row>
    <row r="11416" spans="1:11" ht="56.25" customHeight="1">
      <c r="A11416" s="98" t="s">
        <v>634</v>
      </c>
      <c r="B11416" s="125" t="s">
        <v>1313</v>
      </c>
      <c r="C11416" s="126">
        <v>42515</v>
      </c>
      <c r="D11416" s="98" t="s">
        <v>6</v>
      </c>
      <c r="E11416" s="98">
        <v>194556</v>
      </c>
      <c r="F11416" s="98"/>
      <c r="G11416" s="127" t="s">
        <v>4274</v>
      </c>
      <c r="H11416" s="128">
        <v>0</v>
      </c>
      <c r="I11416" s="128">
        <v>3111955.24</v>
      </c>
      <c r="J11416" s="129">
        <v>3111955.24</v>
      </c>
      <c r="K11416" s="101" t="s">
        <v>1388</v>
      </c>
    </row>
    <row r="11417" spans="1:11" ht="56.25" customHeight="1">
      <c r="A11417" s="98" t="s">
        <v>634</v>
      </c>
      <c r="B11417" s="125" t="s">
        <v>1313</v>
      </c>
      <c r="C11417" s="126">
        <v>42515</v>
      </c>
      <c r="D11417" s="98" t="s">
        <v>11</v>
      </c>
      <c r="E11417" s="98">
        <v>194620</v>
      </c>
      <c r="F11417" s="98"/>
      <c r="G11417" s="127" t="s">
        <v>4283</v>
      </c>
      <c r="H11417" s="128">
        <v>8837.32</v>
      </c>
      <c r="I11417" s="128">
        <v>0</v>
      </c>
      <c r="J11417" s="129">
        <v>8837.32</v>
      </c>
      <c r="K11417" s="101" t="s">
        <v>1388</v>
      </c>
    </row>
    <row r="11418" spans="1:11" ht="56.25" customHeight="1">
      <c r="A11418" s="98" t="s">
        <v>634</v>
      </c>
      <c r="B11418" s="125" t="s">
        <v>1313</v>
      </c>
      <c r="C11418" s="126">
        <v>42517</v>
      </c>
      <c r="D11418" s="98" t="s">
        <v>11</v>
      </c>
      <c r="E11418" s="98">
        <v>194668</v>
      </c>
      <c r="F11418" s="98"/>
      <c r="G11418" s="127" t="s">
        <v>4305</v>
      </c>
      <c r="H11418" s="128">
        <v>635.44000000000005</v>
      </c>
      <c r="I11418" s="128">
        <v>0</v>
      </c>
      <c r="J11418" s="129">
        <v>635.44000000000005</v>
      </c>
      <c r="K11418" s="101" t="s">
        <v>1388</v>
      </c>
    </row>
    <row r="11419" spans="1:11" ht="56.25" customHeight="1">
      <c r="A11419" s="98" t="s">
        <v>634</v>
      </c>
      <c r="B11419" s="125" t="s">
        <v>1313</v>
      </c>
      <c r="C11419" s="126">
        <v>42517</v>
      </c>
      <c r="D11419" s="98" t="s">
        <v>11</v>
      </c>
      <c r="E11419" s="98">
        <v>194693</v>
      </c>
      <c r="F11419" s="98"/>
      <c r="G11419" s="127" t="s">
        <v>4307</v>
      </c>
      <c r="H11419" s="128">
        <v>50</v>
      </c>
      <c r="I11419" s="128">
        <v>0</v>
      </c>
      <c r="J11419" s="129">
        <v>50</v>
      </c>
      <c r="K11419" s="101" t="s">
        <v>1388</v>
      </c>
    </row>
    <row r="11420" spans="1:11" ht="56.25" customHeight="1">
      <c r="A11420" s="98" t="s">
        <v>634</v>
      </c>
      <c r="B11420" s="125" t="s">
        <v>1313</v>
      </c>
      <c r="C11420" s="126">
        <v>42528</v>
      </c>
      <c r="D11420" s="98" t="s">
        <v>6</v>
      </c>
      <c r="E11420" s="98">
        <v>199035</v>
      </c>
      <c r="F11420" s="98"/>
      <c r="G11420" s="127" t="s">
        <v>4528</v>
      </c>
      <c r="H11420" s="128">
        <v>0</v>
      </c>
      <c r="I11420" s="128">
        <v>3671306.73</v>
      </c>
      <c r="J11420" s="129">
        <v>3671306.73</v>
      </c>
      <c r="K11420" s="101" t="s">
        <v>1388</v>
      </c>
    </row>
    <row r="11421" spans="1:11" ht="56.25" customHeight="1">
      <c r="A11421" s="98" t="s">
        <v>634</v>
      </c>
      <c r="B11421" s="125" t="s">
        <v>1313</v>
      </c>
      <c r="C11421" s="126">
        <v>42535</v>
      </c>
      <c r="D11421" s="98" t="s">
        <v>11</v>
      </c>
      <c r="E11421" s="98">
        <v>202762</v>
      </c>
      <c r="F11421" s="98"/>
      <c r="G11421" s="127" t="s">
        <v>4618</v>
      </c>
      <c r="H11421" s="128">
        <v>18798.310000000001</v>
      </c>
      <c r="I11421" s="128">
        <v>0</v>
      </c>
      <c r="J11421" s="129">
        <v>18798.310000000001</v>
      </c>
      <c r="K11421" s="101" t="s">
        <v>1388</v>
      </c>
    </row>
    <row r="11422" spans="1:11" ht="56.25" customHeight="1">
      <c r="A11422" s="98" t="s">
        <v>634</v>
      </c>
      <c r="B11422" s="125" t="s">
        <v>1313</v>
      </c>
      <c r="C11422" s="126">
        <v>42535</v>
      </c>
      <c r="D11422" s="98" t="s">
        <v>11</v>
      </c>
      <c r="E11422" s="98">
        <v>202763</v>
      </c>
      <c r="F11422" s="98"/>
      <c r="G11422" s="127" t="s">
        <v>4619</v>
      </c>
      <c r="H11422" s="128">
        <v>6047.49</v>
      </c>
      <c r="I11422" s="128">
        <v>0</v>
      </c>
      <c r="J11422" s="129">
        <v>6047.49</v>
      </c>
      <c r="K11422" s="101" t="s">
        <v>1388</v>
      </c>
    </row>
    <row r="11423" spans="1:11" ht="56.25" customHeight="1">
      <c r="A11423" s="98" t="s">
        <v>634</v>
      </c>
      <c r="B11423" s="125" t="s">
        <v>1313</v>
      </c>
      <c r="C11423" s="126">
        <v>42535</v>
      </c>
      <c r="D11423" s="98" t="s">
        <v>11</v>
      </c>
      <c r="E11423" s="98">
        <v>202764</v>
      </c>
      <c r="F11423" s="98"/>
      <c r="G11423" s="127" t="s">
        <v>4620</v>
      </c>
      <c r="H11423" s="128">
        <v>5231.5600000000004</v>
      </c>
      <c r="I11423" s="128">
        <v>0</v>
      </c>
      <c r="J11423" s="129">
        <v>5231.5600000000004</v>
      </c>
      <c r="K11423" s="101" t="s">
        <v>1388</v>
      </c>
    </row>
    <row r="11424" spans="1:11" ht="56.25" customHeight="1">
      <c r="A11424" s="98" t="s">
        <v>634</v>
      </c>
      <c r="B11424" s="125" t="s">
        <v>1313</v>
      </c>
      <c r="C11424" s="126">
        <v>42535</v>
      </c>
      <c r="D11424" s="98" t="s">
        <v>11</v>
      </c>
      <c r="E11424" s="98">
        <v>202765</v>
      </c>
      <c r="F11424" s="98"/>
      <c r="G11424" s="127" t="s">
        <v>4621</v>
      </c>
      <c r="H11424" s="128">
        <v>363.09</v>
      </c>
      <c r="I11424" s="128">
        <v>0</v>
      </c>
      <c r="J11424" s="129">
        <v>363.09</v>
      </c>
      <c r="K11424" s="101" t="s">
        <v>1388</v>
      </c>
    </row>
    <row r="11425" spans="1:11" ht="56.25" customHeight="1">
      <c r="A11425" s="98" t="s">
        <v>634</v>
      </c>
      <c r="B11425" s="125" t="s">
        <v>1313</v>
      </c>
      <c r="C11425" s="126">
        <v>42541</v>
      </c>
      <c r="D11425" s="98" t="s">
        <v>11</v>
      </c>
      <c r="E11425" s="98">
        <v>207374</v>
      </c>
      <c r="F11425" s="98"/>
      <c r="G11425" s="127" t="s">
        <v>4868</v>
      </c>
      <c r="H11425" s="128">
        <v>14595.93</v>
      </c>
      <c r="I11425" s="128">
        <v>0</v>
      </c>
      <c r="J11425" s="129">
        <v>14595.93</v>
      </c>
      <c r="K11425" s="101" t="s">
        <v>1388</v>
      </c>
    </row>
    <row r="11426" spans="1:11" ht="56.25" customHeight="1">
      <c r="A11426" s="98" t="s">
        <v>634</v>
      </c>
      <c r="B11426" s="125" t="s">
        <v>1313</v>
      </c>
      <c r="C11426" s="126">
        <v>42541</v>
      </c>
      <c r="D11426" s="98" t="s">
        <v>20</v>
      </c>
      <c r="E11426" s="98">
        <v>207375</v>
      </c>
      <c r="F11426" s="98"/>
      <c r="G11426" s="127" t="s">
        <v>4869</v>
      </c>
      <c r="H11426" s="128">
        <v>20779901.399999999</v>
      </c>
      <c r="I11426" s="128">
        <v>0</v>
      </c>
      <c r="J11426" s="129">
        <v>20779901.399999999</v>
      </c>
      <c r="K11426" s="101" t="s">
        <v>1388</v>
      </c>
    </row>
    <row r="11427" spans="1:11" ht="56.25" customHeight="1">
      <c r="A11427" s="98" t="s">
        <v>634</v>
      </c>
      <c r="B11427" s="125" t="s">
        <v>1313</v>
      </c>
      <c r="C11427" s="126">
        <v>42543</v>
      </c>
      <c r="D11427" s="98" t="s">
        <v>11</v>
      </c>
      <c r="E11427" s="98">
        <v>208188</v>
      </c>
      <c r="F11427" s="98"/>
      <c r="G11427" s="127" t="s">
        <v>4922</v>
      </c>
      <c r="H11427" s="128">
        <v>50</v>
      </c>
      <c r="I11427" s="128">
        <v>0</v>
      </c>
      <c r="J11427" s="129">
        <v>50</v>
      </c>
      <c r="K11427" s="101" t="s">
        <v>1388</v>
      </c>
    </row>
    <row r="11428" spans="1:11" ht="56.25" customHeight="1">
      <c r="A11428" s="98" t="s">
        <v>634</v>
      </c>
      <c r="B11428" s="125" t="s">
        <v>1313</v>
      </c>
      <c r="C11428" s="126">
        <v>42548</v>
      </c>
      <c r="D11428" s="98" t="s">
        <v>11</v>
      </c>
      <c r="E11428" s="98">
        <v>211569</v>
      </c>
      <c r="F11428" s="98"/>
      <c r="G11428" s="127" t="s">
        <v>5015</v>
      </c>
      <c r="H11428" s="128">
        <v>50</v>
      </c>
      <c r="I11428" s="128">
        <v>0</v>
      </c>
      <c r="J11428" s="129">
        <v>50</v>
      </c>
      <c r="K11428" s="101" t="s">
        <v>1388</v>
      </c>
    </row>
    <row r="11429" spans="1:11" ht="56.25" customHeight="1">
      <c r="A11429" s="98" t="s">
        <v>634</v>
      </c>
      <c r="B11429" s="125" t="s">
        <v>1313</v>
      </c>
      <c r="C11429" s="126">
        <v>42548</v>
      </c>
      <c r="D11429" s="98" t="s">
        <v>11</v>
      </c>
      <c r="E11429" s="98">
        <v>211691</v>
      </c>
      <c r="F11429" s="98"/>
      <c r="G11429" s="127" t="s">
        <v>5016</v>
      </c>
      <c r="H11429" s="128">
        <v>50</v>
      </c>
      <c r="I11429" s="128">
        <v>0</v>
      </c>
      <c r="J11429" s="129">
        <v>50</v>
      </c>
      <c r="K11429" s="101" t="s">
        <v>1388</v>
      </c>
    </row>
    <row r="11430" spans="1:11" ht="56.25" customHeight="1">
      <c r="A11430" s="98" t="s">
        <v>634</v>
      </c>
      <c r="B11430" s="125" t="s">
        <v>1313</v>
      </c>
      <c r="C11430" s="126">
        <v>42551</v>
      </c>
      <c r="D11430" s="98" t="s">
        <v>11</v>
      </c>
      <c r="E11430" s="98">
        <v>214425</v>
      </c>
      <c r="F11430" s="98"/>
      <c r="G11430" s="127" t="s">
        <v>5204</v>
      </c>
      <c r="H11430" s="128">
        <v>2613.5700000000002</v>
      </c>
      <c r="I11430" s="128">
        <v>0</v>
      </c>
      <c r="J11430" s="129">
        <v>2613.5700000000002</v>
      </c>
      <c r="K11430" s="101" t="s">
        <v>1388</v>
      </c>
    </row>
    <row r="11431" spans="1:11" ht="56.25" customHeight="1">
      <c r="A11431" s="98" t="s">
        <v>634</v>
      </c>
      <c r="B11431" s="125" t="s">
        <v>1313</v>
      </c>
      <c r="C11431" s="126">
        <v>42551</v>
      </c>
      <c r="D11431" s="98" t="s">
        <v>20</v>
      </c>
      <c r="E11431" s="98">
        <v>214426</v>
      </c>
      <c r="F11431" s="98"/>
      <c r="G11431" s="127" t="s">
        <v>5205</v>
      </c>
      <c r="H11431" s="128">
        <v>3662243.37</v>
      </c>
      <c r="I11431" s="128">
        <v>0</v>
      </c>
      <c r="J11431" s="129">
        <v>3662243.37</v>
      </c>
      <c r="K11431" s="101" t="s">
        <v>1388</v>
      </c>
    </row>
    <row r="11432" spans="1:11" ht="56.25" customHeight="1">
      <c r="A11432" s="98" t="s">
        <v>634</v>
      </c>
      <c r="B11432" s="125" t="s">
        <v>1313</v>
      </c>
      <c r="C11432" s="126">
        <v>42551</v>
      </c>
      <c r="D11432" s="98" t="s">
        <v>11</v>
      </c>
      <c r="E11432" s="98">
        <v>214427</v>
      </c>
      <c r="F11432" s="98"/>
      <c r="G11432" s="127" t="s">
        <v>5206</v>
      </c>
      <c r="H11432" s="128">
        <v>1633.83</v>
      </c>
      <c r="I11432" s="128">
        <v>0</v>
      </c>
      <c r="J11432" s="129">
        <v>1633.83</v>
      </c>
      <c r="K11432" s="101" t="s">
        <v>1388</v>
      </c>
    </row>
    <row r="11433" spans="1:11" ht="56.25" customHeight="1">
      <c r="A11433" s="98" t="s">
        <v>634</v>
      </c>
      <c r="B11433" s="125" t="s">
        <v>1313</v>
      </c>
      <c r="C11433" s="126">
        <v>42551</v>
      </c>
      <c r="D11433" s="98" t="s">
        <v>20</v>
      </c>
      <c r="E11433" s="98">
        <v>214428</v>
      </c>
      <c r="F11433" s="98"/>
      <c r="G11433" s="127" t="s">
        <v>5207</v>
      </c>
      <c r="H11433" s="128">
        <v>2262612.13</v>
      </c>
      <c r="I11433" s="128">
        <v>0</v>
      </c>
      <c r="J11433" s="129">
        <v>2262612.13</v>
      </c>
      <c r="K11433" s="101" t="s">
        <v>1388</v>
      </c>
    </row>
    <row r="11434" spans="1:11" ht="56.25" customHeight="1">
      <c r="A11434" s="98" t="s">
        <v>634</v>
      </c>
      <c r="B11434" s="125" t="s">
        <v>1313</v>
      </c>
      <c r="C11434" s="126">
        <v>42551</v>
      </c>
      <c r="D11434" s="98" t="s">
        <v>11</v>
      </c>
      <c r="E11434" s="98">
        <v>214429</v>
      </c>
      <c r="F11434" s="98"/>
      <c r="G11434" s="127" t="s">
        <v>5208</v>
      </c>
      <c r="H11434" s="128">
        <v>1175.33</v>
      </c>
      <c r="I11434" s="128">
        <v>0</v>
      </c>
      <c r="J11434" s="129">
        <v>1175.33</v>
      </c>
      <c r="K11434" s="101" t="s">
        <v>1388</v>
      </c>
    </row>
    <row r="11435" spans="1:11" ht="56.25" customHeight="1">
      <c r="A11435" s="98" t="s">
        <v>634</v>
      </c>
      <c r="B11435" s="125" t="s">
        <v>1313</v>
      </c>
      <c r="C11435" s="126">
        <v>42551</v>
      </c>
      <c r="D11435" s="98" t="s">
        <v>20</v>
      </c>
      <c r="E11435" s="98">
        <v>214430</v>
      </c>
      <c r="F11435" s="98"/>
      <c r="G11435" s="127" t="s">
        <v>5209</v>
      </c>
      <c r="H11435" s="128">
        <v>1607613.1</v>
      </c>
      <c r="I11435" s="128">
        <v>0</v>
      </c>
      <c r="J11435" s="129">
        <v>1607613.1</v>
      </c>
      <c r="K11435" s="101" t="s">
        <v>1388</v>
      </c>
    </row>
    <row r="11436" spans="1:11" ht="56.25" customHeight="1">
      <c r="A11436" s="98" t="s">
        <v>634</v>
      </c>
      <c r="B11436" s="125" t="s">
        <v>1313</v>
      </c>
      <c r="C11436" s="126">
        <v>42551</v>
      </c>
      <c r="D11436" s="98" t="s">
        <v>6</v>
      </c>
      <c r="E11436" s="98">
        <v>214700</v>
      </c>
      <c r="F11436" s="98"/>
      <c r="G11436" s="127" t="s">
        <v>5187</v>
      </c>
      <c r="H11436" s="128">
        <v>0</v>
      </c>
      <c r="I11436" s="128">
        <v>175410.03</v>
      </c>
      <c r="J11436" s="129">
        <v>175410.03</v>
      </c>
      <c r="K11436" s="101" t="s">
        <v>1388</v>
      </c>
    </row>
    <row r="11437" spans="1:11" ht="56.25" customHeight="1">
      <c r="A11437" s="98" t="s">
        <v>634</v>
      </c>
      <c r="B11437" s="125" t="s">
        <v>1313</v>
      </c>
      <c r="C11437" s="126">
        <v>42551</v>
      </c>
      <c r="D11437" s="98" t="s">
        <v>6</v>
      </c>
      <c r="E11437" s="98">
        <v>214701</v>
      </c>
      <c r="F11437" s="98"/>
      <c r="G11437" s="127" t="s">
        <v>5188</v>
      </c>
      <c r="H11437" s="128">
        <v>0</v>
      </c>
      <c r="I11437" s="128">
        <v>36235.230000000003</v>
      </c>
      <c r="J11437" s="129">
        <v>36235.230000000003</v>
      </c>
      <c r="K11437" s="101" t="s">
        <v>1388</v>
      </c>
    </row>
    <row r="11438" spans="1:11" ht="56.25" customHeight="1">
      <c r="A11438" s="98" t="s">
        <v>634</v>
      </c>
      <c r="B11438" s="125" t="s">
        <v>1313</v>
      </c>
      <c r="C11438" s="126">
        <v>42551</v>
      </c>
      <c r="D11438" s="98" t="s">
        <v>6</v>
      </c>
      <c r="E11438" s="98">
        <v>214702</v>
      </c>
      <c r="F11438" s="98"/>
      <c r="G11438" s="127" t="s">
        <v>5189</v>
      </c>
      <c r="H11438" s="128">
        <v>0</v>
      </c>
      <c r="I11438" s="128">
        <v>151291.04999999999</v>
      </c>
      <c r="J11438" s="129">
        <v>151291.04999999999</v>
      </c>
      <c r="K11438" s="101" t="s">
        <v>1388</v>
      </c>
    </row>
    <row r="11439" spans="1:11" ht="56.25" customHeight="1">
      <c r="A11439" s="98" t="s">
        <v>634</v>
      </c>
      <c r="B11439" s="125" t="s">
        <v>1313</v>
      </c>
      <c r="C11439" s="126">
        <v>42551</v>
      </c>
      <c r="D11439" s="98" t="s">
        <v>6</v>
      </c>
      <c r="E11439" s="98">
        <v>214814</v>
      </c>
      <c r="F11439" s="98"/>
      <c r="G11439" s="127" t="s">
        <v>5183</v>
      </c>
      <c r="H11439" s="128">
        <v>0</v>
      </c>
      <c r="I11439" s="128">
        <v>194989.64</v>
      </c>
      <c r="J11439" s="129">
        <v>194989.64</v>
      </c>
      <c r="K11439" s="101" t="s">
        <v>1388</v>
      </c>
    </row>
    <row r="11440" spans="1:11" ht="56.25" customHeight="1">
      <c r="A11440" s="98" t="s">
        <v>634</v>
      </c>
      <c r="B11440" s="125" t="s">
        <v>1313</v>
      </c>
      <c r="C11440" s="126">
        <v>42551</v>
      </c>
      <c r="D11440" s="98" t="s">
        <v>6</v>
      </c>
      <c r="E11440" s="98">
        <v>214816</v>
      </c>
      <c r="F11440" s="98"/>
      <c r="G11440" s="127" t="s">
        <v>5184</v>
      </c>
      <c r="H11440" s="128">
        <v>0</v>
      </c>
      <c r="I11440" s="128">
        <v>504133.02</v>
      </c>
      <c r="J11440" s="129">
        <v>504133.02</v>
      </c>
      <c r="K11440" s="101" t="s">
        <v>1388</v>
      </c>
    </row>
    <row r="11441" spans="1:11" ht="56.25" customHeight="1">
      <c r="A11441" s="98" t="s">
        <v>634</v>
      </c>
      <c r="B11441" s="125" t="s">
        <v>1313</v>
      </c>
      <c r="C11441" s="126">
        <v>42551</v>
      </c>
      <c r="D11441" s="98" t="s">
        <v>6</v>
      </c>
      <c r="E11441" s="98">
        <v>214817</v>
      </c>
      <c r="F11441" s="98"/>
      <c r="G11441" s="127" t="s">
        <v>5185</v>
      </c>
      <c r="H11441" s="128">
        <v>0</v>
      </c>
      <c r="I11441" s="128">
        <v>382548.26</v>
      </c>
      <c r="J11441" s="129">
        <v>382548.26</v>
      </c>
      <c r="K11441" s="101" t="s">
        <v>1388</v>
      </c>
    </row>
    <row r="11442" spans="1:11" ht="56.25" customHeight="1">
      <c r="A11442" s="98" t="s">
        <v>634</v>
      </c>
      <c r="B11442" s="125" t="s">
        <v>1313</v>
      </c>
      <c r="C11442" s="126">
        <v>42551</v>
      </c>
      <c r="D11442" s="98" t="s">
        <v>6</v>
      </c>
      <c r="E11442" s="98">
        <v>214870</v>
      </c>
      <c r="F11442" s="98"/>
      <c r="G11442" s="127" t="s">
        <v>5186</v>
      </c>
      <c r="H11442" s="128">
        <v>0</v>
      </c>
      <c r="I11442" s="128">
        <v>5016998.83</v>
      </c>
      <c r="J11442" s="129">
        <v>5016998.83</v>
      </c>
      <c r="K11442" s="101" t="s">
        <v>1388</v>
      </c>
    </row>
    <row r="11443" spans="1:11" ht="56.25" customHeight="1">
      <c r="A11443" s="98" t="s">
        <v>634</v>
      </c>
      <c r="B11443" s="125" t="s">
        <v>1313</v>
      </c>
      <c r="C11443" s="126">
        <v>42551</v>
      </c>
      <c r="D11443" s="98" t="s">
        <v>11</v>
      </c>
      <c r="E11443" s="98">
        <v>215000</v>
      </c>
      <c r="F11443" s="98"/>
      <c r="G11443" s="127" t="s">
        <v>5210</v>
      </c>
      <c r="H11443" s="128">
        <v>50</v>
      </c>
      <c r="I11443" s="128">
        <v>0</v>
      </c>
      <c r="J11443" s="129">
        <v>50</v>
      </c>
      <c r="K11443" s="101" t="s">
        <v>1388</v>
      </c>
    </row>
    <row r="11444" spans="1:11" ht="56.25" customHeight="1">
      <c r="A11444" s="98" t="s">
        <v>634</v>
      </c>
      <c r="B11444" s="125" t="s">
        <v>1313</v>
      </c>
      <c r="C11444" s="126">
        <v>42551</v>
      </c>
      <c r="D11444" s="98" t="s">
        <v>11</v>
      </c>
      <c r="E11444" s="98">
        <v>215001</v>
      </c>
      <c r="F11444" s="98"/>
      <c r="G11444" s="127" t="s">
        <v>5211</v>
      </c>
      <c r="H11444" s="128">
        <v>50</v>
      </c>
      <c r="I11444" s="128">
        <v>0</v>
      </c>
      <c r="J11444" s="129">
        <v>50</v>
      </c>
      <c r="K11444" s="101" t="s">
        <v>1388</v>
      </c>
    </row>
    <row r="11445" spans="1:11" ht="56.25" customHeight="1">
      <c r="A11445" s="98" t="s">
        <v>634</v>
      </c>
      <c r="B11445" s="125" t="s">
        <v>1313</v>
      </c>
      <c r="C11445" s="126">
        <v>42551</v>
      </c>
      <c r="D11445" s="98" t="s">
        <v>11</v>
      </c>
      <c r="E11445" s="98">
        <v>215096</v>
      </c>
      <c r="F11445" s="98"/>
      <c r="G11445" s="127" t="s">
        <v>5212</v>
      </c>
      <c r="H11445" s="128">
        <v>435.11</v>
      </c>
      <c r="I11445" s="128">
        <v>0</v>
      </c>
      <c r="J11445" s="129">
        <v>435.11</v>
      </c>
      <c r="K11445" s="101" t="s">
        <v>1388</v>
      </c>
    </row>
    <row r="11446" spans="1:11" ht="56.25" customHeight="1">
      <c r="A11446" s="98" t="s">
        <v>634</v>
      </c>
      <c r="B11446" s="125" t="s">
        <v>1313</v>
      </c>
      <c r="C11446" s="126">
        <v>42551</v>
      </c>
      <c r="D11446" s="98" t="s">
        <v>11</v>
      </c>
      <c r="E11446" s="98">
        <v>215099</v>
      </c>
      <c r="F11446" s="98"/>
      <c r="G11446" s="127" t="s">
        <v>5212</v>
      </c>
      <c r="H11446" s="128">
        <v>83.9</v>
      </c>
      <c r="I11446" s="128">
        <v>0</v>
      </c>
      <c r="J11446" s="129">
        <v>83.9</v>
      </c>
      <c r="K11446" s="101" t="s">
        <v>1388</v>
      </c>
    </row>
    <row r="11447" spans="1:11" ht="56.25" customHeight="1">
      <c r="A11447" s="98" t="s">
        <v>634</v>
      </c>
      <c r="B11447" s="125" t="s">
        <v>1313</v>
      </c>
      <c r="C11447" s="126">
        <v>42551</v>
      </c>
      <c r="D11447" s="98" t="s">
        <v>6</v>
      </c>
      <c r="E11447" s="98">
        <v>215103</v>
      </c>
      <c r="F11447" s="98"/>
      <c r="G11447" s="127" t="s">
        <v>5180</v>
      </c>
      <c r="H11447" s="128">
        <v>0</v>
      </c>
      <c r="I11447" s="128">
        <v>709470.73</v>
      </c>
      <c r="J11447" s="129">
        <v>709470.73</v>
      </c>
      <c r="K11447" s="101" t="s">
        <v>1388</v>
      </c>
    </row>
    <row r="11448" spans="1:11" ht="56.25" customHeight="1">
      <c r="A11448" s="98" t="s">
        <v>634</v>
      </c>
      <c r="B11448" s="125" t="s">
        <v>1313</v>
      </c>
      <c r="C11448" s="126">
        <v>42551</v>
      </c>
      <c r="D11448" s="98" t="s">
        <v>6</v>
      </c>
      <c r="E11448" s="98">
        <v>215106</v>
      </c>
      <c r="F11448" s="98"/>
      <c r="G11448" s="127" t="s">
        <v>5181</v>
      </c>
      <c r="H11448" s="128">
        <v>0</v>
      </c>
      <c r="I11448" s="128">
        <v>458326.93</v>
      </c>
      <c r="J11448" s="129">
        <v>458326.93</v>
      </c>
      <c r="K11448" s="101" t="s">
        <v>1388</v>
      </c>
    </row>
    <row r="11449" spans="1:11" ht="56.25" customHeight="1">
      <c r="A11449" s="98" t="s">
        <v>634</v>
      </c>
      <c r="B11449" s="125" t="s">
        <v>1313</v>
      </c>
      <c r="C11449" s="126">
        <v>42551</v>
      </c>
      <c r="D11449" s="98" t="s">
        <v>6</v>
      </c>
      <c r="E11449" s="98">
        <v>215109</v>
      </c>
      <c r="F11449" s="98"/>
      <c r="G11449" s="127" t="s">
        <v>5182</v>
      </c>
      <c r="H11449" s="128">
        <v>0</v>
      </c>
      <c r="I11449" s="128">
        <v>409470.44</v>
      </c>
      <c r="J11449" s="129">
        <v>409470.44</v>
      </c>
      <c r="K11449" s="101" t="s">
        <v>1388</v>
      </c>
    </row>
    <row r="11450" spans="1:11" ht="56.25" customHeight="1">
      <c r="A11450" s="98" t="s">
        <v>634</v>
      </c>
      <c r="B11450" s="125" t="s">
        <v>1313</v>
      </c>
      <c r="C11450" s="126">
        <v>42551</v>
      </c>
      <c r="D11450" s="98" t="s">
        <v>11</v>
      </c>
      <c r="E11450" s="98">
        <v>215111</v>
      </c>
      <c r="F11450" s="98"/>
      <c r="G11450" s="127" t="s">
        <v>5213</v>
      </c>
      <c r="H11450" s="128">
        <v>155.94</v>
      </c>
      <c r="I11450" s="128">
        <v>0</v>
      </c>
      <c r="J11450" s="129">
        <v>155.94</v>
      </c>
      <c r="K11450" s="101" t="s">
        <v>1388</v>
      </c>
    </row>
    <row r="11451" spans="1:11" ht="56.25" customHeight="1">
      <c r="A11451" s="98" t="s">
        <v>634</v>
      </c>
      <c r="B11451" s="125" t="s">
        <v>1313</v>
      </c>
      <c r="C11451" s="126">
        <v>42551</v>
      </c>
      <c r="D11451" s="98" t="s">
        <v>11</v>
      </c>
      <c r="E11451" s="98">
        <v>215114</v>
      </c>
      <c r="F11451" s="98"/>
      <c r="G11451" s="127" t="s">
        <v>5214</v>
      </c>
      <c r="H11451" s="128">
        <v>268.33</v>
      </c>
      <c r="I11451" s="128">
        <v>0</v>
      </c>
      <c r="J11451" s="129">
        <v>268.33</v>
      </c>
      <c r="K11451" s="101" t="s">
        <v>1388</v>
      </c>
    </row>
    <row r="11452" spans="1:11" ht="56.25" customHeight="1">
      <c r="A11452" s="98" t="s">
        <v>634</v>
      </c>
      <c r="B11452" s="125" t="s">
        <v>1313</v>
      </c>
      <c r="C11452" s="126">
        <v>42551</v>
      </c>
      <c r="D11452" s="98" t="s">
        <v>11</v>
      </c>
      <c r="E11452" s="98">
        <v>215116</v>
      </c>
      <c r="F11452" s="98"/>
      <c r="G11452" s="127" t="s">
        <v>5215</v>
      </c>
      <c r="H11452" s="128">
        <v>418.52</v>
      </c>
      <c r="I11452" s="128">
        <v>0</v>
      </c>
      <c r="J11452" s="129">
        <v>418.52</v>
      </c>
      <c r="K11452" s="101" t="s">
        <v>1388</v>
      </c>
    </row>
    <row r="11453" spans="1:11" ht="56.25" customHeight="1">
      <c r="A11453" s="98" t="s">
        <v>634</v>
      </c>
      <c r="B11453" s="125" t="s">
        <v>1313</v>
      </c>
      <c r="C11453" s="126">
        <v>42551</v>
      </c>
      <c r="D11453" s="98" t="s">
        <v>20</v>
      </c>
      <c r="E11453" s="98">
        <v>215117</v>
      </c>
      <c r="F11453" s="98"/>
      <c r="G11453" s="127" t="s">
        <v>5216</v>
      </c>
      <c r="H11453" s="128">
        <v>526435.81999999995</v>
      </c>
      <c r="I11453" s="128">
        <v>0</v>
      </c>
      <c r="J11453" s="129">
        <v>526435.81999999995</v>
      </c>
      <c r="K11453" s="101" t="s">
        <v>1388</v>
      </c>
    </row>
    <row r="11454" spans="1:11" ht="56.25" customHeight="1">
      <c r="A11454" s="98" t="s">
        <v>634</v>
      </c>
      <c r="B11454" s="125" t="s">
        <v>1313</v>
      </c>
      <c r="C11454" s="126">
        <v>42551</v>
      </c>
      <c r="D11454" s="98" t="s">
        <v>11</v>
      </c>
      <c r="E11454" s="98">
        <v>215135</v>
      </c>
      <c r="F11454" s="98"/>
      <c r="G11454" s="127" t="s">
        <v>5217</v>
      </c>
      <c r="H11454" s="128">
        <v>1935.43</v>
      </c>
      <c r="I11454" s="128">
        <v>0</v>
      </c>
      <c r="J11454" s="129">
        <v>1935.43</v>
      </c>
      <c r="K11454" s="101" t="s">
        <v>1388</v>
      </c>
    </row>
    <row r="11455" spans="1:11" ht="56.25" customHeight="1">
      <c r="A11455" s="98" t="s">
        <v>634</v>
      </c>
      <c r="B11455" s="125" t="s">
        <v>1313</v>
      </c>
      <c r="C11455" s="126">
        <v>42551</v>
      </c>
      <c r="D11455" s="98" t="s">
        <v>20</v>
      </c>
      <c r="E11455" s="98">
        <v>215136</v>
      </c>
      <c r="F11455" s="98"/>
      <c r="G11455" s="127" t="s">
        <v>5218</v>
      </c>
      <c r="H11455" s="128">
        <v>2693467.91</v>
      </c>
      <c r="I11455" s="128">
        <v>0</v>
      </c>
      <c r="J11455" s="129">
        <v>2693467.91</v>
      </c>
      <c r="K11455" s="101" t="s">
        <v>1388</v>
      </c>
    </row>
    <row r="11456" spans="1:11" ht="56.25" customHeight="1">
      <c r="A11456" s="98" t="s">
        <v>634</v>
      </c>
      <c r="B11456" s="125" t="s">
        <v>1313</v>
      </c>
      <c r="C11456" s="126">
        <v>42551</v>
      </c>
      <c r="D11456" s="98" t="s">
        <v>6</v>
      </c>
      <c r="E11456" s="98">
        <v>215139</v>
      </c>
      <c r="F11456" s="98"/>
      <c r="G11456" s="127" t="s">
        <v>5178</v>
      </c>
      <c r="H11456" s="128">
        <v>0</v>
      </c>
      <c r="I11456" s="128">
        <v>1073771.05</v>
      </c>
      <c r="J11456" s="129">
        <v>1073771.05</v>
      </c>
      <c r="K11456" s="101" t="s">
        <v>1388</v>
      </c>
    </row>
    <row r="11457" spans="1:11" ht="56.25" customHeight="1">
      <c r="A11457" s="98" t="s">
        <v>634</v>
      </c>
      <c r="B11457" s="125" t="s">
        <v>1313</v>
      </c>
      <c r="C11457" s="126">
        <v>42552</v>
      </c>
      <c r="D11457" s="98" t="s">
        <v>11</v>
      </c>
      <c r="E11457" s="98">
        <v>216141</v>
      </c>
      <c r="F11457" s="98"/>
      <c r="G11457" s="127" t="s">
        <v>5249</v>
      </c>
      <c r="H11457" s="128">
        <v>50</v>
      </c>
      <c r="I11457" s="128">
        <v>0</v>
      </c>
      <c r="J11457" s="129">
        <v>50</v>
      </c>
      <c r="K11457" s="101" t="s">
        <v>1388</v>
      </c>
    </row>
    <row r="11458" spans="1:11" ht="56.25" customHeight="1">
      <c r="A11458" s="98" t="s">
        <v>634</v>
      </c>
      <c r="B11458" s="125" t="s">
        <v>1313</v>
      </c>
      <c r="C11458" s="126">
        <v>42562</v>
      </c>
      <c r="D11458" s="98" t="s">
        <v>11</v>
      </c>
      <c r="E11458" s="98">
        <v>221614</v>
      </c>
      <c r="F11458" s="98"/>
      <c r="G11458" s="127" t="s">
        <v>5465</v>
      </c>
      <c r="H11458" s="128">
        <v>50</v>
      </c>
      <c r="I11458" s="128">
        <v>0</v>
      </c>
      <c r="J11458" s="129">
        <v>50</v>
      </c>
      <c r="K11458" s="101" t="s">
        <v>1388</v>
      </c>
    </row>
    <row r="11459" spans="1:11" ht="56.25" customHeight="1">
      <c r="A11459" s="98" t="s">
        <v>634</v>
      </c>
      <c r="B11459" s="125" t="s">
        <v>1313</v>
      </c>
      <c r="C11459" s="126">
        <v>42564</v>
      </c>
      <c r="D11459" s="98" t="s">
        <v>11</v>
      </c>
      <c r="E11459" s="98">
        <v>223849</v>
      </c>
      <c r="F11459" s="98"/>
      <c r="G11459" s="127" t="s">
        <v>5513</v>
      </c>
      <c r="H11459" s="128">
        <v>50</v>
      </c>
      <c r="I11459" s="128">
        <v>0</v>
      </c>
      <c r="J11459" s="129">
        <v>50</v>
      </c>
      <c r="K11459" s="101" t="s">
        <v>1388</v>
      </c>
    </row>
    <row r="11460" spans="1:11" ht="56.25" customHeight="1">
      <c r="A11460" s="98" t="s">
        <v>634</v>
      </c>
      <c r="B11460" s="125" t="s">
        <v>1313</v>
      </c>
      <c r="C11460" s="126">
        <v>42564</v>
      </c>
      <c r="D11460" s="98" t="s">
        <v>11</v>
      </c>
      <c r="E11460" s="98">
        <v>223850</v>
      </c>
      <c r="F11460" s="98"/>
      <c r="G11460" s="127" t="s">
        <v>5514</v>
      </c>
      <c r="H11460" s="128">
        <v>50</v>
      </c>
      <c r="I11460" s="128">
        <v>0</v>
      </c>
      <c r="J11460" s="129">
        <v>50</v>
      </c>
      <c r="K11460" s="101" t="s">
        <v>1388</v>
      </c>
    </row>
    <row r="11461" spans="1:11" ht="56.25" customHeight="1">
      <c r="A11461" s="98" t="s">
        <v>634</v>
      </c>
      <c r="B11461" s="125" t="s">
        <v>1313</v>
      </c>
      <c r="C11461" s="126">
        <v>42570</v>
      </c>
      <c r="D11461" s="98" t="s">
        <v>15</v>
      </c>
      <c r="E11461" s="98">
        <v>226846</v>
      </c>
      <c r="F11461" s="98"/>
      <c r="G11461" s="127" t="s">
        <v>5660</v>
      </c>
      <c r="H11461" s="128">
        <v>486.36</v>
      </c>
      <c r="I11461" s="128">
        <v>0</v>
      </c>
      <c r="J11461" s="129">
        <v>486.36</v>
      </c>
      <c r="K11461" s="101" t="s">
        <v>1388</v>
      </c>
    </row>
    <row r="11462" spans="1:11" ht="56.25" customHeight="1">
      <c r="A11462" s="98" t="s">
        <v>634</v>
      </c>
      <c r="B11462" s="125" t="s">
        <v>1313</v>
      </c>
      <c r="C11462" s="126">
        <v>42570</v>
      </c>
      <c r="D11462" s="98" t="s">
        <v>11</v>
      </c>
      <c r="E11462" s="98">
        <v>227377</v>
      </c>
      <c r="F11462" s="98"/>
      <c r="G11462" s="127" t="s">
        <v>5663</v>
      </c>
      <c r="H11462" s="128">
        <v>50</v>
      </c>
      <c r="I11462" s="128">
        <v>0</v>
      </c>
      <c r="J11462" s="129">
        <v>50</v>
      </c>
      <c r="K11462" s="101" t="s">
        <v>1388</v>
      </c>
    </row>
    <row r="11463" spans="1:11" ht="56.25" customHeight="1">
      <c r="A11463" s="98" t="s">
        <v>634</v>
      </c>
      <c r="B11463" s="125" t="s">
        <v>1313</v>
      </c>
      <c r="C11463" s="126">
        <v>42570</v>
      </c>
      <c r="D11463" s="98" t="s">
        <v>11</v>
      </c>
      <c r="E11463" s="98">
        <v>227378</v>
      </c>
      <c r="F11463" s="98"/>
      <c r="G11463" s="127" t="s">
        <v>5664</v>
      </c>
      <c r="H11463" s="128">
        <v>50</v>
      </c>
      <c r="I11463" s="128">
        <v>0</v>
      </c>
      <c r="J11463" s="129">
        <v>50</v>
      </c>
      <c r="K11463" s="101" t="s">
        <v>1388</v>
      </c>
    </row>
    <row r="11464" spans="1:11" ht="56.25" customHeight="1">
      <c r="A11464" s="98" t="s">
        <v>634</v>
      </c>
      <c r="B11464" s="125" t="s">
        <v>1313</v>
      </c>
      <c r="C11464" s="126">
        <v>42570</v>
      </c>
      <c r="D11464" s="98" t="s">
        <v>11</v>
      </c>
      <c r="E11464" s="98">
        <v>227379</v>
      </c>
      <c r="F11464" s="98"/>
      <c r="G11464" s="127" t="s">
        <v>5665</v>
      </c>
      <c r="H11464" s="128">
        <v>50</v>
      </c>
      <c r="I11464" s="128">
        <v>0</v>
      </c>
      <c r="J11464" s="129">
        <v>50</v>
      </c>
      <c r="K11464" s="101" t="s">
        <v>1388</v>
      </c>
    </row>
    <row r="11465" spans="1:11" ht="56.25" customHeight="1">
      <c r="A11465" s="98" t="s">
        <v>634</v>
      </c>
      <c r="B11465" s="125" t="s">
        <v>1313</v>
      </c>
      <c r="C11465" s="126">
        <v>42571</v>
      </c>
      <c r="D11465" s="98" t="s">
        <v>11</v>
      </c>
      <c r="E11465" s="98">
        <v>228795</v>
      </c>
      <c r="F11465" s="98"/>
      <c r="G11465" s="127" t="s">
        <v>5696</v>
      </c>
      <c r="H11465" s="128">
        <v>50</v>
      </c>
      <c r="I11465" s="128">
        <v>0</v>
      </c>
      <c r="J11465" s="129">
        <v>50</v>
      </c>
      <c r="K11465" s="101" t="s">
        <v>1388</v>
      </c>
    </row>
    <row r="11466" spans="1:11" ht="56.25" customHeight="1">
      <c r="A11466" s="98" t="s">
        <v>634</v>
      </c>
      <c r="B11466" s="125" t="s">
        <v>1313</v>
      </c>
      <c r="C11466" s="126">
        <v>42579</v>
      </c>
      <c r="D11466" s="98" t="s">
        <v>11</v>
      </c>
      <c r="E11466" s="98">
        <v>234311</v>
      </c>
      <c r="F11466" s="98"/>
      <c r="G11466" s="127" t="s">
        <v>5841</v>
      </c>
      <c r="H11466" s="128">
        <v>50</v>
      </c>
      <c r="I11466" s="128">
        <v>0</v>
      </c>
      <c r="J11466" s="129">
        <v>50</v>
      </c>
      <c r="K11466" s="101" t="s">
        <v>1388</v>
      </c>
    </row>
    <row r="11467" spans="1:11" ht="56.25" customHeight="1">
      <c r="A11467" s="98" t="s">
        <v>634</v>
      </c>
      <c r="B11467" s="125" t="s">
        <v>1313</v>
      </c>
      <c r="C11467" s="126">
        <v>42579</v>
      </c>
      <c r="D11467" s="98" t="s">
        <v>11</v>
      </c>
      <c r="E11467" s="98">
        <v>234313</v>
      </c>
      <c r="F11467" s="98"/>
      <c r="G11467" s="127" t="s">
        <v>5842</v>
      </c>
      <c r="H11467" s="128">
        <v>50</v>
      </c>
      <c r="I11467" s="128">
        <v>0</v>
      </c>
      <c r="J11467" s="129">
        <v>50</v>
      </c>
      <c r="K11467" s="101" t="s">
        <v>1388</v>
      </c>
    </row>
    <row r="11468" spans="1:11" ht="56.25" customHeight="1">
      <c r="A11468" s="98" t="s">
        <v>634</v>
      </c>
      <c r="B11468" s="125" t="s">
        <v>1313</v>
      </c>
      <c r="C11468" s="126">
        <v>42579</v>
      </c>
      <c r="D11468" s="98" t="s">
        <v>11</v>
      </c>
      <c r="E11468" s="98">
        <v>234729</v>
      </c>
      <c r="F11468" s="98"/>
      <c r="G11468" s="127" t="s">
        <v>5848</v>
      </c>
      <c r="H11468" s="128">
        <v>50</v>
      </c>
      <c r="I11468" s="128">
        <v>0</v>
      </c>
      <c r="J11468" s="129">
        <v>50</v>
      </c>
      <c r="K11468" s="101" t="s">
        <v>1388</v>
      </c>
    </row>
    <row r="11469" spans="1:11" ht="56.25" customHeight="1">
      <c r="A11469" s="98" t="s">
        <v>634</v>
      </c>
      <c r="B11469" s="125" t="s">
        <v>1313</v>
      </c>
      <c r="C11469" s="126">
        <v>42579</v>
      </c>
      <c r="D11469" s="98" t="s">
        <v>11</v>
      </c>
      <c r="E11469" s="98">
        <v>234854</v>
      </c>
      <c r="F11469" s="98"/>
      <c r="G11469" s="127" t="s">
        <v>5850</v>
      </c>
      <c r="H11469" s="128">
        <v>50</v>
      </c>
      <c r="I11469" s="128">
        <v>0</v>
      </c>
      <c r="J11469" s="129">
        <v>50</v>
      </c>
      <c r="K11469" s="101" t="s">
        <v>1388</v>
      </c>
    </row>
    <row r="11470" spans="1:11" ht="56.25" customHeight="1">
      <c r="A11470" s="98" t="s">
        <v>634</v>
      </c>
      <c r="B11470" s="125" t="s">
        <v>1313</v>
      </c>
      <c r="C11470" s="126">
        <v>42583</v>
      </c>
      <c r="D11470" s="98" t="s">
        <v>6</v>
      </c>
      <c r="E11470" s="98">
        <v>236913</v>
      </c>
      <c r="F11470" s="98"/>
      <c r="G11470" s="127" t="s">
        <v>5939</v>
      </c>
      <c r="H11470" s="128">
        <v>0</v>
      </c>
      <c r="I11470" s="128">
        <v>671773.75</v>
      </c>
      <c r="J11470" s="129">
        <v>671773.75</v>
      </c>
      <c r="K11470" s="101" t="s">
        <v>1388</v>
      </c>
    </row>
    <row r="11471" spans="1:11" ht="56.25" customHeight="1">
      <c r="A11471" s="98" t="s">
        <v>634</v>
      </c>
      <c r="B11471" s="125" t="s">
        <v>1313</v>
      </c>
      <c r="C11471" s="126">
        <v>42590</v>
      </c>
      <c r="D11471" s="98" t="s">
        <v>6</v>
      </c>
      <c r="E11471" s="98">
        <v>242322</v>
      </c>
      <c r="F11471" s="98"/>
      <c r="G11471" s="127" t="s">
        <v>6106</v>
      </c>
      <c r="H11471" s="128">
        <v>0</v>
      </c>
      <c r="I11471" s="128">
        <v>178629.51</v>
      </c>
      <c r="J11471" s="129">
        <v>178629.51</v>
      </c>
      <c r="K11471" s="101" t="s">
        <v>1388</v>
      </c>
    </row>
    <row r="11472" spans="1:11" ht="56.25" customHeight="1">
      <c r="A11472" s="98" t="s">
        <v>634</v>
      </c>
      <c r="B11472" s="125" t="s">
        <v>1313</v>
      </c>
      <c r="C11472" s="126">
        <v>42590</v>
      </c>
      <c r="D11472" s="98" t="s">
        <v>6</v>
      </c>
      <c r="E11472" s="98">
        <v>242324</v>
      </c>
      <c r="F11472" s="98"/>
      <c r="G11472" s="127" t="s">
        <v>6107</v>
      </c>
      <c r="H11472" s="128">
        <v>0</v>
      </c>
      <c r="I11472" s="128">
        <v>4410319.43</v>
      </c>
      <c r="J11472" s="129">
        <v>4410319.43</v>
      </c>
      <c r="K11472" s="101" t="s">
        <v>1388</v>
      </c>
    </row>
    <row r="11473" spans="1:11" ht="56.25" customHeight="1">
      <c r="A11473" s="98" t="s">
        <v>634</v>
      </c>
      <c r="B11473" s="125" t="s">
        <v>1313</v>
      </c>
      <c r="C11473" s="126">
        <v>42592</v>
      </c>
      <c r="D11473" s="98" t="s">
        <v>6</v>
      </c>
      <c r="E11473" s="98">
        <v>244496</v>
      </c>
      <c r="F11473" s="98"/>
      <c r="G11473" s="127" t="s">
        <v>6167</v>
      </c>
      <c r="H11473" s="128">
        <v>0</v>
      </c>
      <c r="I11473" s="128">
        <v>15989.35</v>
      </c>
      <c r="J11473" s="129">
        <v>15989.35</v>
      </c>
      <c r="K11473" s="101" t="s">
        <v>1388</v>
      </c>
    </row>
    <row r="11474" spans="1:11" ht="56.25" customHeight="1">
      <c r="A11474" s="98" t="s">
        <v>634</v>
      </c>
      <c r="B11474" s="125" t="s">
        <v>1313</v>
      </c>
      <c r="C11474" s="126">
        <v>42625</v>
      </c>
      <c r="D11474" s="98" t="s">
        <v>11</v>
      </c>
      <c r="E11474" s="98">
        <v>267498</v>
      </c>
      <c r="F11474" s="98"/>
      <c r="G11474" s="127" t="s">
        <v>7066</v>
      </c>
      <c r="H11474" s="128">
        <v>480</v>
      </c>
      <c r="I11474" s="128">
        <v>0</v>
      </c>
      <c r="J11474" s="129">
        <v>480</v>
      </c>
      <c r="K11474" s="101" t="s">
        <v>1388</v>
      </c>
    </row>
    <row r="11475" spans="1:11" ht="56.25" customHeight="1">
      <c r="A11475" s="98" t="s">
        <v>634</v>
      </c>
      <c r="B11475" s="125" t="s">
        <v>1313</v>
      </c>
      <c r="C11475" s="126">
        <v>42628</v>
      </c>
      <c r="D11475" s="98" t="s">
        <v>6</v>
      </c>
      <c r="E11475" s="98">
        <v>270227</v>
      </c>
      <c r="F11475" s="98"/>
      <c r="G11475" s="127" t="s">
        <v>7143</v>
      </c>
      <c r="H11475" s="128">
        <v>0</v>
      </c>
      <c r="I11475" s="128">
        <v>1441363.38</v>
      </c>
      <c r="J11475" s="129">
        <v>1441363.38</v>
      </c>
      <c r="K11475" s="101" t="s">
        <v>1388</v>
      </c>
    </row>
    <row r="11476" spans="1:11" ht="56.25" customHeight="1">
      <c r="A11476" s="98" t="s">
        <v>634</v>
      </c>
      <c r="B11476" s="125" t="s">
        <v>1313</v>
      </c>
      <c r="C11476" s="126">
        <v>42632</v>
      </c>
      <c r="D11476" s="98" t="s">
        <v>6</v>
      </c>
      <c r="E11476" s="98">
        <v>272469</v>
      </c>
      <c r="F11476" s="98"/>
      <c r="G11476" s="127" t="s">
        <v>7228</v>
      </c>
      <c r="H11476" s="128">
        <v>0</v>
      </c>
      <c r="I11476" s="128">
        <v>437681.76</v>
      </c>
      <c r="J11476" s="129">
        <v>437681.76</v>
      </c>
      <c r="K11476" s="101" t="s">
        <v>1388</v>
      </c>
    </row>
    <row r="11477" spans="1:11" ht="56.25" customHeight="1">
      <c r="A11477" s="98" t="s">
        <v>634</v>
      </c>
      <c r="B11477" s="125" t="s">
        <v>1313</v>
      </c>
      <c r="C11477" s="126">
        <v>42633</v>
      </c>
      <c r="D11477" s="98" t="s">
        <v>6</v>
      </c>
      <c r="E11477" s="98">
        <v>273555</v>
      </c>
      <c r="F11477" s="98"/>
      <c r="G11477" s="127" t="s">
        <v>7262</v>
      </c>
      <c r="H11477" s="128">
        <v>0</v>
      </c>
      <c r="I11477" s="128">
        <v>12455.34</v>
      </c>
      <c r="J11477" s="129">
        <v>12455.34</v>
      </c>
      <c r="K11477" s="101" t="s">
        <v>1388</v>
      </c>
    </row>
    <row r="11478" spans="1:11" ht="56.25" customHeight="1">
      <c r="A11478" s="98" t="s">
        <v>634</v>
      </c>
      <c r="B11478" s="125" t="s">
        <v>1313</v>
      </c>
      <c r="C11478" s="126">
        <v>42639</v>
      </c>
      <c r="D11478" s="98" t="s">
        <v>6</v>
      </c>
      <c r="E11478" s="98">
        <v>277079</v>
      </c>
      <c r="F11478" s="98"/>
      <c r="G11478" s="127" t="s">
        <v>7423</v>
      </c>
      <c r="H11478" s="128">
        <v>0</v>
      </c>
      <c r="I11478" s="128">
        <v>80883.899999999994</v>
      </c>
      <c r="J11478" s="129">
        <v>80883.899999999994</v>
      </c>
      <c r="K11478" s="101" t="s">
        <v>1388</v>
      </c>
    </row>
    <row r="11479" spans="1:11" ht="56.25" customHeight="1">
      <c r="A11479" s="98" t="s">
        <v>634</v>
      </c>
      <c r="B11479" s="125" t="s">
        <v>1313</v>
      </c>
      <c r="C11479" s="126">
        <v>42643</v>
      </c>
      <c r="D11479" s="98" t="s">
        <v>6</v>
      </c>
      <c r="E11479" s="98">
        <v>281394</v>
      </c>
      <c r="F11479" s="98"/>
      <c r="G11479" s="127" t="s">
        <v>7589</v>
      </c>
      <c r="H11479" s="128">
        <v>0</v>
      </c>
      <c r="I11479" s="128">
        <v>15943.76</v>
      </c>
      <c r="J11479" s="129">
        <v>15943.76</v>
      </c>
      <c r="K11479" s="101" t="s">
        <v>1388</v>
      </c>
    </row>
    <row r="11480" spans="1:11" ht="56.25" customHeight="1">
      <c r="A11480" s="98" t="s">
        <v>634</v>
      </c>
      <c r="B11480" s="125" t="s">
        <v>1313</v>
      </c>
      <c r="C11480" s="126">
        <v>42643</v>
      </c>
      <c r="D11480" s="98" t="s">
        <v>6</v>
      </c>
      <c r="E11480" s="98">
        <v>281397</v>
      </c>
      <c r="F11480" s="98"/>
      <c r="G11480" s="127" t="s">
        <v>7590</v>
      </c>
      <c r="H11480" s="128">
        <v>0</v>
      </c>
      <c r="I11480" s="128">
        <v>19592.34</v>
      </c>
      <c r="J11480" s="129">
        <v>19592.34</v>
      </c>
      <c r="K11480" s="101" t="s">
        <v>1388</v>
      </c>
    </row>
    <row r="11481" spans="1:11" ht="56.25" customHeight="1">
      <c r="A11481" s="98" t="s">
        <v>634</v>
      </c>
      <c r="B11481" s="125" t="s">
        <v>1313</v>
      </c>
      <c r="C11481" s="126">
        <v>42380</v>
      </c>
      <c r="D11481" s="98" t="s">
        <v>6</v>
      </c>
      <c r="E11481" s="98">
        <v>663977</v>
      </c>
      <c r="F11481" s="98"/>
      <c r="G11481" s="127" t="s">
        <v>1462</v>
      </c>
      <c r="H11481" s="128">
        <v>0</v>
      </c>
      <c r="I11481" s="128">
        <v>66000</v>
      </c>
      <c r="J11481" s="129">
        <v>66000</v>
      </c>
      <c r="K11481" s="101" t="s">
        <v>1388</v>
      </c>
    </row>
    <row r="11482" spans="1:11" ht="56.25" customHeight="1">
      <c r="A11482" s="98" t="s">
        <v>634</v>
      </c>
      <c r="B11482" s="125" t="s">
        <v>1313</v>
      </c>
      <c r="C11482" s="126">
        <v>42383</v>
      </c>
      <c r="D11482" s="98" t="s">
        <v>6</v>
      </c>
      <c r="E11482" s="98">
        <v>665248</v>
      </c>
      <c r="F11482" s="98"/>
      <c r="G11482" s="127" t="s">
        <v>1497</v>
      </c>
      <c r="H11482" s="128">
        <v>0</v>
      </c>
      <c r="I11482" s="128">
        <v>140000</v>
      </c>
      <c r="J11482" s="129">
        <v>140000</v>
      </c>
      <c r="K11482" s="101" t="s">
        <v>1388</v>
      </c>
    </row>
    <row r="11483" spans="1:11" ht="56.25" customHeight="1">
      <c r="A11483" s="98" t="s">
        <v>634</v>
      </c>
      <c r="B11483" s="125" t="s">
        <v>1313</v>
      </c>
      <c r="C11483" s="126">
        <v>42394</v>
      </c>
      <c r="D11483" s="98" t="s">
        <v>6</v>
      </c>
      <c r="E11483" s="98">
        <v>667815</v>
      </c>
      <c r="F11483" s="98"/>
      <c r="G11483" s="127" t="s">
        <v>1693</v>
      </c>
      <c r="H11483" s="128">
        <v>0</v>
      </c>
      <c r="I11483" s="128">
        <v>68000</v>
      </c>
      <c r="J11483" s="129">
        <v>68000</v>
      </c>
      <c r="K11483" s="101" t="s">
        <v>1388</v>
      </c>
    </row>
    <row r="11484" spans="1:11" ht="56.25" customHeight="1">
      <c r="A11484" s="98" t="s">
        <v>634</v>
      </c>
      <c r="B11484" s="125" t="s">
        <v>1313</v>
      </c>
      <c r="C11484" s="126">
        <v>42401</v>
      </c>
      <c r="D11484" s="98" t="s">
        <v>6</v>
      </c>
      <c r="E11484" s="98">
        <v>670058</v>
      </c>
      <c r="F11484" s="98"/>
      <c r="G11484" s="127" t="s">
        <v>1854</v>
      </c>
      <c r="H11484" s="128">
        <v>0</v>
      </c>
      <c r="I11484" s="128">
        <v>50000</v>
      </c>
      <c r="J11484" s="129">
        <v>50000</v>
      </c>
      <c r="K11484" s="101" t="s">
        <v>1388</v>
      </c>
    </row>
    <row r="11485" spans="1:11" ht="56.25" customHeight="1">
      <c r="A11485" s="98" t="s">
        <v>634</v>
      </c>
      <c r="B11485" s="125" t="s">
        <v>1313</v>
      </c>
      <c r="C11485" s="126">
        <v>42404</v>
      </c>
      <c r="D11485" s="98" t="s">
        <v>6</v>
      </c>
      <c r="E11485" s="98">
        <v>671383</v>
      </c>
      <c r="F11485" s="98"/>
      <c r="G11485" s="127" t="s">
        <v>1919</v>
      </c>
      <c r="H11485" s="128">
        <v>0</v>
      </c>
      <c r="I11485" s="128">
        <v>40000</v>
      </c>
      <c r="J11485" s="129">
        <v>40000</v>
      </c>
      <c r="K11485" s="101" t="s">
        <v>1388</v>
      </c>
    </row>
    <row r="11486" spans="1:11" ht="56.25" customHeight="1">
      <c r="A11486" s="98" t="s">
        <v>634</v>
      </c>
      <c r="B11486" s="125" t="s">
        <v>1313</v>
      </c>
      <c r="C11486" s="126">
        <v>42410</v>
      </c>
      <c r="D11486" s="98" t="s">
        <v>6</v>
      </c>
      <c r="E11486" s="98">
        <v>672339</v>
      </c>
      <c r="F11486" s="98"/>
      <c r="G11486" s="127" t="s">
        <v>2049</v>
      </c>
      <c r="H11486" s="128">
        <v>0</v>
      </c>
      <c r="I11486" s="128">
        <v>66000</v>
      </c>
      <c r="J11486" s="129">
        <v>66000</v>
      </c>
      <c r="K11486" s="101" t="s">
        <v>1388</v>
      </c>
    </row>
    <row r="11487" spans="1:11" ht="56.25" customHeight="1">
      <c r="A11487" s="98" t="s">
        <v>634</v>
      </c>
      <c r="B11487" s="125" t="s">
        <v>1313</v>
      </c>
      <c r="C11487" s="126">
        <v>42410</v>
      </c>
      <c r="D11487" s="98" t="s">
        <v>6</v>
      </c>
      <c r="E11487" s="98">
        <v>672341</v>
      </c>
      <c r="F11487" s="98"/>
      <c r="G11487" s="127" t="s">
        <v>2050</v>
      </c>
      <c r="H11487" s="128">
        <v>0</v>
      </c>
      <c r="I11487" s="128">
        <v>36000</v>
      </c>
      <c r="J11487" s="129">
        <v>36000</v>
      </c>
      <c r="K11487" s="101" t="s">
        <v>1388</v>
      </c>
    </row>
    <row r="11488" spans="1:11" ht="56.25" customHeight="1">
      <c r="A11488" s="98" t="s">
        <v>634</v>
      </c>
      <c r="B11488" s="125" t="s">
        <v>1313</v>
      </c>
      <c r="C11488" s="126">
        <v>42412</v>
      </c>
      <c r="D11488" s="98" t="s">
        <v>6</v>
      </c>
      <c r="E11488" s="98">
        <v>673132</v>
      </c>
      <c r="F11488" s="98"/>
      <c r="G11488" s="127" t="s">
        <v>2132</v>
      </c>
      <c r="H11488" s="128">
        <v>0</v>
      </c>
      <c r="I11488" s="128">
        <v>35000</v>
      </c>
      <c r="J11488" s="129">
        <v>35000</v>
      </c>
      <c r="K11488" s="101" t="s">
        <v>1388</v>
      </c>
    </row>
    <row r="11489" spans="1:11" ht="56.25" customHeight="1">
      <c r="A11489" s="98" t="s">
        <v>634</v>
      </c>
      <c r="B11489" s="125" t="s">
        <v>1313</v>
      </c>
      <c r="C11489" s="126">
        <v>42415</v>
      </c>
      <c r="D11489" s="98" t="s">
        <v>6</v>
      </c>
      <c r="E11489" s="98">
        <v>673546</v>
      </c>
      <c r="F11489" s="98"/>
      <c r="G11489" s="127" t="s">
        <v>2156</v>
      </c>
      <c r="H11489" s="128">
        <v>0</v>
      </c>
      <c r="I11489" s="128">
        <v>100000</v>
      </c>
      <c r="J11489" s="129">
        <v>100000</v>
      </c>
      <c r="K11489" s="101" t="s">
        <v>1388</v>
      </c>
    </row>
    <row r="11490" spans="1:11" ht="56.25" customHeight="1">
      <c r="A11490" s="98" t="s">
        <v>634</v>
      </c>
      <c r="B11490" s="125" t="s">
        <v>1313</v>
      </c>
      <c r="C11490" s="126">
        <v>42418</v>
      </c>
      <c r="D11490" s="98" t="s">
        <v>6</v>
      </c>
      <c r="E11490" s="98">
        <v>674833</v>
      </c>
      <c r="F11490" s="98"/>
      <c r="G11490" s="127" t="s">
        <v>2286</v>
      </c>
      <c r="H11490" s="128">
        <v>0</v>
      </c>
      <c r="I11490" s="128">
        <v>10000</v>
      </c>
      <c r="J11490" s="129">
        <v>10000</v>
      </c>
      <c r="K11490" s="101" t="s">
        <v>1388</v>
      </c>
    </row>
    <row r="11491" spans="1:11" ht="56.25" customHeight="1">
      <c r="A11491" s="98" t="s">
        <v>634</v>
      </c>
      <c r="B11491" s="125" t="s">
        <v>1313</v>
      </c>
      <c r="C11491" s="126">
        <v>42419</v>
      </c>
      <c r="D11491" s="98" t="s">
        <v>6</v>
      </c>
      <c r="E11491" s="98">
        <v>675249</v>
      </c>
      <c r="F11491" s="98"/>
      <c r="G11491" s="127" t="s">
        <v>2317</v>
      </c>
      <c r="H11491" s="128">
        <v>0</v>
      </c>
      <c r="I11491" s="128">
        <v>140000</v>
      </c>
      <c r="J11491" s="129">
        <v>140000</v>
      </c>
      <c r="K11491" s="101" t="s">
        <v>1388</v>
      </c>
    </row>
    <row r="11492" spans="1:11" ht="56.25" customHeight="1">
      <c r="A11492" s="98" t="s">
        <v>634</v>
      </c>
      <c r="B11492" s="125" t="s">
        <v>1313</v>
      </c>
      <c r="C11492" s="126">
        <v>42424</v>
      </c>
      <c r="D11492" s="98" t="s">
        <v>6</v>
      </c>
      <c r="E11492" s="98">
        <v>676506</v>
      </c>
      <c r="F11492" s="98"/>
      <c r="G11492" s="127" t="s">
        <v>2379</v>
      </c>
      <c r="H11492" s="128">
        <v>0</v>
      </c>
      <c r="I11492" s="128">
        <v>40000</v>
      </c>
      <c r="J11492" s="129">
        <v>40000</v>
      </c>
      <c r="K11492" s="101" t="s">
        <v>1388</v>
      </c>
    </row>
    <row r="11493" spans="1:11" ht="56.25" customHeight="1">
      <c r="A11493" s="98" t="s">
        <v>634</v>
      </c>
      <c r="B11493" s="125" t="s">
        <v>1313</v>
      </c>
      <c r="C11493" s="126">
        <v>42429</v>
      </c>
      <c r="D11493" s="98" t="s">
        <v>6</v>
      </c>
      <c r="E11493" s="98">
        <v>677792</v>
      </c>
      <c r="F11493" s="98"/>
      <c r="G11493" s="127" t="s">
        <v>2456</v>
      </c>
      <c r="H11493" s="128">
        <v>0</v>
      </c>
      <c r="I11493" s="128">
        <v>100000</v>
      </c>
      <c r="J11493" s="129">
        <v>100000</v>
      </c>
      <c r="K11493" s="101" t="s">
        <v>1388</v>
      </c>
    </row>
    <row r="11494" spans="1:11" ht="56.25" customHeight="1">
      <c r="A11494" s="98" t="s">
        <v>634</v>
      </c>
      <c r="B11494" s="125" t="s">
        <v>1313</v>
      </c>
      <c r="C11494" s="126">
        <v>42433</v>
      </c>
      <c r="D11494" s="98" t="s">
        <v>6</v>
      </c>
      <c r="E11494" s="98">
        <v>679616</v>
      </c>
      <c r="F11494" s="98"/>
      <c r="G11494" s="127" t="s">
        <v>2547</v>
      </c>
      <c r="H11494" s="128">
        <v>0</v>
      </c>
      <c r="I11494" s="128">
        <v>33000</v>
      </c>
      <c r="J11494" s="129">
        <v>33000</v>
      </c>
      <c r="K11494" s="101" t="s">
        <v>1388</v>
      </c>
    </row>
    <row r="11495" spans="1:11" ht="56.25" customHeight="1">
      <c r="A11495" s="98" t="s">
        <v>634</v>
      </c>
      <c r="B11495" s="125" t="s">
        <v>1313</v>
      </c>
      <c r="C11495" s="126">
        <v>42437</v>
      </c>
      <c r="D11495" s="98" t="s">
        <v>6</v>
      </c>
      <c r="E11495" s="98">
        <v>680512</v>
      </c>
      <c r="F11495" s="98"/>
      <c r="G11495" s="127" t="s">
        <v>2608</v>
      </c>
      <c r="H11495" s="128">
        <v>0</v>
      </c>
      <c r="I11495" s="128">
        <v>19930.41</v>
      </c>
      <c r="J11495" s="129">
        <v>19930.41</v>
      </c>
      <c r="K11495" s="101" t="s">
        <v>1388</v>
      </c>
    </row>
    <row r="11496" spans="1:11" ht="56.25" customHeight="1">
      <c r="A11496" s="98" t="s">
        <v>634</v>
      </c>
      <c r="B11496" s="125" t="s">
        <v>1313</v>
      </c>
      <c r="C11496" s="126">
        <v>42437</v>
      </c>
      <c r="D11496" s="98" t="s">
        <v>6</v>
      </c>
      <c r="E11496" s="98">
        <v>680616</v>
      </c>
      <c r="F11496" s="98"/>
      <c r="G11496" s="127" t="s">
        <v>2609</v>
      </c>
      <c r="H11496" s="128">
        <v>0</v>
      </c>
      <c r="I11496" s="128">
        <v>5414.15</v>
      </c>
      <c r="J11496" s="129">
        <v>5414.15</v>
      </c>
      <c r="K11496" s="101" t="s">
        <v>1388</v>
      </c>
    </row>
    <row r="11497" spans="1:11" ht="56.25" customHeight="1">
      <c r="A11497" s="98" t="s">
        <v>634</v>
      </c>
      <c r="B11497" s="125" t="s">
        <v>1313</v>
      </c>
      <c r="C11497" s="126">
        <v>42437</v>
      </c>
      <c r="D11497" s="98" t="s">
        <v>6</v>
      </c>
      <c r="E11497" s="98">
        <v>680641</v>
      </c>
      <c r="F11497" s="98"/>
      <c r="G11497" s="127" t="s">
        <v>2610</v>
      </c>
      <c r="H11497" s="128">
        <v>0</v>
      </c>
      <c r="I11497" s="128">
        <v>165000</v>
      </c>
      <c r="J11497" s="129">
        <v>165000</v>
      </c>
      <c r="K11497" s="101" t="s">
        <v>1388</v>
      </c>
    </row>
    <row r="11498" spans="1:11" ht="56.25" customHeight="1">
      <c r="A11498" s="98" t="s">
        <v>634</v>
      </c>
      <c r="B11498" s="125" t="s">
        <v>1313</v>
      </c>
      <c r="C11498" s="126">
        <v>42438</v>
      </c>
      <c r="D11498" s="98" t="s">
        <v>6</v>
      </c>
      <c r="E11498" s="98">
        <v>681011</v>
      </c>
      <c r="F11498" s="98"/>
      <c r="G11498" s="127" t="s">
        <v>2623</v>
      </c>
      <c r="H11498" s="128">
        <v>0</v>
      </c>
      <c r="I11498" s="128">
        <v>10000</v>
      </c>
      <c r="J11498" s="129">
        <v>10000</v>
      </c>
      <c r="K11498" s="101" t="s">
        <v>1388</v>
      </c>
    </row>
    <row r="11499" spans="1:11" ht="56.25" customHeight="1">
      <c r="A11499" s="98" t="s">
        <v>634</v>
      </c>
      <c r="B11499" s="125" t="s">
        <v>1313</v>
      </c>
      <c r="C11499" s="126">
        <v>42444</v>
      </c>
      <c r="D11499" s="98" t="s">
        <v>6</v>
      </c>
      <c r="E11499" s="98">
        <v>682793</v>
      </c>
      <c r="F11499" s="98"/>
      <c r="G11499" s="127" t="s">
        <v>2749</v>
      </c>
      <c r="H11499" s="128">
        <v>0</v>
      </c>
      <c r="I11499" s="128">
        <v>140000</v>
      </c>
      <c r="J11499" s="129">
        <v>140000</v>
      </c>
      <c r="K11499" s="101" t="s">
        <v>1388</v>
      </c>
    </row>
    <row r="11500" spans="1:11" ht="56.25" customHeight="1">
      <c r="A11500" s="98" t="s">
        <v>634</v>
      </c>
      <c r="B11500" s="125" t="s">
        <v>1313</v>
      </c>
      <c r="C11500" s="126">
        <v>42447</v>
      </c>
      <c r="D11500" s="98" t="s">
        <v>6</v>
      </c>
      <c r="E11500" s="98">
        <v>684113</v>
      </c>
      <c r="F11500" s="98"/>
      <c r="G11500" s="127" t="s">
        <v>2835</v>
      </c>
      <c r="H11500" s="128">
        <v>0</v>
      </c>
      <c r="I11500" s="128">
        <v>107000</v>
      </c>
      <c r="J11500" s="129">
        <v>107000</v>
      </c>
      <c r="K11500" s="101" t="s">
        <v>1388</v>
      </c>
    </row>
    <row r="11501" spans="1:11" ht="56.25" customHeight="1">
      <c r="A11501" s="98" t="s">
        <v>634</v>
      </c>
      <c r="B11501" s="125" t="s">
        <v>1313</v>
      </c>
      <c r="C11501" s="126">
        <v>42450</v>
      </c>
      <c r="D11501" s="98" t="s">
        <v>6</v>
      </c>
      <c r="E11501" s="98">
        <v>684613</v>
      </c>
      <c r="F11501" s="98"/>
      <c r="G11501" s="127" t="s">
        <v>2945</v>
      </c>
      <c r="H11501" s="128">
        <v>0</v>
      </c>
      <c r="I11501" s="128">
        <v>54000</v>
      </c>
      <c r="J11501" s="129">
        <v>54000</v>
      </c>
      <c r="K11501" s="101" t="s">
        <v>1388</v>
      </c>
    </row>
    <row r="11502" spans="1:11" ht="56.25" customHeight="1">
      <c r="A11502" s="98" t="s">
        <v>634</v>
      </c>
      <c r="B11502" s="125" t="s">
        <v>1313</v>
      </c>
      <c r="C11502" s="126">
        <v>42451</v>
      </c>
      <c r="D11502" s="98" t="s">
        <v>6</v>
      </c>
      <c r="E11502" s="98">
        <v>685061</v>
      </c>
      <c r="F11502" s="98"/>
      <c r="G11502" s="127" t="s">
        <v>2989</v>
      </c>
      <c r="H11502" s="128">
        <v>0</v>
      </c>
      <c r="I11502" s="128">
        <v>240000</v>
      </c>
      <c r="J11502" s="129">
        <v>240000</v>
      </c>
      <c r="K11502" s="101" t="s">
        <v>1388</v>
      </c>
    </row>
    <row r="11503" spans="1:11" ht="56.25" customHeight="1">
      <c r="A11503" s="98" t="s">
        <v>634</v>
      </c>
      <c r="B11503" s="125" t="s">
        <v>1313</v>
      </c>
      <c r="C11503" s="126">
        <v>42453</v>
      </c>
      <c r="D11503" s="98" t="s">
        <v>6</v>
      </c>
      <c r="E11503" s="98">
        <v>685880</v>
      </c>
      <c r="F11503" s="98"/>
      <c r="G11503" s="127" t="s">
        <v>3029</v>
      </c>
      <c r="H11503" s="128">
        <v>0</v>
      </c>
      <c r="I11503" s="128">
        <v>280000</v>
      </c>
      <c r="J11503" s="129">
        <v>280000</v>
      </c>
      <c r="K11503" s="101" t="s">
        <v>1388</v>
      </c>
    </row>
    <row r="11504" spans="1:11" ht="56.25" customHeight="1">
      <c r="A11504" s="98" t="s">
        <v>634</v>
      </c>
      <c r="B11504" s="125" t="s">
        <v>1313</v>
      </c>
      <c r="C11504" s="126">
        <v>42458</v>
      </c>
      <c r="D11504" s="98" t="s">
        <v>6</v>
      </c>
      <c r="E11504" s="98">
        <v>686817</v>
      </c>
      <c r="F11504" s="98"/>
      <c r="G11504" s="127" t="s">
        <v>3090</v>
      </c>
      <c r="H11504" s="128">
        <v>0</v>
      </c>
      <c r="I11504" s="128">
        <v>100000</v>
      </c>
      <c r="J11504" s="129">
        <v>100000</v>
      </c>
      <c r="K11504" s="101" t="s">
        <v>1388</v>
      </c>
    </row>
    <row r="11505" spans="1:11" ht="56.25" customHeight="1">
      <c r="A11505" s="98" t="s">
        <v>634</v>
      </c>
      <c r="B11505" s="125" t="s">
        <v>1313</v>
      </c>
      <c r="C11505" s="126">
        <v>42459</v>
      </c>
      <c r="D11505" s="98" t="s">
        <v>6</v>
      </c>
      <c r="E11505" s="98">
        <v>687289</v>
      </c>
      <c r="F11505" s="98"/>
      <c r="G11505" s="127" t="s">
        <v>3114</v>
      </c>
      <c r="H11505" s="128">
        <v>0</v>
      </c>
      <c r="I11505" s="128">
        <v>49000</v>
      </c>
      <c r="J11505" s="129">
        <v>49000</v>
      </c>
      <c r="K11505" s="101" t="s">
        <v>1388</v>
      </c>
    </row>
    <row r="11506" spans="1:11" ht="56.25" customHeight="1">
      <c r="A11506" s="98" t="s">
        <v>634</v>
      </c>
      <c r="B11506" s="125" t="s">
        <v>1313</v>
      </c>
      <c r="C11506" s="126">
        <v>42461</v>
      </c>
      <c r="D11506" s="98" t="s">
        <v>6</v>
      </c>
      <c r="E11506" s="98">
        <v>688368</v>
      </c>
      <c r="F11506" s="98"/>
      <c r="G11506" s="127" t="s">
        <v>3164</v>
      </c>
      <c r="H11506" s="128">
        <v>0</v>
      </c>
      <c r="I11506" s="128">
        <v>4000</v>
      </c>
      <c r="J11506" s="129">
        <v>4000</v>
      </c>
      <c r="K11506" s="101" t="s">
        <v>1388</v>
      </c>
    </row>
    <row r="11507" spans="1:11" ht="56.25" customHeight="1">
      <c r="A11507" s="98" t="s">
        <v>634</v>
      </c>
      <c r="B11507" s="125" t="s">
        <v>1313</v>
      </c>
      <c r="C11507" s="126">
        <v>42464</v>
      </c>
      <c r="D11507" s="98" t="s">
        <v>6</v>
      </c>
      <c r="E11507" s="98">
        <v>688819</v>
      </c>
      <c r="F11507" s="98"/>
      <c r="G11507" s="127" t="s">
        <v>3184</v>
      </c>
      <c r="H11507" s="128">
        <v>0</v>
      </c>
      <c r="I11507" s="128">
        <v>100000</v>
      </c>
      <c r="J11507" s="129">
        <v>100000</v>
      </c>
      <c r="K11507" s="101" t="s">
        <v>1388</v>
      </c>
    </row>
    <row r="11508" spans="1:11" ht="56.25" customHeight="1">
      <c r="A11508" s="98" t="s">
        <v>634</v>
      </c>
      <c r="B11508" s="125" t="s">
        <v>1313</v>
      </c>
      <c r="C11508" s="126">
        <v>42468</v>
      </c>
      <c r="D11508" s="98" t="s">
        <v>6</v>
      </c>
      <c r="E11508" s="98">
        <v>690574</v>
      </c>
      <c r="F11508" s="98"/>
      <c r="G11508" s="127" t="s">
        <v>3280</v>
      </c>
      <c r="H11508" s="128">
        <v>0</v>
      </c>
      <c r="I11508" s="128">
        <v>11000</v>
      </c>
      <c r="J11508" s="129">
        <v>11000</v>
      </c>
      <c r="K11508" s="101" t="s">
        <v>1388</v>
      </c>
    </row>
    <row r="11509" spans="1:11" ht="56.25" customHeight="1">
      <c r="A11509" s="98" t="s">
        <v>634</v>
      </c>
      <c r="B11509" s="125" t="s">
        <v>1313</v>
      </c>
      <c r="C11509" s="126">
        <v>42471</v>
      </c>
      <c r="D11509" s="98" t="s">
        <v>6</v>
      </c>
      <c r="E11509" s="98">
        <v>691055</v>
      </c>
      <c r="F11509" s="98"/>
      <c r="G11509" s="127" t="s">
        <v>3309</v>
      </c>
      <c r="H11509" s="128">
        <v>0</v>
      </c>
      <c r="I11509" s="128">
        <v>7000</v>
      </c>
      <c r="J11509" s="129">
        <v>7000</v>
      </c>
      <c r="K11509" s="101" t="s">
        <v>1388</v>
      </c>
    </row>
    <row r="11510" spans="1:11" ht="56.25" customHeight="1">
      <c r="A11510" s="98" t="s">
        <v>634</v>
      </c>
      <c r="B11510" s="125" t="s">
        <v>1313</v>
      </c>
      <c r="C11510" s="126">
        <v>42479</v>
      </c>
      <c r="D11510" s="98" t="s">
        <v>6</v>
      </c>
      <c r="E11510" s="98">
        <v>693837</v>
      </c>
      <c r="F11510" s="98"/>
      <c r="G11510" s="127" t="s">
        <v>3480</v>
      </c>
      <c r="H11510" s="128">
        <v>0</v>
      </c>
      <c r="I11510" s="128">
        <v>100000</v>
      </c>
      <c r="J11510" s="129">
        <v>100000</v>
      </c>
      <c r="K11510" s="101" t="s">
        <v>1388</v>
      </c>
    </row>
    <row r="11511" spans="1:11" ht="56.25" customHeight="1">
      <c r="A11511" s="98" t="s">
        <v>634</v>
      </c>
      <c r="B11511" s="125" t="s">
        <v>1313</v>
      </c>
      <c r="C11511" s="126">
        <v>42480</v>
      </c>
      <c r="D11511" s="98" t="s">
        <v>6</v>
      </c>
      <c r="E11511" s="98">
        <v>694268</v>
      </c>
      <c r="F11511" s="98"/>
      <c r="G11511" s="127" t="s">
        <v>3502</v>
      </c>
      <c r="H11511" s="128">
        <v>0</v>
      </c>
      <c r="I11511" s="128">
        <v>100000</v>
      </c>
      <c r="J11511" s="129">
        <v>100000</v>
      </c>
      <c r="K11511" s="101" t="s">
        <v>1388</v>
      </c>
    </row>
    <row r="11512" spans="1:11" ht="56.25" customHeight="1">
      <c r="A11512" s="98" t="s">
        <v>634</v>
      </c>
      <c r="B11512" s="125" t="s">
        <v>1313</v>
      </c>
      <c r="C11512" s="126">
        <v>42482</v>
      </c>
      <c r="D11512" s="98" t="s">
        <v>6</v>
      </c>
      <c r="E11512" s="98">
        <v>695203</v>
      </c>
      <c r="F11512" s="98"/>
      <c r="G11512" s="127" t="s">
        <v>3547</v>
      </c>
      <c r="H11512" s="128">
        <v>0</v>
      </c>
      <c r="I11512" s="128">
        <v>29000</v>
      </c>
      <c r="J11512" s="129">
        <v>29000</v>
      </c>
      <c r="K11512" s="101" t="s">
        <v>1388</v>
      </c>
    </row>
    <row r="11513" spans="1:11" ht="56.25" customHeight="1">
      <c r="A11513" s="98" t="s">
        <v>634</v>
      </c>
      <c r="B11513" s="125" t="s">
        <v>1313</v>
      </c>
      <c r="C11513" s="126">
        <v>42487</v>
      </c>
      <c r="D11513" s="98" t="s">
        <v>6</v>
      </c>
      <c r="E11513" s="98">
        <v>696540</v>
      </c>
      <c r="F11513" s="98"/>
      <c r="G11513" s="127" t="s">
        <v>3653</v>
      </c>
      <c r="H11513" s="128">
        <v>0</v>
      </c>
      <c r="I11513" s="128">
        <v>15000</v>
      </c>
      <c r="J11513" s="129">
        <v>15000</v>
      </c>
      <c r="K11513" s="101" t="s">
        <v>1388</v>
      </c>
    </row>
    <row r="11514" spans="1:11" ht="56.25" customHeight="1">
      <c r="A11514" s="98" t="s">
        <v>634</v>
      </c>
      <c r="B11514" s="125" t="s">
        <v>1313</v>
      </c>
      <c r="C11514" s="126">
        <v>42488</v>
      </c>
      <c r="D11514" s="98" t="s">
        <v>6</v>
      </c>
      <c r="E11514" s="98">
        <v>697082</v>
      </c>
      <c r="F11514" s="98"/>
      <c r="G11514" s="127" t="s">
        <v>3672</v>
      </c>
      <c r="H11514" s="128">
        <v>0</v>
      </c>
      <c r="I11514" s="128">
        <v>140000</v>
      </c>
      <c r="J11514" s="129">
        <v>140000</v>
      </c>
      <c r="K11514" s="101" t="s">
        <v>1388</v>
      </c>
    </row>
    <row r="11515" spans="1:11" ht="56.25" customHeight="1">
      <c r="A11515" s="98" t="s">
        <v>634</v>
      </c>
      <c r="B11515" s="125" t="s">
        <v>1313</v>
      </c>
      <c r="C11515" s="126">
        <v>42489</v>
      </c>
      <c r="D11515" s="98" t="s">
        <v>6</v>
      </c>
      <c r="E11515" s="98">
        <v>697552</v>
      </c>
      <c r="F11515" s="98"/>
      <c r="G11515" s="127" t="s">
        <v>3704</v>
      </c>
      <c r="H11515" s="128">
        <v>0</v>
      </c>
      <c r="I11515" s="128">
        <v>150000</v>
      </c>
      <c r="J11515" s="129">
        <v>150000</v>
      </c>
      <c r="K11515" s="101" t="s">
        <v>1388</v>
      </c>
    </row>
    <row r="11516" spans="1:11" ht="56.25" customHeight="1">
      <c r="A11516" s="98" t="s">
        <v>634</v>
      </c>
      <c r="B11516" s="125" t="s">
        <v>1313</v>
      </c>
      <c r="C11516" s="126">
        <v>42496</v>
      </c>
      <c r="D11516" s="98" t="s">
        <v>6</v>
      </c>
      <c r="E11516" s="98">
        <v>699657</v>
      </c>
      <c r="F11516" s="98"/>
      <c r="G11516" s="127" t="s">
        <v>3828</v>
      </c>
      <c r="H11516" s="128">
        <v>0</v>
      </c>
      <c r="I11516" s="128">
        <v>145000</v>
      </c>
      <c r="J11516" s="129">
        <v>145000</v>
      </c>
      <c r="K11516" s="101" t="s">
        <v>1388</v>
      </c>
    </row>
    <row r="11517" spans="1:11" ht="56.25" customHeight="1">
      <c r="A11517" s="98" t="s">
        <v>634</v>
      </c>
      <c r="B11517" s="125" t="s">
        <v>1313</v>
      </c>
      <c r="C11517" s="126">
        <v>42499</v>
      </c>
      <c r="D11517" s="98" t="s">
        <v>6</v>
      </c>
      <c r="E11517" s="98">
        <v>700259</v>
      </c>
      <c r="F11517" s="98"/>
      <c r="G11517" s="127" t="s">
        <v>3846</v>
      </c>
      <c r="H11517" s="128">
        <v>0</v>
      </c>
      <c r="I11517" s="128">
        <v>53000</v>
      </c>
      <c r="J11517" s="129">
        <v>53000</v>
      </c>
      <c r="K11517" s="101" t="s">
        <v>1388</v>
      </c>
    </row>
    <row r="11518" spans="1:11" ht="56.25" customHeight="1">
      <c r="A11518" s="98" t="s">
        <v>634</v>
      </c>
      <c r="B11518" s="125" t="s">
        <v>1313</v>
      </c>
      <c r="C11518" s="126">
        <v>42500</v>
      </c>
      <c r="D11518" s="98" t="s">
        <v>6</v>
      </c>
      <c r="E11518" s="98">
        <v>700684</v>
      </c>
      <c r="F11518" s="98"/>
      <c r="G11518" s="127" t="s">
        <v>3870</v>
      </c>
      <c r="H11518" s="128">
        <v>0</v>
      </c>
      <c r="I11518" s="128">
        <v>420000</v>
      </c>
      <c r="J11518" s="129">
        <v>420000</v>
      </c>
      <c r="K11518" s="101" t="s">
        <v>1388</v>
      </c>
    </row>
    <row r="11519" spans="1:11" ht="56.25" customHeight="1">
      <c r="A11519" s="98" t="s">
        <v>634</v>
      </c>
      <c r="B11519" s="125" t="s">
        <v>1313</v>
      </c>
      <c r="C11519" s="126">
        <v>42503</v>
      </c>
      <c r="D11519" s="98" t="s">
        <v>6</v>
      </c>
      <c r="E11519" s="98">
        <v>702111</v>
      </c>
      <c r="F11519" s="98"/>
      <c r="G11519" s="127" t="s">
        <v>3967</v>
      </c>
      <c r="H11519" s="128">
        <v>0</v>
      </c>
      <c r="I11519" s="128">
        <v>1500</v>
      </c>
      <c r="J11519" s="129">
        <v>1500</v>
      </c>
      <c r="K11519" s="101" t="s">
        <v>1388</v>
      </c>
    </row>
    <row r="11520" spans="1:11" ht="56.25" customHeight="1">
      <c r="A11520" s="98" t="s">
        <v>634</v>
      </c>
      <c r="B11520" s="125" t="s">
        <v>1313</v>
      </c>
      <c r="C11520" s="126">
        <v>42503</v>
      </c>
      <c r="D11520" s="98" t="s">
        <v>6</v>
      </c>
      <c r="E11520" s="98">
        <v>702113</v>
      </c>
      <c r="F11520" s="98"/>
      <c r="G11520" s="127" t="s">
        <v>3968</v>
      </c>
      <c r="H11520" s="128">
        <v>0</v>
      </c>
      <c r="I11520" s="128">
        <v>147000</v>
      </c>
      <c r="J11520" s="129">
        <v>147000</v>
      </c>
      <c r="K11520" s="101" t="s">
        <v>1388</v>
      </c>
    </row>
    <row r="11521" spans="1:11" ht="56.25" customHeight="1">
      <c r="A11521" s="98" t="s">
        <v>634</v>
      </c>
      <c r="B11521" s="125" t="s">
        <v>1313</v>
      </c>
      <c r="C11521" s="126">
        <v>42506</v>
      </c>
      <c r="D11521" s="98" t="s">
        <v>6</v>
      </c>
      <c r="E11521" s="98">
        <v>702652</v>
      </c>
      <c r="F11521" s="98"/>
      <c r="G11521" s="127" t="s">
        <v>4034</v>
      </c>
      <c r="H11521" s="128">
        <v>0</v>
      </c>
      <c r="I11521" s="128">
        <v>50000</v>
      </c>
      <c r="J11521" s="129">
        <v>50000</v>
      </c>
      <c r="K11521" s="101" t="s">
        <v>1388</v>
      </c>
    </row>
    <row r="11522" spans="1:11" ht="56.25" customHeight="1">
      <c r="A11522" s="98" t="s">
        <v>634</v>
      </c>
      <c r="B11522" s="125" t="s">
        <v>1313</v>
      </c>
      <c r="C11522" s="126">
        <v>42507</v>
      </c>
      <c r="D11522" s="98" t="s">
        <v>6</v>
      </c>
      <c r="E11522" s="98">
        <v>703096</v>
      </c>
      <c r="F11522" s="98"/>
      <c r="G11522" s="127" t="s">
        <v>4074</v>
      </c>
      <c r="H11522" s="128">
        <v>0</v>
      </c>
      <c r="I11522" s="128">
        <v>70000</v>
      </c>
      <c r="J11522" s="129">
        <v>70000</v>
      </c>
      <c r="K11522" s="101" t="s">
        <v>1388</v>
      </c>
    </row>
    <row r="11523" spans="1:11" ht="56.25" customHeight="1">
      <c r="A11523" s="98" t="s">
        <v>634</v>
      </c>
      <c r="B11523" s="125" t="s">
        <v>1313</v>
      </c>
      <c r="C11523" s="126">
        <v>42510</v>
      </c>
      <c r="D11523" s="98" t="s">
        <v>6</v>
      </c>
      <c r="E11523" s="98">
        <v>704416</v>
      </c>
      <c r="F11523" s="98"/>
      <c r="G11523" s="127" t="s">
        <v>4170</v>
      </c>
      <c r="H11523" s="128">
        <v>0</v>
      </c>
      <c r="I11523" s="128">
        <v>8000</v>
      </c>
      <c r="J11523" s="129">
        <v>8000</v>
      </c>
      <c r="K11523" s="101" t="s">
        <v>1388</v>
      </c>
    </row>
    <row r="11524" spans="1:11" ht="56.25" customHeight="1">
      <c r="A11524" s="98" t="s">
        <v>634</v>
      </c>
      <c r="B11524" s="125" t="s">
        <v>1313</v>
      </c>
      <c r="C11524" s="126">
        <v>42517</v>
      </c>
      <c r="D11524" s="98" t="s">
        <v>6</v>
      </c>
      <c r="E11524" s="98">
        <v>706238</v>
      </c>
      <c r="F11524" s="98"/>
      <c r="G11524" s="127" t="s">
        <v>4292</v>
      </c>
      <c r="H11524" s="128">
        <v>0</v>
      </c>
      <c r="I11524" s="128">
        <v>100000</v>
      </c>
      <c r="J11524" s="129">
        <v>100000</v>
      </c>
      <c r="K11524" s="101" t="s">
        <v>1388</v>
      </c>
    </row>
    <row r="11525" spans="1:11" ht="56.25" customHeight="1">
      <c r="A11525" s="98" t="s">
        <v>634</v>
      </c>
      <c r="B11525" s="125" t="s">
        <v>1313</v>
      </c>
      <c r="C11525" s="126">
        <v>42530</v>
      </c>
      <c r="D11525" s="98" t="s">
        <v>6</v>
      </c>
      <c r="E11525" s="98">
        <v>710680</v>
      </c>
      <c r="F11525" s="98"/>
      <c r="G11525" s="127" t="s">
        <v>4568</v>
      </c>
      <c r="H11525" s="128">
        <v>0</v>
      </c>
      <c r="I11525" s="128">
        <v>149000</v>
      </c>
      <c r="J11525" s="129">
        <v>149000</v>
      </c>
      <c r="K11525" s="101" t="s">
        <v>1388</v>
      </c>
    </row>
    <row r="11526" spans="1:11" ht="56.25" customHeight="1">
      <c r="A11526" s="98" t="s">
        <v>634</v>
      </c>
      <c r="B11526" s="125" t="s">
        <v>1313</v>
      </c>
      <c r="C11526" s="126">
        <v>42534</v>
      </c>
      <c r="D11526" s="98" t="s">
        <v>6</v>
      </c>
      <c r="E11526" s="98">
        <v>711715</v>
      </c>
      <c r="F11526" s="98"/>
      <c r="G11526" s="127" t="s">
        <v>4597</v>
      </c>
      <c r="H11526" s="128">
        <v>0</v>
      </c>
      <c r="I11526" s="128">
        <v>44000</v>
      </c>
      <c r="J11526" s="129">
        <v>44000</v>
      </c>
      <c r="K11526" s="101" t="s">
        <v>1388</v>
      </c>
    </row>
    <row r="11527" spans="1:11" ht="56.25" customHeight="1">
      <c r="A11527" s="98" t="s">
        <v>634</v>
      </c>
      <c r="B11527" s="125" t="s">
        <v>1313</v>
      </c>
      <c r="C11527" s="126">
        <v>42536</v>
      </c>
      <c r="D11527" s="98" t="s">
        <v>6</v>
      </c>
      <c r="E11527" s="98">
        <v>712608</v>
      </c>
      <c r="F11527" s="98"/>
      <c r="G11527" s="127" t="s">
        <v>4674</v>
      </c>
      <c r="H11527" s="128">
        <v>0</v>
      </c>
      <c r="I11527" s="128">
        <v>196000</v>
      </c>
      <c r="J11527" s="129">
        <v>196000</v>
      </c>
      <c r="K11527" s="101" t="s">
        <v>1388</v>
      </c>
    </row>
    <row r="11528" spans="1:11" ht="56.25" customHeight="1">
      <c r="A11528" s="98" t="s">
        <v>634</v>
      </c>
      <c r="B11528" s="125" t="s">
        <v>1313</v>
      </c>
      <c r="C11528" s="126">
        <v>42538</v>
      </c>
      <c r="D11528" s="98" t="s">
        <v>6</v>
      </c>
      <c r="E11528" s="98">
        <v>713682</v>
      </c>
      <c r="F11528" s="98"/>
      <c r="G11528" s="127" t="s">
        <v>4798</v>
      </c>
      <c r="H11528" s="128">
        <v>0</v>
      </c>
      <c r="I11528" s="128">
        <v>42000</v>
      </c>
      <c r="J11528" s="129">
        <v>42000</v>
      </c>
      <c r="K11528" s="101" t="s">
        <v>1388</v>
      </c>
    </row>
    <row r="11529" spans="1:11" ht="56.25" customHeight="1">
      <c r="A11529" s="98" t="s">
        <v>634</v>
      </c>
      <c r="B11529" s="125" t="s">
        <v>1313</v>
      </c>
      <c r="C11529" s="126">
        <v>42541</v>
      </c>
      <c r="D11529" s="98" t="s">
        <v>6</v>
      </c>
      <c r="E11529" s="98">
        <v>714327</v>
      </c>
      <c r="F11529" s="98"/>
      <c r="G11529" s="127" t="s">
        <v>4854</v>
      </c>
      <c r="H11529" s="128">
        <v>0</v>
      </c>
      <c r="I11529" s="128">
        <v>140000</v>
      </c>
      <c r="J11529" s="129">
        <v>140000</v>
      </c>
      <c r="K11529" s="101" t="s">
        <v>1388</v>
      </c>
    </row>
    <row r="11530" spans="1:11" ht="56.25" customHeight="1">
      <c r="A11530" s="98" t="s">
        <v>634</v>
      </c>
      <c r="B11530" s="125" t="s">
        <v>1313</v>
      </c>
      <c r="C11530" s="126">
        <v>42550</v>
      </c>
      <c r="D11530" s="98" t="s">
        <v>6</v>
      </c>
      <c r="E11530" s="98">
        <v>717164</v>
      </c>
      <c r="F11530" s="98"/>
      <c r="G11530" s="127" t="s">
        <v>5126</v>
      </c>
      <c r="H11530" s="128">
        <v>0</v>
      </c>
      <c r="I11530" s="128">
        <v>111000</v>
      </c>
      <c r="J11530" s="129">
        <v>111000</v>
      </c>
      <c r="K11530" s="101" t="s">
        <v>1388</v>
      </c>
    </row>
    <row r="11531" spans="1:11" ht="56.25" customHeight="1">
      <c r="A11531" s="98" t="s">
        <v>634</v>
      </c>
      <c r="B11531" s="125" t="s">
        <v>1313</v>
      </c>
      <c r="C11531" s="126">
        <v>42556</v>
      </c>
      <c r="D11531" s="98" t="s">
        <v>6</v>
      </c>
      <c r="E11531" s="98">
        <v>719226</v>
      </c>
      <c r="F11531" s="98"/>
      <c r="G11531" s="127" t="s">
        <v>5285</v>
      </c>
      <c r="H11531" s="128">
        <v>0</v>
      </c>
      <c r="I11531" s="128">
        <v>24000</v>
      </c>
      <c r="J11531" s="129">
        <v>24000</v>
      </c>
      <c r="K11531" s="101" t="s">
        <v>1388</v>
      </c>
    </row>
    <row r="11532" spans="1:11" ht="56.25" customHeight="1">
      <c r="A11532" s="98" t="s">
        <v>634</v>
      </c>
      <c r="B11532" s="125" t="s">
        <v>1313</v>
      </c>
      <c r="C11532" s="126">
        <v>42559</v>
      </c>
      <c r="D11532" s="98" t="s">
        <v>6</v>
      </c>
      <c r="E11532" s="98">
        <v>720565</v>
      </c>
      <c r="F11532" s="98"/>
      <c r="G11532" s="127" t="s">
        <v>5411</v>
      </c>
      <c r="H11532" s="128">
        <v>0</v>
      </c>
      <c r="I11532" s="128">
        <v>263000</v>
      </c>
      <c r="J11532" s="129">
        <v>263000</v>
      </c>
      <c r="K11532" s="101" t="s">
        <v>1388</v>
      </c>
    </row>
    <row r="11533" spans="1:11" ht="56.25" customHeight="1">
      <c r="A11533" s="98" t="s">
        <v>634</v>
      </c>
      <c r="B11533" s="125" t="s">
        <v>1313</v>
      </c>
      <c r="C11533" s="126">
        <v>42562</v>
      </c>
      <c r="D11533" s="98" t="s">
        <v>6</v>
      </c>
      <c r="E11533" s="98">
        <v>721189</v>
      </c>
      <c r="F11533" s="98"/>
      <c r="G11533" s="127" t="s">
        <v>5445</v>
      </c>
      <c r="H11533" s="128">
        <v>0</v>
      </c>
      <c r="I11533" s="128">
        <v>210000</v>
      </c>
      <c r="J11533" s="129">
        <v>210000</v>
      </c>
      <c r="K11533" s="101" t="s">
        <v>1388</v>
      </c>
    </row>
    <row r="11534" spans="1:11" ht="56.25" customHeight="1">
      <c r="A11534" s="98" t="s">
        <v>634</v>
      </c>
      <c r="B11534" s="125" t="s">
        <v>1313</v>
      </c>
      <c r="C11534" s="126">
        <v>42569</v>
      </c>
      <c r="D11534" s="98" t="s">
        <v>6</v>
      </c>
      <c r="E11534" s="98">
        <v>723371</v>
      </c>
      <c r="F11534" s="98"/>
      <c r="G11534" s="127" t="s">
        <v>5625</v>
      </c>
      <c r="H11534" s="128">
        <v>0</v>
      </c>
      <c r="I11534" s="128">
        <v>244000</v>
      </c>
      <c r="J11534" s="129">
        <v>244000</v>
      </c>
      <c r="K11534" s="101" t="s">
        <v>1388</v>
      </c>
    </row>
    <row r="11535" spans="1:11" ht="56.25" customHeight="1">
      <c r="A11535" s="98" t="s">
        <v>634</v>
      </c>
      <c r="B11535" s="125" t="s">
        <v>1313</v>
      </c>
      <c r="C11535" s="126">
        <v>42569</v>
      </c>
      <c r="D11535" s="98" t="s">
        <v>6</v>
      </c>
      <c r="E11535" s="98">
        <v>723474</v>
      </c>
      <c r="F11535" s="98"/>
      <c r="G11535" s="127" t="s">
        <v>5626</v>
      </c>
      <c r="H11535" s="128">
        <v>0</v>
      </c>
      <c r="I11535" s="128">
        <v>107000</v>
      </c>
      <c r="J11535" s="129">
        <v>107000</v>
      </c>
      <c r="K11535" s="101" t="s">
        <v>1388</v>
      </c>
    </row>
    <row r="11536" spans="1:11" ht="56.25" customHeight="1">
      <c r="A11536" s="98" t="s">
        <v>634</v>
      </c>
      <c r="B11536" s="125" t="s">
        <v>1313</v>
      </c>
      <c r="C11536" s="126">
        <v>42570</v>
      </c>
      <c r="D11536" s="98" t="s">
        <v>6</v>
      </c>
      <c r="E11536" s="98">
        <v>723915</v>
      </c>
      <c r="F11536" s="98"/>
      <c r="G11536" s="127" t="s">
        <v>5650</v>
      </c>
      <c r="H11536" s="128">
        <v>0</v>
      </c>
      <c r="I11536" s="128">
        <v>190000</v>
      </c>
      <c r="J11536" s="129">
        <v>190000</v>
      </c>
      <c r="K11536" s="101" t="s">
        <v>1388</v>
      </c>
    </row>
    <row r="11537" spans="1:11" ht="56.25" customHeight="1">
      <c r="A11537" s="98" t="s">
        <v>634</v>
      </c>
      <c r="B11537" s="125" t="s">
        <v>1313</v>
      </c>
      <c r="C11537" s="126">
        <v>42572</v>
      </c>
      <c r="D11537" s="98" t="s">
        <v>6</v>
      </c>
      <c r="E11537" s="98">
        <v>724836</v>
      </c>
      <c r="F11537" s="98"/>
      <c r="G11537" s="127" t="s">
        <v>5702</v>
      </c>
      <c r="H11537" s="128">
        <v>0</v>
      </c>
      <c r="I11537" s="128">
        <v>4000</v>
      </c>
      <c r="J11537" s="129">
        <v>4000</v>
      </c>
      <c r="K11537" s="101" t="s">
        <v>1388</v>
      </c>
    </row>
    <row r="11538" spans="1:11" ht="56.25" customHeight="1">
      <c r="A11538" s="98" t="s">
        <v>634</v>
      </c>
      <c r="B11538" s="125" t="s">
        <v>1313</v>
      </c>
      <c r="C11538" s="126">
        <v>42577</v>
      </c>
      <c r="D11538" s="98" t="s">
        <v>6</v>
      </c>
      <c r="E11538" s="98">
        <v>726183</v>
      </c>
      <c r="F11538" s="98"/>
      <c r="G11538" s="127" t="s">
        <v>5764</v>
      </c>
      <c r="H11538" s="128">
        <v>0</v>
      </c>
      <c r="I11538" s="128">
        <v>60000</v>
      </c>
      <c r="J11538" s="129">
        <v>60000</v>
      </c>
      <c r="K11538" s="101" t="s">
        <v>1388</v>
      </c>
    </row>
    <row r="11539" spans="1:11" ht="56.25" customHeight="1">
      <c r="A11539" s="98" t="s">
        <v>634</v>
      </c>
      <c r="B11539" s="125" t="s">
        <v>1313</v>
      </c>
      <c r="C11539" s="126">
        <v>42578</v>
      </c>
      <c r="D11539" s="98" t="s">
        <v>6</v>
      </c>
      <c r="E11539" s="98">
        <v>726629</v>
      </c>
      <c r="F11539" s="98"/>
      <c r="G11539" s="127" t="s">
        <v>5791</v>
      </c>
      <c r="H11539" s="128">
        <v>0</v>
      </c>
      <c r="I11539" s="128">
        <v>15000</v>
      </c>
      <c r="J11539" s="129">
        <v>15000</v>
      </c>
      <c r="K11539" s="101" t="s">
        <v>1388</v>
      </c>
    </row>
    <row r="11540" spans="1:11" ht="56.25" customHeight="1">
      <c r="A11540" s="98" t="s">
        <v>634</v>
      </c>
      <c r="B11540" s="125" t="s">
        <v>1313</v>
      </c>
      <c r="C11540" s="126">
        <v>42586</v>
      </c>
      <c r="D11540" s="98" t="s">
        <v>6</v>
      </c>
      <c r="E11540" s="98">
        <v>729749</v>
      </c>
      <c r="F11540" s="98"/>
      <c r="G11540" s="127" t="s">
        <v>6032</v>
      </c>
      <c r="H11540" s="128">
        <v>0</v>
      </c>
      <c r="I11540" s="128">
        <v>7000</v>
      </c>
      <c r="J11540" s="129">
        <v>7000</v>
      </c>
      <c r="K11540" s="101" t="s">
        <v>1388</v>
      </c>
    </row>
    <row r="11541" spans="1:11" ht="56.25" customHeight="1">
      <c r="A11541" s="98" t="s">
        <v>634</v>
      </c>
      <c r="B11541" s="125" t="s">
        <v>1313</v>
      </c>
      <c r="C11541" s="126">
        <v>42590</v>
      </c>
      <c r="D11541" s="98" t="s">
        <v>1366</v>
      </c>
      <c r="E11541" s="98">
        <v>730581</v>
      </c>
      <c r="F11541" s="98"/>
      <c r="G11541" s="127" t="s">
        <v>6145</v>
      </c>
      <c r="H11541" s="128">
        <v>0</v>
      </c>
      <c r="I11541" s="128">
        <v>168000</v>
      </c>
      <c r="J11541" s="129">
        <v>168000</v>
      </c>
      <c r="K11541" s="101" t="s">
        <v>1388</v>
      </c>
    </row>
    <row r="11542" spans="1:11" ht="56.25" customHeight="1">
      <c r="A11542" s="98" t="s">
        <v>634</v>
      </c>
      <c r="B11542" s="125" t="s">
        <v>1313</v>
      </c>
      <c r="C11542" s="126">
        <v>42590</v>
      </c>
      <c r="D11542" s="98" t="s">
        <v>1366</v>
      </c>
      <c r="E11542" s="98">
        <v>730765</v>
      </c>
      <c r="F11542" s="98"/>
      <c r="G11542" s="127" t="s">
        <v>6144</v>
      </c>
      <c r="H11542" s="128">
        <v>0</v>
      </c>
      <c r="I11542" s="128">
        <v>243000</v>
      </c>
      <c r="J11542" s="129">
        <v>243000</v>
      </c>
      <c r="K11542" s="101" t="s">
        <v>1388</v>
      </c>
    </row>
    <row r="11543" spans="1:11" ht="56.25" customHeight="1">
      <c r="A11543" s="98" t="s">
        <v>634</v>
      </c>
      <c r="B11543" s="125" t="s">
        <v>1313</v>
      </c>
      <c r="C11543" s="126">
        <v>42592</v>
      </c>
      <c r="D11543" s="98" t="s">
        <v>1366</v>
      </c>
      <c r="E11543" s="98">
        <v>731684</v>
      </c>
      <c r="F11543" s="98"/>
      <c r="G11543" s="127" t="s">
        <v>6222</v>
      </c>
      <c r="H11543" s="128">
        <v>0</v>
      </c>
      <c r="I11543" s="128">
        <v>140000</v>
      </c>
      <c r="J11543" s="129">
        <v>140000</v>
      </c>
      <c r="K11543" s="101" t="s">
        <v>1388</v>
      </c>
    </row>
    <row r="11544" spans="1:11" ht="56.25" customHeight="1">
      <c r="A11544" s="98" t="s">
        <v>634</v>
      </c>
      <c r="B11544" s="125" t="s">
        <v>1313</v>
      </c>
      <c r="C11544" s="126">
        <v>42593</v>
      </c>
      <c r="D11544" s="98" t="s">
        <v>1366</v>
      </c>
      <c r="E11544" s="98">
        <v>732095</v>
      </c>
      <c r="F11544" s="98"/>
      <c r="G11544" s="127" t="s">
        <v>6245</v>
      </c>
      <c r="H11544" s="128">
        <v>0</v>
      </c>
      <c r="I11544" s="128">
        <v>140000</v>
      </c>
      <c r="J11544" s="129">
        <v>140000</v>
      </c>
      <c r="K11544" s="101" t="s">
        <v>1388</v>
      </c>
    </row>
    <row r="11545" spans="1:11" ht="56.25" customHeight="1">
      <c r="A11545" s="98" t="s">
        <v>634</v>
      </c>
      <c r="B11545" s="125" t="s">
        <v>1313</v>
      </c>
      <c r="C11545" s="126">
        <v>42594</v>
      </c>
      <c r="D11545" s="98" t="s">
        <v>1366</v>
      </c>
      <c r="E11545" s="98">
        <v>732593</v>
      </c>
      <c r="F11545" s="98"/>
      <c r="G11545" s="127" t="s">
        <v>6247</v>
      </c>
      <c r="H11545" s="128">
        <v>0</v>
      </c>
      <c r="I11545" s="128">
        <v>245000</v>
      </c>
      <c r="J11545" s="129">
        <v>245000</v>
      </c>
      <c r="K11545" s="101" t="s">
        <v>1388</v>
      </c>
    </row>
    <row r="11546" spans="1:11" ht="56.25" customHeight="1">
      <c r="A11546" s="98" t="s">
        <v>634</v>
      </c>
      <c r="B11546" s="125" t="s">
        <v>1313</v>
      </c>
      <c r="C11546" s="126">
        <v>42597</v>
      </c>
      <c r="D11546" s="98" t="s">
        <v>1366</v>
      </c>
      <c r="E11546" s="98">
        <v>733058</v>
      </c>
      <c r="F11546" s="98"/>
      <c r="G11546" s="127" t="s">
        <v>6282</v>
      </c>
      <c r="H11546" s="128">
        <v>0</v>
      </c>
      <c r="I11546" s="128">
        <v>111000</v>
      </c>
      <c r="J11546" s="129">
        <v>111000</v>
      </c>
      <c r="K11546" s="101" t="s">
        <v>1388</v>
      </c>
    </row>
    <row r="11547" spans="1:11" ht="56.25" customHeight="1">
      <c r="A11547" s="98" t="s">
        <v>634</v>
      </c>
      <c r="B11547" s="125" t="s">
        <v>1313</v>
      </c>
      <c r="C11547" s="126">
        <v>42598</v>
      </c>
      <c r="D11547" s="98" t="s">
        <v>1366</v>
      </c>
      <c r="E11547" s="98">
        <v>733546</v>
      </c>
      <c r="F11547" s="98"/>
      <c r="G11547" s="127" t="s">
        <v>6326</v>
      </c>
      <c r="H11547" s="128">
        <v>0</v>
      </c>
      <c r="I11547" s="128">
        <v>250000</v>
      </c>
      <c r="J11547" s="129">
        <v>250000</v>
      </c>
      <c r="K11547" s="101" t="s">
        <v>1388</v>
      </c>
    </row>
    <row r="11548" spans="1:11" ht="56.25" customHeight="1">
      <c r="A11548" s="98" t="s">
        <v>634</v>
      </c>
      <c r="B11548" s="125" t="s">
        <v>1313</v>
      </c>
      <c r="C11548" s="126">
        <v>42600</v>
      </c>
      <c r="D11548" s="98" t="s">
        <v>1366</v>
      </c>
      <c r="E11548" s="98">
        <v>734448</v>
      </c>
      <c r="F11548" s="98"/>
      <c r="G11548" s="127" t="s">
        <v>6374</v>
      </c>
      <c r="H11548" s="128">
        <v>0</v>
      </c>
      <c r="I11548" s="128">
        <v>154000</v>
      </c>
      <c r="J11548" s="129">
        <v>154000</v>
      </c>
      <c r="K11548" s="101" t="s">
        <v>1388</v>
      </c>
    </row>
    <row r="11549" spans="1:11" ht="56.25" customHeight="1">
      <c r="A11549" s="98" t="s">
        <v>634</v>
      </c>
      <c r="B11549" s="125" t="s">
        <v>1313</v>
      </c>
      <c r="C11549" s="126">
        <v>42601</v>
      </c>
      <c r="D11549" s="98" t="s">
        <v>1366</v>
      </c>
      <c r="E11549" s="98">
        <v>734833</v>
      </c>
      <c r="F11549" s="98"/>
      <c r="G11549" s="127" t="s">
        <v>6424</v>
      </c>
      <c r="H11549" s="128">
        <v>0</v>
      </c>
      <c r="I11549" s="128">
        <v>30000</v>
      </c>
      <c r="J11549" s="129">
        <v>30000</v>
      </c>
      <c r="K11549" s="101" t="s">
        <v>1388</v>
      </c>
    </row>
    <row r="11550" spans="1:11" ht="56.25" customHeight="1">
      <c r="A11550" s="98" t="s">
        <v>634</v>
      </c>
      <c r="B11550" s="125" t="s">
        <v>1313</v>
      </c>
      <c r="C11550" s="126">
        <v>42604</v>
      </c>
      <c r="D11550" s="98" t="s">
        <v>1366</v>
      </c>
      <c r="E11550" s="98">
        <v>735396</v>
      </c>
      <c r="F11550" s="98"/>
      <c r="G11550" s="127" t="s">
        <v>6449</v>
      </c>
      <c r="H11550" s="128">
        <v>0</v>
      </c>
      <c r="I11550" s="128">
        <v>130000</v>
      </c>
      <c r="J11550" s="129">
        <v>130000</v>
      </c>
      <c r="K11550" s="101" t="s">
        <v>1388</v>
      </c>
    </row>
    <row r="11551" spans="1:11" ht="56.25" customHeight="1">
      <c r="A11551" s="98" t="s">
        <v>634</v>
      </c>
      <c r="B11551" s="125" t="s">
        <v>1313</v>
      </c>
      <c r="C11551" s="126">
        <v>42605</v>
      </c>
      <c r="D11551" s="98" t="s">
        <v>1366</v>
      </c>
      <c r="E11551" s="98">
        <v>735863</v>
      </c>
      <c r="F11551" s="98"/>
      <c r="G11551" s="127" t="s">
        <v>6495</v>
      </c>
      <c r="H11551" s="128">
        <v>0</v>
      </c>
      <c r="I11551" s="128">
        <v>280000</v>
      </c>
      <c r="J11551" s="129">
        <v>280000</v>
      </c>
      <c r="K11551" s="101" t="s">
        <v>1388</v>
      </c>
    </row>
    <row r="11552" spans="1:11" ht="56.25" customHeight="1">
      <c r="A11552" s="98" t="s">
        <v>634</v>
      </c>
      <c r="B11552" s="125" t="s">
        <v>1313</v>
      </c>
      <c r="C11552" s="126">
        <v>42606</v>
      </c>
      <c r="D11552" s="98" t="s">
        <v>1366</v>
      </c>
      <c r="E11552" s="98">
        <v>736354</v>
      </c>
      <c r="F11552" s="98"/>
      <c r="G11552" s="127" t="s">
        <v>6520</v>
      </c>
      <c r="H11552" s="128">
        <v>0</v>
      </c>
      <c r="I11552" s="128">
        <v>40000</v>
      </c>
      <c r="J11552" s="129">
        <v>40000</v>
      </c>
      <c r="K11552" s="101" t="s">
        <v>1388</v>
      </c>
    </row>
    <row r="11553" spans="1:11" ht="56.25" customHeight="1">
      <c r="A11553" s="98" t="s">
        <v>634</v>
      </c>
      <c r="B11553" s="125" t="s">
        <v>1313</v>
      </c>
      <c r="C11553" s="126">
        <v>42607</v>
      </c>
      <c r="D11553" s="98" t="s">
        <v>1366</v>
      </c>
      <c r="E11553" s="98">
        <v>736790</v>
      </c>
      <c r="F11553" s="98"/>
      <c r="G11553" s="127" t="s">
        <v>6558</v>
      </c>
      <c r="H11553" s="128">
        <v>0</v>
      </c>
      <c r="I11553" s="128">
        <v>96000</v>
      </c>
      <c r="J11553" s="129">
        <v>96000</v>
      </c>
      <c r="K11553" s="101" t="s">
        <v>1388</v>
      </c>
    </row>
    <row r="11554" spans="1:11" ht="56.25" customHeight="1">
      <c r="A11554" s="98" t="s">
        <v>634</v>
      </c>
      <c r="B11554" s="125" t="s">
        <v>1313</v>
      </c>
      <c r="C11554" s="126">
        <v>42608</v>
      </c>
      <c r="D11554" s="98" t="s">
        <v>1366</v>
      </c>
      <c r="E11554" s="98">
        <v>737268</v>
      </c>
      <c r="F11554" s="98"/>
      <c r="G11554" s="127" t="s">
        <v>6619</v>
      </c>
      <c r="H11554" s="128">
        <v>0</v>
      </c>
      <c r="I11554" s="128">
        <v>140000</v>
      </c>
      <c r="J11554" s="129">
        <v>140000</v>
      </c>
      <c r="K11554" s="101" t="s">
        <v>1388</v>
      </c>
    </row>
    <row r="11555" spans="1:11" ht="56.25" customHeight="1">
      <c r="A11555" s="98" t="s">
        <v>634</v>
      </c>
      <c r="B11555" s="125" t="s">
        <v>1313</v>
      </c>
      <c r="C11555" s="126">
        <v>42613</v>
      </c>
      <c r="D11555" s="98" t="s">
        <v>1366</v>
      </c>
      <c r="E11555" s="98">
        <v>738935</v>
      </c>
      <c r="F11555" s="98"/>
      <c r="G11555" s="127" t="s">
        <v>6718</v>
      </c>
      <c r="H11555" s="128">
        <v>0</v>
      </c>
      <c r="I11555" s="128">
        <v>380000</v>
      </c>
      <c r="J11555" s="129">
        <v>380000</v>
      </c>
      <c r="K11555" s="101" t="s">
        <v>1388</v>
      </c>
    </row>
    <row r="11556" spans="1:11" ht="56.25" customHeight="1">
      <c r="A11556" s="98" t="s">
        <v>634</v>
      </c>
      <c r="B11556" s="125" t="s">
        <v>1313</v>
      </c>
      <c r="C11556" s="126">
        <v>42615</v>
      </c>
      <c r="D11556" s="98" t="s">
        <v>1366</v>
      </c>
      <c r="E11556" s="98">
        <v>739994</v>
      </c>
      <c r="F11556" s="98"/>
      <c r="G11556" s="127" t="s">
        <v>6780</v>
      </c>
      <c r="H11556" s="128">
        <v>0</v>
      </c>
      <c r="I11556" s="128">
        <v>180000</v>
      </c>
      <c r="J11556" s="129">
        <v>180000</v>
      </c>
      <c r="K11556" s="101" t="s">
        <v>1388</v>
      </c>
    </row>
    <row r="11557" spans="1:11" ht="56.25" customHeight="1">
      <c r="A11557" s="98" t="s">
        <v>634</v>
      </c>
      <c r="B11557" s="125" t="s">
        <v>1313</v>
      </c>
      <c r="C11557" s="126">
        <v>42618</v>
      </c>
      <c r="D11557" s="98" t="s">
        <v>1366</v>
      </c>
      <c r="E11557" s="98">
        <v>740488</v>
      </c>
      <c r="F11557" s="98"/>
      <c r="G11557" s="127" t="s">
        <v>6826</v>
      </c>
      <c r="H11557" s="128">
        <v>0</v>
      </c>
      <c r="I11557" s="128">
        <v>208000</v>
      </c>
      <c r="J11557" s="129">
        <v>208000</v>
      </c>
      <c r="K11557" s="101" t="s">
        <v>1388</v>
      </c>
    </row>
    <row r="11558" spans="1:11" ht="56.25" customHeight="1">
      <c r="A11558" s="98" t="s">
        <v>634</v>
      </c>
      <c r="B11558" s="125" t="s">
        <v>1313</v>
      </c>
      <c r="C11558" s="126">
        <v>42619</v>
      </c>
      <c r="D11558" s="98" t="s">
        <v>1366</v>
      </c>
      <c r="E11558" s="98">
        <v>740897</v>
      </c>
      <c r="F11558" s="98"/>
      <c r="G11558" s="127" t="s">
        <v>6866</v>
      </c>
      <c r="H11558" s="128">
        <v>0</v>
      </c>
      <c r="I11558" s="128">
        <v>161000</v>
      </c>
      <c r="J11558" s="129">
        <v>161000</v>
      </c>
      <c r="K11558" s="101" t="s">
        <v>1388</v>
      </c>
    </row>
    <row r="11559" spans="1:11" ht="56.25" customHeight="1">
      <c r="A11559" s="98" t="s">
        <v>634</v>
      </c>
      <c r="B11559" s="125" t="s">
        <v>1313</v>
      </c>
      <c r="C11559" s="126">
        <v>42622</v>
      </c>
      <c r="D11559" s="98" t="s">
        <v>1366</v>
      </c>
      <c r="E11559" s="98">
        <v>742315</v>
      </c>
      <c r="F11559" s="98"/>
      <c r="G11559" s="127" t="s">
        <v>7006</v>
      </c>
      <c r="H11559" s="128">
        <v>0</v>
      </c>
      <c r="I11559" s="128">
        <v>414000</v>
      </c>
      <c r="J11559" s="129">
        <v>414000</v>
      </c>
      <c r="K11559" s="101" t="s">
        <v>1388</v>
      </c>
    </row>
    <row r="11560" spans="1:11" ht="56.25" customHeight="1">
      <c r="A11560" s="98" t="s">
        <v>634</v>
      </c>
      <c r="B11560" s="125" t="s">
        <v>1313</v>
      </c>
      <c r="C11560" s="126">
        <v>42626</v>
      </c>
      <c r="D11560" s="98" t="s">
        <v>1366</v>
      </c>
      <c r="E11560" s="98">
        <v>743442</v>
      </c>
      <c r="F11560" s="98"/>
      <c r="G11560" s="127" t="s">
        <v>7084</v>
      </c>
      <c r="H11560" s="128">
        <v>0</v>
      </c>
      <c r="I11560" s="128">
        <v>156000</v>
      </c>
      <c r="J11560" s="129">
        <v>156000</v>
      </c>
      <c r="K11560" s="101" t="s">
        <v>1388</v>
      </c>
    </row>
    <row r="11561" spans="1:11" ht="56.25" customHeight="1">
      <c r="A11561" s="98" t="s">
        <v>634</v>
      </c>
      <c r="B11561" s="125" t="s">
        <v>1313</v>
      </c>
      <c r="C11561" s="126">
        <v>42627</v>
      </c>
      <c r="D11561" s="98" t="s">
        <v>1366</v>
      </c>
      <c r="E11561" s="98">
        <v>743796</v>
      </c>
      <c r="F11561" s="98"/>
      <c r="G11561" s="127" t="s">
        <v>7113</v>
      </c>
      <c r="H11561" s="128">
        <v>0</v>
      </c>
      <c r="I11561" s="128">
        <v>70000</v>
      </c>
      <c r="J11561" s="129">
        <v>70000</v>
      </c>
      <c r="K11561" s="101" t="s">
        <v>1388</v>
      </c>
    </row>
    <row r="11562" spans="1:11" ht="56.25" customHeight="1">
      <c r="A11562" s="98" t="s">
        <v>634</v>
      </c>
      <c r="B11562" s="125" t="s">
        <v>1313</v>
      </c>
      <c r="C11562" s="126">
        <v>42628</v>
      </c>
      <c r="D11562" s="98" t="s">
        <v>1366</v>
      </c>
      <c r="E11562" s="98">
        <v>744290</v>
      </c>
      <c r="F11562" s="98"/>
      <c r="G11562" s="127" t="s">
        <v>7148</v>
      </c>
      <c r="H11562" s="128">
        <v>0</v>
      </c>
      <c r="I11562" s="128">
        <v>88000</v>
      </c>
      <c r="J11562" s="129">
        <v>88000</v>
      </c>
      <c r="K11562" s="101" t="s">
        <v>1388</v>
      </c>
    </row>
    <row r="11563" spans="1:11" ht="56.25" customHeight="1">
      <c r="A11563" s="98" t="s">
        <v>634</v>
      </c>
      <c r="B11563" s="125" t="s">
        <v>1313</v>
      </c>
      <c r="C11563" s="126">
        <v>42629</v>
      </c>
      <c r="D11563" s="98" t="s">
        <v>1366</v>
      </c>
      <c r="E11563" s="98">
        <v>744748</v>
      </c>
      <c r="F11563" s="98"/>
      <c r="G11563" s="127" t="s">
        <v>7193</v>
      </c>
      <c r="H11563" s="128">
        <v>0</v>
      </c>
      <c r="I11563" s="128">
        <v>293000</v>
      </c>
      <c r="J11563" s="129">
        <v>293000</v>
      </c>
      <c r="K11563" s="101" t="s">
        <v>1388</v>
      </c>
    </row>
    <row r="11564" spans="1:11" ht="56.25" customHeight="1">
      <c r="A11564" s="98" t="s">
        <v>634</v>
      </c>
      <c r="B11564" s="125" t="s">
        <v>1313</v>
      </c>
      <c r="C11564" s="126">
        <v>42632</v>
      </c>
      <c r="D11564" s="98" t="s">
        <v>1366</v>
      </c>
      <c r="E11564" s="98">
        <v>745389</v>
      </c>
      <c r="F11564" s="98"/>
      <c r="G11564" s="127" t="s">
        <v>7230</v>
      </c>
      <c r="H11564" s="128">
        <v>0</v>
      </c>
      <c r="I11564" s="128">
        <v>234000</v>
      </c>
      <c r="J11564" s="129">
        <v>234000</v>
      </c>
      <c r="K11564" s="101" t="s">
        <v>1388</v>
      </c>
    </row>
    <row r="11565" spans="1:11" ht="56.25" customHeight="1">
      <c r="A11565" s="98" t="s">
        <v>634</v>
      </c>
      <c r="B11565" s="125" t="s">
        <v>1313</v>
      </c>
      <c r="C11565" s="126">
        <v>42636</v>
      </c>
      <c r="D11565" s="98" t="s">
        <v>1366</v>
      </c>
      <c r="E11565" s="98">
        <v>747299</v>
      </c>
      <c r="F11565" s="98"/>
      <c r="G11565" s="127" t="s">
        <v>7364</v>
      </c>
      <c r="H11565" s="128">
        <v>0</v>
      </c>
      <c r="I11565" s="128">
        <v>309000</v>
      </c>
      <c r="J11565" s="129">
        <v>309000</v>
      </c>
      <c r="K11565" s="101" t="s">
        <v>1388</v>
      </c>
    </row>
    <row r="11566" spans="1:11" ht="56.25" customHeight="1">
      <c r="A11566" s="98" t="s">
        <v>634</v>
      </c>
      <c r="B11566" s="125" t="s">
        <v>1313</v>
      </c>
      <c r="C11566" s="126">
        <v>42639</v>
      </c>
      <c r="D11566" s="98" t="s">
        <v>1366</v>
      </c>
      <c r="E11566" s="98">
        <v>747819</v>
      </c>
      <c r="F11566" s="98"/>
      <c r="G11566" s="127" t="s">
        <v>7427</v>
      </c>
      <c r="H11566" s="128">
        <v>0</v>
      </c>
      <c r="I11566" s="128">
        <v>273000</v>
      </c>
      <c r="J11566" s="129">
        <v>273000</v>
      </c>
      <c r="K11566" s="101" t="s">
        <v>1388</v>
      </c>
    </row>
    <row r="11567" spans="1:11" ht="56.25" customHeight="1">
      <c r="A11567" s="98" t="s">
        <v>634</v>
      </c>
      <c r="B11567" s="125" t="s">
        <v>1313</v>
      </c>
      <c r="C11567" s="126">
        <v>42640</v>
      </c>
      <c r="D11567" s="98" t="s">
        <v>1366</v>
      </c>
      <c r="E11567" s="98">
        <v>748362</v>
      </c>
      <c r="F11567" s="98"/>
      <c r="G11567" s="127" t="s">
        <v>7471</v>
      </c>
      <c r="H11567" s="128">
        <v>0</v>
      </c>
      <c r="I11567" s="128">
        <v>140000</v>
      </c>
      <c r="J11567" s="129">
        <v>140000</v>
      </c>
      <c r="K11567" s="101" t="s">
        <v>1388</v>
      </c>
    </row>
    <row r="11568" spans="1:11" ht="56.25" customHeight="1">
      <c r="A11568" s="98" t="s">
        <v>634</v>
      </c>
      <c r="B11568" s="125" t="s">
        <v>1313</v>
      </c>
      <c r="C11568" s="126">
        <v>42641</v>
      </c>
      <c r="D11568" s="98" t="s">
        <v>1366</v>
      </c>
      <c r="E11568" s="98">
        <v>748920</v>
      </c>
      <c r="F11568" s="98"/>
      <c r="G11568" s="127" t="s">
        <v>7514</v>
      </c>
      <c r="H11568" s="128">
        <v>0</v>
      </c>
      <c r="I11568" s="128">
        <v>49000</v>
      </c>
      <c r="J11568" s="129">
        <v>49000</v>
      </c>
      <c r="K11568" s="101" t="s">
        <v>1388</v>
      </c>
    </row>
    <row r="11569" spans="1:11" ht="56.25" customHeight="1">
      <c r="A11569" s="98" t="s">
        <v>634</v>
      </c>
      <c r="B11569" s="125" t="s">
        <v>1313</v>
      </c>
      <c r="C11569" s="126">
        <v>42642</v>
      </c>
      <c r="D11569" s="98" t="s">
        <v>1366</v>
      </c>
      <c r="E11569" s="98">
        <v>749436</v>
      </c>
      <c r="F11569" s="98"/>
      <c r="G11569" s="127" t="s">
        <v>7561</v>
      </c>
      <c r="H11569" s="128">
        <v>0</v>
      </c>
      <c r="I11569" s="128">
        <v>330000</v>
      </c>
      <c r="J11569" s="129">
        <v>330000</v>
      </c>
      <c r="K11569" s="101" t="s">
        <v>1388</v>
      </c>
    </row>
    <row r="11570" spans="1:11" ht="56.25" customHeight="1">
      <c r="A11570" s="98" t="s">
        <v>634</v>
      </c>
      <c r="B11570" s="125" t="s">
        <v>1313</v>
      </c>
      <c r="C11570" s="126">
        <v>42643</v>
      </c>
      <c r="D11570" s="98" t="s">
        <v>1366</v>
      </c>
      <c r="E11570" s="98">
        <v>749920</v>
      </c>
      <c r="F11570" s="98"/>
      <c r="G11570" s="127" t="s">
        <v>7596</v>
      </c>
      <c r="H11570" s="128">
        <v>0</v>
      </c>
      <c r="I11570" s="128">
        <v>6754.07</v>
      </c>
      <c r="J11570" s="129">
        <v>6754.07</v>
      </c>
      <c r="K11570" s="101" t="s">
        <v>1388</v>
      </c>
    </row>
    <row r="11571" spans="1:11" ht="56.25" customHeight="1">
      <c r="A11571" s="98" t="s">
        <v>634</v>
      </c>
      <c r="B11571" s="125" t="s">
        <v>1313</v>
      </c>
      <c r="C11571" s="126">
        <v>42643</v>
      </c>
      <c r="D11571" s="98" t="s">
        <v>1366</v>
      </c>
      <c r="E11571" s="98">
        <v>749922</v>
      </c>
      <c r="F11571" s="98"/>
      <c r="G11571" s="127" t="s">
        <v>7597</v>
      </c>
      <c r="H11571" s="128">
        <v>0</v>
      </c>
      <c r="I11571" s="128">
        <v>4454.16</v>
      </c>
      <c r="J11571" s="129">
        <v>4454.16</v>
      </c>
      <c r="K11571" s="101" t="s">
        <v>1388</v>
      </c>
    </row>
    <row r="11572" spans="1:11" ht="56.25" customHeight="1">
      <c r="A11572" s="98" t="s">
        <v>634</v>
      </c>
      <c r="B11572" s="125" t="s">
        <v>1313</v>
      </c>
      <c r="C11572" s="126">
        <v>42373</v>
      </c>
      <c r="D11572" s="98" t="s">
        <v>13</v>
      </c>
      <c r="E11572" s="98">
        <v>838066</v>
      </c>
      <c r="F11572" s="98"/>
      <c r="G11572" s="127" t="s">
        <v>1401</v>
      </c>
      <c r="H11572" s="128">
        <v>5248700</v>
      </c>
      <c r="I11572" s="128">
        <v>0</v>
      </c>
      <c r="J11572" s="129">
        <v>5248700</v>
      </c>
      <c r="K11572" s="101" t="s">
        <v>1388</v>
      </c>
    </row>
    <row r="11573" spans="1:11" ht="56.25" customHeight="1">
      <c r="A11573" s="98" t="s">
        <v>634</v>
      </c>
      <c r="B11573" s="125" t="s">
        <v>1313</v>
      </c>
      <c r="C11573" s="126">
        <v>42373</v>
      </c>
      <c r="D11573" s="98" t="s">
        <v>11</v>
      </c>
      <c r="E11573" s="98">
        <v>838067</v>
      </c>
      <c r="F11573" s="98"/>
      <c r="G11573" s="127" t="s">
        <v>1402</v>
      </c>
      <c r="H11573" s="128">
        <v>50</v>
      </c>
      <c r="I11573" s="128">
        <v>0</v>
      </c>
      <c r="J11573" s="129">
        <v>50</v>
      </c>
      <c r="K11573" s="101" t="s">
        <v>1388</v>
      </c>
    </row>
    <row r="11574" spans="1:11" ht="56.25" customHeight="1">
      <c r="A11574" s="98" t="s">
        <v>634</v>
      </c>
      <c r="B11574" s="125" t="s">
        <v>1313</v>
      </c>
      <c r="C11574" s="126">
        <v>42373</v>
      </c>
      <c r="D11574" s="98" t="s">
        <v>13</v>
      </c>
      <c r="E11574" s="98">
        <v>838074</v>
      </c>
      <c r="F11574" s="98"/>
      <c r="G11574" s="127" t="s">
        <v>1403</v>
      </c>
      <c r="H11574" s="128">
        <v>9261</v>
      </c>
      <c r="I11574" s="128">
        <v>0</v>
      </c>
      <c r="J11574" s="129">
        <v>9261</v>
      </c>
      <c r="K11574" s="101" t="s">
        <v>1388</v>
      </c>
    </row>
    <row r="11575" spans="1:11" ht="56.25" customHeight="1">
      <c r="A11575" s="98" t="s">
        <v>634</v>
      </c>
      <c r="B11575" s="125" t="s">
        <v>1313</v>
      </c>
      <c r="C11575" s="126">
        <v>42373</v>
      </c>
      <c r="D11575" s="98" t="s">
        <v>21</v>
      </c>
      <c r="E11575" s="98">
        <v>838080</v>
      </c>
      <c r="F11575" s="98"/>
      <c r="G11575" s="127" t="s">
        <v>1404</v>
      </c>
      <c r="H11575" s="128">
        <v>7029801.6500000004</v>
      </c>
      <c r="I11575" s="128">
        <v>0</v>
      </c>
      <c r="J11575" s="129">
        <v>7029801.6500000004</v>
      </c>
      <c r="K11575" s="101" t="s">
        <v>1388</v>
      </c>
    </row>
    <row r="11576" spans="1:11" ht="56.25" customHeight="1">
      <c r="A11576" s="98" t="s">
        <v>634</v>
      </c>
      <c r="B11576" s="125" t="s">
        <v>1313</v>
      </c>
      <c r="C11576" s="126">
        <v>42374</v>
      </c>
      <c r="D11576" s="98" t="s">
        <v>13</v>
      </c>
      <c r="E11576" s="98">
        <v>838157</v>
      </c>
      <c r="F11576" s="98"/>
      <c r="G11576" s="127" t="s">
        <v>1413</v>
      </c>
      <c r="H11576" s="128">
        <v>5194</v>
      </c>
      <c r="I11576" s="128">
        <v>0</v>
      </c>
      <c r="J11576" s="129">
        <v>5194</v>
      </c>
      <c r="K11576" s="101" t="s">
        <v>1388</v>
      </c>
    </row>
    <row r="11577" spans="1:11" ht="56.25" customHeight="1">
      <c r="A11577" s="98" t="s">
        <v>634</v>
      </c>
      <c r="B11577" s="125" t="s">
        <v>1313</v>
      </c>
      <c r="C11577" s="126">
        <v>42375</v>
      </c>
      <c r="D11577" s="98" t="s">
        <v>13</v>
      </c>
      <c r="E11577" s="98">
        <v>838235</v>
      </c>
      <c r="F11577" s="98"/>
      <c r="G11577" s="127" t="s">
        <v>1421</v>
      </c>
      <c r="H11577" s="128">
        <v>1944</v>
      </c>
      <c r="I11577" s="128">
        <v>0</v>
      </c>
      <c r="J11577" s="129">
        <v>1944</v>
      </c>
      <c r="K11577" s="101" t="s">
        <v>1388</v>
      </c>
    </row>
    <row r="11578" spans="1:11" ht="56.25" customHeight="1">
      <c r="A11578" s="98" t="s">
        <v>634</v>
      </c>
      <c r="B11578" s="125" t="s">
        <v>1313</v>
      </c>
      <c r="C11578" s="126">
        <v>42376</v>
      </c>
      <c r="D11578" s="98" t="s">
        <v>13</v>
      </c>
      <c r="E11578" s="98">
        <v>838296</v>
      </c>
      <c r="F11578" s="98"/>
      <c r="G11578" s="127" t="s">
        <v>1440</v>
      </c>
      <c r="H11578" s="128">
        <v>24889</v>
      </c>
      <c r="I11578" s="128">
        <v>0</v>
      </c>
      <c r="J11578" s="129">
        <v>24889</v>
      </c>
      <c r="K11578" s="101" t="s">
        <v>1388</v>
      </c>
    </row>
    <row r="11579" spans="1:11" ht="56.25" customHeight="1">
      <c r="A11579" s="98" t="s">
        <v>634</v>
      </c>
      <c r="B11579" s="125" t="s">
        <v>1313</v>
      </c>
      <c r="C11579" s="126">
        <v>42376</v>
      </c>
      <c r="D11579" s="98" t="s">
        <v>6</v>
      </c>
      <c r="E11579" s="98">
        <v>838408</v>
      </c>
      <c r="F11579" s="98"/>
      <c r="G11579" s="127" t="s">
        <v>1431</v>
      </c>
      <c r="H11579" s="128">
        <v>0</v>
      </c>
      <c r="I11579" s="128">
        <v>61997.8</v>
      </c>
      <c r="J11579" s="129">
        <v>61997.8</v>
      </c>
      <c r="K11579" s="101" t="s">
        <v>1388</v>
      </c>
    </row>
    <row r="11580" spans="1:11" ht="56.25" customHeight="1">
      <c r="A11580" s="98" t="s">
        <v>634</v>
      </c>
      <c r="B11580" s="125" t="s">
        <v>1313</v>
      </c>
      <c r="C11580" s="126">
        <v>42377</v>
      </c>
      <c r="D11580" s="98" t="s">
        <v>21</v>
      </c>
      <c r="E11580" s="98">
        <v>838513</v>
      </c>
      <c r="F11580" s="98"/>
      <c r="G11580" s="127" t="s">
        <v>1453</v>
      </c>
      <c r="H11580" s="128">
        <v>46413991.780000001</v>
      </c>
      <c r="I11580" s="128">
        <v>0</v>
      </c>
      <c r="J11580" s="129">
        <v>46413991.780000001</v>
      </c>
      <c r="K11580" s="101" t="s">
        <v>1388</v>
      </c>
    </row>
    <row r="11581" spans="1:11" ht="56.25" customHeight="1">
      <c r="A11581" s="98" t="s">
        <v>634</v>
      </c>
      <c r="B11581" s="125" t="s">
        <v>1313</v>
      </c>
      <c r="C11581" s="126">
        <v>42377</v>
      </c>
      <c r="D11581" s="98" t="s">
        <v>13</v>
      </c>
      <c r="E11581" s="98">
        <v>838519</v>
      </c>
      <c r="F11581" s="98"/>
      <c r="G11581" s="127" t="s">
        <v>1454</v>
      </c>
      <c r="H11581" s="128">
        <v>5251200</v>
      </c>
      <c r="I11581" s="128">
        <v>0</v>
      </c>
      <c r="J11581" s="129">
        <v>5251200</v>
      </c>
      <c r="K11581" s="101" t="s">
        <v>1388</v>
      </c>
    </row>
    <row r="11582" spans="1:11" ht="56.25" customHeight="1">
      <c r="A11582" s="98" t="s">
        <v>634</v>
      </c>
      <c r="B11582" s="125" t="s">
        <v>1313</v>
      </c>
      <c r="C11582" s="126">
        <v>42377</v>
      </c>
      <c r="D11582" s="98" t="s">
        <v>13</v>
      </c>
      <c r="E11582" s="98">
        <v>838556</v>
      </c>
      <c r="F11582" s="98"/>
      <c r="G11582" s="127" t="s">
        <v>1455</v>
      </c>
      <c r="H11582" s="128">
        <v>174957</v>
      </c>
      <c r="I11582" s="128">
        <v>0</v>
      </c>
      <c r="J11582" s="129">
        <v>174957</v>
      </c>
      <c r="K11582" s="101" t="s">
        <v>1388</v>
      </c>
    </row>
    <row r="11583" spans="1:11" ht="56.25" customHeight="1">
      <c r="A11583" s="98" t="s">
        <v>634</v>
      </c>
      <c r="B11583" s="125" t="s">
        <v>1313</v>
      </c>
      <c r="C11583" s="126">
        <v>42380</v>
      </c>
      <c r="D11583" s="98" t="s">
        <v>13</v>
      </c>
      <c r="E11583" s="98">
        <v>838625</v>
      </c>
      <c r="F11583" s="98"/>
      <c r="G11583" s="127" t="s">
        <v>1480</v>
      </c>
      <c r="H11583" s="128">
        <v>1260</v>
      </c>
      <c r="I11583" s="128">
        <v>0</v>
      </c>
      <c r="J11583" s="129">
        <v>1260</v>
      </c>
      <c r="K11583" s="101" t="s">
        <v>1388</v>
      </c>
    </row>
    <row r="11584" spans="1:11" ht="56.25" customHeight="1">
      <c r="A11584" s="98" t="s">
        <v>634</v>
      </c>
      <c r="B11584" s="125" t="s">
        <v>1313</v>
      </c>
      <c r="C11584" s="126">
        <v>42381</v>
      </c>
      <c r="D11584" s="98" t="s">
        <v>13</v>
      </c>
      <c r="E11584" s="98">
        <v>838679</v>
      </c>
      <c r="F11584" s="98"/>
      <c r="G11584" s="127" t="s">
        <v>1490</v>
      </c>
      <c r="H11584" s="128">
        <v>18609.5</v>
      </c>
      <c r="I11584" s="128">
        <v>0</v>
      </c>
      <c r="J11584" s="129">
        <v>18609.5</v>
      </c>
      <c r="K11584" s="101" t="s">
        <v>1388</v>
      </c>
    </row>
    <row r="11585" spans="1:11" ht="56.25" customHeight="1">
      <c r="A11585" s="98" t="s">
        <v>634</v>
      </c>
      <c r="B11585" s="125" t="s">
        <v>1313</v>
      </c>
      <c r="C11585" s="126">
        <v>42382</v>
      </c>
      <c r="D11585" s="98" t="s">
        <v>13</v>
      </c>
      <c r="E11585" s="98">
        <v>838734</v>
      </c>
      <c r="F11585" s="98"/>
      <c r="G11585" s="127" t="s">
        <v>1494</v>
      </c>
      <c r="H11585" s="128">
        <v>45718.5</v>
      </c>
      <c r="I11585" s="128">
        <v>0</v>
      </c>
      <c r="J11585" s="129">
        <v>45718.5</v>
      </c>
      <c r="K11585" s="101" t="s">
        <v>1388</v>
      </c>
    </row>
    <row r="11586" spans="1:11" ht="56.25" customHeight="1">
      <c r="A11586" s="98" t="s">
        <v>634</v>
      </c>
      <c r="B11586" s="125" t="s">
        <v>1313</v>
      </c>
      <c r="C11586" s="126">
        <v>42382</v>
      </c>
      <c r="D11586" s="98" t="s">
        <v>13</v>
      </c>
      <c r="E11586" s="98">
        <v>838735</v>
      </c>
      <c r="F11586" s="98"/>
      <c r="G11586" s="127" t="s">
        <v>1495</v>
      </c>
      <c r="H11586" s="128">
        <v>6304080</v>
      </c>
      <c r="I11586" s="128">
        <v>0</v>
      </c>
      <c r="J11586" s="129">
        <v>6304080</v>
      </c>
      <c r="K11586" s="101" t="s">
        <v>1388</v>
      </c>
    </row>
    <row r="11587" spans="1:11" ht="56.25" customHeight="1">
      <c r="A11587" s="98" t="s">
        <v>634</v>
      </c>
      <c r="B11587" s="125" t="s">
        <v>1313</v>
      </c>
      <c r="C11587" s="126">
        <v>42383</v>
      </c>
      <c r="D11587" s="98" t="s">
        <v>13</v>
      </c>
      <c r="E11587" s="98">
        <v>838876</v>
      </c>
      <c r="F11587" s="98"/>
      <c r="G11587" s="127" t="s">
        <v>1541</v>
      </c>
      <c r="H11587" s="128">
        <v>81496800</v>
      </c>
      <c r="I11587" s="128">
        <v>0</v>
      </c>
      <c r="J11587" s="129">
        <v>81496800</v>
      </c>
      <c r="K11587" s="101" t="s">
        <v>1388</v>
      </c>
    </row>
    <row r="11588" spans="1:11" ht="56.25" customHeight="1">
      <c r="A11588" s="98" t="s">
        <v>634</v>
      </c>
      <c r="B11588" s="125" t="s">
        <v>1313</v>
      </c>
      <c r="C11588" s="126">
        <v>42383</v>
      </c>
      <c r="D11588" s="98" t="s">
        <v>13</v>
      </c>
      <c r="E11588" s="98">
        <v>838905</v>
      </c>
      <c r="F11588" s="98"/>
      <c r="G11588" s="127" t="s">
        <v>1545</v>
      </c>
      <c r="H11588" s="128">
        <v>18584</v>
      </c>
      <c r="I11588" s="128">
        <v>0</v>
      </c>
      <c r="J11588" s="129">
        <v>18584</v>
      </c>
      <c r="K11588" s="101" t="s">
        <v>1388</v>
      </c>
    </row>
    <row r="11589" spans="1:11" ht="56.25" customHeight="1">
      <c r="A11589" s="98" t="s">
        <v>634</v>
      </c>
      <c r="B11589" s="125" t="s">
        <v>1313</v>
      </c>
      <c r="C11589" s="126">
        <v>42384</v>
      </c>
      <c r="D11589" s="98" t="s">
        <v>13</v>
      </c>
      <c r="E11589" s="98">
        <v>838987</v>
      </c>
      <c r="F11589" s="98"/>
      <c r="G11589" s="127" t="s">
        <v>1587</v>
      </c>
      <c r="H11589" s="128">
        <v>153377</v>
      </c>
      <c r="I11589" s="128">
        <v>0</v>
      </c>
      <c r="J11589" s="129">
        <v>153377</v>
      </c>
      <c r="K11589" s="101" t="s">
        <v>1388</v>
      </c>
    </row>
    <row r="11590" spans="1:11" ht="56.25" customHeight="1">
      <c r="A11590" s="98" t="s">
        <v>634</v>
      </c>
      <c r="B11590" s="125" t="s">
        <v>1313</v>
      </c>
      <c r="C11590" s="126">
        <v>42384</v>
      </c>
      <c r="D11590" s="98" t="s">
        <v>21</v>
      </c>
      <c r="E11590" s="98">
        <v>838997</v>
      </c>
      <c r="F11590" s="98"/>
      <c r="G11590" s="127" t="s">
        <v>1588</v>
      </c>
      <c r="H11590" s="128">
        <v>31688696</v>
      </c>
      <c r="I11590" s="128">
        <v>0</v>
      </c>
      <c r="J11590" s="129">
        <v>31688696</v>
      </c>
      <c r="K11590" s="101" t="s">
        <v>1388</v>
      </c>
    </row>
    <row r="11591" spans="1:11" ht="56.25" customHeight="1">
      <c r="A11591" s="98" t="s">
        <v>634</v>
      </c>
      <c r="B11591" s="125" t="s">
        <v>1313</v>
      </c>
      <c r="C11591" s="126">
        <v>42387</v>
      </c>
      <c r="D11591" s="98" t="s">
        <v>13</v>
      </c>
      <c r="E11591" s="98">
        <v>839084</v>
      </c>
      <c r="F11591" s="98"/>
      <c r="G11591" s="127" t="s">
        <v>1596</v>
      </c>
      <c r="H11591" s="128">
        <v>5762400</v>
      </c>
      <c r="I11591" s="128">
        <v>0</v>
      </c>
      <c r="J11591" s="129">
        <v>5762400</v>
      </c>
      <c r="K11591" s="101" t="s">
        <v>1388</v>
      </c>
    </row>
    <row r="11592" spans="1:11" ht="56.25" customHeight="1">
      <c r="A11592" s="98" t="s">
        <v>634</v>
      </c>
      <c r="B11592" s="125" t="s">
        <v>1313</v>
      </c>
      <c r="C11592" s="126">
        <v>42387</v>
      </c>
      <c r="D11592" s="98" t="s">
        <v>13</v>
      </c>
      <c r="E11592" s="98">
        <v>839092</v>
      </c>
      <c r="F11592" s="98"/>
      <c r="G11592" s="127" t="s">
        <v>1597</v>
      </c>
      <c r="H11592" s="128">
        <v>5707</v>
      </c>
      <c r="I11592" s="128">
        <v>0</v>
      </c>
      <c r="J11592" s="129">
        <v>5707</v>
      </c>
      <c r="K11592" s="101" t="s">
        <v>1388</v>
      </c>
    </row>
    <row r="11593" spans="1:11" ht="56.25" customHeight="1">
      <c r="A11593" s="98" t="s">
        <v>634</v>
      </c>
      <c r="B11593" s="125" t="s">
        <v>1313</v>
      </c>
      <c r="C11593" s="126">
        <v>42388</v>
      </c>
      <c r="D11593" s="98" t="s">
        <v>13</v>
      </c>
      <c r="E11593" s="98">
        <v>839161</v>
      </c>
      <c r="F11593" s="98"/>
      <c r="G11593" s="127" t="s">
        <v>1612</v>
      </c>
      <c r="H11593" s="128">
        <v>8050</v>
      </c>
      <c r="I11593" s="128">
        <v>0</v>
      </c>
      <c r="J11593" s="129">
        <v>8050</v>
      </c>
      <c r="K11593" s="101" t="s">
        <v>1388</v>
      </c>
    </row>
    <row r="11594" spans="1:11" ht="56.25" customHeight="1">
      <c r="A11594" s="98" t="s">
        <v>634</v>
      </c>
      <c r="B11594" s="125" t="s">
        <v>1313</v>
      </c>
      <c r="C11594" s="126">
        <v>42388</v>
      </c>
      <c r="D11594" s="98" t="s">
        <v>6</v>
      </c>
      <c r="E11594" s="98">
        <v>839208</v>
      </c>
      <c r="F11594" s="98"/>
      <c r="G11594" s="127" t="s">
        <v>1603</v>
      </c>
      <c r="H11594" s="128">
        <v>0</v>
      </c>
      <c r="I11594" s="128">
        <v>130500</v>
      </c>
      <c r="J11594" s="129">
        <v>130500</v>
      </c>
      <c r="K11594" s="101" t="s">
        <v>1388</v>
      </c>
    </row>
    <row r="11595" spans="1:11" ht="56.25" customHeight="1">
      <c r="A11595" s="98" t="s">
        <v>634</v>
      </c>
      <c r="B11595" s="125" t="s">
        <v>1313</v>
      </c>
      <c r="C11595" s="126">
        <v>42388</v>
      </c>
      <c r="D11595" s="98" t="s">
        <v>11</v>
      </c>
      <c r="E11595" s="98">
        <v>839212</v>
      </c>
      <c r="F11595" s="98"/>
      <c r="G11595" s="127" t="s">
        <v>1618</v>
      </c>
      <c r="H11595" s="128">
        <v>50</v>
      </c>
      <c r="I11595" s="128">
        <v>0</v>
      </c>
      <c r="J11595" s="129">
        <v>50</v>
      </c>
      <c r="K11595" s="101" t="s">
        <v>1388</v>
      </c>
    </row>
    <row r="11596" spans="1:11" ht="56.25" customHeight="1">
      <c r="A11596" s="98" t="s">
        <v>634</v>
      </c>
      <c r="B11596" s="125" t="s">
        <v>1313</v>
      </c>
      <c r="C11596" s="126">
        <v>42389</v>
      </c>
      <c r="D11596" s="98" t="s">
        <v>13</v>
      </c>
      <c r="E11596" s="98">
        <v>839250</v>
      </c>
      <c r="F11596" s="98"/>
      <c r="G11596" s="127" t="s">
        <v>1637</v>
      </c>
      <c r="H11596" s="128">
        <v>5862</v>
      </c>
      <c r="I11596" s="128">
        <v>0</v>
      </c>
      <c r="J11596" s="129">
        <v>5862</v>
      </c>
      <c r="K11596" s="101" t="s">
        <v>1388</v>
      </c>
    </row>
    <row r="11597" spans="1:11" ht="56.25" customHeight="1">
      <c r="A11597" s="98" t="s">
        <v>634</v>
      </c>
      <c r="B11597" s="125" t="s">
        <v>1313</v>
      </c>
      <c r="C11597" s="126">
        <v>42390</v>
      </c>
      <c r="D11597" s="98" t="s">
        <v>13</v>
      </c>
      <c r="E11597" s="98">
        <v>839336</v>
      </c>
      <c r="F11597" s="98"/>
      <c r="G11597" s="127" t="s">
        <v>1670</v>
      </c>
      <c r="H11597" s="128">
        <v>49951</v>
      </c>
      <c r="I11597" s="128">
        <v>0</v>
      </c>
      <c r="J11597" s="129">
        <v>49951</v>
      </c>
      <c r="K11597" s="101" t="s">
        <v>1388</v>
      </c>
    </row>
    <row r="11598" spans="1:11" ht="56.25" customHeight="1">
      <c r="A11598" s="98" t="s">
        <v>634</v>
      </c>
      <c r="B11598" s="125" t="s">
        <v>1313</v>
      </c>
      <c r="C11598" s="126">
        <v>42390</v>
      </c>
      <c r="D11598" s="98" t="s">
        <v>6</v>
      </c>
      <c r="E11598" s="98">
        <v>839368</v>
      </c>
      <c r="F11598" s="98"/>
      <c r="G11598" s="127" t="s">
        <v>1665</v>
      </c>
      <c r="H11598" s="128">
        <v>0</v>
      </c>
      <c r="I11598" s="128">
        <v>2516681.87</v>
      </c>
      <c r="J11598" s="129">
        <v>2516681.87</v>
      </c>
      <c r="K11598" s="101" t="s">
        <v>1388</v>
      </c>
    </row>
    <row r="11599" spans="1:11" ht="56.25" customHeight="1">
      <c r="A11599" s="98" t="s">
        <v>634</v>
      </c>
      <c r="B11599" s="125" t="s">
        <v>1313</v>
      </c>
      <c r="C11599" s="126">
        <v>42394</v>
      </c>
      <c r="D11599" s="98" t="s">
        <v>13</v>
      </c>
      <c r="E11599" s="98">
        <v>839432</v>
      </c>
      <c r="F11599" s="98"/>
      <c r="G11599" s="127" t="s">
        <v>1706</v>
      </c>
      <c r="H11599" s="128">
        <v>5257400</v>
      </c>
      <c r="I11599" s="128">
        <v>0</v>
      </c>
      <c r="J11599" s="129">
        <v>5257400</v>
      </c>
      <c r="K11599" s="101" t="s">
        <v>1388</v>
      </c>
    </row>
    <row r="11600" spans="1:11" ht="56.25" customHeight="1">
      <c r="A11600" s="98" t="s">
        <v>634</v>
      </c>
      <c r="B11600" s="125" t="s">
        <v>1313</v>
      </c>
      <c r="C11600" s="126">
        <v>42394</v>
      </c>
      <c r="D11600" s="98" t="s">
        <v>13</v>
      </c>
      <c r="E11600" s="98">
        <v>839435</v>
      </c>
      <c r="F11600" s="98"/>
      <c r="G11600" s="127" t="s">
        <v>1707</v>
      </c>
      <c r="H11600" s="128">
        <v>2094.5</v>
      </c>
      <c r="I11600" s="128">
        <v>0</v>
      </c>
      <c r="J11600" s="129">
        <v>2094.5</v>
      </c>
      <c r="K11600" s="101" t="s">
        <v>1388</v>
      </c>
    </row>
    <row r="11601" spans="1:11" ht="56.25" customHeight="1">
      <c r="A11601" s="98" t="s">
        <v>634</v>
      </c>
      <c r="B11601" s="125" t="s">
        <v>1313</v>
      </c>
      <c r="C11601" s="126">
        <v>42394</v>
      </c>
      <c r="D11601" s="98" t="s">
        <v>21</v>
      </c>
      <c r="E11601" s="98">
        <v>839456</v>
      </c>
      <c r="F11601" s="98"/>
      <c r="G11601" s="127" t="s">
        <v>1709</v>
      </c>
      <c r="H11601" s="128">
        <v>22513301.920000002</v>
      </c>
      <c r="I11601" s="128">
        <v>0</v>
      </c>
      <c r="J11601" s="129">
        <v>22513301.920000002</v>
      </c>
      <c r="K11601" s="101" t="s">
        <v>1388</v>
      </c>
    </row>
    <row r="11602" spans="1:11" ht="56.25" customHeight="1">
      <c r="A11602" s="98" t="s">
        <v>634</v>
      </c>
      <c r="B11602" s="125" t="s">
        <v>1313</v>
      </c>
      <c r="C11602" s="126">
        <v>42394</v>
      </c>
      <c r="D11602" s="98" t="s">
        <v>21</v>
      </c>
      <c r="E11602" s="98">
        <v>839481</v>
      </c>
      <c r="F11602" s="98"/>
      <c r="G11602" s="127" t="s">
        <v>1713</v>
      </c>
      <c r="H11602" s="128">
        <v>60.67</v>
      </c>
      <c r="I11602" s="128">
        <v>0</v>
      </c>
      <c r="J11602" s="129">
        <v>60.67</v>
      </c>
      <c r="K11602" s="101" t="s">
        <v>1388</v>
      </c>
    </row>
    <row r="11603" spans="1:11" ht="56.25" customHeight="1">
      <c r="A11603" s="98" t="s">
        <v>634</v>
      </c>
      <c r="B11603" s="125" t="s">
        <v>1313</v>
      </c>
      <c r="C11603" s="126">
        <v>42395</v>
      </c>
      <c r="D11603" s="98" t="s">
        <v>13</v>
      </c>
      <c r="E11603" s="98">
        <v>839617</v>
      </c>
      <c r="F11603" s="98"/>
      <c r="G11603" s="127" t="s">
        <v>1730</v>
      </c>
      <c r="H11603" s="128">
        <v>5935.5</v>
      </c>
      <c r="I11603" s="128">
        <v>0</v>
      </c>
      <c r="J11603" s="129">
        <v>5935.5</v>
      </c>
      <c r="K11603" s="101" t="s">
        <v>1388</v>
      </c>
    </row>
    <row r="11604" spans="1:11" ht="56.25" customHeight="1">
      <c r="A11604" s="98" t="s">
        <v>634</v>
      </c>
      <c r="B11604" s="125" t="s">
        <v>1313</v>
      </c>
      <c r="C11604" s="126">
        <v>42396</v>
      </c>
      <c r="D11604" s="98" t="s">
        <v>13</v>
      </c>
      <c r="E11604" s="98">
        <v>839935</v>
      </c>
      <c r="F11604" s="98"/>
      <c r="G11604" s="127" t="s">
        <v>1782</v>
      </c>
      <c r="H11604" s="128">
        <v>3268.5</v>
      </c>
      <c r="I11604" s="128">
        <v>0</v>
      </c>
      <c r="J11604" s="129">
        <v>3268.5</v>
      </c>
      <c r="K11604" s="101" t="s">
        <v>1388</v>
      </c>
    </row>
    <row r="11605" spans="1:11" ht="56.25" customHeight="1">
      <c r="A11605" s="98" t="s">
        <v>634</v>
      </c>
      <c r="B11605" s="125" t="s">
        <v>1313</v>
      </c>
      <c r="C11605" s="126">
        <v>42396</v>
      </c>
      <c r="D11605" s="98" t="s">
        <v>13</v>
      </c>
      <c r="E11605" s="98">
        <v>839960</v>
      </c>
      <c r="F11605" s="98"/>
      <c r="G11605" s="127" t="s">
        <v>1784</v>
      </c>
      <c r="H11605" s="128">
        <v>1518.52</v>
      </c>
      <c r="I11605" s="128">
        <v>0</v>
      </c>
      <c r="J11605" s="129">
        <v>1518.52</v>
      </c>
      <c r="K11605" s="101" t="s">
        <v>1388</v>
      </c>
    </row>
    <row r="11606" spans="1:11" ht="56.25" customHeight="1">
      <c r="A11606" s="98" t="s">
        <v>634</v>
      </c>
      <c r="B11606" s="125" t="s">
        <v>1313</v>
      </c>
      <c r="C11606" s="126">
        <v>42397</v>
      </c>
      <c r="D11606" s="98" t="s">
        <v>13</v>
      </c>
      <c r="E11606" s="98">
        <v>840021</v>
      </c>
      <c r="F11606" s="98"/>
      <c r="G11606" s="127" t="s">
        <v>1808</v>
      </c>
      <c r="H11606" s="128">
        <v>5364</v>
      </c>
      <c r="I11606" s="128">
        <v>0</v>
      </c>
      <c r="J11606" s="129">
        <v>5364</v>
      </c>
      <c r="K11606" s="101" t="s">
        <v>1388</v>
      </c>
    </row>
    <row r="11607" spans="1:11" ht="56.25" customHeight="1">
      <c r="A11607" s="98" t="s">
        <v>634</v>
      </c>
      <c r="B11607" s="125" t="s">
        <v>1313</v>
      </c>
      <c r="C11607" s="126">
        <v>42397</v>
      </c>
      <c r="D11607" s="98" t="s">
        <v>6</v>
      </c>
      <c r="E11607" s="98">
        <v>840064</v>
      </c>
      <c r="F11607" s="98"/>
      <c r="G11607" s="127" t="s">
        <v>1791</v>
      </c>
      <c r="H11607" s="128">
        <v>0</v>
      </c>
      <c r="I11607" s="128">
        <v>125956.36</v>
      </c>
      <c r="J11607" s="129">
        <v>125956.36</v>
      </c>
      <c r="K11607" s="101" t="s">
        <v>1388</v>
      </c>
    </row>
    <row r="11608" spans="1:11" ht="56.25" customHeight="1">
      <c r="A11608" s="98" t="s">
        <v>634</v>
      </c>
      <c r="B11608" s="125" t="s">
        <v>1313</v>
      </c>
      <c r="C11608" s="126">
        <v>42397</v>
      </c>
      <c r="D11608" s="98" t="s">
        <v>6</v>
      </c>
      <c r="E11608" s="98">
        <v>840066</v>
      </c>
      <c r="F11608" s="98"/>
      <c r="G11608" s="127" t="s">
        <v>1792</v>
      </c>
      <c r="H11608" s="128">
        <v>0</v>
      </c>
      <c r="I11608" s="128">
        <v>7931.3</v>
      </c>
      <c r="J11608" s="129">
        <v>7931.3</v>
      </c>
      <c r="K11608" s="101" t="s">
        <v>1388</v>
      </c>
    </row>
    <row r="11609" spans="1:11" ht="56.25" customHeight="1">
      <c r="A11609" s="98" t="s">
        <v>634</v>
      </c>
      <c r="B11609" s="125" t="s">
        <v>1313</v>
      </c>
      <c r="C11609" s="126">
        <v>42398</v>
      </c>
      <c r="D11609" s="98" t="s">
        <v>21</v>
      </c>
      <c r="E11609" s="98">
        <v>840187</v>
      </c>
      <c r="F11609" s="98"/>
      <c r="G11609" s="127" t="s">
        <v>1836</v>
      </c>
      <c r="H11609" s="128">
        <v>13152009.68</v>
      </c>
      <c r="I11609" s="128">
        <v>0</v>
      </c>
      <c r="J11609" s="129">
        <v>13152009.68</v>
      </c>
      <c r="K11609" s="101" t="s">
        <v>1388</v>
      </c>
    </row>
    <row r="11610" spans="1:11" ht="56.25" customHeight="1">
      <c r="A11610" s="98" t="s">
        <v>634</v>
      </c>
      <c r="B11610" s="125" t="s">
        <v>1313</v>
      </c>
      <c r="C11610" s="126">
        <v>42398</v>
      </c>
      <c r="D11610" s="98" t="s">
        <v>13</v>
      </c>
      <c r="E11610" s="98">
        <v>840190</v>
      </c>
      <c r="F11610" s="98"/>
      <c r="G11610" s="127" t="s">
        <v>1837</v>
      </c>
      <c r="H11610" s="128">
        <v>5259800</v>
      </c>
      <c r="I11610" s="128">
        <v>0</v>
      </c>
      <c r="J11610" s="129">
        <v>5259800</v>
      </c>
      <c r="K11610" s="101" t="s">
        <v>1388</v>
      </c>
    </row>
    <row r="11611" spans="1:11" ht="56.25" customHeight="1">
      <c r="A11611" s="98" t="s">
        <v>634</v>
      </c>
      <c r="B11611" s="125" t="s">
        <v>1313</v>
      </c>
      <c r="C11611" s="126">
        <v>42398</v>
      </c>
      <c r="D11611" s="98" t="s">
        <v>13</v>
      </c>
      <c r="E11611" s="98">
        <v>840213</v>
      </c>
      <c r="F11611" s="98"/>
      <c r="G11611" s="127" t="s">
        <v>1840</v>
      </c>
      <c r="H11611" s="128">
        <v>202462.5</v>
      </c>
      <c r="I11611" s="128">
        <v>0</v>
      </c>
      <c r="J11611" s="129">
        <v>202462.5</v>
      </c>
      <c r="K11611" s="101" t="s">
        <v>1388</v>
      </c>
    </row>
    <row r="11612" spans="1:11" ht="56.25" customHeight="1">
      <c r="A11612" s="98" t="s">
        <v>634</v>
      </c>
      <c r="B11612" s="125" t="s">
        <v>1313</v>
      </c>
      <c r="C11612" s="126">
        <v>42398</v>
      </c>
      <c r="D11612" s="98" t="s">
        <v>6</v>
      </c>
      <c r="E11612" s="98">
        <v>840250</v>
      </c>
      <c r="F11612" s="98"/>
      <c r="G11612" s="127" t="s">
        <v>1822</v>
      </c>
      <c r="H11612" s="128">
        <v>0</v>
      </c>
      <c r="I11612" s="128">
        <v>20804146.399999999</v>
      </c>
      <c r="J11612" s="129">
        <v>20804146.399999999</v>
      </c>
      <c r="K11612" s="101" t="s">
        <v>1388</v>
      </c>
    </row>
    <row r="11613" spans="1:11" ht="56.25" customHeight="1">
      <c r="A11613" s="98" t="s">
        <v>634</v>
      </c>
      <c r="B11613" s="125" t="s">
        <v>1313</v>
      </c>
      <c r="C11613" s="126">
        <v>42398</v>
      </c>
      <c r="D11613" s="98" t="s">
        <v>6</v>
      </c>
      <c r="E11613" s="98">
        <v>840262</v>
      </c>
      <c r="F11613" s="98"/>
      <c r="G11613" s="127" t="s">
        <v>1823</v>
      </c>
      <c r="H11613" s="128">
        <v>0</v>
      </c>
      <c r="I11613" s="128">
        <v>155417.76999999999</v>
      </c>
      <c r="J11613" s="129">
        <v>155417.76999999999</v>
      </c>
      <c r="K11613" s="101" t="s">
        <v>1388</v>
      </c>
    </row>
    <row r="11614" spans="1:11" ht="56.25" customHeight="1">
      <c r="A11614" s="98" t="s">
        <v>634</v>
      </c>
      <c r="B11614" s="125" t="s">
        <v>1313</v>
      </c>
      <c r="C11614" s="126">
        <v>42398</v>
      </c>
      <c r="D11614" s="98" t="s">
        <v>6</v>
      </c>
      <c r="E11614" s="98">
        <v>840278</v>
      </c>
      <c r="F11614" s="98"/>
      <c r="G11614" s="127" t="s">
        <v>1824</v>
      </c>
      <c r="H11614" s="128">
        <v>0</v>
      </c>
      <c r="I11614" s="128">
        <v>2874057.57</v>
      </c>
      <c r="J11614" s="129">
        <v>2874057.57</v>
      </c>
      <c r="K11614" s="101" t="s">
        <v>1388</v>
      </c>
    </row>
    <row r="11615" spans="1:11" ht="56.25" customHeight="1">
      <c r="A11615" s="98" t="s">
        <v>634</v>
      </c>
      <c r="B11615" s="125" t="s">
        <v>1313</v>
      </c>
      <c r="C11615" s="126">
        <v>42398</v>
      </c>
      <c r="D11615" s="98" t="s">
        <v>6</v>
      </c>
      <c r="E11615" s="98">
        <v>840289</v>
      </c>
      <c r="F11615" s="98"/>
      <c r="G11615" s="127" t="s">
        <v>1827</v>
      </c>
      <c r="H11615" s="128">
        <v>0</v>
      </c>
      <c r="I11615" s="128">
        <v>419836.66</v>
      </c>
      <c r="J11615" s="129">
        <v>419836.66</v>
      </c>
      <c r="K11615" s="101" t="s">
        <v>1388</v>
      </c>
    </row>
    <row r="11616" spans="1:11" ht="56.25" customHeight="1">
      <c r="A11616" s="98" t="s">
        <v>634</v>
      </c>
      <c r="B11616" s="125" t="s">
        <v>1313</v>
      </c>
      <c r="C11616" s="126">
        <v>42401</v>
      </c>
      <c r="D11616" s="98" t="s">
        <v>13</v>
      </c>
      <c r="E11616" s="98">
        <v>840425</v>
      </c>
      <c r="F11616" s="98"/>
      <c r="G11616" s="127" t="s">
        <v>1868</v>
      </c>
      <c r="H11616" s="128">
        <v>1640.5</v>
      </c>
      <c r="I11616" s="128">
        <v>0</v>
      </c>
      <c r="J11616" s="129">
        <v>1640.5</v>
      </c>
      <c r="K11616" s="101" t="s">
        <v>1388</v>
      </c>
    </row>
    <row r="11617" spans="1:11" ht="56.25" customHeight="1">
      <c r="A11617" s="98" t="s">
        <v>634</v>
      </c>
      <c r="B11617" s="125" t="s">
        <v>1313</v>
      </c>
      <c r="C11617" s="126">
        <v>42401</v>
      </c>
      <c r="D11617" s="98" t="s">
        <v>6</v>
      </c>
      <c r="E11617" s="98">
        <v>840450</v>
      </c>
      <c r="F11617" s="98"/>
      <c r="G11617" s="127" t="s">
        <v>1857</v>
      </c>
      <c r="H11617" s="128">
        <v>0</v>
      </c>
      <c r="I11617" s="128">
        <v>677021.98</v>
      </c>
      <c r="J11617" s="129">
        <v>677021.98</v>
      </c>
      <c r="K11617" s="101" t="s">
        <v>1388</v>
      </c>
    </row>
    <row r="11618" spans="1:11" ht="56.25" customHeight="1">
      <c r="A11618" s="98" t="s">
        <v>634</v>
      </c>
      <c r="B11618" s="125" t="s">
        <v>1313</v>
      </c>
      <c r="C11618" s="126">
        <v>42402</v>
      </c>
      <c r="D11618" s="98" t="s">
        <v>13</v>
      </c>
      <c r="E11618" s="98">
        <v>840540</v>
      </c>
      <c r="F11618" s="98"/>
      <c r="G11618" s="127" t="s">
        <v>1888</v>
      </c>
      <c r="H11618" s="128">
        <v>9664.5</v>
      </c>
      <c r="I11618" s="128">
        <v>0</v>
      </c>
      <c r="J11618" s="129">
        <v>9664.5</v>
      </c>
      <c r="K11618" s="101" t="s">
        <v>1388</v>
      </c>
    </row>
    <row r="11619" spans="1:11" ht="56.25" customHeight="1">
      <c r="A11619" s="98" t="s">
        <v>634</v>
      </c>
      <c r="B11619" s="125" t="s">
        <v>1313</v>
      </c>
      <c r="C11619" s="126">
        <v>42403</v>
      </c>
      <c r="D11619" s="98" t="s">
        <v>13</v>
      </c>
      <c r="E11619" s="98">
        <v>840722</v>
      </c>
      <c r="F11619" s="98"/>
      <c r="G11619" s="127" t="s">
        <v>1913</v>
      </c>
      <c r="H11619" s="128">
        <v>22610</v>
      </c>
      <c r="I11619" s="128">
        <v>0</v>
      </c>
      <c r="J11619" s="129">
        <v>22610</v>
      </c>
      <c r="K11619" s="101" t="s">
        <v>1388</v>
      </c>
    </row>
    <row r="11620" spans="1:11" ht="56.25" customHeight="1">
      <c r="A11620" s="98" t="s">
        <v>634</v>
      </c>
      <c r="B11620" s="125" t="s">
        <v>1313</v>
      </c>
      <c r="C11620" s="126">
        <v>42403</v>
      </c>
      <c r="D11620" s="98" t="s">
        <v>13</v>
      </c>
      <c r="E11620" s="98">
        <v>840727</v>
      </c>
      <c r="F11620" s="98"/>
      <c r="G11620" s="127" t="s">
        <v>1914</v>
      </c>
      <c r="H11620" s="128">
        <v>5261950</v>
      </c>
      <c r="I11620" s="128">
        <v>0</v>
      </c>
      <c r="J11620" s="129">
        <v>5261950</v>
      </c>
      <c r="K11620" s="101" t="s">
        <v>1388</v>
      </c>
    </row>
    <row r="11621" spans="1:11" ht="56.25" customHeight="1">
      <c r="A11621" s="98" t="s">
        <v>634</v>
      </c>
      <c r="B11621" s="125" t="s">
        <v>1313</v>
      </c>
      <c r="C11621" s="126">
        <v>42404</v>
      </c>
      <c r="D11621" s="98" t="s">
        <v>13</v>
      </c>
      <c r="E11621" s="98">
        <v>840960</v>
      </c>
      <c r="F11621" s="98"/>
      <c r="G11621" s="127" t="s">
        <v>1932</v>
      </c>
      <c r="H11621" s="128">
        <v>1839</v>
      </c>
      <c r="I11621" s="128">
        <v>0</v>
      </c>
      <c r="J11621" s="129">
        <v>1839</v>
      </c>
      <c r="K11621" s="101" t="s">
        <v>1388</v>
      </c>
    </row>
    <row r="11622" spans="1:11" ht="56.25" customHeight="1">
      <c r="A11622" s="98" t="s">
        <v>634</v>
      </c>
      <c r="B11622" s="125" t="s">
        <v>1313</v>
      </c>
      <c r="C11622" s="126">
        <v>42405</v>
      </c>
      <c r="D11622" s="98" t="s">
        <v>13</v>
      </c>
      <c r="E11622" s="98">
        <v>841177</v>
      </c>
      <c r="F11622" s="98"/>
      <c r="G11622" s="127" t="s">
        <v>2040</v>
      </c>
      <c r="H11622" s="128">
        <v>120569.5</v>
      </c>
      <c r="I11622" s="128">
        <v>0</v>
      </c>
      <c r="J11622" s="129">
        <v>120569.5</v>
      </c>
      <c r="K11622" s="101" t="s">
        <v>1388</v>
      </c>
    </row>
    <row r="11623" spans="1:11" ht="56.25" customHeight="1">
      <c r="A11623" s="98" t="s">
        <v>634</v>
      </c>
      <c r="B11623" s="125" t="s">
        <v>1313</v>
      </c>
      <c r="C11623" s="126">
        <v>42405</v>
      </c>
      <c r="D11623" s="98" t="s">
        <v>21</v>
      </c>
      <c r="E11623" s="98">
        <v>841225</v>
      </c>
      <c r="F11623" s="98"/>
      <c r="G11623" s="127" t="s">
        <v>2046</v>
      </c>
      <c r="H11623" s="128">
        <v>4721725.57</v>
      </c>
      <c r="I11623" s="128">
        <v>0</v>
      </c>
      <c r="J11623" s="129">
        <v>4721725.57</v>
      </c>
      <c r="K11623" s="101" t="s">
        <v>1388</v>
      </c>
    </row>
    <row r="11624" spans="1:11" ht="56.25" customHeight="1">
      <c r="A11624" s="98" t="s">
        <v>634</v>
      </c>
      <c r="B11624" s="125" t="s">
        <v>1313</v>
      </c>
      <c r="C11624" s="126">
        <v>42410</v>
      </c>
      <c r="D11624" s="98" t="s">
        <v>13</v>
      </c>
      <c r="E11624" s="98">
        <v>841239</v>
      </c>
      <c r="F11624" s="98"/>
      <c r="G11624" s="127" t="s">
        <v>2075</v>
      </c>
      <c r="H11624" s="128">
        <v>5452</v>
      </c>
      <c r="I11624" s="128">
        <v>0</v>
      </c>
      <c r="J11624" s="129">
        <v>5452</v>
      </c>
      <c r="K11624" s="101" t="s">
        <v>1388</v>
      </c>
    </row>
    <row r="11625" spans="1:11" ht="56.25" customHeight="1">
      <c r="A11625" s="98" t="s">
        <v>634</v>
      </c>
      <c r="B11625" s="125" t="s">
        <v>1313</v>
      </c>
      <c r="C11625" s="126">
        <v>42410</v>
      </c>
      <c r="D11625" s="98" t="s">
        <v>13</v>
      </c>
      <c r="E11625" s="98">
        <v>841277</v>
      </c>
      <c r="F11625" s="98"/>
      <c r="G11625" s="127" t="s">
        <v>2077</v>
      </c>
      <c r="H11625" s="128">
        <v>5265100</v>
      </c>
      <c r="I11625" s="128">
        <v>0</v>
      </c>
      <c r="J11625" s="129">
        <v>5265100</v>
      </c>
      <c r="K11625" s="101" t="s">
        <v>1388</v>
      </c>
    </row>
    <row r="11626" spans="1:11" ht="56.25" customHeight="1">
      <c r="A11626" s="98" t="s">
        <v>634</v>
      </c>
      <c r="B11626" s="125" t="s">
        <v>1313</v>
      </c>
      <c r="C11626" s="126">
        <v>42410</v>
      </c>
      <c r="D11626" s="98" t="s">
        <v>6</v>
      </c>
      <c r="E11626" s="98">
        <v>841324</v>
      </c>
      <c r="F11626" s="98"/>
      <c r="G11626" s="127" t="s">
        <v>2053</v>
      </c>
      <c r="H11626" s="128">
        <v>0</v>
      </c>
      <c r="I11626" s="128">
        <v>4457830.71</v>
      </c>
      <c r="J11626" s="129">
        <v>4457830.71</v>
      </c>
      <c r="K11626" s="101" t="s">
        <v>1388</v>
      </c>
    </row>
    <row r="11627" spans="1:11" ht="56.25" customHeight="1">
      <c r="A11627" s="98" t="s">
        <v>634</v>
      </c>
      <c r="B11627" s="125" t="s">
        <v>1313</v>
      </c>
      <c r="C11627" s="126">
        <v>42410</v>
      </c>
      <c r="D11627" s="98" t="s">
        <v>6</v>
      </c>
      <c r="E11627" s="98">
        <v>841328</v>
      </c>
      <c r="F11627" s="98"/>
      <c r="G11627" s="127" t="s">
        <v>2054</v>
      </c>
      <c r="H11627" s="128">
        <v>0</v>
      </c>
      <c r="I11627" s="128">
        <v>23682.09</v>
      </c>
      <c r="J11627" s="129">
        <v>23682.09</v>
      </c>
      <c r="K11627" s="101" t="s">
        <v>1388</v>
      </c>
    </row>
    <row r="11628" spans="1:11" ht="56.25" customHeight="1">
      <c r="A11628" s="98" t="s">
        <v>634</v>
      </c>
      <c r="B11628" s="125" t="s">
        <v>1313</v>
      </c>
      <c r="C11628" s="126">
        <v>42410</v>
      </c>
      <c r="D11628" s="98" t="s">
        <v>6</v>
      </c>
      <c r="E11628" s="98">
        <v>841333</v>
      </c>
      <c r="F11628" s="98"/>
      <c r="G11628" s="127" t="s">
        <v>2055</v>
      </c>
      <c r="H11628" s="128">
        <v>0</v>
      </c>
      <c r="I11628" s="128">
        <v>44349.22</v>
      </c>
      <c r="J11628" s="129">
        <v>44349.22</v>
      </c>
      <c r="K11628" s="101" t="s">
        <v>1388</v>
      </c>
    </row>
    <row r="11629" spans="1:11" ht="56.25" customHeight="1">
      <c r="A11629" s="98" t="s">
        <v>634</v>
      </c>
      <c r="B11629" s="125" t="s">
        <v>1313</v>
      </c>
      <c r="C11629" s="126">
        <v>42410</v>
      </c>
      <c r="D11629" s="98" t="s">
        <v>6</v>
      </c>
      <c r="E11629" s="98">
        <v>841341</v>
      </c>
      <c r="F11629" s="98"/>
      <c r="G11629" s="127" t="s">
        <v>2056</v>
      </c>
      <c r="H11629" s="128">
        <v>0</v>
      </c>
      <c r="I11629" s="128">
        <v>177807.4</v>
      </c>
      <c r="J11629" s="129">
        <v>177807.4</v>
      </c>
      <c r="K11629" s="101" t="s">
        <v>1388</v>
      </c>
    </row>
    <row r="11630" spans="1:11" ht="56.25" customHeight="1">
      <c r="A11630" s="98" t="s">
        <v>634</v>
      </c>
      <c r="B11630" s="125" t="s">
        <v>1313</v>
      </c>
      <c r="C11630" s="126">
        <v>42411</v>
      </c>
      <c r="D11630" s="98" t="s">
        <v>13</v>
      </c>
      <c r="E11630" s="98">
        <v>841567</v>
      </c>
      <c r="F11630" s="98"/>
      <c r="G11630" s="127" t="s">
        <v>2107</v>
      </c>
      <c r="H11630" s="128">
        <v>146481.5</v>
      </c>
      <c r="I11630" s="128">
        <v>0</v>
      </c>
      <c r="J11630" s="129">
        <v>146481.5</v>
      </c>
      <c r="K11630" s="101" t="s">
        <v>1388</v>
      </c>
    </row>
    <row r="11631" spans="1:11" ht="56.25" customHeight="1">
      <c r="A11631" s="98" t="s">
        <v>634</v>
      </c>
      <c r="B11631" s="125" t="s">
        <v>1313</v>
      </c>
      <c r="C11631" s="126">
        <v>42412</v>
      </c>
      <c r="D11631" s="98" t="s">
        <v>13</v>
      </c>
      <c r="E11631" s="98">
        <v>841662</v>
      </c>
      <c r="F11631" s="98"/>
      <c r="G11631" s="127" t="s">
        <v>2145</v>
      </c>
      <c r="H11631" s="128">
        <v>125034</v>
      </c>
      <c r="I11631" s="128">
        <v>0</v>
      </c>
      <c r="J11631" s="129">
        <v>125034</v>
      </c>
      <c r="K11631" s="101" t="s">
        <v>1388</v>
      </c>
    </row>
    <row r="11632" spans="1:11" ht="56.25" customHeight="1">
      <c r="A11632" s="98" t="s">
        <v>634</v>
      </c>
      <c r="B11632" s="125" t="s">
        <v>1313</v>
      </c>
      <c r="C11632" s="126">
        <v>42412</v>
      </c>
      <c r="D11632" s="98" t="s">
        <v>21</v>
      </c>
      <c r="E11632" s="98">
        <v>841666</v>
      </c>
      <c r="F11632" s="98"/>
      <c r="G11632" s="127" t="s">
        <v>2146</v>
      </c>
      <c r="H11632" s="128">
        <v>45454074</v>
      </c>
      <c r="I11632" s="128">
        <v>0</v>
      </c>
      <c r="J11632" s="129">
        <v>45454074</v>
      </c>
      <c r="K11632" s="101" t="s">
        <v>1388</v>
      </c>
    </row>
    <row r="11633" spans="1:11" ht="56.25" customHeight="1">
      <c r="A11633" s="98" t="s">
        <v>634</v>
      </c>
      <c r="B11633" s="125" t="s">
        <v>1313</v>
      </c>
      <c r="C11633" s="126">
        <v>42412</v>
      </c>
      <c r="D11633" s="98" t="s">
        <v>13</v>
      </c>
      <c r="E11633" s="98">
        <v>841703</v>
      </c>
      <c r="F11633" s="98"/>
      <c r="G11633" s="127" t="s">
        <v>2147</v>
      </c>
      <c r="H11633" s="128">
        <v>4887144.26</v>
      </c>
      <c r="I11633" s="128">
        <v>0</v>
      </c>
      <c r="J11633" s="129">
        <v>4887144.26</v>
      </c>
      <c r="K11633" s="101" t="s">
        <v>1388</v>
      </c>
    </row>
    <row r="11634" spans="1:11" ht="56.25" customHeight="1">
      <c r="A11634" s="98" t="s">
        <v>634</v>
      </c>
      <c r="B11634" s="125" t="s">
        <v>1313</v>
      </c>
      <c r="C11634" s="126">
        <v>42415</v>
      </c>
      <c r="D11634" s="98" t="s">
        <v>13</v>
      </c>
      <c r="E11634" s="98">
        <v>841768</v>
      </c>
      <c r="F11634" s="98"/>
      <c r="G11634" s="127" t="s">
        <v>2165</v>
      </c>
      <c r="H11634" s="128">
        <v>87816600</v>
      </c>
      <c r="I11634" s="128">
        <v>0</v>
      </c>
      <c r="J11634" s="129">
        <v>87816600</v>
      </c>
      <c r="K11634" s="101" t="s">
        <v>1388</v>
      </c>
    </row>
    <row r="11635" spans="1:11" ht="56.25" customHeight="1">
      <c r="A11635" s="98" t="s">
        <v>634</v>
      </c>
      <c r="B11635" s="125" t="s">
        <v>1313</v>
      </c>
      <c r="C11635" s="126">
        <v>42415</v>
      </c>
      <c r="D11635" s="98" t="s">
        <v>13</v>
      </c>
      <c r="E11635" s="98">
        <v>841781</v>
      </c>
      <c r="F11635" s="98"/>
      <c r="G11635" s="127" t="s">
        <v>2167</v>
      </c>
      <c r="H11635" s="128">
        <v>5166</v>
      </c>
      <c r="I11635" s="128">
        <v>0</v>
      </c>
      <c r="J11635" s="129">
        <v>5166</v>
      </c>
      <c r="K11635" s="101" t="s">
        <v>1388</v>
      </c>
    </row>
    <row r="11636" spans="1:11" ht="56.25" customHeight="1">
      <c r="A11636" s="98" t="s">
        <v>634</v>
      </c>
      <c r="B11636" s="125" t="s">
        <v>1313</v>
      </c>
      <c r="C11636" s="126">
        <v>42416</v>
      </c>
      <c r="D11636" s="98" t="s">
        <v>13</v>
      </c>
      <c r="E11636" s="98">
        <v>841947</v>
      </c>
      <c r="F11636" s="98"/>
      <c r="G11636" s="127" t="s">
        <v>2249</v>
      </c>
      <c r="H11636" s="128">
        <v>39450</v>
      </c>
      <c r="I11636" s="128">
        <v>0</v>
      </c>
      <c r="J11636" s="129">
        <v>39450</v>
      </c>
      <c r="K11636" s="101" t="s">
        <v>1388</v>
      </c>
    </row>
    <row r="11637" spans="1:11" ht="56.25" customHeight="1">
      <c r="A11637" s="98" t="s">
        <v>634</v>
      </c>
      <c r="B11637" s="125" t="s">
        <v>1313</v>
      </c>
      <c r="C11637" s="126">
        <v>42416</v>
      </c>
      <c r="D11637" s="98" t="s">
        <v>6</v>
      </c>
      <c r="E11637" s="98">
        <v>841984</v>
      </c>
      <c r="F11637" s="98"/>
      <c r="G11637" s="127" t="s">
        <v>2209</v>
      </c>
      <c r="H11637" s="128">
        <v>0</v>
      </c>
      <c r="I11637" s="128">
        <v>130500</v>
      </c>
      <c r="J11637" s="129">
        <v>130500</v>
      </c>
      <c r="K11637" s="101" t="s">
        <v>1388</v>
      </c>
    </row>
    <row r="11638" spans="1:11" ht="56.25" customHeight="1">
      <c r="A11638" s="98" t="s">
        <v>634</v>
      </c>
      <c r="B11638" s="125" t="s">
        <v>1313</v>
      </c>
      <c r="C11638" s="126">
        <v>42417</v>
      </c>
      <c r="D11638" s="98" t="s">
        <v>13</v>
      </c>
      <c r="E11638" s="98">
        <v>842065</v>
      </c>
      <c r="F11638" s="98"/>
      <c r="G11638" s="127" t="s">
        <v>2281</v>
      </c>
      <c r="H11638" s="128">
        <v>107146.5</v>
      </c>
      <c r="I11638" s="128">
        <v>0</v>
      </c>
      <c r="J11638" s="129">
        <v>107146.5</v>
      </c>
      <c r="K11638" s="101" t="s">
        <v>1388</v>
      </c>
    </row>
    <row r="11639" spans="1:11" ht="56.25" customHeight="1">
      <c r="A11639" s="98" t="s">
        <v>634</v>
      </c>
      <c r="B11639" s="125" t="s">
        <v>1313</v>
      </c>
      <c r="C11639" s="126">
        <v>42417</v>
      </c>
      <c r="D11639" s="98" t="s">
        <v>6</v>
      </c>
      <c r="E11639" s="98">
        <v>842098</v>
      </c>
      <c r="F11639" s="98"/>
      <c r="G11639" s="127" t="s">
        <v>2273</v>
      </c>
      <c r="H11639" s="128">
        <v>0</v>
      </c>
      <c r="I11639" s="128">
        <v>43609.34</v>
      </c>
      <c r="J11639" s="129">
        <v>43609.34</v>
      </c>
      <c r="K11639" s="101" t="s">
        <v>1388</v>
      </c>
    </row>
    <row r="11640" spans="1:11" ht="56.25" customHeight="1">
      <c r="A11640" s="98" t="s">
        <v>634</v>
      </c>
      <c r="B11640" s="125" t="s">
        <v>1313</v>
      </c>
      <c r="C11640" s="126">
        <v>42418</v>
      </c>
      <c r="D11640" s="98" t="s">
        <v>13</v>
      </c>
      <c r="E11640" s="98">
        <v>842177</v>
      </c>
      <c r="F11640" s="98"/>
      <c r="G11640" s="127" t="s">
        <v>2299</v>
      </c>
      <c r="H11640" s="128">
        <v>6311200</v>
      </c>
      <c r="I11640" s="128">
        <v>0</v>
      </c>
      <c r="J11640" s="129">
        <v>6311200</v>
      </c>
      <c r="K11640" s="101" t="s">
        <v>1388</v>
      </c>
    </row>
    <row r="11641" spans="1:11" ht="56.25" customHeight="1">
      <c r="A11641" s="98" t="s">
        <v>634</v>
      </c>
      <c r="B11641" s="125" t="s">
        <v>1313</v>
      </c>
      <c r="C11641" s="126">
        <v>42418</v>
      </c>
      <c r="D11641" s="98" t="s">
        <v>13</v>
      </c>
      <c r="E11641" s="98">
        <v>842185</v>
      </c>
      <c r="F11641" s="98"/>
      <c r="G11641" s="127" t="s">
        <v>2300</v>
      </c>
      <c r="H11641" s="128">
        <v>5329</v>
      </c>
      <c r="I11641" s="128">
        <v>0</v>
      </c>
      <c r="J11641" s="129">
        <v>5329</v>
      </c>
      <c r="K11641" s="101" t="s">
        <v>1388</v>
      </c>
    </row>
    <row r="11642" spans="1:11" ht="56.25" customHeight="1">
      <c r="A11642" s="98" t="s">
        <v>634</v>
      </c>
      <c r="B11642" s="125" t="s">
        <v>1313</v>
      </c>
      <c r="C11642" s="126">
        <v>42419</v>
      </c>
      <c r="D11642" s="98" t="s">
        <v>21</v>
      </c>
      <c r="E11642" s="98">
        <v>842298</v>
      </c>
      <c r="F11642" s="98"/>
      <c r="G11642" s="127" t="s">
        <v>2332</v>
      </c>
      <c r="H11642" s="128">
        <v>26614412.68</v>
      </c>
      <c r="I11642" s="128">
        <v>0</v>
      </c>
      <c r="J11642" s="129">
        <v>26614412.68</v>
      </c>
      <c r="K11642" s="101" t="s">
        <v>1388</v>
      </c>
    </row>
    <row r="11643" spans="1:11" ht="56.25" customHeight="1">
      <c r="A11643" s="98" t="s">
        <v>634</v>
      </c>
      <c r="B11643" s="125" t="s">
        <v>1313</v>
      </c>
      <c r="C11643" s="126">
        <v>42419</v>
      </c>
      <c r="D11643" s="98" t="s">
        <v>6</v>
      </c>
      <c r="E11643" s="98">
        <v>842300</v>
      </c>
      <c r="F11643" s="98"/>
      <c r="G11643" s="127" t="s">
        <v>2318</v>
      </c>
      <c r="H11643" s="128">
        <v>0</v>
      </c>
      <c r="I11643" s="128">
        <v>9543.31</v>
      </c>
      <c r="J11643" s="129">
        <v>9543.31</v>
      </c>
      <c r="K11643" s="101" t="s">
        <v>1388</v>
      </c>
    </row>
    <row r="11644" spans="1:11" ht="56.25" customHeight="1">
      <c r="A11644" s="98" t="s">
        <v>634</v>
      </c>
      <c r="B11644" s="125" t="s">
        <v>1313</v>
      </c>
      <c r="C11644" s="126">
        <v>42419</v>
      </c>
      <c r="D11644" s="98" t="s">
        <v>11</v>
      </c>
      <c r="E11644" s="98">
        <v>842345</v>
      </c>
      <c r="F11644" s="98"/>
      <c r="G11644" s="127" t="s">
        <v>2334</v>
      </c>
      <c r="H11644" s="128">
        <v>50</v>
      </c>
      <c r="I11644" s="128">
        <v>0</v>
      </c>
      <c r="J11644" s="129">
        <v>50</v>
      </c>
      <c r="K11644" s="101" t="s">
        <v>1388</v>
      </c>
    </row>
    <row r="11645" spans="1:11" ht="56.25" customHeight="1">
      <c r="A11645" s="98" t="s">
        <v>634</v>
      </c>
      <c r="B11645" s="125" t="s">
        <v>1313</v>
      </c>
      <c r="C11645" s="126">
        <v>42419</v>
      </c>
      <c r="D11645" s="98" t="s">
        <v>13</v>
      </c>
      <c r="E11645" s="98">
        <v>842345</v>
      </c>
      <c r="F11645" s="98"/>
      <c r="G11645" s="127" t="s">
        <v>2333</v>
      </c>
      <c r="H11645" s="128">
        <v>43516</v>
      </c>
      <c r="I11645" s="128">
        <v>0</v>
      </c>
      <c r="J11645" s="129">
        <v>43516</v>
      </c>
      <c r="K11645" s="101" t="s">
        <v>1388</v>
      </c>
    </row>
    <row r="11646" spans="1:11" ht="56.25" customHeight="1">
      <c r="A11646" s="98" t="s">
        <v>634</v>
      </c>
      <c r="B11646" s="125" t="s">
        <v>1313</v>
      </c>
      <c r="C11646" s="126">
        <v>42419</v>
      </c>
      <c r="D11646" s="98" t="s">
        <v>11</v>
      </c>
      <c r="E11646" s="98">
        <v>842371</v>
      </c>
      <c r="F11646" s="98"/>
      <c r="G11646" s="127" t="s">
        <v>2338</v>
      </c>
      <c r="H11646" s="128">
        <v>438.55</v>
      </c>
      <c r="I11646" s="128">
        <v>0</v>
      </c>
      <c r="J11646" s="129">
        <v>438.55</v>
      </c>
      <c r="K11646" s="101" t="s">
        <v>1388</v>
      </c>
    </row>
    <row r="11647" spans="1:11" ht="56.25" customHeight="1">
      <c r="A11647" s="98" t="s">
        <v>634</v>
      </c>
      <c r="B11647" s="125" t="s">
        <v>1313</v>
      </c>
      <c r="C11647" s="126">
        <v>42419</v>
      </c>
      <c r="D11647" s="98" t="s">
        <v>6</v>
      </c>
      <c r="E11647" s="98">
        <v>842371</v>
      </c>
      <c r="F11647" s="98"/>
      <c r="G11647" s="127" t="s">
        <v>2320</v>
      </c>
      <c r="H11647" s="128">
        <v>0</v>
      </c>
      <c r="I11647" s="128">
        <v>438.55</v>
      </c>
      <c r="J11647" s="129">
        <v>438.55</v>
      </c>
      <c r="K11647" s="101" t="s">
        <v>1388</v>
      </c>
    </row>
    <row r="11648" spans="1:11" ht="56.25" customHeight="1">
      <c r="A11648" s="98" t="s">
        <v>634</v>
      </c>
      <c r="B11648" s="125" t="s">
        <v>1313</v>
      </c>
      <c r="C11648" s="126">
        <v>42419</v>
      </c>
      <c r="D11648" s="98" t="s">
        <v>11</v>
      </c>
      <c r="E11648" s="98">
        <v>842372</v>
      </c>
      <c r="F11648" s="98"/>
      <c r="G11648" s="127" t="s">
        <v>2339</v>
      </c>
      <c r="H11648" s="128">
        <v>711.72</v>
      </c>
      <c r="I11648" s="128">
        <v>0</v>
      </c>
      <c r="J11648" s="129">
        <v>711.72</v>
      </c>
      <c r="K11648" s="101" t="s">
        <v>1388</v>
      </c>
    </row>
    <row r="11649" spans="1:11" ht="56.25" customHeight="1">
      <c r="A11649" s="98" t="s">
        <v>634</v>
      </c>
      <c r="B11649" s="125" t="s">
        <v>1313</v>
      </c>
      <c r="C11649" s="126">
        <v>42419</v>
      </c>
      <c r="D11649" s="98" t="s">
        <v>6</v>
      </c>
      <c r="E11649" s="98">
        <v>842372</v>
      </c>
      <c r="F11649" s="98"/>
      <c r="G11649" s="127" t="s">
        <v>2321</v>
      </c>
      <c r="H11649" s="128">
        <v>0</v>
      </c>
      <c r="I11649" s="128">
        <v>711.72</v>
      </c>
      <c r="J11649" s="129">
        <v>711.72</v>
      </c>
      <c r="K11649" s="101" t="s">
        <v>1388</v>
      </c>
    </row>
    <row r="11650" spans="1:11" ht="56.25" customHeight="1">
      <c r="A11650" s="98" t="s">
        <v>634</v>
      </c>
      <c r="B11650" s="125" t="s">
        <v>1313</v>
      </c>
      <c r="C11650" s="126">
        <v>42419</v>
      </c>
      <c r="D11650" s="98" t="s">
        <v>11</v>
      </c>
      <c r="E11650" s="98">
        <v>842373</v>
      </c>
      <c r="F11650" s="98"/>
      <c r="G11650" s="127" t="s">
        <v>2340</v>
      </c>
      <c r="H11650" s="128">
        <v>377.02</v>
      </c>
      <c r="I11650" s="128">
        <v>0</v>
      </c>
      <c r="J11650" s="129">
        <v>377.02</v>
      </c>
      <c r="K11650" s="101" t="s">
        <v>1388</v>
      </c>
    </row>
    <row r="11651" spans="1:11" ht="56.25" customHeight="1">
      <c r="A11651" s="98" t="s">
        <v>634</v>
      </c>
      <c r="B11651" s="125" t="s">
        <v>1313</v>
      </c>
      <c r="C11651" s="126">
        <v>42419</v>
      </c>
      <c r="D11651" s="98" t="s">
        <v>6</v>
      </c>
      <c r="E11651" s="98">
        <v>842373</v>
      </c>
      <c r="F11651" s="98"/>
      <c r="G11651" s="127" t="s">
        <v>2322</v>
      </c>
      <c r="H11651" s="128">
        <v>0</v>
      </c>
      <c r="I11651" s="128">
        <v>377.02</v>
      </c>
      <c r="J11651" s="129">
        <v>377.02</v>
      </c>
      <c r="K11651" s="101" t="s">
        <v>1388</v>
      </c>
    </row>
    <row r="11652" spans="1:11" ht="56.25" customHeight="1">
      <c r="A11652" s="98" t="s">
        <v>634</v>
      </c>
      <c r="B11652" s="125" t="s">
        <v>1313</v>
      </c>
      <c r="C11652" s="126">
        <v>42422</v>
      </c>
      <c r="D11652" s="98" t="s">
        <v>11</v>
      </c>
      <c r="E11652" s="98">
        <v>842409</v>
      </c>
      <c r="F11652" s="98"/>
      <c r="G11652" s="127" t="s">
        <v>2355</v>
      </c>
      <c r="H11652" s="128">
        <v>50</v>
      </c>
      <c r="I11652" s="128">
        <v>0</v>
      </c>
      <c r="J11652" s="129">
        <v>50</v>
      </c>
      <c r="K11652" s="101" t="s">
        <v>1388</v>
      </c>
    </row>
    <row r="11653" spans="1:11" ht="56.25" customHeight="1">
      <c r="A11653" s="98" t="s">
        <v>634</v>
      </c>
      <c r="B11653" s="125" t="s">
        <v>1313</v>
      </c>
      <c r="C11653" s="126">
        <v>42422</v>
      </c>
      <c r="D11653" s="98" t="s">
        <v>13</v>
      </c>
      <c r="E11653" s="98">
        <v>842409</v>
      </c>
      <c r="F11653" s="98"/>
      <c r="G11653" s="127" t="s">
        <v>2356</v>
      </c>
      <c r="H11653" s="128">
        <v>54</v>
      </c>
      <c r="I11653" s="128">
        <v>0</v>
      </c>
      <c r="J11653" s="129">
        <v>54</v>
      </c>
      <c r="K11653" s="101" t="s">
        <v>1388</v>
      </c>
    </row>
    <row r="11654" spans="1:11" ht="56.25" customHeight="1">
      <c r="A11654" s="98" t="s">
        <v>634</v>
      </c>
      <c r="B11654" s="125" t="s">
        <v>1313</v>
      </c>
      <c r="C11654" s="126">
        <v>42422</v>
      </c>
      <c r="D11654" s="98" t="s">
        <v>6</v>
      </c>
      <c r="E11654" s="98">
        <v>842455</v>
      </c>
      <c r="F11654" s="98"/>
      <c r="G11654" s="127" t="s">
        <v>2342</v>
      </c>
      <c r="H11654" s="128">
        <v>0</v>
      </c>
      <c r="I11654" s="128">
        <v>2516681.87</v>
      </c>
      <c r="J11654" s="129">
        <v>2516681.87</v>
      </c>
      <c r="K11654" s="101" t="s">
        <v>1388</v>
      </c>
    </row>
    <row r="11655" spans="1:11" ht="56.25" customHeight="1">
      <c r="A11655" s="98" t="s">
        <v>634</v>
      </c>
      <c r="B11655" s="125" t="s">
        <v>1313</v>
      </c>
      <c r="C11655" s="126">
        <v>42422</v>
      </c>
      <c r="D11655" s="98" t="s">
        <v>11</v>
      </c>
      <c r="E11655" s="98">
        <v>842483</v>
      </c>
      <c r="F11655" s="98"/>
      <c r="G11655" s="127" t="s">
        <v>2361</v>
      </c>
      <c r="H11655" s="128">
        <v>306.63</v>
      </c>
      <c r="I11655" s="128">
        <v>0</v>
      </c>
      <c r="J11655" s="129">
        <v>306.63</v>
      </c>
      <c r="K11655" s="101" t="s">
        <v>1388</v>
      </c>
    </row>
    <row r="11656" spans="1:11" ht="56.25" customHeight="1">
      <c r="A11656" s="98" t="s">
        <v>634</v>
      </c>
      <c r="B11656" s="125" t="s">
        <v>1313</v>
      </c>
      <c r="C11656" s="126">
        <v>42422</v>
      </c>
      <c r="D11656" s="98" t="s">
        <v>11</v>
      </c>
      <c r="E11656" s="98">
        <v>842485</v>
      </c>
      <c r="F11656" s="98"/>
      <c r="G11656" s="127" t="s">
        <v>2362</v>
      </c>
      <c r="H11656" s="128">
        <v>270</v>
      </c>
      <c r="I11656" s="128">
        <v>0</v>
      </c>
      <c r="J11656" s="129">
        <v>270</v>
      </c>
      <c r="K11656" s="101" t="s">
        <v>1388</v>
      </c>
    </row>
    <row r="11657" spans="1:11" ht="56.25" customHeight="1">
      <c r="A11657" s="98" t="s">
        <v>634</v>
      </c>
      <c r="B11657" s="125" t="s">
        <v>1313</v>
      </c>
      <c r="C11657" s="126">
        <v>42423</v>
      </c>
      <c r="D11657" s="98" t="s">
        <v>13</v>
      </c>
      <c r="E11657" s="98">
        <v>842581</v>
      </c>
      <c r="F11657" s="98"/>
      <c r="G11657" s="127" t="s">
        <v>2372</v>
      </c>
      <c r="H11657" s="128">
        <v>5269650</v>
      </c>
      <c r="I11657" s="128">
        <v>0</v>
      </c>
      <c r="J11657" s="129">
        <v>5269650</v>
      </c>
      <c r="K11657" s="101" t="s">
        <v>1388</v>
      </c>
    </row>
    <row r="11658" spans="1:11" ht="56.25" customHeight="1">
      <c r="A11658" s="98" t="s">
        <v>634</v>
      </c>
      <c r="B11658" s="125" t="s">
        <v>1313</v>
      </c>
      <c r="C11658" s="126">
        <v>42423</v>
      </c>
      <c r="D11658" s="98" t="s">
        <v>11</v>
      </c>
      <c r="E11658" s="98">
        <v>842583</v>
      </c>
      <c r="F11658" s="98"/>
      <c r="G11658" s="127" t="s">
        <v>2373</v>
      </c>
      <c r="H11658" s="128">
        <v>50</v>
      </c>
      <c r="I11658" s="128">
        <v>0</v>
      </c>
      <c r="J11658" s="129">
        <v>50</v>
      </c>
      <c r="K11658" s="101" t="s">
        <v>1388</v>
      </c>
    </row>
    <row r="11659" spans="1:11" ht="56.25" customHeight="1">
      <c r="A11659" s="98" t="s">
        <v>634</v>
      </c>
      <c r="B11659" s="125" t="s">
        <v>1313</v>
      </c>
      <c r="C11659" s="126">
        <v>42423</v>
      </c>
      <c r="D11659" s="98" t="s">
        <v>13</v>
      </c>
      <c r="E11659" s="98">
        <v>842583</v>
      </c>
      <c r="F11659" s="98"/>
      <c r="G11659" s="127" t="s">
        <v>2374</v>
      </c>
      <c r="H11659" s="128">
        <v>10313</v>
      </c>
      <c r="I11659" s="128">
        <v>0</v>
      </c>
      <c r="J11659" s="129">
        <v>10313</v>
      </c>
      <c r="K11659" s="101" t="s">
        <v>1388</v>
      </c>
    </row>
    <row r="11660" spans="1:11" ht="56.25" customHeight="1">
      <c r="A11660" s="98" t="s">
        <v>634</v>
      </c>
      <c r="B11660" s="125" t="s">
        <v>1313</v>
      </c>
      <c r="C11660" s="126">
        <v>42423</v>
      </c>
      <c r="D11660" s="98" t="s">
        <v>11</v>
      </c>
      <c r="E11660" s="98">
        <v>842588</v>
      </c>
      <c r="F11660" s="98"/>
      <c r="G11660" s="127" t="s">
        <v>2375</v>
      </c>
      <c r="H11660" s="128">
        <v>50</v>
      </c>
      <c r="I11660" s="128">
        <v>0</v>
      </c>
      <c r="J11660" s="129">
        <v>50</v>
      </c>
      <c r="K11660" s="101" t="s">
        <v>1388</v>
      </c>
    </row>
    <row r="11661" spans="1:11" ht="56.25" customHeight="1">
      <c r="A11661" s="98" t="s">
        <v>634</v>
      </c>
      <c r="B11661" s="125" t="s">
        <v>1313</v>
      </c>
      <c r="C11661" s="126">
        <v>42424</v>
      </c>
      <c r="D11661" s="98" t="s">
        <v>11</v>
      </c>
      <c r="E11661" s="98">
        <v>842857</v>
      </c>
      <c r="F11661" s="98"/>
      <c r="G11661" s="127" t="s">
        <v>2398</v>
      </c>
      <c r="H11661" s="128">
        <v>50</v>
      </c>
      <c r="I11661" s="128">
        <v>0</v>
      </c>
      <c r="J11661" s="129">
        <v>50</v>
      </c>
      <c r="K11661" s="101" t="s">
        <v>1388</v>
      </c>
    </row>
    <row r="11662" spans="1:11" ht="56.25" customHeight="1">
      <c r="A11662" s="98" t="s">
        <v>634</v>
      </c>
      <c r="B11662" s="125" t="s">
        <v>1313</v>
      </c>
      <c r="C11662" s="126">
        <v>42424</v>
      </c>
      <c r="D11662" s="98" t="s">
        <v>13</v>
      </c>
      <c r="E11662" s="98">
        <v>842857</v>
      </c>
      <c r="F11662" s="98"/>
      <c r="G11662" s="127" t="s">
        <v>2397</v>
      </c>
      <c r="H11662" s="128">
        <v>1107</v>
      </c>
      <c r="I11662" s="128">
        <v>0</v>
      </c>
      <c r="J11662" s="129">
        <v>1107</v>
      </c>
      <c r="K11662" s="101" t="s">
        <v>1388</v>
      </c>
    </row>
    <row r="11663" spans="1:11" ht="56.25" customHeight="1">
      <c r="A11663" s="98" t="s">
        <v>634</v>
      </c>
      <c r="B11663" s="125" t="s">
        <v>1313</v>
      </c>
      <c r="C11663" s="126">
        <v>42425</v>
      </c>
      <c r="D11663" s="98" t="s">
        <v>11</v>
      </c>
      <c r="E11663" s="98">
        <v>842988</v>
      </c>
      <c r="F11663" s="98"/>
      <c r="G11663" s="127" t="s">
        <v>2422</v>
      </c>
      <c r="H11663" s="128">
        <v>50</v>
      </c>
      <c r="I11663" s="128">
        <v>0</v>
      </c>
      <c r="J11663" s="129">
        <v>50</v>
      </c>
      <c r="K11663" s="101" t="s">
        <v>1388</v>
      </c>
    </row>
    <row r="11664" spans="1:11" ht="56.25" customHeight="1">
      <c r="A11664" s="98" t="s">
        <v>634</v>
      </c>
      <c r="B11664" s="125" t="s">
        <v>1313</v>
      </c>
      <c r="C11664" s="126">
        <v>42425</v>
      </c>
      <c r="D11664" s="98" t="s">
        <v>13</v>
      </c>
      <c r="E11664" s="98">
        <v>842988</v>
      </c>
      <c r="F11664" s="98"/>
      <c r="G11664" s="127" t="s">
        <v>2421</v>
      </c>
      <c r="H11664" s="128">
        <v>6860000</v>
      </c>
      <c r="I11664" s="128">
        <v>0</v>
      </c>
      <c r="J11664" s="129">
        <v>6860000</v>
      </c>
      <c r="K11664" s="101" t="s">
        <v>1388</v>
      </c>
    </row>
    <row r="11665" spans="1:11" ht="56.25" customHeight="1">
      <c r="A11665" s="98" t="s">
        <v>634</v>
      </c>
      <c r="B11665" s="125" t="s">
        <v>1313</v>
      </c>
      <c r="C11665" s="126">
        <v>42425</v>
      </c>
      <c r="D11665" s="98" t="s">
        <v>11</v>
      </c>
      <c r="E11665" s="98">
        <v>842989</v>
      </c>
      <c r="F11665" s="98"/>
      <c r="G11665" s="127" t="s">
        <v>2424</v>
      </c>
      <c r="H11665" s="128">
        <v>50</v>
      </c>
      <c r="I11665" s="128">
        <v>0</v>
      </c>
      <c r="J11665" s="129">
        <v>50</v>
      </c>
      <c r="K11665" s="101" t="s">
        <v>1388</v>
      </c>
    </row>
    <row r="11666" spans="1:11" ht="56.25" customHeight="1">
      <c r="A11666" s="98" t="s">
        <v>634</v>
      </c>
      <c r="B11666" s="125" t="s">
        <v>1313</v>
      </c>
      <c r="C11666" s="126">
        <v>42425</v>
      </c>
      <c r="D11666" s="98" t="s">
        <v>13</v>
      </c>
      <c r="E11666" s="98">
        <v>842989</v>
      </c>
      <c r="F11666" s="98"/>
      <c r="G11666" s="127" t="s">
        <v>2423</v>
      </c>
      <c r="H11666" s="128">
        <v>18906</v>
      </c>
      <c r="I11666" s="128">
        <v>0</v>
      </c>
      <c r="J11666" s="129">
        <v>18906</v>
      </c>
      <c r="K11666" s="101" t="s">
        <v>1388</v>
      </c>
    </row>
    <row r="11667" spans="1:11" ht="56.25" customHeight="1">
      <c r="A11667" s="98" t="s">
        <v>634</v>
      </c>
      <c r="B11667" s="125" t="s">
        <v>1313</v>
      </c>
      <c r="C11667" s="126">
        <v>42426</v>
      </c>
      <c r="D11667" s="98" t="s">
        <v>13</v>
      </c>
      <c r="E11667" s="98">
        <v>843167</v>
      </c>
      <c r="F11667" s="98"/>
      <c r="G11667" s="127" t="s">
        <v>2434</v>
      </c>
      <c r="H11667" s="128">
        <v>127351862.26000001</v>
      </c>
      <c r="I11667" s="128">
        <v>0</v>
      </c>
      <c r="J11667" s="129">
        <v>127351862.26000001</v>
      </c>
      <c r="K11667" s="101" t="s">
        <v>1388</v>
      </c>
    </row>
    <row r="11668" spans="1:11" ht="56.25" customHeight="1">
      <c r="A11668" s="98" t="s">
        <v>634</v>
      </c>
      <c r="B11668" s="125" t="s">
        <v>1313</v>
      </c>
      <c r="C11668" s="126">
        <v>42426</v>
      </c>
      <c r="D11668" s="98" t="s">
        <v>11</v>
      </c>
      <c r="E11668" s="98">
        <v>843169</v>
      </c>
      <c r="F11668" s="98"/>
      <c r="G11668" s="127" t="s">
        <v>2435</v>
      </c>
      <c r="H11668" s="128">
        <v>50</v>
      </c>
      <c r="I11668" s="128">
        <v>0</v>
      </c>
      <c r="J11668" s="129">
        <v>50</v>
      </c>
      <c r="K11668" s="101" t="s">
        <v>1388</v>
      </c>
    </row>
    <row r="11669" spans="1:11" ht="56.25" customHeight="1">
      <c r="A11669" s="98" t="s">
        <v>634</v>
      </c>
      <c r="B11669" s="125" t="s">
        <v>1313</v>
      </c>
      <c r="C11669" s="126">
        <v>42426</v>
      </c>
      <c r="D11669" s="98" t="s">
        <v>21</v>
      </c>
      <c r="E11669" s="98">
        <v>843174</v>
      </c>
      <c r="F11669" s="98"/>
      <c r="G11669" s="127" t="s">
        <v>2436</v>
      </c>
      <c r="H11669" s="128">
        <v>50750028.469999999</v>
      </c>
      <c r="I11669" s="128">
        <v>0</v>
      </c>
      <c r="J11669" s="129">
        <v>50750028.469999999</v>
      </c>
      <c r="K11669" s="101" t="s">
        <v>1388</v>
      </c>
    </row>
    <row r="11670" spans="1:11" ht="56.25" customHeight="1">
      <c r="A11670" s="98" t="s">
        <v>634</v>
      </c>
      <c r="B11670" s="125" t="s">
        <v>1313</v>
      </c>
      <c r="C11670" s="126">
        <v>42426</v>
      </c>
      <c r="D11670" s="98" t="s">
        <v>11</v>
      </c>
      <c r="E11670" s="98">
        <v>843175</v>
      </c>
      <c r="F11670" s="98"/>
      <c r="G11670" s="127" t="s">
        <v>2438</v>
      </c>
      <c r="H11670" s="128">
        <v>50</v>
      </c>
      <c r="I11670" s="128">
        <v>0</v>
      </c>
      <c r="J11670" s="129">
        <v>50</v>
      </c>
      <c r="K11670" s="101" t="s">
        <v>1388</v>
      </c>
    </row>
    <row r="11671" spans="1:11" ht="56.25" customHeight="1">
      <c r="A11671" s="98" t="s">
        <v>634</v>
      </c>
      <c r="B11671" s="125" t="s">
        <v>1313</v>
      </c>
      <c r="C11671" s="126">
        <v>42426</v>
      </c>
      <c r="D11671" s="98" t="s">
        <v>13</v>
      </c>
      <c r="E11671" s="98">
        <v>843175</v>
      </c>
      <c r="F11671" s="98"/>
      <c r="G11671" s="127" t="s">
        <v>2437</v>
      </c>
      <c r="H11671" s="128">
        <v>123806.5</v>
      </c>
      <c r="I11671" s="128">
        <v>0</v>
      </c>
      <c r="J11671" s="129">
        <v>123806.5</v>
      </c>
      <c r="K11671" s="101" t="s">
        <v>1388</v>
      </c>
    </row>
    <row r="11672" spans="1:11" ht="56.25" customHeight="1">
      <c r="A11672" s="98" t="s">
        <v>634</v>
      </c>
      <c r="B11672" s="125" t="s">
        <v>1313</v>
      </c>
      <c r="C11672" s="126">
        <v>42429</v>
      </c>
      <c r="D11672" s="98" t="s">
        <v>11</v>
      </c>
      <c r="E11672" s="98">
        <v>843292</v>
      </c>
      <c r="F11672" s="98"/>
      <c r="G11672" s="127" t="s">
        <v>2462</v>
      </c>
      <c r="H11672" s="128">
        <v>50</v>
      </c>
      <c r="I11672" s="128">
        <v>0</v>
      </c>
      <c r="J11672" s="129">
        <v>50</v>
      </c>
      <c r="K11672" s="101" t="s">
        <v>1388</v>
      </c>
    </row>
    <row r="11673" spans="1:11" ht="56.25" customHeight="1">
      <c r="A11673" s="98" t="s">
        <v>634</v>
      </c>
      <c r="B11673" s="125" t="s">
        <v>1313</v>
      </c>
      <c r="C11673" s="126">
        <v>42429</v>
      </c>
      <c r="D11673" s="98" t="s">
        <v>11</v>
      </c>
      <c r="E11673" s="98">
        <v>843343</v>
      </c>
      <c r="F11673" s="98"/>
      <c r="G11673" s="127" t="s">
        <v>2464</v>
      </c>
      <c r="H11673" s="128">
        <v>50</v>
      </c>
      <c r="I11673" s="128">
        <v>0</v>
      </c>
      <c r="J11673" s="129">
        <v>50</v>
      </c>
      <c r="K11673" s="101" t="s">
        <v>1388</v>
      </c>
    </row>
    <row r="11674" spans="1:11" ht="56.25" customHeight="1">
      <c r="A11674" s="98" t="s">
        <v>634</v>
      </c>
      <c r="B11674" s="125" t="s">
        <v>1313</v>
      </c>
      <c r="C11674" s="126">
        <v>42429</v>
      </c>
      <c r="D11674" s="98" t="s">
        <v>13</v>
      </c>
      <c r="E11674" s="98">
        <v>843343</v>
      </c>
      <c r="F11674" s="98"/>
      <c r="G11674" s="127" t="s">
        <v>2465</v>
      </c>
      <c r="H11674" s="128">
        <v>24703.5</v>
      </c>
      <c r="I11674" s="128">
        <v>0</v>
      </c>
      <c r="J11674" s="129">
        <v>24703.5</v>
      </c>
      <c r="K11674" s="101" t="s">
        <v>1388</v>
      </c>
    </row>
    <row r="11675" spans="1:11" ht="56.25" customHeight="1">
      <c r="A11675" s="98" t="s">
        <v>634</v>
      </c>
      <c r="B11675" s="125" t="s">
        <v>1313</v>
      </c>
      <c r="C11675" s="126">
        <v>42429</v>
      </c>
      <c r="D11675" s="98" t="s">
        <v>11</v>
      </c>
      <c r="E11675" s="98">
        <v>843393</v>
      </c>
      <c r="F11675" s="98"/>
      <c r="G11675" s="127" t="s">
        <v>2468</v>
      </c>
      <c r="H11675" s="128">
        <v>50</v>
      </c>
      <c r="I11675" s="128">
        <v>0</v>
      </c>
      <c r="J11675" s="129">
        <v>50</v>
      </c>
      <c r="K11675" s="101" t="s">
        <v>1388</v>
      </c>
    </row>
    <row r="11676" spans="1:11" ht="56.25" customHeight="1">
      <c r="A11676" s="98" t="s">
        <v>634</v>
      </c>
      <c r="B11676" s="125" t="s">
        <v>1313</v>
      </c>
      <c r="C11676" s="126">
        <v>42430</v>
      </c>
      <c r="D11676" s="98" t="s">
        <v>11</v>
      </c>
      <c r="E11676" s="98">
        <v>843525</v>
      </c>
      <c r="F11676" s="98"/>
      <c r="G11676" s="127" t="s">
        <v>2490</v>
      </c>
      <c r="H11676" s="128">
        <v>50</v>
      </c>
      <c r="I11676" s="128">
        <v>0</v>
      </c>
      <c r="J11676" s="129">
        <v>50</v>
      </c>
      <c r="K11676" s="101" t="s">
        <v>1388</v>
      </c>
    </row>
    <row r="11677" spans="1:11" ht="56.25" customHeight="1">
      <c r="A11677" s="98" t="s">
        <v>634</v>
      </c>
      <c r="B11677" s="125" t="s">
        <v>1313</v>
      </c>
      <c r="C11677" s="126">
        <v>42430</v>
      </c>
      <c r="D11677" s="98" t="s">
        <v>13</v>
      </c>
      <c r="E11677" s="98">
        <v>843525</v>
      </c>
      <c r="F11677" s="98"/>
      <c r="G11677" s="127" t="s">
        <v>2491</v>
      </c>
      <c r="H11677" s="128">
        <v>19744</v>
      </c>
      <c r="I11677" s="128">
        <v>0</v>
      </c>
      <c r="J11677" s="129">
        <v>19744</v>
      </c>
      <c r="K11677" s="101" t="s">
        <v>1388</v>
      </c>
    </row>
    <row r="11678" spans="1:11" ht="56.25" customHeight="1">
      <c r="A11678" s="98" t="s">
        <v>634</v>
      </c>
      <c r="B11678" s="125" t="s">
        <v>1313</v>
      </c>
      <c r="C11678" s="126">
        <v>42430</v>
      </c>
      <c r="D11678" s="98" t="s">
        <v>13</v>
      </c>
      <c r="E11678" s="98">
        <v>843526</v>
      </c>
      <c r="F11678" s="98"/>
      <c r="G11678" s="127" t="s">
        <v>2492</v>
      </c>
      <c r="H11678" s="128">
        <v>5272075</v>
      </c>
      <c r="I11678" s="128">
        <v>0</v>
      </c>
      <c r="J11678" s="129">
        <v>5272075</v>
      </c>
      <c r="K11678" s="101" t="s">
        <v>1388</v>
      </c>
    </row>
    <row r="11679" spans="1:11" ht="56.25" customHeight="1">
      <c r="A11679" s="98" t="s">
        <v>634</v>
      </c>
      <c r="B11679" s="125" t="s">
        <v>1313</v>
      </c>
      <c r="C11679" s="126">
        <v>42430</v>
      </c>
      <c r="D11679" s="98" t="s">
        <v>11</v>
      </c>
      <c r="E11679" s="98">
        <v>843532</v>
      </c>
      <c r="F11679" s="98"/>
      <c r="G11679" s="127" t="s">
        <v>2493</v>
      </c>
      <c r="H11679" s="128">
        <v>50</v>
      </c>
      <c r="I11679" s="128">
        <v>0</v>
      </c>
      <c r="J11679" s="129">
        <v>50</v>
      </c>
      <c r="K11679" s="101" t="s">
        <v>1388</v>
      </c>
    </row>
    <row r="11680" spans="1:11" ht="56.25" customHeight="1">
      <c r="A11680" s="98" t="s">
        <v>634</v>
      </c>
      <c r="B11680" s="125" t="s">
        <v>1313</v>
      </c>
      <c r="C11680" s="126">
        <v>42431</v>
      </c>
      <c r="D11680" s="98" t="s">
        <v>11</v>
      </c>
      <c r="E11680" s="98">
        <v>843644</v>
      </c>
      <c r="F11680" s="98"/>
      <c r="G11680" s="127" t="s">
        <v>2526</v>
      </c>
      <c r="H11680" s="128">
        <v>50</v>
      </c>
      <c r="I11680" s="128">
        <v>0</v>
      </c>
      <c r="J11680" s="129">
        <v>50</v>
      </c>
      <c r="K11680" s="101" t="s">
        <v>1388</v>
      </c>
    </row>
    <row r="11681" spans="1:11" ht="56.25" customHeight="1">
      <c r="A11681" s="98" t="s">
        <v>634</v>
      </c>
      <c r="B11681" s="125" t="s">
        <v>1313</v>
      </c>
      <c r="C11681" s="126">
        <v>42431</v>
      </c>
      <c r="D11681" s="98" t="s">
        <v>13</v>
      </c>
      <c r="E11681" s="98">
        <v>843644</v>
      </c>
      <c r="F11681" s="98"/>
      <c r="G11681" s="127" t="s">
        <v>2525</v>
      </c>
      <c r="H11681" s="128">
        <v>7560</v>
      </c>
      <c r="I11681" s="128">
        <v>0</v>
      </c>
      <c r="J11681" s="129">
        <v>7560</v>
      </c>
      <c r="K11681" s="101" t="s">
        <v>1388</v>
      </c>
    </row>
    <row r="11682" spans="1:11" ht="56.25" customHeight="1">
      <c r="A11682" s="98" t="s">
        <v>634</v>
      </c>
      <c r="B11682" s="125" t="s">
        <v>1313</v>
      </c>
      <c r="C11682" s="126">
        <v>42432</v>
      </c>
      <c r="D11682" s="98" t="s">
        <v>11</v>
      </c>
      <c r="E11682" s="98">
        <v>843712</v>
      </c>
      <c r="F11682" s="98"/>
      <c r="G11682" s="127" t="s">
        <v>2540</v>
      </c>
      <c r="H11682" s="128">
        <v>50</v>
      </c>
      <c r="I11682" s="128">
        <v>0</v>
      </c>
      <c r="J11682" s="129">
        <v>50</v>
      </c>
      <c r="K11682" s="101" t="s">
        <v>1388</v>
      </c>
    </row>
    <row r="11683" spans="1:11" ht="56.25" customHeight="1">
      <c r="A11683" s="98" t="s">
        <v>634</v>
      </c>
      <c r="B11683" s="125" t="s">
        <v>1313</v>
      </c>
      <c r="C11683" s="126">
        <v>42432</v>
      </c>
      <c r="D11683" s="98" t="s">
        <v>13</v>
      </c>
      <c r="E11683" s="98">
        <v>843712</v>
      </c>
      <c r="F11683" s="98"/>
      <c r="G11683" s="127" t="s">
        <v>2539</v>
      </c>
      <c r="H11683" s="128">
        <v>4201.5</v>
      </c>
      <c r="I11683" s="128">
        <v>0</v>
      </c>
      <c r="J11683" s="129">
        <v>4201.5</v>
      </c>
      <c r="K11683" s="101" t="s">
        <v>1388</v>
      </c>
    </row>
    <row r="11684" spans="1:11" ht="56.25" customHeight="1">
      <c r="A11684" s="98" t="s">
        <v>634</v>
      </c>
      <c r="B11684" s="125" t="s">
        <v>1313</v>
      </c>
      <c r="C11684" s="126">
        <v>42433</v>
      </c>
      <c r="D11684" s="98" t="s">
        <v>21</v>
      </c>
      <c r="E11684" s="98">
        <v>843841</v>
      </c>
      <c r="F11684" s="98"/>
      <c r="G11684" s="127" t="s">
        <v>2565</v>
      </c>
      <c r="H11684" s="128">
        <v>16451119.57</v>
      </c>
      <c r="I11684" s="128">
        <v>0</v>
      </c>
      <c r="J11684" s="129">
        <v>16451119.57</v>
      </c>
      <c r="K11684" s="101" t="s">
        <v>1388</v>
      </c>
    </row>
    <row r="11685" spans="1:11" ht="56.25" customHeight="1">
      <c r="A11685" s="98" t="s">
        <v>634</v>
      </c>
      <c r="B11685" s="125" t="s">
        <v>1313</v>
      </c>
      <c r="C11685" s="126">
        <v>42433</v>
      </c>
      <c r="D11685" s="98" t="s">
        <v>11</v>
      </c>
      <c r="E11685" s="98">
        <v>843865</v>
      </c>
      <c r="F11685" s="98"/>
      <c r="G11685" s="127" t="s">
        <v>2567</v>
      </c>
      <c r="H11685" s="128">
        <v>50</v>
      </c>
      <c r="I11685" s="128">
        <v>0</v>
      </c>
      <c r="J11685" s="129">
        <v>50</v>
      </c>
      <c r="K11685" s="101" t="s">
        <v>1388</v>
      </c>
    </row>
    <row r="11686" spans="1:11" ht="56.25" customHeight="1">
      <c r="A11686" s="98" t="s">
        <v>634</v>
      </c>
      <c r="B11686" s="125" t="s">
        <v>1313</v>
      </c>
      <c r="C11686" s="126">
        <v>42433</v>
      </c>
      <c r="D11686" s="98" t="s">
        <v>13</v>
      </c>
      <c r="E11686" s="98">
        <v>843865</v>
      </c>
      <c r="F11686" s="98"/>
      <c r="G11686" s="127" t="s">
        <v>2566</v>
      </c>
      <c r="H11686" s="128">
        <v>276514.5</v>
      </c>
      <c r="I11686" s="128">
        <v>0</v>
      </c>
      <c r="J11686" s="129">
        <v>276514.5</v>
      </c>
      <c r="K11686" s="101" t="s">
        <v>1388</v>
      </c>
    </row>
    <row r="11687" spans="1:11" ht="56.25" customHeight="1">
      <c r="A11687" s="98" t="s">
        <v>634</v>
      </c>
      <c r="B11687" s="125" t="s">
        <v>1313</v>
      </c>
      <c r="C11687" s="126">
        <v>42436</v>
      </c>
      <c r="D11687" s="98" t="s">
        <v>11</v>
      </c>
      <c r="E11687" s="98">
        <v>843978</v>
      </c>
      <c r="F11687" s="98"/>
      <c r="G11687" s="127" t="s">
        <v>2593</v>
      </c>
      <c r="H11687" s="128">
        <v>50</v>
      </c>
      <c r="I11687" s="128">
        <v>0</v>
      </c>
      <c r="J11687" s="129">
        <v>50</v>
      </c>
      <c r="K11687" s="101" t="s">
        <v>1388</v>
      </c>
    </row>
    <row r="11688" spans="1:11" ht="56.25" customHeight="1">
      <c r="A11688" s="98" t="s">
        <v>634</v>
      </c>
      <c r="B11688" s="125" t="s">
        <v>1313</v>
      </c>
      <c r="C11688" s="126">
        <v>42436</v>
      </c>
      <c r="D11688" s="98" t="s">
        <v>13</v>
      </c>
      <c r="E11688" s="98">
        <v>843978</v>
      </c>
      <c r="F11688" s="98"/>
      <c r="G11688" s="127" t="s">
        <v>2592</v>
      </c>
      <c r="H11688" s="128">
        <v>4122</v>
      </c>
      <c r="I11688" s="128">
        <v>0</v>
      </c>
      <c r="J11688" s="129">
        <v>4122</v>
      </c>
      <c r="K11688" s="101" t="s">
        <v>1388</v>
      </c>
    </row>
    <row r="11689" spans="1:11" ht="56.25" customHeight="1">
      <c r="A11689" s="98" t="s">
        <v>634</v>
      </c>
      <c r="B11689" s="125" t="s">
        <v>1313</v>
      </c>
      <c r="C11689" s="126">
        <v>42436</v>
      </c>
      <c r="D11689" s="98" t="s">
        <v>13</v>
      </c>
      <c r="E11689" s="98">
        <v>843979</v>
      </c>
      <c r="F11689" s="98"/>
      <c r="G11689" s="127" t="s">
        <v>2594</v>
      </c>
      <c r="H11689" s="128">
        <v>5273700</v>
      </c>
      <c r="I11689" s="128">
        <v>0</v>
      </c>
      <c r="J11689" s="129">
        <v>5273700</v>
      </c>
      <c r="K11689" s="101" t="s">
        <v>1388</v>
      </c>
    </row>
    <row r="11690" spans="1:11" ht="56.25" customHeight="1">
      <c r="A11690" s="98" t="s">
        <v>634</v>
      </c>
      <c r="B11690" s="125" t="s">
        <v>1313</v>
      </c>
      <c r="C11690" s="126">
        <v>42436</v>
      </c>
      <c r="D11690" s="98" t="s">
        <v>11</v>
      </c>
      <c r="E11690" s="98">
        <v>843981</v>
      </c>
      <c r="F11690" s="98"/>
      <c r="G11690" s="127" t="s">
        <v>2595</v>
      </c>
      <c r="H11690" s="128">
        <v>50</v>
      </c>
      <c r="I11690" s="128">
        <v>0</v>
      </c>
      <c r="J11690" s="129">
        <v>50</v>
      </c>
      <c r="K11690" s="101" t="s">
        <v>1388</v>
      </c>
    </row>
    <row r="11691" spans="1:11" ht="56.25" customHeight="1">
      <c r="A11691" s="98" t="s">
        <v>634</v>
      </c>
      <c r="B11691" s="125" t="s">
        <v>1313</v>
      </c>
      <c r="C11691" s="126">
        <v>42437</v>
      </c>
      <c r="D11691" s="98" t="s">
        <v>11</v>
      </c>
      <c r="E11691" s="98">
        <v>844095</v>
      </c>
      <c r="F11691" s="98"/>
      <c r="G11691" s="127" t="s">
        <v>2619</v>
      </c>
      <c r="H11691" s="128">
        <v>50</v>
      </c>
      <c r="I11691" s="128">
        <v>0</v>
      </c>
      <c r="J11691" s="129">
        <v>50</v>
      </c>
      <c r="K11691" s="101" t="s">
        <v>1388</v>
      </c>
    </row>
    <row r="11692" spans="1:11" ht="56.25" customHeight="1">
      <c r="A11692" s="98" t="s">
        <v>634</v>
      </c>
      <c r="B11692" s="125" t="s">
        <v>1313</v>
      </c>
      <c r="C11692" s="126">
        <v>42437</v>
      </c>
      <c r="D11692" s="98" t="s">
        <v>13</v>
      </c>
      <c r="E11692" s="98">
        <v>844095</v>
      </c>
      <c r="F11692" s="98"/>
      <c r="G11692" s="127" t="s">
        <v>2620</v>
      </c>
      <c r="H11692" s="128">
        <v>17159</v>
      </c>
      <c r="I11692" s="128">
        <v>0</v>
      </c>
      <c r="J11692" s="129">
        <v>17159</v>
      </c>
      <c r="K11692" s="101" t="s">
        <v>1388</v>
      </c>
    </row>
    <row r="11693" spans="1:11" ht="56.25" customHeight="1">
      <c r="A11693" s="98" t="s">
        <v>634</v>
      </c>
      <c r="B11693" s="125" t="s">
        <v>1313</v>
      </c>
      <c r="C11693" s="126">
        <v>42438</v>
      </c>
      <c r="D11693" s="98" t="s">
        <v>11</v>
      </c>
      <c r="E11693" s="98">
        <v>844192</v>
      </c>
      <c r="F11693" s="98"/>
      <c r="G11693" s="127" t="s">
        <v>2637</v>
      </c>
      <c r="H11693" s="128">
        <v>50</v>
      </c>
      <c r="I11693" s="128">
        <v>0</v>
      </c>
      <c r="J11693" s="129">
        <v>50</v>
      </c>
      <c r="K11693" s="101" t="s">
        <v>1388</v>
      </c>
    </row>
    <row r="11694" spans="1:11" ht="56.25" customHeight="1">
      <c r="A11694" s="98" t="s">
        <v>634</v>
      </c>
      <c r="B11694" s="125" t="s">
        <v>1313</v>
      </c>
      <c r="C11694" s="126">
        <v>42438</v>
      </c>
      <c r="D11694" s="98" t="s">
        <v>13</v>
      </c>
      <c r="E11694" s="98">
        <v>844192</v>
      </c>
      <c r="F11694" s="98"/>
      <c r="G11694" s="127" t="s">
        <v>2636</v>
      </c>
      <c r="H11694" s="128">
        <v>50563.5</v>
      </c>
      <c r="I11694" s="128">
        <v>0</v>
      </c>
      <c r="J11694" s="129">
        <v>50563.5</v>
      </c>
      <c r="K11694" s="101" t="s">
        <v>1388</v>
      </c>
    </row>
    <row r="11695" spans="1:11" ht="56.25" customHeight="1">
      <c r="A11695" s="98" t="s">
        <v>634</v>
      </c>
      <c r="B11695" s="125" t="s">
        <v>1313</v>
      </c>
      <c r="C11695" s="126">
        <v>42439</v>
      </c>
      <c r="D11695" s="98" t="s">
        <v>13</v>
      </c>
      <c r="E11695" s="98">
        <v>844368</v>
      </c>
      <c r="F11695" s="98"/>
      <c r="G11695" s="127" t="s">
        <v>2658</v>
      </c>
      <c r="H11695" s="128">
        <v>18116666.670000002</v>
      </c>
      <c r="I11695" s="128">
        <v>0</v>
      </c>
      <c r="J11695" s="129">
        <v>18116666.670000002</v>
      </c>
      <c r="K11695" s="101" t="s">
        <v>1388</v>
      </c>
    </row>
    <row r="11696" spans="1:11" ht="56.25" customHeight="1">
      <c r="A11696" s="98" t="s">
        <v>634</v>
      </c>
      <c r="B11696" s="125" t="s">
        <v>1313</v>
      </c>
      <c r="C11696" s="126">
        <v>42439</v>
      </c>
      <c r="D11696" s="98" t="s">
        <v>11</v>
      </c>
      <c r="E11696" s="98">
        <v>844369</v>
      </c>
      <c r="F11696" s="98"/>
      <c r="G11696" s="127" t="s">
        <v>2659</v>
      </c>
      <c r="H11696" s="128">
        <v>50</v>
      </c>
      <c r="I11696" s="128">
        <v>0</v>
      </c>
      <c r="J11696" s="129">
        <v>50</v>
      </c>
      <c r="K11696" s="101" t="s">
        <v>1388</v>
      </c>
    </row>
    <row r="11697" spans="1:11" ht="56.25" customHeight="1">
      <c r="A11697" s="98" t="s">
        <v>634</v>
      </c>
      <c r="B11697" s="125" t="s">
        <v>1313</v>
      </c>
      <c r="C11697" s="126">
        <v>42439</v>
      </c>
      <c r="D11697" s="98" t="s">
        <v>13</v>
      </c>
      <c r="E11697" s="98">
        <v>844378</v>
      </c>
      <c r="F11697" s="98"/>
      <c r="G11697" s="127" t="s">
        <v>2660</v>
      </c>
      <c r="H11697" s="128">
        <v>5275000</v>
      </c>
      <c r="I11697" s="128">
        <v>0</v>
      </c>
      <c r="J11697" s="129">
        <v>5275000</v>
      </c>
      <c r="K11697" s="101" t="s">
        <v>1388</v>
      </c>
    </row>
    <row r="11698" spans="1:11" ht="56.25" customHeight="1">
      <c r="A11698" s="98" t="s">
        <v>634</v>
      </c>
      <c r="B11698" s="125" t="s">
        <v>1313</v>
      </c>
      <c r="C11698" s="126">
        <v>42439</v>
      </c>
      <c r="D11698" s="98" t="s">
        <v>11</v>
      </c>
      <c r="E11698" s="98">
        <v>844380</v>
      </c>
      <c r="F11698" s="98"/>
      <c r="G11698" s="127" t="s">
        <v>2661</v>
      </c>
      <c r="H11698" s="128">
        <v>50</v>
      </c>
      <c r="I11698" s="128">
        <v>0</v>
      </c>
      <c r="J11698" s="129">
        <v>50</v>
      </c>
      <c r="K11698" s="101" t="s">
        <v>1388</v>
      </c>
    </row>
    <row r="11699" spans="1:11" ht="56.25" customHeight="1">
      <c r="A11699" s="98" t="s">
        <v>634</v>
      </c>
      <c r="B11699" s="125" t="s">
        <v>1313</v>
      </c>
      <c r="C11699" s="126">
        <v>42439</v>
      </c>
      <c r="D11699" s="98" t="s">
        <v>11</v>
      </c>
      <c r="E11699" s="98">
        <v>844474</v>
      </c>
      <c r="F11699" s="98"/>
      <c r="G11699" s="127" t="s">
        <v>2663</v>
      </c>
      <c r="H11699" s="128">
        <v>50</v>
      </c>
      <c r="I11699" s="128">
        <v>0</v>
      </c>
      <c r="J11699" s="129">
        <v>50</v>
      </c>
      <c r="K11699" s="101" t="s">
        <v>1388</v>
      </c>
    </row>
    <row r="11700" spans="1:11" ht="56.25" customHeight="1">
      <c r="A11700" s="98" t="s">
        <v>634</v>
      </c>
      <c r="B11700" s="125" t="s">
        <v>1313</v>
      </c>
      <c r="C11700" s="126">
        <v>42439</v>
      </c>
      <c r="D11700" s="98" t="s">
        <v>13</v>
      </c>
      <c r="E11700" s="98">
        <v>844474</v>
      </c>
      <c r="F11700" s="98"/>
      <c r="G11700" s="127" t="s">
        <v>2664</v>
      </c>
      <c r="H11700" s="128">
        <v>1116</v>
      </c>
      <c r="I11700" s="128">
        <v>0</v>
      </c>
      <c r="J11700" s="129">
        <v>1116</v>
      </c>
      <c r="K11700" s="101" t="s">
        <v>1388</v>
      </c>
    </row>
    <row r="11701" spans="1:11" ht="56.25" customHeight="1">
      <c r="A11701" s="98" t="s">
        <v>634</v>
      </c>
      <c r="B11701" s="125" t="s">
        <v>1313</v>
      </c>
      <c r="C11701" s="126">
        <v>42439</v>
      </c>
      <c r="D11701" s="98" t="s">
        <v>6</v>
      </c>
      <c r="E11701" s="98">
        <v>844475</v>
      </c>
      <c r="F11701" s="98"/>
      <c r="G11701" s="127" t="s">
        <v>2644</v>
      </c>
      <c r="H11701" s="128">
        <v>0</v>
      </c>
      <c r="I11701" s="128">
        <v>0.44</v>
      </c>
      <c r="J11701" s="129">
        <v>0.44</v>
      </c>
      <c r="K11701" s="101" t="s">
        <v>1388</v>
      </c>
    </row>
    <row r="11702" spans="1:11" ht="56.25" customHeight="1">
      <c r="A11702" s="98" t="s">
        <v>634</v>
      </c>
      <c r="B11702" s="125" t="s">
        <v>1313</v>
      </c>
      <c r="C11702" s="126">
        <v>42439</v>
      </c>
      <c r="D11702" s="98" t="s">
        <v>6</v>
      </c>
      <c r="E11702" s="98">
        <v>844504</v>
      </c>
      <c r="F11702" s="98"/>
      <c r="G11702" s="127" t="s">
        <v>2645</v>
      </c>
      <c r="H11702" s="128">
        <v>0</v>
      </c>
      <c r="I11702" s="128">
        <v>345.23</v>
      </c>
      <c r="J11702" s="129">
        <v>345.23</v>
      </c>
      <c r="K11702" s="101" t="s">
        <v>1388</v>
      </c>
    </row>
    <row r="11703" spans="1:11" ht="56.25" customHeight="1">
      <c r="A11703" s="98" t="s">
        <v>634</v>
      </c>
      <c r="B11703" s="125" t="s">
        <v>1313</v>
      </c>
      <c r="C11703" s="126">
        <v>42440</v>
      </c>
      <c r="D11703" s="98" t="s">
        <v>21</v>
      </c>
      <c r="E11703" s="98">
        <v>844607</v>
      </c>
      <c r="F11703" s="98"/>
      <c r="G11703" s="127" t="s">
        <v>2684</v>
      </c>
      <c r="H11703" s="128">
        <v>12570827.76</v>
      </c>
      <c r="I11703" s="128">
        <v>0</v>
      </c>
      <c r="J11703" s="129">
        <v>12570827.76</v>
      </c>
      <c r="K11703" s="101" t="s">
        <v>1388</v>
      </c>
    </row>
    <row r="11704" spans="1:11" ht="56.25" customHeight="1">
      <c r="A11704" s="98" t="s">
        <v>634</v>
      </c>
      <c r="B11704" s="125" t="s">
        <v>1313</v>
      </c>
      <c r="C11704" s="126">
        <v>42440</v>
      </c>
      <c r="D11704" s="98" t="s">
        <v>11</v>
      </c>
      <c r="E11704" s="98">
        <v>844630</v>
      </c>
      <c r="F11704" s="98"/>
      <c r="G11704" s="127" t="s">
        <v>2687</v>
      </c>
      <c r="H11704" s="128">
        <v>50</v>
      </c>
      <c r="I11704" s="128">
        <v>0</v>
      </c>
      <c r="J11704" s="129">
        <v>50</v>
      </c>
      <c r="K11704" s="101" t="s">
        <v>1388</v>
      </c>
    </row>
    <row r="11705" spans="1:11" ht="56.25" customHeight="1">
      <c r="A11705" s="98" t="s">
        <v>634</v>
      </c>
      <c r="B11705" s="125" t="s">
        <v>1313</v>
      </c>
      <c r="C11705" s="126">
        <v>42440</v>
      </c>
      <c r="D11705" s="98" t="s">
        <v>13</v>
      </c>
      <c r="E11705" s="98">
        <v>844630</v>
      </c>
      <c r="F11705" s="98"/>
      <c r="G11705" s="127" t="s">
        <v>2686</v>
      </c>
      <c r="H11705" s="128">
        <v>24341</v>
      </c>
      <c r="I11705" s="128">
        <v>0</v>
      </c>
      <c r="J11705" s="129">
        <v>24341</v>
      </c>
      <c r="K11705" s="101" t="s">
        <v>1388</v>
      </c>
    </row>
    <row r="11706" spans="1:11" ht="56.25" customHeight="1">
      <c r="A11706" s="98" t="s">
        <v>634</v>
      </c>
      <c r="B11706" s="125" t="s">
        <v>1313</v>
      </c>
      <c r="C11706" s="126">
        <v>42440</v>
      </c>
      <c r="D11706" s="98" t="s">
        <v>11</v>
      </c>
      <c r="E11706" s="98">
        <v>844679</v>
      </c>
      <c r="F11706" s="98"/>
      <c r="G11706" s="127" t="s">
        <v>2707</v>
      </c>
      <c r="H11706" s="128">
        <v>1642</v>
      </c>
      <c r="I11706" s="128">
        <v>0</v>
      </c>
      <c r="J11706" s="129">
        <v>1642</v>
      </c>
      <c r="K11706" s="101" t="s">
        <v>1388</v>
      </c>
    </row>
    <row r="11707" spans="1:11" ht="56.25" customHeight="1">
      <c r="A11707" s="98" t="s">
        <v>634</v>
      </c>
      <c r="B11707" s="125" t="s">
        <v>1313</v>
      </c>
      <c r="C11707" s="126">
        <v>42440</v>
      </c>
      <c r="D11707" s="98" t="s">
        <v>6</v>
      </c>
      <c r="E11707" s="98">
        <v>844679</v>
      </c>
      <c r="F11707" s="98"/>
      <c r="G11707" s="127" t="s">
        <v>2676</v>
      </c>
      <c r="H11707" s="128">
        <v>0</v>
      </c>
      <c r="I11707" s="128">
        <v>1642</v>
      </c>
      <c r="J11707" s="129">
        <v>1642</v>
      </c>
      <c r="K11707" s="101" t="s">
        <v>1388</v>
      </c>
    </row>
    <row r="11708" spans="1:11" ht="56.25" customHeight="1">
      <c r="A11708" s="98" t="s">
        <v>634</v>
      </c>
      <c r="B11708" s="125" t="s">
        <v>1313</v>
      </c>
      <c r="C11708" s="126">
        <v>42443</v>
      </c>
      <c r="D11708" s="98" t="s">
        <v>11</v>
      </c>
      <c r="E11708" s="98">
        <v>844779</v>
      </c>
      <c r="F11708" s="98"/>
      <c r="G11708" s="127" t="s">
        <v>2732</v>
      </c>
      <c r="H11708" s="128">
        <v>50</v>
      </c>
      <c r="I11708" s="128">
        <v>0</v>
      </c>
      <c r="J11708" s="129">
        <v>50</v>
      </c>
      <c r="K11708" s="101" t="s">
        <v>1388</v>
      </c>
    </row>
    <row r="11709" spans="1:11" ht="56.25" customHeight="1">
      <c r="A11709" s="98" t="s">
        <v>634</v>
      </c>
      <c r="B11709" s="125" t="s">
        <v>1313</v>
      </c>
      <c r="C11709" s="126">
        <v>42443</v>
      </c>
      <c r="D11709" s="98" t="s">
        <v>13</v>
      </c>
      <c r="E11709" s="98">
        <v>844779</v>
      </c>
      <c r="F11709" s="98"/>
      <c r="G11709" s="127" t="s">
        <v>2733</v>
      </c>
      <c r="H11709" s="128">
        <v>1372000</v>
      </c>
      <c r="I11709" s="128">
        <v>0</v>
      </c>
      <c r="J11709" s="129">
        <v>1372000</v>
      </c>
      <c r="K11709" s="101" t="s">
        <v>1388</v>
      </c>
    </row>
    <row r="11710" spans="1:11" ht="56.25" customHeight="1">
      <c r="A11710" s="98" t="s">
        <v>634</v>
      </c>
      <c r="B11710" s="125" t="s">
        <v>1313</v>
      </c>
      <c r="C11710" s="126">
        <v>42443</v>
      </c>
      <c r="D11710" s="98" t="s">
        <v>13</v>
      </c>
      <c r="E11710" s="98">
        <v>844781</v>
      </c>
      <c r="F11710" s="98"/>
      <c r="G11710" s="127" t="s">
        <v>2734</v>
      </c>
      <c r="H11710" s="128">
        <v>85201200</v>
      </c>
      <c r="I11710" s="128">
        <v>0</v>
      </c>
      <c r="J11710" s="129">
        <v>85201200</v>
      </c>
      <c r="K11710" s="101" t="s">
        <v>1388</v>
      </c>
    </row>
    <row r="11711" spans="1:11" ht="56.25" customHeight="1">
      <c r="A11711" s="98" t="s">
        <v>634</v>
      </c>
      <c r="B11711" s="125" t="s">
        <v>1313</v>
      </c>
      <c r="C11711" s="126">
        <v>42443</v>
      </c>
      <c r="D11711" s="98" t="s">
        <v>11</v>
      </c>
      <c r="E11711" s="98">
        <v>844783</v>
      </c>
      <c r="F11711" s="98"/>
      <c r="G11711" s="127" t="s">
        <v>2735</v>
      </c>
      <c r="H11711" s="128">
        <v>50</v>
      </c>
      <c r="I11711" s="128">
        <v>0</v>
      </c>
      <c r="J11711" s="129">
        <v>50</v>
      </c>
      <c r="K11711" s="101" t="s">
        <v>1388</v>
      </c>
    </row>
    <row r="11712" spans="1:11" ht="56.25" customHeight="1">
      <c r="A11712" s="98" t="s">
        <v>634</v>
      </c>
      <c r="B11712" s="125" t="s">
        <v>1313</v>
      </c>
      <c r="C11712" s="126">
        <v>42443</v>
      </c>
      <c r="D11712" s="98" t="s">
        <v>11</v>
      </c>
      <c r="E11712" s="98">
        <v>844792</v>
      </c>
      <c r="F11712" s="98"/>
      <c r="G11712" s="127" t="s">
        <v>2737</v>
      </c>
      <c r="H11712" s="128">
        <v>50</v>
      </c>
      <c r="I11712" s="128">
        <v>0</v>
      </c>
      <c r="J11712" s="129">
        <v>50</v>
      </c>
      <c r="K11712" s="101" t="s">
        <v>1388</v>
      </c>
    </row>
    <row r="11713" spans="1:11" ht="56.25" customHeight="1">
      <c r="A11713" s="98" t="s">
        <v>634</v>
      </c>
      <c r="B11713" s="125" t="s">
        <v>1313</v>
      </c>
      <c r="C11713" s="126">
        <v>42443</v>
      </c>
      <c r="D11713" s="98" t="s">
        <v>13</v>
      </c>
      <c r="E11713" s="98">
        <v>844792</v>
      </c>
      <c r="F11713" s="98"/>
      <c r="G11713" s="127" t="s">
        <v>2736</v>
      </c>
      <c r="H11713" s="128">
        <v>39261</v>
      </c>
      <c r="I11713" s="128">
        <v>0</v>
      </c>
      <c r="J11713" s="129">
        <v>39261</v>
      </c>
      <c r="K11713" s="101" t="s">
        <v>1388</v>
      </c>
    </row>
    <row r="11714" spans="1:11" ht="56.25" customHeight="1">
      <c r="A11714" s="98" t="s">
        <v>634</v>
      </c>
      <c r="B11714" s="125" t="s">
        <v>1313</v>
      </c>
      <c r="C11714" s="126">
        <v>42444</v>
      </c>
      <c r="D11714" s="98" t="s">
        <v>6</v>
      </c>
      <c r="E11714" s="98">
        <v>844891</v>
      </c>
      <c r="F11714" s="98"/>
      <c r="G11714" s="127" t="s">
        <v>2753</v>
      </c>
      <c r="H11714" s="128">
        <v>0</v>
      </c>
      <c r="I11714" s="128">
        <v>1442463.76</v>
      </c>
      <c r="J11714" s="129">
        <v>1442463.76</v>
      </c>
      <c r="K11714" s="101" t="s">
        <v>1388</v>
      </c>
    </row>
    <row r="11715" spans="1:11" ht="56.25" customHeight="1">
      <c r="A11715" s="98" t="s">
        <v>634</v>
      </c>
      <c r="B11715" s="125" t="s">
        <v>1313</v>
      </c>
      <c r="C11715" s="126">
        <v>42444</v>
      </c>
      <c r="D11715" s="98" t="s">
        <v>13</v>
      </c>
      <c r="E11715" s="98">
        <v>844895</v>
      </c>
      <c r="F11715" s="98"/>
      <c r="G11715" s="127" t="s">
        <v>2769</v>
      </c>
      <c r="H11715" s="128">
        <v>6754400</v>
      </c>
      <c r="I11715" s="128">
        <v>0</v>
      </c>
      <c r="J11715" s="129">
        <v>6754400</v>
      </c>
      <c r="K11715" s="101" t="s">
        <v>1388</v>
      </c>
    </row>
    <row r="11716" spans="1:11" ht="56.25" customHeight="1">
      <c r="A11716" s="98" t="s">
        <v>634</v>
      </c>
      <c r="B11716" s="125" t="s">
        <v>1313</v>
      </c>
      <c r="C11716" s="126">
        <v>42444</v>
      </c>
      <c r="D11716" s="98" t="s">
        <v>11</v>
      </c>
      <c r="E11716" s="98">
        <v>844898</v>
      </c>
      <c r="F11716" s="98"/>
      <c r="G11716" s="127" t="s">
        <v>2770</v>
      </c>
      <c r="H11716" s="128">
        <v>50</v>
      </c>
      <c r="I11716" s="128">
        <v>0</v>
      </c>
      <c r="J11716" s="129">
        <v>50</v>
      </c>
      <c r="K11716" s="101" t="s">
        <v>1388</v>
      </c>
    </row>
    <row r="11717" spans="1:11" ht="56.25" customHeight="1">
      <c r="A11717" s="98" t="s">
        <v>634</v>
      </c>
      <c r="B11717" s="125" t="s">
        <v>1313</v>
      </c>
      <c r="C11717" s="126">
        <v>42444</v>
      </c>
      <c r="D11717" s="98" t="s">
        <v>11</v>
      </c>
      <c r="E11717" s="98">
        <v>844912</v>
      </c>
      <c r="F11717" s="98"/>
      <c r="G11717" s="127" t="s">
        <v>2774</v>
      </c>
      <c r="H11717" s="128">
        <v>50</v>
      </c>
      <c r="I11717" s="128">
        <v>0</v>
      </c>
      <c r="J11717" s="129">
        <v>50</v>
      </c>
      <c r="K11717" s="101" t="s">
        <v>1388</v>
      </c>
    </row>
    <row r="11718" spans="1:11" ht="56.25" customHeight="1">
      <c r="A11718" s="98" t="s">
        <v>634</v>
      </c>
      <c r="B11718" s="125" t="s">
        <v>1313</v>
      </c>
      <c r="C11718" s="126">
        <v>42444</v>
      </c>
      <c r="D11718" s="98" t="s">
        <v>13</v>
      </c>
      <c r="E11718" s="98">
        <v>844912</v>
      </c>
      <c r="F11718" s="98"/>
      <c r="G11718" s="127" t="s">
        <v>2773</v>
      </c>
      <c r="H11718" s="128">
        <v>3343</v>
      </c>
      <c r="I11718" s="128">
        <v>0</v>
      </c>
      <c r="J11718" s="129">
        <v>3343</v>
      </c>
      <c r="K11718" s="101" t="s">
        <v>1388</v>
      </c>
    </row>
    <row r="11719" spans="1:11" ht="56.25" customHeight="1">
      <c r="A11719" s="98" t="s">
        <v>634</v>
      </c>
      <c r="B11719" s="125" t="s">
        <v>1313</v>
      </c>
      <c r="C11719" s="126">
        <v>42445</v>
      </c>
      <c r="D11719" s="98" t="s">
        <v>11</v>
      </c>
      <c r="E11719" s="98">
        <v>844995</v>
      </c>
      <c r="F11719" s="98"/>
      <c r="G11719" s="127" t="s">
        <v>2797</v>
      </c>
      <c r="H11719" s="128">
        <v>50</v>
      </c>
      <c r="I11719" s="128">
        <v>0</v>
      </c>
      <c r="J11719" s="129">
        <v>50</v>
      </c>
      <c r="K11719" s="101" t="s">
        <v>1388</v>
      </c>
    </row>
    <row r="11720" spans="1:11" ht="56.25" customHeight="1">
      <c r="A11720" s="98" t="s">
        <v>634</v>
      </c>
      <c r="B11720" s="125" t="s">
        <v>1313</v>
      </c>
      <c r="C11720" s="126">
        <v>42445</v>
      </c>
      <c r="D11720" s="98" t="s">
        <v>13</v>
      </c>
      <c r="E11720" s="98">
        <v>844995</v>
      </c>
      <c r="F11720" s="98"/>
      <c r="G11720" s="127" t="s">
        <v>2798</v>
      </c>
      <c r="H11720" s="128">
        <v>115.95</v>
      </c>
      <c r="I11720" s="128">
        <v>0</v>
      </c>
      <c r="J11720" s="129">
        <v>115.95</v>
      </c>
      <c r="K11720" s="101" t="s">
        <v>1388</v>
      </c>
    </row>
    <row r="11721" spans="1:11" ht="56.25" customHeight="1">
      <c r="A11721" s="98" t="s">
        <v>634</v>
      </c>
      <c r="B11721" s="125" t="s">
        <v>1313</v>
      </c>
      <c r="C11721" s="126">
        <v>42445</v>
      </c>
      <c r="D11721" s="98" t="s">
        <v>11</v>
      </c>
      <c r="E11721" s="98">
        <v>845006</v>
      </c>
      <c r="F11721" s="98"/>
      <c r="G11721" s="127" t="s">
        <v>2802</v>
      </c>
      <c r="H11721" s="128">
        <v>50</v>
      </c>
      <c r="I11721" s="128">
        <v>0</v>
      </c>
      <c r="J11721" s="129">
        <v>50</v>
      </c>
      <c r="K11721" s="101" t="s">
        <v>1388</v>
      </c>
    </row>
    <row r="11722" spans="1:11" ht="56.25" customHeight="1">
      <c r="A11722" s="98" t="s">
        <v>634</v>
      </c>
      <c r="B11722" s="125" t="s">
        <v>1313</v>
      </c>
      <c r="C11722" s="126">
        <v>42445</v>
      </c>
      <c r="D11722" s="98" t="s">
        <v>13</v>
      </c>
      <c r="E11722" s="98">
        <v>845006</v>
      </c>
      <c r="F11722" s="98"/>
      <c r="G11722" s="127" t="s">
        <v>2801</v>
      </c>
      <c r="H11722" s="128">
        <v>195134</v>
      </c>
      <c r="I11722" s="128">
        <v>0</v>
      </c>
      <c r="J11722" s="129">
        <v>195134</v>
      </c>
      <c r="K11722" s="101" t="s">
        <v>1388</v>
      </c>
    </row>
    <row r="11723" spans="1:11" ht="56.25" customHeight="1">
      <c r="A11723" s="98" t="s">
        <v>634</v>
      </c>
      <c r="B11723" s="125" t="s">
        <v>1313</v>
      </c>
      <c r="C11723" s="126">
        <v>42446</v>
      </c>
      <c r="D11723" s="98" t="s">
        <v>6</v>
      </c>
      <c r="E11723" s="98">
        <v>845085</v>
      </c>
      <c r="F11723" s="98"/>
      <c r="G11723" s="127" t="s">
        <v>2810</v>
      </c>
      <c r="H11723" s="128">
        <v>0</v>
      </c>
      <c r="I11723" s="128">
        <v>130500</v>
      </c>
      <c r="J11723" s="129">
        <v>130500</v>
      </c>
      <c r="K11723" s="101" t="s">
        <v>1388</v>
      </c>
    </row>
    <row r="11724" spans="1:11" ht="56.25" customHeight="1">
      <c r="A11724" s="98" t="s">
        <v>634</v>
      </c>
      <c r="B11724" s="125" t="s">
        <v>1313</v>
      </c>
      <c r="C11724" s="126">
        <v>42446</v>
      </c>
      <c r="D11724" s="98" t="s">
        <v>11</v>
      </c>
      <c r="E11724" s="98">
        <v>845109</v>
      </c>
      <c r="F11724" s="98"/>
      <c r="G11724" s="127" t="s">
        <v>2830</v>
      </c>
      <c r="H11724" s="128">
        <v>50</v>
      </c>
      <c r="I11724" s="128">
        <v>0</v>
      </c>
      <c r="J11724" s="129">
        <v>50</v>
      </c>
      <c r="K11724" s="101" t="s">
        <v>1388</v>
      </c>
    </row>
    <row r="11725" spans="1:11" ht="56.25" customHeight="1">
      <c r="A11725" s="98" t="s">
        <v>634</v>
      </c>
      <c r="B11725" s="125" t="s">
        <v>1313</v>
      </c>
      <c r="C11725" s="126">
        <v>42446</v>
      </c>
      <c r="D11725" s="98" t="s">
        <v>13</v>
      </c>
      <c r="E11725" s="98">
        <v>845109</v>
      </c>
      <c r="F11725" s="98"/>
      <c r="G11725" s="127" t="s">
        <v>2829</v>
      </c>
      <c r="H11725" s="128">
        <v>5670</v>
      </c>
      <c r="I11725" s="128">
        <v>0</v>
      </c>
      <c r="J11725" s="129">
        <v>5670</v>
      </c>
      <c r="K11725" s="101" t="s">
        <v>1388</v>
      </c>
    </row>
    <row r="11726" spans="1:11" ht="56.25" customHeight="1">
      <c r="A11726" s="98" t="s">
        <v>634</v>
      </c>
      <c r="B11726" s="125" t="s">
        <v>1313</v>
      </c>
      <c r="C11726" s="126">
        <v>42447</v>
      </c>
      <c r="D11726" s="98" t="s">
        <v>21</v>
      </c>
      <c r="E11726" s="98">
        <v>845302</v>
      </c>
      <c r="F11726" s="98"/>
      <c r="G11726" s="127" t="s">
        <v>2913</v>
      </c>
      <c r="H11726" s="128">
        <v>14463952.27</v>
      </c>
      <c r="I11726" s="128">
        <v>0</v>
      </c>
      <c r="J11726" s="129">
        <v>14463952.27</v>
      </c>
      <c r="K11726" s="101" t="s">
        <v>1388</v>
      </c>
    </row>
    <row r="11727" spans="1:11" ht="56.25" customHeight="1">
      <c r="A11727" s="98" t="s">
        <v>634</v>
      </c>
      <c r="B11727" s="125" t="s">
        <v>1313</v>
      </c>
      <c r="C11727" s="126">
        <v>42447</v>
      </c>
      <c r="D11727" s="98" t="s">
        <v>11</v>
      </c>
      <c r="E11727" s="98">
        <v>845362</v>
      </c>
      <c r="F11727" s="98"/>
      <c r="G11727" s="127" t="s">
        <v>2942</v>
      </c>
      <c r="H11727" s="128">
        <v>50</v>
      </c>
      <c r="I11727" s="128">
        <v>0</v>
      </c>
      <c r="J11727" s="129">
        <v>50</v>
      </c>
      <c r="K11727" s="101" t="s">
        <v>1388</v>
      </c>
    </row>
    <row r="11728" spans="1:11" ht="56.25" customHeight="1">
      <c r="A11728" s="98" t="s">
        <v>634</v>
      </c>
      <c r="B11728" s="125" t="s">
        <v>1313</v>
      </c>
      <c r="C11728" s="126">
        <v>42447</v>
      </c>
      <c r="D11728" s="98" t="s">
        <v>13</v>
      </c>
      <c r="E11728" s="98">
        <v>845362</v>
      </c>
      <c r="F11728" s="98"/>
      <c r="G11728" s="127" t="s">
        <v>2943</v>
      </c>
      <c r="H11728" s="128">
        <v>20834.5</v>
      </c>
      <c r="I11728" s="128">
        <v>0</v>
      </c>
      <c r="J11728" s="129">
        <v>20834.5</v>
      </c>
      <c r="K11728" s="101" t="s">
        <v>1388</v>
      </c>
    </row>
    <row r="11729" spans="1:11" ht="56.25" customHeight="1">
      <c r="A11729" s="98" t="s">
        <v>634</v>
      </c>
      <c r="B11729" s="125" t="s">
        <v>1313</v>
      </c>
      <c r="C11729" s="126">
        <v>42450</v>
      </c>
      <c r="D11729" s="98" t="s">
        <v>11</v>
      </c>
      <c r="E11729" s="98">
        <v>845400</v>
      </c>
      <c r="F11729" s="98"/>
      <c r="G11729" s="127" t="s">
        <v>2979</v>
      </c>
      <c r="H11729" s="128">
        <v>823.74</v>
      </c>
      <c r="I11729" s="128">
        <v>0</v>
      </c>
      <c r="J11729" s="129">
        <v>823.74</v>
      </c>
      <c r="K11729" s="101" t="s">
        <v>1388</v>
      </c>
    </row>
    <row r="11730" spans="1:11" ht="56.25" customHeight="1">
      <c r="A11730" s="98" t="s">
        <v>634</v>
      </c>
      <c r="B11730" s="125" t="s">
        <v>1313</v>
      </c>
      <c r="C11730" s="126">
        <v>42450</v>
      </c>
      <c r="D11730" s="98" t="s">
        <v>11</v>
      </c>
      <c r="E11730" s="98">
        <v>845406</v>
      </c>
      <c r="F11730" s="98"/>
      <c r="G11730" s="127" t="s">
        <v>2980</v>
      </c>
      <c r="H11730" s="128">
        <v>345.94</v>
      </c>
      <c r="I11730" s="128">
        <v>0</v>
      </c>
      <c r="J11730" s="129">
        <v>345.94</v>
      </c>
      <c r="K11730" s="101" t="s">
        <v>1388</v>
      </c>
    </row>
    <row r="11731" spans="1:11" ht="56.25" customHeight="1">
      <c r="A11731" s="98" t="s">
        <v>634</v>
      </c>
      <c r="B11731" s="125" t="s">
        <v>1313</v>
      </c>
      <c r="C11731" s="126">
        <v>42450</v>
      </c>
      <c r="D11731" s="98" t="s">
        <v>11</v>
      </c>
      <c r="E11731" s="98">
        <v>845442</v>
      </c>
      <c r="F11731" s="98"/>
      <c r="G11731" s="127" t="s">
        <v>2983</v>
      </c>
      <c r="H11731" s="128">
        <v>50</v>
      </c>
      <c r="I11731" s="128">
        <v>0</v>
      </c>
      <c r="J11731" s="129">
        <v>50</v>
      </c>
      <c r="K11731" s="101" t="s">
        <v>1388</v>
      </c>
    </row>
    <row r="11732" spans="1:11" ht="56.25" customHeight="1">
      <c r="A11732" s="98" t="s">
        <v>634</v>
      </c>
      <c r="B11732" s="125" t="s">
        <v>1313</v>
      </c>
      <c r="C11732" s="126">
        <v>42450</v>
      </c>
      <c r="D11732" s="98" t="s">
        <v>13</v>
      </c>
      <c r="E11732" s="98">
        <v>845442</v>
      </c>
      <c r="F11732" s="98"/>
      <c r="G11732" s="127" t="s">
        <v>2982</v>
      </c>
      <c r="H11732" s="128">
        <v>6499</v>
      </c>
      <c r="I11732" s="128">
        <v>0</v>
      </c>
      <c r="J11732" s="129">
        <v>6499</v>
      </c>
      <c r="K11732" s="101" t="s">
        <v>1388</v>
      </c>
    </row>
    <row r="11733" spans="1:11" ht="56.25" customHeight="1">
      <c r="A11733" s="98" t="s">
        <v>634</v>
      </c>
      <c r="B11733" s="125" t="s">
        <v>1313</v>
      </c>
      <c r="C11733" s="126">
        <v>42450</v>
      </c>
      <c r="D11733" s="98" t="s">
        <v>13</v>
      </c>
      <c r="E11733" s="98">
        <v>845453</v>
      </c>
      <c r="F11733" s="98"/>
      <c r="G11733" s="127" t="s">
        <v>2984</v>
      </c>
      <c r="H11733" s="128">
        <v>6311200</v>
      </c>
      <c r="I11733" s="128">
        <v>0</v>
      </c>
      <c r="J11733" s="129">
        <v>6311200</v>
      </c>
      <c r="K11733" s="101" t="s">
        <v>1388</v>
      </c>
    </row>
    <row r="11734" spans="1:11" ht="56.25" customHeight="1">
      <c r="A11734" s="98" t="s">
        <v>634</v>
      </c>
      <c r="B11734" s="125" t="s">
        <v>1313</v>
      </c>
      <c r="C11734" s="126">
        <v>42450</v>
      </c>
      <c r="D11734" s="98" t="s">
        <v>11</v>
      </c>
      <c r="E11734" s="98">
        <v>845459</v>
      </c>
      <c r="F11734" s="98"/>
      <c r="G11734" s="127" t="s">
        <v>2985</v>
      </c>
      <c r="H11734" s="128">
        <v>50</v>
      </c>
      <c r="I11734" s="128">
        <v>0</v>
      </c>
      <c r="J11734" s="129">
        <v>50</v>
      </c>
      <c r="K11734" s="101" t="s">
        <v>1388</v>
      </c>
    </row>
    <row r="11735" spans="1:11" ht="56.25" customHeight="1">
      <c r="A11735" s="98" t="s">
        <v>634</v>
      </c>
      <c r="B11735" s="125" t="s">
        <v>1313</v>
      </c>
      <c r="C11735" s="126">
        <v>42450</v>
      </c>
      <c r="D11735" s="98" t="s">
        <v>6</v>
      </c>
      <c r="E11735" s="98">
        <v>845464</v>
      </c>
      <c r="F11735" s="98"/>
      <c r="G11735" s="127" t="s">
        <v>2950</v>
      </c>
      <c r="H11735" s="128">
        <v>0</v>
      </c>
      <c r="I11735" s="128">
        <v>2516681.87</v>
      </c>
      <c r="J11735" s="129">
        <v>2516681.87</v>
      </c>
      <c r="K11735" s="101" t="s">
        <v>1388</v>
      </c>
    </row>
    <row r="11736" spans="1:11" ht="56.25" customHeight="1">
      <c r="A11736" s="98" t="s">
        <v>634</v>
      </c>
      <c r="B11736" s="125" t="s">
        <v>1313</v>
      </c>
      <c r="C11736" s="126">
        <v>42451</v>
      </c>
      <c r="D11736" s="98" t="s">
        <v>11</v>
      </c>
      <c r="E11736" s="98">
        <v>845597</v>
      </c>
      <c r="F11736" s="98"/>
      <c r="G11736" s="127" t="s">
        <v>3003</v>
      </c>
      <c r="H11736" s="128">
        <v>50</v>
      </c>
      <c r="I11736" s="128">
        <v>0</v>
      </c>
      <c r="J11736" s="129">
        <v>50</v>
      </c>
      <c r="K11736" s="101" t="s">
        <v>1388</v>
      </c>
    </row>
    <row r="11737" spans="1:11" ht="56.25" customHeight="1">
      <c r="A11737" s="98" t="s">
        <v>634</v>
      </c>
      <c r="B11737" s="125" t="s">
        <v>1313</v>
      </c>
      <c r="C11737" s="126">
        <v>42451</v>
      </c>
      <c r="D11737" s="98" t="s">
        <v>13</v>
      </c>
      <c r="E11737" s="98">
        <v>845597</v>
      </c>
      <c r="F11737" s="98"/>
      <c r="G11737" s="127" t="s">
        <v>3002</v>
      </c>
      <c r="H11737" s="128">
        <v>148890.5</v>
      </c>
      <c r="I11737" s="128">
        <v>0</v>
      </c>
      <c r="J11737" s="129">
        <v>148890.5</v>
      </c>
      <c r="K11737" s="101" t="s">
        <v>1388</v>
      </c>
    </row>
    <row r="11738" spans="1:11" ht="56.25" customHeight="1">
      <c r="A11738" s="98" t="s">
        <v>634</v>
      </c>
      <c r="B11738" s="125" t="s">
        <v>1313</v>
      </c>
      <c r="C11738" s="126">
        <v>42452</v>
      </c>
      <c r="D11738" s="98" t="s">
        <v>11</v>
      </c>
      <c r="E11738" s="98">
        <v>845731</v>
      </c>
      <c r="F11738" s="98"/>
      <c r="G11738" s="127" t="s">
        <v>3020</v>
      </c>
      <c r="H11738" s="128">
        <v>50</v>
      </c>
      <c r="I11738" s="128">
        <v>0</v>
      </c>
      <c r="J11738" s="129">
        <v>50</v>
      </c>
      <c r="K11738" s="101" t="s">
        <v>1388</v>
      </c>
    </row>
    <row r="11739" spans="1:11" ht="56.25" customHeight="1">
      <c r="A11739" s="98" t="s">
        <v>634</v>
      </c>
      <c r="B11739" s="125" t="s">
        <v>1313</v>
      </c>
      <c r="C11739" s="126">
        <v>42452</v>
      </c>
      <c r="D11739" s="98" t="s">
        <v>13</v>
      </c>
      <c r="E11739" s="98">
        <v>845731</v>
      </c>
      <c r="F11739" s="98"/>
      <c r="G11739" s="127" t="s">
        <v>3019</v>
      </c>
      <c r="H11739" s="128">
        <v>130052</v>
      </c>
      <c r="I11739" s="128">
        <v>0</v>
      </c>
      <c r="J11739" s="129">
        <v>130052</v>
      </c>
      <c r="K11739" s="101" t="s">
        <v>1388</v>
      </c>
    </row>
    <row r="11740" spans="1:11" ht="56.25" customHeight="1">
      <c r="A11740" s="98" t="s">
        <v>634</v>
      </c>
      <c r="B11740" s="125" t="s">
        <v>1313</v>
      </c>
      <c r="C11740" s="126">
        <v>42452</v>
      </c>
      <c r="D11740" s="98" t="s">
        <v>11</v>
      </c>
      <c r="E11740" s="98">
        <v>845755</v>
      </c>
      <c r="F11740" s="98"/>
      <c r="G11740" s="127" t="s">
        <v>3026</v>
      </c>
      <c r="H11740" s="128">
        <v>220</v>
      </c>
      <c r="I11740" s="128">
        <v>0</v>
      </c>
      <c r="J11740" s="129">
        <v>220</v>
      </c>
      <c r="K11740" s="101" t="s">
        <v>1388</v>
      </c>
    </row>
    <row r="11741" spans="1:11" ht="56.25" customHeight="1">
      <c r="A11741" s="98" t="s">
        <v>634</v>
      </c>
      <c r="B11741" s="125" t="s">
        <v>1313</v>
      </c>
      <c r="C11741" s="126">
        <v>42452</v>
      </c>
      <c r="D11741" s="98" t="s">
        <v>6</v>
      </c>
      <c r="E11741" s="98">
        <v>845760</v>
      </c>
      <c r="F11741" s="98"/>
      <c r="G11741" s="127" t="s">
        <v>3009</v>
      </c>
      <c r="H11741" s="128">
        <v>0</v>
      </c>
      <c r="I11741" s="128">
        <v>2369.98</v>
      </c>
      <c r="J11741" s="129">
        <v>2369.98</v>
      </c>
      <c r="K11741" s="101" t="s">
        <v>1388</v>
      </c>
    </row>
    <row r="11742" spans="1:11" ht="56.25" customHeight="1">
      <c r="A11742" s="98" t="s">
        <v>634</v>
      </c>
      <c r="B11742" s="125" t="s">
        <v>1313</v>
      </c>
      <c r="C11742" s="126">
        <v>42453</v>
      </c>
      <c r="D11742" s="98" t="s">
        <v>11</v>
      </c>
      <c r="E11742" s="98">
        <v>845841</v>
      </c>
      <c r="F11742" s="98"/>
      <c r="G11742" s="127" t="s">
        <v>3039</v>
      </c>
      <c r="H11742" s="128">
        <v>50</v>
      </c>
      <c r="I11742" s="128">
        <v>0</v>
      </c>
      <c r="J11742" s="129">
        <v>50</v>
      </c>
      <c r="K11742" s="101" t="s">
        <v>1388</v>
      </c>
    </row>
    <row r="11743" spans="1:11" ht="56.25" customHeight="1">
      <c r="A11743" s="98" t="s">
        <v>634</v>
      </c>
      <c r="B11743" s="125" t="s">
        <v>1313</v>
      </c>
      <c r="C11743" s="126">
        <v>42453</v>
      </c>
      <c r="D11743" s="98" t="s">
        <v>13</v>
      </c>
      <c r="E11743" s="98">
        <v>845841</v>
      </c>
      <c r="F11743" s="98"/>
      <c r="G11743" s="127" t="s">
        <v>3038</v>
      </c>
      <c r="H11743" s="128">
        <v>178388</v>
      </c>
      <c r="I11743" s="128">
        <v>0</v>
      </c>
      <c r="J11743" s="129">
        <v>178388</v>
      </c>
      <c r="K11743" s="101" t="s">
        <v>1388</v>
      </c>
    </row>
    <row r="11744" spans="1:11" ht="56.25" customHeight="1">
      <c r="A11744" s="98" t="s">
        <v>634</v>
      </c>
      <c r="B11744" s="125" t="s">
        <v>1313</v>
      </c>
      <c r="C11744" s="126">
        <v>42457</v>
      </c>
      <c r="D11744" s="98" t="s">
        <v>11</v>
      </c>
      <c r="E11744" s="98">
        <v>845980</v>
      </c>
      <c r="F11744" s="98"/>
      <c r="G11744" s="127" t="s">
        <v>3071</v>
      </c>
      <c r="H11744" s="128">
        <v>50</v>
      </c>
      <c r="I11744" s="128">
        <v>0</v>
      </c>
      <c r="J11744" s="129">
        <v>50</v>
      </c>
      <c r="K11744" s="101" t="s">
        <v>1388</v>
      </c>
    </row>
    <row r="11745" spans="1:11" ht="56.25" customHeight="1">
      <c r="A11745" s="98" t="s">
        <v>634</v>
      </c>
      <c r="B11745" s="125" t="s">
        <v>1313</v>
      </c>
      <c r="C11745" s="126">
        <v>42457</v>
      </c>
      <c r="D11745" s="98" t="s">
        <v>13</v>
      </c>
      <c r="E11745" s="98">
        <v>845980</v>
      </c>
      <c r="F11745" s="98"/>
      <c r="G11745" s="127" t="s">
        <v>3072</v>
      </c>
      <c r="H11745" s="128">
        <v>1382503</v>
      </c>
      <c r="I11745" s="128">
        <v>0</v>
      </c>
      <c r="J11745" s="129">
        <v>1382503</v>
      </c>
      <c r="K11745" s="101" t="s">
        <v>1388</v>
      </c>
    </row>
    <row r="11746" spans="1:11" ht="56.25" customHeight="1">
      <c r="A11746" s="98" t="s">
        <v>634</v>
      </c>
      <c r="B11746" s="125" t="s">
        <v>1313</v>
      </c>
      <c r="C11746" s="126">
        <v>42457</v>
      </c>
      <c r="D11746" s="98" t="s">
        <v>11</v>
      </c>
      <c r="E11746" s="98">
        <v>845982</v>
      </c>
      <c r="F11746" s="98"/>
      <c r="G11746" s="127" t="s">
        <v>3074</v>
      </c>
      <c r="H11746" s="128">
        <v>50</v>
      </c>
      <c r="I11746" s="128">
        <v>0</v>
      </c>
      <c r="J11746" s="129">
        <v>50</v>
      </c>
      <c r="K11746" s="101" t="s">
        <v>1388</v>
      </c>
    </row>
    <row r="11747" spans="1:11" ht="56.25" customHeight="1">
      <c r="A11747" s="98" t="s">
        <v>634</v>
      </c>
      <c r="B11747" s="125" t="s">
        <v>1313</v>
      </c>
      <c r="C11747" s="126">
        <v>42457</v>
      </c>
      <c r="D11747" s="98" t="s">
        <v>13</v>
      </c>
      <c r="E11747" s="98">
        <v>845982</v>
      </c>
      <c r="F11747" s="98"/>
      <c r="G11747" s="127" t="s">
        <v>3075</v>
      </c>
      <c r="H11747" s="128">
        <v>61199.91</v>
      </c>
      <c r="I11747" s="128">
        <v>0</v>
      </c>
      <c r="J11747" s="129">
        <v>61199.91</v>
      </c>
      <c r="K11747" s="101" t="s">
        <v>1388</v>
      </c>
    </row>
    <row r="11748" spans="1:11" ht="56.25" customHeight="1">
      <c r="A11748" s="98" t="s">
        <v>634</v>
      </c>
      <c r="B11748" s="125" t="s">
        <v>1313</v>
      </c>
      <c r="C11748" s="126">
        <v>42457</v>
      </c>
      <c r="D11748" s="98" t="s">
        <v>21</v>
      </c>
      <c r="E11748" s="98">
        <v>845983</v>
      </c>
      <c r="F11748" s="98"/>
      <c r="G11748" s="127" t="s">
        <v>3076</v>
      </c>
      <c r="H11748" s="128">
        <v>19409519.030000001</v>
      </c>
      <c r="I11748" s="128">
        <v>0</v>
      </c>
      <c r="J11748" s="129">
        <v>19409519.030000001</v>
      </c>
      <c r="K11748" s="101" t="s">
        <v>1388</v>
      </c>
    </row>
    <row r="11749" spans="1:11" ht="56.25" customHeight="1">
      <c r="A11749" s="98" t="s">
        <v>634</v>
      </c>
      <c r="B11749" s="125" t="s">
        <v>1313</v>
      </c>
      <c r="C11749" s="126">
        <v>42457</v>
      </c>
      <c r="D11749" s="98" t="s">
        <v>13</v>
      </c>
      <c r="E11749" s="98">
        <v>845993</v>
      </c>
      <c r="F11749" s="98"/>
      <c r="G11749" s="127" t="s">
        <v>3079</v>
      </c>
      <c r="H11749" s="128">
        <v>5280625</v>
      </c>
      <c r="I11749" s="128">
        <v>0</v>
      </c>
      <c r="J11749" s="129">
        <v>5280625</v>
      </c>
      <c r="K11749" s="101" t="s">
        <v>1388</v>
      </c>
    </row>
    <row r="11750" spans="1:11" ht="56.25" customHeight="1">
      <c r="A11750" s="98" t="s">
        <v>634</v>
      </c>
      <c r="B11750" s="125" t="s">
        <v>1313</v>
      </c>
      <c r="C11750" s="126">
        <v>42457</v>
      </c>
      <c r="D11750" s="98" t="s">
        <v>11</v>
      </c>
      <c r="E11750" s="98">
        <v>845998</v>
      </c>
      <c r="F11750" s="98"/>
      <c r="G11750" s="127" t="s">
        <v>3080</v>
      </c>
      <c r="H11750" s="128">
        <v>50</v>
      </c>
      <c r="I11750" s="128">
        <v>0</v>
      </c>
      <c r="J11750" s="129">
        <v>50</v>
      </c>
      <c r="K11750" s="101" t="s">
        <v>1388</v>
      </c>
    </row>
    <row r="11751" spans="1:11" ht="56.25" customHeight="1">
      <c r="A11751" s="98" t="s">
        <v>634</v>
      </c>
      <c r="B11751" s="125" t="s">
        <v>1313</v>
      </c>
      <c r="C11751" s="126">
        <v>42457</v>
      </c>
      <c r="D11751" s="98" t="s">
        <v>11</v>
      </c>
      <c r="E11751" s="98">
        <v>846007</v>
      </c>
      <c r="F11751" s="98"/>
      <c r="G11751" s="127" t="s">
        <v>3082</v>
      </c>
      <c r="H11751" s="128">
        <v>50</v>
      </c>
      <c r="I11751" s="128">
        <v>0</v>
      </c>
      <c r="J11751" s="129">
        <v>50</v>
      </c>
      <c r="K11751" s="101" t="s">
        <v>1388</v>
      </c>
    </row>
    <row r="11752" spans="1:11" ht="56.25" customHeight="1">
      <c r="A11752" s="98" t="s">
        <v>634</v>
      </c>
      <c r="B11752" s="125" t="s">
        <v>1313</v>
      </c>
      <c r="C11752" s="126">
        <v>42457</v>
      </c>
      <c r="D11752" s="98" t="s">
        <v>13</v>
      </c>
      <c r="E11752" s="98">
        <v>846007</v>
      </c>
      <c r="F11752" s="98"/>
      <c r="G11752" s="127" t="s">
        <v>3081</v>
      </c>
      <c r="H11752" s="128">
        <v>2337</v>
      </c>
      <c r="I11752" s="128">
        <v>0</v>
      </c>
      <c r="J11752" s="129">
        <v>2337</v>
      </c>
      <c r="K11752" s="101" t="s">
        <v>1388</v>
      </c>
    </row>
    <row r="11753" spans="1:11" ht="56.25" customHeight="1">
      <c r="A11753" s="98" t="s">
        <v>634</v>
      </c>
      <c r="B11753" s="125" t="s">
        <v>1313</v>
      </c>
      <c r="C11753" s="126">
        <v>42457</v>
      </c>
      <c r="D11753" s="98" t="s">
        <v>11</v>
      </c>
      <c r="E11753" s="98">
        <v>846059</v>
      </c>
      <c r="F11753" s="98"/>
      <c r="G11753" s="127" t="s">
        <v>3085</v>
      </c>
      <c r="H11753" s="128">
        <v>20296.740000000002</v>
      </c>
      <c r="I11753" s="128">
        <v>0</v>
      </c>
      <c r="J11753" s="129">
        <v>20296.740000000002</v>
      </c>
      <c r="K11753" s="101" t="s">
        <v>1388</v>
      </c>
    </row>
    <row r="11754" spans="1:11" ht="56.25" customHeight="1">
      <c r="A11754" s="98" t="s">
        <v>634</v>
      </c>
      <c r="B11754" s="125" t="s">
        <v>1313</v>
      </c>
      <c r="C11754" s="126">
        <v>42457</v>
      </c>
      <c r="D11754" s="98" t="s">
        <v>11</v>
      </c>
      <c r="E11754" s="98">
        <v>846062</v>
      </c>
      <c r="F11754" s="98"/>
      <c r="G11754" s="127" t="s">
        <v>3086</v>
      </c>
      <c r="H11754" s="128">
        <v>3166.43</v>
      </c>
      <c r="I11754" s="128">
        <v>0</v>
      </c>
      <c r="J11754" s="129">
        <v>3166.43</v>
      </c>
      <c r="K11754" s="101" t="s">
        <v>1388</v>
      </c>
    </row>
    <row r="11755" spans="1:11" ht="56.25" customHeight="1">
      <c r="A11755" s="98" t="s">
        <v>634</v>
      </c>
      <c r="B11755" s="125" t="s">
        <v>1313</v>
      </c>
      <c r="C11755" s="126">
        <v>42458</v>
      </c>
      <c r="D11755" s="98" t="s">
        <v>6</v>
      </c>
      <c r="E11755" s="98">
        <v>846224</v>
      </c>
      <c r="F11755" s="98"/>
      <c r="G11755" s="127" t="s">
        <v>3092</v>
      </c>
      <c r="H11755" s="128">
        <v>0</v>
      </c>
      <c r="I11755" s="128">
        <v>9493</v>
      </c>
      <c r="J11755" s="129">
        <v>9493</v>
      </c>
      <c r="K11755" s="101" t="s">
        <v>1388</v>
      </c>
    </row>
    <row r="11756" spans="1:11" ht="56.25" customHeight="1">
      <c r="A11756" s="98" t="s">
        <v>634</v>
      </c>
      <c r="B11756" s="125" t="s">
        <v>1313</v>
      </c>
      <c r="C11756" s="126">
        <v>42458</v>
      </c>
      <c r="D11756" s="98" t="s">
        <v>11</v>
      </c>
      <c r="E11756" s="98">
        <v>846226</v>
      </c>
      <c r="F11756" s="98"/>
      <c r="G11756" s="127" t="s">
        <v>3109</v>
      </c>
      <c r="H11756" s="128">
        <v>50</v>
      </c>
      <c r="I11756" s="128">
        <v>0</v>
      </c>
      <c r="J11756" s="129">
        <v>50</v>
      </c>
      <c r="K11756" s="101" t="s">
        <v>1388</v>
      </c>
    </row>
    <row r="11757" spans="1:11" ht="56.25" customHeight="1">
      <c r="A11757" s="98" t="s">
        <v>634</v>
      </c>
      <c r="B11757" s="125" t="s">
        <v>1313</v>
      </c>
      <c r="C11757" s="126">
        <v>42458</v>
      </c>
      <c r="D11757" s="98" t="s">
        <v>13</v>
      </c>
      <c r="E11757" s="98">
        <v>846226</v>
      </c>
      <c r="F11757" s="98"/>
      <c r="G11757" s="127" t="s">
        <v>3108</v>
      </c>
      <c r="H11757" s="128">
        <v>4691.5</v>
      </c>
      <c r="I11757" s="128">
        <v>0</v>
      </c>
      <c r="J11757" s="129">
        <v>4691.5</v>
      </c>
      <c r="K11757" s="101" t="s">
        <v>1388</v>
      </c>
    </row>
    <row r="11758" spans="1:11" ht="56.25" customHeight="1">
      <c r="A11758" s="98" t="s">
        <v>634</v>
      </c>
      <c r="B11758" s="125" t="s">
        <v>1313</v>
      </c>
      <c r="C11758" s="126">
        <v>42459</v>
      </c>
      <c r="D11758" s="98" t="s">
        <v>13</v>
      </c>
      <c r="E11758" s="98">
        <v>846422</v>
      </c>
      <c r="F11758" s="98"/>
      <c r="G11758" s="127" t="s">
        <v>3124</v>
      </c>
      <c r="H11758" s="128">
        <v>5282500</v>
      </c>
      <c r="I11758" s="128">
        <v>0</v>
      </c>
      <c r="J11758" s="129">
        <v>5282500</v>
      </c>
      <c r="K11758" s="101" t="s">
        <v>1388</v>
      </c>
    </row>
    <row r="11759" spans="1:11" ht="56.25" customHeight="1">
      <c r="A11759" s="98" t="s">
        <v>634</v>
      </c>
      <c r="B11759" s="125" t="s">
        <v>1313</v>
      </c>
      <c r="C11759" s="126">
        <v>42459</v>
      </c>
      <c r="D11759" s="98" t="s">
        <v>11</v>
      </c>
      <c r="E11759" s="98">
        <v>846427</v>
      </c>
      <c r="F11759" s="98"/>
      <c r="G11759" s="127" t="s">
        <v>3127</v>
      </c>
      <c r="H11759" s="128">
        <v>50</v>
      </c>
      <c r="I11759" s="128">
        <v>0</v>
      </c>
      <c r="J11759" s="129">
        <v>50</v>
      </c>
      <c r="K11759" s="101" t="s">
        <v>1388</v>
      </c>
    </row>
    <row r="11760" spans="1:11" ht="56.25" customHeight="1">
      <c r="A11760" s="98" t="s">
        <v>634</v>
      </c>
      <c r="B11760" s="125" t="s">
        <v>1313</v>
      </c>
      <c r="C11760" s="126">
        <v>42459</v>
      </c>
      <c r="D11760" s="98" t="s">
        <v>11</v>
      </c>
      <c r="E11760" s="98">
        <v>846441</v>
      </c>
      <c r="F11760" s="98"/>
      <c r="G11760" s="127" t="s">
        <v>3132</v>
      </c>
      <c r="H11760" s="128">
        <v>50</v>
      </c>
      <c r="I11760" s="128">
        <v>0</v>
      </c>
      <c r="J11760" s="129">
        <v>50</v>
      </c>
      <c r="K11760" s="101" t="s">
        <v>1388</v>
      </c>
    </row>
    <row r="11761" spans="1:11" ht="56.25" customHeight="1">
      <c r="A11761" s="98" t="s">
        <v>634</v>
      </c>
      <c r="B11761" s="125" t="s">
        <v>1313</v>
      </c>
      <c r="C11761" s="126">
        <v>42459</v>
      </c>
      <c r="D11761" s="98" t="s">
        <v>13</v>
      </c>
      <c r="E11761" s="98">
        <v>846441</v>
      </c>
      <c r="F11761" s="98"/>
      <c r="G11761" s="127" t="s">
        <v>3131</v>
      </c>
      <c r="H11761" s="128">
        <v>150165</v>
      </c>
      <c r="I11761" s="128">
        <v>0</v>
      </c>
      <c r="J11761" s="129">
        <v>150165</v>
      </c>
      <c r="K11761" s="101" t="s">
        <v>1388</v>
      </c>
    </row>
    <row r="11762" spans="1:11" ht="56.25" customHeight="1">
      <c r="A11762" s="98" t="s">
        <v>634</v>
      </c>
      <c r="B11762" s="125" t="s">
        <v>1313</v>
      </c>
      <c r="C11762" s="126">
        <v>42460</v>
      </c>
      <c r="D11762" s="98" t="s">
        <v>11</v>
      </c>
      <c r="E11762" s="98">
        <v>846547</v>
      </c>
      <c r="F11762" s="98"/>
      <c r="G11762" s="127" t="s">
        <v>3149</v>
      </c>
      <c r="H11762" s="128">
        <v>50</v>
      </c>
      <c r="I11762" s="128">
        <v>0</v>
      </c>
      <c r="J11762" s="129">
        <v>50</v>
      </c>
      <c r="K11762" s="101" t="s">
        <v>1388</v>
      </c>
    </row>
    <row r="11763" spans="1:11" ht="56.25" customHeight="1">
      <c r="A11763" s="98" t="s">
        <v>634</v>
      </c>
      <c r="B11763" s="125" t="s">
        <v>1313</v>
      </c>
      <c r="C11763" s="126">
        <v>42460</v>
      </c>
      <c r="D11763" s="98" t="s">
        <v>11</v>
      </c>
      <c r="E11763" s="98">
        <v>846607</v>
      </c>
      <c r="F11763" s="98"/>
      <c r="G11763" s="127" t="s">
        <v>3153</v>
      </c>
      <c r="H11763" s="128">
        <v>50</v>
      </c>
      <c r="I11763" s="128">
        <v>0</v>
      </c>
      <c r="J11763" s="129">
        <v>50</v>
      </c>
      <c r="K11763" s="101" t="s">
        <v>1388</v>
      </c>
    </row>
    <row r="11764" spans="1:11" ht="56.25" customHeight="1">
      <c r="A11764" s="98" t="s">
        <v>634</v>
      </c>
      <c r="B11764" s="125" t="s">
        <v>1313</v>
      </c>
      <c r="C11764" s="126">
        <v>42460</v>
      </c>
      <c r="D11764" s="98" t="s">
        <v>11</v>
      </c>
      <c r="E11764" s="98">
        <v>846645</v>
      </c>
      <c r="F11764" s="98"/>
      <c r="G11764" s="127" t="s">
        <v>3156</v>
      </c>
      <c r="H11764" s="128">
        <v>50</v>
      </c>
      <c r="I11764" s="128">
        <v>0</v>
      </c>
      <c r="J11764" s="129">
        <v>50</v>
      </c>
      <c r="K11764" s="101" t="s">
        <v>1388</v>
      </c>
    </row>
    <row r="11765" spans="1:11" ht="56.25" customHeight="1">
      <c r="A11765" s="98" t="s">
        <v>634</v>
      </c>
      <c r="B11765" s="125" t="s">
        <v>1313</v>
      </c>
      <c r="C11765" s="126">
        <v>42460</v>
      </c>
      <c r="D11765" s="98" t="s">
        <v>13</v>
      </c>
      <c r="E11765" s="98">
        <v>846645</v>
      </c>
      <c r="F11765" s="98"/>
      <c r="G11765" s="127" t="s">
        <v>3157</v>
      </c>
      <c r="H11765" s="128">
        <v>75609</v>
      </c>
      <c r="I11765" s="128">
        <v>0</v>
      </c>
      <c r="J11765" s="129">
        <v>75609</v>
      </c>
      <c r="K11765" s="101" t="s">
        <v>1388</v>
      </c>
    </row>
    <row r="11766" spans="1:11" ht="56.25" customHeight="1">
      <c r="A11766" s="98" t="s">
        <v>634</v>
      </c>
      <c r="B11766" s="125" t="s">
        <v>1313</v>
      </c>
      <c r="C11766" s="126">
        <v>42461</v>
      </c>
      <c r="D11766" s="98" t="s">
        <v>6</v>
      </c>
      <c r="E11766" s="98">
        <v>846825</v>
      </c>
      <c r="F11766" s="98"/>
      <c r="G11766" s="127" t="s">
        <v>3165</v>
      </c>
      <c r="H11766" s="128">
        <v>0</v>
      </c>
      <c r="I11766" s="128">
        <v>1034734.5</v>
      </c>
      <c r="J11766" s="129">
        <v>1034734.5</v>
      </c>
      <c r="K11766" s="101" t="s">
        <v>1388</v>
      </c>
    </row>
    <row r="11767" spans="1:11" ht="56.25" customHeight="1">
      <c r="A11767" s="98" t="s">
        <v>634</v>
      </c>
      <c r="B11767" s="125" t="s">
        <v>1313</v>
      </c>
      <c r="C11767" s="126">
        <v>42461</v>
      </c>
      <c r="D11767" s="98" t="s">
        <v>21</v>
      </c>
      <c r="E11767" s="98">
        <v>846834</v>
      </c>
      <c r="F11767" s="98"/>
      <c r="G11767" s="127" t="s">
        <v>3175</v>
      </c>
      <c r="H11767" s="128">
        <v>5991198.4500000002</v>
      </c>
      <c r="I11767" s="128">
        <v>0</v>
      </c>
      <c r="J11767" s="129">
        <v>5991198.4500000002</v>
      </c>
      <c r="K11767" s="101" t="s">
        <v>1388</v>
      </c>
    </row>
    <row r="11768" spans="1:11" ht="56.25" customHeight="1">
      <c r="A11768" s="98" t="s">
        <v>634</v>
      </c>
      <c r="B11768" s="125" t="s">
        <v>1313</v>
      </c>
      <c r="C11768" s="126">
        <v>42461</v>
      </c>
      <c r="D11768" s="98" t="s">
        <v>11</v>
      </c>
      <c r="E11768" s="98">
        <v>846837</v>
      </c>
      <c r="F11768" s="98"/>
      <c r="G11768" s="127" t="s">
        <v>3177</v>
      </c>
      <c r="H11768" s="128">
        <v>270.69</v>
      </c>
      <c r="I11768" s="128">
        <v>0</v>
      </c>
      <c r="J11768" s="129">
        <v>270.69</v>
      </c>
      <c r="K11768" s="101" t="s">
        <v>1388</v>
      </c>
    </row>
    <row r="11769" spans="1:11" ht="56.25" customHeight="1">
      <c r="A11769" s="98" t="s">
        <v>634</v>
      </c>
      <c r="B11769" s="125" t="s">
        <v>1313</v>
      </c>
      <c r="C11769" s="126">
        <v>42461</v>
      </c>
      <c r="D11769" s="98" t="s">
        <v>13</v>
      </c>
      <c r="E11769" s="98">
        <v>846837</v>
      </c>
      <c r="F11769" s="98"/>
      <c r="G11769" s="127" t="s">
        <v>3176</v>
      </c>
      <c r="H11769" s="128">
        <v>761.22</v>
      </c>
      <c r="I11769" s="128">
        <v>0</v>
      </c>
      <c r="J11769" s="129">
        <v>761.22</v>
      </c>
      <c r="K11769" s="101" t="s">
        <v>1388</v>
      </c>
    </row>
    <row r="11770" spans="1:11" ht="56.25" customHeight="1">
      <c r="A11770" s="98" t="s">
        <v>634</v>
      </c>
      <c r="B11770" s="125" t="s">
        <v>1313</v>
      </c>
      <c r="C11770" s="126">
        <v>42461</v>
      </c>
      <c r="D11770" s="98" t="s">
        <v>11</v>
      </c>
      <c r="E11770" s="98">
        <v>846838</v>
      </c>
      <c r="F11770" s="98"/>
      <c r="G11770" s="127" t="s">
        <v>3178</v>
      </c>
      <c r="H11770" s="128">
        <v>50</v>
      </c>
      <c r="I11770" s="128">
        <v>0</v>
      </c>
      <c r="J11770" s="129">
        <v>50</v>
      </c>
      <c r="K11770" s="101" t="s">
        <v>1388</v>
      </c>
    </row>
    <row r="11771" spans="1:11" ht="56.25" customHeight="1">
      <c r="A11771" s="98" t="s">
        <v>634</v>
      </c>
      <c r="B11771" s="125" t="s">
        <v>1313</v>
      </c>
      <c r="C11771" s="126">
        <v>42461</v>
      </c>
      <c r="D11771" s="98" t="s">
        <v>13</v>
      </c>
      <c r="E11771" s="98">
        <v>846838</v>
      </c>
      <c r="F11771" s="98"/>
      <c r="G11771" s="127" t="s">
        <v>3179</v>
      </c>
      <c r="H11771" s="128">
        <v>8480</v>
      </c>
      <c r="I11771" s="128">
        <v>0</v>
      </c>
      <c r="J11771" s="129">
        <v>8480</v>
      </c>
      <c r="K11771" s="101" t="s">
        <v>1388</v>
      </c>
    </row>
    <row r="11772" spans="1:11" ht="56.25" customHeight="1">
      <c r="A11772" s="98" t="s">
        <v>634</v>
      </c>
      <c r="B11772" s="125" t="s">
        <v>1313</v>
      </c>
      <c r="C11772" s="126">
        <v>42464</v>
      </c>
      <c r="D11772" s="98" t="s">
        <v>11</v>
      </c>
      <c r="E11772" s="98">
        <v>846912</v>
      </c>
      <c r="F11772" s="98"/>
      <c r="G11772" s="127" t="s">
        <v>3195</v>
      </c>
      <c r="H11772" s="128">
        <v>596.95000000000005</v>
      </c>
      <c r="I11772" s="128">
        <v>0</v>
      </c>
      <c r="J11772" s="129">
        <v>596.95000000000005</v>
      </c>
      <c r="K11772" s="101" t="s">
        <v>1388</v>
      </c>
    </row>
    <row r="11773" spans="1:11" ht="56.25" customHeight="1">
      <c r="A11773" s="98" t="s">
        <v>634</v>
      </c>
      <c r="B11773" s="125" t="s">
        <v>1313</v>
      </c>
      <c r="C11773" s="126">
        <v>42464</v>
      </c>
      <c r="D11773" s="98" t="s">
        <v>13</v>
      </c>
      <c r="E11773" s="98">
        <v>846952</v>
      </c>
      <c r="F11773" s="98"/>
      <c r="G11773" s="127" t="s">
        <v>3196</v>
      </c>
      <c r="H11773" s="128">
        <v>5284375</v>
      </c>
      <c r="I11773" s="128">
        <v>0</v>
      </c>
      <c r="J11773" s="129">
        <v>5284375</v>
      </c>
      <c r="K11773" s="101" t="s">
        <v>1388</v>
      </c>
    </row>
    <row r="11774" spans="1:11" ht="56.25" customHeight="1">
      <c r="A11774" s="98" t="s">
        <v>634</v>
      </c>
      <c r="B11774" s="125" t="s">
        <v>1313</v>
      </c>
      <c r="C11774" s="126">
        <v>42464</v>
      </c>
      <c r="D11774" s="98" t="s">
        <v>11</v>
      </c>
      <c r="E11774" s="98">
        <v>846953</v>
      </c>
      <c r="F11774" s="98"/>
      <c r="G11774" s="127" t="s">
        <v>3197</v>
      </c>
      <c r="H11774" s="128">
        <v>50</v>
      </c>
      <c r="I11774" s="128">
        <v>0</v>
      </c>
      <c r="J11774" s="129">
        <v>50</v>
      </c>
      <c r="K11774" s="101" t="s">
        <v>1388</v>
      </c>
    </row>
    <row r="11775" spans="1:11" ht="56.25" customHeight="1">
      <c r="A11775" s="98" t="s">
        <v>634</v>
      </c>
      <c r="B11775" s="125" t="s">
        <v>1313</v>
      </c>
      <c r="C11775" s="126">
        <v>42464</v>
      </c>
      <c r="D11775" s="98" t="s">
        <v>11</v>
      </c>
      <c r="E11775" s="98">
        <v>846963</v>
      </c>
      <c r="F11775" s="98"/>
      <c r="G11775" s="127" t="s">
        <v>3199</v>
      </c>
      <c r="H11775" s="128">
        <v>50</v>
      </c>
      <c r="I11775" s="128">
        <v>0</v>
      </c>
      <c r="J11775" s="129">
        <v>50</v>
      </c>
      <c r="K11775" s="101" t="s">
        <v>1388</v>
      </c>
    </row>
    <row r="11776" spans="1:11" ht="56.25" customHeight="1">
      <c r="A11776" s="98" t="s">
        <v>634</v>
      </c>
      <c r="B11776" s="125" t="s">
        <v>1313</v>
      </c>
      <c r="C11776" s="126">
        <v>42464</v>
      </c>
      <c r="D11776" s="98" t="s">
        <v>13</v>
      </c>
      <c r="E11776" s="98">
        <v>846963</v>
      </c>
      <c r="F11776" s="98"/>
      <c r="G11776" s="127" t="s">
        <v>3198</v>
      </c>
      <c r="H11776" s="128">
        <v>30770</v>
      </c>
      <c r="I11776" s="128">
        <v>0</v>
      </c>
      <c r="J11776" s="129">
        <v>30770</v>
      </c>
      <c r="K11776" s="101" t="s">
        <v>1388</v>
      </c>
    </row>
    <row r="11777" spans="1:11" ht="56.25" customHeight="1">
      <c r="A11777" s="98" t="s">
        <v>634</v>
      </c>
      <c r="B11777" s="125" t="s">
        <v>1313</v>
      </c>
      <c r="C11777" s="126">
        <v>42465</v>
      </c>
      <c r="D11777" s="98" t="s">
        <v>11</v>
      </c>
      <c r="E11777" s="98">
        <v>847056</v>
      </c>
      <c r="F11777" s="98"/>
      <c r="G11777" s="127" t="s">
        <v>3217</v>
      </c>
      <c r="H11777" s="128">
        <v>50</v>
      </c>
      <c r="I11777" s="128">
        <v>0</v>
      </c>
      <c r="J11777" s="129">
        <v>50</v>
      </c>
      <c r="K11777" s="101" t="s">
        <v>1388</v>
      </c>
    </row>
    <row r="11778" spans="1:11" ht="56.25" customHeight="1">
      <c r="A11778" s="98" t="s">
        <v>634</v>
      </c>
      <c r="B11778" s="125" t="s">
        <v>1313</v>
      </c>
      <c r="C11778" s="126">
        <v>42465</v>
      </c>
      <c r="D11778" s="98" t="s">
        <v>13</v>
      </c>
      <c r="E11778" s="98">
        <v>847056</v>
      </c>
      <c r="F11778" s="98"/>
      <c r="G11778" s="127" t="s">
        <v>3218</v>
      </c>
      <c r="H11778" s="128">
        <v>53184</v>
      </c>
      <c r="I11778" s="128">
        <v>0</v>
      </c>
      <c r="J11778" s="129">
        <v>53184</v>
      </c>
      <c r="K11778" s="101" t="s">
        <v>1388</v>
      </c>
    </row>
    <row r="11779" spans="1:11" ht="56.25" customHeight="1">
      <c r="A11779" s="98" t="s">
        <v>634</v>
      </c>
      <c r="B11779" s="125" t="s">
        <v>1313</v>
      </c>
      <c r="C11779" s="126">
        <v>42466</v>
      </c>
      <c r="D11779" s="98" t="s">
        <v>11</v>
      </c>
      <c r="E11779" s="98">
        <v>847202</v>
      </c>
      <c r="F11779" s="98"/>
      <c r="G11779" s="127" t="s">
        <v>3234</v>
      </c>
      <c r="H11779" s="128">
        <v>50</v>
      </c>
      <c r="I11779" s="128">
        <v>0</v>
      </c>
      <c r="J11779" s="129">
        <v>50</v>
      </c>
      <c r="K11779" s="101" t="s">
        <v>1388</v>
      </c>
    </row>
    <row r="11780" spans="1:11" ht="56.25" customHeight="1">
      <c r="A11780" s="98" t="s">
        <v>634</v>
      </c>
      <c r="B11780" s="125" t="s">
        <v>1313</v>
      </c>
      <c r="C11780" s="126">
        <v>42466</v>
      </c>
      <c r="D11780" s="98" t="s">
        <v>13</v>
      </c>
      <c r="E11780" s="98">
        <v>847202</v>
      </c>
      <c r="F11780" s="98"/>
      <c r="G11780" s="127" t="s">
        <v>3233</v>
      </c>
      <c r="H11780" s="128">
        <v>5819</v>
      </c>
      <c r="I11780" s="128">
        <v>0</v>
      </c>
      <c r="J11780" s="129">
        <v>5819</v>
      </c>
      <c r="K11780" s="101" t="s">
        <v>1388</v>
      </c>
    </row>
    <row r="11781" spans="1:11" ht="56.25" customHeight="1">
      <c r="A11781" s="98" t="s">
        <v>634</v>
      </c>
      <c r="B11781" s="125" t="s">
        <v>1313</v>
      </c>
      <c r="C11781" s="126">
        <v>42467</v>
      </c>
      <c r="D11781" s="98" t="s">
        <v>11</v>
      </c>
      <c r="E11781" s="98">
        <v>847345</v>
      </c>
      <c r="F11781" s="98"/>
      <c r="G11781" s="127" t="s">
        <v>3265</v>
      </c>
      <c r="H11781" s="128">
        <v>50</v>
      </c>
      <c r="I11781" s="128">
        <v>0</v>
      </c>
      <c r="J11781" s="129">
        <v>50</v>
      </c>
      <c r="K11781" s="101" t="s">
        <v>1388</v>
      </c>
    </row>
    <row r="11782" spans="1:11" ht="56.25" customHeight="1">
      <c r="A11782" s="98" t="s">
        <v>634</v>
      </c>
      <c r="B11782" s="125" t="s">
        <v>1313</v>
      </c>
      <c r="C11782" s="126">
        <v>42467</v>
      </c>
      <c r="D11782" s="98" t="s">
        <v>13</v>
      </c>
      <c r="E11782" s="98">
        <v>847345</v>
      </c>
      <c r="F11782" s="98"/>
      <c r="G11782" s="127" t="s">
        <v>3264</v>
      </c>
      <c r="H11782" s="128">
        <v>846</v>
      </c>
      <c r="I11782" s="128">
        <v>0</v>
      </c>
      <c r="J11782" s="129">
        <v>846</v>
      </c>
      <c r="K11782" s="101" t="s">
        <v>1388</v>
      </c>
    </row>
    <row r="11783" spans="1:11" ht="56.25" customHeight="1">
      <c r="A11783" s="98" t="s">
        <v>634</v>
      </c>
      <c r="B11783" s="125" t="s">
        <v>1313</v>
      </c>
      <c r="C11783" s="126">
        <v>42467</v>
      </c>
      <c r="D11783" s="98" t="s">
        <v>11</v>
      </c>
      <c r="E11783" s="98">
        <v>847453</v>
      </c>
      <c r="F11783" s="98"/>
      <c r="G11783" s="127" t="s">
        <v>3272</v>
      </c>
      <c r="H11783" s="128">
        <v>50</v>
      </c>
      <c r="I11783" s="128">
        <v>0</v>
      </c>
      <c r="J11783" s="129">
        <v>50</v>
      </c>
      <c r="K11783" s="101" t="s">
        <v>1388</v>
      </c>
    </row>
    <row r="11784" spans="1:11" ht="56.25" customHeight="1">
      <c r="A11784" s="98" t="s">
        <v>634</v>
      </c>
      <c r="B11784" s="125" t="s">
        <v>1313</v>
      </c>
      <c r="C11784" s="126">
        <v>42468</v>
      </c>
      <c r="D11784" s="98" t="s">
        <v>21</v>
      </c>
      <c r="E11784" s="98">
        <v>847497</v>
      </c>
      <c r="F11784" s="98"/>
      <c r="G11784" s="127" t="s">
        <v>3299</v>
      </c>
      <c r="H11784" s="128">
        <v>21836215.710000001</v>
      </c>
      <c r="I11784" s="128">
        <v>0</v>
      </c>
      <c r="J11784" s="129">
        <v>21836215.710000001</v>
      </c>
      <c r="K11784" s="101" t="s">
        <v>1388</v>
      </c>
    </row>
    <row r="11785" spans="1:11" ht="56.25" customHeight="1">
      <c r="A11785" s="98" t="s">
        <v>634</v>
      </c>
      <c r="B11785" s="125" t="s">
        <v>1313</v>
      </c>
      <c r="C11785" s="126">
        <v>42468</v>
      </c>
      <c r="D11785" s="98" t="s">
        <v>11</v>
      </c>
      <c r="E11785" s="98">
        <v>847536</v>
      </c>
      <c r="F11785" s="98"/>
      <c r="G11785" s="127" t="s">
        <v>3301</v>
      </c>
      <c r="H11785" s="128">
        <v>50</v>
      </c>
      <c r="I11785" s="128">
        <v>0</v>
      </c>
      <c r="J11785" s="129">
        <v>50</v>
      </c>
      <c r="K11785" s="101" t="s">
        <v>1388</v>
      </c>
    </row>
    <row r="11786" spans="1:11" ht="56.25" customHeight="1">
      <c r="A11786" s="98" t="s">
        <v>634</v>
      </c>
      <c r="B11786" s="125" t="s">
        <v>1313</v>
      </c>
      <c r="C11786" s="126">
        <v>42468</v>
      </c>
      <c r="D11786" s="98" t="s">
        <v>13</v>
      </c>
      <c r="E11786" s="98">
        <v>847536</v>
      </c>
      <c r="F11786" s="98"/>
      <c r="G11786" s="127" t="s">
        <v>3302</v>
      </c>
      <c r="H11786" s="128">
        <v>294023</v>
      </c>
      <c r="I11786" s="128">
        <v>0</v>
      </c>
      <c r="J11786" s="129">
        <v>294023</v>
      </c>
      <c r="K11786" s="101" t="s">
        <v>1388</v>
      </c>
    </row>
    <row r="11787" spans="1:11" ht="56.25" customHeight="1">
      <c r="A11787" s="98" t="s">
        <v>634</v>
      </c>
      <c r="B11787" s="125" t="s">
        <v>1313</v>
      </c>
      <c r="C11787" s="126">
        <v>42471</v>
      </c>
      <c r="D11787" s="98" t="s">
        <v>13</v>
      </c>
      <c r="E11787" s="98">
        <v>847836</v>
      </c>
      <c r="F11787" s="98"/>
      <c r="G11787" s="127" t="s">
        <v>3342</v>
      </c>
      <c r="H11787" s="128">
        <v>5286250</v>
      </c>
      <c r="I11787" s="128">
        <v>0</v>
      </c>
      <c r="J11787" s="129">
        <v>5286250</v>
      </c>
      <c r="K11787" s="101" t="s">
        <v>1388</v>
      </c>
    </row>
    <row r="11788" spans="1:11" ht="56.25" customHeight="1">
      <c r="A11788" s="98" t="s">
        <v>634</v>
      </c>
      <c r="B11788" s="125" t="s">
        <v>1313</v>
      </c>
      <c r="C11788" s="126">
        <v>42471</v>
      </c>
      <c r="D11788" s="98" t="s">
        <v>11</v>
      </c>
      <c r="E11788" s="98">
        <v>847837</v>
      </c>
      <c r="F11788" s="98"/>
      <c r="G11788" s="127" t="s">
        <v>3343</v>
      </c>
      <c r="H11788" s="128">
        <v>50</v>
      </c>
      <c r="I11788" s="128">
        <v>0</v>
      </c>
      <c r="J11788" s="129">
        <v>50</v>
      </c>
      <c r="K11788" s="101" t="s">
        <v>1388</v>
      </c>
    </row>
    <row r="11789" spans="1:11" ht="56.25" customHeight="1">
      <c r="A11789" s="98" t="s">
        <v>634</v>
      </c>
      <c r="B11789" s="125" t="s">
        <v>1313</v>
      </c>
      <c r="C11789" s="126">
        <v>42471</v>
      </c>
      <c r="D11789" s="98" t="s">
        <v>11</v>
      </c>
      <c r="E11789" s="98">
        <v>847845</v>
      </c>
      <c r="F11789" s="98"/>
      <c r="G11789" s="127" t="s">
        <v>3347</v>
      </c>
      <c r="H11789" s="128">
        <v>50</v>
      </c>
      <c r="I11789" s="128">
        <v>0</v>
      </c>
      <c r="J11789" s="129">
        <v>50</v>
      </c>
      <c r="K11789" s="101" t="s">
        <v>1388</v>
      </c>
    </row>
    <row r="11790" spans="1:11" ht="56.25" customHeight="1">
      <c r="A11790" s="98" t="s">
        <v>634</v>
      </c>
      <c r="B11790" s="125" t="s">
        <v>1313</v>
      </c>
      <c r="C11790" s="126">
        <v>42471</v>
      </c>
      <c r="D11790" s="98" t="s">
        <v>13</v>
      </c>
      <c r="E11790" s="98">
        <v>847845</v>
      </c>
      <c r="F11790" s="98"/>
      <c r="G11790" s="127" t="s">
        <v>3346</v>
      </c>
      <c r="H11790" s="128">
        <v>32701</v>
      </c>
      <c r="I11790" s="128">
        <v>0</v>
      </c>
      <c r="J11790" s="129">
        <v>32701</v>
      </c>
      <c r="K11790" s="101" t="s">
        <v>1388</v>
      </c>
    </row>
    <row r="11791" spans="1:11" ht="56.25" customHeight="1">
      <c r="A11791" s="98" t="s">
        <v>634</v>
      </c>
      <c r="B11791" s="125" t="s">
        <v>1313</v>
      </c>
      <c r="C11791" s="126">
        <v>42472</v>
      </c>
      <c r="D11791" s="98" t="s">
        <v>11</v>
      </c>
      <c r="E11791" s="98">
        <v>847926</v>
      </c>
      <c r="F11791" s="98"/>
      <c r="G11791" s="127" t="s">
        <v>3375</v>
      </c>
      <c r="H11791" s="128">
        <v>50</v>
      </c>
      <c r="I11791" s="128">
        <v>0</v>
      </c>
      <c r="J11791" s="129">
        <v>50</v>
      </c>
      <c r="K11791" s="101" t="s">
        <v>1388</v>
      </c>
    </row>
    <row r="11792" spans="1:11" ht="56.25" customHeight="1">
      <c r="A11792" s="98" t="s">
        <v>634</v>
      </c>
      <c r="B11792" s="125" t="s">
        <v>1313</v>
      </c>
      <c r="C11792" s="126">
        <v>42472</v>
      </c>
      <c r="D11792" s="98" t="s">
        <v>13</v>
      </c>
      <c r="E11792" s="98">
        <v>847926</v>
      </c>
      <c r="F11792" s="98"/>
      <c r="G11792" s="127" t="s">
        <v>3376</v>
      </c>
      <c r="H11792" s="128">
        <v>900</v>
      </c>
      <c r="I11792" s="128">
        <v>0</v>
      </c>
      <c r="J11792" s="129">
        <v>900</v>
      </c>
      <c r="K11792" s="101" t="s">
        <v>1388</v>
      </c>
    </row>
    <row r="11793" spans="1:11" ht="56.25" customHeight="1">
      <c r="A11793" s="98" t="s">
        <v>634</v>
      </c>
      <c r="B11793" s="125" t="s">
        <v>1313</v>
      </c>
      <c r="C11793" s="126">
        <v>42473</v>
      </c>
      <c r="D11793" s="98" t="s">
        <v>11</v>
      </c>
      <c r="E11793" s="98">
        <v>848040</v>
      </c>
      <c r="F11793" s="98"/>
      <c r="G11793" s="127" t="s">
        <v>3395</v>
      </c>
      <c r="H11793" s="128">
        <v>50</v>
      </c>
      <c r="I11793" s="128">
        <v>0</v>
      </c>
      <c r="J11793" s="129">
        <v>50</v>
      </c>
      <c r="K11793" s="101" t="s">
        <v>1388</v>
      </c>
    </row>
    <row r="11794" spans="1:11" ht="56.25" customHeight="1">
      <c r="A11794" s="98" t="s">
        <v>634</v>
      </c>
      <c r="B11794" s="125" t="s">
        <v>1313</v>
      </c>
      <c r="C11794" s="126">
        <v>42473</v>
      </c>
      <c r="D11794" s="98" t="s">
        <v>13</v>
      </c>
      <c r="E11794" s="98">
        <v>848040</v>
      </c>
      <c r="F11794" s="98"/>
      <c r="G11794" s="127" t="s">
        <v>3394</v>
      </c>
      <c r="H11794" s="128">
        <v>23261</v>
      </c>
      <c r="I11794" s="128">
        <v>0</v>
      </c>
      <c r="J11794" s="129">
        <v>23261</v>
      </c>
      <c r="K11794" s="101" t="s">
        <v>1388</v>
      </c>
    </row>
    <row r="11795" spans="1:11" ht="56.25" customHeight="1">
      <c r="A11795" s="98" t="s">
        <v>634</v>
      </c>
      <c r="B11795" s="125" t="s">
        <v>1313</v>
      </c>
      <c r="C11795" s="126">
        <v>42473</v>
      </c>
      <c r="D11795" s="98" t="s">
        <v>6</v>
      </c>
      <c r="E11795" s="98">
        <v>848044</v>
      </c>
      <c r="F11795" s="98"/>
      <c r="G11795" s="127" t="s">
        <v>3383</v>
      </c>
      <c r="H11795" s="128">
        <v>0</v>
      </c>
      <c r="I11795" s="128">
        <v>3483.06</v>
      </c>
      <c r="J11795" s="129">
        <v>3483.06</v>
      </c>
      <c r="K11795" s="101" t="s">
        <v>1388</v>
      </c>
    </row>
    <row r="11796" spans="1:11" ht="56.25" customHeight="1">
      <c r="A11796" s="98" t="s">
        <v>634</v>
      </c>
      <c r="B11796" s="125" t="s">
        <v>1313</v>
      </c>
      <c r="C11796" s="126">
        <v>42474</v>
      </c>
      <c r="D11796" s="98" t="s">
        <v>11</v>
      </c>
      <c r="E11796" s="98">
        <v>848135</v>
      </c>
      <c r="F11796" s="98"/>
      <c r="G11796" s="127" t="s">
        <v>3419</v>
      </c>
      <c r="H11796" s="128">
        <v>50</v>
      </c>
      <c r="I11796" s="128">
        <v>0</v>
      </c>
      <c r="J11796" s="129">
        <v>50</v>
      </c>
      <c r="K11796" s="101" t="s">
        <v>1388</v>
      </c>
    </row>
    <row r="11797" spans="1:11" ht="56.25" customHeight="1">
      <c r="A11797" s="98" t="s">
        <v>634</v>
      </c>
      <c r="B11797" s="125" t="s">
        <v>1313</v>
      </c>
      <c r="C11797" s="126">
        <v>42474</v>
      </c>
      <c r="D11797" s="98" t="s">
        <v>13</v>
      </c>
      <c r="E11797" s="98">
        <v>848156</v>
      </c>
      <c r="F11797" s="98"/>
      <c r="G11797" s="127" t="s">
        <v>3421</v>
      </c>
      <c r="H11797" s="128">
        <v>88905600</v>
      </c>
      <c r="I11797" s="128">
        <v>0</v>
      </c>
      <c r="J11797" s="129">
        <v>88905600</v>
      </c>
      <c r="K11797" s="101" t="s">
        <v>1388</v>
      </c>
    </row>
    <row r="11798" spans="1:11" ht="56.25" customHeight="1">
      <c r="A11798" s="98" t="s">
        <v>634</v>
      </c>
      <c r="B11798" s="125" t="s">
        <v>1313</v>
      </c>
      <c r="C11798" s="126">
        <v>42474</v>
      </c>
      <c r="D11798" s="98" t="s">
        <v>13</v>
      </c>
      <c r="E11798" s="98">
        <v>848156</v>
      </c>
      <c r="F11798" s="98"/>
      <c r="G11798" s="127" t="s">
        <v>3422</v>
      </c>
      <c r="H11798" s="128">
        <v>6346230</v>
      </c>
      <c r="I11798" s="128">
        <v>0</v>
      </c>
      <c r="J11798" s="129">
        <v>6346230</v>
      </c>
      <c r="K11798" s="101" t="s">
        <v>1388</v>
      </c>
    </row>
    <row r="11799" spans="1:11" ht="56.25" customHeight="1">
      <c r="A11799" s="98" t="s">
        <v>634</v>
      </c>
      <c r="B11799" s="125" t="s">
        <v>1313</v>
      </c>
      <c r="C11799" s="126">
        <v>42475</v>
      </c>
      <c r="D11799" s="98" t="s">
        <v>11</v>
      </c>
      <c r="E11799" s="98">
        <v>848255</v>
      </c>
      <c r="F11799" s="98"/>
      <c r="G11799" s="127" t="s">
        <v>3445</v>
      </c>
      <c r="H11799" s="128">
        <v>50</v>
      </c>
      <c r="I11799" s="128">
        <v>0</v>
      </c>
      <c r="J11799" s="129">
        <v>50</v>
      </c>
      <c r="K11799" s="101" t="s">
        <v>1388</v>
      </c>
    </row>
    <row r="11800" spans="1:11" ht="56.25" customHeight="1">
      <c r="A11800" s="98" t="s">
        <v>634</v>
      </c>
      <c r="B11800" s="125" t="s">
        <v>1313</v>
      </c>
      <c r="C11800" s="126">
        <v>42475</v>
      </c>
      <c r="D11800" s="98" t="s">
        <v>13</v>
      </c>
      <c r="E11800" s="98">
        <v>848255</v>
      </c>
      <c r="F11800" s="98"/>
      <c r="G11800" s="127" t="s">
        <v>3444</v>
      </c>
      <c r="H11800" s="128">
        <v>4445969.67</v>
      </c>
      <c r="I11800" s="128">
        <v>0</v>
      </c>
      <c r="J11800" s="129">
        <v>4445969.67</v>
      </c>
      <c r="K11800" s="101" t="s">
        <v>1388</v>
      </c>
    </row>
    <row r="11801" spans="1:11" ht="56.25" customHeight="1">
      <c r="A11801" s="98" t="s">
        <v>634</v>
      </c>
      <c r="B11801" s="125" t="s">
        <v>1313</v>
      </c>
      <c r="C11801" s="126">
        <v>42475</v>
      </c>
      <c r="D11801" s="98" t="s">
        <v>21</v>
      </c>
      <c r="E11801" s="98">
        <v>848259</v>
      </c>
      <c r="F11801" s="98"/>
      <c r="G11801" s="127" t="s">
        <v>3446</v>
      </c>
      <c r="H11801" s="128">
        <v>57993943.240000002</v>
      </c>
      <c r="I11801" s="128">
        <v>0</v>
      </c>
      <c r="J11801" s="129">
        <v>57993943.240000002</v>
      </c>
      <c r="K11801" s="101" t="s">
        <v>1388</v>
      </c>
    </row>
    <row r="11802" spans="1:11" ht="56.25" customHeight="1">
      <c r="A11802" s="98" t="s">
        <v>634</v>
      </c>
      <c r="B11802" s="125" t="s">
        <v>1313</v>
      </c>
      <c r="C11802" s="126">
        <v>42475</v>
      </c>
      <c r="D11802" s="98" t="s">
        <v>6</v>
      </c>
      <c r="E11802" s="98">
        <v>848269</v>
      </c>
      <c r="F11802" s="98"/>
      <c r="G11802" s="127" t="s">
        <v>3428</v>
      </c>
      <c r="H11802" s="128">
        <v>0</v>
      </c>
      <c r="I11802" s="128">
        <v>130500</v>
      </c>
      <c r="J11802" s="129">
        <v>130500</v>
      </c>
      <c r="K11802" s="101" t="s">
        <v>1388</v>
      </c>
    </row>
    <row r="11803" spans="1:11" ht="56.25" customHeight="1">
      <c r="A11803" s="98" t="s">
        <v>634</v>
      </c>
      <c r="B11803" s="125" t="s">
        <v>1313</v>
      </c>
      <c r="C11803" s="126">
        <v>42475</v>
      </c>
      <c r="D11803" s="98" t="s">
        <v>11</v>
      </c>
      <c r="E11803" s="98">
        <v>848270</v>
      </c>
      <c r="F11803" s="98"/>
      <c r="G11803" s="127" t="s">
        <v>3448</v>
      </c>
      <c r="H11803" s="128">
        <v>50</v>
      </c>
      <c r="I11803" s="128">
        <v>0</v>
      </c>
      <c r="J11803" s="129">
        <v>50</v>
      </c>
      <c r="K11803" s="101" t="s">
        <v>1388</v>
      </c>
    </row>
    <row r="11804" spans="1:11" ht="56.25" customHeight="1">
      <c r="A11804" s="98" t="s">
        <v>634</v>
      </c>
      <c r="B11804" s="125" t="s">
        <v>1313</v>
      </c>
      <c r="C11804" s="126">
        <v>42475</v>
      </c>
      <c r="D11804" s="98" t="s">
        <v>13</v>
      </c>
      <c r="E11804" s="98">
        <v>848270</v>
      </c>
      <c r="F11804" s="98"/>
      <c r="G11804" s="127" t="s">
        <v>3447</v>
      </c>
      <c r="H11804" s="128">
        <v>156771</v>
      </c>
      <c r="I11804" s="128">
        <v>0</v>
      </c>
      <c r="J11804" s="129">
        <v>156771</v>
      </c>
      <c r="K11804" s="101" t="s">
        <v>1388</v>
      </c>
    </row>
    <row r="11805" spans="1:11" ht="56.25" customHeight="1">
      <c r="A11805" s="98" t="s">
        <v>634</v>
      </c>
      <c r="B11805" s="125" t="s">
        <v>1313</v>
      </c>
      <c r="C11805" s="126">
        <v>42478</v>
      </c>
      <c r="D11805" s="98" t="s">
        <v>13</v>
      </c>
      <c r="E11805" s="98">
        <v>848399</v>
      </c>
      <c r="F11805" s="98"/>
      <c r="G11805" s="127" t="s">
        <v>3474</v>
      </c>
      <c r="H11805" s="128">
        <v>6311200</v>
      </c>
      <c r="I11805" s="128">
        <v>0</v>
      </c>
      <c r="J11805" s="129">
        <v>6311200</v>
      </c>
      <c r="K11805" s="101" t="s">
        <v>1388</v>
      </c>
    </row>
    <row r="11806" spans="1:11" ht="56.25" customHeight="1">
      <c r="A11806" s="98" t="s">
        <v>634</v>
      </c>
      <c r="B11806" s="125" t="s">
        <v>1313</v>
      </c>
      <c r="C11806" s="126">
        <v>42478</v>
      </c>
      <c r="D11806" s="98" t="s">
        <v>11</v>
      </c>
      <c r="E11806" s="98">
        <v>848400</v>
      </c>
      <c r="F11806" s="98"/>
      <c r="G11806" s="127" t="s">
        <v>3475</v>
      </c>
      <c r="H11806" s="128">
        <v>50</v>
      </c>
      <c r="I11806" s="128">
        <v>0</v>
      </c>
      <c r="J11806" s="129">
        <v>50</v>
      </c>
      <c r="K11806" s="101" t="s">
        <v>1388</v>
      </c>
    </row>
    <row r="11807" spans="1:11" ht="56.25" customHeight="1">
      <c r="A11807" s="98" t="s">
        <v>634</v>
      </c>
      <c r="B11807" s="125" t="s">
        <v>1313</v>
      </c>
      <c r="C11807" s="126">
        <v>42478</v>
      </c>
      <c r="D11807" s="98" t="s">
        <v>11</v>
      </c>
      <c r="E11807" s="98">
        <v>848404</v>
      </c>
      <c r="F11807" s="98"/>
      <c r="G11807" s="127" t="s">
        <v>3476</v>
      </c>
      <c r="H11807" s="128">
        <v>50</v>
      </c>
      <c r="I11807" s="128">
        <v>0</v>
      </c>
      <c r="J11807" s="129">
        <v>50</v>
      </c>
      <c r="K11807" s="101" t="s">
        <v>1388</v>
      </c>
    </row>
    <row r="11808" spans="1:11" ht="56.25" customHeight="1">
      <c r="A11808" s="98" t="s">
        <v>634</v>
      </c>
      <c r="B11808" s="125" t="s">
        <v>1313</v>
      </c>
      <c r="C11808" s="126">
        <v>42478</v>
      </c>
      <c r="D11808" s="98" t="s">
        <v>13</v>
      </c>
      <c r="E11808" s="98">
        <v>848404</v>
      </c>
      <c r="F11808" s="98"/>
      <c r="G11808" s="127" t="s">
        <v>3477</v>
      </c>
      <c r="H11808" s="128">
        <v>2484</v>
      </c>
      <c r="I11808" s="128">
        <v>0</v>
      </c>
      <c r="J11808" s="129">
        <v>2484</v>
      </c>
      <c r="K11808" s="101" t="s">
        <v>1388</v>
      </c>
    </row>
    <row r="11809" spans="1:11" ht="56.25" customHeight="1">
      <c r="A11809" s="98" t="s">
        <v>634</v>
      </c>
      <c r="B11809" s="125" t="s">
        <v>1313</v>
      </c>
      <c r="C11809" s="126">
        <v>42479</v>
      </c>
      <c r="D11809" s="98" t="s">
        <v>11</v>
      </c>
      <c r="E11809" s="98">
        <v>848513</v>
      </c>
      <c r="F11809" s="98"/>
      <c r="G11809" s="127" t="s">
        <v>3498</v>
      </c>
      <c r="H11809" s="128">
        <v>50</v>
      </c>
      <c r="I11809" s="128">
        <v>0</v>
      </c>
      <c r="J11809" s="129">
        <v>50</v>
      </c>
      <c r="K11809" s="101" t="s">
        <v>1388</v>
      </c>
    </row>
    <row r="11810" spans="1:11" ht="56.25" customHeight="1">
      <c r="A11810" s="98" t="s">
        <v>634</v>
      </c>
      <c r="B11810" s="125" t="s">
        <v>1313</v>
      </c>
      <c r="C11810" s="126">
        <v>42479</v>
      </c>
      <c r="D11810" s="98" t="s">
        <v>13</v>
      </c>
      <c r="E11810" s="98">
        <v>848513</v>
      </c>
      <c r="F11810" s="98"/>
      <c r="G11810" s="127" t="s">
        <v>3499</v>
      </c>
      <c r="H11810" s="128">
        <v>1039.5</v>
      </c>
      <c r="I11810" s="128">
        <v>0</v>
      </c>
      <c r="J11810" s="129">
        <v>1039.5</v>
      </c>
      <c r="K11810" s="101" t="s">
        <v>1388</v>
      </c>
    </row>
    <row r="11811" spans="1:11" ht="56.25" customHeight="1">
      <c r="A11811" s="98" t="s">
        <v>634</v>
      </c>
      <c r="B11811" s="125" t="s">
        <v>1313</v>
      </c>
      <c r="C11811" s="126">
        <v>42480</v>
      </c>
      <c r="D11811" s="98" t="s">
        <v>6</v>
      </c>
      <c r="E11811" s="98">
        <v>848665</v>
      </c>
      <c r="F11811" s="98"/>
      <c r="G11811" s="127" t="s">
        <v>3503</v>
      </c>
      <c r="H11811" s="128">
        <v>0</v>
      </c>
      <c r="I11811" s="128">
        <v>12418.66</v>
      </c>
      <c r="J11811" s="129">
        <v>12418.66</v>
      </c>
      <c r="K11811" s="101" t="s">
        <v>1388</v>
      </c>
    </row>
    <row r="11812" spans="1:11" ht="56.25" customHeight="1">
      <c r="A11812" s="98" t="s">
        <v>634</v>
      </c>
      <c r="B11812" s="125" t="s">
        <v>1313</v>
      </c>
      <c r="C11812" s="126">
        <v>42480</v>
      </c>
      <c r="D11812" s="98" t="s">
        <v>6</v>
      </c>
      <c r="E11812" s="98">
        <v>848690</v>
      </c>
      <c r="F11812" s="98"/>
      <c r="G11812" s="127" t="s">
        <v>3504</v>
      </c>
      <c r="H11812" s="128">
        <v>0</v>
      </c>
      <c r="I11812" s="128">
        <v>2516681.87</v>
      </c>
      <c r="J11812" s="129">
        <v>2516681.87</v>
      </c>
      <c r="K11812" s="101" t="s">
        <v>1388</v>
      </c>
    </row>
    <row r="11813" spans="1:11" ht="56.25" customHeight="1">
      <c r="A11813" s="98" t="s">
        <v>634</v>
      </c>
      <c r="B11813" s="125" t="s">
        <v>1313</v>
      </c>
      <c r="C11813" s="126">
        <v>42480</v>
      </c>
      <c r="D11813" s="98" t="s">
        <v>11</v>
      </c>
      <c r="E11813" s="98">
        <v>848724</v>
      </c>
      <c r="F11813" s="98"/>
      <c r="G11813" s="127" t="s">
        <v>3528</v>
      </c>
      <c r="H11813" s="128">
        <v>50</v>
      </c>
      <c r="I11813" s="128">
        <v>0</v>
      </c>
      <c r="J11813" s="129">
        <v>50</v>
      </c>
      <c r="K11813" s="101" t="s">
        <v>1388</v>
      </c>
    </row>
    <row r="11814" spans="1:11" ht="56.25" customHeight="1">
      <c r="A11814" s="98" t="s">
        <v>634</v>
      </c>
      <c r="B11814" s="125" t="s">
        <v>1313</v>
      </c>
      <c r="C11814" s="126">
        <v>42480</v>
      </c>
      <c r="D11814" s="98" t="s">
        <v>13</v>
      </c>
      <c r="E11814" s="98">
        <v>848724</v>
      </c>
      <c r="F11814" s="98"/>
      <c r="G11814" s="127" t="s">
        <v>3527</v>
      </c>
      <c r="H11814" s="128">
        <v>57885</v>
      </c>
      <c r="I11814" s="128">
        <v>0</v>
      </c>
      <c r="J11814" s="129">
        <v>57885</v>
      </c>
      <c r="K11814" s="101" t="s">
        <v>1388</v>
      </c>
    </row>
    <row r="11815" spans="1:11" ht="56.25" customHeight="1">
      <c r="A11815" s="98" t="s">
        <v>634</v>
      </c>
      <c r="B11815" s="125" t="s">
        <v>1313</v>
      </c>
      <c r="C11815" s="126">
        <v>42481</v>
      </c>
      <c r="D11815" s="98" t="s">
        <v>11</v>
      </c>
      <c r="E11815" s="98">
        <v>848793</v>
      </c>
      <c r="F11815" s="98"/>
      <c r="G11815" s="127" t="s">
        <v>3545</v>
      </c>
      <c r="H11815" s="128">
        <v>50</v>
      </c>
      <c r="I11815" s="128">
        <v>0</v>
      </c>
      <c r="J11815" s="129">
        <v>50</v>
      </c>
      <c r="K11815" s="101" t="s">
        <v>1388</v>
      </c>
    </row>
    <row r="11816" spans="1:11" ht="56.25" customHeight="1">
      <c r="A11816" s="98" t="s">
        <v>634</v>
      </c>
      <c r="B11816" s="125" t="s">
        <v>1313</v>
      </c>
      <c r="C11816" s="126">
        <v>42481</v>
      </c>
      <c r="D11816" s="98" t="s">
        <v>13</v>
      </c>
      <c r="E11816" s="98">
        <v>848793</v>
      </c>
      <c r="F11816" s="98"/>
      <c r="G11816" s="127" t="s">
        <v>3544</v>
      </c>
      <c r="H11816" s="128">
        <v>4482</v>
      </c>
      <c r="I11816" s="128">
        <v>0</v>
      </c>
      <c r="J11816" s="129">
        <v>4482</v>
      </c>
      <c r="K11816" s="101" t="s">
        <v>1388</v>
      </c>
    </row>
    <row r="11817" spans="1:11" ht="56.25" customHeight="1">
      <c r="A11817" s="98" t="s">
        <v>634</v>
      </c>
      <c r="B11817" s="125" t="s">
        <v>1313</v>
      </c>
      <c r="C11817" s="126">
        <v>42482</v>
      </c>
      <c r="D11817" s="98" t="s">
        <v>21</v>
      </c>
      <c r="E11817" s="98">
        <v>848922</v>
      </c>
      <c r="F11817" s="98"/>
      <c r="G11817" s="127" t="s">
        <v>3570</v>
      </c>
      <c r="H11817" s="128">
        <v>44272825.979999997</v>
      </c>
      <c r="I11817" s="128">
        <v>0</v>
      </c>
      <c r="J11817" s="129">
        <v>44272825.979999997</v>
      </c>
      <c r="K11817" s="101" t="s">
        <v>1388</v>
      </c>
    </row>
    <row r="11818" spans="1:11" ht="56.25" customHeight="1">
      <c r="A11818" s="98" t="s">
        <v>634</v>
      </c>
      <c r="B11818" s="125" t="s">
        <v>1313</v>
      </c>
      <c r="C11818" s="126">
        <v>42482</v>
      </c>
      <c r="D11818" s="98" t="s">
        <v>11</v>
      </c>
      <c r="E11818" s="98">
        <v>848978</v>
      </c>
      <c r="F11818" s="98"/>
      <c r="G11818" s="127" t="s">
        <v>3572</v>
      </c>
      <c r="H11818" s="128">
        <v>50</v>
      </c>
      <c r="I11818" s="128">
        <v>0</v>
      </c>
      <c r="J11818" s="129">
        <v>50</v>
      </c>
      <c r="K11818" s="101" t="s">
        <v>1388</v>
      </c>
    </row>
    <row r="11819" spans="1:11" ht="56.25" customHeight="1">
      <c r="A11819" s="98" t="s">
        <v>634</v>
      </c>
      <c r="B11819" s="125" t="s">
        <v>1313</v>
      </c>
      <c r="C11819" s="126">
        <v>42482</v>
      </c>
      <c r="D11819" s="98" t="s">
        <v>13</v>
      </c>
      <c r="E11819" s="98">
        <v>848978</v>
      </c>
      <c r="F11819" s="98"/>
      <c r="G11819" s="127" t="s">
        <v>3573</v>
      </c>
      <c r="H11819" s="128">
        <v>11470.5</v>
      </c>
      <c r="I11819" s="128">
        <v>0</v>
      </c>
      <c r="J11819" s="129">
        <v>11470.5</v>
      </c>
      <c r="K11819" s="101" t="s">
        <v>1388</v>
      </c>
    </row>
    <row r="11820" spans="1:11" ht="56.25" customHeight="1">
      <c r="A11820" s="98" t="s">
        <v>634</v>
      </c>
      <c r="B11820" s="125" t="s">
        <v>1313</v>
      </c>
      <c r="C11820" s="126">
        <v>42485</v>
      </c>
      <c r="D11820" s="98" t="s">
        <v>13</v>
      </c>
      <c r="E11820" s="98">
        <v>849108</v>
      </c>
      <c r="F11820" s="98"/>
      <c r="G11820" s="127" t="s">
        <v>3597</v>
      </c>
      <c r="H11820" s="128">
        <v>5292800</v>
      </c>
      <c r="I11820" s="128">
        <v>0</v>
      </c>
      <c r="J11820" s="129">
        <v>5292800</v>
      </c>
      <c r="K11820" s="101" t="s">
        <v>1388</v>
      </c>
    </row>
    <row r="11821" spans="1:11" ht="56.25" customHeight="1">
      <c r="A11821" s="98" t="s">
        <v>634</v>
      </c>
      <c r="B11821" s="125" t="s">
        <v>1313</v>
      </c>
      <c r="C11821" s="126">
        <v>42485</v>
      </c>
      <c r="D11821" s="98" t="s">
        <v>11</v>
      </c>
      <c r="E11821" s="98">
        <v>849110</v>
      </c>
      <c r="F11821" s="98"/>
      <c r="G11821" s="127" t="s">
        <v>3598</v>
      </c>
      <c r="H11821" s="128">
        <v>50</v>
      </c>
      <c r="I11821" s="128">
        <v>0</v>
      </c>
      <c r="J11821" s="129">
        <v>50</v>
      </c>
      <c r="K11821" s="101" t="s">
        <v>1388</v>
      </c>
    </row>
    <row r="11822" spans="1:11" ht="56.25" customHeight="1">
      <c r="A11822" s="98" t="s">
        <v>634</v>
      </c>
      <c r="B11822" s="125" t="s">
        <v>1313</v>
      </c>
      <c r="C11822" s="126">
        <v>42485</v>
      </c>
      <c r="D11822" s="98" t="s">
        <v>11</v>
      </c>
      <c r="E11822" s="98">
        <v>849138</v>
      </c>
      <c r="F11822" s="98"/>
      <c r="G11822" s="127" t="s">
        <v>3601</v>
      </c>
      <c r="H11822" s="128">
        <v>50</v>
      </c>
      <c r="I11822" s="128">
        <v>0</v>
      </c>
      <c r="J11822" s="129">
        <v>50</v>
      </c>
      <c r="K11822" s="101" t="s">
        <v>1388</v>
      </c>
    </row>
    <row r="11823" spans="1:11" ht="56.25" customHeight="1">
      <c r="A11823" s="98" t="s">
        <v>634</v>
      </c>
      <c r="B11823" s="125" t="s">
        <v>1313</v>
      </c>
      <c r="C11823" s="126">
        <v>42485</v>
      </c>
      <c r="D11823" s="98" t="s">
        <v>13</v>
      </c>
      <c r="E11823" s="98">
        <v>849138</v>
      </c>
      <c r="F11823" s="98"/>
      <c r="G11823" s="127" t="s">
        <v>3600</v>
      </c>
      <c r="H11823" s="128">
        <v>3933</v>
      </c>
      <c r="I11823" s="128">
        <v>0</v>
      </c>
      <c r="J11823" s="129">
        <v>3933</v>
      </c>
      <c r="K11823" s="101" t="s">
        <v>1388</v>
      </c>
    </row>
    <row r="11824" spans="1:11" ht="56.25" customHeight="1">
      <c r="A11824" s="98" t="s">
        <v>634</v>
      </c>
      <c r="B11824" s="125" t="s">
        <v>1313</v>
      </c>
      <c r="C11824" s="126">
        <v>42486</v>
      </c>
      <c r="D11824" s="98" t="s">
        <v>11</v>
      </c>
      <c r="E11824" s="98">
        <v>849332</v>
      </c>
      <c r="F11824" s="98"/>
      <c r="G11824" s="127" t="s">
        <v>3648</v>
      </c>
      <c r="H11824" s="128">
        <v>50</v>
      </c>
      <c r="I11824" s="128">
        <v>0</v>
      </c>
      <c r="J11824" s="129">
        <v>50</v>
      </c>
      <c r="K11824" s="101" t="s">
        <v>1388</v>
      </c>
    </row>
    <row r="11825" spans="1:11" ht="56.25" customHeight="1">
      <c r="A11825" s="98" t="s">
        <v>634</v>
      </c>
      <c r="B11825" s="125" t="s">
        <v>1313</v>
      </c>
      <c r="C11825" s="126">
        <v>42486</v>
      </c>
      <c r="D11825" s="98" t="s">
        <v>13</v>
      </c>
      <c r="E11825" s="98">
        <v>849332</v>
      </c>
      <c r="F11825" s="98"/>
      <c r="G11825" s="127" t="s">
        <v>3647</v>
      </c>
      <c r="H11825" s="128">
        <v>3810</v>
      </c>
      <c r="I11825" s="128">
        <v>0</v>
      </c>
      <c r="J11825" s="129">
        <v>3810</v>
      </c>
      <c r="K11825" s="101" t="s">
        <v>1388</v>
      </c>
    </row>
    <row r="11826" spans="1:11" ht="56.25" customHeight="1">
      <c r="A11826" s="98" t="s">
        <v>634</v>
      </c>
      <c r="B11826" s="125" t="s">
        <v>1313</v>
      </c>
      <c r="C11826" s="126">
        <v>42487</v>
      </c>
      <c r="D11826" s="98" t="s">
        <v>11</v>
      </c>
      <c r="E11826" s="98">
        <v>849579</v>
      </c>
      <c r="F11826" s="98"/>
      <c r="G11826" s="127" t="s">
        <v>3666</v>
      </c>
      <c r="H11826" s="128">
        <v>50</v>
      </c>
      <c r="I11826" s="128">
        <v>0</v>
      </c>
      <c r="J11826" s="129">
        <v>50</v>
      </c>
      <c r="K11826" s="101" t="s">
        <v>1388</v>
      </c>
    </row>
    <row r="11827" spans="1:11" ht="56.25" customHeight="1">
      <c r="A11827" s="98" t="s">
        <v>634</v>
      </c>
      <c r="B11827" s="125" t="s">
        <v>1313</v>
      </c>
      <c r="C11827" s="126">
        <v>42487</v>
      </c>
      <c r="D11827" s="98" t="s">
        <v>13</v>
      </c>
      <c r="E11827" s="98">
        <v>849579</v>
      </c>
      <c r="F11827" s="98"/>
      <c r="G11827" s="127" t="s">
        <v>3667</v>
      </c>
      <c r="H11827" s="128">
        <v>2160</v>
      </c>
      <c r="I11827" s="128">
        <v>0</v>
      </c>
      <c r="J11827" s="129">
        <v>2160</v>
      </c>
      <c r="K11827" s="101" t="s">
        <v>1388</v>
      </c>
    </row>
    <row r="11828" spans="1:11" ht="56.25" customHeight="1">
      <c r="A11828" s="98" t="s">
        <v>634</v>
      </c>
      <c r="B11828" s="125" t="s">
        <v>1313</v>
      </c>
      <c r="C11828" s="126">
        <v>42488</v>
      </c>
      <c r="D11828" s="98" t="s">
        <v>13</v>
      </c>
      <c r="E11828" s="98">
        <v>849683</v>
      </c>
      <c r="F11828" s="98"/>
      <c r="G11828" s="127" t="s">
        <v>3698</v>
      </c>
      <c r="H11828" s="128">
        <v>409.5</v>
      </c>
      <c r="I11828" s="128">
        <v>0</v>
      </c>
      <c r="J11828" s="129">
        <v>409.5</v>
      </c>
      <c r="K11828" s="101" t="s">
        <v>1388</v>
      </c>
    </row>
    <row r="11829" spans="1:11" ht="56.25" customHeight="1">
      <c r="A11829" s="98" t="s">
        <v>634</v>
      </c>
      <c r="B11829" s="125" t="s">
        <v>1313</v>
      </c>
      <c r="C11829" s="126">
        <v>42488</v>
      </c>
      <c r="D11829" s="98" t="s">
        <v>13</v>
      </c>
      <c r="E11829" s="98">
        <v>849683</v>
      </c>
      <c r="F11829" s="98"/>
      <c r="G11829" s="127" t="s">
        <v>3699</v>
      </c>
      <c r="H11829" s="128">
        <v>50</v>
      </c>
      <c r="I11829" s="128">
        <v>0</v>
      </c>
      <c r="J11829" s="129">
        <v>50</v>
      </c>
      <c r="K11829" s="101" t="s">
        <v>1388</v>
      </c>
    </row>
    <row r="11830" spans="1:11" ht="56.25" customHeight="1">
      <c r="A11830" s="98" t="s">
        <v>634</v>
      </c>
      <c r="B11830" s="125" t="s">
        <v>1313</v>
      </c>
      <c r="C11830" s="126">
        <v>42489</v>
      </c>
      <c r="D11830" s="98" t="s">
        <v>11</v>
      </c>
      <c r="E11830" s="98">
        <v>849778</v>
      </c>
      <c r="F11830" s="98"/>
      <c r="G11830" s="127" t="s">
        <v>3722</v>
      </c>
      <c r="H11830" s="128">
        <v>50</v>
      </c>
      <c r="I11830" s="128">
        <v>0</v>
      </c>
      <c r="J11830" s="129">
        <v>50</v>
      </c>
      <c r="K11830" s="101" t="s">
        <v>1388</v>
      </c>
    </row>
    <row r="11831" spans="1:11" ht="56.25" customHeight="1">
      <c r="A11831" s="98" t="s">
        <v>634</v>
      </c>
      <c r="B11831" s="125" t="s">
        <v>1313</v>
      </c>
      <c r="C11831" s="126">
        <v>42489</v>
      </c>
      <c r="D11831" s="98" t="s">
        <v>21</v>
      </c>
      <c r="E11831" s="98">
        <v>849862</v>
      </c>
      <c r="F11831" s="98"/>
      <c r="G11831" s="127" t="s">
        <v>3723</v>
      </c>
      <c r="H11831" s="128">
        <v>10120635.85</v>
      </c>
      <c r="I11831" s="128">
        <v>0</v>
      </c>
      <c r="J11831" s="129">
        <v>10120635.85</v>
      </c>
      <c r="K11831" s="101" t="s">
        <v>1388</v>
      </c>
    </row>
    <row r="11832" spans="1:11" ht="56.25" customHeight="1">
      <c r="A11832" s="98" t="s">
        <v>634</v>
      </c>
      <c r="B11832" s="125" t="s">
        <v>1313</v>
      </c>
      <c r="C11832" s="126">
        <v>42489</v>
      </c>
      <c r="D11832" s="98" t="s">
        <v>11</v>
      </c>
      <c r="E11832" s="98">
        <v>849871</v>
      </c>
      <c r="F11832" s="98"/>
      <c r="G11832" s="127" t="s">
        <v>3725</v>
      </c>
      <c r="H11832" s="128">
        <v>511.82</v>
      </c>
      <c r="I11832" s="128">
        <v>0</v>
      </c>
      <c r="J11832" s="129">
        <v>511.82</v>
      </c>
      <c r="K11832" s="101" t="s">
        <v>1388</v>
      </c>
    </row>
    <row r="11833" spans="1:11" ht="56.25" customHeight="1">
      <c r="A11833" s="98" t="s">
        <v>634</v>
      </c>
      <c r="B11833" s="125" t="s">
        <v>1313</v>
      </c>
      <c r="C11833" s="126">
        <v>42489</v>
      </c>
      <c r="D11833" s="98" t="s">
        <v>13</v>
      </c>
      <c r="E11833" s="98">
        <v>849880</v>
      </c>
      <c r="F11833" s="98"/>
      <c r="G11833" s="127" t="s">
        <v>3727</v>
      </c>
      <c r="H11833" s="128">
        <v>5295650</v>
      </c>
      <c r="I11833" s="128">
        <v>0</v>
      </c>
      <c r="J11833" s="129">
        <v>5295650</v>
      </c>
      <c r="K11833" s="101" t="s">
        <v>1388</v>
      </c>
    </row>
    <row r="11834" spans="1:11" ht="56.25" customHeight="1">
      <c r="A11834" s="98" t="s">
        <v>634</v>
      </c>
      <c r="B11834" s="125" t="s">
        <v>1313</v>
      </c>
      <c r="C11834" s="126">
        <v>42489</v>
      </c>
      <c r="D11834" s="98" t="s">
        <v>11</v>
      </c>
      <c r="E11834" s="98">
        <v>849881</v>
      </c>
      <c r="F11834" s="98"/>
      <c r="G11834" s="127" t="s">
        <v>3729</v>
      </c>
      <c r="H11834" s="128">
        <v>50</v>
      </c>
      <c r="I11834" s="128">
        <v>0</v>
      </c>
      <c r="J11834" s="129">
        <v>50</v>
      </c>
      <c r="K11834" s="101" t="s">
        <v>1388</v>
      </c>
    </row>
    <row r="11835" spans="1:11" ht="56.25" customHeight="1">
      <c r="A11835" s="98" t="s">
        <v>634</v>
      </c>
      <c r="B11835" s="125" t="s">
        <v>1313</v>
      </c>
      <c r="C11835" s="126">
        <v>42489</v>
      </c>
      <c r="D11835" s="98" t="s">
        <v>13</v>
      </c>
      <c r="E11835" s="98">
        <v>849881</v>
      </c>
      <c r="F11835" s="98"/>
      <c r="G11835" s="127" t="s">
        <v>3728</v>
      </c>
      <c r="H11835" s="128">
        <v>9654.5</v>
      </c>
      <c r="I11835" s="128">
        <v>0</v>
      </c>
      <c r="J11835" s="129">
        <v>9654.5</v>
      </c>
      <c r="K11835" s="101" t="s">
        <v>1388</v>
      </c>
    </row>
    <row r="11836" spans="1:11" ht="56.25" customHeight="1">
      <c r="A11836" s="98" t="s">
        <v>634</v>
      </c>
      <c r="B11836" s="125" t="s">
        <v>1313</v>
      </c>
      <c r="C11836" s="126">
        <v>42489</v>
      </c>
      <c r="D11836" s="98" t="s">
        <v>11</v>
      </c>
      <c r="E11836" s="98">
        <v>849882</v>
      </c>
      <c r="F11836" s="98"/>
      <c r="G11836" s="127" t="s">
        <v>3730</v>
      </c>
      <c r="H11836" s="128">
        <v>50</v>
      </c>
      <c r="I11836" s="128">
        <v>0</v>
      </c>
      <c r="J11836" s="129">
        <v>50</v>
      </c>
      <c r="K11836" s="101" t="s">
        <v>1388</v>
      </c>
    </row>
    <row r="11837" spans="1:11" ht="56.25" customHeight="1">
      <c r="A11837" s="98" t="s">
        <v>634</v>
      </c>
      <c r="B11837" s="125" t="s">
        <v>1313</v>
      </c>
      <c r="C11837" s="126">
        <v>42493</v>
      </c>
      <c r="D11837" s="98" t="s">
        <v>11</v>
      </c>
      <c r="E11837" s="98">
        <v>850156</v>
      </c>
      <c r="F11837" s="98"/>
      <c r="G11837" s="127" t="s">
        <v>3769</v>
      </c>
      <c r="H11837" s="128">
        <v>50</v>
      </c>
      <c r="I11837" s="128">
        <v>0</v>
      </c>
      <c r="J11837" s="129">
        <v>50</v>
      </c>
      <c r="K11837" s="101" t="s">
        <v>1388</v>
      </c>
    </row>
    <row r="11838" spans="1:11" ht="56.25" customHeight="1">
      <c r="A11838" s="98" t="s">
        <v>634</v>
      </c>
      <c r="B11838" s="125" t="s">
        <v>1313</v>
      </c>
      <c r="C11838" s="126">
        <v>42493</v>
      </c>
      <c r="D11838" s="98" t="s">
        <v>13</v>
      </c>
      <c r="E11838" s="98">
        <v>850156</v>
      </c>
      <c r="F11838" s="98"/>
      <c r="G11838" s="127" t="s">
        <v>3770</v>
      </c>
      <c r="H11838" s="128">
        <v>4000</v>
      </c>
      <c r="I11838" s="128">
        <v>0</v>
      </c>
      <c r="J11838" s="129">
        <v>4000</v>
      </c>
      <c r="K11838" s="101" t="s">
        <v>1388</v>
      </c>
    </row>
    <row r="11839" spans="1:11" ht="56.25" customHeight="1">
      <c r="A11839" s="98" t="s">
        <v>634</v>
      </c>
      <c r="B11839" s="125" t="s">
        <v>1313</v>
      </c>
      <c r="C11839" s="126">
        <v>42494</v>
      </c>
      <c r="D11839" s="98" t="s">
        <v>13</v>
      </c>
      <c r="E11839" s="98">
        <v>850234</v>
      </c>
      <c r="F11839" s="98"/>
      <c r="G11839" s="127" t="s">
        <v>3788</v>
      </c>
      <c r="H11839" s="128">
        <v>5297925</v>
      </c>
      <c r="I11839" s="128">
        <v>0</v>
      </c>
      <c r="J11839" s="129">
        <v>5297925</v>
      </c>
      <c r="K11839" s="101" t="s">
        <v>1388</v>
      </c>
    </row>
    <row r="11840" spans="1:11" ht="56.25" customHeight="1">
      <c r="A11840" s="98" t="s">
        <v>634</v>
      </c>
      <c r="B11840" s="125" t="s">
        <v>1313</v>
      </c>
      <c r="C11840" s="126">
        <v>42494</v>
      </c>
      <c r="D11840" s="98" t="s">
        <v>11</v>
      </c>
      <c r="E11840" s="98">
        <v>850235</v>
      </c>
      <c r="F11840" s="98"/>
      <c r="G11840" s="127" t="s">
        <v>3789</v>
      </c>
      <c r="H11840" s="128">
        <v>50</v>
      </c>
      <c r="I11840" s="128">
        <v>0</v>
      </c>
      <c r="J11840" s="129">
        <v>50</v>
      </c>
      <c r="K11840" s="101" t="s">
        <v>1388</v>
      </c>
    </row>
    <row r="11841" spans="1:11" ht="56.25" customHeight="1">
      <c r="A11841" s="98" t="s">
        <v>634</v>
      </c>
      <c r="B11841" s="125" t="s">
        <v>1313</v>
      </c>
      <c r="C11841" s="126">
        <v>42494</v>
      </c>
      <c r="D11841" s="98" t="s">
        <v>11</v>
      </c>
      <c r="E11841" s="98">
        <v>850244</v>
      </c>
      <c r="F11841" s="98"/>
      <c r="G11841" s="127" t="s">
        <v>3790</v>
      </c>
      <c r="H11841" s="128">
        <v>50</v>
      </c>
      <c r="I11841" s="128">
        <v>0</v>
      </c>
      <c r="J11841" s="129">
        <v>50</v>
      </c>
      <c r="K11841" s="101" t="s">
        <v>1388</v>
      </c>
    </row>
    <row r="11842" spans="1:11" ht="56.25" customHeight="1">
      <c r="A11842" s="98" t="s">
        <v>634</v>
      </c>
      <c r="B11842" s="125" t="s">
        <v>1313</v>
      </c>
      <c r="C11842" s="126">
        <v>42494</v>
      </c>
      <c r="D11842" s="98" t="s">
        <v>13</v>
      </c>
      <c r="E11842" s="98">
        <v>850244</v>
      </c>
      <c r="F11842" s="98"/>
      <c r="G11842" s="127" t="s">
        <v>3791</v>
      </c>
      <c r="H11842" s="128">
        <v>206121</v>
      </c>
      <c r="I11842" s="128">
        <v>0</v>
      </c>
      <c r="J11842" s="129">
        <v>206121</v>
      </c>
      <c r="K11842" s="101" t="s">
        <v>1388</v>
      </c>
    </row>
    <row r="11843" spans="1:11" ht="56.25" customHeight="1">
      <c r="A11843" s="98" t="s">
        <v>634</v>
      </c>
      <c r="B11843" s="125" t="s">
        <v>1313</v>
      </c>
      <c r="C11843" s="126">
        <v>42494</v>
      </c>
      <c r="D11843" s="98" t="s">
        <v>6</v>
      </c>
      <c r="E11843" s="98">
        <v>850269</v>
      </c>
      <c r="F11843" s="98"/>
      <c r="G11843" s="127" t="s">
        <v>3776</v>
      </c>
      <c r="H11843" s="128">
        <v>0</v>
      </c>
      <c r="I11843" s="128">
        <v>5835.68</v>
      </c>
      <c r="J11843" s="129">
        <v>5835.68</v>
      </c>
      <c r="K11843" s="101" t="s">
        <v>1388</v>
      </c>
    </row>
    <row r="11844" spans="1:11" ht="56.25" customHeight="1">
      <c r="A11844" s="98" t="s">
        <v>634</v>
      </c>
      <c r="B11844" s="125" t="s">
        <v>1313</v>
      </c>
      <c r="C11844" s="126">
        <v>42495</v>
      </c>
      <c r="D11844" s="98" t="s">
        <v>11</v>
      </c>
      <c r="E11844" s="98">
        <v>850354</v>
      </c>
      <c r="F11844" s="98"/>
      <c r="G11844" s="127" t="s">
        <v>3815</v>
      </c>
      <c r="H11844" s="128">
        <v>50</v>
      </c>
      <c r="I11844" s="128">
        <v>0</v>
      </c>
      <c r="J11844" s="129">
        <v>50</v>
      </c>
      <c r="K11844" s="101" t="s">
        <v>1388</v>
      </c>
    </row>
    <row r="11845" spans="1:11" ht="56.25" customHeight="1">
      <c r="A11845" s="98" t="s">
        <v>634</v>
      </c>
      <c r="B11845" s="125" t="s">
        <v>1313</v>
      </c>
      <c r="C11845" s="126">
        <v>42495</v>
      </c>
      <c r="D11845" s="98" t="s">
        <v>13</v>
      </c>
      <c r="E11845" s="98">
        <v>850354</v>
      </c>
      <c r="F11845" s="98"/>
      <c r="G11845" s="127" t="s">
        <v>3814</v>
      </c>
      <c r="H11845" s="128">
        <v>376.5</v>
      </c>
      <c r="I11845" s="128">
        <v>0</v>
      </c>
      <c r="J11845" s="129">
        <v>376.5</v>
      </c>
      <c r="K11845" s="101" t="s">
        <v>1388</v>
      </c>
    </row>
    <row r="11846" spans="1:11" ht="56.25" customHeight="1">
      <c r="A11846" s="98" t="s">
        <v>634</v>
      </c>
      <c r="B11846" s="125" t="s">
        <v>1313</v>
      </c>
      <c r="C11846" s="126">
        <v>42496</v>
      </c>
      <c r="D11846" s="98" t="s">
        <v>21</v>
      </c>
      <c r="E11846" s="98">
        <v>850471</v>
      </c>
      <c r="F11846" s="98"/>
      <c r="G11846" s="127" t="s">
        <v>3838</v>
      </c>
      <c r="H11846" s="128">
        <v>22046710.109999999</v>
      </c>
      <c r="I11846" s="128">
        <v>0</v>
      </c>
      <c r="J11846" s="129">
        <v>22046710.109999999</v>
      </c>
      <c r="K11846" s="101" t="s">
        <v>1388</v>
      </c>
    </row>
    <row r="11847" spans="1:11" ht="56.25" customHeight="1">
      <c r="A11847" s="98" t="s">
        <v>634</v>
      </c>
      <c r="B11847" s="125" t="s">
        <v>1313</v>
      </c>
      <c r="C11847" s="126">
        <v>42496</v>
      </c>
      <c r="D11847" s="98" t="s">
        <v>11</v>
      </c>
      <c r="E11847" s="98">
        <v>850522</v>
      </c>
      <c r="F11847" s="98"/>
      <c r="G11847" s="127" t="s">
        <v>3841</v>
      </c>
      <c r="H11847" s="128">
        <v>50</v>
      </c>
      <c r="I11847" s="128">
        <v>0</v>
      </c>
      <c r="J11847" s="129">
        <v>50</v>
      </c>
      <c r="K11847" s="101" t="s">
        <v>1388</v>
      </c>
    </row>
    <row r="11848" spans="1:11" ht="56.25" customHeight="1">
      <c r="A11848" s="98" t="s">
        <v>634</v>
      </c>
      <c r="B11848" s="125" t="s">
        <v>1313</v>
      </c>
      <c r="C11848" s="126">
        <v>42496</v>
      </c>
      <c r="D11848" s="98" t="s">
        <v>13</v>
      </c>
      <c r="E11848" s="98">
        <v>850522</v>
      </c>
      <c r="F11848" s="98"/>
      <c r="G11848" s="127" t="s">
        <v>3842</v>
      </c>
      <c r="H11848" s="128">
        <v>11149</v>
      </c>
      <c r="I11848" s="128">
        <v>0</v>
      </c>
      <c r="J11848" s="129">
        <v>11149</v>
      </c>
      <c r="K11848" s="101" t="s">
        <v>1388</v>
      </c>
    </row>
    <row r="11849" spans="1:11" ht="56.25" customHeight="1">
      <c r="A11849" s="98" t="s">
        <v>634</v>
      </c>
      <c r="B11849" s="125" t="s">
        <v>1313</v>
      </c>
      <c r="C11849" s="126">
        <v>42499</v>
      </c>
      <c r="D11849" s="98" t="s">
        <v>11</v>
      </c>
      <c r="E11849" s="98">
        <v>850638</v>
      </c>
      <c r="F11849" s="98"/>
      <c r="G11849" s="127" t="s">
        <v>3866</v>
      </c>
      <c r="H11849" s="128">
        <v>50</v>
      </c>
      <c r="I11849" s="128">
        <v>0</v>
      </c>
      <c r="J11849" s="129">
        <v>50</v>
      </c>
      <c r="K11849" s="101" t="s">
        <v>1388</v>
      </c>
    </row>
    <row r="11850" spans="1:11" ht="56.25" customHeight="1">
      <c r="A11850" s="98" t="s">
        <v>634</v>
      </c>
      <c r="B11850" s="125" t="s">
        <v>1313</v>
      </c>
      <c r="C11850" s="126">
        <v>42499</v>
      </c>
      <c r="D11850" s="98" t="s">
        <v>13</v>
      </c>
      <c r="E11850" s="98">
        <v>850638</v>
      </c>
      <c r="F11850" s="98"/>
      <c r="G11850" s="127" t="s">
        <v>3867</v>
      </c>
      <c r="H11850" s="128">
        <v>5130</v>
      </c>
      <c r="I11850" s="128">
        <v>0</v>
      </c>
      <c r="J11850" s="129">
        <v>5130</v>
      </c>
      <c r="K11850" s="101" t="s">
        <v>1388</v>
      </c>
    </row>
    <row r="11851" spans="1:11" ht="56.25" customHeight="1">
      <c r="A11851" s="98" t="s">
        <v>634</v>
      </c>
      <c r="B11851" s="125" t="s">
        <v>1313</v>
      </c>
      <c r="C11851" s="126">
        <v>42500</v>
      </c>
      <c r="D11851" s="98" t="s">
        <v>11</v>
      </c>
      <c r="E11851" s="98">
        <v>850931</v>
      </c>
      <c r="F11851" s="98"/>
      <c r="G11851" s="127" t="s">
        <v>3893</v>
      </c>
      <c r="H11851" s="128">
        <v>50</v>
      </c>
      <c r="I11851" s="128">
        <v>0</v>
      </c>
      <c r="J11851" s="129">
        <v>50</v>
      </c>
      <c r="K11851" s="101" t="s">
        <v>1388</v>
      </c>
    </row>
    <row r="11852" spans="1:11" ht="56.25" customHeight="1">
      <c r="A11852" s="98" t="s">
        <v>634</v>
      </c>
      <c r="B11852" s="125" t="s">
        <v>1313</v>
      </c>
      <c r="C11852" s="126">
        <v>42500</v>
      </c>
      <c r="D11852" s="98" t="s">
        <v>13</v>
      </c>
      <c r="E11852" s="98">
        <v>850931</v>
      </c>
      <c r="F11852" s="98"/>
      <c r="G11852" s="127" t="s">
        <v>3892</v>
      </c>
      <c r="H11852" s="128">
        <v>1215</v>
      </c>
      <c r="I11852" s="128">
        <v>0</v>
      </c>
      <c r="J11852" s="129">
        <v>1215</v>
      </c>
      <c r="K11852" s="101" t="s">
        <v>1388</v>
      </c>
    </row>
    <row r="11853" spans="1:11" ht="56.25" customHeight="1">
      <c r="A11853" s="98" t="s">
        <v>634</v>
      </c>
      <c r="B11853" s="125" t="s">
        <v>1313</v>
      </c>
      <c r="C11853" s="126">
        <v>42501</v>
      </c>
      <c r="D11853" s="98" t="s">
        <v>13</v>
      </c>
      <c r="E11853" s="98">
        <v>850978</v>
      </c>
      <c r="F11853" s="98"/>
      <c r="G11853" s="127" t="s">
        <v>3920</v>
      </c>
      <c r="H11853" s="128">
        <v>5301200</v>
      </c>
      <c r="I11853" s="128">
        <v>0</v>
      </c>
      <c r="J11853" s="129">
        <v>5301200</v>
      </c>
      <c r="K11853" s="101" t="s">
        <v>1388</v>
      </c>
    </row>
    <row r="11854" spans="1:11" ht="56.25" customHeight="1">
      <c r="A11854" s="98" t="s">
        <v>634</v>
      </c>
      <c r="B11854" s="125" t="s">
        <v>1313</v>
      </c>
      <c r="C11854" s="126">
        <v>42501</v>
      </c>
      <c r="D11854" s="98" t="s">
        <v>11</v>
      </c>
      <c r="E11854" s="98">
        <v>850979</v>
      </c>
      <c r="F11854" s="98"/>
      <c r="G11854" s="127" t="s">
        <v>3921</v>
      </c>
      <c r="H11854" s="128">
        <v>50</v>
      </c>
      <c r="I11854" s="128">
        <v>0</v>
      </c>
      <c r="J11854" s="129">
        <v>50</v>
      </c>
      <c r="K11854" s="101" t="s">
        <v>1388</v>
      </c>
    </row>
    <row r="11855" spans="1:11" ht="56.25" customHeight="1">
      <c r="A11855" s="98" t="s">
        <v>634</v>
      </c>
      <c r="B11855" s="125" t="s">
        <v>1313</v>
      </c>
      <c r="C11855" s="126">
        <v>42501</v>
      </c>
      <c r="D11855" s="98" t="s">
        <v>11</v>
      </c>
      <c r="E11855" s="98">
        <v>851026</v>
      </c>
      <c r="F11855" s="98"/>
      <c r="G11855" s="127" t="s">
        <v>3926</v>
      </c>
      <c r="H11855" s="128">
        <v>50</v>
      </c>
      <c r="I11855" s="128">
        <v>0</v>
      </c>
      <c r="J11855" s="129">
        <v>50</v>
      </c>
      <c r="K11855" s="101" t="s">
        <v>1388</v>
      </c>
    </row>
    <row r="11856" spans="1:11" ht="56.25" customHeight="1">
      <c r="A11856" s="98" t="s">
        <v>634</v>
      </c>
      <c r="B11856" s="125" t="s">
        <v>1313</v>
      </c>
      <c r="C11856" s="126">
        <v>42501</v>
      </c>
      <c r="D11856" s="98" t="s">
        <v>13</v>
      </c>
      <c r="E11856" s="98">
        <v>851026</v>
      </c>
      <c r="F11856" s="98"/>
      <c r="G11856" s="127" t="s">
        <v>3925</v>
      </c>
      <c r="H11856" s="128">
        <v>23207</v>
      </c>
      <c r="I11856" s="128">
        <v>0</v>
      </c>
      <c r="J11856" s="129">
        <v>23207</v>
      </c>
      <c r="K11856" s="101" t="s">
        <v>1388</v>
      </c>
    </row>
    <row r="11857" spans="1:11" ht="56.25" customHeight="1">
      <c r="A11857" s="98" t="s">
        <v>634</v>
      </c>
      <c r="B11857" s="125" t="s">
        <v>1313</v>
      </c>
      <c r="C11857" s="126">
        <v>42502</v>
      </c>
      <c r="D11857" s="98" t="s">
        <v>11</v>
      </c>
      <c r="E11857" s="98">
        <v>851162</v>
      </c>
      <c r="F11857" s="98"/>
      <c r="G11857" s="127" t="s">
        <v>3964</v>
      </c>
      <c r="H11857" s="128">
        <v>50</v>
      </c>
      <c r="I11857" s="128">
        <v>0</v>
      </c>
      <c r="J11857" s="129">
        <v>50</v>
      </c>
      <c r="K11857" s="101" t="s">
        <v>1388</v>
      </c>
    </row>
    <row r="11858" spans="1:11" ht="56.25" customHeight="1">
      <c r="A11858" s="98" t="s">
        <v>634</v>
      </c>
      <c r="B11858" s="125" t="s">
        <v>1313</v>
      </c>
      <c r="C11858" s="126">
        <v>42502</v>
      </c>
      <c r="D11858" s="98" t="s">
        <v>13</v>
      </c>
      <c r="E11858" s="98">
        <v>851162</v>
      </c>
      <c r="F11858" s="98"/>
      <c r="G11858" s="127" t="s">
        <v>3963</v>
      </c>
      <c r="H11858" s="128">
        <v>3711</v>
      </c>
      <c r="I11858" s="128">
        <v>0</v>
      </c>
      <c r="J11858" s="129">
        <v>3711</v>
      </c>
      <c r="K11858" s="101" t="s">
        <v>1388</v>
      </c>
    </row>
    <row r="11859" spans="1:11" ht="56.25" customHeight="1">
      <c r="A11859" s="98" t="s">
        <v>634</v>
      </c>
      <c r="B11859" s="125" t="s">
        <v>1313</v>
      </c>
      <c r="C11859" s="126">
        <v>42503</v>
      </c>
      <c r="D11859" s="98" t="s">
        <v>21</v>
      </c>
      <c r="E11859" s="98">
        <v>851202</v>
      </c>
      <c r="F11859" s="98"/>
      <c r="G11859" s="127" t="s">
        <v>3991</v>
      </c>
      <c r="H11859" s="128">
        <v>4474077.25</v>
      </c>
      <c r="I11859" s="128">
        <v>0</v>
      </c>
      <c r="J11859" s="129">
        <v>4474077.25</v>
      </c>
      <c r="K11859" s="101" t="s">
        <v>1388</v>
      </c>
    </row>
    <row r="11860" spans="1:11" ht="56.25" customHeight="1">
      <c r="A11860" s="98" t="s">
        <v>634</v>
      </c>
      <c r="B11860" s="125" t="s">
        <v>1313</v>
      </c>
      <c r="C11860" s="126">
        <v>42503</v>
      </c>
      <c r="D11860" s="98" t="s">
        <v>11</v>
      </c>
      <c r="E11860" s="98">
        <v>851282</v>
      </c>
      <c r="F11860" s="98"/>
      <c r="G11860" s="127" t="s">
        <v>4007</v>
      </c>
      <c r="H11860" s="128">
        <v>660</v>
      </c>
      <c r="I11860" s="128">
        <v>0</v>
      </c>
      <c r="J11860" s="129">
        <v>660</v>
      </c>
      <c r="K11860" s="101" t="s">
        <v>1388</v>
      </c>
    </row>
    <row r="11861" spans="1:11" ht="56.25" customHeight="1">
      <c r="A11861" s="98" t="s">
        <v>634</v>
      </c>
      <c r="B11861" s="125" t="s">
        <v>1313</v>
      </c>
      <c r="C11861" s="126">
        <v>42503</v>
      </c>
      <c r="D11861" s="98" t="s">
        <v>13</v>
      </c>
      <c r="E11861" s="98">
        <v>851316</v>
      </c>
      <c r="F11861" s="98"/>
      <c r="G11861" s="127" t="s">
        <v>4010</v>
      </c>
      <c r="H11861" s="128">
        <v>152248.35</v>
      </c>
      <c r="I11861" s="128">
        <v>0</v>
      </c>
      <c r="J11861" s="129">
        <v>152248.35</v>
      </c>
      <c r="K11861" s="101" t="s">
        <v>1388</v>
      </c>
    </row>
    <row r="11862" spans="1:11" ht="56.25" customHeight="1">
      <c r="A11862" s="98" t="s">
        <v>634</v>
      </c>
      <c r="B11862" s="125" t="s">
        <v>1313</v>
      </c>
      <c r="C11862" s="126">
        <v>42503</v>
      </c>
      <c r="D11862" s="98" t="s">
        <v>11</v>
      </c>
      <c r="E11862" s="98">
        <v>851326</v>
      </c>
      <c r="F11862" s="98"/>
      <c r="G11862" s="127" t="s">
        <v>4013</v>
      </c>
      <c r="H11862" s="128">
        <v>50</v>
      </c>
      <c r="I11862" s="128">
        <v>0</v>
      </c>
      <c r="J11862" s="129">
        <v>50</v>
      </c>
      <c r="K11862" s="101" t="s">
        <v>1388</v>
      </c>
    </row>
    <row r="11863" spans="1:11" ht="56.25" customHeight="1">
      <c r="A11863" s="98" t="s">
        <v>634</v>
      </c>
      <c r="B11863" s="125" t="s">
        <v>1313</v>
      </c>
      <c r="C11863" s="126">
        <v>42503</v>
      </c>
      <c r="D11863" s="98" t="s">
        <v>13</v>
      </c>
      <c r="E11863" s="98">
        <v>851326</v>
      </c>
      <c r="F11863" s="98"/>
      <c r="G11863" s="127" t="s">
        <v>4012</v>
      </c>
      <c r="H11863" s="128">
        <v>9336</v>
      </c>
      <c r="I11863" s="128">
        <v>0</v>
      </c>
      <c r="J11863" s="129">
        <v>9336</v>
      </c>
      <c r="K11863" s="101" t="s">
        <v>1388</v>
      </c>
    </row>
    <row r="11864" spans="1:11" ht="56.25" customHeight="1">
      <c r="A11864" s="98" t="s">
        <v>634</v>
      </c>
      <c r="B11864" s="125" t="s">
        <v>1313</v>
      </c>
      <c r="C11864" s="126">
        <v>42503</v>
      </c>
      <c r="D11864" s="98" t="s">
        <v>6</v>
      </c>
      <c r="E11864" s="98">
        <v>851332</v>
      </c>
      <c r="F11864" s="98"/>
      <c r="G11864" s="127" t="s">
        <v>3980</v>
      </c>
      <c r="H11864" s="128">
        <v>0</v>
      </c>
      <c r="I11864" s="128">
        <v>1963114.01</v>
      </c>
      <c r="J11864" s="129">
        <v>1963114.01</v>
      </c>
      <c r="K11864" s="101" t="s">
        <v>1388</v>
      </c>
    </row>
    <row r="11865" spans="1:11" ht="56.25" customHeight="1">
      <c r="A11865" s="98" t="s">
        <v>634</v>
      </c>
      <c r="B11865" s="125" t="s">
        <v>1313</v>
      </c>
      <c r="C11865" s="126">
        <v>42506</v>
      </c>
      <c r="D11865" s="98" t="s">
        <v>13</v>
      </c>
      <c r="E11865" s="98">
        <v>851453</v>
      </c>
      <c r="F11865" s="98"/>
      <c r="G11865" s="127" t="s">
        <v>4063</v>
      </c>
      <c r="H11865" s="128">
        <v>6364200</v>
      </c>
      <c r="I11865" s="128">
        <v>0</v>
      </c>
      <c r="J11865" s="129">
        <v>6364200</v>
      </c>
      <c r="K11865" s="101" t="s">
        <v>1388</v>
      </c>
    </row>
    <row r="11866" spans="1:11" ht="56.25" customHeight="1">
      <c r="A11866" s="98" t="s">
        <v>634</v>
      </c>
      <c r="B11866" s="125" t="s">
        <v>1313</v>
      </c>
      <c r="C11866" s="126">
        <v>42506</v>
      </c>
      <c r="D11866" s="98" t="s">
        <v>13</v>
      </c>
      <c r="E11866" s="98">
        <v>851453</v>
      </c>
      <c r="F11866" s="98"/>
      <c r="G11866" s="127" t="s">
        <v>4064</v>
      </c>
      <c r="H11866" s="128">
        <v>85201200</v>
      </c>
      <c r="I11866" s="128">
        <v>0</v>
      </c>
      <c r="J11866" s="129">
        <v>85201200</v>
      </c>
      <c r="K11866" s="101" t="s">
        <v>1388</v>
      </c>
    </row>
    <row r="11867" spans="1:11" ht="56.25" customHeight="1">
      <c r="A11867" s="98" t="s">
        <v>634</v>
      </c>
      <c r="B11867" s="125" t="s">
        <v>1313</v>
      </c>
      <c r="C11867" s="126">
        <v>42506</v>
      </c>
      <c r="D11867" s="98" t="s">
        <v>11</v>
      </c>
      <c r="E11867" s="98">
        <v>851454</v>
      </c>
      <c r="F11867" s="98"/>
      <c r="G11867" s="127" t="s">
        <v>4065</v>
      </c>
      <c r="H11867" s="128">
        <v>50</v>
      </c>
      <c r="I11867" s="128">
        <v>0</v>
      </c>
      <c r="J11867" s="129">
        <v>50</v>
      </c>
      <c r="K11867" s="101" t="s">
        <v>1388</v>
      </c>
    </row>
    <row r="11868" spans="1:11" ht="56.25" customHeight="1">
      <c r="A11868" s="98" t="s">
        <v>634</v>
      </c>
      <c r="B11868" s="125" t="s">
        <v>1313</v>
      </c>
      <c r="C11868" s="126">
        <v>42506</v>
      </c>
      <c r="D11868" s="98" t="s">
        <v>11</v>
      </c>
      <c r="E11868" s="98">
        <v>851460</v>
      </c>
      <c r="F11868" s="98"/>
      <c r="G11868" s="127" t="s">
        <v>4066</v>
      </c>
      <c r="H11868" s="128">
        <v>50</v>
      </c>
      <c r="I11868" s="128">
        <v>0</v>
      </c>
      <c r="J11868" s="129">
        <v>50</v>
      </c>
      <c r="K11868" s="101" t="s">
        <v>1388</v>
      </c>
    </row>
    <row r="11869" spans="1:11" ht="56.25" customHeight="1">
      <c r="A11869" s="98" t="s">
        <v>634</v>
      </c>
      <c r="B11869" s="125" t="s">
        <v>1313</v>
      </c>
      <c r="C11869" s="126">
        <v>42506</v>
      </c>
      <c r="D11869" s="98" t="s">
        <v>13</v>
      </c>
      <c r="E11869" s="98">
        <v>851460</v>
      </c>
      <c r="F11869" s="98"/>
      <c r="G11869" s="127" t="s">
        <v>4067</v>
      </c>
      <c r="H11869" s="128">
        <v>75</v>
      </c>
      <c r="I11869" s="128">
        <v>0</v>
      </c>
      <c r="J11869" s="129">
        <v>75</v>
      </c>
      <c r="K11869" s="101" t="s">
        <v>1388</v>
      </c>
    </row>
    <row r="11870" spans="1:11" ht="56.25" customHeight="1">
      <c r="A11870" s="98" t="s">
        <v>634</v>
      </c>
      <c r="B11870" s="125" t="s">
        <v>1313</v>
      </c>
      <c r="C11870" s="126">
        <v>42506</v>
      </c>
      <c r="D11870" s="98" t="s">
        <v>11</v>
      </c>
      <c r="E11870" s="98">
        <v>851523</v>
      </c>
      <c r="F11870" s="98"/>
      <c r="G11870" s="127" t="s">
        <v>4070</v>
      </c>
      <c r="H11870" s="128">
        <v>50</v>
      </c>
      <c r="I11870" s="128">
        <v>0</v>
      </c>
      <c r="J11870" s="129">
        <v>50</v>
      </c>
      <c r="K11870" s="101" t="s">
        <v>1388</v>
      </c>
    </row>
    <row r="11871" spans="1:11" ht="56.25" customHeight="1">
      <c r="A11871" s="98" t="s">
        <v>634</v>
      </c>
      <c r="B11871" s="125" t="s">
        <v>1313</v>
      </c>
      <c r="C11871" s="126">
        <v>42506</v>
      </c>
      <c r="D11871" s="98" t="s">
        <v>13</v>
      </c>
      <c r="E11871" s="98">
        <v>851523</v>
      </c>
      <c r="F11871" s="98"/>
      <c r="G11871" s="127" t="s">
        <v>4071</v>
      </c>
      <c r="H11871" s="128">
        <v>3405299.19</v>
      </c>
      <c r="I11871" s="128">
        <v>0</v>
      </c>
      <c r="J11871" s="129">
        <v>3405299.19</v>
      </c>
      <c r="K11871" s="101" t="s">
        <v>1388</v>
      </c>
    </row>
    <row r="11872" spans="1:11" ht="56.25" customHeight="1">
      <c r="A11872" s="98" t="s">
        <v>634</v>
      </c>
      <c r="B11872" s="125" t="s">
        <v>1313</v>
      </c>
      <c r="C11872" s="126">
        <v>42507</v>
      </c>
      <c r="D11872" s="98" t="s">
        <v>11</v>
      </c>
      <c r="E11872" s="98">
        <v>851595</v>
      </c>
      <c r="F11872" s="98"/>
      <c r="G11872" s="127" t="s">
        <v>4097</v>
      </c>
      <c r="H11872" s="128">
        <v>50</v>
      </c>
      <c r="I11872" s="128">
        <v>0</v>
      </c>
      <c r="J11872" s="129">
        <v>50</v>
      </c>
      <c r="K11872" s="101" t="s">
        <v>1388</v>
      </c>
    </row>
    <row r="11873" spans="1:11" ht="56.25" customHeight="1">
      <c r="A11873" s="98" t="s">
        <v>634</v>
      </c>
      <c r="B11873" s="125" t="s">
        <v>1313</v>
      </c>
      <c r="C11873" s="126">
        <v>42507</v>
      </c>
      <c r="D11873" s="98" t="s">
        <v>13</v>
      </c>
      <c r="E11873" s="98">
        <v>851595</v>
      </c>
      <c r="F11873" s="98"/>
      <c r="G11873" s="127" t="s">
        <v>4098</v>
      </c>
      <c r="H11873" s="128">
        <v>1845</v>
      </c>
      <c r="I11873" s="128">
        <v>0</v>
      </c>
      <c r="J11873" s="129">
        <v>1845</v>
      </c>
      <c r="K11873" s="101" t="s">
        <v>1388</v>
      </c>
    </row>
    <row r="11874" spans="1:11" ht="56.25" customHeight="1">
      <c r="A11874" s="98" t="s">
        <v>634</v>
      </c>
      <c r="B11874" s="125" t="s">
        <v>1313</v>
      </c>
      <c r="C11874" s="126">
        <v>42507</v>
      </c>
      <c r="D11874" s="98" t="s">
        <v>6</v>
      </c>
      <c r="E11874" s="98">
        <v>851665</v>
      </c>
      <c r="F11874" s="98"/>
      <c r="G11874" s="127" t="s">
        <v>4078</v>
      </c>
      <c r="H11874" s="128">
        <v>0</v>
      </c>
      <c r="I11874" s="128">
        <v>130500</v>
      </c>
      <c r="J11874" s="129">
        <v>130500</v>
      </c>
      <c r="K11874" s="101" t="s">
        <v>1388</v>
      </c>
    </row>
    <row r="11875" spans="1:11" ht="56.25" customHeight="1">
      <c r="A11875" s="98" t="s">
        <v>634</v>
      </c>
      <c r="B11875" s="125" t="s">
        <v>1313</v>
      </c>
      <c r="C11875" s="126">
        <v>42508</v>
      </c>
      <c r="D11875" s="98" t="s">
        <v>11</v>
      </c>
      <c r="E11875" s="98">
        <v>851820</v>
      </c>
      <c r="F11875" s="98"/>
      <c r="G11875" s="127" t="s">
        <v>4135</v>
      </c>
      <c r="H11875" s="128">
        <v>50</v>
      </c>
      <c r="I11875" s="128">
        <v>0</v>
      </c>
      <c r="J11875" s="129">
        <v>50</v>
      </c>
      <c r="K11875" s="101" t="s">
        <v>1388</v>
      </c>
    </row>
    <row r="11876" spans="1:11" ht="56.25" customHeight="1">
      <c r="A11876" s="98" t="s">
        <v>634</v>
      </c>
      <c r="B11876" s="125" t="s">
        <v>1313</v>
      </c>
      <c r="C11876" s="126">
        <v>42508</v>
      </c>
      <c r="D11876" s="98" t="s">
        <v>13</v>
      </c>
      <c r="E11876" s="98">
        <v>851820</v>
      </c>
      <c r="F11876" s="98"/>
      <c r="G11876" s="127" t="s">
        <v>4134</v>
      </c>
      <c r="H11876" s="128">
        <v>7921.5</v>
      </c>
      <c r="I11876" s="128">
        <v>0</v>
      </c>
      <c r="J11876" s="129">
        <v>7921.5</v>
      </c>
      <c r="K11876" s="101" t="s">
        <v>1388</v>
      </c>
    </row>
    <row r="11877" spans="1:11" ht="56.25" customHeight="1">
      <c r="A11877" s="98" t="s">
        <v>634</v>
      </c>
      <c r="B11877" s="125" t="s">
        <v>1313</v>
      </c>
      <c r="C11877" s="126">
        <v>42509</v>
      </c>
      <c r="D11877" s="98" t="s">
        <v>13</v>
      </c>
      <c r="E11877" s="98">
        <v>851912</v>
      </c>
      <c r="F11877" s="98"/>
      <c r="G11877" s="127" t="s">
        <v>4152</v>
      </c>
      <c r="H11877" s="128">
        <v>6036800</v>
      </c>
      <c r="I11877" s="128">
        <v>0</v>
      </c>
      <c r="J11877" s="129">
        <v>6036800</v>
      </c>
      <c r="K11877" s="101" t="s">
        <v>1388</v>
      </c>
    </row>
    <row r="11878" spans="1:11" ht="56.25" customHeight="1">
      <c r="A11878" s="98" t="s">
        <v>634</v>
      </c>
      <c r="B11878" s="125" t="s">
        <v>1313</v>
      </c>
      <c r="C11878" s="126">
        <v>42509</v>
      </c>
      <c r="D11878" s="98" t="s">
        <v>11</v>
      </c>
      <c r="E11878" s="98">
        <v>851915</v>
      </c>
      <c r="F11878" s="98"/>
      <c r="G11878" s="127" t="s">
        <v>4154</v>
      </c>
      <c r="H11878" s="128">
        <v>50</v>
      </c>
      <c r="I11878" s="128">
        <v>0</v>
      </c>
      <c r="J11878" s="129">
        <v>50</v>
      </c>
      <c r="K11878" s="101" t="s">
        <v>1388</v>
      </c>
    </row>
    <row r="11879" spans="1:11" ht="56.25" customHeight="1">
      <c r="A11879" s="98" t="s">
        <v>634</v>
      </c>
      <c r="B11879" s="125" t="s">
        <v>1313</v>
      </c>
      <c r="C11879" s="126">
        <v>42509</v>
      </c>
      <c r="D11879" s="98" t="s">
        <v>11</v>
      </c>
      <c r="E11879" s="98">
        <v>851944</v>
      </c>
      <c r="F11879" s="98"/>
      <c r="G11879" s="127" t="s">
        <v>4157</v>
      </c>
      <c r="H11879" s="128">
        <v>50</v>
      </c>
      <c r="I11879" s="128">
        <v>0</v>
      </c>
      <c r="J11879" s="129">
        <v>50</v>
      </c>
      <c r="K11879" s="101" t="s">
        <v>1388</v>
      </c>
    </row>
    <row r="11880" spans="1:11" ht="56.25" customHeight="1">
      <c r="A11880" s="98" t="s">
        <v>634</v>
      </c>
      <c r="B11880" s="125" t="s">
        <v>1313</v>
      </c>
      <c r="C11880" s="126">
        <v>42509</v>
      </c>
      <c r="D11880" s="98" t="s">
        <v>13</v>
      </c>
      <c r="E11880" s="98">
        <v>851944</v>
      </c>
      <c r="F11880" s="98"/>
      <c r="G11880" s="127" t="s">
        <v>4158</v>
      </c>
      <c r="H11880" s="128">
        <v>1738.5</v>
      </c>
      <c r="I11880" s="128">
        <v>0</v>
      </c>
      <c r="J11880" s="129">
        <v>1738.5</v>
      </c>
      <c r="K11880" s="101" t="s">
        <v>1388</v>
      </c>
    </row>
    <row r="11881" spans="1:11" ht="56.25" customHeight="1">
      <c r="A11881" s="98" t="s">
        <v>634</v>
      </c>
      <c r="B11881" s="125" t="s">
        <v>1313</v>
      </c>
      <c r="C11881" s="126">
        <v>42510</v>
      </c>
      <c r="D11881" s="98" t="s">
        <v>21</v>
      </c>
      <c r="E11881" s="98">
        <v>852025</v>
      </c>
      <c r="F11881" s="98"/>
      <c r="G11881" s="127" t="s">
        <v>4179</v>
      </c>
      <c r="H11881" s="128">
        <v>20432007.149999999</v>
      </c>
      <c r="I11881" s="128">
        <v>0</v>
      </c>
      <c r="J11881" s="129">
        <v>20432007.149999999</v>
      </c>
      <c r="K11881" s="101" t="s">
        <v>1388</v>
      </c>
    </row>
    <row r="11882" spans="1:11" ht="56.25" customHeight="1">
      <c r="A11882" s="98" t="s">
        <v>634</v>
      </c>
      <c r="B11882" s="125" t="s">
        <v>1313</v>
      </c>
      <c r="C11882" s="126">
        <v>42510</v>
      </c>
      <c r="D11882" s="98" t="s">
        <v>11</v>
      </c>
      <c r="E11882" s="98">
        <v>852028</v>
      </c>
      <c r="F11882" s="98"/>
      <c r="G11882" s="127" t="s">
        <v>4181</v>
      </c>
      <c r="H11882" s="128">
        <v>50</v>
      </c>
      <c r="I11882" s="128">
        <v>0</v>
      </c>
      <c r="J11882" s="129">
        <v>50</v>
      </c>
      <c r="K11882" s="101" t="s">
        <v>1388</v>
      </c>
    </row>
    <row r="11883" spans="1:11" ht="56.25" customHeight="1">
      <c r="A11883" s="98" t="s">
        <v>634</v>
      </c>
      <c r="B11883" s="125" t="s">
        <v>1313</v>
      </c>
      <c r="C11883" s="126">
        <v>42510</v>
      </c>
      <c r="D11883" s="98" t="s">
        <v>13</v>
      </c>
      <c r="E11883" s="98">
        <v>852028</v>
      </c>
      <c r="F11883" s="98"/>
      <c r="G11883" s="127" t="s">
        <v>4180</v>
      </c>
      <c r="H11883" s="128">
        <v>87646</v>
      </c>
      <c r="I11883" s="128">
        <v>0</v>
      </c>
      <c r="J11883" s="129">
        <v>87646</v>
      </c>
      <c r="K11883" s="101" t="s">
        <v>1388</v>
      </c>
    </row>
    <row r="11884" spans="1:11" ht="56.25" customHeight="1">
      <c r="A11884" s="98" t="s">
        <v>634</v>
      </c>
      <c r="B11884" s="125" t="s">
        <v>1313</v>
      </c>
      <c r="C11884" s="126">
        <v>42510</v>
      </c>
      <c r="D11884" s="98" t="s">
        <v>6</v>
      </c>
      <c r="E11884" s="98">
        <v>852039</v>
      </c>
      <c r="F11884" s="98"/>
      <c r="G11884" s="127" t="s">
        <v>4171</v>
      </c>
      <c r="H11884" s="128">
        <v>0</v>
      </c>
      <c r="I11884" s="128">
        <v>9770.4500000000007</v>
      </c>
      <c r="J11884" s="129">
        <v>9770.4500000000007</v>
      </c>
      <c r="K11884" s="101" t="s">
        <v>1388</v>
      </c>
    </row>
    <row r="11885" spans="1:11" ht="56.25" customHeight="1">
      <c r="A11885" s="98" t="s">
        <v>634</v>
      </c>
      <c r="B11885" s="125" t="s">
        <v>1313</v>
      </c>
      <c r="C11885" s="126">
        <v>42510</v>
      </c>
      <c r="D11885" s="98" t="s">
        <v>6</v>
      </c>
      <c r="E11885" s="98">
        <v>852055</v>
      </c>
      <c r="F11885" s="98"/>
      <c r="G11885" s="127" t="s">
        <v>4172</v>
      </c>
      <c r="H11885" s="128">
        <v>0</v>
      </c>
      <c r="I11885" s="128">
        <v>2516681.87</v>
      </c>
      <c r="J11885" s="129">
        <v>2516681.87</v>
      </c>
      <c r="K11885" s="101" t="s">
        <v>1388</v>
      </c>
    </row>
    <row r="11886" spans="1:11" ht="56.25" customHeight="1">
      <c r="A11886" s="98" t="s">
        <v>634</v>
      </c>
      <c r="B11886" s="125" t="s">
        <v>1313</v>
      </c>
      <c r="C11886" s="126">
        <v>42513</v>
      </c>
      <c r="D11886" s="98" t="s">
        <v>11</v>
      </c>
      <c r="E11886" s="98">
        <v>852162</v>
      </c>
      <c r="F11886" s="98"/>
      <c r="G11886" s="127" t="s">
        <v>4223</v>
      </c>
      <c r="H11886" s="128">
        <v>964.64</v>
      </c>
      <c r="I11886" s="128">
        <v>0</v>
      </c>
      <c r="J11886" s="129">
        <v>964.64</v>
      </c>
      <c r="K11886" s="101" t="s">
        <v>1388</v>
      </c>
    </row>
    <row r="11887" spans="1:11" ht="56.25" customHeight="1">
      <c r="A11887" s="98" t="s">
        <v>634</v>
      </c>
      <c r="B11887" s="125" t="s">
        <v>1313</v>
      </c>
      <c r="C11887" s="126">
        <v>42513</v>
      </c>
      <c r="D11887" s="98" t="s">
        <v>11</v>
      </c>
      <c r="E11887" s="98">
        <v>852183</v>
      </c>
      <c r="F11887" s="98"/>
      <c r="G11887" s="127" t="s">
        <v>4225</v>
      </c>
      <c r="H11887" s="128">
        <v>50</v>
      </c>
      <c r="I11887" s="128">
        <v>0</v>
      </c>
      <c r="J11887" s="129">
        <v>50</v>
      </c>
      <c r="K11887" s="101" t="s">
        <v>1388</v>
      </c>
    </row>
    <row r="11888" spans="1:11" ht="56.25" customHeight="1">
      <c r="A11888" s="98" t="s">
        <v>634</v>
      </c>
      <c r="B11888" s="125" t="s">
        <v>1313</v>
      </c>
      <c r="C11888" s="126">
        <v>42513</v>
      </c>
      <c r="D11888" s="98" t="s">
        <v>13</v>
      </c>
      <c r="E11888" s="98">
        <v>852183</v>
      </c>
      <c r="F11888" s="98"/>
      <c r="G11888" s="127" t="s">
        <v>4224</v>
      </c>
      <c r="H11888" s="128">
        <v>6055</v>
      </c>
      <c r="I11888" s="128">
        <v>0</v>
      </c>
      <c r="J11888" s="129">
        <v>6055</v>
      </c>
      <c r="K11888" s="101" t="s">
        <v>1388</v>
      </c>
    </row>
    <row r="11889" spans="1:11" ht="56.25" customHeight="1">
      <c r="A11889" s="98" t="s">
        <v>634</v>
      </c>
      <c r="B11889" s="125" t="s">
        <v>1313</v>
      </c>
      <c r="C11889" s="126">
        <v>42514</v>
      </c>
      <c r="D11889" s="98" t="s">
        <v>13</v>
      </c>
      <c r="E11889" s="98">
        <v>852353</v>
      </c>
      <c r="F11889" s="98"/>
      <c r="G11889" s="127" t="s">
        <v>4262</v>
      </c>
      <c r="H11889" s="128">
        <v>4777807.5</v>
      </c>
      <c r="I11889" s="128">
        <v>0</v>
      </c>
      <c r="J11889" s="129">
        <v>4777807.5</v>
      </c>
      <c r="K11889" s="101" t="s">
        <v>1388</v>
      </c>
    </row>
    <row r="11890" spans="1:11" ht="56.25" customHeight="1">
      <c r="A11890" s="98" t="s">
        <v>634</v>
      </c>
      <c r="B11890" s="125" t="s">
        <v>1313</v>
      </c>
      <c r="C11890" s="126">
        <v>42514</v>
      </c>
      <c r="D11890" s="98" t="s">
        <v>11</v>
      </c>
      <c r="E11890" s="98">
        <v>852355</v>
      </c>
      <c r="F11890" s="98"/>
      <c r="G11890" s="127" t="s">
        <v>4263</v>
      </c>
      <c r="H11890" s="128">
        <v>50</v>
      </c>
      <c r="I11890" s="128">
        <v>0</v>
      </c>
      <c r="J11890" s="129">
        <v>50</v>
      </c>
      <c r="K11890" s="101" t="s">
        <v>1388</v>
      </c>
    </row>
    <row r="11891" spans="1:11" ht="56.25" customHeight="1">
      <c r="A11891" s="98" t="s">
        <v>634</v>
      </c>
      <c r="B11891" s="125" t="s">
        <v>1313</v>
      </c>
      <c r="C11891" s="126">
        <v>42514</v>
      </c>
      <c r="D11891" s="98" t="s">
        <v>13</v>
      </c>
      <c r="E11891" s="98">
        <v>852355</v>
      </c>
      <c r="F11891" s="98"/>
      <c r="G11891" s="127" t="s">
        <v>4264</v>
      </c>
      <c r="H11891" s="128">
        <v>59353</v>
      </c>
      <c r="I11891" s="128">
        <v>0</v>
      </c>
      <c r="J11891" s="129">
        <v>59353</v>
      </c>
      <c r="K11891" s="101" t="s">
        <v>1388</v>
      </c>
    </row>
    <row r="11892" spans="1:11" ht="56.25" customHeight="1">
      <c r="A11892" s="98" t="s">
        <v>634</v>
      </c>
      <c r="B11892" s="125" t="s">
        <v>1313</v>
      </c>
      <c r="C11892" s="126">
        <v>42514</v>
      </c>
      <c r="D11892" s="98" t="s">
        <v>11</v>
      </c>
      <c r="E11892" s="98">
        <v>852357</v>
      </c>
      <c r="F11892" s="98"/>
      <c r="G11892" s="127" t="s">
        <v>4265</v>
      </c>
      <c r="H11892" s="128">
        <v>50</v>
      </c>
      <c r="I11892" s="128">
        <v>0</v>
      </c>
      <c r="J11892" s="129">
        <v>50</v>
      </c>
      <c r="K11892" s="101" t="s">
        <v>1388</v>
      </c>
    </row>
    <row r="11893" spans="1:11" ht="56.25" customHeight="1">
      <c r="A11893" s="98" t="s">
        <v>634</v>
      </c>
      <c r="B11893" s="125" t="s">
        <v>1313</v>
      </c>
      <c r="C11893" s="126">
        <v>42515</v>
      </c>
      <c r="D11893" s="98" t="s">
        <v>11</v>
      </c>
      <c r="E11893" s="98">
        <v>852616</v>
      </c>
      <c r="F11893" s="98"/>
      <c r="G11893" s="127" t="s">
        <v>4288</v>
      </c>
      <c r="H11893" s="128">
        <v>50</v>
      </c>
      <c r="I11893" s="128">
        <v>0</v>
      </c>
      <c r="J11893" s="129">
        <v>50</v>
      </c>
      <c r="K11893" s="101" t="s">
        <v>1388</v>
      </c>
    </row>
    <row r="11894" spans="1:11" ht="56.25" customHeight="1">
      <c r="A11894" s="98" t="s">
        <v>634</v>
      </c>
      <c r="B11894" s="125" t="s">
        <v>1313</v>
      </c>
      <c r="C11894" s="126">
        <v>42515</v>
      </c>
      <c r="D11894" s="98" t="s">
        <v>13</v>
      </c>
      <c r="E11894" s="98">
        <v>852616</v>
      </c>
      <c r="F11894" s="98"/>
      <c r="G11894" s="127" t="s">
        <v>4287</v>
      </c>
      <c r="H11894" s="128">
        <v>123223.5</v>
      </c>
      <c r="I11894" s="128">
        <v>0</v>
      </c>
      <c r="J11894" s="129">
        <v>123223.5</v>
      </c>
      <c r="K11894" s="101" t="s">
        <v>1388</v>
      </c>
    </row>
    <row r="11895" spans="1:11" ht="56.25" customHeight="1">
      <c r="A11895" s="98" t="s">
        <v>634</v>
      </c>
      <c r="B11895" s="125" t="s">
        <v>1313</v>
      </c>
      <c r="C11895" s="126">
        <v>42517</v>
      </c>
      <c r="D11895" s="98" t="s">
        <v>21</v>
      </c>
      <c r="E11895" s="98">
        <v>852816</v>
      </c>
      <c r="F11895" s="98"/>
      <c r="G11895" s="127" t="s">
        <v>4321</v>
      </c>
      <c r="H11895" s="128">
        <v>15485846.039999999</v>
      </c>
      <c r="I11895" s="128">
        <v>0</v>
      </c>
      <c r="J11895" s="129">
        <v>15485846.039999999</v>
      </c>
      <c r="K11895" s="101" t="s">
        <v>1388</v>
      </c>
    </row>
    <row r="11896" spans="1:11" ht="56.25" customHeight="1">
      <c r="A11896" s="98" t="s">
        <v>634</v>
      </c>
      <c r="B11896" s="125" t="s">
        <v>1313</v>
      </c>
      <c r="C11896" s="126">
        <v>42517</v>
      </c>
      <c r="D11896" s="98" t="s">
        <v>11</v>
      </c>
      <c r="E11896" s="98">
        <v>852819</v>
      </c>
      <c r="F11896" s="98"/>
      <c r="G11896" s="127" t="s">
        <v>4322</v>
      </c>
      <c r="H11896" s="128">
        <v>50</v>
      </c>
      <c r="I11896" s="128">
        <v>0</v>
      </c>
      <c r="J11896" s="129">
        <v>50</v>
      </c>
      <c r="K11896" s="101" t="s">
        <v>1388</v>
      </c>
    </row>
    <row r="11897" spans="1:11" ht="56.25" customHeight="1">
      <c r="A11897" s="98" t="s">
        <v>634</v>
      </c>
      <c r="B11897" s="125" t="s">
        <v>1313</v>
      </c>
      <c r="C11897" s="126">
        <v>42517</v>
      </c>
      <c r="D11897" s="98" t="s">
        <v>13</v>
      </c>
      <c r="E11897" s="98">
        <v>852819</v>
      </c>
      <c r="F11897" s="98"/>
      <c r="G11897" s="127" t="s">
        <v>4323</v>
      </c>
      <c r="H11897" s="128">
        <v>134236.5</v>
      </c>
      <c r="I11897" s="128">
        <v>0</v>
      </c>
      <c r="J11897" s="129">
        <v>134236.5</v>
      </c>
      <c r="K11897" s="101" t="s">
        <v>1388</v>
      </c>
    </row>
    <row r="11898" spans="1:11" ht="56.25" customHeight="1">
      <c r="A11898" s="98" t="s">
        <v>634</v>
      </c>
      <c r="B11898" s="125" t="s">
        <v>1313</v>
      </c>
      <c r="C11898" s="126">
        <v>42520</v>
      </c>
      <c r="D11898" s="98" t="s">
        <v>11</v>
      </c>
      <c r="E11898" s="98">
        <v>852969</v>
      </c>
      <c r="F11898" s="98"/>
      <c r="G11898" s="127" t="s">
        <v>4345</v>
      </c>
      <c r="H11898" s="128">
        <v>50</v>
      </c>
      <c r="I11898" s="128">
        <v>0</v>
      </c>
      <c r="J11898" s="129">
        <v>50</v>
      </c>
      <c r="K11898" s="101" t="s">
        <v>1388</v>
      </c>
    </row>
    <row r="11899" spans="1:11" ht="56.25" customHeight="1">
      <c r="A11899" s="98" t="s">
        <v>634</v>
      </c>
      <c r="B11899" s="125" t="s">
        <v>1313</v>
      </c>
      <c r="C11899" s="126">
        <v>42520</v>
      </c>
      <c r="D11899" s="98" t="s">
        <v>13</v>
      </c>
      <c r="E11899" s="98">
        <v>852969</v>
      </c>
      <c r="F11899" s="98"/>
      <c r="G11899" s="127" t="s">
        <v>4344</v>
      </c>
      <c r="H11899" s="128">
        <v>11799</v>
      </c>
      <c r="I11899" s="128">
        <v>0</v>
      </c>
      <c r="J11899" s="129">
        <v>11799</v>
      </c>
      <c r="K11899" s="101" t="s">
        <v>1388</v>
      </c>
    </row>
    <row r="11900" spans="1:11" ht="56.25" customHeight="1">
      <c r="A11900" s="98" t="s">
        <v>634</v>
      </c>
      <c r="B11900" s="125" t="s">
        <v>1313</v>
      </c>
      <c r="C11900" s="126">
        <v>42521</v>
      </c>
      <c r="D11900" s="98" t="s">
        <v>11</v>
      </c>
      <c r="E11900" s="98">
        <v>853088</v>
      </c>
      <c r="F11900" s="98"/>
      <c r="G11900" s="127" t="s">
        <v>4363</v>
      </c>
      <c r="H11900" s="128">
        <v>50</v>
      </c>
      <c r="I11900" s="128">
        <v>0</v>
      </c>
      <c r="J11900" s="129">
        <v>50</v>
      </c>
      <c r="K11900" s="101" t="s">
        <v>1388</v>
      </c>
    </row>
    <row r="11901" spans="1:11" ht="56.25" customHeight="1">
      <c r="A11901" s="98" t="s">
        <v>634</v>
      </c>
      <c r="B11901" s="125" t="s">
        <v>1313</v>
      </c>
      <c r="C11901" s="126">
        <v>42521</v>
      </c>
      <c r="D11901" s="98" t="s">
        <v>11</v>
      </c>
      <c r="E11901" s="98">
        <v>853179</v>
      </c>
      <c r="F11901" s="98"/>
      <c r="G11901" s="127" t="s">
        <v>4382</v>
      </c>
      <c r="H11901" s="128">
        <v>50</v>
      </c>
      <c r="I11901" s="128">
        <v>0</v>
      </c>
      <c r="J11901" s="129">
        <v>50</v>
      </c>
      <c r="K11901" s="101" t="s">
        <v>1388</v>
      </c>
    </row>
    <row r="11902" spans="1:11" ht="56.25" customHeight="1">
      <c r="A11902" s="98" t="s">
        <v>634</v>
      </c>
      <c r="B11902" s="125" t="s">
        <v>1313</v>
      </c>
      <c r="C11902" s="126">
        <v>42521</v>
      </c>
      <c r="D11902" s="98" t="s">
        <v>6</v>
      </c>
      <c r="E11902" s="98">
        <v>853224</v>
      </c>
      <c r="F11902" s="98"/>
      <c r="G11902" s="127" t="s">
        <v>4391</v>
      </c>
      <c r="H11902" s="128">
        <v>5312700</v>
      </c>
      <c r="I11902" s="128">
        <v>0</v>
      </c>
      <c r="J11902" s="129">
        <v>5312700</v>
      </c>
      <c r="K11902" s="101" t="s">
        <v>1388</v>
      </c>
    </row>
    <row r="11903" spans="1:11" ht="56.25" customHeight="1">
      <c r="A11903" s="98" t="s">
        <v>634</v>
      </c>
      <c r="B11903" s="125" t="s">
        <v>1313</v>
      </c>
      <c r="C11903" s="126">
        <v>42521</v>
      </c>
      <c r="D11903" s="98" t="s">
        <v>11</v>
      </c>
      <c r="E11903" s="98">
        <v>853226</v>
      </c>
      <c r="F11903" s="98"/>
      <c r="G11903" s="127" t="s">
        <v>4393</v>
      </c>
      <c r="H11903" s="128">
        <v>50</v>
      </c>
      <c r="I11903" s="128">
        <v>0</v>
      </c>
      <c r="J11903" s="129">
        <v>50</v>
      </c>
      <c r="K11903" s="101" t="s">
        <v>1388</v>
      </c>
    </row>
    <row r="11904" spans="1:11" ht="56.25" customHeight="1">
      <c r="A11904" s="98" t="s">
        <v>634</v>
      </c>
      <c r="B11904" s="125" t="s">
        <v>1313</v>
      </c>
      <c r="C11904" s="126">
        <v>42521</v>
      </c>
      <c r="D11904" s="98" t="s">
        <v>11</v>
      </c>
      <c r="E11904" s="98">
        <v>853244</v>
      </c>
      <c r="F11904" s="98"/>
      <c r="G11904" s="127" t="s">
        <v>4398</v>
      </c>
      <c r="H11904" s="128">
        <v>50</v>
      </c>
      <c r="I11904" s="128">
        <v>0</v>
      </c>
      <c r="J11904" s="129">
        <v>50</v>
      </c>
      <c r="K11904" s="101" t="s">
        <v>1388</v>
      </c>
    </row>
    <row r="11905" spans="1:11" ht="56.25" customHeight="1">
      <c r="A11905" s="98" t="s">
        <v>634</v>
      </c>
      <c r="B11905" s="125" t="s">
        <v>1313</v>
      </c>
      <c r="C11905" s="126">
        <v>42521</v>
      </c>
      <c r="D11905" s="98" t="s">
        <v>11</v>
      </c>
      <c r="E11905" s="98">
        <v>853265</v>
      </c>
      <c r="F11905" s="98"/>
      <c r="G11905" s="127" t="s">
        <v>4404</v>
      </c>
      <c r="H11905" s="128">
        <v>50</v>
      </c>
      <c r="I11905" s="128">
        <v>0</v>
      </c>
      <c r="J11905" s="129">
        <v>50</v>
      </c>
      <c r="K11905" s="101" t="s">
        <v>1388</v>
      </c>
    </row>
    <row r="11906" spans="1:11" ht="56.25" customHeight="1">
      <c r="A11906" s="98" t="s">
        <v>634</v>
      </c>
      <c r="B11906" s="125" t="s">
        <v>1313</v>
      </c>
      <c r="C11906" s="126">
        <v>42521</v>
      </c>
      <c r="D11906" s="98" t="s">
        <v>13</v>
      </c>
      <c r="E11906" s="98">
        <v>853265</v>
      </c>
      <c r="F11906" s="98"/>
      <c r="G11906" s="127" t="s">
        <v>4405</v>
      </c>
      <c r="H11906" s="128">
        <v>26258</v>
      </c>
      <c r="I11906" s="128">
        <v>0</v>
      </c>
      <c r="J11906" s="129">
        <v>26258</v>
      </c>
      <c r="K11906" s="101" t="s">
        <v>1388</v>
      </c>
    </row>
    <row r="11907" spans="1:11" ht="56.25" customHeight="1">
      <c r="A11907" s="98" t="s">
        <v>634</v>
      </c>
      <c r="B11907" s="125" t="s">
        <v>1313</v>
      </c>
      <c r="C11907" s="126">
        <v>42521</v>
      </c>
      <c r="D11907" s="98" t="s">
        <v>11</v>
      </c>
      <c r="E11907" s="98">
        <v>853314</v>
      </c>
      <c r="F11907" s="98"/>
      <c r="G11907" s="127" t="s">
        <v>4415</v>
      </c>
      <c r="H11907" s="128">
        <v>50</v>
      </c>
      <c r="I11907" s="128">
        <v>0</v>
      </c>
      <c r="J11907" s="129">
        <v>50</v>
      </c>
      <c r="K11907" s="101" t="s">
        <v>1388</v>
      </c>
    </row>
    <row r="11908" spans="1:11" ht="56.25" customHeight="1">
      <c r="A11908" s="98" t="s">
        <v>634</v>
      </c>
      <c r="B11908" s="125" t="s">
        <v>1313</v>
      </c>
      <c r="C11908" s="126">
        <v>42521</v>
      </c>
      <c r="D11908" s="98" t="s">
        <v>13</v>
      </c>
      <c r="E11908" s="98">
        <v>853314</v>
      </c>
      <c r="F11908" s="98"/>
      <c r="G11908" s="127" t="s">
        <v>4414</v>
      </c>
      <c r="H11908" s="128">
        <v>1920974.86</v>
      </c>
      <c r="I11908" s="128">
        <v>0</v>
      </c>
      <c r="J11908" s="129">
        <v>1920974.86</v>
      </c>
      <c r="K11908" s="101" t="s">
        <v>1388</v>
      </c>
    </row>
    <row r="11909" spans="1:11" ht="56.25" customHeight="1">
      <c r="A11909" s="98" t="s">
        <v>634</v>
      </c>
      <c r="B11909" s="125" t="s">
        <v>1313</v>
      </c>
      <c r="C11909" s="126">
        <v>42522</v>
      </c>
      <c r="D11909" s="98" t="s">
        <v>11</v>
      </c>
      <c r="E11909" s="98">
        <v>853447</v>
      </c>
      <c r="F11909" s="98"/>
      <c r="G11909" s="127" t="s">
        <v>4429</v>
      </c>
      <c r="H11909" s="128">
        <v>50</v>
      </c>
      <c r="I11909" s="128">
        <v>0</v>
      </c>
      <c r="J11909" s="129">
        <v>50</v>
      </c>
      <c r="K11909" s="101" t="s">
        <v>1388</v>
      </c>
    </row>
    <row r="11910" spans="1:11" ht="56.25" customHeight="1">
      <c r="A11910" s="98" t="s">
        <v>634</v>
      </c>
      <c r="B11910" s="125" t="s">
        <v>1313</v>
      </c>
      <c r="C11910" s="126">
        <v>42522</v>
      </c>
      <c r="D11910" s="98" t="s">
        <v>13</v>
      </c>
      <c r="E11910" s="98">
        <v>853447</v>
      </c>
      <c r="F11910" s="98"/>
      <c r="G11910" s="127" t="s">
        <v>4428</v>
      </c>
      <c r="H11910" s="128">
        <v>4212</v>
      </c>
      <c r="I11910" s="128">
        <v>0</v>
      </c>
      <c r="J11910" s="129">
        <v>4212</v>
      </c>
      <c r="K11910" s="101" t="s">
        <v>1388</v>
      </c>
    </row>
    <row r="11911" spans="1:11" ht="56.25" customHeight="1">
      <c r="A11911" s="98" t="s">
        <v>634</v>
      </c>
      <c r="B11911" s="125" t="s">
        <v>1313</v>
      </c>
      <c r="C11911" s="126">
        <v>42523</v>
      </c>
      <c r="D11911" s="98" t="s">
        <v>11</v>
      </c>
      <c r="E11911" s="98">
        <v>853551</v>
      </c>
      <c r="F11911" s="98"/>
      <c r="G11911" s="127" t="s">
        <v>4452</v>
      </c>
      <c r="H11911" s="128">
        <v>50</v>
      </c>
      <c r="I11911" s="128">
        <v>0</v>
      </c>
      <c r="J11911" s="129">
        <v>50</v>
      </c>
      <c r="K11911" s="101" t="s">
        <v>1388</v>
      </c>
    </row>
    <row r="11912" spans="1:11" ht="56.25" customHeight="1">
      <c r="A11912" s="98" t="s">
        <v>634</v>
      </c>
      <c r="B11912" s="125" t="s">
        <v>1313</v>
      </c>
      <c r="C11912" s="126">
        <v>42523</v>
      </c>
      <c r="D11912" s="98" t="s">
        <v>13</v>
      </c>
      <c r="E11912" s="98">
        <v>853551</v>
      </c>
      <c r="F11912" s="98"/>
      <c r="G11912" s="127" t="s">
        <v>4451</v>
      </c>
      <c r="H11912" s="128">
        <v>3948</v>
      </c>
      <c r="I11912" s="128">
        <v>0</v>
      </c>
      <c r="J11912" s="129">
        <v>3948</v>
      </c>
      <c r="K11912" s="101" t="s">
        <v>1388</v>
      </c>
    </row>
    <row r="11913" spans="1:11" ht="56.25" customHeight="1">
      <c r="A11913" s="98" t="s">
        <v>634</v>
      </c>
      <c r="B11913" s="125" t="s">
        <v>1313</v>
      </c>
      <c r="C11913" s="126">
        <v>42523</v>
      </c>
      <c r="D11913" s="98" t="s">
        <v>6</v>
      </c>
      <c r="E11913" s="98">
        <v>853566</v>
      </c>
      <c r="F11913" s="98"/>
      <c r="G11913" s="127" t="s">
        <v>4449</v>
      </c>
      <c r="H11913" s="128">
        <v>0</v>
      </c>
      <c r="I11913" s="128">
        <v>2976.97</v>
      </c>
      <c r="J11913" s="129">
        <v>2976.97</v>
      </c>
      <c r="K11913" s="101" t="s">
        <v>1388</v>
      </c>
    </row>
    <row r="11914" spans="1:11" ht="56.25" customHeight="1">
      <c r="A11914" s="98" t="s">
        <v>634</v>
      </c>
      <c r="B11914" s="125" t="s">
        <v>1313</v>
      </c>
      <c r="C11914" s="126">
        <v>42524</v>
      </c>
      <c r="D11914" s="98" t="s">
        <v>21</v>
      </c>
      <c r="E11914" s="98">
        <v>853641</v>
      </c>
      <c r="F11914" s="98"/>
      <c r="G11914" s="127" t="s">
        <v>4457</v>
      </c>
      <c r="H11914" s="128">
        <v>7033630.4500000002</v>
      </c>
      <c r="I11914" s="128">
        <v>0</v>
      </c>
      <c r="J11914" s="129">
        <v>7033630.4500000002</v>
      </c>
      <c r="K11914" s="101" t="s">
        <v>1388</v>
      </c>
    </row>
    <row r="11915" spans="1:11" ht="56.25" customHeight="1">
      <c r="A11915" s="98" t="s">
        <v>634</v>
      </c>
      <c r="B11915" s="125" t="s">
        <v>1313</v>
      </c>
      <c r="C11915" s="126">
        <v>42524</v>
      </c>
      <c r="D11915" s="98" t="s">
        <v>11</v>
      </c>
      <c r="E11915" s="98">
        <v>853649</v>
      </c>
      <c r="F11915" s="98"/>
      <c r="G11915" s="127" t="s">
        <v>4468</v>
      </c>
      <c r="H11915" s="128">
        <v>50</v>
      </c>
      <c r="I11915" s="128">
        <v>0</v>
      </c>
      <c r="J11915" s="129">
        <v>50</v>
      </c>
      <c r="K11915" s="101" t="s">
        <v>1388</v>
      </c>
    </row>
    <row r="11916" spans="1:11" ht="56.25" customHeight="1">
      <c r="A11916" s="98" t="s">
        <v>634</v>
      </c>
      <c r="B11916" s="125" t="s">
        <v>1313</v>
      </c>
      <c r="C11916" s="126">
        <v>42524</v>
      </c>
      <c r="D11916" s="98" t="s">
        <v>11</v>
      </c>
      <c r="E11916" s="98">
        <v>853659</v>
      </c>
      <c r="F11916" s="98"/>
      <c r="G11916" s="127" t="s">
        <v>4463</v>
      </c>
      <c r="H11916" s="128">
        <v>50</v>
      </c>
      <c r="I11916" s="128">
        <v>0</v>
      </c>
      <c r="J11916" s="129">
        <v>50</v>
      </c>
      <c r="K11916" s="101" t="s">
        <v>1388</v>
      </c>
    </row>
    <row r="11917" spans="1:11" ht="56.25" customHeight="1">
      <c r="A11917" s="98" t="s">
        <v>634</v>
      </c>
      <c r="B11917" s="125" t="s">
        <v>1313</v>
      </c>
      <c r="C11917" s="126">
        <v>42524</v>
      </c>
      <c r="D11917" s="98" t="s">
        <v>13</v>
      </c>
      <c r="E11917" s="98">
        <v>853659</v>
      </c>
      <c r="F11917" s="98"/>
      <c r="G11917" s="127" t="s">
        <v>4460</v>
      </c>
      <c r="H11917" s="128">
        <v>48884.5</v>
      </c>
      <c r="I11917" s="128">
        <v>0</v>
      </c>
      <c r="J11917" s="129">
        <v>48884.5</v>
      </c>
      <c r="K11917" s="101" t="s">
        <v>1388</v>
      </c>
    </row>
    <row r="11918" spans="1:11" ht="56.25" customHeight="1">
      <c r="A11918" s="98" t="s">
        <v>634</v>
      </c>
      <c r="B11918" s="125" t="s">
        <v>1313</v>
      </c>
      <c r="C11918" s="126">
        <v>42527</v>
      </c>
      <c r="D11918" s="98" t="s">
        <v>13</v>
      </c>
      <c r="E11918" s="98">
        <v>853742</v>
      </c>
      <c r="F11918" s="98"/>
      <c r="G11918" s="127" t="s">
        <v>4481</v>
      </c>
      <c r="H11918" s="128">
        <v>5315100</v>
      </c>
      <c r="I11918" s="128">
        <v>0</v>
      </c>
      <c r="J11918" s="129">
        <v>5315100</v>
      </c>
      <c r="K11918" s="101" t="s">
        <v>1388</v>
      </c>
    </row>
    <row r="11919" spans="1:11" ht="56.25" customHeight="1">
      <c r="A11919" s="98" t="s">
        <v>634</v>
      </c>
      <c r="B11919" s="125" t="s">
        <v>1313</v>
      </c>
      <c r="C11919" s="126">
        <v>42527</v>
      </c>
      <c r="D11919" s="98" t="s">
        <v>11</v>
      </c>
      <c r="E11919" s="98">
        <v>853743</v>
      </c>
      <c r="F11919" s="98"/>
      <c r="G11919" s="127" t="s">
        <v>4482</v>
      </c>
      <c r="H11919" s="128">
        <v>50</v>
      </c>
      <c r="I11919" s="128">
        <v>0</v>
      </c>
      <c r="J11919" s="129">
        <v>50</v>
      </c>
      <c r="K11919" s="101" t="s">
        <v>1388</v>
      </c>
    </row>
    <row r="11920" spans="1:11" ht="56.25" customHeight="1">
      <c r="A11920" s="98" t="s">
        <v>634</v>
      </c>
      <c r="B11920" s="125" t="s">
        <v>1313</v>
      </c>
      <c r="C11920" s="126">
        <v>42527</v>
      </c>
      <c r="D11920" s="98" t="s">
        <v>11</v>
      </c>
      <c r="E11920" s="98">
        <v>853750</v>
      </c>
      <c r="F11920" s="98"/>
      <c r="G11920" s="127" t="s">
        <v>4501</v>
      </c>
      <c r="H11920" s="128">
        <v>50</v>
      </c>
      <c r="I11920" s="128">
        <v>0</v>
      </c>
      <c r="J11920" s="129">
        <v>50</v>
      </c>
      <c r="K11920" s="101" t="s">
        <v>1388</v>
      </c>
    </row>
    <row r="11921" spans="1:11" ht="56.25" customHeight="1">
      <c r="A11921" s="98" t="s">
        <v>634</v>
      </c>
      <c r="B11921" s="125" t="s">
        <v>1313</v>
      </c>
      <c r="C11921" s="126">
        <v>42527</v>
      </c>
      <c r="D11921" s="98" t="s">
        <v>13</v>
      </c>
      <c r="E11921" s="98">
        <v>853750</v>
      </c>
      <c r="F11921" s="98"/>
      <c r="G11921" s="127" t="s">
        <v>4500</v>
      </c>
      <c r="H11921" s="128">
        <v>5991</v>
      </c>
      <c r="I11921" s="128">
        <v>0</v>
      </c>
      <c r="J11921" s="129">
        <v>5991</v>
      </c>
      <c r="K11921" s="101" t="s">
        <v>1388</v>
      </c>
    </row>
    <row r="11922" spans="1:11" ht="56.25" customHeight="1">
      <c r="A11922" s="98" t="s">
        <v>634</v>
      </c>
      <c r="B11922" s="125" t="s">
        <v>1313</v>
      </c>
      <c r="C11922" s="126">
        <v>42527</v>
      </c>
      <c r="D11922" s="98" t="s">
        <v>11</v>
      </c>
      <c r="E11922" s="98">
        <v>853774</v>
      </c>
      <c r="F11922" s="98"/>
      <c r="G11922" s="127" t="s">
        <v>4502</v>
      </c>
      <c r="H11922" s="128">
        <v>27000</v>
      </c>
      <c r="I11922" s="128">
        <v>0</v>
      </c>
      <c r="J11922" s="129">
        <v>27000</v>
      </c>
      <c r="K11922" s="101" t="s">
        <v>1388</v>
      </c>
    </row>
    <row r="11923" spans="1:11" ht="56.25" customHeight="1">
      <c r="A11923" s="98" t="s">
        <v>634</v>
      </c>
      <c r="B11923" s="125" t="s">
        <v>1313</v>
      </c>
      <c r="C11923" s="126">
        <v>42528</v>
      </c>
      <c r="D11923" s="98" t="s">
        <v>11</v>
      </c>
      <c r="E11923" s="98">
        <v>853880</v>
      </c>
      <c r="F11923" s="98"/>
      <c r="G11923" s="127" t="s">
        <v>4512</v>
      </c>
      <c r="H11923" s="128">
        <v>50</v>
      </c>
      <c r="I11923" s="128">
        <v>0</v>
      </c>
      <c r="J11923" s="129">
        <v>50</v>
      </c>
      <c r="K11923" s="101" t="s">
        <v>1388</v>
      </c>
    </row>
    <row r="11924" spans="1:11" ht="56.25" customHeight="1">
      <c r="A11924" s="98" t="s">
        <v>634</v>
      </c>
      <c r="B11924" s="125" t="s">
        <v>1313</v>
      </c>
      <c r="C11924" s="126">
        <v>42528</v>
      </c>
      <c r="D11924" s="98" t="s">
        <v>13</v>
      </c>
      <c r="E11924" s="98">
        <v>853880</v>
      </c>
      <c r="F11924" s="98"/>
      <c r="G11924" s="127" t="s">
        <v>4513</v>
      </c>
      <c r="H11924" s="128">
        <v>27454.5</v>
      </c>
      <c r="I11924" s="128">
        <v>0</v>
      </c>
      <c r="J11924" s="129">
        <v>27454.5</v>
      </c>
      <c r="K11924" s="101" t="s">
        <v>1388</v>
      </c>
    </row>
    <row r="11925" spans="1:11" ht="56.25" customHeight="1">
      <c r="A11925" s="98" t="s">
        <v>634</v>
      </c>
      <c r="B11925" s="125" t="s">
        <v>1313</v>
      </c>
      <c r="C11925" s="126">
        <v>42529</v>
      </c>
      <c r="D11925" s="98" t="s">
        <v>11</v>
      </c>
      <c r="E11925" s="98">
        <v>853968</v>
      </c>
      <c r="F11925" s="98"/>
      <c r="G11925" s="127" t="s">
        <v>4538</v>
      </c>
      <c r="H11925" s="128">
        <v>50</v>
      </c>
      <c r="I11925" s="128">
        <v>0</v>
      </c>
      <c r="J11925" s="129">
        <v>50</v>
      </c>
      <c r="K11925" s="101" t="s">
        <v>1388</v>
      </c>
    </row>
    <row r="11926" spans="1:11" ht="56.25" customHeight="1">
      <c r="A11926" s="98" t="s">
        <v>634</v>
      </c>
      <c r="B11926" s="125" t="s">
        <v>1313</v>
      </c>
      <c r="C11926" s="126">
        <v>42529</v>
      </c>
      <c r="D11926" s="98" t="s">
        <v>13</v>
      </c>
      <c r="E11926" s="98">
        <v>853968</v>
      </c>
      <c r="F11926" s="98"/>
      <c r="G11926" s="127" t="s">
        <v>4539</v>
      </c>
      <c r="H11926" s="128">
        <v>24957</v>
      </c>
      <c r="I11926" s="128">
        <v>0</v>
      </c>
      <c r="J11926" s="129">
        <v>24957</v>
      </c>
      <c r="K11926" s="101" t="s">
        <v>1388</v>
      </c>
    </row>
    <row r="11927" spans="1:11" ht="56.25" customHeight="1">
      <c r="A11927" s="98" t="s">
        <v>634</v>
      </c>
      <c r="B11927" s="125" t="s">
        <v>1313</v>
      </c>
      <c r="C11927" s="126">
        <v>42530</v>
      </c>
      <c r="D11927" s="98" t="s">
        <v>13</v>
      </c>
      <c r="E11927" s="98">
        <v>854047</v>
      </c>
      <c r="F11927" s="98"/>
      <c r="G11927" s="127" t="s">
        <v>4553</v>
      </c>
      <c r="H11927" s="128">
        <v>5318100</v>
      </c>
      <c r="I11927" s="128">
        <v>0</v>
      </c>
      <c r="J11927" s="129">
        <v>5318100</v>
      </c>
      <c r="K11927" s="101" t="s">
        <v>1388</v>
      </c>
    </row>
    <row r="11928" spans="1:11" ht="56.25" customHeight="1">
      <c r="A11928" s="98" t="s">
        <v>634</v>
      </c>
      <c r="B11928" s="125" t="s">
        <v>1313</v>
      </c>
      <c r="C11928" s="126">
        <v>42530</v>
      </c>
      <c r="D11928" s="98" t="s">
        <v>11</v>
      </c>
      <c r="E11928" s="98">
        <v>854049</v>
      </c>
      <c r="F11928" s="98"/>
      <c r="G11928" s="127" t="s">
        <v>4554</v>
      </c>
      <c r="H11928" s="128">
        <v>50</v>
      </c>
      <c r="I11928" s="128">
        <v>0</v>
      </c>
      <c r="J11928" s="129">
        <v>50</v>
      </c>
      <c r="K11928" s="101" t="s">
        <v>1388</v>
      </c>
    </row>
    <row r="11929" spans="1:11" ht="56.25" customHeight="1">
      <c r="A11929" s="98" t="s">
        <v>634</v>
      </c>
      <c r="B11929" s="125" t="s">
        <v>1313</v>
      </c>
      <c r="C11929" s="126">
        <v>42530</v>
      </c>
      <c r="D11929" s="98" t="s">
        <v>11</v>
      </c>
      <c r="E11929" s="98">
        <v>854068</v>
      </c>
      <c r="F11929" s="98"/>
      <c r="G11929" s="127" t="s">
        <v>4556</v>
      </c>
      <c r="H11929" s="128">
        <v>50</v>
      </c>
      <c r="I11929" s="128">
        <v>0</v>
      </c>
      <c r="J11929" s="129">
        <v>50</v>
      </c>
      <c r="K11929" s="101" t="s">
        <v>1388</v>
      </c>
    </row>
    <row r="11930" spans="1:11" ht="56.25" customHeight="1">
      <c r="A11930" s="98" t="s">
        <v>634</v>
      </c>
      <c r="B11930" s="125" t="s">
        <v>1313</v>
      </c>
      <c r="C11930" s="126">
        <v>42530</v>
      </c>
      <c r="D11930" s="98" t="s">
        <v>13</v>
      </c>
      <c r="E11930" s="98">
        <v>854068</v>
      </c>
      <c r="F11930" s="98"/>
      <c r="G11930" s="127" t="s">
        <v>4555</v>
      </c>
      <c r="H11930" s="128">
        <v>6285</v>
      </c>
      <c r="I11930" s="128">
        <v>0</v>
      </c>
      <c r="J11930" s="129">
        <v>6285</v>
      </c>
      <c r="K11930" s="101" t="s">
        <v>1388</v>
      </c>
    </row>
    <row r="11931" spans="1:11" ht="56.25" customHeight="1">
      <c r="A11931" s="98" t="s">
        <v>634</v>
      </c>
      <c r="B11931" s="125" t="s">
        <v>1313</v>
      </c>
      <c r="C11931" s="126">
        <v>42531</v>
      </c>
      <c r="D11931" s="98" t="s">
        <v>21</v>
      </c>
      <c r="E11931" s="98">
        <v>854348</v>
      </c>
      <c r="F11931" s="98"/>
      <c r="G11931" s="127" t="s">
        <v>4590</v>
      </c>
      <c r="H11931" s="128">
        <v>17108277.890000001</v>
      </c>
      <c r="I11931" s="128">
        <v>0</v>
      </c>
      <c r="J11931" s="129">
        <v>17108277.890000001</v>
      </c>
      <c r="K11931" s="101" t="s">
        <v>1388</v>
      </c>
    </row>
    <row r="11932" spans="1:11" ht="56.25" customHeight="1">
      <c r="A11932" s="98" t="s">
        <v>634</v>
      </c>
      <c r="B11932" s="125" t="s">
        <v>1313</v>
      </c>
      <c r="C11932" s="126">
        <v>42531</v>
      </c>
      <c r="D11932" s="98" t="s">
        <v>11</v>
      </c>
      <c r="E11932" s="98">
        <v>854414</v>
      </c>
      <c r="F11932" s="98"/>
      <c r="G11932" s="127" t="s">
        <v>4593</v>
      </c>
      <c r="H11932" s="128">
        <v>50</v>
      </c>
      <c r="I11932" s="128">
        <v>0</v>
      </c>
      <c r="J11932" s="129">
        <v>50</v>
      </c>
      <c r="K11932" s="101" t="s">
        <v>1388</v>
      </c>
    </row>
    <row r="11933" spans="1:11" ht="56.25" customHeight="1">
      <c r="A11933" s="98" t="s">
        <v>634</v>
      </c>
      <c r="B11933" s="125" t="s">
        <v>1313</v>
      </c>
      <c r="C11933" s="126">
        <v>42531</v>
      </c>
      <c r="D11933" s="98" t="s">
        <v>13</v>
      </c>
      <c r="E11933" s="98">
        <v>854414</v>
      </c>
      <c r="F11933" s="98"/>
      <c r="G11933" s="127" t="s">
        <v>4592</v>
      </c>
      <c r="H11933" s="128">
        <v>423519</v>
      </c>
      <c r="I11933" s="128">
        <v>0</v>
      </c>
      <c r="J11933" s="129">
        <v>423519</v>
      </c>
      <c r="K11933" s="101" t="s">
        <v>1388</v>
      </c>
    </row>
    <row r="11934" spans="1:11" ht="56.25" customHeight="1">
      <c r="A11934" s="98" t="s">
        <v>634</v>
      </c>
      <c r="B11934" s="125" t="s">
        <v>1313</v>
      </c>
      <c r="C11934" s="126">
        <v>42534</v>
      </c>
      <c r="D11934" s="98" t="s">
        <v>11</v>
      </c>
      <c r="E11934" s="98">
        <v>854526</v>
      </c>
      <c r="F11934" s="98"/>
      <c r="G11934" s="127" t="s">
        <v>4611</v>
      </c>
      <c r="H11934" s="128">
        <v>50</v>
      </c>
      <c r="I11934" s="128">
        <v>0</v>
      </c>
      <c r="J11934" s="129">
        <v>50</v>
      </c>
      <c r="K11934" s="101" t="s">
        <v>1388</v>
      </c>
    </row>
    <row r="11935" spans="1:11" ht="56.25" customHeight="1">
      <c r="A11935" s="98" t="s">
        <v>634</v>
      </c>
      <c r="B11935" s="125" t="s">
        <v>1313</v>
      </c>
      <c r="C11935" s="126">
        <v>42534</v>
      </c>
      <c r="D11935" s="98" t="s">
        <v>13</v>
      </c>
      <c r="E11935" s="98">
        <v>854526</v>
      </c>
      <c r="F11935" s="98"/>
      <c r="G11935" s="127" t="s">
        <v>4610</v>
      </c>
      <c r="H11935" s="128">
        <v>53896.5</v>
      </c>
      <c r="I11935" s="128">
        <v>0</v>
      </c>
      <c r="J11935" s="129">
        <v>53896.5</v>
      </c>
      <c r="K11935" s="101" t="s">
        <v>1388</v>
      </c>
    </row>
    <row r="11936" spans="1:11" ht="56.25" customHeight="1">
      <c r="A11936" s="98" t="s">
        <v>634</v>
      </c>
      <c r="B11936" s="125" t="s">
        <v>1313</v>
      </c>
      <c r="C11936" s="126">
        <v>42535</v>
      </c>
      <c r="D11936" s="98" t="s">
        <v>13</v>
      </c>
      <c r="E11936" s="98">
        <v>854645</v>
      </c>
      <c r="F11936" s="98"/>
      <c r="G11936" s="127" t="s">
        <v>4670</v>
      </c>
      <c r="H11936" s="128">
        <v>6811648</v>
      </c>
      <c r="I11936" s="128">
        <v>0</v>
      </c>
      <c r="J11936" s="129">
        <v>6811648</v>
      </c>
      <c r="K11936" s="101" t="s">
        <v>1388</v>
      </c>
    </row>
    <row r="11937" spans="1:11" ht="56.25" customHeight="1">
      <c r="A11937" s="98" t="s">
        <v>634</v>
      </c>
      <c r="B11937" s="125" t="s">
        <v>1313</v>
      </c>
      <c r="C11937" s="126">
        <v>42535</v>
      </c>
      <c r="D11937" s="98" t="s">
        <v>11</v>
      </c>
      <c r="E11937" s="98">
        <v>854655</v>
      </c>
      <c r="F11937" s="98"/>
      <c r="G11937" s="127" t="s">
        <v>4671</v>
      </c>
      <c r="H11937" s="128">
        <v>50</v>
      </c>
      <c r="I11937" s="128">
        <v>0</v>
      </c>
      <c r="J11937" s="129">
        <v>50</v>
      </c>
      <c r="K11937" s="101" t="s">
        <v>1388</v>
      </c>
    </row>
    <row r="11938" spans="1:11" ht="56.25" customHeight="1">
      <c r="A11938" s="98" t="s">
        <v>634</v>
      </c>
      <c r="B11938" s="125" t="s">
        <v>1313</v>
      </c>
      <c r="C11938" s="126">
        <v>42535</v>
      </c>
      <c r="D11938" s="98" t="s">
        <v>11</v>
      </c>
      <c r="E11938" s="98">
        <v>854670</v>
      </c>
      <c r="F11938" s="98"/>
      <c r="G11938" s="127" t="s">
        <v>4673</v>
      </c>
      <c r="H11938" s="128">
        <v>50</v>
      </c>
      <c r="I11938" s="128">
        <v>0</v>
      </c>
      <c r="J11938" s="129">
        <v>50</v>
      </c>
      <c r="K11938" s="101" t="s">
        <v>1388</v>
      </c>
    </row>
    <row r="11939" spans="1:11" ht="56.25" customHeight="1">
      <c r="A11939" s="98" t="s">
        <v>634</v>
      </c>
      <c r="B11939" s="125" t="s">
        <v>1313</v>
      </c>
      <c r="C11939" s="126">
        <v>42535</v>
      </c>
      <c r="D11939" s="98" t="s">
        <v>13</v>
      </c>
      <c r="E11939" s="98">
        <v>854670</v>
      </c>
      <c r="F11939" s="98"/>
      <c r="G11939" s="127" t="s">
        <v>4672</v>
      </c>
      <c r="H11939" s="128">
        <v>382699.5</v>
      </c>
      <c r="I11939" s="128">
        <v>0</v>
      </c>
      <c r="J11939" s="129">
        <v>382699.5</v>
      </c>
      <c r="K11939" s="101" t="s">
        <v>1388</v>
      </c>
    </row>
    <row r="11940" spans="1:11" ht="56.25" customHeight="1">
      <c r="A11940" s="98" t="s">
        <v>634</v>
      </c>
      <c r="B11940" s="125" t="s">
        <v>1313</v>
      </c>
      <c r="C11940" s="126">
        <v>42536</v>
      </c>
      <c r="D11940" s="98" t="s">
        <v>11</v>
      </c>
      <c r="E11940" s="98">
        <v>854755</v>
      </c>
      <c r="F11940" s="98"/>
      <c r="G11940" s="127" t="s">
        <v>4742</v>
      </c>
      <c r="H11940" s="128">
        <v>50</v>
      </c>
      <c r="I11940" s="128">
        <v>0</v>
      </c>
      <c r="J11940" s="129">
        <v>50</v>
      </c>
      <c r="K11940" s="101" t="s">
        <v>1388</v>
      </c>
    </row>
    <row r="11941" spans="1:11" ht="56.25" customHeight="1">
      <c r="A11941" s="98" t="s">
        <v>634</v>
      </c>
      <c r="B11941" s="125" t="s">
        <v>1313</v>
      </c>
      <c r="C11941" s="126">
        <v>42536</v>
      </c>
      <c r="D11941" s="98" t="s">
        <v>13</v>
      </c>
      <c r="E11941" s="98">
        <v>854755</v>
      </c>
      <c r="F11941" s="98"/>
      <c r="G11941" s="127" t="s">
        <v>4741</v>
      </c>
      <c r="H11941" s="128">
        <v>7893</v>
      </c>
      <c r="I11941" s="128">
        <v>0</v>
      </c>
      <c r="J11941" s="129">
        <v>7893</v>
      </c>
      <c r="K11941" s="101" t="s">
        <v>1388</v>
      </c>
    </row>
    <row r="11942" spans="1:11" ht="56.25" customHeight="1">
      <c r="A11942" s="98" t="s">
        <v>634</v>
      </c>
      <c r="B11942" s="125" t="s">
        <v>1313</v>
      </c>
      <c r="C11942" s="126">
        <v>42536</v>
      </c>
      <c r="D11942" s="98" t="s">
        <v>11</v>
      </c>
      <c r="E11942" s="98">
        <v>854760</v>
      </c>
      <c r="F11942" s="98"/>
      <c r="G11942" s="127" t="s">
        <v>4743</v>
      </c>
      <c r="H11942" s="128">
        <v>50</v>
      </c>
      <c r="I11942" s="128">
        <v>0</v>
      </c>
      <c r="J11942" s="129">
        <v>50</v>
      </c>
      <c r="K11942" s="101" t="s">
        <v>1388</v>
      </c>
    </row>
    <row r="11943" spans="1:11" ht="56.25" customHeight="1">
      <c r="A11943" s="98" t="s">
        <v>634</v>
      </c>
      <c r="B11943" s="125" t="s">
        <v>1313</v>
      </c>
      <c r="C11943" s="126">
        <v>42537</v>
      </c>
      <c r="D11943" s="98" t="s">
        <v>6</v>
      </c>
      <c r="E11943" s="98">
        <v>854834</v>
      </c>
      <c r="F11943" s="98"/>
      <c r="G11943" s="127" t="s">
        <v>4792</v>
      </c>
      <c r="H11943" s="128">
        <v>3111955.24</v>
      </c>
      <c r="I11943" s="128">
        <v>0</v>
      </c>
      <c r="J11943" s="129">
        <v>3111955.24</v>
      </c>
      <c r="K11943" s="101" t="s">
        <v>1388</v>
      </c>
    </row>
    <row r="11944" spans="1:11" ht="56.25" customHeight="1">
      <c r="A11944" s="98" t="s">
        <v>634</v>
      </c>
      <c r="B11944" s="125" t="s">
        <v>1313</v>
      </c>
      <c r="C11944" s="126">
        <v>42537</v>
      </c>
      <c r="D11944" s="98" t="s">
        <v>11</v>
      </c>
      <c r="E11944" s="98">
        <v>854842</v>
      </c>
      <c r="F11944" s="98"/>
      <c r="G11944" s="127" t="s">
        <v>4793</v>
      </c>
      <c r="H11944" s="128">
        <v>50</v>
      </c>
      <c r="I11944" s="128">
        <v>0</v>
      </c>
      <c r="J11944" s="129">
        <v>50</v>
      </c>
      <c r="K11944" s="101" t="s">
        <v>1388</v>
      </c>
    </row>
    <row r="11945" spans="1:11" ht="56.25" customHeight="1">
      <c r="A11945" s="98" t="s">
        <v>634</v>
      </c>
      <c r="B11945" s="125" t="s">
        <v>1313</v>
      </c>
      <c r="C11945" s="126">
        <v>42537</v>
      </c>
      <c r="D11945" s="98" t="s">
        <v>13</v>
      </c>
      <c r="E11945" s="98">
        <v>854842</v>
      </c>
      <c r="F11945" s="98"/>
      <c r="G11945" s="127" t="s">
        <v>4797</v>
      </c>
      <c r="H11945" s="128">
        <v>7191</v>
      </c>
      <c r="I11945" s="128">
        <v>0</v>
      </c>
      <c r="J11945" s="129">
        <v>7191</v>
      </c>
      <c r="K11945" s="101" t="s">
        <v>1388</v>
      </c>
    </row>
    <row r="11946" spans="1:11" ht="56.25" customHeight="1">
      <c r="A11946" s="98" t="s">
        <v>634</v>
      </c>
      <c r="B11946" s="125" t="s">
        <v>1313</v>
      </c>
      <c r="C11946" s="126">
        <v>42537</v>
      </c>
      <c r="D11946" s="98" t="s">
        <v>13</v>
      </c>
      <c r="E11946" s="98">
        <v>854843</v>
      </c>
      <c r="F11946" s="98"/>
      <c r="G11946" s="127" t="s">
        <v>4794</v>
      </c>
      <c r="H11946" s="128">
        <v>88905600</v>
      </c>
      <c r="I11946" s="128">
        <v>0</v>
      </c>
      <c r="J11946" s="129">
        <v>88905600</v>
      </c>
      <c r="K11946" s="101" t="s">
        <v>1388</v>
      </c>
    </row>
    <row r="11947" spans="1:11" ht="56.25" customHeight="1">
      <c r="A11947" s="98" t="s">
        <v>634</v>
      </c>
      <c r="B11947" s="125" t="s">
        <v>1313</v>
      </c>
      <c r="C11947" s="126">
        <v>42537</v>
      </c>
      <c r="D11947" s="98" t="s">
        <v>11</v>
      </c>
      <c r="E11947" s="98">
        <v>854846</v>
      </c>
      <c r="F11947" s="98"/>
      <c r="G11947" s="127" t="s">
        <v>4795</v>
      </c>
      <c r="H11947" s="128">
        <v>50</v>
      </c>
      <c r="I11947" s="128">
        <v>0</v>
      </c>
      <c r="J11947" s="129">
        <v>50</v>
      </c>
      <c r="K11947" s="101" t="s">
        <v>1388</v>
      </c>
    </row>
    <row r="11948" spans="1:11" ht="56.25" customHeight="1">
      <c r="A11948" s="98" t="s">
        <v>634</v>
      </c>
      <c r="B11948" s="125" t="s">
        <v>1313</v>
      </c>
      <c r="C11948" s="126">
        <v>42538</v>
      </c>
      <c r="D11948" s="98" t="s">
        <v>21</v>
      </c>
      <c r="E11948" s="98">
        <v>854972</v>
      </c>
      <c r="F11948" s="98"/>
      <c r="G11948" s="127" t="s">
        <v>4841</v>
      </c>
      <c r="H11948" s="128">
        <v>6839922.75</v>
      </c>
      <c r="I11948" s="128">
        <v>0</v>
      </c>
      <c r="J11948" s="129">
        <v>6839922.75</v>
      </c>
      <c r="K11948" s="101" t="s">
        <v>1388</v>
      </c>
    </row>
    <row r="11949" spans="1:11" ht="56.25" customHeight="1">
      <c r="A11949" s="98" t="s">
        <v>634</v>
      </c>
      <c r="B11949" s="125" t="s">
        <v>1313</v>
      </c>
      <c r="C11949" s="126">
        <v>42538</v>
      </c>
      <c r="D11949" s="98" t="s">
        <v>11</v>
      </c>
      <c r="E11949" s="98">
        <v>855003</v>
      </c>
      <c r="F11949" s="98"/>
      <c r="G11949" s="127" t="s">
        <v>4845</v>
      </c>
      <c r="H11949" s="128">
        <v>50</v>
      </c>
      <c r="I11949" s="128">
        <v>0</v>
      </c>
      <c r="J11949" s="129">
        <v>50</v>
      </c>
      <c r="K11949" s="101" t="s">
        <v>1388</v>
      </c>
    </row>
    <row r="11950" spans="1:11" ht="56.25" customHeight="1">
      <c r="A11950" s="98" t="s">
        <v>634</v>
      </c>
      <c r="B11950" s="125" t="s">
        <v>1313</v>
      </c>
      <c r="C11950" s="126">
        <v>42538</v>
      </c>
      <c r="D11950" s="98" t="s">
        <v>13</v>
      </c>
      <c r="E11950" s="98">
        <v>855003</v>
      </c>
      <c r="F11950" s="98"/>
      <c r="G11950" s="127" t="s">
        <v>4844</v>
      </c>
      <c r="H11950" s="128">
        <v>1303305.74</v>
      </c>
      <c r="I11950" s="128">
        <v>0</v>
      </c>
      <c r="J11950" s="129">
        <v>1303305.74</v>
      </c>
      <c r="K11950" s="101" t="s">
        <v>1388</v>
      </c>
    </row>
    <row r="11951" spans="1:11" ht="56.25" customHeight="1">
      <c r="A11951" s="98" t="s">
        <v>634</v>
      </c>
      <c r="B11951" s="125" t="s">
        <v>1313</v>
      </c>
      <c r="C11951" s="126">
        <v>42538</v>
      </c>
      <c r="D11951" s="98" t="s">
        <v>11</v>
      </c>
      <c r="E11951" s="98">
        <v>855004</v>
      </c>
      <c r="F11951" s="98"/>
      <c r="G11951" s="127" t="s">
        <v>4847</v>
      </c>
      <c r="H11951" s="128">
        <v>50</v>
      </c>
      <c r="I11951" s="128">
        <v>0</v>
      </c>
      <c r="J11951" s="129">
        <v>50</v>
      </c>
      <c r="K11951" s="101" t="s">
        <v>1388</v>
      </c>
    </row>
    <row r="11952" spans="1:11" ht="56.25" customHeight="1">
      <c r="A11952" s="98" t="s">
        <v>634</v>
      </c>
      <c r="B11952" s="125" t="s">
        <v>1313</v>
      </c>
      <c r="C11952" s="126">
        <v>42538</v>
      </c>
      <c r="D11952" s="98" t="s">
        <v>13</v>
      </c>
      <c r="E11952" s="98">
        <v>855004</v>
      </c>
      <c r="F11952" s="98"/>
      <c r="G11952" s="127" t="s">
        <v>4846</v>
      </c>
      <c r="H11952" s="128">
        <v>232535</v>
      </c>
      <c r="I11952" s="128">
        <v>0</v>
      </c>
      <c r="J11952" s="129">
        <v>232535</v>
      </c>
      <c r="K11952" s="101" t="s">
        <v>1388</v>
      </c>
    </row>
    <row r="11953" spans="1:11" ht="56.25" customHeight="1">
      <c r="A11953" s="98" t="s">
        <v>634</v>
      </c>
      <c r="B11953" s="125" t="s">
        <v>1313</v>
      </c>
      <c r="C11953" s="126">
        <v>42541</v>
      </c>
      <c r="D11953" s="98" t="s">
        <v>13</v>
      </c>
      <c r="E11953" s="98">
        <v>855118</v>
      </c>
      <c r="F11953" s="98"/>
      <c r="G11953" s="127" t="s">
        <v>4898</v>
      </c>
      <c r="H11953" s="128">
        <v>6585600</v>
      </c>
      <c r="I11953" s="128">
        <v>0</v>
      </c>
      <c r="J11953" s="129">
        <v>6585600</v>
      </c>
      <c r="K11953" s="101" t="s">
        <v>1388</v>
      </c>
    </row>
    <row r="11954" spans="1:11" ht="56.25" customHeight="1">
      <c r="A11954" s="98" t="s">
        <v>634</v>
      </c>
      <c r="B11954" s="125" t="s">
        <v>1313</v>
      </c>
      <c r="C11954" s="126">
        <v>42541</v>
      </c>
      <c r="D11954" s="98" t="s">
        <v>11</v>
      </c>
      <c r="E11954" s="98">
        <v>855122</v>
      </c>
      <c r="F11954" s="98"/>
      <c r="G11954" s="127" t="s">
        <v>4899</v>
      </c>
      <c r="H11954" s="128">
        <v>50</v>
      </c>
      <c r="I11954" s="128">
        <v>0</v>
      </c>
      <c r="J11954" s="129">
        <v>50</v>
      </c>
      <c r="K11954" s="101" t="s">
        <v>1388</v>
      </c>
    </row>
    <row r="11955" spans="1:11" ht="56.25" customHeight="1">
      <c r="A11955" s="98" t="s">
        <v>634</v>
      </c>
      <c r="B11955" s="125" t="s">
        <v>1313</v>
      </c>
      <c r="C11955" s="126">
        <v>42541</v>
      </c>
      <c r="D11955" s="98" t="s">
        <v>6</v>
      </c>
      <c r="E11955" s="98">
        <v>855132</v>
      </c>
      <c r="F11955" s="98"/>
      <c r="G11955" s="127" t="s">
        <v>4855</v>
      </c>
      <c r="H11955" s="128">
        <v>0</v>
      </c>
      <c r="I11955" s="128">
        <v>31588.04</v>
      </c>
      <c r="J11955" s="129">
        <v>31588.04</v>
      </c>
      <c r="K11955" s="101" t="s">
        <v>1388</v>
      </c>
    </row>
    <row r="11956" spans="1:11" ht="56.25" customHeight="1">
      <c r="A11956" s="98" t="s">
        <v>634</v>
      </c>
      <c r="B11956" s="125" t="s">
        <v>1313</v>
      </c>
      <c r="C11956" s="126">
        <v>42541</v>
      </c>
      <c r="D11956" s="98" t="s">
        <v>11</v>
      </c>
      <c r="E11956" s="98">
        <v>855137</v>
      </c>
      <c r="F11956" s="98"/>
      <c r="G11956" s="127" t="s">
        <v>4901</v>
      </c>
      <c r="H11956" s="128">
        <v>50</v>
      </c>
      <c r="I11956" s="128">
        <v>0</v>
      </c>
      <c r="J11956" s="129">
        <v>50</v>
      </c>
      <c r="K11956" s="101" t="s">
        <v>1388</v>
      </c>
    </row>
    <row r="11957" spans="1:11" ht="56.25" customHeight="1">
      <c r="A11957" s="98" t="s">
        <v>634</v>
      </c>
      <c r="B11957" s="125" t="s">
        <v>1313</v>
      </c>
      <c r="C11957" s="126">
        <v>42541</v>
      </c>
      <c r="D11957" s="98" t="s">
        <v>13</v>
      </c>
      <c r="E11957" s="98">
        <v>855137</v>
      </c>
      <c r="F11957" s="98"/>
      <c r="G11957" s="127" t="s">
        <v>4900</v>
      </c>
      <c r="H11957" s="128">
        <v>38458.5</v>
      </c>
      <c r="I11957" s="128">
        <v>0</v>
      </c>
      <c r="J11957" s="129">
        <v>38458.5</v>
      </c>
      <c r="K11957" s="101" t="s">
        <v>1388</v>
      </c>
    </row>
    <row r="11958" spans="1:11" ht="56.25" customHeight="1">
      <c r="A11958" s="98" t="s">
        <v>634</v>
      </c>
      <c r="B11958" s="125" t="s">
        <v>1313</v>
      </c>
      <c r="C11958" s="126">
        <v>42541</v>
      </c>
      <c r="D11958" s="98" t="s">
        <v>6</v>
      </c>
      <c r="E11958" s="98">
        <v>855162</v>
      </c>
      <c r="F11958" s="98"/>
      <c r="G11958" s="127" t="s">
        <v>4856</v>
      </c>
      <c r="H11958" s="128">
        <v>0</v>
      </c>
      <c r="I11958" s="128">
        <v>2516681.87</v>
      </c>
      <c r="J11958" s="129">
        <v>2516681.87</v>
      </c>
      <c r="K11958" s="101" t="s">
        <v>1388</v>
      </c>
    </row>
    <row r="11959" spans="1:11" ht="56.25" customHeight="1">
      <c r="A11959" s="98" t="s">
        <v>634</v>
      </c>
      <c r="B11959" s="125" t="s">
        <v>1313</v>
      </c>
      <c r="C11959" s="126">
        <v>42541</v>
      </c>
      <c r="D11959" s="98" t="s">
        <v>11</v>
      </c>
      <c r="E11959" s="98">
        <v>855170</v>
      </c>
      <c r="F11959" s="98"/>
      <c r="G11959" s="127" t="s">
        <v>4906</v>
      </c>
      <c r="H11959" s="128">
        <v>270.69</v>
      </c>
      <c r="I11959" s="128">
        <v>0</v>
      </c>
      <c r="J11959" s="129">
        <v>270.69</v>
      </c>
      <c r="K11959" s="101" t="s">
        <v>1388</v>
      </c>
    </row>
    <row r="11960" spans="1:11" ht="56.25" customHeight="1">
      <c r="A11960" s="98" t="s">
        <v>634</v>
      </c>
      <c r="B11960" s="125" t="s">
        <v>1313</v>
      </c>
      <c r="C11960" s="126">
        <v>42541</v>
      </c>
      <c r="D11960" s="98" t="s">
        <v>13</v>
      </c>
      <c r="E11960" s="98">
        <v>855170</v>
      </c>
      <c r="F11960" s="98"/>
      <c r="G11960" s="127" t="s">
        <v>4905</v>
      </c>
      <c r="H11960" s="128">
        <v>793.02</v>
      </c>
      <c r="I11960" s="128">
        <v>0</v>
      </c>
      <c r="J11960" s="129">
        <v>793.02</v>
      </c>
      <c r="K11960" s="101" t="s">
        <v>1388</v>
      </c>
    </row>
    <row r="11961" spans="1:11" ht="56.25" customHeight="1">
      <c r="A11961" s="98" t="s">
        <v>634</v>
      </c>
      <c r="B11961" s="125" t="s">
        <v>1313</v>
      </c>
      <c r="C11961" s="126">
        <v>42543</v>
      </c>
      <c r="D11961" s="98" t="s">
        <v>11</v>
      </c>
      <c r="E11961" s="98">
        <v>855221</v>
      </c>
      <c r="F11961" s="98"/>
      <c r="G11961" s="127" t="s">
        <v>4924</v>
      </c>
      <c r="H11961" s="128">
        <v>50</v>
      </c>
      <c r="I11961" s="128">
        <v>0</v>
      </c>
      <c r="J11961" s="129">
        <v>50</v>
      </c>
      <c r="K11961" s="101" t="s">
        <v>1388</v>
      </c>
    </row>
    <row r="11962" spans="1:11" ht="56.25" customHeight="1">
      <c r="A11962" s="98" t="s">
        <v>634</v>
      </c>
      <c r="B11962" s="125" t="s">
        <v>1313</v>
      </c>
      <c r="C11962" s="126">
        <v>42543</v>
      </c>
      <c r="D11962" s="98" t="s">
        <v>13</v>
      </c>
      <c r="E11962" s="98">
        <v>855221</v>
      </c>
      <c r="F11962" s="98"/>
      <c r="G11962" s="127" t="s">
        <v>4923</v>
      </c>
      <c r="H11962" s="128">
        <v>3111955.24</v>
      </c>
      <c r="I11962" s="128">
        <v>0</v>
      </c>
      <c r="J11962" s="129">
        <v>3111955.24</v>
      </c>
      <c r="K11962" s="101" t="s">
        <v>1388</v>
      </c>
    </row>
    <row r="11963" spans="1:11" ht="56.25" customHeight="1">
      <c r="A11963" s="98" t="s">
        <v>634</v>
      </c>
      <c r="B11963" s="125" t="s">
        <v>1313</v>
      </c>
      <c r="C11963" s="126">
        <v>42543</v>
      </c>
      <c r="D11963" s="98" t="s">
        <v>11</v>
      </c>
      <c r="E11963" s="98">
        <v>855225</v>
      </c>
      <c r="F11963" s="98"/>
      <c r="G11963" s="127" t="s">
        <v>4930</v>
      </c>
      <c r="H11963" s="128">
        <v>50</v>
      </c>
      <c r="I11963" s="128">
        <v>0</v>
      </c>
      <c r="J11963" s="129">
        <v>50</v>
      </c>
      <c r="K11963" s="101" t="s">
        <v>1388</v>
      </c>
    </row>
    <row r="11964" spans="1:11" ht="56.25" customHeight="1">
      <c r="A11964" s="98" t="s">
        <v>634</v>
      </c>
      <c r="B11964" s="125" t="s">
        <v>1313</v>
      </c>
      <c r="C11964" s="126">
        <v>42543</v>
      </c>
      <c r="D11964" s="98" t="s">
        <v>13</v>
      </c>
      <c r="E11964" s="98">
        <v>855225</v>
      </c>
      <c r="F11964" s="98"/>
      <c r="G11964" s="127" t="s">
        <v>4929</v>
      </c>
      <c r="H11964" s="128">
        <v>132804</v>
      </c>
      <c r="I11964" s="128">
        <v>0</v>
      </c>
      <c r="J11964" s="129">
        <v>132804</v>
      </c>
      <c r="K11964" s="101" t="s">
        <v>1388</v>
      </c>
    </row>
    <row r="11965" spans="1:11" ht="56.25" customHeight="1">
      <c r="A11965" s="98" t="s">
        <v>634</v>
      </c>
      <c r="B11965" s="125" t="s">
        <v>1313</v>
      </c>
      <c r="C11965" s="126">
        <v>42543</v>
      </c>
      <c r="D11965" s="98" t="s">
        <v>11</v>
      </c>
      <c r="E11965" s="98">
        <v>855226</v>
      </c>
      <c r="F11965" s="98"/>
      <c r="G11965" s="127" t="s">
        <v>4931</v>
      </c>
      <c r="H11965" s="128">
        <v>50</v>
      </c>
      <c r="I11965" s="128">
        <v>0</v>
      </c>
      <c r="J11965" s="129">
        <v>50</v>
      </c>
      <c r="K11965" s="101" t="s">
        <v>1388</v>
      </c>
    </row>
    <row r="11966" spans="1:11" ht="56.25" customHeight="1">
      <c r="A11966" s="98" t="s">
        <v>634</v>
      </c>
      <c r="B11966" s="125" t="s">
        <v>1313</v>
      </c>
      <c r="C11966" s="126">
        <v>42543</v>
      </c>
      <c r="D11966" s="98" t="s">
        <v>11</v>
      </c>
      <c r="E11966" s="98">
        <v>855248</v>
      </c>
      <c r="F11966" s="98"/>
      <c r="G11966" s="127" t="s">
        <v>4933</v>
      </c>
      <c r="H11966" s="128">
        <v>50</v>
      </c>
      <c r="I11966" s="128">
        <v>0</v>
      </c>
      <c r="J11966" s="129">
        <v>50</v>
      </c>
      <c r="K11966" s="101" t="s">
        <v>1388</v>
      </c>
    </row>
    <row r="11967" spans="1:11" ht="56.25" customHeight="1">
      <c r="A11967" s="98" t="s">
        <v>634</v>
      </c>
      <c r="B11967" s="125" t="s">
        <v>1313</v>
      </c>
      <c r="C11967" s="126">
        <v>42543</v>
      </c>
      <c r="D11967" s="98" t="s">
        <v>13</v>
      </c>
      <c r="E11967" s="98">
        <v>855248</v>
      </c>
      <c r="F11967" s="98"/>
      <c r="G11967" s="127" t="s">
        <v>4932</v>
      </c>
      <c r="H11967" s="128">
        <v>4025647.2</v>
      </c>
      <c r="I11967" s="128">
        <v>0</v>
      </c>
      <c r="J11967" s="129">
        <v>4025647.2</v>
      </c>
      <c r="K11967" s="101" t="s">
        <v>1388</v>
      </c>
    </row>
    <row r="11968" spans="1:11" ht="56.25" customHeight="1">
      <c r="A11968" s="98" t="s">
        <v>634</v>
      </c>
      <c r="B11968" s="125" t="s">
        <v>1313</v>
      </c>
      <c r="C11968" s="126">
        <v>42544</v>
      </c>
      <c r="D11968" s="98" t="s">
        <v>11</v>
      </c>
      <c r="E11968" s="98">
        <v>855305</v>
      </c>
      <c r="F11968" s="98"/>
      <c r="G11968" s="127" t="s">
        <v>4949</v>
      </c>
      <c r="H11968" s="128">
        <v>50</v>
      </c>
      <c r="I11968" s="128">
        <v>0</v>
      </c>
      <c r="J11968" s="129">
        <v>50</v>
      </c>
      <c r="K11968" s="101" t="s">
        <v>1388</v>
      </c>
    </row>
    <row r="11969" spans="1:11" ht="56.25" customHeight="1">
      <c r="A11969" s="98" t="s">
        <v>634</v>
      </c>
      <c r="B11969" s="125" t="s">
        <v>1313</v>
      </c>
      <c r="C11969" s="126">
        <v>42544</v>
      </c>
      <c r="D11969" s="98" t="s">
        <v>13</v>
      </c>
      <c r="E11969" s="98">
        <v>855305</v>
      </c>
      <c r="F11969" s="98"/>
      <c r="G11969" s="127" t="s">
        <v>4948</v>
      </c>
      <c r="H11969" s="128">
        <v>10546</v>
      </c>
      <c r="I11969" s="128">
        <v>0</v>
      </c>
      <c r="J11969" s="129">
        <v>10546</v>
      </c>
      <c r="K11969" s="101" t="s">
        <v>1388</v>
      </c>
    </row>
    <row r="11970" spans="1:11" ht="56.25" customHeight="1">
      <c r="A11970" s="98" t="s">
        <v>634</v>
      </c>
      <c r="B11970" s="125" t="s">
        <v>1313</v>
      </c>
      <c r="C11970" s="126">
        <v>42545</v>
      </c>
      <c r="D11970" s="98" t="s">
        <v>13</v>
      </c>
      <c r="E11970" s="98">
        <v>855490</v>
      </c>
      <c r="F11970" s="98"/>
      <c r="G11970" s="127" t="s">
        <v>5007</v>
      </c>
      <c r="H11970" s="128">
        <v>5328850</v>
      </c>
      <c r="I11970" s="128">
        <v>0</v>
      </c>
      <c r="J11970" s="129">
        <v>5328850</v>
      </c>
      <c r="K11970" s="101" t="s">
        <v>1388</v>
      </c>
    </row>
    <row r="11971" spans="1:11" ht="56.25" customHeight="1">
      <c r="A11971" s="98" t="s">
        <v>634</v>
      </c>
      <c r="B11971" s="125" t="s">
        <v>1313</v>
      </c>
      <c r="C11971" s="126">
        <v>42545</v>
      </c>
      <c r="D11971" s="98" t="s">
        <v>11</v>
      </c>
      <c r="E11971" s="98">
        <v>855491</v>
      </c>
      <c r="F11971" s="98"/>
      <c r="G11971" s="127" t="s">
        <v>5008</v>
      </c>
      <c r="H11971" s="128">
        <v>50</v>
      </c>
      <c r="I11971" s="128">
        <v>0</v>
      </c>
      <c r="J11971" s="129">
        <v>50</v>
      </c>
      <c r="K11971" s="101" t="s">
        <v>1388</v>
      </c>
    </row>
    <row r="11972" spans="1:11" ht="56.25" customHeight="1">
      <c r="A11972" s="98" t="s">
        <v>634</v>
      </c>
      <c r="B11972" s="125" t="s">
        <v>1313</v>
      </c>
      <c r="C11972" s="126">
        <v>42545</v>
      </c>
      <c r="D11972" s="98" t="s">
        <v>21</v>
      </c>
      <c r="E11972" s="98">
        <v>855492</v>
      </c>
      <c r="F11972" s="98"/>
      <c r="G11972" s="127" t="s">
        <v>5009</v>
      </c>
      <c r="H11972" s="128">
        <v>5203793.41</v>
      </c>
      <c r="I11972" s="128">
        <v>0</v>
      </c>
      <c r="J11972" s="129">
        <v>5203793.41</v>
      </c>
      <c r="K11972" s="101" t="s">
        <v>1388</v>
      </c>
    </row>
    <row r="11973" spans="1:11" ht="56.25" customHeight="1">
      <c r="A11973" s="98" t="s">
        <v>634</v>
      </c>
      <c r="B11973" s="125" t="s">
        <v>1313</v>
      </c>
      <c r="C11973" s="126">
        <v>42545</v>
      </c>
      <c r="D11973" s="98" t="s">
        <v>11</v>
      </c>
      <c r="E11973" s="98">
        <v>855507</v>
      </c>
      <c r="F11973" s="98"/>
      <c r="G11973" s="127" t="s">
        <v>5011</v>
      </c>
      <c r="H11973" s="128">
        <v>50</v>
      </c>
      <c r="I11973" s="128">
        <v>0</v>
      </c>
      <c r="J11973" s="129">
        <v>50</v>
      </c>
      <c r="K11973" s="101" t="s">
        <v>1388</v>
      </c>
    </row>
    <row r="11974" spans="1:11" ht="56.25" customHeight="1">
      <c r="A11974" s="98" t="s">
        <v>634</v>
      </c>
      <c r="B11974" s="125" t="s">
        <v>1313</v>
      </c>
      <c r="C11974" s="126">
        <v>42545</v>
      </c>
      <c r="D11974" s="98" t="s">
        <v>13</v>
      </c>
      <c r="E11974" s="98">
        <v>855507</v>
      </c>
      <c r="F11974" s="98"/>
      <c r="G11974" s="127" t="s">
        <v>5010</v>
      </c>
      <c r="H11974" s="128">
        <v>45590</v>
      </c>
      <c r="I11974" s="128">
        <v>0</v>
      </c>
      <c r="J11974" s="129">
        <v>45590</v>
      </c>
      <c r="K11974" s="101" t="s">
        <v>1388</v>
      </c>
    </row>
    <row r="11975" spans="1:11" ht="56.25" customHeight="1">
      <c r="A11975" s="98" t="s">
        <v>634</v>
      </c>
      <c r="B11975" s="125" t="s">
        <v>1313</v>
      </c>
      <c r="C11975" s="126">
        <v>42548</v>
      </c>
      <c r="D11975" s="98" t="s">
        <v>11</v>
      </c>
      <c r="E11975" s="98">
        <v>855791</v>
      </c>
      <c r="F11975" s="98"/>
      <c r="G11975" s="127" t="s">
        <v>5055</v>
      </c>
      <c r="H11975" s="128">
        <v>50</v>
      </c>
      <c r="I11975" s="128">
        <v>0</v>
      </c>
      <c r="J11975" s="129">
        <v>50</v>
      </c>
      <c r="K11975" s="101" t="s">
        <v>1388</v>
      </c>
    </row>
    <row r="11976" spans="1:11" ht="56.25" customHeight="1">
      <c r="A11976" s="98" t="s">
        <v>634</v>
      </c>
      <c r="B11976" s="125" t="s">
        <v>1313</v>
      </c>
      <c r="C11976" s="126">
        <v>42548</v>
      </c>
      <c r="D11976" s="98" t="s">
        <v>13</v>
      </c>
      <c r="E11976" s="98">
        <v>855791</v>
      </c>
      <c r="F11976" s="98"/>
      <c r="G11976" s="127" t="s">
        <v>5054</v>
      </c>
      <c r="H11976" s="128">
        <v>8991</v>
      </c>
      <c r="I11976" s="128">
        <v>0</v>
      </c>
      <c r="J11976" s="129">
        <v>8991</v>
      </c>
      <c r="K11976" s="101" t="s">
        <v>1388</v>
      </c>
    </row>
    <row r="11977" spans="1:11" ht="56.25" customHeight="1">
      <c r="A11977" s="98" t="s">
        <v>634</v>
      </c>
      <c r="B11977" s="125" t="s">
        <v>1313</v>
      </c>
      <c r="C11977" s="126">
        <v>42548</v>
      </c>
      <c r="D11977" s="98" t="s">
        <v>6</v>
      </c>
      <c r="E11977" s="98">
        <v>855796</v>
      </c>
      <c r="F11977" s="98"/>
      <c r="G11977" s="127" t="s">
        <v>5014</v>
      </c>
      <c r="H11977" s="128">
        <v>0</v>
      </c>
      <c r="I11977" s="128">
        <v>1000</v>
      </c>
      <c r="J11977" s="129">
        <v>1000</v>
      </c>
      <c r="K11977" s="101" t="s">
        <v>1388</v>
      </c>
    </row>
    <row r="11978" spans="1:11" ht="56.25" customHeight="1">
      <c r="A11978" s="98" t="s">
        <v>634</v>
      </c>
      <c r="B11978" s="125" t="s">
        <v>1313</v>
      </c>
      <c r="C11978" s="126">
        <v>42549</v>
      </c>
      <c r="D11978" s="98" t="s">
        <v>11</v>
      </c>
      <c r="E11978" s="98">
        <v>855921</v>
      </c>
      <c r="F11978" s="98"/>
      <c r="G11978" s="127" t="s">
        <v>5122</v>
      </c>
      <c r="H11978" s="128">
        <v>50</v>
      </c>
      <c r="I11978" s="128">
        <v>0</v>
      </c>
      <c r="J11978" s="129">
        <v>50</v>
      </c>
      <c r="K11978" s="101" t="s">
        <v>1388</v>
      </c>
    </row>
    <row r="11979" spans="1:11" ht="56.25" customHeight="1">
      <c r="A11979" s="98" t="s">
        <v>634</v>
      </c>
      <c r="B11979" s="125" t="s">
        <v>1313</v>
      </c>
      <c r="C11979" s="126">
        <v>42549</v>
      </c>
      <c r="D11979" s="98" t="s">
        <v>13</v>
      </c>
      <c r="E11979" s="98">
        <v>855921</v>
      </c>
      <c r="F11979" s="98"/>
      <c r="G11979" s="127" t="s">
        <v>5121</v>
      </c>
      <c r="H11979" s="128">
        <v>49416</v>
      </c>
      <c r="I11979" s="128">
        <v>0</v>
      </c>
      <c r="J11979" s="129">
        <v>49416</v>
      </c>
      <c r="K11979" s="101" t="s">
        <v>1388</v>
      </c>
    </row>
    <row r="11980" spans="1:11" ht="56.25" customHeight="1">
      <c r="A11980" s="98" t="s">
        <v>634</v>
      </c>
      <c r="B11980" s="125" t="s">
        <v>1313</v>
      </c>
      <c r="C11980" s="126">
        <v>42549</v>
      </c>
      <c r="D11980" s="98" t="s">
        <v>6</v>
      </c>
      <c r="E11980" s="98">
        <v>855965</v>
      </c>
      <c r="F11980" s="98"/>
      <c r="G11980" s="127" t="s">
        <v>5058</v>
      </c>
      <c r="H11980" s="128">
        <v>0</v>
      </c>
      <c r="I11980" s="128">
        <v>1000000</v>
      </c>
      <c r="J11980" s="129">
        <v>1000000</v>
      </c>
      <c r="K11980" s="101" t="s">
        <v>1388</v>
      </c>
    </row>
    <row r="11981" spans="1:11" ht="56.25" customHeight="1">
      <c r="A11981" s="98" t="s">
        <v>634</v>
      </c>
      <c r="B11981" s="125" t="s">
        <v>1313</v>
      </c>
      <c r="C11981" s="126">
        <v>42550</v>
      </c>
      <c r="D11981" s="98" t="s">
        <v>11</v>
      </c>
      <c r="E11981" s="98">
        <v>856145</v>
      </c>
      <c r="F11981" s="98"/>
      <c r="G11981" s="127" t="s">
        <v>5170</v>
      </c>
      <c r="H11981" s="128">
        <v>50</v>
      </c>
      <c r="I11981" s="128">
        <v>0</v>
      </c>
      <c r="J11981" s="129">
        <v>50</v>
      </c>
      <c r="K11981" s="101" t="s">
        <v>1388</v>
      </c>
    </row>
    <row r="11982" spans="1:11" ht="56.25" customHeight="1">
      <c r="A11982" s="98" t="s">
        <v>634</v>
      </c>
      <c r="B11982" s="125" t="s">
        <v>1313</v>
      </c>
      <c r="C11982" s="126">
        <v>42550</v>
      </c>
      <c r="D11982" s="98" t="s">
        <v>13</v>
      </c>
      <c r="E11982" s="98">
        <v>856145</v>
      </c>
      <c r="F11982" s="98"/>
      <c r="G11982" s="127" t="s">
        <v>5169</v>
      </c>
      <c r="H11982" s="128">
        <v>1861.5</v>
      </c>
      <c r="I11982" s="128">
        <v>0</v>
      </c>
      <c r="J11982" s="129">
        <v>1861.5</v>
      </c>
      <c r="K11982" s="101" t="s">
        <v>1388</v>
      </c>
    </row>
    <row r="11983" spans="1:11" ht="56.25" customHeight="1">
      <c r="A11983" s="98" t="s">
        <v>634</v>
      </c>
      <c r="B11983" s="125" t="s">
        <v>1313</v>
      </c>
      <c r="C11983" s="126">
        <v>42551</v>
      </c>
      <c r="D11983" s="98" t="s">
        <v>11</v>
      </c>
      <c r="E11983" s="98">
        <v>856298</v>
      </c>
      <c r="F11983" s="98"/>
      <c r="G11983" s="127" t="s">
        <v>5227</v>
      </c>
      <c r="H11983" s="128">
        <v>50</v>
      </c>
      <c r="I11983" s="128">
        <v>0</v>
      </c>
      <c r="J11983" s="129">
        <v>50</v>
      </c>
      <c r="K11983" s="101" t="s">
        <v>1388</v>
      </c>
    </row>
    <row r="11984" spans="1:11" ht="56.25" customHeight="1">
      <c r="A11984" s="98" t="s">
        <v>634</v>
      </c>
      <c r="B11984" s="125" t="s">
        <v>1313</v>
      </c>
      <c r="C11984" s="126">
        <v>42551</v>
      </c>
      <c r="D11984" s="98" t="s">
        <v>20</v>
      </c>
      <c r="E11984" s="98">
        <v>856407</v>
      </c>
      <c r="F11984" s="98"/>
      <c r="G11984" s="127" t="s">
        <v>5230</v>
      </c>
      <c r="H11984" s="128">
        <v>102104.26</v>
      </c>
      <c r="I11984" s="128">
        <v>0</v>
      </c>
      <c r="J11984" s="129">
        <v>102104.26</v>
      </c>
      <c r="K11984" s="101" t="s">
        <v>1388</v>
      </c>
    </row>
    <row r="11985" spans="1:11" ht="56.25" customHeight="1">
      <c r="A11985" s="98" t="s">
        <v>634</v>
      </c>
      <c r="B11985" s="125" t="s">
        <v>1313</v>
      </c>
      <c r="C11985" s="126">
        <v>42551</v>
      </c>
      <c r="D11985" s="98" t="s">
        <v>20</v>
      </c>
      <c r="E11985" s="98">
        <v>856407</v>
      </c>
      <c r="F11985" s="98"/>
      <c r="G11985" s="127" t="s">
        <v>5230</v>
      </c>
      <c r="H11985" s="128">
        <v>113959.22</v>
      </c>
      <c r="I11985" s="128">
        <v>0</v>
      </c>
      <c r="J11985" s="129">
        <v>113959.22</v>
      </c>
      <c r="K11985" s="101" t="s">
        <v>1388</v>
      </c>
    </row>
    <row r="11986" spans="1:11" ht="56.25" customHeight="1">
      <c r="A11986" s="98" t="s">
        <v>634</v>
      </c>
      <c r="B11986" s="125" t="s">
        <v>1313</v>
      </c>
      <c r="C11986" s="126">
        <v>42551</v>
      </c>
      <c r="D11986" s="98" t="s">
        <v>11</v>
      </c>
      <c r="E11986" s="98">
        <v>856421</v>
      </c>
      <c r="F11986" s="98"/>
      <c r="G11986" s="127" t="s">
        <v>5231</v>
      </c>
      <c r="H11986" s="128">
        <v>201.24</v>
      </c>
      <c r="I11986" s="128">
        <v>0</v>
      </c>
      <c r="J11986" s="129">
        <v>201.24</v>
      </c>
      <c r="K11986" s="101" t="s">
        <v>1388</v>
      </c>
    </row>
    <row r="11987" spans="1:11" ht="56.25" customHeight="1">
      <c r="A11987" s="98" t="s">
        <v>634</v>
      </c>
      <c r="B11987" s="125" t="s">
        <v>1313</v>
      </c>
      <c r="C11987" s="126">
        <v>42551</v>
      </c>
      <c r="D11987" s="98" t="s">
        <v>13</v>
      </c>
      <c r="E11987" s="98">
        <v>856424</v>
      </c>
      <c r="F11987" s="98"/>
      <c r="G11987" s="127" t="s">
        <v>5232</v>
      </c>
      <c r="H11987" s="128">
        <v>5333200</v>
      </c>
      <c r="I11987" s="128">
        <v>0</v>
      </c>
      <c r="J11987" s="129">
        <v>5333200</v>
      </c>
      <c r="K11987" s="101" t="s">
        <v>1388</v>
      </c>
    </row>
    <row r="11988" spans="1:11" ht="56.25" customHeight="1">
      <c r="A11988" s="98" t="s">
        <v>634</v>
      </c>
      <c r="B11988" s="125" t="s">
        <v>1313</v>
      </c>
      <c r="C11988" s="126">
        <v>42551</v>
      </c>
      <c r="D11988" s="98" t="s">
        <v>11</v>
      </c>
      <c r="E11988" s="98">
        <v>856426</v>
      </c>
      <c r="F11988" s="98"/>
      <c r="G11988" s="127" t="s">
        <v>5233</v>
      </c>
      <c r="H11988" s="128">
        <v>50</v>
      </c>
      <c r="I11988" s="128">
        <v>0</v>
      </c>
      <c r="J11988" s="129">
        <v>50</v>
      </c>
      <c r="K11988" s="101" t="s">
        <v>1388</v>
      </c>
    </row>
    <row r="11989" spans="1:11" ht="56.25" customHeight="1">
      <c r="A11989" s="98" t="s">
        <v>634</v>
      </c>
      <c r="B11989" s="125" t="s">
        <v>1313</v>
      </c>
      <c r="C11989" s="126">
        <v>42551</v>
      </c>
      <c r="D11989" s="98" t="s">
        <v>11</v>
      </c>
      <c r="E11989" s="98">
        <v>856447</v>
      </c>
      <c r="F11989" s="98"/>
      <c r="G11989" s="127" t="s">
        <v>5236</v>
      </c>
      <c r="H11989" s="128">
        <v>50</v>
      </c>
      <c r="I11989" s="128">
        <v>0</v>
      </c>
      <c r="J11989" s="129">
        <v>50</v>
      </c>
      <c r="K11989" s="101" t="s">
        <v>1388</v>
      </c>
    </row>
    <row r="11990" spans="1:11" ht="56.25" customHeight="1">
      <c r="A11990" s="98" t="s">
        <v>634</v>
      </c>
      <c r="B11990" s="125" t="s">
        <v>1313</v>
      </c>
      <c r="C11990" s="126">
        <v>42551</v>
      </c>
      <c r="D11990" s="98" t="s">
        <v>13</v>
      </c>
      <c r="E11990" s="98">
        <v>856447</v>
      </c>
      <c r="F11990" s="98"/>
      <c r="G11990" s="127" t="s">
        <v>5235</v>
      </c>
      <c r="H11990" s="128">
        <v>1477.5</v>
      </c>
      <c r="I11990" s="128">
        <v>0</v>
      </c>
      <c r="J11990" s="129">
        <v>1477.5</v>
      </c>
      <c r="K11990" s="101" t="s">
        <v>1388</v>
      </c>
    </row>
    <row r="11991" spans="1:11" ht="56.25" customHeight="1">
      <c r="A11991" s="98" t="s">
        <v>634</v>
      </c>
      <c r="B11991" s="125" t="s">
        <v>1313</v>
      </c>
      <c r="C11991" s="126">
        <v>42551</v>
      </c>
      <c r="D11991" s="98" t="s">
        <v>11</v>
      </c>
      <c r="E11991" s="98">
        <v>856505</v>
      </c>
      <c r="F11991" s="98"/>
      <c r="G11991" s="127" t="s">
        <v>5238</v>
      </c>
      <c r="H11991" s="128">
        <v>50</v>
      </c>
      <c r="I11991" s="128">
        <v>0</v>
      </c>
      <c r="J11991" s="129">
        <v>50</v>
      </c>
      <c r="K11991" s="101" t="s">
        <v>1388</v>
      </c>
    </row>
    <row r="11992" spans="1:11" ht="56.25" customHeight="1">
      <c r="A11992" s="98" t="s">
        <v>634</v>
      </c>
      <c r="B11992" s="125" t="s">
        <v>1313</v>
      </c>
      <c r="C11992" s="126">
        <v>42551</v>
      </c>
      <c r="D11992" s="98" t="s">
        <v>13</v>
      </c>
      <c r="E11992" s="98">
        <v>856529</v>
      </c>
      <c r="F11992" s="98"/>
      <c r="G11992" s="127" t="s">
        <v>5239</v>
      </c>
      <c r="H11992" s="128">
        <v>3764826.2</v>
      </c>
      <c r="I11992" s="128">
        <v>0</v>
      </c>
      <c r="J11992" s="129">
        <v>3764826.2</v>
      </c>
      <c r="K11992" s="101" t="s">
        <v>1388</v>
      </c>
    </row>
    <row r="11993" spans="1:11" ht="56.25" customHeight="1">
      <c r="A11993" s="98" t="s">
        <v>634</v>
      </c>
      <c r="B11993" s="125" t="s">
        <v>1313</v>
      </c>
      <c r="C11993" s="126">
        <v>42552</v>
      </c>
      <c r="D11993" s="98" t="s">
        <v>6</v>
      </c>
      <c r="E11993" s="98">
        <v>856670</v>
      </c>
      <c r="F11993" s="98"/>
      <c r="G11993" s="127" t="s">
        <v>5240</v>
      </c>
      <c r="H11993" s="128">
        <v>0</v>
      </c>
      <c r="I11993" s="128">
        <v>60.27</v>
      </c>
      <c r="J11993" s="129">
        <v>60.27</v>
      </c>
      <c r="K11993" s="101" t="s">
        <v>1388</v>
      </c>
    </row>
    <row r="11994" spans="1:11" ht="56.25" customHeight="1">
      <c r="A11994" s="98" t="s">
        <v>634</v>
      </c>
      <c r="B11994" s="125" t="s">
        <v>1313</v>
      </c>
      <c r="C11994" s="126">
        <v>42552</v>
      </c>
      <c r="D11994" s="98" t="s">
        <v>21</v>
      </c>
      <c r="E11994" s="98">
        <v>856687</v>
      </c>
      <c r="F11994" s="98"/>
      <c r="G11994" s="127" t="s">
        <v>5254</v>
      </c>
      <c r="H11994" s="128">
        <v>7029801.6500000004</v>
      </c>
      <c r="I11994" s="128">
        <v>0</v>
      </c>
      <c r="J11994" s="129">
        <v>7029801.6500000004</v>
      </c>
      <c r="K11994" s="101" t="s">
        <v>1388</v>
      </c>
    </row>
    <row r="11995" spans="1:11" ht="56.25" customHeight="1">
      <c r="A11995" s="98" t="s">
        <v>634</v>
      </c>
      <c r="B11995" s="125" t="s">
        <v>1313</v>
      </c>
      <c r="C11995" s="126">
        <v>42552</v>
      </c>
      <c r="D11995" s="98" t="s">
        <v>11</v>
      </c>
      <c r="E11995" s="98">
        <v>856689</v>
      </c>
      <c r="F11995" s="98"/>
      <c r="G11995" s="127" t="s">
        <v>5256</v>
      </c>
      <c r="H11995" s="128">
        <v>50</v>
      </c>
      <c r="I11995" s="128">
        <v>0</v>
      </c>
      <c r="J11995" s="129">
        <v>50</v>
      </c>
      <c r="K11995" s="101" t="s">
        <v>1388</v>
      </c>
    </row>
    <row r="11996" spans="1:11" ht="56.25" customHeight="1">
      <c r="A11996" s="98" t="s">
        <v>634</v>
      </c>
      <c r="B11996" s="125" t="s">
        <v>1313</v>
      </c>
      <c r="C11996" s="126">
        <v>42552</v>
      </c>
      <c r="D11996" s="98" t="s">
        <v>13</v>
      </c>
      <c r="E11996" s="98">
        <v>856689</v>
      </c>
      <c r="F11996" s="98"/>
      <c r="G11996" s="127" t="s">
        <v>5255</v>
      </c>
      <c r="H11996" s="128">
        <v>38396</v>
      </c>
      <c r="I11996" s="128">
        <v>0</v>
      </c>
      <c r="J11996" s="129">
        <v>38396</v>
      </c>
      <c r="K11996" s="101" t="s">
        <v>1388</v>
      </c>
    </row>
    <row r="11997" spans="1:11" ht="56.25" customHeight="1">
      <c r="A11997" s="98" t="s">
        <v>634</v>
      </c>
      <c r="B11997" s="125" t="s">
        <v>1313</v>
      </c>
      <c r="C11997" s="126">
        <v>42555</v>
      </c>
      <c r="D11997" s="98" t="s">
        <v>11</v>
      </c>
      <c r="E11997" s="98">
        <v>856782</v>
      </c>
      <c r="F11997" s="98"/>
      <c r="G11997" s="127" t="s">
        <v>5283</v>
      </c>
      <c r="H11997" s="128">
        <v>50</v>
      </c>
      <c r="I11997" s="128">
        <v>0</v>
      </c>
      <c r="J11997" s="129">
        <v>50</v>
      </c>
      <c r="K11997" s="101" t="s">
        <v>1388</v>
      </c>
    </row>
    <row r="11998" spans="1:11" ht="56.25" customHeight="1">
      <c r="A11998" s="98" t="s">
        <v>634</v>
      </c>
      <c r="B11998" s="125" t="s">
        <v>1313</v>
      </c>
      <c r="C11998" s="126">
        <v>42555</v>
      </c>
      <c r="D11998" s="98" t="s">
        <v>13</v>
      </c>
      <c r="E11998" s="98">
        <v>856782</v>
      </c>
      <c r="F11998" s="98"/>
      <c r="G11998" s="127" t="s">
        <v>5282</v>
      </c>
      <c r="H11998" s="128">
        <v>1944</v>
      </c>
      <c r="I11998" s="128">
        <v>0</v>
      </c>
      <c r="J11998" s="129">
        <v>1944</v>
      </c>
      <c r="K11998" s="101" t="s">
        <v>1388</v>
      </c>
    </row>
    <row r="11999" spans="1:11" ht="56.25" customHeight="1">
      <c r="A11999" s="98" t="s">
        <v>634</v>
      </c>
      <c r="B11999" s="125" t="s">
        <v>1313</v>
      </c>
      <c r="C11999" s="126">
        <v>42556</v>
      </c>
      <c r="D11999" s="98" t="s">
        <v>13</v>
      </c>
      <c r="E11999" s="98">
        <v>856827</v>
      </c>
      <c r="F11999" s="98"/>
      <c r="G11999" s="127" t="s">
        <v>5326</v>
      </c>
      <c r="H11999" s="128">
        <v>5336700</v>
      </c>
      <c r="I11999" s="128">
        <v>0</v>
      </c>
      <c r="J11999" s="129">
        <v>5336700</v>
      </c>
      <c r="K11999" s="101" t="s">
        <v>1388</v>
      </c>
    </row>
    <row r="12000" spans="1:11" ht="56.25" customHeight="1">
      <c r="A12000" s="98" t="s">
        <v>634</v>
      </c>
      <c r="B12000" s="125" t="s">
        <v>1313</v>
      </c>
      <c r="C12000" s="126">
        <v>42556</v>
      </c>
      <c r="D12000" s="98" t="s">
        <v>11</v>
      </c>
      <c r="E12000" s="98">
        <v>856829</v>
      </c>
      <c r="F12000" s="98"/>
      <c r="G12000" s="127" t="s">
        <v>5327</v>
      </c>
      <c r="H12000" s="128">
        <v>50</v>
      </c>
      <c r="I12000" s="128">
        <v>0</v>
      </c>
      <c r="J12000" s="129">
        <v>50</v>
      </c>
      <c r="K12000" s="101" t="s">
        <v>1388</v>
      </c>
    </row>
    <row r="12001" spans="1:11" ht="56.25" customHeight="1">
      <c r="A12001" s="98" t="s">
        <v>634</v>
      </c>
      <c r="B12001" s="125" t="s">
        <v>1313</v>
      </c>
      <c r="C12001" s="126">
        <v>42556</v>
      </c>
      <c r="D12001" s="98" t="s">
        <v>11</v>
      </c>
      <c r="E12001" s="98">
        <v>856831</v>
      </c>
      <c r="F12001" s="98"/>
      <c r="G12001" s="127" t="s">
        <v>5329</v>
      </c>
      <c r="H12001" s="128">
        <v>50</v>
      </c>
      <c r="I12001" s="128">
        <v>0</v>
      </c>
      <c r="J12001" s="129">
        <v>50</v>
      </c>
      <c r="K12001" s="101" t="s">
        <v>1388</v>
      </c>
    </row>
    <row r="12002" spans="1:11" ht="56.25" customHeight="1">
      <c r="A12002" s="98" t="s">
        <v>634</v>
      </c>
      <c r="B12002" s="125" t="s">
        <v>1313</v>
      </c>
      <c r="C12002" s="126">
        <v>42556</v>
      </c>
      <c r="D12002" s="98" t="s">
        <v>13</v>
      </c>
      <c r="E12002" s="98">
        <v>856831</v>
      </c>
      <c r="F12002" s="98"/>
      <c r="G12002" s="127" t="s">
        <v>5328</v>
      </c>
      <c r="H12002" s="128">
        <v>47361</v>
      </c>
      <c r="I12002" s="128">
        <v>0</v>
      </c>
      <c r="J12002" s="129">
        <v>47361</v>
      </c>
      <c r="K12002" s="101" t="s">
        <v>1388</v>
      </c>
    </row>
    <row r="12003" spans="1:11" ht="56.25" customHeight="1">
      <c r="A12003" s="98" t="s">
        <v>634</v>
      </c>
      <c r="B12003" s="125" t="s">
        <v>1313</v>
      </c>
      <c r="C12003" s="126">
        <v>42556</v>
      </c>
      <c r="D12003" s="98" t="s">
        <v>6</v>
      </c>
      <c r="E12003" s="98">
        <v>856876</v>
      </c>
      <c r="F12003" s="98"/>
      <c r="G12003" s="127" t="s">
        <v>5286</v>
      </c>
      <c r="H12003" s="128">
        <v>0</v>
      </c>
      <c r="I12003" s="128">
        <v>2240133</v>
      </c>
      <c r="J12003" s="129">
        <v>2240133</v>
      </c>
      <c r="K12003" s="101" t="s">
        <v>1388</v>
      </c>
    </row>
    <row r="12004" spans="1:11" ht="56.25" customHeight="1">
      <c r="A12004" s="98" t="s">
        <v>634</v>
      </c>
      <c r="B12004" s="125" t="s">
        <v>1313</v>
      </c>
      <c r="C12004" s="126">
        <v>42557</v>
      </c>
      <c r="D12004" s="98" t="s">
        <v>6</v>
      </c>
      <c r="E12004" s="98">
        <v>856938</v>
      </c>
      <c r="F12004" s="98"/>
      <c r="G12004" s="127" t="s">
        <v>5332</v>
      </c>
      <c r="H12004" s="128">
        <v>0</v>
      </c>
      <c r="I12004" s="128">
        <v>842.35</v>
      </c>
      <c r="J12004" s="129">
        <v>842.35</v>
      </c>
      <c r="K12004" s="101" t="s">
        <v>1388</v>
      </c>
    </row>
    <row r="12005" spans="1:11" ht="56.25" customHeight="1">
      <c r="A12005" s="98" t="s">
        <v>634</v>
      </c>
      <c r="B12005" s="125" t="s">
        <v>1313</v>
      </c>
      <c r="C12005" s="126">
        <v>42557</v>
      </c>
      <c r="D12005" s="98" t="s">
        <v>11</v>
      </c>
      <c r="E12005" s="98">
        <v>856964</v>
      </c>
      <c r="F12005" s="98"/>
      <c r="G12005" s="127" t="s">
        <v>5377</v>
      </c>
      <c r="H12005" s="128">
        <v>50</v>
      </c>
      <c r="I12005" s="128">
        <v>0</v>
      </c>
      <c r="J12005" s="129">
        <v>50</v>
      </c>
      <c r="K12005" s="101" t="s">
        <v>1388</v>
      </c>
    </row>
    <row r="12006" spans="1:11" ht="56.25" customHeight="1">
      <c r="A12006" s="98" t="s">
        <v>634</v>
      </c>
      <c r="B12006" s="125" t="s">
        <v>1313</v>
      </c>
      <c r="C12006" s="126">
        <v>42557</v>
      </c>
      <c r="D12006" s="98" t="s">
        <v>13</v>
      </c>
      <c r="E12006" s="98">
        <v>856964</v>
      </c>
      <c r="F12006" s="98"/>
      <c r="G12006" s="127" t="s">
        <v>5376</v>
      </c>
      <c r="H12006" s="128">
        <v>28800</v>
      </c>
      <c r="I12006" s="128">
        <v>0</v>
      </c>
      <c r="J12006" s="129">
        <v>28800</v>
      </c>
      <c r="K12006" s="101" t="s">
        <v>1388</v>
      </c>
    </row>
    <row r="12007" spans="1:11" ht="56.25" customHeight="1">
      <c r="A12007" s="98" t="s">
        <v>634</v>
      </c>
      <c r="B12007" s="125" t="s">
        <v>1313</v>
      </c>
      <c r="C12007" s="126">
        <v>42557</v>
      </c>
      <c r="D12007" s="98" t="s">
        <v>11</v>
      </c>
      <c r="E12007" s="98">
        <v>856980</v>
      </c>
      <c r="F12007" s="98"/>
      <c r="G12007" s="127" t="s">
        <v>5380</v>
      </c>
      <c r="H12007" s="128">
        <v>15000</v>
      </c>
      <c r="I12007" s="128">
        <v>0</v>
      </c>
      <c r="J12007" s="129">
        <v>15000</v>
      </c>
      <c r="K12007" s="101" t="s">
        <v>1388</v>
      </c>
    </row>
    <row r="12008" spans="1:11" ht="56.25" customHeight="1">
      <c r="A12008" s="98" t="s">
        <v>634</v>
      </c>
      <c r="B12008" s="125" t="s">
        <v>1313</v>
      </c>
      <c r="C12008" s="126">
        <v>42558</v>
      </c>
      <c r="D12008" s="98" t="s">
        <v>11</v>
      </c>
      <c r="E12008" s="98">
        <v>857057</v>
      </c>
      <c r="F12008" s="98"/>
      <c r="G12008" s="127" t="s">
        <v>5407</v>
      </c>
      <c r="H12008" s="128">
        <v>50</v>
      </c>
      <c r="I12008" s="128">
        <v>0</v>
      </c>
      <c r="J12008" s="129">
        <v>50</v>
      </c>
      <c r="K12008" s="101" t="s">
        <v>1388</v>
      </c>
    </row>
    <row r="12009" spans="1:11" ht="56.25" customHeight="1">
      <c r="A12009" s="98" t="s">
        <v>634</v>
      </c>
      <c r="B12009" s="125" t="s">
        <v>1313</v>
      </c>
      <c r="C12009" s="126">
        <v>42558</v>
      </c>
      <c r="D12009" s="98" t="s">
        <v>13</v>
      </c>
      <c r="E12009" s="98">
        <v>857057</v>
      </c>
      <c r="F12009" s="98"/>
      <c r="G12009" s="127" t="s">
        <v>5406</v>
      </c>
      <c r="H12009" s="128">
        <v>236953.5</v>
      </c>
      <c r="I12009" s="128">
        <v>0</v>
      </c>
      <c r="J12009" s="129">
        <v>236953.5</v>
      </c>
      <c r="K12009" s="101" t="s">
        <v>1388</v>
      </c>
    </row>
    <row r="12010" spans="1:11" ht="56.25" customHeight="1">
      <c r="A12010" s="98" t="s">
        <v>634</v>
      </c>
      <c r="B12010" s="125" t="s">
        <v>1313</v>
      </c>
      <c r="C12010" s="126">
        <v>42558</v>
      </c>
      <c r="D12010" s="98" t="s">
        <v>11</v>
      </c>
      <c r="E12010" s="98">
        <v>857098</v>
      </c>
      <c r="F12010" s="98"/>
      <c r="G12010" s="127" t="s">
        <v>5410</v>
      </c>
      <c r="H12010" s="128">
        <v>50</v>
      </c>
      <c r="I12010" s="128">
        <v>0</v>
      </c>
      <c r="J12010" s="129">
        <v>50</v>
      </c>
      <c r="K12010" s="101" t="s">
        <v>1388</v>
      </c>
    </row>
    <row r="12011" spans="1:11" ht="56.25" customHeight="1">
      <c r="A12011" s="98" t="s">
        <v>634</v>
      </c>
      <c r="B12011" s="125" t="s">
        <v>1313</v>
      </c>
      <c r="C12011" s="126">
        <v>42559</v>
      </c>
      <c r="D12011" s="98" t="s">
        <v>21</v>
      </c>
      <c r="E12011" s="98">
        <v>857177</v>
      </c>
      <c r="F12011" s="98"/>
      <c r="G12011" s="127" t="s">
        <v>5432</v>
      </c>
      <c r="H12011" s="128">
        <v>15206992.460000001</v>
      </c>
      <c r="I12011" s="128">
        <v>0</v>
      </c>
      <c r="J12011" s="129">
        <v>15206992.460000001</v>
      </c>
      <c r="K12011" s="101" t="s">
        <v>1388</v>
      </c>
    </row>
    <row r="12012" spans="1:11" ht="56.25" customHeight="1">
      <c r="A12012" s="98" t="s">
        <v>634</v>
      </c>
      <c r="B12012" s="125" t="s">
        <v>1313</v>
      </c>
      <c r="C12012" s="126">
        <v>42559</v>
      </c>
      <c r="D12012" s="98" t="s">
        <v>11</v>
      </c>
      <c r="E12012" s="98">
        <v>857268</v>
      </c>
      <c r="F12012" s="98"/>
      <c r="G12012" s="127" t="s">
        <v>5437</v>
      </c>
      <c r="H12012" s="128">
        <v>50</v>
      </c>
      <c r="I12012" s="128">
        <v>0</v>
      </c>
      <c r="J12012" s="129">
        <v>50</v>
      </c>
      <c r="K12012" s="101" t="s">
        <v>1388</v>
      </c>
    </row>
    <row r="12013" spans="1:11" ht="56.25" customHeight="1">
      <c r="A12013" s="98" t="s">
        <v>634</v>
      </c>
      <c r="B12013" s="125" t="s">
        <v>1313</v>
      </c>
      <c r="C12013" s="126">
        <v>42559</v>
      </c>
      <c r="D12013" s="98" t="s">
        <v>13</v>
      </c>
      <c r="E12013" s="98">
        <v>857268</v>
      </c>
      <c r="F12013" s="98"/>
      <c r="G12013" s="127" t="s">
        <v>5436</v>
      </c>
      <c r="H12013" s="128">
        <v>336638</v>
      </c>
      <c r="I12013" s="128">
        <v>0</v>
      </c>
      <c r="J12013" s="129">
        <v>336638</v>
      </c>
      <c r="K12013" s="101" t="s">
        <v>1388</v>
      </c>
    </row>
    <row r="12014" spans="1:11" ht="56.25" customHeight="1">
      <c r="A12014" s="98" t="s">
        <v>634</v>
      </c>
      <c r="B12014" s="125" t="s">
        <v>1313</v>
      </c>
      <c r="C12014" s="126">
        <v>42559</v>
      </c>
      <c r="D12014" s="98" t="s">
        <v>11</v>
      </c>
      <c r="E12014" s="98">
        <v>857348</v>
      </c>
      <c r="F12014" s="98"/>
      <c r="G12014" s="127" t="s">
        <v>5440</v>
      </c>
      <c r="H12014" s="128">
        <v>50</v>
      </c>
      <c r="I12014" s="128">
        <v>0</v>
      </c>
      <c r="J12014" s="129">
        <v>50</v>
      </c>
      <c r="K12014" s="101" t="s">
        <v>1388</v>
      </c>
    </row>
    <row r="12015" spans="1:11" ht="56.25" customHeight="1">
      <c r="A12015" s="98" t="s">
        <v>634</v>
      </c>
      <c r="B12015" s="125" t="s">
        <v>1313</v>
      </c>
      <c r="C12015" s="126">
        <v>42559</v>
      </c>
      <c r="D12015" s="98" t="s">
        <v>13</v>
      </c>
      <c r="E12015" s="98">
        <v>857348</v>
      </c>
      <c r="F12015" s="98"/>
      <c r="G12015" s="127" t="s">
        <v>5439</v>
      </c>
      <c r="H12015" s="128">
        <v>473340</v>
      </c>
      <c r="I12015" s="128">
        <v>0</v>
      </c>
      <c r="J12015" s="129">
        <v>473340</v>
      </c>
      <c r="K12015" s="101" t="s">
        <v>1388</v>
      </c>
    </row>
    <row r="12016" spans="1:11" ht="56.25" customHeight="1">
      <c r="A12016" s="98" t="s">
        <v>634</v>
      </c>
      <c r="B12016" s="125" t="s">
        <v>1313</v>
      </c>
      <c r="C12016" s="126">
        <v>42559</v>
      </c>
      <c r="D12016" s="98" t="s">
        <v>11</v>
      </c>
      <c r="E12016" s="98">
        <v>857352</v>
      </c>
      <c r="F12016" s="98"/>
      <c r="G12016" s="127" t="s">
        <v>5442</v>
      </c>
      <c r="H12016" s="128">
        <v>50</v>
      </c>
      <c r="I12016" s="128">
        <v>0</v>
      </c>
      <c r="J12016" s="129">
        <v>50</v>
      </c>
      <c r="K12016" s="101" t="s">
        <v>1388</v>
      </c>
    </row>
    <row r="12017" spans="1:11" ht="56.25" customHeight="1">
      <c r="A12017" s="98" t="s">
        <v>634</v>
      </c>
      <c r="B12017" s="125" t="s">
        <v>1313</v>
      </c>
      <c r="C12017" s="126">
        <v>42559</v>
      </c>
      <c r="D12017" s="98" t="s">
        <v>13</v>
      </c>
      <c r="E12017" s="98">
        <v>857352</v>
      </c>
      <c r="F12017" s="98"/>
      <c r="G12017" s="127" t="s">
        <v>5441</v>
      </c>
      <c r="H12017" s="128">
        <v>1104460</v>
      </c>
      <c r="I12017" s="128">
        <v>0</v>
      </c>
      <c r="J12017" s="129">
        <v>1104460</v>
      </c>
      <c r="K12017" s="101" t="s">
        <v>1388</v>
      </c>
    </row>
    <row r="12018" spans="1:11" ht="56.25" customHeight="1">
      <c r="A12018" s="98" t="s">
        <v>634</v>
      </c>
      <c r="B12018" s="125" t="s">
        <v>1313</v>
      </c>
      <c r="C12018" s="126">
        <v>42562</v>
      </c>
      <c r="D12018" s="98" t="s">
        <v>13</v>
      </c>
      <c r="E12018" s="98">
        <v>857525</v>
      </c>
      <c r="F12018" s="98"/>
      <c r="G12018" s="127" t="s">
        <v>5449</v>
      </c>
      <c r="H12018" s="128">
        <v>5340200</v>
      </c>
      <c r="I12018" s="128">
        <v>0</v>
      </c>
      <c r="J12018" s="129">
        <v>5340200</v>
      </c>
      <c r="K12018" s="101" t="s">
        <v>1388</v>
      </c>
    </row>
    <row r="12019" spans="1:11" ht="56.25" customHeight="1">
      <c r="A12019" s="98" t="s">
        <v>634</v>
      </c>
      <c r="B12019" s="125" t="s">
        <v>1313</v>
      </c>
      <c r="C12019" s="126">
        <v>42562</v>
      </c>
      <c r="D12019" s="98" t="s">
        <v>11</v>
      </c>
      <c r="E12019" s="98">
        <v>857527</v>
      </c>
      <c r="F12019" s="98"/>
      <c r="G12019" s="127" t="s">
        <v>5450</v>
      </c>
      <c r="H12019" s="128">
        <v>50</v>
      </c>
      <c r="I12019" s="128">
        <v>0</v>
      </c>
      <c r="J12019" s="129">
        <v>50</v>
      </c>
      <c r="K12019" s="101" t="s">
        <v>1388</v>
      </c>
    </row>
    <row r="12020" spans="1:11" ht="56.25" customHeight="1">
      <c r="A12020" s="98" t="s">
        <v>634</v>
      </c>
      <c r="B12020" s="125" t="s">
        <v>1313</v>
      </c>
      <c r="C12020" s="126">
        <v>42562</v>
      </c>
      <c r="D12020" s="98" t="s">
        <v>11</v>
      </c>
      <c r="E12020" s="98">
        <v>857546</v>
      </c>
      <c r="F12020" s="98"/>
      <c r="G12020" s="127" t="s">
        <v>5452</v>
      </c>
      <c r="H12020" s="128">
        <v>50</v>
      </c>
      <c r="I12020" s="128">
        <v>0</v>
      </c>
      <c r="J12020" s="129">
        <v>50</v>
      </c>
      <c r="K12020" s="101" t="s">
        <v>1388</v>
      </c>
    </row>
    <row r="12021" spans="1:11" ht="56.25" customHeight="1">
      <c r="A12021" s="98" t="s">
        <v>634</v>
      </c>
      <c r="B12021" s="125" t="s">
        <v>1313</v>
      </c>
      <c r="C12021" s="126">
        <v>42562</v>
      </c>
      <c r="D12021" s="98" t="s">
        <v>13</v>
      </c>
      <c r="E12021" s="98">
        <v>857546</v>
      </c>
      <c r="F12021" s="98"/>
      <c r="G12021" s="127" t="s">
        <v>5451</v>
      </c>
      <c r="H12021" s="128">
        <v>22718.5</v>
      </c>
      <c r="I12021" s="128">
        <v>0</v>
      </c>
      <c r="J12021" s="129">
        <v>22718.5</v>
      </c>
      <c r="K12021" s="101" t="s">
        <v>1388</v>
      </c>
    </row>
    <row r="12022" spans="1:11" ht="56.25" customHeight="1">
      <c r="A12022" s="98" t="s">
        <v>634</v>
      </c>
      <c r="B12022" s="125" t="s">
        <v>1313</v>
      </c>
      <c r="C12022" s="126">
        <v>42563</v>
      </c>
      <c r="D12022" s="98" t="s">
        <v>11</v>
      </c>
      <c r="E12022" s="98">
        <v>857602</v>
      </c>
      <c r="F12022" s="98"/>
      <c r="G12022" s="127" t="s">
        <v>5491</v>
      </c>
      <c r="H12022" s="128">
        <v>50</v>
      </c>
      <c r="I12022" s="128">
        <v>0</v>
      </c>
      <c r="J12022" s="129">
        <v>50</v>
      </c>
      <c r="K12022" s="101" t="s">
        <v>1388</v>
      </c>
    </row>
    <row r="12023" spans="1:11" ht="56.25" customHeight="1">
      <c r="A12023" s="98" t="s">
        <v>634</v>
      </c>
      <c r="B12023" s="125" t="s">
        <v>1313</v>
      </c>
      <c r="C12023" s="126">
        <v>42563</v>
      </c>
      <c r="D12023" s="98" t="s">
        <v>13</v>
      </c>
      <c r="E12023" s="98">
        <v>857602</v>
      </c>
      <c r="F12023" s="98"/>
      <c r="G12023" s="127" t="s">
        <v>5490</v>
      </c>
      <c r="H12023" s="128">
        <v>171392</v>
      </c>
      <c r="I12023" s="128">
        <v>0</v>
      </c>
      <c r="J12023" s="129">
        <v>171392</v>
      </c>
      <c r="K12023" s="101" t="s">
        <v>1388</v>
      </c>
    </row>
    <row r="12024" spans="1:11" ht="56.25" customHeight="1">
      <c r="A12024" s="98" t="s">
        <v>634</v>
      </c>
      <c r="B12024" s="125" t="s">
        <v>1313</v>
      </c>
      <c r="C12024" s="126">
        <v>42564</v>
      </c>
      <c r="D12024" s="98" t="s">
        <v>13</v>
      </c>
      <c r="E12024" s="98">
        <v>857743</v>
      </c>
      <c r="F12024" s="98"/>
      <c r="G12024" s="127" t="s">
        <v>5500</v>
      </c>
      <c r="H12024" s="128">
        <v>0</v>
      </c>
      <c r="I12024" s="128">
        <v>7127.7</v>
      </c>
      <c r="J12024" s="129">
        <v>7127.7</v>
      </c>
      <c r="K12024" s="101" t="s">
        <v>1388</v>
      </c>
    </row>
    <row r="12025" spans="1:11" ht="56.25" customHeight="1">
      <c r="A12025" s="98" t="s">
        <v>634</v>
      </c>
      <c r="B12025" s="125" t="s">
        <v>1313</v>
      </c>
      <c r="C12025" s="126">
        <v>42564</v>
      </c>
      <c r="D12025" s="98" t="s">
        <v>11</v>
      </c>
      <c r="E12025" s="98">
        <v>857784</v>
      </c>
      <c r="F12025" s="98"/>
      <c r="G12025" s="127" t="s">
        <v>5529</v>
      </c>
      <c r="H12025" s="128">
        <v>50</v>
      </c>
      <c r="I12025" s="128">
        <v>0</v>
      </c>
      <c r="J12025" s="129">
        <v>50</v>
      </c>
      <c r="K12025" s="101" t="s">
        <v>1388</v>
      </c>
    </row>
    <row r="12026" spans="1:11" ht="56.25" customHeight="1">
      <c r="A12026" s="98" t="s">
        <v>634</v>
      </c>
      <c r="B12026" s="125" t="s">
        <v>1313</v>
      </c>
      <c r="C12026" s="126">
        <v>42564</v>
      </c>
      <c r="D12026" s="98" t="s">
        <v>13</v>
      </c>
      <c r="E12026" s="98">
        <v>857784</v>
      </c>
      <c r="F12026" s="98"/>
      <c r="G12026" s="127" t="s">
        <v>5528</v>
      </c>
      <c r="H12026" s="128">
        <v>1620</v>
      </c>
      <c r="I12026" s="128">
        <v>0</v>
      </c>
      <c r="J12026" s="129">
        <v>1620</v>
      </c>
      <c r="K12026" s="101" t="s">
        <v>1388</v>
      </c>
    </row>
    <row r="12027" spans="1:11" ht="56.25" customHeight="1">
      <c r="A12027" s="98" t="s">
        <v>634</v>
      </c>
      <c r="B12027" s="125" t="s">
        <v>1313</v>
      </c>
      <c r="C12027" s="126">
        <v>42565</v>
      </c>
      <c r="D12027" s="98" t="s">
        <v>13</v>
      </c>
      <c r="E12027" s="98">
        <v>857868</v>
      </c>
      <c r="F12027" s="98"/>
      <c r="G12027" s="127" t="s">
        <v>5576</v>
      </c>
      <c r="H12027" s="128">
        <v>88905600</v>
      </c>
      <c r="I12027" s="128">
        <v>0</v>
      </c>
      <c r="J12027" s="129">
        <v>88905600</v>
      </c>
      <c r="K12027" s="101" t="s">
        <v>1388</v>
      </c>
    </row>
    <row r="12028" spans="1:11" ht="56.25" customHeight="1">
      <c r="A12028" s="98" t="s">
        <v>634</v>
      </c>
      <c r="B12028" s="125" t="s">
        <v>1313</v>
      </c>
      <c r="C12028" s="126">
        <v>42565</v>
      </c>
      <c r="D12028" s="98" t="s">
        <v>11</v>
      </c>
      <c r="E12028" s="98">
        <v>857869</v>
      </c>
      <c r="F12028" s="98"/>
      <c r="G12028" s="127" t="s">
        <v>5577</v>
      </c>
      <c r="H12028" s="128">
        <v>50</v>
      </c>
      <c r="I12028" s="128">
        <v>0</v>
      </c>
      <c r="J12028" s="129">
        <v>50</v>
      </c>
      <c r="K12028" s="101" t="s">
        <v>1388</v>
      </c>
    </row>
    <row r="12029" spans="1:11" ht="56.25" customHeight="1">
      <c r="A12029" s="98" t="s">
        <v>634</v>
      </c>
      <c r="B12029" s="125" t="s">
        <v>1313</v>
      </c>
      <c r="C12029" s="126">
        <v>42565</v>
      </c>
      <c r="D12029" s="98" t="s">
        <v>13</v>
      </c>
      <c r="E12029" s="98">
        <v>857891</v>
      </c>
      <c r="F12029" s="98"/>
      <c r="G12029" s="127" t="s">
        <v>5578</v>
      </c>
      <c r="H12029" s="128">
        <v>6924</v>
      </c>
      <c r="I12029" s="128">
        <v>0</v>
      </c>
      <c r="J12029" s="129">
        <v>6924</v>
      </c>
      <c r="K12029" s="101" t="s">
        <v>1388</v>
      </c>
    </row>
    <row r="12030" spans="1:11" ht="56.25" customHeight="1">
      <c r="A12030" s="98" t="s">
        <v>634</v>
      </c>
      <c r="B12030" s="125" t="s">
        <v>1313</v>
      </c>
      <c r="C12030" s="126">
        <v>42565</v>
      </c>
      <c r="D12030" s="98" t="s">
        <v>13</v>
      </c>
      <c r="E12030" s="98">
        <v>857891</v>
      </c>
      <c r="F12030" s="98"/>
      <c r="G12030" s="127" t="s">
        <v>5579</v>
      </c>
      <c r="H12030" s="128">
        <v>50</v>
      </c>
      <c r="I12030" s="128">
        <v>0</v>
      </c>
      <c r="J12030" s="129">
        <v>50</v>
      </c>
      <c r="K12030" s="101" t="s">
        <v>1388</v>
      </c>
    </row>
    <row r="12031" spans="1:11" ht="56.25" customHeight="1">
      <c r="A12031" s="98" t="s">
        <v>634</v>
      </c>
      <c r="B12031" s="125" t="s">
        <v>1313</v>
      </c>
      <c r="C12031" s="126">
        <v>42566</v>
      </c>
      <c r="D12031" s="98" t="s">
        <v>21</v>
      </c>
      <c r="E12031" s="98">
        <v>857947</v>
      </c>
      <c r="F12031" s="98"/>
      <c r="G12031" s="127" t="s">
        <v>5620</v>
      </c>
      <c r="H12031" s="128">
        <v>10879896</v>
      </c>
      <c r="I12031" s="128">
        <v>0</v>
      </c>
      <c r="J12031" s="129">
        <v>10879896</v>
      </c>
      <c r="K12031" s="101" t="s">
        <v>1388</v>
      </c>
    </row>
    <row r="12032" spans="1:11" ht="56.25" customHeight="1">
      <c r="A12032" s="98" t="s">
        <v>634</v>
      </c>
      <c r="B12032" s="125" t="s">
        <v>1313</v>
      </c>
      <c r="C12032" s="126">
        <v>42566</v>
      </c>
      <c r="D12032" s="98" t="s">
        <v>11</v>
      </c>
      <c r="E12032" s="98">
        <v>857992</v>
      </c>
      <c r="F12032" s="98"/>
      <c r="G12032" s="127" t="s">
        <v>5622</v>
      </c>
      <c r="H12032" s="128">
        <v>50</v>
      </c>
      <c r="I12032" s="128">
        <v>0</v>
      </c>
      <c r="J12032" s="129">
        <v>50</v>
      </c>
      <c r="K12032" s="101" t="s">
        <v>1388</v>
      </c>
    </row>
    <row r="12033" spans="1:11" ht="56.25" customHeight="1">
      <c r="A12033" s="98" t="s">
        <v>634</v>
      </c>
      <c r="B12033" s="125" t="s">
        <v>1313</v>
      </c>
      <c r="C12033" s="126">
        <v>42566</v>
      </c>
      <c r="D12033" s="98" t="s">
        <v>13</v>
      </c>
      <c r="E12033" s="98">
        <v>857992</v>
      </c>
      <c r="F12033" s="98"/>
      <c r="G12033" s="127" t="s">
        <v>5621</v>
      </c>
      <c r="H12033" s="128">
        <v>147330</v>
      </c>
      <c r="I12033" s="128">
        <v>0</v>
      </c>
      <c r="J12033" s="129">
        <v>147330</v>
      </c>
      <c r="K12033" s="101" t="s">
        <v>1388</v>
      </c>
    </row>
    <row r="12034" spans="1:11" ht="56.25" customHeight="1">
      <c r="A12034" s="98" t="s">
        <v>634</v>
      </c>
      <c r="B12034" s="125" t="s">
        <v>1313</v>
      </c>
      <c r="C12034" s="126">
        <v>42566</v>
      </c>
      <c r="D12034" s="98" t="s">
        <v>11</v>
      </c>
      <c r="E12034" s="98">
        <v>858016</v>
      </c>
      <c r="F12034" s="98"/>
      <c r="G12034" s="127" t="s">
        <v>5623</v>
      </c>
      <c r="H12034" s="128">
        <v>50</v>
      </c>
      <c r="I12034" s="128">
        <v>0</v>
      </c>
      <c r="J12034" s="129">
        <v>50</v>
      </c>
      <c r="K12034" s="101" t="s">
        <v>1388</v>
      </c>
    </row>
    <row r="12035" spans="1:11" ht="56.25" customHeight="1">
      <c r="A12035" s="98" t="s">
        <v>634</v>
      </c>
      <c r="B12035" s="125" t="s">
        <v>1313</v>
      </c>
      <c r="C12035" s="126">
        <v>42569</v>
      </c>
      <c r="D12035" s="98" t="s">
        <v>11</v>
      </c>
      <c r="E12035" s="98">
        <v>858081</v>
      </c>
      <c r="F12035" s="98"/>
      <c r="G12035" s="127" t="s">
        <v>5647</v>
      </c>
      <c r="H12035" s="128">
        <v>50</v>
      </c>
      <c r="I12035" s="128">
        <v>0</v>
      </c>
      <c r="J12035" s="129">
        <v>50</v>
      </c>
      <c r="K12035" s="101" t="s">
        <v>1388</v>
      </c>
    </row>
    <row r="12036" spans="1:11" ht="56.25" customHeight="1">
      <c r="A12036" s="98" t="s">
        <v>634</v>
      </c>
      <c r="B12036" s="125" t="s">
        <v>1313</v>
      </c>
      <c r="C12036" s="126">
        <v>42569</v>
      </c>
      <c r="D12036" s="98" t="s">
        <v>13</v>
      </c>
      <c r="E12036" s="98">
        <v>858081</v>
      </c>
      <c r="F12036" s="98"/>
      <c r="G12036" s="127" t="s">
        <v>5646</v>
      </c>
      <c r="H12036" s="128">
        <v>85862</v>
      </c>
      <c r="I12036" s="128">
        <v>0</v>
      </c>
      <c r="J12036" s="129">
        <v>85862</v>
      </c>
      <c r="K12036" s="101" t="s">
        <v>1388</v>
      </c>
    </row>
    <row r="12037" spans="1:11" ht="56.25" customHeight="1">
      <c r="A12037" s="98" t="s">
        <v>634</v>
      </c>
      <c r="B12037" s="125" t="s">
        <v>1313</v>
      </c>
      <c r="C12037" s="126">
        <v>42569</v>
      </c>
      <c r="D12037" s="98" t="s">
        <v>11</v>
      </c>
      <c r="E12037" s="98">
        <v>858133</v>
      </c>
      <c r="F12037" s="98"/>
      <c r="G12037" s="127" t="s">
        <v>5649</v>
      </c>
      <c r="H12037" s="128">
        <v>50</v>
      </c>
      <c r="I12037" s="128">
        <v>0</v>
      </c>
      <c r="J12037" s="129">
        <v>50</v>
      </c>
      <c r="K12037" s="101" t="s">
        <v>1388</v>
      </c>
    </row>
    <row r="12038" spans="1:11" ht="56.25" customHeight="1">
      <c r="A12038" s="98" t="s">
        <v>634</v>
      </c>
      <c r="B12038" s="125" t="s">
        <v>1313</v>
      </c>
      <c r="C12038" s="126">
        <v>42570</v>
      </c>
      <c r="D12038" s="98" t="s">
        <v>13</v>
      </c>
      <c r="E12038" s="98">
        <v>858143</v>
      </c>
      <c r="F12038" s="98"/>
      <c r="G12038" s="127" t="s">
        <v>5679</v>
      </c>
      <c r="H12038" s="128">
        <v>6036800</v>
      </c>
      <c r="I12038" s="128">
        <v>0</v>
      </c>
      <c r="J12038" s="129">
        <v>6036800</v>
      </c>
      <c r="K12038" s="101" t="s">
        <v>1388</v>
      </c>
    </row>
    <row r="12039" spans="1:11" ht="56.25" customHeight="1">
      <c r="A12039" s="98" t="s">
        <v>634</v>
      </c>
      <c r="B12039" s="125" t="s">
        <v>1313</v>
      </c>
      <c r="C12039" s="126">
        <v>42570</v>
      </c>
      <c r="D12039" s="98" t="s">
        <v>11</v>
      </c>
      <c r="E12039" s="98">
        <v>858145</v>
      </c>
      <c r="F12039" s="98"/>
      <c r="G12039" s="127" t="s">
        <v>5680</v>
      </c>
      <c r="H12039" s="128">
        <v>50</v>
      </c>
      <c r="I12039" s="128">
        <v>0</v>
      </c>
      <c r="J12039" s="129">
        <v>50</v>
      </c>
      <c r="K12039" s="101" t="s">
        <v>1388</v>
      </c>
    </row>
    <row r="12040" spans="1:11" ht="56.25" customHeight="1">
      <c r="A12040" s="98" t="s">
        <v>634</v>
      </c>
      <c r="B12040" s="125" t="s">
        <v>1313</v>
      </c>
      <c r="C12040" s="126">
        <v>42570</v>
      </c>
      <c r="D12040" s="98" t="s">
        <v>11</v>
      </c>
      <c r="E12040" s="98">
        <v>858161</v>
      </c>
      <c r="F12040" s="98"/>
      <c r="G12040" s="127" t="s">
        <v>5683</v>
      </c>
      <c r="H12040" s="128">
        <v>50</v>
      </c>
      <c r="I12040" s="128">
        <v>0</v>
      </c>
      <c r="J12040" s="129">
        <v>50</v>
      </c>
      <c r="K12040" s="101" t="s">
        <v>1388</v>
      </c>
    </row>
    <row r="12041" spans="1:11" ht="56.25" customHeight="1">
      <c r="A12041" s="98" t="s">
        <v>634</v>
      </c>
      <c r="B12041" s="125" t="s">
        <v>1313</v>
      </c>
      <c r="C12041" s="126">
        <v>42570</v>
      </c>
      <c r="D12041" s="98" t="s">
        <v>13</v>
      </c>
      <c r="E12041" s="98">
        <v>858161</v>
      </c>
      <c r="F12041" s="98"/>
      <c r="G12041" s="127" t="s">
        <v>5682</v>
      </c>
      <c r="H12041" s="128">
        <v>70250.5</v>
      </c>
      <c r="I12041" s="128">
        <v>0</v>
      </c>
      <c r="J12041" s="129">
        <v>70250.5</v>
      </c>
      <c r="K12041" s="101" t="s">
        <v>1388</v>
      </c>
    </row>
    <row r="12042" spans="1:11" ht="56.25" customHeight="1">
      <c r="A12042" s="98" t="s">
        <v>634</v>
      </c>
      <c r="B12042" s="125" t="s">
        <v>1313</v>
      </c>
      <c r="C12042" s="126">
        <v>42570</v>
      </c>
      <c r="D12042" s="98" t="s">
        <v>6</v>
      </c>
      <c r="E12042" s="98">
        <v>858225</v>
      </c>
      <c r="F12042" s="98"/>
      <c r="G12042" s="127" t="s">
        <v>5653</v>
      </c>
      <c r="H12042" s="128">
        <v>0</v>
      </c>
      <c r="I12042" s="128">
        <v>2516681.87</v>
      </c>
      <c r="J12042" s="129">
        <v>2516681.87</v>
      </c>
      <c r="K12042" s="101" t="s">
        <v>1388</v>
      </c>
    </row>
    <row r="12043" spans="1:11" ht="56.25" customHeight="1">
      <c r="A12043" s="98" t="s">
        <v>634</v>
      </c>
      <c r="B12043" s="125" t="s">
        <v>1313</v>
      </c>
      <c r="C12043" s="126">
        <v>42571</v>
      </c>
      <c r="D12043" s="98" t="s">
        <v>11</v>
      </c>
      <c r="E12043" s="98">
        <v>858300</v>
      </c>
      <c r="F12043" s="98"/>
      <c r="G12043" s="127" t="s">
        <v>5699</v>
      </c>
      <c r="H12043" s="128">
        <v>50</v>
      </c>
      <c r="I12043" s="128">
        <v>0</v>
      </c>
      <c r="J12043" s="129">
        <v>50</v>
      </c>
      <c r="K12043" s="101" t="s">
        <v>1388</v>
      </c>
    </row>
    <row r="12044" spans="1:11" ht="56.25" customHeight="1">
      <c r="A12044" s="98" t="s">
        <v>634</v>
      </c>
      <c r="B12044" s="125" t="s">
        <v>1313</v>
      </c>
      <c r="C12044" s="126">
        <v>42571</v>
      </c>
      <c r="D12044" s="98" t="s">
        <v>13</v>
      </c>
      <c r="E12044" s="98">
        <v>858300</v>
      </c>
      <c r="F12044" s="98"/>
      <c r="G12044" s="127" t="s">
        <v>5698</v>
      </c>
      <c r="H12044" s="128">
        <v>99</v>
      </c>
      <c r="I12044" s="128">
        <v>0</v>
      </c>
      <c r="J12044" s="129">
        <v>99</v>
      </c>
      <c r="K12044" s="101" t="s">
        <v>1388</v>
      </c>
    </row>
    <row r="12045" spans="1:11" ht="56.25" customHeight="1">
      <c r="A12045" s="98" t="s">
        <v>634</v>
      </c>
      <c r="B12045" s="125" t="s">
        <v>1313</v>
      </c>
      <c r="C12045" s="126">
        <v>42572</v>
      </c>
      <c r="D12045" s="98" t="s">
        <v>11</v>
      </c>
      <c r="E12045" s="98">
        <v>858369</v>
      </c>
      <c r="F12045" s="98"/>
      <c r="G12045" s="127" t="s">
        <v>5718</v>
      </c>
      <c r="H12045" s="128">
        <v>50</v>
      </c>
      <c r="I12045" s="128">
        <v>0</v>
      </c>
      <c r="J12045" s="129">
        <v>50</v>
      </c>
      <c r="K12045" s="101" t="s">
        <v>1388</v>
      </c>
    </row>
    <row r="12046" spans="1:11" ht="56.25" customHeight="1">
      <c r="A12046" s="98" t="s">
        <v>634</v>
      </c>
      <c r="B12046" s="125" t="s">
        <v>1313</v>
      </c>
      <c r="C12046" s="126">
        <v>42572</v>
      </c>
      <c r="D12046" s="98" t="s">
        <v>13</v>
      </c>
      <c r="E12046" s="98">
        <v>858369</v>
      </c>
      <c r="F12046" s="98"/>
      <c r="G12046" s="127" t="s">
        <v>5717</v>
      </c>
      <c r="H12046" s="128">
        <v>1368</v>
      </c>
      <c r="I12046" s="128">
        <v>0</v>
      </c>
      <c r="J12046" s="129">
        <v>1368</v>
      </c>
      <c r="K12046" s="101" t="s">
        <v>1388</v>
      </c>
    </row>
    <row r="12047" spans="1:11" ht="56.25" customHeight="1">
      <c r="A12047" s="98" t="s">
        <v>634</v>
      </c>
      <c r="B12047" s="125" t="s">
        <v>1313</v>
      </c>
      <c r="C12047" s="126">
        <v>42573</v>
      </c>
      <c r="D12047" s="98" t="s">
        <v>21</v>
      </c>
      <c r="E12047" s="98">
        <v>858453</v>
      </c>
      <c r="F12047" s="98"/>
      <c r="G12047" s="127" t="s">
        <v>5742</v>
      </c>
      <c r="H12047" s="128">
        <v>3581849.38</v>
      </c>
      <c r="I12047" s="128">
        <v>0</v>
      </c>
      <c r="J12047" s="129">
        <v>3581849.38</v>
      </c>
      <c r="K12047" s="101" t="s">
        <v>1388</v>
      </c>
    </row>
    <row r="12048" spans="1:11" ht="56.25" customHeight="1">
      <c r="A12048" s="98" t="s">
        <v>634</v>
      </c>
      <c r="B12048" s="125" t="s">
        <v>1313</v>
      </c>
      <c r="C12048" s="126">
        <v>42573</v>
      </c>
      <c r="D12048" s="98" t="s">
        <v>11</v>
      </c>
      <c r="E12048" s="98">
        <v>858474</v>
      </c>
      <c r="F12048" s="98"/>
      <c r="G12048" s="127" t="s">
        <v>5744</v>
      </c>
      <c r="H12048" s="128">
        <v>50</v>
      </c>
      <c r="I12048" s="128">
        <v>0</v>
      </c>
      <c r="J12048" s="129">
        <v>50</v>
      </c>
      <c r="K12048" s="101" t="s">
        <v>1388</v>
      </c>
    </row>
    <row r="12049" spans="1:11" ht="56.25" customHeight="1">
      <c r="A12049" s="98" t="s">
        <v>634</v>
      </c>
      <c r="B12049" s="125" t="s">
        <v>1313</v>
      </c>
      <c r="C12049" s="126">
        <v>42573</v>
      </c>
      <c r="D12049" s="98" t="s">
        <v>13</v>
      </c>
      <c r="E12049" s="98">
        <v>858474</v>
      </c>
      <c r="F12049" s="98"/>
      <c r="G12049" s="127" t="s">
        <v>5743</v>
      </c>
      <c r="H12049" s="128">
        <v>88939.5</v>
      </c>
      <c r="I12049" s="128">
        <v>0</v>
      </c>
      <c r="J12049" s="129">
        <v>88939.5</v>
      </c>
      <c r="K12049" s="101" t="s">
        <v>1388</v>
      </c>
    </row>
    <row r="12050" spans="1:11" ht="56.25" customHeight="1">
      <c r="A12050" s="98" t="s">
        <v>634</v>
      </c>
      <c r="B12050" s="125" t="s">
        <v>1313</v>
      </c>
      <c r="C12050" s="126">
        <v>42573</v>
      </c>
      <c r="D12050" s="98" t="s">
        <v>6</v>
      </c>
      <c r="E12050" s="98">
        <v>858499</v>
      </c>
      <c r="F12050" s="98"/>
      <c r="G12050" s="127" t="s">
        <v>5725</v>
      </c>
      <c r="H12050" s="128">
        <v>0</v>
      </c>
      <c r="I12050" s="128">
        <v>1500</v>
      </c>
      <c r="J12050" s="129">
        <v>1500</v>
      </c>
      <c r="K12050" s="101" t="s">
        <v>1388</v>
      </c>
    </row>
    <row r="12051" spans="1:11" ht="56.25" customHeight="1">
      <c r="A12051" s="98" t="s">
        <v>634</v>
      </c>
      <c r="B12051" s="125" t="s">
        <v>1313</v>
      </c>
      <c r="C12051" s="126">
        <v>42576</v>
      </c>
      <c r="D12051" s="98" t="s">
        <v>13</v>
      </c>
      <c r="E12051" s="98">
        <v>858560</v>
      </c>
      <c r="F12051" s="98"/>
      <c r="G12051" s="127" t="s">
        <v>5753</v>
      </c>
      <c r="H12051" s="128">
        <v>4813425</v>
      </c>
      <c r="I12051" s="128">
        <v>0</v>
      </c>
      <c r="J12051" s="129">
        <v>4813425</v>
      </c>
      <c r="K12051" s="101" t="s">
        <v>1388</v>
      </c>
    </row>
    <row r="12052" spans="1:11" ht="56.25" customHeight="1">
      <c r="A12052" s="98" t="s">
        <v>634</v>
      </c>
      <c r="B12052" s="125" t="s">
        <v>1313</v>
      </c>
      <c r="C12052" s="126">
        <v>42576</v>
      </c>
      <c r="D12052" s="98" t="s">
        <v>11</v>
      </c>
      <c r="E12052" s="98">
        <v>858563</v>
      </c>
      <c r="F12052" s="98"/>
      <c r="G12052" s="127" t="s">
        <v>5754</v>
      </c>
      <c r="H12052" s="128">
        <v>50</v>
      </c>
      <c r="I12052" s="128">
        <v>0</v>
      </c>
      <c r="J12052" s="129">
        <v>50</v>
      </c>
      <c r="K12052" s="101" t="s">
        <v>1388</v>
      </c>
    </row>
    <row r="12053" spans="1:11" ht="56.25" customHeight="1">
      <c r="A12053" s="98" t="s">
        <v>634</v>
      </c>
      <c r="B12053" s="125" t="s">
        <v>1313</v>
      </c>
      <c r="C12053" s="126">
        <v>42576</v>
      </c>
      <c r="D12053" s="98" t="s">
        <v>11</v>
      </c>
      <c r="E12053" s="98">
        <v>858567</v>
      </c>
      <c r="F12053" s="98"/>
      <c r="G12053" s="127" t="s">
        <v>5756</v>
      </c>
      <c r="H12053" s="128">
        <v>50</v>
      </c>
      <c r="I12053" s="128">
        <v>0</v>
      </c>
      <c r="J12053" s="129">
        <v>50</v>
      </c>
      <c r="K12053" s="101" t="s">
        <v>1388</v>
      </c>
    </row>
    <row r="12054" spans="1:11" ht="56.25" customHeight="1">
      <c r="A12054" s="98" t="s">
        <v>634</v>
      </c>
      <c r="B12054" s="125" t="s">
        <v>1313</v>
      </c>
      <c r="C12054" s="126">
        <v>42576</v>
      </c>
      <c r="D12054" s="98" t="s">
        <v>13</v>
      </c>
      <c r="E12054" s="98">
        <v>858567</v>
      </c>
      <c r="F12054" s="98"/>
      <c r="G12054" s="127" t="s">
        <v>5755</v>
      </c>
      <c r="H12054" s="128">
        <v>2858811.8</v>
      </c>
      <c r="I12054" s="128">
        <v>0</v>
      </c>
      <c r="J12054" s="129">
        <v>2858811.8</v>
      </c>
      <c r="K12054" s="101" t="s">
        <v>1388</v>
      </c>
    </row>
    <row r="12055" spans="1:11" ht="56.25" customHeight="1">
      <c r="A12055" s="98" t="s">
        <v>634</v>
      </c>
      <c r="B12055" s="125" t="s">
        <v>1313</v>
      </c>
      <c r="C12055" s="126">
        <v>42576</v>
      </c>
      <c r="D12055" s="98" t="s">
        <v>11</v>
      </c>
      <c r="E12055" s="98">
        <v>858595</v>
      </c>
      <c r="F12055" s="98"/>
      <c r="G12055" s="127" t="s">
        <v>5759</v>
      </c>
      <c r="H12055" s="128">
        <v>50</v>
      </c>
      <c r="I12055" s="128">
        <v>0</v>
      </c>
      <c r="J12055" s="129">
        <v>50</v>
      </c>
      <c r="K12055" s="101" t="s">
        <v>1388</v>
      </c>
    </row>
    <row r="12056" spans="1:11" ht="56.25" customHeight="1">
      <c r="A12056" s="98" t="s">
        <v>634</v>
      </c>
      <c r="B12056" s="125" t="s">
        <v>1313</v>
      </c>
      <c r="C12056" s="126">
        <v>42576</v>
      </c>
      <c r="D12056" s="98" t="s">
        <v>13</v>
      </c>
      <c r="E12056" s="98">
        <v>858595</v>
      </c>
      <c r="F12056" s="98"/>
      <c r="G12056" s="127" t="s">
        <v>5758</v>
      </c>
      <c r="H12056" s="128">
        <v>3268.5</v>
      </c>
      <c r="I12056" s="128">
        <v>0</v>
      </c>
      <c r="J12056" s="129">
        <v>3268.5</v>
      </c>
      <c r="K12056" s="101" t="s">
        <v>1388</v>
      </c>
    </row>
    <row r="12057" spans="1:11" ht="56.25" customHeight="1">
      <c r="A12057" s="98" t="s">
        <v>634</v>
      </c>
      <c r="B12057" s="125" t="s">
        <v>1313</v>
      </c>
      <c r="C12057" s="126">
        <v>42576</v>
      </c>
      <c r="D12057" s="98" t="s">
        <v>11</v>
      </c>
      <c r="E12057" s="98">
        <v>858609</v>
      </c>
      <c r="F12057" s="98"/>
      <c r="G12057" s="127" t="s">
        <v>5763</v>
      </c>
      <c r="H12057" s="128">
        <v>50</v>
      </c>
      <c r="I12057" s="128">
        <v>0</v>
      </c>
      <c r="J12057" s="129">
        <v>50</v>
      </c>
      <c r="K12057" s="101" t="s">
        <v>1388</v>
      </c>
    </row>
    <row r="12058" spans="1:11" ht="56.25" customHeight="1">
      <c r="A12058" s="98" t="s">
        <v>634</v>
      </c>
      <c r="B12058" s="125" t="s">
        <v>1313</v>
      </c>
      <c r="C12058" s="126">
        <v>42576</v>
      </c>
      <c r="D12058" s="98" t="s">
        <v>13</v>
      </c>
      <c r="E12058" s="98">
        <v>858609</v>
      </c>
      <c r="F12058" s="98"/>
      <c r="G12058" s="127" t="s">
        <v>5762</v>
      </c>
      <c r="H12058" s="128">
        <v>2834949.88</v>
      </c>
      <c r="I12058" s="128">
        <v>0</v>
      </c>
      <c r="J12058" s="129">
        <v>2834949.88</v>
      </c>
      <c r="K12058" s="101" t="s">
        <v>1388</v>
      </c>
    </row>
    <row r="12059" spans="1:11" ht="56.25" customHeight="1">
      <c r="A12059" s="98" t="s">
        <v>634</v>
      </c>
      <c r="B12059" s="125" t="s">
        <v>1313</v>
      </c>
      <c r="C12059" s="126">
        <v>42577</v>
      </c>
      <c r="D12059" s="98" t="s">
        <v>11</v>
      </c>
      <c r="E12059" s="98">
        <v>858810</v>
      </c>
      <c r="F12059" s="98"/>
      <c r="G12059" s="127" t="s">
        <v>5788</v>
      </c>
      <c r="H12059" s="128">
        <v>50</v>
      </c>
      <c r="I12059" s="128">
        <v>0</v>
      </c>
      <c r="J12059" s="129">
        <v>50</v>
      </c>
      <c r="K12059" s="101" t="s">
        <v>1388</v>
      </c>
    </row>
    <row r="12060" spans="1:11" ht="56.25" customHeight="1">
      <c r="A12060" s="98" t="s">
        <v>634</v>
      </c>
      <c r="B12060" s="125" t="s">
        <v>1313</v>
      </c>
      <c r="C12060" s="126">
        <v>42577</v>
      </c>
      <c r="D12060" s="98" t="s">
        <v>13</v>
      </c>
      <c r="E12060" s="98">
        <v>858810</v>
      </c>
      <c r="F12060" s="98"/>
      <c r="G12060" s="127" t="s">
        <v>5787</v>
      </c>
      <c r="H12060" s="128">
        <v>8292</v>
      </c>
      <c r="I12060" s="128">
        <v>0</v>
      </c>
      <c r="J12060" s="129">
        <v>8292</v>
      </c>
      <c r="K12060" s="101" t="s">
        <v>1388</v>
      </c>
    </row>
    <row r="12061" spans="1:11" ht="56.25" customHeight="1">
      <c r="A12061" s="98" t="s">
        <v>634</v>
      </c>
      <c r="B12061" s="125" t="s">
        <v>1313</v>
      </c>
      <c r="C12061" s="126">
        <v>42578</v>
      </c>
      <c r="D12061" s="98" t="s">
        <v>11</v>
      </c>
      <c r="E12061" s="98">
        <v>859013</v>
      </c>
      <c r="F12061" s="98"/>
      <c r="G12061" s="127" t="s">
        <v>5824</v>
      </c>
      <c r="H12061" s="128">
        <v>50</v>
      </c>
      <c r="I12061" s="128">
        <v>0</v>
      </c>
      <c r="J12061" s="129">
        <v>50</v>
      </c>
      <c r="K12061" s="101" t="s">
        <v>1388</v>
      </c>
    </row>
    <row r="12062" spans="1:11" ht="56.25" customHeight="1">
      <c r="A12062" s="98" t="s">
        <v>634</v>
      </c>
      <c r="B12062" s="125" t="s">
        <v>1313</v>
      </c>
      <c r="C12062" s="126">
        <v>42578</v>
      </c>
      <c r="D12062" s="98" t="s">
        <v>13</v>
      </c>
      <c r="E12062" s="98">
        <v>859013</v>
      </c>
      <c r="F12062" s="98"/>
      <c r="G12062" s="127" t="s">
        <v>5823</v>
      </c>
      <c r="H12062" s="128">
        <v>2265</v>
      </c>
      <c r="I12062" s="128">
        <v>0</v>
      </c>
      <c r="J12062" s="129">
        <v>2265</v>
      </c>
      <c r="K12062" s="101" t="s">
        <v>1388</v>
      </c>
    </row>
    <row r="12063" spans="1:11" ht="56.25" customHeight="1">
      <c r="A12063" s="98" t="s">
        <v>634</v>
      </c>
      <c r="B12063" s="125" t="s">
        <v>1313</v>
      </c>
      <c r="C12063" s="126">
        <v>42579</v>
      </c>
      <c r="D12063" s="98" t="s">
        <v>11</v>
      </c>
      <c r="E12063" s="98">
        <v>859258</v>
      </c>
      <c r="F12063" s="98"/>
      <c r="G12063" s="127" t="s">
        <v>5869</v>
      </c>
      <c r="H12063" s="128">
        <v>50</v>
      </c>
      <c r="I12063" s="128">
        <v>0</v>
      </c>
      <c r="J12063" s="129">
        <v>50</v>
      </c>
      <c r="K12063" s="101" t="s">
        <v>1388</v>
      </c>
    </row>
    <row r="12064" spans="1:11" ht="56.25" customHeight="1">
      <c r="A12064" s="98" t="s">
        <v>634</v>
      </c>
      <c r="B12064" s="125" t="s">
        <v>1313</v>
      </c>
      <c r="C12064" s="126">
        <v>42579</v>
      </c>
      <c r="D12064" s="98" t="s">
        <v>13</v>
      </c>
      <c r="E12064" s="98">
        <v>859258</v>
      </c>
      <c r="F12064" s="98"/>
      <c r="G12064" s="127" t="s">
        <v>5868</v>
      </c>
      <c r="H12064" s="128">
        <v>4822.5</v>
      </c>
      <c r="I12064" s="128">
        <v>0</v>
      </c>
      <c r="J12064" s="129">
        <v>4822.5</v>
      </c>
      <c r="K12064" s="101" t="s">
        <v>1388</v>
      </c>
    </row>
    <row r="12065" spans="1:11" ht="56.25" customHeight="1">
      <c r="A12065" s="98" t="s">
        <v>634</v>
      </c>
      <c r="B12065" s="125" t="s">
        <v>1313</v>
      </c>
      <c r="C12065" s="126">
        <v>42580</v>
      </c>
      <c r="D12065" s="98" t="s">
        <v>11</v>
      </c>
      <c r="E12065" s="98">
        <v>859292</v>
      </c>
      <c r="F12065" s="98"/>
      <c r="G12065" s="127" t="s">
        <v>5918</v>
      </c>
      <c r="H12065" s="128">
        <v>50</v>
      </c>
      <c r="I12065" s="128">
        <v>0</v>
      </c>
      <c r="J12065" s="129">
        <v>50</v>
      </c>
      <c r="K12065" s="101" t="s">
        <v>1388</v>
      </c>
    </row>
    <row r="12066" spans="1:11" ht="56.25" customHeight="1">
      <c r="A12066" s="98" t="s">
        <v>634</v>
      </c>
      <c r="B12066" s="125" t="s">
        <v>1313</v>
      </c>
      <c r="C12066" s="126">
        <v>42580</v>
      </c>
      <c r="D12066" s="98" t="s">
        <v>21</v>
      </c>
      <c r="E12066" s="98">
        <v>859362</v>
      </c>
      <c r="F12066" s="98"/>
      <c r="G12066" s="127" t="s">
        <v>5919</v>
      </c>
      <c r="H12066" s="128">
        <v>13158474.029999999</v>
      </c>
      <c r="I12066" s="128">
        <v>0</v>
      </c>
      <c r="J12066" s="129">
        <v>13158474.029999999</v>
      </c>
      <c r="K12066" s="101" t="s">
        <v>1388</v>
      </c>
    </row>
    <row r="12067" spans="1:11" ht="56.25" customHeight="1">
      <c r="A12067" s="98" t="s">
        <v>634</v>
      </c>
      <c r="B12067" s="125" t="s">
        <v>1313</v>
      </c>
      <c r="C12067" s="126">
        <v>42580</v>
      </c>
      <c r="D12067" s="98" t="s">
        <v>11</v>
      </c>
      <c r="E12067" s="98">
        <v>859389</v>
      </c>
      <c r="F12067" s="98"/>
      <c r="G12067" s="127" t="s">
        <v>5924</v>
      </c>
      <c r="H12067" s="128">
        <v>50</v>
      </c>
      <c r="I12067" s="128">
        <v>0</v>
      </c>
      <c r="J12067" s="129">
        <v>50</v>
      </c>
      <c r="K12067" s="101" t="s">
        <v>1388</v>
      </c>
    </row>
    <row r="12068" spans="1:11" ht="56.25" customHeight="1">
      <c r="A12068" s="98" t="s">
        <v>634</v>
      </c>
      <c r="B12068" s="125" t="s">
        <v>1313</v>
      </c>
      <c r="C12068" s="126">
        <v>42580</v>
      </c>
      <c r="D12068" s="98" t="s">
        <v>13</v>
      </c>
      <c r="E12068" s="98">
        <v>859389</v>
      </c>
      <c r="F12068" s="98"/>
      <c r="G12068" s="127" t="s">
        <v>5923</v>
      </c>
      <c r="H12068" s="128">
        <v>1969</v>
      </c>
      <c r="I12068" s="128">
        <v>0</v>
      </c>
      <c r="J12068" s="129">
        <v>1969</v>
      </c>
      <c r="K12068" s="101" t="s">
        <v>1388</v>
      </c>
    </row>
    <row r="12069" spans="1:11" ht="56.25" customHeight="1">
      <c r="A12069" s="98" t="s">
        <v>634</v>
      </c>
      <c r="B12069" s="125" t="s">
        <v>1313</v>
      </c>
      <c r="C12069" s="126">
        <v>42580</v>
      </c>
      <c r="D12069" s="98" t="s">
        <v>11</v>
      </c>
      <c r="E12069" s="98">
        <v>859390</v>
      </c>
      <c r="F12069" s="98"/>
      <c r="G12069" s="127" t="s">
        <v>5926</v>
      </c>
      <c r="H12069" s="128">
        <v>50</v>
      </c>
      <c r="I12069" s="128">
        <v>0</v>
      </c>
      <c r="J12069" s="129">
        <v>50</v>
      </c>
      <c r="K12069" s="101" t="s">
        <v>1388</v>
      </c>
    </row>
    <row r="12070" spans="1:11" ht="56.25" customHeight="1">
      <c r="A12070" s="98" t="s">
        <v>634</v>
      </c>
      <c r="B12070" s="125" t="s">
        <v>1313</v>
      </c>
      <c r="C12070" s="126">
        <v>42580</v>
      </c>
      <c r="D12070" s="98" t="s">
        <v>13</v>
      </c>
      <c r="E12070" s="98">
        <v>859390</v>
      </c>
      <c r="F12070" s="98"/>
      <c r="G12070" s="127" t="s">
        <v>5925</v>
      </c>
      <c r="H12070" s="128">
        <v>24664.5</v>
      </c>
      <c r="I12070" s="128">
        <v>0</v>
      </c>
      <c r="J12070" s="129">
        <v>24664.5</v>
      </c>
      <c r="K12070" s="101" t="s">
        <v>1388</v>
      </c>
    </row>
    <row r="12071" spans="1:11" ht="56.25" customHeight="1">
      <c r="A12071" s="98" t="s">
        <v>634</v>
      </c>
      <c r="B12071" s="125" t="s">
        <v>1313</v>
      </c>
      <c r="C12071" s="126">
        <v>42580</v>
      </c>
      <c r="D12071" s="98" t="s">
        <v>11</v>
      </c>
      <c r="E12071" s="98">
        <v>859414</v>
      </c>
      <c r="F12071" s="98"/>
      <c r="G12071" s="127" t="s">
        <v>5928</v>
      </c>
      <c r="H12071" s="128">
        <v>50</v>
      </c>
      <c r="I12071" s="128">
        <v>0</v>
      </c>
      <c r="J12071" s="129">
        <v>50</v>
      </c>
      <c r="K12071" s="101" t="s">
        <v>1388</v>
      </c>
    </row>
    <row r="12072" spans="1:11" ht="56.25" customHeight="1">
      <c r="A12072" s="98" t="s">
        <v>634</v>
      </c>
      <c r="B12072" s="125" t="s">
        <v>1313</v>
      </c>
      <c r="C12072" s="126">
        <v>42580</v>
      </c>
      <c r="D12072" s="98" t="s">
        <v>6</v>
      </c>
      <c r="E12072" s="98">
        <v>859431</v>
      </c>
      <c r="F12072" s="98"/>
      <c r="G12072" s="127" t="s">
        <v>5878</v>
      </c>
      <c r="H12072" s="128">
        <v>0</v>
      </c>
      <c r="I12072" s="128">
        <v>500</v>
      </c>
      <c r="J12072" s="129">
        <v>500</v>
      </c>
      <c r="K12072" s="101" t="s">
        <v>1388</v>
      </c>
    </row>
    <row r="12073" spans="1:11" ht="56.25" customHeight="1">
      <c r="A12073" s="98" t="s">
        <v>634</v>
      </c>
      <c r="B12073" s="125" t="s">
        <v>1313</v>
      </c>
      <c r="C12073" s="126">
        <v>42583</v>
      </c>
      <c r="D12073" s="98" t="s">
        <v>13</v>
      </c>
      <c r="E12073" s="98">
        <v>859583</v>
      </c>
      <c r="F12073" s="98"/>
      <c r="G12073" s="127" t="s">
        <v>5953</v>
      </c>
      <c r="H12073" s="128">
        <v>5351700</v>
      </c>
      <c r="I12073" s="128">
        <v>0</v>
      </c>
      <c r="J12073" s="129">
        <v>5351700</v>
      </c>
      <c r="K12073" s="101" t="s">
        <v>1388</v>
      </c>
    </row>
    <row r="12074" spans="1:11" ht="56.25" customHeight="1">
      <c r="A12074" s="98" t="s">
        <v>634</v>
      </c>
      <c r="B12074" s="125" t="s">
        <v>1313</v>
      </c>
      <c r="C12074" s="126">
        <v>42583</v>
      </c>
      <c r="D12074" s="98" t="s">
        <v>11</v>
      </c>
      <c r="E12074" s="98">
        <v>859599</v>
      </c>
      <c r="F12074" s="98"/>
      <c r="G12074" s="127" t="s">
        <v>5957</v>
      </c>
      <c r="H12074" s="128">
        <v>50</v>
      </c>
      <c r="I12074" s="128">
        <v>0</v>
      </c>
      <c r="J12074" s="129">
        <v>50</v>
      </c>
      <c r="K12074" s="101" t="s">
        <v>1388</v>
      </c>
    </row>
    <row r="12075" spans="1:11" ht="56.25" customHeight="1">
      <c r="A12075" s="98" t="s">
        <v>634</v>
      </c>
      <c r="B12075" s="125" t="s">
        <v>1313</v>
      </c>
      <c r="C12075" s="126">
        <v>42583</v>
      </c>
      <c r="D12075" s="98" t="s">
        <v>13</v>
      </c>
      <c r="E12075" s="98">
        <v>859599</v>
      </c>
      <c r="F12075" s="98"/>
      <c r="G12075" s="127" t="s">
        <v>5956</v>
      </c>
      <c r="H12075" s="128">
        <v>6002</v>
      </c>
      <c r="I12075" s="128">
        <v>0</v>
      </c>
      <c r="J12075" s="129">
        <v>6002</v>
      </c>
      <c r="K12075" s="101" t="s">
        <v>1388</v>
      </c>
    </row>
    <row r="12076" spans="1:11" ht="56.25" customHeight="1">
      <c r="A12076" s="98" t="s">
        <v>634</v>
      </c>
      <c r="B12076" s="125" t="s">
        <v>1313</v>
      </c>
      <c r="C12076" s="126">
        <v>42584</v>
      </c>
      <c r="D12076" s="98" t="s">
        <v>11</v>
      </c>
      <c r="E12076" s="98">
        <v>859705</v>
      </c>
      <c r="F12076" s="98"/>
      <c r="G12076" s="127" t="s">
        <v>5989</v>
      </c>
      <c r="H12076" s="128">
        <v>50</v>
      </c>
      <c r="I12076" s="128">
        <v>0</v>
      </c>
      <c r="J12076" s="129">
        <v>50</v>
      </c>
      <c r="K12076" s="101" t="s">
        <v>1388</v>
      </c>
    </row>
    <row r="12077" spans="1:11" ht="56.25" customHeight="1">
      <c r="A12077" s="98" t="s">
        <v>634</v>
      </c>
      <c r="B12077" s="125" t="s">
        <v>1313</v>
      </c>
      <c r="C12077" s="126">
        <v>42584</v>
      </c>
      <c r="D12077" s="98" t="s">
        <v>13</v>
      </c>
      <c r="E12077" s="98">
        <v>859705</v>
      </c>
      <c r="F12077" s="98"/>
      <c r="G12077" s="127" t="s">
        <v>5988</v>
      </c>
      <c r="H12077" s="128">
        <v>4559</v>
      </c>
      <c r="I12077" s="128">
        <v>0</v>
      </c>
      <c r="J12077" s="129">
        <v>4559</v>
      </c>
      <c r="K12077" s="101" t="s">
        <v>1388</v>
      </c>
    </row>
    <row r="12078" spans="1:11" ht="56.25" customHeight="1">
      <c r="A12078" s="98" t="s">
        <v>634</v>
      </c>
      <c r="B12078" s="125" t="s">
        <v>1313</v>
      </c>
      <c r="C12078" s="126">
        <v>42585</v>
      </c>
      <c r="D12078" s="98" t="s">
        <v>11</v>
      </c>
      <c r="E12078" s="98">
        <v>859795</v>
      </c>
      <c r="F12078" s="98"/>
      <c r="G12078" s="127" t="s">
        <v>6029</v>
      </c>
      <c r="H12078" s="128">
        <v>50</v>
      </c>
      <c r="I12078" s="128">
        <v>0</v>
      </c>
      <c r="J12078" s="129">
        <v>50</v>
      </c>
      <c r="K12078" s="101" t="s">
        <v>1388</v>
      </c>
    </row>
    <row r="12079" spans="1:11" ht="56.25" customHeight="1">
      <c r="A12079" s="98" t="s">
        <v>634</v>
      </c>
      <c r="B12079" s="125" t="s">
        <v>1313</v>
      </c>
      <c r="C12079" s="126">
        <v>42585</v>
      </c>
      <c r="D12079" s="98" t="s">
        <v>13</v>
      </c>
      <c r="E12079" s="98">
        <v>859795</v>
      </c>
      <c r="F12079" s="98"/>
      <c r="G12079" s="127" t="s">
        <v>6028</v>
      </c>
      <c r="H12079" s="128">
        <v>134312.5</v>
      </c>
      <c r="I12079" s="128">
        <v>0</v>
      </c>
      <c r="J12079" s="129">
        <v>134312.5</v>
      </c>
      <c r="K12079" s="101" t="s">
        <v>1388</v>
      </c>
    </row>
    <row r="12080" spans="1:11" ht="56.25" customHeight="1">
      <c r="A12080" s="98" t="s">
        <v>634</v>
      </c>
      <c r="B12080" s="125" t="s">
        <v>1313</v>
      </c>
      <c r="C12080" s="126">
        <v>42586</v>
      </c>
      <c r="D12080" s="98" t="s">
        <v>11</v>
      </c>
      <c r="E12080" s="98">
        <v>859880</v>
      </c>
      <c r="F12080" s="98"/>
      <c r="G12080" s="127" t="s">
        <v>6058</v>
      </c>
      <c r="H12080" s="128">
        <v>50</v>
      </c>
      <c r="I12080" s="128">
        <v>0</v>
      </c>
      <c r="J12080" s="129">
        <v>50</v>
      </c>
      <c r="K12080" s="101" t="s">
        <v>1388</v>
      </c>
    </row>
    <row r="12081" spans="1:11" ht="56.25" customHeight="1">
      <c r="A12081" s="98" t="s">
        <v>634</v>
      </c>
      <c r="B12081" s="125" t="s">
        <v>1313</v>
      </c>
      <c r="C12081" s="126">
        <v>42586</v>
      </c>
      <c r="D12081" s="98" t="s">
        <v>13</v>
      </c>
      <c r="E12081" s="98">
        <v>859880</v>
      </c>
      <c r="F12081" s="98"/>
      <c r="G12081" s="127" t="s">
        <v>6057</v>
      </c>
      <c r="H12081" s="128">
        <v>238218</v>
      </c>
      <c r="I12081" s="128">
        <v>0</v>
      </c>
      <c r="J12081" s="129">
        <v>238218</v>
      </c>
      <c r="K12081" s="101" t="s">
        <v>1388</v>
      </c>
    </row>
    <row r="12082" spans="1:11" ht="56.25" customHeight="1">
      <c r="A12082" s="98" t="s">
        <v>634</v>
      </c>
      <c r="B12082" s="125" t="s">
        <v>1313</v>
      </c>
      <c r="C12082" s="126">
        <v>42586</v>
      </c>
      <c r="D12082" s="98" t="s">
        <v>11</v>
      </c>
      <c r="E12082" s="98">
        <v>859881</v>
      </c>
      <c r="F12082" s="98"/>
      <c r="G12082" s="127" t="s">
        <v>6059</v>
      </c>
      <c r="H12082" s="128">
        <v>3000</v>
      </c>
      <c r="I12082" s="128">
        <v>0</v>
      </c>
      <c r="J12082" s="129">
        <v>3000</v>
      </c>
      <c r="K12082" s="101" t="s">
        <v>1388</v>
      </c>
    </row>
    <row r="12083" spans="1:11" ht="56.25" customHeight="1">
      <c r="A12083" s="98" t="s">
        <v>634</v>
      </c>
      <c r="B12083" s="125" t="s">
        <v>1313</v>
      </c>
      <c r="C12083" s="126">
        <v>42587</v>
      </c>
      <c r="D12083" s="98" t="s">
        <v>21</v>
      </c>
      <c r="E12083" s="98">
        <v>859963</v>
      </c>
      <c r="F12083" s="98"/>
      <c r="G12083" s="127" t="s">
        <v>6093</v>
      </c>
      <c r="H12083" s="128">
        <v>4728258.9400000004</v>
      </c>
      <c r="I12083" s="128">
        <v>0</v>
      </c>
      <c r="J12083" s="129">
        <v>4728258.9400000004</v>
      </c>
      <c r="K12083" s="101" t="s">
        <v>1388</v>
      </c>
    </row>
    <row r="12084" spans="1:11" ht="56.25" customHeight="1">
      <c r="A12084" s="98" t="s">
        <v>634</v>
      </c>
      <c r="B12084" s="125" t="s">
        <v>1313</v>
      </c>
      <c r="C12084" s="126">
        <v>42587</v>
      </c>
      <c r="D12084" s="98" t="s">
        <v>11</v>
      </c>
      <c r="E12084" s="98">
        <v>859979</v>
      </c>
      <c r="F12084" s="98"/>
      <c r="G12084" s="127" t="s">
        <v>6097</v>
      </c>
      <c r="H12084" s="128">
        <v>50</v>
      </c>
      <c r="I12084" s="128">
        <v>0</v>
      </c>
      <c r="J12084" s="129">
        <v>50</v>
      </c>
      <c r="K12084" s="101" t="s">
        <v>1388</v>
      </c>
    </row>
    <row r="12085" spans="1:11" ht="56.25" customHeight="1">
      <c r="A12085" s="98" t="s">
        <v>634</v>
      </c>
      <c r="B12085" s="125" t="s">
        <v>1313</v>
      </c>
      <c r="C12085" s="126">
        <v>42587</v>
      </c>
      <c r="D12085" s="98" t="s">
        <v>13</v>
      </c>
      <c r="E12085" s="98">
        <v>859979</v>
      </c>
      <c r="F12085" s="98"/>
      <c r="G12085" s="127" t="s">
        <v>6096</v>
      </c>
      <c r="H12085" s="128">
        <v>360782</v>
      </c>
      <c r="I12085" s="128">
        <v>0</v>
      </c>
      <c r="J12085" s="129">
        <v>360782</v>
      </c>
      <c r="K12085" s="101" t="s">
        <v>1388</v>
      </c>
    </row>
    <row r="12086" spans="1:11" ht="56.25" customHeight="1">
      <c r="A12086" s="98" t="s">
        <v>634</v>
      </c>
      <c r="B12086" s="125" t="s">
        <v>1313</v>
      </c>
      <c r="C12086" s="126">
        <v>42587</v>
      </c>
      <c r="D12086" s="98" t="s">
        <v>11</v>
      </c>
      <c r="E12086" s="98">
        <v>859986</v>
      </c>
      <c r="F12086" s="98"/>
      <c r="G12086" s="127" t="s">
        <v>6100</v>
      </c>
      <c r="H12086" s="128">
        <v>50</v>
      </c>
      <c r="I12086" s="128">
        <v>0</v>
      </c>
      <c r="J12086" s="129">
        <v>50</v>
      </c>
      <c r="K12086" s="101" t="s">
        <v>1388</v>
      </c>
    </row>
    <row r="12087" spans="1:11" ht="56.25" customHeight="1">
      <c r="A12087" s="98" t="s">
        <v>634</v>
      </c>
      <c r="B12087" s="125" t="s">
        <v>1313</v>
      </c>
      <c r="C12087" s="126">
        <v>42587</v>
      </c>
      <c r="D12087" s="98" t="s">
        <v>13</v>
      </c>
      <c r="E12087" s="98">
        <v>859986</v>
      </c>
      <c r="F12087" s="98"/>
      <c r="G12087" s="127" t="s">
        <v>6099</v>
      </c>
      <c r="H12087" s="128">
        <v>6202417.7599999998</v>
      </c>
      <c r="I12087" s="128">
        <v>0</v>
      </c>
      <c r="J12087" s="129">
        <v>6202417.7599999998</v>
      </c>
      <c r="K12087" s="101" t="s">
        <v>1388</v>
      </c>
    </row>
    <row r="12088" spans="1:11" ht="56.25" customHeight="1">
      <c r="A12088" s="98" t="s">
        <v>634</v>
      </c>
      <c r="B12088" s="125" t="s">
        <v>1313</v>
      </c>
      <c r="C12088" s="126">
        <v>42590</v>
      </c>
      <c r="D12088" s="98" t="s">
        <v>6</v>
      </c>
      <c r="E12088" s="98">
        <v>860067</v>
      </c>
      <c r="F12088" s="98"/>
      <c r="G12088" s="127" t="s">
        <v>6132</v>
      </c>
      <c r="H12088" s="128">
        <v>5355725</v>
      </c>
      <c r="I12088" s="128">
        <v>0</v>
      </c>
      <c r="J12088" s="129">
        <v>5355725</v>
      </c>
      <c r="K12088" s="101" t="s">
        <v>1388</v>
      </c>
    </row>
    <row r="12089" spans="1:11" ht="56.25" customHeight="1">
      <c r="A12089" s="98" t="s">
        <v>634</v>
      </c>
      <c r="B12089" s="125" t="s">
        <v>1313</v>
      </c>
      <c r="C12089" s="126">
        <v>42590</v>
      </c>
      <c r="D12089" s="98" t="s">
        <v>11</v>
      </c>
      <c r="E12089" s="98">
        <v>860069</v>
      </c>
      <c r="F12089" s="98"/>
      <c r="G12089" s="127" t="s">
        <v>6133</v>
      </c>
      <c r="H12089" s="128">
        <v>50</v>
      </c>
      <c r="I12089" s="128">
        <v>0</v>
      </c>
      <c r="J12089" s="129">
        <v>50</v>
      </c>
      <c r="K12089" s="101" t="s">
        <v>1388</v>
      </c>
    </row>
    <row r="12090" spans="1:11" ht="56.25" customHeight="1">
      <c r="A12090" s="98" t="s">
        <v>634</v>
      </c>
      <c r="B12090" s="125" t="s">
        <v>1313</v>
      </c>
      <c r="C12090" s="126">
        <v>42590</v>
      </c>
      <c r="D12090" s="98" t="s">
        <v>11</v>
      </c>
      <c r="E12090" s="98">
        <v>860082</v>
      </c>
      <c r="F12090" s="98"/>
      <c r="G12090" s="127" t="s">
        <v>6136</v>
      </c>
      <c r="H12090" s="128">
        <v>50</v>
      </c>
      <c r="I12090" s="128">
        <v>0</v>
      </c>
      <c r="J12090" s="129">
        <v>50</v>
      </c>
      <c r="K12090" s="101" t="s">
        <v>1388</v>
      </c>
    </row>
    <row r="12091" spans="1:11" ht="56.25" customHeight="1">
      <c r="A12091" s="98" t="s">
        <v>634</v>
      </c>
      <c r="B12091" s="125" t="s">
        <v>1313</v>
      </c>
      <c r="C12091" s="126">
        <v>42590</v>
      </c>
      <c r="D12091" s="98" t="s">
        <v>13</v>
      </c>
      <c r="E12091" s="98">
        <v>860082</v>
      </c>
      <c r="F12091" s="98"/>
      <c r="G12091" s="127" t="s">
        <v>6135</v>
      </c>
      <c r="H12091" s="128">
        <v>4428</v>
      </c>
      <c r="I12091" s="128">
        <v>0</v>
      </c>
      <c r="J12091" s="129">
        <v>4428</v>
      </c>
      <c r="K12091" s="101" t="s">
        <v>1388</v>
      </c>
    </row>
    <row r="12092" spans="1:11" ht="56.25" customHeight="1">
      <c r="A12092" s="98" t="s">
        <v>634</v>
      </c>
      <c r="B12092" s="125" t="s">
        <v>1313</v>
      </c>
      <c r="C12092" s="126">
        <v>42591</v>
      </c>
      <c r="D12092" s="98" t="s">
        <v>11</v>
      </c>
      <c r="E12092" s="98">
        <v>860243</v>
      </c>
      <c r="F12092" s="98"/>
      <c r="G12092" s="127" t="s">
        <v>6161</v>
      </c>
      <c r="H12092" s="128">
        <v>50</v>
      </c>
      <c r="I12092" s="128">
        <v>0</v>
      </c>
      <c r="J12092" s="129">
        <v>50</v>
      </c>
      <c r="K12092" s="101" t="s">
        <v>1388</v>
      </c>
    </row>
    <row r="12093" spans="1:11" ht="56.25" customHeight="1">
      <c r="A12093" s="98" t="s">
        <v>634</v>
      </c>
      <c r="B12093" s="125" t="s">
        <v>1313</v>
      </c>
      <c r="C12093" s="126">
        <v>42591</v>
      </c>
      <c r="D12093" s="98" t="s">
        <v>13</v>
      </c>
      <c r="E12093" s="98">
        <v>860243</v>
      </c>
      <c r="F12093" s="98"/>
      <c r="G12093" s="127" t="s">
        <v>6160</v>
      </c>
      <c r="H12093" s="128">
        <v>116961.5</v>
      </c>
      <c r="I12093" s="128">
        <v>0</v>
      </c>
      <c r="J12093" s="129">
        <v>116961.5</v>
      </c>
      <c r="K12093" s="101" t="s">
        <v>1388</v>
      </c>
    </row>
    <row r="12094" spans="1:11" ht="56.25" customHeight="1">
      <c r="A12094" s="98" t="s">
        <v>634</v>
      </c>
      <c r="B12094" s="125" t="s">
        <v>1313</v>
      </c>
      <c r="C12094" s="126">
        <v>42592</v>
      </c>
      <c r="D12094" s="98" t="s">
        <v>13</v>
      </c>
      <c r="E12094" s="98">
        <v>860527</v>
      </c>
      <c r="F12094" s="98"/>
      <c r="G12094" s="127" t="s">
        <v>6217</v>
      </c>
      <c r="H12094" s="128">
        <v>5358025</v>
      </c>
      <c r="I12094" s="128">
        <v>0</v>
      </c>
      <c r="J12094" s="129">
        <v>5358025</v>
      </c>
      <c r="K12094" s="101" t="s">
        <v>1388</v>
      </c>
    </row>
    <row r="12095" spans="1:11" ht="56.25" customHeight="1">
      <c r="A12095" s="98" t="s">
        <v>634</v>
      </c>
      <c r="B12095" s="125" t="s">
        <v>1313</v>
      </c>
      <c r="C12095" s="126">
        <v>42592</v>
      </c>
      <c r="D12095" s="98" t="s">
        <v>11</v>
      </c>
      <c r="E12095" s="98">
        <v>860528</v>
      </c>
      <c r="F12095" s="98"/>
      <c r="G12095" s="127" t="s">
        <v>6218</v>
      </c>
      <c r="H12095" s="128">
        <v>50</v>
      </c>
      <c r="I12095" s="128">
        <v>0</v>
      </c>
      <c r="J12095" s="129">
        <v>50</v>
      </c>
      <c r="K12095" s="101" t="s">
        <v>1388</v>
      </c>
    </row>
    <row r="12096" spans="1:11" ht="56.25" customHeight="1">
      <c r="A12096" s="98" t="s">
        <v>634</v>
      </c>
      <c r="B12096" s="125" t="s">
        <v>1313</v>
      </c>
      <c r="C12096" s="126">
        <v>42592</v>
      </c>
      <c r="D12096" s="98" t="s">
        <v>11</v>
      </c>
      <c r="E12096" s="98">
        <v>860530</v>
      </c>
      <c r="F12096" s="98"/>
      <c r="G12096" s="127" t="s">
        <v>6220</v>
      </c>
      <c r="H12096" s="128">
        <v>50</v>
      </c>
      <c r="I12096" s="128">
        <v>0</v>
      </c>
      <c r="J12096" s="129">
        <v>50</v>
      </c>
      <c r="K12096" s="101" t="s">
        <v>1388</v>
      </c>
    </row>
    <row r="12097" spans="1:11" ht="56.25" customHeight="1">
      <c r="A12097" s="98" t="s">
        <v>634</v>
      </c>
      <c r="B12097" s="125" t="s">
        <v>1313</v>
      </c>
      <c r="C12097" s="126">
        <v>42592</v>
      </c>
      <c r="D12097" s="98" t="s">
        <v>13</v>
      </c>
      <c r="E12097" s="98">
        <v>860530</v>
      </c>
      <c r="F12097" s="98"/>
      <c r="G12097" s="127" t="s">
        <v>6219</v>
      </c>
      <c r="H12097" s="128">
        <v>378</v>
      </c>
      <c r="I12097" s="128">
        <v>0</v>
      </c>
      <c r="J12097" s="129">
        <v>378</v>
      </c>
      <c r="K12097" s="101" t="s">
        <v>1388</v>
      </c>
    </row>
    <row r="12098" spans="1:11" ht="56.25" customHeight="1">
      <c r="A12098" s="98" t="s">
        <v>634</v>
      </c>
      <c r="B12098" s="125" t="s">
        <v>1313</v>
      </c>
      <c r="C12098" s="126">
        <v>42592</v>
      </c>
      <c r="D12098" s="98" t="s">
        <v>6</v>
      </c>
      <c r="E12098" s="98">
        <v>860568</v>
      </c>
      <c r="F12098" s="98"/>
      <c r="G12098" s="127" t="s">
        <v>6166</v>
      </c>
      <c r="H12098" s="128">
        <v>0</v>
      </c>
      <c r="I12098" s="128">
        <v>30087.97</v>
      </c>
      <c r="J12098" s="129">
        <v>30087.97</v>
      </c>
      <c r="K12098" s="101" t="s">
        <v>1388</v>
      </c>
    </row>
    <row r="12099" spans="1:11" ht="56.25" customHeight="1">
      <c r="A12099" s="98" t="s">
        <v>634</v>
      </c>
      <c r="B12099" s="125" t="s">
        <v>1313</v>
      </c>
      <c r="C12099" s="126">
        <v>42593</v>
      </c>
      <c r="D12099" s="98" t="s">
        <v>11</v>
      </c>
      <c r="E12099" s="98">
        <v>860590</v>
      </c>
      <c r="F12099" s="98"/>
      <c r="G12099" s="127" t="s">
        <v>6241</v>
      </c>
      <c r="H12099" s="128">
        <v>50</v>
      </c>
      <c r="I12099" s="128">
        <v>0</v>
      </c>
      <c r="J12099" s="129">
        <v>50</v>
      </c>
      <c r="K12099" s="101" t="s">
        <v>1388</v>
      </c>
    </row>
    <row r="12100" spans="1:11" ht="56.25" customHeight="1">
      <c r="A12100" s="98" t="s">
        <v>634</v>
      </c>
      <c r="B12100" s="125" t="s">
        <v>1313</v>
      </c>
      <c r="C12100" s="126">
        <v>42593</v>
      </c>
      <c r="D12100" s="98" t="s">
        <v>13</v>
      </c>
      <c r="E12100" s="98">
        <v>860590</v>
      </c>
      <c r="F12100" s="98"/>
      <c r="G12100" s="127" t="s">
        <v>6240</v>
      </c>
      <c r="H12100" s="128">
        <v>192408</v>
      </c>
      <c r="I12100" s="128">
        <v>0</v>
      </c>
      <c r="J12100" s="129">
        <v>192408</v>
      </c>
      <c r="K12100" s="101" t="s">
        <v>1388</v>
      </c>
    </row>
    <row r="12101" spans="1:11" ht="56.25" customHeight="1">
      <c r="A12101" s="98" t="s">
        <v>634</v>
      </c>
      <c r="B12101" s="125" t="s">
        <v>1313</v>
      </c>
      <c r="C12101" s="126">
        <v>42594</v>
      </c>
      <c r="D12101" s="98" t="s">
        <v>21</v>
      </c>
      <c r="E12101" s="98">
        <v>860692</v>
      </c>
      <c r="F12101" s="98"/>
      <c r="G12101" s="127" t="s">
        <v>6276</v>
      </c>
      <c r="H12101" s="128">
        <v>16217710</v>
      </c>
      <c r="I12101" s="128">
        <v>0</v>
      </c>
      <c r="J12101" s="129">
        <v>16217710</v>
      </c>
      <c r="K12101" s="101" t="s">
        <v>1388</v>
      </c>
    </row>
    <row r="12102" spans="1:11" ht="56.25" customHeight="1">
      <c r="A12102" s="98" t="s">
        <v>634</v>
      </c>
      <c r="B12102" s="125" t="s">
        <v>1313</v>
      </c>
      <c r="C12102" s="126">
        <v>42594</v>
      </c>
      <c r="D12102" s="98" t="s">
        <v>6</v>
      </c>
      <c r="E12102" s="98">
        <v>860696</v>
      </c>
      <c r="F12102" s="98"/>
      <c r="G12102" s="127" t="s">
        <v>6248</v>
      </c>
      <c r="H12102" s="128">
        <v>0</v>
      </c>
      <c r="I12102" s="128">
        <v>10314.34</v>
      </c>
      <c r="J12102" s="129">
        <v>10314.34</v>
      </c>
      <c r="K12102" s="101" t="s">
        <v>1388</v>
      </c>
    </row>
    <row r="12103" spans="1:11" ht="56.25" customHeight="1">
      <c r="A12103" s="98" t="s">
        <v>634</v>
      </c>
      <c r="B12103" s="125" t="s">
        <v>1313</v>
      </c>
      <c r="C12103" s="126">
        <v>42594</v>
      </c>
      <c r="D12103" s="98" t="s">
        <v>11</v>
      </c>
      <c r="E12103" s="98">
        <v>860717</v>
      </c>
      <c r="F12103" s="98"/>
      <c r="G12103" s="127" t="s">
        <v>6278</v>
      </c>
      <c r="H12103" s="128">
        <v>50</v>
      </c>
      <c r="I12103" s="128">
        <v>0</v>
      </c>
      <c r="J12103" s="129">
        <v>50</v>
      </c>
      <c r="K12103" s="101" t="s">
        <v>1388</v>
      </c>
    </row>
    <row r="12104" spans="1:11" ht="56.25" customHeight="1">
      <c r="A12104" s="98" t="s">
        <v>634</v>
      </c>
      <c r="B12104" s="125" t="s">
        <v>1313</v>
      </c>
      <c r="C12104" s="126">
        <v>42594</v>
      </c>
      <c r="D12104" s="98" t="s">
        <v>13</v>
      </c>
      <c r="E12104" s="98">
        <v>860717</v>
      </c>
      <c r="F12104" s="98"/>
      <c r="G12104" s="127" t="s">
        <v>6277</v>
      </c>
      <c r="H12104" s="128">
        <v>152939</v>
      </c>
      <c r="I12104" s="128">
        <v>0</v>
      </c>
      <c r="J12104" s="129">
        <v>152939</v>
      </c>
      <c r="K12104" s="101" t="s">
        <v>1388</v>
      </c>
    </row>
    <row r="12105" spans="1:11" ht="56.25" customHeight="1">
      <c r="A12105" s="98" t="s">
        <v>634</v>
      </c>
      <c r="B12105" s="125" t="s">
        <v>1313</v>
      </c>
      <c r="C12105" s="126">
        <v>42597</v>
      </c>
      <c r="D12105" s="98" t="s">
        <v>13</v>
      </c>
      <c r="E12105" s="98">
        <v>860799</v>
      </c>
      <c r="F12105" s="98"/>
      <c r="G12105" s="127" t="s">
        <v>6316</v>
      </c>
      <c r="H12105" s="128">
        <v>85201200</v>
      </c>
      <c r="I12105" s="128">
        <v>0</v>
      </c>
      <c r="J12105" s="129">
        <v>85201200</v>
      </c>
      <c r="K12105" s="101" t="s">
        <v>1388</v>
      </c>
    </row>
    <row r="12106" spans="1:11" ht="56.25" customHeight="1">
      <c r="A12106" s="98" t="s">
        <v>634</v>
      </c>
      <c r="B12106" s="125" t="s">
        <v>1313</v>
      </c>
      <c r="C12106" s="126">
        <v>42597</v>
      </c>
      <c r="D12106" s="98" t="s">
        <v>11</v>
      </c>
      <c r="E12106" s="98">
        <v>860801</v>
      </c>
      <c r="F12106" s="98"/>
      <c r="G12106" s="127" t="s">
        <v>6317</v>
      </c>
      <c r="H12106" s="128">
        <v>50</v>
      </c>
      <c r="I12106" s="128">
        <v>0</v>
      </c>
      <c r="J12106" s="129">
        <v>50</v>
      </c>
      <c r="K12106" s="101" t="s">
        <v>1388</v>
      </c>
    </row>
    <row r="12107" spans="1:11" ht="56.25" customHeight="1">
      <c r="A12107" s="98" t="s">
        <v>634</v>
      </c>
      <c r="B12107" s="125" t="s">
        <v>1313</v>
      </c>
      <c r="C12107" s="126">
        <v>42597</v>
      </c>
      <c r="D12107" s="98" t="s">
        <v>11</v>
      </c>
      <c r="E12107" s="98">
        <v>860802</v>
      </c>
      <c r="F12107" s="98"/>
      <c r="G12107" s="127" t="s">
        <v>6319</v>
      </c>
      <c r="H12107" s="128">
        <v>50</v>
      </c>
      <c r="I12107" s="128">
        <v>0</v>
      </c>
      <c r="J12107" s="129">
        <v>50</v>
      </c>
      <c r="K12107" s="101" t="s">
        <v>1388</v>
      </c>
    </row>
    <row r="12108" spans="1:11" ht="56.25" customHeight="1">
      <c r="A12108" s="98" t="s">
        <v>634</v>
      </c>
      <c r="B12108" s="125" t="s">
        <v>1313</v>
      </c>
      <c r="C12108" s="126">
        <v>42597</v>
      </c>
      <c r="D12108" s="98" t="s">
        <v>13</v>
      </c>
      <c r="E12108" s="98">
        <v>860802</v>
      </c>
      <c r="F12108" s="98"/>
      <c r="G12108" s="127" t="s">
        <v>6318</v>
      </c>
      <c r="H12108" s="128">
        <v>30386.5</v>
      </c>
      <c r="I12108" s="128">
        <v>0</v>
      </c>
      <c r="J12108" s="129">
        <v>30386.5</v>
      </c>
      <c r="K12108" s="101" t="s">
        <v>1388</v>
      </c>
    </row>
    <row r="12109" spans="1:11" ht="56.25" customHeight="1">
      <c r="A12109" s="98" t="s">
        <v>634</v>
      </c>
      <c r="B12109" s="125" t="s">
        <v>1313</v>
      </c>
      <c r="C12109" s="126">
        <v>42598</v>
      </c>
      <c r="D12109" s="98" t="s">
        <v>11</v>
      </c>
      <c r="E12109" s="98">
        <v>860953</v>
      </c>
      <c r="F12109" s="98"/>
      <c r="G12109" s="127" t="s">
        <v>6357</v>
      </c>
      <c r="H12109" s="128">
        <v>50</v>
      </c>
      <c r="I12109" s="128">
        <v>0</v>
      </c>
      <c r="J12109" s="129">
        <v>50</v>
      </c>
      <c r="K12109" s="101" t="s">
        <v>1388</v>
      </c>
    </row>
    <row r="12110" spans="1:11" ht="56.25" customHeight="1">
      <c r="A12110" s="98" t="s">
        <v>634</v>
      </c>
      <c r="B12110" s="125" t="s">
        <v>1313</v>
      </c>
      <c r="C12110" s="126">
        <v>42598</v>
      </c>
      <c r="D12110" s="98" t="s">
        <v>13</v>
      </c>
      <c r="E12110" s="98">
        <v>860953</v>
      </c>
      <c r="F12110" s="98"/>
      <c r="G12110" s="127" t="s">
        <v>6356</v>
      </c>
      <c r="H12110" s="128">
        <v>10105</v>
      </c>
      <c r="I12110" s="128">
        <v>0</v>
      </c>
      <c r="J12110" s="129">
        <v>10105</v>
      </c>
      <c r="K12110" s="101" t="s">
        <v>1388</v>
      </c>
    </row>
    <row r="12111" spans="1:11" ht="56.25" customHeight="1">
      <c r="A12111" s="98" t="s">
        <v>634</v>
      </c>
      <c r="B12111" s="125" t="s">
        <v>1313</v>
      </c>
      <c r="C12111" s="126">
        <v>42598</v>
      </c>
      <c r="D12111" s="98" t="s">
        <v>11</v>
      </c>
      <c r="E12111" s="98">
        <v>860966</v>
      </c>
      <c r="F12111" s="98"/>
      <c r="G12111" s="127" t="s">
        <v>6359</v>
      </c>
      <c r="H12111" s="128">
        <v>50</v>
      </c>
      <c r="I12111" s="128">
        <v>0</v>
      </c>
      <c r="J12111" s="129">
        <v>50</v>
      </c>
      <c r="K12111" s="101" t="s">
        <v>1388</v>
      </c>
    </row>
    <row r="12112" spans="1:11" ht="56.25" customHeight="1">
      <c r="A12112" s="98" t="s">
        <v>634</v>
      </c>
      <c r="B12112" s="125" t="s">
        <v>1313</v>
      </c>
      <c r="C12112" s="126">
        <v>42598</v>
      </c>
      <c r="D12112" s="98" t="s">
        <v>13</v>
      </c>
      <c r="E12112" s="98">
        <v>860966</v>
      </c>
      <c r="F12112" s="98"/>
      <c r="G12112" s="127" t="s">
        <v>6358</v>
      </c>
      <c r="H12112" s="128">
        <v>878755.71</v>
      </c>
      <c r="I12112" s="128">
        <v>0</v>
      </c>
      <c r="J12112" s="129">
        <v>878755.71</v>
      </c>
      <c r="K12112" s="101" t="s">
        <v>1388</v>
      </c>
    </row>
    <row r="12113" spans="1:11" ht="56.25" customHeight="1">
      <c r="A12113" s="98" t="s">
        <v>634</v>
      </c>
      <c r="B12113" s="125" t="s">
        <v>1313</v>
      </c>
      <c r="C12113" s="126">
        <v>42598</v>
      </c>
      <c r="D12113" s="98" t="s">
        <v>11</v>
      </c>
      <c r="E12113" s="98">
        <v>860973</v>
      </c>
      <c r="F12113" s="98"/>
      <c r="G12113" s="127" t="s">
        <v>6361</v>
      </c>
      <c r="H12113" s="128">
        <v>50</v>
      </c>
      <c r="I12113" s="128">
        <v>0</v>
      </c>
      <c r="J12113" s="129">
        <v>50</v>
      </c>
      <c r="K12113" s="101" t="s">
        <v>1388</v>
      </c>
    </row>
    <row r="12114" spans="1:11" ht="56.25" customHeight="1">
      <c r="A12114" s="98" t="s">
        <v>634</v>
      </c>
      <c r="B12114" s="125" t="s">
        <v>1313</v>
      </c>
      <c r="C12114" s="126">
        <v>42598</v>
      </c>
      <c r="D12114" s="98" t="s">
        <v>13</v>
      </c>
      <c r="E12114" s="98">
        <v>860973</v>
      </c>
      <c r="F12114" s="98"/>
      <c r="G12114" s="127" t="s">
        <v>6360</v>
      </c>
      <c r="H12114" s="128">
        <v>2050429.99</v>
      </c>
      <c r="I12114" s="128">
        <v>0</v>
      </c>
      <c r="J12114" s="129">
        <v>2050429.99</v>
      </c>
      <c r="K12114" s="101" t="s">
        <v>1388</v>
      </c>
    </row>
    <row r="12115" spans="1:11" ht="56.25" customHeight="1">
      <c r="A12115" s="98" t="s">
        <v>634</v>
      </c>
      <c r="B12115" s="125" t="s">
        <v>1313</v>
      </c>
      <c r="C12115" s="126">
        <v>42599</v>
      </c>
      <c r="D12115" s="98" t="s">
        <v>11</v>
      </c>
      <c r="E12115" s="98">
        <v>861090</v>
      </c>
      <c r="F12115" s="98"/>
      <c r="G12115" s="127" t="s">
        <v>6370</v>
      </c>
      <c r="H12115" s="128">
        <v>50</v>
      </c>
      <c r="I12115" s="128">
        <v>0</v>
      </c>
      <c r="J12115" s="129">
        <v>50</v>
      </c>
      <c r="K12115" s="101" t="s">
        <v>1388</v>
      </c>
    </row>
    <row r="12116" spans="1:11" ht="56.25" customHeight="1">
      <c r="A12116" s="98" t="s">
        <v>634</v>
      </c>
      <c r="B12116" s="125" t="s">
        <v>1313</v>
      </c>
      <c r="C12116" s="126">
        <v>42599</v>
      </c>
      <c r="D12116" s="98" t="s">
        <v>13</v>
      </c>
      <c r="E12116" s="98">
        <v>861090</v>
      </c>
      <c r="F12116" s="98"/>
      <c r="G12116" s="127" t="s">
        <v>6369</v>
      </c>
      <c r="H12116" s="128">
        <v>405</v>
      </c>
      <c r="I12116" s="128">
        <v>0</v>
      </c>
      <c r="J12116" s="129">
        <v>405</v>
      </c>
      <c r="K12116" s="101" t="s">
        <v>1388</v>
      </c>
    </row>
    <row r="12117" spans="1:11" ht="56.25" customHeight="1">
      <c r="A12117" s="98" t="s">
        <v>634</v>
      </c>
      <c r="B12117" s="125" t="s">
        <v>1313</v>
      </c>
      <c r="C12117" s="126">
        <v>42600</v>
      </c>
      <c r="D12117" s="98" t="s">
        <v>11</v>
      </c>
      <c r="E12117" s="98">
        <v>861160</v>
      </c>
      <c r="F12117" s="98"/>
      <c r="G12117" s="127" t="s">
        <v>6417</v>
      </c>
      <c r="H12117" s="128">
        <v>50</v>
      </c>
      <c r="I12117" s="128">
        <v>0</v>
      </c>
      <c r="J12117" s="129">
        <v>50</v>
      </c>
      <c r="K12117" s="101" t="s">
        <v>1388</v>
      </c>
    </row>
    <row r="12118" spans="1:11" ht="56.25" customHeight="1">
      <c r="A12118" s="98" t="s">
        <v>634</v>
      </c>
      <c r="B12118" s="125" t="s">
        <v>1313</v>
      </c>
      <c r="C12118" s="126">
        <v>42600</v>
      </c>
      <c r="D12118" s="98" t="s">
        <v>13</v>
      </c>
      <c r="E12118" s="98">
        <v>861160</v>
      </c>
      <c r="F12118" s="98"/>
      <c r="G12118" s="127" t="s">
        <v>6416</v>
      </c>
      <c r="H12118" s="128">
        <v>148812</v>
      </c>
      <c r="I12118" s="128">
        <v>0</v>
      </c>
      <c r="J12118" s="129">
        <v>148812</v>
      </c>
      <c r="K12118" s="101" t="s">
        <v>1388</v>
      </c>
    </row>
    <row r="12119" spans="1:11" ht="56.25" customHeight="1">
      <c r="A12119" s="98" t="s">
        <v>634</v>
      </c>
      <c r="B12119" s="125" t="s">
        <v>1313</v>
      </c>
      <c r="C12119" s="126">
        <v>42601</v>
      </c>
      <c r="D12119" s="98" t="s">
        <v>13</v>
      </c>
      <c r="E12119" s="98">
        <v>861273</v>
      </c>
      <c r="F12119" s="98"/>
      <c r="G12119" s="127" t="s">
        <v>6432</v>
      </c>
      <c r="H12119" s="128">
        <v>6311200</v>
      </c>
      <c r="I12119" s="128">
        <v>0</v>
      </c>
      <c r="J12119" s="129">
        <v>6311200</v>
      </c>
      <c r="K12119" s="101" t="s">
        <v>1388</v>
      </c>
    </row>
    <row r="12120" spans="1:11" ht="56.25" customHeight="1">
      <c r="A12120" s="98" t="s">
        <v>634</v>
      </c>
      <c r="B12120" s="125" t="s">
        <v>1313</v>
      </c>
      <c r="C12120" s="126">
        <v>42601</v>
      </c>
      <c r="D12120" s="98" t="s">
        <v>11</v>
      </c>
      <c r="E12120" s="98">
        <v>861275</v>
      </c>
      <c r="F12120" s="98"/>
      <c r="G12120" s="127" t="s">
        <v>6433</v>
      </c>
      <c r="H12120" s="128">
        <v>50</v>
      </c>
      <c r="I12120" s="128">
        <v>0</v>
      </c>
      <c r="J12120" s="129">
        <v>50</v>
      </c>
      <c r="K12120" s="101" t="s">
        <v>1388</v>
      </c>
    </row>
    <row r="12121" spans="1:11" ht="56.25" customHeight="1">
      <c r="A12121" s="98" t="s">
        <v>634</v>
      </c>
      <c r="B12121" s="125" t="s">
        <v>1313</v>
      </c>
      <c r="C12121" s="126">
        <v>42601</v>
      </c>
      <c r="D12121" s="98" t="s">
        <v>11</v>
      </c>
      <c r="E12121" s="98">
        <v>861278</v>
      </c>
      <c r="F12121" s="98"/>
      <c r="G12121" s="127" t="s">
        <v>6435</v>
      </c>
      <c r="H12121" s="128">
        <v>50</v>
      </c>
      <c r="I12121" s="128">
        <v>0</v>
      </c>
      <c r="J12121" s="129">
        <v>50</v>
      </c>
      <c r="K12121" s="101" t="s">
        <v>1388</v>
      </c>
    </row>
    <row r="12122" spans="1:11" ht="56.25" customHeight="1">
      <c r="A12122" s="98" t="s">
        <v>634</v>
      </c>
      <c r="B12122" s="125" t="s">
        <v>1313</v>
      </c>
      <c r="C12122" s="126">
        <v>42601</v>
      </c>
      <c r="D12122" s="98" t="s">
        <v>13</v>
      </c>
      <c r="E12122" s="98">
        <v>861278</v>
      </c>
      <c r="F12122" s="98"/>
      <c r="G12122" s="127" t="s">
        <v>6434</v>
      </c>
      <c r="H12122" s="128">
        <v>397086</v>
      </c>
      <c r="I12122" s="128">
        <v>0</v>
      </c>
      <c r="J12122" s="129">
        <v>397086</v>
      </c>
      <c r="K12122" s="101" t="s">
        <v>1388</v>
      </c>
    </row>
    <row r="12123" spans="1:11" ht="56.25" customHeight="1">
      <c r="A12123" s="98" t="s">
        <v>634</v>
      </c>
      <c r="B12123" s="125" t="s">
        <v>1313</v>
      </c>
      <c r="C12123" s="126">
        <v>42601</v>
      </c>
      <c r="D12123" s="98" t="s">
        <v>21</v>
      </c>
      <c r="E12123" s="98">
        <v>861280</v>
      </c>
      <c r="F12123" s="98"/>
      <c r="G12123" s="127" t="s">
        <v>6436</v>
      </c>
      <c r="H12123" s="128">
        <v>10746964.640000001</v>
      </c>
      <c r="I12123" s="128">
        <v>0</v>
      </c>
      <c r="J12123" s="129">
        <v>10746964.640000001</v>
      </c>
      <c r="K12123" s="101" t="s">
        <v>1388</v>
      </c>
    </row>
    <row r="12124" spans="1:11" ht="56.25" customHeight="1">
      <c r="A12124" s="98" t="s">
        <v>634</v>
      </c>
      <c r="B12124" s="125" t="s">
        <v>1313</v>
      </c>
      <c r="C12124" s="126">
        <v>42601</v>
      </c>
      <c r="D12124" s="98" t="s">
        <v>6</v>
      </c>
      <c r="E12124" s="98">
        <v>861289</v>
      </c>
      <c r="F12124" s="98"/>
      <c r="G12124" s="127" t="s">
        <v>6426</v>
      </c>
      <c r="H12124" s="128">
        <v>0</v>
      </c>
      <c r="I12124" s="128">
        <v>604.17999999999995</v>
      </c>
      <c r="J12124" s="129">
        <v>604.17999999999995</v>
      </c>
      <c r="K12124" s="101" t="s">
        <v>1388</v>
      </c>
    </row>
    <row r="12125" spans="1:11" ht="56.25" customHeight="1">
      <c r="A12125" s="98" t="s">
        <v>634</v>
      </c>
      <c r="B12125" s="125" t="s">
        <v>1313</v>
      </c>
      <c r="C12125" s="126">
        <v>42604</v>
      </c>
      <c r="D12125" s="98" t="s">
        <v>11</v>
      </c>
      <c r="E12125" s="98">
        <v>861387</v>
      </c>
      <c r="F12125" s="98"/>
      <c r="G12125" s="127" t="s">
        <v>6454</v>
      </c>
      <c r="H12125" s="128">
        <v>50</v>
      </c>
      <c r="I12125" s="128">
        <v>0</v>
      </c>
      <c r="J12125" s="129">
        <v>50</v>
      </c>
      <c r="K12125" s="101" t="s">
        <v>1388</v>
      </c>
    </row>
    <row r="12126" spans="1:11" ht="56.25" customHeight="1">
      <c r="A12126" s="98" t="s">
        <v>634</v>
      </c>
      <c r="B12126" s="125" t="s">
        <v>1313</v>
      </c>
      <c r="C12126" s="126">
        <v>42604</v>
      </c>
      <c r="D12126" s="98" t="s">
        <v>13</v>
      </c>
      <c r="E12126" s="98">
        <v>861387</v>
      </c>
      <c r="F12126" s="98"/>
      <c r="G12126" s="127" t="s">
        <v>6453</v>
      </c>
      <c r="H12126" s="128">
        <v>1107</v>
      </c>
      <c r="I12126" s="128">
        <v>0</v>
      </c>
      <c r="J12126" s="129">
        <v>1107</v>
      </c>
      <c r="K12126" s="101" t="s">
        <v>1388</v>
      </c>
    </row>
    <row r="12127" spans="1:11" ht="56.25" customHeight="1">
      <c r="A12127" s="98" t="s">
        <v>634</v>
      </c>
      <c r="B12127" s="125" t="s">
        <v>1313</v>
      </c>
      <c r="C12127" s="126">
        <v>42604</v>
      </c>
      <c r="D12127" s="98" t="s">
        <v>11</v>
      </c>
      <c r="E12127" s="98">
        <v>861428</v>
      </c>
      <c r="F12127" s="98"/>
      <c r="G12127" s="127" t="s">
        <v>6459</v>
      </c>
      <c r="H12127" s="128">
        <v>270.62</v>
      </c>
      <c r="I12127" s="128">
        <v>0</v>
      </c>
      <c r="J12127" s="129">
        <v>270.62</v>
      </c>
      <c r="K12127" s="101" t="s">
        <v>1388</v>
      </c>
    </row>
    <row r="12128" spans="1:11" ht="56.25" customHeight="1">
      <c r="A12128" s="98" t="s">
        <v>634</v>
      </c>
      <c r="B12128" s="125" t="s">
        <v>1313</v>
      </c>
      <c r="C12128" s="126">
        <v>42604</v>
      </c>
      <c r="D12128" s="98" t="s">
        <v>13</v>
      </c>
      <c r="E12128" s="98">
        <v>861428</v>
      </c>
      <c r="F12128" s="98"/>
      <c r="G12128" s="127" t="s">
        <v>6458</v>
      </c>
      <c r="H12128" s="128">
        <v>750.43</v>
      </c>
      <c r="I12128" s="128">
        <v>0</v>
      </c>
      <c r="J12128" s="129">
        <v>750.43</v>
      </c>
      <c r="K12128" s="101" t="s">
        <v>1388</v>
      </c>
    </row>
    <row r="12129" spans="1:11" ht="56.25" customHeight="1">
      <c r="A12129" s="98" t="s">
        <v>634</v>
      </c>
      <c r="B12129" s="125" t="s">
        <v>1313</v>
      </c>
      <c r="C12129" s="126">
        <v>42605</v>
      </c>
      <c r="D12129" s="98" t="s">
        <v>11</v>
      </c>
      <c r="E12129" s="98">
        <v>861494</v>
      </c>
      <c r="F12129" s="98"/>
      <c r="G12129" s="127" t="s">
        <v>6514</v>
      </c>
      <c r="H12129" s="128">
        <v>50</v>
      </c>
      <c r="I12129" s="128">
        <v>0</v>
      </c>
      <c r="J12129" s="129">
        <v>50</v>
      </c>
      <c r="K12129" s="101" t="s">
        <v>1388</v>
      </c>
    </row>
    <row r="12130" spans="1:11" ht="56.25" customHeight="1">
      <c r="A12130" s="98" t="s">
        <v>634</v>
      </c>
      <c r="B12130" s="125" t="s">
        <v>1313</v>
      </c>
      <c r="C12130" s="126">
        <v>42605</v>
      </c>
      <c r="D12130" s="98" t="s">
        <v>13</v>
      </c>
      <c r="E12130" s="98">
        <v>861494</v>
      </c>
      <c r="F12130" s="98"/>
      <c r="G12130" s="127" t="s">
        <v>6513</v>
      </c>
      <c r="H12130" s="128">
        <v>2586</v>
      </c>
      <c r="I12130" s="128">
        <v>0</v>
      </c>
      <c r="J12130" s="129">
        <v>2586</v>
      </c>
      <c r="K12130" s="101" t="s">
        <v>1388</v>
      </c>
    </row>
    <row r="12131" spans="1:11" ht="56.25" customHeight="1">
      <c r="A12131" s="98" t="s">
        <v>634</v>
      </c>
      <c r="B12131" s="125" t="s">
        <v>1313</v>
      </c>
      <c r="C12131" s="126">
        <v>42606</v>
      </c>
      <c r="D12131" s="98" t="s">
        <v>11</v>
      </c>
      <c r="E12131" s="98">
        <v>861611</v>
      </c>
      <c r="F12131" s="98"/>
      <c r="G12131" s="127" t="s">
        <v>6526</v>
      </c>
      <c r="H12131" s="128">
        <v>50</v>
      </c>
      <c r="I12131" s="128">
        <v>0</v>
      </c>
      <c r="J12131" s="129">
        <v>50</v>
      </c>
      <c r="K12131" s="101" t="s">
        <v>1388</v>
      </c>
    </row>
    <row r="12132" spans="1:11" ht="56.25" customHeight="1">
      <c r="A12132" s="98" t="s">
        <v>634</v>
      </c>
      <c r="B12132" s="125" t="s">
        <v>1313</v>
      </c>
      <c r="C12132" s="126">
        <v>42606</v>
      </c>
      <c r="D12132" s="98" t="s">
        <v>13</v>
      </c>
      <c r="E12132" s="98">
        <v>861611</v>
      </c>
      <c r="F12132" s="98"/>
      <c r="G12132" s="127" t="s">
        <v>6525</v>
      </c>
      <c r="H12132" s="128">
        <v>240024</v>
      </c>
      <c r="I12132" s="128">
        <v>0</v>
      </c>
      <c r="J12132" s="129">
        <v>240024</v>
      </c>
      <c r="K12132" s="101" t="s">
        <v>1388</v>
      </c>
    </row>
    <row r="12133" spans="1:11" ht="56.25" customHeight="1">
      <c r="A12133" s="98" t="s">
        <v>634</v>
      </c>
      <c r="B12133" s="125" t="s">
        <v>1313</v>
      </c>
      <c r="C12133" s="126">
        <v>42607</v>
      </c>
      <c r="D12133" s="98" t="s">
        <v>11</v>
      </c>
      <c r="E12133" s="98">
        <v>861690</v>
      </c>
      <c r="F12133" s="98"/>
      <c r="G12133" s="127" t="s">
        <v>6569</v>
      </c>
      <c r="H12133" s="128">
        <v>50</v>
      </c>
      <c r="I12133" s="128">
        <v>0</v>
      </c>
      <c r="J12133" s="129">
        <v>50</v>
      </c>
      <c r="K12133" s="101" t="s">
        <v>1388</v>
      </c>
    </row>
    <row r="12134" spans="1:11" ht="56.25" customHeight="1">
      <c r="A12134" s="98" t="s">
        <v>634</v>
      </c>
      <c r="B12134" s="125" t="s">
        <v>1313</v>
      </c>
      <c r="C12134" s="126">
        <v>42607</v>
      </c>
      <c r="D12134" s="98" t="s">
        <v>13</v>
      </c>
      <c r="E12134" s="98">
        <v>861690</v>
      </c>
      <c r="F12134" s="98"/>
      <c r="G12134" s="127" t="s">
        <v>6568</v>
      </c>
      <c r="H12134" s="128">
        <v>290473.5</v>
      </c>
      <c r="I12134" s="128">
        <v>0</v>
      </c>
      <c r="J12134" s="129">
        <v>290473.5</v>
      </c>
      <c r="K12134" s="101" t="s">
        <v>1388</v>
      </c>
    </row>
    <row r="12135" spans="1:11" ht="56.25" customHeight="1">
      <c r="A12135" s="98" t="s">
        <v>634</v>
      </c>
      <c r="B12135" s="125" t="s">
        <v>1313</v>
      </c>
      <c r="C12135" s="126">
        <v>42607</v>
      </c>
      <c r="D12135" s="98" t="s">
        <v>11</v>
      </c>
      <c r="E12135" s="98">
        <v>861697</v>
      </c>
      <c r="F12135" s="98"/>
      <c r="G12135" s="127" t="s">
        <v>6573</v>
      </c>
      <c r="H12135" s="128">
        <v>50</v>
      </c>
      <c r="I12135" s="128">
        <v>0</v>
      </c>
      <c r="J12135" s="129">
        <v>50</v>
      </c>
      <c r="K12135" s="101" t="s">
        <v>1388</v>
      </c>
    </row>
    <row r="12136" spans="1:11" ht="56.25" customHeight="1">
      <c r="A12136" s="98" t="s">
        <v>634</v>
      </c>
      <c r="B12136" s="125" t="s">
        <v>1313</v>
      </c>
      <c r="C12136" s="126">
        <v>42607</v>
      </c>
      <c r="D12136" s="98" t="s">
        <v>13</v>
      </c>
      <c r="E12136" s="98">
        <v>861697</v>
      </c>
      <c r="F12136" s="98"/>
      <c r="G12136" s="127" t="s">
        <v>6572</v>
      </c>
      <c r="H12136" s="128">
        <v>139200000</v>
      </c>
      <c r="I12136" s="128">
        <v>0</v>
      </c>
      <c r="J12136" s="129">
        <v>139200000</v>
      </c>
      <c r="K12136" s="101" t="s">
        <v>1388</v>
      </c>
    </row>
    <row r="12137" spans="1:11" ht="56.25" customHeight="1">
      <c r="A12137" s="98" t="s">
        <v>634</v>
      </c>
      <c r="B12137" s="125" t="s">
        <v>1313</v>
      </c>
      <c r="C12137" s="126">
        <v>42608</v>
      </c>
      <c r="D12137" s="98" t="s">
        <v>21</v>
      </c>
      <c r="E12137" s="98">
        <v>861853</v>
      </c>
      <c r="F12137" s="98"/>
      <c r="G12137" s="127" t="s">
        <v>6623</v>
      </c>
      <c r="H12137" s="128">
        <v>32387813.629999999</v>
      </c>
      <c r="I12137" s="128">
        <v>0</v>
      </c>
      <c r="J12137" s="129">
        <v>32387813.629999999</v>
      </c>
      <c r="K12137" s="101" t="s">
        <v>1388</v>
      </c>
    </row>
    <row r="12138" spans="1:11" ht="56.25" customHeight="1">
      <c r="A12138" s="98" t="s">
        <v>634</v>
      </c>
      <c r="B12138" s="125" t="s">
        <v>1313</v>
      </c>
      <c r="C12138" s="126">
        <v>42608</v>
      </c>
      <c r="D12138" s="98" t="s">
        <v>11</v>
      </c>
      <c r="E12138" s="98">
        <v>861871</v>
      </c>
      <c r="F12138" s="98"/>
      <c r="G12138" s="127" t="s">
        <v>6625</v>
      </c>
      <c r="H12138" s="128">
        <v>50</v>
      </c>
      <c r="I12138" s="128">
        <v>0</v>
      </c>
      <c r="J12138" s="129">
        <v>50</v>
      </c>
      <c r="K12138" s="101" t="s">
        <v>1388</v>
      </c>
    </row>
    <row r="12139" spans="1:11" ht="56.25" customHeight="1">
      <c r="A12139" s="98" t="s">
        <v>634</v>
      </c>
      <c r="B12139" s="125" t="s">
        <v>1313</v>
      </c>
      <c r="C12139" s="126">
        <v>42608</v>
      </c>
      <c r="D12139" s="98" t="s">
        <v>13</v>
      </c>
      <c r="E12139" s="98">
        <v>861871</v>
      </c>
      <c r="F12139" s="98"/>
      <c r="G12139" s="127" t="s">
        <v>6624</v>
      </c>
      <c r="H12139" s="128">
        <v>723275</v>
      </c>
      <c r="I12139" s="128">
        <v>0</v>
      </c>
      <c r="J12139" s="129">
        <v>723275</v>
      </c>
      <c r="K12139" s="101" t="s">
        <v>1388</v>
      </c>
    </row>
    <row r="12140" spans="1:11" ht="56.25" customHeight="1">
      <c r="A12140" s="98" t="s">
        <v>634</v>
      </c>
      <c r="B12140" s="125" t="s">
        <v>1313</v>
      </c>
      <c r="C12140" s="126">
        <v>42611</v>
      </c>
      <c r="D12140" s="98" t="s">
        <v>13</v>
      </c>
      <c r="E12140" s="98">
        <v>862020</v>
      </c>
      <c r="F12140" s="98"/>
      <c r="G12140" s="127" t="s">
        <v>6681</v>
      </c>
      <c r="H12140" s="128">
        <v>4829872.5</v>
      </c>
      <c r="I12140" s="128">
        <v>0</v>
      </c>
      <c r="J12140" s="129">
        <v>4829872.5</v>
      </c>
      <c r="K12140" s="101" t="s">
        <v>1388</v>
      </c>
    </row>
    <row r="12141" spans="1:11" ht="56.25" customHeight="1">
      <c r="A12141" s="98" t="s">
        <v>634</v>
      </c>
      <c r="B12141" s="125" t="s">
        <v>1313</v>
      </c>
      <c r="C12141" s="126">
        <v>42611</v>
      </c>
      <c r="D12141" s="98" t="s">
        <v>11</v>
      </c>
      <c r="E12141" s="98">
        <v>862023</v>
      </c>
      <c r="F12141" s="98"/>
      <c r="G12141" s="127" t="s">
        <v>6682</v>
      </c>
      <c r="H12141" s="128">
        <v>50</v>
      </c>
      <c r="I12141" s="128">
        <v>0</v>
      </c>
      <c r="J12141" s="129">
        <v>50</v>
      </c>
      <c r="K12141" s="101" t="s">
        <v>1388</v>
      </c>
    </row>
    <row r="12142" spans="1:11" ht="56.25" customHeight="1">
      <c r="A12142" s="98" t="s">
        <v>634</v>
      </c>
      <c r="B12142" s="125" t="s">
        <v>1313</v>
      </c>
      <c r="C12142" s="126">
        <v>42611</v>
      </c>
      <c r="D12142" s="98" t="s">
        <v>11</v>
      </c>
      <c r="E12142" s="98">
        <v>862043</v>
      </c>
      <c r="F12142" s="98"/>
      <c r="G12142" s="127" t="s">
        <v>6685</v>
      </c>
      <c r="H12142" s="128">
        <v>50</v>
      </c>
      <c r="I12142" s="128">
        <v>0</v>
      </c>
      <c r="J12142" s="129">
        <v>50</v>
      </c>
      <c r="K12142" s="101" t="s">
        <v>1388</v>
      </c>
    </row>
    <row r="12143" spans="1:11" ht="56.25" customHeight="1">
      <c r="A12143" s="98" t="s">
        <v>634</v>
      </c>
      <c r="B12143" s="125" t="s">
        <v>1313</v>
      </c>
      <c r="C12143" s="126">
        <v>42611</v>
      </c>
      <c r="D12143" s="98" t="s">
        <v>13</v>
      </c>
      <c r="E12143" s="98">
        <v>862043</v>
      </c>
      <c r="F12143" s="98"/>
      <c r="G12143" s="127" t="s">
        <v>6684</v>
      </c>
      <c r="H12143" s="128">
        <v>7560</v>
      </c>
      <c r="I12143" s="128">
        <v>0</v>
      </c>
      <c r="J12143" s="129">
        <v>7560</v>
      </c>
      <c r="K12143" s="101" t="s">
        <v>1388</v>
      </c>
    </row>
    <row r="12144" spans="1:11" ht="56.25" customHeight="1">
      <c r="A12144" s="98" t="s">
        <v>634</v>
      </c>
      <c r="B12144" s="125" t="s">
        <v>1313</v>
      </c>
      <c r="C12144" s="126">
        <v>42612</v>
      </c>
      <c r="D12144" s="98" t="s">
        <v>13</v>
      </c>
      <c r="E12144" s="98">
        <v>862225</v>
      </c>
      <c r="F12144" s="98"/>
      <c r="G12144" s="127" t="s">
        <v>6708</v>
      </c>
      <c r="H12144" s="128">
        <v>5368025</v>
      </c>
      <c r="I12144" s="128">
        <v>0</v>
      </c>
      <c r="J12144" s="129">
        <v>5368025</v>
      </c>
      <c r="K12144" s="101" t="s">
        <v>1388</v>
      </c>
    </row>
    <row r="12145" spans="1:11" ht="56.25" customHeight="1">
      <c r="A12145" s="98" t="s">
        <v>634</v>
      </c>
      <c r="B12145" s="125" t="s">
        <v>1313</v>
      </c>
      <c r="C12145" s="126">
        <v>42612</v>
      </c>
      <c r="D12145" s="98" t="s">
        <v>11</v>
      </c>
      <c r="E12145" s="98">
        <v>862227</v>
      </c>
      <c r="F12145" s="98"/>
      <c r="G12145" s="127" t="s">
        <v>6709</v>
      </c>
      <c r="H12145" s="128">
        <v>50</v>
      </c>
      <c r="I12145" s="128">
        <v>0</v>
      </c>
      <c r="J12145" s="129">
        <v>50</v>
      </c>
      <c r="K12145" s="101" t="s">
        <v>1388</v>
      </c>
    </row>
    <row r="12146" spans="1:11" ht="56.25" customHeight="1">
      <c r="A12146" s="98" t="s">
        <v>634</v>
      </c>
      <c r="B12146" s="125" t="s">
        <v>1313</v>
      </c>
      <c r="C12146" s="126">
        <v>42612</v>
      </c>
      <c r="D12146" s="98" t="s">
        <v>11</v>
      </c>
      <c r="E12146" s="98">
        <v>862229</v>
      </c>
      <c r="F12146" s="98"/>
      <c r="G12146" s="127" t="s">
        <v>6711</v>
      </c>
      <c r="H12146" s="128">
        <v>50</v>
      </c>
      <c r="I12146" s="128">
        <v>0</v>
      </c>
      <c r="J12146" s="129">
        <v>50</v>
      </c>
      <c r="K12146" s="101" t="s">
        <v>1388</v>
      </c>
    </row>
    <row r="12147" spans="1:11" ht="56.25" customHeight="1">
      <c r="A12147" s="98" t="s">
        <v>634</v>
      </c>
      <c r="B12147" s="125" t="s">
        <v>1313</v>
      </c>
      <c r="C12147" s="126">
        <v>42612</v>
      </c>
      <c r="D12147" s="98" t="s">
        <v>13</v>
      </c>
      <c r="E12147" s="98">
        <v>862229</v>
      </c>
      <c r="F12147" s="98"/>
      <c r="G12147" s="127" t="s">
        <v>6710</v>
      </c>
      <c r="H12147" s="128">
        <v>19861.5</v>
      </c>
      <c r="I12147" s="128">
        <v>0</v>
      </c>
      <c r="J12147" s="129">
        <v>19861.5</v>
      </c>
      <c r="K12147" s="101" t="s">
        <v>1388</v>
      </c>
    </row>
    <row r="12148" spans="1:11" ht="56.25" customHeight="1">
      <c r="A12148" s="98" t="s">
        <v>634</v>
      </c>
      <c r="B12148" s="125" t="s">
        <v>1313</v>
      </c>
      <c r="C12148" s="126">
        <v>42613</v>
      </c>
      <c r="D12148" s="98" t="s">
        <v>11</v>
      </c>
      <c r="E12148" s="98">
        <v>862384</v>
      </c>
      <c r="F12148" s="98"/>
      <c r="G12148" s="127" t="s">
        <v>6720</v>
      </c>
      <c r="H12148" s="128">
        <v>50</v>
      </c>
      <c r="I12148" s="128">
        <v>0</v>
      </c>
      <c r="J12148" s="129">
        <v>50</v>
      </c>
      <c r="K12148" s="101" t="s">
        <v>1388</v>
      </c>
    </row>
    <row r="12149" spans="1:11" ht="56.25" customHeight="1">
      <c r="A12149" s="98" t="s">
        <v>634</v>
      </c>
      <c r="B12149" s="125" t="s">
        <v>1313</v>
      </c>
      <c r="C12149" s="126">
        <v>42613</v>
      </c>
      <c r="D12149" s="98" t="s">
        <v>11</v>
      </c>
      <c r="E12149" s="98">
        <v>862444</v>
      </c>
      <c r="F12149" s="98"/>
      <c r="G12149" s="127" t="s">
        <v>6725</v>
      </c>
      <c r="H12149" s="128">
        <v>50</v>
      </c>
      <c r="I12149" s="128">
        <v>0</v>
      </c>
      <c r="J12149" s="129">
        <v>50</v>
      </c>
      <c r="K12149" s="101" t="s">
        <v>1388</v>
      </c>
    </row>
    <row r="12150" spans="1:11" ht="56.25" customHeight="1">
      <c r="A12150" s="98" t="s">
        <v>634</v>
      </c>
      <c r="B12150" s="125" t="s">
        <v>1313</v>
      </c>
      <c r="C12150" s="126">
        <v>42613</v>
      </c>
      <c r="D12150" s="98" t="s">
        <v>13</v>
      </c>
      <c r="E12150" s="98">
        <v>862444</v>
      </c>
      <c r="F12150" s="98"/>
      <c r="G12150" s="127" t="s">
        <v>6724</v>
      </c>
      <c r="H12150" s="128">
        <v>89562.5</v>
      </c>
      <c r="I12150" s="128">
        <v>0</v>
      </c>
      <c r="J12150" s="129">
        <v>89562.5</v>
      </c>
      <c r="K12150" s="101" t="s">
        <v>1388</v>
      </c>
    </row>
    <row r="12151" spans="1:11" ht="56.25" customHeight="1">
      <c r="A12151" s="98" t="s">
        <v>634</v>
      </c>
      <c r="B12151" s="125" t="s">
        <v>1313</v>
      </c>
      <c r="C12151" s="126">
        <v>42614</v>
      </c>
      <c r="D12151" s="98" t="s">
        <v>11</v>
      </c>
      <c r="E12151" s="98">
        <v>862655</v>
      </c>
      <c r="F12151" s="98"/>
      <c r="G12151" s="127" t="s">
        <v>6762</v>
      </c>
      <c r="H12151" s="128">
        <v>50</v>
      </c>
      <c r="I12151" s="128">
        <v>0</v>
      </c>
      <c r="J12151" s="129">
        <v>50</v>
      </c>
      <c r="K12151" s="101" t="s">
        <v>1388</v>
      </c>
    </row>
    <row r="12152" spans="1:11" ht="56.25" customHeight="1">
      <c r="A12152" s="98" t="s">
        <v>634</v>
      </c>
      <c r="B12152" s="125" t="s">
        <v>1313</v>
      </c>
      <c r="C12152" s="126">
        <v>42614</v>
      </c>
      <c r="D12152" s="98" t="s">
        <v>13</v>
      </c>
      <c r="E12152" s="98">
        <v>862655</v>
      </c>
      <c r="F12152" s="98"/>
      <c r="G12152" s="127" t="s">
        <v>6761</v>
      </c>
      <c r="H12152" s="128">
        <v>168459</v>
      </c>
      <c r="I12152" s="128">
        <v>0</v>
      </c>
      <c r="J12152" s="129">
        <v>168459</v>
      </c>
      <c r="K12152" s="101" t="s">
        <v>1388</v>
      </c>
    </row>
    <row r="12153" spans="1:11" ht="56.25" customHeight="1">
      <c r="A12153" s="98" t="s">
        <v>634</v>
      </c>
      <c r="B12153" s="125" t="s">
        <v>1313</v>
      </c>
      <c r="C12153" s="126">
        <v>42615</v>
      </c>
      <c r="D12153" s="98" t="s">
        <v>11</v>
      </c>
      <c r="E12153" s="98">
        <v>862731</v>
      </c>
      <c r="F12153" s="98"/>
      <c r="G12153" s="127" t="s">
        <v>6786</v>
      </c>
      <c r="H12153" s="128">
        <v>50</v>
      </c>
      <c r="I12153" s="128">
        <v>0</v>
      </c>
      <c r="J12153" s="129">
        <v>50</v>
      </c>
      <c r="K12153" s="101" t="s">
        <v>1388</v>
      </c>
    </row>
    <row r="12154" spans="1:11" ht="56.25" customHeight="1">
      <c r="A12154" s="98" t="s">
        <v>634</v>
      </c>
      <c r="B12154" s="125" t="s">
        <v>1313</v>
      </c>
      <c r="C12154" s="126">
        <v>42615</v>
      </c>
      <c r="D12154" s="98" t="s">
        <v>13</v>
      </c>
      <c r="E12154" s="98">
        <v>862731</v>
      </c>
      <c r="F12154" s="98"/>
      <c r="G12154" s="127" t="s">
        <v>6785</v>
      </c>
      <c r="H12154" s="128">
        <v>750555.5</v>
      </c>
      <c r="I12154" s="128">
        <v>0</v>
      </c>
      <c r="J12154" s="129">
        <v>750555.5</v>
      </c>
      <c r="K12154" s="101" t="s">
        <v>1388</v>
      </c>
    </row>
    <row r="12155" spans="1:11" ht="56.25" customHeight="1">
      <c r="A12155" s="98" t="s">
        <v>634</v>
      </c>
      <c r="B12155" s="125" t="s">
        <v>1313</v>
      </c>
      <c r="C12155" s="126">
        <v>42615</v>
      </c>
      <c r="D12155" s="98" t="s">
        <v>21</v>
      </c>
      <c r="E12155" s="98">
        <v>862735</v>
      </c>
      <c r="F12155" s="98"/>
      <c r="G12155" s="127" t="s">
        <v>6787</v>
      </c>
      <c r="H12155" s="128">
        <v>7815332.8499999996</v>
      </c>
      <c r="I12155" s="128">
        <v>0</v>
      </c>
      <c r="J12155" s="129">
        <v>7815332.8499999996</v>
      </c>
      <c r="K12155" s="101" t="s">
        <v>1388</v>
      </c>
    </row>
    <row r="12156" spans="1:11" ht="56.25" customHeight="1">
      <c r="A12156" s="98" t="s">
        <v>634</v>
      </c>
      <c r="B12156" s="125" t="s">
        <v>1313</v>
      </c>
      <c r="C12156" s="126">
        <v>42618</v>
      </c>
      <c r="D12156" s="98" t="s">
        <v>13</v>
      </c>
      <c r="E12156" s="98">
        <v>862812</v>
      </c>
      <c r="F12156" s="98"/>
      <c r="G12156" s="127" t="s">
        <v>6830</v>
      </c>
      <c r="H12156" s="128">
        <v>5370625</v>
      </c>
      <c r="I12156" s="128">
        <v>0</v>
      </c>
      <c r="J12156" s="129">
        <v>5370625</v>
      </c>
      <c r="K12156" s="101" t="s">
        <v>1388</v>
      </c>
    </row>
    <row r="12157" spans="1:11" ht="56.25" customHeight="1">
      <c r="A12157" s="98" t="s">
        <v>634</v>
      </c>
      <c r="B12157" s="125" t="s">
        <v>1313</v>
      </c>
      <c r="C12157" s="126">
        <v>42618</v>
      </c>
      <c r="D12157" s="98" t="s">
        <v>11</v>
      </c>
      <c r="E12157" s="98">
        <v>862813</v>
      </c>
      <c r="F12157" s="98"/>
      <c r="G12157" s="127" t="s">
        <v>6831</v>
      </c>
      <c r="H12157" s="128">
        <v>50</v>
      </c>
      <c r="I12157" s="128">
        <v>0</v>
      </c>
      <c r="J12157" s="129">
        <v>50</v>
      </c>
      <c r="K12157" s="101" t="s">
        <v>1388</v>
      </c>
    </row>
    <row r="12158" spans="1:11" ht="56.25" customHeight="1">
      <c r="A12158" s="98" t="s">
        <v>634</v>
      </c>
      <c r="B12158" s="125" t="s">
        <v>1313</v>
      </c>
      <c r="C12158" s="126">
        <v>42618</v>
      </c>
      <c r="D12158" s="98" t="s">
        <v>11</v>
      </c>
      <c r="E12158" s="98">
        <v>862816</v>
      </c>
      <c r="F12158" s="98"/>
      <c r="G12158" s="127" t="s">
        <v>6833</v>
      </c>
      <c r="H12158" s="128">
        <v>50</v>
      </c>
      <c r="I12158" s="128">
        <v>0</v>
      </c>
      <c r="J12158" s="129">
        <v>50</v>
      </c>
      <c r="K12158" s="101" t="s">
        <v>1388</v>
      </c>
    </row>
    <row r="12159" spans="1:11" ht="56.25" customHeight="1">
      <c r="A12159" s="98" t="s">
        <v>634</v>
      </c>
      <c r="B12159" s="125" t="s">
        <v>1313</v>
      </c>
      <c r="C12159" s="126">
        <v>42618</v>
      </c>
      <c r="D12159" s="98" t="s">
        <v>13</v>
      </c>
      <c r="E12159" s="98">
        <v>862816</v>
      </c>
      <c r="F12159" s="98"/>
      <c r="G12159" s="127" t="s">
        <v>6832</v>
      </c>
      <c r="H12159" s="128">
        <v>47578.5</v>
      </c>
      <c r="I12159" s="128">
        <v>0</v>
      </c>
      <c r="J12159" s="129">
        <v>47578.5</v>
      </c>
      <c r="K12159" s="101" t="s">
        <v>1388</v>
      </c>
    </row>
    <row r="12160" spans="1:11" ht="56.25" customHeight="1">
      <c r="A12160" s="98" t="s">
        <v>634</v>
      </c>
      <c r="B12160" s="125" t="s">
        <v>1313</v>
      </c>
      <c r="C12160" s="126">
        <v>42619</v>
      </c>
      <c r="D12160" s="98" t="s">
        <v>11</v>
      </c>
      <c r="E12160" s="98">
        <v>862897</v>
      </c>
      <c r="F12160" s="98"/>
      <c r="G12160" s="127" t="s">
        <v>6870</v>
      </c>
      <c r="H12160" s="128">
        <v>50</v>
      </c>
      <c r="I12160" s="128">
        <v>0</v>
      </c>
      <c r="J12160" s="129">
        <v>50</v>
      </c>
      <c r="K12160" s="101" t="s">
        <v>1388</v>
      </c>
    </row>
    <row r="12161" spans="1:11" ht="56.25" customHeight="1">
      <c r="A12161" s="98" t="s">
        <v>634</v>
      </c>
      <c r="B12161" s="125" t="s">
        <v>1313</v>
      </c>
      <c r="C12161" s="126">
        <v>42619</v>
      </c>
      <c r="D12161" s="98" t="s">
        <v>13</v>
      </c>
      <c r="E12161" s="98">
        <v>862897</v>
      </c>
      <c r="F12161" s="98"/>
      <c r="G12161" s="127" t="s">
        <v>6869</v>
      </c>
      <c r="H12161" s="128">
        <v>1116</v>
      </c>
      <c r="I12161" s="128">
        <v>0</v>
      </c>
      <c r="J12161" s="129">
        <v>1116</v>
      </c>
      <c r="K12161" s="101" t="s">
        <v>1388</v>
      </c>
    </row>
    <row r="12162" spans="1:11" ht="56.25" customHeight="1">
      <c r="A12162" s="98" t="s">
        <v>634</v>
      </c>
      <c r="B12162" s="125" t="s">
        <v>1313</v>
      </c>
      <c r="C12162" s="126">
        <v>42619</v>
      </c>
      <c r="D12162" s="98" t="s">
        <v>11</v>
      </c>
      <c r="E12162" s="98">
        <v>862916</v>
      </c>
      <c r="F12162" s="98"/>
      <c r="G12162" s="127" t="s">
        <v>6873</v>
      </c>
      <c r="H12162" s="128">
        <v>7500</v>
      </c>
      <c r="I12162" s="128">
        <v>0</v>
      </c>
      <c r="J12162" s="129">
        <v>7500</v>
      </c>
      <c r="K12162" s="101" t="s">
        <v>1388</v>
      </c>
    </row>
    <row r="12163" spans="1:11" ht="56.25" customHeight="1">
      <c r="A12163" s="98" t="s">
        <v>634</v>
      </c>
      <c r="B12163" s="125" t="s">
        <v>1313</v>
      </c>
      <c r="C12163" s="126">
        <v>42620</v>
      </c>
      <c r="D12163" s="98" t="s">
        <v>11</v>
      </c>
      <c r="E12163" s="98">
        <v>862979</v>
      </c>
      <c r="F12163" s="98"/>
      <c r="G12163" s="127" t="s">
        <v>6926</v>
      </c>
      <c r="H12163" s="128">
        <v>50</v>
      </c>
      <c r="I12163" s="128">
        <v>0</v>
      </c>
      <c r="J12163" s="129">
        <v>50</v>
      </c>
      <c r="K12163" s="101" t="s">
        <v>1388</v>
      </c>
    </row>
    <row r="12164" spans="1:11" ht="56.25" customHeight="1">
      <c r="A12164" s="98" t="s">
        <v>634</v>
      </c>
      <c r="B12164" s="125" t="s">
        <v>1313</v>
      </c>
      <c r="C12164" s="126">
        <v>42620</v>
      </c>
      <c r="D12164" s="98" t="s">
        <v>13</v>
      </c>
      <c r="E12164" s="98">
        <v>862979</v>
      </c>
      <c r="F12164" s="98"/>
      <c r="G12164" s="127" t="s">
        <v>6925</v>
      </c>
      <c r="H12164" s="128">
        <v>1109.22</v>
      </c>
      <c r="I12164" s="128">
        <v>0</v>
      </c>
      <c r="J12164" s="129">
        <v>1109.22</v>
      </c>
      <c r="K12164" s="101" t="s">
        <v>1388</v>
      </c>
    </row>
    <row r="12165" spans="1:11" ht="56.25" customHeight="1">
      <c r="A12165" s="98" t="s">
        <v>634</v>
      </c>
      <c r="B12165" s="125" t="s">
        <v>1313</v>
      </c>
      <c r="C12165" s="126">
        <v>42620</v>
      </c>
      <c r="D12165" s="98" t="s">
        <v>11</v>
      </c>
      <c r="E12165" s="98">
        <v>862980</v>
      </c>
      <c r="F12165" s="98"/>
      <c r="G12165" s="127" t="s">
        <v>6928</v>
      </c>
      <c r="H12165" s="128">
        <v>50</v>
      </c>
      <c r="I12165" s="128">
        <v>0</v>
      </c>
      <c r="J12165" s="129">
        <v>50</v>
      </c>
      <c r="K12165" s="101" t="s">
        <v>1388</v>
      </c>
    </row>
    <row r="12166" spans="1:11" ht="56.25" customHeight="1">
      <c r="A12166" s="98" t="s">
        <v>634</v>
      </c>
      <c r="B12166" s="125" t="s">
        <v>1313</v>
      </c>
      <c r="C12166" s="126">
        <v>42620</v>
      </c>
      <c r="D12166" s="98" t="s">
        <v>13</v>
      </c>
      <c r="E12166" s="98">
        <v>862980</v>
      </c>
      <c r="F12166" s="98"/>
      <c r="G12166" s="127" t="s">
        <v>6927</v>
      </c>
      <c r="H12166" s="128">
        <v>373.5</v>
      </c>
      <c r="I12166" s="128">
        <v>0</v>
      </c>
      <c r="J12166" s="129">
        <v>373.5</v>
      </c>
      <c r="K12166" s="101" t="s">
        <v>1388</v>
      </c>
    </row>
    <row r="12167" spans="1:11" ht="56.25" customHeight="1">
      <c r="A12167" s="98" t="s">
        <v>634</v>
      </c>
      <c r="B12167" s="125" t="s">
        <v>1313</v>
      </c>
      <c r="C12167" s="126">
        <v>42620</v>
      </c>
      <c r="D12167" s="98" t="s">
        <v>11</v>
      </c>
      <c r="E12167" s="98">
        <v>862984</v>
      </c>
      <c r="F12167" s="98"/>
      <c r="G12167" s="127" t="s">
        <v>6930</v>
      </c>
      <c r="H12167" s="128">
        <v>50</v>
      </c>
      <c r="I12167" s="128">
        <v>0</v>
      </c>
      <c r="J12167" s="129">
        <v>50</v>
      </c>
      <c r="K12167" s="101" t="s">
        <v>1388</v>
      </c>
    </row>
    <row r="12168" spans="1:11" ht="56.25" customHeight="1">
      <c r="A12168" s="98" t="s">
        <v>634</v>
      </c>
      <c r="B12168" s="125" t="s">
        <v>1313</v>
      </c>
      <c r="C12168" s="126">
        <v>42620</v>
      </c>
      <c r="D12168" s="98" t="s">
        <v>13</v>
      </c>
      <c r="E12168" s="98">
        <v>862984</v>
      </c>
      <c r="F12168" s="98"/>
      <c r="G12168" s="127" t="s">
        <v>6929</v>
      </c>
      <c r="H12168" s="128">
        <v>10828.53</v>
      </c>
      <c r="I12168" s="128">
        <v>0</v>
      </c>
      <c r="J12168" s="129">
        <v>10828.53</v>
      </c>
      <c r="K12168" s="101" t="s">
        <v>1388</v>
      </c>
    </row>
    <row r="12169" spans="1:11" ht="56.25" customHeight="1">
      <c r="A12169" s="98" t="s">
        <v>634</v>
      </c>
      <c r="B12169" s="125" t="s">
        <v>1313</v>
      </c>
      <c r="C12169" s="126">
        <v>42621</v>
      </c>
      <c r="D12169" s="98" t="s">
        <v>11</v>
      </c>
      <c r="E12169" s="98">
        <v>863058</v>
      </c>
      <c r="F12169" s="98"/>
      <c r="G12169" s="127" t="s">
        <v>6998</v>
      </c>
      <c r="H12169" s="128">
        <v>50</v>
      </c>
      <c r="I12169" s="128">
        <v>0</v>
      </c>
      <c r="J12169" s="129">
        <v>50</v>
      </c>
      <c r="K12169" s="101" t="s">
        <v>1388</v>
      </c>
    </row>
    <row r="12170" spans="1:11" ht="56.25" customHeight="1">
      <c r="A12170" s="98" t="s">
        <v>634</v>
      </c>
      <c r="B12170" s="125" t="s">
        <v>1313</v>
      </c>
      <c r="C12170" s="126">
        <v>42621</v>
      </c>
      <c r="D12170" s="98" t="s">
        <v>13</v>
      </c>
      <c r="E12170" s="98">
        <v>863058</v>
      </c>
      <c r="F12170" s="98"/>
      <c r="G12170" s="127" t="s">
        <v>6997</v>
      </c>
      <c r="H12170" s="128">
        <v>12330</v>
      </c>
      <c r="I12170" s="128">
        <v>0</v>
      </c>
      <c r="J12170" s="129">
        <v>12330</v>
      </c>
      <c r="K12170" s="101" t="s">
        <v>1388</v>
      </c>
    </row>
    <row r="12171" spans="1:11" ht="56.25" customHeight="1">
      <c r="A12171" s="98" t="s">
        <v>634</v>
      </c>
      <c r="B12171" s="125" t="s">
        <v>1313</v>
      </c>
      <c r="C12171" s="126">
        <v>42622</v>
      </c>
      <c r="D12171" s="98" t="s">
        <v>11</v>
      </c>
      <c r="E12171" s="98">
        <v>863160</v>
      </c>
      <c r="F12171" s="98"/>
      <c r="G12171" s="127" t="s">
        <v>7030</v>
      </c>
      <c r="H12171" s="128">
        <v>50</v>
      </c>
      <c r="I12171" s="128">
        <v>0</v>
      </c>
      <c r="J12171" s="129">
        <v>50</v>
      </c>
      <c r="K12171" s="101" t="s">
        <v>1388</v>
      </c>
    </row>
    <row r="12172" spans="1:11" ht="56.25" customHeight="1">
      <c r="A12172" s="98" t="s">
        <v>634</v>
      </c>
      <c r="B12172" s="125" t="s">
        <v>1313</v>
      </c>
      <c r="C12172" s="126">
        <v>42622</v>
      </c>
      <c r="D12172" s="98" t="s">
        <v>13</v>
      </c>
      <c r="E12172" s="98">
        <v>863160</v>
      </c>
      <c r="F12172" s="98"/>
      <c r="G12172" s="127" t="s">
        <v>7029</v>
      </c>
      <c r="H12172" s="128">
        <v>345171.5</v>
      </c>
      <c r="I12172" s="128">
        <v>0</v>
      </c>
      <c r="J12172" s="129">
        <v>345171.5</v>
      </c>
      <c r="K12172" s="101" t="s">
        <v>1388</v>
      </c>
    </row>
    <row r="12173" spans="1:11" ht="56.25" customHeight="1">
      <c r="A12173" s="98" t="s">
        <v>634</v>
      </c>
      <c r="B12173" s="125" t="s">
        <v>1313</v>
      </c>
      <c r="C12173" s="126">
        <v>42622</v>
      </c>
      <c r="D12173" s="98" t="s">
        <v>13</v>
      </c>
      <c r="E12173" s="98">
        <v>863204</v>
      </c>
      <c r="F12173" s="98"/>
      <c r="G12173" s="127" t="s">
        <v>7031</v>
      </c>
      <c r="H12173" s="128">
        <v>5373250</v>
      </c>
      <c r="I12173" s="128">
        <v>0</v>
      </c>
      <c r="J12173" s="129">
        <v>5373250</v>
      </c>
      <c r="K12173" s="101" t="s">
        <v>1388</v>
      </c>
    </row>
    <row r="12174" spans="1:11" ht="56.25" customHeight="1">
      <c r="A12174" s="98" t="s">
        <v>634</v>
      </c>
      <c r="B12174" s="125" t="s">
        <v>1313</v>
      </c>
      <c r="C12174" s="126">
        <v>42622</v>
      </c>
      <c r="D12174" s="98" t="s">
        <v>11</v>
      </c>
      <c r="E12174" s="98">
        <v>863209</v>
      </c>
      <c r="F12174" s="98"/>
      <c r="G12174" s="127" t="s">
        <v>7032</v>
      </c>
      <c r="H12174" s="128">
        <v>50</v>
      </c>
      <c r="I12174" s="128">
        <v>0</v>
      </c>
      <c r="J12174" s="129">
        <v>50</v>
      </c>
      <c r="K12174" s="101" t="s">
        <v>1388</v>
      </c>
    </row>
    <row r="12175" spans="1:11" ht="56.25" customHeight="1">
      <c r="A12175" s="98" t="s">
        <v>634</v>
      </c>
      <c r="B12175" s="125" t="s">
        <v>1313</v>
      </c>
      <c r="C12175" s="126">
        <v>42622</v>
      </c>
      <c r="D12175" s="98" t="s">
        <v>21</v>
      </c>
      <c r="E12175" s="98">
        <v>863308</v>
      </c>
      <c r="F12175" s="98"/>
      <c r="G12175" s="127" t="s">
        <v>7033</v>
      </c>
      <c r="H12175" s="128">
        <v>8254039.3499999996</v>
      </c>
      <c r="I12175" s="128">
        <v>0</v>
      </c>
      <c r="J12175" s="129">
        <v>8254039.3499999996</v>
      </c>
      <c r="K12175" s="101" t="s">
        <v>1388</v>
      </c>
    </row>
    <row r="12176" spans="1:11" ht="56.25" customHeight="1">
      <c r="A12176" s="98" t="s">
        <v>634</v>
      </c>
      <c r="B12176" s="125" t="s">
        <v>1313</v>
      </c>
      <c r="C12176" s="126">
        <v>42625</v>
      </c>
      <c r="D12176" s="98" t="s">
        <v>11</v>
      </c>
      <c r="E12176" s="98">
        <v>863451</v>
      </c>
      <c r="F12176" s="98"/>
      <c r="G12176" s="127" t="s">
        <v>7053</v>
      </c>
      <c r="H12176" s="128">
        <v>50</v>
      </c>
      <c r="I12176" s="128">
        <v>0</v>
      </c>
      <c r="J12176" s="129">
        <v>50</v>
      </c>
      <c r="K12176" s="101" t="s">
        <v>1388</v>
      </c>
    </row>
    <row r="12177" spans="1:11" ht="56.25" customHeight="1">
      <c r="A12177" s="98" t="s">
        <v>634</v>
      </c>
      <c r="B12177" s="125" t="s">
        <v>1313</v>
      </c>
      <c r="C12177" s="126">
        <v>42625</v>
      </c>
      <c r="D12177" s="98" t="s">
        <v>13</v>
      </c>
      <c r="E12177" s="98">
        <v>863451</v>
      </c>
      <c r="F12177" s="98"/>
      <c r="G12177" s="127" t="s">
        <v>7052</v>
      </c>
      <c r="H12177" s="128">
        <v>147914</v>
      </c>
      <c r="I12177" s="128">
        <v>0</v>
      </c>
      <c r="J12177" s="129">
        <v>147914</v>
      </c>
      <c r="K12177" s="101" t="s">
        <v>1388</v>
      </c>
    </row>
    <row r="12178" spans="1:11" ht="56.25" customHeight="1">
      <c r="A12178" s="98" t="s">
        <v>634</v>
      </c>
      <c r="B12178" s="125" t="s">
        <v>1313</v>
      </c>
      <c r="C12178" s="126">
        <v>42626</v>
      </c>
      <c r="D12178" s="98" t="s">
        <v>11</v>
      </c>
      <c r="E12178" s="98">
        <v>863553</v>
      </c>
      <c r="F12178" s="98"/>
      <c r="G12178" s="127" t="s">
        <v>7090</v>
      </c>
      <c r="H12178" s="128">
        <v>50</v>
      </c>
      <c r="I12178" s="128">
        <v>0</v>
      </c>
      <c r="J12178" s="129">
        <v>50</v>
      </c>
      <c r="K12178" s="101" t="s">
        <v>1388</v>
      </c>
    </row>
    <row r="12179" spans="1:11" ht="56.25" customHeight="1">
      <c r="A12179" s="98" t="s">
        <v>634</v>
      </c>
      <c r="B12179" s="125" t="s">
        <v>1313</v>
      </c>
      <c r="C12179" s="126">
        <v>42626</v>
      </c>
      <c r="D12179" s="98" t="s">
        <v>13</v>
      </c>
      <c r="E12179" s="98">
        <v>863553</v>
      </c>
      <c r="F12179" s="98"/>
      <c r="G12179" s="127" t="s">
        <v>7089</v>
      </c>
      <c r="H12179" s="128">
        <v>7950</v>
      </c>
      <c r="I12179" s="128">
        <v>0</v>
      </c>
      <c r="J12179" s="129">
        <v>7950</v>
      </c>
      <c r="K12179" s="101" t="s">
        <v>1388</v>
      </c>
    </row>
    <row r="12180" spans="1:11" ht="56.25" customHeight="1">
      <c r="A12180" s="98" t="s">
        <v>634</v>
      </c>
      <c r="B12180" s="125" t="s">
        <v>1313</v>
      </c>
      <c r="C12180" s="126">
        <v>42627</v>
      </c>
      <c r="D12180" s="98" t="s">
        <v>11</v>
      </c>
      <c r="E12180" s="98">
        <v>863637</v>
      </c>
      <c r="F12180" s="98"/>
      <c r="G12180" s="127" t="s">
        <v>7119</v>
      </c>
      <c r="H12180" s="128">
        <v>50</v>
      </c>
      <c r="I12180" s="128">
        <v>0</v>
      </c>
      <c r="J12180" s="129">
        <v>50</v>
      </c>
      <c r="K12180" s="101" t="s">
        <v>1388</v>
      </c>
    </row>
    <row r="12181" spans="1:11" ht="56.25" customHeight="1">
      <c r="A12181" s="98" t="s">
        <v>634</v>
      </c>
      <c r="B12181" s="125" t="s">
        <v>1313</v>
      </c>
      <c r="C12181" s="126">
        <v>42627</v>
      </c>
      <c r="D12181" s="98" t="s">
        <v>13</v>
      </c>
      <c r="E12181" s="98">
        <v>863637</v>
      </c>
      <c r="F12181" s="98"/>
      <c r="G12181" s="127" t="s">
        <v>7119</v>
      </c>
      <c r="H12181" s="128">
        <v>160803</v>
      </c>
      <c r="I12181" s="128">
        <v>0</v>
      </c>
      <c r="J12181" s="129">
        <v>160803</v>
      </c>
      <c r="K12181" s="101" t="s">
        <v>1388</v>
      </c>
    </row>
    <row r="12182" spans="1:11" ht="56.25" customHeight="1">
      <c r="A12182" s="98" t="s">
        <v>634</v>
      </c>
      <c r="B12182" s="125" t="s">
        <v>1313</v>
      </c>
      <c r="C12182" s="126">
        <v>42627</v>
      </c>
      <c r="D12182" s="98" t="s">
        <v>11</v>
      </c>
      <c r="E12182" s="98">
        <v>863660</v>
      </c>
      <c r="F12182" s="98"/>
      <c r="G12182" s="127" t="s">
        <v>7121</v>
      </c>
      <c r="H12182" s="128">
        <v>50</v>
      </c>
      <c r="I12182" s="128">
        <v>0</v>
      </c>
      <c r="J12182" s="129">
        <v>50</v>
      </c>
      <c r="K12182" s="101" t="s">
        <v>1388</v>
      </c>
    </row>
    <row r="12183" spans="1:11" ht="56.25" customHeight="1">
      <c r="A12183" s="98" t="s">
        <v>634</v>
      </c>
      <c r="B12183" s="125" t="s">
        <v>1313</v>
      </c>
      <c r="C12183" s="126">
        <v>42627</v>
      </c>
      <c r="D12183" s="98" t="s">
        <v>13</v>
      </c>
      <c r="E12183" s="98">
        <v>863660</v>
      </c>
      <c r="F12183" s="98"/>
      <c r="G12183" s="127" t="s">
        <v>7120</v>
      </c>
      <c r="H12183" s="128">
        <v>86387980</v>
      </c>
      <c r="I12183" s="128">
        <v>0</v>
      </c>
      <c r="J12183" s="129">
        <v>86387980</v>
      </c>
      <c r="K12183" s="101" t="s">
        <v>1388</v>
      </c>
    </row>
    <row r="12184" spans="1:11" ht="56.25" customHeight="1">
      <c r="A12184" s="98" t="s">
        <v>634</v>
      </c>
      <c r="B12184" s="125" t="s">
        <v>1313</v>
      </c>
      <c r="C12184" s="126">
        <v>42628</v>
      </c>
      <c r="D12184" s="98" t="s">
        <v>13</v>
      </c>
      <c r="E12184" s="98">
        <v>863725</v>
      </c>
      <c r="F12184" s="98"/>
      <c r="G12184" s="127" t="s">
        <v>7152</v>
      </c>
      <c r="H12184" s="128">
        <v>81496800</v>
      </c>
      <c r="I12184" s="128">
        <v>0</v>
      </c>
      <c r="J12184" s="129">
        <v>81496800</v>
      </c>
      <c r="K12184" s="101" t="s">
        <v>1388</v>
      </c>
    </row>
    <row r="12185" spans="1:11" ht="56.25" customHeight="1">
      <c r="A12185" s="98" t="s">
        <v>634</v>
      </c>
      <c r="B12185" s="125" t="s">
        <v>1313</v>
      </c>
      <c r="C12185" s="126">
        <v>42628</v>
      </c>
      <c r="D12185" s="98" t="s">
        <v>11</v>
      </c>
      <c r="E12185" s="98">
        <v>863726</v>
      </c>
      <c r="F12185" s="98"/>
      <c r="G12185" s="127" t="s">
        <v>7153</v>
      </c>
      <c r="H12185" s="128">
        <v>50</v>
      </c>
      <c r="I12185" s="128">
        <v>0</v>
      </c>
      <c r="J12185" s="129">
        <v>50</v>
      </c>
      <c r="K12185" s="101" t="s">
        <v>1388</v>
      </c>
    </row>
    <row r="12186" spans="1:11" ht="56.25" customHeight="1">
      <c r="A12186" s="98" t="s">
        <v>634</v>
      </c>
      <c r="B12186" s="125" t="s">
        <v>1313</v>
      </c>
      <c r="C12186" s="126">
        <v>42628</v>
      </c>
      <c r="D12186" s="98" t="s">
        <v>11</v>
      </c>
      <c r="E12186" s="98">
        <v>863727</v>
      </c>
      <c r="F12186" s="98"/>
      <c r="G12186" s="127" t="s">
        <v>7155</v>
      </c>
      <c r="H12186" s="128">
        <v>50</v>
      </c>
      <c r="I12186" s="128">
        <v>0</v>
      </c>
      <c r="J12186" s="129">
        <v>50</v>
      </c>
      <c r="K12186" s="101" t="s">
        <v>1388</v>
      </c>
    </row>
    <row r="12187" spans="1:11" ht="56.25" customHeight="1">
      <c r="A12187" s="98" t="s">
        <v>634</v>
      </c>
      <c r="B12187" s="125" t="s">
        <v>1313</v>
      </c>
      <c r="C12187" s="126">
        <v>42628</v>
      </c>
      <c r="D12187" s="98" t="s">
        <v>13</v>
      </c>
      <c r="E12187" s="98">
        <v>863727</v>
      </c>
      <c r="F12187" s="98"/>
      <c r="G12187" s="127" t="s">
        <v>7154</v>
      </c>
      <c r="H12187" s="128">
        <v>52026</v>
      </c>
      <c r="I12187" s="128">
        <v>0</v>
      </c>
      <c r="J12187" s="129">
        <v>52026</v>
      </c>
      <c r="K12187" s="101" t="s">
        <v>1388</v>
      </c>
    </row>
    <row r="12188" spans="1:11" ht="56.25" customHeight="1">
      <c r="A12188" s="98" t="s">
        <v>634</v>
      </c>
      <c r="B12188" s="125" t="s">
        <v>1313</v>
      </c>
      <c r="C12188" s="126">
        <v>42629</v>
      </c>
      <c r="D12188" s="98" t="s">
        <v>11</v>
      </c>
      <c r="E12188" s="98">
        <v>863854</v>
      </c>
      <c r="F12188" s="98"/>
      <c r="G12188" s="127" t="s">
        <v>7198</v>
      </c>
      <c r="H12188" s="128">
        <v>50</v>
      </c>
      <c r="I12188" s="128">
        <v>0</v>
      </c>
      <c r="J12188" s="129">
        <v>50</v>
      </c>
      <c r="K12188" s="101" t="s">
        <v>1388</v>
      </c>
    </row>
    <row r="12189" spans="1:11" ht="56.25" customHeight="1">
      <c r="A12189" s="98" t="s">
        <v>634</v>
      </c>
      <c r="B12189" s="125" t="s">
        <v>1313</v>
      </c>
      <c r="C12189" s="126">
        <v>42629</v>
      </c>
      <c r="D12189" s="98" t="s">
        <v>13</v>
      </c>
      <c r="E12189" s="98">
        <v>863854</v>
      </c>
      <c r="F12189" s="98"/>
      <c r="G12189" s="127" t="s">
        <v>7197</v>
      </c>
      <c r="H12189" s="128">
        <v>366892.5</v>
      </c>
      <c r="I12189" s="128">
        <v>0</v>
      </c>
      <c r="J12189" s="129">
        <v>366892.5</v>
      </c>
      <c r="K12189" s="101" t="s">
        <v>1388</v>
      </c>
    </row>
    <row r="12190" spans="1:11" ht="56.25" customHeight="1">
      <c r="A12190" s="98" t="s">
        <v>634</v>
      </c>
      <c r="B12190" s="125" t="s">
        <v>1313</v>
      </c>
      <c r="C12190" s="126">
        <v>42629</v>
      </c>
      <c r="D12190" s="98" t="s">
        <v>21</v>
      </c>
      <c r="E12190" s="98">
        <v>863859</v>
      </c>
      <c r="F12190" s="98"/>
      <c r="G12190" s="127" t="s">
        <v>7199</v>
      </c>
      <c r="H12190" s="128">
        <v>14465949.9</v>
      </c>
      <c r="I12190" s="128">
        <v>0</v>
      </c>
      <c r="J12190" s="129">
        <v>14465949.9</v>
      </c>
      <c r="K12190" s="101" t="s">
        <v>1388</v>
      </c>
    </row>
    <row r="12191" spans="1:11" ht="56.25" customHeight="1">
      <c r="A12191" s="98" t="s">
        <v>634</v>
      </c>
      <c r="B12191" s="125" t="s">
        <v>1313</v>
      </c>
      <c r="C12191" s="126">
        <v>42632</v>
      </c>
      <c r="D12191" s="98" t="s">
        <v>13</v>
      </c>
      <c r="E12191" s="98">
        <v>863986</v>
      </c>
      <c r="F12191" s="98"/>
      <c r="G12191" s="127" t="s">
        <v>7235</v>
      </c>
      <c r="H12191" s="128">
        <v>5488000</v>
      </c>
      <c r="I12191" s="128">
        <v>0</v>
      </c>
      <c r="J12191" s="129">
        <v>5488000</v>
      </c>
      <c r="K12191" s="101" t="s">
        <v>1388</v>
      </c>
    </row>
    <row r="12192" spans="1:11" ht="56.25" customHeight="1">
      <c r="A12192" s="98" t="s">
        <v>634</v>
      </c>
      <c r="B12192" s="125" t="s">
        <v>1313</v>
      </c>
      <c r="C12192" s="126">
        <v>42632</v>
      </c>
      <c r="D12192" s="98" t="s">
        <v>11</v>
      </c>
      <c r="E12192" s="98">
        <v>863988</v>
      </c>
      <c r="F12192" s="98"/>
      <c r="G12192" s="127" t="s">
        <v>7237</v>
      </c>
      <c r="H12192" s="128">
        <v>50</v>
      </c>
      <c r="I12192" s="128">
        <v>0</v>
      </c>
      <c r="J12192" s="129">
        <v>50</v>
      </c>
      <c r="K12192" s="101" t="s">
        <v>1388</v>
      </c>
    </row>
    <row r="12193" spans="1:11" ht="56.25" customHeight="1">
      <c r="A12193" s="98" t="s">
        <v>634</v>
      </c>
      <c r="B12193" s="125" t="s">
        <v>1313</v>
      </c>
      <c r="C12193" s="126">
        <v>42632</v>
      </c>
      <c r="D12193" s="98" t="s">
        <v>11</v>
      </c>
      <c r="E12193" s="98">
        <v>863998</v>
      </c>
      <c r="F12193" s="98"/>
      <c r="G12193" s="127" t="s">
        <v>7239</v>
      </c>
      <c r="H12193" s="128">
        <v>50</v>
      </c>
      <c r="I12193" s="128">
        <v>0</v>
      </c>
      <c r="J12193" s="129">
        <v>50</v>
      </c>
      <c r="K12193" s="101" t="s">
        <v>1388</v>
      </c>
    </row>
    <row r="12194" spans="1:11" ht="56.25" customHeight="1">
      <c r="A12194" s="98" t="s">
        <v>634</v>
      </c>
      <c r="B12194" s="125" t="s">
        <v>1313</v>
      </c>
      <c r="C12194" s="126">
        <v>42632</v>
      </c>
      <c r="D12194" s="98" t="s">
        <v>13</v>
      </c>
      <c r="E12194" s="98">
        <v>863998</v>
      </c>
      <c r="F12194" s="98"/>
      <c r="G12194" s="127" t="s">
        <v>7238</v>
      </c>
      <c r="H12194" s="128">
        <v>7464</v>
      </c>
      <c r="I12194" s="128">
        <v>0</v>
      </c>
      <c r="J12194" s="129">
        <v>7464</v>
      </c>
      <c r="K12194" s="101" t="s">
        <v>1388</v>
      </c>
    </row>
    <row r="12195" spans="1:11" ht="56.25" customHeight="1">
      <c r="A12195" s="98" t="s">
        <v>634</v>
      </c>
      <c r="B12195" s="125" t="s">
        <v>1313</v>
      </c>
      <c r="C12195" s="126">
        <v>42632</v>
      </c>
      <c r="D12195" s="98" t="s">
        <v>6</v>
      </c>
      <c r="E12195" s="98">
        <v>864016</v>
      </c>
      <c r="F12195" s="98"/>
      <c r="G12195" s="127" t="s">
        <v>7231</v>
      </c>
      <c r="H12195" s="128">
        <v>0</v>
      </c>
      <c r="I12195" s="128">
        <v>2516681.87</v>
      </c>
      <c r="J12195" s="129">
        <v>2516681.87</v>
      </c>
      <c r="K12195" s="101" t="s">
        <v>1388</v>
      </c>
    </row>
    <row r="12196" spans="1:11" ht="56.25" customHeight="1">
      <c r="A12196" s="98" t="s">
        <v>634</v>
      </c>
      <c r="B12196" s="125" t="s">
        <v>1313</v>
      </c>
      <c r="C12196" s="126">
        <v>42633</v>
      </c>
      <c r="D12196" s="98" t="s">
        <v>11</v>
      </c>
      <c r="E12196" s="98">
        <v>864068</v>
      </c>
      <c r="F12196" s="98"/>
      <c r="G12196" s="127" t="s">
        <v>7266</v>
      </c>
      <c r="H12196" s="128">
        <v>50</v>
      </c>
      <c r="I12196" s="128">
        <v>0</v>
      </c>
      <c r="J12196" s="129">
        <v>50</v>
      </c>
      <c r="K12196" s="101" t="s">
        <v>1388</v>
      </c>
    </row>
    <row r="12197" spans="1:11" ht="56.25" customHeight="1">
      <c r="A12197" s="98" t="s">
        <v>634</v>
      </c>
      <c r="B12197" s="125" t="s">
        <v>1313</v>
      </c>
      <c r="C12197" s="126">
        <v>42633</v>
      </c>
      <c r="D12197" s="98" t="s">
        <v>13</v>
      </c>
      <c r="E12197" s="98">
        <v>864068</v>
      </c>
      <c r="F12197" s="98"/>
      <c r="G12197" s="127" t="s">
        <v>7265</v>
      </c>
      <c r="H12197" s="128">
        <v>15771</v>
      </c>
      <c r="I12197" s="128">
        <v>0</v>
      </c>
      <c r="J12197" s="129">
        <v>15771</v>
      </c>
      <c r="K12197" s="101" t="s">
        <v>1388</v>
      </c>
    </row>
    <row r="12198" spans="1:11" ht="56.25" customHeight="1">
      <c r="A12198" s="98" t="s">
        <v>634</v>
      </c>
      <c r="B12198" s="125" t="s">
        <v>1313</v>
      </c>
      <c r="C12198" s="126">
        <v>42634</v>
      </c>
      <c r="D12198" s="98" t="s">
        <v>6</v>
      </c>
      <c r="E12198" s="98">
        <v>864171</v>
      </c>
      <c r="F12198" s="98"/>
      <c r="G12198" s="127" t="s">
        <v>7301</v>
      </c>
      <c r="H12198" s="128">
        <v>0</v>
      </c>
      <c r="I12198" s="128">
        <v>13174.32</v>
      </c>
      <c r="J12198" s="129">
        <v>13174.32</v>
      </c>
      <c r="K12198" s="101" t="s">
        <v>1388</v>
      </c>
    </row>
    <row r="12199" spans="1:11" ht="56.25" customHeight="1">
      <c r="A12199" s="98" t="s">
        <v>634</v>
      </c>
      <c r="B12199" s="125" t="s">
        <v>1313</v>
      </c>
      <c r="C12199" s="126">
        <v>42634</v>
      </c>
      <c r="D12199" s="98" t="s">
        <v>11</v>
      </c>
      <c r="E12199" s="98">
        <v>864174</v>
      </c>
      <c r="F12199" s="98"/>
      <c r="G12199" s="127" t="s">
        <v>7306</v>
      </c>
      <c r="H12199" s="128">
        <v>50</v>
      </c>
      <c r="I12199" s="128">
        <v>0</v>
      </c>
      <c r="J12199" s="129">
        <v>50</v>
      </c>
      <c r="K12199" s="101" t="s">
        <v>1388</v>
      </c>
    </row>
    <row r="12200" spans="1:11" ht="56.25" customHeight="1">
      <c r="A12200" s="98" t="s">
        <v>634</v>
      </c>
      <c r="B12200" s="125" t="s">
        <v>1313</v>
      </c>
      <c r="C12200" s="126">
        <v>42634</v>
      </c>
      <c r="D12200" s="98" t="s">
        <v>13</v>
      </c>
      <c r="E12200" s="98">
        <v>864174</v>
      </c>
      <c r="F12200" s="98"/>
      <c r="G12200" s="127" t="s">
        <v>7305</v>
      </c>
      <c r="H12200" s="128">
        <v>127295</v>
      </c>
      <c r="I12200" s="128">
        <v>0</v>
      </c>
      <c r="J12200" s="129">
        <v>127295</v>
      </c>
      <c r="K12200" s="101" t="s">
        <v>1388</v>
      </c>
    </row>
    <row r="12201" spans="1:11" ht="56.25" customHeight="1">
      <c r="A12201" s="98" t="s">
        <v>634</v>
      </c>
      <c r="B12201" s="125" t="s">
        <v>1313</v>
      </c>
      <c r="C12201" s="126">
        <v>42635</v>
      </c>
      <c r="D12201" s="98" t="s">
        <v>11</v>
      </c>
      <c r="E12201" s="98">
        <v>864310</v>
      </c>
      <c r="F12201" s="98"/>
      <c r="G12201" s="127" t="s">
        <v>7339</v>
      </c>
      <c r="H12201" s="128">
        <v>50</v>
      </c>
      <c r="I12201" s="128">
        <v>0</v>
      </c>
      <c r="J12201" s="129">
        <v>50</v>
      </c>
      <c r="K12201" s="101" t="s">
        <v>1388</v>
      </c>
    </row>
    <row r="12202" spans="1:11" ht="56.25" customHeight="1">
      <c r="A12202" s="98" t="s">
        <v>634</v>
      </c>
      <c r="B12202" s="125" t="s">
        <v>1313</v>
      </c>
      <c r="C12202" s="126">
        <v>42635</v>
      </c>
      <c r="D12202" s="98" t="s">
        <v>13</v>
      </c>
      <c r="E12202" s="98">
        <v>864310</v>
      </c>
      <c r="F12202" s="98"/>
      <c r="G12202" s="127" t="s">
        <v>7338</v>
      </c>
      <c r="H12202" s="128">
        <v>9942</v>
      </c>
      <c r="I12202" s="128">
        <v>0</v>
      </c>
      <c r="J12202" s="129">
        <v>9942</v>
      </c>
      <c r="K12202" s="101" t="s">
        <v>1388</v>
      </c>
    </row>
    <row r="12203" spans="1:11" ht="56.25" customHeight="1">
      <c r="A12203" s="98" t="s">
        <v>634</v>
      </c>
      <c r="B12203" s="125" t="s">
        <v>1313</v>
      </c>
      <c r="C12203" s="126">
        <v>42635</v>
      </c>
      <c r="D12203" s="98" t="s">
        <v>6</v>
      </c>
      <c r="E12203" s="98">
        <v>864366</v>
      </c>
      <c r="F12203" s="98"/>
      <c r="G12203" s="127" t="s">
        <v>7332</v>
      </c>
      <c r="H12203" s="128">
        <v>0</v>
      </c>
      <c r="I12203" s="128">
        <v>2332.87</v>
      </c>
      <c r="J12203" s="129">
        <v>2332.87</v>
      </c>
      <c r="K12203" s="101" t="s">
        <v>1388</v>
      </c>
    </row>
    <row r="12204" spans="1:11" ht="56.25" customHeight="1">
      <c r="A12204" s="98" t="s">
        <v>634</v>
      </c>
      <c r="B12204" s="125" t="s">
        <v>1313</v>
      </c>
      <c r="C12204" s="126">
        <v>42636</v>
      </c>
      <c r="D12204" s="98" t="s">
        <v>11</v>
      </c>
      <c r="E12204" s="98">
        <v>864399</v>
      </c>
      <c r="F12204" s="98"/>
      <c r="G12204" s="127" t="s">
        <v>7385</v>
      </c>
      <c r="H12204" s="128">
        <v>220</v>
      </c>
      <c r="I12204" s="128">
        <v>0</v>
      </c>
      <c r="J12204" s="129">
        <v>220</v>
      </c>
      <c r="K12204" s="101" t="s">
        <v>1388</v>
      </c>
    </row>
    <row r="12205" spans="1:11" ht="56.25" customHeight="1">
      <c r="A12205" s="98" t="s">
        <v>634</v>
      </c>
      <c r="B12205" s="125" t="s">
        <v>1313</v>
      </c>
      <c r="C12205" s="126">
        <v>42636</v>
      </c>
      <c r="D12205" s="98" t="s">
        <v>13</v>
      </c>
      <c r="E12205" s="98">
        <v>864405</v>
      </c>
      <c r="F12205" s="98"/>
      <c r="G12205" s="127" t="s">
        <v>7386</v>
      </c>
      <c r="H12205" s="128">
        <v>5380275</v>
      </c>
      <c r="I12205" s="128">
        <v>0</v>
      </c>
      <c r="J12205" s="129">
        <v>5380275</v>
      </c>
      <c r="K12205" s="101" t="s">
        <v>1388</v>
      </c>
    </row>
    <row r="12206" spans="1:11" ht="56.25" customHeight="1">
      <c r="A12206" s="98" t="s">
        <v>634</v>
      </c>
      <c r="B12206" s="125" t="s">
        <v>1313</v>
      </c>
      <c r="C12206" s="126">
        <v>42636</v>
      </c>
      <c r="D12206" s="98" t="s">
        <v>21</v>
      </c>
      <c r="E12206" s="98">
        <v>864431</v>
      </c>
      <c r="F12206" s="98"/>
      <c r="G12206" s="127" t="s">
        <v>7389</v>
      </c>
      <c r="H12206" s="128">
        <v>10755610.68</v>
      </c>
      <c r="I12206" s="128">
        <v>0</v>
      </c>
      <c r="J12206" s="129">
        <v>10755610.68</v>
      </c>
      <c r="K12206" s="101" t="s">
        <v>1388</v>
      </c>
    </row>
    <row r="12207" spans="1:11" ht="56.25" customHeight="1">
      <c r="A12207" s="98" t="s">
        <v>634</v>
      </c>
      <c r="B12207" s="125" t="s">
        <v>1313</v>
      </c>
      <c r="C12207" s="126">
        <v>42636</v>
      </c>
      <c r="D12207" s="98" t="s">
        <v>11</v>
      </c>
      <c r="E12207" s="98">
        <v>864448</v>
      </c>
      <c r="F12207" s="98"/>
      <c r="G12207" s="127" t="s">
        <v>7391</v>
      </c>
      <c r="H12207" s="128">
        <v>50</v>
      </c>
      <c r="I12207" s="128">
        <v>0</v>
      </c>
      <c r="J12207" s="129">
        <v>50</v>
      </c>
      <c r="K12207" s="101" t="s">
        <v>1388</v>
      </c>
    </row>
    <row r="12208" spans="1:11" ht="56.25" customHeight="1">
      <c r="A12208" s="98" t="s">
        <v>634</v>
      </c>
      <c r="B12208" s="125" t="s">
        <v>1313</v>
      </c>
      <c r="C12208" s="126">
        <v>42636</v>
      </c>
      <c r="D12208" s="98" t="s">
        <v>13</v>
      </c>
      <c r="E12208" s="98">
        <v>864448</v>
      </c>
      <c r="F12208" s="98"/>
      <c r="G12208" s="127" t="s">
        <v>7390</v>
      </c>
      <c r="H12208" s="128">
        <v>353364.5</v>
      </c>
      <c r="I12208" s="128">
        <v>0</v>
      </c>
      <c r="J12208" s="129">
        <v>353364.5</v>
      </c>
      <c r="K12208" s="101" t="s">
        <v>1388</v>
      </c>
    </row>
    <row r="12209" spans="1:11" ht="56.25" customHeight="1">
      <c r="A12209" s="98" t="s">
        <v>634</v>
      </c>
      <c r="B12209" s="125" t="s">
        <v>1313</v>
      </c>
      <c r="C12209" s="126">
        <v>42639</v>
      </c>
      <c r="D12209" s="98" t="s">
        <v>11</v>
      </c>
      <c r="E12209" s="98">
        <v>864568</v>
      </c>
      <c r="F12209" s="98"/>
      <c r="G12209" s="127" t="s">
        <v>7432</v>
      </c>
      <c r="H12209" s="128">
        <v>50</v>
      </c>
      <c r="I12209" s="128">
        <v>0</v>
      </c>
      <c r="J12209" s="129">
        <v>50</v>
      </c>
      <c r="K12209" s="101" t="s">
        <v>1388</v>
      </c>
    </row>
    <row r="12210" spans="1:11" ht="56.25" customHeight="1">
      <c r="A12210" s="98" t="s">
        <v>634</v>
      </c>
      <c r="B12210" s="125" t="s">
        <v>1313</v>
      </c>
      <c r="C12210" s="126">
        <v>42639</v>
      </c>
      <c r="D12210" s="98" t="s">
        <v>13</v>
      </c>
      <c r="E12210" s="98">
        <v>864568</v>
      </c>
      <c r="F12210" s="98"/>
      <c r="G12210" s="127" t="s">
        <v>7431</v>
      </c>
      <c r="H12210" s="128">
        <v>4293</v>
      </c>
      <c r="I12210" s="128">
        <v>0</v>
      </c>
      <c r="J12210" s="129">
        <v>4293</v>
      </c>
      <c r="K12210" s="101" t="s">
        <v>1388</v>
      </c>
    </row>
    <row r="12211" spans="1:11" ht="56.25" customHeight="1">
      <c r="A12211" s="98" t="s">
        <v>634</v>
      </c>
      <c r="B12211" s="125" t="s">
        <v>1313</v>
      </c>
      <c r="C12211" s="126">
        <v>42640</v>
      </c>
      <c r="D12211" s="98" t="s">
        <v>11</v>
      </c>
      <c r="E12211" s="98">
        <v>864747</v>
      </c>
      <c r="F12211" s="98"/>
      <c r="G12211" s="127" t="s">
        <v>7482</v>
      </c>
      <c r="H12211" s="128">
        <v>50</v>
      </c>
      <c r="I12211" s="128">
        <v>0</v>
      </c>
      <c r="J12211" s="129">
        <v>50</v>
      </c>
      <c r="K12211" s="101" t="s">
        <v>1388</v>
      </c>
    </row>
    <row r="12212" spans="1:11" ht="56.25" customHeight="1">
      <c r="A12212" s="98" t="s">
        <v>634</v>
      </c>
      <c r="B12212" s="125" t="s">
        <v>1313</v>
      </c>
      <c r="C12212" s="126">
        <v>42640</v>
      </c>
      <c r="D12212" s="98" t="s">
        <v>13</v>
      </c>
      <c r="E12212" s="98">
        <v>864747</v>
      </c>
      <c r="F12212" s="98"/>
      <c r="G12212" s="127" t="s">
        <v>7481</v>
      </c>
      <c r="H12212" s="128">
        <v>144289</v>
      </c>
      <c r="I12212" s="128">
        <v>0</v>
      </c>
      <c r="J12212" s="129">
        <v>144289</v>
      </c>
      <c r="K12212" s="101" t="s">
        <v>1388</v>
      </c>
    </row>
    <row r="12213" spans="1:11" ht="56.25" customHeight="1">
      <c r="A12213" s="98" t="s">
        <v>634</v>
      </c>
      <c r="B12213" s="125" t="s">
        <v>1313</v>
      </c>
      <c r="C12213" s="126">
        <v>42641</v>
      </c>
      <c r="D12213" s="98" t="s">
        <v>11</v>
      </c>
      <c r="E12213" s="98">
        <v>865008</v>
      </c>
      <c r="F12213" s="98"/>
      <c r="G12213" s="127" t="s">
        <v>7528</v>
      </c>
      <c r="H12213" s="128">
        <v>50</v>
      </c>
      <c r="I12213" s="128">
        <v>0</v>
      </c>
      <c r="J12213" s="129">
        <v>50</v>
      </c>
      <c r="K12213" s="101" t="s">
        <v>1388</v>
      </c>
    </row>
    <row r="12214" spans="1:11" ht="56.25" customHeight="1">
      <c r="A12214" s="98" t="s">
        <v>634</v>
      </c>
      <c r="B12214" s="125" t="s">
        <v>1313</v>
      </c>
      <c r="C12214" s="126">
        <v>42641</v>
      </c>
      <c r="D12214" s="98" t="s">
        <v>13</v>
      </c>
      <c r="E12214" s="98">
        <v>865008</v>
      </c>
      <c r="F12214" s="98"/>
      <c r="G12214" s="127" t="s">
        <v>7527</v>
      </c>
      <c r="H12214" s="128">
        <v>195636</v>
      </c>
      <c r="I12214" s="128">
        <v>0</v>
      </c>
      <c r="J12214" s="129">
        <v>195636</v>
      </c>
      <c r="K12214" s="101" t="s">
        <v>1388</v>
      </c>
    </row>
    <row r="12215" spans="1:11" ht="56.25" customHeight="1">
      <c r="A12215" s="98" t="s">
        <v>634</v>
      </c>
      <c r="B12215" s="125" t="s">
        <v>1313</v>
      </c>
      <c r="C12215" s="126">
        <v>42641</v>
      </c>
      <c r="D12215" s="98" t="s">
        <v>11</v>
      </c>
      <c r="E12215" s="98">
        <v>865066</v>
      </c>
      <c r="F12215" s="98"/>
      <c r="G12215" s="127" t="s">
        <v>7539</v>
      </c>
      <c r="H12215" s="128">
        <v>50</v>
      </c>
      <c r="I12215" s="128">
        <v>0</v>
      </c>
      <c r="J12215" s="129">
        <v>50</v>
      </c>
      <c r="K12215" s="101" t="s">
        <v>1388</v>
      </c>
    </row>
    <row r="12216" spans="1:11" ht="56.25" customHeight="1">
      <c r="A12216" s="98" t="s">
        <v>634</v>
      </c>
      <c r="B12216" s="125" t="s">
        <v>1313</v>
      </c>
      <c r="C12216" s="126">
        <v>42641</v>
      </c>
      <c r="D12216" s="98" t="s">
        <v>13</v>
      </c>
      <c r="E12216" s="98">
        <v>865066</v>
      </c>
      <c r="F12216" s="98"/>
      <c r="G12216" s="127" t="s">
        <v>7538</v>
      </c>
      <c r="H12216" s="128">
        <v>3790294.06</v>
      </c>
      <c r="I12216" s="128">
        <v>0</v>
      </c>
      <c r="J12216" s="129">
        <v>3790294.06</v>
      </c>
      <c r="K12216" s="101" t="s">
        <v>1388</v>
      </c>
    </row>
    <row r="12217" spans="1:11" ht="56.25" customHeight="1">
      <c r="A12217" s="98" t="s">
        <v>634</v>
      </c>
      <c r="B12217" s="125" t="s">
        <v>1313</v>
      </c>
      <c r="C12217" s="126">
        <v>42642</v>
      </c>
      <c r="D12217" s="98" t="s">
        <v>11</v>
      </c>
      <c r="E12217" s="98">
        <v>865296</v>
      </c>
      <c r="F12217" s="98"/>
      <c r="G12217" s="127" t="s">
        <v>7567</v>
      </c>
      <c r="H12217" s="128">
        <v>50</v>
      </c>
      <c r="I12217" s="128">
        <v>0</v>
      </c>
      <c r="J12217" s="129">
        <v>50</v>
      </c>
      <c r="K12217" s="101" t="s">
        <v>1388</v>
      </c>
    </row>
    <row r="12218" spans="1:11" ht="56.25" customHeight="1">
      <c r="A12218" s="98" t="s">
        <v>634</v>
      </c>
      <c r="B12218" s="125" t="s">
        <v>1313</v>
      </c>
      <c r="C12218" s="126">
        <v>42642</v>
      </c>
      <c r="D12218" s="98" t="s">
        <v>13</v>
      </c>
      <c r="E12218" s="98">
        <v>865296</v>
      </c>
      <c r="F12218" s="98"/>
      <c r="G12218" s="127" t="s">
        <v>7566</v>
      </c>
      <c r="H12218" s="128">
        <v>2844</v>
      </c>
      <c r="I12218" s="128">
        <v>0</v>
      </c>
      <c r="J12218" s="129">
        <v>2844</v>
      </c>
      <c r="K12218" s="101" t="s">
        <v>1388</v>
      </c>
    </row>
    <row r="12219" spans="1:11" ht="56.25" customHeight="1">
      <c r="A12219" s="98" t="s">
        <v>634</v>
      </c>
      <c r="B12219" s="125" t="s">
        <v>1313</v>
      </c>
      <c r="C12219" s="126">
        <v>42643</v>
      </c>
      <c r="D12219" s="98" t="s">
        <v>11</v>
      </c>
      <c r="E12219" s="98">
        <v>865480</v>
      </c>
      <c r="F12219" s="98"/>
      <c r="G12219" s="127" t="s">
        <v>7661</v>
      </c>
      <c r="H12219" s="128">
        <v>50</v>
      </c>
      <c r="I12219" s="128">
        <v>0</v>
      </c>
      <c r="J12219" s="129">
        <v>50</v>
      </c>
      <c r="K12219" s="101" t="s">
        <v>1388</v>
      </c>
    </row>
    <row r="12220" spans="1:11" ht="56.25" customHeight="1">
      <c r="A12220" s="98" t="s">
        <v>634</v>
      </c>
      <c r="B12220" s="125" t="s">
        <v>1313</v>
      </c>
      <c r="C12220" s="126">
        <v>42643</v>
      </c>
      <c r="D12220" s="98" t="s">
        <v>13</v>
      </c>
      <c r="E12220" s="98">
        <v>865480</v>
      </c>
      <c r="F12220" s="98"/>
      <c r="G12220" s="127" t="s">
        <v>7660</v>
      </c>
      <c r="H12220" s="128">
        <v>127124</v>
      </c>
      <c r="I12220" s="128">
        <v>0</v>
      </c>
      <c r="J12220" s="129">
        <v>127124</v>
      </c>
      <c r="K12220" s="101" t="s">
        <v>1388</v>
      </c>
    </row>
    <row r="12221" spans="1:11" ht="56.25" customHeight="1">
      <c r="A12221" s="98" t="s">
        <v>634</v>
      </c>
      <c r="B12221" s="125" t="s">
        <v>1313</v>
      </c>
      <c r="C12221" s="126">
        <v>42643</v>
      </c>
      <c r="D12221" s="98" t="s">
        <v>21</v>
      </c>
      <c r="E12221" s="98">
        <v>865482</v>
      </c>
      <c r="F12221" s="98"/>
      <c r="G12221" s="127" t="s">
        <v>7662</v>
      </c>
      <c r="H12221" s="128">
        <v>5993234.5</v>
      </c>
      <c r="I12221" s="128">
        <v>0</v>
      </c>
      <c r="J12221" s="129">
        <v>5993234.5</v>
      </c>
      <c r="K12221" s="101" t="s">
        <v>1388</v>
      </c>
    </row>
    <row r="12222" spans="1:11" ht="56.25" customHeight="1">
      <c r="A12222" s="98" t="s">
        <v>634</v>
      </c>
      <c r="B12222" s="125" t="s">
        <v>10539</v>
      </c>
      <c r="C12222" s="126">
        <v>42534</v>
      </c>
      <c r="D12222" s="98" t="s">
        <v>3</v>
      </c>
      <c r="E12222" s="98">
        <v>1388380</v>
      </c>
      <c r="F12222" s="98"/>
      <c r="G12222" s="127" t="s">
        <v>10540</v>
      </c>
      <c r="H12222" s="128">
        <v>0</v>
      </c>
      <c r="I12222" s="128">
        <v>150</v>
      </c>
      <c r="J12222" s="129">
        <v>150</v>
      </c>
      <c r="K12222" s="101" t="s">
        <v>1388</v>
      </c>
    </row>
    <row r="12223" spans="1:11" ht="56.25" customHeight="1">
      <c r="A12223" s="98" t="s">
        <v>634</v>
      </c>
      <c r="B12223" s="125" t="s">
        <v>1313</v>
      </c>
      <c r="C12223" s="126">
        <v>42523</v>
      </c>
      <c r="D12223" s="98" t="s">
        <v>1364</v>
      </c>
      <c r="E12223" s="98">
        <v>10466735</v>
      </c>
      <c r="F12223" s="98"/>
      <c r="G12223" s="127" t="s">
        <v>4443</v>
      </c>
      <c r="H12223" s="128">
        <v>0</v>
      </c>
      <c r="I12223" s="128">
        <v>776428.72</v>
      </c>
      <c r="J12223" s="129">
        <v>776428.72</v>
      </c>
      <c r="K12223" s="101" t="s">
        <v>1388</v>
      </c>
    </row>
    <row r="12224" spans="1:11" ht="56.25" customHeight="1">
      <c r="A12224" s="98" t="s">
        <v>634</v>
      </c>
      <c r="B12224" s="125" t="s">
        <v>1313</v>
      </c>
      <c r="C12224" s="126">
        <v>42527</v>
      </c>
      <c r="D12224" s="98" t="s">
        <v>1364</v>
      </c>
      <c r="E12224" s="98">
        <v>10479051</v>
      </c>
      <c r="F12224" s="98"/>
      <c r="G12224" s="127" t="s">
        <v>4485</v>
      </c>
      <c r="H12224" s="128">
        <v>0</v>
      </c>
      <c r="I12224" s="128">
        <v>154479.78</v>
      </c>
      <c r="J12224" s="129">
        <v>154479.78</v>
      </c>
      <c r="K12224" s="101" t="s">
        <v>1388</v>
      </c>
    </row>
    <row r="12225" spans="1:11" ht="56.25" customHeight="1">
      <c r="A12225" s="98" t="s">
        <v>634</v>
      </c>
      <c r="B12225" s="125" t="s">
        <v>1313</v>
      </c>
      <c r="C12225" s="126">
        <v>42527</v>
      </c>
      <c r="D12225" s="98" t="s">
        <v>1364</v>
      </c>
      <c r="E12225" s="98">
        <v>10479124</v>
      </c>
      <c r="F12225" s="98"/>
      <c r="G12225" s="127" t="s">
        <v>4484</v>
      </c>
      <c r="H12225" s="128">
        <v>0</v>
      </c>
      <c r="I12225" s="128">
        <v>6879.47</v>
      </c>
      <c r="J12225" s="129">
        <v>6879.47</v>
      </c>
      <c r="K12225" s="101" t="s">
        <v>1388</v>
      </c>
    </row>
    <row r="12226" spans="1:11" ht="56.25" customHeight="1">
      <c r="A12226" s="98" t="s">
        <v>634</v>
      </c>
      <c r="B12226" s="125" t="s">
        <v>1313</v>
      </c>
      <c r="C12226" s="126">
        <v>42528</v>
      </c>
      <c r="D12226" s="98" t="s">
        <v>1364</v>
      </c>
      <c r="E12226" s="98">
        <v>10486226</v>
      </c>
      <c r="F12226" s="98"/>
      <c r="G12226" s="127" t="s">
        <v>4529</v>
      </c>
      <c r="H12226" s="128">
        <v>0</v>
      </c>
      <c r="I12226" s="128">
        <v>53834.49</v>
      </c>
      <c r="J12226" s="129">
        <v>53834.49</v>
      </c>
      <c r="K12226" s="101" t="s">
        <v>1388</v>
      </c>
    </row>
    <row r="12227" spans="1:11" ht="56.25" customHeight="1">
      <c r="A12227" s="98" t="s">
        <v>634</v>
      </c>
      <c r="B12227" s="125" t="s">
        <v>1313</v>
      </c>
      <c r="C12227" s="126">
        <v>42535</v>
      </c>
      <c r="D12227" s="98" t="s">
        <v>1364</v>
      </c>
      <c r="E12227" s="98">
        <v>10521247</v>
      </c>
      <c r="F12227" s="98"/>
      <c r="G12227" s="127" t="s">
        <v>4617</v>
      </c>
      <c r="H12227" s="128">
        <v>0</v>
      </c>
      <c r="I12227" s="128">
        <v>85829.4</v>
      </c>
      <c r="J12227" s="129">
        <v>85829.4</v>
      </c>
      <c r="K12227" s="101" t="s">
        <v>1388</v>
      </c>
    </row>
    <row r="12228" spans="1:11" ht="56.25" customHeight="1">
      <c r="A12228" s="98" t="s">
        <v>634</v>
      </c>
      <c r="B12228" s="125" t="s">
        <v>1313</v>
      </c>
      <c r="C12228" s="126">
        <v>42536</v>
      </c>
      <c r="D12228" s="98" t="s">
        <v>1364</v>
      </c>
      <c r="E12228" s="98">
        <v>10528654</v>
      </c>
      <c r="F12228" s="98"/>
      <c r="G12228" s="127" t="s">
        <v>4676</v>
      </c>
      <c r="H12228" s="128">
        <v>0</v>
      </c>
      <c r="I12228" s="128">
        <v>276503.75</v>
      </c>
      <c r="J12228" s="129">
        <v>276503.75</v>
      </c>
      <c r="K12228" s="101" t="s">
        <v>1388</v>
      </c>
    </row>
    <row r="12229" spans="1:11" ht="56.25" customHeight="1">
      <c r="A12229" s="98" t="s">
        <v>634</v>
      </c>
      <c r="B12229" s="125" t="s">
        <v>1313</v>
      </c>
      <c r="C12229" s="126">
        <v>42543</v>
      </c>
      <c r="D12229" s="98" t="s">
        <v>1364</v>
      </c>
      <c r="E12229" s="98">
        <v>10537680</v>
      </c>
      <c r="F12229" s="98"/>
      <c r="G12229" s="127" t="s">
        <v>4909</v>
      </c>
      <c r="H12229" s="128">
        <v>0</v>
      </c>
      <c r="I12229" s="128">
        <v>1104640.18</v>
      </c>
      <c r="J12229" s="129">
        <v>1104640.18</v>
      </c>
      <c r="K12229" s="101" t="s">
        <v>1388</v>
      </c>
    </row>
    <row r="12230" spans="1:11" ht="56.25" customHeight="1">
      <c r="A12230" s="98" t="s">
        <v>634</v>
      </c>
      <c r="B12230" s="125" t="s">
        <v>1313</v>
      </c>
      <c r="C12230" s="126">
        <v>42549</v>
      </c>
      <c r="D12230" s="98" t="s">
        <v>1364</v>
      </c>
      <c r="E12230" s="98">
        <v>10585093</v>
      </c>
      <c r="F12230" s="98"/>
      <c r="G12230" s="127" t="s">
        <v>5059</v>
      </c>
      <c r="H12230" s="128">
        <v>0</v>
      </c>
      <c r="I12230" s="128">
        <v>86761</v>
      </c>
      <c r="J12230" s="129">
        <v>86761</v>
      </c>
      <c r="K12230" s="101" t="s">
        <v>1388</v>
      </c>
    </row>
    <row r="12231" spans="1:11" ht="56.25" customHeight="1">
      <c r="A12231" s="98" t="s">
        <v>634</v>
      </c>
      <c r="B12231" s="125" t="s">
        <v>1313</v>
      </c>
      <c r="C12231" s="126">
        <v>42551</v>
      </c>
      <c r="D12231" s="98" t="s">
        <v>1364</v>
      </c>
      <c r="E12231" s="98">
        <v>10606994</v>
      </c>
      <c r="F12231" s="98"/>
      <c r="G12231" s="127" t="s">
        <v>5179</v>
      </c>
      <c r="H12231" s="128">
        <v>0</v>
      </c>
      <c r="I12231" s="128">
        <v>175057.64</v>
      </c>
      <c r="J12231" s="129">
        <v>175057.64</v>
      </c>
      <c r="K12231" s="101" t="s">
        <v>1388</v>
      </c>
    </row>
    <row r="12232" spans="1:11" ht="56.25" customHeight="1">
      <c r="A12232" s="98" t="s">
        <v>634</v>
      </c>
      <c r="B12232" s="125" t="s">
        <v>1313</v>
      </c>
      <c r="C12232" s="126">
        <v>42552</v>
      </c>
      <c r="D12232" s="98" t="s">
        <v>1364</v>
      </c>
      <c r="E12232" s="98">
        <v>10612601</v>
      </c>
      <c r="F12232" s="98"/>
      <c r="G12232" s="127" t="s">
        <v>5242</v>
      </c>
      <c r="H12232" s="128">
        <v>0</v>
      </c>
      <c r="I12232" s="128">
        <v>13565.25</v>
      </c>
      <c r="J12232" s="129">
        <v>13565.25</v>
      </c>
      <c r="K12232" s="101" t="s">
        <v>1388</v>
      </c>
    </row>
    <row r="12233" spans="1:11" ht="56.25" customHeight="1">
      <c r="A12233" s="98" t="s">
        <v>634</v>
      </c>
      <c r="B12233" s="125" t="s">
        <v>1313</v>
      </c>
      <c r="C12233" s="126">
        <v>42559</v>
      </c>
      <c r="D12233" s="98" t="s">
        <v>1364</v>
      </c>
      <c r="E12233" s="98">
        <v>10647052</v>
      </c>
      <c r="F12233" s="98"/>
      <c r="G12233" s="127" t="s">
        <v>5416</v>
      </c>
      <c r="H12233" s="128">
        <v>0</v>
      </c>
      <c r="I12233" s="128">
        <v>579169.86</v>
      </c>
      <c r="J12233" s="129">
        <v>579169.86</v>
      </c>
      <c r="K12233" s="101" t="s">
        <v>1388</v>
      </c>
    </row>
    <row r="12234" spans="1:11" ht="56.25" customHeight="1">
      <c r="A12234" s="98" t="s">
        <v>634</v>
      </c>
      <c r="B12234" s="125" t="s">
        <v>1313</v>
      </c>
      <c r="C12234" s="126">
        <v>42562</v>
      </c>
      <c r="D12234" s="98" t="s">
        <v>1364</v>
      </c>
      <c r="E12234" s="98">
        <v>10653971</v>
      </c>
      <c r="F12234" s="98"/>
      <c r="G12234" s="127" t="s">
        <v>5444</v>
      </c>
      <c r="H12234" s="128">
        <v>0</v>
      </c>
      <c r="I12234" s="128">
        <v>19949.169999999998</v>
      </c>
      <c r="J12234" s="129">
        <v>19949.169999999998</v>
      </c>
      <c r="K12234" s="101" t="s">
        <v>1388</v>
      </c>
    </row>
    <row r="12235" spans="1:11" ht="56.25" customHeight="1">
      <c r="A12235" s="98" t="s">
        <v>634</v>
      </c>
      <c r="B12235" s="125" t="s">
        <v>1313</v>
      </c>
      <c r="C12235" s="126">
        <v>42569</v>
      </c>
      <c r="D12235" s="98" t="s">
        <v>1364</v>
      </c>
      <c r="E12235" s="98">
        <v>10695096</v>
      </c>
      <c r="F12235" s="98"/>
      <c r="G12235" s="127" t="s">
        <v>5628</v>
      </c>
      <c r="H12235" s="128">
        <v>0</v>
      </c>
      <c r="I12235" s="128">
        <v>4095192.94</v>
      </c>
      <c r="J12235" s="129">
        <v>4095192.94</v>
      </c>
      <c r="K12235" s="101" t="s">
        <v>1388</v>
      </c>
    </row>
    <row r="12236" spans="1:11" ht="56.25" customHeight="1">
      <c r="A12236" s="98" t="s">
        <v>634</v>
      </c>
      <c r="B12236" s="125" t="s">
        <v>1313</v>
      </c>
      <c r="C12236" s="126">
        <v>42569</v>
      </c>
      <c r="D12236" s="98" t="s">
        <v>1364</v>
      </c>
      <c r="E12236" s="98">
        <v>10695458</v>
      </c>
      <c r="F12236" s="98"/>
      <c r="G12236" s="127" t="s">
        <v>5629</v>
      </c>
      <c r="H12236" s="128">
        <v>0</v>
      </c>
      <c r="I12236" s="128">
        <v>282577.32</v>
      </c>
      <c r="J12236" s="129">
        <v>282577.32</v>
      </c>
      <c r="K12236" s="101" t="s">
        <v>1388</v>
      </c>
    </row>
    <row r="12237" spans="1:11" ht="56.25" customHeight="1">
      <c r="A12237" s="98" t="s">
        <v>634</v>
      </c>
      <c r="B12237" s="125" t="s">
        <v>1313</v>
      </c>
      <c r="C12237" s="126">
        <v>42580</v>
      </c>
      <c r="D12237" s="98" t="s">
        <v>1376</v>
      </c>
      <c r="E12237" s="98">
        <v>10757067</v>
      </c>
      <c r="F12237" s="98"/>
      <c r="G12237" s="127" t="s">
        <v>5880</v>
      </c>
      <c r="H12237" s="128">
        <v>0</v>
      </c>
      <c r="I12237" s="128">
        <v>21035215.440000001</v>
      </c>
      <c r="J12237" s="129">
        <v>21035215.440000001</v>
      </c>
      <c r="K12237" s="101" t="s">
        <v>1388</v>
      </c>
    </row>
    <row r="12238" spans="1:11" ht="56.25" customHeight="1">
      <c r="A12238" s="98" t="s">
        <v>634</v>
      </c>
      <c r="B12238" s="125" t="s">
        <v>1313</v>
      </c>
      <c r="C12238" s="126">
        <v>42580</v>
      </c>
      <c r="D12238" s="98" t="s">
        <v>1376</v>
      </c>
      <c r="E12238" s="98">
        <v>10757086</v>
      </c>
      <c r="F12238" s="98"/>
      <c r="G12238" s="127" t="s">
        <v>5882</v>
      </c>
      <c r="H12238" s="128">
        <v>0</v>
      </c>
      <c r="I12238" s="128">
        <v>66834.44</v>
      </c>
      <c r="J12238" s="129">
        <v>66834.44</v>
      </c>
      <c r="K12238" s="101" t="s">
        <v>1388</v>
      </c>
    </row>
    <row r="12239" spans="1:11" ht="56.25" customHeight="1">
      <c r="A12239" s="98" t="s">
        <v>634</v>
      </c>
      <c r="B12239" s="125" t="s">
        <v>1313</v>
      </c>
      <c r="C12239" s="126">
        <v>42580</v>
      </c>
      <c r="D12239" s="98" t="s">
        <v>1376</v>
      </c>
      <c r="E12239" s="98">
        <v>10757113</v>
      </c>
      <c r="F12239" s="98"/>
      <c r="G12239" s="127" t="s">
        <v>5881</v>
      </c>
      <c r="H12239" s="128">
        <v>0</v>
      </c>
      <c r="I12239" s="128">
        <v>2286650</v>
      </c>
      <c r="J12239" s="129">
        <v>2286650</v>
      </c>
      <c r="K12239" s="101" t="s">
        <v>1388</v>
      </c>
    </row>
    <row r="12240" spans="1:11" ht="56.25" customHeight="1">
      <c r="A12240" s="98" t="s">
        <v>634</v>
      </c>
      <c r="B12240" s="125" t="s">
        <v>1313</v>
      </c>
      <c r="C12240" s="126">
        <v>42580</v>
      </c>
      <c r="D12240" s="98" t="s">
        <v>1376</v>
      </c>
      <c r="E12240" s="98">
        <v>10759233</v>
      </c>
      <c r="F12240" s="98"/>
      <c r="G12240" s="127" t="s">
        <v>5879</v>
      </c>
      <c r="H12240" s="128">
        <v>0</v>
      </c>
      <c r="I12240" s="128">
        <v>2371.71</v>
      </c>
      <c r="J12240" s="129">
        <v>2371.71</v>
      </c>
      <c r="K12240" s="101" t="s">
        <v>1388</v>
      </c>
    </row>
    <row r="12241" spans="1:11" ht="56.25" customHeight="1">
      <c r="A12241" s="98" t="s">
        <v>634</v>
      </c>
      <c r="B12241" s="125" t="s">
        <v>1313</v>
      </c>
      <c r="C12241" s="126">
        <v>42583</v>
      </c>
      <c r="D12241" s="98" t="s">
        <v>1364</v>
      </c>
      <c r="E12241" s="98">
        <v>10764728</v>
      </c>
      <c r="F12241" s="98"/>
      <c r="G12241" s="127" t="s">
        <v>5936</v>
      </c>
      <c r="H12241" s="128">
        <v>0</v>
      </c>
      <c r="I12241" s="128">
        <v>76041.41</v>
      </c>
      <c r="J12241" s="129">
        <v>76041.41</v>
      </c>
      <c r="K12241" s="101" t="s">
        <v>1388</v>
      </c>
    </row>
    <row r="12242" spans="1:11" ht="56.25" customHeight="1">
      <c r="A12242" s="98" t="s">
        <v>634</v>
      </c>
      <c r="B12242" s="125" t="s">
        <v>1313</v>
      </c>
      <c r="C12242" s="126">
        <v>42583</v>
      </c>
      <c r="D12242" s="98" t="s">
        <v>1376</v>
      </c>
      <c r="E12242" s="98">
        <v>10765283</v>
      </c>
      <c r="F12242" s="98"/>
      <c r="G12242" s="127" t="s">
        <v>5938</v>
      </c>
      <c r="H12242" s="128">
        <v>0</v>
      </c>
      <c r="I12242" s="128">
        <v>619179.14</v>
      </c>
      <c r="J12242" s="129">
        <v>619179.14</v>
      </c>
      <c r="K12242" s="101" t="s">
        <v>1388</v>
      </c>
    </row>
    <row r="12243" spans="1:11" ht="56.25" customHeight="1">
      <c r="A12243" s="98" t="s">
        <v>634</v>
      </c>
      <c r="B12243" s="125" t="s">
        <v>1313</v>
      </c>
      <c r="C12243" s="126">
        <v>42583</v>
      </c>
      <c r="D12243" s="98" t="s">
        <v>1376</v>
      </c>
      <c r="E12243" s="98">
        <v>10765284</v>
      </c>
      <c r="F12243" s="98"/>
      <c r="G12243" s="127" t="s">
        <v>5937</v>
      </c>
      <c r="H12243" s="128">
        <v>0</v>
      </c>
      <c r="I12243" s="128">
        <v>857152.57</v>
      </c>
      <c r="J12243" s="129">
        <v>857152.57</v>
      </c>
      <c r="K12243" s="101" t="s">
        <v>1388</v>
      </c>
    </row>
    <row r="12244" spans="1:11" ht="56.25" customHeight="1">
      <c r="A12244" s="98" t="s">
        <v>634</v>
      </c>
      <c r="B12244" s="125" t="s">
        <v>1313</v>
      </c>
      <c r="C12244" s="126">
        <v>42597</v>
      </c>
      <c r="D12244" s="98" t="s">
        <v>1364</v>
      </c>
      <c r="E12244" s="98">
        <v>10834580</v>
      </c>
      <c r="F12244" s="98"/>
      <c r="G12244" s="127" t="s">
        <v>6283</v>
      </c>
      <c r="H12244" s="128">
        <v>0</v>
      </c>
      <c r="I12244" s="128">
        <v>892425.89</v>
      </c>
      <c r="J12244" s="129">
        <v>892425.89</v>
      </c>
      <c r="K12244" s="101" t="s">
        <v>1388</v>
      </c>
    </row>
    <row r="12245" spans="1:11" ht="56.25" customHeight="1">
      <c r="A12245" s="98" t="s">
        <v>634</v>
      </c>
      <c r="B12245" s="125" t="s">
        <v>1313</v>
      </c>
      <c r="C12245" s="126">
        <v>42611</v>
      </c>
      <c r="D12245" s="98" t="s">
        <v>1364</v>
      </c>
      <c r="E12245" s="98">
        <v>10942524</v>
      </c>
      <c r="F12245" s="98"/>
      <c r="G12245" s="127" t="s">
        <v>6655</v>
      </c>
      <c r="H12245" s="128">
        <v>0</v>
      </c>
      <c r="I12245" s="128">
        <v>147189.59</v>
      </c>
      <c r="J12245" s="129">
        <v>147189.59</v>
      </c>
      <c r="K12245" s="101" t="s">
        <v>1388</v>
      </c>
    </row>
    <row r="12246" spans="1:11" ht="56.25" customHeight="1">
      <c r="A12246" s="98" t="s">
        <v>634</v>
      </c>
      <c r="B12246" s="125" t="s">
        <v>1313</v>
      </c>
      <c r="C12246" s="126">
        <v>42611</v>
      </c>
      <c r="D12246" s="98" t="s">
        <v>1376</v>
      </c>
      <c r="E12246" s="98">
        <v>10953271</v>
      </c>
      <c r="F12246" s="98"/>
      <c r="G12246" s="127" t="s">
        <v>6654</v>
      </c>
      <c r="H12246" s="128">
        <v>0</v>
      </c>
      <c r="I12246" s="128">
        <v>21.84</v>
      </c>
      <c r="J12246" s="129">
        <v>21.84</v>
      </c>
      <c r="K12246" s="101" t="s">
        <v>1388</v>
      </c>
    </row>
    <row r="12247" spans="1:11" ht="56.25" customHeight="1">
      <c r="A12247" s="98" t="s">
        <v>634</v>
      </c>
      <c r="B12247" s="125" t="s">
        <v>1313</v>
      </c>
      <c r="C12247" s="126">
        <v>42627</v>
      </c>
      <c r="D12247" s="98" t="s">
        <v>1376</v>
      </c>
      <c r="E12247" s="98">
        <v>11082977</v>
      </c>
      <c r="F12247" s="98"/>
      <c r="G12247" s="127" t="s">
        <v>7107</v>
      </c>
      <c r="H12247" s="128">
        <v>0</v>
      </c>
      <c r="I12247" s="128">
        <v>800.57</v>
      </c>
      <c r="J12247" s="129">
        <v>800.57</v>
      </c>
      <c r="K12247" s="101" t="s">
        <v>1388</v>
      </c>
    </row>
    <row r="12248" spans="1:11" ht="56.25" customHeight="1">
      <c r="A12248" s="98" t="s">
        <v>634</v>
      </c>
      <c r="B12248" s="125" t="s">
        <v>1313</v>
      </c>
      <c r="C12248" s="126">
        <v>42627</v>
      </c>
      <c r="D12248" s="98" t="s">
        <v>1376</v>
      </c>
      <c r="E12248" s="98">
        <v>11110826</v>
      </c>
      <c r="F12248" s="98"/>
      <c r="G12248" s="127" t="s">
        <v>7108</v>
      </c>
      <c r="H12248" s="128">
        <v>0</v>
      </c>
      <c r="I12248" s="128">
        <v>800.57</v>
      </c>
      <c r="J12248" s="129">
        <v>800.57</v>
      </c>
      <c r="K12248" s="101" t="s">
        <v>1388</v>
      </c>
    </row>
    <row r="12249" spans="1:11" ht="56.25" customHeight="1">
      <c r="A12249" s="98" t="s">
        <v>636</v>
      </c>
      <c r="B12249" s="125" t="s">
        <v>1314</v>
      </c>
      <c r="C12249" s="126">
        <v>42373</v>
      </c>
      <c r="D12249" s="98" t="s">
        <v>6</v>
      </c>
      <c r="E12249" s="98">
        <v>838140</v>
      </c>
      <c r="F12249" s="98"/>
      <c r="G12249" s="127" t="s">
        <v>1390</v>
      </c>
      <c r="H12249" s="128">
        <v>0</v>
      </c>
      <c r="I12249" s="128">
        <v>13565.25</v>
      </c>
      <c r="J12249" s="129">
        <v>13565.25</v>
      </c>
      <c r="K12249" s="101" t="s">
        <v>1388</v>
      </c>
    </row>
    <row r="12250" spans="1:11" ht="56.25" customHeight="1">
      <c r="A12250" s="98" t="s">
        <v>636</v>
      </c>
      <c r="B12250" s="125" t="s">
        <v>1314</v>
      </c>
      <c r="C12250" s="126">
        <v>42373</v>
      </c>
      <c r="D12250" s="98" t="s">
        <v>6</v>
      </c>
      <c r="E12250" s="98">
        <v>838141</v>
      </c>
      <c r="F12250" s="98"/>
      <c r="G12250" s="127" t="s">
        <v>1391</v>
      </c>
      <c r="H12250" s="128">
        <v>0</v>
      </c>
      <c r="I12250" s="128">
        <v>178306.78</v>
      </c>
      <c r="J12250" s="129">
        <v>178306.78</v>
      </c>
      <c r="K12250" s="101" t="s">
        <v>1388</v>
      </c>
    </row>
    <row r="12251" spans="1:11" ht="56.25" customHeight="1">
      <c r="A12251" s="98" t="s">
        <v>636</v>
      </c>
      <c r="B12251" s="125" t="s">
        <v>1314</v>
      </c>
      <c r="C12251" s="126">
        <v>42380</v>
      </c>
      <c r="D12251" s="98" t="s">
        <v>6</v>
      </c>
      <c r="E12251" s="98">
        <v>838628</v>
      </c>
      <c r="F12251" s="98"/>
      <c r="G12251" s="127" t="s">
        <v>1467</v>
      </c>
      <c r="H12251" s="128">
        <v>0</v>
      </c>
      <c r="I12251" s="128">
        <v>606154.19999999995</v>
      </c>
      <c r="J12251" s="129">
        <v>606154.19999999995</v>
      </c>
      <c r="K12251" s="101" t="s">
        <v>1388</v>
      </c>
    </row>
    <row r="12252" spans="1:11" ht="56.25" customHeight="1">
      <c r="A12252" s="98" t="s">
        <v>636</v>
      </c>
      <c r="B12252" s="125" t="s">
        <v>1314</v>
      </c>
      <c r="C12252" s="126">
        <v>42381</v>
      </c>
      <c r="D12252" s="98" t="s">
        <v>11</v>
      </c>
      <c r="E12252" s="98">
        <v>838663</v>
      </c>
      <c r="F12252" s="98"/>
      <c r="G12252" s="127" t="s">
        <v>1487</v>
      </c>
      <c r="H12252" s="128">
        <v>50</v>
      </c>
      <c r="I12252" s="128">
        <v>0</v>
      </c>
      <c r="J12252" s="129">
        <v>50</v>
      </c>
      <c r="K12252" s="101" t="s">
        <v>1388</v>
      </c>
    </row>
    <row r="12253" spans="1:11" ht="56.25" customHeight="1">
      <c r="A12253" s="98" t="s">
        <v>636</v>
      </c>
      <c r="B12253" s="125" t="s">
        <v>1314</v>
      </c>
      <c r="C12253" s="126">
        <v>42381</v>
      </c>
      <c r="D12253" s="98" t="s">
        <v>11</v>
      </c>
      <c r="E12253" s="98">
        <v>838666</v>
      </c>
      <c r="F12253" s="98"/>
      <c r="G12253" s="127" t="s">
        <v>1488</v>
      </c>
      <c r="H12253" s="128">
        <v>50</v>
      </c>
      <c r="I12253" s="128">
        <v>0</v>
      </c>
      <c r="J12253" s="129">
        <v>50</v>
      </c>
      <c r="K12253" s="101" t="s">
        <v>1388</v>
      </c>
    </row>
    <row r="12254" spans="1:11" ht="56.25" customHeight="1">
      <c r="A12254" s="98" t="s">
        <v>636</v>
      </c>
      <c r="B12254" s="125" t="s">
        <v>1314</v>
      </c>
      <c r="C12254" s="126">
        <v>42381</v>
      </c>
      <c r="D12254" s="98" t="s">
        <v>11</v>
      </c>
      <c r="E12254" s="98">
        <v>838668</v>
      </c>
      <c r="F12254" s="98"/>
      <c r="G12254" s="127" t="s">
        <v>1489</v>
      </c>
      <c r="H12254" s="128">
        <v>50</v>
      </c>
      <c r="I12254" s="128">
        <v>0</v>
      </c>
      <c r="J12254" s="129">
        <v>50</v>
      </c>
      <c r="K12254" s="101" t="s">
        <v>1388</v>
      </c>
    </row>
    <row r="12255" spans="1:11" ht="56.25" customHeight="1">
      <c r="A12255" s="98" t="s">
        <v>636</v>
      </c>
      <c r="B12255" s="125" t="s">
        <v>1314</v>
      </c>
      <c r="C12255" s="126">
        <v>42387</v>
      </c>
      <c r="D12255" s="98" t="s">
        <v>6</v>
      </c>
      <c r="E12255" s="98">
        <v>839126</v>
      </c>
      <c r="F12255" s="98"/>
      <c r="G12255" s="127" t="s">
        <v>1594</v>
      </c>
      <c r="H12255" s="128">
        <v>0</v>
      </c>
      <c r="I12255" s="128">
        <v>4131676.35</v>
      </c>
      <c r="J12255" s="129">
        <v>4131676.35</v>
      </c>
      <c r="K12255" s="101" t="s">
        <v>1388</v>
      </c>
    </row>
    <row r="12256" spans="1:11" ht="56.25" customHeight="1">
      <c r="A12256" s="98" t="s">
        <v>636</v>
      </c>
      <c r="B12256" s="125" t="s">
        <v>1314</v>
      </c>
      <c r="C12256" s="126">
        <v>42388</v>
      </c>
      <c r="D12256" s="98" t="s">
        <v>6</v>
      </c>
      <c r="E12256" s="98">
        <v>839215</v>
      </c>
      <c r="F12256" s="98"/>
      <c r="G12256" s="127" t="s">
        <v>1604</v>
      </c>
      <c r="H12256" s="128">
        <v>0</v>
      </c>
      <c r="I12256" s="128">
        <v>46784.58</v>
      </c>
      <c r="J12256" s="129">
        <v>46784.58</v>
      </c>
      <c r="K12256" s="101" t="s">
        <v>1388</v>
      </c>
    </row>
    <row r="12257" spans="1:11" ht="56.25" customHeight="1">
      <c r="A12257" s="98" t="s">
        <v>636</v>
      </c>
      <c r="B12257" s="125" t="s">
        <v>1314</v>
      </c>
      <c r="C12257" s="126">
        <v>42388</v>
      </c>
      <c r="D12257" s="98" t="s">
        <v>6</v>
      </c>
      <c r="E12257" s="98">
        <v>839216</v>
      </c>
      <c r="F12257" s="98"/>
      <c r="G12257" s="127" t="s">
        <v>1605</v>
      </c>
      <c r="H12257" s="128">
        <v>0</v>
      </c>
      <c r="I12257" s="128">
        <v>287303.78999999998</v>
      </c>
      <c r="J12257" s="129">
        <v>287303.78999999998</v>
      </c>
      <c r="K12257" s="101" t="s">
        <v>1388</v>
      </c>
    </row>
    <row r="12258" spans="1:11" ht="56.25" customHeight="1">
      <c r="A12258" s="98" t="s">
        <v>636</v>
      </c>
      <c r="B12258" s="125" t="s">
        <v>1314</v>
      </c>
      <c r="C12258" s="126">
        <v>42401</v>
      </c>
      <c r="D12258" s="98" t="s">
        <v>6</v>
      </c>
      <c r="E12258" s="98">
        <v>840465</v>
      </c>
      <c r="F12258" s="98"/>
      <c r="G12258" s="127" t="s">
        <v>1858</v>
      </c>
      <c r="H12258" s="128">
        <v>0</v>
      </c>
      <c r="I12258" s="128">
        <v>77042.820000000007</v>
      </c>
      <c r="J12258" s="129">
        <v>77042.820000000007</v>
      </c>
      <c r="K12258" s="101" t="s">
        <v>1388</v>
      </c>
    </row>
    <row r="12259" spans="1:11" ht="56.25" customHeight="1">
      <c r="A12259" s="98" t="s">
        <v>636</v>
      </c>
      <c r="B12259" s="125" t="s">
        <v>1314</v>
      </c>
      <c r="C12259" s="126">
        <v>42412</v>
      </c>
      <c r="D12259" s="98" t="s">
        <v>11</v>
      </c>
      <c r="E12259" s="98">
        <v>841711</v>
      </c>
      <c r="F12259" s="98"/>
      <c r="G12259" s="127" t="s">
        <v>2150</v>
      </c>
      <c r="H12259" s="128">
        <v>50</v>
      </c>
      <c r="I12259" s="128">
        <v>0</v>
      </c>
      <c r="J12259" s="129">
        <v>50</v>
      </c>
      <c r="K12259" s="101" t="s">
        <v>1388</v>
      </c>
    </row>
    <row r="12260" spans="1:11" ht="56.25" customHeight="1">
      <c r="A12260" s="98" t="s">
        <v>636</v>
      </c>
      <c r="B12260" s="125" t="s">
        <v>1314</v>
      </c>
      <c r="C12260" s="126">
        <v>42412</v>
      </c>
      <c r="D12260" s="98" t="s">
        <v>11</v>
      </c>
      <c r="E12260" s="98">
        <v>841712</v>
      </c>
      <c r="F12260" s="98"/>
      <c r="G12260" s="127" t="s">
        <v>2151</v>
      </c>
      <c r="H12260" s="128">
        <v>50</v>
      </c>
      <c r="I12260" s="128">
        <v>0</v>
      </c>
      <c r="J12260" s="129">
        <v>50</v>
      </c>
      <c r="K12260" s="101" t="s">
        <v>1388</v>
      </c>
    </row>
    <row r="12261" spans="1:11" ht="56.25" customHeight="1">
      <c r="A12261" s="98" t="s">
        <v>636</v>
      </c>
      <c r="B12261" s="125" t="s">
        <v>1314</v>
      </c>
      <c r="C12261" s="126">
        <v>42412</v>
      </c>
      <c r="D12261" s="98" t="s">
        <v>11</v>
      </c>
      <c r="E12261" s="98">
        <v>841713</v>
      </c>
      <c r="F12261" s="98"/>
      <c r="G12261" s="127" t="s">
        <v>2152</v>
      </c>
      <c r="H12261" s="128">
        <v>50</v>
      </c>
      <c r="I12261" s="128">
        <v>0</v>
      </c>
      <c r="J12261" s="129">
        <v>50</v>
      </c>
      <c r="K12261" s="101" t="s">
        <v>1388</v>
      </c>
    </row>
    <row r="12262" spans="1:11" ht="56.25" customHeight="1">
      <c r="A12262" s="98" t="s">
        <v>636</v>
      </c>
      <c r="B12262" s="125" t="s">
        <v>1314</v>
      </c>
      <c r="C12262" s="126">
        <v>42415</v>
      </c>
      <c r="D12262" s="98" t="s">
        <v>6</v>
      </c>
      <c r="E12262" s="98">
        <v>841864</v>
      </c>
      <c r="F12262" s="98"/>
      <c r="G12262" s="127" t="s">
        <v>2163</v>
      </c>
      <c r="H12262" s="128">
        <v>0</v>
      </c>
      <c r="I12262" s="128">
        <v>900907.06</v>
      </c>
      <c r="J12262" s="129">
        <v>900907.06</v>
      </c>
      <c r="K12262" s="101" t="s">
        <v>1388</v>
      </c>
    </row>
    <row r="12263" spans="1:11" ht="56.25" customHeight="1">
      <c r="A12263" s="98" t="s">
        <v>636</v>
      </c>
      <c r="B12263" s="125" t="s">
        <v>1314</v>
      </c>
      <c r="C12263" s="126">
        <v>42419</v>
      </c>
      <c r="D12263" s="98" t="s">
        <v>6</v>
      </c>
      <c r="E12263" s="98">
        <v>842361</v>
      </c>
      <c r="F12263" s="98"/>
      <c r="G12263" s="127" t="s">
        <v>2319</v>
      </c>
      <c r="H12263" s="128">
        <v>0</v>
      </c>
      <c r="I12263" s="128">
        <v>46784.58</v>
      </c>
      <c r="J12263" s="129">
        <v>46784.58</v>
      </c>
      <c r="K12263" s="101" t="s">
        <v>1388</v>
      </c>
    </row>
    <row r="12264" spans="1:11" ht="56.25" customHeight="1">
      <c r="A12264" s="98" t="s">
        <v>636</v>
      </c>
      <c r="B12264" s="125" t="s">
        <v>1314</v>
      </c>
      <c r="C12264" s="126">
        <v>42430</v>
      </c>
      <c r="D12264" s="98" t="s">
        <v>6</v>
      </c>
      <c r="E12264" s="98">
        <v>843571</v>
      </c>
      <c r="F12264" s="98"/>
      <c r="G12264" s="127" t="s">
        <v>2475</v>
      </c>
      <c r="H12264" s="128">
        <v>0</v>
      </c>
      <c r="I12264" s="128">
        <v>147306.45000000001</v>
      </c>
      <c r="J12264" s="129">
        <v>147306.45000000001</v>
      </c>
      <c r="K12264" s="101" t="s">
        <v>1388</v>
      </c>
    </row>
    <row r="12265" spans="1:11" ht="56.25" customHeight="1">
      <c r="A12265" s="98" t="s">
        <v>636</v>
      </c>
      <c r="B12265" s="125" t="s">
        <v>1314</v>
      </c>
      <c r="C12265" s="126">
        <v>42439</v>
      </c>
      <c r="D12265" s="98" t="s">
        <v>6</v>
      </c>
      <c r="E12265" s="98">
        <v>844506</v>
      </c>
      <c r="F12265" s="98"/>
      <c r="G12265" s="127" t="s">
        <v>2646</v>
      </c>
      <c r="H12265" s="128">
        <v>0</v>
      </c>
      <c r="I12265" s="128">
        <v>34800</v>
      </c>
      <c r="J12265" s="129">
        <v>34800</v>
      </c>
      <c r="K12265" s="101" t="s">
        <v>1388</v>
      </c>
    </row>
    <row r="12266" spans="1:11" ht="56.25" customHeight="1">
      <c r="A12266" s="98" t="s">
        <v>636</v>
      </c>
      <c r="B12266" s="125" t="s">
        <v>1314</v>
      </c>
      <c r="C12266" s="126">
        <v>42439</v>
      </c>
      <c r="D12266" s="98" t="s">
        <v>11</v>
      </c>
      <c r="E12266" s="98">
        <v>844521</v>
      </c>
      <c r="F12266" s="98"/>
      <c r="G12266" s="127" t="s">
        <v>2668</v>
      </c>
      <c r="H12266" s="128">
        <v>50</v>
      </c>
      <c r="I12266" s="128">
        <v>0</v>
      </c>
      <c r="J12266" s="129">
        <v>50</v>
      </c>
      <c r="K12266" s="101" t="s">
        <v>1388</v>
      </c>
    </row>
    <row r="12267" spans="1:11" ht="56.25" customHeight="1">
      <c r="A12267" s="98" t="s">
        <v>636</v>
      </c>
      <c r="B12267" s="125" t="s">
        <v>1314</v>
      </c>
      <c r="C12267" s="126">
        <v>42439</v>
      </c>
      <c r="D12267" s="98" t="s">
        <v>11</v>
      </c>
      <c r="E12267" s="98">
        <v>844523</v>
      </c>
      <c r="F12267" s="98"/>
      <c r="G12267" s="127" t="s">
        <v>2669</v>
      </c>
      <c r="H12267" s="128">
        <v>50</v>
      </c>
      <c r="I12267" s="128">
        <v>0</v>
      </c>
      <c r="J12267" s="129">
        <v>50</v>
      </c>
      <c r="K12267" s="101" t="s">
        <v>1388</v>
      </c>
    </row>
    <row r="12268" spans="1:11" ht="56.25" customHeight="1">
      <c r="A12268" s="98" t="s">
        <v>636</v>
      </c>
      <c r="B12268" s="125" t="s">
        <v>1314</v>
      </c>
      <c r="C12268" s="126">
        <v>42439</v>
      </c>
      <c r="D12268" s="98" t="s">
        <v>11</v>
      </c>
      <c r="E12268" s="98">
        <v>844524</v>
      </c>
      <c r="F12268" s="98"/>
      <c r="G12268" s="127" t="s">
        <v>2670</v>
      </c>
      <c r="H12268" s="128">
        <v>50</v>
      </c>
      <c r="I12268" s="128">
        <v>0</v>
      </c>
      <c r="J12268" s="129">
        <v>50</v>
      </c>
      <c r="K12268" s="101" t="s">
        <v>1388</v>
      </c>
    </row>
    <row r="12269" spans="1:11" ht="56.25" customHeight="1">
      <c r="A12269" s="98" t="s">
        <v>636</v>
      </c>
      <c r="B12269" s="125" t="s">
        <v>1314</v>
      </c>
      <c r="C12269" s="126">
        <v>42450</v>
      </c>
      <c r="D12269" s="98" t="s">
        <v>6</v>
      </c>
      <c r="E12269" s="98">
        <v>845429</v>
      </c>
      <c r="F12269" s="98"/>
      <c r="G12269" s="127" t="s">
        <v>2949</v>
      </c>
      <c r="H12269" s="128">
        <v>0</v>
      </c>
      <c r="I12269" s="128">
        <v>50</v>
      </c>
      <c r="J12269" s="129">
        <v>50</v>
      </c>
      <c r="K12269" s="101" t="s">
        <v>1388</v>
      </c>
    </row>
    <row r="12270" spans="1:11" ht="56.25" customHeight="1">
      <c r="A12270" s="98" t="s">
        <v>636</v>
      </c>
      <c r="B12270" s="125" t="s">
        <v>1314</v>
      </c>
      <c r="C12270" s="126">
        <v>42450</v>
      </c>
      <c r="D12270" s="98" t="s">
        <v>6</v>
      </c>
      <c r="E12270" s="98">
        <v>845471</v>
      </c>
      <c r="F12270" s="98"/>
      <c r="G12270" s="127" t="s">
        <v>2952</v>
      </c>
      <c r="H12270" s="128">
        <v>0</v>
      </c>
      <c r="I12270" s="128">
        <v>46784.58</v>
      </c>
      <c r="J12270" s="129">
        <v>46784.58</v>
      </c>
      <c r="K12270" s="101" t="s">
        <v>1388</v>
      </c>
    </row>
    <row r="12271" spans="1:11" ht="56.25" customHeight="1">
      <c r="A12271" s="98" t="s">
        <v>636</v>
      </c>
      <c r="B12271" s="125" t="s">
        <v>1314</v>
      </c>
      <c r="C12271" s="126">
        <v>42457</v>
      </c>
      <c r="D12271" s="98" t="s">
        <v>6</v>
      </c>
      <c r="E12271" s="98">
        <v>846048</v>
      </c>
      <c r="F12271" s="98"/>
      <c r="G12271" s="127" t="s">
        <v>3051</v>
      </c>
      <c r="H12271" s="128">
        <v>0</v>
      </c>
      <c r="I12271" s="128">
        <v>5709.36</v>
      </c>
      <c r="J12271" s="129">
        <v>5709.36</v>
      </c>
      <c r="K12271" s="101" t="s">
        <v>1388</v>
      </c>
    </row>
    <row r="12272" spans="1:11" ht="56.25" customHeight="1">
      <c r="A12272" s="98" t="s">
        <v>636</v>
      </c>
      <c r="B12272" s="125" t="s">
        <v>1314</v>
      </c>
      <c r="C12272" s="126">
        <v>42460</v>
      </c>
      <c r="D12272" s="98" t="s">
        <v>6</v>
      </c>
      <c r="E12272" s="98">
        <v>846691</v>
      </c>
      <c r="F12272" s="98"/>
      <c r="G12272" s="127" t="s">
        <v>3141</v>
      </c>
      <c r="H12272" s="128">
        <v>0</v>
      </c>
      <c r="I12272" s="128">
        <v>46122.59</v>
      </c>
      <c r="J12272" s="129">
        <v>46122.59</v>
      </c>
      <c r="K12272" s="101" t="s">
        <v>1388</v>
      </c>
    </row>
    <row r="12273" spans="1:11" ht="56.25" customHeight="1">
      <c r="A12273" s="98" t="s">
        <v>636</v>
      </c>
      <c r="B12273" s="125" t="s">
        <v>1314</v>
      </c>
      <c r="C12273" s="126">
        <v>42466</v>
      </c>
      <c r="D12273" s="98" t="s">
        <v>6</v>
      </c>
      <c r="E12273" s="98">
        <v>847219</v>
      </c>
      <c r="F12273" s="98"/>
      <c r="G12273" s="127" t="s">
        <v>3227</v>
      </c>
      <c r="H12273" s="128">
        <v>0</v>
      </c>
      <c r="I12273" s="128">
        <v>118525.74</v>
      </c>
      <c r="J12273" s="129">
        <v>118525.74</v>
      </c>
      <c r="K12273" s="101" t="s">
        <v>1388</v>
      </c>
    </row>
    <row r="12274" spans="1:11" ht="56.25" customHeight="1">
      <c r="A12274" s="98" t="s">
        <v>636</v>
      </c>
      <c r="B12274" s="125" t="s">
        <v>1314</v>
      </c>
      <c r="C12274" s="126">
        <v>42467</v>
      </c>
      <c r="D12274" s="98" t="s">
        <v>11</v>
      </c>
      <c r="E12274" s="98">
        <v>847437</v>
      </c>
      <c r="F12274" s="98"/>
      <c r="G12274" s="127" t="s">
        <v>3268</v>
      </c>
      <c r="H12274" s="128">
        <v>50</v>
      </c>
      <c r="I12274" s="128">
        <v>0</v>
      </c>
      <c r="J12274" s="129">
        <v>50</v>
      </c>
      <c r="K12274" s="101" t="s">
        <v>1388</v>
      </c>
    </row>
    <row r="12275" spans="1:11" ht="56.25" customHeight="1">
      <c r="A12275" s="98" t="s">
        <v>636</v>
      </c>
      <c r="B12275" s="125" t="s">
        <v>1314</v>
      </c>
      <c r="C12275" s="126">
        <v>42467</v>
      </c>
      <c r="D12275" s="98" t="s">
        <v>11</v>
      </c>
      <c r="E12275" s="98">
        <v>847439</v>
      </c>
      <c r="F12275" s="98"/>
      <c r="G12275" s="127" t="s">
        <v>3269</v>
      </c>
      <c r="H12275" s="128">
        <v>50</v>
      </c>
      <c r="I12275" s="128">
        <v>0</v>
      </c>
      <c r="J12275" s="129">
        <v>50</v>
      </c>
      <c r="K12275" s="101" t="s">
        <v>1388</v>
      </c>
    </row>
    <row r="12276" spans="1:11" ht="56.25" customHeight="1">
      <c r="A12276" s="98" t="s">
        <v>636</v>
      </c>
      <c r="B12276" s="125" t="s">
        <v>1314</v>
      </c>
      <c r="C12276" s="126">
        <v>42467</v>
      </c>
      <c r="D12276" s="98" t="s">
        <v>11</v>
      </c>
      <c r="E12276" s="98">
        <v>847442</v>
      </c>
      <c r="F12276" s="98"/>
      <c r="G12276" s="127" t="s">
        <v>3270</v>
      </c>
      <c r="H12276" s="128">
        <v>50</v>
      </c>
      <c r="I12276" s="128">
        <v>0</v>
      </c>
      <c r="J12276" s="129">
        <v>50</v>
      </c>
      <c r="K12276" s="101" t="s">
        <v>1388</v>
      </c>
    </row>
    <row r="12277" spans="1:11" ht="56.25" customHeight="1">
      <c r="A12277" s="98" t="s">
        <v>636</v>
      </c>
      <c r="B12277" s="125" t="s">
        <v>1314</v>
      </c>
      <c r="C12277" s="126">
        <v>42468</v>
      </c>
      <c r="D12277" s="98" t="s">
        <v>11</v>
      </c>
      <c r="E12277" s="98">
        <v>847591</v>
      </c>
      <c r="F12277" s="98"/>
      <c r="G12277" s="127" t="s">
        <v>3305</v>
      </c>
      <c r="H12277" s="128">
        <v>50</v>
      </c>
      <c r="I12277" s="128">
        <v>0</v>
      </c>
      <c r="J12277" s="129">
        <v>50</v>
      </c>
      <c r="K12277" s="101" t="s">
        <v>1388</v>
      </c>
    </row>
    <row r="12278" spans="1:11" ht="56.25" customHeight="1">
      <c r="A12278" s="98" t="s">
        <v>636</v>
      </c>
      <c r="B12278" s="125" t="s">
        <v>1314</v>
      </c>
      <c r="C12278" s="126">
        <v>42471</v>
      </c>
      <c r="D12278" s="98" t="s">
        <v>6</v>
      </c>
      <c r="E12278" s="98">
        <v>847860</v>
      </c>
      <c r="F12278" s="98"/>
      <c r="G12278" s="127" t="s">
        <v>3311</v>
      </c>
      <c r="H12278" s="128">
        <v>0</v>
      </c>
      <c r="I12278" s="128">
        <v>606937.55000000005</v>
      </c>
      <c r="J12278" s="129">
        <v>606937.55000000005</v>
      </c>
      <c r="K12278" s="101" t="s">
        <v>1388</v>
      </c>
    </row>
    <row r="12279" spans="1:11" ht="56.25" customHeight="1">
      <c r="A12279" s="98" t="s">
        <v>636</v>
      </c>
      <c r="B12279" s="125" t="s">
        <v>1314</v>
      </c>
      <c r="C12279" s="126">
        <v>42471</v>
      </c>
      <c r="D12279" s="98" t="s">
        <v>6</v>
      </c>
      <c r="E12279" s="98">
        <v>847868</v>
      </c>
      <c r="F12279" s="98"/>
      <c r="G12279" s="127" t="s">
        <v>3312</v>
      </c>
      <c r="H12279" s="128">
        <v>0</v>
      </c>
      <c r="I12279" s="128">
        <v>10543.48</v>
      </c>
      <c r="J12279" s="129">
        <v>10543.48</v>
      </c>
      <c r="K12279" s="101" t="s">
        <v>1388</v>
      </c>
    </row>
    <row r="12280" spans="1:11" ht="56.25" customHeight="1">
      <c r="A12280" s="98" t="s">
        <v>636</v>
      </c>
      <c r="B12280" s="125" t="s">
        <v>1314</v>
      </c>
      <c r="C12280" s="126">
        <v>42471</v>
      </c>
      <c r="D12280" s="98" t="s">
        <v>6</v>
      </c>
      <c r="E12280" s="98">
        <v>847871</v>
      </c>
      <c r="F12280" s="98"/>
      <c r="G12280" s="127" t="s">
        <v>3313</v>
      </c>
      <c r="H12280" s="128">
        <v>0</v>
      </c>
      <c r="I12280" s="128">
        <v>194736</v>
      </c>
      <c r="J12280" s="129">
        <v>194736</v>
      </c>
      <c r="K12280" s="101" t="s">
        <v>1388</v>
      </c>
    </row>
    <row r="12281" spans="1:11" ht="56.25" customHeight="1">
      <c r="A12281" s="98" t="s">
        <v>636</v>
      </c>
      <c r="B12281" s="125" t="s">
        <v>1314</v>
      </c>
      <c r="C12281" s="126">
        <v>42479</v>
      </c>
      <c r="D12281" s="98" t="s">
        <v>6</v>
      </c>
      <c r="E12281" s="98">
        <v>848536</v>
      </c>
      <c r="F12281" s="98"/>
      <c r="G12281" s="127" t="s">
        <v>3483</v>
      </c>
      <c r="H12281" s="128">
        <v>0</v>
      </c>
      <c r="I12281" s="128">
        <v>46784.58</v>
      </c>
      <c r="J12281" s="129">
        <v>46784.58</v>
      </c>
      <c r="K12281" s="101" t="s">
        <v>1388</v>
      </c>
    </row>
    <row r="12282" spans="1:11" ht="56.25" customHeight="1">
      <c r="A12282" s="98" t="s">
        <v>636</v>
      </c>
      <c r="B12282" s="125" t="s">
        <v>1314</v>
      </c>
      <c r="C12282" s="126">
        <v>42485</v>
      </c>
      <c r="D12282" s="98" t="s">
        <v>6</v>
      </c>
      <c r="E12282" s="98">
        <v>849185</v>
      </c>
      <c r="F12282" s="98"/>
      <c r="G12282" s="127" t="s">
        <v>3579</v>
      </c>
      <c r="H12282" s="128">
        <v>0</v>
      </c>
      <c r="I12282" s="128">
        <v>12522.5</v>
      </c>
      <c r="J12282" s="129">
        <v>12522.5</v>
      </c>
      <c r="K12282" s="101" t="s">
        <v>1388</v>
      </c>
    </row>
    <row r="12283" spans="1:11" ht="56.25" customHeight="1">
      <c r="A12283" s="98" t="s">
        <v>636</v>
      </c>
      <c r="B12283" s="125" t="s">
        <v>1314</v>
      </c>
      <c r="C12283" s="126">
        <v>42499</v>
      </c>
      <c r="D12283" s="98" t="s">
        <v>11</v>
      </c>
      <c r="E12283" s="98">
        <v>850596</v>
      </c>
      <c r="F12283" s="98"/>
      <c r="G12283" s="127" t="s">
        <v>3863</v>
      </c>
      <c r="H12283" s="128">
        <v>50</v>
      </c>
      <c r="I12283" s="128">
        <v>0</v>
      </c>
      <c r="J12283" s="129">
        <v>50</v>
      </c>
      <c r="K12283" s="101" t="s">
        <v>1388</v>
      </c>
    </row>
    <row r="12284" spans="1:11" ht="56.25" customHeight="1">
      <c r="A12284" s="98" t="s">
        <v>636</v>
      </c>
      <c r="B12284" s="125" t="s">
        <v>1314</v>
      </c>
      <c r="C12284" s="126">
        <v>42499</v>
      </c>
      <c r="D12284" s="98" t="s">
        <v>11</v>
      </c>
      <c r="E12284" s="98">
        <v>850602</v>
      </c>
      <c r="F12284" s="98"/>
      <c r="G12284" s="127" t="s">
        <v>3864</v>
      </c>
      <c r="H12284" s="128">
        <v>50</v>
      </c>
      <c r="I12284" s="128">
        <v>0</v>
      </c>
      <c r="J12284" s="129">
        <v>50</v>
      </c>
      <c r="K12284" s="101" t="s">
        <v>1388</v>
      </c>
    </row>
    <row r="12285" spans="1:11" ht="56.25" customHeight="1">
      <c r="A12285" s="98" t="s">
        <v>636</v>
      </c>
      <c r="B12285" s="125" t="s">
        <v>1314</v>
      </c>
      <c r="C12285" s="126">
        <v>42499</v>
      </c>
      <c r="D12285" s="98" t="s">
        <v>11</v>
      </c>
      <c r="E12285" s="98">
        <v>850603</v>
      </c>
      <c r="F12285" s="98"/>
      <c r="G12285" s="127" t="s">
        <v>3865</v>
      </c>
      <c r="H12285" s="128">
        <v>50</v>
      </c>
      <c r="I12285" s="128">
        <v>0</v>
      </c>
      <c r="J12285" s="129">
        <v>50</v>
      </c>
      <c r="K12285" s="101" t="s">
        <v>1388</v>
      </c>
    </row>
    <row r="12286" spans="1:11" ht="56.25" customHeight="1">
      <c r="A12286" s="98" t="s">
        <v>636</v>
      </c>
      <c r="B12286" s="125" t="s">
        <v>1314</v>
      </c>
      <c r="C12286" s="126">
        <v>42499</v>
      </c>
      <c r="D12286" s="98" t="s">
        <v>6</v>
      </c>
      <c r="E12286" s="98">
        <v>850651</v>
      </c>
      <c r="F12286" s="98"/>
      <c r="G12286" s="127" t="s">
        <v>3847</v>
      </c>
      <c r="H12286" s="128">
        <v>0</v>
      </c>
      <c r="I12286" s="128">
        <v>24110.69</v>
      </c>
      <c r="J12286" s="129">
        <v>24110.69</v>
      </c>
      <c r="K12286" s="101" t="s">
        <v>1388</v>
      </c>
    </row>
    <row r="12287" spans="1:11" ht="56.25" customHeight="1">
      <c r="A12287" s="98" t="s">
        <v>636</v>
      </c>
      <c r="B12287" s="125" t="s">
        <v>1314</v>
      </c>
      <c r="C12287" s="126">
        <v>42499</v>
      </c>
      <c r="D12287" s="98" t="s">
        <v>6</v>
      </c>
      <c r="E12287" s="98">
        <v>850654</v>
      </c>
      <c r="F12287" s="98"/>
      <c r="G12287" s="127" t="s">
        <v>3848</v>
      </c>
      <c r="H12287" s="128">
        <v>0</v>
      </c>
      <c r="I12287" s="128">
        <v>285595.38</v>
      </c>
      <c r="J12287" s="129">
        <v>285595.38</v>
      </c>
      <c r="K12287" s="101" t="s">
        <v>1388</v>
      </c>
    </row>
    <row r="12288" spans="1:11" ht="56.25" customHeight="1">
      <c r="A12288" s="98" t="s">
        <v>636</v>
      </c>
      <c r="B12288" s="125" t="s">
        <v>1314</v>
      </c>
      <c r="C12288" s="126">
        <v>42502</v>
      </c>
      <c r="D12288" s="98" t="s">
        <v>6</v>
      </c>
      <c r="E12288" s="98">
        <v>851153</v>
      </c>
      <c r="F12288" s="98"/>
      <c r="G12288" s="127" t="s">
        <v>3949</v>
      </c>
      <c r="H12288" s="128">
        <v>0</v>
      </c>
      <c r="I12288" s="128">
        <v>531245.46</v>
      </c>
      <c r="J12288" s="129">
        <v>531245.46</v>
      </c>
      <c r="K12288" s="101" t="s">
        <v>1388</v>
      </c>
    </row>
    <row r="12289" spans="1:11" ht="56.25" customHeight="1">
      <c r="A12289" s="98" t="s">
        <v>636</v>
      </c>
      <c r="B12289" s="125" t="s">
        <v>1314</v>
      </c>
      <c r="C12289" s="126">
        <v>42506</v>
      </c>
      <c r="D12289" s="98" t="s">
        <v>6</v>
      </c>
      <c r="E12289" s="98">
        <v>851505</v>
      </c>
      <c r="F12289" s="98"/>
      <c r="G12289" s="127" t="s">
        <v>4038</v>
      </c>
      <c r="H12289" s="128">
        <v>0</v>
      </c>
      <c r="I12289" s="128">
        <v>428496.51</v>
      </c>
      <c r="J12289" s="129">
        <v>428496.51</v>
      </c>
      <c r="K12289" s="101" t="s">
        <v>1388</v>
      </c>
    </row>
    <row r="12290" spans="1:11" ht="56.25" customHeight="1">
      <c r="A12290" s="98" t="s">
        <v>636</v>
      </c>
      <c r="B12290" s="125" t="s">
        <v>1314</v>
      </c>
      <c r="C12290" s="126">
        <v>42507</v>
      </c>
      <c r="D12290" s="98" t="s">
        <v>6</v>
      </c>
      <c r="E12290" s="98">
        <v>851690</v>
      </c>
      <c r="F12290" s="98"/>
      <c r="G12290" s="127" t="s">
        <v>4080</v>
      </c>
      <c r="H12290" s="128">
        <v>0</v>
      </c>
      <c r="I12290" s="128">
        <v>2019381.01</v>
      </c>
      <c r="J12290" s="129">
        <v>2019381.01</v>
      </c>
      <c r="K12290" s="101" t="s">
        <v>1388</v>
      </c>
    </row>
    <row r="12291" spans="1:11" ht="56.25" customHeight="1">
      <c r="A12291" s="98" t="s">
        <v>636</v>
      </c>
      <c r="B12291" s="125" t="s">
        <v>1314</v>
      </c>
      <c r="C12291" s="126">
        <v>42509</v>
      </c>
      <c r="D12291" s="98" t="s">
        <v>6</v>
      </c>
      <c r="E12291" s="98">
        <v>851976</v>
      </c>
      <c r="F12291" s="98"/>
      <c r="G12291" s="127" t="s">
        <v>4142</v>
      </c>
      <c r="H12291" s="128">
        <v>0</v>
      </c>
      <c r="I12291" s="128">
        <v>46784.58</v>
      </c>
      <c r="J12291" s="129">
        <v>46784.58</v>
      </c>
      <c r="K12291" s="101" t="s">
        <v>1388</v>
      </c>
    </row>
    <row r="12292" spans="1:11" ht="56.25" customHeight="1">
      <c r="A12292" s="98" t="s">
        <v>636</v>
      </c>
      <c r="B12292" s="125" t="s">
        <v>1314</v>
      </c>
      <c r="C12292" s="126">
        <v>42513</v>
      </c>
      <c r="D12292" s="98" t="s">
        <v>6</v>
      </c>
      <c r="E12292" s="98">
        <v>852253</v>
      </c>
      <c r="F12292" s="98"/>
      <c r="G12292" s="127" t="s">
        <v>4196</v>
      </c>
      <c r="H12292" s="128">
        <v>0</v>
      </c>
      <c r="I12292" s="128">
        <v>1209931.4099999999</v>
      </c>
      <c r="J12292" s="129">
        <v>1209931.4099999999</v>
      </c>
      <c r="K12292" s="101" t="s">
        <v>1388</v>
      </c>
    </row>
    <row r="12293" spans="1:11" ht="56.25" customHeight="1">
      <c r="A12293" s="98" t="s">
        <v>636</v>
      </c>
      <c r="B12293" s="125" t="s">
        <v>1314</v>
      </c>
      <c r="C12293" s="126">
        <v>42513</v>
      </c>
      <c r="D12293" s="98" t="s">
        <v>6</v>
      </c>
      <c r="E12293" s="98">
        <v>852256</v>
      </c>
      <c r="F12293" s="98"/>
      <c r="G12293" s="127" t="s">
        <v>4197</v>
      </c>
      <c r="H12293" s="128">
        <v>0</v>
      </c>
      <c r="I12293" s="128">
        <v>263679.11</v>
      </c>
      <c r="J12293" s="129">
        <v>263679.11</v>
      </c>
      <c r="K12293" s="101" t="s">
        <v>1388</v>
      </c>
    </row>
    <row r="12294" spans="1:11" ht="56.25" customHeight="1">
      <c r="A12294" s="98" t="s">
        <v>636</v>
      </c>
      <c r="B12294" s="125" t="s">
        <v>1314</v>
      </c>
      <c r="C12294" s="126">
        <v>42513</v>
      </c>
      <c r="D12294" s="98" t="s">
        <v>6</v>
      </c>
      <c r="E12294" s="98">
        <v>852258</v>
      </c>
      <c r="F12294" s="98"/>
      <c r="G12294" s="127" t="s">
        <v>4198</v>
      </c>
      <c r="H12294" s="128">
        <v>0</v>
      </c>
      <c r="I12294" s="128">
        <v>363725.63</v>
      </c>
      <c r="J12294" s="129">
        <v>363725.63</v>
      </c>
      <c r="K12294" s="101" t="s">
        <v>1388</v>
      </c>
    </row>
    <row r="12295" spans="1:11" ht="56.25" customHeight="1">
      <c r="A12295" s="98" t="s">
        <v>636</v>
      </c>
      <c r="B12295" s="125" t="s">
        <v>1314</v>
      </c>
      <c r="C12295" s="126">
        <v>42513</v>
      </c>
      <c r="D12295" s="98" t="s">
        <v>6</v>
      </c>
      <c r="E12295" s="98">
        <v>852259</v>
      </c>
      <c r="F12295" s="98"/>
      <c r="G12295" s="127" t="s">
        <v>4199</v>
      </c>
      <c r="H12295" s="128">
        <v>0</v>
      </c>
      <c r="I12295" s="128">
        <v>4286925.9000000004</v>
      </c>
      <c r="J12295" s="129">
        <v>4286925.9000000004</v>
      </c>
      <c r="K12295" s="101" t="s">
        <v>1388</v>
      </c>
    </row>
    <row r="12296" spans="1:11" ht="56.25" customHeight="1">
      <c r="A12296" s="98" t="s">
        <v>636</v>
      </c>
      <c r="B12296" s="125" t="s">
        <v>1314</v>
      </c>
      <c r="C12296" s="126">
        <v>42513</v>
      </c>
      <c r="D12296" s="98" t="s">
        <v>6</v>
      </c>
      <c r="E12296" s="98">
        <v>852260</v>
      </c>
      <c r="F12296" s="98"/>
      <c r="G12296" s="127" t="s">
        <v>4200</v>
      </c>
      <c r="H12296" s="128">
        <v>0</v>
      </c>
      <c r="I12296" s="128">
        <v>548901.37</v>
      </c>
      <c r="J12296" s="129">
        <v>548901.37</v>
      </c>
      <c r="K12296" s="101" t="s">
        <v>1388</v>
      </c>
    </row>
    <row r="12297" spans="1:11" ht="56.25" customHeight="1">
      <c r="A12297" s="98" t="s">
        <v>636</v>
      </c>
      <c r="B12297" s="125" t="s">
        <v>1314</v>
      </c>
      <c r="C12297" s="126">
        <v>42513</v>
      </c>
      <c r="D12297" s="98" t="s">
        <v>6</v>
      </c>
      <c r="E12297" s="98">
        <v>852261</v>
      </c>
      <c r="F12297" s="98"/>
      <c r="G12297" s="127" t="s">
        <v>4201</v>
      </c>
      <c r="H12297" s="128">
        <v>0</v>
      </c>
      <c r="I12297" s="128">
        <v>583765.89</v>
      </c>
      <c r="J12297" s="129">
        <v>583765.89</v>
      </c>
      <c r="K12297" s="101" t="s">
        <v>1388</v>
      </c>
    </row>
    <row r="12298" spans="1:11" ht="56.25" customHeight="1">
      <c r="A12298" s="98" t="s">
        <v>636</v>
      </c>
      <c r="B12298" s="125" t="s">
        <v>1314</v>
      </c>
      <c r="C12298" s="126">
        <v>42513</v>
      </c>
      <c r="D12298" s="98" t="s">
        <v>6</v>
      </c>
      <c r="E12298" s="98">
        <v>852263</v>
      </c>
      <c r="F12298" s="98"/>
      <c r="G12298" s="127" t="s">
        <v>4202</v>
      </c>
      <c r="H12298" s="128">
        <v>0</v>
      </c>
      <c r="I12298" s="128">
        <v>437909.28</v>
      </c>
      <c r="J12298" s="129">
        <v>437909.28</v>
      </c>
      <c r="K12298" s="101" t="s">
        <v>1388</v>
      </c>
    </row>
    <row r="12299" spans="1:11" ht="56.25" customHeight="1">
      <c r="A12299" s="98" t="s">
        <v>636</v>
      </c>
      <c r="B12299" s="125" t="s">
        <v>1314</v>
      </c>
      <c r="C12299" s="126">
        <v>42513</v>
      </c>
      <c r="D12299" s="98" t="s">
        <v>6</v>
      </c>
      <c r="E12299" s="98">
        <v>852264</v>
      </c>
      <c r="F12299" s="98"/>
      <c r="G12299" s="127" t="s">
        <v>4203</v>
      </c>
      <c r="H12299" s="128">
        <v>0</v>
      </c>
      <c r="I12299" s="128">
        <v>251849.27</v>
      </c>
      <c r="J12299" s="129">
        <v>251849.27</v>
      </c>
      <c r="K12299" s="101" t="s">
        <v>1388</v>
      </c>
    </row>
    <row r="12300" spans="1:11" ht="56.25" customHeight="1">
      <c r="A12300" s="98" t="s">
        <v>636</v>
      </c>
      <c r="B12300" s="125" t="s">
        <v>1314</v>
      </c>
      <c r="C12300" s="126">
        <v>42514</v>
      </c>
      <c r="D12300" s="98" t="s">
        <v>11</v>
      </c>
      <c r="E12300" s="98">
        <v>852342</v>
      </c>
      <c r="F12300" s="98"/>
      <c r="G12300" s="127" t="s">
        <v>4261</v>
      </c>
      <c r="H12300" s="128">
        <v>50</v>
      </c>
      <c r="I12300" s="128">
        <v>0</v>
      </c>
      <c r="J12300" s="129">
        <v>50</v>
      </c>
      <c r="K12300" s="101" t="s">
        <v>1388</v>
      </c>
    </row>
    <row r="12301" spans="1:11" ht="56.25" customHeight="1">
      <c r="A12301" s="98" t="s">
        <v>636</v>
      </c>
      <c r="B12301" s="125" t="s">
        <v>1314</v>
      </c>
      <c r="C12301" s="126">
        <v>42537</v>
      </c>
      <c r="D12301" s="98" t="s">
        <v>6</v>
      </c>
      <c r="E12301" s="98">
        <v>854942</v>
      </c>
      <c r="F12301" s="98"/>
      <c r="G12301" s="127" t="s">
        <v>4749</v>
      </c>
      <c r="H12301" s="128">
        <v>0</v>
      </c>
      <c r="I12301" s="128">
        <v>25335.65</v>
      </c>
      <c r="J12301" s="129">
        <v>25335.65</v>
      </c>
      <c r="K12301" s="101" t="s">
        <v>1388</v>
      </c>
    </row>
    <row r="12302" spans="1:11" ht="56.25" customHeight="1">
      <c r="A12302" s="98" t="s">
        <v>636</v>
      </c>
      <c r="B12302" s="125" t="s">
        <v>1314</v>
      </c>
      <c r="C12302" s="126">
        <v>42541</v>
      </c>
      <c r="D12302" s="98" t="s">
        <v>6</v>
      </c>
      <c r="E12302" s="98">
        <v>855169</v>
      </c>
      <c r="F12302" s="98"/>
      <c r="G12302" s="127" t="s">
        <v>4857</v>
      </c>
      <c r="H12302" s="128">
        <v>0</v>
      </c>
      <c r="I12302" s="128">
        <v>46784.58</v>
      </c>
      <c r="J12302" s="129">
        <v>46784.58</v>
      </c>
      <c r="K12302" s="101" t="s">
        <v>1388</v>
      </c>
    </row>
    <row r="12303" spans="1:11" ht="56.25" customHeight="1">
      <c r="A12303" s="98" t="s">
        <v>636</v>
      </c>
      <c r="B12303" s="125" t="s">
        <v>1314</v>
      </c>
      <c r="C12303" s="126">
        <v>42578</v>
      </c>
      <c r="D12303" s="98" t="s">
        <v>11</v>
      </c>
      <c r="E12303" s="98">
        <v>859064</v>
      </c>
      <c r="F12303" s="98"/>
      <c r="G12303" s="127" t="s">
        <v>5828</v>
      </c>
      <c r="H12303" s="128">
        <v>50</v>
      </c>
      <c r="I12303" s="128">
        <v>0</v>
      </c>
      <c r="J12303" s="129">
        <v>50</v>
      </c>
      <c r="K12303" s="101" t="s">
        <v>1388</v>
      </c>
    </row>
    <row r="12304" spans="1:11" ht="56.25" customHeight="1">
      <c r="A12304" s="98" t="s">
        <v>636</v>
      </c>
      <c r="B12304" s="125" t="s">
        <v>1314</v>
      </c>
      <c r="C12304" s="126">
        <v>42601</v>
      </c>
      <c r="D12304" s="98" t="s">
        <v>6</v>
      </c>
      <c r="E12304" s="98">
        <v>861311</v>
      </c>
      <c r="F12304" s="98"/>
      <c r="G12304" s="127" t="s">
        <v>6422</v>
      </c>
      <c r="H12304" s="128">
        <v>0</v>
      </c>
      <c r="I12304" s="128">
        <v>46784.58</v>
      </c>
      <c r="J12304" s="129">
        <v>46784.58</v>
      </c>
      <c r="K12304" s="101" t="s">
        <v>1388</v>
      </c>
    </row>
    <row r="12305" spans="1:11" ht="56.25" customHeight="1">
      <c r="A12305" s="98" t="s">
        <v>636</v>
      </c>
      <c r="B12305" s="125" t="s">
        <v>1314</v>
      </c>
      <c r="C12305" s="126">
        <v>42642</v>
      </c>
      <c r="D12305" s="98" t="s">
        <v>6</v>
      </c>
      <c r="E12305" s="98">
        <v>865306</v>
      </c>
      <c r="F12305" s="98"/>
      <c r="G12305" s="127" t="s">
        <v>7563</v>
      </c>
      <c r="H12305" s="128">
        <v>0</v>
      </c>
      <c r="I12305" s="128">
        <v>56732.52</v>
      </c>
      <c r="J12305" s="129">
        <v>56732.52</v>
      </c>
      <c r="K12305" s="101" t="s">
        <v>1388</v>
      </c>
    </row>
    <row r="12306" spans="1:11" ht="56.25" customHeight="1">
      <c r="A12306" s="98" t="s">
        <v>636</v>
      </c>
      <c r="B12306" s="125" t="s">
        <v>1314</v>
      </c>
      <c r="C12306" s="126">
        <v>42635</v>
      </c>
      <c r="D12306" s="98" t="s">
        <v>1364</v>
      </c>
      <c r="E12306" s="98">
        <v>11192112</v>
      </c>
      <c r="F12306" s="98"/>
      <c r="G12306" s="127" t="s">
        <v>7331</v>
      </c>
      <c r="H12306" s="128">
        <v>0</v>
      </c>
      <c r="I12306" s="128">
        <v>5646.51</v>
      </c>
      <c r="J12306" s="129">
        <v>5646.51</v>
      </c>
      <c r="K12306" s="101" t="s">
        <v>1388</v>
      </c>
    </row>
    <row r="12307" spans="1:11" ht="56.25" customHeight="1">
      <c r="A12307" s="98" t="s">
        <v>636</v>
      </c>
      <c r="B12307" s="125" t="s">
        <v>1314</v>
      </c>
      <c r="C12307" s="126">
        <v>42640</v>
      </c>
      <c r="D12307" s="98" t="s">
        <v>1364</v>
      </c>
      <c r="E12307" s="98">
        <v>11233809</v>
      </c>
      <c r="F12307" s="98"/>
      <c r="G12307" s="127" t="s">
        <v>7469</v>
      </c>
      <c r="H12307" s="128">
        <v>0</v>
      </c>
      <c r="I12307" s="128">
        <v>45513.599999999999</v>
      </c>
      <c r="J12307" s="129">
        <v>45513.599999999999</v>
      </c>
      <c r="K12307" s="101" t="s">
        <v>1388</v>
      </c>
    </row>
    <row r="12308" spans="1:11" ht="56.25" customHeight="1">
      <c r="A12308" s="98" t="s">
        <v>640</v>
      </c>
      <c r="B12308" s="125" t="s">
        <v>1315</v>
      </c>
      <c r="C12308" s="126">
        <v>42412</v>
      </c>
      <c r="D12308" s="98" t="s">
        <v>6</v>
      </c>
      <c r="E12308" s="98">
        <v>3859</v>
      </c>
      <c r="F12308" s="98"/>
      <c r="G12308" s="127" t="s">
        <v>2127</v>
      </c>
      <c r="H12308" s="128">
        <v>0</v>
      </c>
      <c r="I12308" s="128">
        <v>3006.81</v>
      </c>
      <c r="J12308" s="129">
        <v>3006.81</v>
      </c>
      <c r="K12308" s="101" t="s">
        <v>1388</v>
      </c>
    </row>
    <row r="12309" spans="1:11" ht="56.25" customHeight="1">
      <c r="A12309" s="98" t="s">
        <v>640</v>
      </c>
      <c r="B12309" s="125" t="s">
        <v>1315</v>
      </c>
      <c r="C12309" s="126">
        <v>42387</v>
      </c>
      <c r="D12309" s="98" t="s">
        <v>6</v>
      </c>
      <c r="E12309" s="98">
        <v>666161</v>
      </c>
      <c r="F12309" s="98"/>
      <c r="G12309" s="127" t="s">
        <v>1591</v>
      </c>
      <c r="H12309" s="128">
        <v>0</v>
      </c>
      <c r="I12309" s="128">
        <v>25944.37</v>
      </c>
      <c r="J12309" s="129">
        <v>25944.37</v>
      </c>
      <c r="K12309" s="101" t="s">
        <v>1388</v>
      </c>
    </row>
    <row r="12310" spans="1:11" ht="56.25" customHeight="1">
      <c r="A12310" s="98" t="s">
        <v>640</v>
      </c>
      <c r="B12310" s="125" t="s">
        <v>1315</v>
      </c>
      <c r="C12310" s="126">
        <v>42416</v>
      </c>
      <c r="D12310" s="98" t="s">
        <v>6</v>
      </c>
      <c r="E12310" s="98">
        <v>674059</v>
      </c>
      <c r="F12310" s="98"/>
      <c r="G12310" s="127" t="s">
        <v>2208</v>
      </c>
      <c r="H12310" s="128">
        <v>0</v>
      </c>
      <c r="I12310" s="128">
        <v>1136.06</v>
      </c>
      <c r="J12310" s="129">
        <v>1136.06</v>
      </c>
      <c r="K12310" s="101" t="s">
        <v>1388</v>
      </c>
    </row>
    <row r="12311" spans="1:11" ht="56.25" customHeight="1">
      <c r="A12311" s="98" t="s">
        <v>640</v>
      </c>
      <c r="B12311" s="125" t="s">
        <v>1315</v>
      </c>
      <c r="C12311" s="126">
        <v>42416</v>
      </c>
      <c r="D12311" s="98" t="s">
        <v>6</v>
      </c>
      <c r="E12311" s="98">
        <v>674060</v>
      </c>
      <c r="F12311" s="98"/>
      <c r="G12311" s="127" t="s">
        <v>2208</v>
      </c>
      <c r="H12311" s="128">
        <v>0</v>
      </c>
      <c r="I12311" s="128">
        <v>20459.71</v>
      </c>
      <c r="J12311" s="129">
        <v>20459.71</v>
      </c>
      <c r="K12311" s="101" t="s">
        <v>1388</v>
      </c>
    </row>
    <row r="12312" spans="1:11" ht="56.25" customHeight="1">
      <c r="A12312" s="98" t="s">
        <v>640</v>
      </c>
      <c r="B12312" s="125" t="s">
        <v>1315</v>
      </c>
      <c r="C12312" s="126">
        <v>42416</v>
      </c>
      <c r="D12312" s="98" t="s">
        <v>6</v>
      </c>
      <c r="E12312" s="98">
        <v>674061</v>
      </c>
      <c r="F12312" s="98"/>
      <c r="G12312" s="127" t="s">
        <v>2208</v>
      </c>
      <c r="H12312" s="128">
        <v>0</v>
      </c>
      <c r="I12312" s="128">
        <v>1040</v>
      </c>
      <c r="J12312" s="129">
        <v>1040</v>
      </c>
      <c r="K12312" s="101" t="s">
        <v>1388</v>
      </c>
    </row>
    <row r="12313" spans="1:11" ht="56.25" customHeight="1">
      <c r="A12313" s="98" t="s">
        <v>640</v>
      </c>
      <c r="B12313" s="125" t="s">
        <v>1315</v>
      </c>
      <c r="C12313" s="126">
        <v>42417</v>
      </c>
      <c r="D12313" s="98" t="s">
        <v>6</v>
      </c>
      <c r="E12313" s="98">
        <v>674477</v>
      </c>
      <c r="F12313" s="98"/>
      <c r="G12313" s="127" t="s">
        <v>2259</v>
      </c>
      <c r="H12313" s="128">
        <v>0</v>
      </c>
      <c r="I12313" s="128">
        <v>23866.83</v>
      </c>
      <c r="J12313" s="129">
        <v>23866.83</v>
      </c>
      <c r="K12313" s="101" t="s">
        <v>1388</v>
      </c>
    </row>
    <row r="12314" spans="1:11" ht="56.25" customHeight="1">
      <c r="A12314" s="98" t="s">
        <v>640</v>
      </c>
      <c r="B12314" s="125" t="s">
        <v>1315</v>
      </c>
      <c r="C12314" s="126">
        <v>42432</v>
      </c>
      <c r="D12314" s="98" t="s">
        <v>6</v>
      </c>
      <c r="E12314" s="98">
        <v>679252</v>
      </c>
      <c r="F12314" s="98"/>
      <c r="G12314" s="127" t="s">
        <v>2530</v>
      </c>
      <c r="H12314" s="128">
        <v>0</v>
      </c>
      <c r="I12314" s="128">
        <v>2558.4</v>
      </c>
      <c r="J12314" s="129">
        <v>2558.4</v>
      </c>
      <c r="K12314" s="101" t="s">
        <v>1388</v>
      </c>
    </row>
    <row r="12315" spans="1:11" ht="56.25" customHeight="1">
      <c r="A12315" s="98" t="s">
        <v>640</v>
      </c>
      <c r="B12315" s="125" t="s">
        <v>1315</v>
      </c>
      <c r="C12315" s="126">
        <v>42443</v>
      </c>
      <c r="D12315" s="98" t="s">
        <v>6</v>
      </c>
      <c r="E12315" s="98">
        <v>682418</v>
      </c>
      <c r="F12315" s="98"/>
      <c r="G12315" s="127" t="s">
        <v>2711</v>
      </c>
      <c r="H12315" s="128">
        <v>0</v>
      </c>
      <c r="I12315" s="128">
        <v>1524.96</v>
      </c>
      <c r="J12315" s="129">
        <v>1524.96</v>
      </c>
      <c r="K12315" s="101" t="s">
        <v>1388</v>
      </c>
    </row>
    <row r="12316" spans="1:11" ht="56.25" customHeight="1">
      <c r="A12316" s="98" t="s">
        <v>640</v>
      </c>
      <c r="B12316" s="125" t="s">
        <v>1315</v>
      </c>
      <c r="C12316" s="126">
        <v>42443</v>
      </c>
      <c r="D12316" s="98" t="s">
        <v>6</v>
      </c>
      <c r="E12316" s="98">
        <v>682420</v>
      </c>
      <c r="F12316" s="98"/>
      <c r="G12316" s="127" t="s">
        <v>2712</v>
      </c>
      <c r="H12316" s="128">
        <v>0</v>
      </c>
      <c r="I12316" s="128">
        <v>19907.29</v>
      </c>
      <c r="J12316" s="129">
        <v>19907.29</v>
      </c>
      <c r="K12316" s="101" t="s">
        <v>1388</v>
      </c>
    </row>
    <row r="12317" spans="1:11" ht="56.25" customHeight="1">
      <c r="A12317" s="98" t="s">
        <v>640</v>
      </c>
      <c r="B12317" s="125" t="s">
        <v>1315</v>
      </c>
      <c r="C12317" s="126">
        <v>42443</v>
      </c>
      <c r="D12317" s="98" t="s">
        <v>6</v>
      </c>
      <c r="E12317" s="98">
        <v>682422</v>
      </c>
      <c r="F12317" s="98"/>
      <c r="G12317" s="127" t="s">
        <v>2713</v>
      </c>
      <c r="H12317" s="128">
        <v>0</v>
      </c>
      <c r="I12317" s="128">
        <v>1040</v>
      </c>
      <c r="J12317" s="129">
        <v>1040</v>
      </c>
      <c r="K12317" s="101" t="s">
        <v>1388</v>
      </c>
    </row>
    <row r="12318" spans="1:11" ht="56.25" customHeight="1">
      <c r="A12318" s="98" t="s">
        <v>640</v>
      </c>
      <c r="B12318" s="125" t="s">
        <v>1315</v>
      </c>
      <c r="C12318" s="126">
        <v>42443</v>
      </c>
      <c r="D12318" s="98" t="s">
        <v>6</v>
      </c>
      <c r="E12318" s="98">
        <v>682474</v>
      </c>
      <c r="F12318" s="98"/>
      <c r="G12318" s="127" t="s">
        <v>2714</v>
      </c>
      <c r="H12318" s="128">
        <v>0</v>
      </c>
      <c r="I12318" s="128">
        <v>23409.01</v>
      </c>
      <c r="J12318" s="129">
        <v>23409.01</v>
      </c>
      <c r="K12318" s="101" t="s">
        <v>1388</v>
      </c>
    </row>
    <row r="12319" spans="1:11" ht="56.25" customHeight="1">
      <c r="A12319" s="98" t="s">
        <v>640</v>
      </c>
      <c r="B12319" s="125" t="s">
        <v>1315</v>
      </c>
      <c r="C12319" s="126">
        <v>42450</v>
      </c>
      <c r="D12319" s="98" t="s">
        <v>6</v>
      </c>
      <c r="E12319" s="98">
        <v>684694</v>
      </c>
      <c r="F12319" s="98"/>
      <c r="G12319" s="127" t="s">
        <v>2946</v>
      </c>
      <c r="H12319" s="128">
        <v>0</v>
      </c>
      <c r="I12319" s="128">
        <v>1358.34</v>
      </c>
      <c r="J12319" s="129">
        <v>1358.34</v>
      </c>
      <c r="K12319" s="101" t="s">
        <v>1388</v>
      </c>
    </row>
    <row r="12320" spans="1:11" ht="56.25" customHeight="1">
      <c r="A12320" s="98" t="s">
        <v>640</v>
      </c>
      <c r="B12320" s="125" t="s">
        <v>1315</v>
      </c>
      <c r="C12320" s="126">
        <v>42450</v>
      </c>
      <c r="D12320" s="98" t="s">
        <v>6</v>
      </c>
      <c r="E12320" s="98">
        <v>684695</v>
      </c>
      <c r="F12320" s="98"/>
      <c r="G12320" s="127" t="s">
        <v>2947</v>
      </c>
      <c r="H12320" s="128">
        <v>0</v>
      </c>
      <c r="I12320" s="128">
        <v>2460.88</v>
      </c>
      <c r="J12320" s="129">
        <v>2460.88</v>
      </c>
      <c r="K12320" s="101" t="s">
        <v>1388</v>
      </c>
    </row>
    <row r="12321" spans="1:11" ht="56.25" customHeight="1">
      <c r="A12321" s="98" t="s">
        <v>640</v>
      </c>
      <c r="B12321" s="125" t="s">
        <v>1315</v>
      </c>
      <c r="C12321" s="126">
        <v>42450</v>
      </c>
      <c r="D12321" s="98" t="s">
        <v>6</v>
      </c>
      <c r="E12321" s="98">
        <v>684696</v>
      </c>
      <c r="F12321" s="98"/>
      <c r="G12321" s="127" t="s">
        <v>2948</v>
      </c>
      <c r="H12321" s="128">
        <v>0</v>
      </c>
      <c r="I12321" s="128">
        <v>848.38</v>
      </c>
      <c r="J12321" s="129">
        <v>848.38</v>
      </c>
      <c r="K12321" s="101" t="s">
        <v>1388</v>
      </c>
    </row>
    <row r="12322" spans="1:11" ht="56.25" customHeight="1">
      <c r="A12322" s="98" t="s">
        <v>640</v>
      </c>
      <c r="B12322" s="125" t="s">
        <v>1315</v>
      </c>
      <c r="C12322" s="126">
        <v>42474</v>
      </c>
      <c r="D12322" s="98" t="s">
        <v>6</v>
      </c>
      <c r="E12322" s="98">
        <v>692190</v>
      </c>
      <c r="F12322" s="98"/>
      <c r="G12322" s="127" t="s">
        <v>3403</v>
      </c>
      <c r="H12322" s="128">
        <v>0</v>
      </c>
      <c r="I12322" s="128">
        <v>1040</v>
      </c>
      <c r="J12322" s="129">
        <v>1040</v>
      </c>
      <c r="K12322" s="101" t="s">
        <v>1388</v>
      </c>
    </row>
    <row r="12323" spans="1:11" ht="56.25" customHeight="1">
      <c r="A12323" s="98" t="s">
        <v>640</v>
      </c>
      <c r="B12323" s="125" t="s">
        <v>1315</v>
      </c>
      <c r="C12323" s="126">
        <v>42474</v>
      </c>
      <c r="D12323" s="98" t="s">
        <v>6</v>
      </c>
      <c r="E12323" s="98">
        <v>692195</v>
      </c>
      <c r="F12323" s="98"/>
      <c r="G12323" s="127" t="s">
        <v>3404</v>
      </c>
      <c r="H12323" s="128">
        <v>0</v>
      </c>
      <c r="I12323" s="128">
        <v>19653.86</v>
      </c>
      <c r="J12323" s="129">
        <v>19653.86</v>
      </c>
      <c r="K12323" s="101" t="s">
        <v>1388</v>
      </c>
    </row>
    <row r="12324" spans="1:11" ht="56.25" customHeight="1">
      <c r="A12324" s="98" t="s">
        <v>640</v>
      </c>
      <c r="B12324" s="125" t="s">
        <v>1315</v>
      </c>
      <c r="C12324" s="126">
        <v>42474</v>
      </c>
      <c r="D12324" s="98" t="s">
        <v>6</v>
      </c>
      <c r="E12324" s="98">
        <v>692200</v>
      </c>
      <c r="F12324" s="98"/>
      <c r="G12324" s="127" t="s">
        <v>3405</v>
      </c>
      <c r="H12324" s="128">
        <v>0</v>
      </c>
      <c r="I12324" s="128">
        <v>1524.96</v>
      </c>
      <c r="J12324" s="129">
        <v>1524.96</v>
      </c>
      <c r="K12324" s="101" t="s">
        <v>1388</v>
      </c>
    </row>
    <row r="12325" spans="1:11" ht="56.25" customHeight="1">
      <c r="A12325" s="98" t="s">
        <v>640</v>
      </c>
      <c r="B12325" s="125" t="s">
        <v>1315</v>
      </c>
      <c r="C12325" s="126">
        <v>42503</v>
      </c>
      <c r="D12325" s="98" t="s">
        <v>6</v>
      </c>
      <c r="E12325" s="98">
        <v>702198</v>
      </c>
      <c r="F12325" s="98"/>
      <c r="G12325" s="127" t="s">
        <v>3969</v>
      </c>
      <c r="H12325" s="128">
        <v>0</v>
      </c>
      <c r="I12325" s="128">
        <v>1040</v>
      </c>
      <c r="J12325" s="129">
        <v>1040</v>
      </c>
      <c r="K12325" s="101" t="s">
        <v>1388</v>
      </c>
    </row>
    <row r="12326" spans="1:11" ht="56.25" customHeight="1">
      <c r="A12326" s="98" t="s">
        <v>640</v>
      </c>
      <c r="B12326" s="125" t="s">
        <v>1315</v>
      </c>
      <c r="C12326" s="126">
        <v>42503</v>
      </c>
      <c r="D12326" s="98" t="s">
        <v>6</v>
      </c>
      <c r="E12326" s="98">
        <v>702200</v>
      </c>
      <c r="F12326" s="98"/>
      <c r="G12326" s="127" t="s">
        <v>3970</v>
      </c>
      <c r="H12326" s="128">
        <v>0</v>
      </c>
      <c r="I12326" s="128">
        <v>18745.12</v>
      </c>
      <c r="J12326" s="129">
        <v>18745.12</v>
      </c>
      <c r="K12326" s="101" t="s">
        <v>1388</v>
      </c>
    </row>
    <row r="12327" spans="1:11" ht="56.25" customHeight="1">
      <c r="A12327" s="98" t="s">
        <v>640</v>
      </c>
      <c r="B12327" s="125" t="s">
        <v>1315</v>
      </c>
      <c r="C12327" s="126">
        <v>42503</v>
      </c>
      <c r="D12327" s="98" t="s">
        <v>6</v>
      </c>
      <c r="E12327" s="98">
        <v>702201</v>
      </c>
      <c r="F12327" s="98"/>
      <c r="G12327" s="127" t="s">
        <v>3971</v>
      </c>
      <c r="H12327" s="128">
        <v>0</v>
      </c>
      <c r="I12327" s="128">
        <v>1524.96</v>
      </c>
      <c r="J12327" s="129">
        <v>1524.96</v>
      </c>
      <c r="K12327" s="101" t="s">
        <v>1388</v>
      </c>
    </row>
    <row r="12328" spans="1:11" ht="56.25" customHeight="1">
      <c r="A12328" s="98" t="s">
        <v>640</v>
      </c>
      <c r="B12328" s="125" t="s">
        <v>1315</v>
      </c>
      <c r="C12328" s="126">
        <v>42506</v>
      </c>
      <c r="D12328" s="98" t="s">
        <v>6</v>
      </c>
      <c r="E12328" s="98">
        <v>702722</v>
      </c>
      <c r="F12328" s="98"/>
      <c r="G12328" s="127" t="s">
        <v>4035</v>
      </c>
      <c r="H12328" s="128">
        <v>0</v>
      </c>
      <c r="I12328" s="128">
        <v>4536.07</v>
      </c>
      <c r="J12328" s="129">
        <v>4536.07</v>
      </c>
      <c r="K12328" s="101" t="s">
        <v>1388</v>
      </c>
    </row>
    <row r="12329" spans="1:11" ht="56.25" customHeight="1">
      <c r="A12329" s="98" t="s">
        <v>640</v>
      </c>
      <c r="B12329" s="125" t="s">
        <v>1315</v>
      </c>
      <c r="C12329" s="126">
        <v>42506</v>
      </c>
      <c r="D12329" s="98" t="s">
        <v>6</v>
      </c>
      <c r="E12329" s="98">
        <v>702723</v>
      </c>
      <c r="F12329" s="98"/>
      <c r="G12329" s="127" t="s">
        <v>4036</v>
      </c>
      <c r="H12329" s="128">
        <v>0</v>
      </c>
      <c r="I12329" s="128">
        <v>467.3</v>
      </c>
      <c r="J12329" s="129">
        <v>467.3</v>
      </c>
      <c r="K12329" s="101" t="s">
        <v>1388</v>
      </c>
    </row>
    <row r="12330" spans="1:11" ht="56.25" customHeight="1">
      <c r="A12330" s="98" t="s">
        <v>640</v>
      </c>
      <c r="B12330" s="125" t="s">
        <v>1315</v>
      </c>
      <c r="C12330" s="126">
        <v>42506</v>
      </c>
      <c r="D12330" s="98" t="s">
        <v>6</v>
      </c>
      <c r="E12330" s="98">
        <v>702724</v>
      </c>
      <c r="F12330" s="98"/>
      <c r="G12330" s="127" t="s">
        <v>4037</v>
      </c>
      <c r="H12330" s="128">
        <v>0</v>
      </c>
      <c r="I12330" s="128">
        <v>161.80000000000001</v>
      </c>
      <c r="J12330" s="129">
        <v>161.80000000000001</v>
      </c>
      <c r="K12330" s="101" t="s">
        <v>1388</v>
      </c>
    </row>
    <row r="12331" spans="1:11" ht="56.25" customHeight="1">
      <c r="A12331" s="98" t="s">
        <v>640</v>
      </c>
      <c r="B12331" s="125" t="s">
        <v>1315</v>
      </c>
      <c r="C12331" s="126">
        <v>42508</v>
      </c>
      <c r="D12331" s="98" t="s">
        <v>6</v>
      </c>
      <c r="E12331" s="98">
        <v>703601</v>
      </c>
      <c r="F12331" s="98"/>
      <c r="G12331" s="127" t="s">
        <v>4110</v>
      </c>
      <c r="H12331" s="128">
        <v>0</v>
      </c>
      <c r="I12331" s="128">
        <v>20486.849999999999</v>
      </c>
      <c r="J12331" s="129">
        <v>20486.849999999999</v>
      </c>
      <c r="K12331" s="101" t="s">
        <v>1388</v>
      </c>
    </row>
    <row r="12332" spans="1:11" ht="56.25" customHeight="1">
      <c r="A12332" s="98" t="s">
        <v>640</v>
      </c>
      <c r="B12332" s="125" t="s">
        <v>1315</v>
      </c>
      <c r="C12332" s="126">
        <v>42520</v>
      </c>
      <c r="D12332" s="98" t="s">
        <v>6</v>
      </c>
      <c r="E12332" s="98">
        <v>706819</v>
      </c>
      <c r="F12332" s="98"/>
      <c r="G12332" s="127" t="s">
        <v>4327</v>
      </c>
      <c r="H12332" s="128">
        <v>0</v>
      </c>
      <c r="I12332" s="128">
        <v>216055</v>
      </c>
      <c r="J12332" s="129">
        <v>216055</v>
      </c>
      <c r="K12332" s="101" t="s">
        <v>1388</v>
      </c>
    </row>
    <row r="12333" spans="1:11" ht="56.25" customHeight="1">
      <c r="A12333" s="98" t="s">
        <v>640</v>
      </c>
      <c r="B12333" s="125" t="s">
        <v>1315</v>
      </c>
      <c r="C12333" s="126">
        <v>42535</v>
      </c>
      <c r="D12333" s="98" t="s">
        <v>6</v>
      </c>
      <c r="E12333" s="98">
        <v>712078</v>
      </c>
      <c r="F12333" s="98"/>
      <c r="G12333" s="127" t="s">
        <v>4612</v>
      </c>
      <c r="H12333" s="128">
        <v>0</v>
      </c>
      <c r="I12333" s="128">
        <v>1040</v>
      </c>
      <c r="J12333" s="129">
        <v>1040</v>
      </c>
      <c r="K12333" s="101" t="s">
        <v>1388</v>
      </c>
    </row>
    <row r="12334" spans="1:11" ht="56.25" customHeight="1">
      <c r="A12334" s="98" t="s">
        <v>640</v>
      </c>
      <c r="B12334" s="125" t="s">
        <v>1315</v>
      </c>
      <c r="C12334" s="126">
        <v>42535</v>
      </c>
      <c r="D12334" s="98" t="s">
        <v>6</v>
      </c>
      <c r="E12334" s="98">
        <v>712101</v>
      </c>
      <c r="F12334" s="98"/>
      <c r="G12334" s="127" t="s">
        <v>4613</v>
      </c>
      <c r="H12334" s="128">
        <v>0</v>
      </c>
      <c r="I12334" s="128">
        <v>1524.96</v>
      </c>
      <c r="J12334" s="129">
        <v>1524.96</v>
      </c>
      <c r="K12334" s="101" t="s">
        <v>1388</v>
      </c>
    </row>
    <row r="12335" spans="1:11" ht="56.25" customHeight="1">
      <c r="A12335" s="98" t="s">
        <v>640</v>
      </c>
      <c r="B12335" s="125" t="s">
        <v>1315</v>
      </c>
      <c r="C12335" s="126">
        <v>42535</v>
      </c>
      <c r="D12335" s="98" t="s">
        <v>6</v>
      </c>
      <c r="E12335" s="98">
        <v>712105</v>
      </c>
      <c r="F12335" s="98"/>
      <c r="G12335" s="127" t="s">
        <v>4614</v>
      </c>
      <c r="H12335" s="128">
        <v>0</v>
      </c>
      <c r="I12335" s="128">
        <v>18054.259999999998</v>
      </c>
      <c r="J12335" s="129">
        <v>18054.259999999998</v>
      </c>
      <c r="K12335" s="101" t="s">
        <v>1388</v>
      </c>
    </row>
    <row r="12336" spans="1:11" ht="56.25" customHeight="1">
      <c r="A12336" s="98" t="s">
        <v>640</v>
      </c>
      <c r="B12336" s="125" t="s">
        <v>1315</v>
      </c>
      <c r="C12336" s="126">
        <v>42535</v>
      </c>
      <c r="D12336" s="98" t="s">
        <v>6</v>
      </c>
      <c r="E12336" s="98">
        <v>712205</v>
      </c>
      <c r="F12336" s="98"/>
      <c r="G12336" s="127" t="s">
        <v>4615</v>
      </c>
      <c r="H12336" s="128">
        <v>0</v>
      </c>
      <c r="I12336" s="128">
        <v>19608.95</v>
      </c>
      <c r="J12336" s="129">
        <v>19608.95</v>
      </c>
      <c r="K12336" s="101" t="s">
        <v>1388</v>
      </c>
    </row>
    <row r="12337" spans="1:11" ht="56.25" customHeight="1">
      <c r="A12337" s="98" t="s">
        <v>640</v>
      </c>
      <c r="B12337" s="125" t="s">
        <v>1315</v>
      </c>
      <c r="C12337" s="126">
        <v>42545</v>
      </c>
      <c r="D12337" s="98" t="s">
        <v>6</v>
      </c>
      <c r="E12337" s="98">
        <v>715407</v>
      </c>
      <c r="F12337" s="98"/>
      <c r="G12337" s="127" t="s">
        <v>4963</v>
      </c>
      <c r="H12337" s="128">
        <v>0</v>
      </c>
      <c r="I12337" s="128">
        <v>29119.25</v>
      </c>
      <c r="J12337" s="129">
        <v>29119.25</v>
      </c>
      <c r="K12337" s="101" t="s">
        <v>1388</v>
      </c>
    </row>
    <row r="12338" spans="1:11" ht="56.25" customHeight="1">
      <c r="A12338" s="98" t="s">
        <v>640</v>
      </c>
      <c r="B12338" s="125" t="s">
        <v>1315</v>
      </c>
      <c r="C12338" s="126">
        <v>42564</v>
      </c>
      <c r="D12338" s="98" t="s">
        <v>6</v>
      </c>
      <c r="E12338" s="98">
        <v>722058</v>
      </c>
      <c r="F12338" s="98"/>
      <c r="G12338" s="127" t="s">
        <v>5497</v>
      </c>
      <c r="H12338" s="128">
        <v>0</v>
      </c>
      <c r="I12338" s="128">
        <v>1524.96</v>
      </c>
      <c r="J12338" s="129">
        <v>1524.96</v>
      </c>
      <c r="K12338" s="101" t="s">
        <v>1388</v>
      </c>
    </row>
    <row r="12339" spans="1:11" ht="56.25" customHeight="1">
      <c r="A12339" s="98" t="s">
        <v>640</v>
      </c>
      <c r="B12339" s="125" t="s">
        <v>1315</v>
      </c>
      <c r="C12339" s="126">
        <v>42564</v>
      </c>
      <c r="D12339" s="98" t="s">
        <v>6</v>
      </c>
      <c r="E12339" s="98">
        <v>722059</v>
      </c>
      <c r="F12339" s="98"/>
      <c r="G12339" s="127" t="s">
        <v>5498</v>
      </c>
      <c r="H12339" s="128">
        <v>0</v>
      </c>
      <c r="I12339" s="128">
        <v>16787.11</v>
      </c>
      <c r="J12339" s="129">
        <v>16787.11</v>
      </c>
      <c r="K12339" s="101" t="s">
        <v>1388</v>
      </c>
    </row>
    <row r="12340" spans="1:11" ht="56.25" customHeight="1">
      <c r="A12340" s="98" t="s">
        <v>640</v>
      </c>
      <c r="B12340" s="125" t="s">
        <v>1315</v>
      </c>
      <c r="C12340" s="126">
        <v>42565</v>
      </c>
      <c r="D12340" s="98" t="s">
        <v>6</v>
      </c>
      <c r="E12340" s="98">
        <v>722587</v>
      </c>
      <c r="F12340" s="98"/>
      <c r="G12340" s="127" t="s">
        <v>5537</v>
      </c>
      <c r="H12340" s="128">
        <v>0</v>
      </c>
      <c r="I12340" s="128">
        <v>18158.189999999999</v>
      </c>
      <c r="J12340" s="129">
        <v>18158.189999999999</v>
      </c>
      <c r="K12340" s="101" t="s">
        <v>1388</v>
      </c>
    </row>
    <row r="12341" spans="1:11" ht="56.25" customHeight="1">
      <c r="A12341" s="98" t="s">
        <v>640</v>
      </c>
      <c r="B12341" s="125" t="s">
        <v>1315</v>
      </c>
      <c r="C12341" s="126">
        <v>42577</v>
      </c>
      <c r="D12341" s="98" t="s">
        <v>6</v>
      </c>
      <c r="E12341" s="98">
        <v>726264</v>
      </c>
      <c r="F12341" s="98"/>
      <c r="G12341" s="127" t="s">
        <v>5765</v>
      </c>
      <c r="H12341" s="128">
        <v>0</v>
      </c>
      <c r="I12341" s="128">
        <v>457.78</v>
      </c>
      <c r="J12341" s="129">
        <v>457.78</v>
      </c>
      <c r="K12341" s="101" t="s">
        <v>1388</v>
      </c>
    </row>
    <row r="12342" spans="1:11" ht="56.25" customHeight="1">
      <c r="A12342" s="98" t="s">
        <v>640</v>
      </c>
      <c r="B12342" s="125" t="s">
        <v>1315</v>
      </c>
      <c r="C12342" s="126">
        <v>42577</v>
      </c>
      <c r="D12342" s="98" t="s">
        <v>6</v>
      </c>
      <c r="E12342" s="98">
        <v>726266</v>
      </c>
      <c r="F12342" s="98"/>
      <c r="G12342" s="127" t="s">
        <v>5766</v>
      </c>
      <c r="H12342" s="128">
        <v>0</v>
      </c>
      <c r="I12342" s="128">
        <v>752.87</v>
      </c>
      <c r="J12342" s="129">
        <v>752.87</v>
      </c>
      <c r="K12342" s="101" t="s">
        <v>1388</v>
      </c>
    </row>
    <row r="12343" spans="1:11" ht="56.25" customHeight="1">
      <c r="A12343" s="98" t="s">
        <v>640</v>
      </c>
      <c r="B12343" s="125" t="s">
        <v>1315</v>
      </c>
      <c r="C12343" s="126">
        <v>42577</v>
      </c>
      <c r="D12343" s="98" t="s">
        <v>6</v>
      </c>
      <c r="E12343" s="98">
        <v>726269</v>
      </c>
      <c r="F12343" s="98"/>
      <c r="G12343" s="127" t="s">
        <v>5767</v>
      </c>
      <c r="H12343" s="128">
        <v>0</v>
      </c>
      <c r="I12343" s="128">
        <v>554.98</v>
      </c>
      <c r="J12343" s="129">
        <v>554.98</v>
      </c>
      <c r="K12343" s="101" t="s">
        <v>1388</v>
      </c>
    </row>
    <row r="12344" spans="1:11" ht="56.25" customHeight="1">
      <c r="A12344" s="98" t="s">
        <v>640</v>
      </c>
      <c r="B12344" s="125" t="s">
        <v>1315</v>
      </c>
      <c r="C12344" s="126">
        <v>42598</v>
      </c>
      <c r="D12344" s="98" t="s">
        <v>1366</v>
      </c>
      <c r="E12344" s="98">
        <v>733517</v>
      </c>
      <c r="F12344" s="98"/>
      <c r="G12344" s="127" t="s">
        <v>6323</v>
      </c>
      <c r="H12344" s="128">
        <v>0</v>
      </c>
      <c r="I12344" s="128">
        <v>1040</v>
      </c>
      <c r="J12344" s="129">
        <v>1040</v>
      </c>
      <c r="K12344" s="101" t="s">
        <v>1388</v>
      </c>
    </row>
    <row r="12345" spans="1:11" ht="56.25" customHeight="1">
      <c r="A12345" s="98" t="s">
        <v>640</v>
      </c>
      <c r="B12345" s="125" t="s">
        <v>1315</v>
      </c>
      <c r="C12345" s="126">
        <v>42598</v>
      </c>
      <c r="D12345" s="98" t="s">
        <v>1366</v>
      </c>
      <c r="E12345" s="98">
        <v>733521</v>
      </c>
      <c r="F12345" s="98"/>
      <c r="G12345" s="127" t="s">
        <v>6324</v>
      </c>
      <c r="H12345" s="128">
        <v>0</v>
      </c>
      <c r="I12345" s="128">
        <v>1524.96</v>
      </c>
      <c r="J12345" s="129">
        <v>1524.96</v>
      </c>
      <c r="K12345" s="101" t="s">
        <v>1388</v>
      </c>
    </row>
    <row r="12346" spans="1:11" ht="56.25" customHeight="1">
      <c r="A12346" s="98" t="s">
        <v>640</v>
      </c>
      <c r="B12346" s="125" t="s">
        <v>1315</v>
      </c>
      <c r="C12346" s="126">
        <v>42598</v>
      </c>
      <c r="D12346" s="98" t="s">
        <v>1366</v>
      </c>
      <c r="E12346" s="98">
        <v>733522</v>
      </c>
      <c r="F12346" s="98"/>
      <c r="G12346" s="127" t="s">
        <v>6325</v>
      </c>
      <c r="H12346" s="128">
        <v>0</v>
      </c>
      <c r="I12346" s="128">
        <v>16542.47</v>
      </c>
      <c r="J12346" s="129">
        <v>16542.47</v>
      </c>
      <c r="K12346" s="101" t="s">
        <v>1388</v>
      </c>
    </row>
    <row r="12347" spans="1:11" ht="56.25" customHeight="1">
      <c r="A12347" s="98" t="s">
        <v>640</v>
      </c>
      <c r="B12347" s="125" t="s">
        <v>1315</v>
      </c>
      <c r="C12347" s="126">
        <v>42608</v>
      </c>
      <c r="D12347" s="98" t="s">
        <v>1366</v>
      </c>
      <c r="E12347" s="98">
        <v>737246</v>
      </c>
      <c r="F12347" s="98"/>
      <c r="G12347" s="127" t="s">
        <v>6617</v>
      </c>
      <c r="H12347" s="128">
        <v>0</v>
      </c>
      <c r="I12347" s="128">
        <v>16196.65</v>
      </c>
      <c r="J12347" s="129">
        <v>16196.65</v>
      </c>
      <c r="K12347" s="101" t="s">
        <v>1388</v>
      </c>
    </row>
    <row r="12348" spans="1:11" ht="56.25" customHeight="1">
      <c r="A12348" s="98" t="s">
        <v>640</v>
      </c>
      <c r="B12348" s="125" t="s">
        <v>1315</v>
      </c>
      <c r="C12348" s="126">
        <v>42608</v>
      </c>
      <c r="D12348" s="98" t="s">
        <v>1366</v>
      </c>
      <c r="E12348" s="98">
        <v>737260</v>
      </c>
      <c r="F12348" s="98"/>
      <c r="G12348" s="127" t="s">
        <v>6617</v>
      </c>
      <c r="H12348" s="128">
        <v>0</v>
      </c>
      <c r="I12348" s="128">
        <v>2148.34</v>
      </c>
      <c r="J12348" s="129">
        <v>2148.34</v>
      </c>
      <c r="K12348" s="101" t="s">
        <v>1388</v>
      </c>
    </row>
    <row r="12349" spans="1:11" ht="56.25" customHeight="1">
      <c r="A12349" s="98" t="s">
        <v>640</v>
      </c>
      <c r="B12349" s="125" t="s">
        <v>1315</v>
      </c>
      <c r="C12349" s="126">
        <v>42627</v>
      </c>
      <c r="D12349" s="98" t="s">
        <v>1366</v>
      </c>
      <c r="E12349" s="98">
        <v>743861</v>
      </c>
      <c r="F12349" s="98"/>
      <c r="G12349" s="127" t="s">
        <v>7114</v>
      </c>
      <c r="H12349" s="128">
        <v>0</v>
      </c>
      <c r="I12349" s="128">
        <v>1040</v>
      </c>
      <c r="J12349" s="129">
        <v>1040</v>
      </c>
      <c r="K12349" s="101" t="s">
        <v>1388</v>
      </c>
    </row>
    <row r="12350" spans="1:11" ht="56.25" customHeight="1">
      <c r="A12350" s="98" t="s">
        <v>640</v>
      </c>
      <c r="B12350" s="125" t="s">
        <v>1315</v>
      </c>
      <c r="C12350" s="126">
        <v>42627</v>
      </c>
      <c r="D12350" s="98" t="s">
        <v>1366</v>
      </c>
      <c r="E12350" s="98">
        <v>743864</v>
      </c>
      <c r="F12350" s="98"/>
      <c r="G12350" s="127" t="s">
        <v>7115</v>
      </c>
      <c r="H12350" s="128">
        <v>0</v>
      </c>
      <c r="I12350" s="128">
        <v>1524.96</v>
      </c>
      <c r="J12350" s="129">
        <v>1524.96</v>
      </c>
      <c r="K12350" s="101" t="s">
        <v>1388</v>
      </c>
    </row>
    <row r="12351" spans="1:11" ht="56.25" customHeight="1">
      <c r="A12351" s="98" t="s">
        <v>640</v>
      </c>
      <c r="B12351" s="125" t="s">
        <v>1315</v>
      </c>
      <c r="C12351" s="126">
        <v>42627</v>
      </c>
      <c r="D12351" s="98" t="s">
        <v>1366</v>
      </c>
      <c r="E12351" s="98">
        <v>743865</v>
      </c>
      <c r="F12351" s="98"/>
      <c r="G12351" s="127" t="s">
        <v>7116</v>
      </c>
      <c r="H12351" s="128">
        <v>0</v>
      </c>
      <c r="I12351" s="128">
        <v>15354.46</v>
      </c>
      <c r="J12351" s="129">
        <v>15354.46</v>
      </c>
      <c r="K12351" s="101" t="s">
        <v>1388</v>
      </c>
    </row>
    <row r="12352" spans="1:11" ht="56.25" customHeight="1">
      <c r="A12352" s="98" t="s">
        <v>640</v>
      </c>
      <c r="B12352" s="125" t="s">
        <v>641</v>
      </c>
      <c r="C12352" s="126">
        <v>42380</v>
      </c>
      <c r="D12352" s="98" t="s">
        <v>3</v>
      </c>
      <c r="E12352" s="98">
        <v>1339253</v>
      </c>
      <c r="F12352" s="98"/>
      <c r="G12352" s="127" t="s">
        <v>7848</v>
      </c>
      <c r="H12352" s="128">
        <v>0</v>
      </c>
      <c r="I12352" s="128">
        <v>1405.08</v>
      </c>
      <c r="J12352" s="129">
        <v>1405.08</v>
      </c>
      <c r="K12352" s="101" t="s">
        <v>1388</v>
      </c>
    </row>
    <row r="12353" spans="1:11" ht="56.25" customHeight="1">
      <c r="A12353" s="98" t="s">
        <v>640</v>
      </c>
      <c r="B12353" s="125" t="s">
        <v>641</v>
      </c>
      <c r="C12353" s="126">
        <v>42381</v>
      </c>
      <c r="D12353" s="98" t="s">
        <v>3</v>
      </c>
      <c r="E12353" s="98">
        <v>1339746</v>
      </c>
      <c r="F12353" s="98"/>
      <c r="G12353" s="127" t="s">
        <v>7883</v>
      </c>
      <c r="H12353" s="128">
        <v>0</v>
      </c>
      <c r="I12353" s="128">
        <v>2343.65</v>
      </c>
      <c r="J12353" s="129">
        <v>2343.65</v>
      </c>
      <c r="K12353" s="101" t="s">
        <v>1388</v>
      </c>
    </row>
    <row r="12354" spans="1:11" ht="56.25" customHeight="1">
      <c r="A12354" s="98" t="s">
        <v>640</v>
      </c>
      <c r="B12354" s="125" t="s">
        <v>641</v>
      </c>
      <c r="C12354" s="126">
        <v>42389</v>
      </c>
      <c r="D12354" s="98" t="s">
        <v>3</v>
      </c>
      <c r="E12354" s="98">
        <v>1342695</v>
      </c>
      <c r="F12354" s="98"/>
      <c r="G12354" s="127" t="s">
        <v>8039</v>
      </c>
      <c r="H12354" s="128">
        <v>0</v>
      </c>
      <c r="I12354" s="128">
        <v>5504.3</v>
      </c>
      <c r="J12354" s="129">
        <v>5504.3</v>
      </c>
      <c r="K12354" s="101" t="s">
        <v>1388</v>
      </c>
    </row>
    <row r="12355" spans="1:11" ht="56.25" customHeight="1">
      <c r="A12355" s="98" t="s">
        <v>640</v>
      </c>
      <c r="B12355" s="125" t="s">
        <v>641</v>
      </c>
      <c r="C12355" s="126">
        <v>42395</v>
      </c>
      <c r="D12355" s="98" t="s">
        <v>3</v>
      </c>
      <c r="E12355" s="98">
        <v>1344304</v>
      </c>
      <c r="F12355" s="98"/>
      <c r="G12355" s="127" t="s">
        <v>8125</v>
      </c>
      <c r="H12355" s="128">
        <v>0</v>
      </c>
      <c r="I12355" s="128">
        <v>840.38</v>
      </c>
      <c r="J12355" s="129">
        <v>840.38</v>
      </c>
      <c r="K12355" s="101" t="s">
        <v>1388</v>
      </c>
    </row>
    <row r="12356" spans="1:11" ht="56.25" customHeight="1">
      <c r="A12356" s="98" t="s">
        <v>640</v>
      </c>
      <c r="B12356" s="125" t="s">
        <v>641</v>
      </c>
      <c r="C12356" s="126">
        <v>42395</v>
      </c>
      <c r="D12356" s="98" t="s">
        <v>3</v>
      </c>
      <c r="E12356" s="98">
        <v>1344307</v>
      </c>
      <c r="F12356" s="98"/>
      <c r="G12356" s="127" t="s">
        <v>8126</v>
      </c>
      <c r="H12356" s="128">
        <v>0</v>
      </c>
      <c r="I12356" s="128">
        <v>3342.32</v>
      </c>
      <c r="J12356" s="129">
        <v>3342.32</v>
      </c>
      <c r="K12356" s="101" t="s">
        <v>1388</v>
      </c>
    </row>
    <row r="12357" spans="1:11" ht="56.25" customHeight="1">
      <c r="A12357" s="98" t="s">
        <v>640</v>
      </c>
      <c r="B12357" s="125" t="s">
        <v>641</v>
      </c>
      <c r="C12357" s="126">
        <v>42397</v>
      </c>
      <c r="D12357" s="98" t="s">
        <v>3</v>
      </c>
      <c r="E12357" s="98">
        <v>1345261</v>
      </c>
      <c r="F12357" s="98"/>
      <c r="G12357" s="127" t="s">
        <v>8163</v>
      </c>
      <c r="H12357" s="128">
        <v>0</v>
      </c>
      <c r="I12357" s="128">
        <v>1349193.23</v>
      </c>
      <c r="J12357" s="129">
        <v>1349193.23</v>
      </c>
      <c r="K12357" s="101" t="s">
        <v>1388</v>
      </c>
    </row>
    <row r="12358" spans="1:11" ht="56.25" customHeight="1">
      <c r="A12358" s="98" t="s">
        <v>640</v>
      </c>
      <c r="B12358" s="125" t="s">
        <v>641</v>
      </c>
      <c r="C12358" s="126">
        <v>42403</v>
      </c>
      <c r="D12358" s="98" t="s">
        <v>3</v>
      </c>
      <c r="E12358" s="98">
        <v>1347241</v>
      </c>
      <c r="F12358" s="98"/>
      <c r="G12358" s="127" t="s">
        <v>8248</v>
      </c>
      <c r="H12358" s="128">
        <v>0</v>
      </c>
      <c r="I12358" s="128">
        <v>13537.36</v>
      </c>
      <c r="J12358" s="129">
        <v>13537.36</v>
      </c>
      <c r="K12358" s="101" t="s">
        <v>1388</v>
      </c>
    </row>
    <row r="12359" spans="1:11" ht="56.25" customHeight="1">
      <c r="A12359" s="98" t="s">
        <v>640</v>
      </c>
      <c r="B12359" s="125" t="s">
        <v>641</v>
      </c>
      <c r="C12359" s="126">
        <v>42410</v>
      </c>
      <c r="D12359" s="98" t="s">
        <v>3</v>
      </c>
      <c r="E12359" s="98">
        <v>1348341</v>
      </c>
      <c r="F12359" s="98"/>
      <c r="G12359" s="127" t="s">
        <v>8295</v>
      </c>
      <c r="H12359" s="128">
        <v>0</v>
      </c>
      <c r="I12359" s="128">
        <v>158049.76</v>
      </c>
      <c r="J12359" s="129">
        <v>158049.76</v>
      </c>
      <c r="K12359" s="101" t="s">
        <v>1388</v>
      </c>
    </row>
    <row r="12360" spans="1:11" ht="56.25" customHeight="1">
      <c r="A12360" s="98" t="s">
        <v>640</v>
      </c>
      <c r="B12360" s="125" t="s">
        <v>641</v>
      </c>
      <c r="C12360" s="126">
        <v>42426</v>
      </c>
      <c r="D12360" s="98" t="s">
        <v>3</v>
      </c>
      <c r="E12360" s="98">
        <v>1354370</v>
      </c>
      <c r="F12360" s="98"/>
      <c r="G12360" s="127" t="s">
        <v>8562</v>
      </c>
      <c r="H12360" s="128">
        <v>0</v>
      </c>
      <c r="I12360" s="128">
        <v>185.37</v>
      </c>
      <c r="J12360" s="129">
        <v>185.37</v>
      </c>
      <c r="K12360" s="101" t="s">
        <v>1388</v>
      </c>
    </row>
    <row r="12361" spans="1:11" ht="56.25" customHeight="1">
      <c r="A12361" s="98" t="s">
        <v>640</v>
      </c>
      <c r="B12361" s="125" t="s">
        <v>641</v>
      </c>
      <c r="C12361" s="126">
        <v>42431</v>
      </c>
      <c r="D12361" s="98" t="s">
        <v>3</v>
      </c>
      <c r="E12361" s="98">
        <v>1355775</v>
      </c>
      <c r="F12361" s="98"/>
      <c r="G12361" s="127" t="s">
        <v>8657</v>
      </c>
      <c r="H12361" s="128">
        <v>0</v>
      </c>
      <c r="I12361" s="128">
        <v>448.51</v>
      </c>
      <c r="J12361" s="129">
        <v>448.51</v>
      </c>
      <c r="K12361" s="101" t="s">
        <v>1388</v>
      </c>
    </row>
    <row r="12362" spans="1:11" ht="56.25" customHeight="1">
      <c r="A12362" s="98" t="s">
        <v>640</v>
      </c>
      <c r="B12362" s="125" t="s">
        <v>641</v>
      </c>
      <c r="C12362" s="126">
        <v>42432</v>
      </c>
      <c r="D12362" s="98" t="s">
        <v>3</v>
      </c>
      <c r="E12362" s="98">
        <v>1356261</v>
      </c>
      <c r="F12362" s="98"/>
      <c r="G12362" s="127" t="s">
        <v>8675</v>
      </c>
      <c r="H12362" s="128">
        <v>0</v>
      </c>
      <c r="I12362" s="128">
        <v>33202.199999999997</v>
      </c>
      <c r="J12362" s="129">
        <v>33202.199999999997</v>
      </c>
      <c r="K12362" s="101" t="s">
        <v>1388</v>
      </c>
    </row>
    <row r="12363" spans="1:11" ht="56.25" customHeight="1">
      <c r="A12363" s="98" t="s">
        <v>640</v>
      </c>
      <c r="B12363" s="125" t="s">
        <v>641</v>
      </c>
      <c r="C12363" s="126">
        <v>42439</v>
      </c>
      <c r="D12363" s="98" t="s">
        <v>3</v>
      </c>
      <c r="E12363" s="98">
        <v>1358482</v>
      </c>
      <c r="F12363" s="98"/>
      <c r="G12363" s="127" t="s">
        <v>8810</v>
      </c>
      <c r="H12363" s="128">
        <v>0</v>
      </c>
      <c r="I12363" s="128">
        <v>242322.24</v>
      </c>
      <c r="J12363" s="129">
        <v>242322.24</v>
      </c>
      <c r="K12363" s="101" t="s">
        <v>1388</v>
      </c>
    </row>
    <row r="12364" spans="1:11" ht="56.25" customHeight="1">
      <c r="A12364" s="98" t="s">
        <v>640</v>
      </c>
      <c r="B12364" s="125" t="s">
        <v>641</v>
      </c>
      <c r="C12364" s="126">
        <v>42440</v>
      </c>
      <c r="D12364" s="98" t="s">
        <v>3</v>
      </c>
      <c r="E12364" s="98">
        <v>1358922</v>
      </c>
      <c r="F12364" s="98"/>
      <c r="G12364" s="127" t="s">
        <v>8823</v>
      </c>
      <c r="H12364" s="128">
        <v>0</v>
      </c>
      <c r="I12364" s="128">
        <v>45219.090000000004</v>
      </c>
      <c r="J12364" s="129">
        <v>45219.090000000004</v>
      </c>
      <c r="K12364" s="101" t="s">
        <v>1388</v>
      </c>
    </row>
    <row r="12365" spans="1:11" ht="56.25" customHeight="1">
      <c r="A12365" s="98" t="s">
        <v>640</v>
      </c>
      <c r="B12365" s="125" t="s">
        <v>641</v>
      </c>
      <c r="C12365" s="126">
        <v>42443</v>
      </c>
      <c r="D12365" s="98" t="s">
        <v>3</v>
      </c>
      <c r="E12365" s="98">
        <v>1359319</v>
      </c>
      <c r="F12365" s="98"/>
      <c r="G12365" s="127" t="s">
        <v>8840</v>
      </c>
      <c r="H12365" s="128">
        <v>0</v>
      </c>
      <c r="I12365" s="128">
        <v>2289.59</v>
      </c>
      <c r="J12365" s="129">
        <v>2289.59</v>
      </c>
      <c r="K12365" s="101" t="s">
        <v>1388</v>
      </c>
    </row>
    <row r="12366" spans="1:11" ht="56.25" customHeight="1">
      <c r="A12366" s="98" t="s">
        <v>640</v>
      </c>
      <c r="B12366" s="125" t="s">
        <v>641</v>
      </c>
      <c r="C12366" s="126">
        <v>42451</v>
      </c>
      <c r="D12366" s="98" t="s">
        <v>3</v>
      </c>
      <c r="E12366" s="98">
        <v>1361941</v>
      </c>
      <c r="F12366" s="98"/>
      <c r="G12366" s="127" t="s">
        <v>8973</v>
      </c>
      <c r="H12366" s="128">
        <v>0</v>
      </c>
      <c r="I12366" s="128">
        <v>158.9</v>
      </c>
      <c r="J12366" s="129">
        <v>158.9</v>
      </c>
      <c r="K12366" s="101" t="s">
        <v>1388</v>
      </c>
    </row>
    <row r="12367" spans="1:11" ht="56.25" customHeight="1">
      <c r="A12367" s="98" t="s">
        <v>640</v>
      </c>
      <c r="B12367" s="125" t="s">
        <v>641</v>
      </c>
      <c r="C12367" s="126">
        <v>42451</v>
      </c>
      <c r="D12367" s="98" t="s">
        <v>3</v>
      </c>
      <c r="E12367" s="98">
        <v>1361944</v>
      </c>
      <c r="F12367" s="98"/>
      <c r="G12367" s="127" t="s">
        <v>8974</v>
      </c>
      <c r="H12367" s="128">
        <v>0</v>
      </c>
      <c r="I12367" s="128">
        <v>631.96</v>
      </c>
      <c r="J12367" s="129">
        <v>631.96</v>
      </c>
      <c r="K12367" s="101" t="s">
        <v>1388</v>
      </c>
    </row>
    <row r="12368" spans="1:11" ht="56.25" customHeight="1">
      <c r="A12368" s="98" t="s">
        <v>640</v>
      </c>
      <c r="B12368" s="125" t="s">
        <v>641</v>
      </c>
      <c r="C12368" s="126">
        <v>42464</v>
      </c>
      <c r="D12368" s="98" t="s">
        <v>3</v>
      </c>
      <c r="E12368" s="98">
        <v>1365558</v>
      </c>
      <c r="F12368" s="98"/>
      <c r="G12368" s="127" t="s">
        <v>9179</v>
      </c>
      <c r="H12368" s="128">
        <v>0</v>
      </c>
      <c r="I12368" s="128">
        <v>4530.58</v>
      </c>
      <c r="J12368" s="129">
        <v>4530.58</v>
      </c>
      <c r="K12368" s="101" t="s">
        <v>1388</v>
      </c>
    </row>
    <row r="12369" spans="1:11" ht="56.25" customHeight="1">
      <c r="A12369" s="98" t="s">
        <v>640</v>
      </c>
      <c r="B12369" s="125" t="s">
        <v>641</v>
      </c>
      <c r="C12369" s="126">
        <v>42465</v>
      </c>
      <c r="D12369" s="98" t="s">
        <v>3</v>
      </c>
      <c r="E12369" s="98">
        <v>1366069</v>
      </c>
      <c r="F12369" s="98"/>
      <c r="G12369" s="127" t="s">
        <v>9211</v>
      </c>
      <c r="H12369" s="128">
        <v>0</v>
      </c>
      <c r="I12369" s="128">
        <v>13197.66</v>
      </c>
      <c r="J12369" s="129">
        <v>13197.66</v>
      </c>
      <c r="K12369" s="101" t="s">
        <v>1388</v>
      </c>
    </row>
    <row r="12370" spans="1:11" ht="56.25" customHeight="1">
      <c r="A12370" s="98" t="s">
        <v>640</v>
      </c>
      <c r="B12370" s="125" t="s">
        <v>641</v>
      </c>
      <c r="C12370" s="126">
        <v>42471</v>
      </c>
      <c r="D12370" s="98" t="s">
        <v>3</v>
      </c>
      <c r="E12370" s="98">
        <v>1367849</v>
      </c>
      <c r="F12370" s="98"/>
      <c r="G12370" s="127" t="s">
        <v>9303</v>
      </c>
      <c r="H12370" s="128">
        <v>0</v>
      </c>
      <c r="I12370" s="128">
        <v>3889.01</v>
      </c>
      <c r="J12370" s="129">
        <v>3889.01</v>
      </c>
      <c r="K12370" s="101" t="s">
        <v>1388</v>
      </c>
    </row>
    <row r="12371" spans="1:11" ht="56.25" customHeight="1">
      <c r="A12371" s="98" t="s">
        <v>640</v>
      </c>
      <c r="B12371" s="125" t="s">
        <v>641</v>
      </c>
      <c r="C12371" s="126">
        <v>42471</v>
      </c>
      <c r="D12371" s="98" t="s">
        <v>3</v>
      </c>
      <c r="E12371" s="98">
        <v>1367852</v>
      </c>
      <c r="F12371" s="98"/>
      <c r="G12371" s="127" t="s">
        <v>9306</v>
      </c>
      <c r="H12371" s="128">
        <v>0</v>
      </c>
      <c r="I12371" s="128">
        <v>62.88</v>
      </c>
      <c r="J12371" s="129">
        <v>62.88</v>
      </c>
      <c r="K12371" s="101" t="s">
        <v>1388</v>
      </c>
    </row>
    <row r="12372" spans="1:11" ht="56.25" customHeight="1">
      <c r="A12372" s="98" t="s">
        <v>640</v>
      </c>
      <c r="B12372" s="125" t="s">
        <v>641</v>
      </c>
      <c r="C12372" s="126">
        <v>42471</v>
      </c>
      <c r="D12372" s="98" t="s">
        <v>3</v>
      </c>
      <c r="E12372" s="98">
        <v>1367874</v>
      </c>
      <c r="F12372" s="98"/>
      <c r="G12372" s="127" t="s">
        <v>9308</v>
      </c>
      <c r="H12372" s="128">
        <v>0</v>
      </c>
      <c r="I12372" s="128">
        <v>335.34000000000003</v>
      </c>
      <c r="J12372" s="129">
        <v>335.34000000000003</v>
      </c>
      <c r="K12372" s="101" t="s">
        <v>1388</v>
      </c>
    </row>
    <row r="12373" spans="1:11" ht="56.25" customHeight="1">
      <c r="A12373" s="98" t="s">
        <v>640</v>
      </c>
      <c r="B12373" s="125" t="s">
        <v>641</v>
      </c>
      <c r="C12373" s="126">
        <v>42471</v>
      </c>
      <c r="D12373" s="98" t="s">
        <v>3</v>
      </c>
      <c r="E12373" s="98">
        <v>1367876</v>
      </c>
      <c r="F12373" s="98"/>
      <c r="G12373" s="127" t="s">
        <v>9309</v>
      </c>
      <c r="H12373" s="128">
        <v>0</v>
      </c>
      <c r="I12373" s="128">
        <v>1333.69</v>
      </c>
      <c r="J12373" s="129">
        <v>1333.69</v>
      </c>
      <c r="K12373" s="101" t="s">
        <v>1388</v>
      </c>
    </row>
    <row r="12374" spans="1:11" ht="56.25" customHeight="1">
      <c r="A12374" s="98" t="s">
        <v>640</v>
      </c>
      <c r="B12374" s="125" t="s">
        <v>641</v>
      </c>
      <c r="C12374" s="126">
        <v>42472</v>
      </c>
      <c r="D12374" s="98" t="s">
        <v>3</v>
      </c>
      <c r="E12374" s="98">
        <v>1368336</v>
      </c>
      <c r="F12374" s="98"/>
      <c r="G12374" s="127" t="s">
        <v>9340</v>
      </c>
      <c r="H12374" s="128">
        <v>0</v>
      </c>
      <c r="I12374" s="128">
        <v>210340.62</v>
      </c>
      <c r="J12374" s="129">
        <v>210340.62</v>
      </c>
      <c r="K12374" s="101" t="s">
        <v>1388</v>
      </c>
    </row>
    <row r="12375" spans="1:11" ht="56.25" customHeight="1">
      <c r="A12375" s="98" t="s">
        <v>640</v>
      </c>
      <c r="B12375" s="125" t="s">
        <v>641</v>
      </c>
      <c r="C12375" s="126">
        <v>42473</v>
      </c>
      <c r="D12375" s="98" t="s">
        <v>3</v>
      </c>
      <c r="E12375" s="98">
        <v>1368799</v>
      </c>
      <c r="F12375" s="98"/>
      <c r="G12375" s="127" t="s">
        <v>9354</v>
      </c>
      <c r="H12375" s="128">
        <v>0</v>
      </c>
      <c r="I12375" s="128">
        <v>25035.52</v>
      </c>
      <c r="J12375" s="129">
        <v>25035.52</v>
      </c>
      <c r="K12375" s="101" t="s">
        <v>1388</v>
      </c>
    </row>
    <row r="12376" spans="1:11" ht="56.25" customHeight="1">
      <c r="A12376" s="98" t="s">
        <v>640</v>
      </c>
      <c r="B12376" s="125" t="s">
        <v>641</v>
      </c>
      <c r="C12376" s="126">
        <v>42474</v>
      </c>
      <c r="D12376" s="98" t="s">
        <v>3</v>
      </c>
      <c r="E12376" s="98">
        <v>1369158</v>
      </c>
      <c r="F12376" s="98"/>
      <c r="G12376" s="127" t="s">
        <v>9371</v>
      </c>
      <c r="H12376" s="128">
        <v>0</v>
      </c>
      <c r="I12376" s="128">
        <v>832.42000000000007</v>
      </c>
      <c r="J12376" s="129">
        <v>832.42000000000007</v>
      </c>
      <c r="K12376" s="101" t="s">
        <v>1388</v>
      </c>
    </row>
    <row r="12377" spans="1:11" ht="56.25" customHeight="1">
      <c r="A12377" s="98" t="s">
        <v>640</v>
      </c>
      <c r="B12377" s="125" t="s">
        <v>641</v>
      </c>
      <c r="C12377" s="126">
        <v>42474</v>
      </c>
      <c r="D12377" s="98" t="s">
        <v>3</v>
      </c>
      <c r="E12377" s="98">
        <v>1369161</v>
      </c>
      <c r="F12377" s="98"/>
      <c r="G12377" s="127" t="s">
        <v>9372</v>
      </c>
      <c r="H12377" s="128">
        <v>0</v>
      </c>
      <c r="I12377" s="128">
        <v>209.3</v>
      </c>
      <c r="J12377" s="129">
        <v>209.3</v>
      </c>
      <c r="K12377" s="101" t="s">
        <v>1388</v>
      </c>
    </row>
    <row r="12378" spans="1:11" ht="56.25" customHeight="1">
      <c r="A12378" s="98" t="s">
        <v>640</v>
      </c>
      <c r="B12378" s="125" t="s">
        <v>641</v>
      </c>
      <c r="C12378" s="126">
        <v>42475</v>
      </c>
      <c r="D12378" s="98" t="s">
        <v>3</v>
      </c>
      <c r="E12378" s="98">
        <v>1369773</v>
      </c>
      <c r="F12378" s="98"/>
      <c r="G12378" s="127" t="s">
        <v>9399</v>
      </c>
      <c r="H12378" s="128">
        <v>0</v>
      </c>
      <c r="I12378" s="128">
        <v>3085.7400000000002</v>
      </c>
      <c r="J12378" s="129">
        <v>3085.7400000000002</v>
      </c>
      <c r="K12378" s="101" t="s">
        <v>1388</v>
      </c>
    </row>
    <row r="12379" spans="1:11" ht="56.25" customHeight="1">
      <c r="A12379" s="98" t="s">
        <v>640</v>
      </c>
      <c r="B12379" s="125" t="s">
        <v>641</v>
      </c>
      <c r="C12379" s="126">
        <v>42478</v>
      </c>
      <c r="D12379" s="98" t="s">
        <v>3</v>
      </c>
      <c r="E12379" s="98">
        <v>1370231</v>
      </c>
      <c r="F12379" s="98"/>
      <c r="G12379" s="127" t="s">
        <v>9435</v>
      </c>
      <c r="H12379" s="128">
        <v>0</v>
      </c>
      <c r="I12379" s="128">
        <v>233.05</v>
      </c>
      <c r="J12379" s="129">
        <v>233.05</v>
      </c>
      <c r="K12379" s="101" t="s">
        <v>1388</v>
      </c>
    </row>
    <row r="12380" spans="1:11" ht="56.25" customHeight="1">
      <c r="A12380" s="98" t="s">
        <v>640</v>
      </c>
      <c r="B12380" s="125" t="s">
        <v>641</v>
      </c>
      <c r="C12380" s="126">
        <v>42478</v>
      </c>
      <c r="D12380" s="98" t="s">
        <v>3</v>
      </c>
      <c r="E12380" s="98">
        <v>1370234</v>
      </c>
      <c r="F12380" s="98"/>
      <c r="G12380" s="127" t="s">
        <v>9436</v>
      </c>
      <c r="H12380" s="128">
        <v>0</v>
      </c>
      <c r="I12380" s="128">
        <v>926.88</v>
      </c>
      <c r="J12380" s="129">
        <v>926.88</v>
      </c>
      <c r="K12380" s="101" t="s">
        <v>1388</v>
      </c>
    </row>
    <row r="12381" spans="1:11" ht="56.25" customHeight="1">
      <c r="A12381" s="98" t="s">
        <v>640</v>
      </c>
      <c r="B12381" s="125" t="s">
        <v>641</v>
      </c>
      <c r="C12381" s="126">
        <v>42494</v>
      </c>
      <c r="D12381" s="98" t="s">
        <v>3</v>
      </c>
      <c r="E12381" s="98">
        <v>1375456</v>
      </c>
      <c r="F12381" s="98"/>
      <c r="G12381" s="127" t="s">
        <v>9731</v>
      </c>
      <c r="H12381" s="128">
        <v>0</v>
      </c>
      <c r="I12381" s="128">
        <v>10210</v>
      </c>
      <c r="J12381" s="129">
        <v>10210</v>
      </c>
      <c r="K12381" s="101" t="s">
        <v>1388</v>
      </c>
    </row>
    <row r="12382" spans="1:11" ht="56.25" customHeight="1">
      <c r="A12382" s="98" t="s">
        <v>640</v>
      </c>
      <c r="B12382" s="125" t="s">
        <v>641</v>
      </c>
      <c r="C12382" s="126">
        <v>42495</v>
      </c>
      <c r="D12382" s="98" t="s">
        <v>3</v>
      </c>
      <c r="E12382" s="98">
        <v>1375990</v>
      </c>
      <c r="F12382" s="98"/>
      <c r="G12382" s="127" t="s">
        <v>9757</v>
      </c>
      <c r="H12382" s="128">
        <v>0</v>
      </c>
      <c r="I12382" s="128">
        <v>950.47</v>
      </c>
      <c r="J12382" s="129">
        <v>950.47</v>
      </c>
      <c r="K12382" s="101" t="s">
        <v>1388</v>
      </c>
    </row>
    <row r="12383" spans="1:11" ht="56.25" customHeight="1">
      <c r="A12383" s="98" t="s">
        <v>640</v>
      </c>
      <c r="B12383" s="125" t="s">
        <v>641</v>
      </c>
      <c r="C12383" s="126">
        <v>42500</v>
      </c>
      <c r="D12383" s="98" t="s">
        <v>3</v>
      </c>
      <c r="E12383" s="98">
        <v>1377415</v>
      </c>
      <c r="F12383" s="98"/>
      <c r="G12383" s="127" t="s">
        <v>9822</v>
      </c>
      <c r="H12383" s="128">
        <v>0</v>
      </c>
      <c r="I12383" s="128">
        <v>125643.07</v>
      </c>
      <c r="J12383" s="129">
        <v>125643.07</v>
      </c>
      <c r="K12383" s="101" t="s">
        <v>1388</v>
      </c>
    </row>
    <row r="12384" spans="1:11" ht="56.25" customHeight="1">
      <c r="A12384" s="98" t="s">
        <v>640</v>
      </c>
      <c r="B12384" s="125" t="s">
        <v>641</v>
      </c>
      <c r="C12384" s="126">
        <v>42500</v>
      </c>
      <c r="D12384" s="98" t="s">
        <v>3</v>
      </c>
      <c r="E12384" s="98">
        <v>1377418</v>
      </c>
      <c r="F12384" s="98"/>
      <c r="G12384" s="127" t="s">
        <v>9823</v>
      </c>
      <c r="H12384" s="128">
        <v>0</v>
      </c>
      <c r="I12384" s="128">
        <v>3399.59</v>
      </c>
      <c r="J12384" s="129">
        <v>3399.59</v>
      </c>
      <c r="K12384" s="101" t="s">
        <v>1388</v>
      </c>
    </row>
    <row r="12385" spans="1:11" ht="56.25" customHeight="1">
      <c r="A12385" s="98" t="s">
        <v>640</v>
      </c>
      <c r="B12385" s="125" t="s">
        <v>641</v>
      </c>
      <c r="C12385" s="126">
        <v>42501</v>
      </c>
      <c r="D12385" s="98" t="s">
        <v>3</v>
      </c>
      <c r="E12385" s="98">
        <v>1377718</v>
      </c>
      <c r="F12385" s="98"/>
      <c r="G12385" s="127" t="s">
        <v>9846</v>
      </c>
      <c r="H12385" s="128">
        <v>0</v>
      </c>
      <c r="I12385" s="128">
        <v>5020.17</v>
      </c>
      <c r="J12385" s="129">
        <v>5020.17</v>
      </c>
      <c r="K12385" s="101" t="s">
        <v>1388</v>
      </c>
    </row>
    <row r="12386" spans="1:11" ht="56.25" customHeight="1">
      <c r="A12386" s="98" t="s">
        <v>640</v>
      </c>
      <c r="B12386" s="125" t="s">
        <v>641</v>
      </c>
      <c r="C12386" s="126">
        <v>42503</v>
      </c>
      <c r="D12386" s="98" t="s">
        <v>3</v>
      </c>
      <c r="E12386" s="98">
        <v>1378766</v>
      </c>
      <c r="F12386" s="98"/>
      <c r="G12386" s="127" t="s">
        <v>9917</v>
      </c>
      <c r="H12386" s="128">
        <v>0</v>
      </c>
      <c r="I12386" s="128">
        <v>245.88</v>
      </c>
      <c r="J12386" s="129">
        <v>245.88</v>
      </c>
      <c r="K12386" s="101" t="s">
        <v>1388</v>
      </c>
    </row>
    <row r="12387" spans="1:11" ht="56.25" customHeight="1">
      <c r="A12387" s="98" t="s">
        <v>640</v>
      </c>
      <c r="B12387" s="125" t="s">
        <v>641</v>
      </c>
      <c r="C12387" s="126">
        <v>42508</v>
      </c>
      <c r="D12387" s="98" t="s">
        <v>3</v>
      </c>
      <c r="E12387" s="98">
        <v>1380104</v>
      </c>
      <c r="F12387" s="98"/>
      <c r="G12387" s="127" t="s">
        <v>9986</v>
      </c>
      <c r="H12387" s="128">
        <v>0</v>
      </c>
      <c r="I12387" s="128">
        <v>22431.920000000002</v>
      </c>
      <c r="J12387" s="129">
        <v>22431.920000000002</v>
      </c>
      <c r="K12387" s="101" t="s">
        <v>1388</v>
      </c>
    </row>
    <row r="12388" spans="1:11" ht="56.25" customHeight="1">
      <c r="A12388" s="98" t="s">
        <v>640</v>
      </c>
      <c r="B12388" s="125" t="s">
        <v>641</v>
      </c>
      <c r="C12388" s="126">
        <v>42508</v>
      </c>
      <c r="D12388" s="98" t="s">
        <v>3</v>
      </c>
      <c r="E12388" s="98">
        <v>1380107</v>
      </c>
      <c r="F12388" s="98"/>
      <c r="G12388" s="127" t="s">
        <v>9987</v>
      </c>
      <c r="H12388" s="128">
        <v>0</v>
      </c>
      <c r="I12388" s="128">
        <v>30403.350000000002</v>
      </c>
      <c r="J12388" s="129">
        <v>30403.350000000002</v>
      </c>
      <c r="K12388" s="101" t="s">
        <v>1388</v>
      </c>
    </row>
    <row r="12389" spans="1:11" ht="56.25" customHeight="1">
      <c r="A12389" s="98" t="s">
        <v>640</v>
      </c>
      <c r="B12389" s="125" t="s">
        <v>641</v>
      </c>
      <c r="C12389" s="126">
        <v>42510</v>
      </c>
      <c r="D12389" s="98" t="s">
        <v>3</v>
      </c>
      <c r="E12389" s="98">
        <v>1380907</v>
      </c>
      <c r="F12389" s="98"/>
      <c r="G12389" s="127" t="s">
        <v>10033</v>
      </c>
      <c r="H12389" s="128">
        <v>0</v>
      </c>
      <c r="I12389" s="128">
        <v>3881.96</v>
      </c>
      <c r="J12389" s="129">
        <v>3881.96</v>
      </c>
      <c r="K12389" s="101" t="s">
        <v>1388</v>
      </c>
    </row>
    <row r="12390" spans="1:11" ht="56.25" customHeight="1">
      <c r="A12390" s="98" t="s">
        <v>640</v>
      </c>
      <c r="B12390" s="125" t="s">
        <v>641</v>
      </c>
      <c r="C12390" s="126">
        <v>42515</v>
      </c>
      <c r="D12390" s="98" t="s">
        <v>3</v>
      </c>
      <c r="E12390" s="98">
        <v>1382181</v>
      </c>
      <c r="F12390" s="98"/>
      <c r="G12390" s="127" t="s">
        <v>10121</v>
      </c>
      <c r="H12390" s="128">
        <v>0</v>
      </c>
      <c r="I12390" s="128">
        <v>633.12</v>
      </c>
      <c r="J12390" s="129">
        <v>633.12</v>
      </c>
      <c r="K12390" s="101" t="s">
        <v>1388</v>
      </c>
    </row>
    <row r="12391" spans="1:11" ht="56.25" customHeight="1">
      <c r="A12391" s="98" t="s">
        <v>640</v>
      </c>
      <c r="B12391" s="125" t="s">
        <v>641</v>
      </c>
      <c r="C12391" s="126">
        <v>42523</v>
      </c>
      <c r="D12391" s="98" t="s">
        <v>3</v>
      </c>
      <c r="E12391" s="98">
        <v>1384336</v>
      </c>
      <c r="F12391" s="98"/>
      <c r="G12391" s="127" t="s">
        <v>10289</v>
      </c>
      <c r="H12391" s="128">
        <v>0</v>
      </c>
      <c r="I12391" s="128">
        <v>158.87</v>
      </c>
      <c r="J12391" s="129">
        <v>158.87</v>
      </c>
      <c r="K12391" s="101" t="s">
        <v>1388</v>
      </c>
    </row>
    <row r="12392" spans="1:11" ht="56.25" customHeight="1">
      <c r="A12392" s="98" t="s">
        <v>640</v>
      </c>
      <c r="B12392" s="125" t="s">
        <v>641</v>
      </c>
      <c r="C12392" s="126">
        <v>42523</v>
      </c>
      <c r="D12392" s="98" t="s">
        <v>3</v>
      </c>
      <c r="E12392" s="98">
        <v>1384337</v>
      </c>
      <c r="F12392" s="98"/>
      <c r="G12392" s="127" t="s">
        <v>10290</v>
      </c>
      <c r="H12392" s="128">
        <v>0</v>
      </c>
      <c r="I12392" s="128">
        <v>631.84</v>
      </c>
      <c r="J12392" s="129">
        <v>631.84</v>
      </c>
      <c r="K12392" s="101" t="s">
        <v>1388</v>
      </c>
    </row>
    <row r="12393" spans="1:11" ht="56.25" customHeight="1">
      <c r="A12393" s="98" t="s">
        <v>640</v>
      </c>
      <c r="B12393" s="125" t="s">
        <v>641</v>
      </c>
      <c r="C12393" s="126">
        <v>42523</v>
      </c>
      <c r="D12393" s="98" t="s">
        <v>3</v>
      </c>
      <c r="E12393" s="98">
        <v>1384339</v>
      </c>
      <c r="F12393" s="98"/>
      <c r="G12393" s="127" t="s">
        <v>10291</v>
      </c>
      <c r="H12393" s="128">
        <v>0</v>
      </c>
      <c r="I12393" s="128">
        <v>1056.51</v>
      </c>
      <c r="J12393" s="129">
        <v>1056.51</v>
      </c>
      <c r="K12393" s="101" t="s">
        <v>1388</v>
      </c>
    </row>
    <row r="12394" spans="1:11" ht="56.25" customHeight="1">
      <c r="A12394" s="98" t="s">
        <v>640</v>
      </c>
      <c r="B12394" s="125" t="s">
        <v>641</v>
      </c>
      <c r="C12394" s="126">
        <v>42524</v>
      </c>
      <c r="D12394" s="98" t="s">
        <v>3</v>
      </c>
      <c r="E12394" s="98">
        <v>1384869</v>
      </c>
      <c r="F12394" s="98"/>
      <c r="G12394" s="127" t="s">
        <v>13907</v>
      </c>
      <c r="H12394" s="128">
        <v>0</v>
      </c>
      <c r="I12394" s="128">
        <v>9620</v>
      </c>
      <c r="J12394" s="129">
        <v>9620</v>
      </c>
      <c r="K12394" s="101" t="s">
        <v>1388</v>
      </c>
    </row>
    <row r="12395" spans="1:11" ht="56.25" customHeight="1">
      <c r="A12395" s="98" t="s">
        <v>640</v>
      </c>
      <c r="B12395" s="125" t="s">
        <v>641</v>
      </c>
      <c r="C12395" s="126">
        <v>42524</v>
      </c>
      <c r="D12395" s="98" t="s">
        <v>3</v>
      </c>
      <c r="E12395" s="98">
        <v>1384892</v>
      </c>
      <c r="F12395" s="98"/>
      <c r="G12395" s="127" t="s">
        <v>13908</v>
      </c>
      <c r="H12395" s="128">
        <v>0</v>
      </c>
      <c r="I12395" s="128">
        <v>9844</v>
      </c>
      <c r="J12395" s="129">
        <v>9844</v>
      </c>
      <c r="K12395" s="101" t="s">
        <v>1388</v>
      </c>
    </row>
    <row r="12396" spans="1:11" ht="56.25" customHeight="1">
      <c r="A12396" s="98" t="s">
        <v>640</v>
      </c>
      <c r="B12396" s="125" t="s">
        <v>641</v>
      </c>
      <c r="C12396" s="126">
        <v>42528</v>
      </c>
      <c r="D12396" s="98" t="s">
        <v>3</v>
      </c>
      <c r="E12396" s="98">
        <v>1386196</v>
      </c>
      <c r="F12396" s="98"/>
      <c r="G12396" s="127" t="s">
        <v>10398</v>
      </c>
      <c r="H12396" s="128">
        <v>0</v>
      </c>
      <c r="I12396" s="128">
        <v>7931.08</v>
      </c>
      <c r="J12396" s="129">
        <v>7931.08</v>
      </c>
      <c r="K12396" s="101" t="s">
        <v>1388</v>
      </c>
    </row>
    <row r="12397" spans="1:11" ht="56.25" customHeight="1">
      <c r="A12397" s="98" t="s">
        <v>640</v>
      </c>
      <c r="B12397" s="125" t="s">
        <v>641</v>
      </c>
      <c r="C12397" s="126">
        <v>42529</v>
      </c>
      <c r="D12397" s="98" t="s">
        <v>3</v>
      </c>
      <c r="E12397" s="98">
        <v>1386597</v>
      </c>
      <c r="F12397" s="98"/>
      <c r="G12397" s="127" t="s">
        <v>10435</v>
      </c>
      <c r="H12397" s="128">
        <v>0</v>
      </c>
      <c r="I12397" s="128">
        <v>3327.44</v>
      </c>
      <c r="J12397" s="129">
        <v>3327.44</v>
      </c>
      <c r="K12397" s="101" t="s">
        <v>1388</v>
      </c>
    </row>
    <row r="12398" spans="1:11" ht="56.25" customHeight="1">
      <c r="A12398" s="98" t="s">
        <v>640</v>
      </c>
      <c r="B12398" s="125" t="s">
        <v>641</v>
      </c>
      <c r="C12398" s="126">
        <v>42531</v>
      </c>
      <c r="D12398" s="98" t="s">
        <v>3</v>
      </c>
      <c r="E12398" s="98">
        <v>1387741</v>
      </c>
      <c r="F12398" s="98"/>
      <c r="G12398" s="127" t="s">
        <v>10504</v>
      </c>
      <c r="H12398" s="128">
        <v>0</v>
      </c>
      <c r="I12398" s="128">
        <v>1597.8400000000001</v>
      </c>
      <c r="J12398" s="129">
        <v>1597.8400000000001</v>
      </c>
      <c r="K12398" s="101" t="s">
        <v>1388</v>
      </c>
    </row>
    <row r="12399" spans="1:11" ht="56.25" customHeight="1">
      <c r="A12399" s="98" t="s">
        <v>640</v>
      </c>
      <c r="B12399" s="125" t="s">
        <v>641</v>
      </c>
      <c r="C12399" s="126">
        <v>42531</v>
      </c>
      <c r="D12399" s="98" t="s">
        <v>3</v>
      </c>
      <c r="E12399" s="98">
        <v>1387785</v>
      </c>
      <c r="F12399" s="98"/>
      <c r="G12399" s="127" t="s">
        <v>10514</v>
      </c>
      <c r="H12399" s="128">
        <v>0</v>
      </c>
      <c r="I12399" s="128">
        <v>3967.9300000000003</v>
      </c>
      <c r="J12399" s="129">
        <v>3967.9300000000003</v>
      </c>
      <c r="K12399" s="101" t="s">
        <v>1388</v>
      </c>
    </row>
    <row r="12400" spans="1:11" ht="56.25" customHeight="1">
      <c r="A12400" s="98" t="s">
        <v>640</v>
      </c>
      <c r="B12400" s="125" t="s">
        <v>641</v>
      </c>
      <c r="C12400" s="126">
        <v>42531</v>
      </c>
      <c r="D12400" s="98" t="s">
        <v>3</v>
      </c>
      <c r="E12400" s="98">
        <v>1387788</v>
      </c>
      <c r="F12400" s="98"/>
      <c r="G12400" s="127" t="s">
        <v>10515</v>
      </c>
      <c r="H12400" s="128">
        <v>0</v>
      </c>
      <c r="I12400" s="128">
        <v>403.78000000000003</v>
      </c>
      <c r="J12400" s="129">
        <v>403.78000000000003</v>
      </c>
      <c r="K12400" s="101" t="s">
        <v>1388</v>
      </c>
    </row>
    <row r="12401" spans="1:11" ht="56.25" customHeight="1">
      <c r="A12401" s="98" t="s">
        <v>640</v>
      </c>
      <c r="B12401" s="125" t="s">
        <v>641</v>
      </c>
      <c r="C12401" s="126">
        <v>42531</v>
      </c>
      <c r="D12401" s="98" t="s">
        <v>3</v>
      </c>
      <c r="E12401" s="98">
        <v>1387792</v>
      </c>
      <c r="F12401" s="98"/>
      <c r="G12401" s="127" t="s">
        <v>10517</v>
      </c>
      <c r="H12401" s="128">
        <v>0</v>
      </c>
      <c r="I12401" s="128">
        <v>1605.91</v>
      </c>
      <c r="J12401" s="129">
        <v>1605.91</v>
      </c>
      <c r="K12401" s="101" t="s">
        <v>1388</v>
      </c>
    </row>
    <row r="12402" spans="1:11" ht="56.25" customHeight="1">
      <c r="A12402" s="98" t="s">
        <v>640</v>
      </c>
      <c r="B12402" s="125" t="s">
        <v>641</v>
      </c>
      <c r="C12402" s="126">
        <v>42531</v>
      </c>
      <c r="D12402" s="98" t="s">
        <v>3</v>
      </c>
      <c r="E12402" s="98">
        <v>1387795</v>
      </c>
      <c r="F12402" s="98"/>
      <c r="G12402" s="127" t="s">
        <v>10518</v>
      </c>
      <c r="H12402" s="128">
        <v>0</v>
      </c>
      <c r="I12402" s="128">
        <v>202579.57</v>
      </c>
      <c r="J12402" s="129">
        <v>202579.57</v>
      </c>
      <c r="K12402" s="101" t="s">
        <v>1388</v>
      </c>
    </row>
    <row r="12403" spans="1:11" ht="56.25" customHeight="1">
      <c r="A12403" s="98" t="s">
        <v>640</v>
      </c>
      <c r="B12403" s="125" t="s">
        <v>641</v>
      </c>
      <c r="C12403" s="126">
        <v>42536</v>
      </c>
      <c r="D12403" s="98" t="s">
        <v>3</v>
      </c>
      <c r="E12403" s="98">
        <v>1389087</v>
      </c>
      <c r="F12403" s="98"/>
      <c r="G12403" s="127" t="s">
        <v>10585</v>
      </c>
      <c r="H12403" s="128">
        <v>0</v>
      </c>
      <c r="I12403" s="128">
        <v>1650</v>
      </c>
      <c r="J12403" s="129">
        <v>1650</v>
      </c>
      <c r="K12403" s="101" t="s">
        <v>1388</v>
      </c>
    </row>
    <row r="12404" spans="1:11" ht="56.25" customHeight="1">
      <c r="A12404" s="98" t="s">
        <v>640</v>
      </c>
      <c r="B12404" s="125" t="s">
        <v>641</v>
      </c>
      <c r="C12404" s="126">
        <v>42552</v>
      </c>
      <c r="D12404" s="98" t="s">
        <v>3</v>
      </c>
      <c r="E12404" s="98">
        <v>1394096</v>
      </c>
      <c r="F12404" s="98"/>
      <c r="G12404" s="127" t="s">
        <v>10983</v>
      </c>
      <c r="H12404" s="128">
        <v>0</v>
      </c>
      <c r="I12404" s="128">
        <v>1429.77</v>
      </c>
      <c r="J12404" s="129">
        <v>1429.77</v>
      </c>
      <c r="K12404" s="101" t="s">
        <v>1388</v>
      </c>
    </row>
    <row r="12405" spans="1:11" ht="56.25" customHeight="1">
      <c r="A12405" s="98" t="s">
        <v>640</v>
      </c>
      <c r="B12405" s="125" t="s">
        <v>641</v>
      </c>
      <c r="C12405" s="126">
        <v>42552</v>
      </c>
      <c r="D12405" s="98" t="s">
        <v>3</v>
      </c>
      <c r="E12405" s="98">
        <v>1394099</v>
      </c>
      <c r="F12405" s="98"/>
      <c r="G12405" s="127" t="s">
        <v>10984</v>
      </c>
      <c r="H12405" s="128">
        <v>0</v>
      </c>
      <c r="I12405" s="128">
        <v>860.64</v>
      </c>
      <c r="J12405" s="129">
        <v>860.64</v>
      </c>
      <c r="K12405" s="101" t="s">
        <v>1388</v>
      </c>
    </row>
    <row r="12406" spans="1:11" ht="56.25" customHeight="1">
      <c r="A12406" s="98" t="s">
        <v>640</v>
      </c>
      <c r="B12406" s="125" t="s">
        <v>641</v>
      </c>
      <c r="C12406" s="126">
        <v>42556</v>
      </c>
      <c r="D12406" s="98" t="s">
        <v>3</v>
      </c>
      <c r="E12406" s="98">
        <v>1395155</v>
      </c>
      <c r="F12406" s="98"/>
      <c r="G12406" s="127" t="s">
        <v>11104</v>
      </c>
      <c r="H12406" s="128">
        <v>0</v>
      </c>
      <c r="I12406" s="128">
        <v>10850.22</v>
      </c>
      <c r="J12406" s="129">
        <v>10850.22</v>
      </c>
      <c r="K12406" s="101" t="s">
        <v>1388</v>
      </c>
    </row>
    <row r="12407" spans="1:11" ht="56.25" customHeight="1">
      <c r="A12407" s="98" t="s">
        <v>640</v>
      </c>
      <c r="B12407" s="125" t="s">
        <v>641</v>
      </c>
      <c r="C12407" s="126">
        <v>42559</v>
      </c>
      <c r="D12407" s="98" t="s">
        <v>3</v>
      </c>
      <c r="E12407" s="98">
        <v>1396506</v>
      </c>
      <c r="F12407" s="98"/>
      <c r="G12407" s="127" t="s">
        <v>11207</v>
      </c>
      <c r="H12407" s="128">
        <v>0</v>
      </c>
      <c r="I12407" s="128">
        <v>993.74</v>
      </c>
      <c r="J12407" s="129">
        <v>993.74</v>
      </c>
      <c r="K12407" s="101" t="s">
        <v>1388</v>
      </c>
    </row>
    <row r="12408" spans="1:11" ht="56.25" customHeight="1">
      <c r="A12408" s="98" t="s">
        <v>640</v>
      </c>
      <c r="B12408" s="125" t="s">
        <v>641</v>
      </c>
      <c r="C12408" s="126">
        <v>42562</v>
      </c>
      <c r="D12408" s="98" t="s">
        <v>3</v>
      </c>
      <c r="E12408" s="98">
        <v>1396885</v>
      </c>
      <c r="F12408" s="98"/>
      <c r="G12408" s="127" t="s">
        <v>11224</v>
      </c>
      <c r="H12408" s="128">
        <v>0</v>
      </c>
      <c r="I12408" s="128">
        <v>269640.07</v>
      </c>
      <c r="J12408" s="129">
        <v>269640.07</v>
      </c>
      <c r="K12408" s="101" t="s">
        <v>1388</v>
      </c>
    </row>
    <row r="12409" spans="1:11" ht="56.25" customHeight="1">
      <c r="A12409" s="98" t="s">
        <v>640</v>
      </c>
      <c r="B12409" s="125" t="s">
        <v>641</v>
      </c>
      <c r="C12409" s="126">
        <v>42563</v>
      </c>
      <c r="D12409" s="98" t="s">
        <v>3</v>
      </c>
      <c r="E12409" s="98">
        <v>1397374</v>
      </c>
      <c r="F12409" s="98"/>
      <c r="G12409" s="127" t="s">
        <v>11251</v>
      </c>
      <c r="H12409" s="128">
        <v>0</v>
      </c>
      <c r="I12409" s="128">
        <v>4413.79</v>
      </c>
      <c r="J12409" s="129">
        <v>4413.79</v>
      </c>
      <c r="K12409" s="101" t="s">
        <v>1388</v>
      </c>
    </row>
    <row r="12410" spans="1:11" ht="56.25" customHeight="1">
      <c r="A12410" s="98" t="s">
        <v>640</v>
      </c>
      <c r="B12410" s="125" t="s">
        <v>641</v>
      </c>
      <c r="C12410" s="126">
        <v>42564</v>
      </c>
      <c r="D12410" s="98" t="s">
        <v>3</v>
      </c>
      <c r="E12410" s="98">
        <v>1397766</v>
      </c>
      <c r="F12410" s="98"/>
      <c r="G12410" s="127" t="s">
        <v>11282</v>
      </c>
      <c r="H12410" s="128">
        <v>0</v>
      </c>
      <c r="I12410" s="128">
        <v>1667.21</v>
      </c>
      <c r="J12410" s="129">
        <v>1667.21</v>
      </c>
      <c r="K12410" s="101" t="s">
        <v>1388</v>
      </c>
    </row>
    <row r="12411" spans="1:11" ht="56.25" customHeight="1">
      <c r="A12411" s="98" t="s">
        <v>640</v>
      </c>
      <c r="B12411" s="125" t="s">
        <v>641</v>
      </c>
      <c r="C12411" s="126">
        <v>42565</v>
      </c>
      <c r="D12411" s="98" t="s">
        <v>3</v>
      </c>
      <c r="E12411" s="98">
        <v>1398220</v>
      </c>
      <c r="F12411" s="98"/>
      <c r="G12411" s="127" t="s">
        <v>11317</v>
      </c>
      <c r="H12411" s="128">
        <v>0</v>
      </c>
      <c r="I12411" s="128">
        <v>405.47</v>
      </c>
      <c r="J12411" s="129">
        <v>405.47</v>
      </c>
      <c r="K12411" s="101" t="s">
        <v>1388</v>
      </c>
    </row>
    <row r="12412" spans="1:11" ht="56.25" customHeight="1">
      <c r="A12412" s="98" t="s">
        <v>640</v>
      </c>
      <c r="B12412" s="125" t="s">
        <v>641</v>
      </c>
      <c r="C12412" s="126">
        <v>42577</v>
      </c>
      <c r="D12412" s="98" t="s">
        <v>3</v>
      </c>
      <c r="E12412" s="98">
        <v>1401514</v>
      </c>
      <c r="F12412" s="98"/>
      <c r="G12412" s="127" t="s">
        <v>11581</v>
      </c>
      <c r="H12412" s="128">
        <v>0</v>
      </c>
      <c r="I12412" s="128">
        <v>1098</v>
      </c>
      <c r="J12412" s="129">
        <v>1098</v>
      </c>
      <c r="K12412" s="101" t="s">
        <v>1388</v>
      </c>
    </row>
    <row r="12413" spans="1:11" ht="56.25" customHeight="1">
      <c r="A12413" s="98" t="s">
        <v>640</v>
      </c>
      <c r="B12413" s="125" t="s">
        <v>641</v>
      </c>
      <c r="C12413" s="126">
        <v>42578</v>
      </c>
      <c r="D12413" s="98" t="s">
        <v>3</v>
      </c>
      <c r="E12413" s="98">
        <v>1401892</v>
      </c>
      <c r="F12413" s="98"/>
      <c r="G12413" s="127" t="s">
        <v>11597</v>
      </c>
      <c r="H12413" s="128">
        <v>0</v>
      </c>
      <c r="I12413" s="128">
        <v>3898.35</v>
      </c>
      <c r="J12413" s="129">
        <v>3898.35</v>
      </c>
      <c r="K12413" s="101" t="s">
        <v>1388</v>
      </c>
    </row>
    <row r="12414" spans="1:11" ht="56.25" customHeight="1">
      <c r="A12414" s="98" t="s">
        <v>640</v>
      </c>
      <c r="B12414" s="125" t="s">
        <v>641</v>
      </c>
      <c r="C12414" s="126">
        <v>42578</v>
      </c>
      <c r="D12414" s="98" t="s">
        <v>3</v>
      </c>
      <c r="E12414" s="98">
        <v>1401898</v>
      </c>
      <c r="F12414" s="98"/>
      <c r="G12414" s="127" t="s">
        <v>11598</v>
      </c>
      <c r="H12414" s="128">
        <v>0</v>
      </c>
      <c r="I12414" s="128">
        <v>980.2</v>
      </c>
      <c r="J12414" s="129">
        <v>980.2</v>
      </c>
      <c r="K12414" s="101" t="s">
        <v>1388</v>
      </c>
    </row>
    <row r="12415" spans="1:11" ht="56.25" customHeight="1">
      <c r="A12415" s="98" t="s">
        <v>640</v>
      </c>
      <c r="B12415" s="125" t="s">
        <v>641</v>
      </c>
      <c r="C12415" s="126">
        <v>42580</v>
      </c>
      <c r="D12415" s="98" t="s">
        <v>3</v>
      </c>
      <c r="E12415" s="98">
        <v>1402715</v>
      </c>
      <c r="F12415" s="98"/>
      <c r="G12415" s="127" t="s">
        <v>11673</v>
      </c>
      <c r="H12415" s="128">
        <v>0</v>
      </c>
      <c r="I12415" s="128">
        <v>251.1</v>
      </c>
      <c r="J12415" s="129">
        <v>251.1</v>
      </c>
      <c r="K12415" s="101" t="s">
        <v>1388</v>
      </c>
    </row>
    <row r="12416" spans="1:11" ht="56.25" customHeight="1">
      <c r="A12416" s="98" t="s">
        <v>640</v>
      </c>
      <c r="B12416" s="125" t="s">
        <v>641</v>
      </c>
      <c r="C12416" s="126">
        <v>42586</v>
      </c>
      <c r="D12416" s="98" t="s">
        <v>3</v>
      </c>
      <c r="E12416" s="98">
        <v>1404466</v>
      </c>
      <c r="F12416" s="98"/>
      <c r="G12416" s="127" t="s">
        <v>11841</v>
      </c>
      <c r="H12416" s="128">
        <v>0</v>
      </c>
      <c r="I12416" s="128">
        <v>3862.67</v>
      </c>
      <c r="J12416" s="129">
        <v>3862.67</v>
      </c>
      <c r="K12416" s="101" t="s">
        <v>1388</v>
      </c>
    </row>
    <row r="12417" spans="1:11" ht="56.25" customHeight="1">
      <c r="A12417" s="98" t="s">
        <v>640</v>
      </c>
      <c r="B12417" s="125" t="s">
        <v>641</v>
      </c>
      <c r="C12417" s="126">
        <v>42591</v>
      </c>
      <c r="D12417" s="98" t="s">
        <v>3</v>
      </c>
      <c r="E12417" s="98">
        <v>1406056</v>
      </c>
      <c r="F12417" s="98"/>
      <c r="G12417" s="127" t="s">
        <v>11974</v>
      </c>
      <c r="H12417" s="128">
        <v>0</v>
      </c>
      <c r="I12417" s="128">
        <v>971.22</v>
      </c>
      <c r="J12417" s="129">
        <v>971.22</v>
      </c>
      <c r="K12417" s="101" t="s">
        <v>1388</v>
      </c>
    </row>
    <row r="12418" spans="1:11" ht="56.25" customHeight="1">
      <c r="A12418" s="98" t="s">
        <v>640</v>
      </c>
      <c r="B12418" s="125" t="s">
        <v>641</v>
      </c>
      <c r="C12418" s="126">
        <v>42592</v>
      </c>
      <c r="D12418" s="98" t="s">
        <v>3</v>
      </c>
      <c r="E12418" s="98">
        <v>1406539</v>
      </c>
      <c r="F12418" s="98"/>
      <c r="G12418" s="127" t="s">
        <v>12006</v>
      </c>
      <c r="H12418" s="128">
        <v>0</v>
      </c>
      <c r="I12418" s="128">
        <v>172524.85</v>
      </c>
      <c r="J12418" s="129">
        <v>172524.85</v>
      </c>
      <c r="K12418" s="101" t="s">
        <v>1388</v>
      </c>
    </row>
    <row r="12419" spans="1:11" ht="56.25" customHeight="1">
      <c r="A12419" s="98" t="s">
        <v>640</v>
      </c>
      <c r="B12419" s="125" t="s">
        <v>641</v>
      </c>
      <c r="C12419" s="126">
        <v>42593</v>
      </c>
      <c r="D12419" s="98" t="s">
        <v>3</v>
      </c>
      <c r="E12419" s="98">
        <v>1407001</v>
      </c>
      <c r="F12419" s="98"/>
      <c r="G12419" s="127" t="s">
        <v>12029</v>
      </c>
      <c r="H12419" s="128">
        <v>0</v>
      </c>
      <c r="I12419" s="128">
        <v>31053.11</v>
      </c>
      <c r="J12419" s="129">
        <v>31053.11</v>
      </c>
      <c r="K12419" s="101" t="s">
        <v>1388</v>
      </c>
    </row>
    <row r="12420" spans="1:11" ht="56.25" customHeight="1">
      <c r="A12420" s="98" t="s">
        <v>640</v>
      </c>
      <c r="B12420" s="125" t="s">
        <v>641</v>
      </c>
      <c r="C12420" s="126">
        <v>42594</v>
      </c>
      <c r="D12420" s="98" t="s">
        <v>3</v>
      </c>
      <c r="E12420" s="98">
        <v>1407524</v>
      </c>
      <c r="F12420" s="98"/>
      <c r="G12420" s="127" t="s">
        <v>12060</v>
      </c>
      <c r="H12420" s="128">
        <v>0</v>
      </c>
      <c r="I12420" s="128">
        <v>1879.2</v>
      </c>
      <c r="J12420" s="129">
        <v>1879.2</v>
      </c>
      <c r="K12420" s="101" t="s">
        <v>1388</v>
      </c>
    </row>
    <row r="12421" spans="1:11" ht="56.25" customHeight="1">
      <c r="A12421" s="98" t="s">
        <v>640</v>
      </c>
      <c r="B12421" s="125" t="s">
        <v>641</v>
      </c>
      <c r="C12421" s="126">
        <v>42594</v>
      </c>
      <c r="D12421" s="98" t="s">
        <v>3</v>
      </c>
      <c r="E12421" s="98">
        <v>1407526</v>
      </c>
      <c r="F12421" s="98"/>
      <c r="G12421" s="127" t="s">
        <v>12061</v>
      </c>
      <c r="H12421" s="128">
        <v>0</v>
      </c>
      <c r="I12421" s="128">
        <v>472.5</v>
      </c>
      <c r="J12421" s="129">
        <v>472.5</v>
      </c>
      <c r="K12421" s="101" t="s">
        <v>1388</v>
      </c>
    </row>
    <row r="12422" spans="1:11" ht="56.25" customHeight="1">
      <c r="A12422" s="98" t="s">
        <v>640</v>
      </c>
      <c r="B12422" s="125" t="s">
        <v>641</v>
      </c>
      <c r="C12422" s="126">
        <v>42594</v>
      </c>
      <c r="D12422" s="98" t="s">
        <v>3</v>
      </c>
      <c r="E12422" s="98">
        <v>1407620</v>
      </c>
      <c r="F12422" s="98"/>
      <c r="G12422" s="127" t="s">
        <v>12075</v>
      </c>
      <c r="H12422" s="128">
        <v>0</v>
      </c>
      <c r="I12422" s="128">
        <v>2833.86</v>
      </c>
      <c r="J12422" s="129">
        <v>2833.86</v>
      </c>
      <c r="K12422" s="101" t="s">
        <v>1388</v>
      </c>
    </row>
    <row r="12423" spans="1:11" ht="56.25" customHeight="1">
      <c r="A12423" s="98" t="s">
        <v>640</v>
      </c>
      <c r="B12423" s="125" t="s">
        <v>641</v>
      </c>
      <c r="C12423" s="126">
        <v>42604</v>
      </c>
      <c r="D12423" s="98" t="s">
        <v>3</v>
      </c>
      <c r="E12423" s="98">
        <v>1410700</v>
      </c>
      <c r="F12423" s="98"/>
      <c r="G12423" s="127" t="s">
        <v>12262</v>
      </c>
      <c r="H12423" s="128">
        <v>0</v>
      </c>
      <c r="I12423" s="128">
        <v>1127.5</v>
      </c>
      <c r="J12423" s="129">
        <v>1127.5</v>
      </c>
      <c r="K12423" s="101" t="s">
        <v>1388</v>
      </c>
    </row>
    <row r="12424" spans="1:11" ht="56.25" customHeight="1">
      <c r="A12424" s="98" t="s">
        <v>640</v>
      </c>
      <c r="B12424" s="125" t="s">
        <v>641</v>
      </c>
      <c r="C12424" s="126">
        <v>42611</v>
      </c>
      <c r="D12424" s="98" t="s">
        <v>3</v>
      </c>
      <c r="E12424" s="98">
        <v>1413308</v>
      </c>
      <c r="F12424" s="98"/>
      <c r="G12424" s="127" t="s">
        <v>12479</v>
      </c>
      <c r="H12424" s="128">
        <v>0</v>
      </c>
      <c r="I12424" s="128">
        <v>2057.16</v>
      </c>
      <c r="J12424" s="129">
        <v>2057.16</v>
      </c>
      <c r="K12424" s="101" t="s">
        <v>1388</v>
      </c>
    </row>
    <row r="12425" spans="1:11" ht="56.25" customHeight="1">
      <c r="A12425" s="98" t="s">
        <v>640</v>
      </c>
      <c r="B12425" s="125" t="s">
        <v>641</v>
      </c>
      <c r="C12425" s="126">
        <v>42614</v>
      </c>
      <c r="D12425" s="98" t="s">
        <v>3</v>
      </c>
      <c r="E12425" s="98">
        <v>1414833</v>
      </c>
      <c r="F12425" s="98"/>
      <c r="G12425" s="127" t="s">
        <v>12613</v>
      </c>
      <c r="H12425" s="128">
        <v>0</v>
      </c>
      <c r="I12425" s="128">
        <v>11132.960000000001</v>
      </c>
      <c r="J12425" s="129">
        <v>11132.960000000001</v>
      </c>
      <c r="K12425" s="101" t="s">
        <v>1388</v>
      </c>
    </row>
    <row r="12426" spans="1:11" ht="56.25" customHeight="1">
      <c r="A12426" s="98" t="s">
        <v>640</v>
      </c>
      <c r="B12426" s="125" t="s">
        <v>641</v>
      </c>
      <c r="C12426" s="126">
        <v>42619</v>
      </c>
      <c r="D12426" s="98" t="s">
        <v>3</v>
      </c>
      <c r="E12426" s="98">
        <v>1416395</v>
      </c>
      <c r="F12426" s="98"/>
      <c r="G12426" s="127" t="s">
        <v>12743</v>
      </c>
      <c r="H12426" s="128">
        <v>0</v>
      </c>
      <c r="I12426" s="128">
        <v>12235.66</v>
      </c>
      <c r="J12426" s="129">
        <v>12235.66</v>
      </c>
      <c r="K12426" s="101" t="s">
        <v>1388</v>
      </c>
    </row>
    <row r="12427" spans="1:11" ht="56.25" customHeight="1">
      <c r="A12427" s="98" t="s">
        <v>640</v>
      </c>
      <c r="B12427" s="125" t="s">
        <v>641</v>
      </c>
      <c r="C12427" s="126">
        <v>42621</v>
      </c>
      <c r="D12427" s="98" t="s">
        <v>3</v>
      </c>
      <c r="E12427" s="98">
        <v>1417318</v>
      </c>
      <c r="F12427" s="98"/>
      <c r="G12427" s="127" t="s">
        <v>12816</v>
      </c>
      <c r="H12427" s="128">
        <v>0</v>
      </c>
      <c r="I12427" s="128">
        <v>8587.73</v>
      </c>
      <c r="J12427" s="129">
        <v>8587.73</v>
      </c>
      <c r="K12427" s="101" t="s">
        <v>1388</v>
      </c>
    </row>
    <row r="12428" spans="1:11" ht="56.25" customHeight="1">
      <c r="A12428" s="98" t="s">
        <v>640</v>
      </c>
      <c r="B12428" s="125" t="s">
        <v>641</v>
      </c>
      <c r="C12428" s="126">
        <v>42621</v>
      </c>
      <c r="D12428" s="98" t="s">
        <v>3</v>
      </c>
      <c r="E12428" s="98">
        <v>1417319</v>
      </c>
      <c r="F12428" s="98"/>
      <c r="G12428" s="127" t="s">
        <v>12817</v>
      </c>
      <c r="H12428" s="128">
        <v>0</v>
      </c>
      <c r="I12428" s="128">
        <v>885.99</v>
      </c>
      <c r="J12428" s="129">
        <v>885.99</v>
      </c>
      <c r="K12428" s="101" t="s">
        <v>1388</v>
      </c>
    </row>
    <row r="12429" spans="1:11" ht="56.25" customHeight="1">
      <c r="A12429" s="98" t="s">
        <v>640</v>
      </c>
      <c r="B12429" s="125" t="s">
        <v>641</v>
      </c>
      <c r="C12429" s="126">
        <v>42621</v>
      </c>
      <c r="D12429" s="98" t="s">
        <v>3</v>
      </c>
      <c r="E12429" s="98">
        <v>1417392</v>
      </c>
      <c r="F12429" s="98"/>
      <c r="G12429" s="127" t="s">
        <v>12839</v>
      </c>
      <c r="H12429" s="128">
        <v>0</v>
      </c>
      <c r="I12429" s="128">
        <v>250.56</v>
      </c>
      <c r="J12429" s="129">
        <v>250.56</v>
      </c>
      <c r="K12429" s="101" t="s">
        <v>1388</v>
      </c>
    </row>
    <row r="12430" spans="1:11" ht="56.25" customHeight="1">
      <c r="A12430" s="98" t="s">
        <v>640</v>
      </c>
      <c r="B12430" s="125" t="s">
        <v>641</v>
      </c>
      <c r="C12430" s="126">
        <v>42625</v>
      </c>
      <c r="D12430" s="98" t="s">
        <v>3</v>
      </c>
      <c r="E12430" s="98">
        <v>1418458</v>
      </c>
      <c r="F12430" s="98"/>
      <c r="G12430" s="127" t="s">
        <v>12925</v>
      </c>
      <c r="H12430" s="128">
        <v>0</v>
      </c>
      <c r="I12430" s="128">
        <v>105.8</v>
      </c>
      <c r="J12430" s="129">
        <v>105.8</v>
      </c>
      <c r="K12430" s="101" t="s">
        <v>1388</v>
      </c>
    </row>
    <row r="12431" spans="1:11" ht="56.25" customHeight="1">
      <c r="A12431" s="98" t="s">
        <v>640</v>
      </c>
      <c r="B12431" s="125" t="s">
        <v>641</v>
      </c>
      <c r="C12431" s="126">
        <v>42625</v>
      </c>
      <c r="D12431" s="98" t="s">
        <v>3</v>
      </c>
      <c r="E12431" s="98">
        <v>1418459</v>
      </c>
      <c r="F12431" s="98"/>
      <c r="G12431" s="127" t="s">
        <v>12926</v>
      </c>
      <c r="H12431" s="128">
        <v>0</v>
      </c>
      <c r="I12431" s="128">
        <v>200809.93</v>
      </c>
      <c r="J12431" s="129">
        <v>200809.93</v>
      </c>
      <c r="K12431" s="101" t="s">
        <v>1388</v>
      </c>
    </row>
    <row r="12432" spans="1:11" ht="56.25" customHeight="1">
      <c r="A12432" s="98" t="s">
        <v>640</v>
      </c>
      <c r="B12432" s="125" t="s">
        <v>641</v>
      </c>
      <c r="C12432" s="126">
        <v>42625</v>
      </c>
      <c r="D12432" s="98" t="s">
        <v>3</v>
      </c>
      <c r="E12432" s="98">
        <v>1418461</v>
      </c>
      <c r="F12432" s="98"/>
      <c r="G12432" s="127" t="s">
        <v>12927</v>
      </c>
      <c r="H12432" s="128">
        <v>0</v>
      </c>
      <c r="I12432" s="128">
        <v>2464.6799999999998</v>
      </c>
      <c r="J12432" s="129">
        <v>2464.6799999999998</v>
      </c>
      <c r="K12432" s="101" t="s">
        <v>1388</v>
      </c>
    </row>
    <row r="12433" spans="1:11" ht="56.25" customHeight="1">
      <c r="A12433" s="98" t="s">
        <v>640</v>
      </c>
      <c r="B12433" s="125" t="s">
        <v>641</v>
      </c>
      <c r="C12433" s="126">
        <v>42641</v>
      </c>
      <c r="D12433" s="98" t="s">
        <v>3</v>
      </c>
      <c r="E12433" s="98">
        <v>1424673</v>
      </c>
      <c r="F12433" s="98"/>
      <c r="G12433" s="127" t="s">
        <v>13682</v>
      </c>
      <c r="H12433" s="128">
        <v>0</v>
      </c>
      <c r="I12433" s="128">
        <v>2998.78</v>
      </c>
      <c r="J12433" s="129">
        <v>2998.78</v>
      </c>
      <c r="K12433" s="101" t="s">
        <v>1388</v>
      </c>
    </row>
    <row r="12434" spans="1:11" ht="56.25" customHeight="1">
      <c r="A12434" s="98" t="s">
        <v>640</v>
      </c>
      <c r="B12434" s="125" t="s">
        <v>641</v>
      </c>
      <c r="C12434" s="126">
        <v>42642</v>
      </c>
      <c r="D12434" s="98" t="s">
        <v>3</v>
      </c>
      <c r="E12434" s="98">
        <v>1425182</v>
      </c>
      <c r="F12434" s="98"/>
      <c r="G12434" s="127" t="s">
        <v>13766</v>
      </c>
      <c r="H12434" s="128">
        <v>0</v>
      </c>
      <c r="I12434" s="128">
        <v>754.01</v>
      </c>
      <c r="J12434" s="129">
        <v>754.01</v>
      </c>
      <c r="K12434" s="101" t="s">
        <v>1388</v>
      </c>
    </row>
    <row r="12435" spans="1:11" ht="56.25" customHeight="1">
      <c r="A12435" s="98" t="s">
        <v>1832</v>
      </c>
      <c r="B12435" s="125" t="s">
        <v>1833</v>
      </c>
      <c r="C12435" s="126">
        <v>42398</v>
      </c>
      <c r="D12435" s="98" t="s">
        <v>13</v>
      </c>
      <c r="E12435" s="98">
        <v>351182</v>
      </c>
      <c r="F12435" s="98"/>
      <c r="G12435" s="127" t="s">
        <v>1834</v>
      </c>
      <c r="H12435" s="128">
        <v>2678977.4900000002</v>
      </c>
      <c r="I12435" s="128">
        <v>0</v>
      </c>
      <c r="J12435" s="129">
        <v>2678977.4900000002</v>
      </c>
      <c r="K12435" s="101" t="s">
        <v>1388</v>
      </c>
    </row>
    <row r="12436" spans="1:11" ht="56.25" customHeight="1">
      <c r="A12436" s="98" t="s">
        <v>1832</v>
      </c>
      <c r="B12436" s="125" t="s">
        <v>1833</v>
      </c>
      <c r="C12436" s="126">
        <v>42398</v>
      </c>
      <c r="D12436" s="98" t="s">
        <v>13</v>
      </c>
      <c r="E12436" s="98">
        <v>351184</v>
      </c>
      <c r="F12436" s="98"/>
      <c r="G12436" s="127" t="s">
        <v>1834</v>
      </c>
      <c r="H12436" s="128">
        <v>2678977.4900000002</v>
      </c>
      <c r="I12436" s="128">
        <v>0</v>
      </c>
      <c r="J12436" s="129">
        <v>2678977.4900000002</v>
      </c>
      <c r="K12436" s="101" t="s">
        <v>1388</v>
      </c>
    </row>
    <row r="12437" spans="1:11" ht="56.25" customHeight="1">
      <c r="A12437" s="98" t="s">
        <v>1832</v>
      </c>
      <c r="B12437" s="125" t="s">
        <v>1833</v>
      </c>
      <c r="C12437" s="126">
        <v>42398</v>
      </c>
      <c r="D12437" s="98" t="s">
        <v>13</v>
      </c>
      <c r="E12437" s="98">
        <v>351186</v>
      </c>
      <c r="F12437" s="98"/>
      <c r="G12437" s="127" t="s">
        <v>1834</v>
      </c>
      <c r="H12437" s="128">
        <v>2678977.4900000002</v>
      </c>
      <c r="I12437" s="128">
        <v>0</v>
      </c>
      <c r="J12437" s="129">
        <v>2678977.4900000002</v>
      </c>
      <c r="K12437" s="101" t="s">
        <v>1388</v>
      </c>
    </row>
    <row r="12438" spans="1:11" ht="56.25" customHeight="1">
      <c r="A12438" s="98" t="s">
        <v>1832</v>
      </c>
      <c r="B12438" s="125" t="s">
        <v>1833</v>
      </c>
      <c r="C12438" s="126">
        <v>42398</v>
      </c>
      <c r="D12438" s="98" t="s">
        <v>13</v>
      </c>
      <c r="E12438" s="98">
        <v>351188</v>
      </c>
      <c r="F12438" s="98"/>
      <c r="G12438" s="127" t="s">
        <v>1834</v>
      </c>
      <c r="H12438" s="128">
        <v>2678977.4900000002</v>
      </c>
      <c r="I12438" s="128">
        <v>0</v>
      </c>
      <c r="J12438" s="129">
        <v>2678977.4900000002</v>
      </c>
      <c r="K12438" s="101" t="s">
        <v>1388</v>
      </c>
    </row>
    <row r="12439" spans="1:11" ht="56.25" customHeight="1">
      <c r="A12439" s="98" t="s">
        <v>1832</v>
      </c>
      <c r="B12439" s="125" t="s">
        <v>1833</v>
      </c>
      <c r="C12439" s="126">
        <v>42398</v>
      </c>
      <c r="D12439" s="98" t="s">
        <v>13</v>
      </c>
      <c r="E12439" s="98">
        <v>351190</v>
      </c>
      <c r="F12439" s="98"/>
      <c r="G12439" s="127" t="s">
        <v>1834</v>
      </c>
      <c r="H12439" s="128">
        <v>7358126.2800000003</v>
      </c>
      <c r="I12439" s="128">
        <v>0</v>
      </c>
      <c r="J12439" s="129">
        <v>7358126.2800000003</v>
      </c>
      <c r="K12439" s="101" t="s">
        <v>1388</v>
      </c>
    </row>
    <row r="12440" spans="1:11" ht="56.25" customHeight="1">
      <c r="A12440" s="98" t="s">
        <v>1832</v>
      </c>
      <c r="B12440" s="125" t="s">
        <v>1833</v>
      </c>
      <c r="C12440" s="126">
        <v>42398</v>
      </c>
      <c r="D12440" s="98" t="s">
        <v>13</v>
      </c>
      <c r="E12440" s="98">
        <v>351192</v>
      </c>
      <c r="F12440" s="98"/>
      <c r="G12440" s="127" t="s">
        <v>1834</v>
      </c>
      <c r="H12440" s="128">
        <v>7358126.2800000003</v>
      </c>
      <c r="I12440" s="128">
        <v>0</v>
      </c>
      <c r="J12440" s="129">
        <v>7358126.2800000003</v>
      </c>
      <c r="K12440" s="101" t="s">
        <v>1388</v>
      </c>
    </row>
    <row r="12441" spans="1:11" ht="56.25" customHeight="1">
      <c r="A12441" s="98" t="s">
        <v>1832</v>
      </c>
      <c r="B12441" s="125" t="s">
        <v>1833</v>
      </c>
      <c r="C12441" s="126">
        <v>42398</v>
      </c>
      <c r="D12441" s="98" t="s">
        <v>13</v>
      </c>
      <c r="E12441" s="98">
        <v>351194</v>
      </c>
      <c r="F12441" s="98"/>
      <c r="G12441" s="127" t="s">
        <v>1834</v>
      </c>
      <c r="H12441" s="128">
        <v>7358126.2800000003</v>
      </c>
      <c r="I12441" s="128">
        <v>0</v>
      </c>
      <c r="J12441" s="129">
        <v>7358126.2800000003</v>
      </c>
      <c r="K12441" s="101" t="s">
        <v>1388</v>
      </c>
    </row>
    <row r="12442" spans="1:11" ht="56.25" customHeight="1">
      <c r="A12442" s="98" t="s">
        <v>1832</v>
      </c>
      <c r="B12442" s="125" t="s">
        <v>1833</v>
      </c>
      <c r="C12442" s="126">
        <v>42398</v>
      </c>
      <c r="D12442" s="98" t="s">
        <v>13</v>
      </c>
      <c r="E12442" s="98">
        <v>351196</v>
      </c>
      <c r="F12442" s="98"/>
      <c r="G12442" s="127" t="s">
        <v>1834</v>
      </c>
      <c r="H12442" s="128">
        <v>7358126.2800000003</v>
      </c>
      <c r="I12442" s="128">
        <v>0</v>
      </c>
      <c r="J12442" s="129">
        <v>7358126.2800000003</v>
      </c>
      <c r="K12442" s="101" t="s">
        <v>1388</v>
      </c>
    </row>
    <row r="12443" spans="1:11" ht="56.25" customHeight="1">
      <c r="A12443" s="98" t="s">
        <v>1832</v>
      </c>
      <c r="B12443" s="125" t="s">
        <v>1833</v>
      </c>
      <c r="C12443" s="126">
        <v>42398</v>
      </c>
      <c r="D12443" s="98" t="s">
        <v>13</v>
      </c>
      <c r="E12443" s="98">
        <v>351198</v>
      </c>
      <c r="F12443" s="98"/>
      <c r="G12443" s="127" t="s">
        <v>1834</v>
      </c>
      <c r="H12443" s="128">
        <v>6233087.5800000001</v>
      </c>
      <c r="I12443" s="128">
        <v>0</v>
      </c>
      <c r="J12443" s="129">
        <v>6233087.5800000001</v>
      </c>
      <c r="K12443" s="101" t="s">
        <v>1388</v>
      </c>
    </row>
    <row r="12444" spans="1:11" ht="56.25" customHeight="1">
      <c r="A12444" s="98" t="s">
        <v>1832</v>
      </c>
      <c r="B12444" s="125" t="s">
        <v>1833</v>
      </c>
      <c r="C12444" s="126">
        <v>42398</v>
      </c>
      <c r="D12444" s="98" t="s">
        <v>13</v>
      </c>
      <c r="E12444" s="98">
        <v>351200</v>
      </c>
      <c r="F12444" s="98"/>
      <c r="G12444" s="127" t="s">
        <v>1834</v>
      </c>
      <c r="H12444" s="128">
        <v>6233087.5800000001</v>
      </c>
      <c r="I12444" s="128">
        <v>0</v>
      </c>
      <c r="J12444" s="129">
        <v>6233087.5800000001</v>
      </c>
      <c r="K12444" s="101" t="s">
        <v>1388</v>
      </c>
    </row>
    <row r="12445" spans="1:11" ht="56.25" customHeight="1">
      <c r="A12445" s="98" t="s">
        <v>1832</v>
      </c>
      <c r="B12445" s="125" t="s">
        <v>1833</v>
      </c>
      <c r="C12445" s="126">
        <v>42398</v>
      </c>
      <c r="D12445" s="98" t="s">
        <v>13</v>
      </c>
      <c r="E12445" s="98">
        <v>351202</v>
      </c>
      <c r="F12445" s="98"/>
      <c r="G12445" s="127" t="s">
        <v>1834</v>
      </c>
      <c r="H12445" s="128">
        <v>6233087.5800000001</v>
      </c>
      <c r="I12445" s="128">
        <v>0</v>
      </c>
      <c r="J12445" s="129">
        <v>6233087.5800000001</v>
      </c>
      <c r="K12445" s="101" t="s">
        <v>1388</v>
      </c>
    </row>
    <row r="12446" spans="1:11" ht="56.25" customHeight="1">
      <c r="A12446" s="98" t="s">
        <v>1832</v>
      </c>
      <c r="B12446" s="125" t="s">
        <v>1833</v>
      </c>
      <c r="C12446" s="126">
        <v>42398</v>
      </c>
      <c r="D12446" s="98" t="s">
        <v>13</v>
      </c>
      <c r="E12446" s="98">
        <v>351204</v>
      </c>
      <c r="F12446" s="98"/>
      <c r="G12446" s="127" t="s">
        <v>1834</v>
      </c>
      <c r="H12446" s="128">
        <v>6233087.5800000001</v>
      </c>
      <c r="I12446" s="128">
        <v>0</v>
      </c>
      <c r="J12446" s="129">
        <v>6233087.5800000001</v>
      </c>
      <c r="K12446" s="101" t="s">
        <v>1388</v>
      </c>
    </row>
    <row r="12447" spans="1:11" ht="56.25" customHeight="1">
      <c r="A12447" s="98" t="s">
        <v>1832</v>
      </c>
      <c r="B12447" s="125" t="s">
        <v>1833</v>
      </c>
      <c r="C12447" s="126">
        <v>42398</v>
      </c>
      <c r="D12447" s="98" t="s">
        <v>13</v>
      </c>
      <c r="E12447" s="98">
        <v>351206</v>
      </c>
      <c r="F12447" s="98"/>
      <c r="G12447" s="127" t="s">
        <v>1834</v>
      </c>
      <c r="H12447" s="128">
        <v>6233087.5800000001</v>
      </c>
      <c r="I12447" s="128">
        <v>0</v>
      </c>
      <c r="J12447" s="129">
        <v>6233087.5800000001</v>
      </c>
      <c r="K12447" s="101" t="s">
        <v>1388</v>
      </c>
    </row>
    <row r="12448" spans="1:11" ht="56.25" customHeight="1">
      <c r="A12448" s="98" t="s">
        <v>1832</v>
      </c>
      <c r="B12448" s="125" t="s">
        <v>1833</v>
      </c>
      <c r="C12448" s="126">
        <v>42398</v>
      </c>
      <c r="D12448" s="98" t="s">
        <v>13</v>
      </c>
      <c r="E12448" s="98">
        <v>351208</v>
      </c>
      <c r="F12448" s="98"/>
      <c r="G12448" s="127" t="s">
        <v>1834</v>
      </c>
      <c r="H12448" s="128">
        <v>17119907.170000002</v>
      </c>
      <c r="I12448" s="128">
        <v>0</v>
      </c>
      <c r="J12448" s="129">
        <v>17119907.170000002</v>
      </c>
      <c r="K12448" s="101" t="s">
        <v>1388</v>
      </c>
    </row>
    <row r="12449" spans="1:11" ht="56.25" customHeight="1">
      <c r="A12449" s="98" t="s">
        <v>1832</v>
      </c>
      <c r="B12449" s="125" t="s">
        <v>1833</v>
      </c>
      <c r="C12449" s="126">
        <v>42398</v>
      </c>
      <c r="D12449" s="98" t="s">
        <v>13</v>
      </c>
      <c r="E12449" s="98">
        <v>351210</v>
      </c>
      <c r="F12449" s="98"/>
      <c r="G12449" s="127" t="s">
        <v>1834</v>
      </c>
      <c r="H12449" s="128">
        <v>17119907.170000002</v>
      </c>
      <c r="I12449" s="128">
        <v>0</v>
      </c>
      <c r="J12449" s="129">
        <v>17119907.170000002</v>
      </c>
      <c r="K12449" s="101" t="s">
        <v>1388</v>
      </c>
    </row>
    <row r="12450" spans="1:11" ht="56.25" customHeight="1">
      <c r="A12450" s="98" t="s">
        <v>1832</v>
      </c>
      <c r="B12450" s="125" t="s">
        <v>1833</v>
      </c>
      <c r="C12450" s="126">
        <v>42398</v>
      </c>
      <c r="D12450" s="98" t="s">
        <v>13</v>
      </c>
      <c r="E12450" s="98">
        <v>351212</v>
      </c>
      <c r="F12450" s="98"/>
      <c r="G12450" s="127" t="s">
        <v>1834</v>
      </c>
      <c r="H12450" s="128">
        <v>17119907.170000002</v>
      </c>
      <c r="I12450" s="128">
        <v>0</v>
      </c>
      <c r="J12450" s="129">
        <v>17119907.170000002</v>
      </c>
      <c r="K12450" s="101" t="s">
        <v>1388</v>
      </c>
    </row>
    <row r="12451" spans="1:11" ht="56.25" customHeight="1">
      <c r="A12451" s="98" t="s">
        <v>1832</v>
      </c>
      <c r="B12451" s="125" t="s">
        <v>1833</v>
      </c>
      <c r="C12451" s="126">
        <v>42398</v>
      </c>
      <c r="D12451" s="98" t="s">
        <v>13</v>
      </c>
      <c r="E12451" s="98">
        <v>351214</v>
      </c>
      <c r="F12451" s="98"/>
      <c r="G12451" s="127" t="s">
        <v>1834</v>
      </c>
      <c r="H12451" s="128">
        <v>17119907.170000002</v>
      </c>
      <c r="I12451" s="128">
        <v>0</v>
      </c>
      <c r="J12451" s="129">
        <v>17119907.170000002</v>
      </c>
      <c r="K12451" s="101" t="s">
        <v>1388</v>
      </c>
    </row>
    <row r="12452" spans="1:11" ht="56.25" customHeight="1">
      <c r="A12452" s="98" t="s">
        <v>1832</v>
      </c>
      <c r="B12452" s="125" t="s">
        <v>1833</v>
      </c>
      <c r="C12452" s="126">
        <v>42398</v>
      </c>
      <c r="D12452" s="98" t="s">
        <v>13</v>
      </c>
      <c r="E12452" s="98">
        <v>351216</v>
      </c>
      <c r="F12452" s="98"/>
      <c r="G12452" s="127" t="s">
        <v>1834</v>
      </c>
      <c r="H12452" s="128">
        <v>3149733.53</v>
      </c>
      <c r="I12452" s="128">
        <v>0</v>
      </c>
      <c r="J12452" s="129">
        <v>3149733.53</v>
      </c>
      <c r="K12452" s="101" t="s">
        <v>1388</v>
      </c>
    </row>
    <row r="12453" spans="1:11" ht="56.25" customHeight="1">
      <c r="A12453" s="98" t="s">
        <v>1832</v>
      </c>
      <c r="B12453" s="125" t="s">
        <v>1833</v>
      </c>
      <c r="C12453" s="126">
        <v>42398</v>
      </c>
      <c r="D12453" s="98" t="s">
        <v>13</v>
      </c>
      <c r="E12453" s="98">
        <v>351218</v>
      </c>
      <c r="F12453" s="98"/>
      <c r="G12453" s="127" t="s">
        <v>1834</v>
      </c>
      <c r="H12453" s="128">
        <v>3149733.53</v>
      </c>
      <c r="I12453" s="128">
        <v>0</v>
      </c>
      <c r="J12453" s="129">
        <v>3149733.53</v>
      </c>
      <c r="K12453" s="101" t="s">
        <v>1388</v>
      </c>
    </row>
    <row r="12454" spans="1:11" ht="56.25" customHeight="1">
      <c r="A12454" s="98" t="s">
        <v>1832</v>
      </c>
      <c r="B12454" s="125" t="s">
        <v>1833</v>
      </c>
      <c r="C12454" s="126">
        <v>42398</v>
      </c>
      <c r="D12454" s="98" t="s">
        <v>13</v>
      </c>
      <c r="E12454" s="98">
        <v>351220</v>
      </c>
      <c r="F12454" s="98"/>
      <c r="G12454" s="127" t="s">
        <v>1834</v>
      </c>
      <c r="H12454" s="128">
        <v>3149733.53</v>
      </c>
      <c r="I12454" s="128">
        <v>0</v>
      </c>
      <c r="J12454" s="129">
        <v>3149733.53</v>
      </c>
      <c r="K12454" s="101" t="s">
        <v>1388</v>
      </c>
    </row>
    <row r="12455" spans="1:11" ht="56.25" customHeight="1">
      <c r="A12455" s="98" t="s">
        <v>1832</v>
      </c>
      <c r="B12455" s="125" t="s">
        <v>1833</v>
      </c>
      <c r="C12455" s="126">
        <v>42398</v>
      </c>
      <c r="D12455" s="98" t="s">
        <v>13</v>
      </c>
      <c r="E12455" s="98">
        <v>351222</v>
      </c>
      <c r="F12455" s="98"/>
      <c r="G12455" s="127" t="s">
        <v>1834</v>
      </c>
      <c r="H12455" s="128">
        <v>3149733.53</v>
      </c>
      <c r="I12455" s="128">
        <v>0</v>
      </c>
      <c r="J12455" s="129">
        <v>3149733.53</v>
      </c>
      <c r="K12455" s="101" t="s">
        <v>1388</v>
      </c>
    </row>
    <row r="12456" spans="1:11" ht="56.25" customHeight="1">
      <c r="A12456" s="98" t="s">
        <v>1832</v>
      </c>
      <c r="B12456" s="125" t="s">
        <v>1833</v>
      </c>
      <c r="C12456" s="126">
        <v>42398</v>
      </c>
      <c r="D12456" s="98" t="s">
        <v>13</v>
      </c>
      <c r="E12456" s="98">
        <v>351224</v>
      </c>
      <c r="F12456" s="98"/>
      <c r="G12456" s="127" t="s">
        <v>1834</v>
      </c>
      <c r="H12456" s="128">
        <v>3149733.53</v>
      </c>
      <c r="I12456" s="128">
        <v>0</v>
      </c>
      <c r="J12456" s="129">
        <v>3149733.53</v>
      </c>
      <c r="K12456" s="101" t="s">
        <v>1388</v>
      </c>
    </row>
    <row r="12457" spans="1:11" ht="56.25" customHeight="1">
      <c r="A12457" s="98" t="s">
        <v>1832</v>
      </c>
      <c r="B12457" s="125" t="s">
        <v>1833</v>
      </c>
      <c r="C12457" s="126">
        <v>42398</v>
      </c>
      <c r="D12457" s="98" t="s">
        <v>13</v>
      </c>
      <c r="E12457" s="98">
        <v>351226</v>
      </c>
      <c r="F12457" s="98"/>
      <c r="G12457" s="127" t="s">
        <v>1834</v>
      </c>
      <c r="H12457" s="128">
        <v>929580.01</v>
      </c>
      <c r="I12457" s="128">
        <v>0</v>
      </c>
      <c r="J12457" s="129">
        <v>929580.01</v>
      </c>
      <c r="K12457" s="101" t="s">
        <v>1388</v>
      </c>
    </row>
    <row r="12458" spans="1:11" ht="56.25" customHeight="1">
      <c r="A12458" s="98" t="s">
        <v>1832</v>
      </c>
      <c r="B12458" s="125" t="s">
        <v>1833</v>
      </c>
      <c r="C12458" s="126">
        <v>42398</v>
      </c>
      <c r="D12458" s="98" t="s">
        <v>13</v>
      </c>
      <c r="E12458" s="98">
        <v>351228</v>
      </c>
      <c r="F12458" s="98"/>
      <c r="G12458" s="127" t="s">
        <v>1834</v>
      </c>
      <c r="H12458" s="128">
        <v>202911.94</v>
      </c>
      <c r="I12458" s="128">
        <v>0</v>
      </c>
      <c r="J12458" s="129">
        <v>202911.94</v>
      </c>
      <c r="K12458" s="101" t="s">
        <v>1388</v>
      </c>
    </row>
    <row r="12459" spans="1:11" ht="56.25" customHeight="1">
      <c r="A12459" s="98" t="s">
        <v>1832</v>
      </c>
      <c r="B12459" s="125" t="s">
        <v>1833</v>
      </c>
      <c r="C12459" s="126">
        <v>42398</v>
      </c>
      <c r="D12459" s="98" t="s">
        <v>13</v>
      </c>
      <c r="E12459" s="98">
        <v>351230</v>
      </c>
      <c r="F12459" s="98"/>
      <c r="G12459" s="127" t="s">
        <v>1834</v>
      </c>
      <c r="H12459" s="128">
        <v>3564926.25</v>
      </c>
      <c r="I12459" s="128">
        <v>0</v>
      </c>
      <c r="J12459" s="129">
        <v>3564926.25</v>
      </c>
      <c r="K12459" s="101" t="s">
        <v>1388</v>
      </c>
    </row>
    <row r="12460" spans="1:11" ht="56.25" customHeight="1">
      <c r="A12460" s="98" t="s">
        <v>1832</v>
      </c>
      <c r="B12460" s="125" t="s">
        <v>1833</v>
      </c>
      <c r="C12460" s="126">
        <v>42398</v>
      </c>
      <c r="D12460" s="98" t="s">
        <v>13</v>
      </c>
      <c r="E12460" s="98">
        <v>351232</v>
      </c>
      <c r="F12460" s="98"/>
      <c r="G12460" s="127" t="s">
        <v>1834</v>
      </c>
      <c r="H12460" s="128">
        <v>660536.71</v>
      </c>
      <c r="I12460" s="128">
        <v>0</v>
      </c>
      <c r="J12460" s="129">
        <v>660536.71</v>
      </c>
      <c r="K12460" s="101" t="s">
        <v>1388</v>
      </c>
    </row>
    <row r="12461" spans="1:11" ht="56.25" customHeight="1">
      <c r="A12461" s="98" t="s">
        <v>1832</v>
      </c>
      <c r="B12461" s="125" t="s">
        <v>1833</v>
      </c>
      <c r="C12461" s="126">
        <v>42398</v>
      </c>
      <c r="D12461" s="98" t="s">
        <v>13</v>
      </c>
      <c r="E12461" s="98">
        <v>351234</v>
      </c>
      <c r="F12461" s="98"/>
      <c r="G12461" s="127" t="s">
        <v>1834</v>
      </c>
      <c r="H12461" s="128">
        <v>2553200.69</v>
      </c>
      <c r="I12461" s="128">
        <v>0</v>
      </c>
      <c r="J12461" s="129">
        <v>2553200.69</v>
      </c>
      <c r="K12461" s="101" t="s">
        <v>1388</v>
      </c>
    </row>
    <row r="12462" spans="1:11" ht="56.25" customHeight="1">
      <c r="A12462" s="98" t="s">
        <v>1832</v>
      </c>
      <c r="B12462" s="125" t="s">
        <v>1833</v>
      </c>
      <c r="C12462" s="126">
        <v>42398</v>
      </c>
      <c r="D12462" s="98" t="s">
        <v>13</v>
      </c>
      <c r="E12462" s="98">
        <v>351236</v>
      </c>
      <c r="F12462" s="98"/>
      <c r="G12462" s="127" t="s">
        <v>1834</v>
      </c>
      <c r="H12462" s="128">
        <v>9791488.6699999999</v>
      </c>
      <c r="I12462" s="128">
        <v>0</v>
      </c>
      <c r="J12462" s="129">
        <v>9791488.6699999999</v>
      </c>
      <c r="K12462" s="101" t="s">
        <v>1388</v>
      </c>
    </row>
    <row r="12463" spans="1:11" ht="56.25" customHeight="1">
      <c r="A12463" s="98" t="s">
        <v>1832</v>
      </c>
      <c r="B12463" s="125" t="s">
        <v>1833</v>
      </c>
      <c r="C12463" s="126">
        <v>42398</v>
      </c>
      <c r="D12463" s="98" t="s">
        <v>13</v>
      </c>
      <c r="E12463" s="98">
        <v>351238</v>
      </c>
      <c r="F12463" s="98"/>
      <c r="G12463" s="127" t="s">
        <v>1834</v>
      </c>
      <c r="H12463" s="128">
        <v>1814241.7</v>
      </c>
      <c r="I12463" s="128">
        <v>0</v>
      </c>
      <c r="J12463" s="129">
        <v>1814241.7</v>
      </c>
      <c r="K12463" s="101" t="s">
        <v>1388</v>
      </c>
    </row>
    <row r="12464" spans="1:11" ht="56.25" customHeight="1">
      <c r="A12464" s="98" t="s">
        <v>1832</v>
      </c>
      <c r="B12464" s="125" t="s">
        <v>1833</v>
      </c>
      <c r="C12464" s="126">
        <v>42398</v>
      </c>
      <c r="D12464" s="98" t="s">
        <v>13</v>
      </c>
      <c r="E12464" s="98">
        <v>351240</v>
      </c>
      <c r="F12464" s="98"/>
      <c r="G12464" s="127" t="s">
        <v>1834</v>
      </c>
      <c r="H12464" s="128">
        <v>557321.49</v>
      </c>
      <c r="I12464" s="128">
        <v>0</v>
      </c>
      <c r="J12464" s="129">
        <v>557321.49</v>
      </c>
      <c r="K12464" s="101" t="s">
        <v>1388</v>
      </c>
    </row>
    <row r="12465" spans="1:11" ht="56.25" customHeight="1">
      <c r="A12465" s="98" t="s">
        <v>1832</v>
      </c>
      <c r="B12465" s="125" t="s">
        <v>1833</v>
      </c>
      <c r="C12465" s="126">
        <v>42398</v>
      </c>
      <c r="D12465" s="98" t="s">
        <v>13</v>
      </c>
      <c r="E12465" s="98">
        <v>351242</v>
      </c>
      <c r="F12465" s="98"/>
      <c r="G12465" s="127" t="s">
        <v>1834</v>
      </c>
      <c r="H12465" s="128">
        <v>1536848.75</v>
      </c>
      <c r="I12465" s="128">
        <v>0</v>
      </c>
      <c r="J12465" s="129">
        <v>1536848.75</v>
      </c>
      <c r="K12465" s="101" t="s">
        <v>1388</v>
      </c>
    </row>
    <row r="12466" spans="1:11" ht="56.25" customHeight="1">
      <c r="A12466" s="98" t="s">
        <v>1832</v>
      </c>
      <c r="B12466" s="125" t="s">
        <v>1833</v>
      </c>
      <c r="C12466" s="126">
        <v>42398</v>
      </c>
      <c r="D12466" s="98" t="s">
        <v>13</v>
      </c>
      <c r="E12466" s="98">
        <v>351244</v>
      </c>
      <c r="F12466" s="98"/>
      <c r="G12466" s="127" t="s">
        <v>1834</v>
      </c>
      <c r="H12466" s="128">
        <v>2162822.79</v>
      </c>
      <c r="I12466" s="128">
        <v>0</v>
      </c>
      <c r="J12466" s="129">
        <v>2162822.79</v>
      </c>
      <c r="K12466" s="101" t="s">
        <v>1388</v>
      </c>
    </row>
    <row r="12467" spans="1:11" ht="56.25" customHeight="1">
      <c r="A12467" s="98" t="s">
        <v>1832</v>
      </c>
      <c r="B12467" s="125" t="s">
        <v>1833</v>
      </c>
      <c r="C12467" s="126">
        <v>42398</v>
      </c>
      <c r="D12467" s="98" t="s">
        <v>13</v>
      </c>
      <c r="E12467" s="98">
        <v>351246</v>
      </c>
      <c r="F12467" s="98"/>
      <c r="G12467" s="127" t="s">
        <v>1834</v>
      </c>
      <c r="H12467" s="128">
        <v>8294395.0599999996</v>
      </c>
      <c r="I12467" s="128">
        <v>0</v>
      </c>
      <c r="J12467" s="129">
        <v>8294395.0599999996</v>
      </c>
      <c r="K12467" s="101" t="s">
        <v>1388</v>
      </c>
    </row>
    <row r="12468" spans="1:11" ht="56.25" customHeight="1">
      <c r="A12468" s="98" t="s">
        <v>1832</v>
      </c>
      <c r="B12468" s="125" t="s">
        <v>1833</v>
      </c>
      <c r="C12468" s="126">
        <v>42398</v>
      </c>
      <c r="D12468" s="98" t="s">
        <v>13</v>
      </c>
      <c r="E12468" s="98">
        <v>351248</v>
      </c>
      <c r="F12468" s="98"/>
      <c r="G12468" s="127" t="s">
        <v>1834</v>
      </c>
      <c r="H12468" s="128">
        <v>472108.49</v>
      </c>
      <c r="I12468" s="128">
        <v>0</v>
      </c>
      <c r="J12468" s="129">
        <v>472108.49</v>
      </c>
      <c r="K12468" s="101" t="s">
        <v>1388</v>
      </c>
    </row>
    <row r="12469" spans="1:11" ht="56.25" customHeight="1">
      <c r="A12469" s="98" t="s">
        <v>1832</v>
      </c>
      <c r="B12469" s="125" t="s">
        <v>1833</v>
      </c>
      <c r="C12469" s="126">
        <v>42398</v>
      </c>
      <c r="D12469" s="98" t="s">
        <v>13</v>
      </c>
      <c r="E12469" s="98">
        <v>351250</v>
      </c>
      <c r="F12469" s="98"/>
      <c r="G12469" s="127" t="s">
        <v>1834</v>
      </c>
      <c r="H12469" s="128">
        <v>1296701.42</v>
      </c>
      <c r="I12469" s="128">
        <v>0</v>
      </c>
      <c r="J12469" s="129">
        <v>1296701.42</v>
      </c>
      <c r="K12469" s="101" t="s">
        <v>1388</v>
      </c>
    </row>
    <row r="12470" spans="1:11" ht="56.25" customHeight="1">
      <c r="A12470" s="98" t="s">
        <v>1832</v>
      </c>
      <c r="B12470" s="125" t="s">
        <v>1833</v>
      </c>
      <c r="C12470" s="126">
        <v>42398</v>
      </c>
      <c r="D12470" s="98" t="s">
        <v>13</v>
      </c>
      <c r="E12470" s="98">
        <v>351252</v>
      </c>
      <c r="F12470" s="98"/>
      <c r="G12470" s="127" t="s">
        <v>1834</v>
      </c>
      <c r="H12470" s="128">
        <v>22781530.41</v>
      </c>
      <c r="I12470" s="128">
        <v>0</v>
      </c>
      <c r="J12470" s="129">
        <v>22781530.41</v>
      </c>
      <c r="K12470" s="101" t="s">
        <v>1388</v>
      </c>
    </row>
    <row r="12471" spans="1:11" ht="56.25" customHeight="1">
      <c r="A12471" s="98" t="s">
        <v>1832</v>
      </c>
      <c r="B12471" s="125" t="s">
        <v>1833</v>
      </c>
      <c r="C12471" s="126">
        <v>42398</v>
      </c>
      <c r="D12471" s="98" t="s">
        <v>13</v>
      </c>
      <c r="E12471" s="98">
        <v>351254</v>
      </c>
      <c r="F12471" s="98"/>
      <c r="G12471" s="127" t="s">
        <v>1834</v>
      </c>
      <c r="H12471" s="128">
        <v>5940446.9100000001</v>
      </c>
      <c r="I12471" s="128">
        <v>0</v>
      </c>
      <c r="J12471" s="129">
        <v>5940446.9100000001</v>
      </c>
      <c r="K12471" s="101" t="s">
        <v>1388</v>
      </c>
    </row>
    <row r="12472" spans="1:11" ht="56.25" customHeight="1">
      <c r="A12472" s="98" t="s">
        <v>1832</v>
      </c>
      <c r="B12472" s="125" t="s">
        <v>1833</v>
      </c>
      <c r="C12472" s="126">
        <v>42398</v>
      </c>
      <c r="D12472" s="98" t="s">
        <v>13</v>
      </c>
      <c r="E12472" s="98">
        <v>351256</v>
      </c>
      <c r="F12472" s="98"/>
      <c r="G12472" s="127" t="s">
        <v>1834</v>
      </c>
      <c r="H12472" s="128">
        <v>4221135.6100000003</v>
      </c>
      <c r="I12472" s="128">
        <v>0</v>
      </c>
      <c r="J12472" s="129">
        <v>4221135.6100000003</v>
      </c>
      <c r="K12472" s="101" t="s">
        <v>1388</v>
      </c>
    </row>
    <row r="12473" spans="1:11" ht="56.25" customHeight="1">
      <c r="A12473" s="98" t="s">
        <v>1832</v>
      </c>
      <c r="B12473" s="125" t="s">
        <v>1833</v>
      </c>
      <c r="C12473" s="126">
        <v>42398</v>
      </c>
      <c r="D12473" s="98" t="s">
        <v>13</v>
      </c>
      <c r="E12473" s="98">
        <v>351258</v>
      </c>
      <c r="F12473" s="98"/>
      <c r="G12473" s="127" t="s">
        <v>1834</v>
      </c>
      <c r="H12473" s="128">
        <v>4191363.27</v>
      </c>
      <c r="I12473" s="128">
        <v>0</v>
      </c>
      <c r="J12473" s="129">
        <v>4191363.27</v>
      </c>
      <c r="K12473" s="101" t="s">
        <v>1388</v>
      </c>
    </row>
    <row r="12474" spans="1:11" ht="56.25" customHeight="1">
      <c r="A12474" s="98" t="s">
        <v>1832</v>
      </c>
      <c r="B12474" s="125" t="s">
        <v>1833</v>
      </c>
      <c r="C12474" s="126">
        <v>42398</v>
      </c>
      <c r="D12474" s="98" t="s">
        <v>13</v>
      </c>
      <c r="E12474" s="98">
        <v>351260</v>
      </c>
      <c r="F12474" s="98"/>
      <c r="G12474" s="127" t="s">
        <v>1834</v>
      </c>
      <c r="H12474" s="128">
        <v>776607.7</v>
      </c>
      <c r="I12474" s="128">
        <v>0</v>
      </c>
      <c r="J12474" s="129">
        <v>776607.7</v>
      </c>
      <c r="K12474" s="101" t="s">
        <v>1388</v>
      </c>
    </row>
    <row r="12475" spans="1:11" ht="56.25" customHeight="1">
      <c r="A12475" s="98" t="s">
        <v>1832</v>
      </c>
      <c r="B12475" s="125" t="s">
        <v>1833</v>
      </c>
      <c r="C12475" s="126">
        <v>42398</v>
      </c>
      <c r="D12475" s="98" t="s">
        <v>13</v>
      </c>
      <c r="E12475" s="98">
        <v>351262</v>
      </c>
      <c r="F12475" s="98"/>
      <c r="G12475" s="127" t="s">
        <v>1834</v>
      </c>
      <c r="H12475" s="128">
        <v>238568.09</v>
      </c>
      <c r="I12475" s="128">
        <v>0</v>
      </c>
      <c r="J12475" s="129">
        <v>238568.09</v>
      </c>
      <c r="K12475" s="101" t="s">
        <v>1388</v>
      </c>
    </row>
    <row r="12476" spans="1:11" ht="56.25" customHeight="1">
      <c r="A12476" s="98" t="s">
        <v>1832</v>
      </c>
      <c r="B12476" s="125" t="s">
        <v>1833</v>
      </c>
      <c r="C12476" s="126">
        <v>42398</v>
      </c>
      <c r="D12476" s="98" t="s">
        <v>13</v>
      </c>
      <c r="E12476" s="98">
        <v>351264</v>
      </c>
      <c r="F12476" s="98"/>
      <c r="G12476" s="127" t="s">
        <v>1834</v>
      </c>
      <c r="H12476" s="128">
        <v>1092927.93</v>
      </c>
      <c r="I12476" s="128">
        <v>0</v>
      </c>
      <c r="J12476" s="129">
        <v>1092927.93</v>
      </c>
      <c r="K12476" s="101" t="s">
        <v>1388</v>
      </c>
    </row>
    <row r="12477" spans="1:11" ht="56.25" customHeight="1">
      <c r="A12477" s="98" t="s">
        <v>1832</v>
      </c>
      <c r="B12477" s="125" t="s">
        <v>1833</v>
      </c>
      <c r="C12477" s="126">
        <v>42398</v>
      </c>
      <c r="D12477" s="98" t="s">
        <v>13</v>
      </c>
      <c r="E12477" s="98">
        <v>351266</v>
      </c>
      <c r="F12477" s="98"/>
      <c r="G12477" s="127" t="s">
        <v>1834</v>
      </c>
      <c r="H12477" s="128">
        <v>2476065.48</v>
      </c>
      <c r="I12477" s="128">
        <v>0</v>
      </c>
      <c r="J12477" s="129">
        <v>2476065.48</v>
      </c>
      <c r="K12477" s="101" t="s">
        <v>1388</v>
      </c>
    </row>
    <row r="12478" spans="1:11" ht="56.25" customHeight="1">
      <c r="A12478" s="98" t="s">
        <v>1832</v>
      </c>
      <c r="B12478" s="125" t="s">
        <v>1833</v>
      </c>
      <c r="C12478" s="126">
        <v>42398</v>
      </c>
      <c r="D12478" s="98" t="s">
        <v>13</v>
      </c>
      <c r="E12478" s="98">
        <v>351268</v>
      </c>
      <c r="F12478" s="98"/>
      <c r="G12478" s="127" t="s">
        <v>1834</v>
      </c>
      <c r="H12478" s="128">
        <v>1749397.48</v>
      </c>
      <c r="I12478" s="128">
        <v>0</v>
      </c>
      <c r="J12478" s="129">
        <v>1749397.48</v>
      </c>
      <c r="K12478" s="101" t="s">
        <v>1388</v>
      </c>
    </row>
    <row r="12479" spans="1:11" ht="56.25" customHeight="1">
      <c r="A12479" s="98" t="s">
        <v>1832</v>
      </c>
      <c r="B12479" s="125" t="s">
        <v>1833</v>
      </c>
      <c r="C12479" s="126">
        <v>42398</v>
      </c>
      <c r="D12479" s="98" t="s">
        <v>13</v>
      </c>
      <c r="E12479" s="98">
        <v>351270</v>
      </c>
      <c r="F12479" s="98"/>
      <c r="G12479" s="127" t="s">
        <v>1834</v>
      </c>
      <c r="H12479" s="128">
        <v>2018440.78</v>
      </c>
      <c r="I12479" s="128">
        <v>0</v>
      </c>
      <c r="J12479" s="129">
        <v>2018440.78</v>
      </c>
      <c r="K12479" s="101" t="s">
        <v>1388</v>
      </c>
    </row>
    <row r="12480" spans="1:11" ht="56.25" customHeight="1">
      <c r="A12480" s="98" t="s">
        <v>1832</v>
      </c>
      <c r="B12480" s="125" t="s">
        <v>1833</v>
      </c>
      <c r="C12480" s="126">
        <v>42398</v>
      </c>
      <c r="D12480" s="98" t="s">
        <v>13</v>
      </c>
      <c r="E12480" s="98">
        <v>351272</v>
      </c>
      <c r="F12480" s="98"/>
      <c r="G12480" s="127" t="s">
        <v>1834</v>
      </c>
      <c r="H12480" s="128">
        <v>5543884.5800000001</v>
      </c>
      <c r="I12480" s="128">
        <v>0</v>
      </c>
      <c r="J12480" s="129">
        <v>5543884.5800000001</v>
      </c>
      <c r="K12480" s="101" t="s">
        <v>1388</v>
      </c>
    </row>
    <row r="12481" spans="1:11" ht="56.25" customHeight="1">
      <c r="A12481" s="98" t="s">
        <v>1832</v>
      </c>
      <c r="B12481" s="125" t="s">
        <v>1833</v>
      </c>
      <c r="C12481" s="126">
        <v>42398</v>
      </c>
      <c r="D12481" s="98" t="s">
        <v>13</v>
      </c>
      <c r="E12481" s="98">
        <v>351274</v>
      </c>
      <c r="F12481" s="98"/>
      <c r="G12481" s="127" t="s">
        <v>1834</v>
      </c>
      <c r="H12481" s="128">
        <v>4804925.58</v>
      </c>
      <c r="I12481" s="128">
        <v>0</v>
      </c>
      <c r="J12481" s="129">
        <v>4804925.58</v>
      </c>
      <c r="K12481" s="101" t="s">
        <v>1388</v>
      </c>
    </row>
    <row r="12482" spans="1:11" ht="56.25" customHeight="1">
      <c r="A12482" s="98" t="s">
        <v>1832</v>
      </c>
      <c r="B12482" s="125" t="s">
        <v>1833</v>
      </c>
      <c r="C12482" s="126">
        <v>42398</v>
      </c>
      <c r="D12482" s="98" t="s">
        <v>13</v>
      </c>
      <c r="E12482" s="98">
        <v>351276</v>
      </c>
      <c r="F12482" s="98"/>
      <c r="G12482" s="127" t="s">
        <v>1834</v>
      </c>
      <c r="H12482" s="128">
        <v>6800804.79</v>
      </c>
      <c r="I12482" s="128">
        <v>0</v>
      </c>
      <c r="J12482" s="129">
        <v>6800804.79</v>
      </c>
      <c r="K12482" s="101" t="s">
        <v>1388</v>
      </c>
    </row>
    <row r="12483" spans="1:11" ht="56.25" customHeight="1">
      <c r="A12483" s="98" t="s">
        <v>1832</v>
      </c>
      <c r="B12483" s="125" t="s">
        <v>1833</v>
      </c>
      <c r="C12483" s="126">
        <v>42398</v>
      </c>
      <c r="D12483" s="98" t="s">
        <v>13</v>
      </c>
      <c r="E12483" s="98">
        <v>351278</v>
      </c>
      <c r="F12483" s="98"/>
      <c r="G12483" s="127" t="s">
        <v>1834</v>
      </c>
      <c r="H12483" s="128">
        <v>4696238.83</v>
      </c>
      <c r="I12483" s="128">
        <v>0</v>
      </c>
      <c r="J12483" s="129">
        <v>4696238.83</v>
      </c>
      <c r="K12483" s="101" t="s">
        <v>1388</v>
      </c>
    </row>
    <row r="12484" spans="1:11" ht="56.25" customHeight="1">
      <c r="A12484" s="98" t="s">
        <v>1832</v>
      </c>
      <c r="B12484" s="125" t="s">
        <v>1833</v>
      </c>
      <c r="C12484" s="126">
        <v>42398</v>
      </c>
      <c r="D12484" s="98" t="s">
        <v>13</v>
      </c>
      <c r="E12484" s="98">
        <v>351280</v>
      </c>
      <c r="F12484" s="98"/>
      <c r="G12484" s="127" t="s">
        <v>1834</v>
      </c>
      <c r="H12484" s="128">
        <v>5760979.0899999999</v>
      </c>
      <c r="I12484" s="128">
        <v>0</v>
      </c>
      <c r="J12484" s="129">
        <v>5760979.0899999999</v>
      </c>
      <c r="K12484" s="101" t="s">
        <v>1388</v>
      </c>
    </row>
    <row r="12485" spans="1:11" ht="56.25" customHeight="1">
      <c r="A12485" s="98" t="s">
        <v>1832</v>
      </c>
      <c r="B12485" s="125" t="s">
        <v>1833</v>
      </c>
      <c r="C12485" s="126">
        <v>42398</v>
      </c>
      <c r="D12485" s="98" t="s">
        <v>13</v>
      </c>
      <c r="E12485" s="98">
        <v>351282</v>
      </c>
      <c r="F12485" s="98"/>
      <c r="G12485" s="127" t="s">
        <v>1834</v>
      </c>
      <c r="H12485" s="128">
        <v>4070264.72</v>
      </c>
      <c r="I12485" s="128">
        <v>0</v>
      </c>
      <c r="J12485" s="129">
        <v>4070264.72</v>
      </c>
      <c r="K12485" s="101" t="s">
        <v>1388</v>
      </c>
    </row>
    <row r="12486" spans="1:11" ht="56.25" customHeight="1">
      <c r="A12486" s="98" t="s">
        <v>1832</v>
      </c>
      <c r="B12486" s="125" t="s">
        <v>1833</v>
      </c>
      <c r="C12486" s="126">
        <v>42398</v>
      </c>
      <c r="D12486" s="98" t="s">
        <v>13</v>
      </c>
      <c r="E12486" s="98">
        <v>351284</v>
      </c>
      <c r="F12486" s="98"/>
      <c r="G12486" s="127" t="s">
        <v>1834</v>
      </c>
      <c r="H12486" s="128">
        <v>15823205.75</v>
      </c>
      <c r="I12486" s="128">
        <v>0</v>
      </c>
      <c r="J12486" s="129">
        <v>15823205.75</v>
      </c>
      <c r="K12486" s="101" t="s">
        <v>1388</v>
      </c>
    </row>
    <row r="12487" spans="1:11" ht="56.25" customHeight="1">
      <c r="A12487" s="98" t="s">
        <v>1832</v>
      </c>
      <c r="B12487" s="125" t="s">
        <v>1833</v>
      </c>
      <c r="C12487" s="126">
        <v>42398</v>
      </c>
      <c r="D12487" s="98" t="s">
        <v>13</v>
      </c>
      <c r="E12487" s="98">
        <v>351286</v>
      </c>
      <c r="F12487" s="98"/>
      <c r="G12487" s="127" t="s">
        <v>1834</v>
      </c>
      <c r="H12487" s="128">
        <v>2373125.7599999998</v>
      </c>
      <c r="I12487" s="128">
        <v>0</v>
      </c>
      <c r="J12487" s="129">
        <v>2373125.7599999998</v>
      </c>
      <c r="K12487" s="101" t="s">
        <v>1388</v>
      </c>
    </row>
    <row r="12488" spans="1:11" ht="56.25" customHeight="1">
      <c r="A12488" s="98" t="s">
        <v>1832</v>
      </c>
      <c r="B12488" s="125" t="s">
        <v>1833</v>
      </c>
      <c r="C12488" s="126">
        <v>42398</v>
      </c>
      <c r="D12488" s="98" t="s">
        <v>13</v>
      </c>
      <c r="E12488" s="98">
        <v>351288</v>
      </c>
      <c r="F12488" s="98"/>
      <c r="G12488" s="127" t="s">
        <v>1834</v>
      </c>
      <c r="H12488" s="128">
        <v>20045795.75</v>
      </c>
      <c r="I12488" s="128">
        <v>0</v>
      </c>
      <c r="J12488" s="129">
        <v>20045795.75</v>
      </c>
      <c r="K12488" s="101" t="s">
        <v>1388</v>
      </c>
    </row>
    <row r="12489" spans="1:11" ht="56.25" customHeight="1">
      <c r="A12489" s="98" t="s">
        <v>1832</v>
      </c>
      <c r="B12489" s="125" t="s">
        <v>1833</v>
      </c>
      <c r="C12489" s="126">
        <v>42398</v>
      </c>
      <c r="D12489" s="98" t="s">
        <v>13</v>
      </c>
      <c r="E12489" s="98">
        <v>351290</v>
      </c>
      <c r="F12489" s="98"/>
      <c r="G12489" s="127" t="s">
        <v>1834</v>
      </c>
      <c r="H12489" s="128">
        <v>47772307.149999999</v>
      </c>
      <c r="I12489" s="128">
        <v>0</v>
      </c>
      <c r="J12489" s="129">
        <v>47772307.149999999</v>
      </c>
      <c r="K12489" s="101" t="s">
        <v>1388</v>
      </c>
    </row>
    <row r="12490" spans="1:11" ht="56.25" customHeight="1">
      <c r="A12490" s="98" t="s">
        <v>1832</v>
      </c>
      <c r="B12490" s="125" t="s">
        <v>1833</v>
      </c>
      <c r="C12490" s="126">
        <v>42398</v>
      </c>
      <c r="D12490" s="98" t="s">
        <v>13</v>
      </c>
      <c r="E12490" s="98">
        <v>351292</v>
      </c>
      <c r="F12490" s="98"/>
      <c r="G12490" s="127" t="s">
        <v>1834</v>
      </c>
      <c r="H12490" s="128">
        <v>1352.72</v>
      </c>
      <c r="I12490" s="128">
        <v>0</v>
      </c>
      <c r="J12490" s="129">
        <v>1352.72</v>
      </c>
      <c r="K12490" s="101" t="s">
        <v>1388</v>
      </c>
    </row>
    <row r="12491" spans="1:11" ht="56.25" customHeight="1">
      <c r="A12491" s="98" t="s">
        <v>1832</v>
      </c>
      <c r="B12491" s="125" t="s">
        <v>1833</v>
      </c>
      <c r="C12491" s="126">
        <v>42398</v>
      </c>
      <c r="D12491" s="98" t="s">
        <v>13</v>
      </c>
      <c r="E12491" s="98">
        <v>351294</v>
      </c>
      <c r="F12491" s="98"/>
      <c r="G12491" s="127" t="s">
        <v>1834</v>
      </c>
      <c r="H12491" s="128">
        <v>17859.87</v>
      </c>
      <c r="I12491" s="128">
        <v>0</v>
      </c>
      <c r="J12491" s="129">
        <v>17859.87</v>
      </c>
      <c r="K12491" s="101" t="s">
        <v>1388</v>
      </c>
    </row>
    <row r="12492" spans="1:11" ht="56.25" customHeight="1">
      <c r="A12492" s="98" t="s">
        <v>1832</v>
      </c>
      <c r="B12492" s="125" t="s">
        <v>1833</v>
      </c>
      <c r="C12492" s="126">
        <v>42398</v>
      </c>
      <c r="D12492" s="98" t="s">
        <v>13</v>
      </c>
      <c r="E12492" s="98">
        <v>351296</v>
      </c>
      <c r="F12492" s="98"/>
      <c r="G12492" s="127" t="s">
        <v>1834</v>
      </c>
      <c r="H12492" s="128">
        <v>8399.52</v>
      </c>
      <c r="I12492" s="128">
        <v>0</v>
      </c>
      <c r="J12492" s="129">
        <v>8399.52</v>
      </c>
      <c r="K12492" s="101" t="s">
        <v>1388</v>
      </c>
    </row>
    <row r="12493" spans="1:11" ht="56.25" customHeight="1">
      <c r="A12493" s="98" t="s">
        <v>1832</v>
      </c>
      <c r="B12493" s="125" t="s">
        <v>1833</v>
      </c>
      <c r="C12493" s="126">
        <v>42398</v>
      </c>
      <c r="D12493" s="98" t="s">
        <v>13</v>
      </c>
      <c r="E12493" s="98">
        <v>351298</v>
      </c>
      <c r="F12493" s="98"/>
      <c r="G12493" s="127" t="s">
        <v>1834</v>
      </c>
      <c r="H12493" s="128">
        <v>6312.09</v>
      </c>
      <c r="I12493" s="128">
        <v>0</v>
      </c>
      <c r="J12493" s="129">
        <v>6312.09</v>
      </c>
      <c r="K12493" s="101" t="s">
        <v>1388</v>
      </c>
    </row>
    <row r="12494" spans="1:11" ht="56.25" customHeight="1">
      <c r="A12494" s="98" t="s">
        <v>1832</v>
      </c>
      <c r="B12494" s="125" t="s">
        <v>1833</v>
      </c>
      <c r="C12494" s="126">
        <v>42398</v>
      </c>
      <c r="D12494" s="98" t="s">
        <v>13</v>
      </c>
      <c r="E12494" s="98">
        <v>351300</v>
      </c>
      <c r="F12494" s="98"/>
      <c r="G12494" s="127" t="s">
        <v>1834</v>
      </c>
      <c r="H12494" s="128">
        <v>65276.6</v>
      </c>
      <c r="I12494" s="128">
        <v>0</v>
      </c>
      <c r="J12494" s="129">
        <v>65276.6</v>
      </c>
      <c r="K12494" s="101" t="s">
        <v>1388</v>
      </c>
    </row>
    <row r="12495" spans="1:11" ht="56.25" customHeight="1">
      <c r="A12495" s="98" t="s">
        <v>1832</v>
      </c>
      <c r="B12495" s="125" t="s">
        <v>1833</v>
      </c>
      <c r="C12495" s="126">
        <v>42398</v>
      </c>
      <c r="D12495" s="98" t="s">
        <v>13</v>
      </c>
      <c r="E12495" s="98">
        <v>351302</v>
      </c>
      <c r="F12495" s="98"/>
      <c r="G12495" s="127" t="s">
        <v>1834</v>
      </c>
      <c r="H12495" s="128">
        <v>49054.15</v>
      </c>
      <c r="I12495" s="128">
        <v>0</v>
      </c>
      <c r="J12495" s="129">
        <v>49054.15</v>
      </c>
      <c r="K12495" s="101" t="s">
        <v>1388</v>
      </c>
    </row>
    <row r="12496" spans="1:11" ht="56.25" customHeight="1">
      <c r="A12496" s="98" t="s">
        <v>1832</v>
      </c>
      <c r="B12496" s="125" t="s">
        <v>1833</v>
      </c>
      <c r="C12496" s="126">
        <v>42398</v>
      </c>
      <c r="D12496" s="98" t="s">
        <v>13</v>
      </c>
      <c r="E12496" s="98">
        <v>351304</v>
      </c>
      <c r="F12496" s="98"/>
      <c r="G12496" s="127" t="s">
        <v>1834</v>
      </c>
      <c r="H12496" s="128">
        <v>49054.15</v>
      </c>
      <c r="I12496" s="128">
        <v>0</v>
      </c>
      <c r="J12496" s="129">
        <v>49054.15</v>
      </c>
      <c r="K12496" s="101" t="s">
        <v>1388</v>
      </c>
    </row>
    <row r="12497" spans="1:11" ht="56.25" customHeight="1">
      <c r="A12497" s="98" t="s">
        <v>1832</v>
      </c>
      <c r="B12497" s="125" t="s">
        <v>1833</v>
      </c>
      <c r="C12497" s="126">
        <v>42398</v>
      </c>
      <c r="D12497" s="98" t="s">
        <v>13</v>
      </c>
      <c r="E12497" s="98">
        <v>351306</v>
      </c>
      <c r="F12497" s="98"/>
      <c r="G12497" s="127" t="s">
        <v>1834</v>
      </c>
      <c r="H12497" s="128">
        <v>4121.83</v>
      </c>
      <c r="I12497" s="128">
        <v>0</v>
      </c>
      <c r="J12497" s="129">
        <v>4121.83</v>
      </c>
      <c r="K12497" s="101" t="s">
        <v>1388</v>
      </c>
    </row>
    <row r="12498" spans="1:11" ht="56.25" customHeight="1">
      <c r="A12498" s="98" t="s">
        <v>1832</v>
      </c>
      <c r="B12498" s="125" t="s">
        <v>1833</v>
      </c>
      <c r="C12498" s="126">
        <v>42398</v>
      </c>
      <c r="D12498" s="98" t="s">
        <v>13</v>
      </c>
      <c r="E12498" s="98">
        <v>351308</v>
      </c>
      <c r="F12498" s="98"/>
      <c r="G12498" s="127" t="s">
        <v>1834</v>
      </c>
      <c r="H12498" s="128">
        <v>32032.84</v>
      </c>
      <c r="I12498" s="128">
        <v>0</v>
      </c>
      <c r="J12498" s="129">
        <v>32032.84</v>
      </c>
      <c r="K12498" s="101" t="s">
        <v>1388</v>
      </c>
    </row>
    <row r="12499" spans="1:11" ht="56.25" customHeight="1">
      <c r="A12499" s="98" t="s">
        <v>1832</v>
      </c>
      <c r="B12499" s="125" t="s">
        <v>1833</v>
      </c>
      <c r="C12499" s="126">
        <v>42398</v>
      </c>
      <c r="D12499" s="98" t="s">
        <v>13</v>
      </c>
      <c r="E12499" s="98">
        <v>351310</v>
      </c>
      <c r="F12499" s="98"/>
      <c r="G12499" s="127" t="s">
        <v>1834</v>
      </c>
      <c r="H12499" s="128">
        <v>36959.21</v>
      </c>
      <c r="I12499" s="128">
        <v>0</v>
      </c>
      <c r="J12499" s="129">
        <v>36959.21</v>
      </c>
      <c r="K12499" s="101" t="s">
        <v>1388</v>
      </c>
    </row>
    <row r="12500" spans="1:11" ht="56.25" customHeight="1">
      <c r="A12500" s="98" t="s">
        <v>1832</v>
      </c>
      <c r="B12500" s="125" t="s">
        <v>1833</v>
      </c>
      <c r="C12500" s="126">
        <v>42398</v>
      </c>
      <c r="D12500" s="98" t="s">
        <v>13</v>
      </c>
      <c r="E12500" s="98">
        <v>351312</v>
      </c>
      <c r="F12500" s="98"/>
      <c r="G12500" s="127" t="s">
        <v>1834</v>
      </c>
      <c r="H12500" s="128">
        <v>45338.7</v>
      </c>
      <c r="I12500" s="128">
        <v>0</v>
      </c>
      <c r="J12500" s="129">
        <v>45338.7</v>
      </c>
      <c r="K12500" s="101" t="s">
        <v>1388</v>
      </c>
    </row>
    <row r="12501" spans="1:11" ht="56.25" customHeight="1">
      <c r="A12501" s="98" t="s">
        <v>1832</v>
      </c>
      <c r="B12501" s="125" t="s">
        <v>1833</v>
      </c>
      <c r="C12501" s="126">
        <v>42398</v>
      </c>
      <c r="D12501" s="98" t="s">
        <v>13</v>
      </c>
      <c r="E12501" s="98">
        <v>351315</v>
      </c>
      <c r="F12501" s="98"/>
      <c r="G12501" s="127" t="s">
        <v>1834</v>
      </c>
      <c r="H12501" s="128">
        <v>2678977.4900000002</v>
      </c>
      <c r="I12501" s="128">
        <v>0</v>
      </c>
      <c r="J12501" s="129">
        <v>2678977.4900000002</v>
      </c>
      <c r="K12501" s="101" t="s">
        <v>1388</v>
      </c>
    </row>
    <row r="12502" spans="1:11" ht="56.25" customHeight="1">
      <c r="A12502" s="98" t="s">
        <v>1832</v>
      </c>
      <c r="B12502" s="125" t="s">
        <v>1833</v>
      </c>
      <c r="C12502" s="126">
        <v>42398</v>
      </c>
      <c r="D12502" s="98" t="s">
        <v>13</v>
      </c>
      <c r="E12502" s="98">
        <v>351317</v>
      </c>
      <c r="F12502" s="98"/>
      <c r="G12502" s="127" t="s">
        <v>1834</v>
      </c>
      <c r="H12502" s="128">
        <v>7358126.2800000003</v>
      </c>
      <c r="I12502" s="128">
        <v>0</v>
      </c>
      <c r="J12502" s="129">
        <v>7358126.2800000003</v>
      </c>
      <c r="K12502" s="101" t="s">
        <v>1388</v>
      </c>
    </row>
    <row r="12503" spans="1:11" ht="56.25" customHeight="1">
      <c r="A12503" s="98" t="s">
        <v>1832</v>
      </c>
      <c r="B12503" s="125" t="s">
        <v>1833</v>
      </c>
      <c r="C12503" s="126">
        <v>42398</v>
      </c>
      <c r="D12503" s="98" t="s">
        <v>13</v>
      </c>
      <c r="E12503" s="98">
        <v>351319</v>
      </c>
      <c r="F12503" s="98"/>
      <c r="G12503" s="127" t="s">
        <v>1834</v>
      </c>
      <c r="H12503" s="128">
        <v>17119907.170000002</v>
      </c>
      <c r="I12503" s="128">
        <v>0</v>
      </c>
      <c r="J12503" s="129">
        <v>17119907.170000002</v>
      </c>
      <c r="K12503" s="101" t="s">
        <v>1388</v>
      </c>
    </row>
    <row r="12504" spans="1:11" ht="56.25" customHeight="1">
      <c r="A12504" s="98" t="s">
        <v>1832</v>
      </c>
      <c r="B12504" s="125" t="s">
        <v>1833</v>
      </c>
      <c r="C12504" s="126">
        <v>42398</v>
      </c>
      <c r="D12504" s="98" t="s">
        <v>13</v>
      </c>
      <c r="E12504" s="98">
        <v>351321</v>
      </c>
      <c r="F12504" s="98"/>
      <c r="G12504" s="127" t="s">
        <v>1834</v>
      </c>
      <c r="H12504" s="128">
        <v>11179460.26</v>
      </c>
      <c r="I12504" s="128">
        <v>0</v>
      </c>
      <c r="J12504" s="129">
        <v>11179460.26</v>
      </c>
      <c r="K12504" s="101" t="s">
        <v>1388</v>
      </c>
    </row>
    <row r="12505" spans="1:11" ht="56.25" customHeight="1">
      <c r="A12505" s="98" t="s">
        <v>1832</v>
      </c>
      <c r="B12505" s="125" t="s">
        <v>1833</v>
      </c>
      <c r="C12505" s="126">
        <v>42398</v>
      </c>
      <c r="D12505" s="98" t="s">
        <v>13</v>
      </c>
      <c r="E12505" s="98">
        <v>351323</v>
      </c>
      <c r="F12505" s="98"/>
      <c r="G12505" s="127" t="s">
        <v>1834</v>
      </c>
      <c r="H12505" s="128">
        <v>12898771.5</v>
      </c>
      <c r="I12505" s="128">
        <v>0</v>
      </c>
      <c r="J12505" s="129">
        <v>12898771.5</v>
      </c>
      <c r="K12505" s="101" t="s">
        <v>1388</v>
      </c>
    </row>
    <row r="12506" spans="1:11" ht="56.25" customHeight="1">
      <c r="A12506" s="98" t="s">
        <v>1832</v>
      </c>
      <c r="B12506" s="125" t="s">
        <v>1833</v>
      </c>
      <c r="C12506" s="126">
        <v>42398</v>
      </c>
      <c r="D12506" s="98" t="s">
        <v>13</v>
      </c>
      <c r="E12506" s="98">
        <v>351325</v>
      </c>
      <c r="F12506" s="98"/>
      <c r="G12506" s="127" t="s">
        <v>1834</v>
      </c>
      <c r="H12506" s="128">
        <v>2911165.44</v>
      </c>
      <c r="I12506" s="128">
        <v>0</v>
      </c>
      <c r="J12506" s="129">
        <v>2911165.44</v>
      </c>
      <c r="K12506" s="101" t="s">
        <v>1388</v>
      </c>
    </row>
    <row r="12507" spans="1:11" ht="56.25" customHeight="1">
      <c r="A12507" s="98" t="s">
        <v>1832</v>
      </c>
      <c r="B12507" s="125" t="s">
        <v>1833</v>
      </c>
      <c r="C12507" s="126">
        <v>42398</v>
      </c>
      <c r="D12507" s="98" t="s">
        <v>13</v>
      </c>
      <c r="E12507" s="98">
        <v>351327</v>
      </c>
      <c r="F12507" s="98"/>
      <c r="G12507" s="127" t="s">
        <v>1834</v>
      </c>
      <c r="H12507" s="128">
        <v>2056805.61</v>
      </c>
      <c r="I12507" s="128">
        <v>0</v>
      </c>
      <c r="J12507" s="129">
        <v>2056805.61</v>
      </c>
      <c r="K12507" s="101" t="s">
        <v>1388</v>
      </c>
    </row>
    <row r="12508" spans="1:11" ht="56.25" customHeight="1">
      <c r="A12508" s="98" t="s">
        <v>1832</v>
      </c>
      <c r="B12508" s="125" t="s">
        <v>1833</v>
      </c>
      <c r="C12508" s="126">
        <v>42398</v>
      </c>
      <c r="D12508" s="98" t="s">
        <v>13</v>
      </c>
      <c r="E12508" s="98">
        <v>351329</v>
      </c>
      <c r="F12508" s="98"/>
      <c r="G12508" s="127" t="s">
        <v>1834</v>
      </c>
      <c r="H12508" s="128">
        <v>20444731.640000001</v>
      </c>
      <c r="I12508" s="128">
        <v>0</v>
      </c>
      <c r="J12508" s="129">
        <v>20444731.640000001</v>
      </c>
      <c r="K12508" s="101" t="s">
        <v>1388</v>
      </c>
    </row>
    <row r="12509" spans="1:11" ht="56.25" customHeight="1">
      <c r="A12509" s="98" t="s">
        <v>1832</v>
      </c>
      <c r="B12509" s="125" t="s">
        <v>1833</v>
      </c>
      <c r="C12509" s="126">
        <v>42398</v>
      </c>
      <c r="D12509" s="98" t="s">
        <v>13</v>
      </c>
      <c r="E12509" s="98">
        <v>351331</v>
      </c>
      <c r="F12509" s="98"/>
      <c r="G12509" s="127" t="s">
        <v>1834</v>
      </c>
      <c r="H12509" s="128">
        <v>25705588.739999998</v>
      </c>
      <c r="I12509" s="128">
        <v>0</v>
      </c>
      <c r="J12509" s="129">
        <v>25705588.739999998</v>
      </c>
      <c r="K12509" s="101" t="s">
        <v>1388</v>
      </c>
    </row>
    <row r="12510" spans="1:11" ht="56.25" customHeight="1">
      <c r="A12510" s="98" t="s">
        <v>1832</v>
      </c>
      <c r="B12510" s="125" t="s">
        <v>1833</v>
      </c>
      <c r="C12510" s="126">
        <v>42398</v>
      </c>
      <c r="D12510" s="98" t="s">
        <v>13</v>
      </c>
      <c r="E12510" s="98">
        <v>351333</v>
      </c>
      <c r="F12510" s="98"/>
      <c r="G12510" s="127" t="s">
        <v>1834</v>
      </c>
      <c r="H12510" s="128">
        <v>9900463.8200000003</v>
      </c>
      <c r="I12510" s="128">
        <v>0</v>
      </c>
      <c r="J12510" s="129">
        <v>9900463.8200000003</v>
      </c>
      <c r="K12510" s="101" t="s">
        <v>1388</v>
      </c>
    </row>
    <row r="12511" spans="1:11" ht="56.25" customHeight="1">
      <c r="A12511" s="98" t="s">
        <v>1832</v>
      </c>
      <c r="B12511" s="125" t="s">
        <v>1833</v>
      </c>
      <c r="C12511" s="126">
        <v>42398</v>
      </c>
      <c r="D12511" s="98" t="s">
        <v>13</v>
      </c>
      <c r="E12511" s="98">
        <v>351335</v>
      </c>
      <c r="F12511" s="98"/>
      <c r="G12511" s="127" t="s">
        <v>1834</v>
      </c>
      <c r="H12511" s="128">
        <v>111150234.15000001</v>
      </c>
      <c r="I12511" s="128">
        <v>0</v>
      </c>
      <c r="J12511" s="129">
        <v>111150234.15000001</v>
      </c>
      <c r="K12511" s="101" t="s">
        <v>1388</v>
      </c>
    </row>
    <row r="12512" spans="1:11" ht="56.25" customHeight="1">
      <c r="A12512" s="98" t="s">
        <v>1832</v>
      </c>
      <c r="B12512" s="125" t="s">
        <v>1833</v>
      </c>
      <c r="C12512" s="126">
        <v>42398</v>
      </c>
      <c r="D12512" s="98" t="s">
        <v>13</v>
      </c>
      <c r="E12512" s="98">
        <v>351337</v>
      </c>
      <c r="F12512" s="98"/>
      <c r="G12512" s="127" t="s">
        <v>1834</v>
      </c>
      <c r="H12512" s="128">
        <v>8787133.9100000001</v>
      </c>
      <c r="I12512" s="128">
        <v>0</v>
      </c>
      <c r="J12512" s="129">
        <v>8787133.9100000001</v>
      </c>
      <c r="K12512" s="101" t="s">
        <v>1388</v>
      </c>
    </row>
    <row r="12513" spans="1:11" ht="56.25" customHeight="1">
      <c r="A12513" s="98" t="s">
        <v>1832</v>
      </c>
      <c r="B12513" s="125" t="s">
        <v>1833</v>
      </c>
      <c r="C12513" s="126">
        <v>42398</v>
      </c>
      <c r="D12513" s="98" t="s">
        <v>13</v>
      </c>
      <c r="E12513" s="98">
        <v>351339</v>
      </c>
      <c r="F12513" s="98"/>
      <c r="G12513" s="127" t="s">
        <v>1834</v>
      </c>
      <c r="H12513" s="128">
        <v>6197.19</v>
      </c>
      <c r="I12513" s="128">
        <v>0</v>
      </c>
      <c r="J12513" s="129">
        <v>6197.19</v>
      </c>
      <c r="K12513" s="101" t="s">
        <v>1388</v>
      </c>
    </row>
    <row r="12514" spans="1:11" ht="56.25" customHeight="1">
      <c r="A12514" s="98" t="s">
        <v>1832</v>
      </c>
      <c r="B12514" s="125" t="s">
        <v>1833</v>
      </c>
      <c r="C12514" s="126">
        <v>42398</v>
      </c>
      <c r="D12514" s="98" t="s">
        <v>13</v>
      </c>
      <c r="E12514" s="98">
        <v>351341</v>
      </c>
      <c r="F12514" s="98"/>
      <c r="G12514" s="127" t="s">
        <v>1834</v>
      </c>
      <c r="H12514" s="128">
        <v>23766.2</v>
      </c>
      <c r="I12514" s="128">
        <v>0</v>
      </c>
      <c r="J12514" s="129">
        <v>23766.2</v>
      </c>
      <c r="K12514" s="101" t="s">
        <v>1388</v>
      </c>
    </row>
    <row r="12515" spans="1:11" ht="56.25" customHeight="1">
      <c r="A12515" s="98" t="s">
        <v>1832</v>
      </c>
      <c r="B12515" s="125" t="s">
        <v>1833</v>
      </c>
      <c r="C12515" s="126">
        <v>42398</v>
      </c>
      <c r="D12515" s="98" t="s">
        <v>13</v>
      </c>
      <c r="E12515" s="98">
        <v>351343</v>
      </c>
      <c r="F12515" s="98"/>
      <c r="G12515" s="127" t="s">
        <v>1834</v>
      </c>
      <c r="H12515" s="128">
        <v>4403.57</v>
      </c>
      <c r="I12515" s="128">
        <v>0</v>
      </c>
      <c r="J12515" s="129">
        <v>4403.57</v>
      </c>
      <c r="K12515" s="101" t="s">
        <v>1388</v>
      </c>
    </row>
    <row r="12516" spans="1:11" ht="56.25" customHeight="1">
      <c r="A12516" s="98" t="s">
        <v>1832</v>
      </c>
      <c r="B12516" s="125" t="s">
        <v>1833</v>
      </c>
      <c r="C12516" s="126">
        <v>42398</v>
      </c>
      <c r="D12516" s="98" t="s">
        <v>13</v>
      </c>
      <c r="E12516" s="98">
        <v>351345</v>
      </c>
      <c r="F12516" s="98"/>
      <c r="G12516" s="127" t="s">
        <v>1834</v>
      </c>
      <c r="H12516" s="128">
        <v>17859.87</v>
      </c>
      <c r="I12516" s="128">
        <v>0</v>
      </c>
      <c r="J12516" s="129">
        <v>17859.87</v>
      </c>
      <c r="K12516" s="101" t="s">
        <v>1388</v>
      </c>
    </row>
    <row r="12517" spans="1:11" ht="56.25" customHeight="1">
      <c r="A12517" s="98" t="s">
        <v>1832</v>
      </c>
      <c r="B12517" s="125" t="s">
        <v>1833</v>
      </c>
      <c r="C12517" s="126">
        <v>42398</v>
      </c>
      <c r="D12517" s="98" t="s">
        <v>13</v>
      </c>
      <c r="E12517" s="98">
        <v>351347</v>
      </c>
      <c r="F12517" s="98"/>
      <c r="G12517" s="127" t="s">
        <v>1834</v>
      </c>
      <c r="H12517" s="128">
        <v>17859.87</v>
      </c>
      <c r="I12517" s="128">
        <v>0</v>
      </c>
      <c r="J12517" s="129">
        <v>17859.87</v>
      </c>
      <c r="K12517" s="101" t="s">
        <v>1388</v>
      </c>
    </row>
    <row r="12518" spans="1:11" ht="56.25" customHeight="1">
      <c r="A12518" s="98" t="s">
        <v>1832</v>
      </c>
      <c r="B12518" s="125" t="s">
        <v>1833</v>
      </c>
      <c r="C12518" s="126">
        <v>42398</v>
      </c>
      <c r="D12518" s="98" t="s">
        <v>13</v>
      </c>
      <c r="E12518" s="98">
        <v>351349</v>
      </c>
      <c r="F12518" s="98"/>
      <c r="G12518" s="127" t="s">
        <v>1834</v>
      </c>
      <c r="H12518" s="128">
        <v>17859.87</v>
      </c>
      <c r="I12518" s="128">
        <v>0</v>
      </c>
      <c r="J12518" s="129">
        <v>17859.87</v>
      </c>
      <c r="K12518" s="101" t="s">
        <v>1388</v>
      </c>
    </row>
    <row r="12519" spans="1:11" ht="56.25" customHeight="1">
      <c r="A12519" s="98" t="s">
        <v>1832</v>
      </c>
      <c r="B12519" s="125" t="s">
        <v>1833</v>
      </c>
      <c r="C12519" s="126">
        <v>42398</v>
      </c>
      <c r="D12519" s="98" t="s">
        <v>13</v>
      </c>
      <c r="E12519" s="98">
        <v>351351</v>
      </c>
      <c r="F12519" s="98"/>
      <c r="G12519" s="127" t="s">
        <v>1834</v>
      </c>
      <c r="H12519" s="128">
        <v>17859.87</v>
      </c>
      <c r="I12519" s="128">
        <v>0</v>
      </c>
      <c r="J12519" s="129">
        <v>17859.87</v>
      </c>
      <c r="K12519" s="101" t="s">
        <v>1388</v>
      </c>
    </row>
    <row r="12520" spans="1:11" ht="56.25" customHeight="1">
      <c r="A12520" s="98" t="s">
        <v>1832</v>
      </c>
      <c r="B12520" s="125" t="s">
        <v>1833</v>
      </c>
      <c r="C12520" s="126">
        <v>42398</v>
      </c>
      <c r="D12520" s="98" t="s">
        <v>13</v>
      </c>
      <c r="E12520" s="98">
        <v>351353</v>
      </c>
      <c r="F12520" s="98"/>
      <c r="G12520" s="127" t="s">
        <v>1834</v>
      </c>
      <c r="H12520" s="128">
        <v>318482.02</v>
      </c>
      <c r="I12520" s="128">
        <v>0</v>
      </c>
      <c r="J12520" s="129">
        <v>318482.02</v>
      </c>
      <c r="K12520" s="101" t="s">
        <v>1388</v>
      </c>
    </row>
    <row r="12521" spans="1:11" ht="56.25" customHeight="1">
      <c r="A12521" s="98" t="s">
        <v>1832</v>
      </c>
      <c r="B12521" s="125" t="s">
        <v>1833</v>
      </c>
      <c r="C12521" s="126">
        <v>42398</v>
      </c>
      <c r="D12521" s="98" t="s">
        <v>13</v>
      </c>
      <c r="E12521" s="98">
        <v>351355</v>
      </c>
      <c r="F12521" s="98"/>
      <c r="G12521" s="127" t="s">
        <v>1834</v>
      </c>
      <c r="H12521" s="128">
        <v>2190.2600000000002</v>
      </c>
      <c r="I12521" s="128">
        <v>0</v>
      </c>
      <c r="J12521" s="129">
        <v>2190.2600000000002</v>
      </c>
      <c r="K12521" s="101" t="s">
        <v>1388</v>
      </c>
    </row>
    <row r="12522" spans="1:11" ht="56.25" customHeight="1">
      <c r="A12522" s="98" t="s">
        <v>1832</v>
      </c>
      <c r="B12522" s="125" t="s">
        <v>1833</v>
      </c>
      <c r="C12522" s="126">
        <v>42398</v>
      </c>
      <c r="D12522" s="98" t="s">
        <v>13</v>
      </c>
      <c r="E12522" s="98">
        <v>351357</v>
      </c>
      <c r="F12522" s="98"/>
      <c r="G12522" s="127" t="s">
        <v>1834</v>
      </c>
      <c r="H12522" s="128">
        <v>478.07</v>
      </c>
      <c r="I12522" s="128">
        <v>0</v>
      </c>
      <c r="J12522" s="129">
        <v>478.07</v>
      </c>
      <c r="K12522" s="101" t="s">
        <v>1388</v>
      </c>
    </row>
    <row r="12523" spans="1:11" ht="56.25" customHeight="1">
      <c r="A12523" s="98" t="s">
        <v>1832</v>
      </c>
      <c r="B12523" s="125" t="s">
        <v>1833</v>
      </c>
      <c r="C12523" s="126">
        <v>42398</v>
      </c>
      <c r="D12523" s="98" t="s">
        <v>13</v>
      </c>
      <c r="E12523" s="98">
        <v>351359</v>
      </c>
      <c r="F12523" s="98"/>
      <c r="G12523" s="127" t="s">
        <v>1834</v>
      </c>
      <c r="H12523" s="128">
        <v>1556.33</v>
      </c>
      <c r="I12523" s="128">
        <v>0</v>
      </c>
      <c r="J12523" s="129">
        <v>1556.33</v>
      </c>
      <c r="K12523" s="101" t="s">
        <v>1388</v>
      </c>
    </row>
    <row r="12524" spans="1:11" ht="56.25" customHeight="1">
      <c r="A12524" s="98" t="s">
        <v>1832</v>
      </c>
      <c r="B12524" s="125" t="s">
        <v>1833</v>
      </c>
      <c r="C12524" s="126">
        <v>42398</v>
      </c>
      <c r="D12524" s="98" t="s">
        <v>13</v>
      </c>
      <c r="E12524" s="98">
        <v>351361</v>
      </c>
      <c r="F12524" s="98"/>
      <c r="G12524" s="127" t="s">
        <v>1834</v>
      </c>
      <c r="H12524" s="128">
        <v>6312.09</v>
      </c>
      <c r="I12524" s="128">
        <v>0</v>
      </c>
      <c r="J12524" s="129">
        <v>6312.09</v>
      </c>
      <c r="K12524" s="101" t="s">
        <v>1388</v>
      </c>
    </row>
    <row r="12525" spans="1:11" ht="56.25" customHeight="1">
      <c r="A12525" s="98" t="s">
        <v>1832</v>
      </c>
      <c r="B12525" s="125" t="s">
        <v>1833</v>
      </c>
      <c r="C12525" s="126">
        <v>42398</v>
      </c>
      <c r="D12525" s="98" t="s">
        <v>13</v>
      </c>
      <c r="E12525" s="98">
        <v>351363</v>
      </c>
      <c r="F12525" s="98"/>
      <c r="G12525" s="127" t="s">
        <v>1834</v>
      </c>
      <c r="H12525" s="128">
        <v>6312.09</v>
      </c>
      <c r="I12525" s="128">
        <v>0</v>
      </c>
      <c r="J12525" s="129">
        <v>6312.09</v>
      </c>
      <c r="K12525" s="101" t="s">
        <v>1388</v>
      </c>
    </row>
    <row r="12526" spans="1:11" ht="56.25" customHeight="1">
      <c r="A12526" s="98" t="s">
        <v>1832</v>
      </c>
      <c r="B12526" s="125" t="s">
        <v>1833</v>
      </c>
      <c r="C12526" s="126">
        <v>42398</v>
      </c>
      <c r="D12526" s="98" t="s">
        <v>13</v>
      </c>
      <c r="E12526" s="98">
        <v>351365</v>
      </c>
      <c r="F12526" s="98"/>
      <c r="G12526" s="127" t="s">
        <v>1834</v>
      </c>
      <c r="H12526" s="128">
        <v>6312.09</v>
      </c>
      <c r="I12526" s="128">
        <v>0</v>
      </c>
      <c r="J12526" s="129">
        <v>6312.09</v>
      </c>
      <c r="K12526" s="101" t="s">
        <v>1388</v>
      </c>
    </row>
    <row r="12527" spans="1:11" ht="56.25" customHeight="1">
      <c r="A12527" s="98" t="s">
        <v>1832</v>
      </c>
      <c r="B12527" s="125" t="s">
        <v>1833</v>
      </c>
      <c r="C12527" s="126">
        <v>42398</v>
      </c>
      <c r="D12527" s="98" t="s">
        <v>13</v>
      </c>
      <c r="E12527" s="98">
        <v>351367</v>
      </c>
      <c r="F12527" s="98"/>
      <c r="G12527" s="127" t="s">
        <v>1834</v>
      </c>
      <c r="H12527" s="128">
        <v>6312.09</v>
      </c>
      <c r="I12527" s="128">
        <v>0</v>
      </c>
      <c r="J12527" s="129">
        <v>6312.09</v>
      </c>
      <c r="K12527" s="101" t="s">
        <v>1388</v>
      </c>
    </row>
    <row r="12528" spans="1:11" ht="56.25" customHeight="1">
      <c r="A12528" s="98" t="s">
        <v>1832</v>
      </c>
      <c r="B12528" s="125" t="s">
        <v>1833</v>
      </c>
      <c r="C12528" s="126">
        <v>42398</v>
      </c>
      <c r="D12528" s="98" t="s">
        <v>13</v>
      </c>
      <c r="E12528" s="98">
        <v>351369</v>
      </c>
      <c r="F12528" s="98"/>
      <c r="G12528" s="127" t="s">
        <v>1834</v>
      </c>
      <c r="H12528" s="128">
        <v>17021.310000000001</v>
      </c>
      <c r="I12528" s="128">
        <v>0</v>
      </c>
      <c r="J12528" s="129">
        <v>17021.310000000001</v>
      </c>
      <c r="K12528" s="101" t="s">
        <v>1388</v>
      </c>
    </row>
    <row r="12529" spans="1:11" ht="56.25" customHeight="1">
      <c r="A12529" s="98" t="s">
        <v>1832</v>
      </c>
      <c r="B12529" s="125" t="s">
        <v>1833</v>
      </c>
      <c r="C12529" s="126">
        <v>42398</v>
      </c>
      <c r="D12529" s="98" t="s">
        <v>13</v>
      </c>
      <c r="E12529" s="98">
        <v>351371</v>
      </c>
      <c r="F12529" s="98"/>
      <c r="G12529" s="127" t="s">
        <v>1834</v>
      </c>
      <c r="H12529" s="128">
        <v>3715.44</v>
      </c>
      <c r="I12529" s="128">
        <v>0</v>
      </c>
      <c r="J12529" s="129">
        <v>3715.44</v>
      </c>
      <c r="K12529" s="101" t="s">
        <v>1388</v>
      </c>
    </row>
    <row r="12530" spans="1:11" ht="56.25" customHeight="1">
      <c r="A12530" s="98" t="s">
        <v>1832</v>
      </c>
      <c r="B12530" s="125" t="s">
        <v>1833</v>
      </c>
      <c r="C12530" s="126">
        <v>42398</v>
      </c>
      <c r="D12530" s="98" t="s">
        <v>13</v>
      </c>
      <c r="E12530" s="98">
        <v>351373</v>
      </c>
      <c r="F12530" s="98"/>
      <c r="G12530" s="127" t="s">
        <v>1834</v>
      </c>
      <c r="H12530" s="128">
        <v>12094.93</v>
      </c>
      <c r="I12530" s="128">
        <v>0</v>
      </c>
      <c r="J12530" s="129">
        <v>12094.93</v>
      </c>
      <c r="K12530" s="101" t="s">
        <v>1388</v>
      </c>
    </row>
    <row r="12531" spans="1:11" ht="56.25" customHeight="1">
      <c r="A12531" s="98" t="s">
        <v>1832</v>
      </c>
      <c r="B12531" s="125" t="s">
        <v>1833</v>
      </c>
      <c r="C12531" s="126">
        <v>42398</v>
      </c>
      <c r="D12531" s="98" t="s">
        <v>13</v>
      </c>
      <c r="E12531" s="98">
        <v>351375</v>
      </c>
      <c r="F12531" s="98"/>
      <c r="G12531" s="127" t="s">
        <v>1834</v>
      </c>
      <c r="H12531" s="128">
        <v>49054.15</v>
      </c>
      <c r="I12531" s="128">
        <v>0</v>
      </c>
      <c r="J12531" s="129">
        <v>49054.15</v>
      </c>
      <c r="K12531" s="101" t="s">
        <v>1388</v>
      </c>
    </row>
    <row r="12532" spans="1:11" ht="56.25" customHeight="1">
      <c r="A12532" s="98" t="s">
        <v>1832</v>
      </c>
      <c r="B12532" s="125" t="s">
        <v>1833</v>
      </c>
      <c r="C12532" s="126">
        <v>42398</v>
      </c>
      <c r="D12532" s="98" t="s">
        <v>13</v>
      </c>
      <c r="E12532" s="98">
        <v>351377</v>
      </c>
      <c r="F12532" s="98"/>
      <c r="G12532" s="127" t="s">
        <v>1834</v>
      </c>
      <c r="H12532" s="128">
        <v>49054.15</v>
      </c>
      <c r="I12532" s="128">
        <v>0</v>
      </c>
      <c r="J12532" s="129">
        <v>49054.15</v>
      </c>
      <c r="K12532" s="101" t="s">
        <v>1388</v>
      </c>
    </row>
    <row r="12533" spans="1:11" ht="56.25" customHeight="1">
      <c r="A12533" s="98" t="s">
        <v>1832</v>
      </c>
      <c r="B12533" s="125" t="s">
        <v>1833</v>
      </c>
      <c r="C12533" s="126">
        <v>42398</v>
      </c>
      <c r="D12533" s="98" t="s">
        <v>13</v>
      </c>
      <c r="E12533" s="98">
        <v>351379</v>
      </c>
      <c r="F12533" s="98"/>
      <c r="G12533" s="127" t="s">
        <v>1834</v>
      </c>
      <c r="H12533" s="128">
        <v>49054.15</v>
      </c>
      <c r="I12533" s="128">
        <v>0</v>
      </c>
      <c r="J12533" s="129">
        <v>49054.15</v>
      </c>
      <c r="K12533" s="101" t="s">
        <v>1388</v>
      </c>
    </row>
    <row r="12534" spans="1:11" ht="56.25" customHeight="1">
      <c r="A12534" s="98" t="s">
        <v>1832</v>
      </c>
      <c r="B12534" s="125" t="s">
        <v>1833</v>
      </c>
      <c r="C12534" s="126">
        <v>42398</v>
      </c>
      <c r="D12534" s="98" t="s">
        <v>13</v>
      </c>
      <c r="E12534" s="98">
        <v>351381</v>
      </c>
      <c r="F12534" s="98"/>
      <c r="G12534" s="127" t="s">
        <v>1834</v>
      </c>
      <c r="H12534" s="128">
        <v>58580.9</v>
      </c>
      <c r="I12534" s="128">
        <v>0</v>
      </c>
      <c r="J12534" s="129">
        <v>58580.9</v>
      </c>
      <c r="K12534" s="101" t="s">
        <v>1388</v>
      </c>
    </row>
    <row r="12535" spans="1:11" ht="56.25" customHeight="1">
      <c r="A12535" s="98" t="s">
        <v>1832</v>
      </c>
      <c r="B12535" s="125" t="s">
        <v>1833</v>
      </c>
      <c r="C12535" s="126">
        <v>42398</v>
      </c>
      <c r="D12535" s="98" t="s">
        <v>13</v>
      </c>
      <c r="E12535" s="98">
        <v>351383</v>
      </c>
      <c r="F12535" s="98"/>
      <c r="G12535" s="127" t="s">
        <v>1834</v>
      </c>
      <c r="H12535" s="128">
        <v>4755.76</v>
      </c>
      <c r="I12535" s="128">
        <v>0</v>
      </c>
      <c r="J12535" s="129">
        <v>4755.76</v>
      </c>
      <c r="K12535" s="101" t="s">
        <v>1388</v>
      </c>
    </row>
    <row r="12536" spans="1:11" ht="56.25" customHeight="1">
      <c r="A12536" s="98" t="s">
        <v>1832</v>
      </c>
      <c r="B12536" s="125" t="s">
        <v>1833</v>
      </c>
      <c r="C12536" s="126">
        <v>42398</v>
      </c>
      <c r="D12536" s="98" t="s">
        <v>13</v>
      </c>
      <c r="E12536" s="98">
        <v>351385</v>
      </c>
      <c r="F12536" s="98"/>
      <c r="G12536" s="127" t="s">
        <v>1834</v>
      </c>
      <c r="H12536" s="128">
        <v>5834.02</v>
      </c>
      <c r="I12536" s="128">
        <v>0</v>
      </c>
      <c r="J12536" s="129">
        <v>5834.02</v>
      </c>
      <c r="K12536" s="101" t="s">
        <v>1388</v>
      </c>
    </row>
    <row r="12537" spans="1:11" ht="56.25" customHeight="1">
      <c r="A12537" s="98" t="s">
        <v>1832</v>
      </c>
      <c r="B12537" s="125" t="s">
        <v>1833</v>
      </c>
      <c r="C12537" s="126">
        <v>42398</v>
      </c>
      <c r="D12537" s="98" t="s">
        <v>13</v>
      </c>
      <c r="E12537" s="98">
        <v>351387</v>
      </c>
      <c r="F12537" s="98"/>
      <c r="G12537" s="127" t="s">
        <v>1834</v>
      </c>
      <c r="H12537" s="128">
        <v>16507.080000000002</v>
      </c>
      <c r="I12537" s="128">
        <v>0</v>
      </c>
      <c r="J12537" s="129">
        <v>16507.080000000002</v>
      </c>
      <c r="K12537" s="101" t="s">
        <v>1388</v>
      </c>
    </row>
    <row r="12538" spans="1:11" ht="56.25" customHeight="1">
      <c r="A12538" s="98" t="s">
        <v>1832</v>
      </c>
      <c r="B12538" s="125" t="s">
        <v>1833</v>
      </c>
      <c r="C12538" s="126">
        <v>42398</v>
      </c>
      <c r="D12538" s="98" t="s">
        <v>13</v>
      </c>
      <c r="E12538" s="98">
        <v>351389</v>
      </c>
      <c r="F12538" s="98"/>
      <c r="G12538" s="127" t="s">
        <v>1834</v>
      </c>
      <c r="H12538" s="128">
        <v>11662.62</v>
      </c>
      <c r="I12538" s="128">
        <v>0</v>
      </c>
      <c r="J12538" s="129">
        <v>11662.62</v>
      </c>
      <c r="K12538" s="101" t="s">
        <v>1388</v>
      </c>
    </row>
    <row r="12539" spans="1:11" ht="56.25" customHeight="1">
      <c r="A12539" s="98" t="s">
        <v>1832</v>
      </c>
      <c r="B12539" s="125" t="s">
        <v>1833</v>
      </c>
      <c r="C12539" s="126">
        <v>42398</v>
      </c>
      <c r="D12539" s="98" t="s">
        <v>13</v>
      </c>
      <c r="E12539" s="98">
        <v>351391</v>
      </c>
      <c r="F12539" s="98"/>
      <c r="G12539" s="127" t="s">
        <v>1834</v>
      </c>
      <c r="H12539" s="128">
        <v>13456.3</v>
      </c>
      <c r="I12539" s="128">
        <v>0</v>
      </c>
      <c r="J12539" s="129">
        <v>13456.3</v>
      </c>
      <c r="K12539" s="101" t="s">
        <v>1388</v>
      </c>
    </row>
    <row r="12540" spans="1:11" ht="56.25" customHeight="1">
      <c r="A12540" s="98" t="s">
        <v>1832</v>
      </c>
      <c r="B12540" s="125" t="s">
        <v>1833</v>
      </c>
      <c r="C12540" s="126">
        <v>42426</v>
      </c>
      <c r="D12540" s="98" t="s">
        <v>13</v>
      </c>
      <c r="E12540" s="98">
        <v>352222</v>
      </c>
      <c r="F12540" s="98"/>
      <c r="G12540" s="127" t="s">
        <v>1834</v>
      </c>
      <c r="H12540" s="128">
        <v>4504961.18</v>
      </c>
      <c r="I12540" s="128">
        <v>0</v>
      </c>
      <c r="J12540" s="129">
        <v>4504961.18</v>
      </c>
      <c r="K12540" s="101" t="s">
        <v>1388</v>
      </c>
    </row>
    <row r="12541" spans="1:11" ht="56.25" customHeight="1">
      <c r="A12541" s="98" t="s">
        <v>1832</v>
      </c>
      <c r="B12541" s="125" t="s">
        <v>1833</v>
      </c>
      <c r="C12541" s="126">
        <v>42426</v>
      </c>
      <c r="D12541" s="98" t="s">
        <v>13</v>
      </c>
      <c r="E12541" s="98">
        <v>352224</v>
      </c>
      <c r="F12541" s="98"/>
      <c r="G12541" s="127" t="s">
        <v>1834</v>
      </c>
      <c r="H12541" s="128">
        <v>3868234.64</v>
      </c>
      <c r="I12541" s="128">
        <v>0</v>
      </c>
      <c r="J12541" s="129">
        <v>3868234.64</v>
      </c>
      <c r="K12541" s="101" t="s">
        <v>1388</v>
      </c>
    </row>
    <row r="12542" spans="1:11" ht="56.25" customHeight="1">
      <c r="A12542" s="98" t="s">
        <v>1832</v>
      </c>
      <c r="B12542" s="125" t="s">
        <v>1833</v>
      </c>
      <c r="C12542" s="126">
        <v>42426</v>
      </c>
      <c r="D12542" s="98" t="s">
        <v>13</v>
      </c>
      <c r="E12542" s="98">
        <v>352226</v>
      </c>
      <c r="F12542" s="98"/>
      <c r="G12542" s="127" t="s">
        <v>1834</v>
      </c>
      <c r="H12542" s="128">
        <v>15241366.279999999</v>
      </c>
      <c r="I12542" s="128">
        <v>0</v>
      </c>
      <c r="J12542" s="129">
        <v>15241366.279999999</v>
      </c>
      <c r="K12542" s="101" t="s">
        <v>1388</v>
      </c>
    </row>
    <row r="12543" spans="1:11" ht="56.25" customHeight="1">
      <c r="A12543" s="98" t="s">
        <v>1832</v>
      </c>
      <c r="B12543" s="125" t="s">
        <v>1833</v>
      </c>
      <c r="C12543" s="126">
        <v>42426</v>
      </c>
      <c r="D12543" s="98" t="s">
        <v>13</v>
      </c>
      <c r="E12543" s="98">
        <v>352228</v>
      </c>
      <c r="F12543" s="98"/>
      <c r="G12543" s="127" t="s">
        <v>1834</v>
      </c>
      <c r="H12543" s="128">
        <v>10624560.9</v>
      </c>
      <c r="I12543" s="128">
        <v>0</v>
      </c>
      <c r="J12543" s="129">
        <v>10624560.9</v>
      </c>
      <c r="K12543" s="101" t="s">
        <v>1388</v>
      </c>
    </row>
    <row r="12544" spans="1:11" ht="56.25" customHeight="1">
      <c r="A12544" s="98" t="s">
        <v>1832</v>
      </c>
      <c r="B12544" s="125" t="s">
        <v>1833</v>
      </c>
      <c r="C12544" s="126">
        <v>42426</v>
      </c>
      <c r="D12544" s="98" t="s">
        <v>13</v>
      </c>
      <c r="E12544" s="98">
        <v>352230</v>
      </c>
      <c r="F12544" s="98"/>
      <c r="G12544" s="127" t="s">
        <v>1834</v>
      </c>
      <c r="H12544" s="128">
        <v>12373405.119999999</v>
      </c>
      <c r="I12544" s="128">
        <v>0</v>
      </c>
      <c r="J12544" s="129">
        <v>12373405.119999999</v>
      </c>
      <c r="K12544" s="101" t="s">
        <v>1388</v>
      </c>
    </row>
    <row r="12545" spans="1:11" ht="56.25" customHeight="1">
      <c r="A12545" s="98" t="s">
        <v>1832</v>
      </c>
      <c r="B12545" s="125" t="s">
        <v>1833</v>
      </c>
      <c r="C12545" s="126">
        <v>42426</v>
      </c>
      <c r="D12545" s="98" t="s">
        <v>13</v>
      </c>
      <c r="E12545" s="98">
        <v>352232</v>
      </c>
      <c r="F12545" s="98"/>
      <c r="G12545" s="127" t="s">
        <v>1834</v>
      </c>
      <c r="H12545" s="128">
        <v>2804118.16</v>
      </c>
      <c r="I12545" s="128">
        <v>0</v>
      </c>
      <c r="J12545" s="129">
        <v>2804118.16</v>
      </c>
      <c r="K12545" s="101" t="s">
        <v>1388</v>
      </c>
    </row>
    <row r="12546" spans="1:11" ht="56.25" customHeight="1">
      <c r="A12546" s="98" t="s">
        <v>1832</v>
      </c>
      <c r="B12546" s="125" t="s">
        <v>1833</v>
      </c>
      <c r="C12546" s="126">
        <v>42426</v>
      </c>
      <c r="D12546" s="98" t="s">
        <v>13</v>
      </c>
      <c r="E12546" s="98">
        <v>352234</v>
      </c>
      <c r="F12546" s="98"/>
      <c r="G12546" s="127" t="s">
        <v>1834</v>
      </c>
      <c r="H12546" s="128">
        <v>1954714.74</v>
      </c>
      <c r="I12546" s="128">
        <v>0</v>
      </c>
      <c r="J12546" s="129">
        <v>1954714.74</v>
      </c>
      <c r="K12546" s="101" t="s">
        <v>1388</v>
      </c>
    </row>
    <row r="12547" spans="1:11" ht="56.25" customHeight="1">
      <c r="A12547" s="98" t="s">
        <v>1832</v>
      </c>
      <c r="B12547" s="125" t="s">
        <v>1833</v>
      </c>
      <c r="C12547" s="126">
        <v>42426</v>
      </c>
      <c r="D12547" s="98" t="s">
        <v>13</v>
      </c>
      <c r="E12547" s="98">
        <v>352236</v>
      </c>
      <c r="F12547" s="98"/>
      <c r="G12547" s="127" t="s">
        <v>1834</v>
      </c>
      <c r="H12547" s="128">
        <v>19344693.940000001</v>
      </c>
      <c r="I12547" s="128">
        <v>0</v>
      </c>
      <c r="J12547" s="129">
        <v>19344693.940000001</v>
      </c>
      <c r="K12547" s="101" t="s">
        <v>1388</v>
      </c>
    </row>
    <row r="12548" spans="1:11" ht="56.25" customHeight="1">
      <c r="A12548" s="98" t="s">
        <v>1832</v>
      </c>
      <c r="B12548" s="125" t="s">
        <v>1833</v>
      </c>
      <c r="C12548" s="126">
        <v>42426</v>
      </c>
      <c r="D12548" s="98" t="s">
        <v>13</v>
      </c>
      <c r="E12548" s="98">
        <v>352238</v>
      </c>
      <c r="F12548" s="98"/>
      <c r="G12548" s="127" t="s">
        <v>1834</v>
      </c>
      <c r="H12548" s="128">
        <v>24806535.66</v>
      </c>
      <c r="I12548" s="128">
        <v>0</v>
      </c>
      <c r="J12548" s="129">
        <v>24806535.66</v>
      </c>
      <c r="K12548" s="101" t="s">
        <v>1388</v>
      </c>
    </row>
    <row r="12549" spans="1:11" ht="56.25" customHeight="1">
      <c r="A12549" s="98" t="s">
        <v>1832</v>
      </c>
      <c r="B12549" s="125" t="s">
        <v>1833</v>
      </c>
      <c r="C12549" s="126">
        <v>42426</v>
      </c>
      <c r="D12549" s="98" t="s">
        <v>13</v>
      </c>
      <c r="E12549" s="98">
        <v>352240</v>
      </c>
      <c r="F12549" s="98"/>
      <c r="G12549" s="127" t="s">
        <v>1834</v>
      </c>
      <c r="H12549" s="128">
        <v>9554195.0299999993</v>
      </c>
      <c r="I12549" s="128">
        <v>0</v>
      </c>
      <c r="J12549" s="129">
        <v>9554195.0299999993</v>
      </c>
      <c r="K12549" s="101" t="s">
        <v>1388</v>
      </c>
    </row>
    <row r="12550" spans="1:11" ht="56.25" customHeight="1">
      <c r="A12550" s="98" t="s">
        <v>1832</v>
      </c>
      <c r="B12550" s="125" t="s">
        <v>1833</v>
      </c>
      <c r="C12550" s="126">
        <v>42426</v>
      </c>
      <c r="D12550" s="98" t="s">
        <v>13</v>
      </c>
      <c r="E12550" s="98">
        <v>352242</v>
      </c>
      <c r="F12550" s="98"/>
      <c r="G12550" s="127" t="s">
        <v>1834</v>
      </c>
      <c r="H12550" s="128">
        <v>107660653.55</v>
      </c>
      <c r="I12550" s="128">
        <v>0</v>
      </c>
      <c r="J12550" s="129">
        <v>107660653.55</v>
      </c>
      <c r="K12550" s="101" t="s">
        <v>1388</v>
      </c>
    </row>
    <row r="12551" spans="1:11" ht="56.25" customHeight="1">
      <c r="A12551" s="98" t="s">
        <v>1832</v>
      </c>
      <c r="B12551" s="125" t="s">
        <v>1833</v>
      </c>
      <c r="C12551" s="126">
        <v>42426</v>
      </c>
      <c r="D12551" s="98" t="s">
        <v>13</v>
      </c>
      <c r="E12551" s="98">
        <v>352244</v>
      </c>
      <c r="F12551" s="98"/>
      <c r="G12551" s="127" t="s">
        <v>1834</v>
      </c>
      <c r="H12551" s="128">
        <v>8479803.9199999999</v>
      </c>
      <c r="I12551" s="128">
        <v>0</v>
      </c>
      <c r="J12551" s="129">
        <v>8479803.9199999999</v>
      </c>
      <c r="K12551" s="101" t="s">
        <v>1388</v>
      </c>
    </row>
    <row r="12552" spans="1:11" ht="56.25" customHeight="1">
      <c r="A12552" s="98" t="s">
        <v>1832</v>
      </c>
      <c r="B12552" s="125" t="s">
        <v>1833</v>
      </c>
      <c r="C12552" s="126">
        <v>42426</v>
      </c>
      <c r="D12552" s="98" t="s">
        <v>13</v>
      </c>
      <c r="E12552" s="98">
        <v>352246</v>
      </c>
      <c r="F12552" s="98"/>
      <c r="G12552" s="127" t="s">
        <v>1834</v>
      </c>
      <c r="H12552" s="128">
        <v>6151.43</v>
      </c>
      <c r="I12552" s="128">
        <v>0</v>
      </c>
      <c r="J12552" s="129">
        <v>6151.43</v>
      </c>
      <c r="K12552" s="101" t="s">
        <v>1388</v>
      </c>
    </row>
    <row r="12553" spans="1:11" ht="56.25" customHeight="1">
      <c r="A12553" s="98" t="s">
        <v>1832</v>
      </c>
      <c r="B12553" s="125" t="s">
        <v>1833</v>
      </c>
      <c r="C12553" s="126">
        <v>42426</v>
      </c>
      <c r="D12553" s="98" t="s">
        <v>13</v>
      </c>
      <c r="E12553" s="98">
        <v>352248</v>
      </c>
      <c r="F12553" s="98"/>
      <c r="G12553" s="127" t="s">
        <v>1834</v>
      </c>
      <c r="H12553" s="128">
        <v>22656.87</v>
      </c>
      <c r="I12553" s="128">
        <v>0</v>
      </c>
      <c r="J12553" s="129">
        <v>22656.87</v>
      </c>
      <c r="K12553" s="101" t="s">
        <v>1388</v>
      </c>
    </row>
    <row r="12554" spans="1:11" ht="56.25" customHeight="1">
      <c r="A12554" s="98" t="s">
        <v>1832</v>
      </c>
      <c r="B12554" s="125" t="s">
        <v>1833</v>
      </c>
      <c r="C12554" s="126">
        <v>42426</v>
      </c>
      <c r="D12554" s="98" t="s">
        <v>13</v>
      </c>
      <c r="E12554" s="98">
        <v>352250</v>
      </c>
      <c r="F12554" s="98"/>
      <c r="G12554" s="127" t="s">
        <v>1834</v>
      </c>
      <c r="H12554" s="128">
        <v>4327.01</v>
      </c>
      <c r="I12554" s="128">
        <v>0</v>
      </c>
      <c r="J12554" s="129">
        <v>4327.01</v>
      </c>
      <c r="K12554" s="101" t="s">
        <v>1388</v>
      </c>
    </row>
    <row r="12555" spans="1:11" ht="56.25" customHeight="1">
      <c r="A12555" s="98" t="s">
        <v>1832</v>
      </c>
      <c r="B12555" s="125" t="s">
        <v>1833</v>
      </c>
      <c r="C12555" s="126">
        <v>42426</v>
      </c>
      <c r="D12555" s="98" t="s">
        <v>13</v>
      </c>
      <c r="E12555" s="98">
        <v>352252</v>
      </c>
      <c r="F12555" s="98"/>
      <c r="G12555" s="127" t="s">
        <v>1834</v>
      </c>
      <c r="H12555" s="128">
        <v>17235.2</v>
      </c>
      <c r="I12555" s="128">
        <v>0</v>
      </c>
      <c r="J12555" s="129">
        <v>17235.2</v>
      </c>
      <c r="K12555" s="101" t="s">
        <v>1388</v>
      </c>
    </row>
    <row r="12556" spans="1:11" ht="56.25" customHeight="1">
      <c r="A12556" s="98" t="s">
        <v>1832</v>
      </c>
      <c r="B12556" s="125" t="s">
        <v>1833</v>
      </c>
      <c r="C12556" s="126">
        <v>42426</v>
      </c>
      <c r="D12556" s="98" t="s">
        <v>13</v>
      </c>
      <c r="E12556" s="98">
        <v>352254</v>
      </c>
      <c r="F12556" s="98"/>
      <c r="G12556" s="127" t="s">
        <v>1834</v>
      </c>
      <c r="H12556" s="128">
        <v>17235.2</v>
      </c>
      <c r="I12556" s="128">
        <v>0</v>
      </c>
      <c r="J12556" s="129">
        <v>17235.2</v>
      </c>
      <c r="K12556" s="101" t="s">
        <v>1388</v>
      </c>
    </row>
    <row r="12557" spans="1:11" ht="56.25" customHeight="1">
      <c r="A12557" s="98" t="s">
        <v>1832</v>
      </c>
      <c r="B12557" s="125" t="s">
        <v>1833</v>
      </c>
      <c r="C12557" s="126">
        <v>42426</v>
      </c>
      <c r="D12557" s="98" t="s">
        <v>13</v>
      </c>
      <c r="E12557" s="98">
        <v>352256</v>
      </c>
      <c r="F12557" s="98"/>
      <c r="G12557" s="127" t="s">
        <v>1834</v>
      </c>
      <c r="H12557" s="128">
        <v>17235.2</v>
      </c>
      <c r="I12557" s="128">
        <v>0</v>
      </c>
      <c r="J12557" s="129">
        <v>17235.2</v>
      </c>
      <c r="K12557" s="101" t="s">
        <v>1388</v>
      </c>
    </row>
    <row r="12558" spans="1:11" ht="56.25" customHeight="1">
      <c r="A12558" s="98" t="s">
        <v>1832</v>
      </c>
      <c r="B12558" s="125" t="s">
        <v>1833</v>
      </c>
      <c r="C12558" s="126">
        <v>42426</v>
      </c>
      <c r="D12558" s="98" t="s">
        <v>13</v>
      </c>
      <c r="E12558" s="98">
        <v>352258</v>
      </c>
      <c r="F12558" s="98"/>
      <c r="G12558" s="127" t="s">
        <v>1834</v>
      </c>
      <c r="H12558" s="128">
        <v>17235.2</v>
      </c>
      <c r="I12558" s="128">
        <v>0</v>
      </c>
      <c r="J12558" s="129">
        <v>17235.2</v>
      </c>
      <c r="K12558" s="101" t="s">
        <v>1388</v>
      </c>
    </row>
    <row r="12559" spans="1:11" ht="56.25" customHeight="1">
      <c r="A12559" s="98" t="s">
        <v>1832</v>
      </c>
      <c r="B12559" s="125" t="s">
        <v>1833</v>
      </c>
      <c r="C12559" s="126">
        <v>42426</v>
      </c>
      <c r="D12559" s="98" t="s">
        <v>13</v>
      </c>
      <c r="E12559" s="98">
        <v>352260</v>
      </c>
      <c r="F12559" s="98"/>
      <c r="G12559" s="127" t="s">
        <v>1834</v>
      </c>
      <c r="H12559" s="128">
        <v>308483.21999999997</v>
      </c>
      <c r="I12559" s="128">
        <v>0</v>
      </c>
      <c r="J12559" s="129">
        <v>308483.21999999997</v>
      </c>
      <c r="K12559" s="101" t="s">
        <v>1388</v>
      </c>
    </row>
    <row r="12560" spans="1:11" ht="56.25" customHeight="1">
      <c r="A12560" s="98" t="s">
        <v>1832</v>
      </c>
      <c r="B12560" s="125" t="s">
        <v>1833</v>
      </c>
      <c r="C12560" s="126">
        <v>42426</v>
      </c>
      <c r="D12560" s="98" t="s">
        <v>13</v>
      </c>
      <c r="E12560" s="98">
        <v>352262</v>
      </c>
      <c r="F12560" s="98"/>
      <c r="G12560" s="127" t="s">
        <v>1834</v>
      </c>
      <c r="H12560" s="128">
        <v>2174.0700000000002</v>
      </c>
      <c r="I12560" s="128">
        <v>0</v>
      </c>
      <c r="J12560" s="129">
        <v>2174.0700000000002</v>
      </c>
      <c r="K12560" s="101" t="s">
        <v>1388</v>
      </c>
    </row>
    <row r="12561" spans="1:11" ht="56.25" customHeight="1">
      <c r="A12561" s="98" t="s">
        <v>1832</v>
      </c>
      <c r="B12561" s="125" t="s">
        <v>1833</v>
      </c>
      <c r="C12561" s="126">
        <v>42426</v>
      </c>
      <c r="D12561" s="98" t="s">
        <v>13</v>
      </c>
      <c r="E12561" s="98">
        <v>352264</v>
      </c>
      <c r="F12561" s="98"/>
      <c r="G12561" s="127" t="s">
        <v>1834</v>
      </c>
      <c r="H12561" s="128">
        <v>471.83</v>
      </c>
      <c r="I12561" s="128">
        <v>0</v>
      </c>
      <c r="J12561" s="129">
        <v>471.83</v>
      </c>
      <c r="K12561" s="101" t="s">
        <v>1388</v>
      </c>
    </row>
    <row r="12562" spans="1:11" ht="56.25" customHeight="1">
      <c r="A12562" s="98" t="s">
        <v>1832</v>
      </c>
      <c r="B12562" s="125" t="s">
        <v>1833</v>
      </c>
      <c r="C12562" s="126">
        <v>42426</v>
      </c>
      <c r="D12562" s="98" t="s">
        <v>13</v>
      </c>
      <c r="E12562" s="98">
        <v>352266</v>
      </c>
      <c r="F12562" s="98"/>
      <c r="G12562" s="127" t="s">
        <v>1834</v>
      </c>
      <c r="H12562" s="128">
        <v>1529.23</v>
      </c>
      <c r="I12562" s="128">
        <v>0</v>
      </c>
      <c r="J12562" s="129">
        <v>1529.23</v>
      </c>
      <c r="K12562" s="101" t="s">
        <v>1388</v>
      </c>
    </row>
    <row r="12563" spans="1:11" ht="56.25" customHeight="1">
      <c r="A12563" s="98" t="s">
        <v>1832</v>
      </c>
      <c r="B12563" s="125" t="s">
        <v>1833</v>
      </c>
      <c r="C12563" s="126">
        <v>42426</v>
      </c>
      <c r="D12563" s="98" t="s">
        <v>13</v>
      </c>
      <c r="E12563" s="98">
        <v>352268</v>
      </c>
      <c r="F12563" s="98"/>
      <c r="G12563" s="127" t="s">
        <v>1834</v>
      </c>
      <c r="H12563" s="128">
        <v>6091.34</v>
      </c>
      <c r="I12563" s="128">
        <v>0</v>
      </c>
      <c r="J12563" s="129">
        <v>6091.34</v>
      </c>
      <c r="K12563" s="101" t="s">
        <v>1388</v>
      </c>
    </row>
    <row r="12564" spans="1:11" ht="56.25" customHeight="1">
      <c r="A12564" s="98" t="s">
        <v>1832</v>
      </c>
      <c r="B12564" s="125" t="s">
        <v>1833</v>
      </c>
      <c r="C12564" s="126">
        <v>42426</v>
      </c>
      <c r="D12564" s="98" t="s">
        <v>13</v>
      </c>
      <c r="E12564" s="98">
        <v>352270</v>
      </c>
      <c r="F12564" s="98"/>
      <c r="G12564" s="127" t="s">
        <v>1834</v>
      </c>
      <c r="H12564" s="128">
        <v>6091.34</v>
      </c>
      <c r="I12564" s="128">
        <v>0</v>
      </c>
      <c r="J12564" s="129">
        <v>6091.34</v>
      </c>
      <c r="K12564" s="101" t="s">
        <v>1388</v>
      </c>
    </row>
    <row r="12565" spans="1:11" ht="56.25" customHeight="1">
      <c r="A12565" s="98" t="s">
        <v>1832</v>
      </c>
      <c r="B12565" s="125" t="s">
        <v>1833</v>
      </c>
      <c r="C12565" s="126">
        <v>42426</v>
      </c>
      <c r="D12565" s="98" t="s">
        <v>13</v>
      </c>
      <c r="E12565" s="98">
        <v>352272</v>
      </c>
      <c r="F12565" s="98"/>
      <c r="G12565" s="127" t="s">
        <v>1834</v>
      </c>
      <c r="H12565" s="128">
        <v>6091.34</v>
      </c>
      <c r="I12565" s="128">
        <v>0</v>
      </c>
      <c r="J12565" s="129">
        <v>6091.34</v>
      </c>
      <c r="K12565" s="101" t="s">
        <v>1388</v>
      </c>
    </row>
    <row r="12566" spans="1:11" ht="56.25" customHeight="1">
      <c r="A12566" s="98" t="s">
        <v>1832</v>
      </c>
      <c r="B12566" s="125" t="s">
        <v>1833</v>
      </c>
      <c r="C12566" s="126">
        <v>42426</v>
      </c>
      <c r="D12566" s="98" t="s">
        <v>13</v>
      </c>
      <c r="E12566" s="98">
        <v>352274</v>
      </c>
      <c r="F12566" s="98"/>
      <c r="G12566" s="127" t="s">
        <v>1834</v>
      </c>
      <c r="H12566" s="128">
        <v>6091.34</v>
      </c>
      <c r="I12566" s="128">
        <v>0</v>
      </c>
      <c r="J12566" s="129">
        <v>6091.34</v>
      </c>
      <c r="K12566" s="101" t="s">
        <v>1388</v>
      </c>
    </row>
    <row r="12567" spans="1:11" ht="56.25" customHeight="1">
      <c r="A12567" s="98" t="s">
        <v>1832</v>
      </c>
      <c r="B12567" s="125" t="s">
        <v>1833</v>
      </c>
      <c r="C12567" s="126">
        <v>42426</v>
      </c>
      <c r="D12567" s="98" t="s">
        <v>13</v>
      </c>
      <c r="E12567" s="98">
        <v>352276</v>
      </c>
      <c r="F12567" s="98"/>
      <c r="G12567" s="127" t="s">
        <v>1834</v>
      </c>
      <c r="H12567" s="128">
        <v>16895.63</v>
      </c>
      <c r="I12567" s="128">
        <v>0</v>
      </c>
      <c r="J12567" s="129">
        <v>16895.63</v>
      </c>
      <c r="K12567" s="101" t="s">
        <v>1388</v>
      </c>
    </row>
    <row r="12568" spans="1:11" ht="56.25" customHeight="1">
      <c r="A12568" s="98" t="s">
        <v>1832</v>
      </c>
      <c r="B12568" s="125" t="s">
        <v>1833</v>
      </c>
      <c r="C12568" s="126">
        <v>42426</v>
      </c>
      <c r="D12568" s="98" t="s">
        <v>13</v>
      </c>
      <c r="E12568" s="98">
        <v>352278</v>
      </c>
      <c r="F12568" s="98"/>
      <c r="G12568" s="127" t="s">
        <v>1834</v>
      </c>
      <c r="H12568" s="128">
        <v>3666.94</v>
      </c>
      <c r="I12568" s="128">
        <v>0</v>
      </c>
      <c r="J12568" s="129">
        <v>3666.94</v>
      </c>
      <c r="K12568" s="101" t="s">
        <v>1388</v>
      </c>
    </row>
    <row r="12569" spans="1:11" ht="56.25" customHeight="1">
      <c r="A12569" s="98" t="s">
        <v>1832</v>
      </c>
      <c r="B12569" s="125" t="s">
        <v>1833</v>
      </c>
      <c r="C12569" s="126">
        <v>42426</v>
      </c>
      <c r="D12569" s="98" t="s">
        <v>13</v>
      </c>
      <c r="E12569" s="98">
        <v>352280</v>
      </c>
      <c r="F12569" s="98"/>
      <c r="G12569" s="127" t="s">
        <v>1834</v>
      </c>
      <c r="H12569" s="128">
        <v>11884.61</v>
      </c>
      <c r="I12569" s="128">
        <v>0</v>
      </c>
      <c r="J12569" s="129">
        <v>11884.61</v>
      </c>
      <c r="K12569" s="101" t="s">
        <v>1388</v>
      </c>
    </row>
    <row r="12570" spans="1:11" ht="56.25" customHeight="1">
      <c r="A12570" s="98" t="s">
        <v>1832</v>
      </c>
      <c r="B12570" s="125" t="s">
        <v>1833</v>
      </c>
      <c r="C12570" s="126">
        <v>42426</v>
      </c>
      <c r="D12570" s="98" t="s">
        <v>13</v>
      </c>
      <c r="E12570" s="98">
        <v>352282</v>
      </c>
      <c r="F12570" s="98"/>
      <c r="G12570" s="127" t="s">
        <v>1834</v>
      </c>
      <c r="H12570" s="128">
        <v>47338.53</v>
      </c>
      <c r="I12570" s="128">
        <v>0</v>
      </c>
      <c r="J12570" s="129">
        <v>47338.53</v>
      </c>
      <c r="K12570" s="101" t="s">
        <v>1388</v>
      </c>
    </row>
    <row r="12571" spans="1:11" ht="56.25" customHeight="1">
      <c r="A12571" s="98" t="s">
        <v>1832</v>
      </c>
      <c r="B12571" s="125" t="s">
        <v>1833</v>
      </c>
      <c r="C12571" s="126">
        <v>42426</v>
      </c>
      <c r="D12571" s="98" t="s">
        <v>13</v>
      </c>
      <c r="E12571" s="98">
        <v>352284</v>
      </c>
      <c r="F12571" s="98"/>
      <c r="G12571" s="127" t="s">
        <v>1834</v>
      </c>
      <c r="H12571" s="128">
        <v>47338.53</v>
      </c>
      <c r="I12571" s="128">
        <v>0</v>
      </c>
      <c r="J12571" s="129">
        <v>47338.53</v>
      </c>
      <c r="K12571" s="101" t="s">
        <v>1388</v>
      </c>
    </row>
    <row r="12572" spans="1:11" ht="56.25" customHeight="1">
      <c r="A12572" s="98" t="s">
        <v>1832</v>
      </c>
      <c r="B12572" s="125" t="s">
        <v>1833</v>
      </c>
      <c r="C12572" s="126">
        <v>42426</v>
      </c>
      <c r="D12572" s="98" t="s">
        <v>13</v>
      </c>
      <c r="E12572" s="98">
        <v>352286</v>
      </c>
      <c r="F12572" s="98"/>
      <c r="G12572" s="127" t="s">
        <v>1834</v>
      </c>
      <c r="H12572" s="128">
        <v>47338.53</v>
      </c>
      <c r="I12572" s="128">
        <v>0</v>
      </c>
      <c r="J12572" s="129">
        <v>47338.53</v>
      </c>
      <c r="K12572" s="101" t="s">
        <v>1388</v>
      </c>
    </row>
    <row r="12573" spans="1:11" ht="56.25" customHeight="1">
      <c r="A12573" s="98" t="s">
        <v>1832</v>
      </c>
      <c r="B12573" s="125" t="s">
        <v>1833</v>
      </c>
      <c r="C12573" s="126">
        <v>42426</v>
      </c>
      <c r="D12573" s="98" t="s">
        <v>13</v>
      </c>
      <c r="E12573" s="98">
        <v>352288</v>
      </c>
      <c r="F12573" s="98"/>
      <c r="G12573" s="127" t="s">
        <v>1834</v>
      </c>
      <c r="H12573" s="128">
        <v>56532.03</v>
      </c>
      <c r="I12573" s="128">
        <v>0</v>
      </c>
      <c r="J12573" s="129">
        <v>56532.03</v>
      </c>
      <c r="K12573" s="101" t="s">
        <v>1388</v>
      </c>
    </row>
    <row r="12574" spans="1:11" ht="56.25" customHeight="1">
      <c r="A12574" s="98" t="s">
        <v>1832</v>
      </c>
      <c r="B12574" s="125" t="s">
        <v>1833</v>
      </c>
      <c r="C12574" s="126">
        <v>42426</v>
      </c>
      <c r="D12574" s="98" t="s">
        <v>13</v>
      </c>
      <c r="E12574" s="98">
        <v>352290</v>
      </c>
      <c r="F12574" s="98"/>
      <c r="G12574" s="127" t="s">
        <v>1834</v>
      </c>
      <c r="H12574" s="128">
        <v>4562.04</v>
      </c>
      <c r="I12574" s="128">
        <v>0</v>
      </c>
      <c r="J12574" s="129">
        <v>4562.04</v>
      </c>
      <c r="K12574" s="101" t="s">
        <v>1388</v>
      </c>
    </row>
    <row r="12575" spans="1:11" ht="56.25" customHeight="1">
      <c r="A12575" s="98" t="s">
        <v>1832</v>
      </c>
      <c r="B12575" s="125" t="s">
        <v>1833</v>
      </c>
      <c r="C12575" s="126">
        <v>42426</v>
      </c>
      <c r="D12575" s="98" t="s">
        <v>13</v>
      </c>
      <c r="E12575" s="98">
        <v>352292</v>
      </c>
      <c r="F12575" s="98"/>
      <c r="G12575" s="127" t="s">
        <v>1834</v>
      </c>
      <c r="H12575" s="128">
        <v>5619.51</v>
      </c>
      <c r="I12575" s="128">
        <v>0</v>
      </c>
      <c r="J12575" s="129">
        <v>5619.51</v>
      </c>
      <c r="K12575" s="101" t="s">
        <v>1388</v>
      </c>
    </row>
    <row r="12576" spans="1:11" ht="56.25" customHeight="1">
      <c r="A12576" s="98" t="s">
        <v>1832</v>
      </c>
      <c r="B12576" s="125" t="s">
        <v>1833</v>
      </c>
      <c r="C12576" s="126">
        <v>42426</v>
      </c>
      <c r="D12576" s="98" t="s">
        <v>13</v>
      </c>
      <c r="E12576" s="98">
        <v>352294</v>
      </c>
      <c r="F12576" s="98"/>
      <c r="G12576" s="127" t="s">
        <v>1834</v>
      </c>
      <c r="H12576" s="128">
        <v>15900.11</v>
      </c>
      <c r="I12576" s="128">
        <v>0</v>
      </c>
      <c r="J12576" s="129">
        <v>15900.11</v>
      </c>
      <c r="K12576" s="101" t="s">
        <v>1388</v>
      </c>
    </row>
    <row r="12577" spans="1:11" ht="56.25" customHeight="1">
      <c r="A12577" s="98" t="s">
        <v>1832</v>
      </c>
      <c r="B12577" s="125" t="s">
        <v>1833</v>
      </c>
      <c r="C12577" s="126">
        <v>42426</v>
      </c>
      <c r="D12577" s="98" t="s">
        <v>13</v>
      </c>
      <c r="E12577" s="98">
        <v>352296</v>
      </c>
      <c r="F12577" s="98"/>
      <c r="G12577" s="127" t="s">
        <v>1834</v>
      </c>
      <c r="H12577" s="128">
        <v>11083.77</v>
      </c>
      <c r="I12577" s="128">
        <v>0</v>
      </c>
      <c r="J12577" s="129">
        <v>11083.77</v>
      </c>
      <c r="K12577" s="101" t="s">
        <v>1388</v>
      </c>
    </row>
    <row r="12578" spans="1:11" ht="56.25" customHeight="1">
      <c r="A12578" s="98" t="s">
        <v>1832</v>
      </c>
      <c r="B12578" s="125" t="s">
        <v>1833</v>
      </c>
      <c r="C12578" s="126">
        <v>42426</v>
      </c>
      <c r="D12578" s="98" t="s">
        <v>13</v>
      </c>
      <c r="E12578" s="98">
        <v>352298</v>
      </c>
      <c r="F12578" s="98"/>
      <c r="G12578" s="127" t="s">
        <v>1834</v>
      </c>
      <c r="H12578" s="128">
        <v>12908.19</v>
      </c>
      <c r="I12578" s="128">
        <v>0</v>
      </c>
      <c r="J12578" s="129">
        <v>12908.19</v>
      </c>
      <c r="K12578" s="101" t="s">
        <v>1388</v>
      </c>
    </row>
    <row r="12579" spans="1:11" ht="56.25" customHeight="1">
      <c r="A12579" s="98" t="s">
        <v>1832</v>
      </c>
      <c r="B12579" s="125" t="s">
        <v>1833</v>
      </c>
      <c r="C12579" s="126">
        <v>42426</v>
      </c>
      <c r="D12579" s="98" t="s">
        <v>13</v>
      </c>
      <c r="E12579" s="98">
        <v>352300</v>
      </c>
      <c r="F12579" s="98"/>
      <c r="G12579" s="127" t="s">
        <v>1834</v>
      </c>
      <c r="H12579" s="128">
        <v>43671.51</v>
      </c>
      <c r="I12579" s="128">
        <v>0</v>
      </c>
      <c r="J12579" s="129">
        <v>43671.51</v>
      </c>
      <c r="K12579" s="101" t="s">
        <v>1388</v>
      </c>
    </row>
    <row r="12580" spans="1:11" ht="56.25" customHeight="1">
      <c r="A12580" s="98" t="s">
        <v>1832</v>
      </c>
      <c r="B12580" s="125" t="s">
        <v>1833</v>
      </c>
      <c r="C12580" s="126">
        <v>42426</v>
      </c>
      <c r="D12580" s="98" t="s">
        <v>13</v>
      </c>
      <c r="E12580" s="98">
        <v>352302</v>
      </c>
      <c r="F12580" s="98"/>
      <c r="G12580" s="127" t="s">
        <v>1834</v>
      </c>
      <c r="H12580" s="128">
        <v>35453.85</v>
      </c>
      <c r="I12580" s="128">
        <v>0</v>
      </c>
      <c r="J12580" s="129">
        <v>35453.85</v>
      </c>
      <c r="K12580" s="101" t="s">
        <v>1388</v>
      </c>
    </row>
    <row r="12581" spans="1:11" ht="56.25" customHeight="1">
      <c r="A12581" s="98" t="s">
        <v>1832</v>
      </c>
      <c r="B12581" s="125" t="s">
        <v>1833</v>
      </c>
      <c r="C12581" s="126">
        <v>42426</v>
      </c>
      <c r="D12581" s="98" t="s">
        <v>13</v>
      </c>
      <c r="E12581" s="98">
        <v>352304</v>
      </c>
      <c r="F12581" s="98"/>
      <c r="G12581" s="127" t="s">
        <v>1834</v>
      </c>
      <c r="H12581" s="128">
        <v>2585280.1800000002</v>
      </c>
      <c r="I12581" s="128">
        <v>0</v>
      </c>
      <c r="J12581" s="129">
        <v>2585280.1800000002</v>
      </c>
      <c r="K12581" s="101" t="s">
        <v>1388</v>
      </c>
    </row>
    <row r="12582" spans="1:11" ht="56.25" customHeight="1">
      <c r="A12582" s="98" t="s">
        <v>1832</v>
      </c>
      <c r="B12582" s="125" t="s">
        <v>1833</v>
      </c>
      <c r="C12582" s="126">
        <v>42426</v>
      </c>
      <c r="D12582" s="98" t="s">
        <v>13</v>
      </c>
      <c r="E12582" s="98">
        <v>352306</v>
      </c>
      <c r="F12582" s="98"/>
      <c r="G12582" s="127" t="s">
        <v>1834</v>
      </c>
      <c r="H12582" s="128">
        <v>2585280.1800000002</v>
      </c>
      <c r="I12582" s="128">
        <v>0</v>
      </c>
      <c r="J12582" s="129">
        <v>2585280.1800000002</v>
      </c>
      <c r="K12582" s="101" t="s">
        <v>1388</v>
      </c>
    </row>
    <row r="12583" spans="1:11" ht="56.25" customHeight="1">
      <c r="A12583" s="98" t="s">
        <v>1832</v>
      </c>
      <c r="B12583" s="125" t="s">
        <v>1833</v>
      </c>
      <c r="C12583" s="126">
        <v>42426</v>
      </c>
      <c r="D12583" s="98" t="s">
        <v>13</v>
      </c>
      <c r="E12583" s="98">
        <v>352308</v>
      </c>
      <c r="F12583" s="98"/>
      <c r="G12583" s="127" t="s">
        <v>1834</v>
      </c>
      <c r="H12583" s="128">
        <v>2585280.1800000002</v>
      </c>
      <c r="I12583" s="128">
        <v>0</v>
      </c>
      <c r="J12583" s="129">
        <v>2585280.1800000002</v>
      </c>
      <c r="K12583" s="101" t="s">
        <v>1388</v>
      </c>
    </row>
    <row r="12584" spans="1:11" ht="56.25" customHeight="1">
      <c r="A12584" s="98" t="s">
        <v>1832</v>
      </c>
      <c r="B12584" s="125" t="s">
        <v>1833</v>
      </c>
      <c r="C12584" s="126">
        <v>42426</v>
      </c>
      <c r="D12584" s="98" t="s">
        <v>13</v>
      </c>
      <c r="E12584" s="98">
        <v>352310</v>
      </c>
      <c r="F12584" s="98"/>
      <c r="G12584" s="127" t="s">
        <v>1834</v>
      </c>
      <c r="H12584" s="128">
        <v>2585280.1800000002</v>
      </c>
      <c r="I12584" s="128">
        <v>0</v>
      </c>
      <c r="J12584" s="129">
        <v>2585280.1800000002</v>
      </c>
      <c r="K12584" s="101" t="s">
        <v>1388</v>
      </c>
    </row>
    <row r="12585" spans="1:11" ht="56.25" customHeight="1">
      <c r="A12585" s="98" t="s">
        <v>1832</v>
      </c>
      <c r="B12585" s="125" t="s">
        <v>1833</v>
      </c>
      <c r="C12585" s="126">
        <v>42426</v>
      </c>
      <c r="D12585" s="98" t="s">
        <v>13</v>
      </c>
      <c r="E12585" s="98">
        <v>352312</v>
      </c>
      <c r="F12585" s="98"/>
      <c r="G12585" s="127" t="s">
        <v>1834</v>
      </c>
      <c r="H12585" s="128">
        <v>2585280.1800000002</v>
      </c>
      <c r="I12585" s="128">
        <v>0</v>
      </c>
      <c r="J12585" s="129">
        <v>2585280.1800000002</v>
      </c>
      <c r="K12585" s="101" t="s">
        <v>1388</v>
      </c>
    </row>
    <row r="12586" spans="1:11" ht="56.25" customHeight="1">
      <c r="A12586" s="98" t="s">
        <v>1832</v>
      </c>
      <c r="B12586" s="125" t="s">
        <v>1833</v>
      </c>
      <c r="C12586" s="126">
        <v>42426</v>
      </c>
      <c r="D12586" s="98" t="s">
        <v>13</v>
      </c>
      <c r="E12586" s="98">
        <v>352314</v>
      </c>
      <c r="F12586" s="98"/>
      <c r="G12586" s="127" t="s">
        <v>1834</v>
      </c>
      <c r="H12586" s="128">
        <v>7100775.7800000003</v>
      </c>
      <c r="I12586" s="128">
        <v>0</v>
      </c>
      <c r="J12586" s="129">
        <v>7100775.7800000003</v>
      </c>
      <c r="K12586" s="101" t="s">
        <v>1388</v>
      </c>
    </row>
    <row r="12587" spans="1:11" ht="56.25" customHeight="1">
      <c r="A12587" s="98" t="s">
        <v>1832</v>
      </c>
      <c r="B12587" s="125" t="s">
        <v>1833</v>
      </c>
      <c r="C12587" s="126">
        <v>42426</v>
      </c>
      <c r="D12587" s="98" t="s">
        <v>13</v>
      </c>
      <c r="E12587" s="98">
        <v>352316</v>
      </c>
      <c r="F12587" s="98"/>
      <c r="G12587" s="127" t="s">
        <v>1834</v>
      </c>
      <c r="H12587" s="128">
        <v>7100775.7800000003</v>
      </c>
      <c r="I12587" s="128">
        <v>0</v>
      </c>
      <c r="J12587" s="129">
        <v>7100775.7800000003</v>
      </c>
      <c r="K12587" s="101" t="s">
        <v>1388</v>
      </c>
    </row>
    <row r="12588" spans="1:11" ht="56.25" customHeight="1">
      <c r="A12588" s="98" t="s">
        <v>1832</v>
      </c>
      <c r="B12588" s="125" t="s">
        <v>1833</v>
      </c>
      <c r="C12588" s="126">
        <v>42426</v>
      </c>
      <c r="D12588" s="98" t="s">
        <v>13</v>
      </c>
      <c r="E12588" s="98">
        <v>352318</v>
      </c>
      <c r="F12588" s="98"/>
      <c r="G12588" s="127" t="s">
        <v>1834</v>
      </c>
      <c r="H12588" s="128">
        <v>7100775.7800000003</v>
      </c>
      <c r="I12588" s="128">
        <v>0</v>
      </c>
      <c r="J12588" s="129">
        <v>7100775.7800000003</v>
      </c>
      <c r="K12588" s="101" t="s">
        <v>1388</v>
      </c>
    </row>
    <row r="12589" spans="1:11" ht="56.25" customHeight="1">
      <c r="A12589" s="98" t="s">
        <v>1832</v>
      </c>
      <c r="B12589" s="125" t="s">
        <v>1833</v>
      </c>
      <c r="C12589" s="126">
        <v>42426</v>
      </c>
      <c r="D12589" s="98" t="s">
        <v>13</v>
      </c>
      <c r="E12589" s="98">
        <v>352320</v>
      </c>
      <c r="F12589" s="98"/>
      <c r="G12589" s="127" t="s">
        <v>1834</v>
      </c>
      <c r="H12589" s="128">
        <v>7100775.7800000003</v>
      </c>
      <c r="I12589" s="128">
        <v>0</v>
      </c>
      <c r="J12589" s="129">
        <v>7100775.7800000003</v>
      </c>
      <c r="K12589" s="101" t="s">
        <v>1388</v>
      </c>
    </row>
    <row r="12590" spans="1:11" ht="56.25" customHeight="1">
      <c r="A12590" s="98" t="s">
        <v>1832</v>
      </c>
      <c r="B12590" s="125" t="s">
        <v>1833</v>
      </c>
      <c r="C12590" s="126">
        <v>42426</v>
      </c>
      <c r="D12590" s="98" t="s">
        <v>13</v>
      </c>
      <c r="E12590" s="98">
        <v>352322</v>
      </c>
      <c r="F12590" s="98"/>
      <c r="G12590" s="127" t="s">
        <v>1834</v>
      </c>
      <c r="H12590" s="128">
        <v>7100775.7800000003</v>
      </c>
      <c r="I12590" s="128">
        <v>0</v>
      </c>
      <c r="J12590" s="129">
        <v>7100775.7800000003</v>
      </c>
      <c r="K12590" s="101" t="s">
        <v>1388</v>
      </c>
    </row>
    <row r="12591" spans="1:11" ht="56.25" customHeight="1">
      <c r="A12591" s="98" t="s">
        <v>1832</v>
      </c>
      <c r="B12591" s="125" t="s">
        <v>1833</v>
      </c>
      <c r="C12591" s="126">
        <v>42426</v>
      </c>
      <c r="D12591" s="98" t="s">
        <v>13</v>
      </c>
      <c r="E12591" s="98">
        <v>352324</v>
      </c>
      <c r="F12591" s="98"/>
      <c r="G12591" s="127" t="s">
        <v>1834</v>
      </c>
      <c r="H12591" s="128">
        <v>6015085.29</v>
      </c>
      <c r="I12591" s="128">
        <v>0</v>
      </c>
      <c r="J12591" s="129">
        <v>6015085.29</v>
      </c>
      <c r="K12591" s="101" t="s">
        <v>1388</v>
      </c>
    </row>
    <row r="12592" spans="1:11" ht="56.25" customHeight="1">
      <c r="A12592" s="98" t="s">
        <v>1832</v>
      </c>
      <c r="B12592" s="125" t="s">
        <v>1833</v>
      </c>
      <c r="C12592" s="126">
        <v>42426</v>
      </c>
      <c r="D12592" s="98" t="s">
        <v>13</v>
      </c>
      <c r="E12592" s="98">
        <v>352326</v>
      </c>
      <c r="F12592" s="98"/>
      <c r="G12592" s="127" t="s">
        <v>1834</v>
      </c>
      <c r="H12592" s="128">
        <v>6015085.29</v>
      </c>
      <c r="I12592" s="128">
        <v>0</v>
      </c>
      <c r="J12592" s="129">
        <v>6015085.29</v>
      </c>
      <c r="K12592" s="101" t="s">
        <v>1388</v>
      </c>
    </row>
    <row r="12593" spans="1:11" ht="56.25" customHeight="1">
      <c r="A12593" s="98" t="s">
        <v>1832</v>
      </c>
      <c r="B12593" s="125" t="s">
        <v>1833</v>
      </c>
      <c r="C12593" s="126">
        <v>42426</v>
      </c>
      <c r="D12593" s="98" t="s">
        <v>13</v>
      </c>
      <c r="E12593" s="98">
        <v>352328</v>
      </c>
      <c r="F12593" s="98"/>
      <c r="G12593" s="127" t="s">
        <v>1834</v>
      </c>
      <c r="H12593" s="128">
        <v>6015085.29</v>
      </c>
      <c r="I12593" s="128">
        <v>0</v>
      </c>
      <c r="J12593" s="129">
        <v>6015085.29</v>
      </c>
      <c r="K12593" s="101" t="s">
        <v>1388</v>
      </c>
    </row>
    <row r="12594" spans="1:11" ht="56.25" customHeight="1">
      <c r="A12594" s="98" t="s">
        <v>1832</v>
      </c>
      <c r="B12594" s="125" t="s">
        <v>1833</v>
      </c>
      <c r="C12594" s="126">
        <v>42426</v>
      </c>
      <c r="D12594" s="98" t="s">
        <v>13</v>
      </c>
      <c r="E12594" s="98">
        <v>352330</v>
      </c>
      <c r="F12594" s="98"/>
      <c r="G12594" s="127" t="s">
        <v>1834</v>
      </c>
      <c r="H12594" s="128">
        <v>6015085.29</v>
      </c>
      <c r="I12594" s="128">
        <v>0</v>
      </c>
      <c r="J12594" s="129">
        <v>6015085.29</v>
      </c>
      <c r="K12594" s="101" t="s">
        <v>1388</v>
      </c>
    </row>
    <row r="12595" spans="1:11" ht="56.25" customHeight="1">
      <c r="A12595" s="98" t="s">
        <v>1832</v>
      </c>
      <c r="B12595" s="125" t="s">
        <v>1833</v>
      </c>
      <c r="C12595" s="126">
        <v>42426</v>
      </c>
      <c r="D12595" s="98" t="s">
        <v>13</v>
      </c>
      <c r="E12595" s="98">
        <v>352332</v>
      </c>
      <c r="F12595" s="98"/>
      <c r="G12595" s="127" t="s">
        <v>1834</v>
      </c>
      <c r="H12595" s="128">
        <v>6015085.29</v>
      </c>
      <c r="I12595" s="128">
        <v>0</v>
      </c>
      <c r="J12595" s="129">
        <v>6015085.29</v>
      </c>
      <c r="K12595" s="101" t="s">
        <v>1388</v>
      </c>
    </row>
    <row r="12596" spans="1:11" ht="56.25" customHeight="1">
      <c r="A12596" s="98" t="s">
        <v>1832</v>
      </c>
      <c r="B12596" s="125" t="s">
        <v>1833</v>
      </c>
      <c r="C12596" s="126">
        <v>42426</v>
      </c>
      <c r="D12596" s="98" t="s">
        <v>13</v>
      </c>
      <c r="E12596" s="98">
        <v>352334</v>
      </c>
      <c r="F12596" s="98"/>
      <c r="G12596" s="127" t="s">
        <v>1834</v>
      </c>
      <c r="H12596" s="128">
        <v>16521138.310000001</v>
      </c>
      <c r="I12596" s="128">
        <v>0</v>
      </c>
      <c r="J12596" s="129">
        <v>16521138.310000001</v>
      </c>
      <c r="K12596" s="101" t="s">
        <v>1388</v>
      </c>
    </row>
    <row r="12597" spans="1:11" ht="56.25" customHeight="1">
      <c r="A12597" s="98" t="s">
        <v>1832</v>
      </c>
      <c r="B12597" s="125" t="s">
        <v>1833</v>
      </c>
      <c r="C12597" s="126">
        <v>42426</v>
      </c>
      <c r="D12597" s="98" t="s">
        <v>13</v>
      </c>
      <c r="E12597" s="98">
        <v>352336</v>
      </c>
      <c r="F12597" s="98"/>
      <c r="G12597" s="127" t="s">
        <v>1834</v>
      </c>
      <c r="H12597" s="128">
        <v>16521138.310000001</v>
      </c>
      <c r="I12597" s="128">
        <v>0</v>
      </c>
      <c r="J12597" s="129">
        <v>16521138.310000001</v>
      </c>
      <c r="K12597" s="101" t="s">
        <v>1388</v>
      </c>
    </row>
    <row r="12598" spans="1:11" ht="56.25" customHeight="1">
      <c r="A12598" s="98" t="s">
        <v>1832</v>
      </c>
      <c r="B12598" s="125" t="s">
        <v>1833</v>
      </c>
      <c r="C12598" s="126">
        <v>42426</v>
      </c>
      <c r="D12598" s="98" t="s">
        <v>13</v>
      </c>
      <c r="E12598" s="98">
        <v>352338</v>
      </c>
      <c r="F12598" s="98"/>
      <c r="G12598" s="127" t="s">
        <v>1834</v>
      </c>
      <c r="H12598" s="128">
        <v>16521138.310000001</v>
      </c>
      <c r="I12598" s="128">
        <v>0</v>
      </c>
      <c r="J12598" s="129">
        <v>16521138.310000001</v>
      </c>
      <c r="K12598" s="101" t="s">
        <v>1388</v>
      </c>
    </row>
    <row r="12599" spans="1:11" ht="56.25" customHeight="1">
      <c r="A12599" s="98" t="s">
        <v>1832</v>
      </c>
      <c r="B12599" s="125" t="s">
        <v>1833</v>
      </c>
      <c r="C12599" s="126">
        <v>42426</v>
      </c>
      <c r="D12599" s="98" t="s">
        <v>13</v>
      </c>
      <c r="E12599" s="98">
        <v>352340</v>
      </c>
      <c r="F12599" s="98"/>
      <c r="G12599" s="127" t="s">
        <v>1834</v>
      </c>
      <c r="H12599" s="128">
        <v>16521138.310000001</v>
      </c>
      <c r="I12599" s="128">
        <v>0</v>
      </c>
      <c r="J12599" s="129">
        <v>16521138.310000001</v>
      </c>
      <c r="K12599" s="101" t="s">
        <v>1388</v>
      </c>
    </row>
    <row r="12600" spans="1:11" ht="56.25" customHeight="1">
      <c r="A12600" s="98" t="s">
        <v>1832</v>
      </c>
      <c r="B12600" s="125" t="s">
        <v>1833</v>
      </c>
      <c r="C12600" s="126">
        <v>42426</v>
      </c>
      <c r="D12600" s="98" t="s">
        <v>13</v>
      </c>
      <c r="E12600" s="98">
        <v>352342</v>
      </c>
      <c r="F12600" s="98"/>
      <c r="G12600" s="127" t="s">
        <v>1834</v>
      </c>
      <c r="H12600" s="128">
        <v>16521138.310000001</v>
      </c>
      <c r="I12600" s="128">
        <v>0</v>
      </c>
      <c r="J12600" s="129">
        <v>16521138.310000001</v>
      </c>
      <c r="K12600" s="101" t="s">
        <v>1388</v>
      </c>
    </row>
    <row r="12601" spans="1:11" ht="56.25" customHeight="1">
      <c r="A12601" s="98" t="s">
        <v>1832</v>
      </c>
      <c r="B12601" s="125" t="s">
        <v>1833</v>
      </c>
      <c r="C12601" s="126">
        <v>42426</v>
      </c>
      <c r="D12601" s="98" t="s">
        <v>13</v>
      </c>
      <c r="E12601" s="98">
        <v>352344</v>
      </c>
      <c r="F12601" s="98"/>
      <c r="G12601" s="127" t="s">
        <v>1834</v>
      </c>
      <c r="H12601" s="128">
        <v>3039571.54</v>
      </c>
      <c r="I12601" s="128">
        <v>0</v>
      </c>
      <c r="J12601" s="129">
        <v>3039571.54</v>
      </c>
      <c r="K12601" s="101" t="s">
        <v>1388</v>
      </c>
    </row>
    <row r="12602" spans="1:11" ht="56.25" customHeight="1">
      <c r="A12602" s="98" t="s">
        <v>1832</v>
      </c>
      <c r="B12602" s="125" t="s">
        <v>1833</v>
      </c>
      <c r="C12602" s="126">
        <v>42426</v>
      </c>
      <c r="D12602" s="98" t="s">
        <v>13</v>
      </c>
      <c r="E12602" s="98">
        <v>352346</v>
      </c>
      <c r="F12602" s="98"/>
      <c r="G12602" s="127" t="s">
        <v>1834</v>
      </c>
      <c r="H12602" s="128">
        <v>3039571.54</v>
      </c>
      <c r="I12602" s="128">
        <v>0</v>
      </c>
      <c r="J12602" s="129">
        <v>3039571.54</v>
      </c>
      <c r="K12602" s="101" t="s">
        <v>1388</v>
      </c>
    </row>
    <row r="12603" spans="1:11" ht="56.25" customHeight="1">
      <c r="A12603" s="98" t="s">
        <v>1832</v>
      </c>
      <c r="B12603" s="125" t="s">
        <v>1833</v>
      </c>
      <c r="C12603" s="126">
        <v>42426</v>
      </c>
      <c r="D12603" s="98" t="s">
        <v>13</v>
      </c>
      <c r="E12603" s="98">
        <v>352348</v>
      </c>
      <c r="F12603" s="98"/>
      <c r="G12603" s="127" t="s">
        <v>1834</v>
      </c>
      <c r="H12603" s="128">
        <v>3039571.54</v>
      </c>
      <c r="I12603" s="128">
        <v>0</v>
      </c>
      <c r="J12603" s="129">
        <v>3039571.54</v>
      </c>
      <c r="K12603" s="101" t="s">
        <v>1388</v>
      </c>
    </row>
    <row r="12604" spans="1:11" ht="56.25" customHeight="1">
      <c r="A12604" s="98" t="s">
        <v>1832</v>
      </c>
      <c r="B12604" s="125" t="s">
        <v>1833</v>
      </c>
      <c r="C12604" s="126">
        <v>42426</v>
      </c>
      <c r="D12604" s="98" t="s">
        <v>13</v>
      </c>
      <c r="E12604" s="98">
        <v>352350</v>
      </c>
      <c r="F12604" s="98"/>
      <c r="G12604" s="127" t="s">
        <v>1834</v>
      </c>
      <c r="H12604" s="128">
        <v>3039571.54</v>
      </c>
      <c r="I12604" s="128">
        <v>0</v>
      </c>
      <c r="J12604" s="129">
        <v>3039571.54</v>
      </c>
      <c r="K12604" s="101" t="s">
        <v>1388</v>
      </c>
    </row>
    <row r="12605" spans="1:11" ht="56.25" customHeight="1">
      <c r="A12605" s="98" t="s">
        <v>1832</v>
      </c>
      <c r="B12605" s="125" t="s">
        <v>1833</v>
      </c>
      <c r="C12605" s="126">
        <v>42426</v>
      </c>
      <c r="D12605" s="98" t="s">
        <v>13</v>
      </c>
      <c r="E12605" s="98">
        <v>352352</v>
      </c>
      <c r="F12605" s="98"/>
      <c r="G12605" s="127" t="s">
        <v>1834</v>
      </c>
      <c r="H12605" s="128">
        <v>3039571.54</v>
      </c>
      <c r="I12605" s="128">
        <v>0</v>
      </c>
      <c r="J12605" s="129">
        <v>3039571.54</v>
      </c>
      <c r="K12605" s="101" t="s">
        <v>1388</v>
      </c>
    </row>
    <row r="12606" spans="1:11" ht="56.25" customHeight="1">
      <c r="A12606" s="98" t="s">
        <v>1832</v>
      </c>
      <c r="B12606" s="125" t="s">
        <v>1833</v>
      </c>
      <c r="C12606" s="126">
        <v>42426</v>
      </c>
      <c r="D12606" s="98" t="s">
        <v>13</v>
      </c>
      <c r="E12606" s="98">
        <v>352354</v>
      </c>
      <c r="F12606" s="98"/>
      <c r="G12606" s="127" t="s">
        <v>1834</v>
      </c>
      <c r="H12606" s="128">
        <v>922715.14</v>
      </c>
      <c r="I12606" s="128">
        <v>0</v>
      </c>
      <c r="J12606" s="129">
        <v>922715.14</v>
      </c>
      <c r="K12606" s="101" t="s">
        <v>1388</v>
      </c>
    </row>
    <row r="12607" spans="1:11" ht="56.25" customHeight="1">
      <c r="A12607" s="98" t="s">
        <v>1832</v>
      </c>
      <c r="B12607" s="125" t="s">
        <v>1833</v>
      </c>
      <c r="C12607" s="126">
        <v>42426</v>
      </c>
      <c r="D12607" s="98" t="s">
        <v>13</v>
      </c>
      <c r="E12607" s="98">
        <v>352356</v>
      </c>
      <c r="F12607" s="98"/>
      <c r="G12607" s="127" t="s">
        <v>1834</v>
      </c>
      <c r="H12607" s="128">
        <v>200262.81</v>
      </c>
      <c r="I12607" s="128">
        <v>0</v>
      </c>
      <c r="J12607" s="129">
        <v>200262.81</v>
      </c>
      <c r="K12607" s="101" t="s">
        <v>1388</v>
      </c>
    </row>
    <row r="12608" spans="1:11" ht="56.25" customHeight="1">
      <c r="A12608" s="98" t="s">
        <v>1832</v>
      </c>
      <c r="B12608" s="125" t="s">
        <v>1833</v>
      </c>
      <c r="C12608" s="126">
        <v>42426</v>
      </c>
      <c r="D12608" s="98" t="s">
        <v>13</v>
      </c>
      <c r="E12608" s="98">
        <v>352358</v>
      </c>
      <c r="F12608" s="98"/>
      <c r="G12608" s="127" t="s">
        <v>1834</v>
      </c>
      <c r="H12608" s="128">
        <v>3398532.01</v>
      </c>
      <c r="I12608" s="128">
        <v>0</v>
      </c>
      <c r="J12608" s="129">
        <v>3398532.01</v>
      </c>
      <c r="K12608" s="101" t="s">
        <v>1388</v>
      </c>
    </row>
    <row r="12609" spans="1:11" ht="56.25" customHeight="1">
      <c r="A12609" s="98" t="s">
        <v>1832</v>
      </c>
      <c r="B12609" s="125" t="s">
        <v>1833</v>
      </c>
      <c r="C12609" s="126">
        <v>42426</v>
      </c>
      <c r="D12609" s="98" t="s">
        <v>13</v>
      </c>
      <c r="E12609" s="98">
        <v>352360</v>
      </c>
      <c r="F12609" s="98"/>
      <c r="G12609" s="127" t="s">
        <v>1834</v>
      </c>
      <c r="H12609" s="128">
        <v>649050.46</v>
      </c>
      <c r="I12609" s="128">
        <v>0</v>
      </c>
      <c r="J12609" s="129">
        <v>649050.46</v>
      </c>
      <c r="K12609" s="101" t="s">
        <v>1388</v>
      </c>
    </row>
    <row r="12610" spans="1:11" ht="56.25" customHeight="1">
      <c r="A12610" s="98" t="s">
        <v>1832</v>
      </c>
      <c r="B12610" s="125" t="s">
        <v>1833</v>
      </c>
      <c r="C12610" s="126">
        <v>42426</v>
      </c>
      <c r="D12610" s="98" t="s">
        <v>13</v>
      </c>
      <c r="E12610" s="98">
        <v>352362</v>
      </c>
      <c r="F12610" s="98"/>
      <c r="G12610" s="127" t="s">
        <v>1834</v>
      </c>
      <c r="H12610" s="128">
        <v>2534345.5699999998</v>
      </c>
      <c r="I12610" s="128">
        <v>0</v>
      </c>
      <c r="J12610" s="129">
        <v>2534345.5699999998</v>
      </c>
      <c r="K12610" s="101" t="s">
        <v>1388</v>
      </c>
    </row>
    <row r="12611" spans="1:11" ht="56.25" customHeight="1">
      <c r="A12611" s="98" t="s">
        <v>1832</v>
      </c>
      <c r="B12611" s="125" t="s">
        <v>1833</v>
      </c>
      <c r="C12611" s="126">
        <v>42426</v>
      </c>
      <c r="D12611" s="98" t="s">
        <v>13</v>
      </c>
      <c r="E12611" s="98">
        <v>352364</v>
      </c>
      <c r="F12611" s="98"/>
      <c r="G12611" s="127" t="s">
        <v>1834</v>
      </c>
      <c r="H12611" s="128">
        <v>1782693.31</v>
      </c>
      <c r="I12611" s="128">
        <v>0</v>
      </c>
      <c r="J12611" s="129">
        <v>1782693.31</v>
      </c>
      <c r="K12611" s="101" t="s">
        <v>1388</v>
      </c>
    </row>
    <row r="12612" spans="1:11" ht="56.25" customHeight="1">
      <c r="A12612" s="98" t="s">
        <v>1832</v>
      </c>
      <c r="B12612" s="125" t="s">
        <v>1833</v>
      </c>
      <c r="C12612" s="126">
        <v>42426</v>
      </c>
      <c r="D12612" s="98" t="s">
        <v>13</v>
      </c>
      <c r="E12612" s="98">
        <v>352366</v>
      </c>
      <c r="F12612" s="98"/>
      <c r="G12612" s="127" t="s">
        <v>1834</v>
      </c>
      <c r="H12612" s="128">
        <v>9334467.3100000005</v>
      </c>
      <c r="I12612" s="128">
        <v>0</v>
      </c>
      <c r="J12612" s="129">
        <v>9334467.3100000005</v>
      </c>
      <c r="K12612" s="101" t="s">
        <v>1388</v>
      </c>
    </row>
    <row r="12613" spans="1:11" ht="56.25" customHeight="1">
      <c r="A12613" s="98" t="s">
        <v>1832</v>
      </c>
      <c r="B12613" s="125" t="s">
        <v>1833</v>
      </c>
      <c r="C12613" s="126">
        <v>42426</v>
      </c>
      <c r="D12613" s="98" t="s">
        <v>13</v>
      </c>
      <c r="E12613" s="98">
        <v>352368</v>
      </c>
      <c r="F12613" s="98"/>
      <c r="G12613" s="127" t="s">
        <v>1834</v>
      </c>
      <c r="H12613" s="128">
        <v>550045.30000000005</v>
      </c>
      <c r="I12613" s="128">
        <v>0</v>
      </c>
      <c r="J12613" s="129">
        <v>550045.30000000005</v>
      </c>
      <c r="K12613" s="101" t="s">
        <v>1388</v>
      </c>
    </row>
    <row r="12614" spans="1:11" ht="56.25" customHeight="1">
      <c r="A12614" s="98" t="s">
        <v>1832</v>
      </c>
      <c r="B12614" s="125" t="s">
        <v>1833</v>
      </c>
      <c r="C12614" s="126">
        <v>42426</v>
      </c>
      <c r="D12614" s="98" t="s">
        <v>13</v>
      </c>
      <c r="E12614" s="98">
        <v>352370</v>
      </c>
      <c r="F12614" s="98"/>
      <c r="G12614" s="127" t="s">
        <v>1834</v>
      </c>
      <c r="H12614" s="128">
        <v>1510124.11</v>
      </c>
      <c r="I12614" s="128">
        <v>0</v>
      </c>
      <c r="J12614" s="129">
        <v>1510124.11</v>
      </c>
      <c r="K12614" s="101" t="s">
        <v>1388</v>
      </c>
    </row>
    <row r="12615" spans="1:11" ht="56.25" customHeight="1">
      <c r="A12615" s="98" t="s">
        <v>1832</v>
      </c>
      <c r="B12615" s="125" t="s">
        <v>1833</v>
      </c>
      <c r="C12615" s="126">
        <v>42426</v>
      </c>
      <c r="D12615" s="98" t="s">
        <v>13</v>
      </c>
      <c r="E12615" s="98">
        <v>352372</v>
      </c>
      <c r="F12615" s="98"/>
      <c r="G12615" s="127" t="s">
        <v>1834</v>
      </c>
      <c r="H12615" s="128">
        <v>2146850.65</v>
      </c>
      <c r="I12615" s="128">
        <v>0</v>
      </c>
      <c r="J12615" s="129">
        <v>2146850.65</v>
      </c>
      <c r="K12615" s="101" t="s">
        <v>1388</v>
      </c>
    </row>
    <row r="12616" spans="1:11" ht="56.25" customHeight="1">
      <c r="A12616" s="98" t="s">
        <v>1832</v>
      </c>
      <c r="B12616" s="125" t="s">
        <v>1833</v>
      </c>
      <c r="C12616" s="126">
        <v>42426</v>
      </c>
      <c r="D12616" s="98" t="s">
        <v>13</v>
      </c>
      <c r="E12616" s="98">
        <v>352374</v>
      </c>
      <c r="F12616" s="98"/>
      <c r="G12616" s="127" t="s">
        <v>1834</v>
      </c>
      <c r="H12616" s="128">
        <v>7907251.0999999996</v>
      </c>
      <c r="I12616" s="128">
        <v>0</v>
      </c>
      <c r="J12616" s="129">
        <v>7907251.0999999996</v>
      </c>
      <c r="K12616" s="101" t="s">
        <v>1388</v>
      </c>
    </row>
    <row r="12617" spans="1:11" ht="56.25" customHeight="1">
      <c r="A12617" s="98" t="s">
        <v>1832</v>
      </c>
      <c r="B12617" s="125" t="s">
        <v>1833</v>
      </c>
      <c r="C12617" s="126">
        <v>42426</v>
      </c>
      <c r="D12617" s="98" t="s">
        <v>13</v>
      </c>
      <c r="E12617" s="98">
        <v>352376</v>
      </c>
      <c r="F12617" s="98"/>
      <c r="G12617" s="127" t="s">
        <v>1834</v>
      </c>
      <c r="H12617" s="128">
        <v>465944.78</v>
      </c>
      <c r="I12617" s="128">
        <v>0</v>
      </c>
      <c r="J12617" s="129">
        <v>465944.78</v>
      </c>
      <c r="K12617" s="101" t="s">
        <v>1388</v>
      </c>
    </row>
    <row r="12618" spans="1:11" ht="56.25" customHeight="1">
      <c r="A12618" s="98" t="s">
        <v>1832</v>
      </c>
      <c r="B12618" s="125" t="s">
        <v>1833</v>
      </c>
      <c r="C12618" s="126">
        <v>42426</v>
      </c>
      <c r="D12618" s="98" t="s">
        <v>13</v>
      </c>
      <c r="E12618" s="98">
        <v>352378</v>
      </c>
      <c r="F12618" s="98"/>
      <c r="G12618" s="127" t="s">
        <v>1834</v>
      </c>
      <c r="H12618" s="128">
        <v>1279772.03</v>
      </c>
      <c r="I12618" s="128">
        <v>0</v>
      </c>
      <c r="J12618" s="129">
        <v>1279772.03</v>
      </c>
      <c r="K12618" s="101" t="s">
        <v>1388</v>
      </c>
    </row>
    <row r="12619" spans="1:11" ht="56.25" customHeight="1">
      <c r="A12619" s="98" t="s">
        <v>1832</v>
      </c>
      <c r="B12619" s="125" t="s">
        <v>1833</v>
      </c>
      <c r="C12619" s="126">
        <v>42426</v>
      </c>
      <c r="D12619" s="98" t="s">
        <v>13</v>
      </c>
      <c r="E12619" s="98">
        <v>352380</v>
      </c>
      <c r="F12619" s="98"/>
      <c r="G12619" s="127" t="s">
        <v>1834</v>
      </c>
      <c r="H12619" s="128">
        <v>21718193.98</v>
      </c>
      <c r="I12619" s="128">
        <v>0</v>
      </c>
      <c r="J12619" s="129">
        <v>21718193.98</v>
      </c>
      <c r="K12619" s="101" t="s">
        <v>1388</v>
      </c>
    </row>
    <row r="12620" spans="1:11" ht="56.25" customHeight="1">
      <c r="A12620" s="98" t="s">
        <v>1832</v>
      </c>
      <c r="B12620" s="125" t="s">
        <v>1833</v>
      </c>
      <c r="C12620" s="126">
        <v>42426</v>
      </c>
      <c r="D12620" s="98" t="s">
        <v>13</v>
      </c>
      <c r="E12620" s="98">
        <v>352382</v>
      </c>
      <c r="F12620" s="98"/>
      <c r="G12620" s="127" t="s">
        <v>1834</v>
      </c>
      <c r="H12620" s="128">
        <v>4147733.19</v>
      </c>
      <c r="I12620" s="128">
        <v>0</v>
      </c>
      <c r="J12620" s="129">
        <v>4147733.19</v>
      </c>
      <c r="K12620" s="101" t="s">
        <v>1388</v>
      </c>
    </row>
    <row r="12621" spans="1:11" ht="56.25" customHeight="1">
      <c r="A12621" s="98" t="s">
        <v>1832</v>
      </c>
      <c r="B12621" s="125" t="s">
        <v>1833</v>
      </c>
      <c r="C12621" s="126">
        <v>42426</v>
      </c>
      <c r="D12621" s="98" t="s">
        <v>13</v>
      </c>
      <c r="E12621" s="98">
        <v>352384</v>
      </c>
      <c r="F12621" s="98"/>
      <c r="G12621" s="127" t="s">
        <v>1834</v>
      </c>
      <c r="H12621" s="128">
        <v>5896577.4199999999</v>
      </c>
      <c r="I12621" s="128">
        <v>0</v>
      </c>
      <c r="J12621" s="129">
        <v>5896577.4199999999</v>
      </c>
      <c r="K12621" s="101" t="s">
        <v>1388</v>
      </c>
    </row>
    <row r="12622" spans="1:11" ht="56.25" customHeight="1">
      <c r="A12622" s="98" t="s">
        <v>1832</v>
      </c>
      <c r="B12622" s="125" t="s">
        <v>1833</v>
      </c>
      <c r="C12622" s="126">
        <v>42426</v>
      </c>
      <c r="D12622" s="98" t="s">
        <v>13</v>
      </c>
      <c r="E12622" s="98">
        <v>352386</v>
      </c>
      <c r="F12622" s="98"/>
      <c r="G12622" s="127" t="s">
        <v>1834</v>
      </c>
      <c r="H12622" s="128">
        <v>3995729.79</v>
      </c>
      <c r="I12622" s="128">
        <v>0</v>
      </c>
      <c r="J12622" s="129">
        <v>3995729.79</v>
      </c>
      <c r="K12622" s="101" t="s">
        <v>1388</v>
      </c>
    </row>
    <row r="12623" spans="1:11" ht="56.25" customHeight="1">
      <c r="A12623" s="98" t="s">
        <v>1832</v>
      </c>
      <c r="B12623" s="125" t="s">
        <v>1833</v>
      </c>
      <c r="C12623" s="126">
        <v>42426</v>
      </c>
      <c r="D12623" s="98" t="s">
        <v>13</v>
      </c>
      <c r="E12623" s="98">
        <v>352388</v>
      </c>
      <c r="F12623" s="98"/>
      <c r="G12623" s="127" t="s">
        <v>1834</v>
      </c>
      <c r="H12623" s="128">
        <v>763103.11</v>
      </c>
      <c r="I12623" s="128">
        <v>0</v>
      </c>
      <c r="J12623" s="129">
        <v>763103.11</v>
      </c>
      <c r="K12623" s="101" t="s">
        <v>1388</v>
      </c>
    </row>
    <row r="12624" spans="1:11" ht="56.25" customHeight="1">
      <c r="A12624" s="98" t="s">
        <v>1832</v>
      </c>
      <c r="B12624" s="125" t="s">
        <v>1833</v>
      </c>
      <c r="C12624" s="126">
        <v>42426</v>
      </c>
      <c r="D12624" s="98" t="s">
        <v>13</v>
      </c>
      <c r="E12624" s="98">
        <v>352390</v>
      </c>
      <c r="F12624" s="98"/>
      <c r="G12624" s="127" t="s">
        <v>1834</v>
      </c>
      <c r="H12624" s="128">
        <v>235453.45</v>
      </c>
      <c r="I12624" s="128">
        <v>0</v>
      </c>
      <c r="J12624" s="129">
        <v>235453.45</v>
      </c>
      <c r="K12624" s="101" t="s">
        <v>1388</v>
      </c>
    </row>
    <row r="12625" spans="1:11" ht="56.25" customHeight="1">
      <c r="A12625" s="98" t="s">
        <v>1832</v>
      </c>
      <c r="B12625" s="125" t="s">
        <v>1833</v>
      </c>
      <c r="C12625" s="126">
        <v>42426</v>
      </c>
      <c r="D12625" s="98" t="s">
        <v>13</v>
      </c>
      <c r="E12625" s="98">
        <v>352392</v>
      </c>
      <c r="F12625" s="98"/>
      <c r="G12625" s="127" t="s">
        <v>1834</v>
      </c>
      <c r="H12625" s="128">
        <v>1084856.8</v>
      </c>
      <c r="I12625" s="128">
        <v>0</v>
      </c>
      <c r="J12625" s="129">
        <v>1084856.8</v>
      </c>
      <c r="K12625" s="101" t="s">
        <v>1388</v>
      </c>
    </row>
    <row r="12626" spans="1:11" ht="56.25" customHeight="1">
      <c r="A12626" s="98" t="s">
        <v>1832</v>
      </c>
      <c r="B12626" s="125" t="s">
        <v>1833</v>
      </c>
      <c r="C12626" s="126">
        <v>42426</v>
      </c>
      <c r="D12626" s="98" t="s">
        <v>13</v>
      </c>
      <c r="E12626" s="98">
        <v>352394</v>
      </c>
      <c r="F12626" s="98"/>
      <c r="G12626" s="127" t="s">
        <v>1834</v>
      </c>
      <c r="H12626" s="128">
        <v>2385017.4300000002</v>
      </c>
      <c r="I12626" s="128">
        <v>0</v>
      </c>
      <c r="J12626" s="129">
        <v>2385017.4300000002</v>
      </c>
      <c r="K12626" s="101" t="s">
        <v>1388</v>
      </c>
    </row>
    <row r="12627" spans="1:11" ht="56.25" customHeight="1">
      <c r="A12627" s="98" t="s">
        <v>1832</v>
      </c>
      <c r="B12627" s="125" t="s">
        <v>1833</v>
      </c>
      <c r="C12627" s="126">
        <v>42426</v>
      </c>
      <c r="D12627" s="98" t="s">
        <v>13</v>
      </c>
      <c r="E12627" s="98">
        <v>352396</v>
      </c>
      <c r="F12627" s="98"/>
      <c r="G12627" s="127" t="s">
        <v>1834</v>
      </c>
      <c r="H12627" s="128">
        <v>1662565.04</v>
      </c>
      <c r="I12627" s="128">
        <v>0</v>
      </c>
      <c r="J12627" s="129">
        <v>1662565.04</v>
      </c>
      <c r="K12627" s="101" t="s">
        <v>1388</v>
      </c>
    </row>
    <row r="12628" spans="1:11" ht="56.25" customHeight="1">
      <c r="A12628" s="98" t="s">
        <v>1832</v>
      </c>
      <c r="B12628" s="125" t="s">
        <v>1833</v>
      </c>
      <c r="C12628" s="126">
        <v>42426</v>
      </c>
      <c r="D12628" s="98" t="s">
        <v>13</v>
      </c>
      <c r="E12628" s="98">
        <v>352398</v>
      </c>
      <c r="F12628" s="98"/>
      <c r="G12628" s="127" t="s">
        <v>1834</v>
      </c>
      <c r="H12628" s="128">
        <v>1936229.72</v>
      </c>
      <c r="I12628" s="128">
        <v>0</v>
      </c>
      <c r="J12628" s="129">
        <v>1936229.72</v>
      </c>
      <c r="K12628" s="101" t="s">
        <v>1388</v>
      </c>
    </row>
    <row r="12629" spans="1:11" ht="56.25" customHeight="1">
      <c r="A12629" s="98" t="s">
        <v>1832</v>
      </c>
      <c r="B12629" s="125" t="s">
        <v>1833</v>
      </c>
      <c r="C12629" s="126">
        <v>42426</v>
      </c>
      <c r="D12629" s="98" t="s">
        <v>13</v>
      </c>
      <c r="E12629" s="98">
        <v>352400</v>
      </c>
      <c r="F12629" s="98"/>
      <c r="G12629" s="127" t="s">
        <v>1834</v>
      </c>
      <c r="H12629" s="128">
        <v>5318082.46</v>
      </c>
      <c r="I12629" s="128">
        <v>0</v>
      </c>
      <c r="J12629" s="129">
        <v>5318082.46</v>
      </c>
      <c r="K12629" s="101" t="s">
        <v>1388</v>
      </c>
    </row>
    <row r="12630" spans="1:11" ht="56.25" customHeight="1">
      <c r="A12630" s="98" t="s">
        <v>1832</v>
      </c>
      <c r="B12630" s="125" t="s">
        <v>1833</v>
      </c>
      <c r="C12630" s="126">
        <v>42426</v>
      </c>
      <c r="D12630" s="98" t="s">
        <v>13</v>
      </c>
      <c r="E12630" s="98">
        <v>352402</v>
      </c>
      <c r="F12630" s="98"/>
      <c r="G12630" s="127" t="s">
        <v>1834</v>
      </c>
      <c r="H12630" s="128">
        <v>4566430.21</v>
      </c>
      <c r="I12630" s="128">
        <v>0</v>
      </c>
      <c r="J12630" s="129">
        <v>4566430.21</v>
      </c>
      <c r="K12630" s="101" t="s">
        <v>1388</v>
      </c>
    </row>
    <row r="12631" spans="1:11" ht="56.25" customHeight="1">
      <c r="A12631" s="98" t="s">
        <v>1832</v>
      </c>
      <c r="B12631" s="125" t="s">
        <v>1833</v>
      </c>
      <c r="C12631" s="126">
        <v>42426</v>
      </c>
      <c r="D12631" s="98" t="s">
        <v>13</v>
      </c>
      <c r="E12631" s="98">
        <v>352404</v>
      </c>
      <c r="F12631" s="98"/>
      <c r="G12631" s="127" t="s">
        <v>1834</v>
      </c>
      <c r="H12631" s="128">
        <v>6550730.4800000004</v>
      </c>
      <c r="I12631" s="128">
        <v>0</v>
      </c>
      <c r="J12631" s="129">
        <v>6550730.4800000004</v>
      </c>
      <c r="K12631" s="101" t="s">
        <v>1388</v>
      </c>
    </row>
    <row r="12632" spans="1:11" ht="56.25" customHeight="1">
      <c r="A12632" s="98" t="s">
        <v>1832</v>
      </c>
      <c r="B12632" s="125" t="s">
        <v>1833</v>
      </c>
      <c r="C12632" s="126">
        <v>42426</v>
      </c>
      <c r="D12632" s="98" t="s">
        <v>13</v>
      </c>
      <c r="E12632" s="98">
        <v>352406</v>
      </c>
      <c r="F12632" s="98"/>
      <c r="G12632" s="127" t="s">
        <v>1834</v>
      </c>
      <c r="H12632" s="128">
        <v>5549140.5</v>
      </c>
      <c r="I12632" s="128">
        <v>0</v>
      </c>
      <c r="J12632" s="129">
        <v>5549140.5</v>
      </c>
      <c r="K12632" s="101" t="s">
        <v>1388</v>
      </c>
    </row>
    <row r="12633" spans="1:11" ht="56.25" customHeight="1">
      <c r="A12633" s="98" t="s">
        <v>1832</v>
      </c>
      <c r="B12633" s="125" t="s">
        <v>1833</v>
      </c>
      <c r="C12633" s="126">
        <v>42426</v>
      </c>
      <c r="D12633" s="98" t="s">
        <v>13</v>
      </c>
      <c r="E12633" s="98">
        <v>352408</v>
      </c>
      <c r="F12633" s="98"/>
      <c r="G12633" s="127" t="s">
        <v>1834</v>
      </c>
      <c r="H12633" s="128">
        <v>2276468.5</v>
      </c>
      <c r="I12633" s="128">
        <v>0</v>
      </c>
      <c r="J12633" s="129">
        <v>2276468.5</v>
      </c>
      <c r="K12633" s="101" t="s">
        <v>1388</v>
      </c>
    </row>
    <row r="12634" spans="1:11" ht="56.25" customHeight="1">
      <c r="A12634" s="98" t="s">
        <v>1832</v>
      </c>
      <c r="B12634" s="125" t="s">
        <v>1833</v>
      </c>
      <c r="C12634" s="126">
        <v>42426</v>
      </c>
      <c r="D12634" s="98" t="s">
        <v>13</v>
      </c>
      <c r="E12634" s="98">
        <v>352410</v>
      </c>
      <c r="F12634" s="98"/>
      <c r="G12634" s="127" t="s">
        <v>1834</v>
      </c>
      <c r="H12634" s="128">
        <v>19729677.07</v>
      </c>
      <c r="I12634" s="128">
        <v>0</v>
      </c>
      <c r="J12634" s="129">
        <v>19729677.07</v>
      </c>
      <c r="K12634" s="101" t="s">
        <v>1388</v>
      </c>
    </row>
    <row r="12635" spans="1:11" ht="56.25" customHeight="1">
      <c r="A12635" s="98" t="s">
        <v>1832</v>
      </c>
      <c r="B12635" s="125" t="s">
        <v>1833</v>
      </c>
      <c r="C12635" s="126">
        <v>42426</v>
      </c>
      <c r="D12635" s="98" t="s">
        <v>13</v>
      </c>
      <c r="E12635" s="98">
        <v>352412</v>
      </c>
      <c r="F12635" s="98"/>
      <c r="G12635" s="127" t="s">
        <v>1834</v>
      </c>
      <c r="H12635" s="128">
        <v>46272487.100000001</v>
      </c>
      <c r="I12635" s="128">
        <v>0</v>
      </c>
      <c r="J12635" s="129">
        <v>46272487.100000001</v>
      </c>
      <c r="K12635" s="101" t="s">
        <v>1388</v>
      </c>
    </row>
    <row r="12636" spans="1:11" ht="56.25" customHeight="1">
      <c r="A12636" s="98" t="s">
        <v>1832</v>
      </c>
      <c r="B12636" s="125" t="s">
        <v>1833</v>
      </c>
      <c r="C12636" s="126">
        <v>42426</v>
      </c>
      <c r="D12636" s="98" t="s">
        <v>13</v>
      </c>
      <c r="E12636" s="98">
        <v>352414</v>
      </c>
      <c r="F12636" s="98"/>
      <c r="G12636" s="127" t="s">
        <v>1834</v>
      </c>
      <c r="H12636" s="128">
        <v>1335.09</v>
      </c>
      <c r="I12636" s="128">
        <v>0</v>
      </c>
      <c r="J12636" s="129">
        <v>1335.09</v>
      </c>
      <c r="K12636" s="101" t="s">
        <v>1388</v>
      </c>
    </row>
    <row r="12637" spans="1:11" ht="56.25" customHeight="1">
      <c r="A12637" s="98" t="s">
        <v>1832</v>
      </c>
      <c r="B12637" s="125" t="s">
        <v>1833</v>
      </c>
      <c r="C12637" s="126">
        <v>42426</v>
      </c>
      <c r="D12637" s="98" t="s">
        <v>13</v>
      </c>
      <c r="E12637" s="98">
        <v>352416</v>
      </c>
      <c r="F12637" s="98"/>
      <c r="G12637" s="127" t="s">
        <v>1834</v>
      </c>
      <c r="H12637" s="128">
        <v>17235.2</v>
      </c>
      <c r="I12637" s="128">
        <v>0</v>
      </c>
      <c r="J12637" s="129">
        <v>17235.2</v>
      </c>
      <c r="K12637" s="101" t="s">
        <v>1388</v>
      </c>
    </row>
    <row r="12638" spans="1:11" ht="56.25" customHeight="1">
      <c r="A12638" s="98" t="s">
        <v>1832</v>
      </c>
      <c r="B12638" s="125" t="s">
        <v>1833</v>
      </c>
      <c r="C12638" s="126">
        <v>42426</v>
      </c>
      <c r="D12638" s="98" t="s">
        <v>13</v>
      </c>
      <c r="E12638" s="98">
        <v>352418</v>
      </c>
      <c r="F12638" s="98"/>
      <c r="G12638" s="127" t="s">
        <v>1834</v>
      </c>
      <c r="H12638" s="128">
        <v>8007.47</v>
      </c>
      <c r="I12638" s="128">
        <v>0</v>
      </c>
      <c r="J12638" s="129">
        <v>8007.47</v>
      </c>
      <c r="K12638" s="101" t="s">
        <v>1388</v>
      </c>
    </row>
    <row r="12639" spans="1:11" ht="56.25" customHeight="1">
      <c r="A12639" s="98" t="s">
        <v>1832</v>
      </c>
      <c r="B12639" s="125" t="s">
        <v>1833</v>
      </c>
      <c r="C12639" s="126">
        <v>42426</v>
      </c>
      <c r="D12639" s="98" t="s">
        <v>13</v>
      </c>
      <c r="E12639" s="98">
        <v>352420</v>
      </c>
      <c r="F12639" s="98"/>
      <c r="G12639" s="127" t="s">
        <v>1834</v>
      </c>
      <c r="H12639" s="128">
        <v>6091.34</v>
      </c>
      <c r="I12639" s="128">
        <v>0</v>
      </c>
      <c r="J12639" s="129">
        <v>6091.34</v>
      </c>
      <c r="K12639" s="101" t="s">
        <v>1388</v>
      </c>
    </row>
    <row r="12640" spans="1:11" ht="56.25" customHeight="1">
      <c r="A12640" s="98" t="s">
        <v>1832</v>
      </c>
      <c r="B12640" s="125" t="s">
        <v>1833</v>
      </c>
      <c r="C12640" s="126">
        <v>42426</v>
      </c>
      <c r="D12640" s="98" t="s">
        <v>13</v>
      </c>
      <c r="E12640" s="98">
        <v>352422</v>
      </c>
      <c r="F12640" s="98"/>
      <c r="G12640" s="127" t="s">
        <v>1834</v>
      </c>
      <c r="H12640" s="128">
        <v>62229.8</v>
      </c>
      <c r="I12640" s="128">
        <v>0</v>
      </c>
      <c r="J12640" s="129">
        <v>62229.8</v>
      </c>
      <c r="K12640" s="101" t="s">
        <v>1388</v>
      </c>
    </row>
    <row r="12641" spans="1:11" ht="56.25" customHeight="1">
      <c r="A12641" s="98" t="s">
        <v>1832</v>
      </c>
      <c r="B12641" s="125" t="s">
        <v>1833</v>
      </c>
      <c r="C12641" s="126">
        <v>42426</v>
      </c>
      <c r="D12641" s="98" t="s">
        <v>13</v>
      </c>
      <c r="E12641" s="98">
        <v>352424</v>
      </c>
      <c r="F12641" s="98"/>
      <c r="G12641" s="127" t="s">
        <v>1834</v>
      </c>
      <c r="H12641" s="128">
        <v>47338.53</v>
      </c>
      <c r="I12641" s="128">
        <v>0</v>
      </c>
      <c r="J12641" s="129">
        <v>47338.53</v>
      </c>
      <c r="K12641" s="101" t="s">
        <v>1388</v>
      </c>
    </row>
    <row r="12642" spans="1:11" ht="56.25" customHeight="1">
      <c r="A12642" s="98" t="s">
        <v>1832</v>
      </c>
      <c r="B12642" s="125" t="s">
        <v>1833</v>
      </c>
      <c r="C12642" s="126">
        <v>42426</v>
      </c>
      <c r="D12642" s="98" t="s">
        <v>13</v>
      </c>
      <c r="E12642" s="98">
        <v>352426</v>
      </c>
      <c r="F12642" s="98"/>
      <c r="G12642" s="127" t="s">
        <v>1834</v>
      </c>
      <c r="H12642" s="128">
        <v>47338.53</v>
      </c>
      <c r="I12642" s="128">
        <v>0</v>
      </c>
      <c r="J12642" s="129">
        <v>47338.53</v>
      </c>
      <c r="K12642" s="101" t="s">
        <v>1388</v>
      </c>
    </row>
    <row r="12643" spans="1:11" ht="56.25" customHeight="1">
      <c r="A12643" s="98" t="s">
        <v>1832</v>
      </c>
      <c r="B12643" s="125" t="s">
        <v>1833</v>
      </c>
      <c r="C12643" s="126">
        <v>42426</v>
      </c>
      <c r="D12643" s="98" t="s">
        <v>13</v>
      </c>
      <c r="E12643" s="98">
        <v>352428</v>
      </c>
      <c r="F12643" s="98"/>
      <c r="G12643" s="127" t="s">
        <v>1834</v>
      </c>
      <c r="H12643" s="128">
        <v>3917.27</v>
      </c>
      <c r="I12643" s="128">
        <v>0</v>
      </c>
      <c r="J12643" s="129">
        <v>3917.27</v>
      </c>
      <c r="K12643" s="101" t="s">
        <v>1388</v>
      </c>
    </row>
    <row r="12644" spans="1:11" ht="56.25" customHeight="1">
      <c r="A12644" s="98" t="s">
        <v>1832</v>
      </c>
      <c r="B12644" s="125" t="s">
        <v>1833</v>
      </c>
      <c r="C12644" s="126">
        <v>42426</v>
      </c>
      <c r="D12644" s="98" t="s">
        <v>13</v>
      </c>
      <c r="E12644" s="98">
        <v>352430</v>
      </c>
      <c r="F12644" s="98"/>
      <c r="G12644" s="127" t="s">
        <v>1834</v>
      </c>
      <c r="H12644" s="128">
        <v>30442.9</v>
      </c>
      <c r="I12644" s="128">
        <v>0</v>
      </c>
      <c r="J12644" s="129">
        <v>30442.9</v>
      </c>
      <c r="K12644" s="101" t="s">
        <v>1388</v>
      </c>
    </row>
    <row r="12645" spans="1:11" ht="56.25" customHeight="1">
      <c r="A12645" s="98" t="s">
        <v>1832</v>
      </c>
      <c r="B12645" s="125" t="s">
        <v>1833</v>
      </c>
      <c r="C12645" s="126">
        <v>42459</v>
      </c>
      <c r="D12645" s="98" t="s">
        <v>13</v>
      </c>
      <c r="E12645" s="98">
        <v>353408</v>
      </c>
      <c r="F12645" s="98"/>
      <c r="G12645" s="127" t="s">
        <v>1834</v>
      </c>
      <c r="H12645" s="128">
        <v>2568100.06</v>
      </c>
      <c r="I12645" s="128">
        <v>0</v>
      </c>
      <c r="J12645" s="129">
        <v>2568100.06</v>
      </c>
      <c r="K12645" s="101" t="s">
        <v>1388</v>
      </c>
    </row>
    <row r="12646" spans="1:11" ht="56.25" customHeight="1">
      <c r="A12646" s="98" t="s">
        <v>1832</v>
      </c>
      <c r="B12646" s="125" t="s">
        <v>1833</v>
      </c>
      <c r="C12646" s="126">
        <v>42459</v>
      </c>
      <c r="D12646" s="98" t="s">
        <v>13</v>
      </c>
      <c r="E12646" s="98">
        <v>353410</v>
      </c>
      <c r="F12646" s="98"/>
      <c r="G12646" s="127" t="s">
        <v>1834</v>
      </c>
      <c r="H12646" s="128">
        <v>2568100.06</v>
      </c>
      <c r="I12646" s="128">
        <v>0</v>
      </c>
      <c r="J12646" s="129">
        <v>2568100.06</v>
      </c>
      <c r="K12646" s="101" t="s">
        <v>1388</v>
      </c>
    </row>
    <row r="12647" spans="1:11" ht="56.25" customHeight="1">
      <c r="A12647" s="98" t="s">
        <v>1832</v>
      </c>
      <c r="B12647" s="125" t="s">
        <v>1833</v>
      </c>
      <c r="C12647" s="126">
        <v>42459</v>
      </c>
      <c r="D12647" s="98" t="s">
        <v>13</v>
      </c>
      <c r="E12647" s="98">
        <v>353412</v>
      </c>
      <c r="F12647" s="98"/>
      <c r="G12647" s="127" t="s">
        <v>1834</v>
      </c>
      <c r="H12647" s="128">
        <v>2568100.06</v>
      </c>
      <c r="I12647" s="128">
        <v>0</v>
      </c>
      <c r="J12647" s="129">
        <v>2568100.06</v>
      </c>
      <c r="K12647" s="101" t="s">
        <v>1388</v>
      </c>
    </row>
    <row r="12648" spans="1:11" ht="56.25" customHeight="1">
      <c r="A12648" s="98" t="s">
        <v>1832</v>
      </c>
      <c r="B12648" s="125" t="s">
        <v>1833</v>
      </c>
      <c r="C12648" s="126">
        <v>42459</v>
      </c>
      <c r="D12648" s="98" t="s">
        <v>13</v>
      </c>
      <c r="E12648" s="98">
        <v>353414</v>
      </c>
      <c r="F12648" s="98"/>
      <c r="G12648" s="127" t="s">
        <v>1834</v>
      </c>
      <c r="H12648" s="128">
        <v>2568100.06</v>
      </c>
      <c r="I12648" s="128">
        <v>0</v>
      </c>
      <c r="J12648" s="129">
        <v>2568100.06</v>
      </c>
      <c r="K12648" s="101" t="s">
        <v>1388</v>
      </c>
    </row>
    <row r="12649" spans="1:11" ht="56.25" customHeight="1">
      <c r="A12649" s="98" t="s">
        <v>1832</v>
      </c>
      <c r="B12649" s="125" t="s">
        <v>1833</v>
      </c>
      <c r="C12649" s="126">
        <v>42459</v>
      </c>
      <c r="D12649" s="98" t="s">
        <v>13</v>
      </c>
      <c r="E12649" s="98">
        <v>353416</v>
      </c>
      <c r="F12649" s="98"/>
      <c r="G12649" s="127" t="s">
        <v>1834</v>
      </c>
      <c r="H12649" s="128">
        <v>7053588.4500000002</v>
      </c>
      <c r="I12649" s="128">
        <v>0</v>
      </c>
      <c r="J12649" s="129">
        <v>7053588.4500000002</v>
      </c>
      <c r="K12649" s="101" t="s">
        <v>1388</v>
      </c>
    </row>
    <row r="12650" spans="1:11" ht="56.25" customHeight="1">
      <c r="A12650" s="98" t="s">
        <v>1832</v>
      </c>
      <c r="B12650" s="125" t="s">
        <v>1833</v>
      </c>
      <c r="C12650" s="126">
        <v>42459</v>
      </c>
      <c r="D12650" s="98" t="s">
        <v>13</v>
      </c>
      <c r="E12650" s="98">
        <v>353418</v>
      </c>
      <c r="F12650" s="98"/>
      <c r="G12650" s="127" t="s">
        <v>1834</v>
      </c>
      <c r="H12650" s="128">
        <v>7053588.4500000002</v>
      </c>
      <c r="I12650" s="128">
        <v>0</v>
      </c>
      <c r="J12650" s="129">
        <v>7053588.4500000002</v>
      </c>
      <c r="K12650" s="101" t="s">
        <v>1388</v>
      </c>
    </row>
    <row r="12651" spans="1:11" ht="56.25" customHeight="1">
      <c r="A12651" s="98" t="s">
        <v>1832</v>
      </c>
      <c r="B12651" s="125" t="s">
        <v>1833</v>
      </c>
      <c r="C12651" s="126">
        <v>42459</v>
      </c>
      <c r="D12651" s="98" t="s">
        <v>13</v>
      </c>
      <c r="E12651" s="98">
        <v>353420</v>
      </c>
      <c r="F12651" s="98"/>
      <c r="G12651" s="127" t="s">
        <v>1834</v>
      </c>
      <c r="H12651" s="128">
        <v>7053588.4500000002</v>
      </c>
      <c r="I12651" s="128">
        <v>0</v>
      </c>
      <c r="J12651" s="129">
        <v>7053588.4500000002</v>
      </c>
      <c r="K12651" s="101" t="s">
        <v>1388</v>
      </c>
    </row>
    <row r="12652" spans="1:11" ht="56.25" customHeight="1">
      <c r="A12652" s="98" t="s">
        <v>1832</v>
      </c>
      <c r="B12652" s="125" t="s">
        <v>1833</v>
      </c>
      <c r="C12652" s="126">
        <v>42459</v>
      </c>
      <c r="D12652" s="98" t="s">
        <v>13</v>
      </c>
      <c r="E12652" s="98">
        <v>353422</v>
      </c>
      <c r="F12652" s="98"/>
      <c r="G12652" s="127" t="s">
        <v>1834</v>
      </c>
      <c r="H12652" s="128">
        <v>7053588.4500000002</v>
      </c>
      <c r="I12652" s="128">
        <v>0</v>
      </c>
      <c r="J12652" s="129">
        <v>7053588.4500000002</v>
      </c>
      <c r="K12652" s="101" t="s">
        <v>1388</v>
      </c>
    </row>
    <row r="12653" spans="1:11" ht="56.25" customHeight="1">
      <c r="A12653" s="98" t="s">
        <v>1832</v>
      </c>
      <c r="B12653" s="125" t="s">
        <v>1833</v>
      </c>
      <c r="C12653" s="126">
        <v>42459</v>
      </c>
      <c r="D12653" s="98" t="s">
        <v>13</v>
      </c>
      <c r="E12653" s="98">
        <v>353424</v>
      </c>
      <c r="F12653" s="98"/>
      <c r="G12653" s="127" t="s">
        <v>1834</v>
      </c>
      <c r="H12653" s="128">
        <v>7053588.4500000002</v>
      </c>
      <c r="I12653" s="128">
        <v>0</v>
      </c>
      <c r="J12653" s="129">
        <v>7053588.4500000002</v>
      </c>
      <c r="K12653" s="101" t="s">
        <v>1388</v>
      </c>
    </row>
    <row r="12654" spans="1:11" ht="56.25" customHeight="1">
      <c r="A12654" s="98" t="s">
        <v>1832</v>
      </c>
      <c r="B12654" s="125" t="s">
        <v>1833</v>
      </c>
      <c r="C12654" s="126">
        <v>42459</v>
      </c>
      <c r="D12654" s="98" t="s">
        <v>13</v>
      </c>
      <c r="E12654" s="98">
        <v>353426</v>
      </c>
      <c r="F12654" s="98"/>
      <c r="G12654" s="127" t="s">
        <v>1834</v>
      </c>
      <c r="H12654" s="128">
        <v>5975112.75</v>
      </c>
      <c r="I12654" s="128">
        <v>0</v>
      </c>
      <c r="J12654" s="129">
        <v>5975112.75</v>
      </c>
      <c r="K12654" s="101" t="s">
        <v>1388</v>
      </c>
    </row>
    <row r="12655" spans="1:11" ht="56.25" customHeight="1">
      <c r="A12655" s="98" t="s">
        <v>1832</v>
      </c>
      <c r="B12655" s="125" t="s">
        <v>1833</v>
      </c>
      <c r="C12655" s="126">
        <v>42459</v>
      </c>
      <c r="D12655" s="98" t="s">
        <v>13</v>
      </c>
      <c r="E12655" s="98">
        <v>353428</v>
      </c>
      <c r="F12655" s="98"/>
      <c r="G12655" s="127" t="s">
        <v>1834</v>
      </c>
      <c r="H12655" s="128">
        <v>5975112.75</v>
      </c>
      <c r="I12655" s="128">
        <v>0</v>
      </c>
      <c r="J12655" s="129">
        <v>5975112.75</v>
      </c>
      <c r="K12655" s="101" t="s">
        <v>1388</v>
      </c>
    </row>
    <row r="12656" spans="1:11" ht="56.25" customHeight="1">
      <c r="A12656" s="98" t="s">
        <v>1832</v>
      </c>
      <c r="B12656" s="125" t="s">
        <v>1833</v>
      </c>
      <c r="C12656" s="126">
        <v>42459</v>
      </c>
      <c r="D12656" s="98" t="s">
        <v>13</v>
      </c>
      <c r="E12656" s="98">
        <v>353430</v>
      </c>
      <c r="F12656" s="98"/>
      <c r="G12656" s="127" t="s">
        <v>1834</v>
      </c>
      <c r="H12656" s="128">
        <v>5975112.75</v>
      </c>
      <c r="I12656" s="128">
        <v>0</v>
      </c>
      <c r="J12656" s="129">
        <v>5975112.75</v>
      </c>
      <c r="K12656" s="101" t="s">
        <v>1388</v>
      </c>
    </row>
    <row r="12657" spans="1:11" ht="56.25" customHeight="1">
      <c r="A12657" s="98" t="s">
        <v>1832</v>
      </c>
      <c r="B12657" s="125" t="s">
        <v>1833</v>
      </c>
      <c r="C12657" s="126">
        <v>42459</v>
      </c>
      <c r="D12657" s="98" t="s">
        <v>13</v>
      </c>
      <c r="E12657" s="98">
        <v>353432</v>
      </c>
      <c r="F12657" s="98"/>
      <c r="G12657" s="127" t="s">
        <v>1834</v>
      </c>
      <c r="H12657" s="128">
        <v>5975112.75</v>
      </c>
      <c r="I12657" s="128">
        <v>0</v>
      </c>
      <c r="J12657" s="129">
        <v>5975112.75</v>
      </c>
      <c r="K12657" s="101" t="s">
        <v>1388</v>
      </c>
    </row>
    <row r="12658" spans="1:11" ht="56.25" customHeight="1">
      <c r="A12658" s="98" t="s">
        <v>1832</v>
      </c>
      <c r="B12658" s="125" t="s">
        <v>1833</v>
      </c>
      <c r="C12658" s="126">
        <v>42459</v>
      </c>
      <c r="D12658" s="98" t="s">
        <v>13</v>
      </c>
      <c r="E12658" s="98">
        <v>353434</v>
      </c>
      <c r="F12658" s="98"/>
      <c r="G12658" s="127" t="s">
        <v>1834</v>
      </c>
      <c r="H12658" s="128">
        <v>5975112.75</v>
      </c>
      <c r="I12658" s="128">
        <v>0</v>
      </c>
      <c r="J12658" s="129">
        <v>5975112.75</v>
      </c>
      <c r="K12658" s="101" t="s">
        <v>1388</v>
      </c>
    </row>
    <row r="12659" spans="1:11" ht="56.25" customHeight="1">
      <c r="A12659" s="98" t="s">
        <v>1832</v>
      </c>
      <c r="B12659" s="125" t="s">
        <v>1833</v>
      </c>
      <c r="C12659" s="126">
        <v>42459</v>
      </c>
      <c r="D12659" s="98" t="s">
        <v>13</v>
      </c>
      <c r="E12659" s="98">
        <v>353436</v>
      </c>
      <c r="F12659" s="98"/>
      <c r="G12659" s="127" t="s">
        <v>1834</v>
      </c>
      <c r="H12659" s="128">
        <v>16411349.09</v>
      </c>
      <c r="I12659" s="128">
        <v>0</v>
      </c>
      <c r="J12659" s="129">
        <v>16411349.09</v>
      </c>
      <c r="K12659" s="101" t="s">
        <v>1388</v>
      </c>
    </row>
    <row r="12660" spans="1:11" ht="56.25" customHeight="1">
      <c r="A12660" s="98" t="s">
        <v>1832</v>
      </c>
      <c r="B12660" s="125" t="s">
        <v>1833</v>
      </c>
      <c r="C12660" s="126">
        <v>42459</v>
      </c>
      <c r="D12660" s="98" t="s">
        <v>13</v>
      </c>
      <c r="E12660" s="98">
        <v>353438</v>
      </c>
      <c r="F12660" s="98"/>
      <c r="G12660" s="127" t="s">
        <v>1834</v>
      </c>
      <c r="H12660" s="128">
        <v>16411349.09</v>
      </c>
      <c r="I12660" s="128">
        <v>0</v>
      </c>
      <c r="J12660" s="129">
        <v>16411349.09</v>
      </c>
      <c r="K12660" s="101" t="s">
        <v>1388</v>
      </c>
    </row>
    <row r="12661" spans="1:11" ht="56.25" customHeight="1">
      <c r="A12661" s="98" t="s">
        <v>1832</v>
      </c>
      <c r="B12661" s="125" t="s">
        <v>1833</v>
      </c>
      <c r="C12661" s="126">
        <v>42459</v>
      </c>
      <c r="D12661" s="98" t="s">
        <v>13</v>
      </c>
      <c r="E12661" s="98">
        <v>353440</v>
      </c>
      <c r="F12661" s="98"/>
      <c r="G12661" s="127" t="s">
        <v>1834</v>
      </c>
      <c r="H12661" s="128">
        <v>16411349.09</v>
      </c>
      <c r="I12661" s="128">
        <v>0</v>
      </c>
      <c r="J12661" s="129">
        <v>16411349.09</v>
      </c>
      <c r="K12661" s="101" t="s">
        <v>1388</v>
      </c>
    </row>
    <row r="12662" spans="1:11" ht="56.25" customHeight="1">
      <c r="A12662" s="98" t="s">
        <v>1832</v>
      </c>
      <c r="B12662" s="125" t="s">
        <v>1833</v>
      </c>
      <c r="C12662" s="126">
        <v>42459</v>
      </c>
      <c r="D12662" s="98" t="s">
        <v>13</v>
      </c>
      <c r="E12662" s="98">
        <v>353442</v>
      </c>
      <c r="F12662" s="98"/>
      <c r="G12662" s="127" t="s">
        <v>1834</v>
      </c>
      <c r="H12662" s="128">
        <v>16411349.09</v>
      </c>
      <c r="I12662" s="128">
        <v>0</v>
      </c>
      <c r="J12662" s="129">
        <v>16411349.09</v>
      </c>
      <c r="K12662" s="101" t="s">
        <v>1388</v>
      </c>
    </row>
    <row r="12663" spans="1:11" ht="56.25" customHeight="1">
      <c r="A12663" s="98" t="s">
        <v>1832</v>
      </c>
      <c r="B12663" s="125" t="s">
        <v>1833</v>
      </c>
      <c r="C12663" s="126">
        <v>42459</v>
      </c>
      <c r="D12663" s="98" t="s">
        <v>13</v>
      </c>
      <c r="E12663" s="98">
        <v>353444</v>
      </c>
      <c r="F12663" s="98"/>
      <c r="G12663" s="127" t="s">
        <v>1834</v>
      </c>
      <c r="H12663" s="128">
        <v>3019372.47</v>
      </c>
      <c r="I12663" s="128">
        <v>0</v>
      </c>
      <c r="J12663" s="129">
        <v>3019372.47</v>
      </c>
      <c r="K12663" s="101" t="s">
        <v>1388</v>
      </c>
    </row>
    <row r="12664" spans="1:11" ht="56.25" customHeight="1">
      <c r="A12664" s="98" t="s">
        <v>1832</v>
      </c>
      <c r="B12664" s="125" t="s">
        <v>1833</v>
      </c>
      <c r="C12664" s="126">
        <v>42459</v>
      </c>
      <c r="D12664" s="98" t="s">
        <v>13</v>
      </c>
      <c r="E12664" s="98">
        <v>353446</v>
      </c>
      <c r="F12664" s="98"/>
      <c r="G12664" s="127" t="s">
        <v>1834</v>
      </c>
      <c r="H12664" s="128">
        <v>3019372.47</v>
      </c>
      <c r="I12664" s="128">
        <v>0</v>
      </c>
      <c r="J12664" s="129">
        <v>3019372.47</v>
      </c>
      <c r="K12664" s="101" t="s">
        <v>1388</v>
      </c>
    </row>
    <row r="12665" spans="1:11" ht="56.25" customHeight="1">
      <c r="A12665" s="98" t="s">
        <v>1832</v>
      </c>
      <c r="B12665" s="125" t="s">
        <v>1833</v>
      </c>
      <c r="C12665" s="126">
        <v>42459</v>
      </c>
      <c r="D12665" s="98" t="s">
        <v>13</v>
      </c>
      <c r="E12665" s="98">
        <v>353448</v>
      </c>
      <c r="F12665" s="98"/>
      <c r="G12665" s="127" t="s">
        <v>1834</v>
      </c>
      <c r="H12665" s="128">
        <v>3019372.47</v>
      </c>
      <c r="I12665" s="128">
        <v>0</v>
      </c>
      <c r="J12665" s="129">
        <v>3019372.47</v>
      </c>
      <c r="K12665" s="101" t="s">
        <v>1388</v>
      </c>
    </row>
    <row r="12666" spans="1:11" ht="56.25" customHeight="1">
      <c r="A12666" s="98" t="s">
        <v>1832</v>
      </c>
      <c r="B12666" s="125" t="s">
        <v>1833</v>
      </c>
      <c r="C12666" s="126">
        <v>42459</v>
      </c>
      <c r="D12666" s="98" t="s">
        <v>13</v>
      </c>
      <c r="E12666" s="98">
        <v>353450</v>
      </c>
      <c r="F12666" s="98"/>
      <c r="G12666" s="127" t="s">
        <v>1834</v>
      </c>
      <c r="H12666" s="128">
        <v>3019372.47</v>
      </c>
      <c r="I12666" s="128">
        <v>0</v>
      </c>
      <c r="J12666" s="129">
        <v>3019372.47</v>
      </c>
      <c r="K12666" s="101" t="s">
        <v>1388</v>
      </c>
    </row>
    <row r="12667" spans="1:11" ht="56.25" customHeight="1">
      <c r="A12667" s="98" t="s">
        <v>1832</v>
      </c>
      <c r="B12667" s="125" t="s">
        <v>1833</v>
      </c>
      <c r="C12667" s="126">
        <v>42459</v>
      </c>
      <c r="D12667" s="98" t="s">
        <v>13</v>
      </c>
      <c r="E12667" s="98">
        <v>353452</v>
      </c>
      <c r="F12667" s="98"/>
      <c r="G12667" s="127" t="s">
        <v>1834</v>
      </c>
      <c r="H12667" s="128">
        <v>3019372.47</v>
      </c>
      <c r="I12667" s="128">
        <v>0</v>
      </c>
      <c r="J12667" s="129">
        <v>3019372.47</v>
      </c>
      <c r="K12667" s="101" t="s">
        <v>1388</v>
      </c>
    </row>
    <row r="12668" spans="1:11" ht="56.25" customHeight="1">
      <c r="A12668" s="98" t="s">
        <v>1832</v>
      </c>
      <c r="B12668" s="125" t="s">
        <v>1833</v>
      </c>
      <c r="C12668" s="126">
        <v>42459</v>
      </c>
      <c r="D12668" s="98" t="s">
        <v>13</v>
      </c>
      <c r="E12668" s="98">
        <v>353454</v>
      </c>
      <c r="F12668" s="98"/>
      <c r="G12668" s="127" t="s">
        <v>1834</v>
      </c>
      <c r="H12668" s="128">
        <v>932995.53</v>
      </c>
      <c r="I12668" s="128">
        <v>0</v>
      </c>
      <c r="J12668" s="129">
        <v>932995.53</v>
      </c>
      <c r="K12668" s="101" t="s">
        <v>1388</v>
      </c>
    </row>
    <row r="12669" spans="1:11" ht="56.25" customHeight="1">
      <c r="A12669" s="98" t="s">
        <v>1832</v>
      </c>
      <c r="B12669" s="125" t="s">
        <v>1833</v>
      </c>
      <c r="C12669" s="126">
        <v>42459</v>
      </c>
      <c r="D12669" s="98" t="s">
        <v>13</v>
      </c>
      <c r="E12669" s="98">
        <v>353456</v>
      </c>
      <c r="F12669" s="98"/>
      <c r="G12669" s="127" t="s">
        <v>1834</v>
      </c>
      <c r="H12669" s="128">
        <v>209193.23</v>
      </c>
      <c r="I12669" s="128">
        <v>0</v>
      </c>
      <c r="J12669" s="129">
        <v>209193.23</v>
      </c>
      <c r="K12669" s="101" t="s">
        <v>1388</v>
      </c>
    </row>
    <row r="12670" spans="1:11" ht="56.25" customHeight="1">
      <c r="A12670" s="98" t="s">
        <v>1832</v>
      </c>
      <c r="B12670" s="125" t="s">
        <v>1833</v>
      </c>
      <c r="C12670" s="126">
        <v>42459</v>
      </c>
      <c r="D12670" s="98" t="s">
        <v>13</v>
      </c>
      <c r="E12670" s="98">
        <v>353458</v>
      </c>
      <c r="F12670" s="98"/>
      <c r="G12670" s="127" t="s">
        <v>1834</v>
      </c>
      <c r="H12670" s="128">
        <v>3374216.95</v>
      </c>
      <c r="I12670" s="128">
        <v>0</v>
      </c>
      <c r="J12670" s="129">
        <v>3374216.95</v>
      </c>
      <c r="K12670" s="101" t="s">
        <v>1388</v>
      </c>
    </row>
    <row r="12671" spans="1:11" ht="56.25" customHeight="1">
      <c r="A12671" s="98" t="s">
        <v>1832</v>
      </c>
      <c r="B12671" s="125" t="s">
        <v>1833</v>
      </c>
      <c r="C12671" s="126">
        <v>42459</v>
      </c>
      <c r="D12671" s="98" t="s">
        <v>13</v>
      </c>
      <c r="E12671" s="98">
        <v>353460</v>
      </c>
      <c r="F12671" s="98"/>
      <c r="G12671" s="127" t="s">
        <v>1834</v>
      </c>
      <c r="H12671" s="128">
        <v>619794.35</v>
      </c>
      <c r="I12671" s="128">
        <v>0</v>
      </c>
      <c r="J12671" s="129">
        <v>619794.35</v>
      </c>
      <c r="K12671" s="101" t="s">
        <v>1388</v>
      </c>
    </row>
    <row r="12672" spans="1:11" ht="56.25" customHeight="1">
      <c r="A12672" s="98" t="s">
        <v>1832</v>
      </c>
      <c r="B12672" s="125" t="s">
        <v>1833</v>
      </c>
      <c r="C12672" s="126">
        <v>42459</v>
      </c>
      <c r="D12672" s="98" t="s">
        <v>13</v>
      </c>
      <c r="E12672" s="98">
        <v>353462</v>
      </c>
      <c r="F12672" s="98"/>
      <c r="G12672" s="127" t="s">
        <v>1834</v>
      </c>
      <c r="H12672" s="128">
        <v>2562581.81</v>
      </c>
      <c r="I12672" s="128">
        <v>0</v>
      </c>
      <c r="J12672" s="129">
        <v>2562581.81</v>
      </c>
      <c r="K12672" s="101" t="s">
        <v>1388</v>
      </c>
    </row>
    <row r="12673" spans="1:11" ht="56.25" customHeight="1">
      <c r="A12673" s="98" t="s">
        <v>1832</v>
      </c>
      <c r="B12673" s="125" t="s">
        <v>1833</v>
      </c>
      <c r="C12673" s="126">
        <v>42459</v>
      </c>
      <c r="D12673" s="98" t="s">
        <v>13</v>
      </c>
      <c r="E12673" s="98">
        <v>353464</v>
      </c>
      <c r="F12673" s="98"/>
      <c r="G12673" s="127" t="s">
        <v>1834</v>
      </c>
      <c r="H12673" s="128">
        <v>9267683.2200000007</v>
      </c>
      <c r="I12673" s="128">
        <v>0</v>
      </c>
      <c r="J12673" s="129">
        <v>9267683.2200000007</v>
      </c>
      <c r="K12673" s="101" t="s">
        <v>1388</v>
      </c>
    </row>
    <row r="12674" spans="1:11" ht="56.25" customHeight="1">
      <c r="A12674" s="98" t="s">
        <v>1832</v>
      </c>
      <c r="B12674" s="125" t="s">
        <v>1833</v>
      </c>
      <c r="C12674" s="126">
        <v>42459</v>
      </c>
      <c r="D12674" s="98" t="s">
        <v>13</v>
      </c>
      <c r="E12674" s="98">
        <v>353466</v>
      </c>
      <c r="F12674" s="98"/>
      <c r="G12674" s="127" t="s">
        <v>1834</v>
      </c>
      <c r="H12674" s="128">
        <v>574573.84</v>
      </c>
      <c r="I12674" s="128">
        <v>0</v>
      </c>
      <c r="J12674" s="129">
        <v>574573.84</v>
      </c>
      <c r="K12674" s="101" t="s">
        <v>1388</v>
      </c>
    </row>
    <row r="12675" spans="1:11" ht="56.25" customHeight="1">
      <c r="A12675" s="98" t="s">
        <v>1832</v>
      </c>
      <c r="B12675" s="125" t="s">
        <v>1833</v>
      </c>
      <c r="C12675" s="126">
        <v>42459</v>
      </c>
      <c r="D12675" s="98" t="s">
        <v>13</v>
      </c>
      <c r="E12675" s="98">
        <v>353468</v>
      </c>
      <c r="F12675" s="98"/>
      <c r="G12675" s="127" t="s">
        <v>1834</v>
      </c>
      <c r="H12675" s="128">
        <v>1442054.87</v>
      </c>
      <c r="I12675" s="128">
        <v>0</v>
      </c>
      <c r="J12675" s="129">
        <v>1442054.87</v>
      </c>
      <c r="K12675" s="101" t="s">
        <v>1388</v>
      </c>
    </row>
    <row r="12676" spans="1:11" ht="56.25" customHeight="1">
      <c r="A12676" s="98" t="s">
        <v>1832</v>
      </c>
      <c r="B12676" s="125" t="s">
        <v>1833</v>
      </c>
      <c r="C12676" s="126">
        <v>42459</v>
      </c>
      <c r="D12676" s="98" t="s">
        <v>13</v>
      </c>
      <c r="E12676" s="98">
        <v>353470</v>
      </c>
      <c r="F12676" s="98"/>
      <c r="G12676" s="127" t="s">
        <v>1834</v>
      </c>
      <c r="H12676" s="128">
        <v>2170769.5499999998</v>
      </c>
      <c r="I12676" s="128">
        <v>0</v>
      </c>
      <c r="J12676" s="129">
        <v>2170769.5499999998</v>
      </c>
      <c r="K12676" s="101" t="s">
        <v>1388</v>
      </c>
    </row>
    <row r="12677" spans="1:11" ht="56.25" customHeight="1">
      <c r="A12677" s="98" t="s">
        <v>1832</v>
      </c>
      <c r="B12677" s="125" t="s">
        <v>1833</v>
      </c>
      <c r="C12677" s="126">
        <v>42459</v>
      </c>
      <c r="D12677" s="98" t="s">
        <v>13</v>
      </c>
      <c r="E12677" s="98">
        <v>353472</v>
      </c>
      <c r="F12677" s="98"/>
      <c r="G12677" s="127" t="s">
        <v>1834</v>
      </c>
      <c r="H12677" s="128">
        <v>7850678.1200000001</v>
      </c>
      <c r="I12677" s="128">
        <v>0</v>
      </c>
      <c r="J12677" s="129">
        <v>7850678.1200000001</v>
      </c>
      <c r="K12677" s="101" t="s">
        <v>1388</v>
      </c>
    </row>
    <row r="12678" spans="1:11" ht="56.25" customHeight="1">
      <c r="A12678" s="98" t="s">
        <v>1832</v>
      </c>
      <c r="B12678" s="125" t="s">
        <v>1833</v>
      </c>
      <c r="C12678" s="126">
        <v>42459</v>
      </c>
      <c r="D12678" s="98" t="s">
        <v>13</v>
      </c>
      <c r="E12678" s="98">
        <v>353474</v>
      </c>
      <c r="F12678" s="98"/>
      <c r="G12678" s="127" t="s">
        <v>1834</v>
      </c>
      <c r="H12678" s="128">
        <v>486722.97</v>
      </c>
      <c r="I12678" s="128">
        <v>0</v>
      </c>
      <c r="J12678" s="129">
        <v>486722.97</v>
      </c>
      <c r="K12678" s="101" t="s">
        <v>1388</v>
      </c>
    </row>
    <row r="12679" spans="1:11" ht="56.25" customHeight="1">
      <c r="A12679" s="98" t="s">
        <v>1832</v>
      </c>
      <c r="B12679" s="125" t="s">
        <v>1833</v>
      </c>
      <c r="C12679" s="126">
        <v>42459</v>
      </c>
      <c r="D12679" s="98" t="s">
        <v>13</v>
      </c>
      <c r="E12679" s="98">
        <v>353476</v>
      </c>
      <c r="F12679" s="98"/>
      <c r="G12679" s="127" t="s">
        <v>1834</v>
      </c>
      <c r="H12679" s="128">
        <v>1336841.8799999999</v>
      </c>
      <c r="I12679" s="128">
        <v>0</v>
      </c>
      <c r="J12679" s="129">
        <v>1336841.8799999999</v>
      </c>
      <c r="K12679" s="101" t="s">
        <v>1388</v>
      </c>
    </row>
    <row r="12680" spans="1:11" ht="56.25" customHeight="1">
      <c r="A12680" s="98" t="s">
        <v>1832</v>
      </c>
      <c r="B12680" s="125" t="s">
        <v>1833</v>
      </c>
      <c r="C12680" s="126">
        <v>42459</v>
      </c>
      <c r="D12680" s="98" t="s">
        <v>13</v>
      </c>
      <c r="E12680" s="98">
        <v>353478</v>
      </c>
      <c r="F12680" s="98"/>
      <c r="G12680" s="127" t="s">
        <v>1834</v>
      </c>
      <c r="H12680" s="128">
        <v>21562809.559999999</v>
      </c>
      <c r="I12680" s="128">
        <v>0</v>
      </c>
      <c r="J12680" s="129">
        <v>21562809.559999999</v>
      </c>
      <c r="K12680" s="101" t="s">
        <v>1388</v>
      </c>
    </row>
    <row r="12681" spans="1:11" ht="56.25" customHeight="1">
      <c r="A12681" s="98" t="s">
        <v>1832</v>
      </c>
      <c r="B12681" s="125" t="s">
        <v>1833</v>
      </c>
      <c r="C12681" s="126">
        <v>42459</v>
      </c>
      <c r="D12681" s="98" t="s">
        <v>13</v>
      </c>
      <c r="E12681" s="98">
        <v>353480</v>
      </c>
      <c r="F12681" s="98"/>
      <c r="G12681" s="127" t="s">
        <v>1834</v>
      </c>
      <c r="H12681" s="128">
        <v>3960773.15</v>
      </c>
      <c r="I12681" s="128">
        <v>0</v>
      </c>
      <c r="J12681" s="129">
        <v>3960773.15</v>
      </c>
      <c r="K12681" s="101" t="s">
        <v>1388</v>
      </c>
    </row>
    <row r="12682" spans="1:11" ht="56.25" customHeight="1">
      <c r="A12682" s="98" t="s">
        <v>1832</v>
      </c>
      <c r="B12682" s="125" t="s">
        <v>1833</v>
      </c>
      <c r="C12682" s="126">
        <v>42459</v>
      </c>
      <c r="D12682" s="98" t="s">
        <v>13</v>
      </c>
      <c r="E12682" s="98">
        <v>353482</v>
      </c>
      <c r="F12682" s="98"/>
      <c r="G12682" s="127" t="s">
        <v>1834</v>
      </c>
      <c r="H12682" s="128">
        <v>5962273.6500000004</v>
      </c>
      <c r="I12682" s="128">
        <v>0</v>
      </c>
      <c r="J12682" s="129">
        <v>5962273.6500000004</v>
      </c>
      <c r="K12682" s="101" t="s">
        <v>1388</v>
      </c>
    </row>
    <row r="12683" spans="1:11" ht="56.25" customHeight="1">
      <c r="A12683" s="98" t="s">
        <v>1832</v>
      </c>
      <c r="B12683" s="125" t="s">
        <v>1833</v>
      </c>
      <c r="C12683" s="126">
        <v>42459</v>
      </c>
      <c r="D12683" s="98" t="s">
        <v>13</v>
      </c>
      <c r="E12683" s="98">
        <v>353484</v>
      </c>
      <c r="F12683" s="98"/>
      <c r="G12683" s="127" t="s">
        <v>1834</v>
      </c>
      <c r="H12683" s="128">
        <v>3967142.05</v>
      </c>
      <c r="I12683" s="128">
        <v>0</v>
      </c>
      <c r="J12683" s="129">
        <v>3967142.05</v>
      </c>
      <c r="K12683" s="101" t="s">
        <v>1388</v>
      </c>
    </row>
    <row r="12684" spans="1:11" ht="56.25" customHeight="1">
      <c r="A12684" s="98" t="s">
        <v>1832</v>
      </c>
      <c r="B12684" s="125" t="s">
        <v>1833</v>
      </c>
      <c r="C12684" s="126">
        <v>42459</v>
      </c>
      <c r="D12684" s="98" t="s">
        <v>13</v>
      </c>
      <c r="E12684" s="98">
        <v>353486</v>
      </c>
      <c r="F12684" s="98"/>
      <c r="G12684" s="127" t="s">
        <v>1834</v>
      </c>
      <c r="H12684" s="128">
        <v>728706.04</v>
      </c>
      <c r="I12684" s="128">
        <v>0</v>
      </c>
      <c r="J12684" s="129">
        <v>728706.04</v>
      </c>
      <c r="K12684" s="101" t="s">
        <v>1388</v>
      </c>
    </row>
    <row r="12685" spans="1:11" ht="56.25" customHeight="1">
      <c r="A12685" s="98" t="s">
        <v>1832</v>
      </c>
      <c r="B12685" s="125" t="s">
        <v>1833</v>
      </c>
      <c r="C12685" s="126">
        <v>42459</v>
      </c>
      <c r="D12685" s="98" t="s">
        <v>13</v>
      </c>
      <c r="E12685" s="98">
        <v>353488</v>
      </c>
      <c r="F12685" s="98"/>
      <c r="G12685" s="127" t="s">
        <v>1834</v>
      </c>
      <c r="H12685" s="128">
        <v>245953.16</v>
      </c>
      <c r="I12685" s="128">
        <v>0</v>
      </c>
      <c r="J12685" s="129">
        <v>245953.16</v>
      </c>
      <c r="K12685" s="101" t="s">
        <v>1388</v>
      </c>
    </row>
    <row r="12686" spans="1:11" ht="56.25" customHeight="1">
      <c r="A12686" s="98" t="s">
        <v>1832</v>
      </c>
      <c r="B12686" s="125" t="s">
        <v>1833</v>
      </c>
      <c r="C12686" s="126">
        <v>42459</v>
      </c>
      <c r="D12686" s="98" t="s">
        <v>13</v>
      </c>
      <c r="E12686" s="98">
        <v>353490</v>
      </c>
      <c r="F12686" s="98"/>
      <c r="G12686" s="127" t="s">
        <v>1834</v>
      </c>
      <c r="H12686" s="128">
        <v>1096943.6399999999</v>
      </c>
      <c r="I12686" s="128">
        <v>0</v>
      </c>
      <c r="J12686" s="129">
        <v>1096943.6399999999</v>
      </c>
      <c r="K12686" s="101" t="s">
        <v>1388</v>
      </c>
    </row>
    <row r="12687" spans="1:11" ht="56.25" customHeight="1">
      <c r="A12687" s="98" t="s">
        <v>1832</v>
      </c>
      <c r="B12687" s="125" t="s">
        <v>1833</v>
      </c>
      <c r="C12687" s="126">
        <v>42459</v>
      </c>
      <c r="D12687" s="98" t="s">
        <v>13</v>
      </c>
      <c r="E12687" s="98">
        <v>353492</v>
      </c>
      <c r="F12687" s="98"/>
      <c r="G12687" s="127" t="s">
        <v>1834</v>
      </c>
      <c r="H12687" s="128">
        <v>2358906.77</v>
      </c>
      <c r="I12687" s="128">
        <v>0</v>
      </c>
      <c r="J12687" s="129">
        <v>2358906.77</v>
      </c>
      <c r="K12687" s="101" t="s">
        <v>1388</v>
      </c>
    </row>
    <row r="12688" spans="1:11" ht="56.25" customHeight="1">
      <c r="A12688" s="98" t="s">
        <v>1832</v>
      </c>
      <c r="B12688" s="125" t="s">
        <v>1833</v>
      </c>
      <c r="C12688" s="126">
        <v>42459</v>
      </c>
      <c r="D12688" s="98" t="s">
        <v>13</v>
      </c>
      <c r="E12688" s="98">
        <v>353494</v>
      </c>
      <c r="F12688" s="98"/>
      <c r="G12688" s="127" t="s">
        <v>1834</v>
      </c>
      <c r="H12688" s="128">
        <v>1635104.53</v>
      </c>
      <c r="I12688" s="128">
        <v>0</v>
      </c>
      <c r="J12688" s="129">
        <v>1635104.53</v>
      </c>
      <c r="K12688" s="101" t="s">
        <v>1388</v>
      </c>
    </row>
    <row r="12689" spans="1:11" ht="56.25" customHeight="1">
      <c r="A12689" s="98" t="s">
        <v>1832</v>
      </c>
      <c r="B12689" s="125" t="s">
        <v>1833</v>
      </c>
      <c r="C12689" s="126">
        <v>42459</v>
      </c>
      <c r="D12689" s="98" t="s">
        <v>13</v>
      </c>
      <c r="E12689" s="98">
        <v>353496</v>
      </c>
      <c r="F12689" s="98"/>
      <c r="G12689" s="127" t="s">
        <v>1834</v>
      </c>
      <c r="H12689" s="128">
        <v>1948305.65</v>
      </c>
      <c r="I12689" s="128">
        <v>0</v>
      </c>
      <c r="J12689" s="129">
        <v>1948305.65</v>
      </c>
      <c r="K12689" s="101" t="s">
        <v>1388</v>
      </c>
    </row>
    <row r="12690" spans="1:11" ht="56.25" customHeight="1">
      <c r="A12690" s="98" t="s">
        <v>1832</v>
      </c>
      <c r="B12690" s="125" t="s">
        <v>1833</v>
      </c>
      <c r="C12690" s="126">
        <v>42459</v>
      </c>
      <c r="D12690" s="98" t="s">
        <v>13</v>
      </c>
      <c r="E12690" s="98">
        <v>353498</v>
      </c>
      <c r="F12690" s="98"/>
      <c r="G12690" s="127" t="s">
        <v>1834</v>
      </c>
      <c r="H12690" s="128">
        <v>5351250.43</v>
      </c>
      <c r="I12690" s="128">
        <v>0</v>
      </c>
      <c r="J12690" s="129">
        <v>5351250.43</v>
      </c>
      <c r="K12690" s="101" t="s">
        <v>1388</v>
      </c>
    </row>
    <row r="12691" spans="1:11" ht="56.25" customHeight="1">
      <c r="A12691" s="98" t="s">
        <v>1832</v>
      </c>
      <c r="B12691" s="125" t="s">
        <v>1833</v>
      </c>
      <c r="C12691" s="126">
        <v>42459</v>
      </c>
      <c r="D12691" s="98" t="s">
        <v>13</v>
      </c>
      <c r="E12691" s="98">
        <v>353500</v>
      </c>
      <c r="F12691" s="98"/>
      <c r="G12691" s="127" t="s">
        <v>1834</v>
      </c>
      <c r="H12691" s="128">
        <v>4491006.63</v>
      </c>
      <c r="I12691" s="128">
        <v>0</v>
      </c>
      <c r="J12691" s="129">
        <v>4491006.63</v>
      </c>
      <c r="K12691" s="101" t="s">
        <v>1388</v>
      </c>
    </row>
    <row r="12692" spans="1:11" ht="56.25" customHeight="1">
      <c r="A12692" s="98" t="s">
        <v>1832</v>
      </c>
      <c r="B12692" s="125" t="s">
        <v>1833</v>
      </c>
      <c r="C12692" s="126">
        <v>42459</v>
      </c>
      <c r="D12692" s="98" t="s">
        <v>13</v>
      </c>
      <c r="E12692" s="98">
        <v>353502</v>
      </c>
      <c r="F12692" s="98"/>
      <c r="G12692" s="127" t="s">
        <v>1834</v>
      </c>
      <c r="H12692" s="128">
        <v>6479014.5999999996</v>
      </c>
      <c r="I12692" s="128">
        <v>0</v>
      </c>
      <c r="J12692" s="129">
        <v>6479014.5999999996</v>
      </c>
      <c r="K12692" s="101" t="s">
        <v>1388</v>
      </c>
    </row>
    <row r="12693" spans="1:11" ht="56.25" customHeight="1">
      <c r="A12693" s="98" t="s">
        <v>1832</v>
      </c>
      <c r="B12693" s="125" t="s">
        <v>1833</v>
      </c>
      <c r="C12693" s="126">
        <v>42459</v>
      </c>
      <c r="D12693" s="98" t="s">
        <v>13</v>
      </c>
      <c r="E12693" s="98">
        <v>353504</v>
      </c>
      <c r="F12693" s="98"/>
      <c r="G12693" s="127" t="s">
        <v>1834</v>
      </c>
      <c r="H12693" s="128">
        <v>4533057.88</v>
      </c>
      <c r="I12693" s="128">
        <v>0</v>
      </c>
      <c r="J12693" s="129">
        <v>4533057.88</v>
      </c>
      <c r="K12693" s="101" t="s">
        <v>1388</v>
      </c>
    </row>
    <row r="12694" spans="1:11" ht="56.25" customHeight="1">
      <c r="A12694" s="98" t="s">
        <v>1832</v>
      </c>
      <c r="B12694" s="125" t="s">
        <v>1833</v>
      </c>
      <c r="C12694" s="126">
        <v>42459</v>
      </c>
      <c r="D12694" s="98" t="s">
        <v>13</v>
      </c>
      <c r="E12694" s="98">
        <v>353506</v>
      </c>
      <c r="F12694" s="98"/>
      <c r="G12694" s="127" t="s">
        <v>1834</v>
      </c>
      <c r="H12694" s="128">
        <v>5488389.79</v>
      </c>
      <c r="I12694" s="128">
        <v>0</v>
      </c>
      <c r="J12694" s="129">
        <v>5488389.79</v>
      </c>
      <c r="K12694" s="101" t="s">
        <v>1388</v>
      </c>
    </row>
    <row r="12695" spans="1:11" ht="56.25" customHeight="1">
      <c r="A12695" s="98" t="s">
        <v>1832</v>
      </c>
      <c r="B12695" s="125" t="s">
        <v>1833</v>
      </c>
      <c r="C12695" s="126">
        <v>42459</v>
      </c>
      <c r="D12695" s="98" t="s">
        <v>13</v>
      </c>
      <c r="E12695" s="98">
        <v>353508</v>
      </c>
      <c r="F12695" s="98"/>
      <c r="G12695" s="127" t="s">
        <v>1834</v>
      </c>
      <c r="H12695" s="128">
        <v>3804343.2</v>
      </c>
      <c r="I12695" s="128">
        <v>0</v>
      </c>
      <c r="J12695" s="129">
        <v>3804343.2</v>
      </c>
      <c r="K12695" s="101" t="s">
        <v>1388</v>
      </c>
    </row>
    <row r="12696" spans="1:11" ht="56.25" customHeight="1">
      <c r="A12696" s="98" t="s">
        <v>1832</v>
      </c>
      <c r="B12696" s="125" t="s">
        <v>1833</v>
      </c>
      <c r="C12696" s="126">
        <v>42459</v>
      </c>
      <c r="D12696" s="98" t="s">
        <v>13</v>
      </c>
      <c r="E12696" s="98">
        <v>353510</v>
      </c>
      <c r="F12696" s="98"/>
      <c r="G12696" s="127" t="s">
        <v>1834</v>
      </c>
      <c r="H12696" s="128">
        <v>15074507.27</v>
      </c>
      <c r="I12696" s="128">
        <v>0</v>
      </c>
      <c r="J12696" s="129">
        <v>15074507.27</v>
      </c>
      <c r="K12696" s="101" t="s">
        <v>1388</v>
      </c>
    </row>
    <row r="12697" spans="1:11" ht="56.25" customHeight="1">
      <c r="A12697" s="98" t="s">
        <v>1832</v>
      </c>
      <c r="B12697" s="125" t="s">
        <v>1833</v>
      </c>
      <c r="C12697" s="126">
        <v>42459</v>
      </c>
      <c r="D12697" s="98" t="s">
        <v>13</v>
      </c>
      <c r="E12697" s="98">
        <v>353512</v>
      </c>
      <c r="F12697" s="98"/>
      <c r="G12697" s="127" t="s">
        <v>1834</v>
      </c>
      <c r="H12697" s="128">
        <v>2773419.32</v>
      </c>
      <c r="I12697" s="128">
        <v>0</v>
      </c>
      <c r="J12697" s="129">
        <v>2773419.32</v>
      </c>
      <c r="K12697" s="101" t="s">
        <v>1388</v>
      </c>
    </row>
    <row r="12698" spans="1:11" ht="56.25" customHeight="1">
      <c r="A12698" s="98" t="s">
        <v>1832</v>
      </c>
      <c r="B12698" s="125" t="s">
        <v>1833</v>
      </c>
      <c r="C12698" s="126">
        <v>42459</v>
      </c>
      <c r="D12698" s="98" t="s">
        <v>13</v>
      </c>
      <c r="E12698" s="98">
        <v>353514</v>
      </c>
      <c r="F12698" s="98"/>
      <c r="G12698" s="127" t="s">
        <v>1834</v>
      </c>
      <c r="H12698" s="128">
        <v>24641686.84</v>
      </c>
      <c r="I12698" s="128">
        <v>0</v>
      </c>
      <c r="J12698" s="129">
        <v>24641686.84</v>
      </c>
      <c r="K12698" s="101" t="s">
        <v>1388</v>
      </c>
    </row>
    <row r="12699" spans="1:11" ht="56.25" customHeight="1">
      <c r="A12699" s="98" t="s">
        <v>1832</v>
      </c>
      <c r="B12699" s="125" t="s">
        <v>1833</v>
      </c>
      <c r="C12699" s="126">
        <v>42459</v>
      </c>
      <c r="D12699" s="98" t="s">
        <v>13</v>
      </c>
      <c r="E12699" s="98">
        <v>353516</v>
      </c>
      <c r="F12699" s="98"/>
      <c r="G12699" s="127" t="s">
        <v>1834</v>
      </c>
      <c r="H12699" s="128">
        <v>6219.96</v>
      </c>
      <c r="I12699" s="128">
        <v>0</v>
      </c>
      <c r="J12699" s="129">
        <v>6219.96</v>
      </c>
      <c r="K12699" s="101" t="s">
        <v>1388</v>
      </c>
    </row>
    <row r="12700" spans="1:11" ht="56.25" customHeight="1">
      <c r="A12700" s="98" t="s">
        <v>1832</v>
      </c>
      <c r="B12700" s="125" t="s">
        <v>1833</v>
      </c>
      <c r="C12700" s="126">
        <v>42459</v>
      </c>
      <c r="D12700" s="98" t="s">
        <v>13</v>
      </c>
      <c r="E12700" s="98">
        <v>353518</v>
      </c>
      <c r="F12700" s="98"/>
      <c r="G12700" s="127" t="s">
        <v>1834</v>
      </c>
      <c r="H12700" s="128">
        <v>4131.9799999999996</v>
      </c>
      <c r="I12700" s="128">
        <v>0</v>
      </c>
      <c r="J12700" s="129">
        <v>4131.9799999999996</v>
      </c>
      <c r="K12700" s="101" t="s">
        <v>1388</v>
      </c>
    </row>
    <row r="12701" spans="1:11" ht="56.25" customHeight="1">
      <c r="A12701" s="98" t="s">
        <v>1832</v>
      </c>
      <c r="B12701" s="125" t="s">
        <v>1833</v>
      </c>
      <c r="C12701" s="126">
        <v>42459</v>
      </c>
      <c r="D12701" s="98" t="s">
        <v>13</v>
      </c>
      <c r="E12701" s="98">
        <v>353520</v>
      </c>
      <c r="F12701" s="98"/>
      <c r="G12701" s="127" t="s">
        <v>1834</v>
      </c>
      <c r="H12701" s="128">
        <v>17120.64</v>
      </c>
      <c r="I12701" s="128">
        <v>0</v>
      </c>
      <c r="J12701" s="129">
        <v>17120.64</v>
      </c>
      <c r="K12701" s="101" t="s">
        <v>1388</v>
      </c>
    </row>
    <row r="12702" spans="1:11" ht="56.25" customHeight="1">
      <c r="A12702" s="98" t="s">
        <v>1832</v>
      </c>
      <c r="B12702" s="125" t="s">
        <v>1833</v>
      </c>
      <c r="C12702" s="126">
        <v>42459</v>
      </c>
      <c r="D12702" s="98" t="s">
        <v>13</v>
      </c>
      <c r="E12702" s="98">
        <v>353522</v>
      </c>
      <c r="F12702" s="98"/>
      <c r="G12702" s="127" t="s">
        <v>1834</v>
      </c>
      <c r="H12702" s="128">
        <v>492.89</v>
      </c>
      <c r="I12702" s="128">
        <v>0</v>
      </c>
      <c r="J12702" s="129">
        <v>492.89</v>
      </c>
      <c r="K12702" s="101" t="s">
        <v>1388</v>
      </c>
    </row>
    <row r="12703" spans="1:11" ht="56.25" customHeight="1">
      <c r="A12703" s="98" t="s">
        <v>1832</v>
      </c>
      <c r="B12703" s="125" t="s">
        <v>1833</v>
      </c>
      <c r="C12703" s="126">
        <v>42459</v>
      </c>
      <c r="D12703" s="98" t="s">
        <v>13</v>
      </c>
      <c r="E12703" s="98">
        <v>353524</v>
      </c>
      <c r="F12703" s="98"/>
      <c r="G12703" s="127" t="s">
        <v>1834</v>
      </c>
      <c r="H12703" s="128">
        <v>6050.86</v>
      </c>
      <c r="I12703" s="128">
        <v>0</v>
      </c>
      <c r="J12703" s="129">
        <v>6050.86</v>
      </c>
      <c r="K12703" s="101" t="s">
        <v>1388</v>
      </c>
    </row>
    <row r="12704" spans="1:11" ht="56.25" customHeight="1">
      <c r="A12704" s="98" t="s">
        <v>1832</v>
      </c>
      <c r="B12704" s="125" t="s">
        <v>1833</v>
      </c>
      <c r="C12704" s="126">
        <v>42459</v>
      </c>
      <c r="D12704" s="98" t="s">
        <v>13</v>
      </c>
      <c r="E12704" s="98">
        <v>353526</v>
      </c>
      <c r="F12704" s="98"/>
      <c r="G12704" s="127" t="s">
        <v>1834</v>
      </c>
      <c r="H12704" s="128">
        <v>3830.49</v>
      </c>
      <c r="I12704" s="128">
        <v>0</v>
      </c>
      <c r="J12704" s="129">
        <v>3830.49</v>
      </c>
      <c r="K12704" s="101" t="s">
        <v>1388</v>
      </c>
    </row>
    <row r="12705" spans="1:11" ht="56.25" customHeight="1">
      <c r="A12705" s="98" t="s">
        <v>1832</v>
      </c>
      <c r="B12705" s="125" t="s">
        <v>1833</v>
      </c>
      <c r="C12705" s="126">
        <v>42459</v>
      </c>
      <c r="D12705" s="98" t="s">
        <v>13</v>
      </c>
      <c r="E12705" s="98">
        <v>353528</v>
      </c>
      <c r="F12705" s="98"/>
      <c r="G12705" s="127" t="s">
        <v>1834</v>
      </c>
      <c r="H12705" s="128">
        <v>47023.93</v>
      </c>
      <c r="I12705" s="128">
        <v>0</v>
      </c>
      <c r="J12705" s="129">
        <v>47023.93</v>
      </c>
      <c r="K12705" s="101" t="s">
        <v>1388</v>
      </c>
    </row>
    <row r="12706" spans="1:11" ht="56.25" customHeight="1">
      <c r="A12706" s="98" t="s">
        <v>1832</v>
      </c>
      <c r="B12706" s="125" t="s">
        <v>1833</v>
      </c>
      <c r="C12706" s="126">
        <v>42459</v>
      </c>
      <c r="D12706" s="98" t="s">
        <v>13</v>
      </c>
      <c r="E12706" s="98">
        <v>353530</v>
      </c>
      <c r="F12706" s="98"/>
      <c r="G12706" s="127" t="s">
        <v>1834</v>
      </c>
      <c r="H12706" s="128">
        <v>4590.51</v>
      </c>
      <c r="I12706" s="128">
        <v>0</v>
      </c>
      <c r="J12706" s="129">
        <v>4590.51</v>
      </c>
      <c r="K12706" s="101" t="s">
        <v>1388</v>
      </c>
    </row>
    <row r="12707" spans="1:11" ht="56.25" customHeight="1">
      <c r="A12707" s="98" t="s">
        <v>1832</v>
      </c>
      <c r="B12707" s="125" t="s">
        <v>1833</v>
      </c>
      <c r="C12707" s="126">
        <v>42459</v>
      </c>
      <c r="D12707" s="98" t="s">
        <v>13</v>
      </c>
      <c r="E12707" s="98">
        <v>353532</v>
      </c>
      <c r="F12707" s="98"/>
      <c r="G12707" s="127" t="s">
        <v>1834</v>
      </c>
      <c r="H12707" s="128">
        <v>10900.68</v>
      </c>
      <c r="I12707" s="128">
        <v>0</v>
      </c>
      <c r="J12707" s="129">
        <v>10900.68</v>
      </c>
      <c r="K12707" s="101" t="s">
        <v>1388</v>
      </c>
    </row>
    <row r="12708" spans="1:11" ht="56.25" customHeight="1">
      <c r="A12708" s="98" t="s">
        <v>1832</v>
      </c>
      <c r="B12708" s="125" t="s">
        <v>1833</v>
      </c>
      <c r="C12708" s="126">
        <v>42459</v>
      </c>
      <c r="D12708" s="98" t="s">
        <v>13</v>
      </c>
      <c r="E12708" s="98">
        <v>353534</v>
      </c>
      <c r="F12708" s="98"/>
      <c r="G12708" s="127" t="s">
        <v>1834</v>
      </c>
      <c r="H12708" s="128">
        <v>43193.440000000002</v>
      </c>
      <c r="I12708" s="128">
        <v>0</v>
      </c>
      <c r="J12708" s="129">
        <v>43193.440000000002</v>
      </c>
      <c r="K12708" s="101" t="s">
        <v>1388</v>
      </c>
    </row>
    <row r="12709" spans="1:11" ht="56.25" customHeight="1">
      <c r="A12709" s="98" t="s">
        <v>1832</v>
      </c>
      <c r="B12709" s="125" t="s">
        <v>1833</v>
      </c>
      <c r="C12709" s="126">
        <v>42459</v>
      </c>
      <c r="D12709" s="98" t="s">
        <v>13</v>
      </c>
      <c r="E12709" s="98">
        <v>353537</v>
      </c>
      <c r="F12709" s="98"/>
      <c r="G12709" s="127" t="s">
        <v>1834</v>
      </c>
      <c r="H12709" s="128">
        <v>2568100.06</v>
      </c>
      <c r="I12709" s="128">
        <v>0</v>
      </c>
      <c r="J12709" s="129">
        <v>2568100.06</v>
      </c>
      <c r="K12709" s="101" t="s">
        <v>1388</v>
      </c>
    </row>
    <row r="12710" spans="1:11" ht="56.25" customHeight="1">
      <c r="A12710" s="98" t="s">
        <v>1832</v>
      </c>
      <c r="B12710" s="125" t="s">
        <v>1833</v>
      </c>
      <c r="C12710" s="126">
        <v>42459</v>
      </c>
      <c r="D12710" s="98" t="s">
        <v>13</v>
      </c>
      <c r="E12710" s="98">
        <v>353539</v>
      </c>
      <c r="F12710" s="98"/>
      <c r="G12710" s="127" t="s">
        <v>1834</v>
      </c>
      <c r="H12710" s="128">
        <v>16411349.09</v>
      </c>
      <c r="I12710" s="128">
        <v>0</v>
      </c>
      <c r="J12710" s="129">
        <v>16411349.09</v>
      </c>
      <c r="K12710" s="101" t="s">
        <v>1388</v>
      </c>
    </row>
    <row r="12711" spans="1:11" ht="56.25" customHeight="1">
      <c r="A12711" s="98" t="s">
        <v>1832</v>
      </c>
      <c r="B12711" s="125" t="s">
        <v>1833</v>
      </c>
      <c r="C12711" s="126">
        <v>42459</v>
      </c>
      <c r="D12711" s="98" t="s">
        <v>13</v>
      </c>
      <c r="E12711" s="98">
        <v>353541</v>
      </c>
      <c r="F12711" s="98"/>
      <c r="G12711" s="127" t="s">
        <v>1834</v>
      </c>
      <c r="H12711" s="128">
        <v>1702338.02</v>
      </c>
      <c r="I12711" s="128">
        <v>0</v>
      </c>
      <c r="J12711" s="129">
        <v>1702338.02</v>
      </c>
      <c r="K12711" s="101" t="s">
        <v>1388</v>
      </c>
    </row>
    <row r="12712" spans="1:11" ht="56.25" customHeight="1">
      <c r="A12712" s="98" t="s">
        <v>1832</v>
      </c>
      <c r="B12712" s="125" t="s">
        <v>1833</v>
      </c>
      <c r="C12712" s="126">
        <v>42459</v>
      </c>
      <c r="D12712" s="98" t="s">
        <v>13</v>
      </c>
      <c r="E12712" s="98">
        <v>353543</v>
      </c>
      <c r="F12712" s="98"/>
      <c r="G12712" s="127" t="s">
        <v>1834</v>
      </c>
      <c r="H12712" s="128">
        <v>10449075.439999999</v>
      </c>
      <c r="I12712" s="128">
        <v>0</v>
      </c>
      <c r="J12712" s="129">
        <v>10449075.439999999</v>
      </c>
      <c r="K12712" s="101" t="s">
        <v>1388</v>
      </c>
    </row>
    <row r="12713" spans="1:11" ht="56.25" customHeight="1">
      <c r="A12713" s="98" t="s">
        <v>1832</v>
      </c>
      <c r="B12713" s="125" t="s">
        <v>1833</v>
      </c>
      <c r="C12713" s="126">
        <v>42459</v>
      </c>
      <c r="D12713" s="98" t="s">
        <v>13</v>
      </c>
      <c r="E12713" s="98">
        <v>353545</v>
      </c>
      <c r="F12713" s="98"/>
      <c r="G12713" s="127" t="s">
        <v>1834</v>
      </c>
      <c r="H12713" s="128">
        <v>12450576</v>
      </c>
      <c r="I12713" s="128">
        <v>0</v>
      </c>
      <c r="J12713" s="129">
        <v>12450576</v>
      </c>
      <c r="K12713" s="101" t="s">
        <v>1388</v>
      </c>
    </row>
    <row r="12714" spans="1:11" ht="56.25" customHeight="1">
      <c r="A12714" s="98" t="s">
        <v>1832</v>
      </c>
      <c r="B12714" s="125" t="s">
        <v>1833</v>
      </c>
      <c r="C12714" s="126">
        <v>42459</v>
      </c>
      <c r="D12714" s="98" t="s">
        <v>13</v>
      </c>
      <c r="E12714" s="98">
        <v>353547</v>
      </c>
      <c r="F12714" s="98"/>
      <c r="G12714" s="127" t="s">
        <v>1834</v>
      </c>
      <c r="H12714" s="128">
        <v>2290666.44</v>
      </c>
      <c r="I12714" s="128">
        <v>0</v>
      </c>
      <c r="J12714" s="129">
        <v>2290666.44</v>
      </c>
      <c r="K12714" s="101" t="s">
        <v>1388</v>
      </c>
    </row>
    <row r="12715" spans="1:11" ht="56.25" customHeight="1">
      <c r="A12715" s="98" t="s">
        <v>1832</v>
      </c>
      <c r="B12715" s="125" t="s">
        <v>1833</v>
      </c>
      <c r="C12715" s="126">
        <v>42459</v>
      </c>
      <c r="D12715" s="98" t="s">
        <v>13</v>
      </c>
      <c r="E12715" s="98">
        <v>353549</v>
      </c>
      <c r="F12715" s="98"/>
      <c r="G12715" s="127" t="s">
        <v>1834</v>
      </c>
      <c r="H12715" s="128">
        <v>1922428.84</v>
      </c>
      <c r="I12715" s="128">
        <v>0</v>
      </c>
      <c r="J12715" s="129">
        <v>1922428.84</v>
      </c>
      <c r="K12715" s="101" t="s">
        <v>1388</v>
      </c>
    </row>
    <row r="12716" spans="1:11" ht="56.25" customHeight="1">
      <c r="A12716" s="98" t="s">
        <v>1832</v>
      </c>
      <c r="B12716" s="125" t="s">
        <v>1833</v>
      </c>
      <c r="C12716" s="126">
        <v>42459</v>
      </c>
      <c r="D12716" s="98" t="s">
        <v>13</v>
      </c>
      <c r="E12716" s="98">
        <v>353551</v>
      </c>
      <c r="F12716" s="98"/>
      <c r="G12716" s="127" t="s">
        <v>1834</v>
      </c>
      <c r="H12716" s="128">
        <v>19598565.870000001</v>
      </c>
      <c r="I12716" s="128">
        <v>0</v>
      </c>
      <c r="J12716" s="129">
        <v>19598565.870000001</v>
      </c>
      <c r="K12716" s="101" t="s">
        <v>1388</v>
      </c>
    </row>
    <row r="12717" spans="1:11" ht="56.25" customHeight="1">
      <c r="A12717" s="98" t="s">
        <v>1832</v>
      </c>
      <c r="B12717" s="125" t="s">
        <v>1833</v>
      </c>
      <c r="C12717" s="126">
        <v>42459</v>
      </c>
      <c r="D12717" s="98" t="s">
        <v>13</v>
      </c>
      <c r="E12717" s="98">
        <v>353553</v>
      </c>
      <c r="F12717" s="98"/>
      <c r="G12717" s="127" t="s">
        <v>1834</v>
      </c>
      <c r="H12717" s="128">
        <v>19216141.109999999</v>
      </c>
      <c r="I12717" s="128">
        <v>0</v>
      </c>
      <c r="J12717" s="129">
        <v>19216141.109999999</v>
      </c>
      <c r="K12717" s="101" t="s">
        <v>1388</v>
      </c>
    </row>
    <row r="12718" spans="1:11" ht="56.25" customHeight="1">
      <c r="A12718" s="98" t="s">
        <v>1832</v>
      </c>
      <c r="B12718" s="125" t="s">
        <v>1833</v>
      </c>
      <c r="C12718" s="126">
        <v>42459</v>
      </c>
      <c r="D12718" s="98" t="s">
        <v>13</v>
      </c>
      <c r="E12718" s="98">
        <v>353555</v>
      </c>
      <c r="F12718" s="98"/>
      <c r="G12718" s="127" t="s">
        <v>1834</v>
      </c>
      <c r="H12718" s="128">
        <v>9490703.8100000005</v>
      </c>
      <c r="I12718" s="128">
        <v>0</v>
      </c>
      <c r="J12718" s="129">
        <v>9490703.8100000005</v>
      </c>
      <c r="K12718" s="101" t="s">
        <v>1388</v>
      </c>
    </row>
    <row r="12719" spans="1:11" ht="56.25" customHeight="1">
      <c r="A12719" s="98" t="s">
        <v>1832</v>
      </c>
      <c r="B12719" s="125" t="s">
        <v>1833</v>
      </c>
      <c r="C12719" s="126">
        <v>42459</v>
      </c>
      <c r="D12719" s="98" t="s">
        <v>13</v>
      </c>
      <c r="E12719" s="98">
        <v>353557</v>
      </c>
      <c r="F12719" s="98"/>
      <c r="G12719" s="127" t="s">
        <v>1834</v>
      </c>
      <c r="H12719" s="128">
        <v>106961715.52</v>
      </c>
      <c r="I12719" s="128">
        <v>0</v>
      </c>
      <c r="J12719" s="129">
        <v>106961715.52</v>
      </c>
      <c r="K12719" s="101" t="s">
        <v>1388</v>
      </c>
    </row>
    <row r="12720" spans="1:11" ht="56.25" customHeight="1">
      <c r="A12720" s="98" t="s">
        <v>1832</v>
      </c>
      <c r="B12720" s="125" t="s">
        <v>1833</v>
      </c>
      <c r="C12720" s="126">
        <v>42459</v>
      </c>
      <c r="D12720" s="98" t="s">
        <v>13</v>
      </c>
      <c r="E12720" s="98">
        <v>353559</v>
      </c>
      <c r="F12720" s="98"/>
      <c r="G12720" s="127" t="s">
        <v>1834</v>
      </c>
      <c r="H12720" s="128">
        <v>45972084.060000002</v>
      </c>
      <c r="I12720" s="128">
        <v>0</v>
      </c>
      <c r="J12720" s="129">
        <v>45972084.060000002</v>
      </c>
      <c r="K12720" s="101" t="s">
        <v>1388</v>
      </c>
    </row>
    <row r="12721" spans="1:11" ht="56.25" customHeight="1">
      <c r="A12721" s="98" t="s">
        <v>1832</v>
      </c>
      <c r="B12721" s="125" t="s">
        <v>1833</v>
      </c>
      <c r="C12721" s="126">
        <v>42459</v>
      </c>
      <c r="D12721" s="98" t="s">
        <v>13</v>
      </c>
      <c r="E12721" s="98">
        <v>353561</v>
      </c>
      <c r="F12721" s="98"/>
      <c r="G12721" s="127" t="s">
        <v>1834</v>
      </c>
      <c r="H12721" s="128">
        <v>8423452.3800000008</v>
      </c>
      <c r="I12721" s="128">
        <v>0</v>
      </c>
      <c r="J12721" s="129">
        <v>8423452.3800000008</v>
      </c>
      <c r="K12721" s="101" t="s">
        <v>1388</v>
      </c>
    </row>
    <row r="12722" spans="1:11" ht="56.25" customHeight="1">
      <c r="A12722" s="98" t="s">
        <v>1832</v>
      </c>
      <c r="B12722" s="125" t="s">
        <v>1833</v>
      </c>
      <c r="C12722" s="126">
        <v>42459</v>
      </c>
      <c r="D12722" s="98" t="s">
        <v>13</v>
      </c>
      <c r="E12722" s="98">
        <v>353563</v>
      </c>
      <c r="F12722" s="98"/>
      <c r="G12722" s="127" t="s">
        <v>1834</v>
      </c>
      <c r="H12722" s="128">
        <v>22494.76</v>
      </c>
      <c r="I12722" s="128">
        <v>0</v>
      </c>
      <c r="J12722" s="129">
        <v>22494.76</v>
      </c>
      <c r="K12722" s="101" t="s">
        <v>1388</v>
      </c>
    </row>
    <row r="12723" spans="1:11" ht="56.25" customHeight="1">
      <c r="A12723" s="98" t="s">
        <v>1832</v>
      </c>
      <c r="B12723" s="125" t="s">
        <v>1833</v>
      </c>
      <c r="C12723" s="126">
        <v>42459</v>
      </c>
      <c r="D12723" s="98" t="s">
        <v>13</v>
      </c>
      <c r="E12723" s="98">
        <v>353565</v>
      </c>
      <c r="F12723" s="98"/>
      <c r="G12723" s="127" t="s">
        <v>1834</v>
      </c>
      <c r="H12723" s="128">
        <v>1394.64</v>
      </c>
      <c r="I12723" s="128">
        <v>0</v>
      </c>
      <c r="J12723" s="129">
        <v>1394.64</v>
      </c>
      <c r="K12723" s="101" t="s">
        <v>1388</v>
      </c>
    </row>
    <row r="12724" spans="1:11" ht="56.25" customHeight="1">
      <c r="A12724" s="98" t="s">
        <v>1832</v>
      </c>
      <c r="B12724" s="125" t="s">
        <v>1833</v>
      </c>
      <c r="C12724" s="126">
        <v>42459</v>
      </c>
      <c r="D12724" s="98" t="s">
        <v>13</v>
      </c>
      <c r="E12724" s="98">
        <v>353567</v>
      </c>
      <c r="F12724" s="98"/>
      <c r="G12724" s="127" t="s">
        <v>1834</v>
      </c>
      <c r="H12724" s="128">
        <v>17120.64</v>
      </c>
      <c r="I12724" s="128">
        <v>0</v>
      </c>
      <c r="J12724" s="129">
        <v>17120.64</v>
      </c>
      <c r="K12724" s="101" t="s">
        <v>1388</v>
      </c>
    </row>
    <row r="12725" spans="1:11" ht="56.25" customHeight="1">
      <c r="A12725" s="98" t="s">
        <v>1832</v>
      </c>
      <c r="B12725" s="125" t="s">
        <v>1833</v>
      </c>
      <c r="C12725" s="126">
        <v>42459</v>
      </c>
      <c r="D12725" s="98" t="s">
        <v>13</v>
      </c>
      <c r="E12725" s="98">
        <v>353569</v>
      </c>
      <c r="F12725" s="98"/>
      <c r="G12725" s="127" t="s">
        <v>1834</v>
      </c>
      <c r="H12725" s="128">
        <v>17120.64</v>
      </c>
      <c r="I12725" s="128">
        <v>0</v>
      </c>
      <c r="J12725" s="129">
        <v>17120.64</v>
      </c>
      <c r="K12725" s="101" t="s">
        <v>1388</v>
      </c>
    </row>
    <row r="12726" spans="1:11" ht="56.25" customHeight="1">
      <c r="A12726" s="98" t="s">
        <v>1832</v>
      </c>
      <c r="B12726" s="125" t="s">
        <v>1833</v>
      </c>
      <c r="C12726" s="126">
        <v>42459</v>
      </c>
      <c r="D12726" s="98" t="s">
        <v>13</v>
      </c>
      <c r="E12726" s="98">
        <v>353571</v>
      </c>
      <c r="F12726" s="98"/>
      <c r="G12726" s="127" t="s">
        <v>1834</v>
      </c>
      <c r="H12726" s="128">
        <v>17120.64</v>
      </c>
      <c r="I12726" s="128">
        <v>0</v>
      </c>
      <c r="J12726" s="129">
        <v>17120.64</v>
      </c>
      <c r="K12726" s="101" t="s">
        <v>1388</v>
      </c>
    </row>
    <row r="12727" spans="1:11" ht="56.25" customHeight="1">
      <c r="A12727" s="98" t="s">
        <v>1832</v>
      </c>
      <c r="B12727" s="125" t="s">
        <v>1833</v>
      </c>
      <c r="C12727" s="126">
        <v>42459</v>
      </c>
      <c r="D12727" s="98" t="s">
        <v>13</v>
      </c>
      <c r="E12727" s="98">
        <v>353573</v>
      </c>
      <c r="F12727" s="98"/>
      <c r="G12727" s="127" t="s">
        <v>1834</v>
      </c>
      <c r="H12727" s="128">
        <v>17120.64</v>
      </c>
      <c r="I12727" s="128">
        <v>0</v>
      </c>
      <c r="J12727" s="129">
        <v>17120.64</v>
      </c>
      <c r="K12727" s="101" t="s">
        <v>1388</v>
      </c>
    </row>
    <row r="12728" spans="1:11" ht="56.25" customHeight="1">
      <c r="A12728" s="98" t="s">
        <v>1832</v>
      </c>
      <c r="B12728" s="125" t="s">
        <v>1833</v>
      </c>
      <c r="C12728" s="126">
        <v>42459</v>
      </c>
      <c r="D12728" s="98" t="s">
        <v>13</v>
      </c>
      <c r="E12728" s="98">
        <v>353575</v>
      </c>
      <c r="F12728" s="98"/>
      <c r="G12728" s="127" t="s">
        <v>1834</v>
      </c>
      <c r="H12728" s="128">
        <v>306480.58</v>
      </c>
      <c r="I12728" s="128">
        <v>0</v>
      </c>
      <c r="J12728" s="129">
        <v>306480.58</v>
      </c>
      <c r="K12728" s="101" t="s">
        <v>1388</v>
      </c>
    </row>
    <row r="12729" spans="1:11" ht="56.25" customHeight="1">
      <c r="A12729" s="98" t="s">
        <v>1832</v>
      </c>
      <c r="B12729" s="125" t="s">
        <v>1833</v>
      </c>
      <c r="C12729" s="126">
        <v>42459</v>
      </c>
      <c r="D12729" s="98" t="s">
        <v>13</v>
      </c>
      <c r="E12729" s="98">
        <v>353577</v>
      </c>
      <c r="F12729" s="98"/>
      <c r="G12729" s="127" t="s">
        <v>1834</v>
      </c>
      <c r="H12729" s="128">
        <v>7950.19</v>
      </c>
      <c r="I12729" s="128">
        <v>0</v>
      </c>
      <c r="J12729" s="129">
        <v>7950.19</v>
      </c>
      <c r="K12729" s="101" t="s">
        <v>1388</v>
      </c>
    </row>
    <row r="12730" spans="1:11" ht="56.25" customHeight="1">
      <c r="A12730" s="98" t="s">
        <v>1832</v>
      </c>
      <c r="B12730" s="125" t="s">
        <v>1833</v>
      </c>
      <c r="C12730" s="126">
        <v>42459</v>
      </c>
      <c r="D12730" s="98" t="s">
        <v>13</v>
      </c>
      <c r="E12730" s="98">
        <v>353579</v>
      </c>
      <c r="F12730" s="98"/>
      <c r="G12730" s="127" t="s">
        <v>1834</v>
      </c>
      <c r="H12730" s="128">
        <v>2198.29</v>
      </c>
      <c r="I12730" s="128">
        <v>0</v>
      </c>
      <c r="J12730" s="129">
        <v>2198.29</v>
      </c>
      <c r="K12730" s="101" t="s">
        <v>1388</v>
      </c>
    </row>
    <row r="12731" spans="1:11" ht="56.25" customHeight="1">
      <c r="A12731" s="98" t="s">
        <v>1832</v>
      </c>
      <c r="B12731" s="125" t="s">
        <v>1833</v>
      </c>
      <c r="C12731" s="126">
        <v>42459</v>
      </c>
      <c r="D12731" s="98" t="s">
        <v>13</v>
      </c>
      <c r="E12731" s="98">
        <v>353581</v>
      </c>
      <c r="F12731" s="98"/>
      <c r="G12731" s="127" t="s">
        <v>1834</v>
      </c>
      <c r="H12731" s="128">
        <v>1460.36</v>
      </c>
      <c r="I12731" s="128">
        <v>0</v>
      </c>
      <c r="J12731" s="129">
        <v>1460.36</v>
      </c>
      <c r="K12731" s="101" t="s">
        <v>1388</v>
      </c>
    </row>
    <row r="12732" spans="1:11" ht="56.25" customHeight="1">
      <c r="A12732" s="98" t="s">
        <v>1832</v>
      </c>
      <c r="B12732" s="125" t="s">
        <v>1833</v>
      </c>
      <c r="C12732" s="126">
        <v>42459</v>
      </c>
      <c r="D12732" s="98" t="s">
        <v>13</v>
      </c>
      <c r="E12732" s="98">
        <v>353583</v>
      </c>
      <c r="F12732" s="98"/>
      <c r="G12732" s="127" t="s">
        <v>1834</v>
      </c>
      <c r="H12732" s="128">
        <v>6050.86</v>
      </c>
      <c r="I12732" s="128">
        <v>0</v>
      </c>
      <c r="J12732" s="129">
        <v>6050.86</v>
      </c>
      <c r="K12732" s="101" t="s">
        <v>1388</v>
      </c>
    </row>
    <row r="12733" spans="1:11" ht="56.25" customHeight="1">
      <c r="A12733" s="98" t="s">
        <v>1832</v>
      </c>
      <c r="B12733" s="125" t="s">
        <v>1833</v>
      </c>
      <c r="C12733" s="126">
        <v>42459</v>
      </c>
      <c r="D12733" s="98" t="s">
        <v>13</v>
      </c>
      <c r="E12733" s="98">
        <v>353585</v>
      </c>
      <c r="F12733" s="98"/>
      <c r="G12733" s="127" t="s">
        <v>1834</v>
      </c>
      <c r="H12733" s="128">
        <v>6050.86</v>
      </c>
      <c r="I12733" s="128">
        <v>0</v>
      </c>
      <c r="J12733" s="129">
        <v>6050.86</v>
      </c>
      <c r="K12733" s="101" t="s">
        <v>1388</v>
      </c>
    </row>
    <row r="12734" spans="1:11" ht="56.25" customHeight="1">
      <c r="A12734" s="98" t="s">
        <v>1832</v>
      </c>
      <c r="B12734" s="125" t="s">
        <v>1833</v>
      </c>
      <c r="C12734" s="126">
        <v>42459</v>
      </c>
      <c r="D12734" s="98" t="s">
        <v>13</v>
      </c>
      <c r="E12734" s="98">
        <v>353587</v>
      </c>
      <c r="F12734" s="98"/>
      <c r="G12734" s="127" t="s">
        <v>1834</v>
      </c>
      <c r="H12734" s="128">
        <v>6050.86</v>
      </c>
      <c r="I12734" s="128">
        <v>0</v>
      </c>
      <c r="J12734" s="129">
        <v>6050.86</v>
      </c>
      <c r="K12734" s="101" t="s">
        <v>1388</v>
      </c>
    </row>
    <row r="12735" spans="1:11" ht="56.25" customHeight="1">
      <c r="A12735" s="98" t="s">
        <v>1832</v>
      </c>
      <c r="B12735" s="125" t="s">
        <v>1833</v>
      </c>
      <c r="C12735" s="126">
        <v>42459</v>
      </c>
      <c r="D12735" s="98" t="s">
        <v>13</v>
      </c>
      <c r="E12735" s="98">
        <v>353589</v>
      </c>
      <c r="F12735" s="98"/>
      <c r="G12735" s="127" t="s">
        <v>1834</v>
      </c>
      <c r="H12735" s="128">
        <v>6050.86</v>
      </c>
      <c r="I12735" s="128">
        <v>0</v>
      </c>
      <c r="J12735" s="129">
        <v>6050.86</v>
      </c>
      <c r="K12735" s="101" t="s">
        <v>1388</v>
      </c>
    </row>
    <row r="12736" spans="1:11" ht="56.25" customHeight="1">
      <c r="A12736" s="98" t="s">
        <v>1832</v>
      </c>
      <c r="B12736" s="125" t="s">
        <v>1833</v>
      </c>
      <c r="C12736" s="126">
        <v>42459</v>
      </c>
      <c r="D12736" s="98" t="s">
        <v>13</v>
      </c>
      <c r="E12736" s="98">
        <v>353591</v>
      </c>
      <c r="F12736" s="98"/>
      <c r="G12736" s="127" t="s">
        <v>1834</v>
      </c>
      <c r="H12736" s="128">
        <v>61784.52</v>
      </c>
      <c r="I12736" s="128">
        <v>0</v>
      </c>
      <c r="J12736" s="129">
        <v>61784.52</v>
      </c>
      <c r="K12736" s="101" t="s">
        <v>1388</v>
      </c>
    </row>
    <row r="12737" spans="1:11" ht="56.25" customHeight="1">
      <c r="A12737" s="98" t="s">
        <v>1832</v>
      </c>
      <c r="B12737" s="125" t="s">
        <v>1833</v>
      </c>
      <c r="C12737" s="126">
        <v>42459</v>
      </c>
      <c r="D12737" s="98" t="s">
        <v>13</v>
      </c>
      <c r="E12737" s="98">
        <v>353593</v>
      </c>
      <c r="F12737" s="98"/>
      <c r="G12737" s="127" t="s">
        <v>1834</v>
      </c>
      <c r="H12737" s="128">
        <v>17083.87</v>
      </c>
      <c r="I12737" s="128">
        <v>0</v>
      </c>
      <c r="J12737" s="129">
        <v>17083.87</v>
      </c>
      <c r="K12737" s="101" t="s">
        <v>1388</v>
      </c>
    </row>
    <row r="12738" spans="1:11" ht="56.25" customHeight="1">
      <c r="A12738" s="98" t="s">
        <v>1832</v>
      </c>
      <c r="B12738" s="125" t="s">
        <v>1833</v>
      </c>
      <c r="C12738" s="126">
        <v>42459</v>
      </c>
      <c r="D12738" s="98" t="s">
        <v>13</v>
      </c>
      <c r="E12738" s="98">
        <v>353595</v>
      </c>
      <c r="F12738" s="98"/>
      <c r="G12738" s="127" t="s">
        <v>1834</v>
      </c>
      <c r="H12738" s="128">
        <v>11348.91</v>
      </c>
      <c r="I12738" s="128">
        <v>0</v>
      </c>
      <c r="J12738" s="129">
        <v>11348.91</v>
      </c>
      <c r="K12738" s="101" t="s">
        <v>1388</v>
      </c>
    </row>
    <row r="12739" spans="1:11" ht="56.25" customHeight="1">
      <c r="A12739" s="98" t="s">
        <v>1832</v>
      </c>
      <c r="B12739" s="125" t="s">
        <v>1833</v>
      </c>
      <c r="C12739" s="126">
        <v>42459</v>
      </c>
      <c r="D12739" s="98" t="s">
        <v>13</v>
      </c>
      <c r="E12739" s="98">
        <v>353597</v>
      </c>
      <c r="F12739" s="98"/>
      <c r="G12739" s="127" t="s">
        <v>1834</v>
      </c>
      <c r="H12739" s="128">
        <v>47023.93</v>
      </c>
      <c r="I12739" s="128">
        <v>0</v>
      </c>
      <c r="J12739" s="129">
        <v>47023.93</v>
      </c>
      <c r="K12739" s="101" t="s">
        <v>1388</v>
      </c>
    </row>
    <row r="12740" spans="1:11" ht="56.25" customHeight="1">
      <c r="A12740" s="98" t="s">
        <v>1832</v>
      </c>
      <c r="B12740" s="125" t="s">
        <v>1833</v>
      </c>
      <c r="C12740" s="126">
        <v>42459</v>
      </c>
      <c r="D12740" s="98" t="s">
        <v>13</v>
      </c>
      <c r="E12740" s="98">
        <v>353599</v>
      </c>
      <c r="F12740" s="98"/>
      <c r="G12740" s="127" t="s">
        <v>1834</v>
      </c>
      <c r="H12740" s="128">
        <v>47023.93</v>
      </c>
      <c r="I12740" s="128">
        <v>0</v>
      </c>
      <c r="J12740" s="129">
        <v>47023.93</v>
      </c>
      <c r="K12740" s="101" t="s">
        <v>1388</v>
      </c>
    </row>
    <row r="12741" spans="1:11" ht="56.25" customHeight="1">
      <c r="A12741" s="98" t="s">
        <v>1832</v>
      </c>
      <c r="B12741" s="125" t="s">
        <v>1833</v>
      </c>
      <c r="C12741" s="126">
        <v>42459</v>
      </c>
      <c r="D12741" s="98" t="s">
        <v>13</v>
      </c>
      <c r="E12741" s="98">
        <v>353601</v>
      </c>
      <c r="F12741" s="98"/>
      <c r="G12741" s="127" t="s">
        <v>1834</v>
      </c>
      <c r="H12741" s="128">
        <v>47023.93</v>
      </c>
      <c r="I12741" s="128">
        <v>0</v>
      </c>
      <c r="J12741" s="129">
        <v>47023.93</v>
      </c>
      <c r="K12741" s="101" t="s">
        <v>1388</v>
      </c>
    </row>
    <row r="12742" spans="1:11" ht="56.25" customHeight="1">
      <c r="A12742" s="98" t="s">
        <v>1832</v>
      </c>
      <c r="B12742" s="125" t="s">
        <v>1833</v>
      </c>
      <c r="C12742" s="126">
        <v>42459</v>
      </c>
      <c r="D12742" s="98" t="s">
        <v>13</v>
      </c>
      <c r="E12742" s="98">
        <v>353603</v>
      </c>
      <c r="F12742" s="98"/>
      <c r="G12742" s="127" t="s">
        <v>1834</v>
      </c>
      <c r="H12742" s="128">
        <v>47023.93</v>
      </c>
      <c r="I12742" s="128">
        <v>0</v>
      </c>
      <c r="J12742" s="129">
        <v>47023.93</v>
      </c>
      <c r="K12742" s="101" t="s">
        <v>1388</v>
      </c>
    </row>
    <row r="12743" spans="1:11" ht="56.25" customHeight="1">
      <c r="A12743" s="98" t="s">
        <v>1832</v>
      </c>
      <c r="B12743" s="125" t="s">
        <v>1833</v>
      </c>
      <c r="C12743" s="126">
        <v>42459</v>
      </c>
      <c r="D12743" s="98" t="s">
        <v>13</v>
      </c>
      <c r="E12743" s="98">
        <v>353605</v>
      </c>
      <c r="F12743" s="98"/>
      <c r="G12743" s="127" t="s">
        <v>1834</v>
      </c>
      <c r="H12743" s="128">
        <v>56156.37</v>
      </c>
      <c r="I12743" s="128">
        <v>0</v>
      </c>
      <c r="J12743" s="129">
        <v>56156.37</v>
      </c>
      <c r="K12743" s="101" t="s">
        <v>1388</v>
      </c>
    </row>
    <row r="12744" spans="1:11" ht="56.25" customHeight="1">
      <c r="A12744" s="98" t="s">
        <v>1832</v>
      </c>
      <c r="B12744" s="125" t="s">
        <v>1833</v>
      </c>
      <c r="C12744" s="126">
        <v>42459</v>
      </c>
      <c r="D12744" s="98" t="s">
        <v>13</v>
      </c>
      <c r="E12744" s="98">
        <v>353607</v>
      </c>
      <c r="F12744" s="98"/>
      <c r="G12744" s="127" t="s">
        <v>1834</v>
      </c>
      <c r="H12744" s="128">
        <v>5557.97</v>
      </c>
      <c r="I12744" s="128">
        <v>0</v>
      </c>
      <c r="J12744" s="129">
        <v>5557.97</v>
      </c>
      <c r="K12744" s="101" t="s">
        <v>1388</v>
      </c>
    </row>
    <row r="12745" spans="1:11" ht="56.25" customHeight="1">
      <c r="A12745" s="98" t="s">
        <v>1832</v>
      </c>
      <c r="B12745" s="125" t="s">
        <v>1833</v>
      </c>
      <c r="C12745" s="126">
        <v>42459</v>
      </c>
      <c r="D12745" s="98" t="s">
        <v>13</v>
      </c>
      <c r="E12745" s="98">
        <v>353609</v>
      </c>
      <c r="F12745" s="98"/>
      <c r="G12745" s="127" t="s">
        <v>1834</v>
      </c>
      <c r="H12745" s="128">
        <v>3852.58</v>
      </c>
      <c r="I12745" s="128">
        <v>0</v>
      </c>
      <c r="J12745" s="129">
        <v>3852.58</v>
      </c>
      <c r="K12745" s="101" t="s">
        <v>1388</v>
      </c>
    </row>
    <row r="12746" spans="1:11" ht="56.25" customHeight="1">
      <c r="A12746" s="98" t="s">
        <v>1832</v>
      </c>
      <c r="B12746" s="125" t="s">
        <v>1833</v>
      </c>
      <c r="C12746" s="126">
        <v>42459</v>
      </c>
      <c r="D12746" s="98" t="s">
        <v>13</v>
      </c>
      <c r="E12746" s="98">
        <v>353611</v>
      </c>
      <c r="F12746" s="98"/>
      <c r="G12746" s="127" t="s">
        <v>1834</v>
      </c>
      <c r="H12746" s="128">
        <v>15726.07</v>
      </c>
      <c r="I12746" s="128">
        <v>0</v>
      </c>
      <c r="J12746" s="129">
        <v>15726.07</v>
      </c>
      <c r="K12746" s="101" t="s">
        <v>1388</v>
      </c>
    </row>
    <row r="12747" spans="1:11" ht="56.25" customHeight="1">
      <c r="A12747" s="98" t="s">
        <v>1832</v>
      </c>
      <c r="B12747" s="125" t="s">
        <v>1833</v>
      </c>
      <c r="C12747" s="126">
        <v>42459</v>
      </c>
      <c r="D12747" s="98" t="s">
        <v>13</v>
      </c>
      <c r="E12747" s="98">
        <v>353613</v>
      </c>
      <c r="F12747" s="98"/>
      <c r="G12747" s="127" t="s">
        <v>1834</v>
      </c>
      <c r="H12747" s="128">
        <v>12988.72</v>
      </c>
      <c r="I12747" s="128">
        <v>0</v>
      </c>
      <c r="J12747" s="129">
        <v>12988.72</v>
      </c>
      <c r="K12747" s="101" t="s">
        <v>1388</v>
      </c>
    </row>
    <row r="12748" spans="1:11" ht="56.25" customHeight="1">
      <c r="A12748" s="98" t="s">
        <v>1832</v>
      </c>
      <c r="B12748" s="125" t="s">
        <v>1833</v>
      </c>
      <c r="C12748" s="126">
        <v>42459</v>
      </c>
      <c r="D12748" s="98" t="s">
        <v>13</v>
      </c>
      <c r="E12748" s="98">
        <v>353615</v>
      </c>
      <c r="F12748" s="98"/>
      <c r="G12748" s="127" t="s">
        <v>1834</v>
      </c>
      <c r="H12748" s="128">
        <v>29940.06</v>
      </c>
      <c r="I12748" s="128">
        <v>0</v>
      </c>
      <c r="J12748" s="129">
        <v>29940.06</v>
      </c>
      <c r="K12748" s="101" t="s">
        <v>1388</v>
      </c>
    </row>
    <row r="12749" spans="1:11" ht="56.25" customHeight="1">
      <c r="A12749" s="98" t="s">
        <v>1832</v>
      </c>
      <c r="B12749" s="125" t="s">
        <v>1833</v>
      </c>
      <c r="C12749" s="126">
        <v>42459</v>
      </c>
      <c r="D12749" s="98" t="s">
        <v>13</v>
      </c>
      <c r="E12749" s="98">
        <v>353617</v>
      </c>
      <c r="F12749" s="98"/>
      <c r="G12749" s="127" t="s">
        <v>1834</v>
      </c>
      <c r="H12749" s="128">
        <v>35675.019999999997</v>
      </c>
      <c r="I12749" s="128">
        <v>0</v>
      </c>
      <c r="J12749" s="129">
        <v>35675.019999999997</v>
      </c>
      <c r="K12749" s="101" t="s">
        <v>1388</v>
      </c>
    </row>
    <row r="12750" spans="1:11" ht="56.25" customHeight="1">
      <c r="A12750" s="98" t="s">
        <v>1832</v>
      </c>
      <c r="B12750" s="125" t="s">
        <v>1833</v>
      </c>
      <c r="C12750" s="126">
        <v>42489</v>
      </c>
      <c r="D12750" s="98" t="s">
        <v>13</v>
      </c>
      <c r="E12750" s="98">
        <v>354655</v>
      </c>
      <c r="F12750" s="98"/>
      <c r="G12750" s="127" t="s">
        <v>1834</v>
      </c>
      <c r="H12750" s="128">
        <v>2198009.38</v>
      </c>
      <c r="I12750" s="128">
        <v>0</v>
      </c>
      <c r="J12750" s="129">
        <v>2198009.38</v>
      </c>
      <c r="K12750" s="101" t="s">
        <v>1388</v>
      </c>
    </row>
    <row r="12751" spans="1:11" ht="56.25" customHeight="1">
      <c r="A12751" s="98" t="s">
        <v>1832</v>
      </c>
      <c r="B12751" s="125" t="s">
        <v>1833</v>
      </c>
      <c r="C12751" s="126">
        <v>42489</v>
      </c>
      <c r="D12751" s="98" t="s">
        <v>13</v>
      </c>
      <c r="E12751" s="98">
        <v>354657</v>
      </c>
      <c r="F12751" s="98"/>
      <c r="G12751" s="127" t="s">
        <v>1834</v>
      </c>
      <c r="H12751" s="128">
        <v>2198009.38</v>
      </c>
      <c r="I12751" s="128">
        <v>0</v>
      </c>
      <c r="J12751" s="129">
        <v>2198009.38</v>
      </c>
      <c r="K12751" s="101" t="s">
        <v>1388</v>
      </c>
    </row>
    <row r="12752" spans="1:11" ht="56.25" customHeight="1">
      <c r="A12752" s="98" t="s">
        <v>1832</v>
      </c>
      <c r="B12752" s="125" t="s">
        <v>1833</v>
      </c>
      <c r="C12752" s="126">
        <v>42489</v>
      </c>
      <c r="D12752" s="98" t="s">
        <v>13</v>
      </c>
      <c r="E12752" s="98">
        <v>354659</v>
      </c>
      <c r="F12752" s="98"/>
      <c r="G12752" s="127" t="s">
        <v>1834</v>
      </c>
      <c r="H12752" s="128">
        <v>2198009.38</v>
      </c>
      <c r="I12752" s="128">
        <v>0</v>
      </c>
      <c r="J12752" s="129">
        <v>2198009.38</v>
      </c>
      <c r="K12752" s="101" t="s">
        <v>1388</v>
      </c>
    </row>
    <row r="12753" spans="1:11" ht="56.25" customHeight="1">
      <c r="A12753" s="98" t="s">
        <v>1832</v>
      </c>
      <c r="B12753" s="125" t="s">
        <v>1833</v>
      </c>
      <c r="C12753" s="126">
        <v>42489</v>
      </c>
      <c r="D12753" s="98" t="s">
        <v>13</v>
      </c>
      <c r="E12753" s="98">
        <v>354661</v>
      </c>
      <c r="F12753" s="98"/>
      <c r="G12753" s="127" t="s">
        <v>1834</v>
      </c>
      <c r="H12753" s="128">
        <v>2198009.38</v>
      </c>
      <c r="I12753" s="128">
        <v>0</v>
      </c>
      <c r="J12753" s="129">
        <v>2198009.38</v>
      </c>
      <c r="K12753" s="101" t="s">
        <v>1388</v>
      </c>
    </row>
    <row r="12754" spans="1:11" ht="56.25" customHeight="1">
      <c r="A12754" s="98" t="s">
        <v>1832</v>
      </c>
      <c r="B12754" s="125" t="s">
        <v>1833</v>
      </c>
      <c r="C12754" s="126">
        <v>42489</v>
      </c>
      <c r="D12754" s="98" t="s">
        <v>13</v>
      </c>
      <c r="E12754" s="98">
        <v>354663</v>
      </c>
      <c r="F12754" s="98"/>
      <c r="G12754" s="127" t="s">
        <v>1834</v>
      </c>
      <c r="H12754" s="128">
        <v>2198009.38</v>
      </c>
      <c r="I12754" s="128">
        <v>0</v>
      </c>
      <c r="J12754" s="129">
        <v>2198009.38</v>
      </c>
      <c r="K12754" s="101" t="s">
        <v>1388</v>
      </c>
    </row>
    <row r="12755" spans="1:11" ht="56.25" customHeight="1">
      <c r="A12755" s="98" t="s">
        <v>1832</v>
      </c>
      <c r="B12755" s="125" t="s">
        <v>1833</v>
      </c>
      <c r="C12755" s="126">
        <v>42489</v>
      </c>
      <c r="D12755" s="98" t="s">
        <v>13</v>
      </c>
      <c r="E12755" s="98">
        <v>354665</v>
      </c>
      <c r="F12755" s="98"/>
      <c r="G12755" s="127" t="s">
        <v>1834</v>
      </c>
      <c r="H12755" s="128">
        <v>6037090.9299999997</v>
      </c>
      <c r="I12755" s="128">
        <v>0</v>
      </c>
      <c r="J12755" s="129">
        <v>6037090.9299999997</v>
      </c>
      <c r="K12755" s="101" t="s">
        <v>1388</v>
      </c>
    </row>
    <row r="12756" spans="1:11" ht="56.25" customHeight="1">
      <c r="A12756" s="98" t="s">
        <v>1832</v>
      </c>
      <c r="B12756" s="125" t="s">
        <v>1833</v>
      </c>
      <c r="C12756" s="126">
        <v>42489</v>
      </c>
      <c r="D12756" s="98" t="s">
        <v>13</v>
      </c>
      <c r="E12756" s="98">
        <v>354667</v>
      </c>
      <c r="F12756" s="98"/>
      <c r="G12756" s="127" t="s">
        <v>1834</v>
      </c>
      <c r="H12756" s="128">
        <v>6037090.9299999997</v>
      </c>
      <c r="I12756" s="128">
        <v>0</v>
      </c>
      <c r="J12756" s="129">
        <v>6037090.9299999997</v>
      </c>
      <c r="K12756" s="101" t="s">
        <v>1388</v>
      </c>
    </row>
    <row r="12757" spans="1:11" ht="56.25" customHeight="1">
      <c r="A12757" s="98" t="s">
        <v>1832</v>
      </c>
      <c r="B12757" s="125" t="s">
        <v>1833</v>
      </c>
      <c r="C12757" s="126">
        <v>42489</v>
      </c>
      <c r="D12757" s="98" t="s">
        <v>13</v>
      </c>
      <c r="E12757" s="98">
        <v>354669</v>
      </c>
      <c r="F12757" s="98"/>
      <c r="G12757" s="127" t="s">
        <v>1834</v>
      </c>
      <c r="H12757" s="128">
        <v>6037090.9299999997</v>
      </c>
      <c r="I12757" s="128">
        <v>0</v>
      </c>
      <c r="J12757" s="129">
        <v>6037090.9299999997</v>
      </c>
      <c r="K12757" s="101" t="s">
        <v>1388</v>
      </c>
    </row>
    <row r="12758" spans="1:11" ht="56.25" customHeight="1">
      <c r="A12758" s="98" t="s">
        <v>1832</v>
      </c>
      <c r="B12758" s="125" t="s">
        <v>1833</v>
      </c>
      <c r="C12758" s="126">
        <v>42489</v>
      </c>
      <c r="D12758" s="98" t="s">
        <v>13</v>
      </c>
      <c r="E12758" s="98">
        <v>354671</v>
      </c>
      <c r="F12758" s="98"/>
      <c r="G12758" s="127" t="s">
        <v>1834</v>
      </c>
      <c r="H12758" s="128">
        <v>6037090.9299999997</v>
      </c>
      <c r="I12758" s="128">
        <v>0</v>
      </c>
      <c r="J12758" s="129">
        <v>6037090.9299999997</v>
      </c>
      <c r="K12758" s="101" t="s">
        <v>1388</v>
      </c>
    </row>
    <row r="12759" spans="1:11" ht="56.25" customHeight="1">
      <c r="A12759" s="98" t="s">
        <v>1832</v>
      </c>
      <c r="B12759" s="125" t="s">
        <v>1833</v>
      </c>
      <c r="C12759" s="126">
        <v>42489</v>
      </c>
      <c r="D12759" s="98" t="s">
        <v>13</v>
      </c>
      <c r="E12759" s="98">
        <v>354673</v>
      </c>
      <c r="F12759" s="98"/>
      <c r="G12759" s="127" t="s">
        <v>1834</v>
      </c>
      <c r="H12759" s="128">
        <v>6037090.9299999997</v>
      </c>
      <c r="I12759" s="128">
        <v>0</v>
      </c>
      <c r="J12759" s="129">
        <v>6037090.9299999997</v>
      </c>
      <c r="K12759" s="101" t="s">
        <v>1388</v>
      </c>
    </row>
    <row r="12760" spans="1:11" ht="56.25" customHeight="1">
      <c r="A12760" s="98" t="s">
        <v>1832</v>
      </c>
      <c r="B12760" s="125" t="s">
        <v>1833</v>
      </c>
      <c r="C12760" s="126">
        <v>42489</v>
      </c>
      <c r="D12760" s="98" t="s">
        <v>13</v>
      </c>
      <c r="E12760" s="98">
        <v>354675</v>
      </c>
      <c r="F12760" s="98"/>
      <c r="G12760" s="127" t="s">
        <v>1834</v>
      </c>
      <c r="H12760" s="128">
        <v>5114035.1900000004</v>
      </c>
      <c r="I12760" s="128">
        <v>0</v>
      </c>
      <c r="J12760" s="129">
        <v>5114035.1900000004</v>
      </c>
      <c r="K12760" s="101" t="s">
        <v>1388</v>
      </c>
    </row>
    <row r="12761" spans="1:11" ht="56.25" customHeight="1">
      <c r="A12761" s="98" t="s">
        <v>1832</v>
      </c>
      <c r="B12761" s="125" t="s">
        <v>1833</v>
      </c>
      <c r="C12761" s="126">
        <v>42489</v>
      </c>
      <c r="D12761" s="98" t="s">
        <v>13</v>
      </c>
      <c r="E12761" s="98">
        <v>354677</v>
      </c>
      <c r="F12761" s="98"/>
      <c r="G12761" s="127" t="s">
        <v>1834</v>
      </c>
      <c r="H12761" s="128">
        <v>5114035.1900000004</v>
      </c>
      <c r="I12761" s="128">
        <v>0</v>
      </c>
      <c r="J12761" s="129">
        <v>5114035.1900000004</v>
      </c>
      <c r="K12761" s="101" t="s">
        <v>1388</v>
      </c>
    </row>
    <row r="12762" spans="1:11" ht="56.25" customHeight="1">
      <c r="A12762" s="98" t="s">
        <v>1832</v>
      </c>
      <c r="B12762" s="125" t="s">
        <v>1833</v>
      </c>
      <c r="C12762" s="126">
        <v>42489</v>
      </c>
      <c r="D12762" s="98" t="s">
        <v>13</v>
      </c>
      <c r="E12762" s="98">
        <v>354679</v>
      </c>
      <c r="F12762" s="98"/>
      <c r="G12762" s="127" t="s">
        <v>1834</v>
      </c>
      <c r="H12762" s="128">
        <v>5114035.1900000004</v>
      </c>
      <c r="I12762" s="128">
        <v>0</v>
      </c>
      <c r="J12762" s="129">
        <v>5114035.1900000004</v>
      </c>
      <c r="K12762" s="101" t="s">
        <v>1388</v>
      </c>
    </row>
    <row r="12763" spans="1:11" ht="56.25" customHeight="1">
      <c r="A12763" s="98" t="s">
        <v>1832</v>
      </c>
      <c r="B12763" s="125" t="s">
        <v>1833</v>
      </c>
      <c r="C12763" s="126">
        <v>42489</v>
      </c>
      <c r="D12763" s="98" t="s">
        <v>13</v>
      </c>
      <c r="E12763" s="98">
        <v>354681</v>
      </c>
      <c r="F12763" s="98"/>
      <c r="G12763" s="127" t="s">
        <v>1834</v>
      </c>
      <c r="H12763" s="128">
        <v>5114035.1900000004</v>
      </c>
      <c r="I12763" s="128">
        <v>0</v>
      </c>
      <c r="J12763" s="129">
        <v>5114035.1900000004</v>
      </c>
      <c r="K12763" s="101" t="s">
        <v>1388</v>
      </c>
    </row>
    <row r="12764" spans="1:11" ht="56.25" customHeight="1">
      <c r="A12764" s="98" t="s">
        <v>1832</v>
      </c>
      <c r="B12764" s="125" t="s">
        <v>1833</v>
      </c>
      <c r="C12764" s="126">
        <v>42489</v>
      </c>
      <c r="D12764" s="98" t="s">
        <v>13</v>
      </c>
      <c r="E12764" s="98">
        <v>354683</v>
      </c>
      <c r="F12764" s="98"/>
      <c r="G12764" s="127" t="s">
        <v>1834</v>
      </c>
      <c r="H12764" s="128">
        <v>5114035.1900000004</v>
      </c>
      <c r="I12764" s="128">
        <v>0</v>
      </c>
      <c r="J12764" s="129">
        <v>5114035.1900000004</v>
      </c>
      <c r="K12764" s="101" t="s">
        <v>1388</v>
      </c>
    </row>
    <row r="12765" spans="1:11" ht="56.25" customHeight="1">
      <c r="A12765" s="98" t="s">
        <v>1832</v>
      </c>
      <c r="B12765" s="125" t="s">
        <v>1833</v>
      </c>
      <c r="C12765" s="126">
        <v>42489</v>
      </c>
      <c r="D12765" s="98" t="s">
        <v>13</v>
      </c>
      <c r="E12765" s="98">
        <v>354685</v>
      </c>
      <c r="F12765" s="98"/>
      <c r="G12765" s="127" t="s">
        <v>1834</v>
      </c>
      <c r="H12765" s="128">
        <v>14046298.300000001</v>
      </c>
      <c r="I12765" s="128">
        <v>0</v>
      </c>
      <c r="J12765" s="129">
        <v>14046298.300000001</v>
      </c>
      <c r="K12765" s="101" t="s">
        <v>1388</v>
      </c>
    </row>
    <row r="12766" spans="1:11" ht="56.25" customHeight="1">
      <c r="A12766" s="98" t="s">
        <v>1832</v>
      </c>
      <c r="B12766" s="125" t="s">
        <v>1833</v>
      </c>
      <c r="C12766" s="126">
        <v>42489</v>
      </c>
      <c r="D12766" s="98" t="s">
        <v>13</v>
      </c>
      <c r="E12766" s="98">
        <v>354687</v>
      </c>
      <c r="F12766" s="98"/>
      <c r="G12766" s="127" t="s">
        <v>1834</v>
      </c>
      <c r="H12766" s="128">
        <v>14046298.300000001</v>
      </c>
      <c r="I12766" s="128">
        <v>0</v>
      </c>
      <c r="J12766" s="129">
        <v>14046298.300000001</v>
      </c>
      <c r="K12766" s="101" t="s">
        <v>1388</v>
      </c>
    </row>
    <row r="12767" spans="1:11" ht="56.25" customHeight="1">
      <c r="A12767" s="98" t="s">
        <v>1832</v>
      </c>
      <c r="B12767" s="125" t="s">
        <v>1833</v>
      </c>
      <c r="C12767" s="126">
        <v>42489</v>
      </c>
      <c r="D12767" s="98" t="s">
        <v>13</v>
      </c>
      <c r="E12767" s="98">
        <v>354689</v>
      </c>
      <c r="F12767" s="98"/>
      <c r="G12767" s="127" t="s">
        <v>1834</v>
      </c>
      <c r="H12767" s="128">
        <v>14046298.300000001</v>
      </c>
      <c r="I12767" s="128">
        <v>0</v>
      </c>
      <c r="J12767" s="129">
        <v>14046298.300000001</v>
      </c>
      <c r="K12767" s="101" t="s">
        <v>1388</v>
      </c>
    </row>
    <row r="12768" spans="1:11" ht="56.25" customHeight="1">
      <c r="A12768" s="98" t="s">
        <v>1832</v>
      </c>
      <c r="B12768" s="125" t="s">
        <v>1833</v>
      </c>
      <c r="C12768" s="126">
        <v>42489</v>
      </c>
      <c r="D12768" s="98" t="s">
        <v>13</v>
      </c>
      <c r="E12768" s="98">
        <v>354691</v>
      </c>
      <c r="F12768" s="98"/>
      <c r="G12768" s="127" t="s">
        <v>1834</v>
      </c>
      <c r="H12768" s="128">
        <v>14046298.300000001</v>
      </c>
      <c r="I12768" s="128">
        <v>0</v>
      </c>
      <c r="J12768" s="129">
        <v>14046298.300000001</v>
      </c>
      <c r="K12768" s="101" t="s">
        <v>1388</v>
      </c>
    </row>
    <row r="12769" spans="1:11" ht="56.25" customHeight="1">
      <c r="A12769" s="98" t="s">
        <v>1832</v>
      </c>
      <c r="B12769" s="125" t="s">
        <v>1833</v>
      </c>
      <c r="C12769" s="126">
        <v>42489</v>
      </c>
      <c r="D12769" s="98" t="s">
        <v>13</v>
      </c>
      <c r="E12769" s="98">
        <v>354693</v>
      </c>
      <c r="F12769" s="98"/>
      <c r="G12769" s="127" t="s">
        <v>1834</v>
      </c>
      <c r="H12769" s="128">
        <v>14046298.300000001</v>
      </c>
      <c r="I12769" s="128">
        <v>0</v>
      </c>
      <c r="J12769" s="129">
        <v>14046298.300000001</v>
      </c>
      <c r="K12769" s="101" t="s">
        <v>1388</v>
      </c>
    </row>
    <row r="12770" spans="1:11" ht="56.25" customHeight="1">
      <c r="A12770" s="98" t="s">
        <v>1832</v>
      </c>
      <c r="B12770" s="125" t="s">
        <v>1833</v>
      </c>
      <c r="C12770" s="126">
        <v>42489</v>
      </c>
      <c r="D12770" s="98" t="s">
        <v>13</v>
      </c>
      <c r="E12770" s="98">
        <v>354695</v>
      </c>
      <c r="F12770" s="98"/>
      <c r="G12770" s="127" t="s">
        <v>1834</v>
      </c>
      <c r="H12770" s="128">
        <v>2584248.64</v>
      </c>
      <c r="I12770" s="128">
        <v>0</v>
      </c>
      <c r="J12770" s="129">
        <v>2584248.64</v>
      </c>
      <c r="K12770" s="101" t="s">
        <v>1388</v>
      </c>
    </row>
    <row r="12771" spans="1:11" ht="56.25" customHeight="1">
      <c r="A12771" s="98" t="s">
        <v>1832</v>
      </c>
      <c r="B12771" s="125" t="s">
        <v>1833</v>
      </c>
      <c r="C12771" s="126">
        <v>42489</v>
      </c>
      <c r="D12771" s="98" t="s">
        <v>13</v>
      </c>
      <c r="E12771" s="98">
        <v>354697</v>
      </c>
      <c r="F12771" s="98"/>
      <c r="G12771" s="127" t="s">
        <v>1834</v>
      </c>
      <c r="H12771" s="128">
        <v>2584248.64</v>
      </c>
      <c r="I12771" s="128">
        <v>0</v>
      </c>
      <c r="J12771" s="129">
        <v>2584248.64</v>
      </c>
      <c r="K12771" s="101" t="s">
        <v>1388</v>
      </c>
    </row>
    <row r="12772" spans="1:11" ht="56.25" customHeight="1">
      <c r="A12772" s="98" t="s">
        <v>1832</v>
      </c>
      <c r="B12772" s="125" t="s">
        <v>1833</v>
      </c>
      <c r="C12772" s="126">
        <v>42489</v>
      </c>
      <c r="D12772" s="98" t="s">
        <v>13</v>
      </c>
      <c r="E12772" s="98">
        <v>354699</v>
      </c>
      <c r="F12772" s="98"/>
      <c r="G12772" s="127" t="s">
        <v>1834</v>
      </c>
      <c r="H12772" s="128">
        <v>2584248.64</v>
      </c>
      <c r="I12772" s="128">
        <v>0</v>
      </c>
      <c r="J12772" s="129">
        <v>2584248.64</v>
      </c>
      <c r="K12772" s="101" t="s">
        <v>1388</v>
      </c>
    </row>
    <row r="12773" spans="1:11" ht="56.25" customHeight="1">
      <c r="A12773" s="98" t="s">
        <v>1832</v>
      </c>
      <c r="B12773" s="125" t="s">
        <v>1833</v>
      </c>
      <c r="C12773" s="126">
        <v>42489</v>
      </c>
      <c r="D12773" s="98" t="s">
        <v>13</v>
      </c>
      <c r="E12773" s="98">
        <v>354701</v>
      </c>
      <c r="F12773" s="98"/>
      <c r="G12773" s="127" t="s">
        <v>1834</v>
      </c>
      <c r="H12773" s="128">
        <v>2584248.64</v>
      </c>
      <c r="I12773" s="128">
        <v>0</v>
      </c>
      <c r="J12773" s="129">
        <v>2584248.64</v>
      </c>
      <c r="K12773" s="101" t="s">
        <v>1388</v>
      </c>
    </row>
    <row r="12774" spans="1:11" ht="56.25" customHeight="1">
      <c r="A12774" s="98" t="s">
        <v>1832</v>
      </c>
      <c r="B12774" s="125" t="s">
        <v>1833</v>
      </c>
      <c r="C12774" s="126">
        <v>42489</v>
      </c>
      <c r="D12774" s="98" t="s">
        <v>13</v>
      </c>
      <c r="E12774" s="98">
        <v>354703</v>
      </c>
      <c r="F12774" s="98"/>
      <c r="G12774" s="127" t="s">
        <v>1834</v>
      </c>
      <c r="H12774" s="128">
        <v>2584248.64</v>
      </c>
      <c r="I12774" s="128">
        <v>0</v>
      </c>
      <c r="J12774" s="129">
        <v>2584248.64</v>
      </c>
      <c r="K12774" s="101" t="s">
        <v>1388</v>
      </c>
    </row>
    <row r="12775" spans="1:11" ht="56.25" customHeight="1">
      <c r="A12775" s="98" t="s">
        <v>1832</v>
      </c>
      <c r="B12775" s="125" t="s">
        <v>1833</v>
      </c>
      <c r="C12775" s="126">
        <v>42489</v>
      </c>
      <c r="D12775" s="98" t="s">
        <v>13</v>
      </c>
      <c r="E12775" s="98">
        <v>354705</v>
      </c>
      <c r="F12775" s="98"/>
      <c r="G12775" s="127" t="s">
        <v>1834</v>
      </c>
      <c r="H12775" s="128">
        <v>755879.46</v>
      </c>
      <c r="I12775" s="128">
        <v>0</v>
      </c>
      <c r="J12775" s="129">
        <v>755879.46</v>
      </c>
      <c r="K12775" s="101" t="s">
        <v>1388</v>
      </c>
    </row>
    <row r="12776" spans="1:11" ht="56.25" customHeight="1">
      <c r="A12776" s="98" t="s">
        <v>1832</v>
      </c>
      <c r="B12776" s="125" t="s">
        <v>1833</v>
      </c>
      <c r="C12776" s="126">
        <v>42489</v>
      </c>
      <c r="D12776" s="98" t="s">
        <v>13</v>
      </c>
      <c r="E12776" s="98">
        <v>354707</v>
      </c>
      <c r="F12776" s="98"/>
      <c r="G12776" s="127" t="s">
        <v>1834</v>
      </c>
      <c r="H12776" s="128">
        <v>179857.88</v>
      </c>
      <c r="I12776" s="128">
        <v>0</v>
      </c>
      <c r="J12776" s="129">
        <v>179857.88</v>
      </c>
      <c r="K12776" s="101" t="s">
        <v>1388</v>
      </c>
    </row>
    <row r="12777" spans="1:11" ht="56.25" customHeight="1">
      <c r="A12777" s="98" t="s">
        <v>1832</v>
      </c>
      <c r="B12777" s="125" t="s">
        <v>1833</v>
      </c>
      <c r="C12777" s="126">
        <v>42489</v>
      </c>
      <c r="D12777" s="98" t="s">
        <v>13</v>
      </c>
      <c r="E12777" s="98">
        <v>354709</v>
      </c>
      <c r="F12777" s="98"/>
      <c r="G12777" s="127" t="s">
        <v>1834</v>
      </c>
      <c r="H12777" s="128">
        <v>2916188.47</v>
      </c>
      <c r="I12777" s="128">
        <v>0</v>
      </c>
      <c r="J12777" s="129">
        <v>2916188.47</v>
      </c>
      <c r="K12777" s="101" t="s">
        <v>1388</v>
      </c>
    </row>
    <row r="12778" spans="1:11" ht="56.25" customHeight="1">
      <c r="A12778" s="98" t="s">
        <v>1832</v>
      </c>
      <c r="B12778" s="125" t="s">
        <v>1833</v>
      </c>
      <c r="C12778" s="126">
        <v>42489</v>
      </c>
      <c r="D12778" s="98" t="s">
        <v>13</v>
      </c>
      <c r="E12778" s="98">
        <v>354711</v>
      </c>
      <c r="F12778" s="98"/>
      <c r="G12778" s="127" t="s">
        <v>1834</v>
      </c>
      <c r="H12778" s="128">
        <v>544092.93999999994</v>
      </c>
      <c r="I12778" s="128">
        <v>0</v>
      </c>
      <c r="J12778" s="129">
        <v>544092.93999999994</v>
      </c>
      <c r="K12778" s="101" t="s">
        <v>1388</v>
      </c>
    </row>
    <row r="12779" spans="1:11" ht="56.25" customHeight="1">
      <c r="A12779" s="98" t="s">
        <v>1832</v>
      </c>
      <c r="B12779" s="125" t="s">
        <v>1833</v>
      </c>
      <c r="C12779" s="126">
        <v>42489</v>
      </c>
      <c r="D12779" s="98" t="s">
        <v>13</v>
      </c>
      <c r="E12779" s="98">
        <v>354713</v>
      </c>
      <c r="F12779" s="98"/>
      <c r="G12779" s="127" t="s">
        <v>1834</v>
      </c>
      <c r="H12779" s="128">
        <v>2076111.77</v>
      </c>
      <c r="I12779" s="128">
        <v>0</v>
      </c>
      <c r="J12779" s="129">
        <v>2076111.77</v>
      </c>
      <c r="K12779" s="101" t="s">
        <v>1388</v>
      </c>
    </row>
    <row r="12780" spans="1:11" ht="56.25" customHeight="1">
      <c r="A12780" s="98" t="s">
        <v>1832</v>
      </c>
      <c r="B12780" s="125" t="s">
        <v>1833</v>
      </c>
      <c r="C12780" s="126">
        <v>42489</v>
      </c>
      <c r="D12780" s="98" t="s">
        <v>13</v>
      </c>
      <c r="E12780" s="98">
        <v>354715</v>
      </c>
      <c r="F12780" s="98"/>
      <c r="G12780" s="127" t="s">
        <v>1834</v>
      </c>
      <c r="H12780" s="128">
        <v>1494415.19</v>
      </c>
      <c r="I12780" s="128">
        <v>0</v>
      </c>
      <c r="J12780" s="129">
        <v>1494415.19</v>
      </c>
      <c r="K12780" s="101" t="s">
        <v>1388</v>
      </c>
    </row>
    <row r="12781" spans="1:11" ht="56.25" customHeight="1">
      <c r="A12781" s="98" t="s">
        <v>1832</v>
      </c>
      <c r="B12781" s="125" t="s">
        <v>1833</v>
      </c>
      <c r="C12781" s="126">
        <v>42489</v>
      </c>
      <c r="D12781" s="98" t="s">
        <v>13</v>
      </c>
      <c r="E12781" s="98">
        <v>354717</v>
      </c>
      <c r="F12781" s="98"/>
      <c r="G12781" s="127" t="s">
        <v>1834</v>
      </c>
      <c r="H12781" s="128">
        <v>8009654.2300000004</v>
      </c>
      <c r="I12781" s="128">
        <v>0</v>
      </c>
      <c r="J12781" s="129">
        <v>8009654.2300000004</v>
      </c>
      <c r="K12781" s="101" t="s">
        <v>1388</v>
      </c>
    </row>
    <row r="12782" spans="1:11" ht="56.25" customHeight="1">
      <c r="A12782" s="98" t="s">
        <v>1832</v>
      </c>
      <c r="B12782" s="125" t="s">
        <v>1833</v>
      </c>
      <c r="C12782" s="126">
        <v>42489</v>
      </c>
      <c r="D12782" s="98" t="s">
        <v>13</v>
      </c>
      <c r="E12782" s="98">
        <v>354719</v>
      </c>
      <c r="F12782" s="98"/>
      <c r="G12782" s="127" t="s">
        <v>1834</v>
      </c>
      <c r="H12782" s="128">
        <v>494000.81</v>
      </c>
      <c r="I12782" s="128">
        <v>0</v>
      </c>
      <c r="J12782" s="129">
        <v>494000.81</v>
      </c>
      <c r="K12782" s="101" t="s">
        <v>1388</v>
      </c>
    </row>
    <row r="12783" spans="1:11" ht="56.25" customHeight="1">
      <c r="A12783" s="98" t="s">
        <v>1832</v>
      </c>
      <c r="B12783" s="125" t="s">
        <v>1833</v>
      </c>
      <c r="C12783" s="126">
        <v>42489</v>
      </c>
      <c r="D12783" s="98" t="s">
        <v>13</v>
      </c>
      <c r="E12783" s="98">
        <v>354721</v>
      </c>
      <c r="F12783" s="98"/>
      <c r="G12783" s="127" t="s">
        <v>1834</v>
      </c>
      <c r="H12783" s="128">
        <v>1265922.93</v>
      </c>
      <c r="I12783" s="128">
        <v>0</v>
      </c>
      <c r="J12783" s="129">
        <v>1265922.93</v>
      </c>
      <c r="K12783" s="101" t="s">
        <v>1388</v>
      </c>
    </row>
    <row r="12784" spans="1:11" ht="56.25" customHeight="1">
      <c r="A12784" s="98" t="s">
        <v>1832</v>
      </c>
      <c r="B12784" s="125" t="s">
        <v>1833</v>
      </c>
      <c r="C12784" s="126">
        <v>42489</v>
      </c>
      <c r="D12784" s="98" t="s">
        <v>13</v>
      </c>
      <c r="E12784" s="98">
        <v>354723</v>
      </c>
      <c r="F12784" s="98"/>
      <c r="G12784" s="127" t="s">
        <v>1834</v>
      </c>
      <c r="H12784" s="128">
        <v>1758679.54</v>
      </c>
      <c r="I12784" s="128">
        <v>0</v>
      </c>
      <c r="J12784" s="129">
        <v>1758679.54</v>
      </c>
      <c r="K12784" s="101" t="s">
        <v>1388</v>
      </c>
    </row>
    <row r="12785" spans="1:11" ht="56.25" customHeight="1">
      <c r="A12785" s="98" t="s">
        <v>1832</v>
      </c>
      <c r="B12785" s="125" t="s">
        <v>1833</v>
      </c>
      <c r="C12785" s="126">
        <v>42489</v>
      </c>
      <c r="D12785" s="98" t="s">
        <v>13</v>
      </c>
      <c r="E12785" s="98">
        <v>354725</v>
      </c>
      <c r="F12785" s="98"/>
      <c r="G12785" s="127" t="s">
        <v>1834</v>
      </c>
      <c r="H12785" s="128">
        <v>6784998.5199999996</v>
      </c>
      <c r="I12785" s="128">
        <v>0</v>
      </c>
      <c r="J12785" s="129">
        <v>6784998.5199999996</v>
      </c>
      <c r="K12785" s="101" t="s">
        <v>1388</v>
      </c>
    </row>
    <row r="12786" spans="1:11" ht="56.25" customHeight="1">
      <c r="A12786" s="98" t="s">
        <v>1832</v>
      </c>
      <c r="B12786" s="125" t="s">
        <v>1833</v>
      </c>
      <c r="C12786" s="126">
        <v>42489</v>
      </c>
      <c r="D12786" s="98" t="s">
        <v>13</v>
      </c>
      <c r="E12786" s="98">
        <v>354727</v>
      </c>
      <c r="F12786" s="98"/>
      <c r="G12786" s="127" t="s">
        <v>1834</v>
      </c>
      <c r="H12786" s="128">
        <v>418469.33</v>
      </c>
      <c r="I12786" s="128">
        <v>0</v>
      </c>
      <c r="J12786" s="129">
        <v>418469.33</v>
      </c>
      <c r="K12786" s="101" t="s">
        <v>1388</v>
      </c>
    </row>
    <row r="12787" spans="1:11" ht="56.25" customHeight="1">
      <c r="A12787" s="98" t="s">
        <v>1832</v>
      </c>
      <c r="B12787" s="125" t="s">
        <v>1833</v>
      </c>
      <c r="C12787" s="126">
        <v>42489</v>
      </c>
      <c r="D12787" s="98" t="s">
        <v>13</v>
      </c>
      <c r="E12787" s="98">
        <v>354729</v>
      </c>
      <c r="F12787" s="98"/>
      <c r="G12787" s="127" t="s">
        <v>1834</v>
      </c>
      <c r="H12787" s="128">
        <v>1149375.1599999999</v>
      </c>
      <c r="I12787" s="128">
        <v>0</v>
      </c>
      <c r="J12787" s="129">
        <v>1149375.1599999999</v>
      </c>
      <c r="K12787" s="101" t="s">
        <v>1388</v>
      </c>
    </row>
    <row r="12788" spans="1:11" ht="56.25" customHeight="1">
      <c r="A12788" s="98" t="s">
        <v>1832</v>
      </c>
      <c r="B12788" s="125" t="s">
        <v>1833</v>
      </c>
      <c r="C12788" s="126">
        <v>42489</v>
      </c>
      <c r="D12788" s="98" t="s">
        <v>13</v>
      </c>
      <c r="E12788" s="98">
        <v>354731</v>
      </c>
      <c r="F12788" s="98"/>
      <c r="G12788" s="127" t="s">
        <v>1834</v>
      </c>
      <c r="H12788" s="128">
        <v>18635795.460000001</v>
      </c>
      <c r="I12788" s="128">
        <v>0</v>
      </c>
      <c r="J12788" s="129">
        <v>18635795.460000001</v>
      </c>
      <c r="K12788" s="101" t="s">
        <v>1388</v>
      </c>
    </row>
    <row r="12789" spans="1:11" ht="56.25" customHeight="1">
      <c r="A12789" s="98" t="s">
        <v>1832</v>
      </c>
      <c r="B12789" s="125" t="s">
        <v>1833</v>
      </c>
      <c r="C12789" s="126">
        <v>42489</v>
      </c>
      <c r="D12789" s="98" t="s">
        <v>13</v>
      </c>
      <c r="E12789" s="98">
        <v>354733</v>
      </c>
      <c r="F12789" s="98"/>
      <c r="G12789" s="127" t="s">
        <v>1834</v>
      </c>
      <c r="H12789" s="128">
        <v>3477005.95</v>
      </c>
      <c r="I12789" s="128">
        <v>0</v>
      </c>
      <c r="J12789" s="129">
        <v>3477005.95</v>
      </c>
      <c r="K12789" s="101" t="s">
        <v>1388</v>
      </c>
    </row>
    <row r="12790" spans="1:11" ht="56.25" customHeight="1">
      <c r="A12790" s="98" t="s">
        <v>1832</v>
      </c>
      <c r="B12790" s="125" t="s">
        <v>1833</v>
      </c>
      <c r="C12790" s="126">
        <v>42489</v>
      </c>
      <c r="D12790" s="98" t="s">
        <v>13</v>
      </c>
      <c r="E12790" s="98">
        <v>354735</v>
      </c>
      <c r="F12790" s="98"/>
      <c r="G12790" s="127" t="s">
        <v>1834</v>
      </c>
      <c r="H12790" s="128">
        <v>4830420.0199999996</v>
      </c>
      <c r="I12790" s="128">
        <v>0</v>
      </c>
      <c r="J12790" s="129">
        <v>4830420.0199999996</v>
      </c>
      <c r="K12790" s="101" t="s">
        <v>1388</v>
      </c>
    </row>
    <row r="12791" spans="1:11" ht="56.25" customHeight="1">
      <c r="A12791" s="98" t="s">
        <v>1832</v>
      </c>
      <c r="B12791" s="125" t="s">
        <v>1833</v>
      </c>
      <c r="C12791" s="126">
        <v>42489</v>
      </c>
      <c r="D12791" s="98" t="s">
        <v>13</v>
      </c>
      <c r="E12791" s="98">
        <v>354737</v>
      </c>
      <c r="F12791" s="98"/>
      <c r="G12791" s="127" t="s">
        <v>1834</v>
      </c>
      <c r="H12791" s="128">
        <v>3428627.79</v>
      </c>
      <c r="I12791" s="128">
        <v>0</v>
      </c>
      <c r="J12791" s="129">
        <v>3428627.79</v>
      </c>
      <c r="K12791" s="101" t="s">
        <v>1388</v>
      </c>
    </row>
    <row r="12792" spans="1:11" ht="56.25" customHeight="1">
      <c r="A12792" s="98" t="s">
        <v>1832</v>
      </c>
      <c r="B12792" s="125" t="s">
        <v>1833</v>
      </c>
      <c r="C12792" s="126">
        <v>42489</v>
      </c>
      <c r="D12792" s="98" t="s">
        <v>13</v>
      </c>
      <c r="E12792" s="98">
        <v>354739</v>
      </c>
      <c r="F12792" s="98"/>
      <c r="G12792" s="127" t="s">
        <v>1834</v>
      </c>
      <c r="H12792" s="128">
        <v>639702.19999999995</v>
      </c>
      <c r="I12792" s="128">
        <v>0</v>
      </c>
      <c r="J12792" s="129">
        <v>639702.19999999995</v>
      </c>
      <c r="K12792" s="101" t="s">
        <v>1388</v>
      </c>
    </row>
    <row r="12793" spans="1:11" ht="56.25" customHeight="1">
      <c r="A12793" s="98" t="s">
        <v>1832</v>
      </c>
      <c r="B12793" s="125" t="s">
        <v>1833</v>
      </c>
      <c r="C12793" s="126">
        <v>42489</v>
      </c>
      <c r="D12793" s="98" t="s">
        <v>13</v>
      </c>
      <c r="E12793" s="98">
        <v>354741</v>
      </c>
      <c r="F12793" s="98"/>
      <c r="G12793" s="127" t="s">
        <v>1834</v>
      </c>
      <c r="H12793" s="128">
        <v>211462.93</v>
      </c>
      <c r="I12793" s="128">
        <v>0</v>
      </c>
      <c r="J12793" s="129">
        <v>211462.93</v>
      </c>
      <c r="K12793" s="101" t="s">
        <v>1388</v>
      </c>
    </row>
    <row r="12794" spans="1:11" ht="56.25" customHeight="1">
      <c r="A12794" s="98" t="s">
        <v>1832</v>
      </c>
      <c r="B12794" s="125" t="s">
        <v>1833</v>
      </c>
      <c r="C12794" s="126">
        <v>42489</v>
      </c>
      <c r="D12794" s="98" t="s">
        <v>13</v>
      </c>
      <c r="E12794" s="98">
        <v>354743</v>
      </c>
      <c r="F12794" s="98"/>
      <c r="G12794" s="127" t="s">
        <v>1834</v>
      </c>
      <c r="H12794" s="128">
        <v>888704.36</v>
      </c>
      <c r="I12794" s="128">
        <v>0</v>
      </c>
      <c r="J12794" s="129">
        <v>888704.36</v>
      </c>
      <c r="K12794" s="101" t="s">
        <v>1388</v>
      </c>
    </row>
    <row r="12795" spans="1:11" ht="56.25" customHeight="1">
      <c r="A12795" s="98" t="s">
        <v>1832</v>
      </c>
      <c r="B12795" s="125" t="s">
        <v>1833</v>
      </c>
      <c r="C12795" s="126">
        <v>42489</v>
      </c>
      <c r="D12795" s="98" t="s">
        <v>13</v>
      </c>
      <c r="E12795" s="98">
        <v>354745</v>
      </c>
      <c r="F12795" s="98"/>
      <c r="G12795" s="127" t="s">
        <v>1834</v>
      </c>
      <c r="H12795" s="128">
        <v>2018151.49</v>
      </c>
      <c r="I12795" s="128">
        <v>0</v>
      </c>
      <c r="J12795" s="129">
        <v>2018151.49</v>
      </c>
      <c r="K12795" s="101" t="s">
        <v>1388</v>
      </c>
    </row>
    <row r="12796" spans="1:11" ht="56.25" customHeight="1">
      <c r="A12796" s="98" t="s">
        <v>1832</v>
      </c>
      <c r="B12796" s="125" t="s">
        <v>1833</v>
      </c>
      <c r="C12796" s="126">
        <v>42489</v>
      </c>
      <c r="D12796" s="98" t="s">
        <v>13</v>
      </c>
      <c r="E12796" s="98">
        <v>354747</v>
      </c>
      <c r="F12796" s="98"/>
      <c r="G12796" s="127" t="s">
        <v>1834</v>
      </c>
      <c r="H12796" s="128">
        <v>1442129.9199999999</v>
      </c>
      <c r="I12796" s="128">
        <v>0</v>
      </c>
      <c r="J12796" s="129">
        <v>1442129.9199999999</v>
      </c>
      <c r="K12796" s="101" t="s">
        <v>1388</v>
      </c>
    </row>
    <row r="12797" spans="1:11" ht="56.25" customHeight="1">
      <c r="A12797" s="98" t="s">
        <v>1832</v>
      </c>
      <c r="B12797" s="125" t="s">
        <v>1833</v>
      </c>
      <c r="C12797" s="126">
        <v>42489</v>
      </c>
      <c r="D12797" s="98" t="s">
        <v>13</v>
      </c>
      <c r="E12797" s="98">
        <v>354749</v>
      </c>
      <c r="F12797" s="98"/>
      <c r="G12797" s="127" t="s">
        <v>1834</v>
      </c>
      <c r="H12797" s="128">
        <v>1653916.43</v>
      </c>
      <c r="I12797" s="128">
        <v>0</v>
      </c>
      <c r="J12797" s="129">
        <v>1653916.43</v>
      </c>
      <c r="K12797" s="101" t="s">
        <v>1388</v>
      </c>
    </row>
    <row r="12798" spans="1:11" ht="56.25" customHeight="1">
      <c r="A12798" s="98" t="s">
        <v>1832</v>
      </c>
      <c r="B12798" s="125" t="s">
        <v>1833</v>
      </c>
      <c r="C12798" s="126">
        <v>42489</v>
      </c>
      <c r="D12798" s="98" t="s">
        <v>13</v>
      </c>
      <c r="E12798" s="98">
        <v>354751</v>
      </c>
      <c r="F12798" s="98"/>
      <c r="G12798" s="127" t="s">
        <v>1834</v>
      </c>
      <c r="H12798" s="128">
        <v>4542675.8099999996</v>
      </c>
      <c r="I12798" s="128">
        <v>0</v>
      </c>
      <c r="J12798" s="129">
        <v>4542675.8099999996</v>
      </c>
      <c r="K12798" s="101" t="s">
        <v>1388</v>
      </c>
    </row>
    <row r="12799" spans="1:11" ht="56.25" customHeight="1">
      <c r="A12799" s="98" t="s">
        <v>1832</v>
      </c>
      <c r="B12799" s="125" t="s">
        <v>1833</v>
      </c>
      <c r="C12799" s="126">
        <v>42489</v>
      </c>
      <c r="D12799" s="98" t="s">
        <v>13</v>
      </c>
      <c r="E12799" s="98">
        <v>354753</v>
      </c>
      <c r="F12799" s="98"/>
      <c r="G12799" s="127" t="s">
        <v>1834</v>
      </c>
      <c r="H12799" s="128">
        <v>3960979.23</v>
      </c>
      <c r="I12799" s="128">
        <v>0</v>
      </c>
      <c r="J12799" s="129">
        <v>3960979.23</v>
      </c>
      <c r="K12799" s="101" t="s">
        <v>1388</v>
      </c>
    </row>
    <row r="12800" spans="1:11" ht="56.25" customHeight="1">
      <c r="A12800" s="98" t="s">
        <v>1832</v>
      </c>
      <c r="B12800" s="125" t="s">
        <v>1833</v>
      </c>
      <c r="C12800" s="126">
        <v>42489</v>
      </c>
      <c r="D12800" s="98" t="s">
        <v>13</v>
      </c>
      <c r="E12800" s="98">
        <v>354755</v>
      </c>
      <c r="F12800" s="98"/>
      <c r="G12800" s="127" t="s">
        <v>1834</v>
      </c>
      <c r="H12800" s="128">
        <v>5543090.1900000004</v>
      </c>
      <c r="I12800" s="128">
        <v>0</v>
      </c>
      <c r="J12800" s="129">
        <v>5543090.1900000004</v>
      </c>
      <c r="K12800" s="101" t="s">
        <v>1388</v>
      </c>
    </row>
    <row r="12801" spans="1:11" ht="56.25" customHeight="1">
      <c r="A12801" s="98" t="s">
        <v>1832</v>
      </c>
      <c r="B12801" s="125" t="s">
        <v>1833</v>
      </c>
      <c r="C12801" s="126">
        <v>42489</v>
      </c>
      <c r="D12801" s="98" t="s">
        <v>13</v>
      </c>
      <c r="E12801" s="98">
        <v>354757</v>
      </c>
      <c r="F12801" s="98"/>
      <c r="G12801" s="127" t="s">
        <v>1834</v>
      </c>
      <c r="H12801" s="128">
        <v>3848112.27</v>
      </c>
      <c r="I12801" s="128">
        <v>0</v>
      </c>
      <c r="J12801" s="129">
        <v>3848112.27</v>
      </c>
      <c r="K12801" s="101" t="s">
        <v>1388</v>
      </c>
    </row>
    <row r="12802" spans="1:11" ht="56.25" customHeight="1">
      <c r="A12802" s="98" t="s">
        <v>1832</v>
      </c>
      <c r="B12802" s="125" t="s">
        <v>1833</v>
      </c>
      <c r="C12802" s="126">
        <v>42489</v>
      </c>
      <c r="D12802" s="98" t="s">
        <v>13</v>
      </c>
      <c r="E12802" s="98">
        <v>354759</v>
      </c>
      <c r="F12802" s="98"/>
      <c r="G12802" s="127" t="s">
        <v>1834</v>
      </c>
      <c r="H12802" s="128">
        <v>4695565.8</v>
      </c>
      <c r="I12802" s="128">
        <v>0</v>
      </c>
      <c r="J12802" s="129">
        <v>4695565.8</v>
      </c>
      <c r="K12802" s="101" t="s">
        <v>1388</v>
      </c>
    </row>
    <row r="12803" spans="1:11" ht="56.25" customHeight="1">
      <c r="A12803" s="98" t="s">
        <v>1832</v>
      </c>
      <c r="B12803" s="125" t="s">
        <v>1833</v>
      </c>
      <c r="C12803" s="126">
        <v>42489</v>
      </c>
      <c r="D12803" s="98" t="s">
        <v>13</v>
      </c>
      <c r="E12803" s="98">
        <v>354761</v>
      </c>
      <c r="F12803" s="98"/>
      <c r="G12803" s="127" t="s">
        <v>1834</v>
      </c>
      <c r="H12803" s="128">
        <v>3355355.59</v>
      </c>
      <c r="I12803" s="128">
        <v>0</v>
      </c>
      <c r="J12803" s="129">
        <v>3355355.59</v>
      </c>
      <c r="K12803" s="101" t="s">
        <v>1388</v>
      </c>
    </row>
    <row r="12804" spans="1:11" ht="56.25" customHeight="1">
      <c r="A12804" s="98" t="s">
        <v>1832</v>
      </c>
      <c r="B12804" s="125" t="s">
        <v>1833</v>
      </c>
      <c r="C12804" s="126">
        <v>42489</v>
      </c>
      <c r="D12804" s="98" t="s">
        <v>13</v>
      </c>
      <c r="E12804" s="98">
        <v>354763</v>
      </c>
      <c r="F12804" s="98"/>
      <c r="G12804" s="127" t="s">
        <v>1834</v>
      </c>
      <c r="H12804" s="128">
        <v>12896923.140000001</v>
      </c>
      <c r="I12804" s="128">
        <v>0</v>
      </c>
      <c r="J12804" s="129">
        <v>12896923.140000001</v>
      </c>
      <c r="K12804" s="101" t="s">
        <v>1388</v>
      </c>
    </row>
    <row r="12805" spans="1:11" ht="56.25" customHeight="1">
      <c r="A12805" s="98" t="s">
        <v>1832</v>
      </c>
      <c r="B12805" s="125" t="s">
        <v>1833</v>
      </c>
      <c r="C12805" s="126">
        <v>42489</v>
      </c>
      <c r="D12805" s="98" t="s">
        <v>13</v>
      </c>
      <c r="E12805" s="98">
        <v>354765</v>
      </c>
      <c r="F12805" s="98"/>
      <c r="G12805" s="127" t="s">
        <v>1834</v>
      </c>
      <c r="H12805" s="128">
        <v>9215878.3499999996</v>
      </c>
      <c r="I12805" s="128">
        <v>0</v>
      </c>
      <c r="J12805" s="129">
        <v>9215878.3499999996</v>
      </c>
      <c r="K12805" s="101" t="s">
        <v>1388</v>
      </c>
    </row>
    <row r="12806" spans="1:11" ht="56.25" customHeight="1">
      <c r="A12806" s="98" t="s">
        <v>1832</v>
      </c>
      <c r="B12806" s="125" t="s">
        <v>1833</v>
      </c>
      <c r="C12806" s="126">
        <v>42489</v>
      </c>
      <c r="D12806" s="98" t="s">
        <v>13</v>
      </c>
      <c r="E12806" s="98">
        <v>354767</v>
      </c>
      <c r="F12806" s="98"/>
      <c r="G12806" s="127" t="s">
        <v>1834</v>
      </c>
      <c r="H12806" s="128">
        <v>10569292.35</v>
      </c>
      <c r="I12806" s="128">
        <v>0</v>
      </c>
      <c r="J12806" s="129">
        <v>10569292.35</v>
      </c>
      <c r="K12806" s="101" t="s">
        <v>1388</v>
      </c>
    </row>
    <row r="12807" spans="1:11" ht="56.25" customHeight="1">
      <c r="A12807" s="98" t="s">
        <v>1832</v>
      </c>
      <c r="B12807" s="125" t="s">
        <v>1833</v>
      </c>
      <c r="C12807" s="126">
        <v>42489</v>
      </c>
      <c r="D12807" s="98" t="s">
        <v>13</v>
      </c>
      <c r="E12807" s="98">
        <v>354769</v>
      </c>
      <c r="F12807" s="98"/>
      <c r="G12807" s="127" t="s">
        <v>1834</v>
      </c>
      <c r="H12807" s="128">
        <v>1944546.44</v>
      </c>
      <c r="I12807" s="128">
        <v>0</v>
      </c>
      <c r="J12807" s="129">
        <v>1944546.44</v>
      </c>
      <c r="K12807" s="101" t="s">
        <v>1388</v>
      </c>
    </row>
    <row r="12808" spans="1:11" ht="56.25" customHeight="1">
      <c r="A12808" s="98" t="s">
        <v>1832</v>
      </c>
      <c r="B12808" s="125" t="s">
        <v>1833</v>
      </c>
      <c r="C12808" s="126">
        <v>42489</v>
      </c>
      <c r="D12808" s="98" t="s">
        <v>13</v>
      </c>
      <c r="E12808" s="98">
        <v>354771</v>
      </c>
      <c r="F12808" s="98"/>
      <c r="G12808" s="127" t="s">
        <v>1834</v>
      </c>
      <c r="H12808" s="128">
        <v>2372785.71</v>
      </c>
      <c r="I12808" s="128">
        <v>0</v>
      </c>
      <c r="J12808" s="129">
        <v>2372785.71</v>
      </c>
      <c r="K12808" s="101" t="s">
        <v>1388</v>
      </c>
    </row>
    <row r="12809" spans="1:11" ht="56.25" customHeight="1">
      <c r="A12809" s="98" t="s">
        <v>1832</v>
      </c>
      <c r="B12809" s="125" t="s">
        <v>1833</v>
      </c>
      <c r="C12809" s="126">
        <v>42489</v>
      </c>
      <c r="D12809" s="98" t="s">
        <v>13</v>
      </c>
      <c r="E12809" s="98">
        <v>354773</v>
      </c>
      <c r="F12809" s="98"/>
      <c r="G12809" s="127" t="s">
        <v>1834</v>
      </c>
      <c r="H12809" s="128">
        <v>1695544.29</v>
      </c>
      <c r="I12809" s="128">
        <v>0</v>
      </c>
      <c r="J12809" s="129">
        <v>1695544.29</v>
      </c>
      <c r="K12809" s="101" t="s">
        <v>1388</v>
      </c>
    </row>
    <row r="12810" spans="1:11" ht="56.25" customHeight="1">
      <c r="A12810" s="98" t="s">
        <v>1832</v>
      </c>
      <c r="B12810" s="125" t="s">
        <v>1833</v>
      </c>
      <c r="C12810" s="126">
        <v>42489</v>
      </c>
      <c r="D12810" s="98" t="s">
        <v>13</v>
      </c>
      <c r="E12810" s="98">
        <v>354775</v>
      </c>
      <c r="F12810" s="98"/>
      <c r="G12810" s="127" t="s">
        <v>1834</v>
      </c>
      <c r="H12810" s="128">
        <v>16774203.09</v>
      </c>
      <c r="I12810" s="128">
        <v>0</v>
      </c>
      <c r="J12810" s="129">
        <v>16774203.09</v>
      </c>
      <c r="K12810" s="101" t="s">
        <v>1388</v>
      </c>
    </row>
    <row r="12811" spans="1:11" ht="56.25" customHeight="1">
      <c r="A12811" s="98" t="s">
        <v>1832</v>
      </c>
      <c r="B12811" s="125" t="s">
        <v>1833</v>
      </c>
      <c r="C12811" s="126">
        <v>42489</v>
      </c>
      <c r="D12811" s="98" t="s">
        <v>13</v>
      </c>
      <c r="E12811" s="98">
        <v>354777</v>
      </c>
      <c r="F12811" s="98"/>
      <c r="G12811" s="127" t="s">
        <v>1834</v>
      </c>
      <c r="H12811" s="128">
        <v>16446889.859999999</v>
      </c>
      <c r="I12811" s="128">
        <v>0</v>
      </c>
      <c r="J12811" s="129">
        <v>16446889.859999999</v>
      </c>
      <c r="K12811" s="101" t="s">
        <v>1388</v>
      </c>
    </row>
    <row r="12812" spans="1:11" ht="56.25" customHeight="1">
      <c r="A12812" s="98" t="s">
        <v>1832</v>
      </c>
      <c r="B12812" s="125" t="s">
        <v>1833</v>
      </c>
      <c r="C12812" s="126">
        <v>42489</v>
      </c>
      <c r="D12812" s="98" t="s">
        <v>13</v>
      </c>
      <c r="E12812" s="98">
        <v>354779</v>
      </c>
      <c r="F12812" s="98"/>
      <c r="G12812" s="127" t="s">
        <v>1834</v>
      </c>
      <c r="H12812" s="128">
        <v>53397.69</v>
      </c>
      <c r="I12812" s="128">
        <v>0</v>
      </c>
      <c r="J12812" s="129">
        <v>53397.69</v>
      </c>
      <c r="K12812" s="101" t="s">
        <v>1388</v>
      </c>
    </row>
    <row r="12813" spans="1:11" ht="56.25" customHeight="1">
      <c r="A12813" s="98" t="s">
        <v>1832</v>
      </c>
      <c r="B12813" s="125" t="s">
        <v>1833</v>
      </c>
      <c r="C12813" s="126">
        <v>42489</v>
      </c>
      <c r="D12813" s="98" t="s">
        <v>13</v>
      </c>
      <c r="E12813" s="98">
        <v>354781</v>
      </c>
      <c r="F12813" s="98"/>
      <c r="G12813" s="127" t="s">
        <v>1834</v>
      </c>
      <c r="H12813" s="128">
        <v>13840.74</v>
      </c>
      <c r="I12813" s="128">
        <v>0</v>
      </c>
      <c r="J12813" s="129">
        <v>13840.74</v>
      </c>
      <c r="K12813" s="101" t="s">
        <v>1388</v>
      </c>
    </row>
    <row r="12814" spans="1:11" ht="56.25" customHeight="1">
      <c r="A12814" s="98" t="s">
        <v>1832</v>
      </c>
      <c r="B12814" s="125" t="s">
        <v>1833</v>
      </c>
      <c r="C12814" s="126">
        <v>42489</v>
      </c>
      <c r="D12814" s="98" t="s">
        <v>13</v>
      </c>
      <c r="E12814" s="98">
        <v>354783</v>
      </c>
      <c r="F12814" s="98"/>
      <c r="G12814" s="127" t="s">
        <v>1834</v>
      </c>
      <c r="H12814" s="128">
        <v>21090556.390000001</v>
      </c>
      <c r="I12814" s="128">
        <v>0</v>
      </c>
      <c r="J12814" s="129">
        <v>21090556.390000001</v>
      </c>
      <c r="K12814" s="101" t="s">
        <v>1388</v>
      </c>
    </row>
    <row r="12815" spans="1:11" ht="56.25" customHeight="1">
      <c r="A12815" s="98" t="s">
        <v>1832</v>
      </c>
      <c r="B12815" s="125" t="s">
        <v>1833</v>
      </c>
      <c r="C12815" s="126">
        <v>42489</v>
      </c>
      <c r="D12815" s="98" t="s">
        <v>13</v>
      </c>
      <c r="E12815" s="98">
        <v>354785</v>
      </c>
      <c r="F12815" s="98"/>
      <c r="G12815" s="127" t="s">
        <v>1834</v>
      </c>
      <c r="H12815" s="128">
        <v>8122991.9199999999</v>
      </c>
      <c r="I12815" s="128">
        <v>0</v>
      </c>
      <c r="J12815" s="129">
        <v>8122991.9199999999</v>
      </c>
      <c r="K12815" s="101" t="s">
        <v>1388</v>
      </c>
    </row>
    <row r="12816" spans="1:11" ht="56.25" customHeight="1">
      <c r="A12816" s="98" t="s">
        <v>1832</v>
      </c>
      <c r="B12816" s="125" t="s">
        <v>1833</v>
      </c>
      <c r="C12816" s="126">
        <v>42489</v>
      </c>
      <c r="D12816" s="98" t="s">
        <v>13</v>
      </c>
      <c r="E12816" s="98">
        <v>354787</v>
      </c>
      <c r="F12816" s="98"/>
      <c r="G12816" s="127" t="s">
        <v>1834</v>
      </c>
      <c r="H12816" s="128">
        <v>91278069.739999995</v>
      </c>
      <c r="I12816" s="128">
        <v>0</v>
      </c>
      <c r="J12816" s="129">
        <v>91278069.739999995</v>
      </c>
      <c r="K12816" s="101" t="s">
        <v>1388</v>
      </c>
    </row>
    <row r="12817" spans="1:11" ht="56.25" customHeight="1">
      <c r="A12817" s="98" t="s">
        <v>1832</v>
      </c>
      <c r="B12817" s="125" t="s">
        <v>1833</v>
      </c>
      <c r="C12817" s="126">
        <v>42489</v>
      </c>
      <c r="D12817" s="98" t="s">
        <v>13</v>
      </c>
      <c r="E12817" s="98">
        <v>354789</v>
      </c>
      <c r="F12817" s="98"/>
      <c r="G12817" s="127" t="s">
        <v>1834</v>
      </c>
      <c r="H12817" s="128">
        <v>39231262.090000004</v>
      </c>
      <c r="I12817" s="128">
        <v>0</v>
      </c>
      <c r="J12817" s="129">
        <v>39231262.090000004</v>
      </c>
      <c r="K12817" s="101" t="s">
        <v>1388</v>
      </c>
    </row>
    <row r="12818" spans="1:11" ht="56.25" customHeight="1">
      <c r="A12818" s="98" t="s">
        <v>1832</v>
      </c>
      <c r="B12818" s="125" t="s">
        <v>1833</v>
      </c>
      <c r="C12818" s="126">
        <v>42489</v>
      </c>
      <c r="D12818" s="98" t="s">
        <v>13</v>
      </c>
      <c r="E12818" s="98">
        <v>354791</v>
      </c>
      <c r="F12818" s="98"/>
      <c r="G12818" s="127" t="s">
        <v>1834</v>
      </c>
      <c r="H12818" s="128">
        <v>7209542.8600000003</v>
      </c>
      <c r="I12818" s="128">
        <v>0</v>
      </c>
      <c r="J12818" s="129">
        <v>7209542.8600000003</v>
      </c>
      <c r="K12818" s="101" t="s">
        <v>1388</v>
      </c>
    </row>
    <row r="12819" spans="1:11" ht="56.25" customHeight="1">
      <c r="A12819" s="98" t="s">
        <v>1832</v>
      </c>
      <c r="B12819" s="125" t="s">
        <v>1833</v>
      </c>
      <c r="C12819" s="126">
        <v>42489</v>
      </c>
      <c r="D12819" s="98" t="s">
        <v>13</v>
      </c>
      <c r="E12819" s="98">
        <v>354793</v>
      </c>
      <c r="F12819" s="98"/>
      <c r="G12819" s="127" t="s">
        <v>1834</v>
      </c>
      <c r="H12819" s="128">
        <v>5039.22</v>
      </c>
      <c r="I12819" s="128">
        <v>0</v>
      </c>
      <c r="J12819" s="129">
        <v>5039.22</v>
      </c>
      <c r="K12819" s="101" t="s">
        <v>1388</v>
      </c>
    </row>
    <row r="12820" spans="1:11" ht="56.25" customHeight="1">
      <c r="A12820" s="98" t="s">
        <v>1832</v>
      </c>
      <c r="B12820" s="125" t="s">
        <v>1833</v>
      </c>
      <c r="C12820" s="126">
        <v>42489</v>
      </c>
      <c r="D12820" s="98" t="s">
        <v>13</v>
      </c>
      <c r="E12820" s="98">
        <v>354795</v>
      </c>
      <c r="F12820" s="98"/>
      <c r="G12820" s="127" t="s">
        <v>1834</v>
      </c>
      <c r="H12820" s="128">
        <v>19441.240000000002</v>
      </c>
      <c r="I12820" s="128">
        <v>0</v>
      </c>
      <c r="J12820" s="129">
        <v>19441.240000000002</v>
      </c>
      <c r="K12820" s="101" t="s">
        <v>1388</v>
      </c>
    </row>
    <row r="12821" spans="1:11" ht="56.25" customHeight="1">
      <c r="A12821" s="98" t="s">
        <v>1832</v>
      </c>
      <c r="B12821" s="125" t="s">
        <v>1833</v>
      </c>
      <c r="C12821" s="126">
        <v>42489</v>
      </c>
      <c r="D12821" s="98" t="s">
        <v>13</v>
      </c>
      <c r="E12821" s="98">
        <v>354797</v>
      </c>
      <c r="F12821" s="98"/>
      <c r="G12821" s="127" t="s">
        <v>1834</v>
      </c>
      <c r="H12821" s="128">
        <v>1199.06</v>
      </c>
      <c r="I12821" s="128">
        <v>0</v>
      </c>
      <c r="J12821" s="129">
        <v>1199.06</v>
      </c>
      <c r="K12821" s="101" t="s">
        <v>1388</v>
      </c>
    </row>
    <row r="12822" spans="1:11" ht="56.25" customHeight="1">
      <c r="A12822" s="98" t="s">
        <v>1832</v>
      </c>
      <c r="B12822" s="125" t="s">
        <v>1833</v>
      </c>
      <c r="C12822" s="126">
        <v>42489</v>
      </c>
      <c r="D12822" s="98" t="s">
        <v>13</v>
      </c>
      <c r="E12822" s="98">
        <v>354799</v>
      </c>
      <c r="F12822" s="98"/>
      <c r="G12822" s="127" t="s">
        <v>1834</v>
      </c>
      <c r="H12822" s="128">
        <v>3627.29</v>
      </c>
      <c r="I12822" s="128">
        <v>0</v>
      </c>
      <c r="J12822" s="129">
        <v>3627.29</v>
      </c>
      <c r="K12822" s="101" t="s">
        <v>1388</v>
      </c>
    </row>
    <row r="12823" spans="1:11" ht="56.25" customHeight="1">
      <c r="A12823" s="98" t="s">
        <v>1832</v>
      </c>
      <c r="B12823" s="125" t="s">
        <v>1833</v>
      </c>
      <c r="C12823" s="126">
        <v>42489</v>
      </c>
      <c r="D12823" s="98" t="s">
        <v>13</v>
      </c>
      <c r="E12823" s="98">
        <v>354801</v>
      </c>
      <c r="F12823" s="98"/>
      <c r="G12823" s="127" t="s">
        <v>1834</v>
      </c>
      <c r="H12823" s="128">
        <v>14653.37</v>
      </c>
      <c r="I12823" s="128">
        <v>0</v>
      </c>
      <c r="J12823" s="129">
        <v>14653.37</v>
      </c>
      <c r="K12823" s="101" t="s">
        <v>1388</v>
      </c>
    </row>
    <row r="12824" spans="1:11" ht="56.25" customHeight="1">
      <c r="A12824" s="98" t="s">
        <v>1832</v>
      </c>
      <c r="B12824" s="125" t="s">
        <v>1833</v>
      </c>
      <c r="C12824" s="126">
        <v>42489</v>
      </c>
      <c r="D12824" s="98" t="s">
        <v>13</v>
      </c>
      <c r="E12824" s="98">
        <v>354803</v>
      </c>
      <c r="F12824" s="98"/>
      <c r="G12824" s="127" t="s">
        <v>1834</v>
      </c>
      <c r="H12824" s="128">
        <v>14653.37</v>
      </c>
      <c r="I12824" s="128">
        <v>0</v>
      </c>
      <c r="J12824" s="129">
        <v>14653.37</v>
      </c>
      <c r="K12824" s="101" t="s">
        <v>1388</v>
      </c>
    </row>
    <row r="12825" spans="1:11" ht="56.25" customHeight="1">
      <c r="A12825" s="98" t="s">
        <v>1832</v>
      </c>
      <c r="B12825" s="125" t="s">
        <v>1833</v>
      </c>
      <c r="C12825" s="126">
        <v>42489</v>
      </c>
      <c r="D12825" s="98" t="s">
        <v>13</v>
      </c>
      <c r="E12825" s="98">
        <v>354805</v>
      </c>
      <c r="F12825" s="98"/>
      <c r="G12825" s="127" t="s">
        <v>1834</v>
      </c>
      <c r="H12825" s="128">
        <v>14653.37</v>
      </c>
      <c r="I12825" s="128">
        <v>0</v>
      </c>
      <c r="J12825" s="129">
        <v>14653.37</v>
      </c>
      <c r="K12825" s="101" t="s">
        <v>1388</v>
      </c>
    </row>
    <row r="12826" spans="1:11" ht="56.25" customHeight="1">
      <c r="A12826" s="98" t="s">
        <v>1832</v>
      </c>
      <c r="B12826" s="125" t="s">
        <v>1833</v>
      </c>
      <c r="C12826" s="126">
        <v>42489</v>
      </c>
      <c r="D12826" s="98" t="s">
        <v>13</v>
      </c>
      <c r="E12826" s="98">
        <v>354807</v>
      </c>
      <c r="F12826" s="98"/>
      <c r="G12826" s="127" t="s">
        <v>1834</v>
      </c>
      <c r="H12826" s="128">
        <v>14653.37</v>
      </c>
      <c r="I12826" s="128">
        <v>0</v>
      </c>
      <c r="J12826" s="129">
        <v>14653.37</v>
      </c>
      <c r="K12826" s="101" t="s">
        <v>1388</v>
      </c>
    </row>
    <row r="12827" spans="1:11" ht="56.25" customHeight="1">
      <c r="A12827" s="98" t="s">
        <v>1832</v>
      </c>
      <c r="B12827" s="125" t="s">
        <v>1833</v>
      </c>
      <c r="C12827" s="126">
        <v>42489</v>
      </c>
      <c r="D12827" s="98" t="s">
        <v>13</v>
      </c>
      <c r="E12827" s="98">
        <v>354809</v>
      </c>
      <c r="F12827" s="98"/>
      <c r="G12827" s="127" t="s">
        <v>1834</v>
      </c>
      <c r="H12827" s="128">
        <v>14653.37</v>
      </c>
      <c r="I12827" s="128">
        <v>0</v>
      </c>
      <c r="J12827" s="129">
        <v>14653.37</v>
      </c>
      <c r="K12827" s="101" t="s">
        <v>1388</v>
      </c>
    </row>
    <row r="12828" spans="1:11" ht="56.25" customHeight="1">
      <c r="A12828" s="98" t="s">
        <v>1832</v>
      </c>
      <c r="B12828" s="125" t="s">
        <v>1833</v>
      </c>
      <c r="C12828" s="126">
        <v>42489</v>
      </c>
      <c r="D12828" s="98" t="s">
        <v>13</v>
      </c>
      <c r="E12828" s="98">
        <v>354811</v>
      </c>
      <c r="F12828" s="98"/>
      <c r="G12828" s="127" t="s">
        <v>1834</v>
      </c>
      <c r="H12828" s="128">
        <v>261541.75</v>
      </c>
      <c r="I12828" s="128">
        <v>0</v>
      </c>
      <c r="J12828" s="129">
        <v>261541.75</v>
      </c>
      <c r="K12828" s="101" t="s">
        <v>1388</v>
      </c>
    </row>
    <row r="12829" spans="1:11" ht="56.25" customHeight="1">
      <c r="A12829" s="98" t="s">
        <v>1832</v>
      </c>
      <c r="B12829" s="125" t="s">
        <v>1833</v>
      </c>
      <c r="C12829" s="126">
        <v>42489</v>
      </c>
      <c r="D12829" s="98" t="s">
        <v>13</v>
      </c>
      <c r="E12829" s="98">
        <v>354813</v>
      </c>
      <c r="F12829" s="98"/>
      <c r="G12829" s="127" t="s">
        <v>1834</v>
      </c>
      <c r="H12829" s="128">
        <v>6870.98</v>
      </c>
      <c r="I12829" s="128">
        <v>0</v>
      </c>
      <c r="J12829" s="129">
        <v>6870.98</v>
      </c>
      <c r="K12829" s="101" t="s">
        <v>1388</v>
      </c>
    </row>
    <row r="12830" spans="1:11" ht="56.25" customHeight="1">
      <c r="A12830" s="98" t="s">
        <v>1832</v>
      </c>
      <c r="B12830" s="125" t="s">
        <v>1833</v>
      </c>
      <c r="C12830" s="126">
        <v>42489</v>
      </c>
      <c r="D12830" s="98" t="s">
        <v>13</v>
      </c>
      <c r="E12830" s="98">
        <v>354815</v>
      </c>
      <c r="F12830" s="98"/>
      <c r="G12830" s="127" t="s">
        <v>1834</v>
      </c>
      <c r="H12830" s="128">
        <v>1780.99</v>
      </c>
      <c r="I12830" s="128">
        <v>0</v>
      </c>
      <c r="J12830" s="129">
        <v>1780.99</v>
      </c>
      <c r="K12830" s="101" t="s">
        <v>1388</v>
      </c>
    </row>
    <row r="12831" spans="1:11" ht="56.25" customHeight="1">
      <c r="A12831" s="98" t="s">
        <v>1832</v>
      </c>
      <c r="B12831" s="125" t="s">
        <v>1833</v>
      </c>
      <c r="C12831" s="126">
        <v>42489</v>
      </c>
      <c r="D12831" s="98" t="s">
        <v>13</v>
      </c>
      <c r="E12831" s="98">
        <v>354817</v>
      </c>
      <c r="F12831" s="98"/>
      <c r="G12831" s="127" t="s">
        <v>1834</v>
      </c>
      <c r="H12831" s="128">
        <v>423.74</v>
      </c>
      <c r="I12831" s="128">
        <v>0</v>
      </c>
      <c r="J12831" s="129">
        <v>423.74</v>
      </c>
      <c r="K12831" s="101" t="s">
        <v>1388</v>
      </c>
    </row>
    <row r="12832" spans="1:11" ht="56.25" customHeight="1">
      <c r="A12832" s="98" t="s">
        <v>1832</v>
      </c>
      <c r="B12832" s="125" t="s">
        <v>1833</v>
      </c>
      <c r="C12832" s="126">
        <v>42489</v>
      </c>
      <c r="D12832" s="98" t="s">
        <v>13</v>
      </c>
      <c r="E12832" s="98">
        <v>354819</v>
      </c>
      <c r="F12832" s="98"/>
      <c r="G12832" s="127" t="s">
        <v>1834</v>
      </c>
      <c r="H12832" s="128">
        <v>1282</v>
      </c>
      <c r="I12832" s="128">
        <v>0</v>
      </c>
      <c r="J12832" s="129">
        <v>1282</v>
      </c>
      <c r="K12832" s="101" t="s">
        <v>1388</v>
      </c>
    </row>
    <row r="12833" spans="1:11" ht="56.25" customHeight="1">
      <c r="A12833" s="98" t="s">
        <v>1832</v>
      </c>
      <c r="B12833" s="125" t="s">
        <v>1833</v>
      </c>
      <c r="C12833" s="126">
        <v>42489</v>
      </c>
      <c r="D12833" s="98" t="s">
        <v>13</v>
      </c>
      <c r="E12833" s="98">
        <v>354821</v>
      </c>
      <c r="F12833" s="98"/>
      <c r="G12833" s="127" t="s">
        <v>1834</v>
      </c>
      <c r="H12833" s="128">
        <v>5178.8900000000003</v>
      </c>
      <c r="I12833" s="128">
        <v>0</v>
      </c>
      <c r="J12833" s="129">
        <v>5178.8900000000003</v>
      </c>
      <c r="K12833" s="101" t="s">
        <v>1388</v>
      </c>
    </row>
    <row r="12834" spans="1:11" ht="56.25" customHeight="1">
      <c r="A12834" s="98" t="s">
        <v>1832</v>
      </c>
      <c r="B12834" s="125" t="s">
        <v>1833</v>
      </c>
      <c r="C12834" s="126">
        <v>42489</v>
      </c>
      <c r="D12834" s="98" t="s">
        <v>13</v>
      </c>
      <c r="E12834" s="98">
        <v>354823</v>
      </c>
      <c r="F12834" s="98"/>
      <c r="G12834" s="127" t="s">
        <v>1834</v>
      </c>
      <c r="H12834" s="128">
        <v>5178.8900000000003</v>
      </c>
      <c r="I12834" s="128">
        <v>0</v>
      </c>
      <c r="J12834" s="129">
        <v>5178.8900000000003</v>
      </c>
      <c r="K12834" s="101" t="s">
        <v>1388</v>
      </c>
    </row>
    <row r="12835" spans="1:11" ht="56.25" customHeight="1">
      <c r="A12835" s="98" t="s">
        <v>1832</v>
      </c>
      <c r="B12835" s="125" t="s">
        <v>1833</v>
      </c>
      <c r="C12835" s="126">
        <v>42489</v>
      </c>
      <c r="D12835" s="98" t="s">
        <v>13</v>
      </c>
      <c r="E12835" s="98">
        <v>354825</v>
      </c>
      <c r="F12835" s="98"/>
      <c r="G12835" s="127" t="s">
        <v>1834</v>
      </c>
      <c r="H12835" s="128">
        <v>5178.8900000000003</v>
      </c>
      <c r="I12835" s="128">
        <v>0</v>
      </c>
      <c r="J12835" s="129">
        <v>5178.8900000000003</v>
      </c>
      <c r="K12835" s="101" t="s">
        <v>1388</v>
      </c>
    </row>
    <row r="12836" spans="1:11" ht="56.25" customHeight="1">
      <c r="A12836" s="98" t="s">
        <v>1832</v>
      </c>
      <c r="B12836" s="125" t="s">
        <v>1833</v>
      </c>
      <c r="C12836" s="126">
        <v>42489</v>
      </c>
      <c r="D12836" s="98" t="s">
        <v>13</v>
      </c>
      <c r="E12836" s="98">
        <v>354827</v>
      </c>
      <c r="F12836" s="98"/>
      <c r="G12836" s="127" t="s">
        <v>1834</v>
      </c>
      <c r="H12836" s="128">
        <v>5178.8900000000003</v>
      </c>
      <c r="I12836" s="128">
        <v>0</v>
      </c>
      <c r="J12836" s="129">
        <v>5178.8900000000003</v>
      </c>
      <c r="K12836" s="101" t="s">
        <v>1388</v>
      </c>
    </row>
    <row r="12837" spans="1:11" ht="56.25" customHeight="1">
      <c r="A12837" s="98" t="s">
        <v>1832</v>
      </c>
      <c r="B12837" s="125" t="s">
        <v>1833</v>
      </c>
      <c r="C12837" s="126">
        <v>42489</v>
      </c>
      <c r="D12837" s="98" t="s">
        <v>13</v>
      </c>
      <c r="E12837" s="98">
        <v>354829</v>
      </c>
      <c r="F12837" s="98"/>
      <c r="G12837" s="127" t="s">
        <v>1834</v>
      </c>
      <c r="H12837" s="128">
        <v>5178.8900000000003</v>
      </c>
      <c r="I12837" s="128">
        <v>0</v>
      </c>
      <c r="J12837" s="129">
        <v>5178.8900000000003</v>
      </c>
      <c r="K12837" s="101" t="s">
        <v>1388</v>
      </c>
    </row>
    <row r="12838" spans="1:11" ht="56.25" customHeight="1">
      <c r="A12838" s="98" t="s">
        <v>1832</v>
      </c>
      <c r="B12838" s="125" t="s">
        <v>1833</v>
      </c>
      <c r="C12838" s="126">
        <v>42489</v>
      </c>
      <c r="D12838" s="98" t="s">
        <v>13</v>
      </c>
      <c r="E12838" s="98">
        <v>354831</v>
      </c>
      <c r="F12838" s="98"/>
      <c r="G12838" s="127" t="s">
        <v>1834</v>
      </c>
      <c r="H12838" s="128">
        <v>3293.35</v>
      </c>
      <c r="I12838" s="128">
        <v>0</v>
      </c>
      <c r="J12838" s="129">
        <v>3293.35</v>
      </c>
      <c r="K12838" s="101" t="s">
        <v>1388</v>
      </c>
    </row>
    <row r="12839" spans="1:11" ht="56.25" customHeight="1">
      <c r="A12839" s="98" t="s">
        <v>1832</v>
      </c>
      <c r="B12839" s="125" t="s">
        <v>1833</v>
      </c>
      <c r="C12839" s="126">
        <v>42489</v>
      </c>
      <c r="D12839" s="98" t="s">
        <v>13</v>
      </c>
      <c r="E12839" s="98">
        <v>354833</v>
      </c>
      <c r="F12839" s="98"/>
      <c r="G12839" s="127" t="s">
        <v>1834</v>
      </c>
      <c r="H12839" s="128">
        <v>9962.7800000000007</v>
      </c>
      <c r="I12839" s="128">
        <v>0</v>
      </c>
      <c r="J12839" s="129">
        <v>9962.7800000000007</v>
      </c>
      <c r="K12839" s="101" t="s">
        <v>1388</v>
      </c>
    </row>
    <row r="12840" spans="1:11" ht="56.25" customHeight="1">
      <c r="A12840" s="98" t="s">
        <v>1832</v>
      </c>
      <c r="B12840" s="125" t="s">
        <v>1833</v>
      </c>
      <c r="C12840" s="126">
        <v>42489</v>
      </c>
      <c r="D12840" s="98" t="s">
        <v>13</v>
      </c>
      <c r="E12840" s="98">
        <v>354835</v>
      </c>
      <c r="F12840" s="98"/>
      <c r="G12840" s="127" t="s">
        <v>1834</v>
      </c>
      <c r="H12840" s="128">
        <v>40247.279999999999</v>
      </c>
      <c r="I12840" s="128">
        <v>0</v>
      </c>
      <c r="J12840" s="129">
        <v>40247.279999999999</v>
      </c>
      <c r="K12840" s="101" t="s">
        <v>1388</v>
      </c>
    </row>
    <row r="12841" spans="1:11" ht="56.25" customHeight="1">
      <c r="A12841" s="98" t="s">
        <v>1832</v>
      </c>
      <c r="B12841" s="125" t="s">
        <v>1833</v>
      </c>
      <c r="C12841" s="126">
        <v>42489</v>
      </c>
      <c r="D12841" s="98" t="s">
        <v>13</v>
      </c>
      <c r="E12841" s="98">
        <v>354837</v>
      </c>
      <c r="F12841" s="98"/>
      <c r="G12841" s="127" t="s">
        <v>1834</v>
      </c>
      <c r="H12841" s="128">
        <v>40247.279999999999</v>
      </c>
      <c r="I12841" s="128">
        <v>0</v>
      </c>
      <c r="J12841" s="129">
        <v>40247.279999999999</v>
      </c>
      <c r="K12841" s="101" t="s">
        <v>1388</v>
      </c>
    </row>
    <row r="12842" spans="1:11" ht="56.25" customHeight="1">
      <c r="A12842" s="98" t="s">
        <v>1832</v>
      </c>
      <c r="B12842" s="125" t="s">
        <v>1833</v>
      </c>
      <c r="C12842" s="126">
        <v>42489</v>
      </c>
      <c r="D12842" s="98" t="s">
        <v>13</v>
      </c>
      <c r="E12842" s="98">
        <v>354839</v>
      </c>
      <c r="F12842" s="98"/>
      <c r="G12842" s="127" t="s">
        <v>1834</v>
      </c>
      <c r="H12842" s="128">
        <v>40247.279999999999</v>
      </c>
      <c r="I12842" s="128">
        <v>0</v>
      </c>
      <c r="J12842" s="129">
        <v>40247.279999999999</v>
      </c>
      <c r="K12842" s="101" t="s">
        <v>1388</v>
      </c>
    </row>
    <row r="12843" spans="1:11" ht="56.25" customHeight="1">
      <c r="A12843" s="98" t="s">
        <v>1832</v>
      </c>
      <c r="B12843" s="125" t="s">
        <v>1833</v>
      </c>
      <c r="C12843" s="126">
        <v>42489</v>
      </c>
      <c r="D12843" s="98" t="s">
        <v>13</v>
      </c>
      <c r="E12843" s="98">
        <v>354841</v>
      </c>
      <c r="F12843" s="98"/>
      <c r="G12843" s="127" t="s">
        <v>1834</v>
      </c>
      <c r="H12843" s="128">
        <v>40247.279999999999</v>
      </c>
      <c r="I12843" s="128">
        <v>0</v>
      </c>
      <c r="J12843" s="129">
        <v>40247.279999999999</v>
      </c>
      <c r="K12843" s="101" t="s">
        <v>1388</v>
      </c>
    </row>
    <row r="12844" spans="1:11" ht="56.25" customHeight="1">
      <c r="A12844" s="98" t="s">
        <v>1832</v>
      </c>
      <c r="B12844" s="125" t="s">
        <v>1833</v>
      </c>
      <c r="C12844" s="126">
        <v>42489</v>
      </c>
      <c r="D12844" s="98" t="s">
        <v>13</v>
      </c>
      <c r="E12844" s="98">
        <v>354843</v>
      </c>
      <c r="F12844" s="98"/>
      <c r="G12844" s="127" t="s">
        <v>1834</v>
      </c>
      <c r="H12844" s="128">
        <v>40247.279999999999</v>
      </c>
      <c r="I12844" s="128">
        <v>0</v>
      </c>
      <c r="J12844" s="129">
        <v>40247.279999999999</v>
      </c>
      <c r="K12844" s="101" t="s">
        <v>1388</v>
      </c>
    </row>
    <row r="12845" spans="1:11" ht="56.25" customHeight="1">
      <c r="A12845" s="98" t="s">
        <v>1832</v>
      </c>
      <c r="B12845" s="125" t="s">
        <v>1833</v>
      </c>
      <c r="C12845" s="126">
        <v>42489</v>
      </c>
      <c r="D12845" s="98" t="s">
        <v>13</v>
      </c>
      <c r="E12845" s="98">
        <v>354845</v>
      </c>
      <c r="F12845" s="98"/>
      <c r="G12845" s="127" t="s">
        <v>1834</v>
      </c>
      <c r="H12845" s="128">
        <v>48063.63</v>
      </c>
      <c r="I12845" s="128">
        <v>0</v>
      </c>
      <c r="J12845" s="129">
        <v>48063.63</v>
      </c>
      <c r="K12845" s="101" t="s">
        <v>1388</v>
      </c>
    </row>
    <row r="12846" spans="1:11" ht="56.25" customHeight="1">
      <c r="A12846" s="98" t="s">
        <v>1832</v>
      </c>
      <c r="B12846" s="125" t="s">
        <v>1833</v>
      </c>
      <c r="C12846" s="126">
        <v>42489</v>
      </c>
      <c r="D12846" s="98" t="s">
        <v>13</v>
      </c>
      <c r="E12846" s="98">
        <v>354847</v>
      </c>
      <c r="F12846" s="98"/>
      <c r="G12846" s="127" t="s">
        <v>1834</v>
      </c>
      <c r="H12846" s="128">
        <v>3896.89</v>
      </c>
      <c r="I12846" s="128">
        <v>0</v>
      </c>
      <c r="J12846" s="129">
        <v>3896.89</v>
      </c>
      <c r="K12846" s="101" t="s">
        <v>1388</v>
      </c>
    </row>
    <row r="12847" spans="1:11" ht="56.25" customHeight="1">
      <c r="A12847" s="98" t="s">
        <v>1832</v>
      </c>
      <c r="B12847" s="125" t="s">
        <v>1833</v>
      </c>
      <c r="C12847" s="126">
        <v>42489</v>
      </c>
      <c r="D12847" s="98" t="s">
        <v>13</v>
      </c>
      <c r="E12847" s="98">
        <v>354849</v>
      </c>
      <c r="F12847" s="98"/>
      <c r="G12847" s="127" t="s">
        <v>1834</v>
      </c>
      <c r="H12847" s="128">
        <v>4755.08</v>
      </c>
      <c r="I12847" s="128">
        <v>0</v>
      </c>
      <c r="J12847" s="129">
        <v>4755.08</v>
      </c>
      <c r="K12847" s="101" t="s">
        <v>1388</v>
      </c>
    </row>
    <row r="12848" spans="1:11" ht="56.25" customHeight="1">
      <c r="A12848" s="98" t="s">
        <v>1832</v>
      </c>
      <c r="B12848" s="125" t="s">
        <v>1833</v>
      </c>
      <c r="C12848" s="126">
        <v>42489</v>
      </c>
      <c r="D12848" s="98" t="s">
        <v>13</v>
      </c>
      <c r="E12848" s="98">
        <v>354851</v>
      </c>
      <c r="F12848" s="98"/>
      <c r="G12848" s="127" t="s">
        <v>1834</v>
      </c>
      <c r="H12848" s="128">
        <v>3397.9</v>
      </c>
      <c r="I12848" s="128">
        <v>0</v>
      </c>
      <c r="J12848" s="129">
        <v>3397.9</v>
      </c>
      <c r="K12848" s="101" t="s">
        <v>1388</v>
      </c>
    </row>
    <row r="12849" spans="1:11" ht="56.25" customHeight="1">
      <c r="A12849" s="98" t="s">
        <v>1832</v>
      </c>
      <c r="B12849" s="125" t="s">
        <v>1833</v>
      </c>
      <c r="C12849" s="126">
        <v>42489</v>
      </c>
      <c r="D12849" s="98" t="s">
        <v>13</v>
      </c>
      <c r="E12849" s="98">
        <v>354853</v>
      </c>
      <c r="F12849" s="98"/>
      <c r="G12849" s="127" t="s">
        <v>1834</v>
      </c>
      <c r="H12849" s="128">
        <v>13454.31</v>
      </c>
      <c r="I12849" s="128">
        <v>0</v>
      </c>
      <c r="J12849" s="129">
        <v>13454.31</v>
      </c>
      <c r="K12849" s="101" t="s">
        <v>1388</v>
      </c>
    </row>
    <row r="12850" spans="1:11" ht="56.25" customHeight="1">
      <c r="A12850" s="98" t="s">
        <v>1832</v>
      </c>
      <c r="B12850" s="125" t="s">
        <v>1833</v>
      </c>
      <c r="C12850" s="126">
        <v>42489</v>
      </c>
      <c r="D12850" s="98" t="s">
        <v>13</v>
      </c>
      <c r="E12850" s="98">
        <v>354855</v>
      </c>
      <c r="F12850" s="98"/>
      <c r="G12850" s="127" t="s">
        <v>1834</v>
      </c>
      <c r="H12850" s="128">
        <v>9614.2199999999993</v>
      </c>
      <c r="I12850" s="128">
        <v>0</v>
      </c>
      <c r="J12850" s="129">
        <v>9614.2199999999993</v>
      </c>
      <c r="K12850" s="101" t="s">
        <v>1388</v>
      </c>
    </row>
    <row r="12851" spans="1:11" ht="56.25" customHeight="1">
      <c r="A12851" s="98" t="s">
        <v>1832</v>
      </c>
      <c r="B12851" s="125" t="s">
        <v>1833</v>
      </c>
      <c r="C12851" s="126">
        <v>42489</v>
      </c>
      <c r="D12851" s="98" t="s">
        <v>13</v>
      </c>
      <c r="E12851" s="98">
        <v>354857</v>
      </c>
      <c r="F12851" s="98"/>
      <c r="G12851" s="127" t="s">
        <v>1834</v>
      </c>
      <c r="H12851" s="128">
        <v>11026.08</v>
      </c>
      <c r="I12851" s="128">
        <v>0</v>
      </c>
      <c r="J12851" s="129">
        <v>11026.08</v>
      </c>
      <c r="K12851" s="101" t="s">
        <v>1388</v>
      </c>
    </row>
    <row r="12852" spans="1:11" ht="56.25" customHeight="1">
      <c r="A12852" s="98" t="s">
        <v>1832</v>
      </c>
      <c r="B12852" s="125" t="s">
        <v>1833</v>
      </c>
      <c r="C12852" s="126">
        <v>42489</v>
      </c>
      <c r="D12852" s="98" t="s">
        <v>13</v>
      </c>
      <c r="E12852" s="98">
        <v>354859</v>
      </c>
      <c r="F12852" s="98"/>
      <c r="G12852" s="127" t="s">
        <v>1834</v>
      </c>
      <c r="H12852" s="128">
        <v>26406.54</v>
      </c>
      <c r="I12852" s="128">
        <v>0</v>
      </c>
      <c r="J12852" s="129">
        <v>26406.54</v>
      </c>
      <c r="K12852" s="101" t="s">
        <v>1388</v>
      </c>
    </row>
    <row r="12853" spans="1:11" ht="56.25" customHeight="1">
      <c r="A12853" s="98" t="s">
        <v>1832</v>
      </c>
      <c r="B12853" s="125" t="s">
        <v>1833</v>
      </c>
      <c r="C12853" s="126">
        <v>42489</v>
      </c>
      <c r="D12853" s="98" t="s">
        <v>13</v>
      </c>
      <c r="E12853" s="98">
        <v>354861</v>
      </c>
      <c r="F12853" s="98"/>
      <c r="G12853" s="127" t="s">
        <v>1834</v>
      </c>
      <c r="H12853" s="128">
        <v>30284.5</v>
      </c>
      <c r="I12853" s="128">
        <v>0</v>
      </c>
      <c r="J12853" s="129">
        <v>30284.5</v>
      </c>
      <c r="K12853" s="101" t="s">
        <v>1388</v>
      </c>
    </row>
    <row r="12854" spans="1:11" ht="56.25" customHeight="1">
      <c r="A12854" s="98" t="s">
        <v>1832</v>
      </c>
      <c r="B12854" s="125" t="s">
        <v>1833</v>
      </c>
      <c r="C12854" s="126">
        <v>42489</v>
      </c>
      <c r="D12854" s="98" t="s">
        <v>13</v>
      </c>
      <c r="E12854" s="98">
        <v>354863</v>
      </c>
      <c r="F12854" s="98"/>
      <c r="G12854" s="127" t="s">
        <v>1834</v>
      </c>
      <c r="H12854" s="128">
        <v>36953.93</v>
      </c>
      <c r="I12854" s="128">
        <v>0</v>
      </c>
      <c r="J12854" s="129">
        <v>36953.93</v>
      </c>
      <c r="K12854" s="101" t="s">
        <v>1388</v>
      </c>
    </row>
    <row r="12855" spans="1:11" ht="56.25" customHeight="1">
      <c r="A12855" s="98" t="s">
        <v>1832</v>
      </c>
      <c r="B12855" s="125" t="s">
        <v>1833</v>
      </c>
      <c r="C12855" s="126">
        <v>42517</v>
      </c>
      <c r="D12855" s="98" t="s">
        <v>13</v>
      </c>
      <c r="E12855" s="98">
        <v>355688</v>
      </c>
      <c r="F12855" s="98"/>
      <c r="G12855" s="127" t="s">
        <v>1834</v>
      </c>
      <c r="H12855" s="128">
        <v>2015486.52</v>
      </c>
      <c r="I12855" s="128">
        <v>0</v>
      </c>
      <c r="J12855" s="129">
        <v>2015486.52</v>
      </c>
      <c r="K12855" s="101" t="s">
        <v>1388</v>
      </c>
    </row>
    <row r="12856" spans="1:11" ht="56.25" customHeight="1">
      <c r="A12856" s="98" t="s">
        <v>1832</v>
      </c>
      <c r="B12856" s="125" t="s">
        <v>1833</v>
      </c>
      <c r="C12856" s="126">
        <v>42517</v>
      </c>
      <c r="D12856" s="98" t="s">
        <v>13</v>
      </c>
      <c r="E12856" s="98">
        <v>355690</v>
      </c>
      <c r="F12856" s="98"/>
      <c r="G12856" s="127" t="s">
        <v>1834</v>
      </c>
      <c r="H12856" s="128">
        <v>4689365.32</v>
      </c>
      <c r="I12856" s="128">
        <v>0</v>
      </c>
      <c r="J12856" s="129">
        <v>4689365.32</v>
      </c>
      <c r="K12856" s="101" t="s">
        <v>1388</v>
      </c>
    </row>
    <row r="12857" spans="1:11" ht="56.25" customHeight="1">
      <c r="A12857" s="98" t="s">
        <v>1832</v>
      </c>
      <c r="B12857" s="125" t="s">
        <v>1833</v>
      </c>
      <c r="C12857" s="126">
        <v>42517</v>
      </c>
      <c r="D12857" s="98" t="s">
        <v>13</v>
      </c>
      <c r="E12857" s="98">
        <v>355692</v>
      </c>
      <c r="F12857" s="98"/>
      <c r="G12857" s="127" t="s">
        <v>1834</v>
      </c>
      <c r="H12857" s="128">
        <v>2669225.1800000002</v>
      </c>
      <c r="I12857" s="128">
        <v>0</v>
      </c>
      <c r="J12857" s="129">
        <v>2669225.1800000002</v>
      </c>
      <c r="K12857" s="101" t="s">
        <v>1388</v>
      </c>
    </row>
    <row r="12858" spans="1:11" ht="56.25" customHeight="1">
      <c r="A12858" s="98" t="s">
        <v>1832</v>
      </c>
      <c r="B12858" s="125" t="s">
        <v>1833</v>
      </c>
      <c r="C12858" s="126">
        <v>42517</v>
      </c>
      <c r="D12858" s="98" t="s">
        <v>13</v>
      </c>
      <c r="E12858" s="98">
        <v>355694</v>
      </c>
      <c r="F12858" s="98"/>
      <c r="G12858" s="127" t="s">
        <v>1834</v>
      </c>
      <c r="H12858" s="128">
        <v>6289.11</v>
      </c>
      <c r="I12858" s="128">
        <v>0</v>
      </c>
      <c r="J12858" s="129">
        <v>6289.11</v>
      </c>
      <c r="K12858" s="101" t="s">
        <v>1388</v>
      </c>
    </row>
    <row r="12859" spans="1:11" ht="56.25" customHeight="1">
      <c r="A12859" s="98" t="s">
        <v>1832</v>
      </c>
      <c r="B12859" s="125" t="s">
        <v>1833</v>
      </c>
      <c r="C12859" s="126">
        <v>42517</v>
      </c>
      <c r="D12859" s="98" t="s">
        <v>13</v>
      </c>
      <c r="E12859" s="98">
        <v>355696</v>
      </c>
      <c r="F12859" s="98"/>
      <c r="G12859" s="127" t="s">
        <v>1834</v>
      </c>
      <c r="H12859" s="128">
        <v>1646.19</v>
      </c>
      <c r="I12859" s="128">
        <v>0</v>
      </c>
      <c r="J12859" s="129">
        <v>1646.19</v>
      </c>
      <c r="K12859" s="101" t="s">
        <v>1388</v>
      </c>
    </row>
    <row r="12860" spans="1:11" ht="56.25" customHeight="1">
      <c r="A12860" s="98" t="s">
        <v>1832</v>
      </c>
      <c r="B12860" s="125" t="s">
        <v>1833</v>
      </c>
      <c r="C12860" s="126">
        <v>42517</v>
      </c>
      <c r="D12860" s="98" t="s">
        <v>13</v>
      </c>
      <c r="E12860" s="98">
        <v>355698</v>
      </c>
      <c r="F12860" s="98"/>
      <c r="G12860" s="127" t="s">
        <v>1834</v>
      </c>
      <c r="H12860" s="128">
        <v>399.05</v>
      </c>
      <c r="I12860" s="128">
        <v>0</v>
      </c>
      <c r="J12860" s="129">
        <v>399.05</v>
      </c>
      <c r="K12860" s="101" t="s">
        <v>1388</v>
      </c>
    </row>
    <row r="12861" spans="1:11" ht="56.25" customHeight="1">
      <c r="A12861" s="98" t="s">
        <v>1832</v>
      </c>
      <c r="B12861" s="125" t="s">
        <v>1833</v>
      </c>
      <c r="C12861" s="126">
        <v>42517</v>
      </c>
      <c r="D12861" s="98" t="s">
        <v>13</v>
      </c>
      <c r="E12861" s="98">
        <v>355700</v>
      </c>
      <c r="F12861" s="98"/>
      <c r="G12861" s="127" t="s">
        <v>1834</v>
      </c>
      <c r="H12861" s="128">
        <v>4748.84</v>
      </c>
      <c r="I12861" s="128">
        <v>0</v>
      </c>
      <c r="J12861" s="129">
        <v>4748.84</v>
      </c>
      <c r="K12861" s="101" t="s">
        <v>1388</v>
      </c>
    </row>
    <row r="12862" spans="1:11" ht="56.25" customHeight="1">
      <c r="A12862" s="98" t="s">
        <v>1832</v>
      </c>
      <c r="B12862" s="125" t="s">
        <v>1833</v>
      </c>
      <c r="C12862" s="126">
        <v>42517</v>
      </c>
      <c r="D12862" s="98" t="s">
        <v>13</v>
      </c>
      <c r="E12862" s="98">
        <v>355702</v>
      </c>
      <c r="F12862" s="98"/>
      <c r="G12862" s="127" t="s">
        <v>1834</v>
      </c>
      <c r="H12862" s="128">
        <v>4748.84</v>
      </c>
      <c r="I12862" s="128">
        <v>0</v>
      </c>
      <c r="J12862" s="129">
        <v>4748.84</v>
      </c>
      <c r="K12862" s="101" t="s">
        <v>1388</v>
      </c>
    </row>
    <row r="12863" spans="1:11" ht="56.25" customHeight="1">
      <c r="A12863" s="98" t="s">
        <v>1832</v>
      </c>
      <c r="B12863" s="125" t="s">
        <v>1833</v>
      </c>
      <c r="C12863" s="126">
        <v>42517</v>
      </c>
      <c r="D12863" s="98" t="s">
        <v>13</v>
      </c>
      <c r="E12863" s="98">
        <v>355704</v>
      </c>
      <c r="F12863" s="98"/>
      <c r="G12863" s="127" t="s">
        <v>1834</v>
      </c>
      <c r="H12863" s="128">
        <v>4748.84</v>
      </c>
      <c r="I12863" s="128">
        <v>0</v>
      </c>
      <c r="J12863" s="129">
        <v>4748.84</v>
      </c>
      <c r="K12863" s="101" t="s">
        <v>1388</v>
      </c>
    </row>
    <row r="12864" spans="1:11" ht="56.25" customHeight="1">
      <c r="A12864" s="98" t="s">
        <v>1832</v>
      </c>
      <c r="B12864" s="125" t="s">
        <v>1833</v>
      </c>
      <c r="C12864" s="126">
        <v>42517</v>
      </c>
      <c r="D12864" s="98" t="s">
        <v>13</v>
      </c>
      <c r="E12864" s="98">
        <v>355706</v>
      </c>
      <c r="F12864" s="98"/>
      <c r="G12864" s="127" t="s">
        <v>1834</v>
      </c>
      <c r="H12864" s="128">
        <v>4748.84</v>
      </c>
      <c r="I12864" s="128">
        <v>0</v>
      </c>
      <c r="J12864" s="129">
        <v>4748.84</v>
      </c>
      <c r="K12864" s="101" t="s">
        <v>1388</v>
      </c>
    </row>
    <row r="12865" spans="1:11" ht="56.25" customHeight="1">
      <c r="A12865" s="98" t="s">
        <v>1832</v>
      </c>
      <c r="B12865" s="125" t="s">
        <v>1833</v>
      </c>
      <c r="C12865" s="126">
        <v>42517</v>
      </c>
      <c r="D12865" s="98" t="s">
        <v>13</v>
      </c>
      <c r="E12865" s="98">
        <v>355708</v>
      </c>
      <c r="F12865" s="98"/>
      <c r="G12865" s="127" t="s">
        <v>1834</v>
      </c>
      <c r="H12865" s="128">
        <v>48875.58</v>
      </c>
      <c r="I12865" s="128">
        <v>0</v>
      </c>
      <c r="J12865" s="129">
        <v>48875.58</v>
      </c>
      <c r="K12865" s="101" t="s">
        <v>1388</v>
      </c>
    </row>
    <row r="12866" spans="1:11" ht="56.25" customHeight="1">
      <c r="A12866" s="98" t="s">
        <v>1832</v>
      </c>
      <c r="B12866" s="125" t="s">
        <v>1833</v>
      </c>
      <c r="C12866" s="126">
        <v>42517</v>
      </c>
      <c r="D12866" s="98" t="s">
        <v>13</v>
      </c>
      <c r="E12866" s="98">
        <v>355710</v>
      </c>
      <c r="F12866" s="98"/>
      <c r="G12866" s="127" t="s">
        <v>1834</v>
      </c>
      <c r="H12866" s="128">
        <v>12793.56</v>
      </c>
      <c r="I12866" s="128">
        <v>0</v>
      </c>
      <c r="J12866" s="129">
        <v>12793.56</v>
      </c>
      <c r="K12866" s="101" t="s">
        <v>1388</v>
      </c>
    </row>
    <row r="12867" spans="1:11" ht="56.25" customHeight="1">
      <c r="A12867" s="98" t="s">
        <v>1832</v>
      </c>
      <c r="B12867" s="125" t="s">
        <v>1833</v>
      </c>
      <c r="C12867" s="126">
        <v>42517</v>
      </c>
      <c r="D12867" s="98" t="s">
        <v>13</v>
      </c>
      <c r="E12867" s="98">
        <v>355712</v>
      </c>
      <c r="F12867" s="98"/>
      <c r="G12867" s="127" t="s">
        <v>1834</v>
      </c>
      <c r="H12867" s="128">
        <v>3101.34</v>
      </c>
      <c r="I12867" s="128">
        <v>0</v>
      </c>
      <c r="J12867" s="129">
        <v>3101.34</v>
      </c>
      <c r="K12867" s="101" t="s">
        <v>1388</v>
      </c>
    </row>
    <row r="12868" spans="1:11" ht="56.25" customHeight="1">
      <c r="A12868" s="98" t="s">
        <v>1832</v>
      </c>
      <c r="B12868" s="125" t="s">
        <v>1833</v>
      </c>
      <c r="C12868" s="126">
        <v>42517</v>
      </c>
      <c r="D12868" s="98" t="s">
        <v>13</v>
      </c>
      <c r="E12868" s="98">
        <v>355714</v>
      </c>
      <c r="F12868" s="98"/>
      <c r="G12868" s="127" t="s">
        <v>1834</v>
      </c>
      <c r="H12868" s="128">
        <v>36905.15</v>
      </c>
      <c r="I12868" s="128">
        <v>0</v>
      </c>
      <c r="J12868" s="129">
        <v>36905.15</v>
      </c>
      <c r="K12868" s="101" t="s">
        <v>1388</v>
      </c>
    </row>
    <row r="12869" spans="1:11" ht="56.25" customHeight="1">
      <c r="A12869" s="98" t="s">
        <v>1832</v>
      </c>
      <c r="B12869" s="125" t="s">
        <v>1833</v>
      </c>
      <c r="C12869" s="126">
        <v>42517</v>
      </c>
      <c r="D12869" s="98" t="s">
        <v>13</v>
      </c>
      <c r="E12869" s="98">
        <v>355716</v>
      </c>
      <c r="F12869" s="98"/>
      <c r="G12869" s="127" t="s">
        <v>1834</v>
      </c>
      <c r="H12869" s="128">
        <v>36905.15</v>
      </c>
      <c r="I12869" s="128">
        <v>0</v>
      </c>
      <c r="J12869" s="129">
        <v>36905.15</v>
      </c>
      <c r="K12869" s="101" t="s">
        <v>1388</v>
      </c>
    </row>
    <row r="12870" spans="1:11" ht="56.25" customHeight="1">
      <c r="A12870" s="98" t="s">
        <v>1832</v>
      </c>
      <c r="B12870" s="125" t="s">
        <v>1833</v>
      </c>
      <c r="C12870" s="126">
        <v>42517</v>
      </c>
      <c r="D12870" s="98" t="s">
        <v>13</v>
      </c>
      <c r="E12870" s="98">
        <v>355718</v>
      </c>
      <c r="F12870" s="98"/>
      <c r="G12870" s="127" t="s">
        <v>1834</v>
      </c>
      <c r="H12870" s="128">
        <v>36905.15</v>
      </c>
      <c r="I12870" s="128">
        <v>0</v>
      </c>
      <c r="J12870" s="129">
        <v>36905.15</v>
      </c>
      <c r="K12870" s="101" t="s">
        <v>1388</v>
      </c>
    </row>
    <row r="12871" spans="1:11" ht="56.25" customHeight="1">
      <c r="A12871" s="98" t="s">
        <v>1832</v>
      </c>
      <c r="B12871" s="125" t="s">
        <v>1833</v>
      </c>
      <c r="C12871" s="126">
        <v>42517</v>
      </c>
      <c r="D12871" s="98" t="s">
        <v>13</v>
      </c>
      <c r="E12871" s="98">
        <v>355720</v>
      </c>
      <c r="F12871" s="98"/>
      <c r="G12871" s="127" t="s">
        <v>1834</v>
      </c>
      <c r="H12871" s="128">
        <v>36905.15</v>
      </c>
      <c r="I12871" s="128">
        <v>0</v>
      </c>
      <c r="J12871" s="129">
        <v>36905.15</v>
      </c>
      <c r="K12871" s="101" t="s">
        <v>1388</v>
      </c>
    </row>
    <row r="12872" spans="1:11" ht="56.25" customHeight="1">
      <c r="A12872" s="98" t="s">
        <v>1832</v>
      </c>
      <c r="B12872" s="125" t="s">
        <v>1833</v>
      </c>
      <c r="C12872" s="126">
        <v>42517</v>
      </c>
      <c r="D12872" s="98" t="s">
        <v>13</v>
      </c>
      <c r="E12872" s="98">
        <v>355722</v>
      </c>
      <c r="F12872" s="98"/>
      <c r="G12872" s="127" t="s">
        <v>1834</v>
      </c>
      <c r="H12872" s="128">
        <v>44072.41</v>
      </c>
      <c r="I12872" s="128">
        <v>0</v>
      </c>
      <c r="J12872" s="129">
        <v>44072.41</v>
      </c>
      <c r="K12872" s="101" t="s">
        <v>1388</v>
      </c>
    </row>
    <row r="12873" spans="1:11" ht="56.25" customHeight="1">
      <c r="A12873" s="98" t="s">
        <v>1832</v>
      </c>
      <c r="B12873" s="125" t="s">
        <v>1833</v>
      </c>
      <c r="C12873" s="126">
        <v>42517</v>
      </c>
      <c r="D12873" s="98" t="s">
        <v>13</v>
      </c>
      <c r="E12873" s="98">
        <v>355724</v>
      </c>
      <c r="F12873" s="98"/>
      <c r="G12873" s="127" t="s">
        <v>1834</v>
      </c>
      <c r="H12873" s="128">
        <v>3585.58</v>
      </c>
      <c r="I12873" s="128">
        <v>0</v>
      </c>
      <c r="J12873" s="129">
        <v>3585.58</v>
      </c>
      <c r="K12873" s="101" t="s">
        <v>1388</v>
      </c>
    </row>
    <row r="12874" spans="1:11" ht="56.25" customHeight="1">
      <c r="A12874" s="98" t="s">
        <v>1832</v>
      </c>
      <c r="B12874" s="125" t="s">
        <v>1833</v>
      </c>
      <c r="C12874" s="126">
        <v>42517</v>
      </c>
      <c r="D12874" s="98" t="s">
        <v>13</v>
      </c>
      <c r="E12874" s="98">
        <v>355726</v>
      </c>
      <c r="F12874" s="98"/>
      <c r="G12874" s="127" t="s">
        <v>1834</v>
      </c>
      <c r="H12874" s="128">
        <v>3102.57</v>
      </c>
      <c r="I12874" s="128">
        <v>0</v>
      </c>
      <c r="J12874" s="129">
        <v>3102.57</v>
      </c>
      <c r="K12874" s="101" t="s">
        <v>1388</v>
      </c>
    </row>
    <row r="12875" spans="1:11" ht="56.25" customHeight="1">
      <c r="A12875" s="98" t="s">
        <v>1832</v>
      </c>
      <c r="B12875" s="125" t="s">
        <v>1833</v>
      </c>
      <c r="C12875" s="126">
        <v>42517</v>
      </c>
      <c r="D12875" s="98" t="s">
        <v>13</v>
      </c>
      <c r="E12875" s="98">
        <v>355728</v>
      </c>
      <c r="F12875" s="98"/>
      <c r="G12875" s="127" t="s">
        <v>1834</v>
      </c>
      <c r="H12875" s="128">
        <v>12307.39</v>
      </c>
      <c r="I12875" s="128">
        <v>0</v>
      </c>
      <c r="J12875" s="129">
        <v>12307.39</v>
      </c>
      <c r="K12875" s="101" t="s">
        <v>1388</v>
      </c>
    </row>
    <row r="12876" spans="1:11" ht="56.25" customHeight="1">
      <c r="A12876" s="98" t="s">
        <v>1832</v>
      </c>
      <c r="B12876" s="125" t="s">
        <v>1833</v>
      </c>
      <c r="C12876" s="126">
        <v>42517</v>
      </c>
      <c r="D12876" s="98" t="s">
        <v>13</v>
      </c>
      <c r="E12876" s="98">
        <v>355730</v>
      </c>
      <c r="F12876" s="98"/>
      <c r="G12876" s="127" t="s">
        <v>1834</v>
      </c>
      <c r="H12876" s="128">
        <v>8778.67</v>
      </c>
      <c r="I12876" s="128">
        <v>0</v>
      </c>
      <c r="J12876" s="129">
        <v>8778.67</v>
      </c>
      <c r="K12876" s="101" t="s">
        <v>1388</v>
      </c>
    </row>
    <row r="12877" spans="1:11" ht="56.25" customHeight="1">
      <c r="A12877" s="98" t="s">
        <v>1832</v>
      </c>
      <c r="B12877" s="125" t="s">
        <v>1833</v>
      </c>
      <c r="C12877" s="126">
        <v>42517</v>
      </c>
      <c r="D12877" s="98" t="s">
        <v>13</v>
      </c>
      <c r="E12877" s="98">
        <v>355732</v>
      </c>
      <c r="F12877" s="98"/>
      <c r="G12877" s="127" t="s">
        <v>1834</v>
      </c>
      <c r="H12877" s="128">
        <v>24111.599999999999</v>
      </c>
      <c r="I12877" s="128">
        <v>0</v>
      </c>
      <c r="J12877" s="129">
        <v>24111.599999999999</v>
      </c>
      <c r="K12877" s="101" t="s">
        <v>1388</v>
      </c>
    </row>
    <row r="12878" spans="1:11" ht="56.25" customHeight="1">
      <c r="A12878" s="98" t="s">
        <v>1832</v>
      </c>
      <c r="B12878" s="125" t="s">
        <v>1833</v>
      </c>
      <c r="C12878" s="126">
        <v>42517</v>
      </c>
      <c r="D12878" s="98" t="s">
        <v>13</v>
      </c>
      <c r="E12878" s="98">
        <v>355734</v>
      </c>
      <c r="F12878" s="98"/>
      <c r="G12878" s="127" t="s">
        <v>1834</v>
      </c>
      <c r="H12878" s="128">
        <v>27865.39</v>
      </c>
      <c r="I12878" s="128">
        <v>0</v>
      </c>
      <c r="J12878" s="129">
        <v>27865.39</v>
      </c>
      <c r="K12878" s="101" t="s">
        <v>1388</v>
      </c>
    </row>
    <row r="12879" spans="1:11" ht="56.25" customHeight="1">
      <c r="A12879" s="98" t="s">
        <v>1832</v>
      </c>
      <c r="B12879" s="125" t="s">
        <v>1833</v>
      </c>
      <c r="C12879" s="126">
        <v>42517</v>
      </c>
      <c r="D12879" s="98" t="s">
        <v>13</v>
      </c>
      <c r="E12879" s="98">
        <v>355736</v>
      </c>
      <c r="F12879" s="98"/>
      <c r="G12879" s="127" t="s">
        <v>1834</v>
      </c>
      <c r="H12879" s="128">
        <v>33803.75</v>
      </c>
      <c r="I12879" s="128">
        <v>0</v>
      </c>
      <c r="J12879" s="129">
        <v>33803.75</v>
      </c>
      <c r="K12879" s="101" t="s">
        <v>1388</v>
      </c>
    </row>
    <row r="12880" spans="1:11" ht="56.25" customHeight="1">
      <c r="A12880" s="98" t="s">
        <v>1832</v>
      </c>
      <c r="B12880" s="125" t="s">
        <v>1833</v>
      </c>
      <c r="C12880" s="126">
        <v>42517</v>
      </c>
      <c r="D12880" s="98" t="s">
        <v>13</v>
      </c>
      <c r="E12880" s="98">
        <v>355738</v>
      </c>
      <c r="F12880" s="98"/>
      <c r="G12880" s="127" t="s">
        <v>1834</v>
      </c>
      <c r="H12880" s="128">
        <v>2015486.52</v>
      </c>
      <c r="I12880" s="128">
        <v>0</v>
      </c>
      <c r="J12880" s="129">
        <v>2015486.52</v>
      </c>
      <c r="K12880" s="101" t="s">
        <v>1388</v>
      </c>
    </row>
    <row r="12881" spans="1:11" ht="56.25" customHeight="1">
      <c r="A12881" s="98" t="s">
        <v>1832</v>
      </c>
      <c r="B12881" s="125" t="s">
        <v>1833</v>
      </c>
      <c r="C12881" s="126">
        <v>42517</v>
      </c>
      <c r="D12881" s="98" t="s">
        <v>13</v>
      </c>
      <c r="E12881" s="98">
        <v>355740</v>
      </c>
      <c r="F12881" s="98"/>
      <c r="G12881" s="127" t="s">
        <v>1834</v>
      </c>
      <c r="H12881" s="128">
        <v>2015486.52</v>
      </c>
      <c r="I12881" s="128">
        <v>0</v>
      </c>
      <c r="J12881" s="129">
        <v>2015486.52</v>
      </c>
      <c r="K12881" s="101" t="s">
        <v>1388</v>
      </c>
    </row>
    <row r="12882" spans="1:11" ht="56.25" customHeight="1">
      <c r="A12882" s="98" t="s">
        <v>1832</v>
      </c>
      <c r="B12882" s="125" t="s">
        <v>1833</v>
      </c>
      <c r="C12882" s="126">
        <v>42517</v>
      </c>
      <c r="D12882" s="98" t="s">
        <v>13</v>
      </c>
      <c r="E12882" s="98">
        <v>355742</v>
      </c>
      <c r="F12882" s="98"/>
      <c r="G12882" s="127" t="s">
        <v>1834</v>
      </c>
      <c r="H12882" s="128">
        <v>2015486.52</v>
      </c>
      <c r="I12882" s="128">
        <v>0</v>
      </c>
      <c r="J12882" s="129">
        <v>2015486.52</v>
      </c>
      <c r="K12882" s="101" t="s">
        <v>1388</v>
      </c>
    </row>
    <row r="12883" spans="1:11" ht="56.25" customHeight="1">
      <c r="A12883" s="98" t="s">
        <v>1832</v>
      </c>
      <c r="B12883" s="125" t="s">
        <v>1833</v>
      </c>
      <c r="C12883" s="126">
        <v>42517</v>
      </c>
      <c r="D12883" s="98" t="s">
        <v>13</v>
      </c>
      <c r="E12883" s="98">
        <v>355744</v>
      </c>
      <c r="F12883" s="98"/>
      <c r="G12883" s="127" t="s">
        <v>1834</v>
      </c>
      <c r="H12883" s="128">
        <v>2015486.52</v>
      </c>
      <c r="I12883" s="128">
        <v>0</v>
      </c>
      <c r="J12883" s="129">
        <v>2015486.52</v>
      </c>
      <c r="K12883" s="101" t="s">
        <v>1388</v>
      </c>
    </row>
    <row r="12884" spans="1:11" ht="56.25" customHeight="1">
      <c r="A12884" s="98" t="s">
        <v>1832</v>
      </c>
      <c r="B12884" s="125" t="s">
        <v>1833</v>
      </c>
      <c r="C12884" s="126">
        <v>42517</v>
      </c>
      <c r="D12884" s="98" t="s">
        <v>13</v>
      </c>
      <c r="E12884" s="98">
        <v>355746</v>
      </c>
      <c r="F12884" s="98"/>
      <c r="G12884" s="127" t="s">
        <v>1834</v>
      </c>
      <c r="H12884" s="128">
        <v>5535770.5</v>
      </c>
      <c r="I12884" s="128">
        <v>0</v>
      </c>
      <c r="J12884" s="129">
        <v>5535770.5</v>
      </c>
      <c r="K12884" s="101" t="s">
        <v>1388</v>
      </c>
    </row>
    <row r="12885" spans="1:11" ht="56.25" customHeight="1">
      <c r="A12885" s="98" t="s">
        <v>1832</v>
      </c>
      <c r="B12885" s="125" t="s">
        <v>1833</v>
      </c>
      <c r="C12885" s="126">
        <v>42517</v>
      </c>
      <c r="D12885" s="98" t="s">
        <v>13</v>
      </c>
      <c r="E12885" s="98">
        <v>355748</v>
      </c>
      <c r="F12885" s="98"/>
      <c r="G12885" s="127" t="s">
        <v>1834</v>
      </c>
      <c r="H12885" s="128">
        <v>5535770.5</v>
      </c>
      <c r="I12885" s="128">
        <v>0</v>
      </c>
      <c r="J12885" s="129">
        <v>5535770.5</v>
      </c>
      <c r="K12885" s="101" t="s">
        <v>1388</v>
      </c>
    </row>
    <row r="12886" spans="1:11" ht="56.25" customHeight="1">
      <c r="A12886" s="98" t="s">
        <v>1832</v>
      </c>
      <c r="B12886" s="125" t="s">
        <v>1833</v>
      </c>
      <c r="C12886" s="126">
        <v>42517</v>
      </c>
      <c r="D12886" s="98" t="s">
        <v>13</v>
      </c>
      <c r="E12886" s="98">
        <v>355750</v>
      </c>
      <c r="F12886" s="98"/>
      <c r="G12886" s="127" t="s">
        <v>1834</v>
      </c>
      <c r="H12886" s="128">
        <v>5535770.5</v>
      </c>
      <c r="I12886" s="128">
        <v>0</v>
      </c>
      <c r="J12886" s="129">
        <v>5535770.5</v>
      </c>
      <c r="K12886" s="101" t="s">
        <v>1388</v>
      </c>
    </row>
    <row r="12887" spans="1:11" ht="56.25" customHeight="1">
      <c r="A12887" s="98" t="s">
        <v>1832</v>
      </c>
      <c r="B12887" s="125" t="s">
        <v>1833</v>
      </c>
      <c r="C12887" s="126">
        <v>42517</v>
      </c>
      <c r="D12887" s="98" t="s">
        <v>13</v>
      </c>
      <c r="E12887" s="98">
        <v>355752</v>
      </c>
      <c r="F12887" s="98"/>
      <c r="G12887" s="127" t="s">
        <v>1834</v>
      </c>
      <c r="H12887" s="128">
        <v>5535770.5</v>
      </c>
      <c r="I12887" s="128">
        <v>0</v>
      </c>
      <c r="J12887" s="129">
        <v>5535770.5</v>
      </c>
      <c r="K12887" s="101" t="s">
        <v>1388</v>
      </c>
    </row>
    <row r="12888" spans="1:11" ht="56.25" customHeight="1">
      <c r="A12888" s="98" t="s">
        <v>1832</v>
      </c>
      <c r="B12888" s="125" t="s">
        <v>1833</v>
      </c>
      <c r="C12888" s="126">
        <v>42517</v>
      </c>
      <c r="D12888" s="98" t="s">
        <v>13</v>
      </c>
      <c r="E12888" s="98">
        <v>355754</v>
      </c>
      <c r="F12888" s="98"/>
      <c r="G12888" s="127" t="s">
        <v>1834</v>
      </c>
      <c r="H12888" s="128">
        <v>5535770.5</v>
      </c>
      <c r="I12888" s="128">
        <v>0</v>
      </c>
      <c r="J12888" s="129">
        <v>5535770.5</v>
      </c>
      <c r="K12888" s="101" t="s">
        <v>1388</v>
      </c>
    </row>
    <row r="12889" spans="1:11" ht="56.25" customHeight="1">
      <c r="A12889" s="98" t="s">
        <v>1832</v>
      </c>
      <c r="B12889" s="125" t="s">
        <v>1833</v>
      </c>
      <c r="C12889" s="126">
        <v>42517</v>
      </c>
      <c r="D12889" s="98" t="s">
        <v>13</v>
      </c>
      <c r="E12889" s="98">
        <v>355756</v>
      </c>
      <c r="F12889" s="98"/>
      <c r="G12889" s="127" t="s">
        <v>1834</v>
      </c>
      <c r="H12889" s="128">
        <v>4689365.32</v>
      </c>
      <c r="I12889" s="128">
        <v>0</v>
      </c>
      <c r="J12889" s="129">
        <v>4689365.32</v>
      </c>
      <c r="K12889" s="101" t="s">
        <v>1388</v>
      </c>
    </row>
    <row r="12890" spans="1:11" ht="56.25" customHeight="1">
      <c r="A12890" s="98" t="s">
        <v>1832</v>
      </c>
      <c r="B12890" s="125" t="s">
        <v>1833</v>
      </c>
      <c r="C12890" s="126">
        <v>42517</v>
      </c>
      <c r="D12890" s="98" t="s">
        <v>13</v>
      </c>
      <c r="E12890" s="98">
        <v>355758</v>
      </c>
      <c r="F12890" s="98"/>
      <c r="G12890" s="127" t="s">
        <v>1834</v>
      </c>
      <c r="H12890" s="128">
        <v>4689365.32</v>
      </c>
      <c r="I12890" s="128">
        <v>0</v>
      </c>
      <c r="J12890" s="129">
        <v>4689365.32</v>
      </c>
      <c r="K12890" s="101" t="s">
        <v>1388</v>
      </c>
    </row>
    <row r="12891" spans="1:11" ht="56.25" customHeight="1">
      <c r="A12891" s="98" t="s">
        <v>1832</v>
      </c>
      <c r="B12891" s="125" t="s">
        <v>1833</v>
      </c>
      <c r="C12891" s="126">
        <v>42517</v>
      </c>
      <c r="D12891" s="98" t="s">
        <v>13</v>
      </c>
      <c r="E12891" s="98">
        <v>355760</v>
      </c>
      <c r="F12891" s="98"/>
      <c r="G12891" s="127" t="s">
        <v>1834</v>
      </c>
      <c r="H12891" s="128">
        <v>4689365.32</v>
      </c>
      <c r="I12891" s="128">
        <v>0</v>
      </c>
      <c r="J12891" s="129">
        <v>4689365.32</v>
      </c>
      <c r="K12891" s="101" t="s">
        <v>1388</v>
      </c>
    </row>
    <row r="12892" spans="1:11" ht="56.25" customHeight="1">
      <c r="A12892" s="98" t="s">
        <v>1832</v>
      </c>
      <c r="B12892" s="125" t="s">
        <v>1833</v>
      </c>
      <c r="C12892" s="126">
        <v>42517</v>
      </c>
      <c r="D12892" s="98" t="s">
        <v>13</v>
      </c>
      <c r="E12892" s="98">
        <v>355762</v>
      </c>
      <c r="F12892" s="98"/>
      <c r="G12892" s="127" t="s">
        <v>1834</v>
      </c>
      <c r="H12892" s="128">
        <v>4689365.32</v>
      </c>
      <c r="I12892" s="128">
        <v>0</v>
      </c>
      <c r="J12892" s="129">
        <v>4689365.32</v>
      </c>
      <c r="K12892" s="101" t="s">
        <v>1388</v>
      </c>
    </row>
    <row r="12893" spans="1:11" ht="56.25" customHeight="1">
      <c r="A12893" s="98" t="s">
        <v>1832</v>
      </c>
      <c r="B12893" s="125" t="s">
        <v>1833</v>
      </c>
      <c r="C12893" s="126">
        <v>42517</v>
      </c>
      <c r="D12893" s="98" t="s">
        <v>13</v>
      </c>
      <c r="E12893" s="98">
        <v>355764</v>
      </c>
      <c r="F12893" s="98"/>
      <c r="G12893" s="127" t="s">
        <v>1834</v>
      </c>
      <c r="H12893" s="128">
        <v>12879892.779999999</v>
      </c>
      <c r="I12893" s="128">
        <v>0</v>
      </c>
      <c r="J12893" s="129">
        <v>12879892.779999999</v>
      </c>
      <c r="K12893" s="101" t="s">
        <v>1388</v>
      </c>
    </row>
    <row r="12894" spans="1:11" ht="56.25" customHeight="1">
      <c r="A12894" s="98" t="s">
        <v>1832</v>
      </c>
      <c r="B12894" s="125" t="s">
        <v>1833</v>
      </c>
      <c r="C12894" s="126">
        <v>42517</v>
      </c>
      <c r="D12894" s="98" t="s">
        <v>13</v>
      </c>
      <c r="E12894" s="98">
        <v>355766</v>
      </c>
      <c r="F12894" s="98"/>
      <c r="G12894" s="127" t="s">
        <v>1834</v>
      </c>
      <c r="H12894" s="128">
        <v>12879892.779999999</v>
      </c>
      <c r="I12894" s="128">
        <v>0</v>
      </c>
      <c r="J12894" s="129">
        <v>12879892.779999999</v>
      </c>
      <c r="K12894" s="101" t="s">
        <v>1388</v>
      </c>
    </row>
    <row r="12895" spans="1:11" ht="56.25" customHeight="1">
      <c r="A12895" s="98" t="s">
        <v>1832</v>
      </c>
      <c r="B12895" s="125" t="s">
        <v>1833</v>
      </c>
      <c r="C12895" s="126">
        <v>42517</v>
      </c>
      <c r="D12895" s="98" t="s">
        <v>13</v>
      </c>
      <c r="E12895" s="98">
        <v>355768</v>
      </c>
      <c r="F12895" s="98"/>
      <c r="G12895" s="127" t="s">
        <v>1834</v>
      </c>
      <c r="H12895" s="128">
        <v>12879892.779999999</v>
      </c>
      <c r="I12895" s="128">
        <v>0</v>
      </c>
      <c r="J12895" s="129">
        <v>12879892.779999999</v>
      </c>
      <c r="K12895" s="101" t="s">
        <v>1388</v>
      </c>
    </row>
    <row r="12896" spans="1:11" ht="56.25" customHeight="1">
      <c r="A12896" s="98" t="s">
        <v>1832</v>
      </c>
      <c r="B12896" s="125" t="s">
        <v>1833</v>
      </c>
      <c r="C12896" s="126">
        <v>42517</v>
      </c>
      <c r="D12896" s="98" t="s">
        <v>13</v>
      </c>
      <c r="E12896" s="98">
        <v>355770</v>
      </c>
      <c r="F12896" s="98"/>
      <c r="G12896" s="127" t="s">
        <v>1834</v>
      </c>
      <c r="H12896" s="128">
        <v>12879892.779999999</v>
      </c>
      <c r="I12896" s="128">
        <v>0</v>
      </c>
      <c r="J12896" s="129">
        <v>12879892.779999999</v>
      </c>
      <c r="K12896" s="101" t="s">
        <v>1388</v>
      </c>
    </row>
    <row r="12897" spans="1:11" ht="56.25" customHeight="1">
      <c r="A12897" s="98" t="s">
        <v>1832</v>
      </c>
      <c r="B12897" s="125" t="s">
        <v>1833</v>
      </c>
      <c r="C12897" s="126">
        <v>42517</v>
      </c>
      <c r="D12897" s="98" t="s">
        <v>13</v>
      </c>
      <c r="E12897" s="98">
        <v>355772</v>
      </c>
      <c r="F12897" s="98"/>
      <c r="G12897" s="127" t="s">
        <v>1834</v>
      </c>
      <c r="H12897" s="128">
        <v>12879892.779999999</v>
      </c>
      <c r="I12897" s="128">
        <v>0</v>
      </c>
      <c r="J12897" s="129">
        <v>12879892.779999999</v>
      </c>
      <c r="K12897" s="101" t="s">
        <v>1388</v>
      </c>
    </row>
    <row r="12898" spans="1:11" ht="56.25" customHeight="1">
      <c r="A12898" s="98" t="s">
        <v>1832</v>
      </c>
      <c r="B12898" s="125" t="s">
        <v>1833</v>
      </c>
      <c r="C12898" s="126">
        <v>42517</v>
      </c>
      <c r="D12898" s="98" t="s">
        <v>13</v>
      </c>
      <c r="E12898" s="98">
        <v>355774</v>
      </c>
      <c r="F12898" s="98"/>
      <c r="G12898" s="127" t="s">
        <v>1834</v>
      </c>
      <c r="H12898" s="128">
        <v>2369652.48</v>
      </c>
      <c r="I12898" s="128">
        <v>0</v>
      </c>
      <c r="J12898" s="129">
        <v>2369652.48</v>
      </c>
      <c r="K12898" s="101" t="s">
        <v>1388</v>
      </c>
    </row>
    <row r="12899" spans="1:11" ht="56.25" customHeight="1">
      <c r="A12899" s="98" t="s">
        <v>1832</v>
      </c>
      <c r="B12899" s="125" t="s">
        <v>1833</v>
      </c>
      <c r="C12899" s="126">
        <v>42517</v>
      </c>
      <c r="D12899" s="98" t="s">
        <v>13</v>
      </c>
      <c r="E12899" s="98">
        <v>355776</v>
      </c>
      <c r="F12899" s="98"/>
      <c r="G12899" s="127" t="s">
        <v>1834</v>
      </c>
      <c r="H12899" s="128">
        <v>2369652.48</v>
      </c>
      <c r="I12899" s="128">
        <v>0</v>
      </c>
      <c r="J12899" s="129">
        <v>2369652.48</v>
      </c>
      <c r="K12899" s="101" t="s">
        <v>1388</v>
      </c>
    </row>
    <row r="12900" spans="1:11" ht="56.25" customHeight="1">
      <c r="A12900" s="98" t="s">
        <v>1832</v>
      </c>
      <c r="B12900" s="125" t="s">
        <v>1833</v>
      </c>
      <c r="C12900" s="126">
        <v>42517</v>
      </c>
      <c r="D12900" s="98" t="s">
        <v>13</v>
      </c>
      <c r="E12900" s="98">
        <v>355778</v>
      </c>
      <c r="F12900" s="98"/>
      <c r="G12900" s="127" t="s">
        <v>1834</v>
      </c>
      <c r="H12900" s="128">
        <v>2369652.48</v>
      </c>
      <c r="I12900" s="128">
        <v>0</v>
      </c>
      <c r="J12900" s="129">
        <v>2369652.48</v>
      </c>
      <c r="K12900" s="101" t="s">
        <v>1388</v>
      </c>
    </row>
    <row r="12901" spans="1:11" ht="56.25" customHeight="1">
      <c r="A12901" s="98" t="s">
        <v>1832</v>
      </c>
      <c r="B12901" s="125" t="s">
        <v>1833</v>
      </c>
      <c r="C12901" s="126">
        <v>42517</v>
      </c>
      <c r="D12901" s="98" t="s">
        <v>13</v>
      </c>
      <c r="E12901" s="98">
        <v>355780</v>
      </c>
      <c r="F12901" s="98"/>
      <c r="G12901" s="127" t="s">
        <v>1834</v>
      </c>
      <c r="H12901" s="128">
        <v>2369652.48</v>
      </c>
      <c r="I12901" s="128">
        <v>0</v>
      </c>
      <c r="J12901" s="129">
        <v>2369652.48</v>
      </c>
      <c r="K12901" s="101" t="s">
        <v>1388</v>
      </c>
    </row>
    <row r="12902" spans="1:11" ht="56.25" customHeight="1">
      <c r="A12902" s="98" t="s">
        <v>1832</v>
      </c>
      <c r="B12902" s="125" t="s">
        <v>1833</v>
      </c>
      <c r="C12902" s="126">
        <v>42517</v>
      </c>
      <c r="D12902" s="98" t="s">
        <v>13</v>
      </c>
      <c r="E12902" s="98">
        <v>355782</v>
      </c>
      <c r="F12902" s="98"/>
      <c r="G12902" s="127" t="s">
        <v>1834</v>
      </c>
      <c r="H12902" s="128">
        <v>2369652.48</v>
      </c>
      <c r="I12902" s="128">
        <v>0</v>
      </c>
      <c r="J12902" s="129">
        <v>2369652.48</v>
      </c>
      <c r="K12902" s="101" t="s">
        <v>1388</v>
      </c>
    </row>
    <row r="12903" spans="1:11" ht="56.25" customHeight="1">
      <c r="A12903" s="98" t="s">
        <v>1832</v>
      </c>
      <c r="B12903" s="125" t="s">
        <v>1833</v>
      </c>
      <c r="C12903" s="126">
        <v>42517</v>
      </c>
      <c r="D12903" s="98" t="s">
        <v>13</v>
      </c>
      <c r="E12903" s="98">
        <v>355784</v>
      </c>
      <c r="F12903" s="98"/>
      <c r="G12903" s="127" t="s">
        <v>1834</v>
      </c>
      <c r="H12903" s="128">
        <v>698688.32</v>
      </c>
      <c r="I12903" s="128">
        <v>0</v>
      </c>
      <c r="J12903" s="129">
        <v>698688.32</v>
      </c>
      <c r="K12903" s="101" t="s">
        <v>1388</v>
      </c>
    </row>
    <row r="12904" spans="1:11" ht="56.25" customHeight="1">
      <c r="A12904" s="98" t="s">
        <v>1832</v>
      </c>
      <c r="B12904" s="125" t="s">
        <v>1833</v>
      </c>
      <c r="C12904" s="126">
        <v>42517</v>
      </c>
      <c r="D12904" s="98" t="s">
        <v>13</v>
      </c>
      <c r="E12904" s="98">
        <v>355786</v>
      </c>
      <c r="F12904" s="98"/>
      <c r="G12904" s="127" t="s">
        <v>1834</v>
      </c>
      <c r="H12904" s="128">
        <v>169374.02</v>
      </c>
      <c r="I12904" s="128">
        <v>0</v>
      </c>
      <c r="J12904" s="129">
        <v>169374.02</v>
      </c>
      <c r="K12904" s="101" t="s">
        <v>1388</v>
      </c>
    </row>
    <row r="12905" spans="1:11" ht="56.25" customHeight="1">
      <c r="A12905" s="98" t="s">
        <v>1832</v>
      </c>
      <c r="B12905" s="125" t="s">
        <v>1833</v>
      </c>
      <c r="C12905" s="126">
        <v>42517</v>
      </c>
      <c r="D12905" s="98" t="s">
        <v>13</v>
      </c>
      <c r="E12905" s="98">
        <v>355788</v>
      </c>
      <c r="F12905" s="98"/>
      <c r="G12905" s="127" t="s">
        <v>1834</v>
      </c>
      <c r="H12905" s="128">
        <v>493685.59</v>
      </c>
      <c r="I12905" s="128">
        <v>0</v>
      </c>
      <c r="J12905" s="129">
        <v>493685.59</v>
      </c>
      <c r="K12905" s="101" t="s">
        <v>1388</v>
      </c>
    </row>
    <row r="12906" spans="1:11" ht="56.25" customHeight="1">
      <c r="A12906" s="98" t="s">
        <v>1832</v>
      </c>
      <c r="B12906" s="125" t="s">
        <v>1833</v>
      </c>
      <c r="C12906" s="126">
        <v>42517</v>
      </c>
      <c r="D12906" s="98" t="s">
        <v>13</v>
      </c>
      <c r="E12906" s="98">
        <v>355790</v>
      </c>
      <c r="F12906" s="98"/>
      <c r="G12906" s="127" t="s">
        <v>1834</v>
      </c>
      <c r="H12906" s="128">
        <v>1919029.5</v>
      </c>
      <c r="I12906" s="128">
        <v>0</v>
      </c>
      <c r="J12906" s="129">
        <v>1919029.5</v>
      </c>
      <c r="K12906" s="101" t="s">
        <v>1388</v>
      </c>
    </row>
    <row r="12907" spans="1:11" ht="56.25" customHeight="1">
      <c r="A12907" s="98" t="s">
        <v>1832</v>
      </c>
      <c r="B12907" s="125" t="s">
        <v>1833</v>
      </c>
      <c r="C12907" s="126">
        <v>42517</v>
      </c>
      <c r="D12907" s="98" t="s">
        <v>13</v>
      </c>
      <c r="E12907" s="98">
        <v>355792</v>
      </c>
      <c r="F12907" s="98"/>
      <c r="G12907" s="127" t="s">
        <v>1834</v>
      </c>
      <c r="H12907" s="128">
        <v>1355965.5</v>
      </c>
      <c r="I12907" s="128">
        <v>0</v>
      </c>
      <c r="J12907" s="129">
        <v>1355965.5</v>
      </c>
      <c r="K12907" s="101" t="s">
        <v>1388</v>
      </c>
    </row>
    <row r="12908" spans="1:11" ht="56.25" customHeight="1">
      <c r="A12908" s="98" t="s">
        <v>1832</v>
      </c>
      <c r="B12908" s="125" t="s">
        <v>1833</v>
      </c>
      <c r="C12908" s="126">
        <v>42517</v>
      </c>
      <c r="D12908" s="98" t="s">
        <v>13</v>
      </c>
      <c r="E12908" s="98">
        <v>355794</v>
      </c>
      <c r="F12908" s="98"/>
      <c r="G12908" s="127" t="s">
        <v>1834</v>
      </c>
      <c r="H12908" s="128">
        <v>7331340.4500000002</v>
      </c>
      <c r="I12908" s="128">
        <v>0</v>
      </c>
      <c r="J12908" s="129">
        <v>7331340.4500000002</v>
      </c>
      <c r="K12908" s="101" t="s">
        <v>1388</v>
      </c>
    </row>
    <row r="12909" spans="1:11" ht="56.25" customHeight="1">
      <c r="A12909" s="98" t="s">
        <v>1832</v>
      </c>
      <c r="B12909" s="125" t="s">
        <v>1833</v>
      </c>
      <c r="C12909" s="126">
        <v>42517</v>
      </c>
      <c r="D12909" s="98" t="s">
        <v>13</v>
      </c>
      <c r="E12909" s="98">
        <v>355796</v>
      </c>
      <c r="F12909" s="98"/>
      <c r="G12909" s="127" t="s">
        <v>1834</v>
      </c>
      <c r="H12909" s="128">
        <v>465205.62</v>
      </c>
      <c r="I12909" s="128">
        <v>0</v>
      </c>
      <c r="J12909" s="129">
        <v>465205.62</v>
      </c>
      <c r="K12909" s="101" t="s">
        <v>1388</v>
      </c>
    </row>
    <row r="12910" spans="1:11" ht="56.25" customHeight="1">
      <c r="A12910" s="98" t="s">
        <v>1832</v>
      </c>
      <c r="B12910" s="125" t="s">
        <v>1833</v>
      </c>
      <c r="C12910" s="126">
        <v>42517</v>
      </c>
      <c r="D12910" s="98" t="s">
        <v>13</v>
      </c>
      <c r="E12910" s="98">
        <v>355798</v>
      </c>
      <c r="F12910" s="98"/>
      <c r="G12910" s="127" t="s">
        <v>1834</v>
      </c>
      <c r="H12910" s="128">
        <v>1148641.83</v>
      </c>
      <c r="I12910" s="128">
        <v>0</v>
      </c>
      <c r="J12910" s="129">
        <v>1148641.83</v>
      </c>
      <c r="K12910" s="101" t="s">
        <v>1388</v>
      </c>
    </row>
    <row r="12911" spans="1:11" ht="56.25" customHeight="1">
      <c r="A12911" s="98" t="s">
        <v>1832</v>
      </c>
      <c r="B12911" s="125" t="s">
        <v>1833</v>
      </c>
      <c r="C12911" s="126">
        <v>42517</v>
      </c>
      <c r="D12911" s="98" t="s">
        <v>13</v>
      </c>
      <c r="E12911" s="98">
        <v>355800</v>
      </c>
      <c r="F12911" s="98"/>
      <c r="G12911" s="127" t="s">
        <v>1834</v>
      </c>
      <c r="H12911" s="128">
        <v>1625614.82</v>
      </c>
      <c r="I12911" s="128">
        <v>0</v>
      </c>
      <c r="J12911" s="129">
        <v>1625614.82</v>
      </c>
      <c r="K12911" s="101" t="s">
        <v>1388</v>
      </c>
    </row>
    <row r="12912" spans="1:11" ht="56.25" customHeight="1">
      <c r="A12912" s="98" t="s">
        <v>1832</v>
      </c>
      <c r="B12912" s="125" t="s">
        <v>1833</v>
      </c>
      <c r="C12912" s="126">
        <v>42517</v>
      </c>
      <c r="D12912" s="98" t="s">
        <v>13</v>
      </c>
      <c r="E12912" s="98">
        <v>355802</v>
      </c>
      <c r="F12912" s="98"/>
      <c r="G12912" s="127" t="s">
        <v>1834</v>
      </c>
      <c r="H12912" s="128">
        <v>6210397.1699999999</v>
      </c>
      <c r="I12912" s="128">
        <v>0</v>
      </c>
      <c r="J12912" s="129">
        <v>6210397.1699999999</v>
      </c>
      <c r="K12912" s="101" t="s">
        <v>1388</v>
      </c>
    </row>
    <row r="12913" spans="1:11" ht="56.25" customHeight="1">
      <c r="A12913" s="98" t="s">
        <v>1832</v>
      </c>
      <c r="B12913" s="125" t="s">
        <v>1833</v>
      </c>
      <c r="C12913" s="126">
        <v>42517</v>
      </c>
      <c r="D12913" s="98" t="s">
        <v>13</v>
      </c>
      <c r="E12913" s="98">
        <v>355804</v>
      </c>
      <c r="F12913" s="98"/>
      <c r="G12913" s="127" t="s">
        <v>1834</v>
      </c>
      <c r="H12913" s="128">
        <v>394076.88</v>
      </c>
      <c r="I12913" s="128">
        <v>0</v>
      </c>
      <c r="J12913" s="129">
        <v>394076.88</v>
      </c>
      <c r="K12913" s="101" t="s">
        <v>1388</v>
      </c>
    </row>
    <row r="12914" spans="1:11" ht="56.25" customHeight="1">
      <c r="A12914" s="98" t="s">
        <v>1832</v>
      </c>
      <c r="B12914" s="125" t="s">
        <v>1833</v>
      </c>
      <c r="C12914" s="126">
        <v>42517</v>
      </c>
      <c r="D12914" s="98" t="s">
        <v>13</v>
      </c>
      <c r="E12914" s="98">
        <v>355806</v>
      </c>
      <c r="F12914" s="98"/>
      <c r="G12914" s="127" t="s">
        <v>1834</v>
      </c>
      <c r="H12914" s="128">
        <v>1082378.3500000001</v>
      </c>
      <c r="I12914" s="128">
        <v>0</v>
      </c>
      <c r="J12914" s="129">
        <v>1082378.3500000001</v>
      </c>
      <c r="K12914" s="101" t="s">
        <v>1388</v>
      </c>
    </row>
    <row r="12915" spans="1:11" ht="56.25" customHeight="1">
      <c r="A12915" s="98" t="s">
        <v>1832</v>
      </c>
      <c r="B12915" s="125" t="s">
        <v>1833</v>
      </c>
      <c r="C12915" s="126">
        <v>42517</v>
      </c>
      <c r="D12915" s="98" t="s">
        <v>13</v>
      </c>
      <c r="E12915" s="98">
        <v>355808</v>
      </c>
      <c r="F12915" s="98"/>
      <c r="G12915" s="127" t="s">
        <v>1834</v>
      </c>
      <c r="H12915" s="128">
        <v>17057585.370000001</v>
      </c>
      <c r="I12915" s="128">
        <v>0</v>
      </c>
      <c r="J12915" s="129">
        <v>17057585.370000001</v>
      </c>
      <c r="K12915" s="101" t="s">
        <v>1388</v>
      </c>
    </row>
    <row r="12916" spans="1:11" ht="56.25" customHeight="1">
      <c r="A12916" s="98" t="s">
        <v>1832</v>
      </c>
      <c r="B12916" s="125" t="s">
        <v>1833</v>
      </c>
      <c r="C12916" s="126">
        <v>42517</v>
      </c>
      <c r="D12916" s="98" t="s">
        <v>13</v>
      </c>
      <c r="E12916" s="98">
        <v>355810</v>
      </c>
      <c r="F12916" s="98"/>
      <c r="G12916" s="127" t="s">
        <v>1834</v>
      </c>
      <c r="H12916" s="128">
        <v>3154879.77</v>
      </c>
      <c r="I12916" s="128">
        <v>0</v>
      </c>
      <c r="J12916" s="129">
        <v>3154879.77</v>
      </c>
      <c r="K12916" s="101" t="s">
        <v>1388</v>
      </c>
    </row>
    <row r="12917" spans="1:11" ht="56.25" customHeight="1">
      <c r="A12917" s="98" t="s">
        <v>1832</v>
      </c>
      <c r="B12917" s="125" t="s">
        <v>1833</v>
      </c>
      <c r="C12917" s="126">
        <v>42517</v>
      </c>
      <c r="D12917" s="98" t="s">
        <v>13</v>
      </c>
      <c r="E12917" s="98">
        <v>355812</v>
      </c>
      <c r="F12917" s="98"/>
      <c r="G12917" s="127" t="s">
        <v>1834</v>
      </c>
      <c r="H12917" s="128">
        <v>4464941.99</v>
      </c>
      <c r="I12917" s="128">
        <v>0</v>
      </c>
      <c r="J12917" s="129">
        <v>4464941.99</v>
      </c>
      <c r="K12917" s="101" t="s">
        <v>1388</v>
      </c>
    </row>
    <row r="12918" spans="1:11" ht="56.25" customHeight="1">
      <c r="A12918" s="98" t="s">
        <v>1832</v>
      </c>
      <c r="B12918" s="125" t="s">
        <v>1833</v>
      </c>
      <c r="C12918" s="126">
        <v>42517</v>
      </c>
      <c r="D12918" s="98" t="s">
        <v>13</v>
      </c>
      <c r="E12918" s="98">
        <v>355814</v>
      </c>
      <c r="F12918" s="98"/>
      <c r="G12918" s="127" t="s">
        <v>1834</v>
      </c>
      <c r="H12918" s="128">
        <v>3138267.52</v>
      </c>
      <c r="I12918" s="128">
        <v>0</v>
      </c>
      <c r="J12918" s="129">
        <v>3138267.52</v>
      </c>
      <c r="K12918" s="101" t="s">
        <v>1388</v>
      </c>
    </row>
    <row r="12919" spans="1:11" ht="56.25" customHeight="1">
      <c r="A12919" s="98" t="s">
        <v>1832</v>
      </c>
      <c r="B12919" s="125" t="s">
        <v>1833</v>
      </c>
      <c r="C12919" s="126">
        <v>42517</v>
      </c>
      <c r="D12919" s="98" t="s">
        <v>13</v>
      </c>
      <c r="E12919" s="98">
        <v>355816</v>
      </c>
      <c r="F12919" s="98"/>
      <c r="G12919" s="127" t="s">
        <v>1834</v>
      </c>
      <c r="H12919" s="128">
        <v>580437.15</v>
      </c>
      <c r="I12919" s="128">
        <v>0</v>
      </c>
      <c r="J12919" s="129">
        <v>580437.15</v>
      </c>
      <c r="K12919" s="101" t="s">
        <v>1388</v>
      </c>
    </row>
    <row r="12920" spans="1:11" ht="56.25" customHeight="1">
      <c r="A12920" s="98" t="s">
        <v>1832</v>
      </c>
      <c r="B12920" s="125" t="s">
        <v>1833</v>
      </c>
      <c r="C12920" s="126">
        <v>42517</v>
      </c>
      <c r="D12920" s="98" t="s">
        <v>13</v>
      </c>
      <c r="E12920" s="98">
        <v>355818</v>
      </c>
      <c r="F12920" s="98"/>
      <c r="G12920" s="127" t="s">
        <v>1834</v>
      </c>
      <c r="H12920" s="128">
        <v>199136.81</v>
      </c>
      <c r="I12920" s="128">
        <v>0</v>
      </c>
      <c r="J12920" s="129">
        <v>199136.81</v>
      </c>
      <c r="K12920" s="101" t="s">
        <v>1388</v>
      </c>
    </row>
    <row r="12921" spans="1:11" ht="56.25" customHeight="1">
      <c r="A12921" s="98" t="s">
        <v>1832</v>
      </c>
      <c r="B12921" s="125" t="s">
        <v>1833</v>
      </c>
      <c r="C12921" s="126">
        <v>42517</v>
      </c>
      <c r="D12921" s="98" t="s">
        <v>13</v>
      </c>
      <c r="E12921" s="98">
        <v>355820</v>
      </c>
      <c r="F12921" s="98"/>
      <c r="G12921" s="127" t="s">
        <v>1834</v>
      </c>
      <c r="H12921" s="128">
        <v>821463.39</v>
      </c>
      <c r="I12921" s="128">
        <v>0</v>
      </c>
      <c r="J12921" s="129">
        <v>821463.39</v>
      </c>
      <c r="K12921" s="101" t="s">
        <v>1388</v>
      </c>
    </row>
    <row r="12922" spans="1:11" ht="56.25" customHeight="1">
      <c r="A12922" s="98" t="s">
        <v>1832</v>
      </c>
      <c r="B12922" s="125" t="s">
        <v>1833</v>
      </c>
      <c r="C12922" s="126">
        <v>42517</v>
      </c>
      <c r="D12922" s="98" t="s">
        <v>13</v>
      </c>
      <c r="E12922" s="98">
        <v>355822</v>
      </c>
      <c r="F12922" s="98"/>
      <c r="G12922" s="127" t="s">
        <v>1834</v>
      </c>
      <c r="H12922" s="128">
        <v>1846112.5</v>
      </c>
      <c r="I12922" s="128">
        <v>0</v>
      </c>
      <c r="J12922" s="129">
        <v>1846112.5</v>
      </c>
      <c r="K12922" s="101" t="s">
        <v>1388</v>
      </c>
    </row>
    <row r="12923" spans="1:11" ht="56.25" customHeight="1">
      <c r="A12923" s="98" t="s">
        <v>1832</v>
      </c>
      <c r="B12923" s="125" t="s">
        <v>1833</v>
      </c>
      <c r="C12923" s="126">
        <v>42517</v>
      </c>
      <c r="D12923" s="98" t="s">
        <v>13</v>
      </c>
      <c r="E12923" s="98">
        <v>355824</v>
      </c>
      <c r="F12923" s="98"/>
      <c r="G12923" s="127" t="s">
        <v>1834</v>
      </c>
      <c r="H12923" s="128">
        <v>1316798.2</v>
      </c>
      <c r="I12923" s="128">
        <v>0</v>
      </c>
      <c r="J12923" s="129">
        <v>1316798.2</v>
      </c>
      <c r="K12923" s="101" t="s">
        <v>1388</v>
      </c>
    </row>
    <row r="12924" spans="1:11" ht="56.25" customHeight="1">
      <c r="A12924" s="98" t="s">
        <v>1832</v>
      </c>
      <c r="B12924" s="125" t="s">
        <v>1833</v>
      </c>
      <c r="C12924" s="126">
        <v>42517</v>
      </c>
      <c r="D12924" s="98" t="s">
        <v>13</v>
      </c>
      <c r="E12924" s="98">
        <v>355826</v>
      </c>
      <c r="F12924" s="98"/>
      <c r="G12924" s="127" t="s">
        <v>1834</v>
      </c>
      <c r="H12924" s="128">
        <v>1521800.93</v>
      </c>
      <c r="I12924" s="128">
        <v>0</v>
      </c>
      <c r="J12924" s="129">
        <v>1521800.93</v>
      </c>
      <c r="K12924" s="101" t="s">
        <v>1388</v>
      </c>
    </row>
    <row r="12925" spans="1:11" ht="56.25" customHeight="1">
      <c r="A12925" s="98" t="s">
        <v>1832</v>
      </c>
      <c r="B12925" s="125" t="s">
        <v>1833</v>
      </c>
      <c r="C12925" s="126">
        <v>42517</v>
      </c>
      <c r="D12925" s="98" t="s">
        <v>13</v>
      </c>
      <c r="E12925" s="98">
        <v>355828</v>
      </c>
      <c r="F12925" s="98"/>
      <c r="G12925" s="127" t="s">
        <v>1834</v>
      </c>
      <c r="H12925" s="128">
        <v>4179805</v>
      </c>
      <c r="I12925" s="128">
        <v>0</v>
      </c>
      <c r="J12925" s="129">
        <v>4179805</v>
      </c>
      <c r="K12925" s="101" t="s">
        <v>1388</v>
      </c>
    </row>
    <row r="12926" spans="1:11" ht="56.25" customHeight="1">
      <c r="A12926" s="98" t="s">
        <v>1832</v>
      </c>
      <c r="B12926" s="125" t="s">
        <v>1833</v>
      </c>
      <c r="C12926" s="126">
        <v>42517</v>
      </c>
      <c r="D12926" s="98" t="s">
        <v>13</v>
      </c>
      <c r="E12926" s="98">
        <v>355830</v>
      </c>
      <c r="F12926" s="98"/>
      <c r="G12926" s="127" t="s">
        <v>1834</v>
      </c>
      <c r="H12926" s="128">
        <v>3616741</v>
      </c>
      <c r="I12926" s="128">
        <v>0</v>
      </c>
      <c r="J12926" s="129">
        <v>3616741</v>
      </c>
      <c r="K12926" s="101" t="s">
        <v>1388</v>
      </c>
    </row>
    <row r="12927" spans="1:11" ht="56.25" customHeight="1">
      <c r="A12927" s="98" t="s">
        <v>1832</v>
      </c>
      <c r="B12927" s="125" t="s">
        <v>1833</v>
      </c>
      <c r="C12927" s="126">
        <v>42517</v>
      </c>
      <c r="D12927" s="98" t="s">
        <v>13</v>
      </c>
      <c r="E12927" s="98">
        <v>355832</v>
      </c>
      <c r="F12927" s="98"/>
      <c r="G12927" s="127" t="s">
        <v>1834</v>
      </c>
      <c r="H12927" s="128">
        <v>5070564.95</v>
      </c>
      <c r="I12927" s="128">
        <v>0</v>
      </c>
      <c r="J12927" s="129">
        <v>5070564.95</v>
      </c>
      <c r="K12927" s="101" t="s">
        <v>1388</v>
      </c>
    </row>
    <row r="12928" spans="1:11" ht="56.25" customHeight="1">
      <c r="A12928" s="98" t="s">
        <v>1832</v>
      </c>
      <c r="B12928" s="125" t="s">
        <v>1833</v>
      </c>
      <c r="C12928" s="126">
        <v>42517</v>
      </c>
      <c r="D12928" s="98" t="s">
        <v>13</v>
      </c>
      <c r="E12928" s="98">
        <v>355834</v>
      </c>
      <c r="F12928" s="98"/>
      <c r="G12928" s="127" t="s">
        <v>1834</v>
      </c>
      <c r="H12928" s="128">
        <v>3540723.49</v>
      </c>
      <c r="I12928" s="128">
        <v>0</v>
      </c>
      <c r="J12928" s="129">
        <v>3540723.49</v>
      </c>
      <c r="K12928" s="101" t="s">
        <v>1388</v>
      </c>
    </row>
    <row r="12929" spans="1:11" ht="56.25" customHeight="1">
      <c r="A12929" s="98" t="s">
        <v>1832</v>
      </c>
      <c r="B12929" s="125" t="s">
        <v>1833</v>
      </c>
      <c r="C12929" s="126">
        <v>42517</v>
      </c>
      <c r="D12929" s="98" t="s">
        <v>13</v>
      </c>
      <c r="E12929" s="98">
        <v>355836</v>
      </c>
      <c r="F12929" s="98"/>
      <c r="G12929" s="127" t="s">
        <v>1834</v>
      </c>
      <c r="H12929" s="128">
        <v>4295288.5</v>
      </c>
      <c r="I12929" s="128">
        <v>0</v>
      </c>
      <c r="J12929" s="129">
        <v>4295288.5</v>
      </c>
      <c r="K12929" s="101" t="s">
        <v>1388</v>
      </c>
    </row>
    <row r="12930" spans="1:11" ht="56.25" customHeight="1">
      <c r="A12930" s="98" t="s">
        <v>1832</v>
      </c>
      <c r="B12930" s="125" t="s">
        <v>1833</v>
      </c>
      <c r="C12930" s="126">
        <v>42517</v>
      </c>
      <c r="D12930" s="98" t="s">
        <v>13</v>
      </c>
      <c r="E12930" s="98">
        <v>355838</v>
      </c>
      <c r="F12930" s="98"/>
      <c r="G12930" s="127" t="s">
        <v>1834</v>
      </c>
      <c r="H12930" s="128">
        <v>3063750.57</v>
      </c>
      <c r="I12930" s="128">
        <v>0</v>
      </c>
      <c r="J12930" s="129">
        <v>3063750.57</v>
      </c>
      <c r="K12930" s="101" t="s">
        <v>1388</v>
      </c>
    </row>
    <row r="12931" spans="1:11" ht="56.25" customHeight="1">
      <c r="A12931" s="98" t="s">
        <v>1832</v>
      </c>
      <c r="B12931" s="125" t="s">
        <v>1833</v>
      </c>
      <c r="C12931" s="126">
        <v>42517</v>
      </c>
      <c r="D12931" s="98" t="s">
        <v>13</v>
      </c>
      <c r="E12931" s="98">
        <v>355840</v>
      </c>
      <c r="F12931" s="98"/>
      <c r="G12931" s="127" t="s">
        <v>1834</v>
      </c>
      <c r="H12931" s="128">
        <v>11797514.359999999</v>
      </c>
      <c r="I12931" s="128">
        <v>0</v>
      </c>
      <c r="J12931" s="129">
        <v>11797514.359999999</v>
      </c>
      <c r="K12931" s="101" t="s">
        <v>1388</v>
      </c>
    </row>
    <row r="12932" spans="1:11" ht="56.25" customHeight="1">
      <c r="A12932" s="98" t="s">
        <v>1832</v>
      </c>
      <c r="B12932" s="125" t="s">
        <v>1833</v>
      </c>
      <c r="C12932" s="126">
        <v>42517</v>
      </c>
      <c r="D12932" s="98" t="s">
        <v>13</v>
      </c>
      <c r="E12932" s="98">
        <v>355842</v>
      </c>
      <c r="F12932" s="98"/>
      <c r="G12932" s="127" t="s">
        <v>1834</v>
      </c>
      <c r="H12932" s="128">
        <v>8414950.7100000009</v>
      </c>
      <c r="I12932" s="128">
        <v>0</v>
      </c>
      <c r="J12932" s="129">
        <v>8414950.7100000009</v>
      </c>
      <c r="K12932" s="101" t="s">
        <v>1388</v>
      </c>
    </row>
    <row r="12933" spans="1:11" ht="56.25" customHeight="1">
      <c r="A12933" s="98" t="s">
        <v>1832</v>
      </c>
      <c r="B12933" s="125" t="s">
        <v>1833</v>
      </c>
      <c r="C12933" s="126">
        <v>42517</v>
      </c>
      <c r="D12933" s="98" t="s">
        <v>13</v>
      </c>
      <c r="E12933" s="98">
        <v>355844</v>
      </c>
      <c r="F12933" s="98"/>
      <c r="G12933" s="127" t="s">
        <v>1834</v>
      </c>
      <c r="H12933" s="128">
        <v>9725013.0099999998</v>
      </c>
      <c r="I12933" s="128">
        <v>0</v>
      </c>
      <c r="J12933" s="129">
        <v>9725013.0099999998</v>
      </c>
      <c r="K12933" s="101" t="s">
        <v>1388</v>
      </c>
    </row>
    <row r="12934" spans="1:11" ht="56.25" customHeight="1">
      <c r="A12934" s="98" t="s">
        <v>1832</v>
      </c>
      <c r="B12934" s="125" t="s">
        <v>1833</v>
      </c>
      <c r="C12934" s="126">
        <v>42517</v>
      </c>
      <c r="D12934" s="98" t="s">
        <v>13</v>
      </c>
      <c r="E12934" s="98">
        <v>355846</v>
      </c>
      <c r="F12934" s="98"/>
      <c r="G12934" s="127" t="s">
        <v>1834</v>
      </c>
      <c r="H12934" s="128">
        <v>1789215.25</v>
      </c>
      <c r="I12934" s="128">
        <v>0</v>
      </c>
      <c r="J12934" s="129">
        <v>1789215.25</v>
      </c>
      <c r="K12934" s="101" t="s">
        <v>1388</v>
      </c>
    </row>
    <row r="12935" spans="1:11" ht="56.25" customHeight="1">
      <c r="A12935" s="98" t="s">
        <v>1832</v>
      </c>
      <c r="B12935" s="125" t="s">
        <v>1833</v>
      </c>
      <c r="C12935" s="126">
        <v>42517</v>
      </c>
      <c r="D12935" s="98" t="s">
        <v>13</v>
      </c>
      <c r="E12935" s="98">
        <v>355848</v>
      </c>
      <c r="F12935" s="98"/>
      <c r="G12935" s="127" t="s">
        <v>1834</v>
      </c>
      <c r="H12935" s="128">
        <v>2170515.66</v>
      </c>
      <c r="I12935" s="128">
        <v>0</v>
      </c>
      <c r="J12935" s="129">
        <v>2170515.66</v>
      </c>
      <c r="K12935" s="101" t="s">
        <v>1388</v>
      </c>
    </row>
    <row r="12936" spans="1:11" ht="56.25" customHeight="1">
      <c r="A12936" s="98" t="s">
        <v>1832</v>
      </c>
      <c r="B12936" s="125" t="s">
        <v>1833</v>
      </c>
      <c r="C12936" s="126">
        <v>42517</v>
      </c>
      <c r="D12936" s="98" t="s">
        <v>13</v>
      </c>
      <c r="E12936" s="98">
        <v>355850</v>
      </c>
      <c r="F12936" s="98"/>
      <c r="G12936" s="127" t="s">
        <v>1834</v>
      </c>
      <c r="H12936" s="128">
        <v>1548189.02</v>
      </c>
      <c r="I12936" s="128">
        <v>0</v>
      </c>
      <c r="J12936" s="129">
        <v>1548189.02</v>
      </c>
      <c r="K12936" s="101" t="s">
        <v>1388</v>
      </c>
    </row>
    <row r="12937" spans="1:11" ht="56.25" customHeight="1">
      <c r="A12937" s="98" t="s">
        <v>1832</v>
      </c>
      <c r="B12937" s="125" t="s">
        <v>1833</v>
      </c>
      <c r="C12937" s="126">
        <v>42517</v>
      </c>
      <c r="D12937" s="98" t="s">
        <v>13</v>
      </c>
      <c r="E12937" s="98">
        <v>355852</v>
      </c>
      <c r="F12937" s="98"/>
      <c r="G12937" s="127" t="s">
        <v>1834</v>
      </c>
      <c r="H12937" s="128">
        <v>15381272.140000001</v>
      </c>
      <c r="I12937" s="128">
        <v>0</v>
      </c>
      <c r="J12937" s="129">
        <v>15381272.140000001</v>
      </c>
      <c r="K12937" s="101" t="s">
        <v>1388</v>
      </c>
    </row>
    <row r="12938" spans="1:11" ht="56.25" customHeight="1">
      <c r="A12938" s="98" t="s">
        <v>1832</v>
      </c>
      <c r="B12938" s="125" t="s">
        <v>1833</v>
      </c>
      <c r="C12938" s="126">
        <v>42517</v>
      </c>
      <c r="D12938" s="98" t="s">
        <v>13</v>
      </c>
      <c r="E12938" s="98">
        <v>355854</v>
      </c>
      <c r="F12938" s="98"/>
      <c r="G12938" s="127" t="s">
        <v>1834</v>
      </c>
      <c r="H12938" s="128">
        <v>15081138.970000001</v>
      </c>
      <c r="I12938" s="128">
        <v>0</v>
      </c>
      <c r="J12938" s="129">
        <v>15081138.970000001</v>
      </c>
      <c r="K12938" s="101" t="s">
        <v>1388</v>
      </c>
    </row>
    <row r="12939" spans="1:11" ht="56.25" customHeight="1">
      <c r="A12939" s="98" t="s">
        <v>1832</v>
      </c>
      <c r="B12939" s="125" t="s">
        <v>1833</v>
      </c>
      <c r="C12939" s="126">
        <v>42517</v>
      </c>
      <c r="D12939" s="98" t="s">
        <v>13</v>
      </c>
      <c r="E12939" s="98">
        <v>355856</v>
      </c>
      <c r="F12939" s="98"/>
      <c r="G12939" s="127" t="s">
        <v>1834</v>
      </c>
      <c r="H12939" s="128">
        <v>19339195.170000002</v>
      </c>
      <c r="I12939" s="128">
        <v>0</v>
      </c>
      <c r="J12939" s="129">
        <v>19339195.170000002</v>
      </c>
      <c r="K12939" s="101" t="s">
        <v>1388</v>
      </c>
    </row>
    <row r="12940" spans="1:11" ht="56.25" customHeight="1">
      <c r="A12940" s="98" t="s">
        <v>1832</v>
      </c>
      <c r="B12940" s="125" t="s">
        <v>1833</v>
      </c>
      <c r="C12940" s="126">
        <v>42517</v>
      </c>
      <c r="D12940" s="98" t="s">
        <v>13</v>
      </c>
      <c r="E12940" s="98">
        <v>355858</v>
      </c>
      <c r="F12940" s="98"/>
      <c r="G12940" s="127" t="s">
        <v>1834</v>
      </c>
      <c r="H12940" s="128">
        <v>7448458.1399999997</v>
      </c>
      <c r="I12940" s="128">
        <v>0</v>
      </c>
      <c r="J12940" s="129">
        <v>7448458.1399999997</v>
      </c>
      <c r="K12940" s="101" t="s">
        <v>1388</v>
      </c>
    </row>
    <row r="12941" spans="1:11" ht="56.25" customHeight="1">
      <c r="A12941" s="98" t="s">
        <v>1832</v>
      </c>
      <c r="B12941" s="125" t="s">
        <v>1833</v>
      </c>
      <c r="C12941" s="126">
        <v>42517</v>
      </c>
      <c r="D12941" s="98" t="s">
        <v>13</v>
      </c>
      <c r="E12941" s="98">
        <v>355860</v>
      </c>
      <c r="F12941" s="98"/>
      <c r="G12941" s="127" t="s">
        <v>1834</v>
      </c>
      <c r="H12941" s="128">
        <v>83744149.450000003</v>
      </c>
      <c r="I12941" s="128">
        <v>0</v>
      </c>
      <c r="J12941" s="129">
        <v>83744149.450000003</v>
      </c>
      <c r="K12941" s="101" t="s">
        <v>1388</v>
      </c>
    </row>
    <row r="12942" spans="1:11" ht="56.25" customHeight="1">
      <c r="A12942" s="98" t="s">
        <v>1832</v>
      </c>
      <c r="B12942" s="125" t="s">
        <v>1833</v>
      </c>
      <c r="C12942" s="126">
        <v>42517</v>
      </c>
      <c r="D12942" s="98" t="s">
        <v>13</v>
      </c>
      <c r="E12942" s="98">
        <v>355862</v>
      </c>
      <c r="F12942" s="98"/>
      <c r="G12942" s="127" t="s">
        <v>1834</v>
      </c>
      <c r="H12942" s="128">
        <v>35993187.259999998</v>
      </c>
      <c r="I12942" s="128">
        <v>0</v>
      </c>
      <c r="J12942" s="129">
        <v>35993187.259999998</v>
      </c>
      <c r="K12942" s="101" t="s">
        <v>1388</v>
      </c>
    </row>
    <row r="12943" spans="1:11" ht="56.25" customHeight="1">
      <c r="A12943" s="98" t="s">
        <v>1832</v>
      </c>
      <c r="B12943" s="125" t="s">
        <v>1833</v>
      </c>
      <c r="C12943" s="126">
        <v>42517</v>
      </c>
      <c r="D12943" s="98" t="s">
        <v>13</v>
      </c>
      <c r="E12943" s="98">
        <v>355864</v>
      </c>
      <c r="F12943" s="98"/>
      <c r="G12943" s="127" t="s">
        <v>1834</v>
      </c>
      <c r="H12943" s="128">
        <v>6610861.9500000002</v>
      </c>
      <c r="I12943" s="128">
        <v>0</v>
      </c>
      <c r="J12943" s="129">
        <v>6610861.9500000002</v>
      </c>
      <c r="K12943" s="101" t="s">
        <v>1388</v>
      </c>
    </row>
    <row r="12944" spans="1:11" ht="56.25" customHeight="1">
      <c r="A12944" s="98" t="s">
        <v>1832</v>
      </c>
      <c r="B12944" s="125" t="s">
        <v>1833</v>
      </c>
      <c r="C12944" s="126">
        <v>42517</v>
      </c>
      <c r="D12944" s="98" t="s">
        <v>13</v>
      </c>
      <c r="E12944" s="98">
        <v>355866</v>
      </c>
      <c r="F12944" s="98"/>
      <c r="G12944" s="127" t="s">
        <v>1834</v>
      </c>
      <c r="H12944" s="128">
        <v>4657.9399999999996</v>
      </c>
      <c r="I12944" s="128">
        <v>0</v>
      </c>
      <c r="J12944" s="129">
        <v>4657.9399999999996</v>
      </c>
      <c r="K12944" s="101" t="s">
        <v>1388</v>
      </c>
    </row>
    <row r="12945" spans="1:11" ht="56.25" customHeight="1">
      <c r="A12945" s="98" t="s">
        <v>1832</v>
      </c>
      <c r="B12945" s="125" t="s">
        <v>1833</v>
      </c>
      <c r="C12945" s="126">
        <v>42517</v>
      </c>
      <c r="D12945" s="98" t="s">
        <v>13</v>
      </c>
      <c r="E12945" s="98">
        <v>355868</v>
      </c>
      <c r="F12945" s="98"/>
      <c r="G12945" s="127" t="s">
        <v>1834</v>
      </c>
      <c r="H12945" s="128">
        <v>17794.84</v>
      </c>
      <c r="I12945" s="128">
        <v>0</v>
      </c>
      <c r="J12945" s="129">
        <v>17794.84</v>
      </c>
      <c r="K12945" s="101" t="s">
        <v>1388</v>
      </c>
    </row>
    <row r="12946" spans="1:11" ht="56.25" customHeight="1">
      <c r="A12946" s="98" t="s">
        <v>1832</v>
      </c>
      <c r="B12946" s="125" t="s">
        <v>1833</v>
      </c>
      <c r="C12946" s="126">
        <v>42517</v>
      </c>
      <c r="D12946" s="98" t="s">
        <v>13</v>
      </c>
      <c r="E12946" s="98">
        <v>355870</v>
      </c>
      <c r="F12946" s="98"/>
      <c r="G12946" s="127" t="s">
        <v>1834</v>
      </c>
      <c r="H12946" s="128">
        <v>1129.1600000000001</v>
      </c>
      <c r="I12946" s="128">
        <v>0</v>
      </c>
      <c r="J12946" s="129">
        <v>1129.1600000000001</v>
      </c>
      <c r="K12946" s="101" t="s">
        <v>1388</v>
      </c>
    </row>
    <row r="12947" spans="1:11" ht="56.25" customHeight="1">
      <c r="A12947" s="98" t="s">
        <v>1832</v>
      </c>
      <c r="B12947" s="125" t="s">
        <v>1833</v>
      </c>
      <c r="C12947" s="126">
        <v>42517</v>
      </c>
      <c r="D12947" s="98" t="s">
        <v>13</v>
      </c>
      <c r="E12947" s="98">
        <v>355872</v>
      </c>
      <c r="F12947" s="98"/>
      <c r="G12947" s="127" t="s">
        <v>1834</v>
      </c>
      <c r="H12947" s="128">
        <v>3291.22</v>
      </c>
      <c r="I12947" s="128">
        <v>0</v>
      </c>
      <c r="J12947" s="129">
        <v>3291.22</v>
      </c>
      <c r="K12947" s="101" t="s">
        <v>1388</v>
      </c>
    </row>
    <row r="12948" spans="1:11" ht="56.25" customHeight="1">
      <c r="A12948" s="98" t="s">
        <v>1832</v>
      </c>
      <c r="B12948" s="125" t="s">
        <v>1833</v>
      </c>
      <c r="C12948" s="126">
        <v>42517</v>
      </c>
      <c r="D12948" s="98" t="s">
        <v>13</v>
      </c>
      <c r="E12948" s="98">
        <v>355874</v>
      </c>
      <c r="F12948" s="98"/>
      <c r="G12948" s="127" t="s">
        <v>1834</v>
      </c>
      <c r="H12948" s="128">
        <v>13436.54</v>
      </c>
      <c r="I12948" s="128">
        <v>0</v>
      </c>
      <c r="J12948" s="129">
        <v>13436.54</v>
      </c>
      <c r="K12948" s="101" t="s">
        <v>1388</v>
      </c>
    </row>
    <row r="12949" spans="1:11" ht="56.25" customHeight="1">
      <c r="A12949" s="98" t="s">
        <v>1832</v>
      </c>
      <c r="B12949" s="125" t="s">
        <v>1833</v>
      </c>
      <c r="C12949" s="126">
        <v>42517</v>
      </c>
      <c r="D12949" s="98" t="s">
        <v>13</v>
      </c>
      <c r="E12949" s="98">
        <v>355876</v>
      </c>
      <c r="F12949" s="98"/>
      <c r="G12949" s="127" t="s">
        <v>1834</v>
      </c>
      <c r="H12949" s="128">
        <v>13436.54</v>
      </c>
      <c r="I12949" s="128">
        <v>0</v>
      </c>
      <c r="J12949" s="129">
        <v>13436.54</v>
      </c>
      <c r="K12949" s="101" t="s">
        <v>1388</v>
      </c>
    </row>
    <row r="12950" spans="1:11" ht="56.25" customHeight="1">
      <c r="A12950" s="98" t="s">
        <v>1832</v>
      </c>
      <c r="B12950" s="125" t="s">
        <v>1833</v>
      </c>
      <c r="C12950" s="126">
        <v>42517</v>
      </c>
      <c r="D12950" s="98" t="s">
        <v>13</v>
      </c>
      <c r="E12950" s="98">
        <v>355878</v>
      </c>
      <c r="F12950" s="98"/>
      <c r="G12950" s="127" t="s">
        <v>1834</v>
      </c>
      <c r="H12950" s="128">
        <v>13436.54</v>
      </c>
      <c r="I12950" s="128">
        <v>0</v>
      </c>
      <c r="J12950" s="129">
        <v>13436.54</v>
      </c>
      <c r="K12950" s="101" t="s">
        <v>1388</v>
      </c>
    </row>
    <row r="12951" spans="1:11" ht="56.25" customHeight="1">
      <c r="A12951" s="98" t="s">
        <v>1832</v>
      </c>
      <c r="B12951" s="125" t="s">
        <v>1833</v>
      </c>
      <c r="C12951" s="126">
        <v>42517</v>
      </c>
      <c r="D12951" s="98" t="s">
        <v>13</v>
      </c>
      <c r="E12951" s="98">
        <v>355880</v>
      </c>
      <c r="F12951" s="98"/>
      <c r="G12951" s="127" t="s">
        <v>1834</v>
      </c>
      <c r="H12951" s="128">
        <v>13436.54</v>
      </c>
      <c r="I12951" s="128">
        <v>0</v>
      </c>
      <c r="J12951" s="129">
        <v>13436.54</v>
      </c>
      <c r="K12951" s="101" t="s">
        <v>1388</v>
      </c>
    </row>
    <row r="12952" spans="1:11" ht="56.25" customHeight="1">
      <c r="A12952" s="98" t="s">
        <v>1832</v>
      </c>
      <c r="B12952" s="125" t="s">
        <v>1833</v>
      </c>
      <c r="C12952" s="126">
        <v>42517</v>
      </c>
      <c r="D12952" s="98" t="s">
        <v>13</v>
      </c>
      <c r="E12952" s="98">
        <v>355882</v>
      </c>
      <c r="F12952" s="98"/>
      <c r="G12952" s="127" t="s">
        <v>1834</v>
      </c>
      <c r="H12952" s="128">
        <v>13436.54</v>
      </c>
      <c r="I12952" s="128">
        <v>0</v>
      </c>
      <c r="J12952" s="129">
        <v>13436.54</v>
      </c>
      <c r="K12952" s="101" t="s">
        <v>1388</v>
      </c>
    </row>
    <row r="12953" spans="1:11" ht="56.25" customHeight="1">
      <c r="A12953" s="98" t="s">
        <v>1832</v>
      </c>
      <c r="B12953" s="125" t="s">
        <v>1833</v>
      </c>
      <c r="C12953" s="126">
        <v>42517</v>
      </c>
      <c r="D12953" s="98" t="s">
        <v>13</v>
      </c>
      <c r="E12953" s="98">
        <v>355884</v>
      </c>
      <c r="F12953" s="98"/>
      <c r="G12953" s="127" t="s">
        <v>1834</v>
      </c>
      <c r="H12953" s="128">
        <v>239954.57</v>
      </c>
      <c r="I12953" s="128">
        <v>0</v>
      </c>
      <c r="J12953" s="129">
        <v>239954.57</v>
      </c>
      <c r="K12953" s="101" t="s">
        <v>1388</v>
      </c>
    </row>
    <row r="12954" spans="1:11" ht="56.25" customHeight="1">
      <c r="A12954" s="98" t="s">
        <v>1832</v>
      </c>
      <c r="B12954" s="125" t="s">
        <v>1833</v>
      </c>
      <c r="C12954" s="126">
        <v>42517</v>
      </c>
      <c r="D12954" s="98" t="s">
        <v>13</v>
      </c>
      <c r="E12954" s="98">
        <v>355886</v>
      </c>
      <c r="F12954" s="98"/>
      <c r="G12954" s="127" t="s">
        <v>1834</v>
      </c>
      <c r="H12954" s="128">
        <v>1163.18</v>
      </c>
      <c r="I12954" s="128">
        <v>0</v>
      </c>
      <c r="J12954" s="129">
        <v>1163.18</v>
      </c>
      <c r="K12954" s="101" t="s">
        <v>1388</v>
      </c>
    </row>
    <row r="12955" spans="1:11" ht="56.25" customHeight="1">
      <c r="A12955" s="98" t="s">
        <v>1832</v>
      </c>
      <c r="B12955" s="125" t="s">
        <v>1833</v>
      </c>
      <c r="C12955" s="126">
        <v>42517</v>
      </c>
      <c r="D12955" s="98" t="s">
        <v>13</v>
      </c>
      <c r="E12955" s="98">
        <v>355888</v>
      </c>
      <c r="F12955" s="98"/>
      <c r="G12955" s="127" t="s">
        <v>1834</v>
      </c>
      <c r="H12955" s="128">
        <v>4748.84</v>
      </c>
      <c r="I12955" s="128">
        <v>0</v>
      </c>
      <c r="J12955" s="129">
        <v>4748.84</v>
      </c>
      <c r="K12955" s="101" t="s">
        <v>1388</v>
      </c>
    </row>
    <row r="12956" spans="1:11" ht="56.25" customHeight="1">
      <c r="A12956" s="98" t="s">
        <v>1832</v>
      </c>
      <c r="B12956" s="125" t="s">
        <v>1833</v>
      </c>
      <c r="C12956" s="126">
        <v>42517</v>
      </c>
      <c r="D12956" s="98" t="s">
        <v>13</v>
      </c>
      <c r="E12956" s="98">
        <v>355890</v>
      </c>
      <c r="F12956" s="98"/>
      <c r="G12956" s="127" t="s">
        <v>1834</v>
      </c>
      <c r="H12956" s="128">
        <v>9039.77</v>
      </c>
      <c r="I12956" s="128">
        <v>0</v>
      </c>
      <c r="J12956" s="129">
        <v>9039.77</v>
      </c>
      <c r="K12956" s="101" t="s">
        <v>1388</v>
      </c>
    </row>
    <row r="12957" spans="1:11" ht="56.25" customHeight="1">
      <c r="A12957" s="98" t="s">
        <v>1832</v>
      </c>
      <c r="B12957" s="125" t="s">
        <v>1833</v>
      </c>
      <c r="C12957" s="126">
        <v>42517</v>
      </c>
      <c r="D12957" s="98" t="s">
        <v>13</v>
      </c>
      <c r="E12957" s="98">
        <v>355892</v>
      </c>
      <c r="F12957" s="98"/>
      <c r="G12957" s="127" t="s">
        <v>1834</v>
      </c>
      <c r="H12957" s="128">
        <v>36905.15</v>
      </c>
      <c r="I12957" s="128">
        <v>0</v>
      </c>
      <c r="J12957" s="129">
        <v>36905.15</v>
      </c>
      <c r="K12957" s="101" t="s">
        <v>1388</v>
      </c>
    </row>
    <row r="12958" spans="1:11" ht="56.25" customHeight="1">
      <c r="A12958" s="98" t="s">
        <v>1832</v>
      </c>
      <c r="B12958" s="125" t="s">
        <v>1833</v>
      </c>
      <c r="C12958" s="126">
        <v>42517</v>
      </c>
      <c r="D12958" s="98" t="s">
        <v>13</v>
      </c>
      <c r="E12958" s="98">
        <v>355894</v>
      </c>
      <c r="F12958" s="98"/>
      <c r="G12958" s="127" t="s">
        <v>1834</v>
      </c>
      <c r="H12958" s="128">
        <v>4349.72</v>
      </c>
      <c r="I12958" s="128">
        <v>0</v>
      </c>
      <c r="J12958" s="129">
        <v>4349.72</v>
      </c>
      <c r="K12958" s="101" t="s">
        <v>1388</v>
      </c>
    </row>
    <row r="12959" spans="1:11" ht="56.25" customHeight="1">
      <c r="A12959" s="98" t="s">
        <v>1832</v>
      </c>
      <c r="B12959" s="125" t="s">
        <v>1833</v>
      </c>
      <c r="C12959" s="126">
        <v>42517</v>
      </c>
      <c r="D12959" s="98" t="s">
        <v>13</v>
      </c>
      <c r="E12959" s="98">
        <v>355896</v>
      </c>
      <c r="F12959" s="98"/>
      <c r="G12959" s="127" t="s">
        <v>1834</v>
      </c>
      <c r="H12959" s="128">
        <v>10145.32</v>
      </c>
      <c r="I12959" s="128">
        <v>0</v>
      </c>
      <c r="J12959" s="129">
        <v>10145.32</v>
      </c>
      <c r="K12959" s="101" t="s">
        <v>1388</v>
      </c>
    </row>
    <row r="12960" spans="1:11" ht="56.25" customHeight="1">
      <c r="A12960" s="98" t="s">
        <v>1832</v>
      </c>
      <c r="B12960" s="125" t="s">
        <v>1833</v>
      </c>
      <c r="C12960" s="126">
        <v>42550</v>
      </c>
      <c r="D12960" s="98" t="s">
        <v>13</v>
      </c>
      <c r="E12960" s="98">
        <v>356837</v>
      </c>
      <c r="F12960" s="98"/>
      <c r="G12960" s="127" t="s">
        <v>1834</v>
      </c>
      <c r="H12960" s="128">
        <v>2168598.84</v>
      </c>
      <c r="I12960" s="128">
        <v>0</v>
      </c>
      <c r="J12960" s="129">
        <v>2168598.84</v>
      </c>
      <c r="K12960" s="101" t="s">
        <v>1388</v>
      </c>
    </row>
    <row r="12961" spans="1:11" ht="56.25" customHeight="1">
      <c r="A12961" s="98" t="s">
        <v>1832</v>
      </c>
      <c r="B12961" s="125" t="s">
        <v>1833</v>
      </c>
      <c r="C12961" s="126">
        <v>42550</v>
      </c>
      <c r="D12961" s="98" t="s">
        <v>13</v>
      </c>
      <c r="E12961" s="98">
        <v>356839</v>
      </c>
      <c r="F12961" s="98"/>
      <c r="G12961" s="127" t="s">
        <v>1834</v>
      </c>
      <c r="H12961" s="128">
        <v>13858351.25</v>
      </c>
      <c r="I12961" s="128">
        <v>0</v>
      </c>
      <c r="J12961" s="129">
        <v>13858351.25</v>
      </c>
      <c r="K12961" s="101" t="s">
        <v>1388</v>
      </c>
    </row>
    <row r="12962" spans="1:11" ht="56.25" customHeight="1">
      <c r="A12962" s="98" t="s">
        <v>1832</v>
      </c>
      <c r="B12962" s="125" t="s">
        <v>1833</v>
      </c>
      <c r="C12962" s="126">
        <v>42550</v>
      </c>
      <c r="D12962" s="98" t="s">
        <v>13</v>
      </c>
      <c r="E12962" s="98">
        <v>356841</v>
      </c>
      <c r="F12962" s="98"/>
      <c r="G12962" s="127" t="s">
        <v>1834</v>
      </c>
      <c r="H12962" s="128">
        <v>7863111.6600000001</v>
      </c>
      <c r="I12962" s="128">
        <v>0</v>
      </c>
      <c r="J12962" s="129">
        <v>7863111.6600000001</v>
      </c>
      <c r="K12962" s="101" t="s">
        <v>1388</v>
      </c>
    </row>
    <row r="12963" spans="1:11" ht="56.25" customHeight="1">
      <c r="A12963" s="98" t="s">
        <v>1832</v>
      </c>
      <c r="B12963" s="125" t="s">
        <v>1833</v>
      </c>
      <c r="C12963" s="126">
        <v>42550</v>
      </c>
      <c r="D12963" s="98" t="s">
        <v>13</v>
      </c>
      <c r="E12963" s="98">
        <v>356843</v>
      </c>
      <c r="F12963" s="98"/>
      <c r="G12963" s="127" t="s">
        <v>1834</v>
      </c>
      <c r="H12963" s="128">
        <v>2168598.84</v>
      </c>
      <c r="I12963" s="128">
        <v>0</v>
      </c>
      <c r="J12963" s="129">
        <v>2168598.84</v>
      </c>
      <c r="K12963" s="101" t="s">
        <v>1388</v>
      </c>
    </row>
    <row r="12964" spans="1:11" ht="56.25" customHeight="1">
      <c r="A12964" s="98" t="s">
        <v>1832</v>
      </c>
      <c r="B12964" s="125" t="s">
        <v>1833</v>
      </c>
      <c r="C12964" s="126">
        <v>42550</v>
      </c>
      <c r="D12964" s="98" t="s">
        <v>13</v>
      </c>
      <c r="E12964" s="98">
        <v>356845</v>
      </c>
      <c r="F12964" s="98"/>
      <c r="G12964" s="127" t="s">
        <v>1834</v>
      </c>
      <c r="H12964" s="128">
        <v>2168598.84</v>
      </c>
      <c r="I12964" s="128">
        <v>0</v>
      </c>
      <c r="J12964" s="129">
        <v>2168598.84</v>
      </c>
      <c r="K12964" s="101" t="s">
        <v>1388</v>
      </c>
    </row>
    <row r="12965" spans="1:11" ht="56.25" customHeight="1">
      <c r="A12965" s="98" t="s">
        <v>1832</v>
      </c>
      <c r="B12965" s="125" t="s">
        <v>1833</v>
      </c>
      <c r="C12965" s="126">
        <v>42550</v>
      </c>
      <c r="D12965" s="98" t="s">
        <v>13</v>
      </c>
      <c r="E12965" s="98">
        <v>356847</v>
      </c>
      <c r="F12965" s="98"/>
      <c r="G12965" s="127" t="s">
        <v>1834</v>
      </c>
      <c r="H12965" s="128">
        <v>2168598.84</v>
      </c>
      <c r="I12965" s="128">
        <v>0</v>
      </c>
      <c r="J12965" s="129">
        <v>2168598.84</v>
      </c>
      <c r="K12965" s="101" t="s">
        <v>1388</v>
      </c>
    </row>
    <row r="12966" spans="1:11" ht="56.25" customHeight="1">
      <c r="A12966" s="98" t="s">
        <v>1832</v>
      </c>
      <c r="B12966" s="125" t="s">
        <v>1833</v>
      </c>
      <c r="C12966" s="126">
        <v>42550</v>
      </c>
      <c r="D12966" s="98" t="s">
        <v>13</v>
      </c>
      <c r="E12966" s="98">
        <v>356849</v>
      </c>
      <c r="F12966" s="98"/>
      <c r="G12966" s="127" t="s">
        <v>1834</v>
      </c>
      <c r="H12966" s="128">
        <v>2168598.84</v>
      </c>
      <c r="I12966" s="128">
        <v>0</v>
      </c>
      <c r="J12966" s="129">
        <v>2168598.84</v>
      </c>
      <c r="K12966" s="101" t="s">
        <v>1388</v>
      </c>
    </row>
    <row r="12967" spans="1:11" ht="56.25" customHeight="1">
      <c r="A12967" s="98" t="s">
        <v>1832</v>
      </c>
      <c r="B12967" s="125" t="s">
        <v>1833</v>
      </c>
      <c r="C12967" s="126">
        <v>42550</v>
      </c>
      <c r="D12967" s="98" t="s">
        <v>13</v>
      </c>
      <c r="E12967" s="98">
        <v>356851</v>
      </c>
      <c r="F12967" s="98"/>
      <c r="G12967" s="127" t="s">
        <v>1834</v>
      </c>
      <c r="H12967" s="128">
        <v>5956311.4100000001</v>
      </c>
      <c r="I12967" s="128">
        <v>0</v>
      </c>
      <c r="J12967" s="129">
        <v>5956311.4100000001</v>
      </c>
      <c r="K12967" s="101" t="s">
        <v>1388</v>
      </c>
    </row>
    <row r="12968" spans="1:11" ht="56.25" customHeight="1">
      <c r="A12968" s="98" t="s">
        <v>1832</v>
      </c>
      <c r="B12968" s="125" t="s">
        <v>1833</v>
      </c>
      <c r="C12968" s="126">
        <v>42550</v>
      </c>
      <c r="D12968" s="98" t="s">
        <v>13</v>
      </c>
      <c r="E12968" s="98">
        <v>356853</v>
      </c>
      <c r="F12968" s="98"/>
      <c r="G12968" s="127" t="s">
        <v>1834</v>
      </c>
      <c r="H12968" s="128">
        <v>5956311.4100000001</v>
      </c>
      <c r="I12968" s="128">
        <v>0</v>
      </c>
      <c r="J12968" s="129">
        <v>5956311.4100000001</v>
      </c>
      <c r="K12968" s="101" t="s">
        <v>1388</v>
      </c>
    </row>
    <row r="12969" spans="1:11" ht="56.25" customHeight="1">
      <c r="A12969" s="98" t="s">
        <v>1832</v>
      </c>
      <c r="B12969" s="125" t="s">
        <v>1833</v>
      </c>
      <c r="C12969" s="126">
        <v>42550</v>
      </c>
      <c r="D12969" s="98" t="s">
        <v>13</v>
      </c>
      <c r="E12969" s="98">
        <v>356855</v>
      </c>
      <c r="F12969" s="98"/>
      <c r="G12969" s="127" t="s">
        <v>1834</v>
      </c>
      <c r="H12969" s="128">
        <v>5956311.4100000001</v>
      </c>
      <c r="I12969" s="128">
        <v>0</v>
      </c>
      <c r="J12969" s="129">
        <v>5956311.4100000001</v>
      </c>
      <c r="K12969" s="101" t="s">
        <v>1388</v>
      </c>
    </row>
    <row r="12970" spans="1:11" ht="56.25" customHeight="1">
      <c r="A12970" s="98" t="s">
        <v>1832</v>
      </c>
      <c r="B12970" s="125" t="s">
        <v>1833</v>
      </c>
      <c r="C12970" s="126">
        <v>42550</v>
      </c>
      <c r="D12970" s="98" t="s">
        <v>13</v>
      </c>
      <c r="E12970" s="98">
        <v>356857</v>
      </c>
      <c r="F12970" s="98"/>
      <c r="G12970" s="127" t="s">
        <v>1834</v>
      </c>
      <c r="H12970" s="128">
        <v>5956311.4100000001</v>
      </c>
      <c r="I12970" s="128">
        <v>0</v>
      </c>
      <c r="J12970" s="129">
        <v>5956311.4100000001</v>
      </c>
      <c r="K12970" s="101" t="s">
        <v>1388</v>
      </c>
    </row>
    <row r="12971" spans="1:11" ht="56.25" customHeight="1">
      <c r="A12971" s="98" t="s">
        <v>1832</v>
      </c>
      <c r="B12971" s="125" t="s">
        <v>1833</v>
      </c>
      <c r="C12971" s="126">
        <v>42550</v>
      </c>
      <c r="D12971" s="98" t="s">
        <v>13</v>
      </c>
      <c r="E12971" s="98">
        <v>356859</v>
      </c>
      <c r="F12971" s="98"/>
      <c r="G12971" s="127" t="s">
        <v>1834</v>
      </c>
      <c r="H12971" s="128">
        <v>5956311.4100000001</v>
      </c>
      <c r="I12971" s="128">
        <v>0</v>
      </c>
      <c r="J12971" s="129">
        <v>5956311.4100000001</v>
      </c>
      <c r="K12971" s="101" t="s">
        <v>1388</v>
      </c>
    </row>
    <row r="12972" spans="1:11" ht="56.25" customHeight="1">
      <c r="A12972" s="98" t="s">
        <v>1832</v>
      </c>
      <c r="B12972" s="125" t="s">
        <v>1833</v>
      </c>
      <c r="C12972" s="126">
        <v>42550</v>
      </c>
      <c r="D12972" s="98" t="s">
        <v>13</v>
      </c>
      <c r="E12972" s="98">
        <v>356861</v>
      </c>
      <c r="F12972" s="98"/>
      <c r="G12972" s="127" t="s">
        <v>1834</v>
      </c>
      <c r="H12972" s="128">
        <v>5045606.63</v>
      </c>
      <c r="I12972" s="128">
        <v>0</v>
      </c>
      <c r="J12972" s="129">
        <v>5045606.63</v>
      </c>
      <c r="K12972" s="101" t="s">
        <v>1388</v>
      </c>
    </row>
    <row r="12973" spans="1:11" ht="56.25" customHeight="1">
      <c r="A12973" s="98" t="s">
        <v>1832</v>
      </c>
      <c r="B12973" s="125" t="s">
        <v>1833</v>
      </c>
      <c r="C12973" s="126">
        <v>42550</v>
      </c>
      <c r="D12973" s="98" t="s">
        <v>13</v>
      </c>
      <c r="E12973" s="98">
        <v>356863</v>
      </c>
      <c r="F12973" s="98"/>
      <c r="G12973" s="127" t="s">
        <v>1834</v>
      </c>
      <c r="H12973" s="128">
        <v>5045606.63</v>
      </c>
      <c r="I12973" s="128">
        <v>0</v>
      </c>
      <c r="J12973" s="129">
        <v>5045606.63</v>
      </c>
      <c r="K12973" s="101" t="s">
        <v>1388</v>
      </c>
    </row>
    <row r="12974" spans="1:11" ht="56.25" customHeight="1">
      <c r="A12974" s="98" t="s">
        <v>1832</v>
      </c>
      <c r="B12974" s="125" t="s">
        <v>1833</v>
      </c>
      <c r="C12974" s="126">
        <v>42550</v>
      </c>
      <c r="D12974" s="98" t="s">
        <v>13</v>
      </c>
      <c r="E12974" s="98">
        <v>356865</v>
      </c>
      <c r="F12974" s="98"/>
      <c r="G12974" s="127" t="s">
        <v>1834</v>
      </c>
      <c r="H12974" s="128">
        <v>5045606.63</v>
      </c>
      <c r="I12974" s="128">
        <v>0</v>
      </c>
      <c r="J12974" s="129">
        <v>5045606.63</v>
      </c>
      <c r="K12974" s="101" t="s">
        <v>1388</v>
      </c>
    </row>
    <row r="12975" spans="1:11" ht="56.25" customHeight="1">
      <c r="A12975" s="98" t="s">
        <v>1832</v>
      </c>
      <c r="B12975" s="125" t="s">
        <v>1833</v>
      </c>
      <c r="C12975" s="126">
        <v>42550</v>
      </c>
      <c r="D12975" s="98" t="s">
        <v>13</v>
      </c>
      <c r="E12975" s="98">
        <v>356867</v>
      </c>
      <c r="F12975" s="98"/>
      <c r="G12975" s="127" t="s">
        <v>1834</v>
      </c>
      <c r="H12975" s="128">
        <v>5045606.63</v>
      </c>
      <c r="I12975" s="128">
        <v>0</v>
      </c>
      <c r="J12975" s="129">
        <v>5045606.63</v>
      </c>
      <c r="K12975" s="101" t="s">
        <v>1388</v>
      </c>
    </row>
    <row r="12976" spans="1:11" ht="56.25" customHeight="1">
      <c r="A12976" s="98" t="s">
        <v>1832</v>
      </c>
      <c r="B12976" s="125" t="s">
        <v>1833</v>
      </c>
      <c r="C12976" s="126">
        <v>42550</v>
      </c>
      <c r="D12976" s="98" t="s">
        <v>13</v>
      </c>
      <c r="E12976" s="98">
        <v>356869</v>
      </c>
      <c r="F12976" s="98"/>
      <c r="G12976" s="127" t="s">
        <v>1834</v>
      </c>
      <c r="H12976" s="128">
        <v>5045606.63</v>
      </c>
      <c r="I12976" s="128">
        <v>0</v>
      </c>
      <c r="J12976" s="129">
        <v>5045606.63</v>
      </c>
      <c r="K12976" s="101" t="s">
        <v>1388</v>
      </c>
    </row>
    <row r="12977" spans="1:11" ht="56.25" customHeight="1">
      <c r="A12977" s="98" t="s">
        <v>1832</v>
      </c>
      <c r="B12977" s="125" t="s">
        <v>1833</v>
      </c>
      <c r="C12977" s="126">
        <v>42550</v>
      </c>
      <c r="D12977" s="98" t="s">
        <v>13</v>
      </c>
      <c r="E12977" s="98">
        <v>356871</v>
      </c>
      <c r="F12977" s="98"/>
      <c r="G12977" s="127" t="s">
        <v>1834</v>
      </c>
      <c r="H12977" s="128">
        <v>13858351.25</v>
      </c>
      <c r="I12977" s="128">
        <v>0</v>
      </c>
      <c r="J12977" s="129">
        <v>13858351.25</v>
      </c>
      <c r="K12977" s="101" t="s">
        <v>1388</v>
      </c>
    </row>
    <row r="12978" spans="1:11" ht="56.25" customHeight="1">
      <c r="A12978" s="98" t="s">
        <v>1832</v>
      </c>
      <c r="B12978" s="125" t="s">
        <v>1833</v>
      </c>
      <c r="C12978" s="126">
        <v>42550</v>
      </c>
      <c r="D12978" s="98" t="s">
        <v>13</v>
      </c>
      <c r="E12978" s="98">
        <v>356873</v>
      </c>
      <c r="F12978" s="98"/>
      <c r="G12978" s="127" t="s">
        <v>1834</v>
      </c>
      <c r="H12978" s="128">
        <v>13858351.25</v>
      </c>
      <c r="I12978" s="128">
        <v>0</v>
      </c>
      <c r="J12978" s="129">
        <v>13858351.25</v>
      </c>
      <c r="K12978" s="101" t="s">
        <v>1388</v>
      </c>
    </row>
    <row r="12979" spans="1:11" ht="56.25" customHeight="1">
      <c r="A12979" s="98" t="s">
        <v>1832</v>
      </c>
      <c r="B12979" s="125" t="s">
        <v>1833</v>
      </c>
      <c r="C12979" s="126">
        <v>42550</v>
      </c>
      <c r="D12979" s="98" t="s">
        <v>13</v>
      </c>
      <c r="E12979" s="98">
        <v>356875</v>
      </c>
      <c r="F12979" s="98"/>
      <c r="G12979" s="127" t="s">
        <v>1834</v>
      </c>
      <c r="H12979" s="128">
        <v>13858351.25</v>
      </c>
      <c r="I12979" s="128">
        <v>0</v>
      </c>
      <c r="J12979" s="129">
        <v>13858351.25</v>
      </c>
      <c r="K12979" s="101" t="s">
        <v>1388</v>
      </c>
    </row>
    <row r="12980" spans="1:11" ht="56.25" customHeight="1">
      <c r="A12980" s="98" t="s">
        <v>1832</v>
      </c>
      <c r="B12980" s="125" t="s">
        <v>1833</v>
      </c>
      <c r="C12980" s="126">
        <v>42550</v>
      </c>
      <c r="D12980" s="98" t="s">
        <v>13</v>
      </c>
      <c r="E12980" s="98">
        <v>356877</v>
      </c>
      <c r="F12980" s="98"/>
      <c r="G12980" s="127" t="s">
        <v>1834</v>
      </c>
      <c r="H12980" s="128">
        <v>13858351.25</v>
      </c>
      <c r="I12980" s="128">
        <v>0</v>
      </c>
      <c r="J12980" s="129">
        <v>13858351.25</v>
      </c>
      <c r="K12980" s="101" t="s">
        <v>1388</v>
      </c>
    </row>
    <row r="12981" spans="1:11" ht="56.25" customHeight="1">
      <c r="A12981" s="98" t="s">
        <v>1832</v>
      </c>
      <c r="B12981" s="125" t="s">
        <v>1833</v>
      </c>
      <c r="C12981" s="126">
        <v>42550</v>
      </c>
      <c r="D12981" s="98" t="s">
        <v>13</v>
      </c>
      <c r="E12981" s="98">
        <v>356879</v>
      </c>
      <c r="F12981" s="98"/>
      <c r="G12981" s="127" t="s">
        <v>1834</v>
      </c>
      <c r="H12981" s="128">
        <v>2549669.9900000002</v>
      </c>
      <c r="I12981" s="128">
        <v>0</v>
      </c>
      <c r="J12981" s="129">
        <v>2549669.9900000002</v>
      </c>
      <c r="K12981" s="101" t="s">
        <v>1388</v>
      </c>
    </row>
    <row r="12982" spans="1:11" ht="56.25" customHeight="1">
      <c r="A12982" s="98" t="s">
        <v>1832</v>
      </c>
      <c r="B12982" s="125" t="s">
        <v>1833</v>
      </c>
      <c r="C12982" s="126">
        <v>42550</v>
      </c>
      <c r="D12982" s="98" t="s">
        <v>13</v>
      </c>
      <c r="E12982" s="98">
        <v>356881</v>
      </c>
      <c r="F12982" s="98"/>
      <c r="G12982" s="127" t="s">
        <v>1834</v>
      </c>
      <c r="H12982" s="128">
        <v>2549669.9900000002</v>
      </c>
      <c r="I12982" s="128">
        <v>0</v>
      </c>
      <c r="J12982" s="129">
        <v>2549669.9900000002</v>
      </c>
      <c r="K12982" s="101" t="s">
        <v>1388</v>
      </c>
    </row>
    <row r="12983" spans="1:11" ht="56.25" customHeight="1">
      <c r="A12983" s="98" t="s">
        <v>1832</v>
      </c>
      <c r="B12983" s="125" t="s">
        <v>1833</v>
      </c>
      <c r="C12983" s="126">
        <v>42550</v>
      </c>
      <c r="D12983" s="98" t="s">
        <v>13</v>
      </c>
      <c r="E12983" s="98">
        <v>356883</v>
      </c>
      <c r="F12983" s="98"/>
      <c r="G12983" s="127" t="s">
        <v>1834</v>
      </c>
      <c r="H12983" s="128">
        <v>2549669.9900000002</v>
      </c>
      <c r="I12983" s="128">
        <v>0</v>
      </c>
      <c r="J12983" s="129">
        <v>2549669.9900000002</v>
      </c>
      <c r="K12983" s="101" t="s">
        <v>1388</v>
      </c>
    </row>
    <row r="12984" spans="1:11" ht="56.25" customHeight="1">
      <c r="A12984" s="98" t="s">
        <v>1832</v>
      </c>
      <c r="B12984" s="125" t="s">
        <v>1833</v>
      </c>
      <c r="C12984" s="126">
        <v>42550</v>
      </c>
      <c r="D12984" s="98" t="s">
        <v>13</v>
      </c>
      <c r="E12984" s="98">
        <v>356885</v>
      </c>
      <c r="F12984" s="98"/>
      <c r="G12984" s="127" t="s">
        <v>1834</v>
      </c>
      <c r="H12984" s="128">
        <v>2549669.9900000002</v>
      </c>
      <c r="I12984" s="128">
        <v>0</v>
      </c>
      <c r="J12984" s="129">
        <v>2549669.9900000002</v>
      </c>
      <c r="K12984" s="101" t="s">
        <v>1388</v>
      </c>
    </row>
    <row r="12985" spans="1:11" ht="56.25" customHeight="1">
      <c r="A12985" s="98" t="s">
        <v>1832</v>
      </c>
      <c r="B12985" s="125" t="s">
        <v>1833</v>
      </c>
      <c r="C12985" s="126">
        <v>42550</v>
      </c>
      <c r="D12985" s="98" t="s">
        <v>13</v>
      </c>
      <c r="E12985" s="98">
        <v>356887</v>
      </c>
      <c r="F12985" s="98"/>
      <c r="G12985" s="127" t="s">
        <v>1834</v>
      </c>
      <c r="H12985" s="128">
        <v>2549669.9900000002</v>
      </c>
      <c r="I12985" s="128">
        <v>0</v>
      </c>
      <c r="J12985" s="129">
        <v>2549669.9900000002</v>
      </c>
      <c r="K12985" s="101" t="s">
        <v>1388</v>
      </c>
    </row>
    <row r="12986" spans="1:11" ht="56.25" customHeight="1">
      <c r="A12986" s="98" t="s">
        <v>1832</v>
      </c>
      <c r="B12986" s="125" t="s">
        <v>1833</v>
      </c>
      <c r="C12986" s="126">
        <v>42550</v>
      </c>
      <c r="D12986" s="98" t="s">
        <v>13</v>
      </c>
      <c r="E12986" s="98">
        <v>356889</v>
      </c>
      <c r="F12986" s="98"/>
      <c r="G12986" s="127" t="s">
        <v>1834</v>
      </c>
      <c r="H12986" s="128">
        <v>731766.08</v>
      </c>
      <c r="I12986" s="128">
        <v>0</v>
      </c>
      <c r="J12986" s="129">
        <v>731766.08</v>
      </c>
      <c r="K12986" s="101" t="s">
        <v>1388</v>
      </c>
    </row>
    <row r="12987" spans="1:11" ht="56.25" customHeight="1">
      <c r="A12987" s="98" t="s">
        <v>1832</v>
      </c>
      <c r="B12987" s="125" t="s">
        <v>1833</v>
      </c>
      <c r="C12987" s="126">
        <v>42550</v>
      </c>
      <c r="D12987" s="98" t="s">
        <v>13</v>
      </c>
      <c r="E12987" s="98">
        <v>356891</v>
      </c>
      <c r="F12987" s="98"/>
      <c r="G12987" s="127" t="s">
        <v>1834</v>
      </c>
      <c r="H12987" s="128">
        <v>176818.7</v>
      </c>
      <c r="I12987" s="128">
        <v>0</v>
      </c>
      <c r="J12987" s="129">
        <v>176818.7</v>
      </c>
      <c r="K12987" s="101" t="s">
        <v>1388</v>
      </c>
    </row>
    <row r="12988" spans="1:11" ht="56.25" customHeight="1">
      <c r="A12988" s="98" t="s">
        <v>1832</v>
      </c>
      <c r="B12988" s="125" t="s">
        <v>1833</v>
      </c>
      <c r="C12988" s="126">
        <v>42550</v>
      </c>
      <c r="D12988" s="98" t="s">
        <v>13</v>
      </c>
      <c r="E12988" s="98">
        <v>356893</v>
      </c>
      <c r="F12988" s="98"/>
      <c r="G12988" s="127" t="s">
        <v>1834</v>
      </c>
      <c r="H12988" s="128">
        <v>2862834.68</v>
      </c>
      <c r="I12988" s="128">
        <v>0</v>
      </c>
      <c r="J12988" s="129">
        <v>2862834.68</v>
      </c>
      <c r="K12988" s="101" t="s">
        <v>1388</v>
      </c>
    </row>
    <row r="12989" spans="1:11" ht="56.25" customHeight="1">
      <c r="A12989" s="98" t="s">
        <v>1832</v>
      </c>
      <c r="B12989" s="125" t="s">
        <v>1833</v>
      </c>
      <c r="C12989" s="126">
        <v>42550</v>
      </c>
      <c r="D12989" s="98" t="s">
        <v>13</v>
      </c>
      <c r="E12989" s="98">
        <v>356895</v>
      </c>
      <c r="F12989" s="98"/>
      <c r="G12989" s="127" t="s">
        <v>1834</v>
      </c>
      <c r="H12989" s="128">
        <v>565778.23</v>
      </c>
      <c r="I12989" s="128">
        <v>0</v>
      </c>
      <c r="J12989" s="129">
        <v>565778.23</v>
      </c>
      <c r="K12989" s="101" t="s">
        <v>1388</v>
      </c>
    </row>
    <row r="12990" spans="1:11" ht="56.25" customHeight="1">
      <c r="A12990" s="98" t="s">
        <v>1832</v>
      </c>
      <c r="B12990" s="125" t="s">
        <v>1833</v>
      </c>
      <c r="C12990" s="126">
        <v>42550</v>
      </c>
      <c r="D12990" s="98" t="s">
        <v>13</v>
      </c>
      <c r="E12990" s="98">
        <v>356897</v>
      </c>
      <c r="F12990" s="98"/>
      <c r="G12990" s="127" t="s">
        <v>1834</v>
      </c>
      <c r="H12990" s="128">
        <v>2009881.42</v>
      </c>
      <c r="I12990" s="128">
        <v>0</v>
      </c>
      <c r="J12990" s="129">
        <v>2009881.42</v>
      </c>
      <c r="K12990" s="101" t="s">
        <v>1388</v>
      </c>
    </row>
    <row r="12991" spans="1:11" ht="56.25" customHeight="1">
      <c r="A12991" s="98" t="s">
        <v>1832</v>
      </c>
      <c r="B12991" s="125" t="s">
        <v>1833</v>
      </c>
      <c r="C12991" s="126">
        <v>42550</v>
      </c>
      <c r="D12991" s="98" t="s">
        <v>13</v>
      </c>
      <c r="E12991" s="98">
        <v>356899</v>
      </c>
      <c r="F12991" s="98"/>
      <c r="G12991" s="127" t="s">
        <v>1834</v>
      </c>
      <c r="H12991" s="128">
        <v>1553976.39</v>
      </c>
      <c r="I12991" s="128">
        <v>0</v>
      </c>
      <c r="J12991" s="129">
        <v>1553976.39</v>
      </c>
      <c r="K12991" s="101" t="s">
        <v>1388</v>
      </c>
    </row>
    <row r="12992" spans="1:11" ht="56.25" customHeight="1">
      <c r="A12992" s="98" t="s">
        <v>1832</v>
      </c>
      <c r="B12992" s="125" t="s">
        <v>1833</v>
      </c>
      <c r="C12992" s="126">
        <v>42550</v>
      </c>
      <c r="D12992" s="98" t="s">
        <v>13</v>
      </c>
      <c r="E12992" s="98">
        <v>356901</v>
      </c>
      <c r="F12992" s="98"/>
      <c r="G12992" s="127" t="s">
        <v>1834</v>
      </c>
      <c r="H12992" s="128">
        <v>485653.36</v>
      </c>
      <c r="I12992" s="128">
        <v>0</v>
      </c>
      <c r="J12992" s="129">
        <v>485653.36</v>
      </c>
      <c r="K12992" s="101" t="s">
        <v>1388</v>
      </c>
    </row>
    <row r="12993" spans="1:11" ht="56.25" customHeight="1">
      <c r="A12993" s="98" t="s">
        <v>1832</v>
      </c>
      <c r="B12993" s="125" t="s">
        <v>1833</v>
      </c>
      <c r="C12993" s="126">
        <v>42550</v>
      </c>
      <c r="D12993" s="98" t="s">
        <v>13</v>
      </c>
      <c r="E12993" s="98">
        <v>356903</v>
      </c>
      <c r="F12993" s="98"/>
      <c r="G12993" s="127" t="s">
        <v>1834</v>
      </c>
      <c r="H12993" s="128">
        <v>1316377.3400000001</v>
      </c>
      <c r="I12993" s="128">
        <v>0</v>
      </c>
      <c r="J12993" s="129">
        <v>1316377.3400000001</v>
      </c>
      <c r="K12993" s="101" t="s">
        <v>1388</v>
      </c>
    </row>
    <row r="12994" spans="1:11" ht="56.25" customHeight="1">
      <c r="A12994" s="98" t="s">
        <v>1832</v>
      </c>
      <c r="B12994" s="125" t="s">
        <v>1833</v>
      </c>
      <c r="C12994" s="126">
        <v>42550</v>
      </c>
      <c r="D12994" s="98" t="s">
        <v>13</v>
      </c>
      <c r="E12994" s="98">
        <v>356905</v>
      </c>
      <c r="F12994" s="98"/>
      <c r="G12994" s="127" t="s">
        <v>1834</v>
      </c>
      <c r="H12994" s="128">
        <v>1702575.72</v>
      </c>
      <c r="I12994" s="128">
        <v>0</v>
      </c>
      <c r="J12994" s="129">
        <v>1702575.72</v>
      </c>
      <c r="K12994" s="101" t="s">
        <v>1388</v>
      </c>
    </row>
    <row r="12995" spans="1:11" ht="56.25" customHeight="1">
      <c r="A12995" s="98" t="s">
        <v>1832</v>
      </c>
      <c r="B12995" s="125" t="s">
        <v>1833</v>
      </c>
      <c r="C12995" s="126">
        <v>42550</v>
      </c>
      <c r="D12995" s="98" t="s">
        <v>13</v>
      </c>
      <c r="E12995" s="98">
        <v>356907</v>
      </c>
      <c r="F12995" s="98"/>
      <c r="G12995" s="127" t="s">
        <v>1834</v>
      </c>
      <c r="H12995" s="128">
        <v>6660861.9500000002</v>
      </c>
      <c r="I12995" s="128">
        <v>0</v>
      </c>
      <c r="J12995" s="129">
        <v>6660861.9500000002</v>
      </c>
      <c r="K12995" s="101" t="s">
        <v>1388</v>
      </c>
    </row>
    <row r="12996" spans="1:11" ht="56.25" customHeight="1">
      <c r="A12996" s="98" t="s">
        <v>1832</v>
      </c>
      <c r="B12996" s="125" t="s">
        <v>1833</v>
      </c>
      <c r="C12996" s="126">
        <v>42550</v>
      </c>
      <c r="D12996" s="98" t="s">
        <v>13</v>
      </c>
      <c r="E12996" s="98">
        <v>356909</v>
      </c>
      <c r="F12996" s="98"/>
      <c r="G12996" s="127" t="s">
        <v>1834</v>
      </c>
      <c r="H12996" s="128">
        <v>411398.18</v>
      </c>
      <c r="I12996" s="128">
        <v>0</v>
      </c>
      <c r="J12996" s="129">
        <v>411398.18</v>
      </c>
      <c r="K12996" s="101" t="s">
        <v>1388</v>
      </c>
    </row>
    <row r="12997" spans="1:11" ht="56.25" customHeight="1">
      <c r="A12997" s="98" t="s">
        <v>1832</v>
      </c>
      <c r="B12997" s="125" t="s">
        <v>1833</v>
      </c>
      <c r="C12997" s="126">
        <v>42550</v>
      </c>
      <c r="D12997" s="98" t="s">
        <v>13</v>
      </c>
      <c r="E12997" s="98">
        <v>356911</v>
      </c>
      <c r="F12997" s="98"/>
      <c r="G12997" s="127" t="s">
        <v>1834</v>
      </c>
      <c r="H12997" s="128">
        <v>1129953.48</v>
      </c>
      <c r="I12997" s="128">
        <v>0</v>
      </c>
      <c r="J12997" s="129">
        <v>1129953.48</v>
      </c>
      <c r="K12997" s="101" t="s">
        <v>1388</v>
      </c>
    </row>
    <row r="12998" spans="1:11" ht="56.25" customHeight="1">
      <c r="A12998" s="98" t="s">
        <v>1832</v>
      </c>
      <c r="B12998" s="125" t="s">
        <v>1833</v>
      </c>
      <c r="C12998" s="126">
        <v>42550</v>
      </c>
      <c r="D12998" s="98" t="s">
        <v>13</v>
      </c>
      <c r="E12998" s="98">
        <v>356913</v>
      </c>
      <c r="F12998" s="98"/>
      <c r="G12998" s="127" t="s">
        <v>1834</v>
      </c>
      <c r="H12998" s="128">
        <v>18294839.879999999</v>
      </c>
      <c r="I12998" s="128">
        <v>0</v>
      </c>
      <c r="J12998" s="129">
        <v>18294839.879999999</v>
      </c>
      <c r="K12998" s="101" t="s">
        <v>1388</v>
      </c>
    </row>
    <row r="12999" spans="1:11" ht="56.25" customHeight="1">
      <c r="A12999" s="98" t="s">
        <v>1832</v>
      </c>
      <c r="B12999" s="125" t="s">
        <v>1833</v>
      </c>
      <c r="C12999" s="126">
        <v>42550</v>
      </c>
      <c r="D12999" s="98" t="s">
        <v>13</v>
      </c>
      <c r="E12999" s="98">
        <v>356915</v>
      </c>
      <c r="F12999" s="98"/>
      <c r="G12999" s="127" t="s">
        <v>1834</v>
      </c>
      <c r="H12999" s="128">
        <v>3615585.02</v>
      </c>
      <c r="I12999" s="128">
        <v>0</v>
      </c>
      <c r="J12999" s="129">
        <v>3615585.02</v>
      </c>
      <c r="K12999" s="101" t="s">
        <v>1388</v>
      </c>
    </row>
    <row r="13000" spans="1:11" ht="56.25" customHeight="1">
      <c r="A13000" s="98" t="s">
        <v>1832</v>
      </c>
      <c r="B13000" s="125" t="s">
        <v>1833</v>
      </c>
      <c r="C13000" s="126">
        <v>42550</v>
      </c>
      <c r="D13000" s="98" t="s">
        <v>13</v>
      </c>
      <c r="E13000" s="98">
        <v>356917</v>
      </c>
      <c r="F13000" s="98"/>
      <c r="G13000" s="127" t="s">
        <v>1834</v>
      </c>
      <c r="H13000" s="128">
        <v>4676324.1100000003</v>
      </c>
      <c r="I13000" s="128">
        <v>0</v>
      </c>
      <c r="J13000" s="129">
        <v>4676324.1100000003</v>
      </c>
      <c r="K13000" s="101" t="s">
        <v>1388</v>
      </c>
    </row>
    <row r="13001" spans="1:11" ht="56.25" customHeight="1">
      <c r="A13001" s="98" t="s">
        <v>1832</v>
      </c>
      <c r="B13001" s="125" t="s">
        <v>1833</v>
      </c>
      <c r="C13001" s="126">
        <v>42550</v>
      </c>
      <c r="D13001" s="98" t="s">
        <v>13</v>
      </c>
      <c r="E13001" s="98">
        <v>356919</v>
      </c>
      <c r="F13001" s="98"/>
      <c r="G13001" s="127" t="s">
        <v>1834</v>
      </c>
      <c r="H13001" s="128">
        <v>3365898.51</v>
      </c>
      <c r="I13001" s="128">
        <v>0</v>
      </c>
      <c r="J13001" s="129">
        <v>3365898.51</v>
      </c>
      <c r="K13001" s="101" t="s">
        <v>1388</v>
      </c>
    </row>
    <row r="13002" spans="1:11" ht="56.25" customHeight="1">
      <c r="A13002" s="98" t="s">
        <v>1832</v>
      </c>
      <c r="B13002" s="125" t="s">
        <v>1833</v>
      </c>
      <c r="C13002" s="126">
        <v>42550</v>
      </c>
      <c r="D13002" s="98" t="s">
        <v>13</v>
      </c>
      <c r="E13002" s="98">
        <v>356921</v>
      </c>
      <c r="F13002" s="98"/>
      <c r="G13002" s="127" t="s">
        <v>1834</v>
      </c>
      <c r="H13002" s="128">
        <v>665198.07999999996</v>
      </c>
      <c r="I13002" s="128">
        <v>0</v>
      </c>
      <c r="J13002" s="129">
        <v>665198.07999999996</v>
      </c>
      <c r="K13002" s="101" t="s">
        <v>1388</v>
      </c>
    </row>
    <row r="13003" spans="1:11" ht="56.25" customHeight="1">
      <c r="A13003" s="98" t="s">
        <v>1832</v>
      </c>
      <c r="B13003" s="125" t="s">
        <v>1833</v>
      </c>
      <c r="C13003" s="126">
        <v>42550</v>
      </c>
      <c r="D13003" s="98" t="s">
        <v>13</v>
      </c>
      <c r="E13003" s="98">
        <v>356923</v>
      </c>
      <c r="F13003" s="98"/>
      <c r="G13003" s="127" t="s">
        <v>1834</v>
      </c>
      <c r="H13003" s="128">
        <v>207889.69</v>
      </c>
      <c r="I13003" s="128">
        <v>0</v>
      </c>
      <c r="J13003" s="129">
        <v>207889.69</v>
      </c>
      <c r="K13003" s="101" t="s">
        <v>1388</v>
      </c>
    </row>
    <row r="13004" spans="1:11" ht="56.25" customHeight="1">
      <c r="A13004" s="98" t="s">
        <v>1832</v>
      </c>
      <c r="B13004" s="125" t="s">
        <v>1833</v>
      </c>
      <c r="C13004" s="126">
        <v>42550</v>
      </c>
      <c r="D13004" s="98" t="s">
        <v>13</v>
      </c>
      <c r="E13004" s="98">
        <v>356925</v>
      </c>
      <c r="F13004" s="98"/>
      <c r="G13004" s="127" t="s">
        <v>1834</v>
      </c>
      <c r="H13004" s="128">
        <v>860353.69</v>
      </c>
      <c r="I13004" s="128">
        <v>0</v>
      </c>
      <c r="J13004" s="129">
        <v>860353.69</v>
      </c>
      <c r="K13004" s="101" t="s">
        <v>1388</v>
      </c>
    </row>
    <row r="13005" spans="1:11" ht="56.25" customHeight="1">
      <c r="A13005" s="98" t="s">
        <v>1832</v>
      </c>
      <c r="B13005" s="125" t="s">
        <v>1833</v>
      </c>
      <c r="C13005" s="126">
        <v>42550</v>
      </c>
      <c r="D13005" s="98" t="s">
        <v>13</v>
      </c>
      <c r="E13005" s="98">
        <v>356927</v>
      </c>
      <c r="F13005" s="98"/>
      <c r="G13005" s="127" t="s">
        <v>1834</v>
      </c>
      <c r="H13005" s="128">
        <v>1991780.15</v>
      </c>
      <c r="I13005" s="128">
        <v>0</v>
      </c>
      <c r="J13005" s="129">
        <v>1991780.15</v>
      </c>
      <c r="K13005" s="101" t="s">
        <v>1388</v>
      </c>
    </row>
    <row r="13006" spans="1:11" ht="56.25" customHeight="1">
      <c r="A13006" s="98" t="s">
        <v>1832</v>
      </c>
      <c r="B13006" s="125" t="s">
        <v>1833</v>
      </c>
      <c r="C13006" s="126">
        <v>42550</v>
      </c>
      <c r="D13006" s="98" t="s">
        <v>13</v>
      </c>
      <c r="E13006" s="98">
        <v>356929</v>
      </c>
      <c r="F13006" s="98"/>
      <c r="G13006" s="127" t="s">
        <v>1834</v>
      </c>
      <c r="H13006" s="128">
        <v>1436832.76</v>
      </c>
      <c r="I13006" s="128">
        <v>0</v>
      </c>
      <c r="J13006" s="129">
        <v>1436832.76</v>
      </c>
      <c r="K13006" s="101" t="s">
        <v>1388</v>
      </c>
    </row>
    <row r="13007" spans="1:11" ht="56.25" customHeight="1">
      <c r="A13007" s="98" t="s">
        <v>1832</v>
      </c>
      <c r="B13007" s="125" t="s">
        <v>1833</v>
      </c>
      <c r="C13007" s="126">
        <v>42550</v>
      </c>
      <c r="D13007" s="98" t="s">
        <v>13</v>
      </c>
      <c r="E13007" s="98">
        <v>356931</v>
      </c>
      <c r="F13007" s="98"/>
      <c r="G13007" s="127" t="s">
        <v>1834</v>
      </c>
      <c r="H13007" s="128">
        <v>1602820.62</v>
      </c>
      <c r="I13007" s="128">
        <v>0</v>
      </c>
      <c r="J13007" s="129">
        <v>1602820.62</v>
      </c>
      <c r="K13007" s="101" t="s">
        <v>1388</v>
      </c>
    </row>
    <row r="13008" spans="1:11" ht="56.25" customHeight="1">
      <c r="A13008" s="98" t="s">
        <v>1832</v>
      </c>
      <c r="B13008" s="125" t="s">
        <v>1833</v>
      </c>
      <c r="C13008" s="126">
        <v>42550</v>
      </c>
      <c r="D13008" s="98" t="s">
        <v>13</v>
      </c>
      <c r="E13008" s="98">
        <v>356933</v>
      </c>
      <c r="F13008" s="98"/>
      <c r="G13008" s="127" t="s">
        <v>1834</v>
      </c>
      <c r="H13008" s="128">
        <v>4402335.03</v>
      </c>
      <c r="I13008" s="128">
        <v>0</v>
      </c>
      <c r="J13008" s="129">
        <v>4402335.03</v>
      </c>
      <c r="K13008" s="101" t="s">
        <v>1388</v>
      </c>
    </row>
    <row r="13009" spans="1:11" ht="56.25" customHeight="1">
      <c r="A13009" s="98" t="s">
        <v>1832</v>
      </c>
      <c r="B13009" s="125" t="s">
        <v>1833</v>
      </c>
      <c r="C13009" s="126">
        <v>42550</v>
      </c>
      <c r="D13009" s="98" t="s">
        <v>13</v>
      </c>
      <c r="E13009" s="98">
        <v>356935</v>
      </c>
      <c r="F13009" s="98"/>
      <c r="G13009" s="127" t="s">
        <v>1834</v>
      </c>
      <c r="H13009" s="128">
        <v>3946429.99</v>
      </c>
      <c r="I13009" s="128">
        <v>0</v>
      </c>
      <c r="J13009" s="129">
        <v>3946429.99</v>
      </c>
      <c r="K13009" s="101" t="s">
        <v>1388</v>
      </c>
    </row>
    <row r="13010" spans="1:11" ht="56.25" customHeight="1">
      <c r="A13010" s="98" t="s">
        <v>1832</v>
      </c>
      <c r="B13010" s="125" t="s">
        <v>1833</v>
      </c>
      <c r="C13010" s="126">
        <v>42550</v>
      </c>
      <c r="D13010" s="98" t="s">
        <v>13</v>
      </c>
      <c r="E13010" s="98">
        <v>356937</v>
      </c>
      <c r="F13010" s="98"/>
      <c r="G13010" s="127" t="s">
        <v>1834</v>
      </c>
      <c r="H13010" s="128">
        <v>5470658.0599999996</v>
      </c>
      <c r="I13010" s="128">
        <v>0</v>
      </c>
      <c r="J13010" s="129">
        <v>5470658.0599999996</v>
      </c>
      <c r="K13010" s="101" t="s">
        <v>1388</v>
      </c>
    </row>
    <row r="13011" spans="1:11" ht="56.25" customHeight="1">
      <c r="A13011" s="98" t="s">
        <v>1832</v>
      </c>
      <c r="B13011" s="125" t="s">
        <v>1833</v>
      </c>
      <c r="C13011" s="126">
        <v>42550</v>
      </c>
      <c r="D13011" s="98" t="s">
        <v>13</v>
      </c>
      <c r="E13011" s="98">
        <v>356939</v>
      </c>
      <c r="F13011" s="98"/>
      <c r="G13011" s="127" t="s">
        <v>1834</v>
      </c>
      <c r="H13011" s="128">
        <v>3729229.29</v>
      </c>
      <c r="I13011" s="128">
        <v>0</v>
      </c>
      <c r="J13011" s="129">
        <v>3729229.29</v>
      </c>
      <c r="K13011" s="101" t="s">
        <v>1388</v>
      </c>
    </row>
    <row r="13012" spans="1:11" ht="56.25" customHeight="1">
      <c r="A13012" s="98" t="s">
        <v>1832</v>
      </c>
      <c r="B13012" s="125" t="s">
        <v>1833</v>
      </c>
      <c r="C13012" s="126">
        <v>42550</v>
      </c>
      <c r="D13012" s="98" t="s">
        <v>13</v>
      </c>
      <c r="E13012" s="98">
        <v>356941</v>
      </c>
      <c r="F13012" s="98"/>
      <c r="G13012" s="127" t="s">
        <v>1834</v>
      </c>
      <c r="H13012" s="128">
        <v>4634208.45</v>
      </c>
      <c r="I13012" s="128">
        <v>0</v>
      </c>
      <c r="J13012" s="129">
        <v>4634208.45</v>
      </c>
      <c r="K13012" s="101" t="s">
        <v>1388</v>
      </c>
    </row>
    <row r="13013" spans="1:11" ht="56.25" customHeight="1">
      <c r="A13013" s="98" t="s">
        <v>1832</v>
      </c>
      <c r="B13013" s="125" t="s">
        <v>1833</v>
      </c>
      <c r="C13013" s="126">
        <v>42550</v>
      </c>
      <c r="D13013" s="98" t="s">
        <v>13</v>
      </c>
      <c r="E13013" s="98">
        <v>356943</v>
      </c>
      <c r="F13013" s="98"/>
      <c r="G13013" s="127" t="s">
        <v>1834</v>
      </c>
      <c r="H13013" s="128">
        <v>3343030.91</v>
      </c>
      <c r="I13013" s="128">
        <v>0</v>
      </c>
      <c r="J13013" s="129">
        <v>3343030.91</v>
      </c>
      <c r="K13013" s="101" t="s">
        <v>1388</v>
      </c>
    </row>
    <row r="13014" spans="1:11" ht="56.25" customHeight="1">
      <c r="A13014" s="98" t="s">
        <v>1832</v>
      </c>
      <c r="B13014" s="125" t="s">
        <v>1833</v>
      </c>
      <c r="C13014" s="126">
        <v>42550</v>
      </c>
      <c r="D13014" s="98" t="s">
        <v>13</v>
      </c>
      <c r="E13014" s="98">
        <v>356945</v>
      </c>
      <c r="F13014" s="98"/>
      <c r="G13014" s="127" t="s">
        <v>1834</v>
      </c>
      <c r="H13014" s="128">
        <v>12728397.77</v>
      </c>
      <c r="I13014" s="128">
        <v>0</v>
      </c>
      <c r="J13014" s="129">
        <v>12728397.77</v>
      </c>
      <c r="K13014" s="101" t="s">
        <v>1388</v>
      </c>
    </row>
    <row r="13015" spans="1:11" ht="56.25" customHeight="1">
      <c r="A13015" s="98" t="s">
        <v>1832</v>
      </c>
      <c r="B13015" s="125" t="s">
        <v>1833</v>
      </c>
      <c r="C13015" s="126">
        <v>42550</v>
      </c>
      <c r="D13015" s="98" t="s">
        <v>13</v>
      </c>
      <c r="E13015" s="98">
        <v>356947</v>
      </c>
      <c r="F13015" s="98"/>
      <c r="G13015" s="127" t="s">
        <v>1834</v>
      </c>
      <c r="H13015" s="128">
        <v>9182027.1300000008</v>
      </c>
      <c r="I13015" s="128">
        <v>0</v>
      </c>
      <c r="J13015" s="129">
        <v>9182027.1300000008</v>
      </c>
      <c r="K13015" s="101" t="s">
        <v>1388</v>
      </c>
    </row>
    <row r="13016" spans="1:11" ht="56.25" customHeight="1">
      <c r="A13016" s="98" t="s">
        <v>1832</v>
      </c>
      <c r="B13016" s="125" t="s">
        <v>1833</v>
      </c>
      <c r="C13016" s="126">
        <v>42550</v>
      </c>
      <c r="D13016" s="98" t="s">
        <v>13</v>
      </c>
      <c r="E13016" s="98">
        <v>356949</v>
      </c>
      <c r="F13016" s="98"/>
      <c r="G13016" s="127" t="s">
        <v>1834</v>
      </c>
      <c r="H13016" s="128">
        <v>10242766.220000001</v>
      </c>
      <c r="I13016" s="128">
        <v>0</v>
      </c>
      <c r="J13016" s="129">
        <v>10242766.220000001</v>
      </c>
      <c r="K13016" s="101" t="s">
        <v>1388</v>
      </c>
    </row>
    <row r="13017" spans="1:11" ht="56.25" customHeight="1">
      <c r="A13017" s="98" t="s">
        <v>1832</v>
      </c>
      <c r="B13017" s="125" t="s">
        <v>1833</v>
      </c>
      <c r="C13017" s="126">
        <v>42550</v>
      </c>
      <c r="D13017" s="98" t="s">
        <v>13</v>
      </c>
      <c r="E13017" s="98">
        <v>356951</v>
      </c>
      <c r="F13017" s="98"/>
      <c r="G13017" s="127" t="s">
        <v>1834</v>
      </c>
      <c r="H13017" s="128">
        <v>1884471.91</v>
      </c>
      <c r="I13017" s="128">
        <v>0</v>
      </c>
      <c r="J13017" s="129">
        <v>1884471.91</v>
      </c>
      <c r="K13017" s="101" t="s">
        <v>1388</v>
      </c>
    </row>
    <row r="13018" spans="1:11" ht="56.25" customHeight="1">
      <c r="A13018" s="98" t="s">
        <v>1832</v>
      </c>
      <c r="B13018" s="125" t="s">
        <v>1833</v>
      </c>
      <c r="C13018" s="126">
        <v>42550</v>
      </c>
      <c r="D13018" s="98" t="s">
        <v>13</v>
      </c>
      <c r="E13018" s="98">
        <v>356953</v>
      </c>
      <c r="F13018" s="98"/>
      <c r="G13018" s="127" t="s">
        <v>1834</v>
      </c>
      <c r="H13018" s="128">
        <v>2341780.2999999998</v>
      </c>
      <c r="I13018" s="128">
        <v>0</v>
      </c>
      <c r="J13018" s="129">
        <v>2341780.2999999998</v>
      </c>
      <c r="K13018" s="101" t="s">
        <v>1388</v>
      </c>
    </row>
    <row r="13019" spans="1:11" ht="56.25" customHeight="1">
      <c r="A13019" s="98" t="s">
        <v>1832</v>
      </c>
      <c r="B13019" s="125" t="s">
        <v>1833</v>
      </c>
      <c r="C13019" s="126">
        <v>42550</v>
      </c>
      <c r="D13019" s="98" t="s">
        <v>13</v>
      </c>
      <c r="E13019" s="98">
        <v>356955</v>
      </c>
      <c r="F13019" s="98"/>
      <c r="G13019" s="127" t="s">
        <v>1834</v>
      </c>
      <c r="H13019" s="128">
        <v>1689316.3</v>
      </c>
      <c r="I13019" s="128">
        <v>0</v>
      </c>
      <c r="J13019" s="129">
        <v>1689316.3</v>
      </c>
      <c r="K13019" s="101" t="s">
        <v>1388</v>
      </c>
    </row>
    <row r="13020" spans="1:11" ht="56.25" customHeight="1">
      <c r="A13020" s="98" t="s">
        <v>1832</v>
      </c>
      <c r="B13020" s="125" t="s">
        <v>1833</v>
      </c>
      <c r="C13020" s="126">
        <v>42550</v>
      </c>
      <c r="D13020" s="98" t="s">
        <v>13</v>
      </c>
      <c r="E13020" s="98">
        <v>356957</v>
      </c>
      <c r="F13020" s="98"/>
      <c r="G13020" s="127" t="s">
        <v>1834</v>
      </c>
      <c r="H13020" s="128">
        <v>16549755.210000001</v>
      </c>
      <c r="I13020" s="128">
        <v>0</v>
      </c>
      <c r="J13020" s="129">
        <v>16549755.210000001</v>
      </c>
      <c r="K13020" s="101" t="s">
        <v>1388</v>
      </c>
    </row>
    <row r="13021" spans="1:11" ht="56.25" customHeight="1">
      <c r="A13021" s="98" t="s">
        <v>1832</v>
      </c>
      <c r="B13021" s="125" t="s">
        <v>1833</v>
      </c>
      <c r="C13021" s="126">
        <v>42550</v>
      </c>
      <c r="D13021" s="98" t="s">
        <v>13</v>
      </c>
      <c r="E13021" s="98">
        <v>356959</v>
      </c>
      <c r="F13021" s="98"/>
      <c r="G13021" s="127" t="s">
        <v>1834</v>
      </c>
      <c r="H13021" s="128">
        <v>16226821.539999999</v>
      </c>
      <c r="I13021" s="128">
        <v>0</v>
      </c>
      <c r="J13021" s="129">
        <v>16226821.539999999</v>
      </c>
      <c r="K13021" s="101" t="s">
        <v>1388</v>
      </c>
    </row>
    <row r="13022" spans="1:11" ht="56.25" customHeight="1">
      <c r="A13022" s="98" t="s">
        <v>1832</v>
      </c>
      <c r="B13022" s="125" t="s">
        <v>1833</v>
      </c>
      <c r="C13022" s="126">
        <v>42550</v>
      </c>
      <c r="D13022" s="98" t="s">
        <v>13</v>
      </c>
      <c r="E13022" s="98">
        <v>356961</v>
      </c>
      <c r="F13022" s="98"/>
      <c r="G13022" s="127" t="s">
        <v>1834</v>
      </c>
      <c r="H13022" s="128">
        <v>20808353.350000001</v>
      </c>
      <c r="I13022" s="128">
        <v>0</v>
      </c>
      <c r="J13022" s="129">
        <v>20808353.350000001</v>
      </c>
      <c r="K13022" s="101" t="s">
        <v>1388</v>
      </c>
    </row>
    <row r="13023" spans="1:11" ht="56.25" customHeight="1">
      <c r="A13023" s="98" t="s">
        <v>1832</v>
      </c>
      <c r="B13023" s="125" t="s">
        <v>1833</v>
      </c>
      <c r="C13023" s="126">
        <v>42550</v>
      </c>
      <c r="D13023" s="98" t="s">
        <v>13</v>
      </c>
      <c r="E13023" s="98">
        <v>356963</v>
      </c>
      <c r="F13023" s="98"/>
      <c r="G13023" s="127" t="s">
        <v>1834</v>
      </c>
      <c r="H13023" s="128">
        <v>8014301.9500000002</v>
      </c>
      <c r="I13023" s="128">
        <v>0</v>
      </c>
      <c r="J13023" s="129">
        <v>8014301.9500000002</v>
      </c>
      <c r="K13023" s="101" t="s">
        <v>1388</v>
      </c>
    </row>
    <row r="13024" spans="1:11" ht="56.25" customHeight="1">
      <c r="A13024" s="98" t="s">
        <v>1832</v>
      </c>
      <c r="B13024" s="125" t="s">
        <v>1833</v>
      </c>
      <c r="C13024" s="126">
        <v>42550</v>
      </c>
      <c r="D13024" s="98" t="s">
        <v>13</v>
      </c>
      <c r="E13024" s="98">
        <v>356965</v>
      </c>
      <c r="F13024" s="98"/>
      <c r="G13024" s="127" t="s">
        <v>1834</v>
      </c>
      <c r="H13024" s="128">
        <v>90193454.549999997</v>
      </c>
      <c r="I13024" s="128">
        <v>0</v>
      </c>
      <c r="J13024" s="129">
        <v>90193454.549999997</v>
      </c>
      <c r="K13024" s="101" t="s">
        <v>1388</v>
      </c>
    </row>
    <row r="13025" spans="1:11" ht="56.25" customHeight="1">
      <c r="A13025" s="98" t="s">
        <v>1832</v>
      </c>
      <c r="B13025" s="125" t="s">
        <v>1833</v>
      </c>
      <c r="C13025" s="126">
        <v>42550</v>
      </c>
      <c r="D13025" s="98" t="s">
        <v>13</v>
      </c>
      <c r="E13025" s="98">
        <v>356967</v>
      </c>
      <c r="F13025" s="98"/>
      <c r="G13025" s="127" t="s">
        <v>1834</v>
      </c>
      <c r="H13025" s="128">
        <v>38765095.109999999</v>
      </c>
      <c r="I13025" s="128">
        <v>0</v>
      </c>
      <c r="J13025" s="129">
        <v>38765095.109999999</v>
      </c>
      <c r="K13025" s="101" t="s">
        <v>1388</v>
      </c>
    </row>
    <row r="13026" spans="1:11" ht="56.25" customHeight="1">
      <c r="A13026" s="98" t="s">
        <v>1832</v>
      </c>
      <c r="B13026" s="125" t="s">
        <v>1833</v>
      </c>
      <c r="C13026" s="126">
        <v>42550</v>
      </c>
      <c r="D13026" s="98" t="s">
        <v>13</v>
      </c>
      <c r="E13026" s="98">
        <v>356969</v>
      </c>
      <c r="F13026" s="98"/>
      <c r="G13026" s="127" t="s">
        <v>1834</v>
      </c>
      <c r="H13026" s="128">
        <v>7113075.2800000003</v>
      </c>
      <c r="I13026" s="128">
        <v>0</v>
      </c>
      <c r="J13026" s="129">
        <v>7113075.2800000003</v>
      </c>
      <c r="K13026" s="101" t="s">
        <v>1388</v>
      </c>
    </row>
    <row r="13027" spans="1:11" ht="56.25" customHeight="1">
      <c r="A13027" s="98" t="s">
        <v>1832</v>
      </c>
      <c r="B13027" s="125" t="s">
        <v>1833</v>
      </c>
      <c r="C13027" s="126">
        <v>42550</v>
      </c>
      <c r="D13027" s="98" t="s">
        <v>13</v>
      </c>
      <c r="E13027" s="98">
        <v>356971</v>
      </c>
      <c r="F13027" s="98"/>
      <c r="G13027" s="127" t="s">
        <v>1834</v>
      </c>
      <c r="H13027" s="128">
        <v>4878.42</v>
      </c>
      <c r="I13027" s="128">
        <v>0</v>
      </c>
      <c r="J13027" s="129">
        <v>4878.42</v>
      </c>
      <c r="K13027" s="101" t="s">
        <v>1388</v>
      </c>
    </row>
    <row r="13028" spans="1:11" ht="56.25" customHeight="1">
      <c r="A13028" s="98" t="s">
        <v>1832</v>
      </c>
      <c r="B13028" s="125" t="s">
        <v>1833</v>
      </c>
      <c r="C13028" s="126">
        <v>42550</v>
      </c>
      <c r="D13028" s="98" t="s">
        <v>13</v>
      </c>
      <c r="E13028" s="98">
        <v>356973</v>
      </c>
      <c r="F13028" s="98"/>
      <c r="G13028" s="127" t="s">
        <v>1834</v>
      </c>
      <c r="H13028" s="128">
        <v>19085.55</v>
      </c>
      <c r="I13028" s="128">
        <v>0</v>
      </c>
      <c r="J13028" s="129">
        <v>19085.55</v>
      </c>
      <c r="K13028" s="101" t="s">
        <v>1388</v>
      </c>
    </row>
    <row r="13029" spans="1:11" ht="56.25" customHeight="1">
      <c r="A13029" s="98" t="s">
        <v>1832</v>
      </c>
      <c r="B13029" s="125" t="s">
        <v>1833</v>
      </c>
      <c r="C13029" s="126">
        <v>42550</v>
      </c>
      <c r="D13029" s="98" t="s">
        <v>13</v>
      </c>
      <c r="E13029" s="98">
        <v>356975</v>
      </c>
      <c r="F13029" s="98"/>
      <c r="G13029" s="127" t="s">
        <v>1834</v>
      </c>
      <c r="H13029" s="128">
        <v>1178.82</v>
      </c>
      <c r="I13029" s="128">
        <v>0</v>
      </c>
      <c r="J13029" s="129">
        <v>1178.82</v>
      </c>
      <c r="K13029" s="101" t="s">
        <v>1388</v>
      </c>
    </row>
    <row r="13030" spans="1:11" ht="56.25" customHeight="1">
      <c r="A13030" s="98" t="s">
        <v>1832</v>
      </c>
      <c r="B13030" s="125" t="s">
        <v>1833</v>
      </c>
      <c r="C13030" s="126">
        <v>42550</v>
      </c>
      <c r="D13030" s="98" t="s">
        <v>13</v>
      </c>
      <c r="E13030" s="98">
        <v>356977</v>
      </c>
      <c r="F13030" s="98"/>
      <c r="G13030" s="127" t="s">
        <v>1834</v>
      </c>
      <c r="H13030" s="128">
        <v>3771.83</v>
      </c>
      <c r="I13030" s="128">
        <v>0</v>
      </c>
      <c r="J13030" s="129">
        <v>3771.83</v>
      </c>
      <c r="K13030" s="101" t="s">
        <v>1388</v>
      </c>
    </row>
    <row r="13031" spans="1:11" ht="56.25" customHeight="1">
      <c r="A13031" s="98" t="s">
        <v>1832</v>
      </c>
      <c r="B13031" s="125" t="s">
        <v>1833</v>
      </c>
      <c r="C13031" s="126">
        <v>42550</v>
      </c>
      <c r="D13031" s="98" t="s">
        <v>13</v>
      </c>
      <c r="E13031" s="98">
        <v>356979</v>
      </c>
      <c r="F13031" s="98"/>
      <c r="G13031" s="127" t="s">
        <v>1834</v>
      </c>
      <c r="H13031" s="128">
        <v>14457.31</v>
      </c>
      <c r="I13031" s="128">
        <v>0</v>
      </c>
      <c r="J13031" s="129">
        <v>14457.31</v>
      </c>
      <c r="K13031" s="101" t="s">
        <v>1388</v>
      </c>
    </row>
    <row r="13032" spans="1:11" ht="56.25" customHeight="1">
      <c r="A13032" s="98" t="s">
        <v>1832</v>
      </c>
      <c r="B13032" s="125" t="s">
        <v>1833</v>
      </c>
      <c r="C13032" s="126">
        <v>42550</v>
      </c>
      <c r="D13032" s="98" t="s">
        <v>13</v>
      </c>
      <c r="E13032" s="98">
        <v>356981</v>
      </c>
      <c r="F13032" s="98"/>
      <c r="G13032" s="127" t="s">
        <v>1834</v>
      </c>
      <c r="H13032" s="128">
        <v>14457.31</v>
      </c>
      <c r="I13032" s="128">
        <v>0</v>
      </c>
      <c r="J13032" s="129">
        <v>14457.31</v>
      </c>
      <c r="K13032" s="101" t="s">
        <v>1388</v>
      </c>
    </row>
    <row r="13033" spans="1:11" ht="56.25" customHeight="1">
      <c r="A13033" s="98" t="s">
        <v>1832</v>
      </c>
      <c r="B13033" s="125" t="s">
        <v>1833</v>
      </c>
      <c r="C13033" s="126">
        <v>42550</v>
      </c>
      <c r="D13033" s="98" t="s">
        <v>13</v>
      </c>
      <c r="E13033" s="98">
        <v>356983</v>
      </c>
      <c r="F13033" s="98"/>
      <c r="G13033" s="127" t="s">
        <v>1834</v>
      </c>
      <c r="H13033" s="128">
        <v>14457.31</v>
      </c>
      <c r="I13033" s="128">
        <v>0</v>
      </c>
      <c r="J13033" s="129">
        <v>14457.31</v>
      </c>
      <c r="K13033" s="101" t="s">
        <v>1388</v>
      </c>
    </row>
    <row r="13034" spans="1:11" ht="56.25" customHeight="1">
      <c r="A13034" s="98" t="s">
        <v>1832</v>
      </c>
      <c r="B13034" s="125" t="s">
        <v>1833</v>
      </c>
      <c r="C13034" s="126">
        <v>42550</v>
      </c>
      <c r="D13034" s="98" t="s">
        <v>13</v>
      </c>
      <c r="E13034" s="98">
        <v>356985</v>
      </c>
      <c r="F13034" s="98"/>
      <c r="G13034" s="127" t="s">
        <v>1834</v>
      </c>
      <c r="H13034" s="128">
        <v>14457.31</v>
      </c>
      <c r="I13034" s="128">
        <v>0</v>
      </c>
      <c r="J13034" s="129">
        <v>14457.31</v>
      </c>
      <c r="K13034" s="101" t="s">
        <v>1388</v>
      </c>
    </row>
    <row r="13035" spans="1:11" ht="56.25" customHeight="1">
      <c r="A13035" s="98" t="s">
        <v>1832</v>
      </c>
      <c r="B13035" s="125" t="s">
        <v>1833</v>
      </c>
      <c r="C13035" s="126">
        <v>42550</v>
      </c>
      <c r="D13035" s="98" t="s">
        <v>13</v>
      </c>
      <c r="E13035" s="98">
        <v>356987</v>
      </c>
      <c r="F13035" s="98"/>
      <c r="G13035" s="127" t="s">
        <v>1834</v>
      </c>
      <c r="H13035" s="128">
        <v>14457.31</v>
      </c>
      <c r="I13035" s="128">
        <v>0</v>
      </c>
      <c r="J13035" s="129">
        <v>14457.31</v>
      </c>
      <c r="K13035" s="101" t="s">
        <v>1388</v>
      </c>
    </row>
    <row r="13036" spans="1:11" ht="56.25" customHeight="1">
      <c r="A13036" s="98" t="s">
        <v>1832</v>
      </c>
      <c r="B13036" s="125" t="s">
        <v>1833</v>
      </c>
      <c r="C13036" s="126">
        <v>42550</v>
      </c>
      <c r="D13036" s="98" t="s">
        <v>13</v>
      </c>
      <c r="E13036" s="98">
        <v>356989</v>
      </c>
      <c r="F13036" s="98"/>
      <c r="G13036" s="127" t="s">
        <v>1834</v>
      </c>
      <c r="H13036" s="128">
        <v>258433.97</v>
      </c>
      <c r="I13036" s="128">
        <v>0</v>
      </c>
      <c r="J13036" s="129">
        <v>258433.97</v>
      </c>
      <c r="K13036" s="101" t="s">
        <v>1388</v>
      </c>
    </row>
    <row r="13037" spans="1:11" ht="56.25" customHeight="1">
      <c r="A13037" s="98" t="s">
        <v>1832</v>
      </c>
      <c r="B13037" s="125" t="s">
        <v>1833</v>
      </c>
      <c r="C13037" s="126">
        <v>42550</v>
      </c>
      <c r="D13037" s="98" t="s">
        <v>13</v>
      </c>
      <c r="E13037" s="98">
        <v>356991</v>
      </c>
      <c r="F13037" s="98"/>
      <c r="G13037" s="127" t="s">
        <v>1834</v>
      </c>
      <c r="H13037" s="128">
        <v>6745.3</v>
      </c>
      <c r="I13037" s="128">
        <v>0</v>
      </c>
      <c r="J13037" s="129">
        <v>6745.3</v>
      </c>
      <c r="K13037" s="101" t="s">
        <v>1388</v>
      </c>
    </row>
    <row r="13038" spans="1:11" ht="56.25" customHeight="1">
      <c r="A13038" s="98" t="s">
        <v>1832</v>
      </c>
      <c r="B13038" s="125" t="s">
        <v>1833</v>
      </c>
      <c r="C13038" s="126">
        <v>42550</v>
      </c>
      <c r="D13038" s="98" t="s">
        <v>13</v>
      </c>
      <c r="E13038" s="98">
        <v>356993</v>
      </c>
      <c r="F13038" s="98"/>
      <c r="G13038" s="127" t="s">
        <v>1834</v>
      </c>
      <c r="H13038" s="128">
        <v>1724.12</v>
      </c>
      <c r="I13038" s="128">
        <v>0</v>
      </c>
      <c r="J13038" s="129">
        <v>1724.12</v>
      </c>
      <c r="K13038" s="101" t="s">
        <v>1388</v>
      </c>
    </row>
    <row r="13039" spans="1:11" ht="56.25" customHeight="1">
      <c r="A13039" s="98" t="s">
        <v>1832</v>
      </c>
      <c r="B13039" s="125" t="s">
        <v>1833</v>
      </c>
      <c r="C13039" s="126">
        <v>42550</v>
      </c>
      <c r="D13039" s="98" t="s">
        <v>13</v>
      </c>
      <c r="E13039" s="98">
        <v>356995</v>
      </c>
      <c r="F13039" s="98"/>
      <c r="G13039" s="127" t="s">
        <v>1834</v>
      </c>
      <c r="H13039" s="128">
        <v>416.61</v>
      </c>
      <c r="I13039" s="128">
        <v>0</v>
      </c>
      <c r="J13039" s="129">
        <v>416.61</v>
      </c>
      <c r="K13039" s="101" t="s">
        <v>1388</v>
      </c>
    </row>
    <row r="13040" spans="1:11" ht="56.25" customHeight="1">
      <c r="A13040" s="98" t="s">
        <v>1832</v>
      </c>
      <c r="B13040" s="125" t="s">
        <v>1833</v>
      </c>
      <c r="C13040" s="126">
        <v>42550</v>
      </c>
      <c r="D13040" s="98" t="s">
        <v>13</v>
      </c>
      <c r="E13040" s="98">
        <v>356997</v>
      </c>
      <c r="F13040" s="98"/>
      <c r="G13040" s="127" t="s">
        <v>1834</v>
      </c>
      <c r="H13040" s="128">
        <v>1333.04</v>
      </c>
      <c r="I13040" s="128">
        <v>0</v>
      </c>
      <c r="J13040" s="129">
        <v>1333.04</v>
      </c>
      <c r="K13040" s="101" t="s">
        <v>1388</v>
      </c>
    </row>
    <row r="13041" spans="1:11" ht="56.25" customHeight="1">
      <c r="A13041" s="98" t="s">
        <v>1832</v>
      </c>
      <c r="B13041" s="125" t="s">
        <v>1833</v>
      </c>
      <c r="C13041" s="126">
        <v>42550</v>
      </c>
      <c r="D13041" s="98" t="s">
        <v>13</v>
      </c>
      <c r="E13041" s="98">
        <v>356999</v>
      </c>
      <c r="F13041" s="98"/>
      <c r="G13041" s="127" t="s">
        <v>1834</v>
      </c>
      <c r="H13041" s="128">
        <v>5109.53</v>
      </c>
      <c r="I13041" s="128">
        <v>0</v>
      </c>
      <c r="J13041" s="129">
        <v>5109.53</v>
      </c>
      <c r="K13041" s="101" t="s">
        <v>1388</v>
      </c>
    </row>
    <row r="13042" spans="1:11" ht="56.25" customHeight="1">
      <c r="A13042" s="98" t="s">
        <v>1832</v>
      </c>
      <c r="B13042" s="125" t="s">
        <v>1833</v>
      </c>
      <c r="C13042" s="126">
        <v>42550</v>
      </c>
      <c r="D13042" s="98" t="s">
        <v>13</v>
      </c>
      <c r="E13042" s="98">
        <v>357001</v>
      </c>
      <c r="F13042" s="98"/>
      <c r="G13042" s="127" t="s">
        <v>1834</v>
      </c>
      <c r="H13042" s="128">
        <v>5109.53</v>
      </c>
      <c r="I13042" s="128">
        <v>0</v>
      </c>
      <c r="J13042" s="129">
        <v>5109.53</v>
      </c>
      <c r="K13042" s="101" t="s">
        <v>1388</v>
      </c>
    </row>
    <row r="13043" spans="1:11" ht="56.25" customHeight="1">
      <c r="A13043" s="98" t="s">
        <v>1832</v>
      </c>
      <c r="B13043" s="125" t="s">
        <v>1833</v>
      </c>
      <c r="C13043" s="126">
        <v>42550</v>
      </c>
      <c r="D13043" s="98" t="s">
        <v>13</v>
      </c>
      <c r="E13043" s="98">
        <v>357003</v>
      </c>
      <c r="F13043" s="98"/>
      <c r="G13043" s="127" t="s">
        <v>1834</v>
      </c>
      <c r="H13043" s="128">
        <v>5109.53</v>
      </c>
      <c r="I13043" s="128">
        <v>0</v>
      </c>
      <c r="J13043" s="129">
        <v>5109.53</v>
      </c>
      <c r="K13043" s="101" t="s">
        <v>1388</v>
      </c>
    </row>
    <row r="13044" spans="1:11" ht="56.25" customHeight="1">
      <c r="A13044" s="98" t="s">
        <v>1832</v>
      </c>
      <c r="B13044" s="125" t="s">
        <v>1833</v>
      </c>
      <c r="C13044" s="126">
        <v>42550</v>
      </c>
      <c r="D13044" s="98" t="s">
        <v>13</v>
      </c>
      <c r="E13044" s="98">
        <v>357005</v>
      </c>
      <c r="F13044" s="98"/>
      <c r="G13044" s="127" t="s">
        <v>1834</v>
      </c>
      <c r="H13044" s="128">
        <v>5109.53</v>
      </c>
      <c r="I13044" s="128">
        <v>0</v>
      </c>
      <c r="J13044" s="129">
        <v>5109.53</v>
      </c>
      <c r="K13044" s="101" t="s">
        <v>1388</v>
      </c>
    </row>
    <row r="13045" spans="1:11" ht="56.25" customHeight="1">
      <c r="A13045" s="98" t="s">
        <v>1832</v>
      </c>
      <c r="B13045" s="125" t="s">
        <v>1833</v>
      </c>
      <c r="C13045" s="126">
        <v>42550</v>
      </c>
      <c r="D13045" s="98" t="s">
        <v>13</v>
      </c>
      <c r="E13045" s="98">
        <v>357007</v>
      </c>
      <c r="F13045" s="98"/>
      <c r="G13045" s="127" t="s">
        <v>1834</v>
      </c>
      <c r="H13045" s="128">
        <v>5109.53</v>
      </c>
      <c r="I13045" s="128">
        <v>0</v>
      </c>
      <c r="J13045" s="129">
        <v>5109.53</v>
      </c>
      <c r="K13045" s="101" t="s">
        <v>1388</v>
      </c>
    </row>
    <row r="13046" spans="1:11" ht="56.25" customHeight="1">
      <c r="A13046" s="98" t="s">
        <v>1832</v>
      </c>
      <c r="B13046" s="125" t="s">
        <v>1833</v>
      </c>
      <c r="C13046" s="126">
        <v>42550</v>
      </c>
      <c r="D13046" s="98" t="s">
        <v>13</v>
      </c>
      <c r="E13046" s="98">
        <v>357009</v>
      </c>
      <c r="F13046" s="98"/>
      <c r="G13046" s="127" t="s">
        <v>1834</v>
      </c>
      <c r="H13046" s="128">
        <v>52420.76</v>
      </c>
      <c r="I13046" s="128">
        <v>0</v>
      </c>
      <c r="J13046" s="129">
        <v>52420.76</v>
      </c>
      <c r="K13046" s="101" t="s">
        <v>1388</v>
      </c>
    </row>
    <row r="13047" spans="1:11" ht="56.25" customHeight="1">
      <c r="A13047" s="98" t="s">
        <v>1832</v>
      </c>
      <c r="B13047" s="125" t="s">
        <v>1833</v>
      </c>
      <c r="C13047" s="126">
        <v>42550</v>
      </c>
      <c r="D13047" s="98" t="s">
        <v>13</v>
      </c>
      <c r="E13047" s="98">
        <v>357011</v>
      </c>
      <c r="F13047" s="98"/>
      <c r="G13047" s="127" t="s">
        <v>1834</v>
      </c>
      <c r="H13047" s="128">
        <v>13399.23</v>
      </c>
      <c r="I13047" s="128">
        <v>0</v>
      </c>
      <c r="J13047" s="129">
        <v>13399.23</v>
      </c>
      <c r="K13047" s="101" t="s">
        <v>1388</v>
      </c>
    </row>
    <row r="13048" spans="1:11" ht="56.25" customHeight="1">
      <c r="A13048" s="98" t="s">
        <v>1832</v>
      </c>
      <c r="B13048" s="125" t="s">
        <v>1833</v>
      </c>
      <c r="C13048" s="126">
        <v>42550</v>
      </c>
      <c r="D13048" s="98" t="s">
        <v>13</v>
      </c>
      <c r="E13048" s="98">
        <v>357013</v>
      </c>
      <c r="F13048" s="98"/>
      <c r="G13048" s="127" t="s">
        <v>1834</v>
      </c>
      <c r="H13048" s="128">
        <v>3237.71</v>
      </c>
      <c r="I13048" s="128">
        <v>0</v>
      </c>
      <c r="J13048" s="129">
        <v>3237.71</v>
      </c>
      <c r="K13048" s="101" t="s">
        <v>1388</v>
      </c>
    </row>
    <row r="13049" spans="1:11" ht="56.25" customHeight="1">
      <c r="A13049" s="98" t="s">
        <v>1832</v>
      </c>
      <c r="B13049" s="125" t="s">
        <v>1833</v>
      </c>
      <c r="C13049" s="126">
        <v>42550</v>
      </c>
      <c r="D13049" s="98" t="s">
        <v>13</v>
      </c>
      <c r="E13049" s="98">
        <v>357015</v>
      </c>
      <c r="F13049" s="98"/>
      <c r="G13049" s="127" t="s">
        <v>1834</v>
      </c>
      <c r="H13049" s="128">
        <v>10359.83</v>
      </c>
      <c r="I13049" s="128">
        <v>0</v>
      </c>
      <c r="J13049" s="129">
        <v>10359.83</v>
      </c>
      <c r="K13049" s="101" t="s">
        <v>1388</v>
      </c>
    </row>
    <row r="13050" spans="1:11" ht="56.25" customHeight="1">
      <c r="A13050" s="98" t="s">
        <v>1832</v>
      </c>
      <c r="B13050" s="125" t="s">
        <v>1833</v>
      </c>
      <c r="C13050" s="126">
        <v>42550</v>
      </c>
      <c r="D13050" s="98" t="s">
        <v>13</v>
      </c>
      <c r="E13050" s="98">
        <v>357017</v>
      </c>
      <c r="F13050" s="98"/>
      <c r="G13050" s="127" t="s">
        <v>1834</v>
      </c>
      <c r="H13050" s="128">
        <v>39708.769999999997</v>
      </c>
      <c r="I13050" s="128">
        <v>0</v>
      </c>
      <c r="J13050" s="129">
        <v>39708.769999999997</v>
      </c>
      <c r="K13050" s="101" t="s">
        <v>1388</v>
      </c>
    </row>
    <row r="13051" spans="1:11" ht="56.25" customHeight="1">
      <c r="A13051" s="98" t="s">
        <v>1832</v>
      </c>
      <c r="B13051" s="125" t="s">
        <v>1833</v>
      </c>
      <c r="C13051" s="126">
        <v>42550</v>
      </c>
      <c r="D13051" s="98" t="s">
        <v>13</v>
      </c>
      <c r="E13051" s="98">
        <v>357019</v>
      </c>
      <c r="F13051" s="98"/>
      <c r="G13051" s="127" t="s">
        <v>1834</v>
      </c>
      <c r="H13051" s="128">
        <v>39708.769999999997</v>
      </c>
      <c r="I13051" s="128">
        <v>0</v>
      </c>
      <c r="J13051" s="129">
        <v>39708.769999999997</v>
      </c>
      <c r="K13051" s="101" t="s">
        <v>1388</v>
      </c>
    </row>
    <row r="13052" spans="1:11" ht="56.25" customHeight="1">
      <c r="A13052" s="98" t="s">
        <v>1832</v>
      </c>
      <c r="B13052" s="125" t="s">
        <v>1833</v>
      </c>
      <c r="C13052" s="126">
        <v>42550</v>
      </c>
      <c r="D13052" s="98" t="s">
        <v>13</v>
      </c>
      <c r="E13052" s="98">
        <v>357021</v>
      </c>
      <c r="F13052" s="98"/>
      <c r="G13052" s="127" t="s">
        <v>1834</v>
      </c>
      <c r="H13052" s="128">
        <v>39708.769999999997</v>
      </c>
      <c r="I13052" s="128">
        <v>0</v>
      </c>
      <c r="J13052" s="129">
        <v>39708.769999999997</v>
      </c>
      <c r="K13052" s="101" t="s">
        <v>1388</v>
      </c>
    </row>
    <row r="13053" spans="1:11" ht="56.25" customHeight="1">
      <c r="A13053" s="98" t="s">
        <v>1832</v>
      </c>
      <c r="B13053" s="125" t="s">
        <v>1833</v>
      </c>
      <c r="C13053" s="126">
        <v>42550</v>
      </c>
      <c r="D13053" s="98" t="s">
        <v>13</v>
      </c>
      <c r="E13053" s="98">
        <v>357023</v>
      </c>
      <c r="F13053" s="98"/>
      <c r="G13053" s="127" t="s">
        <v>1834</v>
      </c>
      <c r="H13053" s="128">
        <v>39708.769999999997</v>
      </c>
      <c r="I13053" s="128">
        <v>0</v>
      </c>
      <c r="J13053" s="129">
        <v>39708.769999999997</v>
      </c>
      <c r="K13053" s="101" t="s">
        <v>1388</v>
      </c>
    </row>
    <row r="13054" spans="1:11" ht="56.25" customHeight="1">
      <c r="A13054" s="98" t="s">
        <v>1832</v>
      </c>
      <c r="B13054" s="125" t="s">
        <v>1833</v>
      </c>
      <c r="C13054" s="126">
        <v>42550</v>
      </c>
      <c r="D13054" s="98" t="s">
        <v>13</v>
      </c>
      <c r="E13054" s="98">
        <v>357025</v>
      </c>
      <c r="F13054" s="98"/>
      <c r="G13054" s="127" t="s">
        <v>1834</v>
      </c>
      <c r="H13054" s="128">
        <v>39708.769999999997</v>
      </c>
      <c r="I13054" s="128">
        <v>0</v>
      </c>
      <c r="J13054" s="129">
        <v>39708.769999999997</v>
      </c>
      <c r="K13054" s="101" t="s">
        <v>1388</v>
      </c>
    </row>
    <row r="13055" spans="1:11" ht="56.25" customHeight="1">
      <c r="A13055" s="98" t="s">
        <v>1832</v>
      </c>
      <c r="B13055" s="125" t="s">
        <v>1833</v>
      </c>
      <c r="C13055" s="126">
        <v>42550</v>
      </c>
      <c r="D13055" s="98" t="s">
        <v>13</v>
      </c>
      <c r="E13055" s="98">
        <v>357027</v>
      </c>
      <c r="F13055" s="98"/>
      <c r="G13055" s="127" t="s">
        <v>1834</v>
      </c>
      <c r="H13055" s="128">
        <v>47420.5</v>
      </c>
      <c r="I13055" s="128">
        <v>0</v>
      </c>
      <c r="J13055" s="129">
        <v>47420.5</v>
      </c>
      <c r="K13055" s="101" t="s">
        <v>1388</v>
      </c>
    </row>
    <row r="13056" spans="1:11" ht="56.25" customHeight="1">
      <c r="A13056" s="98" t="s">
        <v>1832</v>
      </c>
      <c r="B13056" s="125" t="s">
        <v>1833</v>
      </c>
      <c r="C13056" s="126">
        <v>42550</v>
      </c>
      <c r="D13056" s="98" t="s">
        <v>13</v>
      </c>
      <c r="E13056" s="98">
        <v>357029</v>
      </c>
      <c r="F13056" s="98"/>
      <c r="G13056" s="127" t="s">
        <v>1834</v>
      </c>
      <c r="H13056" s="128">
        <v>3776.5</v>
      </c>
      <c r="I13056" s="128">
        <v>0</v>
      </c>
      <c r="J13056" s="129">
        <v>3776.5</v>
      </c>
      <c r="K13056" s="101" t="s">
        <v>1388</v>
      </c>
    </row>
    <row r="13057" spans="1:11" ht="56.25" customHeight="1">
      <c r="A13057" s="98" t="s">
        <v>1832</v>
      </c>
      <c r="B13057" s="125" t="s">
        <v>1833</v>
      </c>
      <c r="C13057" s="126">
        <v>42550</v>
      </c>
      <c r="D13057" s="98" t="s">
        <v>13</v>
      </c>
      <c r="E13057" s="98">
        <v>357031</v>
      </c>
      <c r="F13057" s="98"/>
      <c r="G13057" s="127" t="s">
        <v>1834</v>
      </c>
      <c r="H13057" s="128">
        <v>4692.93</v>
      </c>
      <c r="I13057" s="128">
        <v>0</v>
      </c>
      <c r="J13057" s="129">
        <v>4692.93</v>
      </c>
      <c r="K13057" s="101" t="s">
        <v>1388</v>
      </c>
    </row>
    <row r="13058" spans="1:11" ht="56.25" customHeight="1">
      <c r="A13058" s="98" t="s">
        <v>1832</v>
      </c>
      <c r="B13058" s="125" t="s">
        <v>1833</v>
      </c>
      <c r="C13058" s="126">
        <v>42550</v>
      </c>
      <c r="D13058" s="98" t="s">
        <v>13</v>
      </c>
      <c r="E13058" s="98">
        <v>357033</v>
      </c>
      <c r="F13058" s="98"/>
      <c r="G13058" s="127" t="s">
        <v>1834</v>
      </c>
      <c r="H13058" s="128">
        <v>3385.41</v>
      </c>
      <c r="I13058" s="128">
        <v>0</v>
      </c>
      <c r="J13058" s="129">
        <v>3385.41</v>
      </c>
      <c r="K13058" s="101" t="s">
        <v>1388</v>
      </c>
    </row>
    <row r="13059" spans="1:11" ht="56.25" customHeight="1">
      <c r="A13059" s="98" t="s">
        <v>1832</v>
      </c>
      <c r="B13059" s="125" t="s">
        <v>1833</v>
      </c>
      <c r="C13059" s="126">
        <v>42550</v>
      </c>
      <c r="D13059" s="98" t="s">
        <v>13</v>
      </c>
      <c r="E13059" s="98">
        <v>357035</v>
      </c>
      <c r="F13059" s="98"/>
      <c r="G13059" s="127" t="s">
        <v>1834</v>
      </c>
      <c r="H13059" s="128">
        <v>13278.56</v>
      </c>
      <c r="I13059" s="128">
        <v>0</v>
      </c>
      <c r="J13059" s="129">
        <v>13278.56</v>
      </c>
      <c r="K13059" s="101" t="s">
        <v>1388</v>
      </c>
    </row>
    <row r="13060" spans="1:11" ht="56.25" customHeight="1">
      <c r="A13060" s="98" t="s">
        <v>1832</v>
      </c>
      <c r="B13060" s="125" t="s">
        <v>1833</v>
      </c>
      <c r="C13060" s="126">
        <v>42550</v>
      </c>
      <c r="D13060" s="98" t="s">
        <v>13</v>
      </c>
      <c r="E13060" s="98">
        <v>357037</v>
      </c>
      <c r="F13060" s="98"/>
      <c r="G13060" s="127" t="s">
        <v>1834</v>
      </c>
      <c r="H13060" s="128">
        <v>9578.89</v>
      </c>
      <c r="I13060" s="128">
        <v>0</v>
      </c>
      <c r="J13060" s="129">
        <v>9578.89</v>
      </c>
      <c r="K13060" s="101" t="s">
        <v>1388</v>
      </c>
    </row>
    <row r="13061" spans="1:11" ht="56.25" customHeight="1">
      <c r="A13061" s="98" t="s">
        <v>1832</v>
      </c>
      <c r="B13061" s="125" t="s">
        <v>1833</v>
      </c>
      <c r="C13061" s="126">
        <v>42550</v>
      </c>
      <c r="D13061" s="98" t="s">
        <v>13</v>
      </c>
      <c r="E13061" s="98">
        <v>357039</v>
      </c>
      <c r="F13061" s="98"/>
      <c r="G13061" s="127" t="s">
        <v>1834</v>
      </c>
      <c r="H13061" s="128">
        <v>10685.48</v>
      </c>
      <c r="I13061" s="128">
        <v>0</v>
      </c>
      <c r="J13061" s="129">
        <v>10685.48</v>
      </c>
      <c r="K13061" s="101" t="s">
        <v>1388</v>
      </c>
    </row>
    <row r="13062" spans="1:11" ht="56.25" customHeight="1">
      <c r="A13062" s="98" t="s">
        <v>1832</v>
      </c>
      <c r="B13062" s="125" t="s">
        <v>1833</v>
      </c>
      <c r="C13062" s="126">
        <v>42550</v>
      </c>
      <c r="D13062" s="98" t="s">
        <v>13</v>
      </c>
      <c r="E13062" s="98">
        <v>357041</v>
      </c>
      <c r="F13062" s="98"/>
      <c r="G13062" s="127" t="s">
        <v>1834</v>
      </c>
      <c r="H13062" s="128">
        <v>26309.54</v>
      </c>
      <c r="I13062" s="128">
        <v>0</v>
      </c>
      <c r="J13062" s="129">
        <v>26309.54</v>
      </c>
      <c r="K13062" s="101" t="s">
        <v>1388</v>
      </c>
    </row>
    <row r="13063" spans="1:11" ht="56.25" customHeight="1">
      <c r="A13063" s="98" t="s">
        <v>1832</v>
      </c>
      <c r="B13063" s="125" t="s">
        <v>1833</v>
      </c>
      <c r="C13063" s="126">
        <v>42550</v>
      </c>
      <c r="D13063" s="98" t="s">
        <v>13</v>
      </c>
      <c r="E13063" s="98">
        <v>357043</v>
      </c>
      <c r="F13063" s="98"/>
      <c r="G13063" s="127" t="s">
        <v>1834</v>
      </c>
      <c r="H13063" s="128">
        <v>29348.93</v>
      </c>
      <c r="I13063" s="128">
        <v>0</v>
      </c>
      <c r="J13063" s="129">
        <v>29348.93</v>
      </c>
      <c r="K13063" s="101" t="s">
        <v>1388</v>
      </c>
    </row>
    <row r="13064" spans="1:11" ht="56.25" customHeight="1">
      <c r="A13064" s="98" t="s">
        <v>1832</v>
      </c>
      <c r="B13064" s="125" t="s">
        <v>1833</v>
      </c>
      <c r="C13064" s="126">
        <v>42550</v>
      </c>
      <c r="D13064" s="98" t="s">
        <v>13</v>
      </c>
      <c r="E13064" s="98">
        <v>357045</v>
      </c>
      <c r="F13064" s="98"/>
      <c r="G13064" s="127" t="s">
        <v>1834</v>
      </c>
      <c r="H13064" s="128">
        <v>36471.050000000003</v>
      </c>
      <c r="I13064" s="128">
        <v>0</v>
      </c>
      <c r="J13064" s="129">
        <v>36471.050000000003</v>
      </c>
      <c r="K13064" s="101" t="s">
        <v>1388</v>
      </c>
    </row>
    <row r="13065" spans="1:11" ht="56.25" customHeight="1">
      <c r="A13065" s="98" t="s">
        <v>1832</v>
      </c>
      <c r="B13065" s="125" t="s">
        <v>1833</v>
      </c>
      <c r="C13065" s="126">
        <v>42580</v>
      </c>
      <c r="D13065" s="98" t="s">
        <v>13</v>
      </c>
      <c r="E13065" s="98">
        <v>358031</v>
      </c>
      <c r="F13065" s="98"/>
      <c r="G13065" s="127" t="s">
        <v>1834</v>
      </c>
      <c r="H13065" s="128">
        <v>1706280.73</v>
      </c>
      <c r="I13065" s="128">
        <v>0</v>
      </c>
      <c r="J13065" s="129">
        <v>1706280.73</v>
      </c>
      <c r="K13065" s="101" t="s">
        <v>1388</v>
      </c>
    </row>
    <row r="13066" spans="1:11" ht="56.25" customHeight="1">
      <c r="A13066" s="98" t="s">
        <v>1832</v>
      </c>
      <c r="B13066" s="125" t="s">
        <v>1833</v>
      </c>
      <c r="C13066" s="126">
        <v>42580</v>
      </c>
      <c r="D13066" s="98" t="s">
        <v>13</v>
      </c>
      <c r="E13066" s="98">
        <v>358033</v>
      </c>
      <c r="F13066" s="98"/>
      <c r="G13066" s="127" t="s">
        <v>1834</v>
      </c>
      <c r="H13066" s="128">
        <v>1706280.73</v>
      </c>
      <c r="I13066" s="128">
        <v>0</v>
      </c>
      <c r="J13066" s="129">
        <v>1706280.73</v>
      </c>
      <c r="K13066" s="101" t="s">
        <v>1388</v>
      </c>
    </row>
    <row r="13067" spans="1:11" ht="56.25" customHeight="1">
      <c r="A13067" s="98" t="s">
        <v>1832</v>
      </c>
      <c r="B13067" s="125" t="s">
        <v>1833</v>
      </c>
      <c r="C13067" s="126">
        <v>42580</v>
      </c>
      <c r="D13067" s="98" t="s">
        <v>13</v>
      </c>
      <c r="E13067" s="98">
        <v>358035</v>
      </c>
      <c r="F13067" s="98"/>
      <c r="G13067" s="127" t="s">
        <v>1834</v>
      </c>
      <c r="H13067" s="128">
        <v>1706280.73</v>
      </c>
      <c r="I13067" s="128">
        <v>0</v>
      </c>
      <c r="J13067" s="129">
        <v>1706280.73</v>
      </c>
      <c r="K13067" s="101" t="s">
        <v>1388</v>
      </c>
    </row>
    <row r="13068" spans="1:11" ht="56.25" customHeight="1">
      <c r="A13068" s="98" t="s">
        <v>1832</v>
      </c>
      <c r="B13068" s="125" t="s">
        <v>1833</v>
      </c>
      <c r="C13068" s="126">
        <v>42580</v>
      </c>
      <c r="D13068" s="98" t="s">
        <v>13</v>
      </c>
      <c r="E13068" s="98">
        <v>358037</v>
      </c>
      <c r="F13068" s="98"/>
      <c r="G13068" s="127" t="s">
        <v>1834</v>
      </c>
      <c r="H13068" s="128">
        <v>1706280.73</v>
      </c>
      <c r="I13068" s="128">
        <v>0</v>
      </c>
      <c r="J13068" s="129">
        <v>1706280.73</v>
      </c>
      <c r="K13068" s="101" t="s">
        <v>1388</v>
      </c>
    </row>
    <row r="13069" spans="1:11" ht="56.25" customHeight="1">
      <c r="A13069" s="98" t="s">
        <v>1832</v>
      </c>
      <c r="B13069" s="125" t="s">
        <v>1833</v>
      </c>
      <c r="C13069" s="126">
        <v>42580</v>
      </c>
      <c r="D13069" s="98" t="s">
        <v>13</v>
      </c>
      <c r="E13069" s="98">
        <v>358039</v>
      </c>
      <c r="F13069" s="98"/>
      <c r="G13069" s="127" t="s">
        <v>1834</v>
      </c>
      <c r="H13069" s="128">
        <v>1706280.73</v>
      </c>
      <c r="I13069" s="128">
        <v>0</v>
      </c>
      <c r="J13069" s="129">
        <v>1706280.73</v>
      </c>
      <c r="K13069" s="101" t="s">
        <v>1388</v>
      </c>
    </row>
    <row r="13070" spans="1:11" ht="56.25" customHeight="1">
      <c r="A13070" s="98" t="s">
        <v>1832</v>
      </c>
      <c r="B13070" s="125" t="s">
        <v>1833</v>
      </c>
      <c r="C13070" s="126">
        <v>42580</v>
      </c>
      <c r="D13070" s="98" t="s">
        <v>13</v>
      </c>
      <c r="E13070" s="98">
        <v>358041</v>
      </c>
      <c r="F13070" s="98"/>
      <c r="G13070" s="127" t="s">
        <v>1834</v>
      </c>
      <c r="H13070" s="128">
        <v>4686500.51</v>
      </c>
      <c r="I13070" s="128">
        <v>0</v>
      </c>
      <c r="J13070" s="129">
        <v>4686500.51</v>
      </c>
      <c r="K13070" s="101" t="s">
        <v>1388</v>
      </c>
    </row>
    <row r="13071" spans="1:11" ht="56.25" customHeight="1">
      <c r="A13071" s="98" t="s">
        <v>1832</v>
      </c>
      <c r="B13071" s="125" t="s">
        <v>1833</v>
      </c>
      <c r="C13071" s="126">
        <v>42580</v>
      </c>
      <c r="D13071" s="98" t="s">
        <v>13</v>
      </c>
      <c r="E13071" s="98">
        <v>358043</v>
      </c>
      <c r="F13071" s="98"/>
      <c r="G13071" s="127" t="s">
        <v>1834</v>
      </c>
      <c r="H13071" s="128">
        <v>4686500.51</v>
      </c>
      <c r="I13071" s="128">
        <v>0</v>
      </c>
      <c r="J13071" s="129">
        <v>4686500.51</v>
      </c>
      <c r="K13071" s="101" t="s">
        <v>1388</v>
      </c>
    </row>
    <row r="13072" spans="1:11" ht="56.25" customHeight="1">
      <c r="A13072" s="98" t="s">
        <v>1832</v>
      </c>
      <c r="B13072" s="125" t="s">
        <v>1833</v>
      </c>
      <c r="C13072" s="126">
        <v>42580</v>
      </c>
      <c r="D13072" s="98" t="s">
        <v>13</v>
      </c>
      <c r="E13072" s="98">
        <v>358045</v>
      </c>
      <c r="F13072" s="98"/>
      <c r="G13072" s="127" t="s">
        <v>1834</v>
      </c>
      <c r="H13072" s="128">
        <v>4686500.51</v>
      </c>
      <c r="I13072" s="128">
        <v>0</v>
      </c>
      <c r="J13072" s="129">
        <v>4686500.51</v>
      </c>
      <c r="K13072" s="101" t="s">
        <v>1388</v>
      </c>
    </row>
    <row r="13073" spans="1:11" ht="56.25" customHeight="1">
      <c r="A13073" s="98" t="s">
        <v>1832</v>
      </c>
      <c r="B13073" s="125" t="s">
        <v>1833</v>
      </c>
      <c r="C13073" s="126">
        <v>42580</v>
      </c>
      <c r="D13073" s="98" t="s">
        <v>13</v>
      </c>
      <c r="E13073" s="98">
        <v>358047</v>
      </c>
      <c r="F13073" s="98"/>
      <c r="G13073" s="127" t="s">
        <v>1834</v>
      </c>
      <c r="H13073" s="128">
        <v>4686500.51</v>
      </c>
      <c r="I13073" s="128">
        <v>0</v>
      </c>
      <c r="J13073" s="129">
        <v>4686500.51</v>
      </c>
      <c r="K13073" s="101" t="s">
        <v>1388</v>
      </c>
    </row>
    <row r="13074" spans="1:11" ht="56.25" customHeight="1">
      <c r="A13074" s="98" t="s">
        <v>1832</v>
      </c>
      <c r="B13074" s="125" t="s">
        <v>1833</v>
      </c>
      <c r="C13074" s="126">
        <v>42580</v>
      </c>
      <c r="D13074" s="98" t="s">
        <v>13</v>
      </c>
      <c r="E13074" s="98">
        <v>358049</v>
      </c>
      <c r="F13074" s="98"/>
      <c r="G13074" s="127" t="s">
        <v>1834</v>
      </c>
      <c r="H13074" s="128">
        <v>4686500.51</v>
      </c>
      <c r="I13074" s="128">
        <v>0</v>
      </c>
      <c r="J13074" s="129">
        <v>4686500.51</v>
      </c>
      <c r="K13074" s="101" t="s">
        <v>1388</v>
      </c>
    </row>
    <row r="13075" spans="1:11" ht="56.25" customHeight="1">
      <c r="A13075" s="98" t="s">
        <v>1832</v>
      </c>
      <c r="B13075" s="125" t="s">
        <v>1833</v>
      </c>
      <c r="C13075" s="126">
        <v>42580</v>
      </c>
      <c r="D13075" s="98" t="s">
        <v>13</v>
      </c>
      <c r="E13075" s="98">
        <v>358051</v>
      </c>
      <c r="F13075" s="98"/>
      <c r="G13075" s="127" t="s">
        <v>1834</v>
      </c>
      <c r="H13075" s="128">
        <v>3969946.55</v>
      </c>
      <c r="I13075" s="128">
        <v>0</v>
      </c>
      <c r="J13075" s="129">
        <v>3969946.55</v>
      </c>
      <c r="K13075" s="101" t="s">
        <v>1388</v>
      </c>
    </row>
    <row r="13076" spans="1:11" ht="56.25" customHeight="1">
      <c r="A13076" s="98" t="s">
        <v>1832</v>
      </c>
      <c r="B13076" s="125" t="s">
        <v>1833</v>
      </c>
      <c r="C13076" s="126">
        <v>42580</v>
      </c>
      <c r="D13076" s="98" t="s">
        <v>13</v>
      </c>
      <c r="E13076" s="98">
        <v>358053</v>
      </c>
      <c r="F13076" s="98"/>
      <c r="G13076" s="127" t="s">
        <v>1834</v>
      </c>
      <c r="H13076" s="128">
        <v>3969946.55</v>
      </c>
      <c r="I13076" s="128">
        <v>0</v>
      </c>
      <c r="J13076" s="129">
        <v>3969946.55</v>
      </c>
      <c r="K13076" s="101" t="s">
        <v>1388</v>
      </c>
    </row>
    <row r="13077" spans="1:11" ht="56.25" customHeight="1">
      <c r="A13077" s="98" t="s">
        <v>1832</v>
      </c>
      <c r="B13077" s="125" t="s">
        <v>1833</v>
      </c>
      <c r="C13077" s="126">
        <v>42580</v>
      </c>
      <c r="D13077" s="98" t="s">
        <v>13</v>
      </c>
      <c r="E13077" s="98">
        <v>358055</v>
      </c>
      <c r="F13077" s="98"/>
      <c r="G13077" s="127" t="s">
        <v>1834</v>
      </c>
      <c r="H13077" s="128">
        <v>3969946.55</v>
      </c>
      <c r="I13077" s="128">
        <v>0</v>
      </c>
      <c r="J13077" s="129">
        <v>3969946.55</v>
      </c>
      <c r="K13077" s="101" t="s">
        <v>1388</v>
      </c>
    </row>
    <row r="13078" spans="1:11" ht="56.25" customHeight="1">
      <c r="A13078" s="98" t="s">
        <v>1832</v>
      </c>
      <c r="B13078" s="125" t="s">
        <v>1833</v>
      </c>
      <c r="C13078" s="126">
        <v>42580</v>
      </c>
      <c r="D13078" s="98" t="s">
        <v>13</v>
      </c>
      <c r="E13078" s="98">
        <v>358057</v>
      </c>
      <c r="F13078" s="98"/>
      <c r="G13078" s="127" t="s">
        <v>1834</v>
      </c>
      <c r="H13078" s="128">
        <v>3969946.55</v>
      </c>
      <c r="I13078" s="128">
        <v>0</v>
      </c>
      <c r="J13078" s="129">
        <v>3969946.55</v>
      </c>
      <c r="K13078" s="101" t="s">
        <v>1388</v>
      </c>
    </row>
    <row r="13079" spans="1:11" ht="56.25" customHeight="1">
      <c r="A13079" s="98" t="s">
        <v>1832</v>
      </c>
      <c r="B13079" s="125" t="s">
        <v>1833</v>
      </c>
      <c r="C13079" s="126">
        <v>42580</v>
      </c>
      <c r="D13079" s="98" t="s">
        <v>13</v>
      </c>
      <c r="E13079" s="98">
        <v>358059</v>
      </c>
      <c r="F13079" s="98"/>
      <c r="G13079" s="127" t="s">
        <v>1834</v>
      </c>
      <c r="H13079" s="128">
        <v>3969946.55</v>
      </c>
      <c r="I13079" s="128">
        <v>0</v>
      </c>
      <c r="J13079" s="129">
        <v>3969946.55</v>
      </c>
      <c r="K13079" s="101" t="s">
        <v>1388</v>
      </c>
    </row>
    <row r="13080" spans="1:11" ht="56.25" customHeight="1">
      <c r="A13080" s="98" t="s">
        <v>1832</v>
      </c>
      <c r="B13080" s="125" t="s">
        <v>1833</v>
      </c>
      <c r="C13080" s="126">
        <v>42580</v>
      </c>
      <c r="D13080" s="98" t="s">
        <v>13</v>
      </c>
      <c r="E13080" s="98">
        <v>358061</v>
      </c>
      <c r="F13080" s="98"/>
      <c r="G13080" s="127" t="s">
        <v>1834</v>
      </c>
      <c r="H13080" s="128">
        <v>10903924.52</v>
      </c>
      <c r="I13080" s="128">
        <v>0</v>
      </c>
      <c r="J13080" s="129">
        <v>10903924.52</v>
      </c>
      <c r="K13080" s="101" t="s">
        <v>1388</v>
      </c>
    </row>
    <row r="13081" spans="1:11" ht="56.25" customHeight="1">
      <c r="A13081" s="98" t="s">
        <v>1832</v>
      </c>
      <c r="B13081" s="125" t="s">
        <v>1833</v>
      </c>
      <c r="C13081" s="126">
        <v>42580</v>
      </c>
      <c r="D13081" s="98" t="s">
        <v>13</v>
      </c>
      <c r="E13081" s="98">
        <v>358063</v>
      </c>
      <c r="F13081" s="98"/>
      <c r="G13081" s="127" t="s">
        <v>1834</v>
      </c>
      <c r="H13081" s="128">
        <v>10903924.52</v>
      </c>
      <c r="I13081" s="128">
        <v>0</v>
      </c>
      <c r="J13081" s="129">
        <v>10903924.52</v>
      </c>
      <c r="K13081" s="101" t="s">
        <v>1388</v>
      </c>
    </row>
    <row r="13082" spans="1:11" ht="56.25" customHeight="1">
      <c r="A13082" s="98" t="s">
        <v>1832</v>
      </c>
      <c r="B13082" s="125" t="s">
        <v>1833</v>
      </c>
      <c r="C13082" s="126">
        <v>42580</v>
      </c>
      <c r="D13082" s="98" t="s">
        <v>13</v>
      </c>
      <c r="E13082" s="98">
        <v>358065</v>
      </c>
      <c r="F13082" s="98"/>
      <c r="G13082" s="127" t="s">
        <v>1834</v>
      </c>
      <c r="H13082" s="128">
        <v>10903924.52</v>
      </c>
      <c r="I13082" s="128">
        <v>0</v>
      </c>
      <c r="J13082" s="129">
        <v>10903924.52</v>
      </c>
      <c r="K13082" s="101" t="s">
        <v>1388</v>
      </c>
    </row>
    <row r="13083" spans="1:11" ht="56.25" customHeight="1">
      <c r="A13083" s="98" t="s">
        <v>1832</v>
      </c>
      <c r="B13083" s="125" t="s">
        <v>1833</v>
      </c>
      <c r="C13083" s="126">
        <v>42580</v>
      </c>
      <c r="D13083" s="98" t="s">
        <v>13</v>
      </c>
      <c r="E13083" s="98">
        <v>358067</v>
      </c>
      <c r="F13083" s="98"/>
      <c r="G13083" s="127" t="s">
        <v>1834</v>
      </c>
      <c r="H13083" s="128">
        <v>10903924.52</v>
      </c>
      <c r="I13083" s="128">
        <v>0</v>
      </c>
      <c r="J13083" s="129">
        <v>10903924.52</v>
      </c>
      <c r="K13083" s="101" t="s">
        <v>1388</v>
      </c>
    </row>
    <row r="13084" spans="1:11" ht="56.25" customHeight="1">
      <c r="A13084" s="98" t="s">
        <v>1832</v>
      </c>
      <c r="B13084" s="125" t="s">
        <v>1833</v>
      </c>
      <c r="C13084" s="126">
        <v>42580</v>
      </c>
      <c r="D13084" s="98" t="s">
        <v>13</v>
      </c>
      <c r="E13084" s="98">
        <v>358069</v>
      </c>
      <c r="F13084" s="98"/>
      <c r="G13084" s="127" t="s">
        <v>1834</v>
      </c>
      <c r="H13084" s="128">
        <v>10903924.52</v>
      </c>
      <c r="I13084" s="128">
        <v>0</v>
      </c>
      <c r="J13084" s="129">
        <v>10903924.52</v>
      </c>
      <c r="K13084" s="101" t="s">
        <v>1388</v>
      </c>
    </row>
    <row r="13085" spans="1:11" ht="56.25" customHeight="1">
      <c r="A13085" s="98" t="s">
        <v>1832</v>
      </c>
      <c r="B13085" s="125" t="s">
        <v>1833</v>
      </c>
      <c r="C13085" s="126">
        <v>42580</v>
      </c>
      <c r="D13085" s="98" t="s">
        <v>13</v>
      </c>
      <c r="E13085" s="98">
        <v>358071</v>
      </c>
      <c r="F13085" s="98"/>
      <c r="G13085" s="127" t="s">
        <v>1834</v>
      </c>
      <c r="H13085" s="128">
        <v>2006112.33</v>
      </c>
      <c r="I13085" s="128">
        <v>0</v>
      </c>
      <c r="J13085" s="129">
        <v>2006112.33</v>
      </c>
      <c r="K13085" s="101" t="s">
        <v>1388</v>
      </c>
    </row>
    <row r="13086" spans="1:11" ht="56.25" customHeight="1">
      <c r="A13086" s="98" t="s">
        <v>1832</v>
      </c>
      <c r="B13086" s="125" t="s">
        <v>1833</v>
      </c>
      <c r="C13086" s="126">
        <v>42580</v>
      </c>
      <c r="D13086" s="98" t="s">
        <v>13</v>
      </c>
      <c r="E13086" s="98">
        <v>358073</v>
      </c>
      <c r="F13086" s="98"/>
      <c r="G13086" s="127" t="s">
        <v>1834</v>
      </c>
      <c r="H13086" s="128">
        <v>2006112.33</v>
      </c>
      <c r="I13086" s="128">
        <v>0</v>
      </c>
      <c r="J13086" s="129">
        <v>2006112.33</v>
      </c>
      <c r="K13086" s="101" t="s">
        <v>1388</v>
      </c>
    </row>
    <row r="13087" spans="1:11" ht="56.25" customHeight="1">
      <c r="A13087" s="98" t="s">
        <v>1832</v>
      </c>
      <c r="B13087" s="125" t="s">
        <v>1833</v>
      </c>
      <c r="C13087" s="126">
        <v>42580</v>
      </c>
      <c r="D13087" s="98" t="s">
        <v>13</v>
      </c>
      <c r="E13087" s="98">
        <v>358075</v>
      </c>
      <c r="F13087" s="98"/>
      <c r="G13087" s="127" t="s">
        <v>1834</v>
      </c>
      <c r="H13087" s="128">
        <v>2006112.33</v>
      </c>
      <c r="I13087" s="128">
        <v>0</v>
      </c>
      <c r="J13087" s="129">
        <v>2006112.33</v>
      </c>
      <c r="K13087" s="101" t="s">
        <v>1388</v>
      </c>
    </row>
    <row r="13088" spans="1:11" ht="56.25" customHeight="1">
      <c r="A13088" s="98" t="s">
        <v>1832</v>
      </c>
      <c r="B13088" s="125" t="s">
        <v>1833</v>
      </c>
      <c r="C13088" s="126">
        <v>42580</v>
      </c>
      <c r="D13088" s="98" t="s">
        <v>13</v>
      </c>
      <c r="E13088" s="98">
        <v>358077</v>
      </c>
      <c r="F13088" s="98"/>
      <c r="G13088" s="127" t="s">
        <v>1834</v>
      </c>
      <c r="H13088" s="128">
        <v>2006112.33</v>
      </c>
      <c r="I13088" s="128">
        <v>0</v>
      </c>
      <c r="J13088" s="129">
        <v>2006112.33</v>
      </c>
      <c r="K13088" s="101" t="s">
        <v>1388</v>
      </c>
    </row>
    <row r="13089" spans="1:11" ht="56.25" customHeight="1">
      <c r="A13089" s="98" t="s">
        <v>1832</v>
      </c>
      <c r="B13089" s="125" t="s">
        <v>1833</v>
      </c>
      <c r="C13089" s="126">
        <v>42580</v>
      </c>
      <c r="D13089" s="98" t="s">
        <v>13</v>
      </c>
      <c r="E13089" s="98">
        <v>358079</v>
      </c>
      <c r="F13089" s="98"/>
      <c r="G13089" s="127" t="s">
        <v>1834</v>
      </c>
      <c r="H13089" s="128">
        <v>2006112.33</v>
      </c>
      <c r="I13089" s="128">
        <v>0</v>
      </c>
      <c r="J13089" s="129">
        <v>2006112.33</v>
      </c>
      <c r="K13089" s="101" t="s">
        <v>1388</v>
      </c>
    </row>
    <row r="13090" spans="1:11" ht="56.25" customHeight="1">
      <c r="A13090" s="98" t="s">
        <v>1832</v>
      </c>
      <c r="B13090" s="125" t="s">
        <v>1833</v>
      </c>
      <c r="C13090" s="126">
        <v>42580</v>
      </c>
      <c r="D13090" s="98" t="s">
        <v>13</v>
      </c>
      <c r="E13090" s="98">
        <v>358081</v>
      </c>
      <c r="F13090" s="98"/>
      <c r="G13090" s="127" t="s">
        <v>1834</v>
      </c>
      <c r="H13090" s="128">
        <v>571910.04</v>
      </c>
      <c r="I13090" s="128">
        <v>0</v>
      </c>
      <c r="J13090" s="129">
        <v>571910.04</v>
      </c>
      <c r="K13090" s="101" t="s">
        <v>1388</v>
      </c>
    </row>
    <row r="13091" spans="1:11" ht="56.25" customHeight="1">
      <c r="A13091" s="98" t="s">
        <v>1832</v>
      </c>
      <c r="B13091" s="125" t="s">
        <v>1833</v>
      </c>
      <c r="C13091" s="126">
        <v>42580</v>
      </c>
      <c r="D13091" s="98" t="s">
        <v>13</v>
      </c>
      <c r="E13091" s="98">
        <v>358083</v>
      </c>
      <c r="F13091" s="98"/>
      <c r="G13091" s="127" t="s">
        <v>1834</v>
      </c>
      <c r="H13091" s="128">
        <v>148358.82</v>
      </c>
      <c r="I13091" s="128">
        <v>0</v>
      </c>
      <c r="J13091" s="129">
        <v>148358.82</v>
      </c>
      <c r="K13091" s="101" t="s">
        <v>1388</v>
      </c>
    </row>
    <row r="13092" spans="1:11" ht="56.25" customHeight="1">
      <c r="A13092" s="98" t="s">
        <v>1832</v>
      </c>
      <c r="B13092" s="125" t="s">
        <v>1833</v>
      </c>
      <c r="C13092" s="126">
        <v>42580</v>
      </c>
      <c r="D13092" s="98" t="s">
        <v>13</v>
      </c>
      <c r="E13092" s="98">
        <v>358085</v>
      </c>
      <c r="F13092" s="98"/>
      <c r="G13092" s="127" t="s">
        <v>1834</v>
      </c>
      <c r="H13092" s="128">
        <v>2247817.16</v>
      </c>
      <c r="I13092" s="128">
        <v>0</v>
      </c>
      <c r="J13092" s="129">
        <v>2247817.16</v>
      </c>
      <c r="K13092" s="101" t="s">
        <v>1388</v>
      </c>
    </row>
    <row r="13093" spans="1:11" ht="56.25" customHeight="1">
      <c r="A13093" s="98" t="s">
        <v>1832</v>
      </c>
      <c r="B13093" s="125" t="s">
        <v>1833</v>
      </c>
      <c r="C13093" s="126">
        <v>42580</v>
      </c>
      <c r="D13093" s="98" t="s">
        <v>13</v>
      </c>
      <c r="E13093" s="98">
        <v>358087</v>
      </c>
      <c r="F13093" s="98"/>
      <c r="G13093" s="127" t="s">
        <v>1834</v>
      </c>
      <c r="H13093" s="128">
        <v>444475.52</v>
      </c>
      <c r="I13093" s="128">
        <v>0</v>
      </c>
      <c r="J13093" s="129">
        <v>444475.52</v>
      </c>
      <c r="K13093" s="101" t="s">
        <v>1388</v>
      </c>
    </row>
    <row r="13094" spans="1:11" ht="56.25" customHeight="1">
      <c r="A13094" s="98" t="s">
        <v>1832</v>
      </c>
      <c r="B13094" s="125" t="s">
        <v>1833</v>
      </c>
      <c r="C13094" s="126">
        <v>42580</v>
      </c>
      <c r="D13094" s="98" t="s">
        <v>13</v>
      </c>
      <c r="E13094" s="98">
        <v>358089</v>
      </c>
      <c r="F13094" s="98"/>
      <c r="G13094" s="127" t="s">
        <v>1834</v>
      </c>
      <c r="H13094" s="128">
        <v>1570818.03</v>
      </c>
      <c r="I13094" s="128">
        <v>0</v>
      </c>
      <c r="J13094" s="129">
        <v>1570818.03</v>
      </c>
      <c r="K13094" s="101" t="s">
        <v>1388</v>
      </c>
    </row>
    <row r="13095" spans="1:11" ht="56.25" customHeight="1">
      <c r="A13095" s="98" t="s">
        <v>1832</v>
      </c>
      <c r="B13095" s="125" t="s">
        <v>1833</v>
      </c>
      <c r="C13095" s="126">
        <v>42580</v>
      </c>
      <c r="D13095" s="98" t="s">
        <v>13</v>
      </c>
      <c r="E13095" s="98">
        <v>358091</v>
      </c>
      <c r="F13095" s="98"/>
      <c r="G13095" s="127" t="s">
        <v>1834</v>
      </c>
      <c r="H13095" s="128">
        <v>1220804.23</v>
      </c>
      <c r="I13095" s="128">
        <v>0</v>
      </c>
      <c r="J13095" s="129">
        <v>1220804.23</v>
      </c>
      <c r="K13095" s="101" t="s">
        <v>1388</v>
      </c>
    </row>
    <row r="13096" spans="1:11" ht="56.25" customHeight="1">
      <c r="A13096" s="98" t="s">
        <v>1832</v>
      </c>
      <c r="B13096" s="125" t="s">
        <v>1833</v>
      </c>
      <c r="C13096" s="126">
        <v>42580</v>
      </c>
      <c r="D13096" s="98" t="s">
        <v>13</v>
      </c>
      <c r="E13096" s="98">
        <v>358093</v>
      </c>
      <c r="F13096" s="98"/>
      <c r="G13096" s="127" t="s">
        <v>1834</v>
      </c>
      <c r="H13096" s="128">
        <v>6173893.8099999996</v>
      </c>
      <c r="I13096" s="128">
        <v>0</v>
      </c>
      <c r="J13096" s="129">
        <v>6173893.8099999996</v>
      </c>
      <c r="K13096" s="101" t="s">
        <v>1388</v>
      </c>
    </row>
    <row r="13097" spans="1:11" ht="56.25" customHeight="1">
      <c r="A13097" s="98" t="s">
        <v>1832</v>
      </c>
      <c r="B13097" s="125" t="s">
        <v>1833</v>
      </c>
      <c r="C13097" s="126">
        <v>42580</v>
      </c>
      <c r="D13097" s="98" t="s">
        <v>13</v>
      </c>
      <c r="E13097" s="98">
        <v>358095</v>
      </c>
      <c r="F13097" s="98"/>
      <c r="G13097" s="127" t="s">
        <v>1834</v>
      </c>
      <c r="H13097" s="128">
        <v>407484.96</v>
      </c>
      <c r="I13097" s="128">
        <v>0</v>
      </c>
      <c r="J13097" s="129">
        <v>407484.96</v>
      </c>
      <c r="K13097" s="101" t="s">
        <v>1388</v>
      </c>
    </row>
    <row r="13098" spans="1:11" ht="56.25" customHeight="1">
      <c r="A13098" s="98" t="s">
        <v>1832</v>
      </c>
      <c r="B13098" s="125" t="s">
        <v>1833</v>
      </c>
      <c r="C13098" s="126">
        <v>42580</v>
      </c>
      <c r="D13098" s="98" t="s">
        <v>13</v>
      </c>
      <c r="E13098" s="98">
        <v>358097</v>
      </c>
      <c r="F13098" s="98"/>
      <c r="G13098" s="127" t="s">
        <v>1834</v>
      </c>
      <c r="H13098" s="128">
        <v>1034146.37</v>
      </c>
      <c r="I13098" s="128">
        <v>0</v>
      </c>
      <c r="J13098" s="129">
        <v>1034146.37</v>
      </c>
      <c r="K13098" s="101" t="s">
        <v>1388</v>
      </c>
    </row>
    <row r="13099" spans="1:11" ht="56.25" customHeight="1">
      <c r="A13099" s="98" t="s">
        <v>1832</v>
      </c>
      <c r="B13099" s="125" t="s">
        <v>1833</v>
      </c>
      <c r="C13099" s="126">
        <v>42580</v>
      </c>
      <c r="D13099" s="98" t="s">
        <v>13</v>
      </c>
      <c r="E13099" s="98">
        <v>358099</v>
      </c>
      <c r="F13099" s="98"/>
      <c r="G13099" s="127" t="s">
        <v>1834</v>
      </c>
      <c r="H13099" s="128">
        <v>1330643.94</v>
      </c>
      <c r="I13099" s="128">
        <v>0</v>
      </c>
      <c r="J13099" s="129">
        <v>1330643.94</v>
      </c>
      <c r="K13099" s="101" t="s">
        <v>1388</v>
      </c>
    </row>
    <row r="13100" spans="1:11" ht="56.25" customHeight="1">
      <c r="A13100" s="98" t="s">
        <v>1832</v>
      </c>
      <c r="B13100" s="125" t="s">
        <v>1833</v>
      </c>
      <c r="C13100" s="126">
        <v>42580</v>
      </c>
      <c r="D13100" s="98" t="s">
        <v>13</v>
      </c>
      <c r="E13100" s="98">
        <v>358101</v>
      </c>
      <c r="F13100" s="98"/>
      <c r="G13100" s="127" t="s">
        <v>1834</v>
      </c>
      <c r="H13100" s="128">
        <v>5229921.24</v>
      </c>
      <c r="I13100" s="128">
        <v>0</v>
      </c>
      <c r="J13100" s="129">
        <v>5229921.24</v>
      </c>
      <c r="K13100" s="101" t="s">
        <v>1388</v>
      </c>
    </row>
    <row r="13101" spans="1:11" ht="56.25" customHeight="1">
      <c r="A13101" s="98" t="s">
        <v>1832</v>
      </c>
      <c r="B13101" s="125" t="s">
        <v>1833</v>
      </c>
      <c r="C13101" s="126">
        <v>42580</v>
      </c>
      <c r="D13101" s="98" t="s">
        <v>13</v>
      </c>
      <c r="E13101" s="98">
        <v>358103</v>
      </c>
      <c r="F13101" s="98"/>
      <c r="G13101" s="127" t="s">
        <v>1834</v>
      </c>
      <c r="H13101" s="128">
        <v>345181.55</v>
      </c>
      <c r="I13101" s="128">
        <v>0</v>
      </c>
      <c r="J13101" s="129">
        <v>345181.55</v>
      </c>
      <c r="K13101" s="101" t="s">
        <v>1388</v>
      </c>
    </row>
    <row r="13102" spans="1:11" ht="56.25" customHeight="1">
      <c r="A13102" s="98" t="s">
        <v>1832</v>
      </c>
      <c r="B13102" s="125" t="s">
        <v>1833</v>
      </c>
      <c r="C13102" s="126">
        <v>42580</v>
      </c>
      <c r="D13102" s="98" t="s">
        <v>13</v>
      </c>
      <c r="E13102" s="98">
        <v>358105</v>
      </c>
      <c r="F13102" s="98"/>
      <c r="G13102" s="127" t="s">
        <v>1834</v>
      </c>
      <c r="H13102" s="128">
        <v>948081.57</v>
      </c>
      <c r="I13102" s="128">
        <v>0</v>
      </c>
      <c r="J13102" s="129">
        <v>948081.57</v>
      </c>
      <c r="K13102" s="101" t="s">
        <v>1388</v>
      </c>
    </row>
    <row r="13103" spans="1:11" ht="56.25" customHeight="1">
      <c r="A13103" s="98" t="s">
        <v>1832</v>
      </c>
      <c r="B13103" s="125" t="s">
        <v>1833</v>
      </c>
      <c r="C13103" s="126">
        <v>42580</v>
      </c>
      <c r="D13103" s="98" t="s">
        <v>13</v>
      </c>
      <c r="E13103" s="98">
        <v>358107</v>
      </c>
      <c r="F13103" s="98"/>
      <c r="G13103" s="127" t="s">
        <v>1834</v>
      </c>
      <c r="H13103" s="128">
        <v>14364592.970000001</v>
      </c>
      <c r="I13103" s="128">
        <v>0</v>
      </c>
      <c r="J13103" s="129">
        <v>14364592.970000001</v>
      </c>
      <c r="K13103" s="101" t="s">
        <v>1388</v>
      </c>
    </row>
    <row r="13104" spans="1:11" ht="56.25" customHeight="1">
      <c r="A13104" s="98" t="s">
        <v>1832</v>
      </c>
      <c r="B13104" s="125" t="s">
        <v>1833</v>
      </c>
      <c r="C13104" s="126">
        <v>42580</v>
      </c>
      <c r="D13104" s="98" t="s">
        <v>13</v>
      </c>
      <c r="E13104" s="98">
        <v>358109</v>
      </c>
      <c r="F13104" s="98"/>
      <c r="G13104" s="127" t="s">
        <v>1834</v>
      </c>
      <c r="H13104" s="128">
        <v>2840404.47</v>
      </c>
      <c r="I13104" s="128">
        <v>0</v>
      </c>
      <c r="J13104" s="129">
        <v>2840404.47</v>
      </c>
      <c r="K13104" s="101" t="s">
        <v>1388</v>
      </c>
    </row>
    <row r="13105" spans="1:11" ht="56.25" customHeight="1">
      <c r="A13105" s="98" t="s">
        <v>1832</v>
      </c>
      <c r="B13105" s="125" t="s">
        <v>1833</v>
      </c>
      <c r="C13105" s="126">
        <v>42580</v>
      </c>
      <c r="D13105" s="98" t="s">
        <v>13</v>
      </c>
      <c r="E13105" s="98">
        <v>358111</v>
      </c>
      <c r="F13105" s="98"/>
      <c r="G13105" s="127" t="s">
        <v>1834</v>
      </c>
      <c r="H13105" s="128">
        <v>3654769.96</v>
      </c>
      <c r="I13105" s="128">
        <v>0</v>
      </c>
      <c r="J13105" s="129">
        <v>3654769.96</v>
      </c>
      <c r="K13105" s="101" t="s">
        <v>1388</v>
      </c>
    </row>
    <row r="13106" spans="1:11" ht="56.25" customHeight="1">
      <c r="A13106" s="98" t="s">
        <v>1832</v>
      </c>
      <c r="B13106" s="125" t="s">
        <v>1833</v>
      </c>
      <c r="C13106" s="126">
        <v>42580</v>
      </c>
      <c r="D13106" s="98" t="s">
        <v>13</v>
      </c>
      <c r="E13106" s="98">
        <v>358113</v>
      </c>
      <c r="F13106" s="98"/>
      <c r="G13106" s="127" t="s">
        <v>1834</v>
      </c>
      <c r="H13106" s="128">
        <v>2642808.7599999998</v>
      </c>
      <c r="I13106" s="128">
        <v>0</v>
      </c>
      <c r="J13106" s="129">
        <v>2642808.7599999998</v>
      </c>
      <c r="K13106" s="101" t="s">
        <v>1388</v>
      </c>
    </row>
    <row r="13107" spans="1:11" ht="56.25" customHeight="1">
      <c r="A13107" s="98" t="s">
        <v>1832</v>
      </c>
      <c r="B13107" s="125" t="s">
        <v>1833</v>
      </c>
      <c r="C13107" s="126">
        <v>42580</v>
      </c>
      <c r="D13107" s="98" t="s">
        <v>13</v>
      </c>
      <c r="E13107" s="98">
        <v>358115</v>
      </c>
      <c r="F13107" s="98"/>
      <c r="G13107" s="127" t="s">
        <v>1834</v>
      </c>
      <c r="H13107" s="128">
        <v>522579.78</v>
      </c>
      <c r="I13107" s="128">
        <v>0</v>
      </c>
      <c r="J13107" s="129">
        <v>522579.78</v>
      </c>
      <c r="K13107" s="101" t="s">
        <v>1388</v>
      </c>
    </row>
    <row r="13108" spans="1:11" ht="56.25" customHeight="1">
      <c r="A13108" s="98" t="s">
        <v>1832</v>
      </c>
      <c r="B13108" s="125" t="s">
        <v>1833</v>
      </c>
      <c r="C13108" s="126">
        <v>42580</v>
      </c>
      <c r="D13108" s="98" t="s">
        <v>13</v>
      </c>
      <c r="E13108" s="98">
        <v>358117</v>
      </c>
      <c r="F13108" s="98"/>
      <c r="G13108" s="127" t="s">
        <v>1834</v>
      </c>
      <c r="H13108" s="128">
        <v>174428.74</v>
      </c>
      <c r="I13108" s="128">
        <v>0</v>
      </c>
      <c r="J13108" s="129">
        <v>174428.74</v>
      </c>
      <c r="K13108" s="101" t="s">
        <v>1388</v>
      </c>
    </row>
    <row r="13109" spans="1:11" ht="56.25" customHeight="1">
      <c r="A13109" s="98" t="s">
        <v>1832</v>
      </c>
      <c r="B13109" s="125" t="s">
        <v>1833</v>
      </c>
      <c r="C13109" s="126">
        <v>42580</v>
      </c>
      <c r="D13109" s="98" t="s">
        <v>13</v>
      </c>
      <c r="E13109" s="98">
        <v>358119</v>
      </c>
      <c r="F13109" s="98"/>
      <c r="G13109" s="127" t="s">
        <v>1834</v>
      </c>
      <c r="H13109" s="128">
        <v>672407.32</v>
      </c>
      <c r="I13109" s="128">
        <v>0</v>
      </c>
      <c r="J13109" s="129">
        <v>672407.32</v>
      </c>
      <c r="K13109" s="101" t="s">
        <v>1388</v>
      </c>
    </row>
    <row r="13110" spans="1:11" ht="56.25" customHeight="1">
      <c r="A13110" s="98" t="s">
        <v>1832</v>
      </c>
      <c r="B13110" s="125" t="s">
        <v>1833</v>
      </c>
      <c r="C13110" s="126">
        <v>42580</v>
      </c>
      <c r="D13110" s="98" t="s">
        <v>13</v>
      </c>
      <c r="E13110" s="98">
        <v>358121</v>
      </c>
      <c r="F13110" s="98"/>
      <c r="G13110" s="127" t="s">
        <v>1834</v>
      </c>
      <c r="H13110" s="128">
        <v>1557921.92</v>
      </c>
      <c r="I13110" s="128">
        <v>0</v>
      </c>
      <c r="J13110" s="129">
        <v>1557921.92</v>
      </c>
      <c r="K13110" s="101" t="s">
        <v>1388</v>
      </c>
    </row>
    <row r="13111" spans="1:11" ht="56.25" customHeight="1">
      <c r="A13111" s="98" t="s">
        <v>1832</v>
      </c>
      <c r="B13111" s="125" t="s">
        <v>1833</v>
      </c>
      <c r="C13111" s="126">
        <v>42580</v>
      </c>
      <c r="D13111" s="98" t="s">
        <v>13</v>
      </c>
      <c r="E13111" s="98">
        <v>358123</v>
      </c>
      <c r="F13111" s="98"/>
      <c r="G13111" s="127" t="s">
        <v>1834</v>
      </c>
      <c r="H13111" s="128">
        <v>1134370.7</v>
      </c>
      <c r="I13111" s="128">
        <v>0</v>
      </c>
      <c r="J13111" s="129">
        <v>1134370.7</v>
      </c>
      <c r="K13111" s="101" t="s">
        <v>1388</v>
      </c>
    </row>
    <row r="13112" spans="1:11" ht="56.25" customHeight="1">
      <c r="A13112" s="98" t="s">
        <v>1832</v>
      </c>
      <c r="B13112" s="125" t="s">
        <v>1833</v>
      </c>
      <c r="C13112" s="126">
        <v>42580</v>
      </c>
      <c r="D13112" s="98" t="s">
        <v>13</v>
      </c>
      <c r="E13112" s="98">
        <v>358125</v>
      </c>
      <c r="F13112" s="98"/>
      <c r="G13112" s="127" t="s">
        <v>1834</v>
      </c>
      <c r="H13112" s="128">
        <v>1261805.21</v>
      </c>
      <c r="I13112" s="128">
        <v>0</v>
      </c>
      <c r="J13112" s="129">
        <v>1261805.21</v>
      </c>
      <c r="K13112" s="101" t="s">
        <v>1388</v>
      </c>
    </row>
    <row r="13113" spans="1:11" ht="56.25" customHeight="1">
      <c r="A13113" s="98" t="s">
        <v>1832</v>
      </c>
      <c r="B13113" s="125" t="s">
        <v>1833</v>
      </c>
      <c r="C13113" s="126">
        <v>42580</v>
      </c>
      <c r="D13113" s="98" t="s">
        <v>13</v>
      </c>
      <c r="E13113" s="98">
        <v>358127</v>
      </c>
      <c r="F13113" s="98"/>
      <c r="G13113" s="127" t="s">
        <v>1834</v>
      </c>
      <c r="H13113" s="128">
        <v>3465696.28</v>
      </c>
      <c r="I13113" s="128">
        <v>0</v>
      </c>
      <c r="J13113" s="129">
        <v>3465696.28</v>
      </c>
      <c r="K13113" s="101" t="s">
        <v>1388</v>
      </c>
    </row>
    <row r="13114" spans="1:11" ht="56.25" customHeight="1">
      <c r="A13114" s="98" t="s">
        <v>1832</v>
      </c>
      <c r="B13114" s="125" t="s">
        <v>1833</v>
      </c>
      <c r="C13114" s="126">
        <v>42580</v>
      </c>
      <c r="D13114" s="98" t="s">
        <v>13</v>
      </c>
      <c r="E13114" s="98">
        <v>358129</v>
      </c>
      <c r="F13114" s="98"/>
      <c r="G13114" s="127" t="s">
        <v>1834</v>
      </c>
      <c r="H13114" s="128">
        <v>3115682.48</v>
      </c>
      <c r="I13114" s="128">
        <v>0</v>
      </c>
      <c r="J13114" s="129">
        <v>3115682.48</v>
      </c>
      <c r="K13114" s="101" t="s">
        <v>1388</v>
      </c>
    </row>
    <row r="13115" spans="1:11" ht="56.25" customHeight="1">
      <c r="A13115" s="98" t="s">
        <v>1832</v>
      </c>
      <c r="B13115" s="125" t="s">
        <v>1833</v>
      </c>
      <c r="C13115" s="126">
        <v>42580</v>
      </c>
      <c r="D13115" s="98" t="s">
        <v>13</v>
      </c>
      <c r="E13115" s="98">
        <v>358131</v>
      </c>
      <c r="F13115" s="98"/>
      <c r="G13115" s="127" t="s">
        <v>1834</v>
      </c>
      <c r="H13115" s="128">
        <v>4279015.55</v>
      </c>
      <c r="I13115" s="128">
        <v>0</v>
      </c>
      <c r="J13115" s="129">
        <v>4279015.55</v>
      </c>
      <c r="K13115" s="101" t="s">
        <v>1388</v>
      </c>
    </row>
    <row r="13116" spans="1:11" ht="56.25" customHeight="1">
      <c r="A13116" s="98" t="s">
        <v>1832</v>
      </c>
      <c r="B13116" s="125" t="s">
        <v>1833</v>
      </c>
      <c r="C13116" s="126">
        <v>42580</v>
      </c>
      <c r="D13116" s="98" t="s">
        <v>13</v>
      </c>
      <c r="E13116" s="98">
        <v>358133</v>
      </c>
      <c r="F13116" s="98"/>
      <c r="G13116" s="127" t="s">
        <v>1834</v>
      </c>
      <c r="H13116" s="128">
        <v>2935800.18</v>
      </c>
      <c r="I13116" s="128">
        <v>0</v>
      </c>
      <c r="J13116" s="129">
        <v>2935800.18</v>
      </c>
      <c r="K13116" s="101" t="s">
        <v>1388</v>
      </c>
    </row>
    <row r="13117" spans="1:11" ht="56.25" customHeight="1">
      <c r="A13117" s="98" t="s">
        <v>1832</v>
      </c>
      <c r="B13117" s="125" t="s">
        <v>1833</v>
      </c>
      <c r="C13117" s="126">
        <v>42580</v>
      </c>
      <c r="D13117" s="98" t="s">
        <v>13</v>
      </c>
      <c r="E13117" s="98">
        <v>358135</v>
      </c>
      <c r="F13117" s="98"/>
      <c r="G13117" s="127" t="s">
        <v>1834</v>
      </c>
      <c r="H13117" s="128">
        <v>3624765</v>
      </c>
      <c r="I13117" s="128">
        <v>0</v>
      </c>
      <c r="J13117" s="129">
        <v>3624765</v>
      </c>
      <c r="K13117" s="101" t="s">
        <v>1388</v>
      </c>
    </row>
    <row r="13118" spans="1:11" ht="56.25" customHeight="1">
      <c r="A13118" s="98" t="s">
        <v>1832</v>
      </c>
      <c r="B13118" s="125" t="s">
        <v>1833</v>
      </c>
      <c r="C13118" s="126">
        <v>42580</v>
      </c>
      <c r="D13118" s="98" t="s">
        <v>13</v>
      </c>
      <c r="E13118" s="98">
        <v>358137</v>
      </c>
      <c r="F13118" s="98"/>
      <c r="G13118" s="127" t="s">
        <v>1834</v>
      </c>
      <c r="H13118" s="128">
        <v>2639302.54</v>
      </c>
      <c r="I13118" s="128">
        <v>0</v>
      </c>
      <c r="J13118" s="129">
        <v>2639302.54</v>
      </c>
      <c r="K13118" s="101" t="s">
        <v>1388</v>
      </c>
    </row>
    <row r="13119" spans="1:11" ht="56.25" customHeight="1">
      <c r="A13119" s="98" t="s">
        <v>1832</v>
      </c>
      <c r="B13119" s="125" t="s">
        <v>1833</v>
      </c>
      <c r="C13119" s="126">
        <v>42580</v>
      </c>
      <c r="D13119" s="98" t="s">
        <v>13</v>
      </c>
      <c r="E13119" s="98">
        <v>358139</v>
      </c>
      <c r="F13119" s="98"/>
      <c r="G13119" s="127" t="s">
        <v>1834</v>
      </c>
      <c r="H13119" s="128">
        <v>9955842.8800000008</v>
      </c>
      <c r="I13119" s="128">
        <v>0</v>
      </c>
      <c r="J13119" s="129">
        <v>9955842.8800000008</v>
      </c>
      <c r="K13119" s="101" t="s">
        <v>1388</v>
      </c>
    </row>
    <row r="13120" spans="1:11" ht="56.25" customHeight="1">
      <c r="A13120" s="98" t="s">
        <v>1832</v>
      </c>
      <c r="B13120" s="125" t="s">
        <v>1833</v>
      </c>
      <c r="C13120" s="126">
        <v>42580</v>
      </c>
      <c r="D13120" s="98" t="s">
        <v>13</v>
      </c>
      <c r="E13120" s="98">
        <v>358141</v>
      </c>
      <c r="F13120" s="98"/>
      <c r="G13120" s="127" t="s">
        <v>1834</v>
      </c>
      <c r="H13120" s="128">
        <v>7249154.5599999996</v>
      </c>
      <c r="I13120" s="128">
        <v>0</v>
      </c>
      <c r="J13120" s="129">
        <v>7249154.5599999996</v>
      </c>
      <c r="K13120" s="101" t="s">
        <v>1388</v>
      </c>
    </row>
    <row r="13121" spans="1:11" ht="56.25" customHeight="1">
      <c r="A13121" s="98" t="s">
        <v>1832</v>
      </c>
      <c r="B13121" s="125" t="s">
        <v>1833</v>
      </c>
      <c r="C13121" s="126">
        <v>42580</v>
      </c>
      <c r="D13121" s="98" t="s">
        <v>13</v>
      </c>
      <c r="E13121" s="98">
        <v>358143</v>
      </c>
      <c r="F13121" s="98"/>
      <c r="G13121" s="127" t="s">
        <v>1834</v>
      </c>
      <c r="H13121" s="128">
        <v>8063520.0499999998</v>
      </c>
      <c r="I13121" s="128">
        <v>0</v>
      </c>
      <c r="J13121" s="129">
        <v>8063520.0499999998</v>
      </c>
      <c r="K13121" s="101" t="s">
        <v>1388</v>
      </c>
    </row>
    <row r="13122" spans="1:11" ht="56.25" customHeight="1">
      <c r="A13122" s="98" t="s">
        <v>1832</v>
      </c>
      <c r="B13122" s="125" t="s">
        <v>1833</v>
      </c>
      <c r="C13122" s="126">
        <v>42580</v>
      </c>
      <c r="D13122" s="98" t="s">
        <v>13</v>
      </c>
      <c r="E13122" s="98">
        <v>358145</v>
      </c>
      <c r="F13122" s="98"/>
      <c r="G13122" s="127" t="s">
        <v>1834</v>
      </c>
      <c r="H13122" s="128">
        <v>1483532.56</v>
      </c>
      <c r="I13122" s="128">
        <v>0</v>
      </c>
      <c r="J13122" s="129">
        <v>1483532.56</v>
      </c>
      <c r="K13122" s="101" t="s">
        <v>1388</v>
      </c>
    </row>
    <row r="13123" spans="1:11" ht="56.25" customHeight="1">
      <c r="A13123" s="98" t="s">
        <v>1832</v>
      </c>
      <c r="B13123" s="125" t="s">
        <v>1833</v>
      </c>
      <c r="C13123" s="126">
        <v>42580</v>
      </c>
      <c r="D13123" s="98" t="s">
        <v>13</v>
      </c>
      <c r="E13123" s="98">
        <v>358147</v>
      </c>
      <c r="F13123" s="98"/>
      <c r="G13123" s="127" t="s">
        <v>1834</v>
      </c>
      <c r="H13123" s="128">
        <v>1831683.52</v>
      </c>
      <c r="I13123" s="128">
        <v>0</v>
      </c>
      <c r="J13123" s="129">
        <v>1831683.52</v>
      </c>
      <c r="K13123" s="101" t="s">
        <v>1388</v>
      </c>
    </row>
    <row r="13124" spans="1:11" ht="56.25" customHeight="1">
      <c r="A13124" s="98" t="s">
        <v>1832</v>
      </c>
      <c r="B13124" s="125" t="s">
        <v>1833</v>
      </c>
      <c r="C13124" s="126">
        <v>42580</v>
      </c>
      <c r="D13124" s="98" t="s">
        <v>13</v>
      </c>
      <c r="E13124" s="98">
        <v>358149</v>
      </c>
      <c r="F13124" s="98"/>
      <c r="G13124" s="127" t="s">
        <v>1834</v>
      </c>
      <c r="H13124" s="128">
        <v>1333704.94</v>
      </c>
      <c r="I13124" s="128">
        <v>0</v>
      </c>
      <c r="J13124" s="129">
        <v>1333704.94</v>
      </c>
      <c r="K13124" s="101" t="s">
        <v>1388</v>
      </c>
    </row>
    <row r="13125" spans="1:11" ht="56.25" customHeight="1">
      <c r="A13125" s="98" t="s">
        <v>1832</v>
      </c>
      <c r="B13125" s="125" t="s">
        <v>1833</v>
      </c>
      <c r="C13125" s="126">
        <v>42580</v>
      </c>
      <c r="D13125" s="98" t="s">
        <v>13</v>
      </c>
      <c r="E13125" s="98">
        <v>358151</v>
      </c>
      <c r="F13125" s="98"/>
      <c r="G13125" s="127" t="s">
        <v>1834</v>
      </c>
      <c r="H13125" s="128">
        <v>13021554.859999999</v>
      </c>
      <c r="I13125" s="128">
        <v>0</v>
      </c>
      <c r="J13125" s="129">
        <v>13021554.859999999</v>
      </c>
      <c r="K13125" s="101" t="s">
        <v>1388</v>
      </c>
    </row>
    <row r="13126" spans="1:11" ht="56.25" customHeight="1">
      <c r="A13126" s="98" t="s">
        <v>1832</v>
      </c>
      <c r="B13126" s="125" t="s">
        <v>1833</v>
      </c>
      <c r="C13126" s="126">
        <v>42580</v>
      </c>
      <c r="D13126" s="98" t="s">
        <v>13</v>
      </c>
      <c r="E13126" s="98">
        <v>358153</v>
      </c>
      <c r="F13126" s="98"/>
      <c r="G13126" s="127" t="s">
        <v>1834</v>
      </c>
      <c r="H13126" s="128">
        <v>12767466.640000001</v>
      </c>
      <c r="I13126" s="128">
        <v>0</v>
      </c>
      <c r="J13126" s="129">
        <v>12767466.640000001</v>
      </c>
      <c r="K13126" s="101" t="s">
        <v>1388</v>
      </c>
    </row>
    <row r="13127" spans="1:11" ht="56.25" customHeight="1">
      <c r="A13127" s="98" t="s">
        <v>1832</v>
      </c>
      <c r="B13127" s="125" t="s">
        <v>1833</v>
      </c>
      <c r="C13127" s="126">
        <v>42580</v>
      </c>
      <c r="D13127" s="98" t="s">
        <v>13</v>
      </c>
      <c r="E13127" s="98">
        <v>358155</v>
      </c>
      <c r="F13127" s="98"/>
      <c r="G13127" s="127" t="s">
        <v>1834</v>
      </c>
      <c r="H13127" s="128">
        <v>16372273.289999999</v>
      </c>
      <c r="I13127" s="128">
        <v>0</v>
      </c>
      <c r="J13127" s="129">
        <v>16372273.289999999</v>
      </c>
      <c r="K13127" s="101" t="s">
        <v>1388</v>
      </c>
    </row>
    <row r="13128" spans="1:11" ht="56.25" customHeight="1">
      <c r="A13128" s="98" t="s">
        <v>1832</v>
      </c>
      <c r="B13128" s="125" t="s">
        <v>1833</v>
      </c>
      <c r="C13128" s="126">
        <v>42580</v>
      </c>
      <c r="D13128" s="98" t="s">
        <v>13</v>
      </c>
      <c r="E13128" s="98">
        <v>358157</v>
      </c>
      <c r="F13128" s="98"/>
      <c r="G13128" s="127" t="s">
        <v>1834</v>
      </c>
      <c r="H13128" s="128">
        <v>6305753.2300000004</v>
      </c>
      <c r="I13128" s="128">
        <v>0</v>
      </c>
      <c r="J13128" s="129">
        <v>6305753.2300000004</v>
      </c>
      <c r="K13128" s="101" t="s">
        <v>1388</v>
      </c>
    </row>
    <row r="13129" spans="1:11" ht="56.25" customHeight="1">
      <c r="A13129" s="98" t="s">
        <v>1832</v>
      </c>
      <c r="B13129" s="125" t="s">
        <v>1833</v>
      </c>
      <c r="C13129" s="126">
        <v>42580</v>
      </c>
      <c r="D13129" s="98" t="s">
        <v>13</v>
      </c>
      <c r="E13129" s="98">
        <v>358159</v>
      </c>
      <c r="F13129" s="98"/>
      <c r="G13129" s="127" t="s">
        <v>1834</v>
      </c>
      <c r="H13129" s="128">
        <v>71010148.5</v>
      </c>
      <c r="I13129" s="128">
        <v>0</v>
      </c>
      <c r="J13129" s="129">
        <v>71010148.5</v>
      </c>
      <c r="K13129" s="101" t="s">
        <v>1388</v>
      </c>
    </row>
    <row r="13130" spans="1:11" ht="56.25" customHeight="1">
      <c r="A13130" s="98" t="s">
        <v>1832</v>
      </c>
      <c r="B13130" s="125" t="s">
        <v>1833</v>
      </c>
      <c r="C13130" s="126">
        <v>42580</v>
      </c>
      <c r="D13130" s="98" t="s">
        <v>13</v>
      </c>
      <c r="E13130" s="98">
        <v>358161</v>
      </c>
      <c r="F13130" s="98"/>
      <c r="G13130" s="127" t="s">
        <v>1834</v>
      </c>
      <c r="H13130" s="128">
        <v>30520121</v>
      </c>
      <c r="I13130" s="128">
        <v>0</v>
      </c>
      <c r="J13130" s="129">
        <v>30520121</v>
      </c>
      <c r="K13130" s="101" t="s">
        <v>1388</v>
      </c>
    </row>
    <row r="13131" spans="1:11" ht="56.25" customHeight="1">
      <c r="A13131" s="98" t="s">
        <v>1832</v>
      </c>
      <c r="B13131" s="125" t="s">
        <v>1833</v>
      </c>
      <c r="C13131" s="126">
        <v>42580</v>
      </c>
      <c r="D13131" s="98" t="s">
        <v>13</v>
      </c>
      <c r="E13131" s="98">
        <v>358163</v>
      </c>
      <c r="F13131" s="98"/>
      <c r="G13131" s="127" t="s">
        <v>1834</v>
      </c>
      <c r="H13131" s="128">
        <v>5596656.8399999999</v>
      </c>
      <c r="I13131" s="128">
        <v>0</v>
      </c>
      <c r="J13131" s="129">
        <v>5596656.8399999999</v>
      </c>
      <c r="K13131" s="101" t="s">
        <v>1388</v>
      </c>
    </row>
    <row r="13132" spans="1:11" ht="56.25" customHeight="1">
      <c r="A13132" s="98" t="s">
        <v>1832</v>
      </c>
      <c r="B13132" s="125" t="s">
        <v>1833</v>
      </c>
      <c r="C13132" s="126">
        <v>42580</v>
      </c>
      <c r="D13132" s="98" t="s">
        <v>13</v>
      </c>
      <c r="E13132" s="98">
        <v>358165</v>
      </c>
      <c r="F13132" s="98"/>
      <c r="G13132" s="127" t="s">
        <v>1834</v>
      </c>
      <c r="H13132" s="128">
        <v>3812.72</v>
      </c>
      <c r="I13132" s="128">
        <v>0</v>
      </c>
      <c r="J13132" s="129">
        <v>3812.72</v>
      </c>
      <c r="K13132" s="101" t="s">
        <v>1388</v>
      </c>
    </row>
    <row r="13133" spans="1:11" ht="56.25" customHeight="1">
      <c r="A13133" s="98" t="s">
        <v>1832</v>
      </c>
      <c r="B13133" s="125" t="s">
        <v>1833</v>
      </c>
      <c r="C13133" s="126">
        <v>42580</v>
      </c>
      <c r="D13133" s="98" t="s">
        <v>13</v>
      </c>
      <c r="E13133" s="98">
        <v>358167</v>
      </c>
      <c r="F13133" s="98"/>
      <c r="G13133" s="127" t="s">
        <v>1834</v>
      </c>
      <c r="H13133" s="128">
        <v>14985.46</v>
      </c>
      <c r="I13133" s="128">
        <v>0</v>
      </c>
      <c r="J13133" s="129">
        <v>14985.46</v>
      </c>
      <c r="K13133" s="101" t="s">
        <v>1388</v>
      </c>
    </row>
    <row r="13134" spans="1:11" ht="56.25" customHeight="1">
      <c r="A13134" s="98" t="s">
        <v>1832</v>
      </c>
      <c r="B13134" s="125" t="s">
        <v>1833</v>
      </c>
      <c r="C13134" s="126">
        <v>42580</v>
      </c>
      <c r="D13134" s="98" t="s">
        <v>13</v>
      </c>
      <c r="E13134" s="98">
        <v>358169</v>
      </c>
      <c r="F13134" s="98"/>
      <c r="G13134" s="127" t="s">
        <v>1834</v>
      </c>
      <c r="H13134" s="128">
        <v>989.07</v>
      </c>
      <c r="I13134" s="128">
        <v>0</v>
      </c>
      <c r="J13134" s="129">
        <v>989.07</v>
      </c>
      <c r="K13134" s="101" t="s">
        <v>1388</v>
      </c>
    </row>
    <row r="13135" spans="1:11" ht="56.25" customHeight="1">
      <c r="A13135" s="98" t="s">
        <v>1832</v>
      </c>
      <c r="B13135" s="125" t="s">
        <v>1833</v>
      </c>
      <c r="C13135" s="126">
        <v>42580</v>
      </c>
      <c r="D13135" s="98" t="s">
        <v>13</v>
      </c>
      <c r="E13135" s="98">
        <v>358171</v>
      </c>
      <c r="F13135" s="98"/>
      <c r="G13135" s="127" t="s">
        <v>1834</v>
      </c>
      <c r="H13135" s="128">
        <v>2963.18</v>
      </c>
      <c r="I13135" s="128">
        <v>0</v>
      </c>
      <c r="J13135" s="129">
        <v>2963.18</v>
      </c>
      <c r="K13135" s="101" t="s">
        <v>1388</v>
      </c>
    </row>
    <row r="13136" spans="1:11" ht="56.25" customHeight="1">
      <c r="A13136" s="98" t="s">
        <v>1832</v>
      </c>
      <c r="B13136" s="125" t="s">
        <v>1833</v>
      </c>
      <c r="C13136" s="126">
        <v>42580</v>
      </c>
      <c r="D13136" s="98" t="s">
        <v>13</v>
      </c>
      <c r="E13136" s="98">
        <v>358173</v>
      </c>
      <c r="F13136" s="98"/>
      <c r="G13136" s="127" t="s">
        <v>1834</v>
      </c>
      <c r="H13136" s="128">
        <v>11375.18</v>
      </c>
      <c r="I13136" s="128">
        <v>0</v>
      </c>
      <c r="J13136" s="129">
        <v>11375.18</v>
      </c>
      <c r="K13136" s="101" t="s">
        <v>1388</v>
      </c>
    </row>
    <row r="13137" spans="1:11" ht="56.25" customHeight="1">
      <c r="A13137" s="98" t="s">
        <v>1832</v>
      </c>
      <c r="B13137" s="125" t="s">
        <v>1833</v>
      </c>
      <c r="C13137" s="126">
        <v>42580</v>
      </c>
      <c r="D13137" s="98" t="s">
        <v>13</v>
      </c>
      <c r="E13137" s="98">
        <v>358175</v>
      </c>
      <c r="F13137" s="98"/>
      <c r="G13137" s="127" t="s">
        <v>1834</v>
      </c>
      <c r="H13137" s="128">
        <v>11375.18</v>
      </c>
      <c r="I13137" s="128">
        <v>0</v>
      </c>
      <c r="J13137" s="129">
        <v>11375.18</v>
      </c>
      <c r="K13137" s="101" t="s">
        <v>1388</v>
      </c>
    </row>
    <row r="13138" spans="1:11" ht="56.25" customHeight="1">
      <c r="A13138" s="98" t="s">
        <v>1832</v>
      </c>
      <c r="B13138" s="125" t="s">
        <v>1833</v>
      </c>
      <c r="C13138" s="126">
        <v>42580</v>
      </c>
      <c r="D13138" s="98" t="s">
        <v>13</v>
      </c>
      <c r="E13138" s="98">
        <v>358177</v>
      </c>
      <c r="F13138" s="98"/>
      <c r="G13138" s="127" t="s">
        <v>1834</v>
      </c>
      <c r="H13138" s="128">
        <v>11375.18</v>
      </c>
      <c r="I13138" s="128">
        <v>0</v>
      </c>
      <c r="J13138" s="129">
        <v>11375.18</v>
      </c>
      <c r="K13138" s="101" t="s">
        <v>1388</v>
      </c>
    </row>
    <row r="13139" spans="1:11" ht="56.25" customHeight="1">
      <c r="A13139" s="98" t="s">
        <v>1832</v>
      </c>
      <c r="B13139" s="125" t="s">
        <v>1833</v>
      </c>
      <c r="C13139" s="126">
        <v>42580</v>
      </c>
      <c r="D13139" s="98" t="s">
        <v>13</v>
      </c>
      <c r="E13139" s="98">
        <v>358179</v>
      </c>
      <c r="F13139" s="98"/>
      <c r="G13139" s="127" t="s">
        <v>1834</v>
      </c>
      <c r="H13139" s="128">
        <v>11375.18</v>
      </c>
      <c r="I13139" s="128">
        <v>0</v>
      </c>
      <c r="J13139" s="129">
        <v>11375.18</v>
      </c>
      <c r="K13139" s="101" t="s">
        <v>1388</v>
      </c>
    </row>
    <row r="13140" spans="1:11" ht="56.25" customHeight="1">
      <c r="A13140" s="98" t="s">
        <v>1832</v>
      </c>
      <c r="B13140" s="125" t="s">
        <v>1833</v>
      </c>
      <c r="C13140" s="126">
        <v>42580</v>
      </c>
      <c r="D13140" s="98" t="s">
        <v>13</v>
      </c>
      <c r="E13140" s="98">
        <v>358181</v>
      </c>
      <c r="F13140" s="98"/>
      <c r="G13140" s="127" t="s">
        <v>1834</v>
      </c>
      <c r="H13140" s="128">
        <v>11375.18</v>
      </c>
      <c r="I13140" s="128">
        <v>0</v>
      </c>
      <c r="J13140" s="129">
        <v>11375.18</v>
      </c>
      <c r="K13140" s="101" t="s">
        <v>1388</v>
      </c>
    </row>
    <row r="13141" spans="1:11" ht="56.25" customHeight="1">
      <c r="A13141" s="98" t="s">
        <v>1832</v>
      </c>
      <c r="B13141" s="125" t="s">
        <v>1833</v>
      </c>
      <c r="C13141" s="126">
        <v>42580</v>
      </c>
      <c r="D13141" s="98" t="s">
        <v>13</v>
      </c>
      <c r="E13141" s="98">
        <v>358183</v>
      </c>
      <c r="F13141" s="98"/>
      <c r="G13141" s="127" t="s">
        <v>1834</v>
      </c>
      <c r="H13141" s="128">
        <v>203467.46</v>
      </c>
      <c r="I13141" s="128">
        <v>0</v>
      </c>
      <c r="J13141" s="129">
        <v>203467.46</v>
      </c>
      <c r="K13141" s="101" t="s">
        <v>1388</v>
      </c>
    </row>
    <row r="13142" spans="1:11" ht="56.25" customHeight="1">
      <c r="A13142" s="98" t="s">
        <v>1832</v>
      </c>
      <c r="B13142" s="125" t="s">
        <v>1833</v>
      </c>
      <c r="C13142" s="126">
        <v>42580</v>
      </c>
      <c r="D13142" s="98" t="s">
        <v>13</v>
      </c>
      <c r="E13142" s="98">
        <v>358185</v>
      </c>
      <c r="F13142" s="98"/>
      <c r="G13142" s="127" t="s">
        <v>1834</v>
      </c>
      <c r="H13142" s="128">
        <v>5296.19</v>
      </c>
      <c r="I13142" s="128">
        <v>0</v>
      </c>
      <c r="J13142" s="129">
        <v>5296.19</v>
      </c>
      <c r="K13142" s="101" t="s">
        <v>1388</v>
      </c>
    </row>
    <row r="13143" spans="1:11" ht="56.25" customHeight="1">
      <c r="A13143" s="98" t="s">
        <v>1832</v>
      </c>
      <c r="B13143" s="125" t="s">
        <v>1833</v>
      </c>
      <c r="C13143" s="126">
        <v>42580</v>
      </c>
      <c r="D13143" s="98" t="s">
        <v>13</v>
      </c>
      <c r="E13143" s="98">
        <v>358187</v>
      </c>
      <c r="F13143" s="98"/>
      <c r="G13143" s="127" t="s">
        <v>1834</v>
      </c>
      <c r="H13143" s="128">
        <v>1347.51</v>
      </c>
      <c r="I13143" s="128">
        <v>0</v>
      </c>
      <c r="J13143" s="129">
        <v>1347.51</v>
      </c>
      <c r="K13143" s="101" t="s">
        <v>1388</v>
      </c>
    </row>
    <row r="13144" spans="1:11" ht="56.25" customHeight="1">
      <c r="A13144" s="98" t="s">
        <v>1832</v>
      </c>
      <c r="B13144" s="125" t="s">
        <v>1833</v>
      </c>
      <c r="C13144" s="126">
        <v>42580</v>
      </c>
      <c r="D13144" s="98" t="s">
        <v>13</v>
      </c>
      <c r="E13144" s="98">
        <v>358189</v>
      </c>
      <c r="F13144" s="98"/>
      <c r="G13144" s="127" t="s">
        <v>1834</v>
      </c>
      <c r="H13144" s="128">
        <v>349.59</v>
      </c>
      <c r="I13144" s="128">
        <v>0</v>
      </c>
      <c r="J13144" s="129">
        <v>349.59</v>
      </c>
      <c r="K13144" s="101" t="s">
        <v>1388</v>
      </c>
    </row>
    <row r="13145" spans="1:11" ht="56.25" customHeight="1">
      <c r="A13145" s="98" t="s">
        <v>1832</v>
      </c>
      <c r="B13145" s="125" t="s">
        <v>1833</v>
      </c>
      <c r="C13145" s="126">
        <v>42580</v>
      </c>
      <c r="D13145" s="98" t="s">
        <v>13</v>
      </c>
      <c r="E13145" s="98">
        <v>358191</v>
      </c>
      <c r="F13145" s="98"/>
      <c r="G13145" s="127" t="s">
        <v>1834</v>
      </c>
      <c r="H13145" s="128">
        <v>1047.25</v>
      </c>
      <c r="I13145" s="128">
        <v>0</v>
      </c>
      <c r="J13145" s="129">
        <v>1047.25</v>
      </c>
      <c r="K13145" s="101" t="s">
        <v>1388</v>
      </c>
    </row>
    <row r="13146" spans="1:11" ht="56.25" customHeight="1">
      <c r="A13146" s="98" t="s">
        <v>1832</v>
      </c>
      <c r="B13146" s="125" t="s">
        <v>1833</v>
      </c>
      <c r="C13146" s="126">
        <v>42580</v>
      </c>
      <c r="D13146" s="98" t="s">
        <v>13</v>
      </c>
      <c r="E13146" s="98">
        <v>358193</v>
      </c>
      <c r="F13146" s="98"/>
      <c r="G13146" s="127" t="s">
        <v>1834</v>
      </c>
      <c r="H13146" s="128">
        <v>4020.23</v>
      </c>
      <c r="I13146" s="128">
        <v>0</v>
      </c>
      <c r="J13146" s="129">
        <v>4020.23</v>
      </c>
      <c r="K13146" s="101" t="s">
        <v>1388</v>
      </c>
    </row>
    <row r="13147" spans="1:11" ht="56.25" customHeight="1">
      <c r="A13147" s="98" t="s">
        <v>1832</v>
      </c>
      <c r="B13147" s="125" t="s">
        <v>1833</v>
      </c>
      <c r="C13147" s="126">
        <v>42580</v>
      </c>
      <c r="D13147" s="98" t="s">
        <v>13</v>
      </c>
      <c r="E13147" s="98">
        <v>358195</v>
      </c>
      <c r="F13147" s="98"/>
      <c r="G13147" s="127" t="s">
        <v>1834</v>
      </c>
      <c r="H13147" s="128">
        <v>4020.23</v>
      </c>
      <c r="I13147" s="128">
        <v>0</v>
      </c>
      <c r="J13147" s="129">
        <v>4020.23</v>
      </c>
      <c r="K13147" s="101" t="s">
        <v>1388</v>
      </c>
    </row>
    <row r="13148" spans="1:11" ht="56.25" customHeight="1">
      <c r="A13148" s="98" t="s">
        <v>1832</v>
      </c>
      <c r="B13148" s="125" t="s">
        <v>1833</v>
      </c>
      <c r="C13148" s="126">
        <v>42580</v>
      </c>
      <c r="D13148" s="98" t="s">
        <v>13</v>
      </c>
      <c r="E13148" s="98">
        <v>358197</v>
      </c>
      <c r="F13148" s="98"/>
      <c r="G13148" s="127" t="s">
        <v>1834</v>
      </c>
      <c r="H13148" s="128">
        <v>4020.23</v>
      </c>
      <c r="I13148" s="128">
        <v>0</v>
      </c>
      <c r="J13148" s="129">
        <v>4020.23</v>
      </c>
      <c r="K13148" s="101" t="s">
        <v>1388</v>
      </c>
    </row>
    <row r="13149" spans="1:11" ht="56.25" customHeight="1">
      <c r="A13149" s="98" t="s">
        <v>1832</v>
      </c>
      <c r="B13149" s="125" t="s">
        <v>1833</v>
      </c>
      <c r="C13149" s="126">
        <v>42580</v>
      </c>
      <c r="D13149" s="98" t="s">
        <v>13</v>
      </c>
      <c r="E13149" s="98">
        <v>358199</v>
      </c>
      <c r="F13149" s="98"/>
      <c r="G13149" s="127" t="s">
        <v>1834</v>
      </c>
      <c r="H13149" s="128">
        <v>4020.23</v>
      </c>
      <c r="I13149" s="128">
        <v>0</v>
      </c>
      <c r="J13149" s="129">
        <v>4020.23</v>
      </c>
      <c r="K13149" s="101" t="s">
        <v>1388</v>
      </c>
    </row>
    <row r="13150" spans="1:11" ht="56.25" customHeight="1">
      <c r="A13150" s="98" t="s">
        <v>1832</v>
      </c>
      <c r="B13150" s="125" t="s">
        <v>1833</v>
      </c>
      <c r="C13150" s="126">
        <v>42580</v>
      </c>
      <c r="D13150" s="98" t="s">
        <v>13</v>
      </c>
      <c r="E13150" s="98">
        <v>358201</v>
      </c>
      <c r="F13150" s="98"/>
      <c r="G13150" s="127" t="s">
        <v>1834</v>
      </c>
      <c r="H13150" s="128">
        <v>4020.23</v>
      </c>
      <c r="I13150" s="128">
        <v>0</v>
      </c>
      <c r="J13150" s="129">
        <v>4020.23</v>
      </c>
      <c r="K13150" s="101" t="s">
        <v>1388</v>
      </c>
    </row>
    <row r="13151" spans="1:11" ht="56.25" customHeight="1">
      <c r="A13151" s="98" t="s">
        <v>1832</v>
      </c>
      <c r="B13151" s="125" t="s">
        <v>1833</v>
      </c>
      <c r="C13151" s="126">
        <v>42580</v>
      </c>
      <c r="D13151" s="98" t="s">
        <v>13</v>
      </c>
      <c r="E13151" s="98">
        <v>358203</v>
      </c>
      <c r="F13151" s="98"/>
      <c r="G13151" s="127" t="s">
        <v>1834</v>
      </c>
      <c r="H13151" s="128">
        <v>41159.31</v>
      </c>
      <c r="I13151" s="128">
        <v>0</v>
      </c>
      <c r="J13151" s="129">
        <v>41159.31</v>
      </c>
      <c r="K13151" s="101" t="s">
        <v>1388</v>
      </c>
    </row>
    <row r="13152" spans="1:11" ht="56.25" customHeight="1">
      <c r="A13152" s="98" t="s">
        <v>1832</v>
      </c>
      <c r="B13152" s="125" t="s">
        <v>1833</v>
      </c>
      <c r="C13152" s="126">
        <v>42580</v>
      </c>
      <c r="D13152" s="98" t="s">
        <v>13</v>
      </c>
      <c r="E13152" s="98">
        <v>358205</v>
      </c>
      <c r="F13152" s="98"/>
      <c r="G13152" s="127" t="s">
        <v>1834</v>
      </c>
      <c r="H13152" s="128">
        <v>10472.129999999999</v>
      </c>
      <c r="I13152" s="128">
        <v>0</v>
      </c>
      <c r="J13152" s="129">
        <v>10472.129999999999</v>
      </c>
      <c r="K13152" s="101" t="s">
        <v>1388</v>
      </c>
    </row>
    <row r="13153" spans="1:11" ht="56.25" customHeight="1">
      <c r="A13153" s="98" t="s">
        <v>1832</v>
      </c>
      <c r="B13153" s="125" t="s">
        <v>1833</v>
      </c>
      <c r="C13153" s="126">
        <v>42580</v>
      </c>
      <c r="D13153" s="98" t="s">
        <v>13</v>
      </c>
      <c r="E13153" s="98">
        <v>358207</v>
      </c>
      <c r="F13153" s="98"/>
      <c r="G13153" s="127" t="s">
        <v>1834</v>
      </c>
      <c r="H13153" s="128">
        <v>2716.56</v>
      </c>
      <c r="I13153" s="128">
        <v>0</v>
      </c>
      <c r="J13153" s="129">
        <v>2716.56</v>
      </c>
      <c r="K13153" s="101" t="s">
        <v>1388</v>
      </c>
    </row>
    <row r="13154" spans="1:11" ht="56.25" customHeight="1">
      <c r="A13154" s="98" t="s">
        <v>1832</v>
      </c>
      <c r="B13154" s="125" t="s">
        <v>1833</v>
      </c>
      <c r="C13154" s="126">
        <v>42580</v>
      </c>
      <c r="D13154" s="98" t="s">
        <v>13</v>
      </c>
      <c r="E13154" s="98">
        <v>358209</v>
      </c>
      <c r="F13154" s="98"/>
      <c r="G13154" s="127" t="s">
        <v>1834</v>
      </c>
      <c r="H13154" s="128">
        <v>8138.7</v>
      </c>
      <c r="I13154" s="128">
        <v>0</v>
      </c>
      <c r="J13154" s="129">
        <v>8138.7</v>
      </c>
      <c r="K13154" s="101" t="s">
        <v>1388</v>
      </c>
    </row>
    <row r="13155" spans="1:11" ht="56.25" customHeight="1">
      <c r="A13155" s="98" t="s">
        <v>1832</v>
      </c>
      <c r="B13155" s="125" t="s">
        <v>1833</v>
      </c>
      <c r="C13155" s="126">
        <v>42580</v>
      </c>
      <c r="D13155" s="98" t="s">
        <v>13</v>
      </c>
      <c r="E13155" s="98">
        <v>358211</v>
      </c>
      <c r="F13155" s="98"/>
      <c r="G13155" s="127" t="s">
        <v>1834</v>
      </c>
      <c r="H13155" s="128">
        <v>31243.32</v>
      </c>
      <c r="I13155" s="128">
        <v>0</v>
      </c>
      <c r="J13155" s="129">
        <v>31243.32</v>
      </c>
      <c r="K13155" s="101" t="s">
        <v>1388</v>
      </c>
    </row>
    <row r="13156" spans="1:11" ht="56.25" customHeight="1">
      <c r="A13156" s="98" t="s">
        <v>1832</v>
      </c>
      <c r="B13156" s="125" t="s">
        <v>1833</v>
      </c>
      <c r="C13156" s="126">
        <v>42580</v>
      </c>
      <c r="D13156" s="98" t="s">
        <v>13</v>
      </c>
      <c r="E13156" s="98">
        <v>358213</v>
      </c>
      <c r="F13156" s="98"/>
      <c r="G13156" s="127" t="s">
        <v>1834</v>
      </c>
      <c r="H13156" s="128">
        <v>31243.32</v>
      </c>
      <c r="I13156" s="128">
        <v>0</v>
      </c>
      <c r="J13156" s="129">
        <v>31243.32</v>
      </c>
      <c r="K13156" s="101" t="s">
        <v>1388</v>
      </c>
    </row>
    <row r="13157" spans="1:11" ht="56.25" customHeight="1">
      <c r="A13157" s="98" t="s">
        <v>1832</v>
      </c>
      <c r="B13157" s="125" t="s">
        <v>1833</v>
      </c>
      <c r="C13157" s="126">
        <v>42580</v>
      </c>
      <c r="D13157" s="98" t="s">
        <v>13</v>
      </c>
      <c r="E13157" s="98">
        <v>358215</v>
      </c>
      <c r="F13157" s="98"/>
      <c r="G13157" s="127" t="s">
        <v>1834</v>
      </c>
      <c r="H13157" s="128">
        <v>31243.32</v>
      </c>
      <c r="I13157" s="128">
        <v>0</v>
      </c>
      <c r="J13157" s="129">
        <v>31243.32</v>
      </c>
      <c r="K13157" s="101" t="s">
        <v>1388</v>
      </c>
    </row>
    <row r="13158" spans="1:11" ht="56.25" customHeight="1">
      <c r="A13158" s="98" t="s">
        <v>1832</v>
      </c>
      <c r="B13158" s="125" t="s">
        <v>1833</v>
      </c>
      <c r="C13158" s="126">
        <v>42580</v>
      </c>
      <c r="D13158" s="98" t="s">
        <v>13</v>
      </c>
      <c r="E13158" s="98">
        <v>358217</v>
      </c>
      <c r="F13158" s="98"/>
      <c r="G13158" s="127" t="s">
        <v>1834</v>
      </c>
      <c r="H13158" s="128">
        <v>31243.32</v>
      </c>
      <c r="I13158" s="128">
        <v>0</v>
      </c>
      <c r="J13158" s="129">
        <v>31243.32</v>
      </c>
      <c r="K13158" s="101" t="s">
        <v>1388</v>
      </c>
    </row>
    <row r="13159" spans="1:11" ht="56.25" customHeight="1">
      <c r="A13159" s="98" t="s">
        <v>1832</v>
      </c>
      <c r="B13159" s="125" t="s">
        <v>1833</v>
      </c>
      <c r="C13159" s="126">
        <v>42580</v>
      </c>
      <c r="D13159" s="98" t="s">
        <v>13</v>
      </c>
      <c r="E13159" s="98">
        <v>358219</v>
      </c>
      <c r="F13159" s="98"/>
      <c r="G13159" s="127" t="s">
        <v>1834</v>
      </c>
      <c r="H13159" s="128">
        <v>31243.32</v>
      </c>
      <c r="I13159" s="128">
        <v>0</v>
      </c>
      <c r="J13159" s="129">
        <v>31243.32</v>
      </c>
      <c r="K13159" s="101" t="s">
        <v>1388</v>
      </c>
    </row>
    <row r="13160" spans="1:11" ht="56.25" customHeight="1">
      <c r="A13160" s="98" t="s">
        <v>1832</v>
      </c>
      <c r="B13160" s="125" t="s">
        <v>1833</v>
      </c>
      <c r="C13160" s="126">
        <v>42580</v>
      </c>
      <c r="D13160" s="98" t="s">
        <v>13</v>
      </c>
      <c r="E13160" s="98">
        <v>358221</v>
      </c>
      <c r="F13160" s="98"/>
      <c r="G13160" s="127" t="s">
        <v>1834</v>
      </c>
      <c r="H13160" s="128">
        <v>37311.06</v>
      </c>
      <c r="I13160" s="128">
        <v>0</v>
      </c>
      <c r="J13160" s="129">
        <v>37311.06</v>
      </c>
      <c r="K13160" s="101" t="s">
        <v>1388</v>
      </c>
    </row>
    <row r="13161" spans="1:11" ht="56.25" customHeight="1">
      <c r="A13161" s="98" t="s">
        <v>1832</v>
      </c>
      <c r="B13161" s="125" t="s">
        <v>1833</v>
      </c>
      <c r="C13161" s="126">
        <v>42580</v>
      </c>
      <c r="D13161" s="98" t="s">
        <v>13</v>
      </c>
      <c r="E13161" s="98">
        <v>358223</v>
      </c>
      <c r="F13161" s="98"/>
      <c r="G13161" s="127" t="s">
        <v>1834</v>
      </c>
      <c r="H13161" s="128">
        <v>2972.99</v>
      </c>
      <c r="I13161" s="128">
        <v>0</v>
      </c>
      <c r="J13161" s="129">
        <v>2972.99</v>
      </c>
      <c r="K13161" s="101" t="s">
        <v>1388</v>
      </c>
    </row>
    <row r="13162" spans="1:11" ht="56.25" customHeight="1">
      <c r="A13162" s="98" t="s">
        <v>1832</v>
      </c>
      <c r="B13162" s="125" t="s">
        <v>1833</v>
      </c>
      <c r="C13162" s="126">
        <v>42580</v>
      </c>
      <c r="D13162" s="98" t="s">
        <v>13</v>
      </c>
      <c r="E13162" s="98">
        <v>358225</v>
      </c>
      <c r="F13162" s="98"/>
      <c r="G13162" s="127" t="s">
        <v>1834</v>
      </c>
      <c r="H13162" s="128">
        <v>3670.72</v>
      </c>
      <c r="I13162" s="128">
        <v>0</v>
      </c>
      <c r="J13162" s="129">
        <v>3670.72</v>
      </c>
      <c r="K13162" s="101" t="s">
        <v>1388</v>
      </c>
    </row>
    <row r="13163" spans="1:11" ht="56.25" customHeight="1">
      <c r="A13163" s="98" t="s">
        <v>1832</v>
      </c>
      <c r="B13163" s="125" t="s">
        <v>1833</v>
      </c>
      <c r="C13163" s="126">
        <v>42580</v>
      </c>
      <c r="D13163" s="98" t="s">
        <v>13</v>
      </c>
      <c r="E13163" s="98">
        <v>358227</v>
      </c>
      <c r="F13163" s="98"/>
      <c r="G13163" s="127" t="s">
        <v>1834</v>
      </c>
      <c r="H13163" s="128">
        <v>2672.72</v>
      </c>
      <c r="I13163" s="128">
        <v>0</v>
      </c>
      <c r="J13163" s="129">
        <v>2672.72</v>
      </c>
      <c r="K13163" s="101" t="s">
        <v>1388</v>
      </c>
    </row>
    <row r="13164" spans="1:11" ht="56.25" customHeight="1">
      <c r="A13164" s="98" t="s">
        <v>1832</v>
      </c>
      <c r="B13164" s="125" t="s">
        <v>1833</v>
      </c>
      <c r="C13164" s="126">
        <v>42580</v>
      </c>
      <c r="D13164" s="98" t="s">
        <v>13</v>
      </c>
      <c r="E13164" s="98">
        <v>358229</v>
      </c>
      <c r="F13164" s="98"/>
      <c r="G13164" s="127" t="s">
        <v>1834</v>
      </c>
      <c r="H13164" s="128">
        <v>10386.18</v>
      </c>
      <c r="I13164" s="128">
        <v>0</v>
      </c>
      <c r="J13164" s="129">
        <v>10386.18</v>
      </c>
      <c r="K13164" s="101" t="s">
        <v>1388</v>
      </c>
    </row>
    <row r="13165" spans="1:11" ht="56.25" customHeight="1">
      <c r="A13165" s="98" t="s">
        <v>1832</v>
      </c>
      <c r="B13165" s="125" t="s">
        <v>1833</v>
      </c>
      <c r="C13165" s="126">
        <v>42580</v>
      </c>
      <c r="D13165" s="98" t="s">
        <v>13</v>
      </c>
      <c r="E13165" s="98">
        <v>358231</v>
      </c>
      <c r="F13165" s="98"/>
      <c r="G13165" s="127" t="s">
        <v>1834</v>
      </c>
      <c r="H13165" s="128">
        <v>7562.46</v>
      </c>
      <c r="I13165" s="128">
        <v>0</v>
      </c>
      <c r="J13165" s="129">
        <v>7562.46</v>
      </c>
      <c r="K13165" s="101" t="s">
        <v>1388</v>
      </c>
    </row>
    <row r="13166" spans="1:11" ht="56.25" customHeight="1">
      <c r="A13166" s="98" t="s">
        <v>1832</v>
      </c>
      <c r="B13166" s="125" t="s">
        <v>1833</v>
      </c>
      <c r="C13166" s="126">
        <v>42580</v>
      </c>
      <c r="D13166" s="98" t="s">
        <v>13</v>
      </c>
      <c r="E13166" s="98">
        <v>358233</v>
      </c>
      <c r="F13166" s="98"/>
      <c r="G13166" s="127" t="s">
        <v>1834</v>
      </c>
      <c r="H13166" s="128">
        <v>8412.01</v>
      </c>
      <c r="I13166" s="128">
        <v>0</v>
      </c>
      <c r="J13166" s="129">
        <v>8412.01</v>
      </c>
      <c r="K13166" s="101" t="s">
        <v>1388</v>
      </c>
    </row>
    <row r="13167" spans="1:11" ht="56.25" customHeight="1">
      <c r="A13167" s="98" t="s">
        <v>1832</v>
      </c>
      <c r="B13167" s="125" t="s">
        <v>1833</v>
      </c>
      <c r="C13167" s="126">
        <v>42580</v>
      </c>
      <c r="D13167" s="98" t="s">
        <v>13</v>
      </c>
      <c r="E13167" s="98">
        <v>358235</v>
      </c>
      <c r="F13167" s="98"/>
      <c r="G13167" s="127" t="s">
        <v>1834</v>
      </c>
      <c r="H13167" s="128">
        <v>20771.189999999999</v>
      </c>
      <c r="I13167" s="128">
        <v>0</v>
      </c>
      <c r="J13167" s="129">
        <v>20771.189999999999</v>
      </c>
      <c r="K13167" s="101" t="s">
        <v>1388</v>
      </c>
    </row>
    <row r="13168" spans="1:11" ht="56.25" customHeight="1">
      <c r="A13168" s="98" t="s">
        <v>1832</v>
      </c>
      <c r="B13168" s="125" t="s">
        <v>1833</v>
      </c>
      <c r="C13168" s="126">
        <v>42580</v>
      </c>
      <c r="D13168" s="98" t="s">
        <v>13</v>
      </c>
      <c r="E13168" s="98">
        <v>358237</v>
      </c>
      <c r="F13168" s="98"/>
      <c r="G13168" s="127" t="s">
        <v>1834</v>
      </c>
      <c r="H13168" s="128">
        <v>23104.62</v>
      </c>
      <c r="I13168" s="128">
        <v>0</v>
      </c>
      <c r="J13168" s="129">
        <v>23104.62</v>
      </c>
      <c r="K13168" s="101" t="s">
        <v>1388</v>
      </c>
    </row>
    <row r="13169" spans="1:11" ht="56.25" customHeight="1">
      <c r="A13169" s="98" t="s">
        <v>1832</v>
      </c>
      <c r="B13169" s="125" t="s">
        <v>1833</v>
      </c>
      <c r="C13169" s="126">
        <v>42580</v>
      </c>
      <c r="D13169" s="98" t="s">
        <v>13</v>
      </c>
      <c r="E13169" s="98">
        <v>358239</v>
      </c>
      <c r="F13169" s="98"/>
      <c r="G13169" s="127" t="s">
        <v>1834</v>
      </c>
      <c r="H13169" s="128">
        <v>28526.76</v>
      </c>
      <c r="I13169" s="128">
        <v>0</v>
      </c>
      <c r="J13169" s="129">
        <v>28526.76</v>
      </c>
      <c r="K13169" s="101" t="s">
        <v>1388</v>
      </c>
    </row>
    <row r="13170" spans="1:11" ht="56.25" customHeight="1">
      <c r="A13170" s="98" t="s">
        <v>1832</v>
      </c>
      <c r="B13170" s="125" t="s">
        <v>1833</v>
      </c>
      <c r="C13170" s="126">
        <v>42611</v>
      </c>
      <c r="D13170" s="98" t="s">
        <v>13</v>
      </c>
      <c r="E13170" s="98">
        <v>359175</v>
      </c>
      <c r="F13170" s="98"/>
      <c r="G13170" s="127" t="s">
        <v>1834</v>
      </c>
      <c r="H13170" s="128">
        <v>1749259.59</v>
      </c>
      <c r="I13170" s="128">
        <v>0</v>
      </c>
      <c r="J13170" s="129">
        <v>1749259.59</v>
      </c>
      <c r="K13170" s="101" t="s">
        <v>1388</v>
      </c>
    </row>
    <row r="13171" spans="1:11" ht="56.25" customHeight="1">
      <c r="A13171" s="98" t="s">
        <v>1832</v>
      </c>
      <c r="B13171" s="125" t="s">
        <v>1833</v>
      </c>
      <c r="C13171" s="126">
        <v>42611</v>
      </c>
      <c r="D13171" s="98" t="s">
        <v>13</v>
      </c>
      <c r="E13171" s="98">
        <v>359177</v>
      </c>
      <c r="F13171" s="98"/>
      <c r="G13171" s="127" t="s">
        <v>1834</v>
      </c>
      <c r="H13171" s="128">
        <v>4804546.9800000004</v>
      </c>
      <c r="I13171" s="128">
        <v>0</v>
      </c>
      <c r="J13171" s="129">
        <v>4804546.9800000004</v>
      </c>
      <c r="K13171" s="101" t="s">
        <v>1388</v>
      </c>
    </row>
    <row r="13172" spans="1:11" ht="56.25" customHeight="1">
      <c r="A13172" s="98" t="s">
        <v>1832</v>
      </c>
      <c r="B13172" s="125" t="s">
        <v>1833</v>
      </c>
      <c r="C13172" s="126">
        <v>42611</v>
      </c>
      <c r="D13172" s="98" t="s">
        <v>13</v>
      </c>
      <c r="E13172" s="98">
        <v>359179</v>
      </c>
      <c r="F13172" s="98"/>
      <c r="G13172" s="127" t="s">
        <v>1834</v>
      </c>
      <c r="H13172" s="128">
        <v>4069944.02</v>
      </c>
      <c r="I13172" s="128">
        <v>0</v>
      </c>
      <c r="J13172" s="129">
        <v>4069944.02</v>
      </c>
      <c r="K13172" s="101" t="s">
        <v>1388</v>
      </c>
    </row>
    <row r="13173" spans="1:11" ht="56.25" customHeight="1">
      <c r="A13173" s="98" t="s">
        <v>1832</v>
      </c>
      <c r="B13173" s="125" t="s">
        <v>1833</v>
      </c>
      <c r="C13173" s="126">
        <v>42611</v>
      </c>
      <c r="D13173" s="98" t="s">
        <v>13</v>
      </c>
      <c r="E13173" s="98">
        <v>359181</v>
      </c>
      <c r="F13173" s="98"/>
      <c r="G13173" s="127" t="s">
        <v>1834</v>
      </c>
      <c r="H13173" s="128">
        <v>11178579.369999999</v>
      </c>
      <c r="I13173" s="128">
        <v>0</v>
      </c>
      <c r="J13173" s="129">
        <v>11178579.369999999</v>
      </c>
      <c r="K13173" s="101" t="s">
        <v>1388</v>
      </c>
    </row>
    <row r="13174" spans="1:11" ht="56.25" customHeight="1">
      <c r="A13174" s="98" t="s">
        <v>1832</v>
      </c>
      <c r="B13174" s="125" t="s">
        <v>1833</v>
      </c>
      <c r="C13174" s="126">
        <v>42611</v>
      </c>
      <c r="D13174" s="98" t="s">
        <v>13</v>
      </c>
      <c r="E13174" s="98">
        <v>359183</v>
      </c>
      <c r="F13174" s="98"/>
      <c r="G13174" s="127" t="s">
        <v>1834</v>
      </c>
      <c r="H13174" s="128">
        <v>2056643.5</v>
      </c>
      <c r="I13174" s="128">
        <v>0</v>
      </c>
      <c r="J13174" s="129">
        <v>2056643.5</v>
      </c>
      <c r="K13174" s="101" t="s">
        <v>1388</v>
      </c>
    </row>
    <row r="13175" spans="1:11" ht="56.25" customHeight="1">
      <c r="A13175" s="98" t="s">
        <v>1832</v>
      </c>
      <c r="B13175" s="125" t="s">
        <v>1833</v>
      </c>
      <c r="C13175" s="126">
        <v>42611</v>
      </c>
      <c r="D13175" s="98" t="s">
        <v>13</v>
      </c>
      <c r="E13175" s="98">
        <v>359185</v>
      </c>
      <c r="F13175" s="98"/>
      <c r="G13175" s="127" t="s">
        <v>1834</v>
      </c>
      <c r="H13175" s="128">
        <v>567987.68999999994</v>
      </c>
      <c r="I13175" s="128">
        <v>0</v>
      </c>
      <c r="J13175" s="129">
        <v>567987.68999999994</v>
      </c>
      <c r="K13175" s="101" t="s">
        <v>1388</v>
      </c>
    </row>
    <row r="13176" spans="1:11" ht="56.25" customHeight="1">
      <c r="A13176" s="98" t="s">
        <v>1832</v>
      </c>
      <c r="B13176" s="125" t="s">
        <v>1833</v>
      </c>
      <c r="C13176" s="126">
        <v>42611</v>
      </c>
      <c r="D13176" s="98" t="s">
        <v>13</v>
      </c>
      <c r="E13176" s="98">
        <v>359187</v>
      </c>
      <c r="F13176" s="98"/>
      <c r="G13176" s="127" t="s">
        <v>1834</v>
      </c>
      <c r="H13176" s="128">
        <v>470648.75</v>
      </c>
      <c r="I13176" s="128">
        <v>0</v>
      </c>
      <c r="J13176" s="129">
        <v>470648.75</v>
      </c>
      <c r="K13176" s="101" t="s">
        <v>1388</v>
      </c>
    </row>
    <row r="13177" spans="1:11" ht="56.25" customHeight="1">
      <c r="A13177" s="98" t="s">
        <v>1832</v>
      </c>
      <c r="B13177" s="125" t="s">
        <v>1833</v>
      </c>
      <c r="C13177" s="126">
        <v>42611</v>
      </c>
      <c r="D13177" s="98" t="s">
        <v>13</v>
      </c>
      <c r="E13177" s="98">
        <v>359189</v>
      </c>
      <c r="F13177" s="98"/>
      <c r="G13177" s="127" t="s">
        <v>1834</v>
      </c>
      <c r="H13177" s="128">
        <v>423321</v>
      </c>
      <c r="I13177" s="128">
        <v>0</v>
      </c>
      <c r="J13177" s="129">
        <v>423321</v>
      </c>
      <c r="K13177" s="101" t="s">
        <v>1388</v>
      </c>
    </row>
    <row r="13178" spans="1:11" ht="56.25" customHeight="1">
      <c r="A13178" s="98" t="s">
        <v>1832</v>
      </c>
      <c r="B13178" s="125" t="s">
        <v>1833</v>
      </c>
      <c r="C13178" s="126">
        <v>42611</v>
      </c>
      <c r="D13178" s="98" t="s">
        <v>13</v>
      </c>
      <c r="E13178" s="98">
        <v>359191</v>
      </c>
      <c r="F13178" s="98"/>
      <c r="G13178" s="127" t="s">
        <v>1834</v>
      </c>
      <c r="H13178" s="128">
        <v>5364730.95</v>
      </c>
      <c r="I13178" s="128">
        <v>0</v>
      </c>
      <c r="J13178" s="129">
        <v>5364730.95</v>
      </c>
      <c r="K13178" s="101" t="s">
        <v>1388</v>
      </c>
    </row>
    <row r="13179" spans="1:11" ht="56.25" customHeight="1">
      <c r="A13179" s="98" t="s">
        <v>1832</v>
      </c>
      <c r="B13179" s="125" t="s">
        <v>1833</v>
      </c>
      <c r="C13179" s="126">
        <v>42611</v>
      </c>
      <c r="D13179" s="98" t="s">
        <v>13</v>
      </c>
      <c r="E13179" s="98">
        <v>359193</v>
      </c>
      <c r="F13179" s="98"/>
      <c r="G13179" s="127" t="s">
        <v>1834</v>
      </c>
      <c r="H13179" s="128">
        <v>3007663.35</v>
      </c>
      <c r="I13179" s="128">
        <v>0</v>
      </c>
      <c r="J13179" s="129">
        <v>3007663.35</v>
      </c>
      <c r="K13179" s="101" t="s">
        <v>1388</v>
      </c>
    </row>
    <row r="13180" spans="1:11" ht="56.25" customHeight="1">
      <c r="A13180" s="98" t="s">
        <v>1832</v>
      </c>
      <c r="B13180" s="125" t="s">
        <v>1833</v>
      </c>
      <c r="C13180" s="126">
        <v>42611</v>
      </c>
      <c r="D13180" s="98" t="s">
        <v>13</v>
      </c>
      <c r="E13180" s="98">
        <v>359195</v>
      </c>
      <c r="F13180" s="98"/>
      <c r="G13180" s="127" t="s">
        <v>1834</v>
      </c>
      <c r="H13180" s="128">
        <v>181207.59</v>
      </c>
      <c r="I13180" s="128">
        <v>0</v>
      </c>
      <c r="J13180" s="129">
        <v>181207.59</v>
      </c>
      <c r="K13180" s="101" t="s">
        <v>1388</v>
      </c>
    </row>
    <row r="13181" spans="1:11" ht="56.25" customHeight="1">
      <c r="A13181" s="98" t="s">
        <v>1832</v>
      </c>
      <c r="B13181" s="125" t="s">
        <v>1833</v>
      </c>
      <c r="C13181" s="126">
        <v>42611</v>
      </c>
      <c r="D13181" s="98" t="s">
        <v>13</v>
      </c>
      <c r="E13181" s="98">
        <v>359197</v>
      </c>
      <c r="F13181" s="98"/>
      <c r="G13181" s="127" t="s">
        <v>1834</v>
      </c>
      <c r="H13181" s="128">
        <v>1181271.8999999999</v>
      </c>
      <c r="I13181" s="128">
        <v>0</v>
      </c>
      <c r="J13181" s="129">
        <v>1181271.8999999999</v>
      </c>
      <c r="K13181" s="101" t="s">
        <v>1388</v>
      </c>
    </row>
    <row r="13182" spans="1:11" ht="56.25" customHeight="1">
      <c r="A13182" s="98" t="s">
        <v>1832</v>
      </c>
      <c r="B13182" s="125" t="s">
        <v>1833</v>
      </c>
      <c r="C13182" s="126">
        <v>42611</v>
      </c>
      <c r="D13182" s="98" t="s">
        <v>13</v>
      </c>
      <c r="E13182" s="98">
        <v>359199</v>
      </c>
      <c r="F13182" s="98"/>
      <c r="G13182" s="127" t="s">
        <v>1834</v>
      </c>
      <c r="H13182" s="128">
        <v>3244501.96</v>
      </c>
      <c r="I13182" s="128">
        <v>0</v>
      </c>
      <c r="J13182" s="129">
        <v>3244501.96</v>
      </c>
      <c r="K13182" s="101" t="s">
        <v>1388</v>
      </c>
    </row>
    <row r="13183" spans="1:11" ht="56.25" customHeight="1">
      <c r="A13183" s="98" t="s">
        <v>1832</v>
      </c>
      <c r="B13183" s="125" t="s">
        <v>1833</v>
      </c>
      <c r="C13183" s="126">
        <v>42611</v>
      </c>
      <c r="D13183" s="98" t="s">
        <v>13</v>
      </c>
      <c r="E13183" s="98">
        <v>359201</v>
      </c>
      <c r="F13183" s="98"/>
      <c r="G13183" s="127" t="s">
        <v>1834</v>
      </c>
      <c r="H13183" s="128">
        <v>3711347.74</v>
      </c>
      <c r="I13183" s="128">
        <v>0</v>
      </c>
      <c r="J13183" s="129">
        <v>3711347.74</v>
      </c>
      <c r="K13183" s="101" t="s">
        <v>1388</v>
      </c>
    </row>
    <row r="13184" spans="1:11" ht="56.25" customHeight="1">
      <c r="A13184" s="98" t="s">
        <v>1832</v>
      </c>
      <c r="B13184" s="125" t="s">
        <v>1833</v>
      </c>
      <c r="C13184" s="126">
        <v>42611</v>
      </c>
      <c r="D13184" s="98" t="s">
        <v>13</v>
      </c>
      <c r="E13184" s="98">
        <v>359203</v>
      </c>
      <c r="F13184" s="98"/>
      <c r="G13184" s="127" t="s">
        <v>1834</v>
      </c>
      <c r="H13184" s="128">
        <v>8170915.9500000002</v>
      </c>
      <c r="I13184" s="128">
        <v>0</v>
      </c>
      <c r="J13184" s="129">
        <v>8170915.9500000002</v>
      </c>
      <c r="K13184" s="101" t="s">
        <v>1388</v>
      </c>
    </row>
    <row r="13185" spans="1:11" ht="56.25" customHeight="1">
      <c r="A13185" s="98" t="s">
        <v>1832</v>
      </c>
      <c r="B13185" s="125" t="s">
        <v>1833</v>
      </c>
      <c r="C13185" s="126">
        <v>42611</v>
      </c>
      <c r="D13185" s="98" t="s">
        <v>13</v>
      </c>
      <c r="E13185" s="98">
        <v>359205</v>
      </c>
      <c r="F13185" s="98"/>
      <c r="G13185" s="127" t="s">
        <v>1834</v>
      </c>
      <c r="H13185" s="128">
        <v>1388847.68</v>
      </c>
      <c r="I13185" s="128">
        <v>0</v>
      </c>
      <c r="J13185" s="129">
        <v>1388847.68</v>
      </c>
      <c r="K13185" s="101" t="s">
        <v>1388</v>
      </c>
    </row>
    <row r="13186" spans="1:11" ht="56.25" customHeight="1">
      <c r="A13186" s="98" t="s">
        <v>1832</v>
      </c>
      <c r="B13186" s="125" t="s">
        <v>1833</v>
      </c>
      <c r="C13186" s="126">
        <v>42611</v>
      </c>
      <c r="D13186" s="98" t="s">
        <v>13</v>
      </c>
      <c r="E13186" s="98">
        <v>359207</v>
      </c>
      <c r="F13186" s="98"/>
      <c r="G13186" s="127" t="s">
        <v>1834</v>
      </c>
      <c r="H13186" s="128">
        <v>6464586.5099999998</v>
      </c>
      <c r="I13186" s="128">
        <v>0</v>
      </c>
      <c r="J13186" s="129">
        <v>6464586.5099999998</v>
      </c>
      <c r="K13186" s="101" t="s">
        <v>1388</v>
      </c>
    </row>
    <row r="13187" spans="1:11" ht="56.25" customHeight="1">
      <c r="A13187" s="98" t="s">
        <v>1832</v>
      </c>
      <c r="B13187" s="125" t="s">
        <v>1833</v>
      </c>
      <c r="C13187" s="126">
        <v>42611</v>
      </c>
      <c r="D13187" s="98" t="s">
        <v>13</v>
      </c>
      <c r="E13187" s="98">
        <v>359209</v>
      </c>
      <c r="F13187" s="98"/>
      <c r="G13187" s="127" t="s">
        <v>1834</v>
      </c>
      <c r="H13187" s="128">
        <v>3786.58</v>
      </c>
      <c r="I13187" s="128">
        <v>0</v>
      </c>
      <c r="J13187" s="129">
        <v>3786.58</v>
      </c>
      <c r="K13187" s="101" t="s">
        <v>1388</v>
      </c>
    </row>
    <row r="13188" spans="1:11" ht="56.25" customHeight="1">
      <c r="A13188" s="98" t="s">
        <v>1832</v>
      </c>
      <c r="B13188" s="125" t="s">
        <v>1833</v>
      </c>
      <c r="C13188" s="126">
        <v>42611</v>
      </c>
      <c r="D13188" s="98" t="s">
        <v>13</v>
      </c>
      <c r="E13188" s="98">
        <v>359211</v>
      </c>
      <c r="F13188" s="98"/>
      <c r="G13188" s="127" t="s">
        <v>1834</v>
      </c>
      <c r="H13188" s="128">
        <v>3137.63</v>
      </c>
      <c r="I13188" s="128">
        <v>0</v>
      </c>
      <c r="J13188" s="129">
        <v>3137.63</v>
      </c>
      <c r="K13188" s="101" t="s">
        <v>1388</v>
      </c>
    </row>
    <row r="13189" spans="1:11" ht="56.25" customHeight="1">
      <c r="A13189" s="98" t="s">
        <v>1832</v>
      </c>
      <c r="B13189" s="125" t="s">
        <v>1833</v>
      </c>
      <c r="C13189" s="126">
        <v>42611</v>
      </c>
      <c r="D13189" s="98" t="s">
        <v>13</v>
      </c>
      <c r="E13189" s="98">
        <v>359213</v>
      </c>
      <c r="F13189" s="98"/>
      <c r="G13189" s="127" t="s">
        <v>1834</v>
      </c>
      <c r="H13189" s="128">
        <v>11661.73</v>
      </c>
      <c r="I13189" s="128">
        <v>0</v>
      </c>
      <c r="J13189" s="129">
        <v>11661.73</v>
      </c>
      <c r="K13189" s="101" t="s">
        <v>1388</v>
      </c>
    </row>
    <row r="13190" spans="1:11" ht="56.25" customHeight="1">
      <c r="A13190" s="98" t="s">
        <v>1832</v>
      </c>
      <c r="B13190" s="125" t="s">
        <v>1833</v>
      </c>
      <c r="C13190" s="126">
        <v>42611</v>
      </c>
      <c r="D13190" s="98" t="s">
        <v>13</v>
      </c>
      <c r="E13190" s="98">
        <v>359215</v>
      </c>
      <c r="F13190" s="98"/>
      <c r="G13190" s="127" t="s">
        <v>1834</v>
      </c>
      <c r="H13190" s="128">
        <v>11661.73</v>
      </c>
      <c r="I13190" s="128">
        <v>0</v>
      </c>
      <c r="J13190" s="129">
        <v>11661.73</v>
      </c>
      <c r="K13190" s="101" t="s">
        <v>1388</v>
      </c>
    </row>
    <row r="13191" spans="1:11" ht="56.25" customHeight="1">
      <c r="A13191" s="98" t="s">
        <v>1832</v>
      </c>
      <c r="B13191" s="125" t="s">
        <v>1833</v>
      </c>
      <c r="C13191" s="126">
        <v>42611</v>
      </c>
      <c r="D13191" s="98" t="s">
        <v>13</v>
      </c>
      <c r="E13191" s="98">
        <v>359217</v>
      </c>
      <c r="F13191" s="98"/>
      <c r="G13191" s="127" t="s">
        <v>1834</v>
      </c>
      <c r="H13191" s="128">
        <v>11661.73</v>
      </c>
      <c r="I13191" s="128">
        <v>0</v>
      </c>
      <c r="J13191" s="129">
        <v>11661.73</v>
      </c>
      <c r="K13191" s="101" t="s">
        <v>1388</v>
      </c>
    </row>
    <row r="13192" spans="1:11" ht="56.25" customHeight="1">
      <c r="A13192" s="98" t="s">
        <v>1832</v>
      </c>
      <c r="B13192" s="125" t="s">
        <v>1833</v>
      </c>
      <c r="C13192" s="126">
        <v>42611</v>
      </c>
      <c r="D13192" s="98" t="s">
        <v>13</v>
      </c>
      <c r="E13192" s="98">
        <v>359219</v>
      </c>
      <c r="F13192" s="98"/>
      <c r="G13192" s="127" t="s">
        <v>1834</v>
      </c>
      <c r="H13192" s="128">
        <v>11661.73</v>
      </c>
      <c r="I13192" s="128">
        <v>0</v>
      </c>
      <c r="J13192" s="129">
        <v>11661.73</v>
      </c>
      <c r="K13192" s="101" t="s">
        <v>1388</v>
      </c>
    </row>
    <row r="13193" spans="1:11" ht="56.25" customHeight="1">
      <c r="A13193" s="98" t="s">
        <v>1832</v>
      </c>
      <c r="B13193" s="125" t="s">
        <v>1833</v>
      </c>
      <c r="C13193" s="126">
        <v>42611</v>
      </c>
      <c r="D13193" s="98" t="s">
        <v>13</v>
      </c>
      <c r="E13193" s="98">
        <v>359221</v>
      </c>
      <c r="F13193" s="98"/>
      <c r="G13193" s="127" t="s">
        <v>1834</v>
      </c>
      <c r="H13193" s="128">
        <v>11661.73</v>
      </c>
      <c r="I13193" s="128">
        <v>0</v>
      </c>
      <c r="J13193" s="129">
        <v>11661.73</v>
      </c>
      <c r="K13193" s="101" t="s">
        <v>1388</v>
      </c>
    </row>
    <row r="13194" spans="1:11" ht="56.25" customHeight="1">
      <c r="A13194" s="98" t="s">
        <v>1832</v>
      </c>
      <c r="B13194" s="125" t="s">
        <v>1833</v>
      </c>
      <c r="C13194" s="126">
        <v>42611</v>
      </c>
      <c r="D13194" s="98" t="s">
        <v>13</v>
      </c>
      <c r="E13194" s="98">
        <v>359223</v>
      </c>
      <c r="F13194" s="98"/>
      <c r="G13194" s="127" t="s">
        <v>1834</v>
      </c>
      <c r="H13194" s="128">
        <v>208556.42</v>
      </c>
      <c r="I13194" s="128">
        <v>0</v>
      </c>
      <c r="J13194" s="129">
        <v>208556.42</v>
      </c>
      <c r="K13194" s="101" t="s">
        <v>1388</v>
      </c>
    </row>
    <row r="13195" spans="1:11" ht="56.25" customHeight="1">
      <c r="A13195" s="98" t="s">
        <v>1832</v>
      </c>
      <c r="B13195" s="125" t="s">
        <v>1833</v>
      </c>
      <c r="C13195" s="126">
        <v>42611</v>
      </c>
      <c r="D13195" s="98" t="s">
        <v>13</v>
      </c>
      <c r="E13195" s="98">
        <v>359225</v>
      </c>
      <c r="F13195" s="98"/>
      <c r="G13195" s="127" t="s">
        <v>1834</v>
      </c>
      <c r="H13195" s="128">
        <v>5432.71</v>
      </c>
      <c r="I13195" s="128">
        <v>0</v>
      </c>
      <c r="J13195" s="129">
        <v>5432.71</v>
      </c>
      <c r="K13195" s="101" t="s">
        <v>1388</v>
      </c>
    </row>
    <row r="13196" spans="1:11" ht="56.25" customHeight="1">
      <c r="A13196" s="98" t="s">
        <v>1832</v>
      </c>
      <c r="B13196" s="125" t="s">
        <v>1833</v>
      </c>
      <c r="C13196" s="126">
        <v>42611</v>
      </c>
      <c r="D13196" s="98" t="s">
        <v>13</v>
      </c>
      <c r="E13196" s="98">
        <v>359227</v>
      </c>
      <c r="F13196" s="98"/>
      <c r="G13196" s="127" t="s">
        <v>1834</v>
      </c>
      <c r="H13196" s="128">
        <v>1338.25</v>
      </c>
      <c r="I13196" s="128">
        <v>0</v>
      </c>
      <c r="J13196" s="129">
        <v>1338.25</v>
      </c>
      <c r="K13196" s="101" t="s">
        <v>1388</v>
      </c>
    </row>
    <row r="13197" spans="1:11" ht="56.25" customHeight="1">
      <c r="A13197" s="98" t="s">
        <v>1832</v>
      </c>
      <c r="B13197" s="125" t="s">
        <v>1833</v>
      </c>
      <c r="C13197" s="126">
        <v>42611</v>
      </c>
      <c r="D13197" s="98" t="s">
        <v>13</v>
      </c>
      <c r="E13197" s="98">
        <v>359229</v>
      </c>
      <c r="F13197" s="98"/>
      <c r="G13197" s="127" t="s">
        <v>1834</v>
      </c>
      <c r="H13197" s="128">
        <v>363.17</v>
      </c>
      <c r="I13197" s="128">
        <v>0</v>
      </c>
      <c r="J13197" s="129">
        <v>363.17</v>
      </c>
      <c r="K13197" s="101" t="s">
        <v>1388</v>
      </c>
    </row>
    <row r="13198" spans="1:11" ht="56.25" customHeight="1">
      <c r="A13198" s="98" t="s">
        <v>1832</v>
      </c>
      <c r="B13198" s="125" t="s">
        <v>1833</v>
      </c>
      <c r="C13198" s="126">
        <v>42611</v>
      </c>
      <c r="D13198" s="98" t="s">
        <v>13</v>
      </c>
      <c r="E13198" s="98">
        <v>359231</v>
      </c>
      <c r="F13198" s="98"/>
      <c r="G13198" s="127" t="s">
        <v>1834</v>
      </c>
      <c r="H13198" s="128">
        <v>1108.92</v>
      </c>
      <c r="I13198" s="128">
        <v>0</v>
      </c>
      <c r="J13198" s="129">
        <v>1108.92</v>
      </c>
      <c r="K13198" s="101" t="s">
        <v>1388</v>
      </c>
    </row>
    <row r="13199" spans="1:11" ht="56.25" customHeight="1">
      <c r="A13199" s="98" t="s">
        <v>1832</v>
      </c>
      <c r="B13199" s="125" t="s">
        <v>1833</v>
      </c>
      <c r="C13199" s="126">
        <v>42611</v>
      </c>
      <c r="D13199" s="98" t="s">
        <v>13</v>
      </c>
      <c r="E13199" s="98">
        <v>359233</v>
      </c>
      <c r="F13199" s="98"/>
      <c r="G13199" s="127" t="s">
        <v>1834</v>
      </c>
      <c r="H13199" s="128">
        <v>4121.5600000000004</v>
      </c>
      <c r="I13199" s="128">
        <v>0</v>
      </c>
      <c r="J13199" s="129">
        <v>4121.5600000000004</v>
      </c>
      <c r="K13199" s="101" t="s">
        <v>1388</v>
      </c>
    </row>
    <row r="13200" spans="1:11" ht="56.25" customHeight="1">
      <c r="A13200" s="98" t="s">
        <v>1832</v>
      </c>
      <c r="B13200" s="125" t="s">
        <v>1833</v>
      </c>
      <c r="C13200" s="126">
        <v>42611</v>
      </c>
      <c r="D13200" s="98" t="s">
        <v>13</v>
      </c>
      <c r="E13200" s="98">
        <v>359235</v>
      </c>
      <c r="F13200" s="98"/>
      <c r="G13200" s="127" t="s">
        <v>1834</v>
      </c>
      <c r="H13200" s="128">
        <v>4121.5600000000004</v>
      </c>
      <c r="I13200" s="128">
        <v>0</v>
      </c>
      <c r="J13200" s="129">
        <v>4121.5600000000004</v>
      </c>
      <c r="K13200" s="101" t="s">
        <v>1388</v>
      </c>
    </row>
    <row r="13201" spans="1:11" ht="56.25" customHeight="1">
      <c r="A13201" s="98" t="s">
        <v>1832</v>
      </c>
      <c r="B13201" s="125" t="s">
        <v>1833</v>
      </c>
      <c r="C13201" s="126">
        <v>42611</v>
      </c>
      <c r="D13201" s="98" t="s">
        <v>13</v>
      </c>
      <c r="E13201" s="98">
        <v>359237</v>
      </c>
      <c r="F13201" s="98"/>
      <c r="G13201" s="127" t="s">
        <v>1834</v>
      </c>
      <c r="H13201" s="128">
        <v>4121.5600000000004</v>
      </c>
      <c r="I13201" s="128">
        <v>0</v>
      </c>
      <c r="J13201" s="129">
        <v>4121.5600000000004</v>
      </c>
      <c r="K13201" s="101" t="s">
        <v>1388</v>
      </c>
    </row>
    <row r="13202" spans="1:11" ht="56.25" customHeight="1">
      <c r="A13202" s="98" t="s">
        <v>1832</v>
      </c>
      <c r="B13202" s="125" t="s">
        <v>1833</v>
      </c>
      <c r="C13202" s="126">
        <v>42611</v>
      </c>
      <c r="D13202" s="98" t="s">
        <v>13</v>
      </c>
      <c r="E13202" s="98">
        <v>359239</v>
      </c>
      <c r="F13202" s="98"/>
      <c r="G13202" s="127" t="s">
        <v>1834</v>
      </c>
      <c r="H13202" s="128">
        <v>4121.5600000000004</v>
      </c>
      <c r="I13202" s="128">
        <v>0</v>
      </c>
      <c r="J13202" s="129">
        <v>4121.5600000000004</v>
      </c>
      <c r="K13202" s="101" t="s">
        <v>1388</v>
      </c>
    </row>
    <row r="13203" spans="1:11" ht="56.25" customHeight="1">
      <c r="A13203" s="98" t="s">
        <v>1832</v>
      </c>
      <c r="B13203" s="125" t="s">
        <v>1833</v>
      </c>
      <c r="C13203" s="126">
        <v>42611</v>
      </c>
      <c r="D13203" s="98" t="s">
        <v>13</v>
      </c>
      <c r="E13203" s="98">
        <v>359241</v>
      </c>
      <c r="F13203" s="98"/>
      <c r="G13203" s="127" t="s">
        <v>1834</v>
      </c>
      <c r="H13203" s="128">
        <v>4121.5600000000004</v>
      </c>
      <c r="I13203" s="128">
        <v>0</v>
      </c>
      <c r="J13203" s="129">
        <v>4121.5600000000004</v>
      </c>
      <c r="K13203" s="101" t="s">
        <v>1388</v>
      </c>
    </row>
    <row r="13204" spans="1:11" ht="56.25" customHeight="1">
      <c r="A13204" s="98" t="s">
        <v>1832</v>
      </c>
      <c r="B13204" s="125" t="s">
        <v>1833</v>
      </c>
      <c r="C13204" s="126">
        <v>42611</v>
      </c>
      <c r="D13204" s="98" t="s">
        <v>13</v>
      </c>
      <c r="E13204" s="98">
        <v>359243</v>
      </c>
      <c r="F13204" s="98"/>
      <c r="G13204" s="127" t="s">
        <v>1834</v>
      </c>
      <c r="H13204" s="128">
        <v>42220.21</v>
      </c>
      <c r="I13204" s="128">
        <v>0</v>
      </c>
      <c r="J13204" s="129">
        <v>42220.21</v>
      </c>
      <c r="K13204" s="101" t="s">
        <v>1388</v>
      </c>
    </row>
    <row r="13205" spans="1:11" ht="56.25" customHeight="1">
      <c r="A13205" s="98" t="s">
        <v>1832</v>
      </c>
      <c r="B13205" s="125" t="s">
        <v>1833</v>
      </c>
      <c r="C13205" s="126">
        <v>42611</v>
      </c>
      <c r="D13205" s="98" t="s">
        <v>13</v>
      </c>
      <c r="E13205" s="98">
        <v>359245</v>
      </c>
      <c r="F13205" s="98"/>
      <c r="G13205" s="127" t="s">
        <v>1834</v>
      </c>
      <c r="H13205" s="128">
        <v>10400.31</v>
      </c>
      <c r="I13205" s="128">
        <v>0</v>
      </c>
      <c r="J13205" s="129">
        <v>10400.31</v>
      </c>
      <c r="K13205" s="101" t="s">
        <v>1388</v>
      </c>
    </row>
    <row r="13206" spans="1:11" ht="56.25" customHeight="1">
      <c r="A13206" s="98" t="s">
        <v>1832</v>
      </c>
      <c r="B13206" s="125" t="s">
        <v>1833</v>
      </c>
      <c r="C13206" s="126">
        <v>42611</v>
      </c>
      <c r="D13206" s="98" t="s">
        <v>13</v>
      </c>
      <c r="E13206" s="98">
        <v>359247</v>
      </c>
      <c r="F13206" s="98"/>
      <c r="G13206" s="127" t="s">
        <v>1834</v>
      </c>
      <c r="H13206" s="128">
        <v>2822.14</v>
      </c>
      <c r="I13206" s="128">
        <v>0</v>
      </c>
      <c r="J13206" s="129">
        <v>2822.14</v>
      </c>
      <c r="K13206" s="101" t="s">
        <v>1388</v>
      </c>
    </row>
    <row r="13207" spans="1:11" ht="56.25" customHeight="1">
      <c r="A13207" s="98" t="s">
        <v>1832</v>
      </c>
      <c r="B13207" s="125" t="s">
        <v>1833</v>
      </c>
      <c r="C13207" s="126">
        <v>42611</v>
      </c>
      <c r="D13207" s="98" t="s">
        <v>13</v>
      </c>
      <c r="E13207" s="98">
        <v>359249</v>
      </c>
      <c r="F13207" s="98"/>
      <c r="G13207" s="127" t="s">
        <v>1834</v>
      </c>
      <c r="H13207" s="128">
        <v>8617.94</v>
      </c>
      <c r="I13207" s="128">
        <v>0</v>
      </c>
      <c r="J13207" s="129">
        <v>8617.94</v>
      </c>
      <c r="K13207" s="101" t="s">
        <v>1388</v>
      </c>
    </row>
    <row r="13208" spans="1:11" ht="56.25" customHeight="1">
      <c r="A13208" s="98" t="s">
        <v>1832</v>
      </c>
      <c r="B13208" s="125" t="s">
        <v>1833</v>
      </c>
      <c r="C13208" s="126">
        <v>42611</v>
      </c>
      <c r="D13208" s="98" t="s">
        <v>13</v>
      </c>
      <c r="E13208" s="98">
        <v>359251</v>
      </c>
      <c r="F13208" s="98"/>
      <c r="G13208" s="127" t="s">
        <v>1834</v>
      </c>
      <c r="H13208" s="128">
        <v>32030.3</v>
      </c>
      <c r="I13208" s="128">
        <v>0</v>
      </c>
      <c r="J13208" s="129">
        <v>32030.3</v>
      </c>
      <c r="K13208" s="101" t="s">
        <v>1388</v>
      </c>
    </row>
    <row r="13209" spans="1:11" ht="56.25" customHeight="1">
      <c r="A13209" s="98" t="s">
        <v>1832</v>
      </c>
      <c r="B13209" s="125" t="s">
        <v>1833</v>
      </c>
      <c r="C13209" s="126">
        <v>42611</v>
      </c>
      <c r="D13209" s="98" t="s">
        <v>13</v>
      </c>
      <c r="E13209" s="98">
        <v>359253</v>
      </c>
      <c r="F13209" s="98"/>
      <c r="G13209" s="127" t="s">
        <v>1834</v>
      </c>
      <c r="H13209" s="128">
        <v>32030.3</v>
      </c>
      <c r="I13209" s="128">
        <v>0</v>
      </c>
      <c r="J13209" s="129">
        <v>32030.3</v>
      </c>
      <c r="K13209" s="101" t="s">
        <v>1388</v>
      </c>
    </row>
    <row r="13210" spans="1:11" ht="56.25" customHeight="1">
      <c r="A13210" s="98" t="s">
        <v>1832</v>
      </c>
      <c r="B13210" s="125" t="s">
        <v>1833</v>
      </c>
      <c r="C13210" s="126">
        <v>42611</v>
      </c>
      <c r="D13210" s="98" t="s">
        <v>13</v>
      </c>
      <c r="E13210" s="98">
        <v>359255</v>
      </c>
      <c r="F13210" s="98"/>
      <c r="G13210" s="127" t="s">
        <v>1834</v>
      </c>
      <c r="H13210" s="128">
        <v>32030.3</v>
      </c>
      <c r="I13210" s="128">
        <v>0</v>
      </c>
      <c r="J13210" s="129">
        <v>32030.3</v>
      </c>
      <c r="K13210" s="101" t="s">
        <v>1388</v>
      </c>
    </row>
    <row r="13211" spans="1:11" ht="56.25" customHeight="1">
      <c r="A13211" s="98" t="s">
        <v>1832</v>
      </c>
      <c r="B13211" s="125" t="s">
        <v>1833</v>
      </c>
      <c r="C13211" s="126">
        <v>42611</v>
      </c>
      <c r="D13211" s="98" t="s">
        <v>13</v>
      </c>
      <c r="E13211" s="98">
        <v>359257</v>
      </c>
      <c r="F13211" s="98"/>
      <c r="G13211" s="127" t="s">
        <v>1834</v>
      </c>
      <c r="H13211" s="128">
        <v>32030.3</v>
      </c>
      <c r="I13211" s="128">
        <v>0</v>
      </c>
      <c r="J13211" s="129">
        <v>32030.3</v>
      </c>
      <c r="K13211" s="101" t="s">
        <v>1388</v>
      </c>
    </row>
    <row r="13212" spans="1:11" ht="56.25" customHeight="1">
      <c r="A13212" s="98" t="s">
        <v>1832</v>
      </c>
      <c r="B13212" s="125" t="s">
        <v>1833</v>
      </c>
      <c r="C13212" s="126">
        <v>42611</v>
      </c>
      <c r="D13212" s="98" t="s">
        <v>13</v>
      </c>
      <c r="E13212" s="98">
        <v>359259</v>
      </c>
      <c r="F13212" s="98"/>
      <c r="G13212" s="127" t="s">
        <v>1834</v>
      </c>
      <c r="H13212" s="128">
        <v>32030.3</v>
      </c>
      <c r="I13212" s="128">
        <v>0</v>
      </c>
      <c r="J13212" s="129">
        <v>32030.3</v>
      </c>
      <c r="K13212" s="101" t="s">
        <v>1388</v>
      </c>
    </row>
    <row r="13213" spans="1:11" ht="56.25" customHeight="1">
      <c r="A13213" s="98" t="s">
        <v>1832</v>
      </c>
      <c r="B13213" s="125" t="s">
        <v>1833</v>
      </c>
      <c r="C13213" s="126">
        <v>42611</v>
      </c>
      <c r="D13213" s="98" t="s">
        <v>13</v>
      </c>
      <c r="E13213" s="98">
        <v>359261</v>
      </c>
      <c r="F13213" s="98"/>
      <c r="G13213" s="127" t="s">
        <v>1834</v>
      </c>
      <c r="H13213" s="128">
        <v>38250.879999999997</v>
      </c>
      <c r="I13213" s="128">
        <v>0</v>
      </c>
      <c r="J13213" s="129">
        <v>38250.879999999997</v>
      </c>
      <c r="K13213" s="101" t="s">
        <v>1388</v>
      </c>
    </row>
    <row r="13214" spans="1:11" ht="56.25" customHeight="1">
      <c r="A13214" s="98" t="s">
        <v>1832</v>
      </c>
      <c r="B13214" s="125" t="s">
        <v>1833</v>
      </c>
      <c r="C13214" s="126">
        <v>42611</v>
      </c>
      <c r="D13214" s="98" t="s">
        <v>13</v>
      </c>
      <c r="E13214" s="98">
        <v>359263</v>
      </c>
      <c r="F13214" s="98"/>
      <c r="G13214" s="127" t="s">
        <v>1834</v>
      </c>
      <c r="H13214" s="128">
        <v>3012.64</v>
      </c>
      <c r="I13214" s="128">
        <v>0</v>
      </c>
      <c r="J13214" s="129">
        <v>3012.64</v>
      </c>
      <c r="K13214" s="101" t="s">
        <v>1388</v>
      </c>
    </row>
    <row r="13215" spans="1:11" ht="56.25" customHeight="1">
      <c r="A13215" s="98" t="s">
        <v>1832</v>
      </c>
      <c r="B13215" s="125" t="s">
        <v>1833</v>
      </c>
      <c r="C13215" s="126">
        <v>42611</v>
      </c>
      <c r="D13215" s="98" t="s">
        <v>13</v>
      </c>
      <c r="E13215" s="98">
        <v>359265</v>
      </c>
      <c r="F13215" s="98"/>
      <c r="G13215" s="127" t="s">
        <v>1834</v>
      </c>
      <c r="H13215" s="128">
        <v>3758.39</v>
      </c>
      <c r="I13215" s="128">
        <v>0</v>
      </c>
      <c r="J13215" s="129">
        <v>3758.39</v>
      </c>
      <c r="K13215" s="101" t="s">
        <v>1388</v>
      </c>
    </row>
    <row r="13216" spans="1:11" ht="56.25" customHeight="1">
      <c r="A13216" s="98" t="s">
        <v>1832</v>
      </c>
      <c r="B13216" s="125" t="s">
        <v>1833</v>
      </c>
      <c r="C13216" s="126">
        <v>42611</v>
      </c>
      <c r="D13216" s="98" t="s">
        <v>13</v>
      </c>
      <c r="E13216" s="98">
        <v>359267</v>
      </c>
      <c r="F13216" s="98"/>
      <c r="G13216" s="127" t="s">
        <v>1834</v>
      </c>
      <c r="H13216" s="128">
        <v>2783.24</v>
      </c>
      <c r="I13216" s="128">
        <v>0</v>
      </c>
      <c r="J13216" s="129">
        <v>2783.24</v>
      </c>
      <c r="K13216" s="101" t="s">
        <v>1388</v>
      </c>
    </row>
    <row r="13217" spans="1:11" ht="56.25" customHeight="1">
      <c r="A13217" s="98" t="s">
        <v>1832</v>
      </c>
      <c r="B13217" s="125" t="s">
        <v>1833</v>
      </c>
      <c r="C13217" s="126">
        <v>42611</v>
      </c>
      <c r="D13217" s="98" t="s">
        <v>13</v>
      </c>
      <c r="E13217" s="98">
        <v>359269</v>
      </c>
      <c r="F13217" s="98"/>
      <c r="G13217" s="127" t="s">
        <v>1834</v>
      </c>
      <c r="H13217" s="128">
        <v>10634.23</v>
      </c>
      <c r="I13217" s="128">
        <v>0</v>
      </c>
      <c r="J13217" s="129">
        <v>10634.23</v>
      </c>
      <c r="K13217" s="101" t="s">
        <v>1388</v>
      </c>
    </row>
    <row r="13218" spans="1:11" ht="56.25" customHeight="1">
      <c r="A13218" s="98" t="s">
        <v>1832</v>
      </c>
      <c r="B13218" s="125" t="s">
        <v>1833</v>
      </c>
      <c r="C13218" s="126">
        <v>42611</v>
      </c>
      <c r="D13218" s="98" t="s">
        <v>13</v>
      </c>
      <c r="E13218" s="98">
        <v>359271</v>
      </c>
      <c r="F13218" s="98"/>
      <c r="G13218" s="127" t="s">
        <v>1834</v>
      </c>
      <c r="H13218" s="128">
        <v>7875.14</v>
      </c>
      <c r="I13218" s="128">
        <v>0</v>
      </c>
      <c r="J13218" s="129">
        <v>7875.14</v>
      </c>
      <c r="K13218" s="101" t="s">
        <v>1388</v>
      </c>
    </row>
    <row r="13219" spans="1:11" ht="56.25" customHeight="1">
      <c r="A13219" s="98" t="s">
        <v>1832</v>
      </c>
      <c r="B13219" s="125" t="s">
        <v>1833</v>
      </c>
      <c r="C13219" s="126">
        <v>42611</v>
      </c>
      <c r="D13219" s="98" t="s">
        <v>13</v>
      </c>
      <c r="E13219" s="98">
        <v>359273</v>
      </c>
      <c r="F13219" s="98"/>
      <c r="G13219" s="127" t="s">
        <v>1834</v>
      </c>
      <c r="H13219" s="128">
        <v>8524.1</v>
      </c>
      <c r="I13219" s="128">
        <v>0</v>
      </c>
      <c r="J13219" s="129">
        <v>8524.1</v>
      </c>
      <c r="K13219" s="101" t="s">
        <v>1388</v>
      </c>
    </row>
    <row r="13220" spans="1:11" ht="56.25" customHeight="1">
      <c r="A13220" s="98" t="s">
        <v>1832</v>
      </c>
      <c r="B13220" s="125" t="s">
        <v>1833</v>
      </c>
      <c r="C13220" s="126">
        <v>42611</v>
      </c>
      <c r="D13220" s="98" t="s">
        <v>13</v>
      </c>
      <c r="E13220" s="98">
        <v>359275</v>
      </c>
      <c r="F13220" s="98"/>
      <c r="G13220" s="127" t="s">
        <v>1834</v>
      </c>
      <c r="H13220" s="128">
        <v>21629.99</v>
      </c>
      <c r="I13220" s="128">
        <v>0</v>
      </c>
      <c r="J13220" s="129">
        <v>21629.99</v>
      </c>
      <c r="K13220" s="101" t="s">
        <v>1388</v>
      </c>
    </row>
    <row r="13221" spans="1:11" ht="56.25" customHeight="1">
      <c r="A13221" s="98" t="s">
        <v>1832</v>
      </c>
      <c r="B13221" s="125" t="s">
        <v>1833</v>
      </c>
      <c r="C13221" s="126">
        <v>42611</v>
      </c>
      <c r="D13221" s="98" t="s">
        <v>13</v>
      </c>
      <c r="E13221" s="98">
        <v>359277</v>
      </c>
      <c r="F13221" s="98"/>
      <c r="G13221" s="127" t="s">
        <v>1834</v>
      </c>
      <c r="H13221" s="128">
        <v>23412.36</v>
      </c>
      <c r="I13221" s="128">
        <v>0</v>
      </c>
      <c r="J13221" s="129">
        <v>23412.36</v>
      </c>
      <c r="K13221" s="101" t="s">
        <v>1388</v>
      </c>
    </row>
    <row r="13222" spans="1:11" ht="56.25" customHeight="1">
      <c r="A13222" s="98" t="s">
        <v>1832</v>
      </c>
      <c r="B13222" s="125" t="s">
        <v>1833</v>
      </c>
      <c r="C13222" s="126">
        <v>42611</v>
      </c>
      <c r="D13222" s="98" t="s">
        <v>13</v>
      </c>
      <c r="E13222" s="98">
        <v>359279</v>
      </c>
      <c r="F13222" s="98"/>
      <c r="G13222" s="127" t="s">
        <v>1834</v>
      </c>
      <c r="H13222" s="128">
        <v>29208.17</v>
      </c>
      <c r="I13222" s="128">
        <v>0</v>
      </c>
      <c r="J13222" s="129">
        <v>29208.17</v>
      </c>
      <c r="K13222" s="101" t="s">
        <v>1388</v>
      </c>
    </row>
    <row r="13223" spans="1:11" ht="56.25" customHeight="1">
      <c r="A13223" s="98" t="s">
        <v>1832</v>
      </c>
      <c r="B13223" s="125" t="s">
        <v>1833</v>
      </c>
      <c r="C13223" s="126">
        <v>42611</v>
      </c>
      <c r="D13223" s="98" t="s">
        <v>13</v>
      </c>
      <c r="E13223" s="98">
        <v>359282</v>
      </c>
      <c r="F13223" s="98"/>
      <c r="G13223" s="127" t="s">
        <v>1834</v>
      </c>
      <c r="H13223" s="128">
        <v>1749259.59</v>
      </c>
      <c r="I13223" s="128">
        <v>0</v>
      </c>
      <c r="J13223" s="129">
        <v>1749259.59</v>
      </c>
      <c r="K13223" s="101" t="s">
        <v>1388</v>
      </c>
    </row>
    <row r="13224" spans="1:11" ht="56.25" customHeight="1">
      <c r="A13224" s="98" t="s">
        <v>1832</v>
      </c>
      <c r="B13224" s="125" t="s">
        <v>1833</v>
      </c>
      <c r="C13224" s="126">
        <v>42611</v>
      </c>
      <c r="D13224" s="98" t="s">
        <v>13</v>
      </c>
      <c r="E13224" s="98">
        <v>359284</v>
      </c>
      <c r="F13224" s="98"/>
      <c r="G13224" s="127" t="s">
        <v>1834</v>
      </c>
      <c r="H13224" s="128">
        <v>1749259.59</v>
      </c>
      <c r="I13224" s="128">
        <v>0</v>
      </c>
      <c r="J13224" s="129">
        <v>1749259.59</v>
      </c>
      <c r="K13224" s="101" t="s">
        <v>1388</v>
      </c>
    </row>
    <row r="13225" spans="1:11" ht="56.25" customHeight="1">
      <c r="A13225" s="98" t="s">
        <v>1832</v>
      </c>
      <c r="B13225" s="125" t="s">
        <v>1833</v>
      </c>
      <c r="C13225" s="126">
        <v>42611</v>
      </c>
      <c r="D13225" s="98" t="s">
        <v>13</v>
      </c>
      <c r="E13225" s="98">
        <v>359286</v>
      </c>
      <c r="F13225" s="98"/>
      <c r="G13225" s="127" t="s">
        <v>1834</v>
      </c>
      <c r="H13225" s="128">
        <v>1749259.59</v>
      </c>
      <c r="I13225" s="128">
        <v>0</v>
      </c>
      <c r="J13225" s="129">
        <v>1749259.59</v>
      </c>
      <c r="K13225" s="101" t="s">
        <v>1388</v>
      </c>
    </row>
    <row r="13226" spans="1:11" ht="56.25" customHeight="1">
      <c r="A13226" s="98" t="s">
        <v>1832</v>
      </c>
      <c r="B13226" s="125" t="s">
        <v>1833</v>
      </c>
      <c r="C13226" s="126">
        <v>42611</v>
      </c>
      <c r="D13226" s="98" t="s">
        <v>13</v>
      </c>
      <c r="E13226" s="98">
        <v>359288</v>
      </c>
      <c r="F13226" s="98"/>
      <c r="G13226" s="127" t="s">
        <v>1834</v>
      </c>
      <c r="H13226" s="128">
        <v>1749259.59</v>
      </c>
      <c r="I13226" s="128">
        <v>0</v>
      </c>
      <c r="J13226" s="129">
        <v>1749259.59</v>
      </c>
      <c r="K13226" s="101" t="s">
        <v>1388</v>
      </c>
    </row>
    <row r="13227" spans="1:11" ht="56.25" customHeight="1">
      <c r="A13227" s="98" t="s">
        <v>1832</v>
      </c>
      <c r="B13227" s="125" t="s">
        <v>1833</v>
      </c>
      <c r="C13227" s="126">
        <v>42611</v>
      </c>
      <c r="D13227" s="98" t="s">
        <v>13</v>
      </c>
      <c r="E13227" s="98">
        <v>359290</v>
      </c>
      <c r="F13227" s="98"/>
      <c r="G13227" s="127" t="s">
        <v>1834</v>
      </c>
      <c r="H13227" s="128">
        <v>4804546.9800000004</v>
      </c>
      <c r="I13227" s="128">
        <v>0</v>
      </c>
      <c r="J13227" s="129">
        <v>4804546.9800000004</v>
      </c>
      <c r="K13227" s="101" t="s">
        <v>1388</v>
      </c>
    </row>
    <row r="13228" spans="1:11" ht="56.25" customHeight="1">
      <c r="A13228" s="98" t="s">
        <v>1832</v>
      </c>
      <c r="B13228" s="125" t="s">
        <v>1833</v>
      </c>
      <c r="C13228" s="126">
        <v>42611</v>
      </c>
      <c r="D13228" s="98" t="s">
        <v>13</v>
      </c>
      <c r="E13228" s="98">
        <v>359292</v>
      </c>
      <c r="F13228" s="98"/>
      <c r="G13228" s="127" t="s">
        <v>1834</v>
      </c>
      <c r="H13228" s="128">
        <v>4804546.9800000004</v>
      </c>
      <c r="I13228" s="128">
        <v>0</v>
      </c>
      <c r="J13228" s="129">
        <v>4804546.9800000004</v>
      </c>
      <c r="K13228" s="101" t="s">
        <v>1388</v>
      </c>
    </row>
    <row r="13229" spans="1:11" ht="56.25" customHeight="1">
      <c r="A13229" s="98" t="s">
        <v>1832</v>
      </c>
      <c r="B13229" s="125" t="s">
        <v>1833</v>
      </c>
      <c r="C13229" s="126">
        <v>42611</v>
      </c>
      <c r="D13229" s="98" t="s">
        <v>13</v>
      </c>
      <c r="E13229" s="98">
        <v>359294</v>
      </c>
      <c r="F13229" s="98"/>
      <c r="G13229" s="127" t="s">
        <v>1834</v>
      </c>
      <c r="H13229" s="128">
        <v>4804546.9800000004</v>
      </c>
      <c r="I13229" s="128">
        <v>0</v>
      </c>
      <c r="J13229" s="129">
        <v>4804546.9800000004</v>
      </c>
      <c r="K13229" s="101" t="s">
        <v>1388</v>
      </c>
    </row>
    <row r="13230" spans="1:11" ht="56.25" customHeight="1">
      <c r="A13230" s="98" t="s">
        <v>1832</v>
      </c>
      <c r="B13230" s="125" t="s">
        <v>1833</v>
      </c>
      <c r="C13230" s="126">
        <v>42611</v>
      </c>
      <c r="D13230" s="98" t="s">
        <v>13</v>
      </c>
      <c r="E13230" s="98">
        <v>359296</v>
      </c>
      <c r="F13230" s="98"/>
      <c r="G13230" s="127" t="s">
        <v>1834</v>
      </c>
      <c r="H13230" s="128">
        <v>4804546.9800000004</v>
      </c>
      <c r="I13230" s="128">
        <v>0</v>
      </c>
      <c r="J13230" s="129">
        <v>4804546.9800000004</v>
      </c>
      <c r="K13230" s="101" t="s">
        <v>1388</v>
      </c>
    </row>
    <row r="13231" spans="1:11" ht="56.25" customHeight="1">
      <c r="A13231" s="98" t="s">
        <v>1832</v>
      </c>
      <c r="B13231" s="125" t="s">
        <v>1833</v>
      </c>
      <c r="C13231" s="126">
        <v>42611</v>
      </c>
      <c r="D13231" s="98" t="s">
        <v>13</v>
      </c>
      <c r="E13231" s="98">
        <v>359298</v>
      </c>
      <c r="F13231" s="98"/>
      <c r="G13231" s="127" t="s">
        <v>1834</v>
      </c>
      <c r="H13231" s="128">
        <v>4069944.02</v>
      </c>
      <c r="I13231" s="128">
        <v>0</v>
      </c>
      <c r="J13231" s="129">
        <v>4069944.02</v>
      </c>
      <c r="K13231" s="101" t="s">
        <v>1388</v>
      </c>
    </row>
    <row r="13232" spans="1:11" ht="56.25" customHeight="1">
      <c r="A13232" s="98" t="s">
        <v>1832</v>
      </c>
      <c r="B13232" s="125" t="s">
        <v>1833</v>
      </c>
      <c r="C13232" s="126">
        <v>42611</v>
      </c>
      <c r="D13232" s="98" t="s">
        <v>13</v>
      </c>
      <c r="E13232" s="98">
        <v>359300</v>
      </c>
      <c r="F13232" s="98"/>
      <c r="G13232" s="127" t="s">
        <v>1834</v>
      </c>
      <c r="H13232" s="128">
        <v>4069944.02</v>
      </c>
      <c r="I13232" s="128">
        <v>0</v>
      </c>
      <c r="J13232" s="129">
        <v>4069944.02</v>
      </c>
      <c r="K13232" s="101" t="s">
        <v>1388</v>
      </c>
    </row>
    <row r="13233" spans="1:11" ht="56.25" customHeight="1">
      <c r="A13233" s="98" t="s">
        <v>1832</v>
      </c>
      <c r="B13233" s="125" t="s">
        <v>1833</v>
      </c>
      <c r="C13233" s="126">
        <v>42611</v>
      </c>
      <c r="D13233" s="98" t="s">
        <v>13</v>
      </c>
      <c r="E13233" s="98">
        <v>359302</v>
      </c>
      <c r="F13233" s="98"/>
      <c r="G13233" s="127" t="s">
        <v>1834</v>
      </c>
      <c r="H13233" s="128">
        <v>4069944.02</v>
      </c>
      <c r="I13233" s="128">
        <v>0</v>
      </c>
      <c r="J13233" s="129">
        <v>4069944.02</v>
      </c>
      <c r="K13233" s="101" t="s">
        <v>1388</v>
      </c>
    </row>
    <row r="13234" spans="1:11" ht="56.25" customHeight="1">
      <c r="A13234" s="98" t="s">
        <v>1832</v>
      </c>
      <c r="B13234" s="125" t="s">
        <v>1833</v>
      </c>
      <c r="C13234" s="126">
        <v>42611</v>
      </c>
      <c r="D13234" s="98" t="s">
        <v>13</v>
      </c>
      <c r="E13234" s="98">
        <v>359304</v>
      </c>
      <c r="F13234" s="98"/>
      <c r="G13234" s="127" t="s">
        <v>1834</v>
      </c>
      <c r="H13234" s="128">
        <v>4069944.02</v>
      </c>
      <c r="I13234" s="128">
        <v>0</v>
      </c>
      <c r="J13234" s="129">
        <v>4069944.02</v>
      </c>
      <c r="K13234" s="101" t="s">
        <v>1388</v>
      </c>
    </row>
    <row r="13235" spans="1:11" ht="56.25" customHeight="1">
      <c r="A13235" s="98" t="s">
        <v>1832</v>
      </c>
      <c r="B13235" s="125" t="s">
        <v>1833</v>
      </c>
      <c r="C13235" s="126">
        <v>42611</v>
      </c>
      <c r="D13235" s="98" t="s">
        <v>13</v>
      </c>
      <c r="E13235" s="98">
        <v>359306</v>
      </c>
      <c r="F13235" s="98"/>
      <c r="G13235" s="127" t="s">
        <v>1834</v>
      </c>
      <c r="H13235" s="128">
        <v>11178579.369999999</v>
      </c>
      <c r="I13235" s="128">
        <v>0</v>
      </c>
      <c r="J13235" s="129">
        <v>11178579.369999999</v>
      </c>
      <c r="K13235" s="101" t="s">
        <v>1388</v>
      </c>
    </row>
    <row r="13236" spans="1:11" ht="56.25" customHeight="1">
      <c r="A13236" s="98" t="s">
        <v>1832</v>
      </c>
      <c r="B13236" s="125" t="s">
        <v>1833</v>
      </c>
      <c r="C13236" s="126">
        <v>42611</v>
      </c>
      <c r="D13236" s="98" t="s">
        <v>13</v>
      </c>
      <c r="E13236" s="98">
        <v>359308</v>
      </c>
      <c r="F13236" s="98"/>
      <c r="G13236" s="127" t="s">
        <v>1834</v>
      </c>
      <c r="H13236" s="128">
        <v>11178579.369999999</v>
      </c>
      <c r="I13236" s="128">
        <v>0</v>
      </c>
      <c r="J13236" s="129">
        <v>11178579.369999999</v>
      </c>
      <c r="K13236" s="101" t="s">
        <v>1388</v>
      </c>
    </row>
    <row r="13237" spans="1:11" ht="56.25" customHeight="1">
      <c r="A13237" s="98" t="s">
        <v>1832</v>
      </c>
      <c r="B13237" s="125" t="s">
        <v>1833</v>
      </c>
      <c r="C13237" s="126">
        <v>42611</v>
      </c>
      <c r="D13237" s="98" t="s">
        <v>13</v>
      </c>
      <c r="E13237" s="98">
        <v>359310</v>
      </c>
      <c r="F13237" s="98"/>
      <c r="G13237" s="127" t="s">
        <v>1834</v>
      </c>
      <c r="H13237" s="128">
        <v>11178579.369999999</v>
      </c>
      <c r="I13237" s="128">
        <v>0</v>
      </c>
      <c r="J13237" s="129">
        <v>11178579.369999999</v>
      </c>
      <c r="K13237" s="101" t="s">
        <v>1388</v>
      </c>
    </row>
    <row r="13238" spans="1:11" ht="56.25" customHeight="1">
      <c r="A13238" s="98" t="s">
        <v>1832</v>
      </c>
      <c r="B13238" s="125" t="s">
        <v>1833</v>
      </c>
      <c r="C13238" s="126">
        <v>42611</v>
      </c>
      <c r="D13238" s="98" t="s">
        <v>13</v>
      </c>
      <c r="E13238" s="98">
        <v>359312</v>
      </c>
      <c r="F13238" s="98"/>
      <c r="G13238" s="127" t="s">
        <v>1834</v>
      </c>
      <c r="H13238" s="128">
        <v>11178579.369999999</v>
      </c>
      <c r="I13238" s="128">
        <v>0</v>
      </c>
      <c r="J13238" s="129">
        <v>11178579.369999999</v>
      </c>
      <c r="K13238" s="101" t="s">
        <v>1388</v>
      </c>
    </row>
    <row r="13239" spans="1:11" ht="56.25" customHeight="1">
      <c r="A13239" s="98" t="s">
        <v>1832</v>
      </c>
      <c r="B13239" s="125" t="s">
        <v>1833</v>
      </c>
      <c r="C13239" s="126">
        <v>42611</v>
      </c>
      <c r="D13239" s="98" t="s">
        <v>13</v>
      </c>
      <c r="E13239" s="98">
        <v>359314</v>
      </c>
      <c r="F13239" s="98"/>
      <c r="G13239" s="127" t="s">
        <v>1834</v>
      </c>
      <c r="H13239" s="128">
        <v>2056643.5</v>
      </c>
      <c r="I13239" s="128">
        <v>0</v>
      </c>
      <c r="J13239" s="129">
        <v>2056643.5</v>
      </c>
      <c r="K13239" s="101" t="s">
        <v>1388</v>
      </c>
    </row>
    <row r="13240" spans="1:11" ht="56.25" customHeight="1">
      <c r="A13240" s="98" t="s">
        <v>1832</v>
      </c>
      <c r="B13240" s="125" t="s">
        <v>1833</v>
      </c>
      <c r="C13240" s="126">
        <v>42611</v>
      </c>
      <c r="D13240" s="98" t="s">
        <v>13</v>
      </c>
      <c r="E13240" s="98">
        <v>359316</v>
      </c>
      <c r="F13240" s="98"/>
      <c r="G13240" s="127" t="s">
        <v>1834</v>
      </c>
      <c r="H13240" s="128">
        <v>2056643.5</v>
      </c>
      <c r="I13240" s="128">
        <v>0</v>
      </c>
      <c r="J13240" s="129">
        <v>2056643.5</v>
      </c>
      <c r="K13240" s="101" t="s">
        <v>1388</v>
      </c>
    </row>
    <row r="13241" spans="1:11" ht="56.25" customHeight="1">
      <c r="A13241" s="98" t="s">
        <v>1832</v>
      </c>
      <c r="B13241" s="125" t="s">
        <v>1833</v>
      </c>
      <c r="C13241" s="126">
        <v>42611</v>
      </c>
      <c r="D13241" s="98" t="s">
        <v>13</v>
      </c>
      <c r="E13241" s="98">
        <v>359318</v>
      </c>
      <c r="F13241" s="98"/>
      <c r="G13241" s="127" t="s">
        <v>1834</v>
      </c>
      <c r="H13241" s="128">
        <v>2056643.5</v>
      </c>
      <c r="I13241" s="128">
        <v>0</v>
      </c>
      <c r="J13241" s="129">
        <v>2056643.5</v>
      </c>
      <c r="K13241" s="101" t="s">
        <v>1388</v>
      </c>
    </row>
    <row r="13242" spans="1:11" ht="56.25" customHeight="1">
      <c r="A13242" s="98" t="s">
        <v>1832</v>
      </c>
      <c r="B13242" s="125" t="s">
        <v>1833</v>
      </c>
      <c r="C13242" s="126">
        <v>42611</v>
      </c>
      <c r="D13242" s="98" t="s">
        <v>13</v>
      </c>
      <c r="E13242" s="98">
        <v>359320</v>
      </c>
      <c r="F13242" s="98"/>
      <c r="G13242" s="127" t="s">
        <v>1834</v>
      </c>
      <c r="H13242" s="128">
        <v>2056643.5</v>
      </c>
      <c r="I13242" s="128">
        <v>0</v>
      </c>
      <c r="J13242" s="129">
        <v>2056643.5</v>
      </c>
      <c r="K13242" s="101" t="s">
        <v>1388</v>
      </c>
    </row>
    <row r="13243" spans="1:11" ht="56.25" customHeight="1">
      <c r="A13243" s="98" t="s">
        <v>1832</v>
      </c>
      <c r="B13243" s="125" t="s">
        <v>1833</v>
      </c>
      <c r="C13243" s="126">
        <v>42611</v>
      </c>
      <c r="D13243" s="98" t="s">
        <v>13</v>
      </c>
      <c r="E13243" s="98">
        <v>359322</v>
      </c>
      <c r="F13243" s="98"/>
      <c r="G13243" s="127" t="s">
        <v>1834</v>
      </c>
      <c r="H13243" s="128">
        <v>154124.51</v>
      </c>
      <c r="I13243" s="128">
        <v>0</v>
      </c>
      <c r="J13243" s="129">
        <v>154124.51</v>
      </c>
      <c r="K13243" s="101" t="s">
        <v>1388</v>
      </c>
    </row>
    <row r="13244" spans="1:11" ht="56.25" customHeight="1">
      <c r="A13244" s="98" t="s">
        <v>1832</v>
      </c>
      <c r="B13244" s="125" t="s">
        <v>1833</v>
      </c>
      <c r="C13244" s="126">
        <v>42611</v>
      </c>
      <c r="D13244" s="98" t="s">
        <v>13</v>
      </c>
      <c r="E13244" s="98">
        <v>359324</v>
      </c>
      <c r="F13244" s="98"/>
      <c r="G13244" s="127" t="s">
        <v>1834</v>
      </c>
      <c r="H13244" s="128">
        <v>2305758.2999999998</v>
      </c>
      <c r="I13244" s="128">
        <v>0</v>
      </c>
      <c r="J13244" s="129">
        <v>2305758.2999999998</v>
      </c>
      <c r="K13244" s="101" t="s">
        <v>1388</v>
      </c>
    </row>
    <row r="13245" spans="1:11" ht="56.25" customHeight="1">
      <c r="A13245" s="98" t="s">
        <v>1832</v>
      </c>
      <c r="B13245" s="125" t="s">
        <v>1833</v>
      </c>
      <c r="C13245" s="126">
        <v>42611</v>
      </c>
      <c r="D13245" s="98" t="s">
        <v>13</v>
      </c>
      <c r="E13245" s="98">
        <v>359326</v>
      </c>
      <c r="F13245" s="98"/>
      <c r="G13245" s="127" t="s">
        <v>1834</v>
      </c>
      <c r="H13245" s="128">
        <v>1560045.02</v>
      </c>
      <c r="I13245" s="128">
        <v>0</v>
      </c>
      <c r="J13245" s="129">
        <v>1560045.02</v>
      </c>
      <c r="K13245" s="101" t="s">
        <v>1388</v>
      </c>
    </row>
    <row r="13246" spans="1:11" ht="56.25" customHeight="1">
      <c r="A13246" s="98" t="s">
        <v>1832</v>
      </c>
      <c r="B13246" s="125" t="s">
        <v>1833</v>
      </c>
      <c r="C13246" s="126">
        <v>42611</v>
      </c>
      <c r="D13246" s="98" t="s">
        <v>13</v>
      </c>
      <c r="E13246" s="98">
        <v>359328</v>
      </c>
      <c r="F13246" s="98"/>
      <c r="G13246" s="127" t="s">
        <v>1834</v>
      </c>
      <c r="H13246" s="128">
        <v>1292692.02</v>
      </c>
      <c r="I13246" s="128">
        <v>0</v>
      </c>
      <c r="J13246" s="129">
        <v>1292692.02</v>
      </c>
      <c r="K13246" s="101" t="s">
        <v>1388</v>
      </c>
    </row>
    <row r="13247" spans="1:11" ht="56.25" customHeight="1">
      <c r="A13247" s="98" t="s">
        <v>1832</v>
      </c>
      <c r="B13247" s="125" t="s">
        <v>1833</v>
      </c>
      <c r="C13247" s="126">
        <v>42611</v>
      </c>
      <c r="D13247" s="98" t="s">
        <v>13</v>
      </c>
      <c r="E13247" s="98">
        <v>359330</v>
      </c>
      <c r="F13247" s="98"/>
      <c r="G13247" s="127" t="s">
        <v>1834</v>
      </c>
      <c r="H13247" s="128">
        <v>6333036</v>
      </c>
      <c r="I13247" s="128">
        <v>0</v>
      </c>
      <c r="J13247" s="129">
        <v>6333036</v>
      </c>
      <c r="K13247" s="101" t="s">
        <v>1388</v>
      </c>
    </row>
    <row r="13248" spans="1:11" ht="56.25" customHeight="1">
      <c r="A13248" s="98" t="s">
        <v>1832</v>
      </c>
      <c r="B13248" s="125" t="s">
        <v>1833</v>
      </c>
      <c r="C13248" s="126">
        <v>42611</v>
      </c>
      <c r="D13248" s="98" t="s">
        <v>13</v>
      </c>
      <c r="E13248" s="98">
        <v>359332</v>
      </c>
      <c r="F13248" s="98"/>
      <c r="G13248" s="127" t="s">
        <v>1834</v>
      </c>
      <c r="H13248" s="128">
        <v>1095042.6599999999</v>
      </c>
      <c r="I13248" s="128">
        <v>0</v>
      </c>
      <c r="J13248" s="129">
        <v>1095042.6599999999</v>
      </c>
      <c r="K13248" s="101" t="s">
        <v>1388</v>
      </c>
    </row>
    <row r="13249" spans="1:11" ht="56.25" customHeight="1">
      <c r="A13249" s="98" t="s">
        <v>1832</v>
      </c>
      <c r="B13249" s="125" t="s">
        <v>1833</v>
      </c>
      <c r="C13249" s="126">
        <v>42611</v>
      </c>
      <c r="D13249" s="98" t="s">
        <v>13</v>
      </c>
      <c r="E13249" s="98">
        <v>359334</v>
      </c>
      <c r="F13249" s="98"/>
      <c r="G13249" s="127" t="s">
        <v>1834</v>
      </c>
      <c r="H13249" s="128">
        <v>1321518.0800000001</v>
      </c>
      <c r="I13249" s="128">
        <v>0</v>
      </c>
      <c r="J13249" s="129">
        <v>1321518.0800000001</v>
      </c>
      <c r="K13249" s="101" t="s">
        <v>1388</v>
      </c>
    </row>
    <row r="13250" spans="1:11" ht="56.25" customHeight="1">
      <c r="A13250" s="98" t="s">
        <v>1832</v>
      </c>
      <c r="B13250" s="125" t="s">
        <v>1833</v>
      </c>
      <c r="C13250" s="126">
        <v>42611</v>
      </c>
      <c r="D13250" s="98" t="s">
        <v>13</v>
      </c>
      <c r="E13250" s="98">
        <v>359336</v>
      </c>
      <c r="F13250" s="98"/>
      <c r="G13250" s="127" t="s">
        <v>1834</v>
      </c>
      <c r="H13250" s="128">
        <v>358596.35</v>
      </c>
      <c r="I13250" s="128">
        <v>0</v>
      </c>
      <c r="J13250" s="129">
        <v>358596.35</v>
      </c>
      <c r="K13250" s="101" t="s">
        <v>1388</v>
      </c>
    </row>
    <row r="13251" spans="1:11" ht="56.25" customHeight="1">
      <c r="A13251" s="98" t="s">
        <v>1832</v>
      </c>
      <c r="B13251" s="125" t="s">
        <v>1833</v>
      </c>
      <c r="C13251" s="126">
        <v>42611</v>
      </c>
      <c r="D13251" s="98" t="s">
        <v>13</v>
      </c>
      <c r="E13251" s="98">
        <v>359338</v>
      </c>
      <c r="F13251" s="98"/>
      <c r="G13251" s="127" t="s">
        <v>1834</v>
      </c>
      <c r="H13251" s="128">
        <v>984926.9</v>
      </c>
      <c r="I13251" s="128">
        <v>0</v>
      </c>
      <c r="J13251" s="129">
        <v>984926.9</v>
      </c>
      <c r="K13251" s="101" t="s">
        <v>1388</v>
      </c>
    </row>
    <row r="13252" spans="1:11" ht="56.25" customHeight="1">
      <c r="A13252" s="98" t="s">
        <v>1832</v>
      </c>
      <c r="B13252" s="125" t="s">
        <v>1833</v>
      </c>
      <c r="C13252" s="126">
        <v>42611</v>
      </c>
      <c r="D13252" s="98" t="s">
        <v>13</v>
      </c>
      <c r="E13252" s="98">
        <v>359340</v>
      </c>
      <c r="F13252" s="98"/>
      <c r="G13252" s="127" t="s">
        <v>1834</v>
      </c>
      <c r="H13252" s="128">
        <v>14734863.74</v>
      </c>
      <c r="I13252" s="128">
        <v>0</v>
      </c>
      <c r="J13252" s="129">
        <v>14734863.74</v>
      </c>
      <c r="K13252" s="101" t="s">
        <v>1388</v>
      </c>
    </row>
    <row r="13253" spans="1:11" ht="56.25" customHeight="1">
      <c r="A13253" s="98" t="s">
        <v>1832</v>
      </c>
      <c r="B13253" s="125" t="s">
        <v>1833</v>
      </c>
      <c r="C13253" s="126">
        <v>42611</v>
      </c>
      <c r="D13253" s="98" t="s">
        <v>13</v>
      </c>
      <c r="E13253" s="98">
        <v>359342</v>
      </c>
      <c r="F13253" s="98"/>
      <c r="G13253" s="127" t="s">
        <v>1834</v>
      </c>
      <c r="H13253" s="128">
        <v>3629704.68</v>
      </c>
      <c r="I13253" s="128">
        <v>0</v>
      </c>
      <c r="J13253" s="129">
        <v>3629704.68</v>
      </c>
      <c r="K13253" s="101" t="s">
        <v>1388</v>
      </c>
    </row>
    <row r="13254" spans="1:11" ht="56.25" customHeight="1">
      <c r="A13254" s="98" t="s">
        <v>1832</v>
      </c>
      <c r="B13254" s="125" t="s">
        <v>1833</v>
      </c>
      <c r="C13254" s="126">
        <v>42611</v>
      </c>
      <c r="D13254" s="98" t="s">
        <v>13</v>
      </c>
      <c r="E13254" s="98">
        <v>359344</v>
      </c>
      <c r="F13254" s="98"/>
      <c r="G13254" s="127" t="s">
        <v>1834</v>
      </c>
      <c r="H13254" s="128">
        <v>2710931.44</v>
      </c>
      <c r="I13254" s="128">
        <v>0</v>
      </c>
      <c r="J13254" s="129">
        <v>2710931.44</v>
      </c>
      <c r="K13254" s="101" t="s">
        <v>1388</v>
      </c>
    </row>
    <row r="13255" spans="1:11" ht="56.25" customHeight="1">
      <c r="A13255" s="98" t="s">
        <v>1832</v>
      </c>
      <c r="B13255" s="125" t="s">
        <v>1833</v>
      </c>
      <c r="C13255" s="126">
        <v>42611</v>
      </c>
      <c r="D13255" s="98" t="s">
        <v>13</v>
      </c>
      <c r="E13255" s="98">
        <v>359346</v>
      </c>
      <c r="F13255" s="98"/>
      <c r="G13255" s="127" t="s">
        <v>1834</v>
      </c>
      <c r="H13255" s="128">
        <v>553352.16</v>
      </c>
      <c r="I13255" s="128">
        <v>0</v>
      </c>
      <c r="J13255" s="129">
        <v>553352.16</v>
      </c>
      <c r="K13255" s="101" t="s">
        <v>1388</v>
      </c>
    </row>
    <row r="13256" spans="1:11" ht="56.25" customHeight="1">
      <c r="A13256" s="98" t="s">
        <v>1832</v>
      </c>
      <c r="B13256" s="125" t="s">
        <v>1833</v>
      </c>
      <c r="C13256" s="126">
        <v>42611</v>
      </c>
      <c r="D13256" s="98" t="s">
        <v>13</v>
      </c>
      <c r="E13256" s="98">
        <v>359348</v>
      </c>
      <c r="F13256" s="98"/>
      <c r="G13256" s="127" t="s">
        <v>1834</v>
      </c>
      <c r="H13256" s="128">
        <v>667795.81999999995</v>
      </c>
      <c r="I13256" s="128">
        <v>0</v>
      </c>
      <c r="J13256" s="129">
        <v>667795.81999999995</v>
      </c>
      <c r="K13256" s="101" t="s">
        <v>1388</v>
      </c>
    </row>
    <row r="13257" spans="1:11" ht="56.25" customHeight="1">
      <c r="A13257" s="98" t="s">
        <v>1832</v>
      </c>
      <c r="B13257" s="125" t="s">
        <v>1833</v>
      </c>
      <c r="C13257" s="126">
        <v>42611</v>
      </c>
      <c r="D13257" s="98" t="s">
        <v>13</v>
      </c>
      <c r="E13257" s="98">
        <v>359350</v>
      </c>
      <c r="F13257" s="98"/>
      <c r="G13257" s="127" t="s">
        <v>1834</v>
      </c>
      <c r="H13257" s="128">
        <v>1595135.15</v>
      </c>
      <c r="I13257" s="128">
        <v>0</v>
      </c>
      <c r="J13257" s="129">
        <v>1595135.15</v>
      </c>
      <c r="K13257" s="101" t="s">
        <v>1388</v>
      </c>
    </row>
    <row r="13258" spans="1:11" ht="56.25" customHeight="1">
      <c r="A13258" s="98" t="s">
        <v>1832</v>
      </c>
      <c r="B13258" s="125" t="s">
        <v>1833</v>
      </c>
      <c r="C13258" s="126">
        <v>42611</v>
      </c>
      <c r="D13258" s="98" t="s">
        <v>13</v>
      </c>
      <c r="E13258" s="98">
        <v>359352</v>
      </c>
      <c r="F13258" s="98"/>
      <c r="G13258" s="127" t="s">
        <v>1834</v>
      </c>
      <c r="H13258" s="128">
        <v>1278610.9099999999</v>
      </c>
      <c r="I13258" s="128">
        <v>0</v>
      </c>
      <c r="J13258" s="129">
        <v>1278610.9099999999</v>
      </c>
      <c r="K13258" s="101" t="s">
        <v>1388</v>
      </c>
    </row>
    <row r="13259" spans="1:11" ht="56.25" customHeight="1">
      <c r="A13259" s="98" t="s">
        <v>1832</v>
      </c>
      <c r="B13259" s="125" t="s">
        <v>1833</v>
      </c>
      <c r="C13259" s="126">
        <v>42611</v>
      </c>
      <c r="D13259" s="98" t="s">
        <v>13</v>
      </c>
      <c r="E13259" s="98">
        <v>359354</v>
      </c>
      <c r="F13259" s="98"/>
      <c r="G13259" s="127" t="s">
        <v>1834</v>
      </c>
      <c r="H13259" s="128">
        <v>3511855.03</v>
      </c>
      <c r="I13259" s="128">
        <v>0</v>
      </c>
      <c r="J13259" s="129">
        <v>3511855.03</v>
      </c>
      <c r="K13259" s="101" t="s">
        <v>1388</v>
      </c>
    </row>
    <row r="13260" spans="1:11" ht="56.25" customHeight="1">
      <c r="A13260" s="98" t="s">
        <v>1832</v>
      </c>
      <c r="B13260" s="125" t="s">
        <v>1833</v>
      </c>
      <c r="C13260" s="126">
        <v>42611</v>
      </c>
      <c r="D13260" s="98" t="s">
        <v>13</v>
      </c>
      <c r="E13260" s="98">
        <v>359356</v>
      </c>
      <c r="F13260" s="98"/>
      <c r="G13260" s="127" t="s">
        <v>1834</v>
      </c>
      <c r="H13260" s="128">
        <v>4381225.9800000004</v>
      </c>
      <c r="I13260" s="128">
        <v>0</v>
      </c>
      <c r="J13260" s="129">
        <v>4381225.9800000004</v>
      </c>
      <c r="K13260" s="101" t="s">
        <v>1388</v>
      </c>
    </row>
    <row r="13261" spans="1:11" ht="56.25" customHeight="1">
      <c r="A13261" s="98" t="s">
        <v>1832</v>
      </c>
      <c r="B13261" s="125" t="s">
        <v>1833</v>
      </c>
      <c r="C13261" s="126">
        <v>42611</v>
      </c>
      <c r="D13261" s="98" t="s">
        <v>13</v>
      </c>
      <c r="E13261" s="98">
        <v>359358</v>
      </c>
      <c r="F13261" s="98"/>
      <c r="G13261" s="127" t="s">
        <v>1834</v>
      </c>
      <c r="H13261" s="128">
        <v>2974901.36</v>
      </c>
      <c r="I13261" s="128">
        <v>0</v>
      </c>
      <c r="J13261" s="129">
        <v>2974901.36</v>
      </c>
      <c r="K13261" s="101" t="s">
        <v>1388</v>
      </c>
    </row>
    <row r="13262" spans="1:11" ht="56.25" customHeight="1">
      <c r="A13262" s="98" t="s">
        <v>1832</v>
      </c>
      <c r="B13262" s="125" t="s">
        <v>1833</v>
      </c>
      <c r="C13262" s="126">
        <v>42611</v>
      </c>
      <c r="D13262" s="98" t="s">
        <v>13</v>
      </c>
      <c r="E13262" s="98">
        <v>359360</v>
      </c>
      <c r="F13262" s="98"/>
      <c r="G13262" s="127" t="s">
        <v>1834</v>
      </c>
      <c r="H13262" s="128">
        <v>2748425.93</v>
      </c>
      <c r="I13262" s="128">
        <v>0</v>
      </c>
      <c r="J13262" s="129">
        <v>2748425.93</v>
      </c>
      <c r="K13262" s="101" t="s">
        <v>1388</v>
      </c>
    </row>
    <row r="13263" spans="1:11" ht="56.25" customHeight="1">
      <c r="A13263" s="98" t="s">
        <v>1832</v>
      </c>
      <c r="B13263" s="125" t="s">
        <v>1833</v>
      </c>
      <c r="C13263" s="126">
        <v>42611</v>
      </c>
      <c r="D13263" s="98" t="s">
        <v>13</v>
      </c>
      <c r="E13263" s="98">
        <v>359362</v>
      </c>
      <c r="F13263" s="98"/>
      <c r="G13263" s="127" t="s">
        <v>1834</v>
      </c>
      <c r="H13263" s="128">
        <v>10193652.470000001</v>
      </c>
      <c r="I13263" s="128">
        <v>0</v>
      </c>
      <c r="J13263" s="129">
        <v>10193652.470000001</v>
      </c>
      <c r="K13263" s="101" t="s">
        <v>1388</v>
      </c>
    </row>
    <row r="13264" spans="1:11" ht="56.25" customHeight="1">
      <c r="A13264" s="98" t="s">
        <v>1832</v>
      </c>
      <c r="B13264" s="125" t="s">
        <v>1833</v>
      </c>
      <c r="C13264" s="126">
        <v>42611</v>
      </c>
      <c r="D13264" s="98" t="s">
        <v>13</v>
      </c>
      <c r="E13264" s="98">
        <v>359364</v>
      </c>
      <c r="F13264" s="98"/>
      <c r="G13264" s="127" t="s">
        <v>1834</v>
      </c>
      <c r="H13264" s="128">
        <v>7548874.6100000003</v>
      </c>
      <c r="I13264" s="128">
        <v>0</v>
      </c>
      <c r="J13264" s="129">
        <v>7548874.6100000003</v>
      </c>
      <c r="K13264" s="101" t="s">
        <v>1388</v>
      </c>
    </row>
    <row r="13265" spans="1:11" ht="56.25" customHeight="1">
      <c r="A13265" s="98" t="s">
        <v>1832</v>
      </c>
      <c r="B13265" s="125" t="s">
        <v>1833</v>
      </c>
      <c r="C13265" s="126">
        <v>42611</v>
      </c>
      <c r="D13265" s="98" t="s">
        <v>13</v>
      </c>
      <c r="E13265" s="98">
        <v>359366</v>
      </c>
      <c r="F13265" s="98"/>
      <c r="G13265" s="127" t="s">
        <v>1834</v>
      </c>
      <c r="H13265" s="128">
        <v>1503291.34</v>
      </c>
      <c r="I13265" s="128">
        <v>0</v>
      </c>
      <c r="J13265" s="129">
        <v>1503291.34</v>
      </c>
      <c r="K13265" s="101" t="s">
        <v>1388</v>
      </c>
    </row>
    <row r="13266" spans="1:11" ht="56.25" customHeight="1">
      <c r="A13266" s="98" t="s">
        <v>1832</v>
      </c>
      <c r="B13266" s="125" t="s">
        <v>1833</v>
      </c>
      <c r="C13266" s="126">
        <v>42611</v>
      </c>
      <c r="D13266" s="98" t="s">
        <v>13</v>
      </c>
      <c r="E13266" s="98">
        <v>359368</v>
      </c>
      <c r="F13266" s="98"/>
      <c r="G13266" s="127" t="s">
        <v>1834</v>
      </c>
      <c r="H13266" s="128">
        <v>1875435.92</v>
      </c>
      <c r="I13266" s="128">
        <v>0</v>
      </c>
      <c r="J13266" s="129">
        <v>1875435.92</v>
      </c>
      <c r="K13266" s="101" t="s">
        <v>1388</v>
      </c>
    </row>
    <row r="13267" spans="1:11" ht="56.25" customHeight="1">
      <c r="A13267" s="98" t="s">
        <v>1832</v>
      </c>
      <c r="B13267" s="125" t="s">
        <v>1833</v>
      </c>
      <c r="C13267" s="126">
        <v>42611</v>
      </c>
      <c r="D13267" s="98" t="s">
        <v>13</v>
      </c>
      <c r="E13267" s="98">
        <v>359370</v>
      </c>
      <c r="F13267" s="98"/>
      <c r="G13267" s="127" t="s">
        <v>1834</v>
      </c>
      <c r="H13267" s="128">
        <v>13349549.92</v>
      </c>
      <c r="I13267" s="128">
        <v>0</v>
      </c>
      <c r="J13267" s="129">
        <v>13349549.92</v>
      </c>
      <c r="K13267" s="101" t="s">
        <v>1388</v>
      </c>
    </row>
    <row r="13268" spans="1:11" ht="56.25" customHeight="1">
      <c r="A13268" s="98" t="s">
        <v>1832</v>
      </c>
      <c r="B13268" s="125" t="s">
        <v>1833</v>
      </c>
      <c r="C13268" s="126">
        <v>42611</v>
      </c>
      <c r="D13268" s="98" t="s">
        <v>13</v>
      </c>
      <c r="E13268" s="98">
        <v>359372</v>
      </c>
      <c r="F13268" s="98"/>
      <c r="G13268" s="127" t="s">
        <v>1834</v>
      </c>
      <c r="H13268" s="128">
        <v>13089061.58</v>
      </c>
      <c r="I13268" s="128">
        <v>0</v>
      </c>
      <c r="J13268" s="129">
        <v>13089061.58</v>
      </c>
      <c r="K13268" s="101" t="s">
        <v>1388</v>
      </c>
    </row>
    <row r="13269" spans="1:11" ht="56.25" customHeight="1">
      <c r="A13269" s="98" t="s">
        <v>1832</v>
      </c>
      <c r="B13269" s="125" t="s">
        <v>1833</v>
      </c>
      <c r="C13269" s="126">
        <v>42611</v>
      </c>
      <c r="D13269" s="98" t="s">
        <v>13</v>
      </c>
      <c r="E13269" s="98">
        <v>359374</v>
      </c>
      <c r="F13269" s="98"/>
      <c r="G13269" s="127" t="s">
        <v>1834</v>
      </c>
      <c r="H13269" s="128">
        <v>16784668.300000001</v>
      </c>
      <c r="I13269" s="128">
        <v>0</v>
      </c>
      <c r="J13269" s="129">
        <v>16784668.300000001</v>
      </c>
      <c r="K13269" s="101" t="s">
        <v>1388</v>
      </c>
    </row>
    <row r="13270" spans="1:11" ht="56.25" customHeight="1">
      <c r="A13270" s="98" t="s">
        <v>1832</v>
      </c>
      <c r="B13270" s="125" t="s">
        <v>1833</v>
      </c>
      <c r="C13270" s="126">
        <v>42611</v>
      </c>
      <c r="D13270" s="98" t="s">
        <v>13</v>
      </c>
      <c r="E13270" s="98">
        <v>359376</v>
      </c>
      <c r="F13270" s="98"/>
      <c r="G13270" s="127" t="s">
        <v>1834</v>
      </c>
      <c r="H13270" s="128">
        <v>72786187.609999999</v>
      </c>
      <c r="I13270" s="128">
        <v>0</v>
      </c>
      <c r="J13270" s="129">
        <v>72786187.609999999</v>
      </c>
      <c r="K13270" s="101" t="s">
        <v>1388</v>
      </c>
    </row>
    <row r="13271" spans="1:11" ht="56.25" customHeight="1">
      <c r="A13271" s="98" t="s">
        <v>1832</v>
      </c>
      <c r="B13271" s="125" t="s">
        <v>1833</v>
      </c>
      <c r="C13271" s="126">
        <v>42611</v>
      </c>
      <c r="D13271" s="98" t="s">
        <v>13</v>
      </c>
      <c r="E13271" s="98">
        <v>359378</v>
      </c>
      <c r="F13271" s="98"/>
      <c r="G13271" s="127" t="s">
        <v>1834</v>
      </c>
      <c r="H13271" s="128">
        <v>31283461.670000002</v>
      </c>
      <c r="I13271" s="128">
        <v>0</v>
      </c>
      <c r="J13271" s="129">
        <v>31283461.670000002</v>
      </c>
      <c r="K13271" s="101" t="s">
        <v>1388</v>
      </c>
    </row>
    <row r="13272" spans="1:11" ht="56.25" customHeight="1">
      <c r="A13272" s="98" t="s">
        <v>1832</v>
      </c>
      <c r="B13272" s="125" t="s">
        <v>1833</v>
      </c>
      <c r="C13272" s="126">
        <v>42611</v>
      </c>
      <c r="D13272" s="98" t="s">
        <v>13</v>
      </c>
      <c r="E13272" s="98">
        <v>359380</v>
      </c>
      <c r="F13272" s="98"/>
      <c r="G13272" s="127" t="s">
        <v>1834</v>
      </c>
      <c r="H13272" s="128">
        <v>5737628.8799999999</v>
      </c>
      <c r="I13272" s="128">
        <v>0</v>
      </c>
      <c r="J13272" s="129">
        <v>5737628.8799999999</v>
      </c>
      <c r="K13272" s="101" t="s">
        <v>1388</v>
      </c>
    </row>
    <row r="13273" spans="1:11" ht="56.25" customHeight="1">
      <c r="A13273" s="98" t="s">
        <v>1832</v>
      </c>
      <c r="B13273" s="125" t="s">
        <v>1833</v>
      </c>
      <c r="C13273" s="126">
        <v>42611</v>
      </c>
      <c r="D13273" s="98" t="s">
        <v>13</v>
      </c>
      <c r="E13273" s="98">
        <v>359382</v>
      </c>
      <c r="F13273" s="98"/>
      <c r="G13273" s="127" t="s">
        <v>1834</v>
      </c>
      <c r="H13273" s="128">
        <v>15371.75</v>
      </c>
      <c r="I13273" s="128">
        <v>0</v>
      </c>
      <c r="J13273" s="129">
        <v>15371.75</v>
      </c>
      <c r="K13273" s="101" t="s">
        <v>1388</v>
      </c>
    </row>
    <row r="13274" spans="1:11" ht="56.25" customHeight="1">
      <c r="A13274" s="98" t="s">
        <v>1832</v>
      </c>
      <c r="B13274" s="125" t="s">
        <v>1833</v>
      </c>
      <c r="C13274" s="126">
        <v>42611</v>
      </c>
      <c r="D13274" s="98" t="s">
        <v>13</v>
      </c>
      <c r="E13274" s="98">
        <v>359384</v>
      </c>
      <c r="F13274" s="98"/>
      <c r="G13274" s="127" t="s">
        <v>1834</v>
      </c>
      <c r="H13274" s="128">
        <v>1027.49</v>
      </c>
      <c r="I13274" s="128">
        <v>0</v>
      </c>
      <c r="J13274" s="129">
        <v>1027.49</v>
      </c>
      <c r="K13274" s="101" t="s">
        <v>1388</v>
      </c>
    </row>
    <row r="13275" spans="1:11" ht="56.25" customHeight="1">
      <c r="A13275" s="98" t="s">
        <v>1832</v>
      </c>
      <c r="B13275" s="125" t="s">
        <v>1833</v>
      </c>
      <c r="C13275" s="126">
        <v>42641</v>
      </c>
      <c r="D13275" s="98" t="s">
        <v>13</v>
      </c>
      <c r="E13275" s="98">
        <v>360389</v>
      </c>
      <c r="F13275" s="98"/>
      <c r="G13275" s="127" t="s">
        <v>1834</v>
      </c>
      <c r="H13275" s="128">
        <v>1695902.38</v>
      </c>
      <c r="I13275" s="128">
        <v>0</v>
      </c>
      <c r="J13275" s="129">
        <v>1695902.38</v>
      </c>
      <c r="K13275" s="101" t="s">
        <v>1388</v>
      </c>
    </row>
    <row r="13276" spans="1:11" ht="56.25" customHeight="1">
      <c r="A13276" s="98" t="s">
        <v>1832</v>
      </c>
      <c r="B13276" s="125" t="s">
        <v>1833</v>
      </c>
      <c r="C13276" s="126">
        <v>42641</v>
      </c>
      <c r="D13276" s="98" t="s">
        <v>13</v>
      </c>
      <c r="E13276" s="98">
        <v>360391</v>
      </c>
      <c r="F13276" s="98"/>
      <c r="G13276" s="127" t="s">
        <v>1834</v>
      </c>
      <c r="H13276" s="128">
        <v>1695902.38</v>
      </c>
      <c r="I13276" s="128">
        <v>0</v>
      </c>
      <c r="J13276" s="129">
        <v>1695902.38</v>
      </c>
      <c r="K13276" s="101" t="s">
        <v>1388</v>
      </c>
    </row>
    <row r="13277" spans="1:11" ht="56.25" customHeight="1">
      <c r="A13277" s="98" t="s">
        <v>1832</v>
      </c>
      <c r="B13277" s="125" t="s">
        <v>1833</v>
      </c>
      <c r="C13277" s="126">
        <v>42641</v>
      </c>
      <c r="D13277" s="98" t="s">
        <v>13</v>
      </c>
      <c r="E13277" s="98">
        <v>360393</v>
      </c>
      <c r="F13277" s="98"/>
      <c r="G13277" s="127" t="s">
        <v>1834</v>
      </c>
      <c r="H13277" s="128">
        <v>1695902.38</v>
      </c>
      <c r="I13277" s="128">
        <v>0</v>
      </c>
      <c r="J13277" s="129">
        <v>1695902.38</v>
      </c>
      <c r="K13277" s="101" t="s">
        <v>1388</v>
      </c>
    </row>
    <row r="13278" spans="1:11" ht="56.25" customHeight="1">
      <c r="A13278" s="98" t="s">
        <v>1832</v>
      </c>
      <c r="B13278" s="125" t="s">
        <v>1833</v>
      </c>
      <c r="C13278" s="126">
        <v>42641</v>
      </c>
      <c r="D13278" s="98" t="s">
        <v>13</v>
      </c>
      <c r="E13278" s="98">
        <v>360395</v>
      </c>
      <c r="F13278" s="98"/>
      <c r="G13278" s="127" t="s">
        <v>1834</v>
      </c>
      <c r="H13278" s="128">
        <v>1695902.38</v>
      </c>
      <c r="I13278" s="128">
        <v>0</v>
      </c>
      <c r="J13278" s="129">
        <v>1695902.38</v>
      </c>
      <c r="K13278" s="101" t="s">
        <v>1388</v>
      </c>
    </row>
    <row r="13279" spans="1:11" ht="56.25" customHeight="1">
      <c r="A13279" s="98" t="s">
        <v>1832</v>
      </c>
      <c r="B13279" s="125" t="s">
        <v>1833</v>
      </c>
      <c r="C13279" s="126">
        <v>42641</v>
      </c>
      <c r="D13279" s="98" t="s">
        <v>13</v>
      </c>
      <c r="E13279" s="98">
        <v>360397</v>
      </c>
      <c r="F13279" s="98"/>
      <c r="G13279" s="127" t="s">
        <v>1834</v>
      </c>
      <c r="H13279" s="128">
        <v>1695902.38</v>
      </c>
      <c r="I13279" s="128">
        <v>0</v>
      </c>
      <c r="J13279" s="129">
        <v>1695902.38</v>
      </c>
      <c r="K13279" s="101" t="s">
        <v>1388</v>
      </c>
    </row>
    <row r="13280" spans="1:11" ht="56.25" customHeight="1">
      <c r="A13280" s="98" t="s">
        <v>1832</v>
      </c>
      <c r="B13280" s="125" t="s">
        <v>1833</v>
      </c>
      <c r="C13280" s="126">
        <v>42641</v>
      </c>
      <c r="D13280" s="98" t="s">
        <v>13</v>
      </c>
      <c r="E13280" s="98">
        <v>360399</v>
      </c>
      <c r="F13280" s="98"/>
      <c r="G13280" s="127" t="s">
        <v>1834</v>
      </c>
      <c r="H13280" s="128">
        <v>4657995.1500000004</v>
      </c>
      <c r="I13280" s="128">
        <v>0</v>
      </c>
      <c r="J13280" s="129">
        <v>4657995.1500000004</v>
      </c>
      <c r="K13280" s="101" t="s">
        <v>1388</v>
      </c>
    </row>
    <row r="13281" spans="1:11" ht="56.25" customHeight="1">
      <c r="A13281" s="98" t="s">
        <v>1832</v>
      </c>
      <c r="B13281" s="125" t="s">
        <v>1833</v>
      </c>
      <c r="C13281" s="126">
        <v>42641</v>
      </c>
      <c r="D13281" s="98" t="s">
        <v>13</v>
      </c>
      <c r="E13281" s="98">
        <v>360401</v>
      </c>
      <c r="F13281" s="98"/>
      <c r="G13281" s="127" t="s">
        <v>1834</v>
      </c>
      <c r="H13281" s="128">
        <v>4657995.1500000004</v>
      </c>
      <c r="I13281" s="128">
        <v>0</v>
      </c>
      <c r="J13281" s="129">
        <v>4657995.1500000004</v>
      </c>
      <c r="K13281" s="101" t="s">
        <v>1388</v>
      </c>
    </row>
    <row r="13282" spans="1:11" ht="56.25" customHeight="1">
      <c r="A13282" s="98" t="s">
        <v>1832</v>
      </c>
      <c r="B13282" s="125" t="s">
        <v>1833</v>
      </c>
      <c r="C13282" s="126">
        <v>42641</v>
      </c>
      <c r="D13282" s="98" t="s">
        <v>13</v>
      </c>
      <c r="E13282" s="98">
        <v>360403</v>
      </c>
      <c r="F13282" s="98"/>
      <c r="G13282" s="127" t="s">
        <v>1834</v>
      </c>
      <c r="H13282" s="128">
        <v>4657995.1500000004</v>
      </c>
      <c r="I13282" s="128">
        <v>0</v>
      </c>
      <c r="J13282" s="129">
        <v>4657995.1500000004</v>
      </c>
      <c r="K13282" s="101" t="s">
        <v>1388</v>
      </c>
    </row>
    <row r="13283" spans="1:11" ht="56.25" customHeight="1">
      <c r="A13283" s="98" t="s">
        <v>1832</v>
      </c>
      <c r="B13283" s="125" t="s">
        <v>1833</v>
      </c>
      <c r="C13283" s="126">
        <v>42641</v>
      </c>
      <c r="D13283" s="98" t="s">
        <v>13</v>
      </c>
      <c r="E13283" s="98">
        <v>360405</v>
      </c>
      <c r="F13283" s="98"/>
      <c r="G13283" s="127" t="s">
        <v>1834</v>
      </c>
      <c r="H13283" s="128">
        <v>4657995.1500000004</v>
      </c>
      <c r="I13283" s="128">
        <v>0</v>
      </c>
      <c r="J13283" s="129">
        <v>4657995.1500000004</v>
      </c>
      <c r="K13283" s="101" t="s">
        <v>1388</v>
      </c>
    </row>
    <row r="13284" spans="1:11" ht="56.25" customHeight="1">
      <c r="A13284" s="98" t="s">
        <v>1832</v>
      </c>
      <c r="B13284" s="125" t="s">
        <v>1833</v>
      </c>
      <c r="C13284" s="126">
        <v>42641</v>
      </c>
      <c r="D13284" s="98" t="s">
        <v>13</v>
      </c>
      <c r="E13284" s="98">
        <v>360407</v>
      </c>
      <c r="F13284" s="98"/>
      <c r="G13284" s="127" t="s">
        <v>1834</v>
      </c>
      <c r="H13284" s="128">
        <v>4657995.1500000004</v>
      </c>
      <c r="I13284" s="128">
        <v>0</v>
      </c>
      <c r="J13284" s="129">
        <v>4657995.1500000004</v>
      </c>
      <c r="K13284" s="101" t="s">
        <v>1388</v>
      </c>
    </row>
    <row r="13285" spans="1:11" ht="56.25" customHeight="1">
      <c r="A13285" s="98" t="s">
        <v>1832</v>
      </c>
      <c r="B13285" s="125" t="s">
        <v>1833</v>
      </c>
      <c r="C13285" s="126">
        <v>42641</v>
      </c>
      <c r="D13285" s="98" t="s">
        <v>13</v>
      </c>
      <c r="E13285" s="98">
        <v>360409</v>
      </c>
      <c r="F13285" s="98"/>
      <c r="G13285" s="127" t="s">
        <v>1834</v>
      </c>
      <c r="H13285" s="128">
        <v>3945799.63</v>
      </c>
      <c r="I13285" s="128">
        <v>0</v>
      </c>
      <c r="J13285" s="129">
        <v>3945799.63</v>
      </c>
      <c r="K13285" s="101" t="s">
        <v>1388</v>
      </c>
    </row>
    <row r="13286" spans="1:11" ht="56.25" customHeight="1">
      <c r="A13286" s="98" t="s">
        <v>1832</v>
      </c>
      <c r="B13286" s="125" t="s">
        <v>1833</v>
      </c>
      <c r="C13286" s="126">
        <v>42641</v>
      </c>
      <c r="D13286" s="98" t="s">
        <v>13</v>
      </c>
      <c r="E13286" s="98">
        <v>360411</v>
      </c>
      <c r="F13286" s="98"/>
      <c r="G13286" s="127" t="s">
        <v>1834</v>
      </c>
      <c r="H13286" s="128">
        <v>10837602.109999999</v>
      </c>
      <c r="I13286" s="128">
        <v>0</v>
      </c>
      <c r="J13286" s="129">
        <v>10837602.109999999</v>
      </c>
      <c r="K13286" s="101" t="s">
        <v>1388</v>
      </c>
    </row>
    <row r="13287" spans="1:11" ht="56.25" customHeight="1">
      <c r="A13287" s="98" t="s">
        <v>1832</v>
      </c>
      <c r="B13287" s="125" t="s">
        <v>1833</v>
      </c>
      <c r="C13287" s="126">
        <v>42641</v>
      </c>
      <c r="D13287" s="98" t="s">
        <v>13</v>
      </c>
      <c r="E13287" s="98">
        <v>360413</v>
      </c>
      <c r="F13287" s="98"/>
      <c r="G13287" s="127" t="s">
        <v>1834</v>
      </c>
      <c r="H13287" s="128">
        <v>1993910.24</v>
      </c>
      <c r="I13287" s="128">
        <v>0</v>
      </c>
      <c r="J13287" s="129">
        <v>1993910.24</v>
      </c>
      <c r="K13287" s="101" t="s">
        <v>1388</v>
      </c>
    </row>
    <row r="13288" spans="1:11" ht="56.25" customHeight="1">
      <c r="A13288" s="98" t="s">
        <v>1832</v>
      </c>
      <c r="B13288" s="125" t="s">
        <v>1833</v>
      </c>
      <c r="C13288" s="126">
        <v>42641</v>
      </c>
      <c r="D13288" s="98" t="s">
        <v>13</v>
      </c>
      <c r="E13288" s="98">
        <v>360415</v>
      </c>
      <c r="F13288" s="98"/>
      <c r="G13288" s="127" t="s">
        <v>1834</v>
      </c>
      <c r="H13288" s="128">
        <v>148923.19</v>
      </c>
      <c r="I13288" s="128">
        <v>0</v>
      </c>
      <c r="J13288" s="129">
        <v>148923.19</v>
      </c>
      <c r="K13288" s="101" t="s">
        <v>1388</v>
      </c>
    </row>
    <row r="13289" spans="1:11" ht="56.25" customHeight="1">
      <c r="A13289" s="98" t="s">
        <v>1832</v>
      </c>
      <c r="B13289" s="125" t="s">
        <v>1833</v>
      </c>
      <c r="C13289" s="126">
        <v>42641</v>
      </c>
      <c r="D13289" s="98" t="s">
        <v>13</v>
      </c>
      <c r="E13289" s="98">
        <v>360417</v>
      </c>
      <c r="F13289" s="98"/>
      <c r="G13289" s="127" t="s">
        <v>1834</v>
      </c>
      <c r="H13289" s="128">
        <v>1563634.58</v>
      </c>
      <c r="I13289" s="128">
        <v>0</v>
      </c>
      <c r="J13289" s="129">
        <v>1563634.58</v>
      </c>
      <c r="K13289" s="101" t="s">
        <v>1388</v>
      </c>
    </row>
    <row r="13290" spans="1:11" ht="56.25" customHeight="1">
      <c r="A13290" s="98" t="s">
        <v>1832</v>
      </c>
      <c r="B13290" s="125" t="s">
        <v>1833</v>
      </c>
      <c r="C13290" s="126">
        <v>42641</v>
      </c>
      <c r="D13290" s="98" t="s">
        <v>13</v>
      </c>
      <c r="E13290" s="98">
        <v>360419</v>
      </c>
      <c r="F13290" s="98"/>
      <c r="G13290" s="127" t="s">
        <v>1834</v>
      </c>
      <c r="H13290" s="128">
        <v>1068294.77</v>
      </c>
      <c r="I13290" s="128">
        <v>0</v>
      </c>
      <c r="J13290" s="129">
        <v>1068294.77</v>
      </c>
      <c r="K13290" s="101" t="s">
        <v>1388</v>
      </c>
    </row>
    <row r="13291" spans="1:11" ht="56.25" customHeight="1">
      <c r="A13291" s="98" t="s">
        <v>1832</v>
      </c>
      <c r="B13291" s="125" t="s">
        <v>1833</v>
      </c>
      <c r="C13291" s="126">
        <v>42641</v>
      </c>
      <c r="D13291" s="98" t="s">
        <v>13</v>
      </c>
      <c r="E13291" s="98">
        <v>360421</v>
      </c>
      <c r="F13291" s="98"/>
      <c r="G13291" s="127" t="s">
        <v>1834</v>
      </c>
      <c r="H13291" s="128">
        <v>951688.01</v>
      </c>
      <c r="I13291" s="128">
        <v>0</v>
      </c>
      <c r="J13291" s="129">
        <v>951688.01</v>
      </c>
      <c r="K13291" s="101" t="s">
        <v>1388</v>
      </c>
    </row>
    <row r="13292" spans="1:11" ht="56.25" customHeight="1">
      <c r="A13292" s="98" t="s">
        <v>1832</v>
      </c>
      <c r="B13292" s="125" t="s">
        <v>1833</v>
      </c>
      <c r="C13292" s="126">
        <v>42641</v>
      </c>
      <c r="D13292" s="98" t="s">
        <v>13</v>
      </c>
      <c r="E13292" s="98">
        <v>360423</v>
      </c>
      <c r="F13292" s="98"/>
      <c r="G13292" s="127" t="s">
        <v>1834</v>
      </c>
      <c r="H13292" s="128">
        <v>2603560.02</v>
      </c>
      <c r="I13292" s="128">
        <v>0</v>
      </c>
      <c r="J13292" s="129">
        <v>2603560.02</v>
      </c>
      <c r="K13292" s="101" t="s">
        <v>1388</v>
      </c>
    </row>
    <row r="13293" spans="1:11" ht="56.25" customHeight="1">
      <c r="A13293" s="98" t="s">
        <v>1832</v>
      </c>
      <c r="B13293" s="125" t="s">
        <v>1833</v>
      </c>
      <c r="C13293" s="126">
        <v>42641</v>
      </c>
      <c r="D13293" s="98" t="s">
        <v>13</v>
      </c>
      <c r="E13293" s="98">
        <v>360425</v>
      </c>
      <c r="F13293" s="98"/>
      <c r="G13293" s="127" t="s">
        <v>1834</v>
      </c>
      <c r="H13293" s="128">
        <v>1546979.25</v>
      </c>
      <c r="I13293" s="128">
        <v>0</v>
      </c>
      <c r="J13293" s="129">
        <v>1546979.25</v>
      </c>
      <c r="K13293" s="101" t="s">
        <v>1388</v>
      </c>
    </row>
    <row r="13294" spans="1:11" ht="56.25" customHeight="1">
      <c r="A13294" s="98" t="s">
        <v>1832</v>
      </c>
      <c r="B13294" s="125" t="s">
        <v>1833</v>
      </c>
      <c r="C13294" s="126">
        <v>42641</v>
      </c>
      <c r="D13294" s="98" t="s">
        <v>13</v>
      </c>
      <c r="E13294" s="98">
        <v>360427</v>
      </c>
      <c r="F13294" s="98"/>
      <c r="G13294" s="127" t="s">
        <v>1834</v>
      </c>
      <c r="H13294" s="128">
        <v>3094360.57</v>
      </c>
      <c r="I13294" s="128">
        <v>0</v>
      </c>
      <c r="J13294" s="129">
        <v>3094360.57</v>
      </c>
      <c r="K13294" s="101" t="s">
        <v>1388</v>
      </c>
    </row>
    <row r="13295" spans="1:11" ht="56.25" customHeight="1">
      <c r="A13295" s="98" t="s">
        <v>1832</v>
      </c>
      <c r="B13295" s="125" t="s">
        <v>1833</v>
      </c>
      <c r="C13295" s="126">
        <v>42641</v>
      </c>
      <c r="D13295" s="98" t="s">
        <v>13</v>
      </c>
      <c r="E13295" s="98">
        <v>360429</v>
      </c>
      <c r="F13295" s="98"/>
      <c r="G13295" s="127" t="s">
        <v>1834</v>
      </c>
      <c r="H13295" s="128">
        <v>3599305.07</v>
      </c>
      <c r="I13295" s="128">
        <v>0</v>
      </c>
      <c r="J13295" s="129">
        <v>3599305.07</v>
      </c>
      <c r="K13295" s="101" t="s">
        <v>1388</v>
      </c>
    </row>
    <row r="13296" spans="1:11" ht="56.25" customHeight="1">
      <c r="A13296" s="98" t="s">
        <v>1832</v>
      </c>
      <c r="B13296" s="125" t="s">
        <v>1833</v>
      </c>
      <c r="C13296" s="126">
        <v>42641</v>
      </c>
      <c r="D13296" s="98" t="s">
        <v>13</v>
      </c>
      <c r="E13296" s="98">
        <v>360431</v>
      </c>
      <c r="F13296" s="98"/>
      <c r="G13296" s="127" t="s">
        <v>1834</v>
      </c>
      <c r="H13296" s="128">
        <v>1818818.01</v>
      </c>
      <c r="I13296" s="128">
        <v>0</v>
      </c>
      <c r="J13296" s="129">
        <v>1818818.01</v>
      </c>
      <c r="K13296" s="101" t="s">
        <v>1388</v>
      </c>
    </row>
    <row r="13297" spans="1:11" ht="56.25" customHeight="1">
      <c r="A13297" s="98" t="s">
        <v>1832</v>
      </c>
      <c r="B13297" s="125" t="s">
        <v>1833</v>
      </c>
      <c r="C13297" s="126">
        <v>42641</v>
      </c>
      <c r="D13297" s="98" t="s">
        <v>13</v>
      </c>
      <c r="E13297" s="98">
        <v>360433</v>
      </c>
      <c r="F13297" s="98"/>
      <c r="G13297" s="127" t="s">
        <v>1834</v>
      </c>
      <c r="H13297" s="128">
        <v>12689809.380000001</v>
      </c>
      <c r="I13297" s="128">
        <v>0</v>
      </c>
      <c r="J13297" s="129">
        <v>12689809.380000001</v>
      </c>
      <c r="K13297" s="101" t="s">
        <v>1388</v>
      </c>
    </row>
    <row r="13298" spans="1:11" ht="56.25" customHeight="1">
      <c r="A13298" s="98" t="s">
        <v>1832</v>
      </c>
      <c r="B13298" s="125" t="s">
        <v>1833</v>
      </c>
      <c r="C13298" s="126">
        <v>42641</v>
      </c>
      <c r="D13298" s="98" t="s">
        <v>13</v>
      </c>
      <c r="E13298" s="98">
        <v>360435</v>
      </c>
      <c r="F13298" s="98"/>
      <c r="G13298" s="127" t="s">
        <v>1834</v>
      </c>
      <c r="H13298" s="128">
        <v>30415297.73</v>
      </c>
      <c r="I13298" s="128">
        <v>0</v>
      </c>
      <c r="J13298" s="129">
        <v>30415297.73</v>
      </c>
      <c r="K13298" s="101" t="s">
        <v>1388</v>
      </c>
    </row>
    <row r="13299" spans="1:11" ht="56.25" customHeight="1">
      <c r="A13299" s="98" t="s">
        <v>1832</v>
      </c>
      <c r="B13299" s="125" t="s">
        <v>1833</v>
      </c>
      <c r="C13299" s="126">
        <v>42641</v>
      </c>
      <c r="D13299" s="98" t="s">
        <v>13</v>
      </c>
      <c r="E13299" s="98">
        <v>360437</v>
      </c>
      <c r="F13299" s="98"/>
      <c r="G13299" s="127" t="s">
        <v>1834</v>
      </c>
      <c r="H13299" s="128">
        <v>992.85</v>
      </c>
      <c r="I13299" s="128">
        <v>0</v>
      </c>
      <c r="J13299" s="129">
        <v>992.85</v>
      </c>
      <c r="K13299" s="101" t="s">
        <v>1388</v>
      </c>
    </row>
    <row r="13300" spans="1:11" ht="56.25" customHeight="1">
      <c r="A13300" s="98" t="s">
        <v>1832</v>
      </c>
      <c r="B13300" s="125" t="s">
        <v>1833</v>
      </c>
      <c r="C13300" s="126">
        <v>42641</v>
      </c>
      <c r="D13300" s="98" t="s">
        <v>13</v>
      </c>
      <c r="E13300" s="98">
        <v>360439</v>
      </c>
      <c r="F13300" s="98"/>
      <c r="G13300" s="127" t="s">
        <v>1834</v>
      </c>
      <c r="H13300" s="128">
        <v>11306.03</v>
      </c>
      <c r="I13300" s="128">
        <v>0</v>
      </c>
      <c r="J13300" s="129">
        <v>11306.03</v>
      </c>
      <c r="K13300" s="101" t="s">
        <v>1388</v>
      </c>
    </row>
    <row r="13301" spans="1:11" ht="56.25" customHeight="1">
      <c r="A13301" s="98" t="s">
        <v>1832</v>
      </c>
      <c r="B13301" s="125" t="s">
        <v>1833</v>
      </c>
      <c r="C13301" s="126">
        <v>42641</v>
      </c>
      <c r="D13301" s="98" t="s">
        <v>13</v>
      </c>
      <c r="E13301" s="98">
        <v>360441</v>
      </c>
      <c r="F13301" s="98"/>
      <c r="G13301" s="127" t="s">
        <v>1834</v>
      </c>
      <c r="H13301" s="128">
        <v>5217.58</v>
      </c>
      <c r="I13301" s="128">
        <v>0</v>
      </c>
      <c r="J13301" s="129">
        <v>5217.58</v>
      </c>
      <c r="K13301" s="101" t="s">
        <v>1388</v>
      </c>
    </row>
    <row r="13302" spans="1:11" ht="56.25" customHeight="1">
      <c r="A13302" s="98" t="s">
        <v>1832</v>
      </c>
      <c r="B13302" s="125" t="s">
        <v>1833</v>
      </c>
      <c r="C13302" s="126">
        <v>42641</v>
      </c>
      <c r="D13302" s="98" t="s">
        <v>13</v>
      </c>
      <c r="E13302" s="98">
        <v>360443</v>
      </c>
      <c r="F13302" s="98"/>
      <c r="G13302" s="127" t="s">
        <v>1834</v>
      </c>
      <c r="H13302" s="128">
        <v>3995.81</v>
      </c>
      <c r="I13302" s="128">
        <v>0</v>
      </c>
      <c r="J13302" s="129">
        <v>3995.81</v>
      </c>
      <c r="K13302" s="101" t="s">
        <v>1388</v>
      </c>
    </row>
    <row r="13303" spans="1:11" ht="56.25" customHeight="1">
      <c r="A13303" s="98" t="s">
        <v>1832</v>
      </c>
      <c r="B13303" s="125" t="s">
        <v>1833</v>
      </c>
      <c r="C13303" s="126">
        <v>42641</v>
      </c>
      <c r="D13303" s="98" t="s">
        <v>13</v>
      </c>
      <c r="E13303" s="98">
        <v>360445</v>
      </c>
      <c r="F13303" s="98"/>
      <c r="G13303" s="127" t="s">
        <v>1834</v>
      </c>
      <c r="H13303" s="128">
        <v>40548.019999999997</v>
      </c>
      <c r="I13303" s="128">
        <v>0</v>
      </c>
      <c r="J13303" s="129">
        <v>40548.019999999997</v>
      </c>
      <c r="K13303" s="101" t="s">
        <v>1388</v>
      </c>
    </row>
    <row r="13304" spans="1:11" ht="56.25" customHeight="1">
      <c r="A13304" s="98" t="s">
        <v>1832</v>
      </c>
      <c r="B13304" s="125" t="s">
        <v>1833</v>
      </c>
      <c r="C13304" s="126">
        <v>42641</v>
      </c>
      <c r="D13304" s="98" t="s">
        <v>13</v>
      </c>
      <c r="E13304" s="98">
        <v>360447</v>
      </c>
      <c r="F13304" s="98"/>
      <c r="G13304" s="127" t="s">
        <v>1834</v>
      </c>
      <c r="H13304" s="128">
        <v>31053.3</v>
      </c>
      <c r="I13304" s="128">
        <v>0</v>
      </c>
      <c r="J13304" s="129">
        <v>31053.3</v>
      </c>
      <c r="K13304" s="101" t="s">
        <v>1388</v>
      </c>
    </row>
    <row r="13305" spans="1:11" ht="56.25" customHeight="1">
      <c r="A13305" s="98" t="s">
        <v>1832</v>
      </c>
      <c r="B13305" s="125" t="s">
        <v>1833</v>
      </c>
      <c r="C13305" s="126">
        <v>42641</v>
      </c>
      <c r="D13305" s="98" t="s">
        <v>13</v>
      </c>
      <c r="E13305" s="98">
        <v>360449</v>
      </c>
      <c r="F13305" s="98"/>
      <c r="G13305" s="127" t="s">
        <v>1834</v>
      </c>
      <c r="H13305" s="128">
        <v>37084.129999999997</v>
      </c>
      <c r="I13305" s="128">
        <v>0</v>
      </c>
      <c r="J13305" s="129">
        <v>37084.129999999997</v>
      </c>
      <c r="K13305" s="101" t="s">
        <v>1388</v>
      </c>
    </row>
    <row r="13306" spans="1:11" ht="56.25" customHeight="1">
      <c r="A13306" s="98" t="s">
        <v>1832</v>
      </c>
      <c r="B13306" s="125" t="s">
        <v>1833</v>
      </c>
      <c r="C13306" s="126">
        <v>42641</v>
      </c>
      <c r="D13306" s="98" t="s">
        <v>13</v>
      </c>
      <c r="E13306" s="98">
        <v>360451</v>
      </c>
      <c r="F13306" s="98"/>
      <c r="G13306" s="127" t="s">
        <v>1834</v>
      </c>
      <c r="H13306" s="128">
        <v>10313.19</v>
      </c>
      <c r="I13306" s="128">
        <v>0</v>
      </c>
      <c r="J13306" s="129">
        <v>10313.19</v>
      </c>
      <c r="K13306" s="101" t="s">
        <v>1388</v>
      </c>
    </row>
    <row r="13307" spans="1:11" ht="56.25" customHeight="1">
      <c r="A13307" s="98" t="s">
        <v>1832</v>
      </c>
      <c r="B13307" s="125" t="s">
        <v>1833</v>
      </c>
      <c r="C13307" s="126">
        <v>42641</v>
      </c>
      <c r="D13307" s="98" t="s">
        <v>13</v>
      </c>
      <c r="E13307" s="98">
        <v>360453</v>
      </c>
      <c r="F13307" s="98"/>
      <c r="G13307" s="127" t="s">
        <v>1834</v>
      </c>
      <c r="H13307" s="128">
        <v>20629.05</v>
      </c>
      <c r="I13307" s="128">
        <v>0</v>
      </c>
      <c r="J13307" s="129">
        <v>20629.05</v>
      </c>
      <c r="K13307" s="101" t="s">
        <v>1388</v>
      </c>
    </row>
    <row r="13308" spans="1:11" ht="56.25" customHeight="1">
      <c r="A13308" s="98" t="s">
        <v>1832</v>
      </c>
      <c r="B13308" s="125" t="s">
        <v>1833</v>
      </c>
      <c r="C13308" s="126">
        <v>42641</v>
      </c>
      <c r="D13308" s="98" t="s">
        <v>13</v>
      </c>
      <c r="E13308" s="98">
        <v>360455</v>
      </c>
      <c r="F13308" s="98"/>
      <c r="G13308" s="127" t="s">
        <v>1834</v>
      </c>
      <c r="H13308" s="128">
        <v>3945799.63</v>
      </c>
      <c r="I13308" s="128">
        <v>0</v>
      </c>
      <c r="J13308" s="129">
        <v>3945799.63</v>
      </c>
      <c r="K13308" s="101" t="s">
        <v>1388</v>
      </c>
    </row>
    <row r="13309" spans="1:11" ht="56.25" customHeight="1">
      <c r="A13309" s="98" t="s">
        <v>1832</v>
      </c>
      <c r="B13309" s="125" t="s">
        <v>1833</v>
      </c>
      <c r="C13309" s="126">
        <v>42641</v>
      </c>
      <c r="D13309" s="98" t="s">
        <v>13</v>
      </c>
      <c r="E13309" s="98">
        <v>360457</v>
      </c>
      <c r="F13309" s="98"/>
      <c r="G13309" s="127" t="s">
        <v>1834</v>
      </c>
      <c r="H13309" s="128">
        <v>3945799.63</v>
      </c>
      <c r="I13309" s="128">
        <v>0</v>
      </c>
      <c r="J13309" s="129">
        <v>3945799.63</v>
      </c>
      <c r="K13309" s="101" t="s">
        <v>1388</v>
      </c>
    </row>
    <row r="13310" spans="1:11" ht="56.25" customHeight="1">
      <c r="A13310" s="98" t="s">
        <v>1832</v>
      </c>
      <c r="B13310" s="125" t="s">
        <v>1833</v>
      </c>
      <c r="C13310" s="126">
        <v>42641</v>
      </c>
      <c r="D13310" s="98" t="s">
        <v>13</v>
      </c>
      <c r="E13310" s="98">
        <v>360459</v>
      </c>
      <c r="F13310" s="98"/>
      <c r="G13310" s="127" t="s">
        <v>1834</v>
      </c>
      <c r="H13310" s="128">
        <v>3945799.63</v>
      </c>
      <c r="I13310" s="128">
        <v>0</v>
      </c>
      <c r="J13310" s="129">
        <v>3945799.63</v>
      </c>
      <c r="K13310" s="101" t="s">
        <v>1388</v>
      </c>
    </row>
    <row r="13311" spans="1:11" ht="56.25" customHeight="1">
      <c r="A13311" s="98" t="s">
        <v>1832</v>
      </c>
      <c r="B13311" s="125" t="s">
        <v>1833</v>
      </c>
      <c r="C13311" s="126">
        <v>42641</v>
      </c>
      <c r="D13311" s="98" t="s">
        <v>13</v>
      </c>
      <c r="E13311" s="98">
        <v>360461</v>
      </c>
      <c r="F13311" s="98"/>
      <c r="G13311" s="127" t="s">
        <v>1834</v>
      </c>
      <c r="H13311" s="128">
        <v>3945799.63</v>
      </c>
      <c r="I13311" s="128">
        <v>0</v>
      </c>
      <c r="J13311" s="129">
        <v>3945799.63</v>
      </c>
      <c r="K13311" s="101" t="s">
        <v>1388</v>
      </c>
    </row>
    <row r="13312" spans="1:11" ht="56.25" customHeight="1">
      <c r="A13312" s="98" t="s">
        <v>1832</v>
      </c>
      <c r="B13312" s="125" t="s">
        <v>1833</v>
      </c>
      <c r="C13312" s="126">
        <v>42641</v>
      </c>
      <c r="D13312" s="98" t="s">
        <v>13</v>
      </c>
      <c r="E13312" s="98">
        <v>360463</v>
      </c>
      <c r="F13312" s="98"/>
      <c r="G13312" s="127" t="s">
        <v>1834</v>
      </c>
      <c r="H13312" s="128">
        <v>10837602.109999999</v>
      </c>
      <c r="I13312" s="128">
        <v>0</v>
      </c>
      <c r="J13312" s="129">
        <v>10837602.109999999</v>
      </c>
      <c r="K13312" s="101" t="s">
        <v>1388</v>
      </c>
    </row>
    <row r="13313" spans="1:11" ht="56.25" customHeight="1">
      <c r="A13313" s="98" t="s">
        <v>1832</v>
      </c>
      <c r="B13313" s="125" t="s">
        <v>1833</v>
      </c>
      <c r="C13313" s="126">
        <v>42641</v>
      </c>
      <c r="D13313" s="98" t="s">
        <v>13</v>
      </c>
      <c r="E13313" s="98">
        <v>360465</v>
      </c>
      <c r="F13313" s="98"/>
      <c r="G13313" s="127" t="s">
        <v>1834</v>
      </c>
      <c r="H13313" s="128">
        <v>10837602.109999999</v>
      </c>
      <c r="I13313" s="128">
        <v>0</v>
      </c>
      <c r="J13313" s="129">
        <v>10837602.109999999</v>
      </c>
      <c r="K13313" s="101" t="s">
        <v>1388</v>
      </c>
    </row>
    <row r="13314" spans="1:11" ht="56.25" customHeight="1">
      <c r="A13314" s="98" t="s">
        <v>1832</v>
      </c>
      <c r="B13314" s="125" t="s">
        <v>1833</v>
      </c>
      <c r="C13314" s="126">
        <v>42641</v>
      </c>
      <c r="D13314" s="98" t="s">
        <v>13</v>
      </c>
      <c r="E13314" s="98">
        <v>360467</v>
      </c>
      <c r="F13314" s="98"/>
      <c r="G13314" s="127" t="s">
        <v>1834</v>
      </c>
      <c r="H13314" s="128">
        <v>10837602.109999999</v>
      </c>
      <c r="I13314" s="128">
        <v>0</v>
      </c>
      <c r="J13314" s="129">
        <v>10837602.109999999</v>
      </c>
      <c r="K13314" s="101" t="s">
        <v>1388</v>
      </c>
    </row>
    <row r="13315" spans="1:11" ht="56.25" customHeight="1">
      <c r="A13315" s="98" t="s">
        <v>1832</v>
      </c>
      <c r="B13315" s="125" t="s">
        <v>1833</v>
      </c>
      <c r="C13315" s="126">
        <v>42641</v>
      </c>
      <c r="D13315" s="98" t="s">
        <v>13</v>
      </c>
      <c r="E13315" s="98">
        <v>360469</v>
      </c>
      <c r="F13315" s="98"/>
      <c r="G13315" s="127" t="s">
        <v>1834</v>
      </c>
      <c r="H13315" s="128">
        <v>10837602.109999999</v>
      </c>
      <c r="I13315" s="128">
        <v>0</v>
      </c>
      <c r="J13315" s="129">
        <v>10837602.109999999</v>
      </c>
      <c r="K13315" s="101" t="s">
        <v>1388</v>
      </c>
    </row>
    <row r="13316" spans="1:11" ht="56.25" customHeight="1">
      <c r="A13316" s="98" t="s">
        <v>1832</v>
      </c>
      <c r="B13316" s="125" t="s">
        <v>1833</v>
      </c>
      <c r="C13316" s="126">
        <v>42641</v>
      </c>
      <c r="D13316" s="98" t="s">
        <v>13</v>
      </c>
      <c r="E13316" s="98">
        <v>360471</v>
      </c>
      <c r="F13316" s="98"/>
      <c r="G13316" s="127" t="s">
        <v>1834</v>
      </c>
      <c r="H13316" s="128">
        <v>1993910.24</v>
      </c>
      <c r="I13316" s="128">
        <v>0</v>
      </c>
      <c r="J13316" s="129">
        <v>1993910.24</v>
      </c>
      <c r="K13316" s="101" t="s">
        <v>1388</v>
      </c>
    </row>
    <row r="13317" spans="1:11" ht="56.25" customHeight="1">
      <c r="A13317" s="98" t="s">
        <v>1832</v>
      </c>
      <c r="B13317" s="125" t="s">
        <v>1833</v>
      </c>
      <c r="C13317" s="126">
        <v>42641</v>
      </c>
      <c r="D13317" s="98" t="s">
        <v>13</v>
      </c>
      <c r="E13317" s="98">
        <v>360473</v>
      </c>
      <c r="F13317" s="98"/>
      <c r="G13317" s="127" t="s">
        <v>1834</v>
      </c>
      <c r="H13317" s="128">
        <v>1993910.24</v>
      </c>
      <c r="I13317" s="128">
        <v>0</v>
      </c>
      <c r="J13317" s="129">
        <v>1993910.24</v>
      </c>
      <c r="K13317" s="101" t="s">
        <v>1388</v>
      </c>
    </row>
    <row r="13318" spans="1:11" ht="56.25" customHeight="1">
      <c r="A13318" s="98" t="s">
        <v>1832</v>
      </c>
      <c r="B13318" s="125" t="s">
        <v>1833</v>
      </c>
      <c r="C13318" s="126">
        <v>42641</v>
      </c>
      <c r="D13318" s="98" t="s">
        <v>13</v>
      </c>
      <c r="E13318" s="98">
        <v>360475</v>
      </c>
      <c r="F13318" s="98"/>
      <c r="G13318" s="127" t="s">
        <v>1834</v>
      </c>
      <c r="H13318" s="128">
        <v>1993910.24</v>
      </c>
      <c r="I13318" s="128">
        <v>0</v>
      </c>
      <c r="J13318" s="129">
        <v>1993910.24</v>
      </c>
      <c r="K13318" s="101" t="s">
        <v>1388</v>
      </c>
    </row>
    <row r="13319" spans="1:11" ht="56.25" customHeight="1">
      <c r="A13319" s="98" t="s">
        <v>1832</v>
      </c>
      <c r="B13319" s="125" t="s">
        <v>1833</v>
      </c>
      <c r="C13319" s="126">
        <v>42641</v>
      </c>
      <c r="D13319" s="98" t="s">
        <v>13</v>
      </c>
      <c r="E13319" s="98">
        <v>360477</v>
      </c>
      <c r="F13319" s="98"/>
      <c r="G13319" s="127" t="s">
        <v>1834</v>
      </c>
      <c r="H13319" s="128">
        <v>1993910.24</v>
      </c>
      <c r="I13319" s="128">
        <v>0</v>
      </c>
      <c r="J13319" s="129">
        <v>1993910.24</v>
      </c>
      <c r="K13319" s="101" t="s">
        <v>1388</v>
      </c>
    </row>
    <row r="13320" spans="1:11" ht="56.25" customHeight="1">
      <c r="A13320" s="98" t="s">
        <v>1832</v>
      </c>
      <c r="B13320" s="125" t="s">
        <v>1833</v>
      </c>
      <c r="C13320" s="126">
        <v>42641</v>
      </c>
      <c r="D13320" s="98" t="s">
        <v>13</v>
      </c>
      <c r="E13320" s="98">
        <v>360479</v>
      </c>
      <c r="F13320" s="98"/>
      <c r="G13320" s="127" t="s">
        <v>1834</v>
      </c>
      <c r="H13320" s="128">
        <v>569294.59</v>
      </c>
      <c r="I13320" s="128">
        <v>0</v>
      </c>
      <c r="J13320" s="129">
        <v>569294.59</v>
      </c>
      <c r="K13320" s="101" t="s">
        <v>1388</v>
      </c>
    </row>
    <row r="13321" spans="1:11" ht="56.25" customHeight="1">
      <c r="A13321" s="98" t="s">
        <v>1832</v>
      </c>
      <c r="B13321" s="125" t="s">
        <v>1833</v>
      </c>
      <c r="C13321" s="126">
        <v>42641</v>
      </c>
      <c r="D13321" s="98" t="s">
        <v>13</v>
      </c>
      <c r="E13321" s="98">
        <v>360481</v>
      </c>
      <c r="F13321" s="98"/>
      <c r="G13321" s="127" t="s">
        <v>1834</v>
      </c>
      <c r="H13321" s="128">
        <v>2214434.5499999998</v>
      </c>
      <c r="I13321" s="128">
        <v>0</v>
      </c>
      <c r="J13321" s="129">
        <v>2214434.5499999998</v>
      </c>
      <c r="K13321" s="101" t="s">
        <v>1388</v>
      </c>
    </row>
    <row r="13322" spans="1:11" ht="56.25" customHeight="1">
      <c r="A13322" s="98" t="s">
        <v>1832</v>
      </c>
      <c r="B13322" s="125" t="s">
        <v>1833</v>
      </c>
      <c r="C13322" s="126">
        <v>42641</v>
      </c>
      <c r="D13322" s="98" t="s">
        <v>13</v>
      </c>
      <c r="E13322" s="98">
        <v>360483</v>
      </c>
      <c r="F13322" s="98"/>
      <c r="G13322" s="127" t="s">
        <v>1834</v>
      </c>
      <c r="H13322" s="128">
        <v>459152.49</v>
      </c>
      <c r="I13322" s="128">
        <v>0</v>
      </c>
      <c r="J13322" s="129">
        <v>459152.49</v>
      </c>
      <c r="K13322" s="101" t="s">
        <v>1388</v>
      </c>
    </row>
    <row r="13323" spans="1:11" ht="56.25" customHeight="1">
      <c r="A13323" s="98" t="s">
        <v>1832</v>
      </c>
      <c r="B13323" s="125" t="s">
        <v>1833</v>
      </c>
      <c r="C13323" s="126">
        <v>42641</v>
      </c>
      <c r="D13323" s="98" t="s">
        <v>13</v>
      </c>
      <c r="E13323" s="98">
        <v>360485</v>
      </c>
      <c r="F13323" s="98"/>
      <c r="G13323" s="127" t="s">
        <v>1834</v>
      </c>
      <c r="H13323" s="128">
        <v>1261116.26</v>
      </c>
      <c r="I13323" s="128">
        <v>0</v>
      </c>
      <c r="J13323" s="129">
        <v>1261116.26</v>
      </c>
      <c r="K13323" s="101" t="s">
        <v>1388</v>
      </c>
    </row>
    <row r="13324" spans="1:11" ht="56.25" customHeight="1">
      <c r="A13324" s="98" t="s">
        <v>1832</v>
      </c>
      <c r="B13324" s="125" t="s">
        <v>1833</v>
      </c>
      <c r="C13324" s="126">
        <v>42641</v>
      </c>
      <c r="D13324" s="98" t="s">
        <v>13</v>
      </c>
      <c r="E13324" s="98">
        <v>360487</v>
      </c>
      <c r="F13324" s="98"/>
      <c r="G13324" s="127" t="s">
        <v>1834</v>
      </c>
      <c r="H13324" s="128">
        <v>6082204.6299999999</v>
      </c>
      <c r="I13324" s="128">
        <v>0</v>
      </c>
      <c r="J13324" s="129">
        <v>6082204.6299999999</v>
      </c>
      <c r="K13324" s="101" t="s">
        <v>1388</v>
      </c>
    </row>
    <row r="13325" spans="1:11" ht="56.25" customHeight="1">
      <c r="A13325" s="98" t="s">
        <v>1832</v>
      </c>
      <c r="B13325" s="125" t="s">
        <v>1833</v>
      </c>
      <c r="C13325" s="126">
        <v>42641</v>
      </c>
      <c r="D13325" s="98" t="s">
        <v>13</v>
      </c>
      <c r="E13325" s="98">
        <v>360489</v>
      </c>
      <c r="F13325" s="98"/>
      <c r="G13325" s="127" t="s">
        <v>1834</v>
      </c>
      <c r="H13325" s="128">
        <v>409034.98</v>
      </c>
      <c r="I13325" s="128">
        <v>0</v>
      </c>
      <c r="J13325" s="129">
        <v>409034.98</v>
      </c>
      <c r="K13325" s="101" t="s">
        <v>1388</v>
      </c>
    </row>
    <row r="13326" spans="1:11" ht="56.25" customHeight="1">
      <c r="A13326" s="98" t="s">
        <v>1832</v>
      </c>
      <c r="B13326" s="125" t="s">
        <v>1833</v>
      </c>
      <c r="C13326" s="126">
        <v>42641</v>
      </c>
      <c r="D13326" s="98" t="s">
        <v>13</v>
      </c>
      <c r="E13326" s="98">
        <v>360491</v>
      </c>
      <c r="F13326" s="98"/>
      <c r="G13326" s="127" t="s">
        <v>1834</v>
      </c>
      <c r="H13326" s="128">
        <v>1324558.8500000001</v>
      </c>
      <c r="I13326" s="128">
        <v>0</v>
      </c>
      <c r="J13326" s="129">
        <v>1324558.8500000001</v>
      </c>
      <c r="K13326" s="101" t="s">
        <v>1388</v>
      </c>
    </row>
    <row r="13327" spans="1:11" ht="56.25" customHeight="1">
      <c r="A13327" s="98" t="s">
        <v>1832</v>
      </c>
      <c r="B13327" s="125" t="s">
        <v>1833</v>
      </c>
      <c r="C13327" s="126">
        <v>42641</v>
      </c>
      <c r="D13327" s="98" t="s">
        <v>13</v>
      </c>
      <c r="E13327" s="98">
        <v>360493</v>
      </c>
      <c r="F13327" s="98"/>
      <c r="G13327" s="127" t="s">
        <v>1834</v>
      </c>
      <c r="H13327" s="128">
        <v>5152251.0199999996</v>
      </c>
      <c r="I13327" s="128">
        <v>0</v>
      </c>
      <c r="J13327" s="129">
        <v>5152251.0199999996</v>
      </c>
      <c r="K13327" s="101" t="s">
        <v>1388</v>
      </c>
    </row>
    <row r="13328" spans="1:11" ht="56.25" customHeight="1">
      <c r="A13328" s="98" t="s">
        <v>1832</v>
      </c>
      <c r="B13328" s="125" t="s">
        <v>1833</v>
      </c>
      <c r="C13328" s="126">
        <v>42641</v>
      </c>
      <c r="D13328" s="98" t="s">
        <v>13</v>
      </c>
      <c r="E13328" s="98">
        <v>360495</v>
      </c>
      <c r="F13328" s="98"/>
      <c r="G13328" s="127" t="s">
        <v>1834</v>
      </c>
      <c r="H13328" s="128">
        <v>346494.55</v>
      </c>
      <c r="I13328" s="128">
        <v>0</v>
      </c>
      <c r="J13328" s="129">
        <v>346494.55</v>
      </c>
      <c r="K13328" s="101" t="s">
        <v>1388</v>
      </c>
    </row>
    <row r="13329" spans="1:11" ht="56.25" customHeight="1">
      <c r="A13329" s="98" t="s">
        <v>1832</v>
      </c>
      <c r="B13329" s="125" t="s">
        <v>1833</v>
      </c>
      <c r="C13329" s="126">
        <v>42641</v>
      </c>
      <c r="D13329" s="98" t="s">
        <v>13</v>
      </c>
      <c r="E13329" s="98">
        <v>360497</v>
      </c>
      <c r="F13329" s="98"/>
      <c r="G13329" s="127" t="s">
        <v>1834</v>
      </c>
      <c r="H13329" s="128">
        <v>14151262.68</v>
      </c>
      <c r="I13329" s="128">
        <v>0</v>
      </c>
      <c r="J13329" s="129">
        <v>14151262.68</v>
      </c>
      <c r="K13329" s="101" t="s">
        <v>1388</v>
      </c>
    </row>
    <row r="13330" spans="1:11" ht="56.25" customHeight="1">
      <c r="A13330" s="98" t="s">
        <v>1832</v>
      </c>
      <c r="B13330" s="125" t="s">
        <v>1833</v>
      </c>
      <c r="C13330" s="126">
        <v>42641</v>
      </c>
      <c r="D13330" s="98" t="s">
        <v>13</v>
      </c>
      <c r="E13330" s="98">
        <v>360499</v>
      </c>
      <c r="F13330" s="98"/>
      <c r="G13330" s="127" t="s">
        <v>1834</v>
      </c>
      <c r="H13330" s="128">
        <v>2934197.14</v>
      </c>
      <c r="I13330" s="128">
        <v>0</v>
      </c>
      <c r="J13330" s="129">
        <v>2934197.14</v>
      </c>
      <c r="K13330" s="101" t="s">
        <v>1388</v>
      </c>
    </row>
    <row r="13331" spans="1:11" ht="56.25" customHeight="1">
      <c r="A13331" s="98" t="s">
        <v>1832</v>
      </c>
      <c r="B13331" s="125" t="s">
        <v>1833</v>
      </c>
      <c r="C13331" s="126">
        <v>42641</v>
      </c>
      <c r="D13331" s="98" t="s">
        <v>13</v>
      </c>
      <c r="E13331" s="98">
        <v>360501</v>
      </c>
      <c r="F13331" s="98"/>
      <c r="G13331" s="127" t="s">
        <v>1834</v>
      </c>
      <c r="H13331" s="128">
        <v>3638056.39</v>
      </c>
      <c r="I13331" s="128">
        <v>0</v>
      </c>
      <c r="J13331" s="129">
        <v>3638056.39</v>
      </c>
      <c r="K13331" s="101" t="s">
        <v>1388</v>
      </c>
    </row>
    <row r="13332" spans="1:11" ht="56.25" customHeight="1">
      <c r="A13332" s="98" t="s">
        <v>1832</v>
      </c>
      <c r="B13332" s="125" t="s">
        <v>1833</v>
      </c>
      <c r="C13332" s="126">
        <v>42641</v>
      </c>
      <c r="D13332" s="98" t="s">
        <v>13</v>
      </c>
      <c r="E13332" s="98">
        <v>360503</v>
      </c>
      <c r="F13332" s="98"/>
      <c r="G13332" s="127" t="s">
        <v>1834</v>
      </c>
      <c r="H13332" s="128">
        <v>539835.82999999996</v>
      </c>
      <c r="I13332" s="128">
        <v>0</v>
      </c>
      <c r="J13332" s="129">
        <v>539835.82999999996</v>
      </c>
      <c r="K13332" s="101" t="s">
        <v>1388</v>
      </c>
    </row>
    <row r="13333" spans="1:11" ht="56.25" customHeight="1">
      <c r="A13333" s="98" t="s">
        <v>1832</v>
      </c>
      <c r="B13333" s="125" t="s">
        <v>1833</v>
      </c>
      <c r="C13333" s="126">
        <v>42641</v>
      </c>
      <c r="D13333" s="98" t="s">
        <v>13</v>
      </c>
      <c r="E13333" s="98">
        <v>360505</v>
      </c>
      <c r="F13333" s="98"/>
      <c r="G13333" s="127" t="s">
        <v>1834</v>
      </c>
      <c r="H13333" s="128">
        <v>175092.31</v>
      </c>
      <c r="I13333" s="128">
        <v>0</v>
      </c>
      <c r="J13333" s="129">
        <v>175092.31</v>
      </c>
      <c r="K13333" s="101" t="s">
        <v>1388</v>
      </c>
    </row>
    <row r="13334" spans="1:11" ht="56.25" customHeight="1">
      <c r="A13334" s="98" t="s">
        <v>1832</v>
      </c>
      <c r="B13334" s="125" t="s">
        <v>1833</v>
      </c>
      <c r="C13334" s="126">
        <v>42641</v>
      </c>
      <c r="D13334" s="98" t="s">
        <v>13</v>
      </c>
      <c r="E13334" s="98">
        <v>360507</v>
      </c>
      <c r="F13334" s="98"/>
      <c r="G13334" s="127" t="s">
        <v>1834</v>
      </c>
      <c r="H13334" s="128">
        <v>669332.4</v>
      </c>
      <c r="I13334" s="128">
        <v>0</v>
      </c>
      <c r="J13334" s="129">
        <v>669332.4</v>
      </c>
      <c r="K13334" s="101" t="s">
        <v>1388</v>
      </c>
    </row>
    <row r="13335" spans="1:11" ht="56.25" customHeight="1">
      <c r="A13335" s="98" t="s">
        <v>1832</v>
      </c>
      <c r="B13335" s="125" t="s">
        <v>1833</v>
      </c>
      <c r="C13335" s="126">
        <v>42641</v>
      </c>
      <c r="D13335" s="98" t="s">
        <v>13</v>
      </c>
      <c r="E13335" s="98">
        <v>360509</v>
      </c>
      <c r="F13335" s="98"/>
      <c r="G13335" s="127" t="s">
        <v>1834</v>
      </c>
      <c r="H13335" s="128">
        <v>1126607.78</v>
      </c>
      <c r="I13335" s="128">
        <v>0</v>
      </c>
      <c r="J13335" s="129">
        <v>1126607.78</v>
      </c>
      <c r="K13335" s="101" t="s">
        <v>1388</v>
      </c>
    </row>
    <row r="13336" spans="1:11" ht="56.25" customHeight="1">
      <c r="A13336" s="98" t="s">
        <v>1832</v>
      </c>
      <c r="B13336" s="125" t="s">
        <v>1833</v>
      </c>
      <c r="C13336" s="126">
        <v>42641</v>
      </c>
      <c r="D13336" s="98" t="s">
        <v>13</v>
      </c>
      <c r="E13336" s="98">
        <v>360511</v>
      </c>
      <c r="F13336" s="98"/>
      <c r="G13336" s="127" t="s">
        <v>1834</v>
      </c>
      <c r="H13336" s="128">
        <v>1236749.96</v>
      </c>
      <c r="I13336" s="128">
        <v>0</v>
      </c>
      <c r="J13336" s="129">
        <v>1236749.96</v>
      </c>
      <c r="K13336" s="101" t="s">
        <v>1388</v>
      </c>
    </row>
    <row r="13337" spans="1:11" ht="56.25" customHeight="1">
      <c r="A13337" s="98" t="s">
        <v>1832</v>
      </c>
      <c r="B13337" s="125" t="s">
        <v>1833</v>
      </c>
      <c r="C13337" s="126">
        <v>42641</v>
      </c>
      <c r="D13337" s="98" t="s">
        <v>13</v>
      </c>
      <c r="E13337" s="98">
        <v>360513</v>
      </c>
      <c r="F13337" s="98"/>
      <c r="G13337" s="127" t="s">
        <v>1834</v>
      </c>
      <c r="H13337" s="128">
        <v>3396878.96</v>
      </c>
      <c r="I13337" s="128">
        <v>0</v>
      </c>
      <c r="J13337" s="129">
        <v>3396878.96</v>
      </c>
      <c r="K13337" s="101" t="s">
        <v>1388</v>
      </c>
    </row>
    <row r="13338" spans="1:11" ht="56.25" customHeight="1">
      <c r="A13338" s="98" t="s">
        <v>1832</v>
      </c>
      <c r="B13338" s="125" t="s">
        <v>1833</v>
      </c>
      <c r="C13338" s="126">
        <v>42641</v>
      </c>
      <c r="D13338" s="98" t="s">
        <v>13</v>
      </c>
      <c r="E13338" s="98">
        <v>360515</v>
      </c>
      <c r="F13338" s="98"/>
      <c r="G13338" s="127" t="s">
        <v>1834</v>
      </c>
      <c r="H13338" s="128">
        <v>4248960.25</v>
      </c>
      <c r="I13338" s="128">
        <v>0</v>
      </c>
      <c r="J13338" s="129">
        <v>4248960.25</v>
      </c>
      <c r="K13338" s="101" t="s">
        <v>1388</v>
      </c>
    </row>
    <row r="13339" spans="1:11" ht="56.25" customHeight="1">
      <c r="A13339" s="98" t="s">
        <v>1832</v>
      </c>
      <c r="B13339" s="125" t="s">
        <v>1833</v>
      </c>
      <c r="C13339" s="126">
        <v>42641</v>
      </c>
      <c r="D13339" s="98" t="s">
        <v>13</v>
      </c>
      <c r="E13339" s="98">
        <v>360517</v>
      </c>
      <c r="F13339" s="98"/>
      <c r="G13339" s="127" t="s">
        <v>1834</v>
      </c>
      <c r="H13339" s="128">
        <v>2877504.79</v>
      </c>
      <c r="I13339" s="128">
        <v>0</v>
      </c>
      <c r="J13339" s="129">
        <v>2877504.79</v>
      </c>
      <c r="K13339" s="101" t="s">
        <v>1388</v>
      </c>
    </row>
    <row r="13340" spans="1:11" ht="56.25" customHeight="1">
      <c r="A13340" s="98" t="s">
        <v>1832</v>
      </c>
      <c r="B13340" s="125" t="s">
        <v>1833</v>
      </c>
      <c r="C13340" s="126">
        <v>42641</v>
      </c>
      <c r="D13340" s="98" t="s">
        <v>13</v>
      </c>
      <c r="E13340" s="98">
        <v>360519</v>
      </c>
      <c r="F13340" s="98"/>
      <c r="G13340" s="127" t="s">
        <v>1834</v>
      </c>
      <c r="H13340" s="128">
        <v>2621240.7799999998</v>
      </c>
      <c r="I13340" s="128">
        <v>0</v>
      </c>
      <c r="J13340" s="129">
        <v>2621240.7799999998</v>
      </c>
      <c r="K13340" s="101" t="s">
        <v>1388</v>
      </c>
    </row>
    <row r="13341" spans="1:11" ht="56.25" customHeight="1">
      <c r="A13341" s="98" t="s">
        <v>1832</v>
      </c>
      <c r="B13341" s="125" t="s">
        <v>1833</v>
      </c>
      <c r="C13341" s="126">
        <v>42641</v>
      </c>
      <c r="D13341" s="98" t="s">
        <v>13</v>
      </c>
      <c r="E13341" s="98">
        <v>360521</v>
      </c>
      <c r="F13341" s="98"/>
      <c r="G13341" s="127" t="s">
        <v>1834</v>
      </c>
      <c r="H13341" s="128">
        <v>9885914.0999999996</v>
      </c>
      <c r="I13341" s="128">
        <v>0</v>
      </c>
      <c r="J13341" s="129">
        <v>9885914.0999999996</v>
      </c>
      <c r="K13341" s="101" t="s">
        <v>1388</v>
      </c>
    </row>
    <row r="13342" spans="1:11" ht="56.25" customHeight="1">
      <c r="A13342" s="98" t="s">
        <v>1832</v>
      </c>
      <c r="B13342" s="125" t="s">
        <v>1833</v>
      </c>
      <c r="C13342" s="126">
        <v>42641</v>
      </c>
      <c r="D13342" s="98" t="s">
        <v>13</v>
      </c>
      <c r="E13342" s="98">
        <v>360523</v>
      </c>
      <c r="F13342" s="98"/>
      <c r="G13342" s="127" t="s">
        <v>1834</v>
      </c>
      <c r="H13342" s="128">
        <v>7199545.6500000004</v>
      </c>
      <c r="I13342" s="128">
        <v>0</v>
      </c>
      <c r="J13342" s="129">
        <v>7199545.6500000004</v>
      </c>
      <c r="K13342" s="101" t="s">
        <v>1388</v>
      </c>
    </row>
    <row r="13343" spans="1:11" ht="56.25" customHeight="1">
      <c r="A13343" s="98" t="s">
        <v>1832</v>
      </c>
      <c r="B13343" s="125" t="s">
        <v>1833</v>
      </c>
      <c r="C13343" s="126">
        <v>42641</v>
      </c>
      <c r="D13343" s="98" t="s">
        <v>13</v>
      </c>
      <c r="E13343" s="98">
        <v>360525</v>
      </c>
      <c r="F13343" s="98"/>
      <c r="G13343" s="127" t="s">
        <v>1834</v>
      </c>
      <c r="H13343" s="128">
        <v>7903404.9699999997</v>
      </c>
      <c r="I13343" s="128">
        <v>0</v>
      </c>
      <c r="J13343" s="129">
        <v>7903404.9699999997</v>
      </c>
      <c r="K13343" s="101" t="s">
        <v>1388</v>
      </c>
    </row>
    <row r="13344" spans="1:11" ht="56.25" customHeight="1">
      <c r="A13344" s="98" t="s">
        <v>1832</v>
      </c>
      <c r="B13344" s="125" t="s">
        <v>1833</v>
      </c>
      <c r="C13344" s="126">
        <v>42641</v>
      </c>
      <c r="D13344" s="98" t="s">
        <v>13</v>
      </c>
      <c r="E13344" s="98">
        <v>360527</v>
      </c>
      <c r="F13344" s="98"/>
      <c r="G13344" s="127" t="s">
        <v>1834</v>
      </c>
      <c r="H13344" s="128">
        <v>1324577.8500000001</v>
      </c>
      <c r="I13344" s="128">
        <v>0</v>
      </c>
      <c r="J13344" s="129">
        <v>1324577.8500000001</v>
      </c>
      <c r="K13344" s="101" t="s">
        <v>1388</v>
      </c>
    </row>
    <row r="13345" spans="1:11" ht="56.25" customHeight="1">
      <c r="A13345" s="98" t="s">
        <v>1832</v>
      </c>
      <c r="B13345" s="125" t="s">
        <v>1833</v>
      </c>
      <c r="C13345" s="126">
        <v>42641</v>
      </c>
      <c r="D13345" s="98" t="s">
        <v>13</v>
      </c>
      <c r="E13345" s="98">
        <v>360529</v>
      </c>
      <c r="F13345" s="98"/>
      <c r="G13345" s="127" t="s">
        <v>1834</v>
      </c>
      <c r="H13345" s="128">
        <v>1454074.48</v>
      </c>
      <c r="I13345" s="128">
        <v>0</v>
      </c>
      <c r="J13345" s="129">
        <v>1454074.48</v>
      </c>
      <c r="K13345" s="101" t="s">
        <v>1388</v>
      </c>
    </row>
    <row r="13346" spans="1:11" ht="56.25" customHeight="1">
      <c r="A13346" s="98" t="s">
        <v>1832</v>
      </c>
      <c r="B13346" s="125" t="s">
        <v>1833</v>
      </c>
      <c r="C13346" s="126">
        <v>42641</v>
      </c>
      <c r="D13346" s="98" t="s">
        <v>13</v>
      </c>
      <c r="E13346" s="98">
        <v>360531</v>
      </c>
      <c r="F13346" s="98"/>
      <c r="G13346" s="127" t="s">
        <v>1834</v>
      </c>
      <c r="H13346" s="128">
        <v>12942352.119999999</v>
      </c>
      <c r="I13346" s="128">
        <v>0</v>
      </c>
      <c r="J13346" s="129">
        <v>12942352.119999999</v>
      </c>
      <c r="K13346" s="101" t="s">
        <v>1388</v>
      </c>
    </row>
    <row r="13347" spans="1:11" ht="56.25" customHeight="1">
      <c r="A13347" s="98" t="s">
        <v>1832</v>
      </c>
      <c r="B13347" s="125" t="s">
        <v>1833</v>
      </c>
      <c r="C13347" s="126">
        <v>42641</v>
      </c>
      <c r="D13347" s="98" t="s">
        <v>13</v>
      </c>
      <c r="E13347" s="98">
        <v>360533</v>
      </c>
      <c r="F13347" s="98"/>
      <c r="G13347" s="127" t="s">
        <v>1834</v>
      </c>
      <c r="H13347" s="128">
        <v>16272690.039999999</v>
      </c>
      <c r="I13347" s="128">
        <v>0</v>
      </c>
      <c r="J13347" s="129">
        <v>16272690.039999999</v>
      </c>
      <c r="K13347" s="101" t="s">
        <v>1388</v>
      </c>
    </row>
    <row r="13348" spans="1:11" ht="56.25" customHeight="1">
      <c r="A13348" s="98" t="s">
        <v>1832</v>
      </c>
      <c r="B13348" s="125" t="s">
        <v>1833</v>
      </c>
      <c r="C13348" s="126">
        <v>42641</v>
      </c>
      <c r="D13348" s="98" t="s">
        <v>13</v>
      </c>
      <c r="E13348" s="98">
        <v>360535</v>
      </c>
      <c r="F13348" s="98"/>
      <c r="G13348" s="127" t="s">
        <v>1834</v>
      </c>
      <c r="H13348" s="128">
        <v>6267398.9000000004</v>
      </c>
      <c r="I13348" s="128">
        <v>0</v>
      </c>
      <c r="J13348" s="129">
        <v>6267398.9000000004</v>
      </c>
      <c r="K13348" s="101" t="s">
        <v>1388</v>
      </c>
    </row>
    <row r="13349" spans="1:11" ht="56.25" customHeight="1">
      <c r="A13349" s="98" t="s">
        <v>1832</v>
      </c>
      <c r="B13349" s="125" t="s">
        <v>1833</v>
      </c>
      <c r="C13349" s="126">
        <v>42641</v>
      </c>
      <c r="D13349" s="98" t="s">
        <v>13</v>
      </c>
      <c r="E13349" s="98">
        <v>360537</v>
      </c>
      <c r="F13349" s="98"/>
      <c r="G13349" s="127" t="s">
        <v>1834</v>
      </c>
      <c r="H13349" s="128">
        <v>70766259.170000002</v>
      </c>
      <c r="I13349" s="128">
        <v>0</v>
      </c>
      <c r="J13349" s="129">
        <v>70766259.170000002</v>
      </c>
      <c r="K13349" s="101" t="s">
        <v>1388</v>
      </c>
    </row>
    <row r="13350" spans="1:11" ht="56.25" customHeight="1">
      <c r="A13350" s="98" t="s">
        <v>1832</v>
      </c>
      <c r="B13350" s="125" t="s">
        <v>1833</v>
      </c>
      <c r="C13350" s="126">
        <v>42641</v>
      </c>
      <c r="D13350" s="98" t="s">
        <v>13</v>
      </c>
      <c r="E13350" s="98">
        <v>360539</v>
      </c>
      <c r="F13350" s="98"/>
      <c r="G13350" s="127" t="s">
        <v>1834</v>
      </c>
      <c r="H13350" s="128">
        <v>5562615.5300000003</v>
      </c>
      <c r="I13350" s="128">
        <v>0</v>
      </c>
      <c r="J13350" s="129">
        <v>5562615.5300000003</v>
      </c>
      <c r="K13350" s="101" t="s">
        <v>1388</v>
      </c>
    </row>
    <row r="13351" spans="1:11" ht="56.25" customHeight="1">
      <c r="A13351" s="98" t="s">
        <v>1832</v>
      </c>
      <c r="B13351" s="125" t="s">
        <v>1833</v>
      </c>
      <c r="C13351" s="126">
        <v>42641</v>
      </c>
      <c r="D13351" s="98" t="s">
        <v>13</v>
      </c>
      <c r="E13351" s="98">
        <v>360541</v>
      </c>
      <c r="F13351" s="98"/>
      <c r="G13351" s="127" t="s">
        <v>1834</v>
      </c>
      <c r="H13351" s="128">
        <v>3795.3</v>
      </c>
      <c r="I13351" s="128">
        <v>0</v>
      </c>
      <c r="J13351" s="129">
        <v>3795.3</v>
      </c>
      <c r="K13351" s="101" t="s">
        <v>1388</v>
      </c>
    </row>
    <row r="13352" spans="1:11" ht="56.25" customHeight="1">
      <c r="A13352" s="98" t="s">
        <v>1832</v>
      </c>
      <c r="B13352" s="125" t="s">
        <v>1833</v>
      </c>
      <c r="C13352" s="126">
        <v>42641</v>
      </c>
      <c r="D13352" s="98" t="s">
        <v>13</v>
      </c>
      <c r="E13352" s="98">
        <v>360543</v>
      </c>
      <c r="F13352" s="98"/>
      <c r="G13352" s="127" t="s">
        <v>1834</v>
      </c>
      <c r="H13352" s="128">
        <v>14762.93</v>
      </c>
      <c r="I13352" s="128">
        <v>0</v>
      </c>
      <c r="J13352" s="129">
        <v>14762.93</v>
      </c>
      <c r="K13352" s="101" t="s">
        <v>1388</v>
      </c>
    </row>
    <row r="13353" spans="1:11" ht="56.25" customHeight="1">
      <c r="A13353" s="98" t="s">
        <v>1832</v>
      </c>
      <c r="B13353" s="125" t="s">
        <v>1833</v>
      </c>
      <c r="C13353" s="126">
        <v>42641</v>
      </c>
      <c r="D13353" s="98" t="s">
        <v>13</v>
      </c>
      <c r="E13353" s="98">
        <v>360545</v>
      </c>
      <c r="F13353" s="98"/>
      <c r="G13353" s="127" t="s">
        <v>1834</v>
      </c>
      <c r="H13353" s="128">
        <v>3061</v>
      </c>
      <c r="I13353" s="128">
        <v>0</v>
      </c>
      <c r="J13353" s="129">
        <v>3061</v>
      </c>
      <c r="K13353" s="101" t="s">
        <v>1388</v>
      </c>
    </row>
    <row r="13354" spans="1:11" ht="56.25" customHeight="1">
      <c r="A13354" s="98" t="s">
        <v>1832</v>
      </c>
      <c r="B13354" s="125" t="s">
        <v>1833</v>
      </c>
      <c r="C13354" s="126">
        <v>42641</v>
      </c>
      <c r="D13354" s="98" t="s">
        <v>13</v>
      </c>
      <c r="E13354" s="98">
        <v>360547</v>
      </c>
      <c r="F13354" s="98"/>
      <c r="G13354" s="127" t="s">
        <v>1834</v>
      </c>
      <c r="H13354" s="128">
        <v>11306.03</v>
      </c>
      <c r="I13354" s="128">
        <v>0</v>
      </c>
      <c r="J13354" s="129">
        <v>11306.03</v>
      </c>
      <c r="K13354" s="101" t="s">
        <v>1388</v>
      </c>
    </row>
    <row r="13355" spans="1:11" ht="56.25" customHeight="1">
      <c r="A13355" s="98" t="s">
        <v>1832</v>
      </c>
      <c r="B13355" s="125" t="s">
        <v>1833</v>
      </c>
      <c r="C13355" s="126">
        <v>42641</v>
      </c>
      <c r="D13355" s="98" t="s">
        <v>13</v>
      </c>
      <c r="E13355" s="98">
        <v>360549</v>
      </c>
      <c r="F13355" s="98"/>
      <c r="G13355" s="127" t="s">
        <v>1834</v>
      </c>
      <c r="H13355" s="128">
        <v>11306.03</v>
      </c>
      <c r="I13355" s="128">
        <v>0</v>
      </c>
      <c r="J13355" s="129">
        <v>11306.03</v>
      </c>
      <c r="K13355" s="101" t="s">
        <v>1388</v>
      </c>
    </row>
    <row r="13356" spans="1:11" ht="56.25" customHeight="1">
      <c r="A13356" s="98" t="s">
        <v>1832</v>
      </c>
      <c r="B13356" s="125" t="s">
        <v>1833</v>
      </c>
      <c r="C13356" s="126">
        <v>42641</v>
      </c>
      <c r="D13356" s="98" t="s">
        <v>13</v>
      </c>
      <c r="E13356" s="98">
        <v>360551</v>
      </c>
      <c r="F13356" s="98"/>
      <c r="G13356" s="127" t="s">
        <v>1834</v>
      </c>
      <c r="H13356" s="128">
        <v>11306.03</v>
      </c>
      <c r="I13356" s="128">
        <v>0</v>
      </c>
      <c r="J13356" s="129">
        <v>11306.03</v>
      </c>
      <c r="K13356" s="101" t="s">
        <v>1388</v>
      </c>
    </row>
    <row r="13357" spans="1:11" ht="56.25" customHeight="1">
      <c r="A13357" s="98" t="s">
        <v>1832</v>
      </c>
      <c r="B13357" s="125" t="s">
        <v>1833</v>
      </c>
      <c r="C13357" s="126">
        <v>42641</v>
      </c>
      <c r="D13357" s="98" t="s">
        <v>13</v>
      </c>
      <c r="E13357" s="98">
        <v>360553</v>
      </c>
      <c r="F13357" s="98"/>
      <c r="G13357" s="127" t="s">
        <v>1834</v>
      </c>
      <c r="H13357" s="128">
        <v>11306.03</v>
      </c>
      <c r="I13357" s="128">
        <v>0</v>
      </c>
      <c r="J13357" s="129">
        <v>11306.03</v>
      </c>
      <c r="K13357" s="101" t="s">
        <v>1388</v>
      </c>
    </row>
    <row r="13358" spans="1:11" ht="56.25" customHeight="1">
      <c r="A13358" s="98" t="s">
        <v>1832</v>
      </c>
      <c r="B13358" s="125" t="s">
        <v>1833</v>
      </c>
      <c r="C13358" s="126">
        <v>42641</v>
      </c>
      <c r="D13358" s="98" t="s">
        <v>13</v>
      </c>
      <c r="E13358" s="98">
        <v>360555</v>
      </c>
      <c r="F13358" s="98"/>
      <c r="G13358" s="127" t="s">
        <v>1834</v>
      </c>
      <c r="H13358" s="128">
        <v>202768.63</v>
      </c>
      <c r="I13358" s="128">
        <v>0</v>
      </c>
      <c r="J13358" s="129">
        <v>202768.63</v>
      </c>
      <c r="K13358" s="101" t="s">
        <v>1388</v>
      </c>
    </row>
    <row r="13359" spans="1:11" ht="56.25" customHeight="1">
      <c r="A13359" s="98" t="s">
        <v>1832</v>
      </c>
      <c r="B13359" s="125" t="s">
        <v>1833</v>
      </c>
      <c r="C13359" s="126">
        <v>42641</v>
      </c>
      <c r="D13359" s="98" t="s">
        <v>13</v>
      </c>
      <c r="E13359" s="98">
        <v>360557</v>
      </c>
      <c r="F13359" s="98"/>
      <c r="G13359" s="127" t="s">
        <v>1834</v>
      </c>
      <c r="H13359" s="128">
        <v>1341.34</v>
      </c>
      <c r="I13359" s="128">
        <v>0</v>
      </c>
      <c r="J13359" s="129">
        <v>1341.34</v>
      </c>
      <c r="K13359" s="101" t="s">
        <v>1388</v>
      </c>
    </row>
    <row r="13360" spans="1:11" ht="56.25" customHeight="1">
      <c r="A13360" s="98" t="s">
        <v>1832</v>
      </c>
      <c r="B13360" s="125" t="s">
        <v>1833</v>
      </c>
      <c r="C13360" s="126">
        <v>42641</v>
      </c>
      <c r="D13360" s="98" t="s">
        <v>13</v>
      </c>
      <c r="E13360" s="98">
        <v>360559</v>
      </c>
      <c r="F13360" s="98"/>
      <c r="G13360" s="127" t="s">
        <v>1834</v>
      </c>
      <c r="H13360" s="128">
        <v>350.89</v>
      </c>
      <c r="I13360" s="128">
        <v>0</v>
      </c>
      <c r="J13360" s="129">
        <v>350.89</v>
      </c>
      <c r="K13360" s="101" t="s">
        <v>1388</v>
      </c>
    </row>
    <row r="13361" spans="1:11" ht="56.25" customHeight="1">
      <c r="A13361" s="98" t="s">
        <v>1832</v>
      </c>
      <c r="B13361" s="125" t="s">
        <v>1833</v>
      </c>
      <c r="C13361" s="126">
        <v>42641</v>
      </c>
      <c r="D13361" s="98" t="s">
        <v>13</v>
      </c>
      <c r="E13361" s="98">
        <v>360561</v>
      </c>
      <c r="F13361" s="98"/>
      <c r="G13361" s="127" t="s">
        <v>1834</v>
      </c>
      <c r="H13361" s="128">
        <v>1081.82</v>
      </c>
      <c r="I13361" s="128">
        <v>0</v>
      </c>
      <c r="J13361" s="129">
        <v>1081.82</v>
      </c>
      <c r="K13361" s="101" t="s">
        <v>1388</v>
      </c>
    </row>
    <row r="13362" spans="1:11" ht="56.25" customHeight="1">
      <c r="A13362" s="98" t="s">
        <v>1832</v>
      </c>
      <c r="B13362" s="125" t="s">
        <v>1833</v>
      </c>
      <c r="C13362" s="126">
        <v>42641</v>
      </c>
      <c r="D13362" s="98" t="s">
        <v>13</v>
      </c>
      <c r="E13362" s="98">
        <v>360563</v>
      </c>
      <c r="F13362" s="98"/>
      <c r="G13362" s="127" t="s">
        <v>1834</v>
      </c>
      <c r="H13362" s="128">
        <v>3995.81</v>
      </c>
      <c r="I13362" s="128">
        <v>0</v>
      </c>
      <c r="J13362" s="129">
        <v>3995.81</v>
      </c>
      <c r="K13362" s="101" t="s">
        <v>1388</v>
      </c>
    </row>
    <row r="13363" spans="1:11" ht="56.25" customHeight="1">
      <c r="A13363" s="98" t="s">
        <v>1832</v>
      </c>
      <c r="B13363" s="125" t="s">
        <v>1833</v>
      </c>
      <c r="C13363" s="126">
        <v>42641</v>
      </c>
      <c r="D13363" s="98" t="s">
        <v>13</v>
      </c>
      <c r="E13363" s="98">
        <v>360565</v>
      </c>
      <c r="F13363" s="98"/>
      <c r="G13363" s="127" t="s">
        <v>1834</v>
      </c>
      <c r="H13363" s="128">
        <v>3995.81</v>
      </c>
      <c r="I13363" s="128">
        <v>0</v>
      </c>
      <c r="J13363" s="129">
        <v>3995.81</v>
      </c>
      <c r="K13363" s="101" t="s">
        <v>1388</v>
      </c>
    </row>
    <row r="13364" spans="1:11" ht="56.25" customHeight="1">
      <c r="A13364" s="98" t="s">
        <v>1832</v>
      </c>
      <c r="B13364" s="125" t="s">
        <v>1833</v>
      </c>
      <c r="C13364" s="126">
        <v>42641</v>
      </c>
      <c r="D13364" s="98" t="s">
        <v>13</v>
      </c>
      <c r="E13364" s="98">
        <v>360567</v>
      </c>
      <c r="F13364" s="98"/>
      <c r="G13364" s="127" t="s">
        <v>1834</v>
      </c>
      <c r="H13364" s="128">
        <v>3995.81</v>
      </c>
      <c r="I13364" s="128">
        <v>0</v>
      </c>
      <c r="J13364" s="129">
        <v>3995.81</v>
      </c>
      <c r="K13364" s="101" t="s">
        <v>1388</v>
      </c>
    </row>
    <row r="13365" spans="1:11" ht="56.25" customHeight="1">
      <c r="A13365" s="98" t="s">
        <v>1832</v>
      </c>
      <c r="B13365" s="125" t="s">
        <v>1833</v>
      </c>
      <c r="C13365" s="126">
        <v>42641</v>
      </c>
      <c r="D13365" s="98" t="s">
        <v>13</v>
      </c>
      <c r="E13365" s="98">
        <v>360569</v>
      </c>
      <c r="F13365" s="98"/>
      <c r="G13365" s="127" t="s">
        <v>1834</v>
      </c>
      <c r="H13365" s="128">
        <v>3995.81</v>
      </c>
      <c r="I13365" s="128">
        <v>0</v>
      </c>
      <c r="J13365" s="129">
        <v>3995.81</v>
      </c>
      <c r="K13365" s="101" t="s">
        <v>1388</v>
      </c>
    </row>
    <row r="13366" spans="1:11" ht="56.25" customHeight="1">
      <c r="A13366" s="98" t="s">
        <v>1832</v>
      </c>
      <c r="B13366" s="125" t="s">
        <v>1833</v>
      </c>
      <c r="C13366" s="126">
        <v>42641</v>
      </c>
      <c r="D13366" s="98" t="s">
        <v>13</v>
      </c>
      <c r="E13366" s="98">
        <v>360571</v>
      </c>
      <c r="F13366" s="98"/>
      <c r="G13366" s="127" t="s">
        <v>1834</v>
      </c>
      <c r="H13366" s="128">
        <v>10424.25</v>
      </c>
      <c r="I13366" s="128">
        <v>0</v>
      </c>
      <c r="J13366" s="129">
        <v>10424.25</v>
      </c>
      <c r="K13366" s="101" t="s">
        <v>1388</v>
      </c>
    </row>
    <row r="13367" spans="1:11" ht="56.25" customHeight="1">
      <c r="A13367" s="98" t="s">
        <v>1832</v>
      </c>
      <c r="B13367" s="125" t="s">
        <v>1833</v>
      </c>
      <c r="C13367" s="126">
        <v>42641</v>
      </c>
      <c r="D13367" s="98" t="s">
        <v>13</v>
      </c>
      <c r="E13367" s="98">
        <v>360573</v>
      </c>
      <c r="F13367" s="98"/>
      <c r="G13367" s="127" t="s">
        <v>1834</v>
      </c>
      <c r="H13367" s="128">
        <v>2726.92</v>
      </c>
      <c r="I13367" s="128">
        <v>0</v>
      </c>
      <c r="J13367" s="129">
        <v>2726.92</v>
      </c>
      <c r="K13367" s="101" t="s">
        <v>1388</v>
      </c>
    </row>
    <row r="13368" spans="1:11" ht="56.25" customHeight="1">
      <c r="A13368" s="98" t="s">
        <v>1832</v>
      </c>
      <c r="B13368" s="125" t="s">
        <v>1833</v>
      </c>
      <c r="C13368" s="126">
        <v>42641</v>
      </c>
      <c r="D13368" s="98" t="s">
        <v>13</v>
      </c>
      <c r="E13368" s="98">
        <v>360575</v>
      </c>
      <c r="F13368" s="98"/>
      <c r="G13368" s="127" t="s">
        <v>1834</v>
      </c>
      <c r="H13368" s="128">
        <v>8407.41</v>
      </c>
      <c r="I13368" s="128">
        <v>0</v>
      </c>
      <c r="J13368" s="129">
        <v>8407.41</v>
      </c>
      <c r="K13368" s="101" t="s">
        <v>1388</v>
      </c>
    </row>
    <row r="13369" spans="1:11" ht="56.25" customHeight="1">
      <c r="A13369" s="98" t="s">
        <v>1832</v>
      </c>
      <c r="B13369" s="125" t="s">
        <v>1833</v>
      </c>
      <c r="C13369" s="126">
        <v>42641</v>
      </c>
      <c r="D13369" s="98" t="s">
        <v>13</v>
      </c>
      <c r="E13369" s="98">
        <v>360577</v>
      </c>
      <c r="F13369" s="98"/>
      <c r="G13369" s="127" t="s">
        <v>1834</v>
      </c>
      <c r="H13369" s="128">
        <v>31053.3</v>
      </c>
      <c r="I13369" s="128">
        <v>0</v>
      </c>
      <c r="J13369" s="129">
        <v>31053.3</v>
      </c>
      <c r="K13369" s="101" t="s">
        <v>1388</v>
      </c>
    </row>
    <row r="13370" spans="1:11" ht="56.25" customHeight="1">
      <c r="A13370" s="98" t="s">
        <v>1832</v>
      </c>
      <c r="B13370" s="125" t="s">
        <v>1833</v>
      </c>
      <c r="C13370" s="126">
        <v>42641</v>
      </c>
      <c r="D13370" s="98" t="s">
        <v>13</v>
      </c>
      <c r="E13370" s="98">
        <v>360579</v>
      </c>
      <c r="F13370" s="98"/>
      <c r="G13370" s="127" t="s">
        <v>1834</v>
      </c>
      <c r="H13370" s="128">
        <v>31053.3</v>
      </c>
      <c r="I13370" s="128">
        <v>0</v>
      </c>
      <c r="J13370" s="129">
        <v>31053.3</v>
      </c>
      <c r="K13370" s="101" t="s">
        <v>1388</v>
      </c>
    </row>
    <row r="13371" spans="1:11" ht="56.25" customHeight="1">
      <c r="A13371" s="98" t="s">
        <v>1832</v>
      </c>
      <c r="B13371" s="125" t="s">
        <v>1833</v>
      </c>
      <c r="C13371" s="126">
        <v>42641</v>
      </c>
      <c r="D13371" s="98" t="s">
        <v>13</v>
      </c>
      <c r="E13371" s="98">
        <v>360581</v>
      </c>
      <c r="F13371" s="98"/>
      <c r="G13371" s="127" t="s">
        <v>1834</v>
      </c>
      <c r="H13371" s="128">
        <v>31053.3</v>
      </c>
      <c r="I13371" s="128">
        <v>0</v>
      </c>
      <c r="J13371" s="129">
        <v>31053.3</v>
      </c>
      <c r="K13371" s="101" t="s">
        <v>1388</v>
      </c>
    </row>
    <row r="13372" spans="1:11" ht="56.25" customHeight="1">
      <c r="A13372" s="98" t="s">
        <v>1832</v>
      </c>
      <c r="B13372" s="125" t="s">
        <v>1833</v>
      </c>
      <c r="C13372" s="126">
        <v>42641</v>
      </c>
      <c r="D13372" s="98" t="s">
        <v>13</v>
      </c>
      <c r="E13372" s="98">
        <v>360583</v>
      </c>
      <c r="F13372" s="98"/>
      <c r="G13372" s="127" t="s">
        <v>1834</v>
      </c>
      <c r="H13372" s="128">
        <v>31053.3</v>
      </c>
      <c r="I13372" s="128">
        <v>0</v>
      </c>
      <c r="J13372" s="129">
        <v>31053.3</v>
      </c>
      <c r="K13372" s="101" t="s">
        <v>1388</v>
      </c>
    </row>
    <row r="13373" spans="1:11" ht="56.25" customHeight="1">
      <c r="A13373" s="98" t="s">
        <v>1832</v>
      </c>
      <c r="B13373" s="125" t="s">
        <v>1833</v>
      </c>
      <c r="C13373" s="126">
        <v>42641</v>
      </c>
      <c r="D13373" s="98" t="s">
        <v>13</v>
      </c>
      <c r="E13373" s="98">
        <v>360585</v>
      </c>
      <c r="F13373" s="98"/>
      <c r="G13373" s="127" t="s">
        <v>1834</v>
      </c>
      <c r="H13373" s="128">
        <v>2913.99</v>
      </c>
      <c r="I13373" s="128">
        <v>0</v>
      </c>
      <c r="J13373" s="129">
        <v>2913.99</v>
      </c>
      <c r="K13373" s="101" t="s">
        <v>1388</v>
      </c>
    </row>
    <row r="13374" spans="1:11" ht="56.25" customHeight="1">
      <c r="A13374" s="98" t="s">
        <v>1832</v>
      </c>
      <c r="B13374" s="125" t="s">
        <v>1833</v>
      </c>
      <c r="C13374" s="126">
        <v>42641</v>
      </c>
      <c r="D13374" s="98" t="s">
        <v>13</v>
      </c>
      <c r="E13374" s="98">
        <v>360587</v>
      </c>
      <c r="F13374" s="98"/>
      <c r="G13374" s="127" t="s">
        <v>1834</v>
      </c>
      <c r="H13374" s="128">
        <v>3644.92</v>
      </c>
      <c r="I13374" s="128">
        <v>0</v>
      </c>
      <c r="J13374" s="129">
        <v>3644.92</v>
      </c>
      <c r="K13374" s="101" t="s">
        <v>1388</v>
      </c>
    </row>
    <row r="13375" spans="1:11" ht="56.25" customHeight="1">
      <c r="A13375" s="98" t="s">
        <v>1832</v>
      </c>
      <c r="B13375" s="125" t="s">
        <v>1833</v>
      </c>
      <c r="C13375" s="126">
        <v>42641</v>
      </c>
      <c r="D13375" s="98" t="s">
        <v>13</v>
      </c>
      <c r="E13375" s="98">
        <v>360589</v>
      </c>
      <c r="F13375" s="98"/>
      <c r="G13375" s="127" t="s">
        <v>1834</v>
      </c>
      <c r="H13375" s="128">
        <v>2654.48</v>
      </c>
      <c r="I13375" s="128">
        <v>0</v>
      </c>
      <c r="J13375" s="129">
        <v>2654.48</v>
      </c>
      <c r="K13375" s="101" t="s">
        <v>1388</v>
      </c>
    </row>
    <row r="13376" spans="1:11" ht="56.25" customHeight="1">
      <c r="A13376" s="98" t="s">
        <v>1832</v>
      </c>
      <c r="B13376" s="125" t="s">
        <v>1833</v>
      </c>
      <c r="C13376" s="126">
        <v>42641</v>
      </c>
      <c r="D13376" s="98" t="s">
        <v>13</v>
      </c>
      <c r="E13376" s="98">
        <v>360591</v>
      </c>
      <c r="F13376" s="98"/>
      <c r="G13376" s="127" t="s">
        <v>1834</v>
      </c>
      <c r="H13376" s="128">
        <v>7510.74</v>
      </c>
      <c r="I13376" s="128">
        <v>0</v>
      </c>
      <c r="J13376" s="129">
        <v>7510.74</v>
      </c>
      <c r="K13376" s="101" t="s">
        <v>1388</v>
      </c>
    </row>
    <row r="13377" spans="1:11" ht="56.25" customHeight="1">
      <c r="A13377" s="98" t="s">
        <v>1832</v>
      </c>
      <c r="B13377" s="125" t="s">
        <v>1833</v>
      </c>
      <c r="C13377" s="126">
        <v>42641</v>
      </c>
      <c r="D13377" s="98" t="s">
        <v>13</v>
      </c>
      <c r="E13377" s="98">
        <v>360593</v>
      </c>
      <c r="F13377" s="98"/>
      <c r="G13377" s="127" t="s">
        <v>1834</v>
      </c>
      <c r="H13377" s="128">
        <v>8244.9699999999993</v>
      </c>
      <c r="I13377" s="128">
        <v>0</v>
      </c>
      <c r="J13377" s="129">
        <v>8244.9699999999993</v>
      </c>
      <c r="K13377" s="101" t="s">
        <v>1388</v>
      </c>
    </row>
    <row r="13378" spans="1:11" ht="56.25" customHeight="1">
      <c r="A13378" s="98" t="s">
        <v>1832</v>
      </c>
      <c r="B13378" s="125" t="s">
        <v>1833</v>
      </c>
      <c r="C13378" s="126">
        <v>42641</v>
      </c>
      <c r="D13378" s="98" t="s">
        <v>13</v>
      </c>
      <c r="E13378" s="98">
        <v>360595</v>
      </c>
      <c r="F13378" s="98"/>
      <c r="G13378" s="127" t="s">
        <v>1834</v>
      </c>
      <c r="H13378" s="128">
        <v>28326.38</v>
      </c>
      <c r="I13378" s="128">
        <v>0</v>
      </c>
      <c r="J13378" s="129">
        <v>28326.38</v>
      </c>
      <c r="K13378" s="101" t="s">
        <v>1388</v>
      </c>
    </row>
    <row r="13379" spans="1:11" ht="56.25" customHeight="1">
      <c r="A13379" s="98" t="s">
        <v>1832</v>
      </c>
      <c r="B13379" s="125" t="s">
        <v>1833</v>
      </c>
      <c r="C13379" s="126">
        <v>42641</v>
      </c>
      <c r="D13379" s="98" t="s">
        <v>13</v>
      </c>
      <c r="E13379" s="98">
        <v>360597</v>
      </c>
      <c r="F13379" s="98"/>
      <c r="G13379" s="127" t="s">
        <v>1834</v>
      </c>
      <c r="H13379" s="128">
        <v>22645.89</v>
      </c>
      <c r="I13379" s="128">
        <v>0</v>
      </c>
      <c r="J13379" s="129">
        <v>22645.89</v>
      </c>
      <c r="K13379" s="101" t="s">
        <v>1388</v>
      </c>
    </row>
    <row r="13380" spans="1:11" ht="56.25" customHeight="1">
      <c r="A13380" s="98" t="s">
        <v>1832</v>
      </c>
      <c r="B13380" s="125" t="s">
        <v>1833</v>
      </c>
      <c r="C13380" s="126">
        <v>42642</v>
      </c>
      <c r="D13380" s="98" t="s">
        <v>13</v>
      </c>
      <c r="E13380" s="98">
        <v>360644</v>
      </c>
      <c r="F13380" s="98"/>
      <c r="G13380" s="127" t="s">
        <v>1834</v>
      </c>
      <c r="H13380" s="128">
        <v>181.31</v>
      </c>
      <c r="I13380" s="128">
        <v>0</v>
      </c>
      <c r="J13380" s="129">
        <v>181.31</v>
      </c>
      <c r="K13380" s="101" t="s">
        <v>1388</v>
      </c>
    </row>
    <row r="13381" spans="1:11" ht="56.25" customHeight="1">
      <c r="A13381" s="98" t="s">
        <v>1832</v>
      </c>
      <c r="B13381" s="125" t="s">
        <v>1833</v>
      </c>
      <c r="C13381" s="126">
        <v>42642</v>
      </c>
      <c r="D13381" s="98" t="s">
        <v>13</v>
      </c>
      <c r="E13381" s="98">
        <v>360646</v>
      </c>
      <c r="F13381" s="98"/>
      <c r="G13381" s="127" t="s">
        <v>1834</v>
      </c>
      <c r="H13381" s="128">
        <v>181.31</v>
      </c>
      <c r="I13381" s="128">
        <v>0</v>
      </c>
      <c r="J13381" s="129">
        <v>181.31</v>
      </c>
      <c r="K13381" s="101" t="s">
        <v>1388</v>
      </c>
    </row>
    <row r="13382" spans="1:11" ht="56.25" customHeight="1">
      <c r="A13382" s="98" t="s">
        <v>1832</v>
      </c>
      <c r="B13382" s="125" t="s">
        <v>1833</v>
      </c>
      <c r="C13382" s="126">
        <v>42642</v>
      </c>
      <c r="D13382" s="98" t="s">
        <v>13</v>
      </c>
      <c r="E13382" s="98">
        <v>360648</v>
      </c>
      <c r="F13382" s="98"/>
      <c r="G13382" s="127" t="s">
        <v>1834</v>
      </c>
      <c r="H13382" s="128">
        <v>181.31</v>
      </c>
      <c r="I13382" s="128">
        <v>0</v>
      </c>
      <c r="J13382" s="129">
        <v>181.31</v>
      </c>
      <c r="K13382" s="101" t="s">
        <v>1388</v>
      </c>
    </row>
    <row r="13383" spans="1:11" ht="56.25" customHeight="1">
      <c r="A13383" s="98" t="s">
        <v>1832</v>
      </c>
      <c r="B13383" s="125" t="s">
        <v>1833</v>
      </c>
      <c r="C13383" s="126">
        <v>42642</v>
      </c>
      <c r="D13383" s="98" t="s">
        <v>13</v>
      </c>
      <c r="E13383" s="98">
        <v>360650</v>
      </c>
      <c r="F13383" s="98"/>
      <c r="G13383" s="127" t="s">
        <v>1834</v>
      </c>
      <c r="H13383" s="128">
        <v>181.31</v>
      </c>
      <c r="I13383" s="128">
        <v>0</v>
      </c>
      <c r="J13383" s="129">
        <v>181.31</v>
      </c>
      <c r="K13383" s="101" t="s">
        <v>1388</v>
      </c>
    </row>
    <row r="13384" spans="1:11" ht="56.25" customHeight="1">
      <c r="A13384" s="98" t="s">
        <v>1832</v>
      </c>
      <c r="B13384" s="125" t="s">
        <v>1833</v>
      </c>
      <c r="C13384" s="126">
        <v>42642</v>
      </c>
      <c r="D13384" s="98" t="s">
        <v>13</v>
      </c>
      <c r="E13384" s="98">
        <v>360652</v>
      </c>
      <c r="F13384" s="98"/>
      <c r="G13384" s="127" t="s">
        <v>1834</v>
      </c>
      <c r="H13384" s="128">
        <v>181.31</v>
      </c>
      <c r="I13384" s="128">
        <v>0</v>
      </c>
      <c r="J13384" s="129">
        <v>181.31</v>
      </c>
      <c r="K13384" s="101" t="s">
        <v>1388</v>
      </c>
    </row>
    <row r="13385" spans="1:11" ht="56.25" customHeight="1">
      <c r="A13385" s="98" t="s">
        <v>1832</v>
      </c>
      <c r="B13385" s="125" t="s">
        <v>1833</v>
      </c>
      <c r="C13385" s="126">
        <v>42642</v>
      </c>
      <c r="D13385" s="98" t="s">
        <v>13</v>
      </c>
      <c r="E13385" s="98">
        <v>360654</v>
      </c>
      <c r="F13385" s="98"/>
      <c r="G13385" s="127" t="s">
        <v>1834</v>
      </c>
      <c r="H13385" s="128">
        <v>497.97</v>
      </c>
      <c r="I13385" s="128">
        <v>0</v>
      </c>
      <c r="J13385" s="129">
        <v>497.97</v>
      </c>
      <c r="K13385" s="101" t="s">
        <v>1388</v>
      </c>
    </row>
    <row r="13386" spans="1:11" ht="56.25" customHeight="1">
      <c r="A13386" s="98" t="s">
        <v>1832</v>
      </c>
      <c r="B13386" s="125" t="s">
        <v>1833</v>
      </c>
      <c r="C13386" s="126">
        <v>42642</v>
      </c>
      <c r="D13386" s="98" t="s">
        <v>13</v>
      </c>
      <c r="E13386" s="98">
        <v>360656</v>
      </c>
      <c r="F13386" s="98"/>
      <c r="G13386" s="127" t="s">
        <v>1834</v>
      </c>
      <c r="H13386" s="128">
        <v>497.97</v>
      </c>
      <c r="I13386" s="128">
        <v>0</v>
      </c>
      <c r="J13386" s="129">
        <v>497.97</v>
      </c>
      <c r="K13386" s="101" t="s">
        <v>1388</v>
      </c>
    </row>
    <row r="13387" spans="1:11" ht="56.25" customHeight="1">
      <c r="A13387" s="98" t="s">
        <v>1832</v>
      </c>
      <c r="B13387" s="125" t="s">
        <v>1833</v>
      </c>
      <c r="C13387" s="126">
        <v>42642</v>
      </c>
      <c r="D13387" s="98" t="s">
        <v>13</v>
      </c>
      <c r="E13387" s="98">
        <v>360658</v>
      </c>
      <c r="F13387" s="98"/>
      <c r="G13387" s="127" t="s">
        <v>1834</v>
      </c>
      <c r="H13387" s="128">
        <v>497.97</v>
      </c>
      <c r="I13387" s="128">
        <v>0</v>
      </c>
      <c r="J13387" s="129">
        <v>497.97</v>
      </c>
      <c r="K13387" s="101" t="s">
        <v>1388</v>
      </c>
    </row>
    <row r="13388" spans="1:11" ht="56.25" customHeight="1">
      <c r="A13388" s="98" t="s">
        <v>1832</v>
      </c>
      <c r="B13388" s="125" t="s">
        <v>1833</v>
      </c>
      <c r="C13388" s="126">
        <v>42642</v>
      </c>
      <c r="D13388" s="98" t="s">
        <v>13</v>
      </c>
      <c r="E13388" s="98">
        <v>360660</v>
      </c>
      <c r="F13388" s="98"/>
      <c r="G13388" s="127" t="s">
        <v>1834</v>
      </c>
      <c r="H13388" s="128">
        <v>497.97</v>
      </c>
      <c r="I13388" s="128">
        <v>0</v>
      </c>
      <c r="J13388" s="129">
        <v>497.97</v>
      </c>
      <c r="K13388" s="101" t="s">
        <v>1388</v>
      </c>
    </row>
    <row r="13389" spans="1:11" ht="56.25" customHeight="1">
      <c r="A13389" s="98" t="s">
        <v>1832</v>
      </c>
      <c r="B13389" s="125" t="s">
        <v>1833</v>
      </c>
      <c r="C13389" s="126">
        <v>42642</v>
      </c>
      <c r="D13389" s="98" t="s">
        <v>13</v>
      </c>
      <c r="E13389" s="98">
        <v>360662</v>
      </c>
      <c r="F13389" s="98"/>
      <c r="G13389" s="127" t="s">
        <v>1834</v>
      </c>
      <c r="H13389" s="128">
        <v>497.97</v>
      </c>
      <c r="I13389" s="128">
        <v>0</v>
      </c>
      <c r="J13389" s="129">
        <v>497.97</v>
      </c>
      <c r="K13389" s="101" t="s">
        <v>1388</v>
      </c>
    </row>
    <row r="13390" spans="1:11" ht="56.25" customHeight="1">
      <c r="A13390" s="98" t="s">
        <v>1832</v>
      </c>
      <c r="B13390" s="125" t="s">
        <v>1833</v>
      </c>
      <c r="C13390" s="126">
        <v>42642</v>
      </c>
      <c r="D13390" s="98" t="s">
        <v>13</v>
      </c>
      <c r="E13390" s="98">
        <v>360664</v>
      </c>
      <c r="F13390" s="98"/>
      <c r="G13390" s="127" t="s">
        <v>1834</v>
      </c>
      <c r="H13390" s="128">
        <v>421.82</v>
      </c>
      <c r="I13390" s="128">
        <v>0</v>
      </c>
      <c r="J13390" s="129">
        <v>421.82</v>
      </c>
      <c r="K13390" s="101" t="s">
        <v>1388</v>
      </c>
    </row>
    <row r="13391" spans="1:11" ht="56.25" customHeight="1">
      <c r="A13391" s="98" t="s">
        <v>1832</v>
      </c>
      <c r="B13391" s="125" t="s">
        <v>1833</v>
      </c>
      <c r="C13391" s="126">
        <v>42642</v>
      </c>
      <c r="D13391" s="98" t="s">
        <v>13</v>
      </c>
      <c r="E13391" s="98">
        <v>360666</v>
      </c>
      <c r="F13391" s="98"/>
      <c r="G13391" s="127" t="s">
        <v>1834</v>
      </c>
      <c r="H13391" s="128">
        <v>421.82</v>
      </c>
      <c r="I13391" s="128">
        <v>0</v>
      </c>
      <c r="J13391" s="129">
        <v>421.82</v>
      </c>
      <c r="K13391" s="101" t="s">
        <v>1388</v>
      </c>
    </row>
    <row r="13392" spans="1:11" ht="56.25" customHeight="1">
      <c r="A13392" s="98" t="s">
        <v>1832</v>
      </c>
      <c r="B13392" s="125" t="s">
        <v>1833</v>
      </c>
      <c r="C13392" s="126">
        <v>42642</v>
      </c>
      <c r="D13392" s="98" t="s">
        <v>13</v>
      </c>
      <c r="E13392" s="98">
        <v>360668</v>
      </c>
      <c r="F13392" s="98"/>
      <c r="G13392" s="127" t="s">
        <v>1834</v>
      </c>
      <c r="H13392" s="128">
        <v>421.82</v>
      </c>
      <c r="I13392" s="128">
        <v>0</v>
      </c>
      <c r="J13392" s="129">
        <v>421.82</v>
      </c>
      <c r="K13392" s="101" t="s">
        <v>1388</v>
      </c>
    </row>
    <row r="13393" spans="1:11" ht="56.25" customHeight="1">
      <c r="A13393" s="98" t="s">
        <v>1832</v>
      </c>
      <c r="B13393" s="125" t="s">
        <v>1833</v>
      </c>
      <c r="C13393" s="126">
        <v>42642</v>
      </c>
      <c r="D13393" s="98" t="s">
        <v>13</v>
      </c>
      <c r="E13393" s="98">
        <v>360670</v>
      </c>
      <c r="F13393" s="98"/>
      <c r="G13393" s="127" t="s">
        <v>1834</v>
      </c>
      <c r="H13393" s="128">
        <v>421.82</v>
      </c>
      <c r="I13393" s="128">
        <v>0</v>
      </c>
      <c r="J13393" s="129">
        <v>421.82</v>
      </c>
      <c r="K13393" s="101" t="s">
        <v>1388</v>
      </c>
    </row>
    <row r="13394" spans="1:11" ht="56.25" customHeight="1">
      <c r="A13394" s="98" t="s">
        <v>1832</v>
      </c>
      <c r="B13394" s="125" t="s">
        <v>1833</v>
      </c>
      <c r="C13394" s="126">
        <v>42642</v>
      </c>
      <c r="D13394" s="98" t="s">
        <v>13</v>
      </c>
      <c r="E13394" s="98">
        <v>360672</v>
      </c>
      <c r="F13394" s="98"/>
      <c r="G13394" s="127" t="s">
        <v>1834</v>
      </c>
      <c r="H13394" s="128">
        <v>421.82</v>
      </c>
      <c r="I13394" s="128">
        <v>0</v>
      </c>
      <c r="J13394" s="129">
        <v>421.82</v>
      </c>
      <c r="K13394" s="101" t="s">
        <v>1388</v>
      </c>
    </row>
    <row r="13395" spans="1:11" ht="56.25" customHeight="1">
      <c r="A13395" s="98" t="s">
        <v>1832</v>
      </c>
      <c r="B13395" s="125" t="s">
        <v>1833</v>
      </c>
      <c r="C13395" s="126">
        <v>42642</v>
      </c>
      <c r="D13395" s="98" t="s">
        <v>13</v>
      </c>
      <c r="E13395" s="98">
        <v>360674</v>
      </c>
      <c r="F13395" s="98"/>
      <c r="G13395" s="127" t="s">
        <v>1834</v>
      </c>
      <c r="H13395" s="128">
        <v>1158.5899999999999</v>
      </c>
      <c r="I13395" s="128">
        <v>0</v>
      </c>
      <c r="J13395" s="129">
        <v>1158.5899999999999</v>
      </c>
      <c r="K13395" s="101" t="s">
        <v>1388</v>
      </c>
    </row>
    <row r="13396" spans="1:11" ht="56.25" customHeight="1">
      <c r="A13396" s="98" t="s">
        <v>1832</v>
      </c>
      <c r="B13396" s="125" t="s">
        <v>1833</v>
      </c>
      <c r="C13396" s="126">
        <v>42642</v>
      </c>
      <c r="D13396" s="98" t="s">
        <v>13</v>
      </c>
      <c r="E13396" s="98">
        <v>360676</v>
      </c>
      <c r="F13396" s="98"/>
      <c r="G13396" s="127" t="s">
        <v>1834</v>
      </c>
      <c r="H13396" s="128">
        <v>1158.5899999999999</v>
      </c>
      <c r="I13396" s="128">
        <v>0</v>
      </c>
      <c r="J13396" s="129">
        <v>1158.5899999999999</v>
      </c>
      <c r="K13396" s="101" t="s">
        <v>1388</v>
      </c>
    </row>
    <row r="13397" spans="1:11" ht="56.25" customHeight="1">
      <c r="A13397" s="98" t="s">
        <v>1832</v>
      </c>
      <c r="B13397" s="125" t="s">
        <v>1833</v>
      </c>
      <c r="C13397" s="126">
        <v>42642</v>
      </c>
      <c r="D13397" s="98" t="s">
        <v>13</v>
      </c>
      <c r="E13397" s="98">
        <v>360678</v>
      </c>
      <c r="F13397" s="98"/>
      <c r="G13397" s="127" t="s">
        <v>1834</v>
      </c>
      <c r="H13397" s="128">
        <v>1158.5899999999999</v>
      </c>
      <c r="I13397" s="128">
        <v>0</v>
      </c>
      <c r="J13397" s="129">
        <v>1158.5899999999999</v>
      </c>
      <c r="K13397" s="101" t="s">
        <v>1388</v>
      </c>
    </row>
    <row r="13398" spans="1:11" ht="56.25" customHeight="1">
      <c r="A13398" s="98" t="s">
        <v>1832</v>
      </c>
      <c r="B13398" s="125" t="s">
        <v>1833</v>
      </c>
      <c r="C13398" s="126">
        <v>42642</v>
      </c>
      <c r="D13398" s="98" t="s">
        <v>13</v>
      </c>
      <c r="E13398" s="98">
        <v>360680</v>
      </c>
      <c r="F13398" s="98"/>
      <c r="G13398" s="127" t="s">
        <v>1834</v>
      </c>
      <c r="H13398" s="128">
        <v>1158.5899999999999</v>
      </c>
      <c r="I13398" s="128">
        <v>0</v>
      </c>
      <c r="J13398" s="129">
        <v>1158.5899999999999</v>
      </c>
      <c r="K13398" s="101" t="s">
        <v>1388</v>
      </c>
    </row>
    <row r="13399" spans="1:11" ht="56.25" customHeight="1">
      <c r="A13399" s="98" t="s">
        <v>1832</v>
      </c>
      <c r="B13399" s="125" t="s">
        <v>1833</v>
      </c>
      <c r="C13399" s="126">
        <v>42642</v>
      </c>
      <c r="D13399" s="98" t="s">
        <v>13</v>
      </c>
      <c r="E13399" s="98">
        <v>360682</v>
      </c>
      <c r="F13399" s="98"/>
      <c r="G13399" s="127" t="s">
        <v>1834</v>
      </c>
      <c r="H13399" s="128">
        <v>1158.5899999999999</v>
      </c>
      <c r="I13399" s="128">
        <v>0</v>
      </c>
      <c r="J13399" s="129">
        <v>1158.5899999999999</v>
      </c>
      <c r="K13399" s="101" t="s">
        <v>1388</v>
      </c>
    </row>
    <row r="13400" spans="1:11" ht="56.25" customHeight="1">
      <c r="A13400" s="98" t="s">
        <v>1832</v>
      </c>
      <c r="B13400" s="125" t="s">
        <v>1833</v>
      </c>
      <c r="C13400" s="126">
        <v>42642</v>
      </c>
      <c r="D13400" s="98" t="s">
        <v>13</v>
      </c>
      <c r="E13400" s="98">
        <v>360684</v>
      </c>
      <c r="F13400" s="98"/>
      <c r="G13400" s="127" t="s">
        <v>1834</v>
      </c>
      <c r="H13400" s="128">
        <v>213.14</v>
      </c>
      <c r="I13400" s="128">
        <v>0</v>
      </c>
      <c r="J13400" s="129">
        <v>213.14</v>
      </c>
      <c r="K13400" s="101" t="s">
        <v>1388</v>
      </c>
    </row>
    <row r="13401" spans="1:11" ht="56.25" customHeight="1">
      <c r="A13401" s="98" t="s">
        <v>1832</v>
      </c>
      <c r="B13401" s="125" t="s">
        <v>1833</v>
      </c>
      <c r="C13401" s="126">
        <v>42642</v>
      </c>
      <c r="D13401" s="98" t="s">
        <v>13</v>
      </c>
      <c r="E13401" s="98">
        <v>360686</v>
      </c>
      <c r="F13401" s="98"/>
      <c r="G13401" s="127" t="s">
        <v>1834</v>
      </c>
      <c r="H13401" s="128">
        <v>213.14</v>
      </c>
      <c r="I13401" s="128">
        <v>0</v>
      </c>
      <c r="J13401" s="129">
        <v>213.14</v>
      </c>
      <c r="K13401" s="101" t="s">
        <v>1388</v>
      </c>
    </row>
    <row r="13402" spans="1:11" ht="56.25" customHeight="1">
      <c r="A13402" s="98" t="s">
        <v>1832</v>
      </c>
      <c r="B13402" s="125" t="s">
        <v>1833</v>
      </c>
      <c r="C13402" s="126">
        <v>42642</v>
      </c>
      <c r="D13402" s="98" t="s">
        <v>13</v>
      </c>
      <c r="E13402" s="98">
        <v>360688</v>
      </c>
      <c r="F13402" s="98"/>
      <c r="G13402" s="127" t="s">
        <v>1834</v>
      </c>
      <c r="H13402" s="128">
        <v>213.14</v>
      </c>
      <c r="I13402" s="128">
        <v>0</v>
      </c>
      <c r="J13402" s="129">
        <v>213.14</v>
      </c>
      <c r="K13402" s="101" t="s">
        <v>1388</v>
      </c>
    </row>
    <row r="13403" spans="1:11" ht="56.25" customHeight="1">
      <c r="A13403" s="98" t="s">
        <v>1832</v>
      </c>
      <c r="B13403" s="125" t="s">
        <v>1833</v>
      </c>
      <c r="C13403" s="126">
        <v>42642</v>
      </c>
      <c r="D13403" s="98" t="s">
        <v>13</v>
      </c>
      <c r="E13403" s="98">
        <v>360690</v>
      </c>
      <c r="F13403" s="98"/>
      <c r="G13403" s="127" t="s">
        <v>1834</v>
      </c>
      <c r="H13403" s="128">
        <v>213.14</v>
      </c>
      <c r="I13403" s="128">
        <v>0</v>
      </c>
      <c r="J13403" s="129">
        <v>213.14</v>
      </c>
      <c r="K13403" s="101" t="s">
        <v>1388</v>
      </c>
    </row>
    <row r="13404" spans="1:11" ht="56.25" customHeight="1">
      <c r="A13404" s="98" t="s">
        <v>1832</v>
      </c>
      <c r="B13404" s="125" t="s">
        <v>1833</v>
      </c>
      <c r="C13404" s="126">
        <v>42642</v>
      </c>
      <c r="D13404" s="98" t="s">
        <v>13</v>
      </c>
      <c r="E13404" s="98">
        <v>360692</v>
      </c>
      <c r="F13404" s="98"/>
      <c r="G13404" s="127" t="s">
        <v>1834</v>
      </c>
      <c r="H13404" s="128">
        <v>213.14</v>
      </c>
      <c r="I13404" s="128">
        <v>0</v>
      </c>
      <c r="J13404" s="129">
        <v>213.14</v>
      </c>
      <c r="K13404" s="101" t="s">
        <v>1388</v>
      </c>
    </row>
    <row r="13405" spans="1:11" ht="56.25" customHeight="1">
      <c r="A13405" s="98" t="s">
        <v>1832</v>
      </c>
      <c r="B13405" s="125" t="s">
        <v>1833</v>
      </c>
      <c r="C13405" s="126">
        <v>42642</v>
      </c>
      <c r="D13405" s="98" t="s">
        <v>13</v>
      </c>
      <c r="E13405" s="98">
        <v>360694</v>
      </c>
      <c r="F13405" s="98"/>
      <c r="G13405" s="127" t="s">
        <v>1834</v>
      </c>
      <c r="H13405" s="128">
        <v>72.44</v>
      </c>
      <c r="I13405" s="128">
        <v>0</v>
      </c>
      <c r="J13405" s="129">
        <v>72.44</v>
      </c>
      <c r="K13405" s="101" t="s">
        <v>1388</v>
      </c>
    </row>
    <row r="13406" spans="1:11" ht="56.25" customHeight="1">
      <c r="A13406" s="98" t="s">
        <v>1832</v>
      </c>
      <c r="B13406" s="125" t="s">
        <v>1833</v>
      </c>
      <c r="C13406" s="126">
        <v>42642</v>
      </c>
      <c r="D13406" s="98" t="s">
        <v>13</v>
      </c>
      <c r="E13406" s="98">
        <v>360696</v>
      </c>
      <c r="F13406" s="98"/>
      <c r="G13406" s="127" t="s">
        <v>1834</v>
      </c>
      <c r="H13406" s="128">
        <v>19.690000000000001</v>
      </c>
      <c r="I13406" s="128">
        <v>0</v>
      </c>
      <c r="J13406" s="129">
        <v>19.690000000000001</v>
      </c>
      <c r="K13406" s="101" t="s">
        <v>1388</v>
      </c>
    </row>
    <row r="13407" spans="1:11" ht="56.25" customHeight="1">
      <c r="A13407" s="98" t="s">
        <v>1832</v>
      </c>
      <c r="B13407" s="125" t="s">
        <v>1833</v>
      </c>
      <c r="C13407" s="126">
        <v>42642</v>
      </c>
      <c r="D13407" s="98" t="s">
        <v>13</v>
      </c>
      <c r="E13407" s="98">
        <v>360698</v>
      </c>
      <c r="F13407" s="98"/>
      <c r="G13407" s="127" t="s">
        <v>1834</v>
      </c>
      <c r="H13407" s="128">
        <v>241.13</v>
      </c>
      <c r="I13407" s="128">
        <v>0</v>
      </c>
      <c r="J13407" s="129">
        <v>241.13</v>
      </c>
      <c r="K13407" s="101" t="s">
        <v>1388</v>
      </c>
    </row>
    <row r="13408" spans="1:11" ht="56.25" customHeight="1">
      <c r="A13408" s="98" t="s">
        <v>1832</v>
      </c>
      <c r="B13408" s="125" t="s">
        <v>1833</v>
      </c>
      <c r="C13408" s="126">
        <v>42642</v>
      </c>
      <c r="D13408" s="98" t="s">
        <v>13</v>
      </c>
      <c r="E13408" s="98">
        <v>360700</v>
      </c>
      <c r="F13408" s="98"/>
      <c r="G13408" s="127" t="s">
        <v>1834</v>
      </c>
      <c r="H13408" s="128">
        <v>29.36</v>
      </c>
      <c r="I13408" s="128">
        <v>0</v>
      </c>
      <c r="J13408" s="129">
        <v>29.36</v>
      </c>
      <c r="K13408" s="101" t="s">
        <v>1388</v>
      </c>
    </row>
    <row r="13409" spans="1:11" ht="56.25" customHeight="1">
      <c r="A13409" s="98" t="s">
        <v>1832</v>
      </c>
      <c r="B13409" s="125" t="s">
        <v>1833</v>
      </c>
      <c r="C13409" s="126">
        <v>42642</v>
      </c>
      <c r="D13409" s="98" t="s">
        <v>13</v>
      </c>
      <c r="E13409" s="98">
        <v>360702</v>
      </c>
      <c r="F13409" s="98"/>
      <c r="G13409" s="127" t="s">
        <v>1834</v>
      </c>
      <c r="H13409" s="128">
        <v>198.94</v>
      </c>
      <c r="I13409" s="128">
        <v>0</v>
      </c>
      <c r="J13409" s="129">
        <v>198.94</v>
      </c>
      <c r="K13409" s="101" t="s">
        <v>1388</v>
      </c>
    </row>
    <row r="13410" spans="1:11" ht="56.25" customHeight="1">
      <c r="A13410" s="98" t="s">
        <v>1832</v>
      </c>
      <c r="B13410" s="125" t="s">
        <v>1833</v>
      </c>
      <c r="C13410" s="126">
        <v>42642</v>
      </c>
      <c r="D13410" s="98" t="s">
        <v>13</v>
      </c>
      <c r="E13410" s="98">
        <v>360704</v>
      </c>
      <c r="F13410" s="98"/>
      <c r="G13410" s="127" t="s">
        <v>1834</v>
      </c>
      <c r="H13410" s="128">
        <v>80.739999999999995</v>
      </c>
      <c r="I13410" s="128">
        <v>0</v>
      </c>
      <c r="J13410" s="129">
        <v>80.739999999999995</v>
      </c>
      <c r="K13410" s="101" t="s">
        <v>1388</v>
      </c>
    </row>
    <row r="13411" spans="1:11" ht="56.25" customHeight="1">
      <c r="A13411" s="98" t="s">
        <v>1832</v>
      </c>
      <c r="B13411" s="125" t="s">
        <v>1833</v>
      </c>
      <c r="C13411" s="126">
        <v>42642</v>
      </c>
      <c r="D13411" s="98" t="s">
        <v>13</v>
      </c>
      <c r="E13411" s="98">
        <v>360706</v>
      </c>
      <c r="F13411" s="98"/>
      <c r="G13411" s="127" t="s">
        <v>1834</v>
      </c>
      <c r="H13411" s="128">
        <v>662.26</v>
      </c>
      <c r="I13411" s="128">
        <v>0</v>
      </c>
      <c r="J13411" s="129">
        <v>662.26</v>
      </c>
      <c r="K13411" s="101" t="s">
        <v>1388</v>
      </c>
    </row>
    <row r="13412" spans="1:11" ht="56.25" customHeight="1">
      <c r="A13412" s="98" t="s">
        <v>1832</v>
      </c>
      <c r="B13412" s="125" t="s">
        <v>1833</v>
      </c>
      <c r="C13412" s="126">
        <v>42642</v>
      </c>
      <c r="D13412" s="98" t="s">
        <v>13</v>
      </c>
      <c r="E13412" s="98">
        <v>360708</v>
      </c>
      <c r="F13412" s="98"/>
      <c r="G13412" s="127" t="s">
        <v>1834</v>
      </c>
      <c r="H13412" s="128">
        <v>53.99</v>
      </c>
      <c r="I13412" s="128">
        <v>0</v>
      </c>
      <c r="J13412" s="129">
        <v>53.99</v>
      </c>
      <c r="K13412" s="101" t="s">
        <v>1388</v>
      </c>
    </row>
    <row r="13413" spans="1:11" ht="56.25" customHeight="1">
      <c r="A13413" s="98" t="s">
        <v>1832</v>
      </c>
      <c r="B13413" s="125" t="s">
        <v>1833</v>
      </c>
      <c r="C13413" s="126">
        <v>42642</v>
      </c>
      <c r="D13413" s="98" t="s">
        <v>13</v>
      </c>
      <c r="E13413" s="98">
        <v>360710</v>
      </c>
      <c r="F13413" s="98"/>
      <c r="G13413" s="127" t="s">
        <v>1834</v>
      </c>
      <c r="H13413" s="128">
        <v>68.39</v>
      </c>
      <c r="I13413" s="128">
        <v>0</v>
      </c>
      <c r="J13413" s="129">
        <v>68.39</v>
      </c>
      <c r="K13413" s="101" t="s">
        <v>1388</v>
      </c>
    </row>
    <row r="13414" spans="1:11" ht="56.25" customHeight="1">
      <c r="A13414" s="98" t="s">
        <v>1832</v>
      </c>
      <c r="B13414" s="125" t="s">
        <v>1833</v>
      </c>
      <c r="C13414" s="126">
        <v>42642</v>
      </c>
      <c r="D13414" s="98" t="s">
        <v>13</v>
      </c>
      <c r="E13414" s="98">
        <v>360712</v>
      </c>
      <c r="F13414" s="98"/>
      <c r="G13414" s="127" t="s">
        <v>1834</v>
      </c>
      <c r="H13414" s="128">
        <v>168.48</v>
      </c>
      <c r="I13414" s="128">
        <v>0</v>
      </c>
      <c r="J13414" s="129">
        <v>168.48</v>
      </c>
      <c r="K13414" s="101" t="s">
        <v>1388</v>
      </c>
    </row>
    <row r="13415" spans="1:11" ht="56.25" customHeight="1">
      <c r="A13415" s="98" t="s">
        <v>1832</v>
      </c>
      <c r="B13415" s="125" t="s">
        <v>1833</v>
      </c>
      <c r="C13415" s="126">
        <v>42642</v>
      </c>
      <c r="D13415" s="98" t="s">
        <v>13</v>
      </c>
      <c r="E13415" s="98">
        <v>360714</v>
      </c>
      <c r="F13415" s="98"/>
      <c r="G13415" s="127" t="s">
        <v>1834</v>
      </c>
      <c r="H13415" s="128">
        <v>561.01</v>
      </c>
      <c r="I13415" s="128">
        <v>0</v>
      </c>
      <c r="J13415" s="129">
        <v>561.01</v>
      </c>
      <c r="K13415" s="101" t="s">
        <v>1388</v>
      </c>
    </row>
    <row r="13416" spans="1:11" ht="56.25" customHeight="1">
      <c r="A13416" s="98" t="s">
        <v>1832</v>
      </c>
      <c r="B13416" s="125" t="s">
        <v>1833</v>
      </c>
      <c r="C13416" s="126">
        <v>42642</v>
      </c>
      <c r="D13416" s="98" t="s">
        <v>13</v>
      </c>
      <c r="E13416" s="98">
        <v>360716</v>
      </c>
      <c r="F13416" s="98"/>
      <c r="G13416" s="127" t="s">
        <v>1834</v>
      </c>
      <c r="H13416" s="128">
        <v>45.76</v>
      </c>
      <c r="I13416" s="128">
        <v>0</v>
      </c>
      <c r="J13416" s="129">
        <v>45.76</v>
      </c>
      <c r="K13416" s="101" t="s">
        <v>1388</v>
      </c>
    </row>
    <row r="13417" spans="1:11" ht="56.25" customHeight="1">
      <c r="A13417" s="98" t="s">
        <v>1832</v>
      </c>
      <c r="B13417" s="125" t="s">
        <v>1833</v>
      </c>
      <c r="C13417" s="126">
        <v>42642</v>
      </c>
      <c r="D13417" s="98" t="s">
        <v>13</v>
      </c>
      <c r="E13417" s="98">
        <v>360718</v>
      </c>
      <c r="F13417" s="98"/>
      <c r="G13417" s="127" t="s">
        <v>1834</v>
      </c>
      <c r="H13417" s="128">
        <v>125.61</v>
      </c>
      <c r="I13417" s="128">
        <v>0</v>
      </c>
      <c r="J13417" s="129">
        <v>125.61</v>
      </c>
      <c r="K13417" s="101" t="s">
        <v>1388</v>
      </c>
    </row>
    <row r="13418" spans="1:11" ht="56.25" customHeight="1">
      <c r="A13418" s="98" t="s">
        <v>1832</v>
      </c>
      <c r="B13418" s="125" t="s">
        <v>1833</v>
      </c>
      <c r="C13418" s="126">
        <v>42642</v>
      </c>
      <c r="D13418" s="98" t="s">
        <v>13</v>
      </c>
      <c r="E13418" s="98">
        <v>360720</v>
      </c>
      <c r="F13418" s="98"/>
      <c r="G13418" s="127" t="s">
        <v>1834</v>
      </c>
      <c r="H13418" s="128">
        <v>1540.82</v>
      </c>
      <c r="I13418" s="128">
        <v>0</v>
      </c>
      <c r="J13418" s="129">
        <v>1540.82</v>
      </c>
      <c r="K13418" s="101" t="s">
        <v>1388</v>
      </c>
    </row>
    <row r="13419" spans="1:11" ht="56.25" customHeight="1">
      <c r="A13419" s="98" t="s">
        <v>1832</v>
      </c>
      <c r="B13419" s="125" t="s">
        <v>1833</v>
      </c>
      <c r="C13419" s="126">
        <v>42642</v>
      </c>
      <c r="D13419" s="98" t="s">
        <v>13</v>
      </c>
      <c r="E13419" s="98">
        <v>360723</v>
      </c>
      <c r="F13419" s="98"/>
      <c r="G13419" s="127" t="s">
        <v>1834</v>
      </c>
      <c r="H13419" s="128">
        <v>462.84</v>
      </c>
      <c r="I13419" s="128">
        <v>0</v>
      </c>
      <c r="J13419" s="129">
        <v>462.84</v>
      </c>
      <c r="K13419" s="101" t="s">
        <v>1388</v>
      </c>
    </row>
    <row r="13420" spans="1:11" ht="56.25" customHeight="1">
      <c r="A13420" s="98" t="s">
        <v>1832</v>
      </c>
      <c r="B13420" s="125" t="s">
        <v>1833</v>
      </c>
      <c r="C13420" s="126">
        <v>42642</v>
      </c>
      <c r="D13420" s="98" t="s">
        <v>13</v>
      </c>
      <c r="E13420" s="98">
        <v>360725</v>
      </c>
      <c r="F13420" s="98"/>
      <c r="G13420" s="127" t="s">
        <v>1834</v>
      </c>
      <c r="H13420" s="128">
        <v>283.45999999999998</v>
      </c>
      <c r="I13420" s="128">
        <v>0</v>
      </c>
      <c r="J13420" s="129">
        <v>283.45999999999998</v>
      </c>
      <c r="K13420" s="101" t="s">
        <v>1388</v>
      </c>
    </row>
    <row r="13421" spans="1:11" ht="56.25" customHeight="1">
      <c r="A13421" s="98" t="s">
        <v>1832</v>
      </c>
      <c r="B13421" s="125" t="s">
        <v>1833</v>
      </c>
      <c r="C13421" s="126">
        <v>42642</v>
      </c>
      <c r="D13421" s="98" t="s">
        <v>13</v>
      </c>
      <c r="E13421" s="98">
        <v>360727</v>
      </c>
      <c r="F13421" s="98"/>
      <c r="G13421" s="127" t="s">
        <v>1834</v>
      </c>
      <c r="H13421" s="128">
        <v>34.57</v>
      </c>
      <c r="I13421" s="128">
        <v>0</v>
      </c>
      <c r="J13421" s="129">
        <v>34.57</v>
      </c>
      <c r="K13421" s="101" t="s">
        <v>1388</v>
      </c>
    </row>
    <row r="13422" spans="1:11" ht="56.25" customHeight="1">
      <c r="A13422" s="98" t="s">
        <v>1832</v>
      </c>
      <c r="B13422" s="125" t="s">
        <v>1833</v>
      </c>
      <c r="C13422" s="126">
        <v>42642</v>
      </c>
      <c r="D13422" s="98" t="s">
        <v>13</v>
      </c>
      <c r="E13422" s="98">
        <v>360729</v>
      </c>
      <c r="F13422" s="98"/>
      <c r="G13422" s="127" t="s">
        <v>1834</v>
      </c>
      <c r="H13422" s="128">
        <v>23.12</v>
      </c>
      <c r="I13422" s="128">
        <v>0</v>
      </c>
      <c r="J13422" s="129">
        <v>23.12</v>
      </c>
      <c r="K13422" s="101" t="s">
        <v>1388</v>
      </c>
    </row>
    <row r="13423" spans="1:11" ht="56.25" customHeight="1">
      <c r="A13423" s="98" t="s">
        <v>1832</v>
      </c>
      <c r="B13423" s="125" t="s">
        <v>1833</v>
      </c>
      <c r="C13423" s="126">
        <v>42642</v>
      </c>
      <c r="D13423" s="98" t="s">
        <v>13</v>
      </c>
      <c r="E13423" s="98">
        <v>360731</v>
      </c>
      <c r="F13423" s="98"/>
      <c r="G13423" s="127" t="s">
        <v>1834</v>
      </c>
      <c r="H13423" s="128">
        <v>85.13</v>
      </c>
      <c r="I13423" s="128">
        <v>0</v>
      </c>
      <c r="J13423" s="129">
        <v>85.13</v>
      </c>
      <c r="K13423" s="101" t="s">
        <v>1388</v>
      </c>
    </row>
    <row r="13424" spans="1:11" ht="56.25" customHeight="1">
      <c r="A13424" s="98" t="s">
        <v>1832</v>
      </c>
      <c r="B13424" s="125" t="s">
        <v>1833</v>
      </c>
      <c r="C13424" s="126">
        <v>42642</v>
      </c>
      <c r="D13424" s="98" t="s">
        <v>13</v>
      </c>
      <c r="E13424" s="98">
        <v>360733</v>
      </c>
      <c r="F13424" s="98"/>
      <c r="G13424" s="127" t="s">
        <v>1834</v>
      </c>
      <c r="H13424" s="128">
        <v>161.62</v>
      </c>
      <c r="I13424" s="128">
        <v>0</v>
      </c>
      <c r="J13424" s="129">
        <v>161.62</v>
      </c>
      <c r="K13424" s="101" t="s">
        <v>1388</v>
      </c>
    </row>
    <row r="13425" spans="1:11" ht="56.25" customHeight="1">
      <c r="A13425" s="98" t="s">
        <v>1832</v>
      </c>
      <c r="B13425" s="125" t="s">
        <v>1833</v>
      </c>
      <c r="C13425" s="126">
        <v>42642</v>
      </c>
      <c r="D13425" s="98" t="s">
        <v>13</v>
      </c>
      <c r="E13425" s="98">
        <v>360735</v>
      </c>
      <c r="F13425" s="98"/>
      <c r="G13425" s="127" t="s">
        <v>1834</v>
      </c>
      <c r="H13425" s="128">
        <v>108.87</v>
      </c>
      <c r="I13425" s="128">
        <v>0</v>
      </c>
      <c r="J13425" s="129">
        <v>108.87</v>
      </c>
      <c r="K13425" s="101" t="s">
        <v>1388</v>
      </c>
    </row>
    <row r="13426" spans="1:11" ht="56.25" customHeight="1">
      <c r="A13426" s="98" t="s">
        <v>1832</v>
      </c>
      <c r="B13426" s="125" t="s">
        <v>1833</v>
      </c>
      <c r="C13426" s="126">
        <v>42642</v>
      </c>
      <c r="D13426" s="98" t="s">
        <v>13</v>
      </c>
      <c r="E13426" s="98">
        <v>360737</v>
      </c>
      <c r="F13426" s="98"/>
      <c r="G13426" s="127" t="s">
        <v>1834</v>
      </c>
      <c r="H13426" s="128">
        <v>151.88</v>
      </c>
      <c r="I13426" s="128">
        <v>0</v>
      </c>
      <c r="J13426" s="129">
        <v>151.88</v>
      </c>
      <c r="K13426" s="101" t="s">
        <v>1388</v>
      </c>
    </row>
    <row r="13427" spans="1:11" ht="56.25" customHeight="1">
      <c r="A13427" s="98" t="s">
        <v>1832</v>
      </c>
      <c r="B13427" s="125" t="s">
        <v>1833</v>
      </c>
      <c r="C13427" s="126">
        <v>42642</v>
      </c>
      <c r="D13427" s="98" t="s">
        <v>13</v>
      </c>
      <c r="E13427" s="98">
        <v>360739</v>
      </c>
      <c r="F13427" s="98"/>
      <c r="G13427" s="127" t="s">
        <v>1834</v>
      </c>
      <c r="H13427" s="128">
        <v>417.23</v>
      </c>
      <c r="I13427" s="128">
        <v>0</v>
      </c>
      <c r="J13427" s="129">
        <v>417.23</v>
      </c>
      <c r="K13427" s="101" t="s">
        <v>1388</v>
      </c>
    </row>
    <row r="13428" spans="1:11" ht="56.25" customHeight="1">
      <c r="A13428" s="98" t="s">
        <v>1832</v>
      </c>
      <c r="B13428" s="125" t="s">
        <v>1833</v>
      </c>
      <c r="C13428" s="126">
        <v>42642</v>
      </c>
      <c r="D13428" s="98" t="s">
        <v>13</v>
      </c>
      <c r="E13428" s="98">
        <v>360741</v>
      </c>
      <c r="F13428" s="98"/>
      <c r="G13428" s="127" t="s">
        <v>1834</v>
      </c>
      <c r="H13428" s="128">
        <v>299.02999999999997</v>
      </c>
      <c r="I13428" s="128">
        <v>0</v>
      </c>
      <c r="J13428" s="129">
        <v>299.02999999999997</v>
      </c>
      <c r="K13428" s="101" t="s">
        <v>1388</v>
      </c>
    </row>
    <row r="13429" spans="1:11" ht="56.25" customHeight="1">
      <c r="A13429" s="98" t="s">
        <v>1832</v>
      </c>
      <c r="B13429" s="125" t="s">
        <v>1833</v>
      </c>
      <c r="C13429" s="126">
        <v>42642</v>
      </c>
      <c r="D13429" s="98" t="s">
        <v>13</v>
      </c>
      <c r="E13429" s="98">
        <v>360743</v>
      </c>
      <c r="F13429" s="98"/>
      <c r="G13429" s="127" t="s">
        <v>1834</v>
      </c>
      <c r="H13429" s="128">
        <v>443.98</v>
      </c>
      <c r="I13429" s="128">
        <v>0</v>
      </c>
      <c r="J13429" s="129">
        <v>443.98</v>
      </c>
      <c r="K13429" s="101" t="s">
        <v>1388</v>
      </c>
    </row>
    <row r="13430" spans="1:11" ht="56.25" customHeight="1">
      <c r="A13430" s="98" t="s">
        <v>1832</v>
      </c>
      <c r="B13430" s="125" t="s">
        <v>1833</v>
      </c>
      <c r="C13430" s="126">
        <v>42642</v>
      </c>
      <c r="D13430" s="98" t="s">
        <v>13</v>
      </c>
      <c r="E13430" s="98">
        <v>360745</v>
      </c>
      <c r="F13430" s="98"/>
      <c r="G13430" s="127" t="s">
        <v>1834</v>
      </c>
      <c r="H13430" s="128">
        <v>353.43</v>
      </c>
      <c r="I13430" s="128">
        <v>0</v>
      </c>
      <c r="J13430" s="129">
        <v>353.43</v>
      </c>
      <c r="K13430" s="101" t="s">
        <v>1388</v>
      </c>
    </row>
    <row r="13431" spans="1:11" ht="56.25" customHeight="1">
      <c r="A13431" s="98" t="s">
        <v>1832</v>
      </c>
      <c r="B13431" s="125" t="s">
        <v>1833</v>
      </c>
      <c r="C13431" s="126">
        <v>42642</v>
      </c>
      <c r="D13431" s="98" t="s">
        <v>13</v>
      </c>
      <c r="E13431" s="98">
        <v>360747</v>
      </c>
      <c r="F13431" s="98"/>
      <c r="G13431" s="127" t="s">
        <v>1834</v>
      </c>
      <c r="H13431" s="128">
        <v>376.07</v>
      </c>
      <c r="I13431" s="128">
        <v>0</v>
      </c>
      <c r="J13431" s="129">
        <v>376.07</v>
      </c>
      <c r="K13431" s="101" t="s">
        <v>1388</v>
      </c>
    </row>
    <row r="13432" spans="1:11" ht="56.25" customHeight="1">
      <c r="A13432" s="98" t="s">
        <v>1832</v>
      </c>
      <c r="B13432" s="125" t="s">
        <v>1833</v>
      </c>
      <c r="C13432" s="126">
        <v>42642</v>
      </c>
      <c r="D13432" s="98" t="s">
        <v>13</v>
      </c>
      <c r="E13432" s="98">
        <v>360749</v>
      </c>
      <c r="F13432" s="98"/>
      <c r="G13432" s="127" t="s">
        <v>1834</v>
      </c>
      <c r="H13432" s="128">
        <v>253.27</v>
      </c>
      <c r="I13432" s="128">
        <v>0</v>
      </c>
      <c r="J13432" s="129">
        <v>253.27</v>
      </c>
      <c r="K13432" s="101" t="s">
        <v>1388</v>
      </c>
    </row>
    <row r="13433" spans="1:11" ht="56.25" customHeight="1">
      <c r="A13433" s="98" t="s">
        <v>1832</v>
      </c>
      <c r="B13433" s="125" t="s">
        <v>1833</v>
      </c>
      <c r="C13433" s="126">
        <v>42642</v>
      </c>
      <c r="D13433" s="98" t="s">
        <v>13</v>
      </c>
      <c r="E13433" s="98">
        <v>360751</v>
      </c>
      <c r="F13433" s="98"/>
      <c r="G13433" s="127" t="s">
        <v>1834</v>
      </c>
      <c r="H13433" s="128">
        <v>1032.9100000000001</v>
      </c>
      <c r="I13433" s="128">
        <v>0</v>
      </c>
      <c r="J13433" s="129">
        <v>1032.9100000000001</v>
      </c>
      <c r="K13433" s="101" t="s">
        <v>1388</v>
      </c>
    </row>
    <row r="13434" spans="1:11" ht="56.25" customHeight="1">
      <c r="A13434" s="98" t="s">
        <v>1832</v>
      </c>
      <c r="B13434" s="125" t="s">
        <v>1833</v>
      </c>
      <c r="C13434" s="126">
        <v>42642</v>
      </c>
      <c r="D13434" s="98" t="s">
        <v>13</v>
      </c>
      <c r="E13434" s="98">
        <v>360753</v>
      </c>
      <c r="F13434" s="98"/>
      <c r="G13434" s="127" t="s">
        <v>1834</v>
      </c>
      <c r="H13434" s="128">
        <v>695.74</v>
      </c>
      <c r="I13434" s="128">
        <v>0</v>
      </c>
      <c r="J13434" s="129">
        <v>695.74</v>
      </c>
      <c r="K13434" s="101" t="s">
        <v>1388</v>
      </c>
    </row>
    <row r="13435" spans="1:11" ht="56.25" customHeight="1">
      <c r="A13435" s="98" t="s">
        <v>1832</v>
      </c>
      <c r="B13435" s="125" t="s">
        <v>1833</v>
      </c>
      <c r="C13435" s="126">
        <v>42642</v>
      </c>
      <c r="D13435" s="98" t="s">
        <v>13</v>
      </c>
      <c r="E13435" s="98">
        <v>360755</v>
      </c>
      <c r="F13435" s="98"/>
      <c r="G13435" s="127" t="s">
        <v>1834</v>
      </c>
      <c r="H13435" s="128">
        <v>970.76</v>
      </c>
      <c r="I13435" s="128">
        <v>0</v>
      </c>
      <c r="J13435" s="129">
        <v>970.76</v>
      </c>
      <c r="K13435" s="101" t="s">
        <v>1388</v>
      </c>
    </row>
    <row r="13436" spans="1:11" ht="56.25" customHeight="1">
      <c r="A13436" s="98" t="s">
        <v>1832</v>
      </c>
      <c r="B13436" s="125" t="s">
        <v>1833</v>
      </c>
      <c r="C13436" s="126">
        <v>42642</v>
      </c>
      <c r="D13436" s="98" t="s">
        <v>13</v>
      </c>
      <c r="E13436" s="98">
        <v>360757</v>
      </c>
      <c r="F13436" s="98"/>
      <c r="G13436" s="127" t="s">
        <v>1834</v>
      </c>
      <c r="H13436" s="128">
        <v>190.02</v>
      </c>
      <c r="I13436" s="128">
        <v>0</v>
      </c>
      <c r="J13436" s="129">
        <v>190.02</v>
      </c>
      <c r="K13436" s="101" t="s">
        <v>1388</v>
      </c>
    </row>
    <row r="13437" spans="1:11" ht="56.25" customHeight="1">
      <c r="A13437" s="98" t="s">
        <v>1832</v>
      </c>
      <c r="B13437" s="125" t="s">
        <v>1833</v>
      </c>
      <c r="C13437" s="126">
        <v>42642</v>
      </c>
      <c r="D13437" s="98" t="s">
        <v>13</v>
      </c>
      <c r="E13437" s="98">
        <v>360759</v>
      </c>
      <c r="F13437" s="98"/>
      <c r="G13437" s="127" t="s">
        <v>1834</v>
      </c>
      <c r="H13437" s="128">
        <v>128.01</v>
      </c>
      <c r="I13437" s="128">
        <v>0</v>
      </c>
      <c r="J13437" s="129">
        <v>128.01</v>
      </c>
      <c r="K13437" s="101" t="s">
        <v>1388</v>
      </c>
    </row>
    <row r="13438" spans="1:11" ht="56.25" customHeight="1">
      <c r="A13438" s="98" t="s">
        <v>1832</v>
      </c>
      <c r="B13438" s="125" t="s">
        <v>1833</v>
      </c>
      <c r="C13438" s="126">
        <v>42642</v>
      </c>
      <c r="D13438" s="98" t="s">
        <v>13</v>
      </c>
      <c r="E13438" s="98">
        <v>360761</v>
      </c>
      <c r="F13438" s="98"/>
      <c r="G13438" s="127" t="s">
        <v>1834</v>
      </c>
      <c r="H13438" s="128">
        <v>178.57</v>
      </c>
      <c r="I13438" s="128">
        <v>0</v>
      </c>
      <c r="J13438" s="129">
        <v>178.57</v>
      </c>
      <c r="K13438" s="101" t="s">
        <v>1388</v>
      </c>
    </row>
    <row r="13439" spans="1:11" ht="56.25" customHeight="1">
      <c r="A13439" s="98" t="s">
        <v>1832</v>
      </c>
      <c r="B13439" s="125" t="s">
        <v>1833</v>
      </c>
      <c r="C13439" s="126">
        <v>42642</v>
      </c>
      <c r="D13439" s="98" t="s">
        <v>13</v>
      </c>
      <c r="E13439" s="98">
        <v>360763</v>
      </c>
      <c r="F13439" s="98"/>
      <c r="G13439" s="127" t="s">
        <v>1834</v>
      </c>
      <c r="H13439" s="128">
        <v>1383.59</v>
      </c>
      <c r="I13439" s="128">
        <v>0</v>
      </c>
      <c r="J13439" s="129">
        <v>1383.59</v>
      </c>
      <c r="K13439" s="101" t="s">
        <v>1388</v>
      </c>
    </row>
    <row r="13440" spans="1:11" ht="56.25" customHeight="1">
      <c r="A13440" s="98" t="s">
        <v>1832</v>
      </c>
      <c r="B13440" s="125" t="s">
        <v>1833</v>
      </c>
      <c r="C13440" s="126">
        <v>42642</v>
      </c>
      <c r="D13440" s="98" t="s">
        <v>13</v>
      </c>
      <c r="E13440" s="98">
        <v>360765</v>
      </c>
      <c r="F13440" s="98"/>
      <c r="G13440" s="127" t="s">
        <v>1834</v>
      </c>
      <c r="H13440" s="128">
        <v>1356.57</v>
      </c>
      <c r="I13440" s="128">
        <v>0</v>
      </c>
      <c r="J13440" s="129">
        <v>1356.57</v>
      </c>
      <c r="K13440" s="101" t="s">
        <v>1388</v>
      </c>
    </row>
    <row r="13441" spans="1:11" ht="56.25" customHeight="1">
      <c r="A13441" s="98" t="s">
        <v>1832</v>
      </c>
      <c r="B13441" s="125" t="s">
        <v>1833</v>
      </c>
      <c r="C13441" s="126">
        <v>42642</v>
      </c>
      <c r="D13441" s="98" t="s">
        <v>13</v>
      </c>
      <c r="E13441" s="98">
        <v>360767</v>
      </c>
      <c r="F13441" s="98"/>
      <c r="G13441" s="127" t="s">
        <v>1834</v>
      </c>
      <c r="H13441" s="128">
        <v>1739.56</v>
      </c>
      <c r="I13441" s="128">
        <v>0</v>
      </c>
      <c r="J13441" s="129">
        <v>1739.56</v>
      </c>
      <c r="K13441" s="101" t="s">
        <v>1388</v>
      </c>
    </row>
    <row r="13442" spans="1:11" ht="56.25" customHeight="1">
      <c r="A13442" s="98" t="s">
        <v>1832</v>
      </c>
      <c r="B13442" s="125" t="s">
        <v>1833</v>
      </c>
      <c r="C13442" s="126">
        <v>42642</v>
      </c>
      <c r="D13442" s="98" t="s">
        <v>13</v>
      </c>
      <c r="E13442" s="98">
        <v>360769</v>
      </c>
      <c r="F13442" s="98"/>
      <c r="G13442" s="127" t="s">
        <v>1834</v>
      </c>
      <c r="H13442" s="128">
        <v>670.02</v>
      </c>
      <c r="I13442" s="128">
        <v>0</v>
      </c>
      <c r="J13442" s="129">
        <v>670.02</v>
      </c>
      <c r="K13442" s="101" t="s">
        <v>1388</v>
      </c>
    </row>
    <row r="13443" spans="1:11" ht="56.25" customHeight="1">
      <c r="A13443" s="98" t="s">
        <v>1832</v>
      </c>
      <c r="B13443" s="125" t="s">
        <v>1833</v>
      </c>
      <c r="C13443" s="126">
        <v>42642</v>
      </c>
      <c r="D13443" s="98" t="s">
        <v>13</v>
      </c>
      <c r="E13443" s="98">
        <v>360771</v>
      </c>
      <c r="F13443" s="98"/>
      <c r="G13443" s="127" t="s">
        <v>1834</v>
      </c>
      <c r="H13443" s="128">
        <v>7523.09</v>
      </c>
      <c r="I13443" s="128">
        <v>0</v>
      </c>
      <c r="J13443" s="129">
        <v>7523.09</v>
      </c>
      <c r="K13443" s="101" t="s">
        <v>1388</v>
      </c>
    </row>
    <row r="13444" spans="1:11" ht="56.25" customHeight="1">
      <c r="A13444" s="98" t="s">
        <v>1832</v>
      </c>
      <c r="B13444" s="125" t="s">
        <v>1833</v>
      </c>
      <c r="C13444" s="126">
        <v>42642</v>
      </c>
      <c r="D13444" s="98" t="s">
        <v>13</v>
      </c>
      <c r="E13444" s="98">
        <v>360773</v>
      </c>
      <c r="F13444" s="98"/>
      <c r="G13444" s="127" t="s">
        <v>1834</v>
      </c>
      <c r="H13444" s="128">
        <v>3233.46</v>
      </c>
      <c r="I13444" s="128">
        <v>0</v>
      </c>
      <c r="J13444" s="129">
        <v>3233.46</v>
      </c>
      <c r="K13444" s="101" t="s">
        <v>1388</v>
      </c>
    </row>
    <row r="13445" spans="1:11" ht="56.25" customHeight="1">
      <c r="A13445" s="98" t="s">
        <v>1832</v>
      </c>
      <c r="B13445" s="125" t="s">
        <v>1833</v>
      </c>
      <c r="C13445" s="126">
        <v>42642</v>
      </c>
      <c r="D13445" s="98" t="s">
        <v>13</v>
      </c>
      <c r="E13445" s="98">
        <v>360775</v>
      </c>
      <c r="F13445" s="98"/>
      <c r="G13445" s="127" t="s">
        <v>1834</v>
      </c>
      <c r="H13445" s="128">
        <v>594.62</v>
      </c>
      <c r="I13445" s="128">
        <v>0</v>
      </c>
      <c r="J13445" s="129">
        <v>594.62</v>
      </c>
      <c r="K13445" s="101" t="s">
        <v>1388</v>
      </c>
    </row>
    <row r="13446" spans="1:11" ht="56.25" customHeight="1">
      <c r="A13446" s="98" t="s">
        <v>1832</v>
      </c>
      <c r="B13446" s="125" t="s">
        <v>1833</v>
      </c>
      <c r="C13446" s="126">
        <v>42642</v>
      </c>
      <c r="D13446" s="98" t="s">
        <v>13</v>
      </c>
      <c r="E13446" s="98">
        <v>360777</v>
      </c>
      <c r="F13446" s="98"/>
      <c r="G13446" s="127" t="s">
        <v>1834</v>
      </c>
      <c r="H13446" s="128">
        <v>0.48</v>
      </c>
      <c r="I13446" s="128">
        <v>0</v>
      </c>
      <c r="J13446" s="129">
        <v>0.48</v>
      </c>
      <c r="K13446" s="101" t="s">
        <v>1388</v>
      </c>
    </row>
    <row r="13447" spans="1:11" ht="56.25" customHeight="1">
      <c r="A13447" s="98" t="s">
        <v>1832</v>
      </c>
      <c r="B13447" s="125" t="s">
        <v>1833</v>
      </c>
      <c r="C13447" s="126">
        <v>42642</v>
      </c>
      <c r="D13447" s="98" t="s">
        <v>13</v>
      </c>
      <c r="E13447" s="98">
        <v>360779</v>
      </c>
      <c r="F13447" s="98"/>
      <c r="G13447" s="127" t="s">
        <v>1834</v>
      </c>
      <c r="H13447" s="128">
        <v>1.58</v>
      </c>
      <c r="I13447" s="128">
        <v>0</v>
      </c>
      <c r="J13447" s="129">
        <v>1.58</v>
      </c>
      <c r="K13447" s="101" t="s">
        <v>1388</v>
      </c>
    </row>
    <row r="13448" spans="1:11" ht="56.25" customHeight="1">
      <c r="A13448" s="98" t="s">
        <v>1832</v>
      </c>
      <c r="B13448" s="125" t="s">
        <v>1833</v>
      </c>
      <c r="C13448" s="126">
        <v>42642</v>
      </c>
      <c r="D13448" s="98" t="s">
        <v>13</v>
      </c>
      <c r="E13448" s="98">
        <v>360781</v>
      </c>
      <c r="F13448" s="98"/>
      <c r="G13448" s="127" t="s">
        <v>1834</v>
      </c>
      <c r="H13448" s="128">
        <v>0.14000000000000001</v>
      </c>
      <c r="I13448" s="128">
        <v>0</v>
      </c>
      <c r="J13448" s="129">
        <v>0.14000000000000001</v>
      </c>
      <c r="K13448" s="101" t="s">
        <v>1388</v>
      </c>
    </row>
    <row r="13449" spans="1:11" ht="56.25" customHeight="1">
      <c r="A13449" s="98" t="s">
        <v>1832</v>
      </c>
      <c r="B13449" s="125" t="s">
        <v>1833</v>
      </c>
      <c r="C13449" s="126">
        <v>42642</v>
      </c>
      <c r="D13449" s="98" t="s">
        <v>13</v>
      </c>
      <c r="E13449" s="98">
        <v>360783</v>
      </c>
      <c r="F13449" s="98"/>
      <c r="G13449" s="127" t="s">
        <v>1834</v>
      </c>
      <c r="H13449" s="128">
        <v>0.21</v>
      </c>
      <c r="I13449" s="128">
        <v>0</v>
      </c>
      <c r="J13449" s="129">
        <v>0.21</v>
      </c>
      <c r="K13449" s="101" t="s">
        <v>1388</v>
      </c>
    </row>
    <row r="13450" spans="1:11" ht="56.25" customHeight="1">
      <c r="A13450" s="98" t="s">
        <v>1832</v>
      </c>
      <c r="B13450" s="125" t="s">
        <v>1833</v>
      </c>
      <c r="C13450" s="126">
        <v>42642</v>
      </c>
      <c r="D13450" s="98" t="s">
        <v>13</v>
      </c>
      <c r="E13450" s="98">
        <v>360785</v>
      </c>
      <c r="F13450" s="98"/>
      <c r="G13450" s="127" t="s">
        <v>1834</v>
      </c>
      <c r="H13450" s="128">
        <v>1.23</v>
      </c>
      <c r="I13450" s="128">
        <v>0</v>
      </c>
      <c r="J13450" s="129">
        <v>1.23</v>
      </c>
      <c r="K13450" s="101" t="s">
        <v>1388</v>
      </c>
    </row>
    <row r="13451" spans="1:11" ht="56.25" customHeight="1">
      <c r="A13451" s="98" t="s">
        <v>1832</v>
      </c>
      <c r="B13451" s="125" t="s">
        <v>1833</v>
      </c>
      <c r="C13451" s="126">
        <v>42642</v>
      </c>
      <c r="D13451" s="98" t="s">
        <v>13</v>
      </c>
      <c r="E13451" s="98">
        <v>360787</v>
      </c>
      <c r="F13451" s="98"/>
      <c r="G13451" s="127" t="s">
        <v>1834</v>
      </c>
      <c r="H13451" s="128">
        <v>1.23</v>
      </c>
      <c r="I13451" s="128">
        <v>0</v>
      </c>
      <c r="J13451" s="129">
        <v>1.23</v>
      </c>
      <c r="K13451" s="101" t="s">
        <v>1388</v>
      </c>
    </row>
    <row r="13452" spans="1:11" ht="56.25" customHeight="1">
      <c r="A13452" s="98" t="s">
        <v>1832</v>
      </c>
      <c r="B13452" s="125" t="s">
        <v>1833</v>
      </c>
      <c r="C13452" s="126">
        <v>42642</v>
      </c>
      <c r="D13452" s="98" t="s">
        <v>13</v>
      </c>
      <c r="E13452" s="98">
        <v>360789</v>
      </c>
      <c r="F13452" s="98"/>
      <c r="G13452" s="127" t="s">
        <v>1834</v>
      </c>
      <c r="H13452" s="128">
        <v>1.23</v>
      </c>
      <c r="I13452" s="128">
        <v>0</v>
      </c>
      <c r="J13452" s="129">
        <v>1.23</v>
      </c>
      <c r="K13452" s="101" t="s">
        <v>1388</v>
      </c>
    </row>
    <row r="13453" spans="1:11" ht="56.25" customHeight="1">
      <c r="A13453" s="98" t="s">
        <v>1832</v>
      </c>
      <c r="B13453" s="125" t="s">
        <v>1833</v>
      </c>
      <c r="C13453" s="126">
        <v>42642</v>
      </c>
      <c r="D13453" s="98" t="s">
        <v>13</v>
      </c>
      <c r="E13453" s="98">
        <v>360791</v>
      </c>
      <c r="F13453" s="98"/>
      <c r="G13453" s="127" t="s">
        <v>1834</v>
      </c>
      <c r="H13453" s="128">
        <v>1.23</v>
      </c>
      <c r="I13453" s="128">
        <v>0</v>
      </c>
      <c r="J13453" s="129">
        <v>1.23</v>
      </c>
      <c r="K13453" s="101" t="s">
        <v>1388</v>
      </c>
    </row>
    <row r="13454" spans="1:11" ht="56.25" customHeight="1">
      <c r="A13454" s="98" t="s">
        <v>1832</v>
      </c>
      <c r="B13454" s="125" t="s">
        <v>1833</v>
      </c>
      <c r="C13454" s="126">
        <v>42642</v>
      </c>
      <c r="D13454" s="98" t="s">
        <v>13</v>
      </c>
      <c r="E13454" s="98">
        <v>360793</v>
      </c>
      <c r="F13454" s="98"/>
      <c r="G13454" s="127" t="s">
        <v>1834</v>
      </c>
      <c r="H13454" s="128">
        <v>1.23</v>
      </c>
      <c r="I13454" s="128">
        <v>0</v>
      </c>
      <c r="J13454" s="129">
        <v>1.23</v>
      </c>
      <c r="K13454" s="101" t="s">
        <v>1388</v>
      </c>
    </row>
    <row r="13455" spans="1:11" ht="56.25" customHeight="1">
      <c r="A13455" s="98" t="s">
        <v>1832</v>
      </c>
      <c r="B13455" s="125" t="s">
        <v>1833</v>
      </c>
      <c r="C13455" s="126">
        <v>42642</v>
      </c>
      <c r="D13455" s="98" t="s">
        <v>13</v>
      </c>
      <c r="E13455" s="98">
        <v>360795</v>
      </c>
      <c r="F13455" s="98"/>
      <c r="G13455" s="127" t="s">
        <v>1834</v>
      </c>
      <c r="H13455" s="128">
        <v>21.54</v>
      </c>
      <c r="I13455" s="128">
        <v>0</v>
      </c>
      <c r="J13455" s="129">
        <v>21.54</v>
      </c>
      <c r="K13455" s="101" t="s">
        <v>1388</v>
      </c>
    </row>
    <row r="13456" spans="1:11" ht="56.25" customHeight="1">
      <c r="A13456" s="98" t="s">
        <v>1832</v>
      </c>
      <c r="B13456" s="125" t="s">
        <v>1833</v>
      </c>
      <c r="C13456" s="126">
        <v>42642</v>
      </c>
      <c r="D13456" s="98" t="s">
        <v>13</v>
      </c>
      <c r="E13456" s="98">
        <v>360797</v>
      </c>
      <c r="F13456" s="98"/>
      <c r="G13456" s="127" t="s">
        <v>1834</v>
      </c>
      <c r="H13456" s="128">
        <v>0.55000000000000004</v>
      </c>
      <c r="I13456" s="128">
        <v>0</v>
      </c>
      <c r="J13456" s="129">
        <v>0.55000000000000004</v>
      </c>
      <c r="K13456" s="101" t="s">
        <v>1388</v>
      </c>
    </row>
    <row r="13457" spans="1:11" ht="56.25" customHeight="1">
      <c r="A13457" s="98" t="s">
        <v>1832</v>
      </c>
      <c r="B13457" s="125" t="s">
        <v>1833</v>
      </c>
      <c r="C13457" s="126">
        <v>42642</v>
      </c>
      <c r="D13457" s="98" t="s">
        <v>13</v>
      </c>
      <c r="E13457" s="98">
        <v>360799</v>
      </c>
      <c r="F13457" s="98"/>
      <c r="G13457" s="127" t="s">
        <v>1834</v>
      </c>
      <c r="H13457" s="128">
        <v>0.14000000000000001</v>
      </c>
      <c r="I13457" s="128">
        <v>0</v>
      </c>
      <c r="J13457" s="129">
        <v>0.14000000000000001</v>
      </c>
      <c r="K13457" s="101" t="s">
        <v>1388</v>
      </c>
    </row>
    <row r="13458" spans="1:11" ht="56.25" customHeight="1">
      <c r="A13458" s="98" t="s">
        <v>1832</v>
      </c>
      <c r="B13458" s="125" t="s">
        <v>1833</v>
      </c>
      <c r="C13458" s="126">
        <v>42642</v>
      </c>
      <c r="D13458" s="98" t="s">
        <v>13</v>
      </c>
      <c r="E13458" s="98">
        <v>360801</v>
      </c>
      <c r="F13458" s="98"/>
      <c r="G13458" s="127" t="s">
        <v>1834</v>
      </c>
      <c r="H13458" s="128">
        <v>7.0000000000000007E-2</v>
      </c>
      <c r="I13458" s="128">
        <v>0</v>
      </c>
      <c r="J13458" s="129">
        <v>7.0000000000000007E-2</v>
      </c>
      <c r="K13458" s="101" t="s">
        <v>1388</v>
      </c>
    </row>
    <row r="13459" spans="1:11" ht="56.25" customHeight="1">
      <c r="A13459" s="98" t="s">
        <v>1832</v>
      </c>
      <c r="B13459" s="125" t="s">
        <v>1833</v>
      </c>
      <c r="C13459" s="126">
        <v>42642</v>
      </c>
      <c r="D13459" s="98" t="s">
        <v>13</v>
      </c>
      <c r="E13459" s="98">
        <v>360803</v>
      </c>
      <c r="F13459" s="98"/>
      <c r="G13459" s="127" t="s">
        <v>1834</v>
      </c>
      <c r="H13459" s="128">
        <v>7.0000000000000007E-2</v>
      </c>
      <c r="I13459" s="128">
        <v>0</v>
      </c>
      <c r="J13459" s="129">
        <v>7.0000000000000007E-2</v>
      </c>
      <c r="K13459" s="101" t="s">
        <v>1388</v>
      </c>
    </row>
    <row r="13460" spans="1:11" ht="56.25" customHeight="1">
      <c r="A13460" s="98" t="s">
        <v>1832</v>
      </c>
      <c r="B13460" s="125" t="s">
        <v>1833</v>
      </c>
      <c r="C13460" s="126">
        <v>42642</v>
      </c>
      <c r="D13460" s="98" t="s">
        <v>13</v>
      </c>
      <c r="E13460" s="98">
        <v>360805</v>
      </c>
      <c r="F13460" s="98"/>
      <c r="G13460" s="127" t="s">
        <v>1834</v>
      </c>
      <c r="H13460" s="128">
        <v>0.41</v>
      </c>
      <c r="I13460" s="128">
        <v>0</v>
      </c>
      <c r="J13460" s="129">
        <v>0.41</v>
      </c>
      <c r="K13460" s="101" t="s">
        <v>1388</v>
      </c>
    </row>
    <row r="13461" spans="1:11" ht="56.25" customHeight="1">
      <c r="A13461" s="98" t="s">
        <v>1832</v>
      </c>
      <c r="B13461" s="125" t="s">
        <v>1833</v>
      </c>
      <c r="C13461" s="126">
        <v>42642</v>
      </c>
      <c r="D13461" s="98" t="s">
        <v>13</v>
      </c>
      <c r="E13461" s="98">
        <v>360807</v>
      </c>
      <c r="F13461" s="98"/>
      <c r="G13461" s="127" t="s">
        <v>1834</v>
      </c>
      <c r="H13461" s="128">
        <v>0.41</v>
      </c>
      <c r="I13461" s="128">
        <v>0</v>
      </c>
      <c r="J13461" s="129">
        <v>0.41</v>
      </c>
      <c r="K13461" s="101" t="s">
        <v>1388</v>
      </c>
    </row>
    <row r="13462" spans="1:11" ht="56.25" customHeight="1">
      <c r="A13462" s="98" t="s">
        <v>1832</v>
      </c>
      <c r="B13462" s="125" t="s">
        <v>1833</v>
      </c>
      <c r="C13462" s="126">
        <v>42642</v>
      </c>
      <c r="D13462" s="98" t="s">
        <v>13</v>
      </c>
      <c r="E13462" s="98">
        <v>360809</v>
      </c>
      <c r="F13462" s="98"/>
      <c r="G13462" s="127" t="s">
        <v>1834</v>
      </c>
      <c r="H13462" s="128">
        <v>0.41</v>
      </c>
      <c r="I13462" s="128">
        <v>0</v>
      </c>
      <c r="J13462" s="129">
        <v>0.41</v>
      </c>
      <c r="K13462" s="101" t="s">
        <v>1388</v>
      </c>
    </row>
    <row r="13463" spans="1:11" ht="56.25" customHeight="1">
      <c r="A13463" s="98" t="s">
        <v>1832</v>
      </c>
      <c r="B13463" s="125" t="s">
        <v>1833</v>
      </c>
      <c r="C13463" s="126">
        <v>42642</v>
      </c>
      <c r="D13463" s="98" t="s">
        <v>13</v>
      </c>
      <c r="E13463" s="98">
        <v>360811</v>
      </c>
      <c r="F13463" s="98"/>
      <c r="G13463" s="127" t="s">
        <v>1834</v>
      </c>
      <c r="H13463" s="128">
        <v>0.41</v>
      </c>
      <c r="I13463" s="128">
        <v>0</v>
      </c>
      <c r="J13463" s="129">
        <v>0.41</v>
      </c>
      <c r="K13463" s="101" t="s">
        <v>1388</v>
      </c>
    </row>
    <row r="13464" spans="1:11" ht="56.25" customHeight="1">
      <c r="A13464" s="98" t="s">
        <v>1832</v>
      </c>
      <c r="B13464" s="125" t="s">
        <v>1833</v>
      </c>
      <c r="C13464" s="126">
        <v>42642</v>
      </c>
      <c r="D13464" s="98" t="s">
        <v>13</v>
      </c>
      <c r="E13464" s="98">
        <v>360813</v>
      </c>
      <c r="F13464" s="98"/>
      <c r="G13464" s="127" t="s">
        <v>1834</v>
      </c>
      <c r="H13464" s="128">
        <v>0.41</v>
      </c>
      <c r="I13464" s="128">
        <v>0</v>
      </c>
      <c r="J13464" s="129">
        <v>0.41</v>
      </c>
      <c r="K13464" s="101" t="s">
        <v>1388</v>
      </c>
    </row>
    <row r="13465" spans="1:11" ht="56.25" customHeight="1">
      <c r="A13465" s="98" t="s">
        <v>1832</v>
      </c>
      <c r="B13465" s="125" t="s">
        <v>1833</v>
      </c>
      <c r="C13465" s="126">
        <v>42642</v>
      </c>
      <c r="D13465" s="98" t="s">
        <v>13</v>
      </c>
      <c r="E13465" s="98">
        <v>360815</v>
      </c>
      <c r="F13465" s="98"/>
      <c r="G13465" s="127" t="s">
        <v>1834</v>
      </c>
      <c r="H13465" s="128">
        <v>4.3899999999999997</v>
      </c>
      <c r="I13465" s="128">
        <v>0</v>
      </c>
      <c r="J13465" s="129">
        <v>4.3899999999999997</v>
      </c>
      <c r="K13465" s="101" t="s">
        <v>1388</v>
      </c>
    </row>
    <row r="13466" spans="1:11" ht="56.25" customHeight="1">
      <c r="A13466" s="98" t="s">
        <v>1832</v>
      </c>
      <c r="B13466" s="125" t="s">
        <v>1833</v>
      </c>
      <c r="C13466" s="126">
        <v>42642</v>
      </c>
      <c r="D13466" s="98" t="s">
        <v>13</v>
      </c>
      <c r="E13466" s="98">
        <v>360817</v>
      </c>
      <c r="F13466" s="98"/>
      <c r="G13466" s="127" t="s">
        <v>1834</v>
      </c>
      <c r="H13466" s="128">
        <v>1.3</v>
      </c>
      <c r="I13466" s="128">
        <v>0</v>
      </c>
      <c r="J13466" s="129">
        <v>1.3</v>
      </c>
      <c r="K13466" s="101" t="s">
        <v>1388</v>
      </c>
    </row>
    <row r="13467" spans="1:11" ht="56.25" customHeight="1">
      <c r="A13467" s="98" t="s">
        <v>1832</v>
      </c>
      <c r="B13467" s="125" t="s">
        <v>1833</v>
      </c>
      <c r="C13467" s="126">
        <v>42642</v>
      </c>
      <c r="D13467" s="98" t="s">
        <v>13</v>
      </c>
      <c r="E13467" s="98">
        <v>360819</v>
      </c>
      <c r="F13467" s="98"/>
      <c r="G13467" s="127" t="s">
        <v>1834</v>
      </c>
      <c r="H13467" s="128">
        <v>0.34</v>
      </c>
      <c r="I13467" s="128">
        <v>0</v>
      </c>
      <c r="J13467" s="129">
        <v>0.34</v>
      </c>
      <c r="K13467" s="101" t="s">
        <v>1388</v>
      </c>
    </row>
    <row r="13468" spans="1:11" ht="56.25" customHeight="1">
      <c r="A13468" s="98" t="s">
        <v>1832</v>
      </c>
      <c r="B13468" s="125" t="s">
        <v>1833</v>
      </c>
      <c r="C13468" s="126">
        <v>42642</v>
      </c>
      <c r="D13468" s="98" t="s">
        <v>13</v>
      </c>
      <c r="E13468" s="98">
        <v>360821</v>
      </c>
      <c r="F13468" s="98"/>
      <c r="G13468" s="127" t="s">
        <v>1834</v>
      </c>
      <c r="H13468" s="128">
        <v>0.55000000000000004</v>
      </c>
      <c r="I13468" s="128">
        <v>0</v>
      </c>
      <c r="J13468" s="129">
        <v>0.55000000000000004</v>
      </c>
      <c r="K13468" s="101" t="s">
        <v>1388</v>
      </c>
    </row>
    <row r="13469" spans="1:11" ht="56.25" customHeight="1">
      <c r="A13469" s="98" t="s">
        <v>1832</v>
      </c>
      <c r="B13469" s="125" t="s">
        <v>1833</v>
      </c>
      <c r="C13469" s="126">
        <v>42642</v>
      </c>
      <c r="D13469" s="98" t="s">
        <v>13</v>
      </c>
      <c r="E13469" s="98">
        <v>360823</v>
      </c>
      <c r="F13469" s="98"/>
      <c r="G13469" s="127" t="s">
        <v>1834</v>
      </c>
      <c r="H13469" s="128">
        <v>3.29</v>
      </c>
      <c r="I13469" s="128">
        <v>0</v>
      </c>
      <c r="J13469" s="129">
        <v>3.29</v>
      </c>
      <c r="K13469" s="101" t="s">
        <v>1388</v>
      </c>
    </row>
    <row r="13470" spans="1:11" ht="56.25" customHeight="1">
      <c r="A13470" s="98" t="s">
        <v>1832</v>
      </c>
      <c r="B13470" s="125" t="s">
        <v>1833</v>
      </c>
      <c r="C13470" s="126">
        <v>42642</v>
      </c>
      <c r="D13470" s="98" t="s">
        <v>13</v>
      </c>
      <c r="E13470" s="98">
        <v>360825</v>
      </c>
      <c r="F13470" s="98"/>
      <c r="G13470" s="127" t="s">
        <v>1834</v>
      </c>
      <c r="H13470" s="128">
        <v>3.29</v>
      </c>
      <c r="I13470" s="128">
        <v>0</v>
      </c>
      <c r="J13470" s="129">
        <v>3.29</v>
      </c>
      <c r="K13470" s="101" t="s">
        <v>1388</v>
      </c>
    </row>
    <row r="13471" spans="1:11" ht="56.25" customHeight="1">
      <c r="A13471" s="98" t="s">
        <v>1832</v>
      </c>
      <c r="B13471" s="125" t="s">
        <v>1833</v>
      </c>
      <c r="C13471" s="126">
        <v>42642</v>
      </c>
      <c r="D13471" s="98" t="s">
        <v>13</v>
      </c>
      <c r="E13471" s="98">
        <v>360827</v>
      </c>
      <c r="F13471" s="98"/>
      <c r="G13471" s="127" t="s">
        <v>1834</v>
      </c>
      <c r="H13471" s="128">
        <v>3.29</v>
      </c>
      <c r="I13471" s="128">
        <v>0</v>
      </c>
      <c r="J13471" s="129">
        <v>3.29</v>
      </c>
      <c r="K13471" s="101" t="s">
        <v>1388</v>
      </c>
    </row>
    <row r="13472" spans="1:11" ht="56.25" customHeight="1">
      <c r="A13472" s="98" t="s">
        <v>1832</v>
      </c>
      <c r="B13472" s="125" t="s">
        <v>1833</v>
      </c>
      <c r="C13472" s="126">
        <v>42642</v>
      </c>
      <c r="D13472" s="98" t="s">
        <v>13</v>
      </c>
      <c r="E13472" s="98">
        <v>360829</v>
      </c>
      <c r="F13472" s="98"/>
      <c r="G13472" s="127" t="s">
        <v>1834</v>
      </c>
      <c r="H13472" s="128">
        <v>3.29</v>
      </c>
      <c r="I13472" s="128">
        <v>0</v>
      </c>
      <c r="J13472" s="129">
        <v>3.29</v>
      </c>
      <c r="K13472" s="101" t="s">
        <v>1388</v>
      </c>
    </row>
    <row r="13473" spans="1:11" ht="56.25" customHeight="1">
      <c r="A13473" s="98" t="s">
        <v>1832</v>
      </c>
      <c r="B13473" s="125" t="s">
        <v>1833</v>
      </c>
      <c r="C13473" s="126">
        <v>42642</v>
      </c>
      <c r="D13473" s="98" t="s">
        <v>13</v>
      </c>
      <c r="E13473" s="98">
        <v>360831</v>
      </c>
      <c r="F13473" s="98"/>
      <c r="G13473" s="127" t="s">
        <v>1834</v>
      </c>
      <c r="H13473" s="128">
        <v>3.29</v>
      </c>
      <c r="I13473" s="128">
        <v>0</v>
      </c>
      <c r="J13473" s="129">
        <v>3.29</v>
      </c>
      <c r="K13473" s="101" t="s">
        <v>1388</v>
      </c>
    </row>
    <row r="13474" spans="1:11" ht="56.25" customHeight="1">
      <c r="A13474" s="98" t="s">
        <v>1832</v>
      </c>
      <c r="B13474" s="125" t="s">
        <v>1833</v>
      </c>
      <c r="C13474" s="126">
        <v>42642</v>
      </c>
      <c r="D13474" s="98" t="s">
        <v>13</v>
      </c>
      <c r="E13474" s="98">
        <v>360833</v>
      </c>
      <c r="F13474" s="98"/>
      <c r="G13474" s="127" t="s">
        <v>1834</v>
      </c>
      <c r="H13474" s="128">
        <v>3.98</v>
      </c>
      <c r="I13474" s="128">
        <v>0</v>
      </c>
      <c r="J13474" s="129">
        <v>3.98</v>
      </c>
      <c r="K13474" s="101" t="s">
        <v>1388</v>
      </c>
    </row>
    <row r="13475" spans="1:11" ht="56.25" customHeight="1">
      <c r="A13475" s="98" t="s">
        <v>1832</v>
      </c>
      <c r="B13475" s="125" t="s">
        <v>1833</v>
      </c>
      <c r="C13475" s="126">
        <v>42642</v>
      </c>
      <c r="D13475" s="98" t="s">
        <v>13</v>
      </c>
      <c r="E13475" s="98">
        <v>360835</v>
      </c>
      <c r="F13475" s="98"/>
      <c r="G13475" s="127" t="s">
        <v>1834</v>
      </c>
      <c r="H13475" s="128">
        <v>0.34</v>
      </c>
      <c r="I13475" s="128">
        <v>0</v>
      </c>
      <c r="J13475" s="129">
        <v>0.34</v>
      </c>
      <c r="K13475" s="101" t="s">
        <v>1388</v>
      </c>
    </row>
    <row r="13476" spans="1:11" ht="56.25" customHeight="1">
      <c r="A13476" s="98" t="s">
        <v>1832</v>
      </c>
      <c r="B13476" s="125" t="s">
        <v>1833</v>
      </c>
      <c r="C13476" s="126">
        <v>42642</v>
      </c>
      <c r="D13476" s="98" t="s">
        <v>13</v>
      </c>
      <c r="E13476" s="98">
        <v>360837</v>
      </c>
      <c r="F13476" s="98"/>
      <c r="G13476" s="127" t="s">
        <v>1834</v>
      </c>
      <c r="H13476" s="128">
        <v>0.41</v>
      </c>
      <c r="I13476" s="128">
        <v>0</v>
      </c>
      <c r="J13476" s="129">
        <v>0.41</v>
      </c>
      <c r="K13476" s="101" t="s">
        <v>1388</v>
      </c>
    </row>
    <row r="13477" spans="1:11" ht="56.25" customHeight="1">
      <c r="A13477" s="98" t="s">
        <v>1832</v>
      </c>
      <c r="B13477" s="125" t="s">
        <v>1833</v>
      </c>
      <c r="C13477" s="126">
        <v>42642</v>
      </c>
      <c r="D13477" s="98" t="s">
        <v>13</v>
      </c>
      <c r="E13477" s="98">
        <v>360839</v>
      </c>
      <c r="F13477" s="98"/>
      <c r="G13477" s="127" t="s">
        <v>1834</v>
      </c>
      <c r="H13477" s="128">
        <v>0.27</v>
      </c>
      <c r="I13477" s="128">
        <v>0</v>
      </c>
      <c r="J13477" s="129">
        <v>0.27</v>
      </c>
      <c r="K13477" s="101" t="s">
        <v>1388</v>
      </c>
    </row>
    <row r="13478" spans="1:11" ht="56.25" customHeight="1">
      <c r="A13478" s="98" t="s">
        <v>1832</v>
      </c>
      <c r="B13478" s="125" t="s">
        <v>1833</v>
      </c>
      <c r="C13478" s="126">
        <v>42642</v>
      </c>
      <c r="D13478" s="98" t="s">
        <v>13</v>
      </c>
      <c r="E13478" s="98">
        <v>360841</v>
      </c>
      <c r="F13478" s="98"/>
      <c r="G13478" s="127" t="s">
        <v>1834</v>
      </c>
      <c r="H13478" s="128">
        <v>1.1000000000000001</v>
      </c>
      <c r="I13478" s="128">
        <v>0</v>
      </c>
      <c r="J13478" s="129">
        <v>1.1000000000000001</v>
      </c>
      <c r="K13478" s="101" t="s">
        <v>1388</v>
      </c>
    </row>
    <row r="13479" spans="1:11" ht="56.25" customHeight="1">
      <c r="A13479" s="98" t="s">
        <v>1832</v>
      </c>
      <c r="B13479" s="125" t="s">
        <v>1833</v>
      </c>
      <c r="C13479" s="126">
        <v>42642</v>
      </c>
      <c r="D13479" s="98" t="s">
        <v>13</v>
      </c>
      <c r="E13479" s="98">
        <v>360843</v>
      </c>
      <c r="F13479" s="98"/>
      <c r="G13479" s="127" t="s">
        <v>1834</v>
      </c>
      <c r="H13479" s="128">
        <v>0.75</v>
      </c>
      <c r="I13479" s="128">
        <v>0</v>
      </c>
      <c r="J13479" s="129">
        <v>0.75</v>
      </c>
      <c r="K13479" s="101" t="s">
        <v>1388</v>
      </c>
    </row>
    <row r="13480" spans="1:11" ht="56.25" customHeight="1">
      <c r="A13480" s="98" t="s">
        <v>1832</v>
      </c>
      <c r="B13480" s="125" t="s">
        <v>1833</v>
      </c>
      <c r="C13480" s="126">
        <v>42642</v>
      </c>
      <c r="D13480" s="98" t="s">
        <v>13</v>
      </c>
      <c r="E13480" s="98">
        <v>360845</v>
      </c>
      <c r="F13480" s="98"/>
      <c r="G13480" s="127" t="s">
        <v>1834</v>
      </c>
      <c r="H13480" s="128">
        <v>1.03</v>
      </c>
      <c r="I13480" s="128">
        <v>0</v>
      </c>
      <c r="J13480" s="129">
        <v>1.03</v>
      </c>
      <c r="K13480" s="101" t="s">
        <v>1388</v>
      </c>
    </row>
    <row r="13481" spans="1:11" ht="56.25" customHeight="1">
      <c r="A13481" s="98" t="s">
        <v>1832</v>
      </c>
      <c r="B13481" s="125" t="s">
        <v>1833</v>
      </c>
      <c r="C13481" s="126">
        <v>42642</v>
      </c>
      <c r="D13481" s="98" t="s">
        <v>13</v>
      </c>
      <c r="E13481" s="98">
        <v>360847</v>
      </c>
      <c r="F13481" s="98"/>
      <c r="G13481" s="127" t="s">
        <v>1834</v>
      </c>
      <c r="H13481" s="128">
        <v>1.99</v>
      </c>
      <c r="I13481" s="128">
        <v>0</v>
      </c>
      <c r="J13481" s="129">
        <v>1.99</v>
      </c>
      <c r="K13481" s="101" t="s">
        <v>1388</v>
      </c>
    </row>
    <row r="13482" spans="1:11" ht="56.25" customHeight="1">
      <c r="A13482" s="98" t="s">
        <v>1832</v>
      </c>
      <c r="B13482" s="125" t="s">
        <v>1833</v>
      </c>
      <c r="C13482" s="126">
        <v>42642</v>
      </c>
      <c r="D13482" s="98" t="s">
        <v>13</v>
      </c>
      <c r="E13482" s="98">
        <v>360849</v>
      </c>
      <c r="F13482" s="98"/>
      <c r="G13482" s="127" t="s">
        <v>1834</v>
      </c>
      <c r="H13482" s="128">
        <v>2.95</v>
      </c>
      <c r="I13482" s="128">
        <v>0</v>
      </c>
      <c r="J13482" s="129">
        <v>2.95</v>
      </c>
      <c r="K13482" s="101" t="s">
        <v>1388</v>
      </c>
    </row>
    <row r="13483" spans="1:11" ht="56.25" customHeight="1">
      <c r="A13483" s="98" t="s">
        <v>1832</v>
      </c>
      <c r="B13483" s="125" t="s">
        <v>1833</v>
      </c>
      <c r="C13483" s="126">
        <v>42642</v>
      </c>
      <c r="D13483" s="98" t="s">
        <v>13</v>
      </c>
      <c r="E13483" s="98">
        <v>360851</v>
      </c>
      <c r="F13483" s="98"/>
      <c r="G13483" s="127" t="s">
        <v>1834</v>
      </c>
      <c r="H13483" s="128">
        <v>2.81</v>
      </c>
      <c r="I13483" s="128">
        <v>0</v>
      </c>
      <c r="J13483" s="129">
        <v>2.81</v>
      </c>
      <c r="K13483" s="101" t="s">
        <v>1388</v>
      </c>
    </row>
    <row r="13484" spans="1:11" ht="56.25" customHeight="1">
      <c r="A13484" s="98" t="s">
        <v>1832</v>
      </c>
      <c r="B13484" s="125" t="s">
        <v>1833</v>
      </c>
      <c r="C13484" s="126">
        <v>42643</v>
      </c>
      <c r="D13484" s="98" t="s">
        <v>13</v>
      </c>
      <c r="E13484" s="98">
        <v>360900</v>
      </c>
      <c r="F13484" s="98"/>
      <c r="G13484" s="127" t="s">
        <v>1834</v>
      </c>
      <c r="H13484" s="128">
        <v>187.83</v>
      </c>
      <c r="I13484" s="128">
        <v>0</v>
      </c>
      <c r="J13484" s="129">
        <v>187.83</v>
      </c>
      <c r="K13484" s="101" t="s">
        <v>1388</v>
      </c>
    </row>
    <row r="13485" spans="1:11" ht="56.25" customHeight="1">
      <c r="A13485" s="98" t="s">
        <v>644</v>
      </c>
      <c r="B13485" s="125" t="s">
        <v>656</v>
      </c>
      <c r="C13485" s="126">
        <v>42475</v>
      </c>
      <c r="D13485" s="98" t="s">
        <v>1330</v>
      </c>
      <c r="E13485" s="98">
        <v>109</v>
      </c>
      <c r="F13485" s="98"/>
      <c r="G13485" s="127" t="s">
        <v>14930</v>
      </c>
      <c r="H13485" s="128">
        <v>0</v>
      </c>
      <c r="I13485" s="128">
        <v>1372000</v>
      </c>
      <c r="J13485" s="129">
        <v>1372000</v>
      </c>
      <c r="K13485" s="101" t="s">
        <v>1388</v>
      </c>
    </row>
    <row r="13486" spans="1:11" ht="56.25" customHeight="1">
      <c r="A13486" s="98" t="s">
        <v>644</v>
      </c>
      <c r="B13486" s="125" t="s">
        <v>656</v>
      </c>
      <c r="C13486" s="126">
        <v>42509</v>
      </c>
      <c r="D13486" s="98" t="s">
        <v>1330</v>
      </c>
      <c r="E13486" s="98">
        <v>156</v>
      </c>
      <c r="F13486" s="98"/>
      <c r="G13486" s="127" t="s">
        <v>14931</v>
      </c>
      <c r="H13486" s="128">
        <v>0</v>
      </c>
      <c r="I13486" s="128">
        <v>960400</v>
      </c>
      <c r="J13486" s="129">
        <v>960400</v>
      </c>
      <c r="K13486" s="101" t="s">
        <v>1388</v>
      </c>
    </row>
    <row r="13487" spans="1:11" ht="56.25" customHeight="1">
      <c r="A13487" s="98" t="s">
        <v>644</v>
      </c>
      <c r="B13487" s="125" t="s">
        <v>656</v>
      </c>
      <c r="C13487" s="126">
        <v>42380</v>
      </c>
      <c r="D13487" s="98" t="s">
        <v>3</v>
      </c>
      <c r="E13487" s="98">
        <v>1339232</v>
      </c>
      <c r="F13487" s="98"/>
      <c r="G13487" s="127" t="s">
        <v>7845</v>
      </c>
      <c r="H13487" s="128">
        <v>0</v>
      </c>
      <c r="I13487" s="128">
        <v>16854.760000000002</v>
      </c>
      <c r="J13487" s="129">
        <v>16854.760000000002</v>
      </c>
      <c r="K13487" s="101" t="s">
        <v>1388</v>
      </c>
    </row>
    <row r="13488" spans="1:11" ht="56.25" customHeight="1">
      <c r="A13488" s="98" t="s">
        <v>644</v>
      </c>
      <c r="B13488" s="125" t="s">
        <v>656</v>
      </c>
      <c r="C13488" s="126">
        <v>42380</v>
      </c>
      <c r="D13488" s="98" t="s">
        <v>3</v>
      </c>
      <c r="E13488" s="98">
        <v>1339267</v>
      </c>
      <c r="F13488" s="98"/>
      <c r="G13488" s="127" t="s">
        <v>7849</v>
      </c>
      <c r="H13488" s="128">
        <v>0</v>
      </c>
      <c r="I13488" s="128">
        <v>152436.46</v>
      </c>
      <c r="J13488" s="129">
        <v>152436.46</v>
      </c>
      <c r="K13488" s="101" t="s">
        <v>1388</v>
      </c>
    </row>
    <row r="13489" spans="1:11" ht="56.25" customHeight="1">
      <c r="A13489" s="98" t="s">
        <v>644</v>
      </c>
      <c r="B13489" s="125" t="s">
        <v>656</v>
      </c>
      <c r="C13489" s="126">
        <v>42380</v>
      </c>
      <c r="D13489" s="98" t="s">
        <v>3</v>
      </c>
      <c r="E13489" s="98">
        <v>1339270</v>
      </c>
      <c r="F13489" s="98"/>
      <c r="G13489" s="127" t="s">
        <v>7850</v>
      </c>
      <c r="H13489" s="128">
        <v>0</v>
      </c>
      <c r="I13489" s="128">
        <v>1347.4</v>
      </c>
      <c r="J13489" s="129">
        <v>1347.4</v>
      </c>
      <c r="K13489" s="101" t="s">
        <v>1388</v>
      </c>
    </row>
    <row r="13490" spans="1:11" ht="56.25" customHeight="1">
      <c r="A13490" s="98" t="s">
        <v>644</v>
      </c>
      <c r="B13490" s="125" t="s">
        <v>656</v>
      </c>
      <c r="C13490" s="126">
        <v>42382</v>
      </c>
      <c r="D13490" s="98" t="s">
        <v>3</v>
      </c>
      <c r="E13490" s="98">
        <v>1340094</v>
      </c>
      <c r="F13490" s="98"/>
      <c r="G13490" s="127" t="s">
        <v>7896</v>
      </c>
      <c r="H13490" s="128">
        <v>0</v>
      </c>
      <c r="I13490" s="128">
        <v>740000</v>
      </c>
      <c r="J13490" s="129">
        <v>740000</v>
      </c>
      <c r="K13490" s="101" t="s">
        <v>1388</v>
      </c>
    </row>
    <row r="13491" spans="1:11" ht="56.25" customHeight="1">
      <c r="A13491" s="98" t="s">
        <v>644</v>
      </c>
      <c r="B13491" s="125" t="s">
        <v>656</v>
      </c>
      <c r="C13491" s="126">
        <v>42382</v>
      </c>
      <c r="D13491" s="98" t="s">
        <v>3</v>
      </c>
      <c r="E13491" s="98">
        <v>1340122</v>
      </c>
      <c r="F13491" s="98"/>
      <c r="G13491" s="127" t="s">
        <v>7899</v>
      </c>
      <c r="H13491" s="128">
        <v>0</v>
      </c>
      <c r="I13491" s="128">
        <v>4899.54</v>
      </c>
      <c r="J13491" s="129">
        <v>4899.54</v>
      </c>
      <c r="K13491" s="101" t="s">
        <v>1388</v>
      </c>
    </row>
    <row r="13492" spans="1:11" ht="56.25" customHeight="1">
      <c r="A13492" s="98" t="s">
        <v>644</v>
      </c>
      <c r="B13492" s="125" t="s">
        <v>656</v>
      </c>
      <c r="C13492" s="126">
        <v>42382</v>
      </c>
      <c r="D13492" s="98" t="s">
        <v>3</v>
      </c>
      <c r="E13492" s="98">
        <v>1340123</v>
      </c>
      <c r="F13492" s="98"/>
      <c r="G13492" s="127" t="s">
        <v>7900</v>
      </c>
      <c r="H13492" s="128">
        <v>0</v>
      </c>
      <c r="I13492" s="128">
        <v>24899.260000000002</v>
      </c>
      <c r="J13492" s="129">
        <v>24899.260000000002</v>
      </c>
      <c r="K13492" s="101" t="s">
        <v>1388</v>
      </c>
    </row>
    <row r="13493" spans="1:11" ht="56.25" customHeight="1">
      <c r="A13493" s="98" t="s">
        <v>644</v>
      </c>
      <c r="B13493" s="125" t="s">
        <v>656</v>
      </c>
      <c r="C13493" s="126">
        <v>42382</v>
      </c>
      <c r="D13493" s="98" t="s">
        <v>3</v>
      </c>
      <c r="E13493" s="98">
        <v>1340124</v>
      </c>
      <c r="F13493" s="98"/>
      <c r="G13493" s="127" t="s">
        <v>7901</v>
      </c>
      <c r="H13493" s="128">
        <v>0</v>
      </c>
      <c r="I13493" s="128">
        <v>319.66000000000003</v>
      </c>
      <c r="J13493" s="129">
        <v>319.66000000000003</v>
      </c>
      <c r="K13493" s="101" t="s">
        <v>1388</v>
      </c>
    </row>
    <row r="13494" spans="1:11" ht="56.25" customHeight="1">
      <c r="A13494" s="98" t="s">
        <v>644</v>
      </c>
      <c r="B13494" s="125" t="s">
        <v>656</v>
      </c>
      <c r="C13494" s="126">
        <v>42382</v>
      </c>
      <c r="D13494" s="98" t="s">
        <v>3</v>
      </c>
      <c r="E13494" s="98">
        <v>1340125</v>
      </c>
      <c r="F13494" s="98"/>
      <c r="G13494" s="127" t="s">
        <v>7902</v>
      </c>
      <c r="H13494" s="128">
        <v>0</v>
      </c>
      <c r="I13494" s="128">
        <v>2320</v>
      </c>
      <c r="J13494" s="129">
        <v>2320</v>
      </c>
      <c r="K13494" s="101" t="s">
        <v>1388</v>
      </c>
    </row>
    <row r="13495" spans="1:11" ht="56.25" customHeight="1">
      <c r="A13495" s="98" t="s">
        <v>644</v>
      </c>
      <c r="B13495" s="125" t="s">
        <v>656</v>
      </c>
      <c r="C13495" s="126">
        <v>42382</v>
      </c>
      <c r="D13495" s="98" t="s">
        <v>3</v>
      </c>
      <c r="E13495" s="98">
        <v>1340127</v>
      </c>
      <c r="F13495" s="98"/>
      <c r="G13495" s="127" t="s">
        <v>7903</v>
      </c>
      <c r="H13495" s="128">
        <v>0</v>
      </c>
      <c r="I13495" s="128">
        <v>5322</v>
      </c>
      <c r="J13495" s="129">
        <v>5322</v>
      </c>
      <c r="K13495" s="101" t="s">
        <v>1388</v>
      </c>
    </row>
    <row r="13496" spans="1:11" ht="56.25" customHeight="1">
      <c r="A13496" s="98" t="s">
        <v>644</v>
      </c>
      <c r="B13496" s="125" t="s">
        <v>656</v>
      </c>
      <c r="C13496" s="126">
        <v>42382</v>
      </c>
      <c r="D13496" s="98" t="s">
        <v>3</v>
      </c>
      <c r="E13496" s="98">
        <v>1340196</v>
      </c>
      <c r="F13496" s="98"/>
      <c r="G13496" s="127" t="s">
        <v>7916</v>
      </c>
      <c r="H13496" s="128">
        <v>0</v>
      </c>
      <c r="I13496" s="128">
        <v>371</v>
      </c>
      <c r="J13496" s="129">
        <v>371</v>
      </c>
      <c r="K13496" s="101" t="s">
        <v>1388</v>
      </c>
    </row>
    <row r="13497" spans="1:11" ht="56.25" customHeight="1">
      <c r="A13497" s="98" t="s">
        <v>644</v>
      </c>
      <c r="B13497" s="125" t="s">
        <v>656</v>
      </c>
      <c r="C13497" s="126">
        <v>42388</v>
      </c>
      <c r="D13497" s="98" t="s">
        <v>3</v>
      </c>
      <c r="E13497" s="98">
        <v>1342142</v>
      </c>
      <c r="F13497" s="98"/>
      <c r="G13497" s="127" t="s">
        <v>8006</v>
      </c>
      <c r="H13497" s="128">
        <v>0</v>
      </c>
      <c r="I13497" s="128">
        <v>1663.3600000000001</v>
      </c>
      <c r="J13497" s="129">
        <v>1663.3600000000001</v>
      </c>
      <c r="K13497" s="101" t="s">
        <v>1388</v>
      </c>
    </row>
    <row r="13498" spans="1:11" ht="56.25" customHeight="1">
      <c r="A13498" s="98" t="s">
        <v>644</v>
      </c>
      <c r="B13498" s="125" t="s">
        <v>656</v>
      </c>
      <c r="C13498" s="126">
        <v>42388</v>
      </c>
      <c r="D13498" s="98" t="s">
        <v>3</v>
      </c>
      <c r="E13498" s="98">
        <v>1342152</v>
      </c>
      <c r="F13498" s="98"/>
      <c r="G13498" s="127" t="s">
        <v>8007</v>
      </c>
      <c r="H13498" s="128">
        <v>0</v>
      </c>
      <c r="I13498" s="128">
        <v>15064.41</v>
      </c>
      <c r="J13498" s="129">
        <v>15064.41</v>
      </c>
      <c r="K13498" s="101" t="s">
        <v>1388</v>
      </c>
    </row>
    <row r="13499" spans="1:11" ht="56.25" customHeight="1">
      <c r="A13499" s="98" t="s">
        <v>644</v>
      </c>
      <c r="B13499" s="125" t="s">
        <v>656</v>
      </c>
      <c r="C13499" s="126">
        <v>42388</v>
      </c>
      <c r="D13499" s="98" t="s">
        <v>3</v>
      </c>
      <c r="E13499" s="98">
        <v>1342156</v>
      </c>
      <c r="F13499" s="98"/>
      <c r="G13499" s="127" t="s">
        <v>8008</v>
      </c>
      <c r="H13499" s="128">
        <v>0</v>
      </c>
      <c r="I13499" s="128">
        <v>35913</v>
      </c>
      <c r="J13499" s="129">
        <v>35913</v>
      </c>
      <c r="K13499" s="101" t="s">
        <v>1388</v>
      </c>
    </row>
    <row r="13500" spans="1:11" ht="56.25" customHeight="1">
      <c r="A13500" s="98" t="s">
        <v>644</v>
      </c>
      <c r="B13500" s="125" t="s">
        <v>656</v>
      </c>
      <c r="C13500" s="126">
        <v>42389</v>
      </c>
      <c r="D13500" s="98" t="s">
        <v>3</v>
      </c>
      <c r="E13500" s="98">
        <v>1342602</v>
      </c>
      <c r="F13500" s="98"/>
      <c r="G13500" s="127" t="s">
        <v>8032</v>
      </c>
      <c r="H13500" s="128">
        <v>0</v>
      </c>
      <c r="I13500" s="128">
        <v>187.4</v>
      </c>
      <c r="J13500" s="129">
        <v>187.4</v>
      </c>
      <c r="K13500" s="101" t="s">
        <v>1388</v>
      </c>
    </row>
    <row r="13501" spans="1:11" ht="56.25" customHeight="1">
      <c r="A13501" s="98" t="s">
        <v>644</v>
      </c>
      <c r="B13501" s="125" t="s">
        <v>656</v>
      </c>
      <c r="C13501" s="126">
        <v>42389</v>
      </c>
      <c r="D13501" s="98" t="s">
        <v>3</v>
      </c>
      <c r="E13501" s="98">
        <v>1342603</v>
      </c>
      <c r="F13501" s="98"/>
      <c r="G13501" s="127" t="s">
        <v>8033</v>
      </c>
      <c r="H13501" s="128">
        <v>0</v>
      </c>
      <c r="I13501" s="128">
        <v>19035.560000000001</v>
      </c>
      <c r="J13501" s="129">
        <v>19035.560000000001</v>
      </c>
      <c r="K13501" s="101" t="s">
        <v>1388</v>
      </c>
    </row>
    <row r="13502" spans="1:11" ht="56.25" customHeight="1">
      <c r="A13502" s="98" t="s">
        <v>644</v>
      </c>
      <c r="B13502" s="125" t="s">
        <v>656</v>
      </c>
      <c r="C13502" s="126">
        <v>42389</v>
      </c>
      <c r="D13502" s="98" t="s">
        <v>3</v>
      </c>
      <c r="E13502" s="98">
        <v>1342606</v>
      </c>
      <c r="F13502" s="98"/>
      <c r="G13502" s="127" t="s">
        <v>8034</v>
      </c>
      <c r="H13502" s="128">
        <v>0</v>
      </c>
      <c r="I13502" s="128">
        <v>10014.15</v>
      </c>
      <c r="J13502" s="129">
        <v>10014.15</v>
      </c>
      <c r="K13502" s="101" t="s">
        <v>1388</v>
      </c>
    </row>
    <row r="13503" spans="1:11" ht="56.25" customHeight="1">
      <c r="A13503" s="98" t="s">
        <v>644</v>
      </c>
      <c r="B13503" s="125" t="s">
        <v>656</v>
      </c>
      <c r="C13503" s="126">
        <v>42395</v>
      </c>
      <c r="D13503" s="98" t="s">
        <v>3</v>
      </c>
      <c r="E13503" s="98">
        <v>1344212</v>
      </c>
      <c r="F13503" s="98"/>
      <c r="G13503" s="127" t="s">
        <v>8101</v>
      </c>
      <c r="H13503" s="128">
        <v>0</v>
      </c>
      <c r="I13503" s="128">
        <v>5070</v>
      </c>
      <c r="J13503" s="129">
        <v>5070</v>
      </c>
      <c r="K13503" s="101" t="s">
        <v>1388</v>
      </c>
    </row>
    <row r="13504" spans="1:11" ht="56.25" customHeight="1">
      <c r="A13504" s="98" t="s">
        <v>644</v>
      </c>
      <c r="B13504" s="125" t="s">
        <v>656</v>
      </c>
      <c r="C13504" s="126">
        <v>42395</v>
      </c>
      <c r="D13504" s="98" t="s">
        <v>3</v>
      </c>
      <c r="E13504" s="98">
        <v>1344218</v>
      </c>
      <c r="F13504" s="98"/>
      <c r="G13504" s="127" t="s">
        <v>8104</v>
      </c>
      <c r="H13504" s="128">
        <v>0</v>
      </c>
      <c r="I13504" s="128">
        <v>5644.4400000000005</v>
      </c>
      <c r="J13504" s="129">
        <v>5644.4400000000005</v>
      </c>
      <c r="K13504" s="101" t="s">
        <v>1388</v>
      </c>
    </row>
    <row r="13505" spans="1:11" ht="56.25" customHeight="1">
      <c r="A13505" s="98" t="s">
        <v>644</v>
      </c>
      <c r="B13505" s="125" t="s">
        <v>656</v>
      </c>
      <c r="C13505" s="126">
        <v>42395</v>
      </c>
      <c r="D13505" s="98" t="s">
        <v>3</v>
      </c>
      <c r="E13505" s="98">
        <v>1344223</v>
      </c>
      <c r="F13505" s="98"/>
      <c r="G13505" s="127" t="s">
        <v>8106</v>
      </c>
      <c r="H13505" s="128">
        <v>0</v>
      </c>
      <c r="I13505" s="128">
        <v>1272.81</v>
      </c>
      <c r="J13505" s="129">
        <v>1272.81</v>
      </c>
      <c r="K13505" s="101" t="s">
        <v>1388</v>
      </c>
    </row>
    <row r="13506" spans="1:11" ht="56.25" customHeight="1">
      <c r="A13506" s="98" t="s">
        <v>644</v>
      </c>
      <c r="B13506" s="125" t="s">
        <v>656</v>
      </c>
      <c r="C13506" s="126">
        <v>42395</v>
      </c>
      <c r="D13506" s="98" t="s">
        <v>3</v>
      </c>
      <c r="E13506" s="98">
        <v>1344227</v>
      </c>
      <c r="F13506" s="98"/>
      <c r="G13506" s="127" t="s">
        <v>8109</v>
      </c>
      <c r="H13506" s="128">
        <v>0</v>
      </c>
      <c r="I13506" s="128">
        <v>7234.85</v>
      </c>
      <c r="J13506" s="129">
        <v>7234.85</v>
      </c>
      <c r="K13506" s="101" t="s">
        <v>1388</v>
      </c>
    </row>
    <row r="13507" spans="1:11" ht="56.25" customHeight="1">
      <c r="A13507" s="98" t="s">
        <v>644</v>
      </c>
      <c r="B13507" s="125" t="s">
        <v>656</v>
      </c>
      <c r="C13507" s="126">
        <v>42396</v>
      </c>
      <c r="D13507" s="98" t="s">
        <v>3</v>
      </c>
      <c r="E13507" s="98">
        <v>1344679</v>
      </c>
      <c r="F13507" s="98"/>
      <c r="G13507" s="127" t="s">
        <v>8135</v>
      </c>
      <c r="H13507" s="128">
        <v>0</v>
      </c>
      <c r="I13507" s="128">
        <v>568.87</v>
      </c>
      <c r="J13507" s="129">
        <v>568.87</v>
      </c>
      <c r="K13507" s="101" t="s">
        <v>1388</v>
      </c>
    </row>
    <row r="13508" spans="1:11" ht="56.25" customHeight="1">
      <c r="A13508" s="98" t="s">
        <v>644</v>
      </c>
      <c r="B13508" s="125" t="s">
        <v>656</v>
      </c>
      <c r="C13508" s="126">
        <v>42396</v>
      </c>
      <c r="D13508" s="98" t="s">
        <v>3</v>
      </c>
      <c r="E13508" s="98">
        <v>1344683</v>
      </c>
      <c r="F13508" s="98"/>
      <c r="G13508" s="127" t="s">
        <v>8136</v>
      </c>
      <c r="H13508" s="128">
        <v>0</v>
      </c>
      <c r="I13508" s="128">
        <v>1141</v>
      </c>
      <c r="J13508" s="129">
        <v>1141</v>
      </c>
      <c r="K13508" s="101" t="s">
        <v>1388</v>
      </c>
    </row>
    <row r="13509" spans="1:11" ht="56.25" customHeight="1">
      <c r="A13509" s="98" t="s">
        <v>644</v>
      </c>
      <c r="B13509" s="125" t="s">
        <v>656</v>
      </c>
      <c r="C13509" s="126">
        <v>42404</v>
      </c>
      <c r="D13509" s="98" t="s">
        <v>3</v>
      </c>
      <c r="E13509" s="98">
        <v>1347602</v>
      </c>
      <c r="F13509" s="98"/>
      <c r="G13509" s="127" t="s">
        <v>8265</v>
      </c>
      <c r="H13509" s="128">
        <v>0</v>
      </c>
      <c r="I13509" s="128">
        <v>20698.73</v>
      </c>
      <c r="J13509" s="129">
        <v>20698.73</v>
      </c>
      <c r="K13509" s="101" t="s">
        <v>1388</v>
      </c>
    </row>
    <row r="13510" spans="1:11" ht="56.25" customHeight="1">
      <c r="A13510" s="98" t="s">
        <v>644</v>
      </c>
      <c r="B13510" s="125" t="s">
        <v>656</v>
      </c>
      <c r="C13510" s="126">
        <v>42404</v>
      </c>
      <c r="D13510" s="98" t="s">
        <v>3</v>
      </c>
      <c r="E13510" s="98">
        <v>1347675</v>
      </c>
      <c r="F13510" s="98"/>
      <c r="G13510" s="127" t="s">
        <v>8271</v>
      </c>
      <c r="H13510" s="128">
        <v>0</v>
      </c>
      <c r="I13510" s="128">
        <v>5959.29</v>
      </c>
      <c r="J13510" s="129">
        <v>5959.29</v>
      </c>
      <c r="K13510" s="101" t="s">
        <v>1388</v>
      </c>
    </row>
    <row r="13511" spans="1:11" ht="56.25" customHeight="1">
      <c r="A13511" s="98" t="s">
        <v>644</v>
      </c>
      <c r="B13511" s="125" t="s">
        <v>656</v>
      </c>
      <c r="C13511" s="126">
        <v>42410</v>
      </c>
      <c r="D13511" s="98" t="s">
        <v>3</v>
      </c>
      <c r="E13511" s="98">
        <v>1348300</v>
      </c>
      <c r="F13511" s="98"/>
      <c r="G13511" s="127" t="s">
        <v>8293</v>
      </c>
      <c r="H13511" s="128">
        <v>0</v>
      </c>
      <c r="I13511" s="128">
        <v>1481.3</v>
      </c>
      <c r="J13511" s="129">
        <v>1481.3</v>
      </c>
      <c r="K13511" s="101" t="s">
        <v>1388</v>
      </c>
    </row>
    <row r="13512" spans="1:11" ht="56.25" customHeight="1">
      <c r="A13512" s="98" t="s">
        <v>644</v>
      </c>
      <c r="B13512" s="125" t="s">
        <v>656</v>
      </c>
      <c r="C13512" s="126">
        <v>42410</v>
      </c>
      <c r="D13512" s="98" t="s">
        <v>3</v>
      </c>
      <c r="E13512" s="98">
        <v>1348302</v>
      </c>
      <c r="F13512" s="98"/>
      <c r="G13512" s="127" t="s">
        <v>8294</v>
      </c>
      <c r="H13512" s="128">
        <v>0</v>
      </c>
      <c r="I13512" s="128">
        <v>4137.3</v>
      </c>
      <c r="J13512" s="129">
        <v>4137.3</v>
      </c>
      <c r="K13512" s="101" t="s">
        <v>1388</v>
      </c>
    </row>
    <row r="13513" spans="1:11" ht="56.25" customHeight="1">
      <c r="A13513" s="98" t="s">
        <v>644</v>
      </c>
      <c r="B13513" s="125" t="s">
        <v>656</v>
      </c>
      <c r="C13513" s="126">
        <v>42412</v>
      </c>
      <c r="D13513" s="98" t="s">
        <v>3</v>
      </c>
      <c r="E13513" s="98">
        <v>1349830</v>
      </c>
      <c r="F13513" s="98"/>
      <c r="G13513" s="127" t="s">
        <v>8317</v>
      </c>
      <c r="H13513" s="128">
        <v>0</v>
      </c>
      <c r="I13513" s="128">
        <v>3214</v>
      </c>
      <c r="J13513" s="129">
        <v>3214</v>
      </c>
      <c r="K13513" s="101" t="s">
        <v>1388</v>
      </c>
    </row>
    <row r="13514" spans="1:11" ht="56.25" customHeight="1">
      <c r="A13514" s="98" t="s">
        <v>644</v>
      </c>
      <c r="B13514" s="125" t="s">
        <v>656</v>
      </c>
      <c r="C13514" s="126">
        <v>42412</v>
      </c>
      <c r="D13514" s="98" t="s">
        <v>3</v>
      </c>
      <c r="E13514" s="98">
        <v>1349835</v>
      </c>
      <c r="F13514" s="98"/>
      <c r="G13514" s="127" t="s">
        <v>8318</v>
      </c>
      <c r="H13514" s="128">
        <v>0</v>
      </c>
      <c r="I13514" s="128">
        <v>3515.03</v>
      </c>
      <c r="J13514" s="129">
        <v>3515.03</v>
      </c>
      <c r="K13514" s="101" t="s">
        <v>1388</v>
      </c>
    </row>
    <row r="13515" spans="1:11" ht="56.25" customHeight="1">
      <c r="A13515" s="98" t="s">
        <v>644</v>
      </c>
      <c r="B13515" s="125" t="s">
        <v>656</v>
      </c>
      <c r="C13515" s="126">
        <v>42416</v>
      </c>
      <c r="D13515" s="98" t="s">
        <v>3</v>
      </c>
      <c r="E13515" s="98">
        <v>1350758</v>
      </c>
      <c r="F13515" s="98"/>
      <c r="G13515" s="127" t="s">
        <v>8336</v>
      </c>
      <c r="H13515" s="128">
        <v>0</v>
      </c>
      <c r="I13515" s="128">
        <v>738.71</v>
      </c>
      <c r="J13515" s="129">
        <v>738.71</v>
      </c>
      <c r="K13515" s="101" t="s">
        <v>1388</v>
      </c>
    </row>
    <row r="13516" spans="1:11" ht="56.25" customHeight="1">
      <c r="A13516" s="98" t="s">
        <v>644</v>
      </c>
      <c r="B13516" s="125" t="s">
        <v>656</v>
      </c>
      <c r="C13516" s="126">
        <v>42416</v>
      </c>
      <c r="D13516" s="98" t="s">
        <v>3</v>
      </c>
      <c r="E13516" s="98">
        <v>1350759</v>
      </c>
      <c r="F13516" s="98"/>
      <c r="G13516" s="127" t="s">
        <v>8337</v>
      </c>
      <c r="H13516" s="128">
        <v>0</v>
      </c>
      <c r="I13516" s="128">
        <v>4694.72</v>
      </c>
      <c r="J13516" s="129">
        <v>4694.72</v>
      </c>
      <c r="K13516" s="101" t="s">
        <v>1388</v>
      </c>
    </row>
    <row r="13517" spans="1:11" ht="56.25" customHeight="1">
      <c r="A13517" s="98" t="s">
        <v>644</v>
      </c>
      <c r="B13517" s="125" t="s">
        <v>656</v>
      </c>
      <c r="C13517" s="126">
        <v>42418</v>
      </c>
      <c r="D13517" s="98" t="s">
        <v>3</v>
      </c>
      <c r="E13517" s="98">
        <v>1351542</v>
      </c>
      <c r="F13517" s="98"/>
      <c r="G13517" s="127" t="s">
        <v>8362</v>
      </c>
      <c r="H13517" s="128">
        <v>0</v>
      </c>
      <c r="I13517" s="128">
        <v>12498.9</v>
      </c>
      <c r="J13517" s="129">
        <v>12498.9</v>
      </c>
      <c r="K13517" s="101" t="s">
        <v>1388</v>
      </c>
    </row>
    <row r="13518" spans="1:11" ht="56.25" customHeight="1">
      <c r="A13518" s="98" t="s">
        <v>644</v>
      </c>
      <c r="B13518" s="125" t="s">
        <v>656</v>
      </c>
      <c r="C13518" s="126">
        <v>42418</v>
      </c>
      <c r="D13518" s="98" t="s">
        <v>3</v>
      </c>
      <c r="E13518" s="98">
        <v>1351545</v>
      </c>
      <c r="F13518" s="98"/>
      <c r="G13518" s="127" t="s">
        <v>8363</v>
      </c>
      <c r="H13518" s="128">
        <v>0</v>
      </c>
      <c r="I13518" s="128">
        <v>4957.74</v>
      </c>
      <c r="J13518" s="129">
        <v>4957.74</v>
      </c>
      <c r="K13518" s="101" t="s">
        <v>1388</v>
      </c>
    </row>
    <row r="13519" spans="1:11" ht="56.25" customHeight="1">
      <c r="A13519" s="98" t="s">
        <v>644</v>
      </c>
      <c r="B13519" s="125" t="s">
        <v>656</v>
      </c>
      <c r="C13519" s="126">
        <v>42418</v>
      </c>
      <c r="D13519" s="98" t="s">
        <v>3</v>
      </c>
      <c r="E13519" s="98">
        <v>1351547</v>
      </c>
      <c r="F13519" s="98"/>
      <c r="G13519" s="127" t="s">
        <v>8364</v>
      </c>
      <c r="H13519" s="128">
        <v>0</v>
      </c>
      <c r="I13519" s="128">
        <v>2674.63</v>
      </c>
      <c r="J13519" s="129">
        <v>2674.63</v>
      </c>
      <c r="K13519" s="101" t="s">
        <v>1388</v>
      </c>
    </row>
    <row r="13520" spans="1:11" ht="56.25" customHeight="1">
      <c r="A13520" s="98" t="s">
        <v>644</v>
      </c>
      <c r="B13520" s="125" t="s">
        <v>656</v>
      </c>
      <c r="C13520" s="126">
        <v>42418</v>
      </c>
      <c r="D13520" s="98" t="s">
        <v>3</v>
      </c>
      <c r="E13520" s="98">
        <v>1351549</v>
      </c>
      <c r="F13520" s="98"/>
      <c r="G13520" s="127" t="s">
        <v>8365</v>
      </c>
      <c r="H13520" s="128">
        <v>0</v>
      </c>
      <c r="I13520" s="128">
        <v>1710.56</v>
      </c>
      <c r="J13520" s="129">
        <v>1710.56</v>
      </c>
      <c r="K13520" s="101" t="s">
        <v>1388</v>
      </c>
    </row>
    <row r="13521" spans="1:11" ht="56.25" customHeight="1">
      <c r="A13521" s="98" t="s">
        <v>644</v>
      </c>
      <c r="B13521" s="125" t="s">
        <v>656</v>
      </c>
      <c r="C13521" s="126">
        <v>42418</v>
      </c>
      <c r="D13521" s="98" t="s">
        <v>3</v>
      </c>
      <c r="E13521" s="98">
        <v>1351551</v>
      </c>
      <c r="F13521" s="98"/>
      <c r="G13521" s="127" t="s">
        <v>8366</v>
      </c>
      <c r="H13521" s="128">
        <v>0</v>
      </c>
      <c r="I13521" s="128">
        <v>2124.5</v>
      </c>
      <c r="J13521" s="129">
        <v>2124.5</v>
      </c>
      <c r="K13521" s="101" t="s">
        <v>1388</v>
      </c>
    </row>
    <row r="13522" spans="1:11" ht="56.25" customHeight="1">
      <c r="A13522" s="98" t="s">
        <v>644</v>
      </c>
      <c r="B13522" s="125" t="s">
        <v>656</v>
      </c>
      <c r="C13522" s="126">
        <v>42423</v>
      </c>
      <c r="D13522" s="98" t="s">
        <v>3</v>
      </c>
      <c r="E13522" s="98">
        <v>1352983</v>
      </c>
      <c r="F13522" s="98"/>
      <c r="G13522" s="127" t="s">
        <v>8459</v>
      </c>
      <c r="H13522" s="128">
        <v>0</v>
      </c>
      <c r="I13522" s="128">
        <v>2098.02</v>
      </c>
      <c r="J13522" s="129">
        <v>2098.02</v>
      </c>
      <c r="K13522" s="101" t="s">
        <v>1388</v>
      </c>
    </row>
    <row r="13523" spans="1:11" ht="56.25" customHeight="1">
      <c r="A13523" s="98" t="s">
        <v>644</v>
      </c>
      <c r="B13523" s="125" t="s">
        <v>656</v>
      </c>
      <c r="C13523" s="126">
        <v>42423</v>
      </c>
      <c r="D13523" s="98" t="s">
        <v>3</v>
      </c>
      <c r="E13523" s="98">
        <v>1352987</v>
      </c>
      <c r="F13523" s="98"/>
      <c r="G13523" s="127" t="s">
        <v>8460</v>
      </c>
      <c r="H13523" s="128">
        <v>0</v>
      </c>
      <c r="I13523" s="128">
        <v>2712.25</v>
      </c>
      <c r="J13523" s="129">
        <v>2712.25</v>
      </c>
      <c r="K13523" s="101" t="s">
        <v>1388</v>
      </c>
    </row>
    <row r="13524" spans="1:11" ht="56.25" customHeight="1">
      <c r="A13524" s="98" t="s">
        <v>644</v>
      </c>
      <c r="B13524" s="125" t="s">
        <v>656</v>
      </c>
      <c r="C13524" s="126">
        <v>42423</v>
      </c>
      <c r="D13524" s="98" t="s">
        <v>3</v>
      </c>
      <c r="E13524" s="98">
        <v>1352991</v>
      </c>
      <c r="F13524" s="98"/>
      <c r="G13524" s="127" t="s">
        <v>8461</v>
      </c>
      <c r="H13524" s="128">
        <v>0</v>
      </c>
      <c r="I13524" s="128">
        <v>2009.19</v>
      </c>
      <c r="J13524" s="129">
        <v>2009.19</v>
      </c>
      <c r="K13524" s="101" t="s">
        <v>1388</v>
      </c>
    </row>
    <row r="13525" spans="1:11" ht="56.25" customHeight="1">
      <c r="A13525" s="98" t="s">
        <v>644</v>
      </c>
      <c r="B13525" s="125" t="s">
        <v>656</v>
      </c>
      <c r="C13525" s="126">
        <v>42423</v>
      </c>
      <c r="D13525" s="98" t="s">
        <v>3</v>
      </c>
      <c r="E13525" s="98">
        <v>1352995</v>
      </c>
      <c r="F13525" s="98"/>
      <c r="G13525" s="127" t="s">
        <v>8462</v>
      </c>
      <c r="H13525" s="128">
        <v>0</v>
      </c>
      <c r="I13525" s="128">
        <v>1692.55</v>
      </c>
      <c r="J13525" s="129">
        <v>1692.55</v>
      </c>
      <c r="K13525" s="101" t="s">
        <v>1388</v>
      </c>
    </row>
    <row r="13526" spans="1:11" ht="56.25" customHeight="1">
      <c r="A13526" s="98" t="s">
        <v>644</v>
      </c>
      <c r="B13526" s="125" t="s">
        <v>656</v>
      </c>
      <c r="C13526" s="126">
        <v>42423</v>
      </c>
      <c r="D13526" s="98" t="s">
        <v>3</v>
      </c>
      <c r="E13526" s="98">
        <v>1352999</v>
      </c>
      <c r="F13526" s="98"/>
      <c r="G13526" s="127" t="s">
        <v>8463</v>
      </c>
      <c r="H13526" s="128">
        <v>0</v>
      </c>
      <c r="I13526" s="128">
        <v>789.34</v>
      </c>
      <c r="J13526" s="129">
        <v>789.34</v>
      </c>
      <c r="K13526" s="101" t="s">
        <v>1388</v>
      </c>
    </row>
    <row r="13527" spans="1:11" ht="56.25" customHeight="1">
      <c r="A13527" s="98" t="s">
        <v>644</v>
      </c>
      <c r="B13527" s="125" t="s">
        <v>656</v>
      </c>
      <c r="C13527" s="126">
        <v>42423</v>
      </c>
      <c r="D13527" s="98" t="s">
        <v>3</v>
      </c>
      <c r="E13527" s="98">
        <v>1353001</v>
      </c>
      <c r="F13527" s="98"/>
      <c r="G13527" s="127" t="s">
        <v>8464</v>
      </c>
      <c r="H13527" s="128">
        <v>0</v>
      </c>
      <c r="I13527" s="128">
        <v>568.87</v>
      </c>
      <c r="J13527" s="129">
        <v>568.87</v>
      </c>
      <c r="K13527" s="101" t="s">
        <v>1388</v>
      </c>
    </row>
    <row r="13528" spans="1:11" ht="56.25" customHeight="1">
      <c r="A13528" s="98" t="s">
        <v>644</v>
      </c>
      <c r="B13528" s="125" t="s">
        <v>656</v>
      </c>
      <c r="C13528" s="126">
        <v>42423</v>
      </c>
      <c r="D13528" s="98" t="s">
        <v>3</v>
      </c>
      <c r="E13528" s="98">
        <v>1353004</v>
      </c>
      <c r="F13528" s="98"/>
      <c r="G13528" s="127" t="s">
        <v>8465</v>
      </c>
      <c r="H13528" s="128">
        <v>0</v>
      </c>
      <c r="I13528" s="128">
        <v>2494.2200000000003</v>
      </c>
      <c r="J13528" s="129">
        <v>2494.2200000000003</v>
      </c>
      <c r="K13528" s="101" t="s">
        <v>1388</v>
      </c>
    </row>
    <row r="13529" spans="1:11" ht="56.25" customHeight="1">
      <c r="A13529" s="98" t="s">
        <v>644</v>
      </c>
      <c r="B13529" s="125" t="s">
        <v>656</v>
      </c>
      <c r="C13529" s="126">
        <v>42425</v>
      </c>
      <c r="D13529" s="98" t="s">
        <v>3</v>
      </c>
      <c r="E13529" s="98">
        <v>1353923</v>
      </c>
      <c r="F13529" s="98"/>
      <c r="G13529" s="127" t="s">
        <v>8536</v>
      </c>
      <c r="H13529" s="128">
        <v>0</v>
      </c>
      <c r="I13529" s="128">
        <v>1842</v>
      </c>
      <c r="J13529" s="129">
        <v>1842</v>
      </c>
      <c r="K13529" s="101" t="s">
        <v>1388</v>
      </c>
    </row>
    <row r="13530" spans="1:11" ht="56.25" customHeight="1">
      <c r="A13530" s="98" t="s">
        <v>644</v>
      </c>
      <c r="B13530" s="125" t="s">
        <v>656</v>
      </c>
      <c r="C13530" s="126">
        <v>42425</v>
      </c>
      <c r="D13530" s="98" t="s">
        <v>3</v>
      </c>
      <c r="E13530" s="98">
        <v>1353926</v>
      </c>
      <c r="F13530" s="98"/>
      <c r="G13530" s="127" t="s">
        <v>8537</v>
      </c>
      <c r="H13530" s="128">
        <v>0</v>
      </c>
      <c r="I13530" s="128">
        <v>4919.84</v>
      </c>
      <c r="J13530" s="129">
        <v>4919.84</v>
      </c>
      <c r="K13530" s="101" t="s">
        <v>1388</v>
      </c>
    </row>
    <row r="13531" spans="1:11" ht="56.25" customHeight="1">
      <c r="A13531" s="98" t="s">
        <v>644</v>
      </c>
      <c r="B13531" s="125" t="s">
        <v>656</v>
      </c>
      <c r="C13531" s="126">
        <v>42425</v>
      </c>
      <c r="D13531" s="98" t="s">
        <v>3</v>
      </c>
      <c r="E13531" s="98">
        <v>1353927</v>
      </c>
      <c r="F13531" s="98"/>
      <c r="G13531" s="127" t="s">
        <v>8538</v>
      </c>
      <c r="H13531" s="128">
        <v>0</v>
      </c>
      <c r="I13531" s="128">
        <v>1690.39</v>
      </c>
      <c r="J13531" s="129">
        <v>1690.39</v>
      </c>
      <c r="K13531" s="101" t="s">
        <v>1388</v>
      </c>
    </row>
    <row r="13532" spans="1:11" ht="56.25" customHeight="1">
      <c r="A13532" s="98" t="s">
        <v>644</v>
      </c>
      <c r="B13532" s="125" t="s">
        <v>656</v>
      </c>
      <c r="C13532" s="126">
        <v>42430</v>
      </c>
      <c r="D13532" s="98" t="s">
        <v>3</v>
      </c>
      <c r="E13532" s="98">
        <v>1355314</v>
      </c>
      <c r="F13532" s="98"/>
      <c r="G13532" s="127" t="s">
        <v>8617</v>
      </c>
      <c r="H13532" s="128">
        <v>0</v>
      </c>
      <c r="I13532" s="128">
        <v>8127.6900000000005</v>
      </c>
      <c r="J13532" s="129">
        <v>8127.6900000000005</v>
      </c>
      <c r="K13532" s="101" t="s">
        <v>1388</v>
      </c>
    </row>
    <row r="13533" spans="1:11" ht="56.25" customHeight="1">
      <c r="A13533" s="98" t="s">
        <v>644</v>
      </c>
      <c r="B13533" s="125" t="s">
        <v>656</v>
      </c>
      <c r="C13533" s="126">
        <v>42430</v>
      </c>
      <c r="D13533" s="98" t="s">
        <v>3</v>
      </c>
      <c r="E13533" s="98">
        <v>1355319</v>
      </c>
      <c r="F13533" s="98"/>
      <c r="G13533" s="127" t="s">
        <v>8618</v>
      </c>
      <c r="H13533" s="128">
        <v>0</v>
      </c>
      <c r="I13533" s="128">
        <v>1128.5899999999999</v>
      </c>
      <c r="J13533" s="129">
        <v>1128.5899999999999</v>
      </c>
      <c r="K13533" s="101" t="s">
        <v>1388</v>
      </c>
    </row>
    <row r="13534" spans="1:11" ht="56.25" customHeight="1">
      <c r="A13534" s="98" t="s">
        <v>644</v>
      </c>
      <c r="B13534" s="125" t="s">
        <v>656</v>
      </c>
      <c r="C13534" s="126">
        <v>42431</v>
      </c>
      <c r="D13534" s="98" t="s">
        <v>3</v>
      </c>
      <c r="E13534" s="98">
        <v>1355705</v>
      </c>
      <c r="F13534" s="98"/>
      <c r="G13534" s="127" t="s">
        <v>8647</v>
      </c>
      <c r="H13534" s="128">
        <v>0</v>
      </c>
      <c r="I13534" s="128">
        <v>1696.65</v>
      </c>
      <c r="J13534" s="129">
        <v>1696.65</v>
      </c>
      <c r="K13534" s="101" t="s">
        <v>1388</v>
      </c>
    </row>
    <row r="13535" spans="1:11" ht="56.25" customHeight="1">
      <c r="A13535" s="98" t="s">
        <v>644</v>
      </c>
      <c r="B13535" s="125" t="s">
        <v>656</v>
      </c>
      <c r="C13535" s="126">
        <v>42444</v>
      </c>
      <c r="D13535" s="98" t="s">
        <v>3</v>
      </c>
      <c r="E13535" s="98">
        <v>1359763</v>
      </c>
      <c r="F13535" s="98"/>
      <c r="G13535" s="127" t="s">
        <v>8865</v>
      </c>
      <c r="H13535" s="128">
        <v>0</v>
      </c>
      <c r="I13535" s="128">
        <v>1485.15</v>
      </c>
      <c r="J13535" s="129">
        <v>1485.15</v>
      </c>
      <c r="K13535" s="101" t="s">
        <v>1388</v>
      </c>
    </row>
    <row r="13536" spans="1:11" ht="56.25" customHeight="1">
      <c r="A13536" s="98" t="s">
        <v>644</v>
      </c>
      <c r="B13536" s="125" t="s">
        <v>656</v>
      </c>
      <c r="C13536" s="126">
        <v>42444</v>
      </c>
      <c r="D13536" s="98" t="s">
        <v>3</v>
      </c>
      <c r="E13536" s="98">
        <v>1359767</v>
      </c>
      <c r="F13536" s="98"/>
      <c r="G13536" s="127" t="s">
        <v>8866</v>
      </c>
      <c r="H13536" s="128">
        <v>0</v>
      </c>
      <c r="I13536" s="128">
        <v>959.97</v>
      </c>
      <c r="J13536" s="129">
        <v>959.97</v>
      </c>
      <c r="K13536" s="101" t="s">
        <v>1388</v>
      </c>
    </row>
    <row r="13537" spans="1:11" ht="56.25" customHeight="1">
      <c r="A13537" s="98" t="s">
        <v>644</v>
      </c>
      <c r="B13537" s="125" t="s">
        <v>656</v>
      </c>
      <c r="C13537" s="126">
        <v>42444</v>
      </c>
      <c r="D13537" s="98" t="s">
        <v>3</v>
      </c>
      <c r="E13537" s="98">
        <v>1359768</v>
      </c>
      <c r="F13537" s="98"/>
      <c r="G13537" s="127" t="s">
        <v>8867</v>
      </c>
      <c r="H13537" s="128">
        <v>0</v>
      </c>
      <c r="I13537" s="128">
        <v>15820</v>
      </c>
      <c r="J13537" s="129">
        <v>15820</v>
      </c>
      <c r="K13537" s="101" t="s">
        <v>1388</v>
      </c>
    </row>
    <row r="13538" spans="1:11" ht="56.25" customHeight="1">
      <c r="A13538" s="98" t="s">
        <v>644</v>
      </c>
      <c r="B13538" s="125" t="s">
        <v>656</v>
      </c>
      <c r="C13538" s="126">
        <v>42444</v>
      </c>
      <c r="D13538" s="98" t="s">
        <v>3</v>
      </c>
      <c r="E13538" s="98">
        <v>1359770</v>
      </c>
      <c r="F13538" s="98"/>
      <c r="G13538" s="127" t="s">
        <v>8868</v>
      </c>
      <c r="H13538" s="128">
        <v>0</v>
      </c>
      <c r="I13538" s="128">
        <v>1696.65</v>
      </c>
      <c r="J13538" s="129">
        <v>1696.65</v>
      </c>
      <c r="K13538" s="101" t="s">
        <v>1388</v>
      </c>
    </row>
    <row r="13539" spans="1:11" ht="56.25" customHeight="1">
      <c r="A13539" s="98" t="s">
        <v>644</v>
      </c>
      <c r="B13539" s="125" t="s">
        <v>656</v>
      </c>
      <c r="C13539" s="126">
        <v>42444</v>
      </c>
      <c r="D13539" s="98" t="s">
        <v>3</v>
      </c>
      <c r="E13539" s="98">
        <v>1359783</v>
      </c>
      <c r="F13539" s="98"/>
      <c r="G13539" s="127" t="s">
        <v>8870</v>
      </c>
      <c r="H13539" s="128">
        <v>0</v>
      </c>
      <c r="I13539" s="128">
        <v>52813.599999999999</v>
      </c>
      <c r="J13539" s="129">
        <v>52813.599999999999</v>
      </c>
      <c r="K13539" s="101" t="s">
        <v>1388</v>
      </c>
    </row>
    <row r="13540" spans="1:11" ht="56.25" customHeight="1">
      <c r="A13540" s="98" t="s">
        <v>644</v>
      </c>
      <c r="B13540" s="125" t="s">
        <v>656</v>
      </c>
      <c r="C13540" s="126">
        <v>42445</v>
      </c>
      <c r="D13540" s="98" t="s">
        <v>3</v>
      </c>
      <c r="E13540" s="98">
        <v>1360174</v>
      </c>
      <c r="F13540" s="98"/>
      <c r="G13540" s="127" t="s">
        <v>8882</v>
      </c>
      <c r="H13540" s="128">
        <v>0</v>
      </c>
      <c r="I13540" s="128">
        <v>6907.87</v>
      </c>
      <c r="J13540" s="129">
        <v>6907.87</v>
      </c>
      <c r="K13540" s="101" t="s">
        <v>1388</v>
      </c>
    </row>
    <row r="13541" spans="1:11" ht="56.25" customHeight="1">
      <c r="A13541" s="98" t="s">
        <v>644</v>
      </c>
      <c r="B13541" s="125" t="s">
        <v>656</v>
      </c>
      <c r="C13541" s="126">
        <v>42445</v>
      </c>
      <c r="D13541" s="98" t="s">
        <v>3</v>
      </c>
      <c r="E13541" s="98">
        <v>1360176</v>
      </c>
      <c r="F13541" s="98"/>
      <c r="G13541" s="127" t="s">
        <v>8883</v>
      </c>
      <c r="H13541" s="128">
        <v>0</v>
      </c>
      <c r="I13541" s="128">
        <v>14.15</v>
      </c>
      <c r="J13541" s="129">
        <v>14.15</v>
      </c>
      <c r="K13541" s="101" t="s">
        <v>1429</v>
      </c>
    </row>
    <row r="13542" spans="1:11" ht="56.25" customHeight="1">
      <c r="A13542" s="98" t="s">
        <v>644</v>
      </c>
      <c r="B13542" s="125" t="s">
        <v>656</v>
      </c>
      <c r="C13542" s="126">
        <v>42446</v>
      </c>
      <c r="D13542" s="98" t="s">
        <v>3</v>
      </c>
      <c r="E13542" s="98">
        <v>1360541</v>
      </c>
      <c r="F13542" s="98"/>
      <c r="G13542" s="127" t="s">
        <v>8895</v>
      </c>
      <c r="H13542" s="128">
        <v>0</v>
      </c>
      <c r="I13542" s="128">
        <v>3233.31</v>
      </c>
      <c r="J13542" s="129">
        <v>3233.31</v>
      </c>
      <c r="K13542" s="101" t="s">
        <v>1388</v>
      </c>
    </row>
    <row r="13543" spans="1:11" ht="56.25" customHeight="1">
      <c r="A13543" s="98" t="s">
        <v>644</v>
      </c>
      <c r="B13543" s="125" t="s">
        <v>656</v>
      </c>
      <c r="C13543" s="126">
        <v>42451</v>
      </c>
      <c r="D13543" s="98" t="s">
        <v>3</v>
      </c>
      <c r="E13543" s="98">
        <v>1361846</v>
      </c>
      <c r="F13543" s="98"/>
      <c r="G13543" s="127" t="s">
        <v>8956</v>
      </c>
      <c r="H13543" s="128">
        <v>0</v>
      </c>
      <c r="I13543" s="128">
        <v>2826.83</v>
      </c>
      <c r="J13543" s="129">
        <v>2826.83</v>
      </c>
      <c r="K13543" s="101" t="s">
        <v>1388</v>
      </c>
    </row>
    <row r="13544" spans="1:11" ht="56.25" customHeight="1">
      <c r="A13544" s="98" t="s">
        <v>644</v>
      </c>
      <c r="B13544" s="125" t="s">
        <v>656</v>
      </c>
      <c r="C13544" s="126">
        <v>42453</v>
      </c>
      <c r="D13544" s="98" t="s">
        <v>3</v>
      </c>
      <c r="E13544" s="98">
        <v>1362800</v>
      </c>
      <c r="F13544" s="98"/>
      <c r="G13544" s="127" t="s">
        <v>9033</v>
      </c>
      <c r="H13544" s="128">
        <v>0</v>
      </c>
      <c r="I13544" s="128">
        <v>317.65000000000003</v>
      </c>
      <c r="J13544" s="129">
        <v>317.65000000000003</v>
      </c>
      <c r="K13544" s="101" t="s">
        <v>1388</v>
      </c>
    </row>
    <row r="13545" spans="1:11" ht="56.25" customHeight="1">
      <c r="A13545" s="98" t="s">
        <v>644</v>
      </c>
      <c r="B13545" s="125" t="s">
        <v>656</v>
      </c>
      <c r="C13545" s="126">
        <v>42453</v>
      </c>
      <c r="D13545" s="98" t="s">
        <v>3</v>
      </c>
      <c r="E13545" s="98">
        <v>1362803</v>
      </c>
      <c r="F13545" s="98"/>
      <c r="G13545" s="127" t="s">
        <v>9034</v>
      </c>
      <c r="H13545" s="128">
        <v>0</v>
      </c>
      <c r="I13545" s="128">
        <v>2669.51</v>
      </c>
      <c r="J13545" s="129">
        <v>2669.51</v>
      </c>
      <c r="K13545" s="101" t="s">
        <v>1388</v>
      </c>
    </row>
    <row r="13546" spans="1:11" ht="56.25" customHeight="1">
      <c r="A13546" s="98" t="s">
        <v>644</v>
      </c>
      <c r="B13546" s="125" t="s">
        <v>656</v>
      </c>
      <c r="C13546" s="126">
        <v>42453</v>
      </c>
      <c r="D13546" s="98" t="s">
        <v>3</v>
      </c>
      <c r="E13546" s="98">
        <v>1362805</v>
      </c>
      <c r="F13546" s="98"/>
      <c r="G13546" s="127" t="s">
        <v>9035</v>
      </c>
      <c r="H13546" s="128">
        <v>0</v>
      </c>
      <c r="I13546" s="128">
        <v>860.57</v>
      </c>
      <c r="J13546" s="129">
        <v>860.57</v>
      </c>
      <c r="K13546" s="101" t="s">
        <v>1388</v>
      </c>
    </row>
    <row r="13547" spans="1:11" ht="56.25" customHeight="1">
      <c r="A13547" s="98" t="s">
        <v>644</v>
      </c>
      <c r="B13547" s="125" t="s">
        <v>656</v>
      </c>
      <c r="C13547" s="126">
        <v>42457</v>
      </c>
      <c r="D13547" s="98" t="s">
        <v>3</v>
      </c>
      <c r="E13547" s="98">
        <v>1363175</v>
      </c>
      <c r="F13547" s="98"/>
      <c r="G13547" s="127" t="s">
        <v>9043</v>
      </c>
      <c r="H13547" s="128">
        <v>0</v>
      </c>
      <c r="I13547" s="128">
        <v>2312.98</v>
      </c>
      <c r="J13547" s="129">
        <v>2312.98</v>
      </c>
      <c r="K13547" s="101" t="s">
        <v>1388</v>
      </c>
    </row>
    <row r="13548" spans="1:11" ht="56.25" customHeight="1">
      <c r="A13548" s="98" t="s">
        <v>644</v>
      </c>
      <c r="B13548" s="125" t="s">
        <v>656</v>
      </c>
      <c r="C13548" s="126">
        <v>42464</v>
      </c>
      <c r="D13548" s="98" t="s">
        <v>3</v>
      </c>
      <c r="E13548" s="98">
        <v>1365524</v>
      </c>
      <c r="F13548" s="98"/>
      <c r="G13548" s="127" t="s">
        <v>9177</v>
      </c>
      <c r="H13548" s="128">
        <v>0</v>
      </c>
      <c r="I13548" s="128">
        <v>580</v>
      </c>
      <c r="J13548" s="129">
        <v>580</v>
      </c>
      <c r="K13548" s="101" t="s">
        <v>1388</v>
      </c>
    </row>
    <row r="13549" spans="1:11" ht="56.25" customHeight="1">
      <c r="A13549" s="98" t="s">
        <v>644</v>
      </c>
      <c r="B13549" s="125" t="s">
        <v>656</v>
      </c>
      <c r="C13549" s="126">
        <v>42465</v>
      </c>
      <c r="D13549" s="98" t="s">
        <v>3</v>
      </c>
      <c r="E13549" s="98">
        <v>1365973</v>
      </c>
      <c r="F13549" s="98"/>
      <c r="G13549" s="127" t="s">
        <v>9202</v>
      </c>
      <c r="H13549" s="128">
        <v>0</v>
      </c>
      <c r="I13549" s="128">
        <v>1517.15</v>
      </c>
      <c r="J13549" s="129">
        <v>1517.15</v>
      </c>
      <c r="K13549" s="101" t="s">
        <v>1388</v>
      </c>
    </row>
    <row r="13550" spans="1:11" ht="56.25" customHeight="1">
      <c r="A13550" s="98" t="s">
        <v>644</v>
      </c>
      <c r="B13550" s="125" t="s">
        <v>656</v>
      </c>
      <c r="C13550" s="126">
        <v>42465</v>
      </c>
      <c r="D13550" s="98" t="s">
        <v>3</v>
      </c>
      <c r="E13550" s="98">
        <v>1365975</v>
      </c>
      <c r="F13550" s="98"/>
      <c r="G13550" s="127" t="s">
        <v>9203</v>
      </c>
      <c r="H13550" s="128">
        <v>0</v>
      </c>
      <c r="I13550" s="128">
        <v>687.15</v>
      </c>
      <c r="J13550" s="129">
        <v>687.15</v>
      </c>
      <c r="K13550" s="101" t="s">
        <v>1388</v>
      </c>
    </row>
    <row r="13551" spans="1:11" ht="56.25" customHeight="1">
      <c r="A13551" s="98" t="s">
        <v>644</v>
      </c>
      <c r="B13551" s="125" t="s">
        <v>656</v>
      </c>
      <c r="C13551" s="126">
        <v>42466</v>
      </c>
      <c r="D13551" s="98" t="s">
        <v>3</v>
      </c>
      <c r="E13551" s="98">
        <v>1366448</v>
      </c>
      <c r="F13551" s="98"/>
      <c r="G13551" s="127" t="s">
        <v>9225</v>
      </c>
      <c r="H13551" s="128">
        <v>0</v>
      </c>
      <c r="I13551" s="128">
        <v>1696.65</v>
      </c>
      <c r="J13551" s="129">
        <v>1696.65</v>
      </c>
      <c r="K13551" s="101" t="s">
        <v>1388</v>
      </c>
    </row>
    <row r="13552" spans="1:11" ht="56.25" customHeight="1">
      <c r="A13552" s="98" t="s">
        <v>644</v>
      </c>
      <c r="B13552" s="125" t="s">
        <v>656</v>
      </c>
      <c r="C13552" s="126">
        <v>42466</v>
      </c>
      <c r="D13552" s="98" t="s">
        <v>3</v>
      </c>
      <c r="E13552" s="98">
        <v>1366450</v>
      </c>
      <c r="F13552" s="98"/>
      <c r="G13552" s="127" t="s">
        <v>9226</v>
      </c>
      <c r="H13552" s="128">
        <v>0</v>
      </c>
      <c r="I13552" s="128">
        <v>3814.7400000000002</v>
      </c>
      <c r="J13552" s="129">
        <v>3814.7400000000002</v>
      </c>
      <c r="K13552" s="101" t="s">
        <v>1388</v>
      </c>
    </row>
    <row r="13553" spans="1:11" ht="56.25" customHeight="1">
      <c r="A13553" s="98" t="s">
        <v>644</v>
      </c>
      <c r="B13553" s="125" t="s">
        <v>656</v>
      </c>
      <c r="C13553" s="126">
        <v>42466</v>
      </c>
      <c r="D13553" s="98" t="s">
        <v>3</v>
      </c>
      <c r="E13553" s="98">
        <v>1366454</v>
      </c>
      <c r="F13553" s="98"/>
      <c r="G13553" s="127" t="s">
        <v>9227</v>
      </c>
      <c r="H13553" s="128">
        <v>0</v>
      </c>
      <c r="I13553" s="128">
        <v>10177.24</v>
      </c>
      <c r="J13553" s="129">
        <v>10177.24</v>
      </c>
      <c r="K13553" s="101" t="s">
        <v>1388</v>
      </c>
    </row>
    <row r="13554" spans="1:11" ht="56.25" customHeight="1">
      <c r="A13554" s="98" t="s">
        <v>644</v>
      </c>
      <c r="B13554" s="125" t="s">
        <v>656</v>
      </c>
      <c r="C13554" s="126">
        <v>42468</v>
      </c>
      <c r="D13554" s="98" t="s">
        <v>3</v>
      </c>
      <c r="E13554" s="98">
        <v>1367341</v>
      </c>
      <c r="F13554" s="98"/>
      <c r="G13554" s="127" t="s">
        <v>9267</v>
      </c>
      <c r="H13554" s="128">
        <v>0</v>
      </c>
      <c r="I13554" s="128">
        <v>1344</v>
      </c>
      <c r="J13554" s="129">
        <v>1344</v>
      </c>
      <c r="K13554" s="101" t="s">
        <v>1388</v>
      </c>
    </row>
    <row r="13555" spans="1:11" ht="56.25" customHeight="1">
      <c r="A13555" s="98" t="s">
        <v>644</v>
      </c>
      <c r="B13555" s="125" t="s">
        <v>656</v>
      </c>
      <c r="C13555" s="126">
        <v>42468</v>
      </c>
      <c r="D13555" s="98" t="s">
        <v>3</v>
      </c>
      <c r="E13555" s="98">
        <v>1367346</v>
      </c>
      <c r="F13555" s="98"/>
      <c r="G13555" s="127" t="s">
        <v>9270</v>
      </c>
      <c r="H13555" s="128">
        <v>0</v>
      </c>
      <c r="I13555" s="128">
        <v>19814.150000000001</v>
      </c>
      <c r="J13555" s="129">
        <v>19814.150000000001</v>
      </c>
      <c r="K13555" s="101" t="s">
        <v>1388</v>
      </c>
    </row>
    <row r="13556" spans="1:11" ht="56.25" customHeight="1">
      <c r="A13556" s="98" t="s">
        <v>644</v>
      </c>
      <c r="B13556" s="125" t="s">
        <v>656</v>
      </c>
      <c r="C13556" s="126">
        <v>42472</v>
      </c>
      <c r="D13556" s="98" t="s">
        <v>3</v>
      </c>
      <c r="E13556" s="98">
        <v>1368280</v>
      </c>
      <c r="F13556" s="98"/>
      <c r="G13556" s="127" t="s">
        <v>9332</v>
      </c>
      <c r="H13556" s="128">
        <v>0</v>
      </c>
      <c r="I13556" s="128">
        <v>6732</v>
      </c>
      <c r="J13556" s="129">
        <v>6732</v>
      </c>
      <c r="K13556" s="101" t="s">
        <v>1388</v>
      </c>
    </row>
    <row r="13557" spans="1:11" ht="56.25" customHeight="1">
      <c r="A13557" s="98" t="s">
        <v>644</v>
      </c>
      <c r="B13557" s="125" t="s">
        <v>656</v>
      </c>
      <c r="C13557" s="126">
        <v>42472</v>
      </c>
      <c r="D13557" s="98" t="s">
        <v>3</v>
      </c>
      <c r="E13557" s="98">
        <v>1368282</v>
      </c>
      <c r="F13557" s="98"/>
      <c r="G13557" s="127" t="s">
        <v>9333</v>
      </c>
      <c r="H13557" s="128">
        <v>0</v>
      </c>
      <c r="I13557" s="128">
        <v>10000</v>
      </c>
      <c r="J13557" s="129">
        <v>10000</v>
      </c>
      <c r="K13557" s="101" t="s">
        <v>1388</v>
      </c>
    </row>
    <row r="13558" spans="1:11" ht="56.25" customHeight="1">
      <c r="A13558" s="98" t="s">
        <v>644</v>
      </c>
      <c r="B13558" s="125" t="s">
        <v>656</v>
      </c>
      <c r="C13558" s="126">
        <v>42474</v>
      </c>
      <c r="D13558" s="98" t="s">
        <v>3</v>
      </c>
      <c r="E13558" s="98">
        <v>1369215</v>
      </c>
      <c r="F13558" s="98"/>
      <c r="G13558" s="127" t="s">
        <v>9374</v>
      </c>
      <c r="H13558" s="128">
        <v>0</v>
      </c>
      <c r="I13558" s="128">
        <v>3238.4700000000003</v>
      </c>
      <c r="J13558" s="129">
        <v>3238.4700000000003</v>
      </c>
      <c r="K13558" s="101" t="s">
        <v>1388</v>
      </c>
    </row>
    <row r="13559" spans="1:11" ht="56.25" customHeight="1">
      <c r="A13559" s="98" t="s">
        <v>644</v>
      </c>
      <c r="B13559" s="125" t="s">
        <v>656</v>
      </c>
      <c r="C13559" s="126">
        <v>42474</v>
      </c>
      <c r="D13559" s="98" t="s">
        <v>3</v>
      </c>
      <c r="E13559" s="98">
        <v>1369216</v>
      </c>
      <c r="F13559" s="98"/>
      <c r="G13559" s="127" t="s">
        <v>9375</v>
      </c>
      <c r="H13559" s="128">
        <v>0</v>
      </c>
      <c r="I13559" s="128">
        <v>3238.4700000000003</v>
      </c>
      <c r="J13559" s="129">
        <v>3238.4700000000003</v>
      </c>
      <c r="K13559" s="101" t="s">
        <v>1388</v>
      </c>
    </row>
    <row r="13560" spans="1:11" ht="56.25" customHeight="1">
      <c r="A13560" s="98" t="s">
        <v>644</v>
      </c>
      <c r="B13560" s="125" t="s">
        <v>656</v>
      </c>
      <c r="C13560" s="126">
        <v>42474</v>
      </c>
      <c r="D13560" s="98" t="s">
        <v>3</v>
      </c>
      <c r="E13560" s="98">
        <v>1369218</v>
      </c>
      <c r="F13560" s="98"/>
      <c r="G13560" s="127" t="s">
        <v>9376</v>
      </c>
      <c r="H13560" s="128">
        <v>0</v>
      </c>
      <c r="I13560" s="128">
        <v>3243.03</v>
      </c>
      <c r="J13560" s="129">
        <v>3243.03</v>
      </c>
      <c r="K13560" s="101" t="s">
        <v>1388</v>
      </c>
    </row>
    <row r="13561" spans="1:11" ht="56.25" customHeight="1">
      <c r="A13561" s="98" t="s">
        <v>644</v>
      </c>
      <c r="B13561" s="125" t="s">
        <v>656</v>
      </c>
      <c r="C13561" s="126">
        <v>42479</v>
      </c>
      <c r="D13561" s="98" t="s">
        <v>3</v>
      </c>
      <c r="E13561" s="98">
        <v>1370628</v>
      </c>
      <c r="F13561" s="98"/>
      <c r="G13561" s="127" t="s">
        <v>9445</v>
      </c>
      <c r="H13561" s="128">
        <v>0</v>
      </c>
      <c r="I13561" s="128">
        <v>1405.15</v>
      </c>
      <c r="J13561" s="129">
        <v>1405.15</v>
      </c>
      <c r="K13561" s="101" t="s">
        <v>1388</v>
      </c>
    </row>
    <row r="13562" spans="1:11" ht="56.25" customHeight="1">
      <c r="A13562" s="98" t="s">
        <v>644</v>
      </c>
      <c r="B13562" s="125" t="s">
        <v>656</v>
      </c>
      <c r="C13562" s="126">
        <v>42479</v>
      </c>
      <c r="D13562" s="98" t="s">
        <v>3</v>
      </c>
      <c r="E13562" s="98">
        <v>1370631</v>
      </c>
      <c r="F13562" s="98"/>
      <c r="G13562" s="127" t="s">
        <v>9446</v>
      </c>
      <c r="H13562" s="128">
        <v>0</v>
      </c>
      <c r="I13562" s="128">
        <v>3239.63</v>
      </c>
      <c r="J13562" s="129">
        <v>3239.63</v>
      </c>
      <c r="K13562" s="101" t="s">
        <v>1388</v>
      </c>
    </row>
    <row r="13563" spans="1:11" ht="56.25" customHeight="1">
      <c r="A13563" s="98" t="s">
        <v>644</v>
      </c>
      <c r="B13563" s="125" t="s">
        <v>656</v>
      </c>
      <c r="C13563" s="126">
        <v>42481</v>
      </c>
      <c r="D13563" s="98" t="s">
        <v>3</v>
      </c>
      <c r="E13563" s="98">
        <v>1371547</v>
      </c>
      <c r="F13563" s="98"/>
      <c r="G13563" s="127" t="s">
        <v>9510</v>
      </c>
      <c r="H13563" s="128">
        <v>0</v>
      </c>
      <c r="I13563" s="128">
        <v>2616.1</v>
      </c>
      <c r="J13563" s="129">
        <v>2616.1</v>
      </c>
      <c r="K13563" s="101" t="s">
        <v>1388</v>
      </c>
    </row>
    <row r="13564" spans="1:11" ht="56.25" customHeight="1">
      <c r="A13564" s="98" t="s">
        <v>644</v>
      </c>
      <c r="B13564" s="125" t="s">
        <v>656</v>
      </c>
      <c r="C13564" s="126">
        <v>42486</v>
      </c>
      <c r="D13564" s="98" t="s">
        <v>3</v>
      </c>
      <c r="E13564" s="98">
        <v>1372821</v>
      </c>
      <c r="F13564" s="98"/>
      <c r="G13564" s="127" t="s">
        <v>9592</v>
      </c>
      <c r="H13564" s="128">
        <v>0</v>
      </c>
      <c r="I13564" s="128">
        <v>2580.2400000000002</v>
      </c>
      <c r="J13564" s="129">
        <v>2580.2400000000002</v>
      </c>
      <c r="K13564" s="101" t="s">
        <v>1388</v>
      </c>
    </row>
    <row r="13565" spans="1:11" ht="56.25" customHeight="1">
      <c r="A13565" s="98" t="s">
        <v>644</v>
      </c>
      <c r="B13565" s="125" t="s">
        <v>656</v>
      </c>
      <c r="C13565" s="126">
        <v>42486</v>
      </c>
      <c r="D13565" s="98" t="s">
        <v>3</v>
      </c>
      <c r="E13565" s="98">
        <v>1372829</v>
      </c>
      <c r="F13565" s="98"/>
      <c r="G13565" s="127" t="s">
        <v>9595</v>
      </c>
      <c r="H13565" s="128">
        <v>0</v>
      </c>
      <c r="I13565" s="128">
        <v>10364.61</v>
      </c>
      <c r="J13565" s="129">
        <v>10364.61</v>
      </c>
      <c r="K13565" s="101" t="s">
        <v>1388</v>
      </c>
    </row>
    <row r="13566" spans="1:11" ht="56.25" customHeight="1">
      <c r="A13566" s="98" t="s">
        <v>644</v>
      </c>
      <c r="B13566" s="125" t="s">
        <v>656</v>
      </c>
      <c r="C13566" s="126">
        <v>42486</v>
      </c>
      <c r="D13566" s="98" t="s">
        <v>3</v>
      </c>
      <c r="E13566" s="98">
        <v>1372835</v>
      </c>
      <c r="F13566" s="98"/>
      <c r="G13566" s="127" t="s">
        <v>9597</v>
      </c>
      <c r="H13566" s="128">
        <v>0</v>
      </c>
      <c r="I13566" s="128">
        <v>2580.2400000000002</v>
      </c>
      <c r="J13566" s="129">
        <v>2580.2400000000002</v>
      </c>
      <c r="K13566" s="101" t="s">
        <v>1388</v>
      </c>
    </row>
    <row r="13567" spans="1:11" ht="56.25" customHeight="1">
      <c r="A13567" s="98" t="s">
        <v>644</v>
      </c>
      <c r="B13567" s="125" t="s">
        <v>656</v>
      </c>
      <c r="C13567" s="126">
        <v>42486</v>
      </c>
      <c r="D13567" s="98" t="s">
        <v>3</v>
      </c>
      <c r="E13567" s="98">
        <v>1372845</v>
      </c>
      <c r="F13567" s="98"/>
      <c r="G13567" s="127" t="s">
        <v>9601</v>
      </c>
      <c r="H13567" s="128">
        <v>0</v>
      </c>
      <c r="I13567" s="128">
        <v>1000.15</v>
      </c>
      <c r="J13567" s="129">
        <v>1000.15</v>
      </c>
      <c r="K13567" s="101" t="s">
        <v>1388</v>
      </c>
    </row>
    <row r="13568" spans="1:11" ht="56.25" customHeight="1">
      <c r="A13568" s="98" t="s">
        <v>644</v>
      </c>
      <c r="B13568" s="125" t="s">
        <v>656</v>
      </c>
      <c r="C13568" s="126">
        <v>42486</v>
      </c>
      <c r="D13568" s="98" t="s">
        <v>3</v>
      </c>
      <c r="E13568" s="98">
        <v>1372848</v>
      </c>
      <c r="F13568" s="98"/>
      <c r="G13568" s="127" t="s">
        <v>9604</v>
      </c>
      <c r="H13568" s="128">
        <v>0</v>
      </c>
      <c r="I13568" s="128">
        <v>3273.25</v>
      </c>
      <c r="J13568" s="129">
        <v>3273.25</v>
      </c>
      <c r="K13568" s="101" t="s">
        <v>1388</v>
      </c>
    </row>
    <row r="13569" spans="1:11" ht="56.25" customHeight="1">
      <c r="A13569" s="98" t="s">
        <v>644</v>
      </c>
      <c r="B13569" s="125" t="s">
        <v>656</v>
      </c>
      <c r="C13569" s="126">
        <v>42486</v>
      </c>
      <c r="D13569" s="98" t="s">
        <v>3</v>
      </c>
      <c r="E13569" s="98">
        <v>1372879</v>
      </c>
      <c r="F13569" s="98"/>
      <c r="G13569" s="127" t="s">
        <v>9608</v>
      </c>
      <c r="H13569" s="128">
        <v>0</v>
      </c>
      <c r="I13569" s="128">
        <v>5974.72</v>
      </c>
      <c r="J13569" s="129">
        <v>5974.72</v>
      </c>
      <c r="K13569" s="101" t="s">
        <v>1388</v>
      </c>
    </row>
    <row r="13570" spans="1:11" ht="56.25" customHeight="1">
      <c r="A13570" s="98" t="s">
        <v>644</v>
      </c>
      <c r="B13570" s="125" t="s">
        <v>656</v>
      </c>
      <c r="C13570" s="126">
        <v>42488</v>
      </c>
      <c r="D13570" s="98" t="s">
        <v>3</v>
      </c>
      <c r="E13570" s="98">
        <v>1374010</v>
      </c>
      <c r="F13570" s="98"/>
      <c r="G13570" s="127" t="s">
        <v>9642</v>
      </c>
      <c r="H13570" s="128">
        <v>0</v>
      </c>
      <c r="I13570" s="128">
        <v>8161.8200000000006</v>
      </c>
      <c r="J13570" s="129">
        <v>8161.8200000000006</v>
      </c>
      <c r="K13570" s="101" t="s">
        <v>1388</v>
      </c>
    </row>
    <row r="13571" spans="1:11" ht="56.25" customHeight="1">
      <c r="A13571" s="98" t="s">
        <v>644</v>
      </c>
      <c r="B13571" s="125" t="s">
        <v>656</v>
      </c>
      <c r="C13571" s="126">
        <v>42489</v>
      </c>
      <c r="D13571" s="98" t="s">
        <v>3</v>
      </c>
      <c r="E13571" s="98">
        <v>1374511</v>
      </c>
      <c r="F13571" s="98"/>
      <c r="G13571" s="127" t="s">
        <v>9674</v>
      </c>
      <c r="H13571" s="128">
        <v>0</v>
      </c>
      <c r="I13571" s="128">
        <v>94.11</v>
      </c>
      <c r="J13571" s="129">
        <v>94.11</v>
      </c>
      <c r="K13571" s="101" t="s">
        <v>1388</v>
      </c>
    </row>
    <row r="13572" spans="1:11" ht="56.25" customHeight="1">
      <c r="A13572" s="98" t="s">
        <v>644</v>
      </c>
      <c r="B13572" s="125" t="s">
        <v>656</v>
      </c>
      <c r="C13572" s="126">
        <v>42489</v>
      </c>
      <c r="D13572" s="98" t="s">
        <v>3</v>
      </c>
      <c r="E13572" s="98">
        <v>1374528</v>
      </c>
      <c r="F13572" s="98"/>
      <c r="G13572" s="127" t="s">
        <v>9677</v>
      </c>
      <c r="H13572" s="128">
        <v>0</v>
      </c>
      <c r="I13572" s="128">
        <v>0.3</v>
      </c>
      <c r="J13572" s="129">
        <v>0.3</v>
      </c>
      <c r="K13572" s="101" t="s">
        <v>1429</v>
      </c>
    </row>
    <row r="13573" spans="1:11" ht="56.25" customHeight="1">
      <c r="A13573" s="98" t="s">
        <v>644</v>
      </c>
      <c r="B13573" s="125" t="s">
        <v>9703</v>
      </c>
      <c r="C13573" s="126">
        <v>42493</v>
      </c>
      <c r="D13573" s="98" t="s">
        <v>3</v>
      </c>
      <c r="E13573" s="98">
        <v>1374933</v>
      </c>
      <c r="F13573" s="98"/>
      <c r="G13573" s="127" t="s">
        <v>9704</v>
      </c>
      <c r="H13573" s="128">
        <v>0</v>
      </c>
      <c r="I13573" s="128">
        <v>1485.15</v>
      </c>
      <c r="J13573" s="129">
        <v>1485.15</v>
      </c>
      <c r="K13573" s="101" t="s">
        <v>1388</v>
      </c>
    </row>
    <row r="13574" spans="1:11" ht="56.25" customHeight="1">
      <c r="A13574" s="98" t="s">
        <v>644</v>
      </c>
      <c r="B13574" s="125" t="s">
        <v>9703</v>
      </c>
      <c r="C13574" s="126">
        <v>42493</v>
      </c>
      <c r="D13574" s="98" t="s">
        <v>3</v>
      </c>
      <c r="E13574" s="98">
        <v>1374937</v>
      </c>
      <c r="F13574" s="98"/>
      <c r="G13574" s="127" t="s">
        <v>9705</v>
      </c>
      <c r="H13574" s="128">
        <v>0</v>
      </c>
      <c r="I13574" s="128">
        <v>40.15</v>
      </c>
      <c r="J13574" s="129">
        <v>40.15</v>
      </c>
      <c r="K13574" s="101" t="s">
        <v>1388</v>
      </c>
    </row>
    <row r="13575" spans="1:11" ht="56.25" customHeight="1">
      <c r="A13575" s="98" t="s">
        <v>644</v>
      </c>
      <c r="B13575" s="125" t="s">
        <v>9703</v>
      </c>
      <c r="C13575" s="126">
        <v>42494</v>
      </c>
      <c r="D13575" s="98" t="s">
        <v>3</v>
      </c>
      <c r="E13575" s="98">
        <v>1375390</v>
      </c>
      <c r="F13575" s="98"/>
      <c r="G13575" s="127" t="s">
        <v>9727</v>
      </c>
      <c r="H13575" s="128">
        <v>0</v>
      </c>
      <c r="I13575" s="128">
        <v>1497.17</v>
      </c>
      <c r="J13575" s="129">
        <v>1497.17</v>
      </c>
      <c r="K13575" s="101" t="s">
        <v>1388</v>
      </c>
    </row>
    <row r="13576" spans="1:11" ht="56.25" customHeight="1">
      <c r="A13576" s="98" t="s">
        <v>644</v>
      </c>
      <c r="B13576" s="125" t="s">
        <v>9703</v>
      </c>
      <c r="C13576" s="126">
        <v>42494</v>
      </c>
      <c r="D13576" s="98" t="s">
        <v>3</v>
      </c>
      <c r="E13576" s="98">
        <v>1375416</v>
      </c>
      <c r="F13576" s="98"/>
      <c r="G13576" s="127" t="s">
        <v>9728</v>
      </c>
      <c r="H13576" s="128">
        <v>0</v>
      </c>
      <c r="I13576" s="128">
        <v>0.15</v>
      </c>
      <c r="J13576" s="129">
        <v>0.15</v>
      </c>
      <c r="K13576" s="101" t="s">
        <v>1429</v>
      </c>
    </row>
    <row r="13577" spans="1:11" ht="56.25" customHeight="1">
      <c r="A13577" s="98" t="s">
        <v>644</v>
      </c>
      <c r="B13577" s="125" t="s">
        <v>9703</v>
      </c>
      <c r="C13577" s="126">
        <v>42494</v>
      </c>
      <c r="D13577" s="98" t="s">
        <v>3</v>
      </c>
      <c r="E13577" s="98">
        <v>1375417</v>
      </c>
      <c r="F13577" s="98"/>
      <c r="G13577" s="127" t="s">
        <v>9729</v>
      </c>
      <c r="H13577" s="128">
        <v>0</v>
      </c>
      <c r="I13577" s="128">
        <v>6800</v>
      </c>
      <c r="J13577" s="129">
        <v>6800</v>
      </c>
      <c r="K13577" s="101" t="s">
        <v>1388</v>
      </c>
    </row>
    <row r="13578" spans="1:11" ht="56.25" customHeight="1">
      <c r="A13578" s="98" t="s">
        <v>644</v>
      </c>
      <c r="B13578" s="125" t="s">
        <v>9703</v>
      </c>
      <c r="C13578" s="126">
        <v>42496</v>
      </c>
      <c r="D13578" s="98" t="s">
        <v>3</v>
      </c>
      <c r="E13578" s="98">
        <v>1376396</v>
      </c>
      <c r="F13578" s="98"/>
      <c r="G13578" s="127" t="s">
        <v>9774</v>
      </c>
      <c r="H13578" s="128">
        <v>0</v>
      </c>
      <c r="I13578" s="128">
        <v>5798.26</v>
      </c>
      <c r="J13578" s="129">
        <v>5798.26</v>
      </c>
      <c r="K13578" s="101" t="s">
        <v>1388</v>
      </c>
    </row>
    <row r="13579" spans="1:11" ht="56.25" customHeight="1">
      <c r="A13579" s="98" t="s">
        <v>644</v>
      </c>
      <c r="B13579" s="125" t="s">
        <v>9703</v>
      </c>
      <c r="C13579" s="126">
        <v>42496</v>
      </c>
      <c r="D13579" s="98" t="s">
        <v>3</v>
      </c>
      <c r="E13579" s="98">
        <v>1376401</v>
      </c>
      <c r="F13579" s="98"/>
      <c r="G13579" s="127" t="s">
        <v>9775</v>
      </c>
      <c r="H13579" s="128">
        <v>0</v>
      </c>
      <c r="I13579" s="128">
        <v>2783.25</v>
      </c>
      <c r="J13579" s="129">
        <v>2783.25</v>
      </c>
      <c r="K13579" s="101" t="s">
        <v>1388</v>
      </c>
    </row>
    <row r="13580" spans="1:11" ht="56.25" customHeight="1">
      <c r="A13580" s="98" t="s">
        <v>644</v>
      </c>
      <c r="B13580" s="125" t="s">
        <v>9703</v>
      </c>
      <c r="C13580" s="126">
        <v>42499</v>
      </c>
      <c r="D13580" s="98" t="s">
        <v>3</v>
      </c>
      <c r="E13580" s="98">
        <v>1376902</v>
      </c>
      <c r="F13580" s="98"/>
      <c r="G13580" s="127" t="s">
        <v>9798</v>
      </c>
      <c r="H13580" s="128">
        <v>0</v>
      </c>
      <c r="I13580" s="128">
        <v>142.59</v>
      </c>
      <c r="J13580" s="129">
        <v>142.59</v>
      </c>
      <c r="K13580" s="101" t="s">
        <v>1388</v>
      </c>
    </row>
    <row r="13581" spans="1:11" ht="56.25" customHeight="1">
      <c r="A13581" s="98" t="s">
        <v>644</v>
      </c>
      <c r="B13581" s="125" t="s">
        <v>9703</v>
      </c>
      <c r="C13581" s="126">
        <v>42499</v>
      </c>
      <c r="D13581" s="98" t="s">
        <v>3</v>
      </c>
      <c r="E13581" s="98">
        <v>1376910</v>
      </c>
      <c r="F13581" s="98"/>
      <c r="G13581" s="127" t="s">
        <v>9799</v>
      </c>
      <c r="H13581" s="128">
        <v>0</v>
      </c>
      <c r="I13581" s="128">
        <v>2898.14</v>
      </c>
      <c r="J13581" s="129">
        <v>2898.14</v>
      </c>
      <c r="K13581" s="101" t="s">
        <v>1388</v>
      </c>
    </row>
    <row r="13582" spans="1:11" ht="56.25" customHeight="1">
      <c r="A13582" s="98" t="s">
        <v>644</v>
      </c>
      <c r="B13582" s="125" t="s">
        <v>9703</v>
      </c>
      <c r="C13582" s="126">
        <v>42500</v>
      </c>
      <c r="D13582" s="98" t="s">
        <v>3</v>
      </c>
      <c r="E13582" s="98">
        <v>1377326</v>
      </c>
      <c r="F13582" s="98"/>
      <c r="G13582" s="127" t="s">
        <v>9820</v>
      </c>
      <c r="H13582" s="128">
        <v>0</v>
      </c>
      <c r="I13582" s="128">
        <v>2734.8</v>
      </c>
      <c r="J13582" s="129">
        <v>2734.8</v>
      </c>
      <c r="K13582" s="101" t="s">
        <v>1388</v>
      </c>
    </row>
    <row r="13583" spans="1:11" ht="56.25" customHeight="1">
      <c r="A13583" s="98" t="s">
        <v>644</v>
      </c>
      <c r="B13583" s="125" t="s">
        <v>9703</v>
      </c>
      <c r="C13583" s="126">
        <v>42502</v>
      </c>
      <c r="D13583" s="98" t="s">
        <v>3</v>
      </c>
      <c r="E13583" s="98">
        <v>1378217</v>
      </c>
      <c r="F13583" s="98"/>
      <c r="G13583" s="127" t="s">
        <v>9883</v>
      </c>
      <c r="H13583" s="128">
        <v>0</v>
      </c>
      <c r="I13583" s="128">
        <v>2207.4500000000003</v>
      </c>
      <c r="J13583" s="129">
        <v>2207.4500000000003</v>
      </c>
      <c r="K13583" s="101" t="s">
        <v>1388</v>
      </c>
    </row>
    <row r="13584" spans="1:11" ht="56.25" customHeight="1">
      <c r="A13584" s="98" t="s">
        <v>644</v>
      </c>
      <c r="B13584" s="125" t="s">
        <v>9703</v>
      </c>
      <c r="C13584" s="126">
        <v>42502</v>
      </c>
      <c r="D13584" s="98" t="s">
        <v>3</v>
      </c>
      <c r="E13584" s="98">
        <v>1378221</v>
      </c>
      <c r="F13584" s="98"/>
      <c r="G13584" s="127" t="s">
        <v>9886</v>
      </c>
      <c r="H13584" s="128">
        <v>0</v>
      </c>
      <c r="I13584" s="128">
        <v>34.369999999999997</v>
      </c>
      <c r="J13584" s="129">
        <v>34.369999999999997</v>
      </c>
      <c r="K13584" s="101" t="s">
        <v>1388</v>
      </c>
    </row>
    <row r="13585" spans="1:11" ht="56.25" customHeight="1">
      <c r="A13585" s="98" t="s">
        <v>644</v>
      </c>
      <c r="B13585" s="125" t="s">
        <v>9703</v>
      </c>
      <c r="C13585" s="126">
        <v>42502</v>
      </c>
      <c r="D13585" s="98" t="s">
        <v>3</v>
      </c>
      <c r="E13585" s="98">
        <v>1378224</v>
      </c>
      <c r="F13585" s="98"/>
      <c r="G13585" s="127" t="s">
        <v>9888</v>
      </c>
      <c r="H13585" s="128">
        <v>0</v>
      </c>
      <c r="I13585" s="128">
        <v>3168.9500000000003</v>
      </c>
      <c r="J13585" s="129">
        <v>3168.9500000000003</v>
      </c>
      <c r="K13585" s="101" t="s">
        <v>1388</v>
      </c>
    </row>
    <row r="13586" spans="1:11" ht="56.25" customHeight="1">
      <c r="A13586" s="98" t="s">
        <v>644</v>
      </c>
      <c r="B13586" s="125" t="s">
        <v>9703</v>
      </c>
      <c r="C13586" s="126">
        <v>42502</v>
      </c>
      <c r="D13586" s="98" t="s">
        <v>3</v>
      </c>
      <c r="E13586" s="98">
        <v>1378225</v>
      </c>
      <c r="F13586" s="98"/>
      <c r="G13586" s="127" t="s">
        <v>9889</v>
      </c>
      <c r="H13586" s="128">
        <v>0</v>
      </c>
      <c r="I13586" s="128">
        <v>8224.6200000000008</v>
      </c>
      <c r="J13586" s="129">
        <v>8224.6200000000008</v>
      </c>
      <c r="K13586" s="101" t="s">
        <v>1388</v>
      </c>
    </row>
    <row r="13587" spans="1:11" ht="56.25" customHeight="1">
      <c r="A13587" s="98" t="s">
        <v>644</v>
      </c>
      <c r="B13587" s="125" t="s">
        <v>9703</v>
      </c>
      <c r="C13587" s="126">
        <v>42502</v>
      </c>
      <c r="D13587" s="98" t="s">
        <v>3</v>
      </c>
      <c r="E13587" s="98">
        <v>1378226</v>
      </c>
      <c r="F13587" s="98"/>
      <c r="G13587" s="127" t="s">
        <v>9890</v>
      </c>
      <c r="H13587" s="128">
        <v>0</v>
      </c>
      <c r="I13587" s="128">
        <v>3689.7400000000002</v>
      </c>
      <c r="J13587" s="129">
        <v>3689.7400000000002</v>
      </c>
      <c r="K13587" s="101" t="s">
        <v>1388</v>
      </c>
    </row>
    <row r="13588" spans="1:11" ht="56.25" customHeight="1">
      <c r="A13588" s="98" t="s">
        <v>644</v>
      </c>
      <c r="B13588" s="125" t="s">
        <v>9703</v>
      </c>
      <c r="C13588" s="126">
        <v>42502</v>
      </c>
      <c r="D13588" s="98" t="s">
        <v>3</v>
      </c>
      <c r="E13588" s="98">
        <v>1378229</v>
      </c>
      <c r="F13588" s="98"/>
      <c r="G13588" s="127" t="s">
        <v>9891</v>
      </c>
      <c r="H13588" s="128">
        <v>0</v>
      </c>
      <c r="I13588" s="128">
        <v>4523.13</v>
      </c>
      <c r="J13588" s="129">
        <v>4523.13</v>
      </c>
      <c r="K13588" s="101" t="s">
        <v>1388</v>
      </c>
    </row>
    <row r="13589" spans="1:11" ht="56.25" customHeight="1">
      <c r="A13589" s="98" t="s">
        <v>644</v>
      </c>
      <c r="B13589" s="125" t="s">
        <v>9703</v>
      </c>
      <c r="C13589" s="126">
        <v>42507</v>
      </c>
      <c r="D13589" s="98" t="s">
        <v>3</v>
      </c>
      <c r="E13589" s="98">
        <v>1379619</v>
      </c>
      <c r="F13589" s="98"/>
      <c r="G13589" s="127" t="s">
        <v>9954</v>
      </c>
      <c r="H13589" s="128">
        <v>0</v>
      </c>
      <c r="I13589" s="128">
        <v>6670</v>
      </c>
      <c r="J13589" s="129">
        <v>6670</v>
      </c>
      <c r="K13589" s="101" t="s">
        <v>1388</v>
      </c>
    </row>
    <row r="13590" spans="1:11" ht="56.25" customHeight="1">
      <c r="A13590" s="98" t="s">
        <v>644</v>
      </c>
      <c r="B13590" s="125" t="s">
        <v>9703</v>
      </c>
      <c r="C13590" s="126">
        <v>42507</v>
      </c>
      <c r="D13590" s="98" t="s">
        <v>3</v>
      </c>
      <c r="E13590" s="98">
        <v>1379621</v>
      </c>
      <c r="F13590" s="98"/>
      <c r="G13590" s="127" t="s">
        <v>9955</v>
      </c>
      <c r="H13590" s="128">
        <v>0</v>
      </c>
      <c r="I13590" s="128">
        <v>15259.83</v>
      </c>
      <c r="J13590" s="129">
        <v>15259.83</v>
      </c>
      <c r="K13590" s="101" t="s">
        <v>1388</v>
      </c>
    </row>
    <row r="13591" spans="1:11" ht="56.25" customHeight="1">
      <c r="A13591" s="98" t="s">
        <v>644</v>
      </c>
      <c r="B13591" s="125" t="s">
        <v>9703</v>
      </c>
      <c r="C13591" s="126">
        <v>42507</v>
      </c>
      <c r="D13591" s="98" t="s">
        <v>3</v>
      </c>
      <c r="E13591" s="98">
        <v>1379624</v>
      </c>
      <c r="F13591" s="98"/>
      <c r="G13591" s="127" t="s">
        <v>9956</v>
      </c>
      <c r="H13591" s="128">
        <v>0</v>
      </c>
      <c r="I13591" s="128">
        <v>168</v>
      </c>
      <c r="J13591" s="129">
        <v>168</v>
      </c>
      <c r="K13591" s="101" t="s">
        <v>1388</v>
      </c>
    </row>
    <row r="13592" spans="1:11" ht="56.25" customHeight="1">
      <c r="A13592" s="98" t="s">
        <v>644</v>
      </c>
      <c r="B13592" s="125" t="s">
        <v>9703</v>
      </c>
      <c r="C13592" s="126">
        <v>42507</v>
      </c>
      <c r="D13592" s="98" t="s">
        <v>3</v>
      </c>
      <c r="E13592" s="98">
        <v>1379746</v>
      </c>
      <c r="F13592" s="98"/>
      <c r="G13592" s="127" t="s">
        <v>9971</v>
      </c>
      <c r="H13592" s="128">
        <v>0</v>
      </c>
      <c r="I13592" s="128">
        <v>100</v>
      </c>
      <c r="J13592" s="129">
        <v>100</v>
      </c>
      <c r="K13592" s="101" t="s">
        <v>1388</v>
      </c>
    </row>
    <row r="13593" spans="1:11" ht="56.25" customHeight="1">
      <c r="A13593" s="98" t="s">
        <v>644</v>
      </c>
      <c r="B13593" s="125" t="s">
        <v>9703</v>
      </c>
      <c r="C13593" s="126">
        <v>42508</v>
      </c>
      <c r="D13593" s="98" t="s">
        <v>3</v>
      </c>
      <c r="E13593" s="98">
        <v>1380066</v>
      </c>
      <c r="F13593" s="98"/>
      <c r="G13593" s="127" t="s">
        <v>9981</v>
      </c>
      <c r="H13593" s="128">
        <v>0</v>
      </c>
      <c r="I13593" s="128">
        <v>399.48</v>
      </c>
      <c r="J13593" s="129">
        <v>399.48</v>
      </c>
      <c r="K13593" s="101" t="s">
        <v>1388</v>
      </c>
    </row>
    <row r="13594" spans="1:11" ht="56.25" customHeight="1">
      <c r="A13594" s="98" t="s">
        <v>644</v>
      </c>
      <c r="B13594" s="125" t="s">
        <v>9703</v>
      </c>
      <c r="C13594" s="126">
        <v>42510</v>
      </c>
      <c r="D13594" s="98" t="s">
        <v>3</v>
      </c>
      <c r="E13594" s="98">
        <v>1380922</v>
      </c>
      <c r="F13594" s="98"/>
      <c r="G13594" s="127" t="s">
        <v>10036</v>
      </c>
      <c r="H13594" s="128">
        <v>0</v>
      </c>
      <c r="I13594" s="128">
        <v>5430</v>
      </c>
      <c r="J13594" s="129">
        <v>5430</v>
      </c>
      <c r="K13594" s="101" t="s">
        <v>1388</v>
      </c>
    </row>
    <row r="13595" spans="1:11" ht="56.25" customHeight="1">
      <c r="A13595" s="98" t="s">
        <v>644</v>
      </c>
      <c r="B13595" s="125" t="s">
        <v>9703</v>
      </c>
      <c r="C13595" s="126">
        <v>42510</v>
      </c>
      <c r="D13595" s="98" t="s">
        <v>3</v>
      </c>
      <c r="E13595" s="98">
        <v>1380924</v>
      </c>
      <c r="F13595" s="98"/>
      <c r="G13595" s="127" t="s">
        <v>10037</v>
      </c>
      <c r="H13595" s="128">
        <v>0</v>
      </c>
      <c r="I13595" s="128">
        <v>8618.27</v>
      </c>
      <c r="J13595" s="129">
        <v>8618.27</v>
      </c>
      <c r="K13595" s="101" t="s">
        <v>1388</v>
      </c>
    </row>
    <row r="13596" spans="1:11" ht="56.25" customHeight="1">
      <c r="A13596" s="98" t="s">
        <v>644</v>
      </c>
      <c r="B13596" s="125" t="s">
        <v>9703</v>
      </c>
      <c r="C13596" s="126">
        <v>42510</v>
      </c>
      <c r="D13596" s="98" t="s">
        <v>3</v>
      </c>
      <c r="E13596" s="98">
        <v>1380928</v>
      </c>
      <c r="F13596" s="98"/>
      <c r="G13596" s="127" t="s">
        <v>10038</v>
      </c>
      <c r="H13596" s="128">
        <v>0</v>
      </c>
      <c r="I13596" s="128">
        <v>9286</v>
      </c>
      <c r="J13596" s="129">
        <v>9286</v>
      </c>
      <c r="K13596" s="101" t="s">
        <v>1388</v>
      </c>
    </row>
    <row r="13597" spans="1:11" ht="56.25" customHeight="1">
      <c r="A13597" s="98" t="s">
        <v>644</v>
      </c>
      <c r="B13597" s="125" t="s">
        <v>9703</v>
      </c>
      <c r="C13597" s="126">
        <v>42510</v>
      </c>
      <c r="D13597" s="98" t="s">
        <v>3</v>
      </c>
      <c r="E13597" s="98">
        <v>1380929</v>
      </c>
      <c r="F13597" s="98"/>
      <c r="G13597" s="127" t="s">
        <v>10039</v>
      </c>
      <c r="H13597" s="128">
        <v>0</v>
      </c>
      <c r="I13597" s="128">
        <v>137.18</v>
      </c>
      <c r="J13597" s="129">
        <v>137.18</v>
      </c>
      <c r="K13597" s="101" t="s">
        <v>1388</v>
      </c>
    </row>
    <row r="13598" spans="1:11" ht="56.25" customHeight="1">
      <c r="A13598" s="98" t="s">
        <v>644</v>
      </c>
      <c r="B13598" s="125" t="s">
        <v>9703</v>
      </c>
      <c r="C13598" s="126">
        <v>42510</v>
      </c>
      <c r="D13598" s="98" t="s">
        <v>3</v>
      </c>
      <c r="E13598" s="98">
        <v>1380930</v>
      </c>
      <c r="F13598" s="98"/>
      <c r="G13598" s="127" t="s">
        <v>10040</v>
      </c>
      <c r="H13598" s="128">
        <v>0</v>
      </c>
      <c r="I13598" s="128">
        <v>5532.1500000000005</v>
      </c>
      <c r="J13598" s="129">
        <v>5532.1500000000005</v>
      </c>
      <c r="K13598" s="101" t="s">
        <v>1388</v>
      </c>
    </row>
    <row r="13599" spans="1:11" ht="56.25" customHeight="1">
      <c r="A13599" s="98" t="s">
        <v>644</v>
      </c>
      <c r="B13599" s="125" t="s">
        <v>9703</v>
      </c>
      <c r="C13599" s="126">
        <v>42513</v>
      </c>
      <c r="D13599" s="98" t="s">
        <v>3</v>
      </c>
      <c r="E13599" s="98">
        <v>1381287</v>
      </c>
      <c r="F13599" s="98"/>
      <c r="G13599" s="127" t="s">
        <v>10051</v>
      </c>
      <c r="H13599" s="128">
        <v>0</v>
      </c>
      <c r="I13599" s="128">
        <v>264799.39</v>
      </c>
      <c r="J13599" s="129">
        <v>264799.39</v>
      </c>
      <c r="K13599" s="101" t="s">
        <v>1388</v>
      </c>
    </row>
    <row r="13600" spans="1:11" ht="56.25" customHeight="1">
      <c r="A13600" s="98" t="s">
        <v>644</v>
      </c>
      <c r="B13600" s="125" t="s">
        <v>9703</v>
      </c>
      <c r="C13600" s="126">
        <v>42514</v>
      </c>
      <c r="D13600" s="98" t="s">
        <v>3</v>
      </c>
      <c r="E13600" s="98">
        <v>1381748</v>
      </c>
      <c r="F13600" s="98"/>
      <c r="G13600" s="127" t="s">
        <v>10078</v>
      </c>
      <c r="H13600" s="128">
        <v>0</v>
      </c>
      <c r="I13600" s="128">
        <v>8581.15</v>
      </c>
      <c r="J13600" s="129">
        <v>8581.15</v>
      </c>
      <c r="K13600" s="101" t="s">
        <v>1388</v>
      </c>
    </row>
    <row r="13601" spans="1:11" ht="56.25" customHeight="1">
      <c r="A13601" s="98" t="s">
        <v>644</v>
      </c>
      <c r="B13601" s="125" t="s">
        <v>9703</v>
      </c>
      <c r="C13601" s="126">
        <v>42515</v>
      </c>
      <c r="D13601" s="98" t="s">
        <v>3</v>
      </c>
      <c r="E13601" s="98">
        <v>1382129</v>
      </c>
      <c r="F13601" s="98"/>
      <c r="G13601" s="127" t="s">
        <v>10105</v>
      </c>
      <c r="H13601" s="128">
        <v>0</v>
      </c>
      <c r="I13601" s="128">
        <v>370.38</v>
      </c>
      <c r="J13601" s="129">
        <v>370.38</v>
      </c>
      <c r="K13601" s="101" t="s">
        <v>1388</v>
      </c>
    </row>
    <row r="13602" spans="1:11" ht="56.25" customHeight="1">
      <c r="A13602" s="98" t="s">
        <v>644</v>
      </c>
      <c r="B13602" s="125" t="s">
        <v>9703</v>
      </c>
      <c r="C13602" s="126">
        <v>42515</v>
      </c>
      <c r="D13602" s="98" t="s">
        <v>3</v>
      </c>
      <c r="E13602" s="98">
        <v>1382131</v>
      </c>
      <c r="F13602" s="98"/>
      <c r="G13602" s="127" t="s">
        <v>10106</v>
      </c>
      <c r="H13602" s="128">
        <v>0</v>
      </c>
      <c r="I13602" s="128">
        <v>71.83</v>
      </c>
      <c r="J13602" s="129">
        <v>71.83</v>
      </c>
      <c r="K13602" s="101" t="s">
        <v>1388</v>
      </c>
    </row>
    <row r="13603" spans="1:11" ht="56.25" customHeight="1">
      <c r="A13603" s="98" t="s">
        <v>644</v>
      </c>
      <c r="B13603" s="125" t="s">
        <v>9703</v>
      </c>
      <c r="C13603" s="126">
        <v>42517</v>
      </c>
      <c r="D13603" s="98" t="s">
        <v>3</v>
      </c>
      <c r="E13603" s="98">
        <v>1382535</v>
      </c>
      <c r="F13603" s="98"/>
      <c r="G13603" s="127" t="s">
        <v>10139</v>
      </c>
      <c r="H13603" s="128">
        <v>0</v>
      </c>
      <c r="I13603" s="128">
        <v>1167.1500000000001</v>
      </c>
      <c r="J13603" s="129">
        <v>1167.1500000000001</v>
      </c>
      <c r="K13603" s="101" t="s">
        <v>1388</v>
      </c>
    </row>
    <row r="13604" spans="1:11" ht="56.25" customHeight="1">
      <c r="A13604" s="98" t="s">
        <v>644</v>
      </c>
      <c r="B13604" s="125" t="s">
        <v>9703</v>
      </c>
      <c r="C13604" s="126">
        <v>42517</v>
      </c>
      <c r="D13604" s="98" t="s">
        <v>3</v>
      </c>
      <c r="E13604" s="98">
        <v>1382540</v>
      </c>
      <c r="F13604" s="98"/>
      <c r="G13604" s="127" t="s">
        <v>10140</v>
      </c>
      <c r="H13604" s="128">
        <v>0</v>
      </c>
      <c r="I13604" s="128">
        <v>109.18</v>
      </c>
      <c r="J13604" s="129">
        <v>109.18</v>
      </c>
      <c r="K13604" s="101" t="s">
        <v>1388</v>
      </c>
    </row>
    <row r="13605" spans="1:11" ht="56.25" customHeight="1">
      <c r="A13605" s="98" t="s">
        <v>644</v>
      </c>
      <c r="B13605" s="125" t="s">
        <v>9703</v>
      </c>
      <c r="C13605" s="126">
        <v>42517</v>
      </c>
      <c r="D13605" s="98" t="s">
        <v>3</v>
      </c>
      <c r="E13605" s="98">
        <v>1382543</v>
      </c>
      <c r="F13605" s="98"/>
      <c r="G13605" s="127" t="s">
        <v>10141</v>
      </c>
      <c r="H13605" s="128">
        <v>0</v>
      </c>
      <c r="I13605" s="128">
        <v>27.18</v>
      </c>
      <c r="J13605" s="129">
        <v>27.18</v>
      </c>
      <c r="K13605" s="101" t="s">
        <v>1388</v>
      </c>
    </row>
    <row r="13606" spans="1:11" ht="56.25" customHeight="1">
      <c r="A13606" s="98" t="s">
        <v>644</v>
      </c>
      <c r="B13606" s="125" t="s">
        <v>9703</v>
      </c>
      <c r="C13606" s="126">
        <v>42517</v>
      </c>
      <c r="D13606" s="98" t="s">
        <v>3</v>
      </c>
      <c r="E13606" s="98">
        <v>1382548</v>
      </c>
      <c r="F13606" s="98"/>
      <c r="G13606" s="127" t="s">
        <v>10142</v>
      </c>
      <c r="H13606" s="128">
        <v>0</v>
      </c>
      <c r="I13606" s="128">
        <v>8.5500000000000007</v>
      </c>
      <c r="J13606" s="129">
        <v>8.5500000000000007</v>
      </c>
      <c r="K13606" s="101" t="s">
        <v>1388</v>
      </c>
    </row>
    <row r="13607" spans="1:11" ht="56.25" customHeight="1">
      <c r="A13607" s="98" t="s">
        <v>644</v>
      </c>
      <c r="B13607" s="125" t="s">
        <v>9703</v>
      </c>
      <c r="C13607" s="126">
        <v>42517</v>
      </c>
      <c r="D13607" s="98" t="s">
        <v>3</v>
      </c>
      <c r="E13607" s="98">
        <v>1382552</v>
      </c>
      <c r="F13607" s="98"/>
      <c r="G13607" s="127" t="s">
        <v>10143</v>
      </c>
      <c r="H13607" s="128">
        <v>0</v>
      </c>
      <c r="I13607" s="128">
        <v>3660.31</v>
      </c>
      <c r="J13607" s="129">
        <v>3660.31</v>
      </c>
      <c r="K13607" s="101" t="s">
        <v>1388</v>
      </c>
    </row>
    <row r="13608" spans="1:11" ht="56.25" customHeight="1">
      <c r="A13608" s="98" t="s">
        <v>644</v>
      </c>
      <c r="B13608" s="125" t="s">
        <v>9703</v>
      </c>
      <c r="C13608" s="126">
        <v>42517</v>
      </c>
      <c r="D13608" s="98" t="s">
        <v>3</v>
      </c>
      <c r="E13608" s="98">
        <v>1382603</v>
      </c>
      <c r="F13608" s="98"/>
      <c r="G13608" s="127" t="s">
        <v>10149</v>
      </c>
      <c r="H13608" s="128">
        <v>0</v>
      </c>
      <c r="I13608" s="128">
        <v>32.340000000000003</v>
      </c>
      <c r="J13608" s="129">
        <v>32.340000000000003</v>
      </c>
      <c r="K13608" s="101" t="s">
        <v>1388</v>
      </c>
    </row>
    <row r="13609" spans="1:11" ht="56.25" customHeight="1">
      <c r="A13609" s="98" t="s">
        <v>644</v>
      </c>
      <c r="B13609" s="125" t="s">
        <v>9703</v>
      </c>
      <c r="C13609" s="126">
        <v>42520</v>
      </c>
      <c r="D13609" s="98" t="s">
        <v>3</v>
      </c>
      <c r="E13609" s="98">
        <v>1382991</v>
      </c>
      <c r="F13609" s="98"/>
      <c r="G13609" s="127" t="s">
        <v>10192</v>
      </c>
      <c r="H13609" s="128">
        <v>0</v>
      </c>
      <c r="I13609" s="128">
        <v>213.84</v>
      </c>
      <c r="J13609" s="129">
        <v>213.84</v>
      </c>
      <c r="K13609" s="101" t="s">
        <v>1388</v>
      </c>
    </row>
    <row r="13610" spans="1:11" ht="56.25" customHeight="1">
      <c r="A13610" s="98" t="s">
        <v>644</v>
      </c>
      <c r="B13610" s="125" t="s">
        <v>9703</v>
      </c>
      <c r="C13610" s="126">
        <v>42520</v>
      </c>
      <c r="D13610" s="98" t="s">
        <v>3</v>
      </c>
      <c r="E13610" s="98">
        <v>1382993</v>
      </c>
      <c r="F13610" s="98"/>
      <c r="G13610" s="127" t="s">
        <v>10193</v>
      </c>
      <c r="H13610" s="128">
        <v>0</v>
      </c>
      <c r="I13610" s="128">
        <v>213.84</v>
      </c>
      <c r="J13610" s="129">
        <v>213.84</v>
      </c>
      <c r="K13610" s="101" t="s">
        <v>1388</v>
      </c>
    </row>
    <row r="13611" spans="1:11" ht="56.25" customHeight="1">
      <c r="A13611" s="98" t="s">
        <v>644</v>
      </c>
      <c r="B13611" s="125" t="s">
        <v>9703</v>
      </c>
      <c r="C13611" s="126">
        <v>42520</v>
      </c>
      <c r="D13611" s="98" t="s">
        <v>3</v>
      </c>
      <c r="E13611" s="98">
        <v>1382995</v>
      </c>
      <c r="F13611" s="98"/>
      <c r="G13611" s="127" t="s">
        <v>10194</v>
      </c>
      <c r="H13611" s="128">
        <v>0</v>
      </c>
      <c r="I13611" s="128">
        <v>213.84</v>
      </c>
      <c r="J13611" s="129">
        <v>213.84</v>
      </c>
      <c r="K13611" s="101" t="s">
        <v>1388</v>
      </c>
    </row>
    <row r="13612" spans="1:11" ht="56.25" customHeight="1">
      <c r="A13612" s="98" t="s">
        <v>644</v>
      </c>
      <c r="B13612" s="125" t="s">
        <v>9703</v>
      </c>
      <c r="C13612" s="126">
        <v>42520</v>
      </c>
      <c r="D13612" s="98" t="s">
        <v>3</v>
      </c>
      <c r="E13612" s="98">
        <v>1382999</v>
      </c>
      <c r="F13612" s="98"/>
      <c r="G13612" s="127" t="s">
        <v>10195</v>
      </c>
      <c r="H13612" s="128">
        <v>0</v>
      </c>
      <c r="I13612" s="128">
        <v>3660.31</v>
      </c>
      <c r="J13612" s="129">
        <v>3660.31</v>
      </c>
      <c r="K13612" s="101" t="s">
        <v>1388</v>
      </c>
    </row>
    <row r="13613" spans="1:11" ht="56.25" customHeight="1">
      <c r="A13613" s="98" t="s">
        <v>644</v>
      </c>
      <c r="B13613" s="125" t="s">
        <v>9703</v>
      </c>
      <c r="C13613" s="126">
        <v>42520</v>
      </c>
      <c r="D13613" s="98" t="s">
        <v>3</v>
      </c>
      <c r="E13613" s="98">
        <v>1383001</v>
      </c>
      <c r="F13613" s="98"/>
      <c r="G13613" s="127" t="s">
        <v>10196</v>
      </c>
      <c r="H13613" s="128">
        <v>0</v>
      </c>
      <c r="I13613" s="128">
        <v>777.09</v>
      </c>
      <c r="J13613" s="129">
        <v>777.09</v>
      </c>
      <c r="K13613" s="101" t="s">
        <v>1388</v>
      </c>
    </row>
    <row r="13614" spans="1:11" ht="56.25" customHeight="1">
      <c r="A13614" s="98" t="s">
        <v>644</v>
      </c>
      <c r="B13614" s="125" t="s">
        <v>9703</v>
      </c>
      <c r="C13614" s="126">
        <v>42521</v>
      </c>
      <c r="D13614" s="98" t="s">
        <v>3</v>
      </c>
      <c r="E13614" s="98">
        <v>1383382</v>
      </c>
      <c r="F13614" s="98"/>
      <c r="G13614" s="127" t="s">
        <v>10221</v>
      </c>
      <c r="H13614" s="128">
        <v>0</v>
      </c>
      <c r="I13614" s="128">
        <v>66.77</v>
      </c>
      <c r="J13614" s="129">
        <v>66.77</v>
      </c>
      <c r="K13614" s="101" t="s">
        <v>1388</v>
      </c>
    </row>
    <row r="13615" spans="1:11" ht="56.25" customHeight="1">
      <c r="A13615" s="98" t="s">
        <v>644</v>
      </c>
      <c r="B13615" s="125" t="s">
        <v>9703</v>
      </c>
      <c r="C13615" s="126">
        <v>42521</v>
      </c>
      <c r="D13615" s="98" t="s">
        <v>3</v>
      </c>
      <c r="E13615" s="98">
        <v>1383384</v>
      </c>
      <c r="F13615" s="98"/>
      <c r="G13615" s="127" t="s">
        <v>10222</v>
      </c>
      <c r="H13615" s="128">
        <v>0</v>
      </c>
      <c r="I13615" s="128">
        <v>161.55000000000001</v>
      </c>
      <c r="J13615" s="129">
        <v>161.55000000000001</v>
      </c>
      <c r="K13615" s="101" t="s">
        <v>1388</v>
      </c>
    </row>
    <row r="13616" spans="1:11" ht="56.25" customHeight="1">
      <c r="A13616" s="98" t="s">
        <v>644</v>
      </c>
      <c r="B13616" s="125" t="s">
        <v>9703</v>
      </c>
      <c r="C13616" s="126">
        <v>42521</v>
      </c>
      <c r="D13616" s="98" t="s">
        <v>3</v>
      </c>
      <c r="E13616" s="98">
        <v>1383386</v>
      </c>
      <c r="F13616" s="98"/>
      <c r="G13616" s="127" t="s">
        <v>10224</v>
      </c>
      <c r="H13616" s="128">
        <v>0</v>
      </c>
      <c r="I13616" s="128">
        <v>185.97</v>
      </c>
      <c r="J13616" s="129">
        <v>185.97</v>
      </c>
      <c r="K13616" s="101" t="s">
        <v>1388</v>
      </c>
    </row>
    <row r="13617" spans="1:11" ht="56.25" customHeight="1">
      <c r="A13617" s="98" t="s">
        <v>644</v>
      </c>
      <c r="B13617" s="125" t="s">
        <v>9703</v>
      </c>
      <c r="C13617" s="126">
        <v>42521</v>
      </c>
      <c r="D13617" s="98" t="s">
        <v>3</v>
      </c>
      <c r="E13617" s="98">
        <v>1383387</v>
      </c>
      <c r="F13617" s="98"/>
      <c r="G13617" s="127" t="s">
        <v>10225</v>
      </c>
      <c r="H13617" s="128">
        <v>0</v>
      </c>
      <c r="I13617" s="128">
        <v>1498.05</v>
      </c>
      <c r="J13617" s="129">
        <v>1498.05</v>
      </c>
      <c r="K13617" s="101" t="s">
        <v>1388</v>
      </c>
    </row>
    <row r="13618" spans="1:11" ht="56.25" customHeight="1">
      <c r="A13618" s="98" t="s">
        <v>644</v>
      </c>
      <c r="B13618" s="125" t="s">
        <v>9703</v>
      </c>
      <c r="C13618" s="126">
        <v>42522</v>
      </c>
      <c r="D13618" s="98" t="s">
        <v>3</v>
      </c>
      <c r="E13618" s="98">
        <v>1383818</v>
      </c>
      <c r="F13618" s="98"/>
      <c r="G13618" s="127" t="s">
        <v>10250</v>
      </c>
      <c r="H13618" s="128">
        <v>0</v>
      </c>
      <c r="I13618" s="128">
        <v>1225.7</v>
      </c>
      <c r="J13618" s="129">
        <v>1225.7</v>
      </c>
      <c r="K13618" s="101" t="s">
        <v>1388</v>
      </c>
    </row>
    <row r="13619" spans="1:11" ht="56.25" customHeight="1">
      <c r="A13619" s="98" t="s">
        <v>644</v>
      </c>
      <c r="B13619" s="125" t="s">
        <v>9703</v>
      </c>
      <c r="C13619" s="126">
        <v>42522</v>
      </c>
      <c r="D13619" s="98" t="s">
        <v>3</v>
      </c>
      <c r="E13619" s="98">
        <v>1383820</v>
      </c>
      <c r="F13619" s="98"/>
      <c r="G13619" s="127" t="s">
        <v>10251</v>
      </c>
      <c r="H13619" s="128">
        <v>0</v>
      </c>
      <c r="I13619" s="128">
        <v>2114.86</v>
      </c>
      <c r="J13619" s="129">
        <v>2114.86</v>
      </c>
      <c r="K13619" s="101" t="s">
        <v>1388</v>
      </c>
    </row>
    <row r="13620" spans="1:11" ht="56.25" customHeight="1">
      <c r="A13620" s="98" t="s">
        <v>644</v>
      </c>
      <c r="B13620" s="125" t="s">
        <v>9703</v>
      </c>
      <c r="C13620" s="126">
        <v>42522</v>
      </c>
      <c r="D13620" s="98" t="s">
        <v>3</v>
      </c>
      <c r="E13620" s="98">
        <v>1383822</v>
      </c>
      <c r="F13620" s="98"/>
      <c r="G13620" s="127" t="s">
        <v>10253</v>
      </c>
      <c r="H13620" s="128">
        <v>0</v>
      </c>
      <c r="I13620" s="128">
        <v>5344.22</v>
      </c>
      <c r="J13620" s="129">
        <v>5344.22</v>
      </c>
      <c r="K13620" s="101" t="s">
        <v>1388</v>
      </c>
    </row>
    <row r="13621" spans="1:11" ht="56.25" customHeight="1">
      <c r="A13621" s="98" t="s">
        <v>644</v>
      </c>
      <c r="B13621" s="125" t="s">
        <v>656</v>
      </c>
      <c r="C13621" s="126">
        <v>42524</v>
      </c>
      <c r="D13621" s="98" t="s">
        <v>3</v>
      </c>
      <c r="E13621" s="98">
        <v>1384806</v>
      </c>
      <c r="F13621" s="98"/>
      <c r="G13621" s="127" t="s">
        <v>13918</v>
      </c>
      <c r="H13621" s="128">
        <v>0</v>
      </c>
      <c r="I13621" s="128">
        <v>21.81</v>
      </c>
      <c r="J13621" s="129">
        <v>21.81</v>
      </c>
      <c r="K13621" s="101" t="s">
        <v>1388</v>
      </c>
    </row>
    <row r="13622" spans="1:11" ht="56.25" customHeight="1">
      <c r="A13622" s="98" t="s">
        <v>644</v>
      </c>
      <c r="B13622" s="125" t="s">
        <v>9703</v>
      </c>
      <c r="C13622" s="126">
        <v>42528</v>
      </c>
      <c r="D13622" s="98" t="s">
        <v>3</v>
      </c>
      <c r="E13622" s="98">
        <v>1386119</v>
      </c>
      <c r="F13622" s="98"/>
      <c r="G13622" s="127" t="s">
        <v>10393</v>
      </c>
      <c r="H13622" s="128">
        <v>0</v>
      </c>
      <c r="I13622" s="128">
        <v>4260.7700000000004</v>
      </c>
      <c r="J13622" s="129">
        <v>4260.7700000000004</v>
      </c>
      <c r="K13622" s="101" t="s">
        <v>1388</v>
      </c>
    </row>
    <row r="13623" spans="1:11" ht="56.25" customHeight="1">
      <c r="A13623" s="98" t="s">
        <v>644</v>
      </c>
      <c r="B13623" s="125" t="s">
        <v>9703</v>
      </c>
      <c r="C13623" s="126">
        <v>42528</v>
      </c>
      <c r="D13623" s="98" t="s">
        <v>3</v>
      </c>
      <c r="E13623" s="98">
        <v>1386123</v>
      </c>
      <c r="F13623" s="98"/>
      <c r="G13623" s="127" t="s">
        <v>10394</v>
      </c>
      <c r="H13623" s="128">
        <v>0</v>
      </c>
      <c r="I13623" s="128">
        <v>806.18000000000006</v>
      </c>
      <c r="J13623" s="129">
        <v>806.18000000000006</v>
      </c>
      <c r="K13623" s="101" t="s">
        <v>1388</v>
      </c>
    </row>
    <row r="13624" spans="1:11" ht="56.25" customHeight="1">
      <c r="A13624" s="98" t="s">
        <v>644</v>
      </c>
      <c r="B13624" s="125" t="s">
        <v>9703</v>
      </c>
      <c r="C13624" s="126">
        <v>42529</v>
      </c>
      <c r="D13624" s="98" t="s">
        <v>3</v>
      </c>
      <c r="E13624" s="98">
        <v>1386601</v>
      </c>
      <c r="F13624" s="98"/>
      <c r="G13624" s="127" t="s">
        <v>10439</v>
      </c>
      <c r="H13624" s="128">
        <v>0</v>
      </c>
      <c r="I13624" s="128">
        <v>3851.37</v>
      </c>
      <c r="J13624" s="129">
        <v>3851.37</v>
      </c>
      <c r="K13624" s="101" t="s">
        <v>1388</v>
      </c>
    </row>
    <row r="13625" spans="1:11" ht="56.25" customHeight="1">
      <c r="A13625" s="98" t="s">
        <v>644</v>
      </c>
      <c r="B13625" s="125" t="s">
        <v>9703</v>
      </c>
      <c r="C13625" s="126">
        <v>42529</v>
      </c>
      <c r="D13625" s="98" t="s">
        <v>3</v>
      </c>
      <c r="E13625" s="98">
        <v>1386602</v>
      </c>
      <c r="F13625" s="98"/>
      <c r="G13625" s="127" t="s">
        <v>10440</v>
      </c>
      <c r="H13625" s="128">
        <v>0</v>
      </c>
      <c r="I13625" s="128">
        <v>3851.37</v>
      </c>
      <c r="J13625" s="129">
        <v>3851.37</v>
      </c>
      <c r="K13625" s="101" t="s">
        <v>1388</v>
      </c>
    </row>
    <row r="13626" spans="1:11" ht="56.25" customHeight="1">
      <c r="A13626" s="98" t="s">
        <v>644</v>
      </c>
      <c r="B13626" s="125" t="s">
        <v>9703</v>
      </c>
      <c r="C13626" s="126">
        <v>42530</v>
      </c>
      <c r="D13626" s="98" t="s">
        <v>3</v>
      </c>
      <c r="E13626" s="98">
        <v>1386875</v>
      </c>
      <c r="F13626" s="98"/>
      <c r="G13626" s="127" t="s">
        <v>10454</v>
      </c>
      <c r="H13626" s="128">
        <v>0</v>
      </c>
      <c r="I13626" s="128">
        <v>5871</v>
      </c>
      <c r="J13626" s="129">
        <v>5871</v>
      </c>
      <c r="K13626" s="101" t="s">
        <v>1388</v>
      </c>
    </row>
    <row r="13627" spans="1:11" ht="56.25" customHeight="1">
      <c r="A13627" s="98" t="s">
        <v>644</v>
      </c>
      <c r="B13627" s="125" t="s">
        <v>9703</v>
      </c>
      <c r="C13627" s="126">
        <v>42530</v>
      </c>
      <c r="D13627" s="98" t="s">
        <v>3</v>
      </c>
      <c r="E13627" s="98">
        <v>1386877</v>
      </c>
      <c r="F13627" s="98"/>
      <c r="G13627" s="127" t="s">
        <v>10456</v>
      </c>
      <c r="H13627" s="128">
        <v>0</v>
      </c>
      <c r="I13627" s="128">
        <v>5496.14</v>
      </c>
      <c r="J13627" s="129">
        <v>5496.14</v>
      </c>
      <c r="K13627" s="101" t="s">
        <v>1388</v>
      </c>
    </row>
    <row r="13628" spans="1:11" ht="56.25" customHeight="1">
      <c r="A13628" s="98" t="s">
        <v>644</v>
      </c>
      <c r="B13628" s="125" t="s">
        <v>9703</v>
      </c>
      <c r="C13628" s="126">
        <v>42530</v>
      </c>
      <c r="D13628" s="98" t="s">
        <v>3</v>
      </c>
      <c r="E13628" s="98">
        <v>1386880</v>
      </c>
      <c r="F13628" s="98"/>
      <c r="G13628" s="127" t="s">
        <v>10458</v>
      </c>
      <c r="H13628" s="128">
        <v>0</v>
      </c>
      <c r="I13628" s="128">
        <v>5496.14</v>
      </c>
      <c r="J13628" s="129">
        <v>5496.14</v>
      </c>
      <c r="K13628" s="101" t="s">
        <v>1388</v>
      </c>
    </row>
    <row r="13629" spans="1:11" ht="56.25" customHeight="1">
      <c r="A13629" s="98" t="s">
        <v>644</v>
      </c>
      <c r="B13629" s="125" t="s">
        <v>9703</v>
      </c>
      <c r="C13629" s="126">
        <v>42530</v>
      </c>
      <c r="D13629" s="98" t="s">
        <v>3</v>
      </c>
      <c r="E13629" s="98">
        <v>1386883</v>
      </c>
      <c r="F13629" s="98"/>
      <c r="G13629" s="127" t="s">
        <v>10460</v>
      </c>
      <c r="H13629" s="128">
        <v>0</v>
      </c>
      <c r="I13629" s="128">
        <v>6262.1100000000006</v>
      </c>
      <c r="J13629" s="129">
        <v>6262.1100000000006</v>
      </c>
      <c r="K13629" s="101" t="s">
        <v>1388</v>
      </c>
    </row>
    <row r="13630" spans="1:11" ht="56.25" customHeight="1">
      <c r="A13630" s="98" t="s">
        <v>644</v>
      </c>
      <c r="B13630" s="125" t="s">
        <v>9703</v>
      </c>
      <c r="C13630" s="126">
        <v>42530</v>
      </c>
      <c r="D13630" s="98" t="s">
        <v>3</v>
      </c>
      <c r="E13630" s="98">
        <v>1386886</v>
      </c>
      <c r="F13630" s="98"/>
      <c r="G13630" s="127" t="s">
        <v>10462</v>
      </c>
      <c r="H13630" s="128">
        <v>0</v>
      </c>
      <c r="I13630" s="128">
        <v>3319.21</v>
      </c>
      <c r="J13630" s="129">
        <v>3319.21</v>
      </c>
      <c r="K13630" s="101" t="s">
        <v>1388</v>
      </c>
    </row>
    <row r="13631" spans="1:11" ht="56.25" customHeight="1">
      <c r="A13631" s="98" t="s">
        <v>644</v>
      </c>
      <c r="B13631" s="125" t="s">
        <v>9703</v>
      </c>
      <c r="C13631" s="126">
        <v>42534</v>
      </c>
      <c r="D13631" s="98" t="s">
        <v>3</v>
      </c>
      <c r="E13631" s="98">
        <v>1388173</v>
      </c>
      <c r="F13631" s="98"/>
      <c r="G13631" s="127" t="s">
        <v>10529</v>
      </c>
      <c r="H13631" s="128">
        <v>0</v>
      </c>
      <c r="I13631" s="128">
        <v>2590.77</v>
      </c>
      <c r="J13631" s="129">
        <v>2590.77</v>
      </c>
      <c r="K13631" s="101" t="s">
        <v>1388</v>
      </c>
    </row>
    <row r="13632" spans="1:11" ht="56.25" customHeight="1">
      <c r="A13632" s="98" t="s">
        <v>644</v>
      </c>
      <c r="B13632" s="125" t="s">
        <v>9703</v>
      </c>
      <c r="C13632" s="126">
        <v>42534</v>
      </c>
      <c r="D13632" s="98" t="s">
        <v>3</v>
      </c>
      <c r="E13632" s="98">
        <v>1388175</v>
      </c>
      <c r="F13632" s="98"/>
      <c r="G13632" s="127" t="s">
        <v>10530</v>
      </c>
      <c r="H13632" s="128">
        <v>0</v>
      </c>
      <c r="I13632" s="128">
        <v>1037.05</v>
      </c>
      <c r="J13632" s="129">
        <v>1037.05</v>
      </c>
      <c r="K13632" s="101" t="s">
        <v>1388</v>
      </c>
    </row>
    <row r="13633" spans="1:11" ht="56.25" customHeight="1">
      <c r="A13633" s="98" t="s">
        <v>644</v>
      </c>
      <c r="B13633" s="125" t="s">
        <v>9703</v>
      </c>
      <c r="C13633" s="126">
        <v>42534</v>
      </c>
      <c r="D13633" s="98" t="s">
        <v>3</v>
      </c>
      <c r="E13633" s="98">
        <v>1388177</v>
      </c>
      <c r="F13633" s="98"/>
      <c r="G13633" s="127" t="s">
        <v>10531</v>
      </c>
      <c r="H13633" s="128">
        <v>0</v>
      </c>
      <c r="I13633" s="128">
        <v>407.15000000000003</v>
      </c>
      <c r="J13633" s="129">
        <v>407.15000000000003</v>
      </c>
      <c r="K13633" s="101" t="s">
        <v>1388</v>
      </c>
    </row>
    <row r="13634" spans="1:11" ht="56.25" customHeight="1">
      <c r="A13634" s="98" t="s">
        <v>644</v>
      </c>
      <c r="B13634" s="125" t="s">
        <v>9703</v>
      </c>
      <c r="C13634" s="126">
        <v>42534</v>
      </c>
      <c r="D13634" s="98" t="s">
        <v>3</v>
      </c>
      <c r="E13634" s="98">
        <v>1388182</v>
      </c>
      <c r="F13634" s="98"/>
      <c r="G13634" s="127" t="s">
        <v>10534</v>
      </c>
      <c r="H13634" s="128">
        <v>0</v>
      </c>
      <c r="I13634" s="128">
        <v>1843.56</v>
      </c>
      <c r="J13634" s="129">
        <v>1843.56</v>
      </c>
      <c r="K13634" s="101" t="s">
        <v>1388</v>
      </c>
    </row>
    <row r="13635" spans="1:11" ht="56.25" customHeight="1">
      <c r="A13635" s="98" t="s">
        <v>644</v>
      </c>
      <c r="B13635" s="125" t="s">
        <v>9703</v>
      </c>
      <c r="C13635" s="126">
        <v>42541</v>
      </c>
      <c r="D13635" s="98" t="s">
        <v>3</v>
      </c>
      <c r="E13635" s="98">
        <v>1390405</v>
      </c>
      <c r="F13635" s="98"/>
      <c r="G13635" s="127" t="s">
        <v>10701</v>
      </c>
      <c r="H13635" s="128">
        <v>0</v>
      </c>
      <c r="I13635" s="128">
        <v>116.46000000000001</v>
      </c>
      <c r="J13635" s="129">
        <v>116.46000000000001</v>
      </c>
      <c r="K13635" s="101" t="s">
        <v>1388</v>
      </c>
    </row>
    <row r="13636" spans="1:11" ht="56.25" customHeight="1">
      <c r="A13636" s="98" t="s">
        <v>644</v>
      </c>
      <c r="B13636" s="125" t="s">
        <v>9703</v>
      </c>
      <c r="C13636" s="126">
        <v>42541</v>
      </c>
      <c r="D13636" s="98" t="s">
        <v>3</v>
      </c>
      <c r="E13636" s="98">
        <v>1390411</v>
      </c>
      <c r="F13636" s="98"/>
      <c r="G13636" s="127" t="s">
        <v>10702</v>
      </c>
      <c r="H13636" s="128">
        <v>0</v>
      </c>
      <c r="I13636" s="128">
        <v>3938.92</v>
      </c>
      <c r="J13636" s="129">
        <v>3938.92</v>
      </c>
      <c r="K13636" s="101" t="s">
        <v>1388</v>
      </c>
    </row>
    <row r="13637" spans="1:11" ht="56.25" customHeight="1">
      <c r="A13637" s="98" t="s">
        <v>644</v>
      </c>
      <c r="B13637" s="125" t="s">
        <v>9703</v>
      </c>
      <c r="C13637" s="126">
        <v>42541</v>
      </c>
      <c r="D13637" s="98" t="s">
        <v>3</v>
      </c>
      <c r="E13637" s="98">
        <v>1390413</v>
      </c>
      <c r="F13637" s="98"/>
      <c r="G13637" s="127" t="s">
        <v>10703</v>
      </c>
      <c r="H13637" s="128">
        <v>0</v>
      </c>
      <c r="I13637" s="128">
        <v>1850.7</v>
      </c>
      <c r="J13637" s="129">
        <v>1850.7</v>
      </c>
      <c r="K13637" s="101" t="s">
        <v>1388</v>
      </c>
    </row>
    <row r="13638" spans="1:11" ht="56.25" customHeight="1">
      <c r="A13638" s="98" t="s">
        <v>644</v>
      </c>
      <c r="B13638" s="125" t="s">
        <v>9703</v>
      </c>
      <c r="C13638" s="126">
        <v>42541</v>
      </c>
      <c r="D13638" s="98" t="s">
        <v>3</v>
      </c>
      <c r="E13638" s="98">
        <v>1390420</v>
      </c>
      <c r="F13638" s="98"/>
      <c r="G13638" s="127" t="s">
        <v>10704</v>
      </c>
      <c r="H13638" s="128">
        <v>0</v>
      </c>
      <c r="I13638" s="128">
        <v>137.16</v>
      </c>
      <c r="J13638" s="129">
        <v>137.16</v>
      </c>
      <c r="K13638" s="101" t="s">
        <v>1388</v>
      </c>
    </row>
    <row r="13639" spans="1:11" ht="56.25" customHeight="1">
      <c r="A13639" s="98" t="s">
        <v>644</v>
      </c>
      <c r="B13639" s="125" t="s">
        <v>9703</v>
      </c>
      <c r="C13639" s="126">
        <v>42544</v>
      </c>
      <c r="D13639" s="98" t="s">
        <v>3</v>
      </c>
      <c r="E13639" s="98">
        <v>1391384</v>
      </c>
      <c r="F13639" s="98"/>
      <c r="G13639" s="127" t="s">
        <v>10779</v>
      </c>
      <c r="H13639" s="128">
        <v>0</v>
      </c>
      <c r="I13639" s="128">
        <v>3849.65</v>
      </c>
      <c r="J13639" s="129">
        <v>3849.65</v>
      </c>
      <c r="K13639" s="101" t="s">
        <v>1388</v>
      </c>
    </row>
    <row r="13640" spans="1:11" ht="56.25" customHeight="1">
      <c r="A13640" s="98" t="s">
        <v>644</v>
      </c>
      <c r="B13640" s="125" t="s">
        <v>9703</v>
      </c>
      <c r="C13640" s="126">
        <v>42544</v>
      </c>
      <c r="D13640" s="98" t="s">
        <v>3</v>
      </c>
      <c r="E13640" s="98">
        <v>1391386</v>
      </c>
      <c r="F13640" s="98"/>
      <c r="G13640" s="127" t="s">
        <v>10780</v>
      </c>
      <c r="H13640" s="128">
        <v>0</v>
      </c>
      <c r="I13640" s="128">
        <v>6148.16</v>
      </c>
      <c r="J13640" s="129">
        <v>6148.16</v>
      </c>
      <c r="K13640" s="101" t="s">
        <v>1388</v>
      </c>
    </row>
    <row r="13641" spans="1:11" ht="56.25" customHeight="1">
      <c r="A13641" s="98" t="s">
        <v>644</v>
      </c>
      <c r="B13641" s="125" t="s">
        <v>9703</v>
      </c>
      <c r="C13641" s="126">
        <v>42544</v>
      </c>
      <c r="D13641" s="98" t="s">
        <v>3</v>
      </c>
      <c r="E13641" s="98">
        <v>1391387</v>
      </c>
      <c r="F13641" s="98"/>
      <c r="G13641" s="127" t="s">
        <v>10781</v>
      </c>
      <c r="H13641" s="128">
        <v>0</v>
      </c>
      <c r="I13641" s="128">
        <v>7494.51</v>
      </c>
      <c r="J13641" s="129">
        <v>7494.51</v>
      </c>
      <c r="K13641" s="101" t="s">
        <v>1388</v>
      </c>
    </row>
    <row r="13642" spans="1:11" ht="56.25" customHeight="1">
      <c r="A13642" s="98" t="s">
        <v>644</v>
      </c>
      <c r="B13642" s="125" t="s">
        <v>656</v>
      </c>
      <c r="C13642" s="126">
        <v>42544</v>
      </c>
      <c r="D13642" s="98" t="s">
        <v>3</v>
      </c>
      <c r="E13642" s="98">
        <v>1391394</v>
      </c>
      <c r="F13642" s="98"/>
      <c r="G13642" s="127" t="s">
        <v>13921</v>
      </c>
      <c r="H13642" s="128">
        <v>0</v>
      </c>
      <c r="I13642" s="128">
        <v>24278.09</v>
      </c>
      <c r="J13642" s="129">
        <v>24278.09</v>
      </c>
      <c r="K13642" s="101" t="s">
        <v>1388</v>
      </c>
    </row>
    <row r="13643" spans="1:11" ht="56.25" customHeight="1">
      <c r="A13643" s="98" t="s">
        <v>644</v>
      </c>
      <c r="B13643" s="125" t="s">
        <v>9703</v>
      </c>
      <c r="C13643" s="126">
        <v>42544</v>
      </c>
      <c r="D13643" s="98" t="s">
        <v>3</v>
      </c>
      <c r="E13643" s="98">
        <v>1391397</v>
      </c>
      <c r="F13643" s="98"/>
      <c r="G13643" s="127" t="s">
        <v>10785</v>
      </c>
      <c r="H13643" s="128">
        <v>0</v>
      </c>
      <c r="I13643" s="128">
        <v>1810.66</v>
      </c>
      <c r="J13643" s="129">
        <v>1810.66</v>
      </c>
      <c r="K13643" s="101" t="s">
        <v>1388</v>
      </c>
    </row>
    <row r="13644" spans="1:11" ht="56.25" customHeight="1">
      <c r="A13644" s="98" t="s">
        <v>644</v>
      </c>
      <c r="B13644" s="125" t="s">
        <v>9703</v>
      </c>
      <c r="C13644" s="126">
        <v>42545</v>
      </c>
      <c r="D13644" s="98" t="s">
        <v>3</v>
      </c>
      <c r="E13644" s="98">
        <v>1391816</v>
      </c>
      <c r="F13644" s="98"/>
      <c r="G13644" s="127" t="s">
        <v>10815</v>
      </c>
      <c r="H13644" s="128">
        <v>0</v>
      </c>
      <c r="I13644" s="128">
        <v>121.65</v>
      </c>
      <c r="J13644" s="129">
        <v>121.65</v>
      </c>
      <c r="K13644" s="101" t="s">
        <v>1388</v>
      </c>
    </row>
    <row r="13645" spans="1:11" ht="56.25" customHeight="1">
      <c r="A13645" s="98" t="s">
        <v>644</v>
      </c>
      <c r="B13645" s="125" t="s">
        <v>9703</v>
      </c>
      <c r="C13645" s="126">
        <v>42545</v>
      </c>
      <c r="D13645" s="98" t="s">
        <v>3</v>
      </c>
      <c r="E13645" s="98">
        <v>1391817</v>
      </c>
      <c r="F13645" s="98"/>
      <c r="G13645" s="127" t="s">
        <v>10816</v>
      </c>
      <c r="H13645" s="128">
        <v>0</v>
      </c>
      <c r="I13645" s="128">
        <v>6491.1500000000005</v>
      </c>
      <c r="J13645" s="129">
        <v>6491.1500000000005</v>
      </c>
      <c r="K13645" s="101" t="s">
        <v>1388</v>
      </c>
    </row>
    <row r="13646" spans="1:11" ht="56.25" customHeight="1">
      <c r="A13646" s="98" t="s">
        <v>644</v>
      </c>
      <c r="B13646" s="125" t="s">
        <v>9703</v>
      </c>
      <c r="C13646" s="126">
        <v>42548</v>
      </c>
      <c r="D13646" s="98" t="s">
        <v>3</v>
      </c>
      <c r="E13646" s="98">
        <v>1392351</v>
      </c>
      <c r="F13646" s="98"/>
      <c r="G13646" s="127" t="s">
        <v>10855</v>
      </c>
      <c r="H13646" s="128">
        <v>0</v>
      </c>
      <c r="I13646" s="128">
        <v>21.57</v>
      </c>
      <c r="J13646" s="129">
        <v>21.57</v>
      </c>
      <c r="K13646" s="101" t="s">
        <v>1388</v>
      </c>
    </row>
    <row r="13647" spans="1:11" ht="56.25" customHeight="1">
      <c r="A13647" s="98" t="s">
        <v>644</v>
      </c>
      <c r="B13647" s="125" t="s">
        <v>9703</v>
      </c>
      <c r="C13647" s="126">
        <v>42548</v>
      </c>
      <c r="D13647" s="98" t="s">
        <v>3</v>
      </c>
      <c r="E13647" s="98">
        <v>1392352</v>
      </c>
      <c r="F13647" s="98"/>
      <c r="G13647" s="127" t="s">
        <v>10856</v>
      </c>
      <c r="H13647" s="128">
        <v>0</v>
      </c>
      <c r="I13647" s="128">
        <v>26.57</v>
      </c>
      <c r="J13647" s="129">
        <v>26.57</v>
      </c>
      <c r="K13647" s="101" t="s">
        <v>1388</v>
      </c>
    </row>
    <row r="13648" spans="1:11" ht="56.25" customHeight="1">
      <c r="A13648" s="98" t="s">
        <v>644</v>
      </c>
      <c r="B13648" s="125" t="s">
        <v>9703</v>
      </c>
      <c r="C13648" s="126">
        <v>42548</v>
      </c>
      <c r="D13648" s="98" t="s">
        <v>3</v>
      </c>
      <c r="E13648" s="98">
        <v>1392353</v>
      </c>
      <c r="F13648" s="98"/>
      <c r="G13648" s="127" t="s">
        <v>10857</v>
      </c>
      <c r="H13648" s="128">
        <v>0</v>
      </c>
      <c r="I13648" s="128">
        <v>49.27</v>
      </c>
      <c r="J13648" s="129">
        <v>49.27</v>
      </c>
      <c r="K13648" s="101" t="s">
        <v>1388</v>
      </c>
    </row>
    <row r="13649" spans="1:11" ht="56.25" customHeight="1">
      <c r="A13649" s="98" t="s">
        <v>644</v>
      </c>
      <c r="B13649" s="125" t="s">
        <v>9703</v>
      </c>
      <c r="C13649" s="126">
        <v>42548</v>
      </c>
      <c r="D13649" s="98" t="s">
        <v>3</v>
      </c>
      <c r="E13649" s="98">
        <v>1392354</v>
      </c>
      <c r="F13649" s="98"/>
      <c r="G13649" s="127" t="s">
        <v>10858</v>
      </c>
      <c r="H13649" s="128">
        <v>0</v>
      </c>
      <c r="I13649" s="128">
        <v>11310.36</v>
      </c>
      <c r="J13649" s="129">
        <v>11310.36</v>
      </c>
      <c r="K13649" s="101" t="s">
        <v>1388</v>
      </c>
    </row>
    <row r="13650" spans="1:11" ht="56.25" customHeight="1">
      <c r="A13650" s="98" t="s">
        <v>644</v>
      </c>
      <c r="B13650" s="125" t="s">
        <v>9703</v>
      </c>
      <c r="C13650" s="126">
        <v>42550</v>
      </c>
      <c r="D13650" s="98" t="s">
        <v>3</v>
      </c>
      <c r="E13650" s="98">
        <v>1393251</v>
      </c>
      <c r="F13650" s="98"/>
      <c r="G13650" s="127" t="s">
        <v>10921</v>
      </c>
      <c r="H13650" s="128">
        <v>0</v>
      </c>
      <c r="I13650" s="128">
        <v>1702.15</v>
      </c>
      <c r="J13650" s="129">
        <v>1702.15</v>
      </c>
      <c r="K13650" s="101" t="s">
        <v>1388</v>
      </c>
    </row>
    <row r="13651" spans="1:11" ht="56.25" customHeight="1">
      <c r="A13651" s="98" t="s">
        <v>644</v>
      </c>
      <c r="B13651" s="125" t="s">
        <v>9703</v>
      </c>
      <c r="C13651" s="126">
        <v>42550</v>
      </c>
      <c r="D13651" s="98" t="s">
        <v>3</v>
      </c>
      <c r="E13651" s="98">
        <v>1393255</v>
      </c>
      <c r="F13651" s="98"/>
      <c r="G13651" s="127" t="s">
        <v>10922</v>
      </c>
      <c r="H13651" s="128">
        <v>0</v>
      </c>
      <c r="I13651" s="128">
        <v>7.67</v>
      </c>
      <c r="J13651" s="129">
        <v>7.67</v>
      </c>
      <c r="K13651" s="101" t="s">
        <v>1388</v>
      </c>
    </row>
    <row r="13652" spans="1:11" ht="56.25" customHeight="1">
      <c r="A13652" s="98" t="s">
        <v>644</v>
      </c>
      <c r="B13652" s="125" t="s">
        <v>9703</v>
      </c>
      <c r="C13652" s="126">
        <v>42550</v>
      </c>
      <c r="D13652" s="98" t="s">
        <v>3</v>
      </c>
      <c r="E13652" s="98">
        <v>1393263</v>
      </c>
      <c r="F13652" s="98"/>
      <c r="G13652" s="127" t="s">
        <v>10923</v>
      </c>
      <c r="H13652" s="128">
        <v>0</v>
      </c>
      <c r="I13652" s="128">
        <v>6030.03</v>
      </c>
      <c r="J13652" s="129">
        <v>6030.03</v>
      </c>
      <c r="K13652" s="101" t="s">
        <v>1388</v>
      </c>
    </row>
    <row r="13653" spans="1:11" ht="56.25" customHeight="1">
      <c r="A13653" s="98" t="s">
        <v>644</v>
      </c>
      <c r="B13653" s="125" t="s">
        <v>9703</v>
      </c>
      <c r="C13653" s="126">
        <v>42550</v>
      </c>
      <c r="D13653" s="98" t="s">
        <v>3</v>
      </c>
      <c r="E13653" s="98">
        <v>1393267</v>
      </c>
      <c r="F13653" s="98"/>
      <c r="G13653" s="127" t="s">
        <v>10924</v>
      </c>
      <c r="H13653" s="128">
        <v>0</v>
      </c>
      <c r="I13653" s="128">
        <v>1804.01</v>
      </c>
      <c r="J13653" s="129">
        <v>1804.01</v>
      </c>
      <c r="K13653" s="101" t="s">
        <v>1388</v>
      </c>
    </row>
    <row r="13654" spans="1:11" ht="56.25" customHeight="1">
      <c r="A13654" s="98" t="s">
        <v>644</v>
      </c>
      <c r="B13654" s="125" t="s">
        <v>9703</v>
      </c>
      <c r="C13654" s="126">
        <v>42550</v>
      </c>
      <c r="D13654" s="98" t="s">
        <v>3</v>
      </c>
      <c r="E13654" s="98">
        <v>1393271</v>
      </c>
      <c r="F13654" s="98"/>
      <c r="G13654" s="127" t="s">
        <v>10925</v>
      </c>
      <c r="H13654" s="128">
        <v>0</v>
      </c>
      <c r="I13654" s="128">
        <v>5889.8</v>
      </c>
      <c r="J13654" s="129">
        <v>5889.8</v>
      </c>
      <c r="K13654" s="101" t="s">
        <v>1388</v>
      </c>
    </row>
    <row r="13655" spans="1:11" ht="56.25" customHeight="1">
      <c r="A13655" s="98" t="s">
        <v>644</v>
      </c>
      <c r="B13655" s="125" t="s">
        <v>9703</v>
      </c>
      <c r="C13655" s="126">
        <v>42550</v>
      </c>
      <c r="D13655" s="98" t="s">
        <v>3</v>
      </c>
      <c r="E13655" s="98">
        <v>1393276</v>
      </c>
      <c r="F13655" s="98"/>
      <c r="G13655" s="127" t="s">
        <v>10927</v>
      </c>
      <c r="H13655" s="128">
        <v>0</v>
      </c>
      <c r="I13655" s="128">
        <v>2096</v>
      </c>
      <c r="J13655" s="129">
        <v>2096</v>
      </c>
      <c r="K13655" s="101" t="s">
        <v>1388</v>
      </c>
    </row>
    <row r="13656" spans="1:11" ht="56.25" customHeight="1">
      <c r="A13656" s="98" t="s">
        <v>644</v>
      </c>
      <c r="B13656" s="125" t="s">
        <v>9703</v>
      </c>
      <c r="C13656" s="126">
        <v>42550</v>
      </c>
      <c r="D13656" s="98" t="s">
        <v>3</v>
      </c>
      <c r="E13656" s="98">
        <v>1393282</v>
      </c>
      <c r="F13656" s="98"/>
      <c r="G13656" s="127" t="s">
        <v>10929</v>
      </c>
      <c r="H13656" s="128">
        <v>0</v>
      </c>
      <c r="I13656" s="128">
        <v>18.809999999999999</v>
      </c>
      <c r="J13656" s="129">
        <v>18.809999999999999</v>
      </c>
      <c r="K13656" s="101" t="s">
        <v>1388</v>
      </c>
    </row>
    <row r="13657" spans="1:11" ht="56.25" customHeight="1">
      <c r="A13657" s="98" t="s">
        <v>644</v>
      </c>
      <c r="B13657" s="125" t="s">
        <v>9703</v>
      </c>
      <c r="C13657" s="126">
        <v>42550</v>
      </c>
      <c r="D13657" s="98" t="s">
        <v>3</v>
      </c>
      <c r="E13657" s="98">
        <v>1393285</v>
      </c>
      <c r="F13657" s="98"/>
      <c r="G13657" s="127" t="s">
        <v>10930</v>
      </c>
      <c r="H13657" s="128">
        <v>0</v>
      </c>
      <c r="I13657" s="128">
        <v>3618.1800000000003</v>
      </c>
      <c r="J13657" s="129">
        <v>3618.1800000000003</v>
      </c>
      <c r="K13657" s="101" t="s">
        <v>1388</v>
      </c>
    </row>
    <row r="13658" spans="1:11" ht="56.25" customHeight="1">
      <c r="A13658" s="98" t="s">
        <v>644</v>
      </c>
      <c r="B13658" s="125" t="s">
        <v>9703</v>
      </c>
      <c r="C13658" s="126">
        <v>42550</v>
      </c>
      <c r="D13658" s="98" t="s">
        <v>3</v>
      </c>
      <c r="E13658" s="98">
        <v>1393292</v>
      </c>
      <c r="F13658" s="98"/>
      <c r="G13658" s="127" t="s">
        <v>10931</v>
      </c>
      <c r="H13658" s="128">
        <v>0</v>
      </c>
      <c r="I13658" s="128">
        <v>2284.59</v>
      </c>
      <c r="J13658" s="129">
        <v>2284.59</v>
      </c>
      <c r="K13658" s="101" t="s">
        <v>1388</v>
      </c>
    </row>
    <row r="13659" spans="1:11" ht="56.25" customHeight="1">
      <c r="A13659" s="98" t="s">
        <v>644</v>
      </c>
      <c r="B13659" s="125" t="s">
        <v>9703</v>
      </c>
      <c r="C13659" s="126">
        <v>42551</v>
      </c>
      <c r="D13659" s="98" t="s">
        <v>3</v>
      </c>
      <c r="E13659" s="98">
        <v>1393694</v>
      </c>
      <c r="F13659" s="98"/>
      <c r="G13659" s="127" t="s">
        <v>10949</v>
      </c>
      <c r="H13659" s="128">
        <v>0</v>
      </c>
      <c r="I13659" s="128">
        <v>7042.1500000000005</v>
      </c>
      <c r="J13659" s="129">
        <v>7042.1500000000005</v>
      </c>
      <c r="K13659" s="101" t="s">
        <v>1388</v>
      </c>
    </row>
    <row r="13660" spans="1:11" ht="56.25" customHeight="1">
      <c r="A13660" s="98" t="s">
        <v>644</v>
      </c>
      <c r="B13660" s="125" t="s">
        <v>9703</v>
      </c>
      <c r="C13660" s="126">
        <v>42551</v>
      </c>
      <c r="D13660" s="98" t="s">
        <v>3</v>
      </c>
      <c r="E13660" s="98">
        <v>1393743</v>
      </c>
      <c r="F13660" s="98"/>
      <c r="G13660" s="127" t="s">
        <v>10956</v>
      </c>
      <c r="H13660" s="128">
        <v>0</v>
      </c>
      <c r="I13660" s="128">
        <v>12000</v>
      </c>
      <c r="J13660" s="129">
        <v>12000</v>
      </c>
      <c r="K13660" s="101" t="s">
        <v>1388</v>
      </c>
    </row>
    <row r="13661" spans="1:11" ht="56.25" customHeight="1">
      <c r="A13661" s="98" t="s">
        <v>644</v>
      </c>
      <c r="B13661" s="125" t="s">
        <v>9703</v>
      </c>
      <c r="C13661" s="126">
        <v>42551</v>
      </c>
      <c r="D13661" s="98" t="s">
        <v>3</v>
      </c>
      <c r="E13661" s="98">
        <v>1393752</v>
      </c>
      <c r="F13661" s="98"/>
      <c r="G13661" s="127" t="s">
        <v>10957</v>
      </c>
      <c r="H13661" s="128">
        <v>0</v>
      </c>
      <c r="I13661" s="128">
        <v>3851.37</v>
      </c>
      <c r="J13661" s="129">
        <v>3851.37</v>
      </c>
      <c r="K13661" s="101" t="s">
        <v>1388</v>
      </c>
    </row>
    <row r="13662" spans="1:11" ht="56.25" customHeight="1">
      <c r="A13662" s="98" t="s">
        <v>644</v>
      </c>
      <c r="B13662" s="125" t="s">
        <v>9703</v>
      </c>
      <c r="C13662" s="126">
        <v>42551</v>
      </c>
      <c r="D13662" s="98" t="s">
        <v>3</v>
      </c>
      <c r="E13662" s="98">
        <v>1393754</v>
      </c>
      <c r="F13662" s="98"/>
      <c r="G13662" s="127" t="s">
        <v>10958</v>
      </c>
      <c r="H13662" s="128">
        <v>0</v>
      </c>
      <c r="I13662" s="128">
        <v>6984.12</v>
      </c>
      <c r="J13662" s="129">
        <v>6984.12</v>
      </c>
      <c r="K13662" s="101" t="s">
        <v>1388</v>
      </c>
    </row>
    <row r="13663" spans="1:11" ht="56.25" customHeight="1">
      <c r="A13663" s="98" t="s">
        <v>644</v>
      </c>
      <c r="B13663" s="125" t="s">
        <v>9703</v>
      </c>
      <c r="C13663" s="126">
        <v>42551</v>
      </c>
      <c r="D13663" s="98" t="s">
        <v>3</v>
      </c>
      <c r="E13663" s="98">
        <v>1393756</v>
      </c>
      <c r="F13663" s="98"/>
      <c r="G13663" s="127" t="s">
        <v>10959</v>
      </c>
      <c r="H13663" s="128">
        <v>0</v>
      </c>
      <c r="I13663" s="128">
        <v>18925.63</v>
      </c>
      <c r="J13663" s="129">
        <v>18925.63</v>
      </c>
      <c r="K13663" s="101" t="s">
        <v>1388</v>
      </c>
    </row>
    <row r="13664" spans="1:11" ht="56.25" customHeight="1">
      <c r="A13664" s="98" t="s">
        <v>644</v>
      </c>
      <c r="B13664" s="125" t="s">
        <v>9703</v>
      </c>
      <c r="C13664" s="126">
        <v>42552</v>
      </c>
      <c r="D13664" s="98" t="s">
        <v>3</v>
      </c>
      <c r="E13664" s="98">
        <v>1394122</v>
      </c>
      <c r="F13664" s="98"/>
      <c r="G13664" s="127" t="s">
        <v>10987</v>
      </c>
      <c r="H13664" s="128">
        <v>0</v>
      </c>
      <c r="I13664" s="128">
        <v>1539.3600000000001</v>
      </c>
      <c r="J13664" s="129">
        <v>1539.3600000000001</v>
      </c>
      <c r="K13664" s="101" t="s">
        <v>1388</v>
      </c>
    </row>
    <row r="13665" spans="1:11" ht="56.25" customHeight="1">
      <c r="A13665" s="98" t="s">
        <v>644</v>
      </c>
      <c r="B13665" s="125" t="s">
        <v>9703</v>
      </c>
      <c r="C13665" s="126">
        <v>42552</v>
      </c>
      <c r="D13665" s="98" t="s">
        <v>3</v>
      </c>
      <c r="E13665" s="98">
        <v>1394124</v>
      </c>
      <c r="F13665" s="98"/>
      <c r="G13665" s="127" t="s">
        <v>10988</v>
      </c>
      <c r="H13665" s="128">
        <v>0</v>
      </c>
      <c r="I13665" s="128">
        <v>21.66</v>
      </c>
      <c r="J13665" s="129">
        <v>21.66</v>
      </c>
      <c r="K13665" s="101" t="s">
        <v>1388</v>
      </c>
    </row>
    <row r="13666" spans="1:11" ht="56.25" customHeight="1">
      <c r="A13666" s="98" t="s">
        <v>644</v>
      </c>
      <c r="B13666" s="125" t="s">
        <v>9703</v>
      </c>
      <c r="C13666" s="126">
        <v>42552</v>
      </c>
      <c r="D13666" s="98" t="s">
        <v>3</v>
      </c>
      <c r="E13666" s="98">
        <v>1394127</v>
      </c>
      <c r="F13666" s="98"/>
      <c r="G13666" s="127" t="s">
        <v>10989</v>
      </c>
      <c r="H13666" s="128">
        <v>0</v>
      </c>
      <c r="I13666" s="128">
        <v>455.15000000000003</v>
      </c>
      <c r="J13666" s="129">
        <v>455.15000000000003</v>
      </c>
      <c r="K13666" s="101" t="s">
        <v>1388</v>
      </c>
    </row>
    <row r="13667" spans="1:11" ht="56.25" customHeight="1">
      <c r="A13667" s="98" t="s">
        <v>644</v>
      </c>
      <c r="B13667" s="125" t="s">
        <v>9703</v>
      </c>
      <c r="C13667" s="126">
        <v>42552</v>
      </c>
      <c r="D13667" s="98" t="s">
        <v>3</v>
      </c>
      <c r="E13667" s="98">
        <v>1394128</v>
      </c>
      <c r="F13667" s="98"/>
      <c r="G13667" s="127" t="s">
        <v>10990</v>
      </c>
      <c r="H13667" s="128">
        <v>0</v>
      </c>
      <c r="I13667" s="128">
        <v>5531.9800000000005</v>
      </c>
      <c r="J13667" s="129">
        <v>5531.9800000000005</v>
      </c>
      <c r="K13667" s="101" t="s">
        <v>1388</v>
      </c>
    </row>
    <row r="13668" spans="1:11" ht="56.25" customHeight="1">
      <c r="A13668" s="98" t="s">
        <v>644</v>
      </c>
      <c r="B13668" s="125" t="s">
        <v>9703</v>
      </c>
      <c r="C13668" s="126">
        <v>42552</v>
      </c>
      <c r="D13668" s="98" t="s">
        <v>3</v>
      </c>
      <c r="E13668" s="98">
        <v>1394131</v>
      </c>
      <c r="F13668" s="98"/>
      <c r="G13668" s="127" t="s">
        <v>10991</v>
      </c>
      <c r="H13668" s="128">
        <v>0</v>
      </c>
      <c r="I13668" s="128">
        <v>4092.55</v>
      </c>
      <c r="J13668" s="129">
        <v>4092.55</v>
      </c>
      <c r="K13668" s="101" t="s">
        <v>1388</v>
      </c>
    </row>
    <row r="13669" spans="1:11" ht="56.25" customHeight="1">
      <c r="A13669" s="98" t="s">
        <v>644</v>
      </c>
      <c r="B13669" s="125" t="s">
        <v>9703</v>
      </c>
      <c r="C13669" s="126">
        <v>42552</v>
      </c>
      <c r="D13669" s="98" t="s">
        <v>3</v>
      </c>
      <c r="E13669" s="98">
        <v>1394133</v>
      </c>
      <c r="F13669" s="98"/>
      <c r="G13669" s="127" t="s">
        <v>10992</v>
      </c>
      <c r="H13669" s="128">
        <v>0</v>
      </c>
      <c r="I13669" s="128">
        <v>611.15</v>
      </c>
      <c r="J13669" s="129">
        <v>611.15</v>
      </c>
      <c r="K13669" s="101" t="s">
        <v>1388</v>
      </c>
    </row>
    <row r="13670" spans="1:11" ht="56.25" customHeight="1">
      <c r="A13670" s="98" t="s">
        <v>644</v>
      </c>
      <c r="B13670" s="125" t="s">
        <v>9703</v>
      </c>
      <c r="C13670" s="126">
        <v>42552</v>
      </c>
      <c r="D13670" s="98" t="s">
        <v>3</v>
      </c>
      <c r="E13670" s="98">
        <v>1394135</v>
      </c>
      <c r="F13670" s="98"/>
      <c r="G13670" s="127" t="s">
        <v>10993</v>
      </c>
      <c r="H13670" s="128">
        <v>0</v>
      </c>
      <c r="I13670" s="128">
        <v>3256</v>
      </c>
      <c r="J13670" s="129">
        <v>3256</v>
      </c>
      <c r="K13670" s="101" t="s">
        <v>1388</v>
      </c>
    </row>
    <row r="13671" spans="1:11" ht="56.25" customHeight="1">
      <c r="A13671" s="98" t="s">
        <v>644</v>
      </c>
      <c r="B13671" s="125" t="s">
        <v>9703</v>
      </c>
      <c r="C13671" s="126">
        <v>42552</v>
      </c>
      <c r="D13671" s="98" t="s">
        <v>3</v>
      </c>
      <c r="E13671" s="98">
        <v>1394136</v>
      </c>
      <c r="F13671" s="98"/>
      <c r="G13671" s="127" t="s">
        <v>10994</v>
      </c>
      <c r="H13671" s="128">
        <v>0</v>
      </c>
      <c r="I13671" s="128">
        <v>3757.17</v>
      </c>
      <c r="J13671" s="129">
        <v>3757.17</v>
      </c>
      <c r="K13671" s="101" t="s">
        <v>1388</v>
      </c>
    </row>
    <row r="13672" spans="1:11" ht="56.25" customHeight="1">
      <c r="A13672" s="98" t="s">
        <v>644</v>
      </c>
      <c r="B13672" s="125" t="s">
        <v>9703</v>
      </c>
      <c r="C13672" s="126">
        <v>42552</v>
      </c>
      <c r="D13672" s="98" t="s">
        <v>3</v>
      </c>
      <c r="E13672" s="98">
        <v>1394139</v>
      </c>
      <c r="F13672" s="98"/>
      <c r="G13672" s="127" t="s">
        <v>10996</v>
      </c>
      <c r="H13672" s="128">
        <v>0</v>
      </c>
      <c r="I13672" s="128">
        <v>3838</v>
      </c>
      <c r="J13672" s="129">
        <v>3838</v>
      </c>
      <c r="K13672" s="101" t="s">
        <v>1388</v>
      </c>
    </row>
    <row r="13673" spans="1:11" ht="56.25" customHeight="1">
      <c r="A13673" s="98" t="s">
        <v>644</v>
      </c>
      <c r="B13673" s="125" t="s">
        <v>9703</v>
      </c>
      <c r="C13673" s="126">
        <v>42552</v>
      </c>
      <c r="D13673" s="98" t="s">
        <v>3</v>
      </c>
      <c r="E13673" s="98">
        <v>1394144</v>
      </c>
      <c r="F13673" s="98"/>
      <c r="G13673" s="127" t="s">
        <v>10997</v>
      </c>
      <c r="H13673" s="128">
        <v>0</v>
      </c>
      <c r="I13673" s="128">
        <v>4770.22</v>
      </c>
      <c r="J13673" s="129">
        <v>4770.22</v>
      </c>
      <c r="K13673" s="101" t="s">
        <v>1388</v>
      </c>
    </row>
    <row r="13674" spans="1:11" ht="56.25" customHeight="1">
      <c r="A13674" s="98" t="s">
        <v>644</v>
      </c>
      <c r="B13674" s="125" t="s">
        <v>9703</v>
      </c>
      <c r="C13674" s="126">
        <v>42555</v>
      </c>
      <c r="D13674" s="98" t="s">
        <v>3</v>
      </c>
      <c r="E13674" s="98">
        <v>1394592</v>
      </c>
      <c r="F13674" s="98"/>
      <c r="G13674" s="127" t="s">
        <v>11032</v>
      </c>
      <c r="H13674" s="128">
        <v>0</v>
      </c>
      <c r="I13674" s="128">
        <v>104.34</v>
      </c>
      <c r="J13674" s="129">
        <v>104.34</v>
      </c>
      <c r="K13674" s="101" t="s">
        <v>1388</v>
      </c>
    </row>
    <row r="13675" spans="1:11" ht="56.25" customHeight="1">
      <c r="A13675" s="98" t="s">
        <v>644</v>
      </c>
      <c r="B13675" s="125" t="s">
        <v>9703</v>
      </c>
      <c r="C13675" s="126">
        <v>42555</v>
      </c>
      <c r="D13675" s="98" t="s">
        <v>3</v>
      </c>
      <c r="E13675" s="98">
        <v>1394594</v>
      </c>
      <c r="F13675" s="98"/>
      <c r="G13675" s="127" t="s">
        <v>11033</v>
      </c>
      <c r="H13675" s="128">
        <v>0</v>
      </c>
      <c r="I13675" s="128">
        <v>3324.4900000000002</v>
      </c>
      <c r="J13675" s="129">
        <v>3324.4900000000002</v>
      </c>
      <c r="K13675" s="101" t="s">
        <v>1388</v>
      </c>
    </row>
    <row r="13676" spans="1:11" ht="56.25" customHeight="1">
      <c r="A13676" s="98" t="s">
        <v>644</v>
      </c>
      <c r="B13676" s="125" t="s">
        <v>9703</v>
      </c>
      <c r="C13676" s="126">
        <v>42555</v>
      </c>
      <c r="D13676" s="98" t="s">
        <v>3</v>
      </c>
      <c r="E13676" s="98">
        <v>1394598</v>
      </c>
      <c r="F13676" s="98"/>
      <c r="G13676" s="127" t="s">
        <v>11034</v>
      </c>
      <c r="H13676" s="128">
        <v>0</v>
      </c>
      <c r="I13676" s="128">
        <v>4363.1499999999996</v>
      </c>
      <c r="J13676" s="129">
        <v>4363.1499999999996</v>
      </c>
      <c r="K13676" s="101" t="s">
        <v>1388</v>
      </c>
    </row>
    <row r="13677" spans="1:11" ht="56.25" customHeight="1">
      <c r="A13677" s="98" t="s">
        <v>644</v>
      </c>
      <c r="B13677" s="125" t="s">
        <v>9703</v>
      </c>
      <c r="C13677" s="126">
        <v>42556</v>
      </c>
      <c r="D13677" s="98" t="s">
        <v>3</v>
      </c>
      <c r="E13677" s="98">
        <v>1395082</v>
      </c>
      <c r="F13677" s="98"/>
      <c r="G13677" s="127" t="s">
        <v>11076</v>
      </c>
      <c r="H13677" s="128">
        <v>0</v>
      </c>
      <c r="I13677" s="128">
        <v>2786.15</v>
      </c>
      <c r="J13677" s="129">
        <v>2786.15</v>
      </c>
      <c r="K13677" s="101" t="s">
        <v>1388</v>
      </c>
    </row>
    <row r="13678" spans="1:11" ht="56.25" customHeight="1">
      <c r="A13678" s="98" t="s">
        <v>644</v>
      </c>
      <c r="B13678" s="125" t="s">
        <v>9703</v>
      </c>
      <c r="C13678" s="126">
        <v>42556</v>
      </c>
      <c r="D13678" s="98" t="s">
        <v>3</v>
      </c>
      <c r="E13678" s="98">
        <v>1395084</v>
      </c>
      <c r="F13678" s="98"/>
      <c r="G13678" s="127" t="s">
        <v>11077</v>
      </c>
      <c r="H13678" s="128">
        <v>0</v>
      </c>
      <c r="I13678" s="128">
        <v>172.1</v>
      </c>
      <c r="J13678" s="129">
        <v>172.1</v>
      </c>
      <c r="K13678" s="101" t="s">
        <v>1388</v>
      </c>
    </row>
    <row r="13679" spans="1:11" ht="56.25" customHeight="1">
      <c r="A13679" s="98" t="s">
        <v>644</v>
      </c>
      <c r="B13679" s="125" t="s">
        <v>9703</v>
      </c>
      <c r="C13679" s="126">
        <v>42556</v>
      </c>
      <c r="D13679" s="98" t="s">
        <v>3</v>
      </c>
      <c r="E13679" s="98">
        <v>1395087</v>
      </c>
      <c r="F13679" s="98"/>
      <c r="G13679" s="127" t="s">
        <v>11079</v>
      </c>
      <c r="H13679" s="128">
        <v>0</v>
      </c>
      <c r="I13679" s="128">
        <v>162.35</v>
      </c>
      <c r="J13679" s="129">
        <v>162.35</v>
      </c>
      <c r="K13679" s="101" t="s">
        <v>1388</v>
      </c>
    </row>
    <row r="13680" spans="1:11" ht="56.25" customHeight="1">
      <c r="A13680" s="98" t="s">
        <v>644</v>
      </c>
      <c r="B13680" s="125" t="s">
        <v>9703</v>
      </c>
      <c r="C13680" s="126">
        <v>42556</v>
      </c>
      <c r="D13680" s="98" t="s">
        <v>3</v>
      </c>
      <c r="E13680" s="98">
        <v>1395089</v>
      </c>
      <c r="F13680" s="98"/>
      <c r="G13680" s="127" t="s">
        <v>11081</v>
      </c>
      <c r="H13680" s="128">
        <v>0</v>
      </c>
      <c r="I13680" s="128">
        <v>162.35</v>
      </c>
      <c r="J13680" s="129">
        <v>162.35</v>
      </c>
      <c r="K13680" s="101" t="s">
        <v>1388</v>
      </c>
    </row>
    <row r="13681" spans="1:11" ht="56.25" customHeight="1">
      <c r="A13681" s="98" t="s">
        <v>644</v>
      </c>
      <c r="B13681" s="125" t="s">
        <v>9703</v>
      </c>
      <c r="C13681" s="126">
        <v>42556</v>
      </c>
      <c r="D13681" s="98" t="s">
        <v>3</v>
      </c>
      <c r="E13681" s="98">
        <v>1395093</v>
      </c>
      <c r="F13681" s="98"/>
      <c r="G13681" s="127" t="s">
        <v>11082</v>
      </c>
      <c r="H13681" s="128">
        <v>0</v>
      </c>
      <c r="I13681" s="128">
        <v>22.27</v>
      </c>
      <c r="J13681" s="129">
        <v>22.27</v>
      </c>
      <c r="K13681" s="101" t="s">
        <v>1388</v>
      </c>
    </row>
    <row r="13682" spans="1:11" ht="56.25" customHeight="1">
      <c r="A13682" s="98" t="s">
        <v>644</v>
      </c>
      <c r="B13682" s="125" t="s">
        <v>9703</v>
      </c>
      <c r="C13682" s="126">
        <v>42556</v>
      </c>
      <c r="D13682" s="98" t="s">
        <v>3</v>
      </c>
      <c r="E13682" s="98">
        <v>1395095</v>
      </c>
      <c r="F13682" s="98"/>
      <c r="G13682" s="127" t="s">
        <v>11083</v>
      </c>
      <c r="H13682" s="128">
        <v>0</v>
      </c>
      <c r="I13682" s="128">
        <v>63.95</v>
      </c>
      <c r="J13682" s="129">
        <v>63.95</v>
      </c>
      <c r="K13682" s="101" t="s">
        <v>1388</v>
      </c>
    </row>
    <row r="13683" spans="1:11" ht="56.25" customHeight="1">
      <c r="A13683" s="98" t="s">
        <v>644</v>
      </c>
      <c r="B13683" s="125" t="s">
        <v>9703</v>
      </c>
      <c r="C13683" s="126">
        <v>42557</v>
      </c>
      <c r="D13683" s="98" t="s">
        <v>3</v>
      </c>
      <c r="E13683" s="98">
        <v>1395527</v>
      </c>
      <c r="F13683" s="98"/>
      <c r="G13683" s="127" t="s">
        <v>11128</v>
      </c>
      <c r="H13683" s="128">
        <v>0</v>
      </c>
      <c r="I13683" s="128">
        <v>394.79</v>
      </c>
      <c r="J13683" s="129">
        <v>394.79</v>
      </c>
      <c r="K13683" s="101" t="s">
        <v>1388</v>
      </c>
    </row>
    <row r="13684" spans="1:11" ht="56.25" customHeight="1">
      <c r="A13684" s="98" t="s">
        <v>644</v>
      </c>
      <c r="B13684" s="125" t="s">
        <v>9703</v>
      </c>
      <c r="C13684" s="126">
        <v>42557</v>
      </c>
      <c r="D13684" s="98" t="s">
        <v>3</v>
      </c>
      <c r="E13684" s="98">
        <v>1395532</v>
      </c>
      <c r="F13684" s="98"/>
      <c r="G13684" s="127" t="s">
        <v>11129</v>
      </c>
      <c r="H13684" s="128">
        <v>0</v>
      </c>
      <c r="I13684" s="128">
        <v>426.21000000000004</v>
      </c>
      <c r="J13684" s="129">
        <v>426.21000000000004</v>
      </c>
      <c r="K13684" s="101" t="s">
        <v>1388</v>
      </c>
    </row>
    <row r="13685" spans="1:11" ht="56.25" customHeight="1">
      <c r="A13685" s="98" t="s">
        <v>644</v>
      </c>
      <c r="B13685" s="125" t="s">
        <v>9703</v>
      </c>
      <c r="C13685" s="126">
        <v>42557</v>
      </c>
      <c r="D13685" s="98" t="s">
        <v>3</v>
      </c>
      <c r="E13685" s="98">
        <v>1395535</v>
      </c>
      <c r="F13685" s="98"/>
      <c r="G13685" s="127" t="s">
        <v>11130</v>
      </c>
      <c r="H13685" s="128">
        <v>0</v>
      </c>
      <c r="I13685" s="128">
        <v>426.21000000000004</v>
      </c>
      <c r="J13685" s="129">
        <v>426.21000000000004</v>
      </c>
      <c r="K13685" s="101" t="s">
        <v>1388</v>
      </c>
    </row>
    <row r="13686" spans="1:11" ht="56.25" customHeight="1">
      <c r="A13686" s="98" t="s">
        <v>644</v>
      </c>
      <c r="B13686" s="125" t="s">
        <v>9703</v>
      </c>
      <c r="C13686" s="126">
        <v>42557</v>
      </c>
      <c r="D13686" s="98" t="s">
        <v>3</v>
      </c>
      <c r="E13686" s="98">
        <v>1395536</v>
      </c>
      <c r="F13686" s="98"/>
      <c r="G13686" s="127" t="s">
        <v>11131</v>
      </c>
      <c r="H13686" s="128">
        <v>0</v>
      </c>
      <c r="I13686" s="128">
        <v>1.1500000000000001</v>
      </c>
      <c r="J13686" s="129">
        <v>1.1500000000000001</v>
      </c>
      <c r="K13686" s="101" t="s">
        <v>1388</v>
      </c>
    </row>
    <row r="13687" spans="1:11" ht="56.25" customHeight="1">
      <c r="A13687" s="98" t="s">
        <v>644</v>
      </c>
      <c r="B13687" s="125" t="s">
        <v>9703</v>
      </c>
      <c r="C13687" s="126">
        <v>42557</v>
      </c>
      <c r="D13687" s="98" t="s">
        <v>3</v>
      </c>
      <c r="E13687" s="98">
        <v>1395542</v>
      </c>
      <c r="F13687" s="98"/>
      <c r="G13687" s="127" t="s">
        <v>11132</v>
      </c>
      <c r="H13687" s="128">
        <v>0</v>
      </c>
      <c r="I13687" s="128">
        <v>137.16</v>
      </c>
      <c r="J13687" s="129">
        <v>137.16</v>
      </c>
      <c r="K13687" s="101" t="s">
        <v>1388</v>
      </c>
    </row>
    <row r="13688" spans="1:11" ht="56.25" customHeight="1">
      <c r="A13688" s="98" t="s">
        <v>644</v>
      </c>
      <c r="B13688" s="125" t="s">
        <v>9703</v>
      </c>
      <c r="C13688" s="126">
        <v>42557</v>
      </c>
      <c r="D13688" s="98" t="s">
        <v>3</v>
      </c>
      <c r="E13688" s="98">
        <v>1395545</v>
      </c>
      <c r="F13688" s="98"/>
      <c r="G13688" s="127" t="s">
        <v>11134</v>
      </c>
      <c r="H13688" s="128">
        <v>0</v>
      </c>
      <c r="I13688" s="128">
        <v>3975.19</v>
      </c>
      <c r="J13688" s="129">
        <v>3975.19</v>
      </c>
      <c r="K13688" s="101" t="s">
        <v>1388</v>
      </c>
    </row>
    <row r="13689" spans="1:11" ht="56.25" customHeight="1">
      <c r="A13689" s="98" t="s">
        <v>644</v>
      </c>
      <c r="B13689" s="125" t="s">
        <v>9703</v>
      </c>
      <c r="C13689" s="126">
        <v>42557</v>
      </c>
      <c r="D13689" s="98" t="s">
        <v>3</v>
      </c>
      <c r="E13689" s="98">
        <v>1395549</v>
      </c>
      <c r="F13689" s="98"/>
      <c r="G13689" s="127" t="s">
        <v>11135</v>
      </c>
      <c r="H13689" s="128">
        <v>0</v>
      </c>
      <c r="I13689" s="128">
        <v>1810.66</v>
      </c>
      <c r="J13689" s="129">
        <v>1810.66</v>
      </c>
      <c r="K13689" s="101" t="s">
        <v>1388</v>
      </c>
    </row>
    <row r="13690" spans="1:11" ht="56.25" customHeight="1">
      <c r="A13690" s="98" t="s">
        <v>644</v>
      </c>
      <c r="B13690" s="125" t="s">
        <v>9703</v>
      </c>
      <c r="C13690" s="126">
        <v>42557</v>
      </c>
      <c r="D13690" s="98" t="s">
        <v>3</v>
      </c>
      <c r="E13690" s="98">
        <v>1395552</v>
      </c>
      <c r="F13690" s="98"/>
      <c r="G13690" s="127" t="s">
        <v>11136</v>
      </c>
      <c r="H13690" s="128">
        <v>0</v>
      </c>
      <c r="I13690" s="128">
        <v>1810.66</v>
      </c>
      <c r="J13690" s="129">
        <v>1810.66</v>
      </c>
      <c r="K13690" s="101" t="s">
        <v>1388</v>
      </c>
    </row>
    <row r="13691" spans="1:11" ht="56.25" customHeight="1">
      <c r="A13691" s="98" t="s">
        <v>644</v>
      </c>
      <c r="B13691" s="125" t="s">
        <v>9703</v>
      </c>
      <c r="C13691" s="126">
        <v>42557</v>
      </c>
      <c r="D13691" s="98" t="s">
        <v>3</v>
      </c>
      <c r="E13691" s="98">
        <v>1395554</v>
      </c>
      <c r="F13691" s="98"/>
      <c r="G13691" s="127" t="s">
        <v>11137</v>
      </c>
      <c r="H13691" s="128">
        <v>0</v>
      </c>
      <c r="I13691" s="128">
        <v>843.37</v>
      </c>
      <c r="J13691" s="129">
        <v>843.37</v>
      </c>
      <c r="K13691" s="101" t="s">
        <v>1388</v>
      </c>
    </row>
    <row r="13692" spans="1:11" ht="56.25" customHeight="1">
      <c r="A13692" s="98" t="s">
        <v>644</v>
      </c>
      <c r="B13692" s="125" t="s">
        <v>9703</v>
      </c>
      <c r="C13692" s="126">
        <v>42558</v>
      </c>
      <c r="D13692" s="98" t="s">
        <v>3</v>
      </c>
      <c r="E13692" s="98">
        <v>1395907</v>
      </c>
      <c r="F13692" s="98"/>
      <c r="G13692" s="127" t="s">
        <v>11158</v>
      </c>
      <c r="H13692" s="128">
        <v>0</v>
      </c>
      <c r="I13692" s="128">
        <v>10128.6</v>
      </c>
      <c r="J13692" s="129">
        <v>10128.6</v>
      </c>
      <c r="K13692" s="101" t="s">
        <v>1388</v>
      </c>
    </row>
    <row r="13693" spans="1:11" ht="56.25" customHeight="1">
      <c r="A13693" s="98" t="s">
        <v>644</v>
      </c>
      <c r="B13693" s="125" t="s">
        <v>9703</v>
      </c>
      <c r="C13693" s="126">
        <v>42558</v>
      </c>
      <c r="D13693" s="98" t="s">
        <v>3</v>
      </c>
      <c r="E13693" s="98">
        <v>1395998</v>
      </c>
      <c r="F13693" s="98"/>
      <c r="G13693" s="127" t="s">
        <v>11161</v>
      </c>
      <c r="H13693" s="128">
        <v>0</v>
      </c>
      <c r="I13693" s="128">
        <v>715</v>
      </c>
      <c r="J13693" s="129">
        <v>715</v>
      </c>
      <c r="K13693" s="101" t="s">
        <v>1388</v>
      </c>
    </row>
    <row r="13694" spans="1:11" ht="56.25" customHeight="1">
      <c r="A13694" s="98" t="s">
        <v>644</v>
      </c>
      <c r="B13694" s="125" t="s">
        <v>9703</v>
      </c>
      <c r="C13694" s="126">
        <v>42558</v>
      </c>
      <c r="D13694" s="98" t="s">
        <v>3</v>
      </c>
      <c r="E13694" s="98">
        <v>1396001</v>
      </c>
      <c r="F13694" s="98"/>
      <c r="G13694" s="127" t="s">
        <v>11163</v>
      </c>
      <c r="H13694" s="128">
        <v>0</v>
      </c>
      <c r="I13694" s="128">
        <v>4260.47</v>
      </c>
      <c r="J13694" s="129">
        <v>4260.47</v>
      </c>
      <c r="K13694" s="101" t="s">
        <v>1388</v>
      </c>
    </row>
    <row r="13695" spans="1:11" ht="56.25" customHeight="1">
      <c r="A13695" s="98" t="s">
        <v>644</v>
      </c>
      <c r="B13695" s="125" t="s">
        <v>9703</v>
      </c>
      <c r="C13695" s="126">
        <v>42559</v>
      </c>
      <c r="D13695" s="98" t="s">
        <v>3</v>
      </c>
      <c r="E13695" s="98">
        <v>1396476</v>
      </c>
      <c r="F13695" s="98"/>
      <c r="G13695" s="127" t="s">
        <v>11198</v>
      </c>
      <c r="H13695" s="128">
        <v>0</v>
      </c>
      <c r="I13695" s="128">
        <v>145.15</v>
      </c>
      <c r="J13695" s="129">
        <v>145.15</v>
      </c>
      <c r="K13695" s="101" t="s">
        <v>1388</v>
      </c>
    </row>
    <row r="13696" spans="1:11" ht="56.25" customHeight="1">
      <c r="A13696" s="98" t="s">
        <v>644</v>
      </c>
      <c r="B13696" s="125" t="s">
        <v>9703</v>
      </c>
      <c r="C13696" s="126">
        <v>42559</v>
      </c>
      <c r="D13696" s="98" t="s">
        <v>3</v>
      </c>
      <c r="E13696" s="98">
        <v>1396477</v>
      </c>
      <c r="F13696" s="98"/>
      <c r="G13696" s="127" t="s">
        <v>11199</v>
      </c>
      <c r="H13696" s="128">
        <v>0</v>
      </c>
      <c r="I13696" s="128">
        <v>181.15</v>
      </c>
      <c r="J13696" s="129">
        <v>181.15</v>
      </c>
      <c r="K13696" s="101" t="s">
        <v>1388</v>
      </c>
    </row>
    <row r="13697" spans="1:11" ht="56.25" customHeight="1">
      <c r="A13697" s="98" t="s">
        <v>644</v>
      </c>
      <c r="B13697" s="125" t="s">
        <v>9703</v>
      </c>
      <c r="C13697" s="126">
        <v>42559</v>
      </c>
      <c r="D13697" s="98" t="s">
        <v>3</v>
      </c>
      <c r="E13697" s="98">
        <v>1396479</v>
      </c>
      <c r="F13697" s="98"/>
      <c r="G13697" s="127" t="s">
        <v>11200</v>
      </c>
      <c r="H13697" s="128">
        <v>0</v>
      </c>
      <c r="I13697" s="128">
        <v>1768.15</v>
      </c>
      <c r="J13697" s="129">
        <v>1768.15</v>
      </c>
      <c r="K13697" s="101" t="s">
        <v>1388</v>
      </c>
    </row>
    <row r="13698" spans="1:11" ht="56.25" customHeight="1">
      <c r="A13698" s="98" t="s">
        <v>644</v>
      </c>
      <c r="B13698" s="125" t="s">
        <v>9703</v>
      </c>
      <c r="C13698" s="126">
        <v>42559</v>
      </c>
      <c r="D13698" s="98" t="s">
        <v>3</v>
      </c>
      <c r="E13698" s="98">
        <v>1396480</v>
      </c>
      <c r="F13698" s="98"/>
      <c r="G13698" s="127" t="s">
        <v>11201</v>
      </c>
      <c r="H13698" s="128">
        <v>0</v>
      </c>
      <c r="I13698" s="128">
        <v>2309.1799999999998</v>
      </c>
      <c r="J13698" s="129">
        <v>2309.1799999999998</v>
      </c>
      <c r="K13698" s="101" t="s">
        <v>1388</v>
      </c>
    </row>
    <row r="13699" spans="1:11" ht="56.25" customHeight="1">
      <c r="A13699" s="98" t="s">
        <v>644</v>
      </c>
      <c r="B13699" s="125" t="s">
        <v>9703</v>
      </c>
      <c r="C13699" s="126">
        <v>42559</v>
      </c>
      <c r="D13699" s="98" t="s">
        <v>3</v>
      </c>
      <c r="E13699" s="98">
        <v>1396482</v>
      </c>
      <c r="F13699" s="98"/>
      <c r="G13699" s="127" t="s">
        <v>11202</v>
      </c>
      <c r="H13699" s="128">
        <v>0</v>
      </c>
      <c r="I13699" s="128">
        <v>2841.52</v>
      </c>
      <c r="J13699" s="129">
        <v>2841.52</v>
      </c>
      <c r="K13699" s="101" t="s">
        <v>1388</v>
      </c>
    </row>
    <row r="13700" spans="1:11" ht="56.25" customHeight="1">
      <c r="A13700" s="98" t="s">
        <v>644</v>
      </c>
      <c r="B13700" s="125" t="s">
        <v>9703</v>
      </c>
      <c r="C13700" s="126">
        <v>42559</v>
      </c>
      <c r="D13700" s="98" t="s">
        <v>3</v>
      </c>
      <c r="E13700" s="98">
        <v>1396483</v>
      </c>
      <c r="F13700" s="98"/>
      <c r="G13700" s="127" t="s">
        <v>11203</v>
      </c>
      <c r="H13700" s="128">
        <v>0</v>
      </c>
      <c r="I13700" s="128">
        <v>2915.15</v>
      </c>
      <c r="J13700" s="129">
        <v>2915.15</v>
      </c>
      <c r="K13700" s="101" t="s">
        <v>1388</v>
      </c>
    </row>
    <row r="13701" spans="1:11" ht="56.25" customHeight="1">
      <c r="A13701" s="98" t="s">
        <v>644</v>
      </c>
      <c r="B13701" s="125" t="s">
        <v>9703</v>
      </c>
      <c r="C13701" s="126">
        <v>42562</v>
      </c>
      <c r="D13701" s="98" t="s">
        <v>3</v>
      </c>
      <c r="E13701" s="98">
        <v>1396859</v>
      </c>
      <c r="F13701" s="98"/>
      <c r="G13701" s="127" t="s">
        <v>11218</v>
      </c>
      <c r="H13701" s="128">
        <v>0</v>
      </c>
      <c r="I13701" s="128">
        <v>112</v>
      </c>
      <c r="J13701" s="129">
        <v>112</v>
      </c>
      <c r="K13701" s="101" t="s">
        <v>1388</v>
      </c>
    </row>
    <row r="13702" spans="1:11" ht="56.25" customHeight="1">
      <c r="A13702" s="98" t="s">
        <v>644</v>
      </c>
      <c r="B13702" s="125" t="s">
        <v>9703</v>
      </c>
      <c r="C13702" s="126">
        <v>42562</v>
      </c>
      <c r="D13702" s="98" t="s">
        <v>3</v>
      </c>
      <c r="E13702" s="98">
        <v>1396860</v>
      </c>
      <c r="F13702" s="98"/>
      <c r="G13702" s="127" t="s">
        <v>11219</v>
      </c>
      <c r="H13702" s="128">
        <v>0</v>
      </c>
      <c r="I13702" s="128">
        <v>696.35</v>
      </c>
      <c r="J13702" s="129">
        <v>696.35</v>
      </c>
      <c r="K13702" s="101" t="s">
        <v>1388</v>
      </c>
    </row>
    <row r="13703" spans="1:11" ht="56.25" customHeight="1">
      <c r="A13703" s="98" t="s">
        <v>644</v>
      </c>
      <c r="B13703" s="125" t="s">
        <v>9703</v>
      </c>
      <c r="C13703" s="126">
        <v>42562</v>
      </c>
      <c r="D13703" s="98" t="s">
        <v>3</v>
      </c>
      <c r="E13703" s="98">
        <v>1396861</v>
      </c>
      <c r="F13703" s="98"/>
      <c r="G13703" s="127" t="s">
        <v>11220</v>
      </c>
      <c r="H13703" s="128">
        <v>0</v>
      </c>
      <c r="I13703" s="128">
        <v>1</v>
      </c>
      <c r="J13703" s="129">
        <v>1</v>
      </c>
      <c r="K13703" s="101" t="s">
        <v>1388</v>
      </c>
    </row>
    <row r="13704" spans="1:11" ht="56.25" customHeight="1">
      <c r="A13704" s="98" t="s">
        <v>644</v>
      </c>
      <c r="B13704" s="125" t="s">
        <v>9703</v>
      </c>
      <c r="C13704" s="126">
        <v>42563</v>
      </c>
      <c r="D13704" s="98" t="s">
        <v>3</v>
      </c>
      <c r="E13704" s="98">
        <v>1397313</v>
      </c>
      <c r="F13704" s="98"/>
      <c r="G13704" s="127" t="s">
        <v>11238</v>
      </c>
      <c r="H13704" s="128">
        <v>0</v>
      </c>
      <c r="I13704" s="128">
        <v>79.58</v>
      </c>
      <c r="J13704" s="129">
        <v>79.58</v>
      </c>
      <c r="K13704" s="101" t="s">
        <v>1388</v>
      </c>
    </row>
    <row r="13705" spans="1:11" ht="56.25" customHeight="1">
      <c r="A13705" s="98" t="s">
        <v>644</v>
      </c>
      <c r="B13705" s="125" t="s">
        <v>9703</v>
      </c>
      <c r="C13705" s="126">
        <v>42563</v>
      </c>
      <c r="D13705" s="98" t="s">
        <v>3</v>
      </c>
      <c r="E13705" s="98">
        <v>1397315</v>
      </c>
      <c r="F13705" s="98"/>
      <c r="G13705" s="127" t="s">
        <v>11239</v>
      </c>
      <c r="H13705" s="128">
        <v>0</v>
      </c>
      <c r="I13705" s="128">
        <v>1543.68</v>
      </c>
      <c r="J13705" s="129">
        <v>1543.68</v>
      </c>
      <c r="K13705" s="101" t="s">
        <v>1388</v>
      </c>
    </row>
    <row r="13706" spans="1:11" ht="56.25" customHeight="1">
      <c r="A13706" s="98" t="s">
        <v>644</v>
      </c>
      <c r="B13706" s="125" t="s">
        <v>9703</v>
      </c>
      <c r="C13706" s="126">
        <v>42564</v>
      </c>
      <c r="D13706" s="98" t="s">
        <v>3</v>
      </c>
      <c r="E13706" s="98">
        <v>1397714</v>
      </c>
      <c r="F13706" s="98"/>
      <c r="G13706" s="127" t="s">
        <v>11277</v>
      </c>
      <c r="H13706" s="128">
        <v>0</v>
      </c>
      <c r="I13706" s="128">
        <v>5031.46</v>
      </c>
      <c r="J13706" s="129">
        <v>5031.46</v>
      </c>
      <c r="K13706" s="101" t="s">
        <v>1388</v>
      </c>
    </row>
    <row r="13707" spans="1:11" ht="56.25" customHeight="1">
      <c r="A13707" s="98" t="s">
        <v>644</v>
      </c>
      <c r="B13707" s="125" t="s">
        <v>9703</v>
      </c>
      <c r="C13707" s="126">
        <v>42565</v>
      </c>
      <c r="D13707" s="98" t="s">
        <v>3</v>
      </c>
      <c r="E13707" s="98">
        <v>1398160</v>
      </c>
      <c r="F13707" s="98"/>
      <c r="G13707" s="127" t="s">
        <v>11301</v>
      </c>
      <c r="H13707" s="128">
        <v>0</v>
      </c>
      <c r="I13707" s="128">
        <v>33.18</v>
      </c>
      <c r="J13707" s="129">
        <v>33.18</v>
      </c>
      <c r="K13707" s="101" t="s">
        <v>1388</v>
      </c>
    </row>
    <row r="13708" spans="1:11" ht="56.25" customHeight="1">
      <c r="A13708" s="98" t="s">
        <v>644</v>
      </c>
      <c r="B13708" s="125" t="s">
        <v>9703</v>
      </c>
      <c r="C13708" s="126">
        <v>42569</v>
      </c>
      <c r="D13708" s="98" t="s">
        <v>3</v>
      </c>
      <c r="E13708" s="98">
        <v>1398912</v>
      </c>
      <c r="F13708" s="98"/>
      <c r="G13708" s="127" t="s">
        <v>11362</v>
      </c>
      <c r="H13708" s="128">
        <v>0</v>
      </c>
      <c r="I13708" s="128">
        <v>30.27</v>
      </c>
      <c r="J13708" s="129">
        <v>30.27</v>
      </c>
      <c r="K13708" s="101" t="s">
        <v>1388</v>
      </c>
    </row>
    <row r="13709" spans="1:11" ht="56.25" customHeight="1">
      <c r="A13709" s="98" t="s">
        <v>644</v>
      </c>
      <c r="B13709" s="125" t="s">
        <v>9703</v>
      </c>
      <c r="C13709" s="126">
        <v>42569</v>
      </c>
      <c r="D13709" s="98" t="s">
        <v>3</v>
      </c>
      <c r="E13709" s="98">
        <v>1398915</v>
      </c>
      <c r="F13709" s="98"/>
      <c r="G13709" s="127" t="s">
        <v>11363</v>
      </c>
      <c r="H13709" s="128">
        <v>0</v>
      </c>
      <c r="I13709" s="128">
        <v>8861.5500000000011</v>
      </c>
      <c r="J13709" s="129">
        <v>8861.5500000000011</v>
      </c>
      <c r="K13709" s="101" t="s">
        <v>1388</v>
      </c>
    </row>
    <row r="13710" spans="1:11" ht="56.25" customHeight="1">
      <c r="A13710" s="98" t="s">
        <v>644</v>
      </c>
      <c r="B13710" s="125" t="s">
        <v>9703</v>
      </c>
      <c r="C13710" s="126">
        <v>42569</v>
      </c>
      <c r="D13710" s="98" t="s">
        <v>3</v>
      </c>
      <c r="E13710" s="98">
        <v>1398919</v>
      </c>
      <c r="F13710" s="98"/>
      <c r="G13710" s="127" t="s">
        <v>11364</v>
      </c>
      <c r="H13710" s="128">
        <v>0</v>
      </c>
      <c r="I13710" s="128">
        <v>13675.82</v>
      </c>
      <c r="J13710" s="129">
        <v>13675.82</v>
      </c>
      <c r="K13710" s="101" t="s">
        <v>1388</v>
      </c>
    </row>
    <row r="13711" spans="1:11" ht="56.25" customHeight="1">
      <c r="A13711" s="98" t="s">
        <v>644</v>
      </c>
      <c r="B13711" s="125" t="s">
        <v>9703</v>
      </c>
      <c r="C13711" s="126">
        <v>42570</v>
      </c>
      <c r="D13711" s="98" t="s">
        <v>3</v>
      </c>
      <c r="E13711" s="98">
        <v>1399351</v>
      </c>
      <c r="F13711" s="98"/>
      <c r="G13711" s="127" t="s">
        <v>11403</v>
      </c>
      <c r="H13711" s="128">
        <v>0</v>
      </c>
      <c r="I13711" s="128">
        <v>22.150000000000002</v>
      </c>
      <c r="J13711" s="129">
        <v>22.150000000000002</v>
      </c>
      <c r="K13711" s="101" t="s">
        <v>1388</v>
      </c>
    </row>
    <row r="13712" spans="1:11" ht="56.25" customHeight="1">
      <c r="A13712" s="98" t="s">
        <v>644</v>
      </c>
      <c r="B13712" s="125" t="s">
        <v>9703</v>
      </c>
      <c r="C13712" s="126">
        <v>42572</v>
      </c>
      <c r="D13712" s="98" t="s">
        <v>3</v>
      </c>
      <c r="E13712" s="98">
        <v>1400226</v>
      </c>
      <c r="F13712" s="98"/>
      <c r="G13712" s="127" t="s">
        <v>11474</v>
      </c>
      <c r="H13712" s="128">
        <v>0</v>
      </c>
      <c r="I13712" s="128">
        <v>1413.46</v>
      </c>
      <c r="J13712" s="129">
        <v>1413.46</v>
      </c>
      <c r="K13712" s="101" t="s">
        <v>1388</v>
      </c>
    </row>
    <row r="13713" spans="1:11" ht="56.25" customHeight="1">
      <c r="A13713" s="98" t="s">
        <v>644</v>
      </c>
      <c r="B13713" s="125" t="s">
        <v>9703</v>
      </c>
      <c r="C13713" s="126">
        <v>42572</v>
      </c>
      <c r="D13713" s="98" t="s">
        <v>3</v>
      </c>
      <c r="E13713" s="98">
        <v>1400227</v>
      </c>
      <c r="F13713" s="98"/>
      <c r="G13713" s="127" t="s">
        <v>11475</v>
      </c>
      <c r="H13713" s="128">
        <v>0</v>
      </c>
      <c r="I13713" s="128">
        <v>1413.46</v>
      </c>
      <c r="J13713" s="129">
        <v>1413.46</v>
      </c>
      <c r="K13713" s="101" t="s">
        <v>1388</v>
      </c>
    </row>
    <row r="13714" spans="1:11" ht="56.25" customHeight="1">
      <c r="A13714" s="98" t="s">
        <v>644</v>
      </c>
      <c r="B13714" s="125" t="s">
        <v>9703</v>
      </c>
      <c r="C13714" s="126">
        <v>42572</v>
      </c>
      <c r="D13714" s="98" t="s">
        <v>3</v>
      </c>
      <c r="E13714" s="98">
        <v>1400231</v>
      </c>
      <c r="F13714" s="98"/>
      <c r="G13714" s="127" t="s">
        <v>11476</v>
      </c>
      <c r="H13714" s="128">
        <v>0</v>
      </c>
      <c r="I13714" s="128">
        <v>103.57000000000001</v>
      </c>
      <c r="J13714" s="129">
        <v>103.57000000000001</v>
      </c>
      <c r="K13714" s="101" t="s">
        <v>1388</v>
      </c>
    </row>
    <row r="13715" spans="1:11" ht="56.25" customHeight="1">
      <c r="A13715" s="98" t="s">
        <v>644</v>
      </c>
      <c r="B13715" s="125" t="s">
        <v>9703</v>
      </c>
      <c r="C13715" s="126">
        <v>42572</v>
      </c>
      <c r="D13715" s="98" t="s">
        <v>3</v>
      </c>
      <c r="E13715" s="98">
        <v>1400233</v>
      </c>
      <c r="F13715" s="98"/>
      <c r="G13715" s="127" t="s">
        <v>11477</v>
      </c>
      <c r="H13715" s="128">
        <v>0</v>
      </c>
      <c r="I13715" s="128">
        <v>5138.92</v>
      </c>
      <c r="J13715" s="129">
        <v>5138.92</v>
      </c>
      <c r="K13715" s="101" t="s">
        <v>1388</v>
      </c>
    </row>
    <row r="13716" spans="1:11" ht="56.25" customHeight="1">
      <c r="A13716" s="98" t="s">
        <v>644</v>
      </c>
      <c r="B13716" s="125" t="s">
        <v>9703</v>
      </c>
      <c r="C13716" s="126">
        <v>42572</v>
      </c>
      <c r="D13716" s="98" t="s">
        <v>3</v>
      </c>
      <c r="E13716" s="98">
        <v>1400235</v>
      </c>
      <c r="F13716" s="98"/>
      <c r="G13716" s="127" t="s">
        <v>11478</v>
      </c>
      <c r="H13716" s="128">
        <v>0</v>
      </c>
      <c r="I13716" s="128">
        <v>1165.1500000000001</v>
      </c>
      <c r="J13716" s="129">
        <v>1165.1500000000001</v>
      </c>
      <c r="K13716" s="101" t="s">
        <v>1388</v>
      </c>
    </row>
    <row r="13717" spans="1:11" ht="56.25" customHeight="1">
      <c r="A13717" s="98" t="s">
        <v>644</v>
      </c>
      <c r="B13717" s="125" t="s">
        <v>9703</v>
      </c>
      <c r="C13717" s="126">
        <v>42572</v>
      </c>
      <c r="D13717" s="98" t="s">
        <v>3</v>
      </c>
      <c r="E13717" s="98">
        <v>1400241</v>
      </c>
      <c r="F13717" s="98"/>
      <c r="G13717" s="127" t="s">
        <v>11479</v>
      </c>
      <c r="H13717" s="128">
        <v>0</v>
      </c>
      <c r="I13717" s="128">
        <v>434.02</v>
      </c>
      <c r="J13717" s="129">
        <v>434.02</v>
      </c>
      <c r="K13717" s="101" t="s">
        <v>1388</v>
      </c>
    </row>
    <row r="13718" spans="1:11" ht="56.25" customHeight="1">
      <c r="A13718" s="98" t="s">
        <v>644</v>
      </c>
      <c r="B13718" s="125" t="s">
        <v>9703</v>
      </c>
      <c r="C13718" s="126">
        <v>42573</v>
      </c>
      <c r="D13718" s="98" t="s">
        <v>3</v>
      </c>
      <c r="E13718" s="98">
        <v>1400641</v>
      </c>
      <c r="F13718" s="98"/>
      <c r="G13718" s="127" t="s">
        <v>11495</v>
      </c>
      <c r="H13718" s="128">
        <v>0</v>
      </c>
      <c r="I13718" s="128">
        <v>1.1500000000000001</v>
      </c>
      <c r="J13718" s="129">
        <v>1.1500000000000001</v>
      </c>
      <c r="K13718" s="101" t="s">
        <v>1388</v>
      </c>
    </row>
    <row r="13719" spans="1:11" ht="56.25" customHeight="1">
      <c r="A13719" s="98" t="s">
        <v>644</v>
      </c>
      <c r="B13719" s="125" t="s">
        <v>9703</v>
      </c>
      <c r="C13719" s="126">
        <v>42577</v>
      </c>
      <c r="D13719" s="98" t="s">
        <v>3</v>
      </c>
      <c r="E13719" s="98">
        <v>1401449</v>
      </c>
      <c r="F13719" s="98"/>
      <c r="G13719" s="127" t="s">
        <v>11560</v>
      </c>
      <c r="H13719" s="128">
        <v>0</v>
      </c>
      <c r="I13719" s="128">
        <v>6659.5</v>
      </c>
      <c r="J13719" s="129">
        <v>6659.5</v>
      </c>
      <c r="K13719" s="101" t="s">
        <v>1388</v>
      </c>
    </row>
    <row r="13720" spans="1:11" ht="56.25" customHeight="1">
      <c r="A13720" s="98" t="s">
        <v>644</v>
      </c>
      <c r="B13720" s="125" t="s">
        <v>9703</v>
      </c>
      <c r="C13720" s="126">
        <v>42577</v>
      </c>
      <c r="D13720" s="98" t="s">
        <v>3</v>
      </c>
      <c r="E13720" s="98">
        <v>1401455</v>
      </c>
      <c r="F13720" s="98"/>
      <c r="G13720" s="127" t="s">
        <v>11563</v>
      </c>
      <c r="H13720" s="128">
        <v>0</v>
      </c>
      <c r="I13720" s="128">
        <v>6168.51</v>
      </c>
      <c r="J13720" s="129">
        <v>6168.51</v>
      </c>
      <c r="K13720" s="101" t="s">
        <v>1388</v>
      </c>
    </row>
    <row r="13721" spans="1:11" ht="56.25" customHeight="1">
      <c r="A13721" s="98" t="s">
        <v>644</v>
      </c>
      <c r="B13721" s="125" t="s">
        <v>9703</v>
      </c>
      <c r="C13721" s="126">
        <v>42577</v>
      </c>
      <c r="D13721" s="98" t="s">
        <v>3</v>
      </c>
      <c r="E13721" s="98">
        <v>1401457</v>
      </c>
      <c r="F13721" s="98"/>
      <c r="G13721" s="127" t="s">
        <v>11564</v>
      </c>
      <c r="H13721" s="128">
        <v>0</v>
      </c>
      <c r="I13721" s="128">
        <v>1155.42</v>
      </c>
      <c r="J13721" s="129">
        <v>1155.42</v>
      </c>
      <c r="K13721" s="101" t="s">
        <v>1388</v>
      </c>
    </row>
    <row r="13722" spans="1:11" ht="56.25" customHeight="1">
      <c r="A13722" s="98" t="s">
        <v>644</v>
      </c>
      <c r="B13722" s="125" t="s">
        <v>9703</v>
      </c>
      <c r="C13722" s="126">
        <v>42577</v>
      </c>
      <c r="D13722" s="98" t="s">
        <v>3</v>
      </c>
      <c r="E13722" s="98">
        <v>1401461</v>
      </c>
      <c r="F13722" s="98"/>
      <c r="G13722" s="127" t="s">
        <v>11565</v>
      </c>
      <c r="H13722" s="128">
        <v>0</v>
      </c>
      <c r="I13722" s="128">
        <v>1060.05</v>
      </c>
      <c r="J13722" s="129">
        <v>1060.05</v>
      </c>
      <c r="K13722" s="101" t="s">
        <v>1388</v>
      </c>
    </row>
    <row r="13723" spans="1:11" ht="56.25" customHeight="1">
      <c r="A13723" s="98" t="s">
        <v>644</v>
      </c>
      <c r="B13723" s="125" t="s">
        <v>9703</v>
      </c>
      <c r="C13723" s="126">
        <v>42577</v>
      </c>
      <c r="D13723" s="98" t="s">
        <v>3</v>
      </c>
      <c r="E13723" s="98">
        <v>1401466</v>
      </c>
      <c r="F13723" s="98"/>
      <c r="G13723" s="127" t="s">
        <v>11567</v>
      </c>
      <c r="H13723" s="128">
        <v>0</v>
      </c>
      <c r="I13723" s="128">
        <v>6168.51</v>
      </c>
      <c r="J13723" s="129">
        <v>6168.51</v>
      </c>
      <c r="K13723" s="101" t="s">
        <v>1388</v>
      </c>
    </row>
    <row r="13724" spans="1:11" ht="56.25" customHeight="1">
      <c r="A13724" s="98" t="s">
        <v>644</v>
      </c>
      <c r="B13724" s="125" t="s">
        <v>9703</v>
      </c>
      <c r="C13724" s="126">
        <v>42577</v>
      </c>
      <c r="D13724" s="98" t="s">
        <v>3</v>
      </c>
      <c r="E13724" s="98">
        <v>1401473</v>
      </c>
      <c r="F13724" s="98"/>
      <c r="G13724" s="127" t="s">
        <v>11570</v>
      </c>
      <c r="H13724" s="128">
        <v>0</v>
      </c>
      <c r="I13724" s="128">
        <v>6168.51</v>
      </c>
      <c r="J13724" s="129">
        <v>6168.51</v>
      </c>
      <c r="K13724" s="101" t="s">
        <v>1388</v>
      </c>
    </row>
    <row r="13725" spans="1:11" ht="56.25" customHeight="1">
      <c r="A13725" s="98" t="s">
        <v>644</v>
      </c>
      <c r="B13725" s="125" t="s">
        <v>9703</v>
      </c>
      <c r="C13725" s="126">
        <v>42577</v>
      </c>
      <c r="D13725" s="98" t="s">
        <v>3</v>
      </c>
      <c r="E13725" s="98">
        <v>1401479</v>
      </c>
      <c r="F13725" s="98"/>
      <c r="G13725" s="127" t="s">
        <v>11572</v>
      </c>
      <c r="H13725" s="128">
        <v>0</v>
      </c>
      <c r="I13725" s="128">
        <v>1060.05</v>
      </c>
      <c r="J13725" s="129">
        <v>1060.05</v>
      </c>
      <c r="K13725" s="101" t="s">
        <v>1388</v>
      </c>
    </row>
    <row r="13726" spans="1:11" ht="56.25" customHeight="1">
      <c r="A13726" s="98" t="s">
        <v>644</v>
      </c>
      <c r="B13726" s="125" t="s">
        <v>9703</v>
      </c>
      <c r="C13726" s="126">
        <v>42577</v>
      </c>
      <c r="D13726" s="98" t="s">
        <v>3</v>
      </c>
      <c r="E13726" s="98">
        <v>1401482</v>
      </c>
      <c r="F13726" s="98"/>
      <c r="G13726" s="127" t="s">
        <v>11573</v>
      </c>
      <c r="H13726" s="128">
        <v>0</v>
      </c>
      <c r="I13726" s="128">
        <v>1060.05</v>
      </c>
      <c r="J13726" s="129">
        <v>1060.05</v>
      </c>
      <c r="K13726" s="101" t="s">
        <v>1388</v>
      </c>
    </row>
    <row r="13727" spans="1:11" ht="56.25" customHeight="1">
      <c r="A13727" s="98" t="s">
        <v>644</v>
      </c>
      <c r="B13727" s="125" t="s">
        <v>9703</v>
      </c>
      <c r="C13727" s="126">
        <v>42578</v>
      </c>
      <c r="D13727" s="98" t="s">
        <v>3</v>
      </c>
      <c r="E13727" s="98">
        <v>1401831</v>
      </c>
      <c r="F13727" s="98"/>
      <c r="G13727" s="127" t="s">
        <v>11588</v>
      </c>
      <c r="H13727" s="128">
        <v>0</v>
      </c>
      <c r="I13727" s="128">
        <v>5450.76</v>
      </c>
      <c r="J13727" s="129">
        <v>5450.76</v>
      </c>
      <c r="K13727" s="101" t="s">
        <v>1388</v>
      </c>
    </row>
    <row r="13728" spans="1:11" ht="56.25" customHeight="1">
      <c r="A13728" s="98" t="s">
        <v>644</v>
      </c>
      <c r="B13728" s="125" t="s">
        <v>9703</v>
      </c>
      <c r="C13728" s="126">
        <v>42579</v>
      </c>
      <c r="D13728" s="98" t="s">
        <v>3</v>
      </c>
      <c r="E13728" s="98">
        <v>1402263</v>
      </c>
      <c r="F13728" s="98"/>
      <c r="G13728" s="127" t="s">
        <v>11625</v>
      </c>
      <c r="H13728" s="128">
        <v>0</v>
      </c>
      <c r="I13728" s="128">
        <v>6659.5</v>
      </c>
      <c r="J13728" s="129">
        <v>6659.5</v>
      </c>
      <c r="K13728" s="101" t="s">
        <v>1388</v>
      </c>
    </row>
    <row r="13729" spans="1:11" ht="56.25" customHeight="1">
      <c r="A13729" s="98" t="s">
        <v>644</v>
      </c>
      <c r="B13729" s="125" t="s">
        <v>9703</v>
      </c>
      <c r="C13729" s="126">
        <v>42579</v>
      </c>
      <c r="D13729" s="98" t="s">
        <v>3</v>
      </c>
      <c r="E13729" s="98">
        <v>1402268</v>
      </c>
      <c r="F13729" s="98"/>
      <c r="G13729" s="127" t="s">
        <v>11626</v>
      </c>
      <c r="H13729" s="128">
        <v>0</v>
      </c>
      <c r="I13729" s="128">
        <v>2549.3200000000002</v>
      </c>
      <c r="J13729" s="129">
        <v>2549.3200000000002</v>
      </c>
      <c r="K13729" s="101" t="s">
        <v>1388</v>
      </c>
    </row>
    <row r="13730" spans="1:11" ht="56.25" customHeight="1">
      <c r="A13730" s="98" t="s">
        <v>644</v>
      </c>
      <c r="B13730" s="125" t="s">
        <v>9703</v>
      </c>
      <c r="C13730" s="126">
        <v>42579</v>
      </c>
      <c r="D13730" s="98" t="s">
        <v>3</v>
      </c>
      <c r="E13730" s="98">
        <v>1402269</v>
      </c>
      <c r="F13730" s="98"/>
      <c r="G13730" s="127" t="s">
        <v>11627</v>
      </c>
      <c r="H13730" s="128">
        <v>0</v>
      </c>
      <c r="I13730" s="128">
        <v>3186.42</v>
      </c>
      <c r="J13730" s="129">
        <v>3186.42</v>
      </c>
      <c r="K13730" s="101" t="s">
        <v>1388</v>
      </c>
    </row>
    <row r="13731" spans="1:11" ht="56.25" customHeight="1">
      <c r="A13731" s="98" t="s">
        <v>644</v>
      </c>
      <c r="B13731" s="125" t="s">
        <v>9703</v>
      </c>
      <c r="C13731" s="126">
        <v>42579</v>
      </c>
      <c r="D13731" s="98" t="s">
        <v>3</v>
      </c>
      <c r="E13731" s="98">
        <v>1402272</v>
      </c>
      <c r="F13731" s="98"/>
      <c r="G13731" s="127" t="s">
        <v>11629</v>
      </c>
      <c r="H13731" s="128">
        <v>0</v>
      </c>
      <c r="I13731" s="128">
        <v>2319.2600000000002</v>
      </c>
      <c r="J13731" s="129">
        <v>2319.2600000000002</v>
      </c>
      <c r="K13731" s="101" t="s">
        <v>1388</v>
      </c>
    </row>
    <row r="13732" spans="1:11" ht="56.25" customHeight="1">
      <c r="A13732" s="98" t="s">
        <v>644</v>
      </c>
      <c r="B13732" s="125" t="s">
        <v>9703</v>
      </c>
      <c r="C13732" s="126">
        <v>42585</v>
      </c>
      <c r="D13732" s="98" t="s">
        <v>3</v>
      </c>
      <c r="E13732" s="98">
        <v>1404015</v>
      </c>
      <c r="F13732" s="98"/>
      <c r="G13732" s="127" t="s">
        <v>11790</v>
      </c>
      <c r="H13732" s="128">
        <v>0</v>
      </c>
      <c r="I13732" s="128">
        <v>172.65</v>
      </c>
      <c r="J13732" s="129">
        <v>172.65</v>
      </c>
      <c r="K13732" s="101" t="s">
        <v>1388</v>
      </c>
    </row>
    <row r="13733" spans="1:11" ht="56.25" customHeight="1">
      <c r="A13733" s="98" t="s">
        <v>644</v>
      </c>
      <c r="B13733" s="125" t="s">
        <v>9703</v>
      </c>
      <c r="C13733" s="126">
        <v>42585</v>
      </c>
      <c r="D13733" s="98" t="s">
        <v>3</v>
      </c>
      <c r="E13733" s="98">
        <v>1404017</v>
      </c>
      <c r="F13733" s="98"/>
      <c r="G13733" s="127" t="s">
        <v>11792</v>
      </c>
      <c r="H13733" s="128">
        <v>0</v>
      </c>
      <c r="I13733" s="128">
        <v>1085.46</v>
      </c>
      <c r="J13733" s="129">
        <v>1085.46</v>
      </c>
      <c r="K13733" s="101" t="s">
        <v>1388</v>
      </c>
    </row>
    <row r="13734" spans="1:11" ht="56.25" customHeight="1">
      <c r="A13734" s="98" t="s">
        <v>644</v>
      </c>
      <c r="B13734" s="125" t="s">
        <v>9703</v>
      </c>
      <c r="C13734" s="126">
        <v>42585</v>
      </c>
      <c r="D13734" s="98" t="s">
        <v>3</v>
      </c>
      <c r="E13734" s="98">
        <v>1404020</v>
      </c>
      <c r="F13734" s="98"/>
      <c r="G13734" s="127" t="s">
        <v>11793</v>
      </c>
      <c r="H13734" s="128">
        <v>0</v>
      </c>
      <c r="I13734" s="128">
        <v>90.38</v>
      </c>
      <c r="J13734" s="129">
        <v>90.38</v>
      </c>
      <c r="K13734" s="101" t="s">
        <v>1388</v>
      </c>
    </row>
    <row r="13735" spans="1:11" ht="56.25" customHeight="1">
      <c r="A13735" s="98" t="s">
        <v>644</v>
      </c>
      <c r="B13735" s="125" t="s">
        <v>9703</v>
      </c>
      <c r="C13735" s="126">
        <v>42585</v>
      </c>
      <c r="D13735" s="98" t="s">
        <v>3</v>
      </c>
      <c r="E13735" s="98">
        <v>1404024</v>
      </c>
      <c r="F13735" s="98"/>
      <c r="G13735" s="127" t="s">
        <v>11796</v>
      </c>
      <c r="H13735" s="128">
        <v>0</v>
      </c>
      <c r="I13735" s="128">
        <v>95.83</v>
      </c>
      <c r="J13735" s="129">
        <v>95.83</v>
      </c>
      <c r="K13735" s="101" t="s">
        <v>1388</v>
      </c>
    </row>
    <row r="13736" spans="1:11" ht="56.25" customHeight="1">
      <c r="A13736" s="98" t="s">
        <v>644</v>
      </c>
      <c r="B13736" s="125" t="s">
        <v>9703</v>
      </c>
      <c r="C13736" s="126">
        <v>42585</v>
      </c>
      <c r="D13736" s="98" t="s">
        <v>3</v>
      </c>
      <c r="E13736" s="98">
        <v>1404041</v>
      </c>
      <c r="F13736" s="98"/>
      <c r="G13736" s="127" t="s">
        <v>11800</v>
      </c>
      <c r="H13736" s="128">
        <v>0</v>
      </c>
      <c r="I13736" s="128">
        <v>5127.2</v>
      </c>
      <c r="J13736" s="129">
        <v>5127.2</v>
      </c>
      <c r="K13736" s="101" t="s">
        <v>1388</v>
      </c>
    </row>
    <row r="13737" spans="1:11" ht="56.25" customHeight="1">
      <c r="A13737" s="98" t="s">
        <v>644</v>
      </c>
      <c r="B13737" s="125" t="s">
        <v>9703</v>
      </c>
      <c r="C13737" s="126">
        <v>42591</v>
      </c>
      <c r="D13737" s="98" t="s">
        <v>3</v>
      </c>
      <c r="E13737" s="98">
        <v>1406029</v>
      </c>
      <c r="F13737" s="98"/>
      <c r="G13737" s="127" t="s">
        <v>11965</v>
      </c>
      <c r="H13737" s="128">
        <v>0</v>
      </c>
      <c r="I13737" s="128">
        <v>457.28000000000003</v>
      </c>
      <c r="J13737" s="129">
        <v>457.28000000000003</v>
      </c>
      <c r="K13737" s="101" t="s">
        <v>1388</v>
      </c>
    </row>
    <row r="13738" spans="1:11" ht="56.25" customHeight="1">
      <c r="A13738" s="98" t="s">
        <v>644</v>
      </c>
      <c r="B13738" s="125" t="s">
        <v>9703</v>
      </c>
      <c r="C13738" s="126">
        <v>42591</v>
      </c>
      <c r="D13738" s="98" t="s">
        <v>3</v>
      </c>
      <c r="E13738" s="98">
        <v>1406030</v>
      </c>
      <c r="F13738" s="98"/>
      <c r="G13738" s="127" t="s">
        <v>11966</v>
      </c>
      <c r="H13738" s="128">
        <v>0</v>
      </c>
      <c r="I13738" s="128">
        <v>733</v>
      </c>
      <c r="J13738" s="129">
        <v>733</v>
      </c>
      <c r="K13738" s="101" t="s">
        <v>1388</v>
      </c>
    </row>
    <row r="13739" spans="1:11" ht="56.25" customHeight="1">
      <c r="A13739" s="98" t="s">
        <v>644</v>
      </c>
      <c r="B13739" s="125" t="s">
        <v>9703</v>
      </c>
      <c r="C13739" s="126">
        <v>42591</v>
      </c>
      <c r="D13739" s="98" t="s">
        <v>3</v>
      </c>
      <c r="E13739" s="98">
        <v>1406032</v>
      </c>
      <c r="F13739" s="98"/>
      <c r="G13739" s="127" t="s">
        <v>11967</v>
      </c>
      <c r="H13739" s="128">
        <v>0</v>
      </c>
      <c r="I13739" s="128">
        <v>1652.15</v>
      </c>
      <c r="J13739" s="129">
        <v>1652.15</v>
      </c>
      <c r="K13739" s="101" t="s">
        <v>1388</v>
      </c>
    </row>
    <row r="13740" spans="1:11" ht="56.25" customHeight="1">
      <c r="A13740" s="98" t="s">
        <v>644</v>
      </c>
      <c r="B13740" s="125" t="s">
        <v>9703</v>
      </c>
      <c r="C13740" s="126">
        <v>42591</v>
      </c>
      <c r="D13740" s="98" t="s">
        <v>3</v>
      </c>
      <c r="E13740" s="98">
        <v>1406033</v>
      </c>
      <c r="F13740" s="98"/>
      <c r="G13740" s="127" t="s">
        <v>11968</v>
      </c>
      <c r="H13740" s="128">
        <v>0</v>
      </c>
      <c r="I13740" s="128">
        <v>5041.88</v>
      </c>
      <c r="J13740" s="129">
        <v>5041.88</v>
      </c>
      <c r="K13740" s="101" t="s">
        <v>1388</v>
      </c>
    </row>
    <row r="13741" spans="1:11" ht="56.25" customHeight="1">
      <c r="A13741" s="98" t="s">
        <v>644</v>
      </c>
      <c r="B13741" s="125" t="s">
        <v>9703</v>
      </c>
      <c r="C13741" s="126">
        <v>42591</v>
      </c>
      <c r="D13741" s="98" t="s">
        <v>3</v>
      </c>
      <c r="E13741" s="98">
        <v>1406036</v>
      </c>
      <c r="F13741" s="98"/>
      <c r="G13741" s="127" t="s">
        <v>11970</v>
      </c>
      <c r="H13741" s="128">
        <v>0</v>
      </c>
      <c r="I13741" s="128">
        <v>7492.74</v>
      </c>
      <c r="J13741" s="129">
        <v>7492.74</v>
      </c>
      <c r="K13741" s="101" t="s">
        <v>1388</v>
      </c>
    </row>
    <row r="13742" spans="1:11" ht="56.25" customHeight="1">
      <c r="A13742" s="98" t="s">
        <v>644</v>
      </c>
      <c r="B13742" s="125" t="s">
        <v>9703</v>
      </c>
      <c r="C13742" s="126">
        <v>42591</v>
      </c>
      <c r="D13742" s="98" t="s">
        <v>3</v>
      </c>
      <c r="E13742" s="98">
        <v>1406040</v>
      </c>
      <c r="F13742" s="98"/>
      <c r="G13742" s="127" t="s">
        <v>11971</v>
      </c>
      <c r="H13742" s="128">
        <v>0</v>
      </c>
      <c r="I13742" s="128">
        <v>9355.5300000000007</v>
      </c>
      <c r="J13742" s="129">
        <v>9355.5300000000007</v>
      </c>
      <c r="K13742" s="101" t="s">
        <v>1388</v>
      </c>
    </row>
    <row r="13743" spans="1:11" ht="56.25" customHeight="1">
      <c r="A13743" s="98" t="s">
        <v>644</v>
      </c>
      <c r="B13743" s="125" t="s">
        <v>9703</v>
      </c>
      <c r="C13743" s="126">
        <v>42592</v>
      </c>
      <c r="D13743" s="98" t="s">
        <v>3</v>
      </c>
      <c r="E13743" s="98">
        <v>1406516</v>
      </c>
      <c r="F13743" s="98"/>
      <c r="G13743" s="127" t="s">
        <v>12000</v>
      </c>
      <c r="H13743" s="128">
        <v>0</v>
      </c>
      <c r="I13743" s="128">
        <v>4869</v>
      </c>
      <c r="J13743" s="129">
        <v>4869</v>
      </c>
      <c r="K13743" s="101" t="s">
        <v>1388</v>
      </c>
    </row>
    <row r="13744" spans="1:11" ht="56.25" customHeight="1">
      <c r="A13744" s="98" t="s">
        <v>644</v>
      </c>
      <c r="B13744" s="125" t="s">
        <v>9703</v>
      </c>
      <c r="C13744" s="126">
        <v>42594</v>
      </c>
      <c r="D13744" s="98" t="s">
        <v>3</v>
      </c>
      <c r="E13744" s="98">
        <v>1407502</v>
      </c>
      <c r="F13744" s="98"/>
      <c r="G13744" s="127" t="s">
        <v>12056</v>
      </c>
      <c r="H13744" s="128">
        <v>0</v>
      </c>
      <c r="I13744" s="128">
        <v>326.15000000000003</v>
      </c>
      <c r="J13744" s="129">
        <v>326.15000000000003</v>
      </c>
      <c r="K13744" s="101" t="s">
        <v>1388</v>
      </c>
    </row>
    <row r="13745" spans="1:11" ht="56.25" customHeight="1">
      <c r="A13745" s="98" t="s">
        <v>644</v>
      </c>
      <c r="B13745" s="125" t="s">
        <v>9703</v>
      </c>
      <c r="C13745" s="126">
        <v>42594</v>
      </c>
      <c r="D13745" s="98" t="s">
        <v>3</v>
      </c>
      <c r="E13745" s="98">
        <v>1407505</v>
      </c>
      <c r="F13745" s="98"/>
      <c r="G13745" s="127" t="s">
        <v>12057</v>
      </c>
      <c r="H13745" s="128">
        <v>0</v>
      </c>
      <c r="I13745" s="128">
        <v>5779.1500000000005</v>
      </c>
      <c r="J13745" s="129">
        <v>5779.1500000000005</v>
      </c>
      <c r="K13745" s="101" t="s">
        <v>1388</v>
      </c>
    </row>
    <row r="13746" spans="1:11" ht="56.25" customHeight="1">
      <c r="A13746" s="98" t="s">
        <v>644</v>
      </c>
      <c r="B13746" s="125" t="s">
        <v>9703</v>
      </c>
      <c r="C13746" s="126">
        <v>42594</v>
      </c>
      <c r="D13746" s="98" t="s">
        <v>3</v>
      </c>
      <c r="E13746" s="98">
        <v>1407509</v>
      </c>
      <c r="F13746" s="98"/>
      <c r="G13746" s="127" t="s">
        <v>12059</v>
      </c>
      <c r="H13746" s="128">
        <v>0</v>
      </c>
      <c r="I13746" s="128">
        <v>165.15</v>
      </c>
      <c r="J13746" s="129">
        <v>165.15</v>
      </c>
      <c r="K13746" s="101" t="s">
        <v>1388</v>
      </c>
    </row>
    <row r="13747" spans="1:11" ht="56.25" customHeight="1">
      <c r="A13747" s="98" t="s">
        <v>644</v>
      </c>
      <c r="B13747" s="125" t="s">
        <v>9703</v>
      </c>
      <c r="C13747" s="126">
        <v>42599</v>
      </c>
      <c r="D13747" s="98" t="s">
        <v>3</v>
      </c>
      <c r="E13747" s="98">
        <v>1409166</v>
      </c>
      <c r="F13747" s="98"/>
      <c r="G13747" s="127" t="s">
        <v>12166</v>
      </c>
      <c r="H13747" s="128">
        <v>0</v>
      </c>
      <c r="I13747" s="128">
        <v>556.5</v>
      </c>
      <c r="J13747" s="129">
        <v>556.5</v>
      </c>
      <c r="K13747" s="101" t="s">
        <v>1388</v>
      </c>
    </row>
    <row r="13748" spans="1:11" ht="56.25" customHeight="1">
      <c r="A13748" s="98" t="s">
        <v>644</v>
      </c>
      <c r="B13748" s="125" t="s">
        <v>9703</v>
      </c>
      <c r="C13748" s="126">
        <v>42599</v>
      </c>
      <c r="D13748" s="98" t="s">
        <v>3</v>
      </c>
      <c r="E13748" s="98">
        <v>1409214</v>
      </c>
      <c r="F13748" s="98"/>
      <c r="G13748" s="127" t="s">
        <v>12179</v>
      </c>
      <c r="H13748" s="128">
        <v>0</v>
      </c>
      <c r="I13748" s="128">
        <v>1288</v>
      </c>
      <c r="J13748" s="129">
        <v>1288</v>
      </c>
      <c r="K13748" s="101" t="s">
        <v>1388</v>
      </c>
    </row>
    <row r="13749" spans="1:11" ht="56.25" customHeight="1">
      <c r="A13749" s="98" t="s">
        <v>644</v>
      </c>
      <c r="B13749" s="125" t="s">
        <v>9703</v>
      </c>
      <c r="C13749" s="126">
        <v>42600</v>
      </c>
      <c r="D13749" s="98" t="s">
        <v>3</v>
      </c>
      <c r="E13749" s="98">
        <v>1409604</v>
      </c>
      <c r="F13749" s="98"/>
      <c r="G13749" s="127" t="s">
        <v>12196</v>
      </c>
      <c r="H13749" s="128">
        <v>0</v>
      </c>
      <c r="I13749" s="128">
        <v>7228.6500000000005</v>
      </c>
      <c r="J13749" s="129">
        <v>7228.6500000000005</v>
      </c>
      <c r="K13749" s="101" t="s">
        <v>1388</v>
      </c>
    </row>
    <row r="13750" spans="1:11" ht="56.25" customHeight="1">
      <c r="A13750" s="98" t="s">
        <v>644</v>
      </c>
      <c r="B13750" s="125" t="s">
        <v>9703</v>
      </c>
      <c r="C13750" s="126">
        <v>42601</v>
      </c>
      <c r="D13750" s="98" t="s">
        <v>3</v>
      </c>
      <c r="E13750" s="98">
        <v>1410013</v>
      </c>
      <c r="F13750" s="98"/>
      <c r="G13750" s="127" t="s">
        <v>12221</v>
      </c>
      <c r="H13750" s="128">
        <v>0</v>
      </c>
      <c r="I13750" s="128">
        <v>175.15</v>
      </c>
      <c r="J13750" s="129">
        <v>175.15</v>
      </c>
      <c r="K13750" s="101" t="s">
        <v>1388</v>
      </c>
    </row>
    <row r="13751" spans="1:11" ht="56.25" customHeight="1">
      <c r="A13751" s="98" t="s">
        <v>644</v>
      </c>
      <c r="B13751" s="125" t="s">
        <v>9703</v>
      </c>
      <c r="C13751" s="126">
        <v>42601</v>
      </c>
      <c r="D13751" s="98" t="s">
        <v>3</v>
      </c>
      <c r="E13751" s="98">
        <v>1410016</v>
      </c>
      <c r="F13751" s="98"/>
      <c r="G13751" s="127" t="s">
        <v>12222</v>
      </c>
      <c r="H13751" s="128">
        <v>0</v>
      </c>
      <c r="I13751" s="128">
        <v>3773.6</v>
      </c>
      <c r="J13751" s="129">
        <v>3773.6</v>
      </c>
      <c r="K13751" s="101" t="s">
        <v>1388</v>
      </c>
    </row>
    <row r="13752" spans="1:11" ht="56.25" customHeight="1">
      <c r="A13752" s="98" t="s">
        <v>644</v>
      </c>
      <c r="B13752" s="125" t="s">
        <v>9703</v>
      </c>
      <c r="C13752" s="126">
        <v>42604</v>
      </c>
      <c r="D13752" s="98" t="s">
        <v>3</v>
      </c>
      <c r="E13752" s="98">
        <v>1410607</v>
      </c>
      <c r="F13752" s="98"/>
      <c r="G13752" s="127" t="s">
        <v>12247</v>
      </c>
      <c r="H13752" s="128">
        <v>0</v>
      </c>
      <c r="I13752" s="128">
        <v>6954.84</v>
      </c>
      <c r="J13752" s="129">
        <v>6954.84</v>
      </c>
      <c r="K13752" s="101" t="s">
        <v>1388</v>
      </c>
    </row>
    <row r="13753" spans="1:11" ht="56.25" customHeight="1">
      <c r="A13753" s="98" t="s">
        <v>644</v>
      </c>
      <c r="B13753" s="125" t="s">
        <v>9703</v>
      </c>
      <c r="C13753" s="126">
        <v>42604</v>
      </c>
      <c r="D13753" s="98" t="s">
        <v>3</v>
      </c>
      <c r="E13753" s="98">
        <v>1410610</v>
      </c>
      <c r="F13753" s="98"/>
      <c r="G13753" s="127" t="s">
        <v>12248</v>
      </c>
      <c r="H13753" s="128">
        <v>0</v>
      </c>
      <c r="I13753" s="128">
        <v>172.1</v>
      </c>
      <c r="J13753" s="129">
        <v>172.1</v>
      </c>
      <c r="K13753" s="101" t="s">
        <v>1388</v>
      </c>
    </row>
    <row r="13754" spans="1:11" ht="56.25" customHeight="1">
      <c r="A13754" s="98" t="s">
        <v>644</v>
      </c>
      <c r="B13754" s="125" t="s">
        <v>9703</v>
      </c>
      <c r="C13754" s="126">
        <v>42605</v>
      </c>
      <c r="D13754" s="98" t="s">
        <v>3</v>
      </c>
      <c r="E13754" s="98">
        <v>1411181</v>
      </c>
      <c r="F13754" s="98"/>
      <c r="G13754" s="127" t="s">
        <v>12289</v>
      </c>
      <c r="H13754" s="128">
        <v>0</v>
      </c>
      <c r="I13754" s="128">
        <v>22823.93</v>
      </c>
      <c r="J13754" s="129">
        <v>22823.93</v>
      </c>
      <c r="K13754" s="101" t="s">
        <v>1388</v>
      </c>
    </row>
    <row r="13755" spans="1:11" ht="56.25" customHeight="1">
      <c r="A13755" s="98" t="s">
        <v>644</v>
      </c>
      <c r="B13755" s="125" t="s">
        <v>9703</v>
      </c>
      <c r="C13755" s="126">
        <v>42605</v>
      </c>
      <c r="D13755" s="98" t="s">
        <v>3</v>
      </c>
      <c r="E13755" s="98">
        <v>1411204</v>
      </c>
      <c r="F13755" s="98"/>
      <c r="G13755" s="127" t="s">
        <v>12296</v>
      </c>
      <c r="H13755" s="128">
        <v>0</v>
      </c>
      <c r="I13755" s="128">
        <v>169948</v>
      </c>
      <c r="J13755" s="129">
        <v>169948</v>
      </c>
      <c r="K13755" s="101" t="s">
        <v>1388</v>
      </c>
    </row>
    <row r="13756" spans="1:11" ht="56.25" customHeight="1">
      <c r="A13756" s="98" t="s">
        <v>644</v>
      </c>
      <c r="B13756" s="125" t="s">
        <v>9703</v>
      </c>
      <c r="C13756" s="126">
        <v>42607</v>
      </c>
      <c r="D13756" s="98" t="s">
        <v>3</v>
      </c>
      <c r="E13756" s="98">
        <v>1412103</v>
      </c>
      <c r="F13756" s="98"/>
      <c r="G13756" s="127" t="s">
        <v>12366</v>
      </c>
      <c r="H13756" s="128">
        <v>0</v>
      </c>
      <c r="I13756" s="128">
        <v>9201.59</v>
      </c>
      <c r="J13756" s="129">
        <v>9201.59</v>
      </c>
      <c r="K13756" s="101" t="s">
        <v>1388</v>
      </c>
    </row>
    <row r="13757" spans="1:11" ht="56.25" customHeight="1">
      <c r="A13757" s="98" t="s">
        <v>644</v>
      </c>
      <c r="B13757" s="125" t="s">
        <v>9703</v>
      </c>
      <c r="C13757" s="126">
        <v>42607</v>
      </c>
      <c r="D13757" s="98" t="s">
        <v>3</v>
      </c>
      <c r="E13757" s="98">
        <v>1412104</v>
      </c>
      <c r="F13757" s="98"/>
      <c r="G13757" s="127" t="s">
        <v>12367</v>
      </c>
      <c r="H13757" s="128">
        <v>0</v>
      </c>
      <c r="I13757" s="128">
        <v>326.15000000000003</v>
      </c>
      <c r="J13757" s="129">
        <v>326.15000000000003</v>
      </c>
      <c r="K13757" s="101" t="s">
        <v>1388</v>
      </c>
    </row>
    <row r="13758" spans="1:11" ht="56.25" customHeight="1">
      <c r="A13758" s="98" t="s">
        <v>644</v>
      </c>
      <c r="B13758" s="125" t="s">
        <v>9703</v>
      </c>
      <c r="C13758" s="126">
        <v>42607</v>
      </c>
      <c r="D13758" s="98" t="s">
        <v>3</v>
      </c>
      <c r="E13758" s="98">
        <v>1412105</v>
      </c>
      <c r="F13758" s="98"/>
      <c r="G13758" s="127" t="s">
        <v>12368</v>
      </c>
      <c r="H13758" s="128">
        <v>0</v>
      </c>
      <c r="I13758" s="128">
        <v>8991.6</v>
      </c>
      <c r="J13758" s="129">
        <v>8991.6</v>
      </c>
      <c r="K13758" s="101" t="s">
        <v>1388</v>
      </c>
    </row>
    <row r="13759" spans="1:11" ht="56.25" customHeight="1">
      <c r="A13759" s="98" t="s">
        <v>644</v>
      </c>
      <c r="B13759" s="125" t="s">
        <v>9703</v>
      </c>
      <c r="C13759" s="126">
        <v>42608</v>
      </c>
      <c r="D13759" s="98" t="s">
        <v>3</v>
      </c>
      <c r="E13759" s="98">
        <v>1412565</v>
      </c>
      <c r="F13759" s="98"/>
      <c r="G13759" s="127" t="s">
        <v>12425</v>
      </c>
      <c r="H13759" s="128">
        <v>0</v>
      </c>
      <c r="I13759" s="128">
        <v>19022.150000000001</v>
      </c>
      <c r="J13759" s="129">
        <v>19022.150000000001</v>
      </c>
      <c r="K13759" s="101" t="s">
        <v>1388</v>
      </c>
    </row>
    <row r="13760" spans="1:11" ht="56.25" customHeight="1">
      <c r="A13760" s="98" t="s">
        <v>644</v>
      </c>
      <c r="B13760" s="125" t="s">
        <v>9703</v>
      </c>
      <c r="C13760" s="126">
        <v>42608</v>
      </c>
      <c r="D13760" s="98" t="s">
        <v>3</v>
      </c>
      <c r="E13760" s="98">
        <v>1412574</v>
      </c>
      <c r="F13760" s="98"/>
      <c r="G13760" s="127" t="s">
        <v>12426</v>
      </c>
      <c r="H13760" s="128">
        <v>0</v>
      </c>
      <c r="I13760" s="128">
        <v>622.88</v>
      </c>
      <c r="J13760" s="129">
        <v>622.88</v>
      </c>
      <c r="K13760" s="101" t="s">
        <v>1388</v>
      </c>
    </row>
    <row r="13761" spans="1:11" ht="56.25" customHeight="1">
      <c r="A13761" s="98" t="s">
        <v>644</v>
      </c>
      <c r="B13761" s="125" t="s">
        <v>9703</v>
      </c>
      <c r="C13761" s="126">
        <v>42615</v>
      </c>
      <c r="D13761" s="98" t="s">
        <v>3</v>
      </c>
      <c r="E13761" s="98">
        <v>1415261</v>
      </c>
      <c r="F13761" s="98"/>
      <c r="G13761" s="127" t="s">
        <v>12632</v>
      </c>
      <c r="H13761" s="128">
        <v>0</v>
      </c>
      <c r="I13761" s="128">
        <v>1569.24</v>
      </c>
      <c r="J13761" s="129">
        <v>1569.24</v>
      </c>
      <c r="K13761" s="101" t="s">
        <v>1388</v>
      </c>
    </row>
    <row r="13762" spans="1:11" ht="56.25" customHeight="1">
      <c r="A13762" s="98" t="s">
        <v>644</v>
      </c>
      <c r="B13762" s="125" t="s">
        <v>9703</v>
      </c>
      <c r="C13762" s="126">
        <v>42618</v>
      </c>
      <c r="D13762" s="98" t="s">
        <v>3</v>
      </c>
      <c r="E13762" s="98">
        <v>1415816</v>
      </c>
      <c r="F13762" s="98"/>
      <c r="G13762" s="127" t="s">
        <v>12679</v>
      </c>
      <c r="H13762" s="128">
        <v>0</v>
      </c>
      <c r="I13762" s="128">
        <v>241.89000000000001</v>
      </c>
      <c r="J13762" s="129">
        <v>241.89000000000001</v>
      </c>
      <c r="K13762" s="101" t="s">
        <v>1388</v>
      </c>
    </row>
    <row r="13763" spans="1:11" ht="56.25" customHeight="1">
      <c r="A13763" s="98" t="s">
        <v>644</v>
      </c>
      <c r="B13763" s="125" t="s">
        <v>9703</v>
      </c>
      <c r="C13763" s="126">
        <v>42618</v>
      </c>
      <c r="D13763" s="98" t="s">
        <v>3</v>
      </c>
      <c r="E13763" s="98">
        <v>1415817</v>
      </c>
      <c r="F13763" s="98"/>
      <c r="G13763" s="127" t="s">
        <v>12680</v>
      </c>
      <c r="H13763" s="128">
        <v>0</v>
      </c>
      <c r="I13763" s="128">
        <v>326.15000000000003</v>
      </c>
      <c r="J13763" s="129">
        <v>326.15000000000003</v>
      </c>
      <c r="K13763" s="101" t="s">
        <v>1388</v>
      </c>
    </row>
    <row r="13764" spans="1:11" ht="56.25" customHeight="1">
      <c r="A13764" s="98" t="s">
        <v>644</v>
      </c>
      <c r="B13764" s="125" t="s">
        <v>9703</v>
      </c>
      <c r="C13764" s="126">
        <v>42618</v>
      </c>
      <c r="D13764" s="98" t="s">
        <v>3</v>
      </c>
      <c r="E13764" s="98">
        <v>1415820</v>
      </c>
      <c r="F13764" s="98"/>
      <c r="G13764" s="127" t="s">
        <v>12681</v>
      </c>
      <c r="H13764" s="128">
        <v>0</v>
      </c>
      <c r="I13764" s="128">
        <v>1569.24</v>
      </c>
      <c r="J13764" s="129">
        <v>1569.24</v>
      </c>
      <c r="K13764" s="101" t="s">
        <v>1388</v>
      </c>
    </row>
    <row r="13765" spans="1:11" ht="56.25" customHeight="1">
      <c r="A13765" s="98" t="s">
        <v>644</v>
      </c>
      <c r="B13765" s="125" t="s">
        <v>9703</v>
      </c>
      <c r="C13765" s="126">
        <v>42618</v>
      </c>
      <c r="D13765" s="98" t="s">
        <v>3</v>
      </c>
      <c r="E13765" s="98">
        <v>1415821</v>
      </c>
      <c r="F13765" s="98"/>
      <c r="G13765" s="127" t="s">
        <v>12682</v>
      </c>
      <c r="H13765" s="128">
        <v>0</v>
      </c>
      <c r="I13765" s="128">
        <v>18.72</v>
      </c>
      <c r="J13765" s="129">
        <v>18.72</v>
      </c>
      <c r="K13765" s="101" t="s">
        <v>1388</v>
      </c>
    </row>
    <row r="13766" spans="1:11" ht="56.25" customHeight="1">
      <c r="A13766" s="98" t="s">
        <v>644</v>
      </c>
      <c r="B13766" s="125" t="s">
        <v>9703</v>
      </c>
      <c r="C13766" s="126">
        <v>42618</v>
      </c>
      <c r="D13766" s="98" t="s">
        <v>3</v>
      </c>
      <c r="E13766" s="98">
        <v>1415825</v>
      </c>
      <c r="F13766" s="98"/>
      <c r="G13766" s="127" t="s">
        <v>12683</v>
      </c>
      <c r="H13766" s="128">
        <v>0</v>
      </c>
      <c r="I13766" s="128">
        <v>1575.72</v>
      </c>
      <c r="J13766" s="129">
        <v>1575.72</v>
      </c>
      <c r="K13766" s="101" t="s">
        <v>1388</v>
      </c>
    </row>
    <row r="13767" spans="1:11" ht="56.25" customHeight="1">
      <c r="A13767" s="98" t="s">
        <v>644</v>
      </c>
      <c r="B13767" s="125" t="s">
        <v>9703</v>
      </c>
      <c r="C13767" s="126">
        <v>42621</v>
      </c>
      <c r="D13767" s="98" t="s">
        <v>3</v>
      </c>
      <c r="E13767" s="98">
        <v>1417336</v>
      </c>
      <c r="F13767" s="98"/>
      <c r="G13767" s="127" t="s">
        <v>12818</v>
      </c>
      <c r="H13767" s="128">
        <v>0</v>
      </c>
      <c r="I13767" s="128">
        <v>2958.61</v>
      </c>
      <c r="J13767" s="129">
        <v>2958.61</v>
      </c>
      <c r="K13767" s="101" t="s">
        <v>1388</v>
      </c>
    </row>
    <row r="13768" spans="1:11" ht="56.25" customHeight="1">
      <c r="A13768" s="98" t="s">
        <v>644</v>
      </c>
      <c r="B13768" s="125" t="s">
        <v>9703</v>
      </c>
      <c r="C13768" s="126">
        <v>42621</v>
      </c>
      <c r="D13768" s="98" t="s">
        <v>3</v>
      </c>
      <c r="E13768" s="98">
        <v>1417338</v>
      </c>
      <c r="F13768" s="98"/>
      <c r="G13768" s="127" t="s">
        <v>12819</v>
      </c>
      <c r="H13768" s="128">
        <v>0</v>
      </c>
      <c r="I13768" s="128">
        <v>31.1</v>
      </c>
      <c r="J13768" s="129">
        <v>31.1</v>
      </c>
      <c r="K13768" s="101" t="s">
        <v>1388</v>
      </c>
    </row>
    <row r="13769" spans="1:11" ht="56.25" customHeight="1">
      <c r="A13769" s="98" t="s">
        <v>644</v>
      </c>
      <c r="B13769" s="125" t="s">
        <v>9703</v>
      </c>
      <c r="C13769" s="126">
        <v>42621</v>
      </c>
      <c r="D13769" s="98" t="s">
        <v>3</v>
      </c>
      <c r="E13769" s="98">
        <v>1417341</v>
      </c>
      <c r="F13769" s="98"/>
      <c r="G13769" s="127" t="s">
        <v>12820</v>
      </c>
      <c r="H13769" s="128">
        <v>0</v>
      </c>
      <c r="I13769" s="128">
        <v>5381.1</v>
      </c>
      <c r="J13769" s="129">
        <v>5381.1</v>
      </c>
      <c r="K13769" s="101" t="s">
        <v>1388</v>
      </c>
    </row>
    <row r="13770" spans="1:11" ht="56.25" customHeight="1">
      <c r="A13770" s="98" t="s">
        <v>644</v>
      </c>
      <c r="B13770" s="125" t="s">
        <v>9703</v>
      </c>
      <c r="C13770" s="126">
        <v>42621</v>
      </c>
      <c r="D13770" s="98" t="s">
        <v>3</v>
      </c>
      <c r="E13770" s="98">
        <v>1417342</v>
      </c>
      <c r="F13770" s="98"/>
      <c r="G13770" s="127" t="s">
        <v>12821</v>
      </c>
      <c r="H13770" s="128">
        <v>0</v>
      </c>
      <c r="I13770" s="128">
        <v>5381.1</v>
      </c>
      <c r="J13770" s="129">
        <v>5381.1</v>
      </c>
      <c r="K13770" s="101" t="s">
        <v>1388</v>
      </c>
    </row>
    <row r="13771" spans="1:11" ht="56.25" customHeight="1">
      <c r="A13771" s="98" t="s">
        <v>644</v>
      </c>
      <c r="B13771" s="125" t="s">
        <v>9703</v>
      </c>
      <c r="C13771" s="126">
        <v>42621</v>
      </c>
      <c r="D13771" s="98" t="s">
        <v>3</v>
      </c>
      <c r="E13771" s="98">
        <v>1417344</v>
      </c>
      <c r="F13771" s="98"/>
      <c r="G13771" s="127" t="s">
        <v>12823</v>
      </c>
      <c r="H13771" s="128">
        <v>0</v>
      </c>
      <c r="I13771" s="128">
        <v>5381.1</v>
      </c>
      <c r="J13771" s="129">
        <v>5381.1</v>
      </c>
      <c r="K13771" s="101" t="s">
        <v>1388</v>
      </c>
    </row>
    <row r="13772" spans="1:11" ht="56.25" customHeight="1">
      <c r="A13772" s="98" t="s">
        <v>644</v>
      </c>
      <c r="B13772" s="125" t="s">
        <v>9703</v>
      </c>
      <c r="C13772" s="126">
        <v>42621</v>
      </c>
      <c r="D13772" s="98" t="s">
        <v>3</v>
      </c>
      <c r="E13772" s="98">
        <v>1417352</v>
      </c>
      <c r="F13772" s="98"/>
      <c r="G13772" s="127" t="s">
        <v>12827</v>
      </c>
      <c r="H13772" s="128">
        <v>0</v>
      </c>
      <c r="I13772" s="128">
        <v>500.55</v>
      </c>
      <c r="J13772" s="129">
        <v>500.55</v>
      </c>
      <c r="K13772" s="101" t="s">
        <v>1388</v>
      </c>
    </row>
    <row r="13773" spans="1:11" ht="56.25" customHeight="1">
      <c r="A13773" s="98" t="s">
        <v>644</v>
      </c>
      <c r="B13773" s="125" t="s">
        <v>9703</v>
      </c>
      <c r="C13773" s="126">
        <v>42621</v>
      </c>
      <c r="D13773" s="98" t="s">
        <v>3</v>
      </c>
      <c r="E13773" s="98">
        <v>1417355</v>
      </c>
      <c r="F13773" s="98"/>
      <c r="G13773" s="127" t="s">
        <v>12829</v>
      </c>
      <c r="H13773" s="128">
        <v>0</v>
      </c>
      <c r="I13773" s="128">
        <v>3521.1800000000003</v>
      </c>
      <c r="J13773" s="129">
        <v>3521.1800000000003</v>
      </c>
      <c r="K13773" s="101" t="s">
        <v>1388</v>
      </c>
    </row>
    <row r="13774" spans="1:11" ht="56.25" customHeight="1">
      <c r="A13774" s="98" t="s">
        <v>644</v>
      </c>
      <c r="B13774" s="125" t="s">
        <v>9703</v>
      </c>
      <c r="C13774" s="126">
        <v>42621</v>
      </c>
      <c r="D13774" s="98" t="s">
        <v>3</v>
      </c>
      <c r="E13774" s="98">
        <v>1417357</v>
      </c>
      <c r="F13774" s="98"/>
      <c r="G13774" s="127" t="s">
        <v>12830</v>
      </c>
      <c r="H13774" s="128">
        <v>0</v>
      </c>
      <c r="I13774" s="128">
        <v>189.03</v>
      </c>
      <c r="J13774" s="129">
        <v>189.03</v>
      </c>
      <c r="K13774" s="101" t="s">
        <v>1388</v>
      </c>
    </row>
    <row r="13775" spans="1:11" ht="56.25" customHeight="1">
      <c r="A13775" s="98" t="s">
        <v>644</v>
      </c>
      <c r="B13775" s="125" t="s">
        <v>9703</v>
      </c>
      <c r="C13775" s="126">
        <v>42621</v>
      </c>
      <c r="D13775" s="98" t="s">
        <v>3</v>
      </c>
      <c r="E13775" s="98">
        <v>1417359</v>
      </c>
      <c r="F13775" s="98"/>
      <c r="G13775" s="127" t="s">
        <v>12831</v>
      </c>
      <c r="H13775" s="128">
        <v>0</v>
      </c>
      <c r="I13775" s="128">
        <v>682.75</v>
      </c>
      <c r="J13775" s="129">
        <v>682.75</v>
      </c>
      <c r="K13775" s="101" t="s">
        <v>1388</v>
      </c>
    </row>
    <row r="13776" spans="1:11" ht="56.25" customHeight="1">
      <c r="A13776" s="98" t="s">
        <v>644</v>
      </c>
      <c r="B13776" s="125" t="s">
        <v>9703</v>
      </c>
      <c r="C13776" s="126">
        <v>42621</v>
      </c>
      <c r="D13776" s="98" t="s">
        <v>3</v>
      </c>
      <c r="E13776" s="98">
        <v>1417363</v>
      </c>
      <c r="F13776" s="98"/>
      <c r="G13776" s="127" t="s">
        <v>12833</v>
      </c>
      <c r="H13776" s="128">
        <v>0</v>
      </c>
      <c r="I13776" s="128">
        <v>1109.23</v>
      </c>
      <c r="J13776" s="129">
        <v>1109.23</v>
      </c>
      <c r="K13776" s="101" t="s">
        <v>1388</v>
      </c>
    </row>
    <row r="13777" spans="1:11" ht="56.25" customHeight="1">
      <c r="A13777" s="98" t="s">
        <v>644</v>
      </c>
      <c r="B13777" s="125" t="s">
        <v>9703</v>
      </c>
      <c r="C13777" s="126">
        <v>42621</v>
      </c>
      <c r="D13777" s="98" t="s">
        <v>3</v>
      </c>
      <c r="E13777" s="98">
        <v>1417365</v>
      </c>
      <c r="F13777" s="98"/>
      <c r="G13777" s="127" t="s">
        <v>12834</v>
      </c>
      <c r="H13777" s="128">
        <v>0</v>
      </c>
      <c r="I13777" s="128">
        <v>2958.61</v>
      </c>
      <c r="J13777" s="129">
        <v>2958.61</v>
      </c>
      <c r="K13777" s="101" t="s">
        <v>1388</v>
      </c>
    </row>
    <row r="13778" spans="1:11" ht="56.25" customHeight="1">
      <c r="A13778" s="98" t="s">
        <v>644</v>
      </c>
      <c r="B13778" s="125" t="s">
        <v>9703</v>
      </c>
      <c r="C13778" s="126">
        <v>42622</v>
      </c>
      <c r="D13778" s="98" t="s">
        <v>3</v>
      </c>
      <c r="E13778" s="98">
        <v>1417835</v>
      </c>
      <c r="F13778" s="98"/>
      <c r="G13778" s="127" t="s">
        <v>12863</v>
      </c>
      <c r="H13778" s="128">
        <v>0</v>
      </c>
      <c r="I13778" s="128">
        <v>84.04</v>
      </c>
      <c r="J13778" s="129">
        <v>84.04</v>
      </c>
      <c r="K13778" s="101" t="s">
        <v>1388</v>
      </c>
    </row>
    <row r="13779" spans="1:11" ht="56.25" customHeight="1">
      <c r="A13779" s="98" t="s">
        <v>644</v>
      </c>
      <c r="B13779" s="125" t="s">
        <v>9703</v>
      </c>
      <c r="C13779" s="126">
        <v>42622</v>
      </c>
      <c r="D13779" s="98" t="s">
        <v>3</v>
      </c>
      <c r="E13779" s="98">
        <v>1417837</v>
      </c>
      <c r="F13779" s="98"/>
      <c r="G13779" s="127" t="s">
        <v>12864</v>
      </c>
      <c r="H13779" s="128">
        <v>0</v>
      </c>
      <c r="I13779" s="128">
        <v>2916.2200000000003</v>
      </c>
      <c r="J13779" s="129">
        <v>2916.2200000000003</v>
      </c>
      <c r="K13779" s="101" t="s">
        <v>1388</v>
      </c>
    </row>
    <row r="13780" spans="1:11" ht="56.25" customHeight="1">
      <c r="A13780" s="98" t="s">
        <v>644</v>
      </c>
      <c r="B13780" s="125" t="s">
        <v>9703</v>
      </c>
      <c r="C13780" s="126">
        <v>42629</v>
      </c>
      <c r="D13780" s="98" t="s">
        <v>3</v>
      </c>
      <c r="E13780" s="98">
        <v>1420553</v>
      </c>
      <c r="F13780" s="98"/>
      <c r="G13780" s="127" t="s">
        <v>13158</v>
      </c>
      <c r="H13780" s="128">
        <v>0</v>
      </c>
      <c r="I13780" s="128">
        <v>4439.8100000000004</v>
      </c>
      <c r="J13780" s="129">
        <v>4439.8100000000004</v>
      </c>
      <c r="K13780" s="101" t="s">
        <v>1388</v>
      </c>
    </row>
    <row r="13781" spans="1:11" ht="56.25" customHeight="1">
      <c r="A13781" s="98" t="s">
        <v>644</v>
      </c>
      <c r="B13781" s="125" t="s">
        <v>9703</v>
      </c>
      <c r="C13781" s="126">
        <v>42629</v>
      </c>
      <c r="D13781" s="98" t="s">
        <v>3</v>
      </c>
      <c r="E13781" s="98">
        <v>1420557</v>
      </c>
      <c r="F13781" s="98"/>
      <c r="G13781" s="127" t="s">
        <v>13159</v>
      </c>
      <c r="H13781" s="128">
        <v>0</v>
      </c>
      <c r="I13781" s="128">
        <v>4439.8100000000004</v>
      </c>
      <c r="J13781" s="129">
        <v>4439.8100000000004</v>
      </c>
      <c r="K13781" s="101" t="s">
        <v>1388</v>
      </c>
    </row>
    <row r="13782" spans="1:11" ht="56.25" customHeight="1">
      <c r="A13782" s="98" t="s">
        <v>644</v>
      </c>
      <c r="B13782" s="125" t="s">
        <v>9703</v>
      </c>
      <c r="C13782" s="126">
        <v>42629</v>
      </c>
      <c r="D13782" s="98" t="s">
        <v>3</v>
      </c>
      <c r="E13782" s="98">
        <v>1420560</v>
      </c>
      <c r="F13782" s="98"/>
      <c r="G13782" s="127" t="s">
        <v>13160</v>
      </c>
      <c r="H13782" s="128">
        <v>0</v>
      </c>
      <c r="I13782" s="128">
        <v>93.49</v>
      </c>
      <c r="J13782" s="129">
        <v>93.49</v>
      </c>
      <c r="K13782" s="101" t="s">
        <v>1388</v>
      </c>
    </row>
    <row r="13783" spans="1:11" ht="56.25" customHeight="1">
      <c r="A13783" s="98" t="s">
        <v>644</v>
      </c>
      <c r="B13783" s="125" t="s">
        <v>9703</v>
      </c>
      <c r="C13783" s="126">
        <v>42636</v>
      </c>
      <c r="D13783" s="98" t="s">
        <v>3</v>
      </c>
      <c r="E13783" s="98">
        <v>1422987</v>
      </c>
      <c r="F13783" s="98"/>
      <c r="G13783" s="127" t="s">
        <v>13436</v>
      </c>
      <c r="H13783" s="128">
        <v>0</v>
      </c>
      <c r="I13783" s="128">
        <v>1218</v>
      </c>
      <c r="J13783" s="129">
        <v>1218</v>
      </c>
      <c r="K13783" s="101" t="s">
        <v>1388</v>
      </c>
    </row>
    <row r="13784" spans="1:11" ht="56.25" customHeight="1">
      <c r="A13784" s="98" t="s">
        <v>644</v>
      </c>
      <c r="B13784" s="125" t="s">
        <v>9703</v>
      </c>
      <c r="C13784" s="126">
        <v>42636</v>
      </c>
      <c r="D13784" s="98" t="s">
        <v>3</v>
      </c>
      <c r="E13784" s="98">
        <v>1423014</v>
      </c>
      <c r="F13784" s="98"/>
      <c r="G13784" s="127" t="s">
        <v>13448</v>
      </c>
      <c r="H13784" s="128">
        <v>0</v>
      </c>
      <c r="I13784" s="128">
        <v>2053.15</v>
      </c>
      <c r="J13784" s="129">
        <v>2053.15</v>
      </c>
      <c r="K13784" s="101" t="s">
        <v>1388</v>
      </c>
    </row>
    <row r="13785" spans="1:11" ht="56.25" customHeight="1">
      <c r="A13785" s="98" t="s">
        <v>644</v>
      </c>
      <c r="B13785" s="125" t="s">
        <v>9703</v>
      </c>
      <c r="C13785" s="126">
        <v>42636</v>
      </c>
      <c r="D13785" s="98" t="s">
        <v>3</v>
      </c>
      <c r="E13785" s="98">
        <v>1423017</v>
      </c>
      <c r="F13785" s="98"/>
      <c r="G13785" s="127" t="s">
        <v>13451</v>
      </c>
      <c r="H13785" s="128">
        <v>0</v>
      </c>
      <c r="I13785" s="128">
        <v>10086.719999999999</v>
      </c>
      <c r="J13785" s="129">
        <v>10086.719999999999</v>
      </c>
      <c r="K13785" s="101" t="s">
        <v>1388</v>
      </c>
    </row>
    <row r="13786" spans="1:11" ht="56.25" customHeight="1">
      <c r="A13786" s="98" t="s">
        <v>644</v>
      </c>
      <c r="B13786" s="125" t="s">
        <v>9703</v>
      </c>
      <c r="C13786" s="126">
        <v>42636</v>
      </c>
      <c r="D13786" s="98" t="s">
        <v>3</v>
      </c>
      <c r="E13786" s="98">
        <v>1423020</v>
      </c>
      <c r="F13786" s="98"/>
      <c r="G13786" s="127" t="s">
        <v>13452</v>
      </c>
      <c r="H13786" s="128">
        <v>0</v>
      </c>
      <c r="I13786" s="128">
        <v>11.32</v>
      </c>
      <c r="J13786" s="129">
        <v>11.32</v>
      </c>
      <c r="K13786" s="101" t="s">
        <v>1388</v>
      </c>
    </row>
    <row r="13787" spans="1:11" ht="56.25" customHeight="1">
      <c r="A13787" s="98" t="s">
        <v>644</v>
      </c>
      <c r="B13787" s="125" t="s">
        <v>9703</v>
      </c>
      <c r="C13787" s="126">
        <v>42636</v>
      </c>
      <c r="D13787" s="98" t="s">
        <v>3</v>
      </c>
      <c r="E13787" s="98">
        <v>1423024</v>
      </c>
      <c r="F13787" s="98"/>
      <c r="G13787" s="127" t="s">
        <v>13454</v>
      </c>
      <c r="H13787" s="128">
        <v>0</v>
      </c>
      <c r="I13787" s="128">
        <v>6043.89</v>
      </c>
      <c r="J13787" s="129">
        <v>6043.89</v>
      </c>
      <c r="K13787" s="101" t="s">
        <v>1388</v>
      </c>
    </row>
    <row r="13788" spans="1:11" ht="56.25" customHeight="1">
      <c r="A13788" s="98" t="s">
        <v>644</v>
      </c>
      <c r="B13788" s="125" t="s">
        <v>9703</v>
      </c>
      <c r="C13788" s="126">
        <v>42636</v>
      </c>
      <c r="D13788" s="98" t="s">
        <v>3</v>
      </c>
      <c r="E13788" s="98">
        <v>1423026</v>
      </c>
      <c r="F13788" s="98"/>
      <c r="G13788" s="127" t="s">
        <v>13455</v>
      </c>
      <c r="H13788" s="128">
        <v>0</v>
      </c>
      <c r="I13788" s="128">
        <v>614.09</v>
      </c>
      <c r="J13788" s="129">
        <v>614.09</v>
      </c>
      <c r="K13788" s="101" t="s">
        <v>1388</v>
      </c>
    </row>
    <row r="13789" spans="1:11" ht="56.25" customHeight="1">
      <c r="A13789" s="98" t="s">
        <v>644</v>
      </c>
      <c r="B13789" s="125" t="s">
        <v>9703</v>
      </c>
      <c r="C13789" s="126">
        <v>42642</v>
      </c>
      <c r="D13789" s="98" t="s">
        <v>3</v>
      </c>
      <c r="E13789" s="98">
        <v>1425074</v>
      </c>
      <c r="F13789" s="98"/>
      <c r="G13789" s="127" t="s">
        <v>13745</v>
      </c>
      <c r="H13789" s="128">
        <v>0</v>
      </c>
      <c r="I13789" s="128">
        <v>117.68</v>
      </c>
      <c r="J13789" s="129">
        <v>117.68</v>
      </c>
      <c r="K13789" s="101" t="s">
        <v>1388</v>
      </c>
    </row>
    <row r="13790" spans="1:11" ht="56.25" customHeight="1">
      <c r="A13790" s="98" t="s">
        <v>644</v>
      </c>
      <c r="B13790" s="125" t="s">
        <v>9703</v>
      </c>
      <c r="C13790" s="126">
        <v>42642</v>
      </c>
      <c r="D13790" s="98" t="s">
        <v>3</v>
      </c>
      <c r="E13790" s="98">
        <v>1425081</v>
      </c>
      <c r="F13790" s="98"/>
      <c r="G13790" s="127" t="s">
        <v>13746</v>
      </c>
      <c r="H13790" s="128">
        <v>0</v>
      </c>
      <c r="I13790" s="128">
        <v>3178.05</v>
      </c>
      <c r="J13790" s="129">
        <v>3178.05</v>
      </c>
      <c r="K13790" s="101" t="s">
        <v>1388</v>
      </c>
    </row>
    <row r="13791" spans="1:11" ht="56.25" customHeight="1">
      <c r="A13791" s="98" t="s">
        <v>644</v>
      </c>
      <c r="B13791" s="125" t="s">
        <v>9703</v>
      </c>
      <c r="C13791" s="126">
        <v>42643</v>
      </c>
      <c r="D13791" s="98" t="s">
        <v>3</v>
      </c>
      <c r="E13791" s="98">
        <v>1425708</v>
      </c>
      <c r="F13791" s="98"/>
      <c r="G13791" s="127" t="s">
        <v>13850</v>
      </c>
      <c r="H13791" s="128">
        <v>0</v>
      </c>
      <c r="I13791" s="128">
        <v>3823.5</v>
      </c>
      <c r="J13791" s="129">
        <v>3823.5</v>
      </c>
      <c r="K13791" s="101" t="s">
        <v>1388</v>
      </c>
    </row>
    <row r="13792" spans="1:11" ht="56.25" customHeight="1">
      <c r="A13792" s="98" t="s">
        <v>644</v>
      </c>
      <c r="B13792" s="125" t="s">
        <v>9703</v>
      </c>
      <c r="C13792" s="126">
        <v>42643</v>
      </c>
      <c r="D13792" s="98" t="s">
        <v>3</v>
      </c>
      <c r="E13792" s="98">
        <v>1425709</v>
      </c>
      <c r="F13792" s="98"/>
      <c r="G13792" s="127" t="s">
        <v>13851</v>
      </c>
      <c r="H13792" s="128">
        <v>0</v>
      </c>
      <c r="I13792" s="128">
        <v>481.42</v>
      </c>
      <c r="J13792" s="129">
        <v>481.42</v>
      </c>
      <c r="K13792" s="101" t="s">
        <v>1388</v>
      </c>
    </row>
    <row r="13793" spans="1:11" ht="56.25" customHeight="1">
      <c r="A13793" s="98" t="s">
        <v>644</v>
      </c>
      <c r="B13793" s="125" t="s">
        <v>9703</v>
      </c>
      <c r="C13793" s="126">
        <v>42643</v>
      </c>
      <c r="D13793" s="98" t="s">
        <v>3</v>
      </c>
      <c r="E13793" s="98">
        <v>1425713</v>
      </c>
      <c r="F13793" s="98"/>
      <c r="G13793" s="127" t="s">
        <v>13853</v>
      </c>
      <c r="H13793" s="128">
        <v>0</v>
      </c>
      <c r="I13793" s="128">
        <v>1000</v>
      </c>
      <c r="J13793" s="129">
        <v>1000</v>
      </c>
      <c r="K13793" s="101" t="s">
        <v>1388</v>
      </c>
    </row>
    <row r="13794" spans="1:11" ht="56.25" customHeight="1">
      <c r="A13794" s="98" t="s">
        <v>644</v>
      </c>
      <c r="B13794" s="125" t="s">
        <v>9703</v>
      </c>
      <c r="C13794" s="126">
        <v>42643</v>
      </c>
      <c r="D13794" s="98" t="s">
        <v>3</v>
      </c>
      <c r="E13794" s="98">
        <v>1425714</v>
      </c>
      <c r="F13794" s="98"/>
      <c r="G13794" s="127" t="s">
        <v>13854</v>
      </c>
      <c r="H13794" s="128">
        <v>0</v>
      </c>
      <c r="I13794" s="128">
        <v>10275</v>
      </c>
      <c r="J13794" s="129">
        <v>10275</v>
      </c>
      <c r="K13794" s="101" t="s">
        <v>1388</v>
      </c>
    </row>
    <row r="13795" spans="1:11" ht="56.25" customHeight="1">
      <c r="A13795" s="98" t="s">
        <v>644</v>
      </c>
      <c r="B13795" s="125" t="s">
        <v>1266</v>
      </c>
      <c r="C13795" s="126">
        <v>42528</v>
      </c>
      <c r="D13795" s="98" t="s">
        <v>1376</v>
      </c>
      <c r="E13795" s="98">
        <v>10479394</v>
      </c>
      <c r="F13795" s="98"/>
      <c r="G13795" s="127" t="s">
        <v>4505</v>
      </c>
      <c r="H13795" s="128">
        <v>0</v>
      </c>
      <c r="I13795" s="128">
        <v>38466</v>
      </c>
      <c r="J13795" s="129">
        <v>38466</v>
      </c>
      <c r="K13795" s="101" t="s">
        <v>1429</v>
      </c>
    </row>
    <row r="13796" spans="1:11" ht="56.25" customHeight="1">
      <c r="A13796" s="98" t="s">
        <v>644</v>
      </c>
      <c r="B13796" s="125" t="s">
        <v>1266</v>
      </c>
      <c r="C13796" s="126">
        <v>42528</v>
      </c>
      <c r="D13796" s="98" t="s">
        <v>1376</v>
      </c>
      <c r="E13796" s="98">
        <v>10479499</v>
      </c>
      <c r="F13796" s="98"/>
      <c r="G13796" s="127" t="s">
        <v>4506</v>
      </c>
      <c r="H13796" s="128">
        <v>0</v>
      </c>
      <c r="I13796" s="128">
        <v>1908</v>
      </c>
      <c r="J13796" s="129">
        <v>1908</v>
      </c>
      <c r="K13796" s="101" t="s">
        <v>1429</v>
      </c>
    </row>
    <row r="13797" spans="1:11" ht="56.25" customHeight="1">
      <c r="A13797" s="98" t="s">
        <v>644</v>
      </c>
      <c r="B13797" s="125" t="s">
        <v>1266</v>
      </c>
      <c r="C13797" s="126">
        <v>42528</v>
      </c>
      <c r="D13797" s="98" t="s">
        <v>1376</v>
      </c>
      <c r="E13797" s="98">
        <v>10479500</v>
      </c>
      <c r="F13797" s="98"/>
      <c r="G13797" s="127" t="s">
        <v>4506</v>
      </c>
      <c r="H13797" s="128">
        <v>0</v>
      </c>
      <c r="I13797" s="128">
        <v>1373962.68</v>
      </c>
      <c r="J13797" s="129">
        <v>1373962.68</v>
      </c>
      <c r="K13797" s="101" t="s">
        <v>1429</v>
      </c>
    </row>
    <row r="13798" spans="1:11" ht="56.25" customHeight="1">
      <c r="A13798" s="98" t="s">
        <v>644</v>
      </c>
      <c r="B13798" s="125" t="s">
        <v>1266</v>
      </c>
      <c r="C13798" s="126">
        <v>42528</v>
      </c>
      <c r="D13798" s="98" t="s">
        <v>1376</v>
      </c>
      <c r="E13798" s="98">
        <v>10479501</v>
      </c>
      <c r="F13798" s="98"/>
      <c r="G13798" s="127" t="s">
        <v>4506</v>
      </c>
      <c r="H13798" s="128">
        <v>0</v>
      </c>
      <c r="I13798" s="128">
        <v>131644.44</v>
      </c>
      <c r="J13798" s="129">
        <v>131644.44</v>
      </c>
      <c r="K13798" s="101" t="s">
        <v>1429</v>
      </c>
    </row>
    <row r="13799" spans="1:11" ht="56.25" customHeight="1">
      <c r="A13799" s="98" t="s">
        <v>644</v>
      </c>
      <c r="B13799" s="125" t="s">
        <v>1266</v>
      </c>
      <c r="C13799" s="126">
        <v>42528</v>
      </c>
      <c r="D13799" s="98" t="s">
        <v>1376</v>
      </c>
      <c r="E13799" s="98">
        <v>10479502</v>
      </c>
      <c r="F13799" s="98"/>
      <c r="G13799" s="127" t="s">
        <v>4506</v>
      </c>
      <c r="H13799" s="128">
        <v>0</v>
      </c>
      <c r="I13799" s="128">
        <v>80490.149999999994</v>
      </c>
      <c r="J13799" s="129">
        <v>80490.149999999994</v>
      </c>
      <c r="K13799" s="101" t="s">
        <v>1429</v>
      </c>
    </row>
    <row r="13800" spans="1:11" ht="56.25" customHeight="1">
      <c r="A13800" s="98" t="s">
        <v>644</v>
      </c>
      <c r="B13800" s="125" t="s">
        <v>1266</v>
      </c>
      <c r="C13800" s="126">
        <v>42528</v>
      </c>
      <c r="D13800" s="98" t="s">
        <v>1376</v>
      </c>
      <c r="E13800" s="98">
        <v>10479503</v>
      </c>
      <c r="F13800" s="98"/>
      <c r="G13800" s="127" t="s">
        <v>4506</v>
      </c>
      <c r="H13800" s="128">
        <v>0</v>
      </c>
      <c r="I13800" s="128">
        <v>24116.25</v>
      </c>
      <c r="J13800" s="129">
        <v>24116.25</v>
      </c>
      <c r="K13800" s="101" t="s">
        <v>1429</v>
      </c>
    </row>
    <row r="13801" spans="1:11" ht="56.25" customHeight="1">
      <c r="A13801" s="98" t="s">
        <v>644</v>
      </c>
      <c r="B13801" s="125" t="s">
        <v>1266</v>
      </c>
      <c r="C13801" s="126">
        <v>42528</v>
      </c>
      <c r="D13801" s="98" t="s">
        <v>1376</v>
      </c>
      <c r="E13801" s="98">
        <v>10479504</v>
      </c>
      <c r="F13801" s="98"/>
      <c r="G13801" s="127" t="s">
        <v>4506</v>
      </c>
      <c r="H13801" s="128">
        <v>0</v>
      </c>
      <c r="I13801" s="128">
        <v>29339.42</v>
      </c>
      <c r="J13801" s="129">
        <v>29339.42</v>
      </c>
      <c r="K13801" s="101" t="s">
        <v>1429</v>
      </c>
    </row>
    <row r="13802" spans="1:11" ht="56.25" customHeight="1">
      <c r="A13802" s="98" t="s">
        <v>644</v>
      </c>
      <c r="B13802" s="125" t="s">
        <v>1266</v>
      </c>
      <c r="C13802" s="126">
        <v>42528</v>
      </c>
      <c r="D13802" s="98" t="s">
        <v>1376</v>
      </c>
      <c r="E13802" s="98">
        <v>10479538</v>
      </c>
      <c r="F13802" s="98"/>
      <c r="G13802" s="127" t="s">
        <v>4506</v>
      </c>
      <c r="H13802" s="128">
        <v>0</v>
      </c>
      <c r="I13802" s="128">
        <v>4940</v>
      </c>
      <c r="J13802" s="129">
        <v>4940</v>
      </c>
      <c r="K13802" s="101" t="s">
        <v>1429</v>
      </c>
    </row>
    <row r="13803" spans="1:11">
      <c r="A13803" s="93"/>
      <c r="B13803" s="102"/>
      <c r="C13803" s="103"/>
      <c r="D13803" s="104"/>
      <c r="E13803" s="104"/>
      <c r="F13803" s="104"/>
      <c r="G13803" s="105"/>
      <c r="H13803" s="99"/>
      <c r="I13803" s="99"/>
      <c r="J13803" s="100"/>
      <c r="K13803" s="101"/>
    </row>
    <row r="13804" spans="1:11">
      <c r="A13804" s="265" t="s">
        <v>659</v>
      </c>
      <c r="B13804" s="266"/>
      <c r="C13804" s="266"/>
      <c r="D13804" s="266"/>
      <c r="E13804" s="266"/>
      <c r="F13804" s="266"/>
      <c r="G13804" s="267"/>
      <c r="H13804" s="106">
        <f>SUBTOTAL(9,H9:H13802)</f>
        <v>8008030070.8200083</v>
      </c>
      <c r="I13804" s="106">
        <f>SUBTOTAL(9,I9:I13802)</f>
        <v>2884664093.5700083</v>
      </c>
      <c r="J13804" s="107">
        <f t="shared" ref="J13804" si="0">+H13804+I13804</f>
        <v>10892694164.390017</v>
      </c>
      <c r="K13804" s="101"/>
    </row>
  </sheetData>
  <sheetProtection password="F240" sheet="1" objects="1" scenarios="1" formatCells="0" autoFilter="0"/>
  <autoFilter ref="A8:K13802">
    <sortState ref="A9:K13802">
      <sortCondition ref="A9:A13802"/>
      <sortCondition ref="E9:E13802"/>
    </sortState>
  </autoFilter>
  <sortState ref="A8:K14405">
    <sortCondition ref="A8:A14405"/>
    <sortCondition ref="D8:D14405"/>
    <sortCondition ref="E8:E14405"/>
  </sortState>
  <mergeCells count="5">
    <mergeCell ref="A1:J1"/>
    <mergeCell ref="A2:J2"/>
    <mergeCell ref="A3:J3"/>
    <mergeCell ref="A4:J4"/>
    <mergeCell ref="A13804:G13804"/>
  </mergeCells>
  <pageMargins left="0.47244094488188981" right="0.39370078740157483" top="0.59055118110236227" bottom="0.23622047244094491" header="0.31496062992125984" footer="0.27559055118110237"/>
  <pageSetup scale="63"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89"/>
  <sheetViews>
    <sheetView view="pageBreakPreview" zoomScale="90" zoomScaleNormal="85" zoomScaleSheetLayoutView="90" workbookViewId="0">
      <pane ySplit="8" topLeftCell="A9" activePane="bottomLeft" state="frozen"/>
      <selection pane="bottomLeft" activeCell="B783" sqref="B783"/>
    </sheetView>
  </sheetViews>
  <sheetFormatPr baseColWidth="10" defaultRowHeight="15"/>
  <cols>
    <col min="1" max="1" width="6.625" customWidth="1"/>
    <col min="2" max="2" width="22.75" customWidth="1"/>
    <col min="3" max="3" width="11.75" customWidth="1"/>
    <col min="4" max="4" width="7.75" customWidth="1"/>
    <col min="5" max="5" width="9.75" customWidth="1"/>
    <col min="6" max="6" width="7.375" customWidth="1"/>
    <col min="7" max="7" width="61.75" customWidth="1"/>
    <col min="8" max="10" width="14.75" customWidth="1"/>
    <col min="11" max="13" width="17.75" customWidth="1"/>
    <col min="14" max="14" width="16.75" bestFit="1" customWidth="1"/>
  </cols>
  <sheetData>
    <row r="1" spans="1:14">
      <c r="A1" s="268" t="s">
        <v>41</v>
      </c>
      <c r="B1" s="268"/>
      <c r="C1" s="268"/>
      <c r="D1" s="268"/>
      <c r="E1" s="268"/>
      <c r="F1" s="268"/>
      <c r="G1" s="268"/>
      <c r="H1" s="268"/>
      <c r="I1" s="268"/>
      <c r="J1" s="268"/>
      <c r="K1" s="268"/>
      <c r="L1" s="268"/>
      <c r="M1" s="130"/>
      <c r="N1" s="22"/>
    </row>
    <row r="2" spans="1:14">
      <c r="A2" s="268" t="s">
        <v>645</v>
      </c>
      <c r="B2" s="268"/>
      <c r="C2" s="268"/>
      <c r="D2" s="268"/>
      <c r="E2" s="268"/>
      <c r="F2" s="268"/>
      <c r="G2" s="268"/>
      <c r="H2" s="268"/>
      <c r="I2" s="268"/>
      <c r="J2" s="268"/>
      <c r="K2" s="268"/>
      <c r="L2" s="268"/>
      <c r="M2" s="130"/>
      <c r="N2" s="22"/>
    </row>
    <row r="3" spans="1:14">
      <c r="A3" s="268" t="s">
        <v>646</v>
      </c>
      <c r="B3" s="268"/>
      <c r="C3" s="268"/>
      <c r="D3" s="268"/>
      <c r="E3" s="268"/>
      <c r="F3" s="268"/>
      <c r="G3" s="268"/>
      <c r="H3" s="268"/>
      <c r="I3" s="268"/>
      <c r="J3" s="268"/>
      <c r="K3" s="268"/>
      <c r="L3" s="268"/>
      <c r="M3" s="130"/>
      <c r="N3" s="22"/>
    </row>
    <row r="4" spans="1:14">
      <c r="A4" s="268" t="str">
        <f>+'CUT Bs.'!A4:J4</f>
        <v>DESDE ENERO A SEPTIEMBRE DE 2016</v>
      </c>
      <c r="B4" s="268"/>
      <c r="C4" s="268"/>
      <c r="D4" s="268"/>
      <c r="E4" s="268"/>
      <c r="F4" s="268"/>
      <c r="G4" s="268"/>
      <c r="H4" s="268"/>
      <c r="I4" s="268"/>
      <c r="J4" s="268"/>
      <c r="K4" s="268"/>
      <c r="L4" s="268"/>
      <c r="M4" s="130"/>
      <c r="N4" s="22"/>
    </row>
    <row r="5" spans="1:14">
      <c r="A5" s="131"/>
      <c r="B5" s="132"/>
      <c r="C5" s="132"/>
      <c r="D5" s="133"/>
      <c r="E5" s="134"/>
      <c r="F5" s="134"/>
      <c r="G5" s="134"/>
      <c r="H5" s="135"/>
      <c r="I5" s="135"/>
      <c r="J5" s="135"/>
      <c r="K5" s="136"/>
      <c r="L5" s="137"/>
      <c r="M5" s="137"/>
      <c r="N5" s="22"/>
    </row>
    <row r="6" spans="1:14">
      <c r="A6" s="138" t="str">
        <f>+'CUT Bs.'!A6</f>
        <v>ACTUALIZADO AL :  09 DE OCTUBRE DE 2016</v>
      </c>
      <c r="B6" s="139"/>
      <c r="C6" s="139"/>
      <c r="D6" s="140"/>
      <c r="E6" s="141"/>
      <c r="F6" s="141"/>
      <c r="G6" s="141"/>
      <c r="H6" s="141"/>
      <c r="I6" s="141"/>
      <c r="J6" s="141"/>
      <c r="K6" s="142"/>
      <c r="L6" s="140"/>
      <c r="M6" s="140"/>
      <c r="N6" s="22"/>
    </row>
    <row r="7" spans="1:14">
      <c r="A7" s="22"/>
      <c r="B7" s="22"/>
      <c r="C7" s="131"/>
      <c r="D7" s="132"/>
      <c r="E7" s="132"/>
      <c r="F7" s="132"/>
      <c r="G7" s="133"/>
      <c r="H7" s="135"/>
      <c r="I7" s="135"/>
      <c r="J7" s="135"/>
      <c r="K7" s="135"/>
      <c r="L7" s="135"/>
      <c r="M7" s="135"/>
      <c r="N7" s="22"/>
    </row>
    <row r="8" spans="1:14" ht="22.5">
      <c r="A8" s="92" t="s">
        <v>44</v>
      </c>
      <c r="B8" s="143" t="s">
        <v>45</v>
      </c>
      <c r="C8" s="143" t="s">
        <v>46</v>
      </c>
      <c r="D8" s="144" t="s">
        <v>667</v>
      </c>
      <c r="E8" s="143" t="s">
        <v>647</v>
      </c>
      <c r="F8" s="143" t="s">
        <v>648</v>
      </c>
      <c r="G8" s="143" t="s">
        <v>48</v>
      </c>
      <c r="H8" s="145" t="s">
        <v>668</v>
      </c>
      <c r="I8" s="145" t="s">
        <v>669</v>
      </c>
      <c r="J8" s="146" t="s">
        <v>670</v>
      </c>
      <c r="K8" s="145" t="s">
        <v>671</v>
      </c>
      <c r="L8" s="145" t="s">
        <v>672</v>
      </c>
      <c r="M8" s="146" t="s">
        <v>673</v>
      </c>
      <c r="N8" s="143" t="s">
        <v>674</v>
      </c>
    </row>
    <row r="9" spans="1:14" ht="60" customHeight="1">
      <c r="A9" s="147">
        <v>10</v>
      </c>
      <c r="B9" s="148" t="s">
        <v>54</v>
      </c>
      <c r="C9" s="149">
        <v>42394</v>
      </c>
      <c r="D9" s="147" t="s">
        <v>13</v>
      </c>
      <c r="E9" s="147">
        <v>183619</v>
      </c>
      <c r="F9" s="147"/>
      <c r="G9" s="164" t="s">
        <v>13966</v>
      </c>
      <c r="H9" s="150">
        <v>7.29</v>
      </c>
      <c r="I9" s="150">
        <v>0</v>
      </c>
      <c r="J9" s="150">
        <v>7.29</v>
      </c>
      <c r="K9" s="150">
        <v>50.009399999999999</v>
      </c>
      <c r="L9" s="150">
        <v>0</v>
      </c>
      <c r="M9" s="150">
        <v>50.009399999999999</v>
      </c>
      <c r="N9" s="151" t="s">
        <v>1388</v>
      </c>
    </row>
    <row r="10" spans="1:14" ht="60" customHeight="1">
      <c r="A10" s="147">
        <v>10</v>
      </c>
      <c r="B10" s="148" t="s">
        <v>54</v>
      </c>
      <c r="C10" s="149">
        <v>42517</v>
      </c>
      <c r="D10" s="147" t="s">
        <v>13</v>
      </c>
      <c r="E10" s="147">
        <v>194693</v>
      </c>
      <c r="F10" s="147"/>
      <c r="G10" s="164" t="s">
        <v>14335</v>
      </c>
      <c r="H10" s="150">
        <v>179951.21</v>
      </c>
      <c r="I10" s="150">
        <v>0</v>
      </c>
      <c r="J10" s="150">
        <v>179951.21</v>
      </c>
      <c r="K10" s="150">
        <v>1234465.3006</v>
      </c>
      <c r="L10" s="150">
        <v>0</v>
      </c>
      <c r="M10" s="150">
        <v>1234465.3006</v>
      </c>
      <c r="N10" s="151" t="s">
        <v>1388</v>
      </c>
    </row>
    <row r="11" spans="1:14" ht="60" customHeight="1">
      <c r="A11" s="147">
        <v>10</v>
      </c>
      <c r="B11" s="148" t="s">
        <v>54</v>
      </c>
      <c r="C11" s="149">
        <v>42424</v>
      </c>
      <c r="D11" s="147" t="s">
        <v>6</v>
      </c>
      <c r="E11" s="147">
        <v>676348</v>
      </c>
      <c r="F11" s="147"/>
      <c r="G11" s="164" t="s">
        <v>14044</v>
      </c>
      <c r="H11" s="150">
        <v>0</v>
      </c>
      <c r="I11" s="150">
        <v>20000</v>
      </c>
      <c r="J11" s="150">
        <v>20000</v>
      </c>
      <c r="K11" s="150">
        <v>0</v>
      </c>
      <c r="L11" s="150">
        <v>137200</v>
      </c>
      <c r="M11" s="150">
        <v>137200</v>
      </c>
      <c r="N11" s="151" t="s">
        <v>1388</v>
      </c>
    </row>
    <row r="12" spans="1:14" ht="60" customHeight="1">
      <c r="A12" s="147">
        <v>10</v>
      </c>
      <c r="B12" s="148" t="s">
        <v>54</v>
      </c>
      <c r="C12" s="149">
        <v>42394</v>
      </c>
      <c r="D12" s="147" t="s">
        <v>6</v>
      </c>
      <c r="E12" s="147">
        <v>839484</v>
      </c>
      <c r="F12" s="147"/>
      <c r="G12" s="164" t="s">
        <v>13963</v>
      </c>
      <c r="H12" s="150">
        <v>0</v>
      </c>
      <c r="I12" s="150">
        <v>7.29</v>
      </c>
      <c r="J12" s="150">
        <v>7.29</v>
      </c>
      <c r="K12" s="150">
        <v>0</v>
      </c>
      <c r="L12" s="150">
        <v>50.009399999999999</v>
      </c>
      <c r="M12" s="150">
        <v>50.009399999999999</v>
      </c>
      <c r="N12" s="151" t="s">
        <v>1388</v>
      </c>
    </row>
    <row r="13" spans="1:14" ht="60" customHeight="1">
      <c r="A13" s="147">
        <v>10</v>
      </c>
      <c r="B13" s="148" t="s">
        <v>54</v>
      </c>
      <c r="C13" s="149">
        <v>42611</v>
      </c>
      <c r="D13" s="147" t="s">
        <v>3</v>
      </c>
      <c r="E13" s="147">
        <v>1413150</v>
      </c>
      <c r="F13" s="147"/>
      <c r="G13" s="164" t="s">
        <v>14506</v>
      </c>
      <c r="H13" s="150">
        <v>0</v>
      </c>
      <c r="I13" s="150">
        <v>3500</v>
      </c>
      <c r="J13" s="150">
        <v>3500</v>
      </c>
      <c r="K13" s="150">
        <v>0</v>
      </c>
      <c r="L13" s="150">
        <v>24010</v>
      </c>
      <c r="M13" s="150">
        <v>24010</v>
      </c>
      <c r="N13" s="151" t="s">
        <v>1388</v>
      </c>
    </row>
    <row r="14" spans="1:14" ht="60" customHeight="1">
      <c r="A14" s="147">
        <v>15</v>
      </c>
      <c r="B14" s="148" t="s">
        <v>55</v>
      </c>
      <c r="C14" s="149">
        <v>42640</v>
      </c>
      <c r="D14" s="147" t="s">
        <v>6</v>
      </c>
      <c r="E14" s="147">
        <v>864739</v>
      </c>
      <c r="F14" s="147"/>
      <c r="G14" s="164" t="s">
        <v>14591</v>
      </c>
      <c r="H14" s="150">
        <v>0</v>
      </c>
      <c r="I14" s="150">
        <v>172406.88</v>
      </c>
      <c r="J14" s="150">
        <v>172406.88</v>
      </c>
      <c r="K14" s="150">
        <v>0</v>
      </c>
      <c r="L14" s="150">
        <v>1182711.1968</v>
      </c>
      <c r="M14" s="150">
        <v>1182711.1968</v>
      </c>
      <c r="N14" s="151" t="s">
        <v>1388</v>
      </c>
    </row>
    <row r="15" spans="1:14" ht="60" customHeight="1">
      <c r="A15" s="147">
        <v>15</v>
      </c>
      <c r="B15" s="148" t="s">
        <v>55</v>
      </c>
      <c r="C15" s="149">
        <v>42640</v>
      </c>
      <c r="D15" s="147" t="s">
        <v>11</v>
      </c>
      <c r="E15" s="147">
        <v>864739</v>
      </c>
      <c r="F15" s="147"/>
      <c r="G15" s="164" t="s">
        <v>14595</v>
      </c>
      <c r="H15" s="150">
        <v>7.29</v>
      </c>
      <c r="I15" s="150">
        <v>0</v>
      </c>
      <c r="J15" s="150">
        <v>7.29</v>
      </c>
      <c r="K15" s="150">
        <v>50.009399999999999</v>
      </c>
      <c r="L15" s="150">
        <v>0</v>
      </c>
      <c r="M15" s="150">
        <v>50.009399999999999</v>
      </c>
      <c r="N15" s="151" t="s">
        <v>1388</v>
      </c>
    </row>
    <row r="16" spans="1:14" ht="60" customHeight="1">
      <c r="A16" s="147">
        <v>35</v>
      </c>
      <c r="B16" s="148" t="s">
        <v>14075</v>
      </c>
      <c r="C16" s="149">
        <v>42433</v>
      </c>
      <c r="D16" s="147" t="s">
        <v>6</v>
      </c>
      <c r="E16" s="147">
        <v>843912</v>
      </c>
      <c r="F16" s="147"/>
      <c r="G16" s="164" t="s">
        <v>14076</v>
      </c>
      <c r="H16" s="150">
        <v>0</v>
      </c>
      <c r="I16" s="150">
        <v>259493.35</v>
      </c>
      <c r="J16" s="150">
        <v>259493.35</v>
      </c>
      <c r="K16" s="150">
        <v>0</v>
      </c>
      <c r="L16" s="150">
        <v>1780124.3810000001</v>
      </c>
      <c r="M16" s="150">
        <v>1780124.3810000001</v>
      </c>
      <c r="N16" s="151" t="s">
        <v>1388</v>
      </c>
    </row>
    <row r="17" spans="1:14" ht="60" customHeight="1">
      <c r="A17" s="147">
        <v>46</v>
      </c>
      <c r="B17" s="148" t="s">
        <v>14241</v>
      </c>
      <c r="C17" s="149">
        <v>42493</v>
      </c>
      <c r="D17" s="147" t="s">
        <v>3</v>
      </c>
      <c r="E17" s="147">
        <v>1375031</v>
      </c>
      <c r="F17" s="147"/>
      <c r="G17" s="164" t="s">
        <v>14242</v>
      </c>
      <c r="H17" s="150">
        <v>0</v>
      </c>
      <c r="I17" s="150">
        <v>453</v>
      </c>
      <c r="J17" s="150">
        <v>453</v>
      </c>
      <c r="K17" s="150">
        <v>0</v>
      </c>
      <c r="L17" s="150">
        <v>3107.58</v>
      </c>
      <c r="M17" s="150">
        <v>3107.58</v>
      </c>
      <c r="N17" s="151" t="s">
        <v>1388</v>
      </c>
    </row>
    <row r="18" spans="1:14" ht="60" customHeight="1">
      <c r="A18" s="147">
        <v>47</v>
      </c>
      <c r="B18" s="148" t="s">
        <v>14078</v>
      </c>
      <c r="C18" s="149">
        <v>42433</v>
      </c>
      <c r="D18" s="147" t="s">
        <v>6</v>
      </c>
      <c r="E18" s="147">
        <v>187150</v>
      </c>
      <c r="F18" s="147"/>
      <c r="G18" s="164" t="s">
        <v>14079</v>
      </c>
      <c r="H18" s="150">
        <v>0</v>
      </c>
      <c r="I18" s="150">
        <v>373256.04</v>
      </c>
      <c r="J18" s="150">
        <v>373256.04</v>
      </c>
      <c r="K18" s="150">
        <v>0</v>
      </c>
      <c r="L18" s="150">
        <v>2560536.4344000001</v>
      </c>
      <c r="M18" s="150">
        <v>2560536.4344000001</v>
      </c>
      <c r="N18" s="151" t="s">
        <v>1388</v>
      </c>
    </row>
    <row r="19" spans="1:14" ht="60" customHeight="1">
      <c r="A19" s="147">
        <v>47</v>
      </c>
      <c r="B19" s="148" t="s">
        <v>14078</v>
      </c>
      <c r="C19" s="149">
        <v>42433</v>
      </c>
      <c r="D19" s="147" t="s">
        <v>11</v>
      </c>
      <c r="E19" s="147">
        <v>187150</v>
      </c>
      <c r="F19" s="147"/>
      <c r="G19" s="164" t="s">
        <v>14081</v>
      </c>
      <c r="H19" s="150">
        <v>7.29</v>
      </c>
      <c r="I19" s="150">
        <v>0</v>
      </c>
      <c r="J19" s="150">
        <v>7.29</v>
      </c>
      <c r="K19" s="150">
        <v>50.009399999999999</v>
      </c>
      <c r="L19" s="150">
        <v>0</v>
      </c>
      <c r="M19" s="150">
        <v>50.009399999999999</v>
      </c>
      <c r="N19" s="151" t="s">
        <v>1388</v>
      </c>
    </row>
    <row r="20" spans="1:14" ht="60" customHeight="1">
      <c r="A20" s="147">
        <v>47</v>
      </c>
      <c r="B20" s="148" t="s">
        <v>14078</v>
      </c>
      <c r="C20" s="149">
        <v>42437</v>
      </c>
      <c r="D20" s="147" t="s">
        <v>6</v>
      </c>
      <c r="E20" s="147">
        <v>187455</v>
      </c>
      <c r="F20" s="147"/>
      <c r="G20" s="164" t="s">
        <v>14092</v>
      </c>
      <c r="H20" s="150">
        <v>0</v>
      </c>
      <c r="I20" s="150">
        <v>441942.98</v>
      </c>
      <c r="J20" s="150">
        <v>441942.98</v>
      </c>
      <c r="K20" s="150">
        <v>0</v>
      </c>
      <c r="L20" s="150">
        <v>3031728.8428000002</v>
      </c>
      <c r="M20" s="150">
        <v>3031728.8428000002</v>
      </c>
      <c r="N20" s="151" t="s">
        <v>1388</v>
      </c>
    </row>
    <row r="21" spans="1:14" ht="60" customHeight="1">
      <c r="A21" s="147">
        <v>47</v>
      </c>
      <c r="B21" s="148" t="s">
        <v>14078</v>
      </c>
      <c r="C21" s="149">
        <v>42437</v>
      </c>
      <c r="D21" s="147" t="s">
        <v>11</v>
      </c>
      <c r="E21" s="147">
        <v>187455</v>
      </c>
      <c r="F21" s="147"/>
      <c r="G21" s="164" t="s">
        <v>14093</v>
      </c>
      <c r="H21" s="150">
        <v>7.29</v>
      </c>
      <c r="I21" s="150">
        <v>0</v>
      </c>
      <c r="J21" s="150">
        <v>7.29</v>
      </c>
      <c r="K21" s="150">
        <v>50.009399999999999</v>
      </c>
      <c r="L21" s="150">
        <v>0</v>
      </c>
      <c r="M21" s="150">
        <v>50.009399999999999</v>
      </c>
      <c r="N21" s="151" t="s">
        <v>1388</v>
      </c>
    </row>
    <row r="22" spans="1:14" ht="60" customHeight="1">
      <c r="A22" s="147">
        <v>47</v>
      </c>
      <c r="B22" s="148" t="s">
        <v>14388</v>
      </c>
      <c r="C22" s="149">
        <v>42577</v>
      </c>
      <c r="D22" s="147" t="s">
        <v>6</v>
      </c>
      <c r="E22" s="147">
        <v>231958</v>
      </c>
      <c r="F22" s="147"/>
      <c r="G22" s="164" t="s">
        <v>14389</v>
      </c>
      <c r="H22" s="150">
        <v>0</v>
      </c>
      <c r="I22" s="150">
        <v>1454990.03</v>
      </c>
      <c r="J22" s="150">
        <v>1454990.03</v>
      </c>
      <c r="K22" s="150">
        <v>0</v>
      </c>
      <c r="L22" s="150">
        <v>9981231.605800001</v>
      </c>
      <c r="M22" s="150">
        <v>9981231.605800001</v>
      </c>
      <c r="N22" s="151" t="s">
        <v>1388</v>
      </c>
    </row>
    <row r="23" spans="1:14" ht="60" customHeight="1">
      <c r="A23" s="147">
        <v>47</v>
      </c>
      <c r="B23" s="148" t="s">
        <v>14388</v>
      </c>
      <c r="C23" s="149">
        <v>42577</v>
      </c>
      <c r="D23" s="147" t="s">
        <v>11</v>
      </c>
      <c r="E23" s="147">
        <v>231958</v>
      </c>
      <c r="F23" s="147"/>
      <c r="G23" s="164" t="s">
        <v>14393</v>
      </c>
      <c r="H23" s="150">
        <v>7.29</v>
      </c>
      <c r="I23" s="150">
        <v>0</v>
      </c>
      <c r="J23" s="150">
        <v>7.29</v>
      </c>
      <c r="K23" s="150">
        <v>50.009399999999999</v>
      </c>
      <c r="L23" s="150">
        <v>0</v>
      </c>
      <c r="M23" s="150">
        <v>50.009399999999999</v>
      </c>
      <c r="N23" s="151" t="s">
        <v>1388</v>
      </c>
    </row>
    <row r="24" spans="1:14" ht="60" customHeight="1">
      <c r="A24" s="147">
        <v>47</v>
      </c>
      <c r="B24" s="148" t="s">
        <v>14388</v>
      </c>
      <c r="C24" s="149">
        <v>42578</v>
      </c>
      <c r="D24" s="147" t="s">
        <v>6</v>
      </c>
      <c r="E24" s="147">
        <v>233596</v>
      </c>
      <c r="F24" s="147"/>
      <c r="G24" s="164" t="s">
        <v>14395</v>
      </c>
      <c r="H24" s="150">
        <v>0</v>
      </c>
      <c r="I24" s="150">
        <v>1500000</v>
      </c>
      <c r="J24" s="150">
        <v>1500000</v>
      </c>
      <c r="K24" s="150">
        <v>0</v>
      </c>
      <c r="L24" s="150">
        <v>10290000</v>
      </c>
      <c r="M24" s="150">
        <v>10290000</v>
      </c>
      <c r="N24" s="151" t="s">
        <v>1388</v>
      </c>
    </row>
    <row r="25" spans="1:14" ht="60" customHeight="1">
      <c r="A25" s="147">
        <v>47</v>
      </c>
      <c r="B25" s="148" t="s">
        <v>14388</v>
      </c>
      <c r="C25" s="149">
        <v>42578</v>
      </c>
      <c r="D25" s="147" t="s">
        <v>11</v>
      </c>
      <c r="E25" s="147">
        <v>233596</v>
      </c>
      <c r="F25" s="147"/>
      <c r="G25" s="164" t="s">
        <v>14397</v>
      </c>
      <c r="H25" s="150">
        <v>7.29</v>
      </c>
      <c r="I25" s="150">
        <v>0</v>
      </c>
      <c r="J25" s="150">
        <v>7.29</v>
      </c>
      <c r="K25" s="150">
        <v>50.009399999999999</v>
      </c>
      <c r="L25" s="150">
        <v>0</v>
      </c>
      <c r="M25" s="150">
        <v>50.009399999999999</v>
      </c>
      <c r="N25" s="151" t="s">
        <v>1388</v>
      </c>
    </row>
    <row r="26" spans="1:14" ht="60" customHeight="1">
      <c r="A26" s="147">
        <v>47</v>
      </c>
      <c r="B26" s="148" t="s">
        <v>14534</v>
      </c>
      <c r="C26" s="149">
        <v>42628</v>
      </c>
      <c r="D26" s="147" t="s">
        <v>6</v>
      </c>
      <c r="E26" s="147">
        <v>270231</v>
      </c>
      <c r="F26" s="147"/>
      <c r="G26" s="164" t="s">
        <v>14535</v>
      </c>
      <c r="H26" s="150">
        <v>0</v>
      </c>
      <c r="I26" s="150">
        <v>783168.94000000006</v>
      </c>
      <c r="J26" s="150">
        <v>783168.94000000006</v>
      </c>
      <c r="K26" s="150">
        <v>0</v>
      </c>
      <c r="L26" s="150">
        <v>5372538.9284000006</v>
      </c>
      <c r="M26" s="150">
        <v>5372538.9284000006</v>
      </c>
      <c r="N26" s="151" t="s">
        <v>1388</v>
      </c>
    </row>
    <row r="27" spans="1:14" ht="60" customHeight="1">
      <c r="A27" s="147">
        <v>47</v>
      </c>
      <c r="B27" s="148" t="s">
        <v>14534</v>
      </c>
      <c r="C27" s="149">
        <v>42628</v>
      </c>
      <c r="D27" s="147" t="s">
        <v>11</v>
      </c>
      <c r="E27" s="147">
        <v>270231</v>
      </c>
      <c r="F27" s="147"/>
      <c r="G27" s="164" t="s">
        <v>14537</v>
      </c>
      <c r="H27" s="150">
        <v>7.29</v>
      </c>
      <c r="I27" s="150">
        <v>0</v>
      </c>
      <c r="J27" s="150">
        <v>7.29</v>
      </c>
      <c r="K27" s="150">
        <v>50.009399999999999</v>
      </c>
      <c r="L27" s="150">
        <v>0</v>
      </c>
      <c r="M27" s="150">
        <v>50.009399999999999</v>
      </c>
      <c r="N27" s="151" t="s">
        <v>1388</v>
      </c>
    </row>
    <row r="28" spans="1:14" ht="60" customHeight="1">
      <c r="A28" s="147">
        <v>47</v>
      </c>
      <c r="B28" s="148" t="s">
        <v>14477</v>
      </c>
      <c r="C28" s="149">
        <v>42599</v>
      </c>
      <c r="D28" s="147" t="s">
        <v>6</v>
      </c>
      <c r="E28" s="147">
        <v>861106</v>
      </c>
      <c r="F28" s="147"/>
      <c r="G28" s="164" t="s">
        <v>14478</v>
      </c>
      <c r="H28" s="150">
        <v>0</v>
      </c>
      <c r="I28" s="150">
        <v>213627.97</v>
      </c>
      <c r="J28" s="150">
        <v>213627.97</v>
      </c>
      <c r="K28" s="150">
        <v>0</v>
      </c>
      <c r="L28" s="150">
        <v>1465487.8742</v>
      </c>
      <c r="M28" s="150">
        <v>1465487.8742</v>
      </c>
      <c r="N28" s="151" t="s">
        <v>1388</v>
      </c>
    </row>
    <row r="29" spans="1:14" ht="60" customHeight="1">
      <c r="A29" s="147">
        <v>47</v>
      </c>
      <c r="B29" s="148" t="s">
        <v>14477</v>
      </c>
      <c r="C29" s="149">
        <v>42599</v>
      </c>
      <c r="D29" s="147" t="s">
        <v>11</v>
      </c>
      <c r="E29" s="147">
        <v>861106</v>
      </c>
      <c r="F29" s="147"/>
      <c r="G29" s="164" t="s">
        <v>14479</v>
      </c>
      <c r="H29" s="150">
        <v>7.29</v>
      </c>
      <c r="I29" s="150">
        <v>0</v>
      </c>
      <c r="J29" s="150">
        <v>7.29</v>
      </c>
      <c r="K29" s="150">
        <v>50.009399999999999</v>
      </c>
      <c r="L29" s="150">
        <v>0</v>
      </c>
      <c r="M29" s="150">
        <v>50.009399999999999</v>
      </c>
      <c r="N29" s="151" t="s">
        <v>1388</v>
      </c>
    </row>
    <row r="30" spans="1:14" ht="60" customHeight="1">
      <c r="A30" s="147">
        <v>52</v>
      </c>
      <c r="B30" s="148" t="s">
        <v>14560</v>
      </c>
      <c r="C30" s="149">
        <v>42633</v>
      </c>
      <c r="D30" s="147" t="s">
        <v>17</v>
      </c>
      <c r="E30" s="147">
        <v>864100</v>
      </c>
      <c r="F30" s="147"/>
      <c r="G30" s="164" t="s">
        <v>14561</v>
      </c>
      <c r="H30" s="150">
        <v>346.35</v>
      </c>
      <c r="I30" s="150">
        <v>0</v>
      </c>
      <c r="J30" s="150">
        <v>346.35</v>
      </c>
      <c r="K30" s="150">
        <v>2375.9610000000002</v>
      </c>
      <c r="L30" s="150">
        <v>0</v>
      </c>
      <c r="M30" s="150">
        <v>2375.9610000000002</v>
      </c>
      <c r="N30" s="151" t="s">
        <v>1388</v>
      </c>
    </row>
    <row r="31" spans="1:14" ht="60" customHeight="1">
      <c r="A31" s="147">
        <v>66</v>
      </c>
      <c r="B31" s="148" t="s">
        <v>13938</v>
      </c>
      <c r="C31" s="149">
        <v>42381</v>
      </c>
      <c r="D31" s="147" t="s">
        <v>6</v>
      </c>
      <c r="E31" s="147">
        <v>182527</v>
      </c>
      <c r="F31" s="147"/>
      <c r="G31" s="164" t="s">
        <v>13939</v>
      </c>
      <c r="H31" s="150">
        <v>0</v>
      </c>
      <c r="I31" s="150">
        <v>355669.7</v>
      </c>
      <c r="J31" s="150">
        <v>355669.7</v>
      </c>
      <c r="K31" s="150">
        <v>0</v>
      </c>
      <c r="L31" s="150">
        <v>2439894.142</v>
      </c>
      <c r="M31" s="150">
        <v>2439894.142</v>
      </c>
      <c r="N31" s="151" t="s">
        <v>1388</v>
      </c>
    </row>
    <row r="32" spans="1:14" ht="60" customHeight="1">
      <c r="A32" s="147">
        <v>66</v>
      </c>
      <c r="B32" s="148" t="s">
        <v>13938</v>
      </c>
      <c r="C32" s="149">
        <v>42381</v>
      </c>
      <c r="D32" s="147" t="s">
        <v>11</v>
      </c>
      <c r="E32" s="147">
        <v>182527</v>
      </c>
      <c r="F32" s="147"/>
      <c r="G32" s="164" t="s">
        <v>13941</v>
      </c>
      <c r="H32" s="150">
        <v>7.29</v>
      </c>
      <c r="I32" s="150">
        <v>0</v>
      </c>
      <c r="J32" s="150">
        <v>7.29</v>
      </c>
      <c r="K32" s="150">
        <v>50.009399999999999</v>
      </c>
      <c r="L32" s="150">
        <v>0</v>
      </c>
      <c r="M32" s="150">
        <v>50.009399999999999</v>
      </c>
      <c r="N32" s="151" t="s">
        <v>1388</v>
      </c>
    </row>
    <row r="33" spans="1:14" ht="60" customHeight="1">
      <c r="A33" s="147">
        <v>66</v>
      </c>
      <c r="B33" s="148" t="s">
        <v>13938</v>
      </c>
      <c r="C33" s="149">
        <v>42438</v>
      </c>
      <c r="D33" s="147" t="s">
        <v>6</v>
      </c>
      <c r="E33" s="147">
        <v>187569</v>
      </c>
      <c r="F33" s="147"/>
      <c r="G33" s="164" t="s">
        <v>14094</v>
      </c>
      <c r="H33" s="150">
        <v>0</v>
      </c>
      <c r="I33" s="150">
        <v>791982.29</v>
      </c>
      <c r="J33" s="150">
        <v>791982.29</v>
      </c>
      <c r="K33" s="150">
        <v>0</v>
      </c>
      <c r="L33" s="150">
        <v>5432998.5094000008</v>
      </c>
      <c r="M33" s="150">
        <v>5432998.5094000008</v>
      </c>
      <c r="N33" s="151" t="s">
        <v>1388</v>
      </c>
    </row>
    <row r="34" spans="1:14" ht="60" customHeight="1">
      <c r="A34" s="147">
        <v>66</v>
      </c>
      <c r="B34" s="148" t="s">
        <v>13938</v>
      </c>
      <c r="C34" s="149">
        <v>42438</v>
      </c>
      <c r="D34" s="147" t="s">
        <v>11</v>
      </c>
      <c r="E34" s="147">
        <v>187569</v>
      </c>
      <c r="F34" s="147"/>
      <c r="G34" s="164" t="s">
        <v>14097</v>
      </c>
      <c r="H34" s="150">
        <v>7.29</v>
      </c>
      <c r="I34" s="150">
        <v>0</v>
      </c>
      <c r="J34" s="150">
        <v>7.29</v>
      </c>
      <c r="K34" s="150">
        <v>50.009399999999999</v>
      </c>
      <c r="L34" s="150">
        <v>0</v>
      </c>
      <c r="M34" s="150">
        <v>50.009399999999999</v>
      </c>
      <c r="N34" s="151" t="s">
        <v>1388</v>
      </c>
    </row>
    <row r="35" spans="1:14" ht="60" customHeight="1">
      <c r="A35" s="147">
        <v>66</v>
      </c>
      <c r="B35" s="148" t="s">
        <v>14264</v>
      </c>
      <c r="C35" s="149">
        <v>42643</v>
      </c>
      <c r="D35" s="147" t="s">
        <v>6</v>
      </c>
      <c r="E35" s="147">
        <v>281580</v>
      </c>
      <c r="F35" s="147"/>
      <c r="G35" s="164" t="s">
        <v>14612</v>
      </c>
      <c r="H35" s="150">
        <v>0</v>
      </c>
      <c r="I35" s="150">
        <v>498822.72000000003</v>
      </c>
      <c r="J35" s="150">
        <v>498822.72000000003</v>
      </c>
      <c r="K35" s="150">
        <v>0</v>
      </c>
      <c r="L35" s="150">
        <v>3421923.8592000003</v>
      </c>
      <c r="M35" s="150">
        <v>3421923.8592000003</v>
      </c>
      <c r="N35" s="151" t="s">
        <v>1388</v>
      </c>
    </row>
    <row r="36" spans="1:14" ht="60" customHeight="1">
      <c r="A36" s="147">
        <v>66</v>
      </c>
      <c r="B36" s="148" t="s">
        <v>13938</v>
      </c>
      <c r="C36" s="149">
        <v>42643</v>
      </c>
      <c r="D36" s="147" t="s">
        <v>11</v>
      </c>
      <c r="E36" s="147">
        <v>281580</v>
      </c>
      <c r="F36" s="147"/>
      <c r="G36" s="164" t="s">
        <v>14617</v>
      </c>
      <c r="H36" s="150">
        <v>7.29</v>
      </c>
      <c r="I36" s="150">
        <v>0</v>
      </c>
      <c r="J36" s="150">
        <v>7.29</v>
      </c>
      <c r="K36" s="150">
        <v>50.009399999999999</v>
      </c>
      <c r="L36" s="150">
        <v>0</v>
      </c>
      <c r="M36" s="150">
        <v>50.009399999999999</v>
      </c>
      <c r="N36" s="151" t="s">
        <v>1388</v>
      </c>
    </row>
    <row r="37" spans="1:14" ht="60" customHeight="1">
      <c r="A37" s="147">
        <v>66</v>
      </c>
      <c r="B37" s="148" t="s">
        <v>14264</v>
      </c>
      <c r="C37" s="149">
        <v>42503</v>
      </c>
      <c r="D37" s="147" t="s">
        <v>6</v>
      </c>
      <c r="E37" s="147">
        <v>851315</v>
      </c>
      <c r="F37" s="147"/>
      <c r="G37" s="164" t="s">
        <v>14265</v>
      </c>
      <c r="H37" s="150">
        <v>0</v>
      </c>
      <c r="I37" s="150">
        <v>150000</v>
      </c>
      <c r="J37" s="150">
        <v>150000</v>
      </c>
      <c r="K37" s="150">
        <v>0</v>
      </c>
      <c r="L37" s="150">
        <v>1029000</v>
      </c>
      <c r="M37" s="150">
        <v>1029000</v>
      </c>
      <c r="N37" s="151" t="s">
        <v>1388</v>
      </c>
    </row>
    <row r="38" spans="1:14" ht="60" customHeight="1">
      <c r="A38" s="147">
        <v>66</v>
      </c>
      <c r="B38" s="148" t="s">
        <v>68</v>
      </c>
      <c r="C38" s="149">
        <v>42503</v>
      </c>
      <c r="D38" s="147" t="s">
        <v>11</v>
      </c>
      <c r="E38" s="147">
        <v>851315</v>
      </c>
      <c r="F38" s="147"/>
      <c r="G38" s="164" t="s">
        <v>14268</v>
      </c>
      <c r="H38" s="150">
        <v>7.29</v>
      </c>
      <c r="I38" s="150">
        <v>0</v>
      </c>
      <c r="J38" s="150">
        <v>7.29</v>
      </c>
      <c r="K38" s="150">
        <v>50.009399999999999</v>
      </c>
      <c r="L38" s="150">
        <v>0</v>
      </c>
      <c r="M38" s="150">
        <v>50.009399999999999</v>
      </c>
      <c r="N38" s="151" t="s">
        <v>1388</v>
      </c>
    </row>
    <row r="39" spans="1:14" ht="60" customHeight="1">
      <c r="A39" s="147">
        <v>66</v>
      </c>
      <c r="B39" s="148" t="s">
        <v>68</v>
      </c>
      <c r="C39" s="149">
        <v>42530</v>
      </c>
      <c r="D39" s="147" t="s">
        <v>6</v>
      </c>
      <c r="E39" s="147">
        <v>854195</v>
      </c>
      <c r="F39" s="147"/>
      <c r="G39" s="164" t="s">
        <v>14646</v>
      </c>
      <c r="H39" s="150">
        <v>0</v>
      </c>
      <c r="I39" s="150">
        <v>60000</v>
      </c>
      <c r="J39" s="150">
        <v>60000</v>
      </c>
      <c r="K39" s="150">
        <v>0</v>
      </c>
      <c r="L39" s="150">
        <v>411600</v>
      </c>
      <c r="M39" s="150">
        <v>411600</v>
      </c>
      <c r="N39" s="151" t="s">
        <v>1388</v>
      </c>
    </row>
    <row r="40" spans="1:14" ht="60" customHeight="1">
      <c r="A40" s="147">
        <v>66</v>
      </c>
      <c r="B40" s="148" t="s">
        <v>14548</v>
      </c>
      <c r="C40" s="149">
        <v>42632</v>
      </c>
      <c r="D40" s="147" t="s">
        <v>3</v>
      </c>
      <c r="E40" s="147">
        <v>1421301</v>
      </c>
      <c r="F40" s="147"/>
      <c r="G40" s="164" t="s">
        <v>14549</v>
      </c>
      <c r="H40" s="150">
        <v>0</v>
      </c>
      <c r="I40" s="150">
        <v>7.29</v>
      </c>
      <c r="J40" s="150">
        <v>7.29</v>
      </c>
      <c r="K40" s="150">
        <v>0</v>
      </c>
      <c r="L40" s="150">
        <v>50.009399999999999</v>
      </c>
      <c r="M40" s="150">
        <v>50.009399999999999</v>
      </c>
      <c r="N40" s="151" t="s">
        <v>1388</v>
      </c>
    </row>
    <row r="41" spans="1:14" ht="60" customHeight="1">
      <c r="A41" s="147">
        <v>70</v>
      </c>
      <c r="B41" s="148" t="s">
        <v>69</v>
      </c>
      <c r="C41" s="149">
        <v>42643</v>
      </c>
      <c r="D41" s="147" t="s">
        <v>6</v>
      </c>
      <c r="E41" s="147">
        <v>281703</v>
      </c>
      <c r="F41" s="147"/>
      <c r="G41" s="164" t="s">
        <v>14613</v>
      </c>
      <c r="H41" s="150">
        <v>0</v>
      </c>
      <c r="I41" s="150">
        <v>1644300</v>
      </c>
      <c r="J41" s="150">
        <v>1644300</v>
      </c>
      <c r="K41" s="150">
        <v>0</v>
      </c>
      <c r="L41" s="150">
        <v>11279898</v>
      </c>
      <c r="M41" s="150">
        <v>11279898</v>
      </c>
      <c r="N41" s="151" t="s">
        <v>1388</v>
      </c>
    </row>
    <row r="42" spans="1:14" ht="60" customHeight="1">
      <c r="A42" s="147">
        <v>70</v>
      </c>
      <c r="B42" s="148" t="s">
        <v>69</v>
      </c>
      <c r="C42" s="149">
        <v>42643</v>
      </c>
      <c r="D42" s="147" t="s">
        <v>11</v>
      </c>
      <c r="E42" s="147">
        <v>281703</v>
      </c>
      <c r="F42" s="147"/>
      <c r="G42" s="164" t="s">
        <v>14619</v>
      </c>
      <c r="H42" s="150">
        <v>7.29</v>
      </c>
      <c r="I42" s="150">
        <v>0</v>
      </c>
      <c r="J42" s="150">
        <v>7.29</v>
      </c>
      <c r="K42" s="150">
        <v>50.009399999999999</v>
      </c>
      <c r="L42" s="150">
        <v>0</v>
      </c>
      <c r="M42" s="150">
        <v>50.009399999999999</v>
      </c>
      <c r="N42" s="151" t="s">
        <v>1388</v>
      </c>
    </row>
    <row r="43" spans="1:14" ht="60" customHeight="1">
      <c r="A43" s="147">
        <v>70</v>
      </c>
      <c r="B43" s="148" t="s">
        <v>69</v>
      </c>
      <c r="C43" s="149">
        <v>42643</v>
      </c>
      <c r="D43" s="147" t="s">
        <v>6</v>
      </c>
      <c r="E43" s="147">
        <v>281704</v>
      </c>
      <c r="F43" s="147"/>
      <c r="G43" s="164" t="s">
        <v>14615</v>
      </c>
      <c r="H43" s="150">
        <v>0</v>
      </c>
      <c r="I43" s="150">
        <v>704700</v>
      </c>
      <c r="J43" s="150">
        <v>704700</v>
      </c>
      <c r="K43" s="150">
        <v>0</v>
      </c>
      <c r="L43" s="150">
        <v>4834242</v>
      </c>
      <c r="M43" s="150">
        <v>4834242</v>
      </c>
      <c r="N43" s="151" t="s">
        <v>1388</v>
      </c>
    </row>
    <row r="44" spans="1:14" ht="60" customHeight="1">
      <c r="A44" s="147">
        <v>70</v>
      </c>
      <c r="B44" s="148" t="s">
        <v>69</v>
      </c>
      <c r="C44" s="149">
        <v>42643</v>
      </c>
      <c r="D44" s="147" t="s">
        <v>11</v>
      </c>
      <c r="E44" s="147">
        <v>281704</v>
      </c>
      <c r="F44" s="147"/>
      <c r="G44" s="164" t="s">
        <v>14621</v>
      </c>
      <c r="H44" s="150">
        <v>7.29</v>
      </c>
      <c r="I44" s="150">
        <v>0</v>
      </c>
      <c r="J44" s="150">
        <v>7.29</v>
      </c>
      <c r="K44" s="150">
        <v>50.009399999999999</v>
      </c>
      <c r="L44" s="150">
        <v>0</v>
      </c>
      <c r="M44" s="150">
        <v>50.009399999999999</v>
      </c>
      <c r="N44" s="151" t="s">
        <v>1388</v>
      </c>
    </row>
    <row r="45" spans="1:14" ht="60" customHeight="1">
      <c r="A45" s="147">
        <v>76</v>
      </c>
      <c r="B45" s="148" t="s">
        <v>14189</v>
      </c>
      <c r="C45" s="149">
        <v>42471</v>
      </c>
      <c r="D45" s="147" t="s">
        <v>6</v>
      </c>
      <c r="E45" s="147">
        <v>847793</v>
      </c>
      <c r="F45" s="147"/>
      <c r="G45" s="164" t="s">
        <v>14190</v>
      </c>
      <c r="H45" s="150">
        <v>0</v>
      </c>
      <c r="I45" s="150">
        <v>141156.26999999999</v>
      </c>
      <c r="J45" s="150">
        <v>141156.26999999999</v>
      </c>
      <c r="K45" s="150">
        <v>0</v>
      </c>
      <c r="L45" s="150">
        <v>968332.0122</v>
      </c>
      <c r="M45" s="150">
        <v>968332.0122</v>
      </c>
      <c r="N45" s="151" t="s">
        <v>1388</v>
      </c>
    </row>
    <row r="46" spans="1:14" ht="60" customHeight="1">
      <c r="A46" s="147">
        <v>78</v>
      </c>
      <c r="B46" s="148" t="s">
        <v>1347</v>
      </c>
      <c r="C46" s="149">
        <v>42382</v>
      </c>
      <c r="D46" s="147" t="s">
        <v>6</v>
      </c>
      <c r="E46" s="147">
        <v>182713</v>
      </c>
      <c r="F46" s="147"/>
      <c r="G46" s="164" t="s">
        <v>13944</v>
      </c>
      <c r="H46" s="150">
        <v>0</v>
      </c>
      <c r="I46" s="150">
        <v>400000</v>
      </c>
      <c r="J46" s="150">
        <v>400000</v>
      </c>
      <c r="K46" s="150">
        <v>0</v>
      </c>
      <c r="L46" s="150">
        <v>2744000</v>
      </c>
      <c r="M46" s="150">
        <v>2744000</v>
      </c>
      <c r="N46" s="151" t="s">
        <v>1388</v>
      </c>
    </row>
    <row r="47" spans="1:14" ht="60" customHeight="1">
      <c r="A47" s="147">
        <v>78</v>
      </c>
      <c r="B47" s="148" t="s">
        <v>13945</v>
      </c>
      <c r="C47" s="149">
        <v>42382</v>
      </c>
      <c r="D47" s="147" t="s">
        <v>11</v>
      </c>
      <c r="E47" s="147">
        <v>182713</v>
      </c>
      <c r="F47" s="147"/>
      <c r="G47" s="164" t="s">
        <v>13946</v>
      </c>
      <c r="H47" s="150">
        <v>7.29</v>
      </c>
      <c r="I47" s="150">
        <v>0</v>
      </c>
      <c r="J47" s="150">
        <v>7.29</v>
      </c>
      <c r="K47" s="150">
        <v>50.009399999999999</v>
      </c>
      <c r="L47" s="150">
        <v>0</v>
      </c>
      <c r="M47" s="150">
        <v>50.009399999999999</v>
      </c>
      <c r="N47" s="151" t="s">
        <v>1388</v>
      </c>
    </row>
    <row r="48" spans="1:14" ht="60" customHeight="1">
      <c r="A48" s="147">
        <v>78</v>
      </c>
      <c r="B48" s="148" t="s">
        <v>1347</v>
      </c>
      <c r="C48" s="149">
        <v>42493</v>
      </c>
      <c r="D48" s="147" t="s">
        <v>6</v>
      </c>
      <c r="E48" s="147">
        <v>850110</v>
      </c>
      <c r="F48" s="147"/>
      <c r="G48" s="164" t="s">
        <v>14240</v>
      </c>
      <c r="H48" s="150">
        <v>0</v>
      </c>
      <c r="I48" s="150">
        <v>160000</v>
      </c>
      <c r="J48" s="150">
        <v>160000</v>
      </c>
      <c r="K48" s="150">
        <v>0</v>
      </c>
      <c r="L48" s="150">
        <v>1097600</v>
      </c>
      <c r="M48" s="150">
        <v>1097600</v>
      </c>
      <c r="N48" s="151" t="s">
        <v>1388</v>
      </c>
    </row>
    <row r="49" spans="1:14" ht="60" customHeight="1">
      <c r="A49" s="147">
        <v>78</v>
      </c>
      <c r="B49" s="148" t="s">
        <v>71</v>
      </c>
      <c r="C49" s="149">
        <v>42493</v>
      </c>
      <c r="D49" s="147" t="s">
        <v>11</v>
      </c>
      <c r="E49" s="147">
        <v>850110</v>
      </c>
      <c r="F49" s="147"/>
      <c r="G49" s="164" t="s">
        <v>14246</v>
      </c>
      <c r="H49" s="150">
        <v>7.29</v>
      </c>
      <c r="I49" s="150">
        <v>0</v>
      </c>
      <c r="J49" s="150">
        <v>7.29</v>
      </c>
      <c r="K49" s="150">
        <v>50.009399999999999</v>
      </c>
      <c r="L49" s="150">
        <v>0</v>
      </c>
      <c r="M49" s="150">
        <v>50.009399999999999</v>
      </c>
      <c r="N49" s="151" t="s">
        <v>1388</v>
      </c>
    </row>
    <row r="50" spans="1:14" ht="60" customHeight="1">
      <c r="A50" s="147">
        <v>81</v>
      </c>
      <c r="B50" s="148" t="s">
        <v>14054</v>
      </c>
      <c r="C50" s="149">
        <v>42429</v>
      </c>
      <c r="D50" s="147" t="s">
        <v>6</v>
      </c>
      <c r="E50" s="147">
        <v>186711</v>
      </c>
      <c r="F50" s="147"/>
      <c r="G50" s="164" t="s">
        <v>14055</v>
      </c>
      <c r="H50" s="150">
        <v>0</v>
      </c>
      <c r="I50" s="150">
        <v>22627.68</v>
      </c>
      <c r="J50" s="150">
        <v>22627.68</v>
      </c>
      <c r="K50" s="150">
        <v>0</v>
      </c>
      <c r="L50" s="150">
        <v>155225.8848</v>
      </c>
      <c r="M50" s="150">
        <v>155225.8848</v>
      </c>
      <c r="N50" s="151" t="s">
        <v>1388</v>
      </c>
    </row>
    <row r="51" spans="1:14" ht="60" customHeight="1">
      <c r="A51" s="147">
        <v>81</v>
      </c>
      <c r="B51" s="148" t="s">
        <v>14054</v>
      </c>
      <c r="C51" s="149">
        <v>42429</v>
      </c>
      <c r="D51" s="147" t="s">
        <v>11</v>
      </c>
      <c r="E51" s="147">
        <v>186711</v>
      </c>
      <c r="F51" s="147"/>
      <c r="G51" s="164" t="s">
        <v>14057</v>
      </c>
      <c r="H51" s="150">
        <v>7.29</v>
      </c>
      <c r="I51" s="150">
        <v>0</v>
      </c>
      <c r="J51" s="150">
        <v>7.29</v>
      </c>
      <c r="K51" s="150">
        <v>50.009399999999999</v>
      </c>
      <c r="L51" s="150">
        <v>0</v>
      </c>
      <c r="M51" s="150">
        <v>50.009399999999999</v>
      </c>
      <c r="N51" s="151" t="s">
        <v>1388</v>
      </c>
    </row>
    <row r="52" spans="1:14" ht="60" customHeight="1">
      <c r="A52" s="147">
        <v>81</v>
      </c>
      <c r="B52" s="148" t="s">
        <v>14054</v>
      </c>
      <c r="C52" s="149">
        <v>42429</v>
      </c>
      <c r="D52" s="147" t="s">
        <v>6</v>
      </c>
      <c r="E52" s="147">
        <v>186712</v>
      </c>
      <c r="F52" s="147"/>
      <c r="G52" s="164" t="s">
        <v>14056</v>
      </c>
      <c r="H52" s="150">
        <v>0</v>
      </c>
      <c r="I52" s="150">
        <v>9697.57</v>
      </c>
      <c r="J52" s="150">
        <v>9697.57</v>
      </c>
      <c r="K52" s="150">
        <v>0</v>
      </c>
      <c r="L52" s="150">
        <v>66525.330199999997</v>
      </c>
      <c r="M52" s="150">
        <v>66525.330199999997</v>
      </c>
      <c r="N52" s="151" t="s">
        <v>1388</v>
      </c>
    </row>
    <row r="53" spans="1:14" ht="60" customHeight="1">
      <c r="A53" s="147">
        <v>81</v>
      </c>
      <c r="B53" s="148" t="s">
        <v>14054</v>
      </c>
      <c r="C53" s="149">
        <v>42429</v>
      </c>
      <c r="D53" s="147" t="s">
        <v>11</v>
      </c>
      <c r="E53" s="147">
        <v>186712</v>
      </c>
      <c r="F53" s="147"/>
      <c r="G53" s="164" t="s">
        <v>14061</v>
      </c>
      <c r="H53" s="150">
        <v>7.29</v>
      </c>
      <c r="I53" s="150">
        <v>0</v>
      </c>
      <c r="J53" s="150">
        <v>7.29</v>
      </c>
      <c r="K53" s="150">
        <v>50.009399999999999</v>
      </c>
      <c r="L53" s="150">
        <v>0</v>
      </c>
      <c r="M53" s="150">
        <v>50.009399999999999</v>
      </c>
      <c r="N53" s="151" t="s">
        <v>1388</v>
      </c>
    </row>
    <row r="54" spans="1:14" ht="60" customHeight="1">
      <c r="A54" s="147">
        <v>81</v>
      </c>
      <c r="B54" s="148" t="s">
        <v>14609</v>
      </c>
      <c r="C54" s="149">
        <v>42643</v>
      </c>
      <c r="D54" s="147" t="s">
        <v>6</v>
      </c>
      <c r="E54" s="147">
        <v>281690</v>
      </c>
      <c r="F54" s="147"/>
      <c r="G54" s="164" t="s">
        <v>14611</v>
      </c>
      <c r="H54" s="150">
        <v>0</v>
      </c>
      <c r="I54" s="150">
        <v>2250000</v>
      </c>
      <c r="J54" s="150">
        <v>2250000</v>
      </c>
      <c r="K54" s="150">
        <v>0</v>
      </c>
      <c r="L54" s="150">
        <v>15435000</v>
      </c>
      <c r="M54" s="150">
        <v>15435000</v>
      </c>
      <c r="N54" s="151" t="s">
        <v>1388</v>
      </c>
    </row>
    <row r="55" spans="1:14" ht="60" customHeight="1">
      <c r="A55" s="147">
        <v>81</v>
      </c>
      <c r="B55" s="148" t="s">
        <v>14609</v>
      </c>
      <c r="C55" s="149">
        <v>42643</v>
      </c>
      <c r="D55" s="147" t="s">
        <v>11</v>
      </c>
      <c r="E55" s="147">
        <v>281690</v>
      </c>
      <c r="F55" s="147"/>
      <c r="G55" s="164" t="s">
        <v>14618</v>
      </c>
      <c r="H55" s="150">
        <v>7.29</v>
      </c>
      <c r="I55" s="150">
        <v>0</v>
      </c>
      <c r="J55" s="150">
        <v>7.29</v>
      </c>
      <c r="K55" s="150">
        <v>50.009399999999999</v>
      </c>
      <c r="L55" s="150">
        <v>0</v>
      </c>
      <c r="M55" s="150">
        <v>50.009399999999999</v>
      </c>
      <c r="N55" s="151" t="s">
        <v>1388</v>
      </c>
    </row>
    <row r="56" spans="1:14" ht="60" customHeight="1">
      <c r="A56" s="147">
        <v>81</v>
      </c>
      <c r="B56" s="148" t="s">
        <v>14609</v>
      </c>
      <c r="C56" s="149">
        <v>42643</v>
      </c>
      <c r="D56" s="147" t="s">
        <v>6</v>
      </c>
      <c r="E56" s="147">
        <v>281691</v>
      </c>
      <c r="F56" s="147"/>
      <c r="G56" s="164" t="s">
        <v>14610</v>
      </c>
      <c r="H56" s="150">
        <v>0</v>
      </c>
      <c r="I56" s="150">
        <v>750000</v>
      </c>
      <c r="J56" s="150">
        <v>750000</v>
      </c>
      <c r="K56" s="150">
        <v>0</v>
      </c>
      <c r="L56" s="150">
        <v>5145000</v>
      </c>
      <c r="M56" s="150">
        <v>5145000</v>
      </c>
      <c r="N56" s="151" t="s">
        <v>1388</v>
      </c>
    </row>
    <row r="57" spans="1:14" ht="60" customHeight="1">
      <c r="A57" s="147">
        <v>81</v>
      </c>
      <c r="B57" s="148" t="s">
        <v>14609</v>
      </c>
      <c r="C57" s="149">
        <v>42643</v>
      </c>
      <c r="D57" s="147" t="s">
        <v>11</v>
      </c>
      <c r="E57" s="147">
        <v>281691</v>
      </c>
      <c r="F57" s="147"/>
      <c r="G57" s="164" t="s">
        <v>14620</v>
      </c>
      <c r="H57" s="150">
        <v>7.29</v>
      </c>
      <c r="I57" s="150">
        <v>0</v>
      </c>
      <c r="J57" s="150">
        <v>7.29</v>
      </c>
      <c r="K57" s="150">
        <v>50.009399999999999</v>
      </c>
      <c r="L57" s="150">
        <v>0</v>
      </c>
      <c r="M57" s="150">
        <v>50.009399999999999</v>
      </c>
      <c r="N57" s="151" t="s">
        <v>1388</v>
      </c>
    </row>
    <row r="58" spans="1:14" ht="60" customHeight="1">
      <c r="A58" s="147">
        <v>86</v>
      </c>
      <c r="B58" s="148" t="s">
        <v>14068</v>
      </c>
      <c r="C58" s="149">
        <v>42432</v>
      </c>
      <c r="D58" s="147" t="s">
        <v>6</v>
      </c>
      <c r="E58" s="147">
        <v>187009</v>
      </c>
      <c r="F58" s="147"/>
      <c r="G58" s="164" t="s">
        <v>14070</v>
      </c>
      <c r="H58" s="150">
        <v>0</v>
      </c>
      <c r="I58" s="150">
        <v>659289.51</v>
      </c>
      <c r="J58" s="150">
        <v>659289.51</v>
      </c>
      <c r="K58" s="150">
        <v>0</v>
      </c>
      <c r="L58" s="150">
        <v>4522726.0386000006</v>
      </c>
      <c r="M58" s="150">
        <v>4522726.0386000006</v>
      </c>
      <c r="N58" s="151" t="s">
        <v>1388</v>
      </c>
    </row>
    <row r="59" spans="1:14" ht="60" customHeight="1">
      <c r="A59" s="147">
        <v>86</v>
      </c>
      <c r="B59" s="148" t="s">
        <v>14068</v>
      </c>
      <c r="C59" s="149">
        <v>42432</v>
      </c>
      <c r="D59" s="147" t="s">
        <v>11</v>
      </c>
      <c r="E59" s="147">
        <v>187009</v>
      </c>
      <c r="F59" s="147"/>
      <c r="G59" s="164" t="s">
        <v>14073</v>
      </c>
      <c r="H59" s="150">
        <v>7.29</v>
      </c>
      <c r="I59" s="150">
        <v>0</v>
      </c>
      <c r="J59" s="150">
        <v>7.29</v>
      </c>
      <c r="K59" s="150">
        <v>50.009399999999999</v>
      </c>
      <c r="L59" s="150">
        <v>0</v>
      </c>
      <c r="M59" s="150">
        <v>50.009399999999999</v>
      </c>
      <c r="N59" s="151" t="s">
        <v>1388</v>
      </c>
    </row>
    <row r="60" spans="1:14" ht="60" customHeight="1">
      <c r="A60" s="147">
        <v>86</v>
      </c>
      <c r="B60" s="148" t="s">
        <v>14068</v>
      </c>
      <c r="C60" s="149">
        <v>42432</v>
      </c>
      <c r="D60" s="147" t="s">
        <v>6</v>
      </c>
      <c r="E60" s="147">
        <v>187010</v>
      </c>
      <c r="F60" s="147"/>
      <c r="G60" s="164" t="s">
        <v>14069</v>
      </c>
      <c r="H60" s="150">
        <v>0</v>
      </c>
      <c r="I60" s="150">
        <v>11157227.51</v>
      </c>
      <c r="J60" s="150">
        <v>11157227.51</v>
      </c>
      <c r="K60" s="150">
        <v>0</v>
      </c>
      <c r="L60" s="150">
        <v>76538580.718600005</v>
      </c>
      <c r="M60" s="150">
        <v>76538580.718600005</v>
      </c>
      <c r="N60" s="151" t="s">
        <v>1388</v>
      </c>
    </row>
    <row r="61" spans="1:14" ht="60" customHeight="1">
      <c r="A61" s="147">
        <v>86</v>
      </c>
      <c r="B61" s="148" t="s">
        <v>14068</v>
      </c>
      <c r="C61" s="149">
        <v>42432</v>
      </c>
      <c r="D61" s="147" t="s">
        <v>11</v>
      </c>
      <c r="E61" s="147">
        <v>187010</v>
      </c>
      <c r="F61" s="147"/>
      <c r="G61" s="164" t="s">
        <v>14074</v>
      </c>
      <c r="H61" s="150">
        <v>7.29</v>
      </c>
      <c r="I61" s="150">
        <v>0</v>
      </c>
      <c r="J61" s="150">
        <v>7.29</v>
      </c>
      <c r="K61" s="150">
        <v>50.009399999999999</v>
      </c>
      <c r="L61" s="150">
        <v>0</v>
      </c>
      <c r="M61" s="150">
        <v>50.009399999999999</v>
      </c>
      <c r="N61" s="151" t="s">
        <v>1388</v>
      </c>
    </row>
    <row r="62" spans="1:14" ht="60" customHeight="1">
      <c r="A62" s="147">
        <v>86</v>
      </c>
      <c r="B62" s="148" t="s">
        <v>14068</v>
      </c>
      <c r="C62" s="149">
        <v>42439</v>
      </c>
      <c r="D62" s="147" t="s">
        <v>6</v>
      </c>
      <c r="E62" s="147">
        <v>187811</v>
      </c>
      <c r="F62" s="147"/>
      <c r="G62" s="164" t="s">
        <v>14098</v>
      </c>
      <c r="H62" s="150">
        <v>0</v>
      </c>
      <c r="I62" s="150">
        <v>2000000</v>
      </c>
      <c r="J62" s="150">
        <v>2000000</v>
      </c>
      <c r="K62" s="150">
        <v>0</v>
      </c>
      <c r="L62" s="150">
        <v>13720000</v>
      </c>
      <c r="M62" s="150">
        <v>13720000</v>
      </c>
      <c r="N62" s="151" t="s">
        <v>1388</v>
      </c>
    </row>
    <row r="63" spans="1:14" ht="60" customHeight="1">
      <c r="A63" s="147">
        <v>86</v>
      </c>
      <c r="B63" s="148" t="s">
        <v>14068</v>
      </c>
      <c r="C63" s="149">
        <v>42439</v>
      </c>
      <c r="D63" s="147" t="s">
        <v>11</v>
      </c>
      <c r="E63" s="147">
        <v>187811</v>
      </c>
      <c r="F63" s="147"/>
      <c r="G63" s="164" t="s">
        <v>14099</v>
      </c>
      <c r="H63" s="150">
        <v>7.29</v>
      </c>
      <c r="I63" s="150">
        <v>0</v>
      </c>
      <c r="J63" s="150">
        <v>7.29</v>
      </c>
      <c r="K63" s="150">
        <v>50.009399999999999</v>
      </c>
      <c r="L63" s="150">
        <v>0</v>
      </c>
      <c r="M63" s="150">
        <v>50.009399999999999</v>
      </c>
      <c r="N63" s="151" t="s">
        <v>1388</v>
      </c>
    </row>
    <row r="64" spans="1:14" ht="60" customHeight="1">
      <c r="A64" s="147">
        <v>86</v>
      </c>
      <c r="B64" s="148" t="s">
        <v>14201</v>
      </c>
      <c r="C64" s="149">
        <v>42487</v>
      </c>
      <c r="D64" s="147" t="s">
        <v>11</v>
      </c>
      <c r="E64" s="147">
        <v>192192</v>
      </c>
      <c r="F64" s="147"/>
      <c r="G64" s="164" t="s">
        <v>14231</v>
      </c>
      <c r="H64" s="150">
        <v>7.29</v>
      </c>
      <c r="I64" s="150">
        <v>0</v>
      </c>
      <c r="J64" s="150">
        <v>7.29</v>
      </c>
      <c r="K64" s="150">
        <v>50.009399999999999</v>
      </c>
      <c r="L64" s="150">
        <v>0</v>
      </c>
      <c r="M64" s="150">
        <v>50.009399999999999</v>
      </c>
      <c r="N64" s="151" t="s">
        <v>1388</v>
      </c>
    </row>
    <row r="65" spans="1:14" ht="60" customHeight="1">
      <c r="A65" s="147">
        <v>86</v>
      </c>
      <c r="B65" s="148" t="s">
        <v>14339</v>
      </c>
      <c r="C65" s="149">
        <v>42521</v>
      </c>
      <c r="D65" s="147" t="s">
        <v>11</v>
      </c>
      <c r="E65" s="147">
        <v>194936</v>
      </c>
      <c r="F65" s="147"/>
      <c r="G65" s="164" t="s">
        <v>14340</v>
      </c>
      <c r="H65" s="150">
        <v>7.29</v>
      </c>
      <c r="I65" s="150">
        <v>0</v>
      </c>
      <c r="J65" s="150">
        <v>7.29</v>
      </c>
      <c r="K65" s="150">
        <v>50.009399999999999</v>
      </c>
      <c r="L65" s="150">
        <v>0</v>
      </c>
      <c r="M65" s="150">
        <v>50.009399999999999</v>
      </c>
      <c r="N65" s="151" t="s">
        <v>1388</v>
      </c>
    </row>
    <row r="66" spans="1:14" ht="60" customHeight="1">
      <c r="A66" s="147">
        <v>86</v>
      </c>
      <c r="B66" s="148" t="s">
        <v>14339</v>
      </c>
      <c r="C66" s="149">
        <v>42521</v>
      </c>
      <c r="D66" s="147" t="s">
        <v>11</v>
      </c>
      <c r="E66" s="147">
        <v>194937</v>
      </c>
      <c r="F66" s="147"/>
      <c r="G66" s="164" t="s">
        <v>14341</v>
      </c>
      <c r="H66" s="150">
        <v>7.29</v>
      </c>
      <c r="I66" s="150">
        <v>0</v>
      </c>
      <c r="J66" s="150">
        <v>7.29</v>
      </c>
      <c r="K66" s="150">
        <v>50.009399999999999</v>
      </c>
      <c r="L66" s="150">
        <v>0</v>
      </c>
      <c r="M66" s="150">
        <v>50.009399999999999</v>
      </c>
      <c r="N66" s="151" t="s">
        <v>1388</v>
      </c>
    </row>
    <row r="67" spans="1:14" ht="60" customHeight="1">
      <c r="A67" s="147">
        <v>86</v>
      </c>
      <c r="B67" s="148" t="s">
        <v>14631</v>
      </c>
      <c r="C67" s="149">
        <v>42527</v>
      </c>
      <c r="D67" s="147" t="s">
        <v>6</v>
      </c>
      <c r="E67" s="147">
        <v>198174</v>
      </c>
      <c r="F67" s="147"/>
      <c r="G67" s="164" t="s">
        <v>14632</v>
      </c>
      <c r="H67" s="150">
        <v>0</v>
      </c>
      <c r="I67" s="150">
        <v>13737358.32</v>
      </c>
      <c r="J67" s="150">
        <v>13737358.32</v>
      </c>
      <c r="K67" s="150">
        <v>0</v>
      </c>
      <c r="L67" s="150">
        <v>94238278.075200006</v>
      </c>
      <c r="M67" s="150">
        <v>94238278.075200006</v>
      </c>
      <c r="N67" s="151" t="s">
        <v>1388</v>
      </c>
    </row>
    <row r="68" spans="1:14" ht="60" customHeight="1">
      <c r="A68" s="147">
        <v>86</v>
      </c>
      <c r="B68" s="148" t="s">
        <v>14631</v>
      </c>
      <c r="C68" s="149">
        <v>42527</v>
      </c>
      <c r="D68" s="147" t="s">
        <v>11</v>
      </c>
      <c r="E68" s="147">
        <v>198174</v>
      </c>
      <c r="F68" s="147"/>
      <c r="G68" s="164" t="s">
        <v>14634</v>
      </c>
      <c r="H68" s="150">
        <v>7.29</v>
      </c>
      <c r="I68" s="150">
        <v>0</v>
      </c>
      <c r="J68" s="150">
        <v>7.29</v>
      </c>
      <c r="K68" s="150">
        <v>50.009399999999999</v>
      </c>
      <c r="L68" s="150">
        <v>0</v>
      </c>
      <c r="M68" s="150">
        <v>50.009399999999999</v>
      </c>
      <c r="N68" s="151" t="s">
        <v>1388</v>
      </c>
    </row>
    <row r="69" spans="1:14" ht="60" customHeight="1">
      <c r="A69" s="147">
        <v>86</v>
      </c>
      <c r="B69" s="148" t="s">
        <v>14647</v>
      </c>
      <c r="C69" s="149">
        <v>42535</v>
      </c>
      <c r="D69" s="147" t="s">
        <v>6</v>
      </c>
      <c r="E69" s="147">
        <v>203376</v>
      </c>
      <c r="F69" s="147"/>
      <c r="G69" s="164" t="s">
        <v>14648</v>
      </c>
      <c r="H69" s="150">
        <v>0</v>
      </c>
      <c r="I69" s="150">
        <v>2720000</v>
      </c>
      <c r="J69" s="150">
        <v>2720000</v>
      </c>
      <c r="K69" s="150">
        <v>0</v>
      </c>
      <c r="L69" s="150">
        <v>18659200</v>
      </c>
      <c r="M69" s="150">
        <v>18659200</v>
      </c>
      <c r="N69" s="151" t="s">
        <v>1388</v>
      </c>
    </row>
    <row r="70" spans="1:14" ht="60" customHeight="1">
      <c r="A70" s="147">
        <v>86</v>
      </c>
      <c r="B70" s="148" t="s">
        <v>74</v>
      </c>
      <c r="C70" s="149">
        <v>42535</v>
      </c>
      <c r="D70" s="147" t="s">
        <v>11</v>
      </c>
      <c r="E70" s="147">
        <v>203376</v>
      </c>
      <c r="F70" s="147"/>
      <c r="G70" s="164" t="s">
        <v>14655</v>
      </c>
      <c r="H70" s="150">
        <v>7.29</v>
      </c>
      <c r="I70" s="150">
        <v>0</v>
      </c>
      <c r="J70" s="150">
        <v>7.29</v>
      </c>
      <c r="K70" s="150">
        <v>50.009399999999999</v>
      </c>
      <c r="L70" s="150">
        <v>0</v>
      </c>
      <c r="M70" s="150">
        <v>50.009399999999999</v>
      </c>
      <c r="N70" s="151" t="s">
        <v>1388</v>
      </c>
    </row>
    <row r="71" spans="1:14" ht="60" customHeight="1">
      <c r="A71" s="147">
        <v>86</v>
      </c>
      <c r="B71" s="148" t="s">
        <v>14291</v>
      </c>
      <c r="C71" s="149">
        <v>42573</v>
      </c>
      <c r="D71" s="147" t="s">
        <v>6</v>
      </c>
      <c r="E71" s="147">
        <v>229885</v>
      </c>
      <c r="F71" s="147"/>
      <c r="G71" s="164" t="s">
        <v>14381</v>
      </c>
      <c r="H71" s="150">
        <v>0</v>
      </c>
      <c r="I71" s="150">
        <v>1000000</v>
      </c>
      <c r="J71" s="150">
        <v>1000000</v>
      </c>
      <c r="K71" s="150">
        <v>0</v>
      </c>
      <c r="L71" s="150">
        <v>6860000</v>
      </c>
      <c r="M71" s="150">
        <v>6860000</v>
      </c>
      <c r="N71" s="151" t="s">
        <v>1388</v>
      </c>
    </row>
    <row r="72" spans="1:14" ht="60" customHeight="1">
      <c r="A72" s="147">
        <v>86</v>
      </c>
      <c r="B72" s="148" t="s">
        <v>14291</v>
      </c>
      <c r="C72" s="149">
        <v>42573</v>
      </c>
      <c r="D72" s="147" t="s">
        <v>11</v>
      </c>
      <c r="E72" s="147">
        <v>229885</v>
      </c>
      <c r="F72" s="147"/>
      <c r="G72" s="164" t="s">
        <v>14383</v>
      </c>
      <c r="H72" s="150">
        <v>7.29</v>
      </c>
      <c r="I72" s="150">
        <v>0</v>
      </c>
      <c r="J72" s="150">
        <v>7.29</v>
      </c>
      <c r="K72" s="150">
        <v>50.009399999999999</v>
      </c>
      <c r="L72" s="150">
        <v>0</v>
      </c>
      <c r="M72" s="150">
        <v>50.009399999999999</v>
      </c>
      <c r="N72" s="151" t="s">
        <v>1388</v>
      </c>
    </row>
    <row r="73" spans="1:14" ht="60" customHeight="1">
      <c r="A73" s="147">
        <v>86</v>
      </c>
      <c r="B73" s="148" t="s">
        <v>14291</v>
      </c>
      <c r="C73" s="149">
        <v>42641</v>
      </c>
      <c r="D73" s="147" t="s">
        <v>6</v>
      </c>
      <c r="E73" s="147">
        <v>279629</v>
      </c>
      <c r="F73" s="147"/>
      <c r="G73" s="164" t="s">
        <v>14604</v>
      </c>
      <c r="H73" s="150">
        <v>0</v>
      </c>
      <c r="I73" s="150">
        <v>2000000</v>
      </c>
      <c r="J73" s="150">
        <v>2000000</v>
      </c>
      <c r="K73" s="150">
        <v>0</v>
      </c>
      <c r="L73" s="150">
        <v>13720000</v>
      </c>
      <c r="M73" s="150">
        <v>13720000</v>
      </c>
      <c r="N73" s="151" t="s">
        <v>1388</v>
      </c>
    </row>
    <row r="74" spans="1:14" ht="60" customHeight="1">
      <c r="A74" s="147">
        <v>86</v>
      </c>
      <c r="B74" s="148" t="s">
        <v>14291</v>
      </c>
      <c r="C74" s="149">
        <v>42641</v>
      </c>
      <c r="D74" s="147" t="s">
        <v>11</v>
      </c>
      <c r="E74" s="147">
        <v>279629</v>
      </c>
      <c r="F74" s="147"/>
      <c r="G74" s="164" t="s">
        <v>14606</v>
      </c>
      <c r="H74" s="150">
        <v>7.29</v>
      </c>
      <c r="I74" s="150">
        <v>0</v>
      </c>
      <c r="J74" s="150">
        <v>7.29</v>
      </c>
      <c r="K74" s="150">
        <v>50.009399999999999</v>
      </c>
      <c r="L74" s="150">
        <v>0</v>
      </c>
      <c r="M74" s="150">
        <v>50.009399999999999</v>
      </c>
      <c r="N74" s="151" t="s">
        <v>1388</v>
      </c>
    </row>
    <row r="75" spans="1:14" ht="60" customHeight="1">
      <c r="A75" s="147">
        <v>86</v>
      </c>
      <c r="B75" s="148" t="s">
        <v>14048</v>
      </c>
      <c r="C75" s="149">
        <v>42424</v>
      </c>
      <c r="D75" s="147" t="s">
        <v>6</v>
      </c>
      <c r="E75" s="147">
        <v>842844</v>
      </c>
      <c r="F75" s="147"/>
      <c r="G75" s="164" t="s">
        <v>14049</v>
      </c>
      <c r="H75" s="150">
        <v>0</v>
      </c>
      <c r="I75" s="150">
        <v>2343672.42</v>
      </c>
      <c r="J75" s="150">
        <v>2343672.42</v>
      </c>
      <c r="K75" s="150">
        <v>0</v>
      </c>
      <c r="L75" s="150">
        <v>16077592.801200001</v>
      </c>
      <c r="M75" s="150">
        <v>16077592.801200001</v>
      </c>
      <c r="N75" s="151" t="s">
        <v>1388</v>
      </c>
    </row>
    <row r="76" spans="1:14" ht="60" customHeight="1">
      <c r="A76" s="147">
        <v>86</v>
      </c>
      <c r="B76" s="148" t="s">
        <v>14048</v>
      </c>
      <c r="C76" s="149">
        <v>42424</v>
      </c>
      <c r="D76" s="147" t="s">
        <v>11</v>
      </c>
      <c r="E76" s="147">
        <v>842844</v>
      </c>
      <c r="F76" s="147"/>
      <c r="G76" s="164" t="s">
        <v>14050</v>
      </c>
      <c r="H76" s="150">
        <v>7.29</v>
      </c>
      <c r="I76" s="150">
        <v>0</v>
      </c>
      <c r="J76" s="150">
        <v>7.29</v>
      </c>
      <c r="K76" s="150">
        <v>50.009399999999999</v>
      </c>
      <c r="L76" s="150">
        <v>0</v>
      </c>
      <c r="M76" s="150">
        <v>50.009399999999999</v>
      </c>
      <c r="N76" s="151" t="s">
        <v>1388</v>
      </c>
    </row>
    <row r="77" spans="1:14" ht="60" customHeight="1">
      <c r="A77" s="147">
        <v>86</v>
      </c>
      <c r="B77" s="148" t="s">
        <v>14084</v>
      </c>
      <c r="C77" s="149">
        <v>42436</v>
      </c>
      <c r="D77" s="147" t="s">
        <v>6</v>
      </c>
      <c r="E77" s="147">
        <v>844016</v>
      </c>
      <c r="F77" s="147"/>
      <c r="G77" s="164" t="s">
        <v>14085</v>
      </c>
      <c r="H77" s="150">
        <v>0</v>
      </c>
      <c r="I77" s="150">
        <v>200000</v>
      </c>
      <c r="J77" s="150">
        <v>200000</v>
      </c>
      <c r="K77" s="150">
        <v>0</v>
      </c>
      <c r="L77" s="150">
        <v>1372000</v>
      </c>
      <c r="M77" s="150">
        <v>1372000</v>
      </c>
      <c r="N77" s="151" t="s">
        <v>1388</v>
      </c>
    </row>
    <row r="78" spans="1:14" ht="60" customHeight="1">
      <c r="A78" s="147">
        <v>86</v>
      </c>
      <c r="B78" s="148" t="s">
        <v>14084</v>
      </c>
      <c r="C78" s="149">
        <v>42436</v>
      </c>
      <c r="D78" s="147" t="s">
        <v>11</v>
      </c>
      <c r="E78" s="147">
        <v>844016</v>
      </c>
      <c r="F78" s="147"/>
      <c r="G78" s="164" t="s">
        <v>14088</v>
      </c>
      <c r="H78" s="150">
        <v>7.29</v>
      </c>
      <c r="I78" s="150">
        <v>0</v>
      </c>
      <c r="J78" s="150">
        <v>7.29</v>
      </c>
      <c r="K78" s="150">
        <v>50.009399999999999</v>
      </c>
      <c r="L78" s="150">
        <v>0</v>
      </c>
      <c r="M78" s="150">
        <v>50.009399999999999</v>
      </c>
      <c r="N78" s="151" t="s">
        <v>1388</v>
      </c>
    </row>
    <row r="79" spans="1:14" ht="60" customHeight="1">
      <c r="A79" s="147">
        <v>86</v>
      </c>
      <c r="B79" s="148" t="s">
        <v>14048</v>
      </c>
      <c r="C79" s="149">
        <v>42459</v>
      </c>
      <c r="D79" s="147" t="s">
        <v>6</v>
      </c>
      <c r="E79" s="147">
        <v>846461</v>
      </c>
      <c r="F79" s="147"/>
      <c r="G79" s="164" t="s">
        <v>14173</v>
      </c>
      <c r="H79" s="150">
        <v>0</v>
      </c>
      <c r="I79" s="150">
        <v>2341529.5499999998</v>
      </c>
      <c r="J79" s="150">
        <v>2341529.5499999998</v>
      </c>
      <c r="K79" s="150">
        <v>0</v>
      </c>
      <c r="L79" s="150">
        <v>16062892.713</v>
      </c>
      <c r="M79" s="150">
        <v>16062892.713</v>
      </c>
      <c r="N79" s="151" t="s">
        <v>1388</v>
      </c>
    </row>
    <row r="80" spans="1:14" ht="60" customHeight="1">
      <c r="A80" s="147">
        <v>86</v>
      </c>
      <c r="B80" s="148" t="s">
        <v>14048</v>
      </c>
      <c r="C80" s="149">
        <v>42459</v>
      </c>
      <c r="D80" s="147" t="s">
        <v>11</v>
      </c>
      <c r="E80" s="147">
        <v>846461</v>
      </c>
      <c r="F80" s="147"/>
      <c r="G80" s="164" t="s">
        <v>14176</v>
      </c>
      <c r="H80" s="150">
        <v>7.29</v>
      </c>
      <c r="I80" s="150">
        <v>0</v>
      </c>
      <c r="J80" s="150">
        <v>7.29</v>
      </c>
      <c r="K80" s="150">
        <v>50.009399999999999</v>
      </c>
      <c r="L80" s="150">
        <v>0</v>
      </c>
      <c r="M80" s="150">
        <v>50.009399999999999</v>
      </c>
      <c r="N80" s="151" t="s">
        <v>1388</v>
      </c>
    </row>
    <row r="81" spans="1:14" ht="60" customHeight="1">
      <c r="A81" s="147">
        <v>86</v>
      </c>
      <c r="B81" s="148" t="s">
        <v>14201</v>
      </c>
      <c r="C81" s="149">
        <v>42474</v>
      </c>
      <c r="D81" s="147" t="s">
        <v>6</v>
      </c>
      <c r="E81" s="147">
        <v>848084</v>
      </c>
      <c r="F81" s="147"/>
      <c r="G81" s="164" t="s">
        <v>14202</v>
      </c>
      <c r="H81" s="150">
        <v>0</v>
      </c>
      <c r="I81" s="150">
        <v>90180</v>
      </c>
      <c r="J81" s="150">
        <v>90180</v>
      </c>
      <c r="K81" s="150">
        <v>0</v>
      </c>
      <c r="L81" s="150">
        <v>618634.80000000005</v>
      </c>
      <c r="M81" s="150">
        <v>618634.80000000005</v>
      </c>
      <c r="N81" s="151" t="s">
        <v>1388</v>
      </c>
    </row>
    <row r="82" spans="1:14" ht="60" customHeight="1">
      <c r="A82" s="147">
        <v>86</v>
      </c>
      <c r="B82" s="148" t="s">
        <v>14201</v>
      </c>
      <c r="C82" s="149">
        <v>42474</v>
      </c>
      <c r="D82" s="147" t="s">
        <v>11</v>
      </c>
      <c r="E82" s="147">
        <v>848084</v>
      </c>
      <c r="F82" s="147"/>
      <c r="G82" s="164" t="s">
        <v>14203</v>
      </c>
      <c r="H82" s="150">
        <v>7.29</v>
      </c>
      <c r="I82" s="150">
        <v>0</v>
      </c>
      <c r="J82" s="150">
        <v>7.29</v>
      </c>
      <c r="K82" s="150">
        <v>50.009399999999999</v>
      </c>
      <c r="L82" s="150">
        <v>0</v>
      </c>
      <c r="M82" s="150">
        <v>50.009399999999999</v>
      </c>
      <c r="N82" s="151" t="s">
        <v>1388</v>
      </c>
    </row>
    <row r="83" spans="1:14" ht="60" customHeight="1">
      <c r="A83" s="147">
        <v>86</v>
      </c>
      <c r="B83" s="148" t="s">
        <v>13942</v>
      </c>
      <c r="C83" s="149">
        <v>42480</v>
      </c>
      <c r="D83" s="147" t="s">
        <v>11</v>
      </c>
      <c r="E83" s="147">
        <v>848629</v>
      </c>
      <c r="F83" s="147"/>
      <c r="G83" s="164" t="s">
        <v>14214</v>
      </c>
      <c r="H83" s="150">
        <v>7.29</v>
      </c>
      <c r="I83" s="150">
        <v>0</v>
      </c>
      <c r="J83" s="150">
        <v>7.29</v>
      </c>
      <c r="K83" s="150">
        <v>50.009399999999999</v>
      </c>
      <c r="L83" s="150">
        <v>0</v>
      </c>
      <c r="M83" s="150">
        <v>50.009399999999999</v>
      </c>
      <c r="N83" s="151" t="s">
        <v>1388</v>
      </c>
    </row>
    <row r="84" spans="1:14" ht="60" customHeight="1">
      <c r="A84" s="147">
        <v>86</v>
      </c>
      <c r="B84" s="148" t="s">
        <v>14291</v>
      </c>
      <c r="C84" s="149">
        <v>42510</v>
      </c>
      <c r="D84" s="147" t="s">
        <v>6</v>
      </c>
      <c r="E84" s="147">
        <v>852082</v>
      </c>
      <c r="F84" s="147"/>
      <c r="G84" s="164" t="s">
        <v>14292</v>
      </c>
      <c r="H84" s="150">
        <v>0</v>
      </c>
      <c r="I84" s="150">
        <v>3531305.64</v>
      </c>
      <c r="J84" s="150">
        <v>3531305.64</v>
      </c>
      <c r="K84" s="150">
        <v>0</v>
      </c>
      <c r="L84" s="150">
        <v>24224756.690400001</v>
      </c>
      <c r="M84" s="150">
        <v>24224756.690400001</v>
      </c>
      <c r="N84" s="151" t="s">
        <v>1388</v>
      </c>
    </row>
    <row r="85" spans="1:14" ht="60" customHeight="1">
      <c r="A85" s="147">
        <v>86</v>
      </c>
      <c r="B85" s="148" t="s">
        <v>14649</v>
      </c>
      <c r="C85" s="149">
        <v>42535</v>
      </c>
      <c r="D85" s="147" t="s">
        <v>6</v>
      </c>
      <c r="E85" s="147">
        <v>854575</v>
      </c>
      <c r="F85" s="147"/>
      <c r="G85" s="164" t="s">
        <v>14650</v>
      </c>
      <c r="H85" s="150">
        <v>0</v>
      </c>
      <c r="I85" s="150">
        <v>25000</v>
      </c>
      <c r="J85" s="150">
        <v>25000</v>
      </c>
      <c r="K85" s="150">
        <v>0</v>
      </c>
      <c r="L85" s="150">
        <v>171500</v>
      </c>
      <c r="M85" s="150">
        <v>171500</v>
      </c>
      <c r="N85" s="151" t="s">
        <v>1388</v>
      </c>
    </row>
    <row r="86" spans="1:14" ht="60" customHeight="1">
      <c r="A86" s="147">
        <v>86</v>
      </c>
      <c r="B86" s="148" t="s">
        <v>14291</v>
      </c>
      <c r="C86" s="149">
        <v>42571</v>
      </c>
      <c r="D86" s="147" t="s">
        <v>6</v>
      </c>
      <c r="E86" s="147">
        <v>858330</v>
      </c>
      <c r="F86" s="147"/>
      <c r="G86" s="164" t="s">
        <v>14377</v>
      </c>
      <c r="H86" s="150">
        <v>0</v>
      </c>
      <c r="I86" s="150">
        <v>129445.67</v>
      </c>
      <c r="J86" s="150">
        <v>129445.67</v>
      </c>
      <c r="K86" s="150">
        <v>0</v>
      </c>
      <c r="L86" s="150">
        <v>887997.29619999998</v>
      </c>
      <c r="M86" s="150">
        <v>887997.29619999998</v>
      </c>
      <c r="N86" s="151" t="s">
        <v>1388</v>
      </c>
    </row>
    <row r="87" spans="1:14" ht="60" customHeight="1">
      <c r="A87" s="147">
        <v>86</v>
      </c>
      <c r="B87" s="148" t="s">
        <v>14291</v>
      </c>
      <c r="C87" s="149">
        <v>42571</v>
      </c>
      <c r="D87" s="147" t="s">
        <v>11</v>
      </c>
      <c r="E87" s="147">
        <v>858330</v>
      </c>
      <c r="F87" s="147"/>
      <c r="G87" s="164" t="s">
        <v>14379</v>
      </c>
      <c r="H87" s="150">
        <v>7.29</v>
      </c>
      <c r="I87" s="150">
        <v>0</v>
      </c>
      <c r="J87" s="150">
        <v>7.29</v>
      </c>
      <c r="K87" s="150">
        <v>50.009399999999999</v>
      </c>
      <c r="L87" s="150">
        <v>0</v>
      </c>
      <c r="M87" s="150">
        <v>50.009399999999999</v>
      </c>
      <c r="N87" s="151" t="s">
        <v>1388</v>
      </c>
    </row>
    <row r="88" spans="1:14" ht="60" customHeight="1">
      <c r="A88" s="147">
        <v>86</v>
      </c>
      <c r="B88" s="148" t="s">
        <v>14291</v>
      </c>
      <c r="C88" s="149">
        <v>42573</v>
      </c>
      <c r="D88" s="147" t="s">
        <v>6</v>
      </c>
      <c r="E88" s="147">
        <v>858449</v>
      </c>
      <c r="F88" s="147"/>
      <c r="G88" s="164" t="s">
        <v>14382</v>
      </c>
      <c r="H88" s="150">
        <v>0</v>
      </c>
      <c r="I88" s="150">
        <v>171199.97</v>
      </c>
      <c r="J88" s="150">
        <v>171199.97</v>
      </c>
      <c r="K88" s="150">
        <v>0</v>
      </c>
      <c r="L88" s="150">
        <v>1174431.7942000001</v>
      </c>
      <c r="M88" s="150">
        <v>1174431.7942000001</v>
      </c>
      <c r="N88" s="151" t="s">
        <v>1388</v>
      </c>
    </row>
    <row r="89" spans="1:14" ht="60" customHeight="1">
      <c r="A89" s="147">
        <v>86</v>
      </c>
      <c r="B89" s="148" t="s">
        <v>14291</v>
      </c>
      <c r="C89" s="149">
        <v>42573</v>
      </c>
      <c r="D89" s="147" t="s">
        <v>11</v>
      </c>
      <c r="E89" s="147">
        <v>858449</v>
      </c>
      <c r="F89" s="147"/>
      <c r="G89" s="164" t="s">
        <v>14384</v>
      </c>
      <c r="H89" s="150">
        <v>7.29</v>
      </c>
      <c r="I89" s="150">
        <v>0</v>
      </c>
      <c r="J89" s="150">
        <v>7.29</v>
      </c>
      <c r="K89" s="150">
        <v>50.009399999999999</v>
      </c>
      <c r="L89" s="150">
        <v>0</v>
      </c>
      <c r="M89" s="150">
        <v>50.009399999999999</v>
      </c>
      <c r="N89" s="151" t="s">
        <v>1388</v>
      </c>
    </row>
    <row r="90" spans="1:14" ht="60" customHeight="1">
      <c r="A90" s="147">
        <v>86</v>
      </c>
      <c r="B90" s="148" t="s">
        <v>14411</v>
      </c>
      <c r="C90" s="149">
        <v>42583</v>
      </c>
      <c r="D90" s="147" t="s">
        <v>6</v>
      </c>
      <c r="E90" s="147">
        <v>859611</v>
      </c>
      <c r="F90" s="147"/>
      <c r="G90" s="164" t="s">
        <v>14412</v>
      </c>
      <c r="H90" s="150">
        <v>0</v>
      </c>
      <c r="I90" s="150">
        <v>2801724.23</v>
      </c>
      <c r="J90" s="150">
        <v>2801724.23</v>
      </c>
      <c r="K90" s="150">
        <v>0</v>
      </c>
      <c r="L90" s="150">
        <v>19219828.217800003</v>
      </c>
      <c r="M90" s="150">
        <v>19219828.217800003</v>
      </c>
      <c r="N90" s="151" t="s">
        <v>1388</v>
      </c>
    </row>
    <row r="91" spans="1:14" ht="60" customHeight="1">
      <c r="A91" s="147">
        <v>86</v>
      </c>
      <c r="B91" s="148" t="s">
        <v>14411</v>
      </c>
      <c r="C91" s="149">
        <v>42583</v>
      </c>
      <c r="D91" s="147" t="s">
        <v>11</v>
      </c>
      <c r="E91" s="147">
        <v>859611</v>
      </c>
      <c r="F91" s="147"/>
      <c r="G91" s="164" t="s">
        <v>14415</v>
      </c>
      <c r="H91" s="150">
        <v>7.29</v>
      </c>
      <c r="I91" s="150">
        <v>0</v>
      </c>
      <c r="J91" s="150">
        <v>7.29</v>
      </c>
      <c r="K91" s="150">
        <v>50.009399999999999</v>
      </c>
      <c r="L91" s="150">
        <v>0</v>
      </c>
      <c r="M91" s="150">
        <v>50.009399999999999</v>
      </c>
      <c r="N91" s="151" t="s">
        <v>1388</v>
      </c>
    </row>
    <row r="92" spans="1:14" ht="60" customHeight="1">
      <c r="A92" s="147">
        <v>86</v>
      </c>
      <c r="B92" s="148" t="s">
        <v>74</v>
      </c>
      <c r="C92" s="149">
        <v>42592</v>
      </c>
      <c r="D92" s="147" t="s">
        <v>6</v>
      </c>
      <c r="E92" s="147">
        <v>860544</v>
      </c>
      <c r="F92" s="147"/>
      <c r="G92" s="164" t="s">
        <v>14433</v>
      </c>
      <c r="H92" s="150">
        <v>0</v>
      </c>
      <c r="I92" s="150">
        <v>250280.79</v>
      </c>
      <c r="J92" s="150">
        <v>250280.79</v>
      </c>
      <c r="K92" s="150">
        <v>0</v>
      </c>
      <c r="L92" s="150">
        <v>1716926.2194000001</v>
      </c>
      <c r="M92" s="150">
        <v>1716926.2194000001</v>
      </c>
      <c r="N92" s="151" t="s">
        <v>1388</v>
      </c>
    </row>
    <row r="93" spans="1:14" ht="60" customHeight="1">
      <c r="A93" s="147">
        <v>86</v>
      </c>
      <c r="B93" s="148" t="s">
        <v>74</v>
      </c>
      <c r="C93" s="149">
        <v>42592</v>
      </c>
      <c r="D93" s="147" t="s">
        <v>11</v>
      </c>
      <c r="E93" s="147">
        <v>860544</v>
      </c>
      <c r="F93" s="147"/>
      <c r="G93" s="164" t="s">
        <v>14435</v>
      </c>
      <c r="H93" s="150">
        <v>7.29</v>
      </c>
      <c r="I93" s="150">
        <v>0</v>
      </c>
      <c r="J93" s="150">
        <v>7.29</v>
      </c>
      <c r="K93" s="150">
        <v>50.009399999999999</v>
      </c>
      <c r="L93" s="150">
        <v>0</v>
      </c>
      <c r="M93" s="150">
        <v>50.009399999999999</v>
      </c>
      <c r="N93" s="151" t="s">
        <v>1388</v>
      </c>
    </row>
    <row r="94" spans="1:14" ht="60" customHeight="1">
      <c r="A94" s="147">
        <v>86</v>
      </c>
      <c r="B94" s="148" t="s">
        <v>74</v>
      </c>
      <c r="C94" s="149">
        <v>42593</v>
      </c>
      <c r="D94" s="147" t="s">
        <v>6</v>
      </c>
      <c r="E94" s="147">
        <v>860591</v>
      </c>
      <c r="F94" s="147"/>
      <c r="G94" s="164" t="s">
        <v>14440</v>
      </c>
      <c r="H94" s="150">
        <v>0</v>
      </c>
      <c r="I94" s="150">
        <v>50000</v>
      </c>
      <c r="J94" s="150">
        <v>50000</v>
      </c>
      <c r="K94" s="150">
        <v>0</v>
      </c>
      <c r="L94" s="150">
        <v>343000</v>
      </c>
      <c r="M94" s="150">
        <v>343000</v>
      </c>
      <c r="N94" s="151" t="s">
        <v>1388</v>
      </c>
    </row>
    <row r="95" spans="1:14" ht="60" customHeight="1">
      <c r="A95" s="147">
        <v>86</v>
      </c>
      <c r="B95" s="148" t="s">
        <v>14411</v>
      </c>
      <c r="C95" s="149">
        <v>42606</v>
      </c>
      <c r="D95" s="147" t="s">
        <v>6</v>
      </c>
      <c r="E95" s="147">
        <v>861636</v>
      </c>
      <c r="F95" s="147"/>
      <c r="G95" s="164" t="s">
        <v>14493</v>
      </c>
      <c r="H95" s="150">
        <v>0</v>
      </c>
      <c r="I95" s="150">
        <v>2881986.04</v>
      </c>
      <c r="J95" s="150">
        <v>2881986.04</v>
      </c>
      <c r="K95" s="150">
        <v>0</v>
      </c>
      <c r="L95" s="150">
        <v>19770424.2344</v>
      </c>
      <c r="M95" s="150">
        <v>19770424.2344</v>
      </c>
      <c r="N95" s="151" t="s">
        <v>1388</v>
      </c>
    </row>
    <row r="96" spans="1:14" ht="60" customHeight="1">
      <c r="A96" s="147">
        <v>86</v>
      </c>
      <c r="B96" s="148" t="s">
        <v>14411</v>
      </c>
      <c r="C96" s="149">
        <v>42606</v>
      </c>
      <c r="D96" s="147" t="s">
        <v>11</v>
      </c>
      <c r="E96" s="147">
        <v>861636</v>
      </c>
      <c r="F96" s="147"/>
      <c r="G96" s="164" t="s">
        <v>14495</v>
      </c>
      <c r="H96" s="150">
        <v>7.29</v>
      </c>
      <c r="I96" s="150">
        <v>0</v>
      </c>
      <c r="J96" s="150">
        <v>7.29</v>
      </c>
      <c r="K96" s="150">
        <v>50.009399999999999</v>
      </c>
      <c r="L96" s="150">
        <v>0</v>
      </c>
      <c r="M96" s="150">
        <v>50.009399999999999</v>
      </c>
      <c r="N96" s="151" t="s">
        <v>1388</v>
      </c>
    </row>
    <row r="97" spans="1:14" ht="60" customHeight="1">
      <c r="A97" s="147">
        <v>86</v>
      </c>
      <c r="B97" s="148" t="s">
        <v>14491</v>
      </c>
      <c r="C97" s="149">
        <v>42606</v>
      </c>
      <c r="D97" s="147" t="s">
        <v>6</v>
      </c>
      <c r="E97" s="147">
        <v>861637</v>
      </c>
      <c r="F97" s="147"/>
      <c r="G97" s="164" t="s">
        <v>14492</v>
      </c>
      <c r="H97" s="150">
        <v>0</v>
      </c>
      <c r="I97" s="150">
        <v>73407</v>
      </c>
      <c r="J97" s="150">
        <v>73407</v>
      </c>
      <c r="K97" s="150">
        <v>0</v>
      </c>
      <c r="L97" s="150">
        <v>503572.02</v>
      </c>
      <c r="M97" s="150">
        <v>503572.02</v>
      </c>
      <c r="N97" s="151" t="s">
        <v>1388</v>
      </c>
    </row>
    <row r="98" spans="1:14" ht="60" customHeight="1">
      <c r="A98" s="147">
        <v>86</v>
      </c>
      <c r="B98" s="148" t="s">
        <v>14291</v>
      </c>
      <c r="C98" s="149">
        <v>42606</v>
      </c>
      <c r="D98" s="147" t="s">
        <v>11</v>
      </c>
      <c r="E98" s="147">
        <v>861637</v>
      </c>
      <c r="F98" s="147"/>
      <c r="G98" s="164" t="s">
        <v>14496</v>
      </c>
      <c r="H98" s="150">
        <v>7.29</v>
      </c>
      <c r="I98" s="150">
        <v>0</v>
      </c>
      <c r="J98" s="150">
        <v>7.29</v>
      </c>
      <c r="K98" s="150">
        <v>50.009399999999999</v>
      </c>
      <c r="L98" s="150">
        <v>0</v>
      </c>
      <c r="M98" s="150">
        <v>50.009399999999999</v>
      </c>
      <c r="N98" s="151" t="s">
        <v>1388</v>
      </c>
    </row>
    <row r="99" spans="1:14" ht="60" customHeight="1">
      <c r="A99" s="147">
        <v>86</v>
      </c>
      <c r="B99" s="148" t="s">
        <v>14291</v>
      </c>
      <c r="C99" s="149">
        <v>42608</v>
      </c>
      <c r="D99" s="147" t="s">
        <v>6</v>
      </c>
      <c r="E99" s="147">
        <v>861827</v>
      </c>
      <c r="F99" s="147"/>
      <c r="G99" s="164" t="s">
        <v>14500</v>
      </c>
      <c r="H99" s="150">
        <v>0</v>
      </c>
      <c r="I99" s="150">
        <v>526964.69999999995</v>
      </c>
      <c r="J99" s="150">
        <v>526964.69999999995</v>
      </c>
      <c r="K99" s="150">
        <v>0</v>
      </c>
      <c r="L99" s="150">
        <v>3614977.8419999997</v>
      </c>
      <c r="M99" s="150">
        <v>3614977.8419999997</v>
      </c>
      <c r="N99" s="151" t="s">
        <v>1388</v>
      </c>
    </row>
    <row r="100" spans="1:14" ht="60" customHeight="1">
      <c r="A100" s="147">
        <v>86</v>
      </c>
      <c r="B100" s="148" t="s">
        <v>14291</v>
      </c>
      <c r="C100" s="149">
        <v>42608</v>
      </c>
      <c r="D100" s="147" t="s">
        <v>11</v>
      </c>
      <c r="E100" s="147">
        <v>861827</v>
      </c>
      <c r="F100" s="147"/>
      <c r="G100" s="164" t="s">
        <v>14501</v>
      </c>
      <c r="H100" s="150">
        <v>7.29</v>
      </c>
      <c r="I100" s="150">
        <v>0</v>
      </c>
      <c r="J100" s="150">
        <v>7.29</v>
      </c>
      <c r="K100" s="150">
        <v>50.009399999999999</v>
      </c>
      <c r="L100" s="150">
        <v>0</v>
      </c>
      <c r="M100" s="150">
        <v>50.009399999999999</v>
      </c>
      <c r="N100" s="151" t="s">
        <v>1388</v>
      </c>
    </row>
    <row r="101" spans="1:14" ht="60" customHeight="1">
      <c r="A101" s="147">
        <v>86</v>
      </c>
      <c r="B101" s="148" t="s">
        <v>13942</v>
      </c>
      <c r="C101" s="149">
        <v>42382</v>
      </c>
      <c r="D101" s="147" t="s">
        <v>3</v>
      </c>
      <c r="E101" s="147">
        <v>1340390</v>
      </c>
      <c r="F101" s="147"/>
      <c r="G101" s="164" t="s">
        <v>13943</v>
      </c>
      <c r="H101" s="150">
        <v>0</v>
      </c>
      <c r="I101" s="150">
        <v>7.29</v>
      </c>
      <c r="J101" s="150">
        <v>7.29</v>
      </c>
      <c r="K101" s="150">
        <v>0</v>
      </c>
      <c r="L101" s="150">
        <v>50.009399999999999</v>
      </c>
      <c r="M101" s="150">
        <v>50.009399999999999</v>
      </c>
      <c r="N101" s="151" t="s">
        <v>1388</v>
      </c>
    </row>
    <row r="102" spans="1:14" ht="60" customHeight="1">
      <c r="A102" s="147">
        <v>210</v>
      </c>
      <c r="B102" s="148" t="s">
        <v>14498</v>
      </c>
      <c r="C102" s="149">
        <v>42607</v>
      </c>
      <c r="D102" s="147" t="s">
        <v>6</v>
      </c>
      <c r="E102" s="147">
        <v>256176</v>
      </c>
      <c r="F102" s="147"/>
      <c r="G102" s="164" t="s">
        <v>14499</v>
      </c>
      <c r="H102" s="150">
        <v>0</v>
      </c>
      <c r="I102" s="150">
        <v>38810</v>
      </c>
      <c r="J102" s="150">
        <v>38810</v>
      </c>
      <c r="K102" s="150">
        <v>0</v>
      </c>
      <c r="L102" s="150">
        <v>266236.60000000003</v>
      </c>
      <c r="M102" s="150">
        <v>266236.60000000003</v>
      </c>
      <c r="N102" s="151" t="s">
        <v>1388</v>
      </c>
    </row>
    <row r="103" spans="1:14" ht="60" customHeight="1">
      <c r="A103" s="147">
        <v>222</v>
      </c>
      <c r="B103" s="148" t="s">
        <v>131</v>
      </c>
      <c r="C103" s="149">
        <v>42373</v>
      </c>
      <c r="D103" s="147" t="s">
        <v>11</v>
      </c>
      <c r="E103" s="147">
        <v>181745</v>
      </c>
      <c r="F103" s="147"/>
      <c r="G103" s="164" t="s">
        <v>13925</v>
      </c>
      <c r="H103" s="150">
        <v>7.29</v>
      </c>
      <c r="I103" s="150">
        <v>0</v>
      </c>
      <c r="J103" s="150">
        <v>7.29</v>
      </c>
      <c r="K103" s="150">
        <v>50.009399999999999</v>
      </c>
      <c r="L103" s="150">
        <v>0</v>
      </c>
      <c r="M103" s="150">
        <v>50.009399999999999</v>
      </c>
      <c r="N103" s="151" t="s">
        <v>1388</v>
      </c>
    </row>
    <row r="104" spans="1:14" ht="60" customHeight="1">
      <c r="A104" s="147">
        <v>222</v>
      </c>
      <c r="B104" s="148" t="s">
        <v>131</v>
      </c>
      <c r="C104" s="149">
        <v>42388</v>
      </c>
      <c r="D104" s="147" t="s">
        <v>11</v>
      </c>
      <c r="E104" s="147">
        <v>183131</v>
      </c>
      <c r="F104" s="147"/>
      <c r="G104" s="164" t="s">
        <v>13955</v>
      </c>
      <c r="H104" s="150">
        <v>7.29</v>
      </c>
      <c r="I104" s="150">
        <v>0</v>
      </c>
      <c r="J104" s="150">
        <v>7.29</v>
      </c>
      <c r="K104" s="150">
        <v>50.009399999999999</v>
      </c>
      <c r="L104" s="150">
        <v>0</v>
      </c>
      <c r="M104" s="150">
        <v>50.009399999999999</v>
      </c>
      <c r="N104" s="151" t="s">
        <v>1388</v>
      </c>
    </row>
    <row r="105" spans="1:14" ht="60" customHeight="1">
      <c r="A105" s="147">
        <v>222</v>
      </c>
      <c r="B105" s="148" t="s">
        <v>131</v>
      </c>
      <c r="C105" s="149">
        <v>42388</v>
      </c>
      <c r="D105" s="147" t="s">
        <v>11</v>
      </c>
      <c r="E105" s="147">
        <v>183136</v>
      </c>
      <c r="F105" s="147"/>
      <c r="G105" s="164" t="s">
        <v>13960</v>
      </c>
      <c r="H105" s="150">
        <v>7.29</v>
      </c>
      <c r="I105" s="150">
        <v>0</v>
      </c>
      <c r="J105" s="150">
        <v>7.29</v>
      </c>
      <c r="K105" s="150">
        <v>50.009399999999999</v>
      </c>
      <c r="L105" s="150">
        <v>0</v>
      </c>
      <c r="M105" s="150">
        <v>50.009399999999999</v>
      </c>
      <c r="N105" s="151" t="s">
        <v>1388</v>
      </c>
    </row>
    <row r="106" spans="1:14" ht="60" customHeight="1">
      <c r="A106" s="147">
        <v>222</v>
      </c>
      <c r="B106" s="148" t="s">
        <v>131</v>
      </c>
      <c r="C106" s="149">
        <v>42388</v>
      </c>
      <c r="D106" s="147" t="s">
        <v>11</v>
      </c>
      <c r="E106" s="147">
        <v>183137</v>
      </c>
      <c r="F106" s="147"/>
      <c r="G106" s="164" t="s">
        <v>13957</v>
      </c>
      <c r="H106" s="150">
        <v>7.29</v>
      </c>
      <c r="I106" s="150">
        <v>0</v>
      </c>
      <c r="J106" s="150">
        <v>7.29</v>
      </c>
      <c r="K106" s="150">
        <v>50.009399999999999</v>
      </c>
      <c r="L106" s="150">
        <v>0</v>
      </c>
      <c r="M106" s="150">
        <v>50.009399999999999</v>
      </c>
      <c r="N106" s="151" t="s">
        <v>1388</v>
      </c>
    </row>
    <row r="107" spans="1:14" ht="60" customHeight="1">
      <c r="A107" s="147">
        <v>222</v>
      </c>
      <c r="B107" s="148" t="s">
        <v>131</v>
      </c>
      <c r="C107" s="149">
        <v>42397</v>
      </c>
      <c r="D107" s="147" t="s">
        <v>11</v>
      </c>
      <c r="E107" s="147">
        <v>184104</v>
      </c>
      <c r="F107" s="147"/>
      <c r="G107" s="164" t="s">
        <v>13977</v>
      </c>
      <c r="H107" s="150">
        <v>7.29</v>
      </c>
      <c r="I107" s="150">
        <v>0</v>
      </c>
      <c r="J107" s="150">
        <v>7.29</v>
      </c>
      <c r="K107" s="150">
        <v>50.009399999999999</v>
      </c>
      <c r="L107" s="150">
        <v>0</v>
      </c>
      <c r="M107" s="150">
        <v>50.009399999999999</v>
      </c>
      <c r="N107" s="151" t="s">
        <v>1388</v>
      </c>
    </row>
    <row r="108" spans="1:14" ht="60" customHeight="1">
      <c r="A108" s="147">
        <v>222</v>
      </c>
      <c r="B108" s="148" t="s">
        <v>131</v>
      </c>
      <c r="C108" s="149">
        <v>42423</v>
      </c>
      <c r="D108" s="147" t="s">
        <v>11</v>
      </c>
      <c r="E108" s="147">
        <v>186142</v>
      </c>
      <c r="F108" s="147"/>
      <c r="G108" s="164" t="s">
        <v>14043</v>
      </c>
      <c r="H108" s="150">
        <v>7.29</v>
      </c>
      <c r="I108" s="150">
        <v>0</v>
      </c>
      <c r="J108" s="150">
        <v>7.29</v>
      </c>
      <c r="K108" s="150">
        <v>50.009399999999999</v>
      </c>
      <c r="L108" s="150">
        <v>0</v>
      </c>
      <c r="M108" s="150">
        <v>50.009399999999999</v>
      </c>
      <c r="N108" s="151" t="s">
        <v>1388</v>
      </c>
    </row>
    <row r="109" spans="1:14" ht="60" customHeight="1">
      <c r="A109" s="147">
        <v>222</v>
      </c>
      <c r="B109" s="148" t="s">
        <v>131</v>
      </c>
      <c r="C109" s="149">
        <v>42496</v>
      </c>
      <c r="D109" s="147" t="s">
        <v>11</v>
      </c>
      <c r="E109" s="147">
        <v>192896</v>
      </c>
      <c r="F109" s="147"/>
      <c r="G109" s="164" t="s">
        <v>14253</v>
      </c>
      <c r="H109" s="150">
        <v>7.29</v>
      </c>
      <c r="I109" s="150">
        <v>0</v>
      </c>
      <c r="J109" s="150">
        <v>7.29</v>
      </c>
      <c r="K109" s="150">
        <v>50.009399999999999</v>
      </c>
      <c r="L109" s="150">
        <v>0</v>
      </c>
      <c r="M109" s="150">
        <v>50.009399999999999</v>
      </c>
      <c r="N109" s="151" t="s">
        <v>1388</v>
      </c>
    </row>
    <row r="110" spans="1:14" ht="60" customHeight="1">
      <c r="A110" s="147">
        <v>222</v>
      </c>
      <c r="B110" s="148" t="s">
        <v>131</v>
      </c>
      <c r="C110" s="149">
        <v>42543</v>
      </c>
      <c r="D110" s="147" t="s">
        <v>11</v>
      </c>
      <c r="E110" s="147">
        <v>208302</v>
      </c>
      <c r="F110" s="147"/>
      <c r="G110" s="164" t="s">
        <v>14698</v>
      </c>
      <c r="H110" s="150">
        <v>7.29</v>
      </c>
      <c r="I110" s="150">
        <v>0</v>
      </c>
      <c r="J110" s="150">
        <v>7.29</v>
      </c>
      <c r="K110" s="150">
        <v>50.009399999999999</v>
      </c>
      <c r="L110" s="150">
        <v>0</v>
      </c>
      <c r="M110" s="150">
        <v>50.009399999999999</v>
      </c>
      <c r="N110" s="151" t="s">
        <v>1388</v>
      </c>
    </row>
    <row r="111" spans="1:14" ht="60" customHeight="1">
      <c r="A111" s="147">
        <v>222</v>
      </c>
      <c r="B111" s="148" t="s">
        <v>131</v>
      </c>
      <c r="C111" s="149">
        <v>42556</v>
      </c>
      <c r="D111" s="147" t="s">
        <v>11</v>
      </c>
      <c r="E111" s="147">
        <v>218148</v>
      </c>
      <c r="F111" s="147"/>
      <c r="G111" s="164" t="s">
        <v>14345</v>
      </c>
      <c r="H111" s="150">
        <v>7.29</v>
      </c>
      <c r="I111" s="150">
        <v>0</v>
      </c>
      <c r="J111" s="150">
        <v>7.29</v>
      </c>
      <c r="K111" s="150">
        <v>50.009399999999999</v>
      </c>
      <c r="L111" s="150">
        <v>0</v>
      </c>
      <c r="M111" s="150">
        <v>50.009399999999999</v>
      </c>
      <c r="N111" s="151" t="s">
        <v>1388</v>
      </c>
    </row>
    <row r="112" spans="1:14" ht="60" customHeight="1">
      <c r="A112" s="147">
        <v>222</v>
      </c>
      <c r="B112" s="148" t="s">
        <v>14521</v>
      </c>
      <c r="C112" s="149">
        <v>42622</v>
      </c>
      <c r="D112" s="147" t="s">
        <v>6</v>
      </c>
      <c r="E112" s="147">
        <v>265861</v>
      </c>
      <c r="F112" s="147"/>
      <c r="G112" s="164" t="s">
        <v>14522</v>
      </c>
      <c r="H112" s="150">
        <v>0</v>
      </c>
      <c r="I112" s="150">
        <v>1079303.83</v>
      </c>
      <c r="J112" s="150">
        <v>1079303.83</v>
      </c>
      <c r="K112" s="150">
        <v>0</v>
      </c>
      <c r="L112" s="150">
        <v>7404024.2738000005</v>
      </c>
      <c r="M112" s="150">
        <v>7404024.2738000005</v>
      </c>
      <c r="N112" s="151" t="s">
        <v>1388</v>
      </c>
    </row>
    <row r="113" spans="1:14" ht="60" customHeight="1">
      <c r="A113" s="147">
        <v>222</v>
      </c>
      <c r="B113" s="148" t="s">
        <v>14521</v>
      </c>
      <c r="C113" s="149">
        <v>42622</v>
      </c>
      <c r="D113" s="147" t="s">
        <v>11</v>
      </c>
      <c r="E113" s="147">
        <v>265861</v>
      </c>
      <c r="F113" s="147"/>
      <c r="G113" s="164" t="s">
        <v>14523</v>
      </c>
      <c r="H113" s="150">
        <v>7.29</v>
      </c>
      <c r="I113" s="150">
        <v>0</v>
      </c>
      <c r="J113" s="150">
        <v>7.29</v>
      </c>
      <c r="K113" s="150">
        <v>50.009399999999999</v>
      </c>
      <c r="L113" s="150">
        <v>0</v>
      </c>
      <c r="M113" s="150">
        <v>50.009399999999999</v>
      </c>
      <c r="N113" s="151" t="s">
        <v>1388</v>
      </c>
    </row>
    <row r="114" spans="1:14" ht="60" customHeight="1">
      <c r="A114" s="147">
        <v>222</v>
      </c>
      <c r="B114" s="148" t="s">
        <v>131</v>
      </c>
      <c r="C114" s="149">
        <v>42556</v>
      </c>
      <c r="D114" s="147" t="s">
        <v>1376</v>
      </c>
      <c r="E114" s="147">
        <v>10629739</v>
      </c>
      <c r="F114" s="147"/>
      <c r="G114" s="164" t="s">
        <v>14346</v>
      </c>
      <c r="H114" s="150">
        <v>326555.69</v>
      </c>
      <c r="I114" s="150">
        <v>0</v>
      </c>
      <c r="J114" s="150">
        <v>326555.69</v>
      </c>
      <c r="K114" s="150">
        <v>2240172.0334000001</v>
      </c>
      <c r="L114" s="150">
        <v>0</v>
      </c>
      <c r="M114" s="150">
        <v>2240172.0334000001</v>
      </c>
      <c r="N114" s="151" t="s">
        <v>1388</v>
      </c>
    </row>
    <row r="115" spans="1:14" ht="60" customHeight="1">
      <c r="A115" s="147">
        <v>225</v>
      </c>
      <c r="B115" s="148" t="s">
        <v>14250</v>
      </c>
      <c r="C115" s="149">
        <v>42495</v>
      </c>
      <c r="D115" s="147" t="s">
        <v>6</v>
      </c>
      <c r="E115" s="147">
        <v>850430</v>
      </c>
      <c r="F115" s="147"/>
      <c r="G115" s="164" t="s">
        <v>14251</v>
      </c>
      <c r="H115" s="150">
        <v>0</v>
      </c>
      <c r="I115" s="150">
        <v>400000</v>
      </c>
      <c r="J115" s="150">
        <v>400000</v>
      </c>
      <c r="K115" s="150">
        <v>0</v>
      </c>
      <c r="L115" s="150">
        <v>2744000</v>
      </c>
      <c r="M115" s="150">
        <v>2744000</v>
      </c>
      <c r="N115" s="151" t="s">
        <v>1388</v>
      </c>
    </row>
    <row r="116" spans="1:14" ht="60" customHeight="1">
      <c r="A116" s="147">
        <v>287</v>
      </c>
      <c r="B116" s="148" t="s">
        <v>160</v>
      </c>
      <c r="C116" s="149">
        <v>42395</v>
      </c>
      <c r="D116" s="147" t="s">
        <v>6</v>
      </c>
      <c r="E116" s="147">
        <v>183810</v>
      </c>
      <c r="F116" s="147"/>
      <c r="G116" s="164" t="s">
        <v>13968</v>
      </c>
      <c r="H116" s="150">
        <v>0</v>
      </c>
      <c r="I116" s="150">
        <v>976189.1</v>
      </c>
      <c r="J116" s="150">
        <v>976189.1</v>
      </c>
      <c r="K116" s="150">
        <v>0</v>
      </c>
      <c r="L116" s="150">
        <v>6696657.2259999998</v>
      </c>
      <c r="M116" s="150">
        <v>6696657.2259999998</v>
      </c>
      <c r="N116" s="151" t="s">
        <v>1388</v>
      </c>
    </row>
    <row r="117" spans="1:14" ht="60" customHeight="1">
      <c r="A117" s="147">
        <v>287</v>
      </c>
      <c r="B117" s="148" t="s">
        <v>160</v>
      </c>
      <c r="C117" s="149">
        <v>42443</v>
      </c>
      <c r="D117" s="147" t="s">
        <v>6</v>
      </c>
      <c r="E117" s="147">
        <v>188058</v>
      </c>
      <c r="F117" s="147"/>
      <c r="G117" s="164" t="s">
        <v>14106</v>
      </c>
      <c r="H117" s="150">
        <v>0</v>
      </c>
      <c r="I117" s="150">
        <v>2400000</v>
      </c>
      <c r="J117" s="150">
        <v>2400000</v>
      </c>
      <c r="K117" s="150">
        <v>0</v>
      </c>
      <c r="L117" s="150">
        <v>16464000</v>
      </c>
      <c r="M117" s="150">
        <v>16464000</v>
      </c>
      <c r="N117" s="151" t="s">
        <v>1388</v>
      </c>
    </row>
    <row r="118" spans="1:14" ht="60" customHeight="1">
      <c r="A118" s="147">
        <v>287</v>
      </c>
      <c r="B118" s="148" t="s">
        <v>160</v>
      </c>
      <c r="C118" s="149">
        <v>42443</v>
      </c>
      <c r="D118" s="147" t="s">
        <v>6</v>
      </c>
      <c r="E118" s="147">
        <v>188059</v>
      </c>
      <c r="F118" s="147"/>
      <c r="G118" s="164" t="s">
        <v>14105</v>
      </c>
      <c r="H118" s="150">
        <v>0</v>
      </c>
      <c r="I118" s="150">
        <v>600000</v>
      </c>
      <c r="J118" s="150">
        <v>600000</v>
      </c>
      <c r="K118" s="150">
        <v>0</v>
      </c>
      <c r="L118" s="150">
        <v>4116000</v>
      </c>
      <c r="M118" s="150">
        <v>4116000</v>
      </c>
      <c r="N118" s="151" t="s">
        <v>1388</v>
      </c>
    </row>
    <row r="119" spans="1:14" ht="60" customHeight="1">
      <c r="A119" s="147">
        <v>287</v>
      </c>
      <c r="B119" s="148" t="s">
        <v>160</v>
      </c>
      <c r="C119" s="149">
        <v>42475</v>
      </c>
      <c r="D119" s="147" t="s">
        <v>6</v>
      </c>
      <c r="E119" s="147">
        <v>191171</v>
      </c>
      <c r="F119" s="147"/>
      <c r="G119" s="164" t="s">
        <v>14204</v>
      </c>
      <c r="H119" s="150">
        <v>0</v>
      </c>
      <c r="I119" s="150">
        <v>800000</v>
      </c>
      <c r="J119" s="150">
        <v>800000</v>
      </c>
      <c r="K119" s="150">
        <v>0</v>
      </c>
      <c r="L119" s="150">
        <v>5488000</v>
      </c>
      <c r="M119" s="150">
        <v>5488000</v>
      </c>
      <c r="N119" s="151" t="s">
        <v>1388</v>
      </c>
    </row>
    <row r="120" spans="1:14" ht="60" customHeight="1">
      <c r="A120" s="147">
        <v>287</v>
      </c>
      <c r="B120" s="148" t="s">
        <v>160</v>
      </c>
      <c r="C120" s="149">
        <v>42475</v>
      </c>
      <c r="D120" s="147" t="s">
        <v>6</v>
      </c>
      <c r="E120" s="147">
        <v>191172</v>
      </c>
      <c r="F120" s="147"/>
      <c r="G120" s="164" t="s">
        <v>14205</v>
      </c>
      <c r="H120" s="150">
        <v>0</v>
      </c>
      <c r="I120" s="150">
        <v>200000</v>
      </c>
      <c r="J120" s="150">
        <v>200000</v>
      </c>
      <c r="K120" s="150">
        <v>0</v>
      </c>
      <c r="L120" s="150">
        <v>1372000</v>
      </c>
      <c r="M120" s="150">
        <v>1372000</v>
      </c>
      <c r="N120" s="151" t="s">
        <v>1388</v>
      </c>
    </row>
    <row r="121" spans="1:14" ht="60" customHeight="1">
      <c r="A121" s="147">
        <v>287</v>
      </c>
      <c r="B121" s="148" t="s">
        <v>160</v>
      </c>
      <c r="C121" s="149">
        <v>42487</v>
      </c>
      <c r="D121" s="147" t="s">
        <v>6</v>
      </c>
      <c r="E121" s="147">
        <v>192191</v>
      </c>
      <c r="F121" s="147"/>
      <c r="G121" s="164" t="s">
        <v>14228</v>
      </c>
      <c r="H121" s="150">
        <v>0</v>
      </c>
      <c r="I121" s="150">
        <v>3500000</v>
      </c>
      <c r="J121" s="150">
        <v>3500000</v>
      </c>
      <c r="K121" s="150">
        <v>0</v>
      </c>
      <c r="L121" s="150">
        <v>24010000</v>
      </c>
      <c r="M121" s="150">
        <v>24010000</v>
      </c>
      <c r="N121" s="151" t="s">
        <v>1388</v>
      </c>
    </row>
    <row r="122" spans="1:14" ht="60" customHeight="1">
      <c r="A122" s="147">
        <v>287</v>
      </c>
      <c r="B122" s="148" t="s">
        <v>160</v>
      </c>
      <c r="C122" s="149">
        <v>42489</v>
      </c>
      <c r="D122" s="147" t="s">
        <v>6</v>
      </c>
      <c r="E122" s="147">
        <v>192477</v>
      </c>
      <c r="F122" s="147"/>
      <c r="G122" s="164" t="s">
        <v>14236</v>
      </c>
      <c r="H122" s="150">
        <v>0</v>
      </c>
      <c r="I122" s="150">
        <v>40393.82</v>
      </c>
      <c r="J122" s="150">
        <v>40393.82</v>
      </c>
      <c r="K122" s="150">
        <v>0</v>
      </c>
      <c r="L122" s="150">
        <v>277101.60519999999</v>
      </c>
      <c r="M122" s="150">
        <v>277101.60519999999</v>
      </c>
      <c r="N122" s="151" t="s">
        <v>1388</v>
      </c>
    </row>
    <row r="123" spans="1:14" ht="60" customHeight="1">
      <c r="A123" s="147">
        <v>287</v>
      </c>
      <c r="B123" s="148" t="s">
        <v>160</v>
      </c>
      <c r="C123" s="149">
        <v>42514</v>
      </c>
      <c r="D123" s="147" t="s">
        <v>6</v>
      </c>
      <c r="E123" s="147">
        <v>194374</v>
      </c>
      <c r="F123" s="147"/>
      <c r="G123" s="164" t="s">
        <v>14306</v>
      </c>
      <c r="H123" s="150">
        <v>0</v>
      </c>
      <c r="I123" s="150">
        <v>2000000</v>
      </c>
      <c r="J123" s="150">
        <v>2000000</v>
      </c>
      <c r="K123" s="150">
        <v>0</v>
      </c>
      <c r="L123" s="150">
        <v>13720000</v>
      </c>
      <c r="M123" s="150">
        <v>13720000</v>
      </c>
      <c r="N123" s="151" t="s">
        <v>1388</v>
      </c>
    </row>
    <row r="124" spans="1:14" ht="60" customHeight="1">
      <c r="A124" s="147">
        <v>287</v>
      </c>
      <c r="B124" s="148" t="s">
        <v>160</v>
      </c>
      <c r="C124" s="149">
        <v>42536</v>
      </c>
      <c r="D124" s="147" t="s">
        <v>6</v>
      </c>
      <c r="E124" s="147">
        <v>204778</v>
      </c>
      <c r="F124" s="147"/>
      <c r="G124" s="164" t="s">
        <v>14656</v>
      </c>
      <c r="H124" s="150">
        <v>0</v>
      </c>
      <c r="I124" s="150">
        <v>1500000</v>
      </c>
      <c r="J124" s="150">
        <v>1500000</v>
      </c>
      <c r="K124" s="150">
        <v>0</v>
      </c>
      <c r="L124" s="150">
        <v>10290000</v>
      </c>
      <c r="M124" s="150">
        <v>10290000</v>
      </c>
      <c r="N124" s="151" t="s">
        <v>1388</v>
      </c>
    </row>
    <row r="125" spans="1:14" ht="60" customHeight="1">
      <c r="A125" s="147">
        <v>287</v>
      </c>
      <c r="B125" s="148" t="s">
        <v>160</v>
      </c>
      <c r="C125" s="149">
        <v>42580</v>
      </c>
      <c r="D125" s="147" t="s">
        <v>6</v>
      </c>
      <c r="E125" s="147">
        <v>235707</v>
      </c>
      <c r="F125" s="147"/>
      <c r="G125" s="164" t="s">
        <v>14409</v>
      </c>
      <c r="H125" s="150">
        <v>0</v>
      </c>
      <c r="I125" s="150">
        <v>2360576.2599999998</v>
      </c>
      <c r="J125" s="150">
        <v>2360576.2599999998</v>
      </c>
      <c r="K125" s="150">
        <v>0</v>
      </c>
      <c r="L125" s="150">
        <v>16193553.1436</v>
      </c>
      <c r="M125" s="150">
        <v>16193553.1436</v>
      </c>
      <c r="N125" s="151" t="s">
        <v>1388</v>
      </c>
    </row>
    <row r="126" spans="1:14" ht="60" customHeight="1">
      <c r="A126" s="147">
        <v>287</v>
      </c>
      <c r="B126" s="148" t="s">
        <v>160</v>
      </c>
      <c r="C126" s="149">
        <v>42584</v>
      </c>
      <c r="D126" s="147" t="s">
        <v>6</v>
      </c>
      <c r="E126" s="147">
        <v>237687</v>
      </c>
      <c r="F126" s="147"/>
      <c r="G126" s="164" t="s">
        <v>14416</v>
      </c>
      <c r="H126" s="150">
        <v>0</v>
      </c>
      <c r="I126" s="150">
        <v>2720000</v>
      </c>
      <c r="J126" s="150">
        <v>2720000</v>
      </c>
      <c r="K126" s="150">
        <v>0</v>
      </c>
      <c r="L126" s="150">
        <v>18659200</v>
      </c>
      <c r="M126" s="150">
        <v>18659200</v>
      </c>
      <c r="N126" s="151" t="s">
        <v>1388</v>
      </c>
    </row>
    <row r="127" spans="1:14" ht="60" customHeight="1">
      <c r="A127" s="147">
        <v>287</v>
      </c>
      <c r="B127" s="148" t="s">
        <v>160</v>
      </c>
      <c r="C127" s="149">
        <v>42584</v>
      </c>
      <c r="D127" s="147" t="s">
        <v>6</v>
      </c>
      <c r="E127" s="147">
        <v>237689</v>
      </c>
      <c r="F127" s="147"/>
      <c r="G127" s="164" t="s">
        <v>14417</v>
      </c>
      <c r="H127" s="150">
        <v>0</v>
      </c>
      <c r="I127" s="150">
        <v>680000</v>
      </c>
      <c r="J127" s="150">
        <v>680000</v>
      </c>
      <c r="K127" s="150">
        <v>0</v>
      </c>
      <c r="L127" s="150">
        <v>4664800</v>
      </c>
      <c r="M127" s="150">
        <v>4664800</v>
      </c>
      <c r="N127" s="151" t="s">
        <v>1388</v>
      </c>
    </row>
    <row r="128" spans="1:14" ht="60" customHeight="1">
      <c r="A128" s="147">
        <v>287</v>
      </c>
      <c r="B128" s="148" t="s">
        <v>160</v>
      </c>
      <c r="C128" s="149">
        <v>42592</v>
      </c>
      <c r="D128" s="147" t="s">
        <v>6</v>
      </c>
      <c r="E128" s="147">
        <v>244490</v>
      </c>
      <c r="F128" s="147"/>
      <c r="G128" s="164" t="s">
        <v>14432</v>
      </c>
      <c r="H128" s="150">
        <v>0</v>
      </c>
      <c r="I128" s="150">
        <v>875000</v>
      </c>
      <c r="J128" s="150">
        <v>875000</v>
      </c>
      <c r="K128" s="150">
        <v>0</v>
      </c>
      <c r="L128" s="150">
        <v>6002500</v>
      </c>
      <c r="M128" s="150">
        <v>6002500</v>
      </c>
      <c r="N128" s="151" t="s">
        <v>1388</v>
      </c>
    </row>
    <row r="129" spans="1:14" ht="60" customHeight="1">
      <c r="A129" s="147">
        <v>287</v>
      </c>
      <c r="B129" s="148" t="s">
        <v>160</v>
      </c>
      <c r="C129" s="149">
        <v>42592</v>
      </c>
      <c r="D129" s="147" t="s">
        <v>6</v>
      </c>
      <c r="E129" s="147">
        <v>244491</v>
      </c>
      <c r="F129" s="147"/>
      <c r="G129" s="164" t="s">
        <v>14434</v>
      </c>
      <c r="H129" s="150">
        <v>0</v>
      </c>
      <c r="I129" s="150">
        <v>2625000</v>
      </c>
      <c r="J129" s="150">
        <v>2625000</v>
      </c>
      <c r="K129" s="150">
        <v>0</v>
      </c>
      <c r="L129" s="150">
        <v>18007500</v>
      </c>
      <c r="M129" s="150">
        <v>18007500</v>
      </c>
      <c r="N129" s="151" t="s">
        <v>1388</v>
      </c>
    </row>
    <row r="130" spans="1:14" ht="60" customHeight="1">
      <c r="A130" s="147">
        <v>287</v>
      </c>
      <c r="B130" s="148" t="s">
        <v>160</v>
      </c>
      <c r="C130" s="149">
        <v>42600</v>
      </c>
      <c r="D130" s="147" t="s">
        <v>6</v>
      </c>
      <c r="E130" s="147">
        <v>250929</v>
      </c>
      <c r="F130" s="147"/>
      <c r="G130" s="164" t="s">
        <v>14480</v>
      </c>
      <c r="H130" s="150">
        <v>0</v>
      </c>
      <c r="I130" s="150">
        <v>1800000</v>
      </c>
      <c r="J130" s="150">
        <v>1800000</v>
      </c>
      <c r="K130" s="150">
        <v>0</v>
      </c>
      <c r="L130" s="150">
        <v>12348000</v>
      </c>
      <c r="M130" s="150">
        <v>12348000</v>
      </c>
      <c r="N130" s="151" t="s">
        <v>1388</v>
      </c>
    </row>
    <row r="131" spans="1:14" ht="60" customHeight="1">
      <c r="A131" s="147">
        <v>287</v>
      </c>
      <c r="B131" s="148" t="s">
        <v>160</v>
      </c>
      <c r="C131" s="149">
        <v>42613</v>
      </c>
      <c r="D131" s="147" t="s">
        <v>6</v>
      </c>
      <c r="E131" s="147">
        <v>259535</v>
      </c>
      <c r="F131" s="147"/>
      <c r="G131" s="164" t="s">
        <v>14510</v>
      </c>
      <c r="H131" s="150">
        <v>0</v>
      </c>
      <c r="I131" s="150">
        <v>2400000</v>
      </c>
      <c r="J131" s="150">
        <v>2400000</v>
      </c>
      <c r="K131" s="150">
        <v>0</v>
      </c>
      <c r="L131" s="150">
        <v>16464000</v>
      </c>
      <c r="M131" s="150">
        <v>16464000</v>
      </c>
      <c r="N131" s="151" t="s">
        <v>1388</v>
      </c>
    </row>
    <row r="132" spans="1:14" ht="60" customHeight="1">
      <c r="A132" s="147">
        <v>287</v>
      </c>
      <c r="B132" s="148" t="s">
        <v>160</v>
      </c>
      <c r="C132" s="149">
        <v>42613</v>
      </c>
      <c r="D132" s="147" t="s">
        <v>6</v>
      </c>
      <c r="E132" s="147">
        <v>259739</v>
      </c>
      <c r="F132" s="147"/>
      <c r="G132" s="164" t="s">
        <v>14512</v>
      </c>
      <c r="H132" s="150">
        <v>0</v>
      </c>
      <c r="I132" s="150">
        <v>600000</v>
      </c>
      <c r="J132" s="150">
        <v>600000</v>
      </c>
      <c r="K132" s="150">
        <v>0</v>
      </c>
      <c r="L132" s="150">
        <v>4116000</v>
      </c>
      <c r="M132" s="150">
        <v>4116000</v>
      </c>
      <c r="N132" s="151" t="s">
        <v>1388</v>
      </c>
    </row>
    <row r="133" spans="1:14" ht="60" customHeight="1">
      <c r="A133" s="147">
        <v>287</v>
      </c>
      <c r="B133" s="148" t="s">
        <v>160</v>
      </c>
      <c r="C133" s="149">
        <v>42461</v>
      </c>
      <c r="D133" s="147" t="s">
        <v>6</v>
      </c>
      <c r="E133" s="147">
        <v>846832</v>
      </c>
      <c r="F133" s="147"/>
      <c r="G133" s="164" t="s">
        <v>14179</v>
      </c>
      <c r="H133" s="150">
        <v>0</v>
      </c>
      <c r="I133" s="150">
        <v>15</v>
      </c>
      <c r="J133" s="150">
        <v>15</v>
      </c>
      <c r="K133" s="150">
        <v>0</v>
      </c>
      <c r="L133" s="150">
        <v>102.9</v>
      </c>
      <c r="M133" s="150">
        <v>102.9</v>
      </c>
      <c r="N133" s="151" t="s">
        <v>1388</v>
      </c>
    </row>
    <row r="134" spans="1:14" ht="60" customHeight="1">
      <c r="A134" s="147">
        <v>291</v>
      </c>
      <c r="B134" s="148" t="s">
        <v>164</v>
      </c>
      <c r="C134" s="149">
        <v>42373</v>
      </c>
      <c r="D134" s="147" t="s">
        <v>6</v>
      </c>
      <c r="E134" s="147">
        <v>181756</v>
      </c>
      <c r="F134" s="147"/>
      <c r="G134" s="164" t="s">
        <v>13924</v>
      </c>
      <c r="H134" s="150">
        <v>0</v>
      </c>
      <c r="I134" s="150">
        <v>500000</v>
      </c>
      <c r="J134" s="150">
        <v>500000</v>
      </c>
      <c r="K134" s="150">
        <v>0</v>
      </c>
      <c r="L134" s="150">
        <v>3430000</v>
      </c>
      <c r="M134" s="150">
        <v>3430000</v>
      </c>
      <c r="N134" s="151" t="s">
        <v>1388</v>
      </c>
    </row>
    <row r="135" spans="1:14" ht="60" customHeight="1">
      <c r="A135" s="147">
        <v>291</v>
      </c>
      <c r="B135" s="148" t="s">
        <v>164</v>
      </c>
      <c r="C135" s="149">
        <v>42373</v>
      </c>
      <c r="D135" s="147" t="s">
        <v>6</v>
      </c>
      <c r="E135" s="147">
        <v>181758</v>
      </c>
      <c r="F135" s="147"/>
      <c r="G135" s="164" t="s">
        <v>13923</v>
      </c>
      <c r="H135" s="150">
        <v>0</v>
      </c>
      <c r="I135" s="150">
        <v>12825000</v>
      </c>
      <c r="J135" s="150">
        <v>12825000</v>
      </c>
      <c r="K135" s="150">
        <v>0</v>
      </c>
      <c r="L135" s="150">
        <v>87979500</v>
      </c>
      <c r="M135" s="150">
        <v>87979500</v>
      </c>
      <c r="N135" s="151" t="s">
        <v>1388</v>
      </c>
    </row>
    <row r="136" spans="1:14" ht="60" customHeight="1">
      <c r="A136" s="147">
        <v>291</v>
      </c>
      <c r="B136" s="148" t="s">
        <v>164</v>
      </c>
      <c r="C136" s="149">
        <v>42381</v>
      </c>
      <c r="D136" s="147" t="s">
        <v>6</v>
      </c>
      <c r="E136" s="147">
        <v>182546</v>
      </c>
      <c r="F136" s="147"/>
      <c r="G136" s="164" t="s">
        <v>13937</v>
      </c>
      <c r="H136" s="150">
        <v>0</v>
      </c>
      <c r="I136" s="150">
        <v>800125.15</v>
      </c>
      <c r="J136" s="150">
        <v>800125.15</v>
      </c>
      <c r="K136" s="150">
        <v>0</v>
      </c>
      <c r="L136" s="150">
        <v>5488858.5290000001</v>
      </c>
      <c r="M136" s="150">
        <v>5488858.5290000001</v>
      </c>
      <c r="N136" s="151" t="s">
        <v>1388</v>
      </c>
    </row>
    <row r="137" spans="1:14" ht="60" customHeight="1">
      <c r="A137" s="147">
        <v>291</v>
      </c>
      <c r="B137" s="148" t="s">
        <v>164</v>
      </c>
      <c r="C137" s="149">
        <v>42419</v>
      </c>
      <c r="D137" s="147" t="s">
        <v>6</v>
      </c>
      <c r="E137" s="147">
        <v>185900</v>
      </c>
      <c r="F137" s="147"/>
      <c r="G137" s="164" t="s">
        <v>14028</v>
      </c>
      <c r="H137" s="150">
        <v>0</v>
      </c>
      <c r="I137" s="150">
        <v>500000</v>
      </c>
      <c r="J137" s="150">
        <v>500000</v>
      </c>
      <c r="K137" s="150">
        <v>0</v>
      </c>
      <c r="L137" s="150">
        <v>3430000</v>
      </c>
      <c r="M137" s="150">
        <v>3430000</v>
      </c>
      <c r="N137" s="151" t="s">
        <v>1388</v>
      </c>
    </row>
    <row r="138" spans="1:14" ht="60" customHeight="1">
      <c r="A138" s="147">
        <v>291</v>
      </c>
      <c r="B138" s="148" t="s">
        <v>164</v>
      </c>
      <c r="C138" s="149">
        <v>42424</v>
      </c>
      <c r="D138" s="147" t="s">
        <v>6</v>
      </c>
      <c r="E138" s="147">
        <v>186220</v>
      </c>
      <c r="F138" s="147"/>
      <c r="G138" s="164" t="s">
        <v>14046</v>
      </c>
      <c r="H138" s="150">
        <v>0</v>
      </c>
      <c r="I138" s="150">
        <v>3000000</v>
      </c>
      <c r="J138" s="150">
        <v>3000000</v>
      </c>
      <c r="K138" s="150">
        <v>0</v>
      </c>
      <c r="L138" s="150">
        <v>20580000</v>
      </c>
      <c r="M138" s="150">
        <v>20580000</v>
      </c>
      <c r="N138" s="151" t="s">
        <v>1388</v>
      </c>
    </row>
    <row r="139" spans="1:14" ht="60" customHeight="1">
      <c r="A139" s="147">
        <v>291</v>
      </c>
      <c r="B139" s="148" t="s">
        <v>164</v>
      </c>
      <c r="C139" s="149">
        <v>42432</v>
      </c>
      <c r="D139" s="147" t="s">
        <v>6</v>
      </c>
      <c r="E139" s="147">
        <v>187100</v>
      </c>
      <c r="F139" s="147"/>
      <c r="G139" s="164" t="s">
        <v>14067</v>
      </c>
      <c r="H139" s="150">
        <v>0</v>
      </c>
      <c r="I139" s="150">
        <v>500000</v>
      </c>
      <c r="J139" s="150">
        <v>500000</v>
      </c>
      <c r="K139" s="150">
        <v>0</v>
      </c>
      <c r="L139" s="150">
        <v>3430000</v>
      </c>
      <c r="M139" s="150">
        <v>3430000</v>
      </c>
      <c r="N139" s="151" t="s">
        <v>1388</v>
      </c>
    </row>
    <row r="140" spans="1:14" ht="60" customHeight="1">
      <c r="A140" s="147">
        <v>291</v>
      </c>
      <c r="B140" s="148" t="s">
        <v>164</v>
      </c>
      <c r="C140" s="149">
        <v>42432</v>
      </c>
      <c r="D140" s="147" t="s">
        <v>6</v>
      </c>
      <c r="E140" s="147">
        <v>187106</v>
      </c>
      <c r="F140" s="147"/>
      <c r="G140" s="164" t="s">
        <v>14071</v>
      </c>
      <c r="H140" s="150">
        <v>0</v>
      </c>
      <c r="I140" s="150">
        <v>1000000</v>
      </c>
      <c r="J140" s="150">
        <v>1000000</v>
      </c>
      <c r="K140" s="150">
        <v>0</v>
      </c>
      <c r="L140" s="150">
        <v>6860000</v>
      </c>
      <c r="M140" s="150">
        <v>6860000</v>
      </c>
      <c r="N140" s="151" t="s">
        <v>1388</v>
      </c>
    </row>
    <row r="141" spans="1:14" ht="60" customHeight="1">
      <c r="A141" s="147">
        <v>291</v>
      </c>
      <c r="B141" s="148" t="s">
        <v>164</v>
      </c>
      <c r="C141" s="149">
        <v>42432</v>
      </c>
      <c r="D141" s="147" t="s">
        <v>6</v>
      </c>
      <c r="E141" s="147">
        <v>187109</v>
      </c>
      <c r="F141" s="147"/>
      <c r="G141" s="164" t="s">
        <v>14072</v>
      </c>
      <c r="H141" s="150">
        <v>0</v>
      </c>
      <c r="I141" s="150">
        <v>2000000</v>
      </c>
      <c r="J141" s="150">
        <v>2000000</v>
      </c>
      <c r="K141" s="150">
        <v>0</v>
      </c>
      <c r="L141" s="150">
        <v>13720000</v>
      </c>
      <c r="M141" s="150">
        <v>13720000</v>
      </c>
      <c r="N141" s="151" t="s">
        <v>1388</v>
      </c>
    </row>
    <row r="142" spans="1:14" ht="60" customHeight="1">
      <c r="A142" s="147">
        <v>291</v>
      </c>
      <c r="B142" s="148" t="s">
        <v>164</v>
      </c>
      <c r="C142" s="149">
        <v>42451</v>
      </c>
      <c r="D142" s="147" t="s">
        <v>6</v>
      </c>
      <c r="E142" s="147">
        <v>188808</v>
      </c>
      <c r="F142" s="147"/>
      <c r="G142" s="164" t="s">
        <v>14139</v>
      </c>
      <c r="H142" s="150">
        <v>0</v>
      </c>
      <c r="I142" s="150">
        <v>1500000</v>
      </c>
      <c r="J142" s="150">
        <v>1500000</v>
      </c>
      <c r="K142" s="150">
        <v>0</v>
      </c>
      <c r="L142" s="150">
        <v>10290000</v>
      </c>
      <c r="M142" s="150">
        <v>10290000</v>
      </c>
      <c r="N142" s="151" t="s">
        <v>1388</v>
      </c>
    </row>
    <row r="143" spans="1:14" ht="60" customHeight="1">
      <c r="A143" s="147">
        <v>291</v>
      </c>
      <c r="B143" s="148" t="s">
        <v>164</v>
      </c>
      <c r="C143" s="149">
        <v>42459</v>
      </c>
      <c r="D143" s="147" t="s">
        <v>6</v>
      </c>
      <c r="E143" s="147">
        <v>189554</v>
      </c>
      <c r="F143" s="147"/>
      <c r="G143" s="164" t="s">
        <v>14172</v>
      </c>
      <c r="H143" s="150">
        <v>0</v>
      </c>
      <c r="I143" s="150">
        <v>3000000</v>
      </c>
      <c r="J143" s="150">
        <v>3000000</v>
      </c>
      <c r="K143" s="150">
        <v>0</v>
      </c>
      <c r="L143" s="150">
        <v>20580000</v>
      </c>
      <c r="M143" s="150">
        <v>20580000</v>
      </c>
      <c r="N143" s="151" t="s">
        <v>1388</v>
      </c>
    </row>
    <row r="144" spans="1:14" ht="60" customHeight="1">
      <c r="A144" s="147">
        <v>291</v>
      </c>
      <c r="B144" s="148" t="s">
        <v>164</v>
      </c>
      <c r="C144" s="149">
        <v>42459</v>
      </c>
      <c r="D144" s="147" t="s">
        <v>6</v>
      </c>
      <c r="E144" s="147">
        <v>189579</v>
      </c>
      <c r="F144" s="147"/>
      <c r="G144" s="164" t="s">
        <v>14174</v>
      </c>
      <c r="H144" s="150">
        <v>0</v>
      </c>
      <c r="I144" s="150">
        <v>200000</v>
      </c>
      <c r="J144" s="150">
        <v>200000</v>
      </c>
      <c r="K144" s="150">
        <v>0</v>
      </c>
      <c r="L144" s="150">
        <v>1372000</v>
      </c>
      <c r="M144" s="150">
        <v>1372000</v>
      </c>
      <c r="N144" s="151" t="s">
        <v>1388</v>
      </c>
    </row>
    <row r="145" spans="1:14" ht="60" customHeight="1">
      <c r="A145" s="147">
        <v>291</v>
      </c>
      <c r="B145" s="148" t="s">
        <v>164</v>
      </c>
      <c r="C145" s="149">
        <v>42501</v>
      </c>
      <c r="D145" s="147" t="s">
        <v>6</v>
      </c>
      <c r="E145" s="147">
        <v>193270</v>
      </c>
      <c r="F145" s="147"/>
      <c r="G145" s="164" t="s">
        <v>14261</v>
      </c>
      <c r="H145" s="150">
        <v>0</v>
      </c>
      <c r="I145" s="150">
        <v>1500000</v>
      </c>
      <c r="J145" s="150">
        <v>1500000</v>
      </c>
      <c r="K145" s="150">
        <v>0</v>
      </c>
      <c r="L145" s="150">
        <v>10290000</v>
      </c>
      <c r="M145" s="150">
        <v>10290000</v>
      </c>
      <c r="N145" s="151" t="s">
        <v>1388</v>
      </c>
    </row>
    <row r="146" spans="1:14" ht="60" customHeight="1">
      <c r="A146" s="147">
        <v>291</v>
      </c>
      <c r="B146" s="148" t="s">
        <v>164</v>
      </c>
      <c r="C146" s="149">
        <v>42517</v>
      </c>
      <c r="D146" s="147" t="s">
        <v>6</v>
      </c>
      <c r="E146" s="147">
        <v>194644</v>
      </c>
      <c r="F146" s="147"/>
      <c r="G146" s="164" t="s">
        <v>14319</v>
      </c>
      <c r="H146" s="150">
        <v>0</v>
      </c>
      <c r="I146" s="150">
        <v>12491281.130000001</v>
      </c>
      <c r="J146" s="150">
        <v>12491281.130000001</v>
      </c>
      <c r="K146" s="150">
        <v>0</v>
      </c>
      <c r="L146" s="150">
        <v>85690188.551800013</v>
      </c>
      <c r="M146" s="150">
        <v>85690188.551800013</v>
      </c>
      <c r="N146" s="151" t="s">
        <v>1388</v>
      </c>
    </row>
    <row r="147" spans="1:14" ht="60" customHeight="1">
      <c r="A147" s="147">
        <v>291</v>
      </c>
      <c r="B147" s="148" t="s">
        <v>164</v>
      </c>
      <c r="C147" s="149">
        <v>42517</v>
      </c>
      <c r="D147" s="147" t="s">
        <v>6</v>
      </c>
      <c r="E147" s="147">
        <v>194657</v>
      </c>
      <c r="F147" s="147"/>
      <c r="G147" s="164" t="s">
        <v>14320</v>
      </c>
      <c r="H147" s="150">
        <v>0</v>
      </c>
      <c r="I147" s="150">
        <v>2288605.7799999998</v>
      </c>
      <c r="J147" s="150">
        <v>2288605.7799999998</v>
      </c>
      <c r="K147" s="150">
        <v>0</v>
      </c>
      <c r="L147" s="150">
        <v>15699835.650799999</v>
      </c>
      <c r="M147" s="150">
        <v>15699835.650799999</v>
      </c>
      <c r="N147" s="151" t="s">
        <v>1388</v>
      </c>
    </row>
    <row r="148" spans="1:14" ht="60" customHeight="1">
      <c r="A148" s="147">
        <v>291</v>
      </c>
      <c r="B148" s="148" t="s">
        <v>164</v>
      </c>
      <c r="C148" s="149">
        <v>42521</v>
      </c>
      <c r="D148" s="147" t="s">
        <v>11</v>
      </c>
      <c r="E148" s="147">
        <v>194971</v>
      </c>
      <c r="F148" s="147"/>
      <c r="G148" s="164" t="s">
        <v>14342</v>
      </c>
      <c r="H148" s="150">
        <v>7.29</v>
      </c>
      <c r="I148" s="150">
        <v>0</v>
      </c>
      <c r="J148" s="150">
        <v>7.29</v>
      </c>
      <c r="K148" s="150">
        <v>50.009399999999999</v>
      </c>
      <c r="L148" s="150">
        <v>0</v>
      </c>
      <c r="M148" s="150">
        <v>50.009399999999999</v>
      </c>
      <c r="N148" s="151" t="s">
        <v>1388</v>
      </c>
    </row>
    <row r="149" spans="1:14" ht="60" customHeight="1">
      <c r="A149" s="147">
        <v>291</v>
      </c>
      <c r="B149" s="148" t="s">
        <v>164</v>
      </c>
      <c r="C149" s="149">
        <v>42538</v>
      </c>
      <c r="D149" s="147" t="s">
        <v>6</v>
      </c>
      <c r="E149" s="147">
        <v>206541</v>
      </c>
      <c r="F149" s="147"/>
      <c r="G149" s="164" t="s">
        <v>14684</v>
      </c>
      <c r="H149" s="150">
        <v>0</v>
      </c>
      <c r="I149" s="150">
        <v>16452541.58</v>
      </c>
      <c r="J149" s="150">
        <v>16452541.58</v>
      </c>
      <c r="K149" s="150">
        <v>0</v>
      </c>
      <c r="L149" s="150">
        <v>112864435.2388</v>
      </c>
      <c r="M149" s="150">
        <v>112864435.2388</v>
      </c>
      <c r="N149" s="151" t="s">
        <v>1388</v>
      </c>
    </row>
    <row r="150" spans="1:14" ht="60" customHeight="1">
      <c r="A150" s="147">
        <v>291</v>
      </c>
      <c r="B150" s="148" t="s">
        <v>164</v>
      </c>
      <c r="C150" s="149">
        <v>42541</v>
      </c>
      <c r="D150" s="147" t="s">
        <v>6</v>
      </c>
      <c r="E150" s="147">
        <v>207368</v>
      </c>
      <c r="F150" s="147"/>
      <c r="G150" s="164" t="s">
        <v>14688</v>
      </c>
      <c r="H150" s="150">
        <v>0</v>
      </c>
      <c r="I150" s="150">
        <v>1176384.8400000001</v>
      </c>
      <c r="J150" s="150">
        <v>1176384.8400000001</v>
      </c>
      <c r="K150" s="150">
        <v>0</v>
      </c>
      <c r="L150" s="150">
        <v>8070000.0024000006</v>
      </c>
      <c r="M150" s="150">
        <v>8070000.0024000006</v>
      </c>
      <c r="N150" s="151" t="s">
        <v>1388</v>
      </c>
    </row>
    <row r="151" spans="1:14" ht="60" customHeight="1">
      <c r="A151" s="147">
        <v>291</v>
      </c>
      <c r="B151" s="148" t="s">
        <v>164</v>
      </c>
      <c r="C151" s="149">
        <v>42543</v>
      </c>
      <c r="D151" s="147" t="s">
        <v>6</v>
      </c>
      <c r="E151" s="147">
        <v>208188</v>
      </c>
      <c r="F151" s="147"/>
      <c r="G151" s="164" t="s">
        <v>14694</v>
      </c>
      <c r="H151" s="150">
        <v>0</v>
      </c>
      <c r="I151" s="150">
        <v>1006000</v>
      </c>
      <c r="J151" s="150">
        <v>1006000</v>
      </c>
      <c r="K151" s="150">
        <v>0</v>
      </c>
      <c r="L151" s="150">
        <v>6901160</v>
      </c>
      <c r="M151" s="150">
        <v>6901160</v>
      </c>
      <c r="N151" s="151" t="s">
        <v>1388</v>
      </c>
    </row>
    <row r="152" spans="1:14" ht="60" customHeight="1">
      <c r="A152" s="147">
        <v>291</v>
      </c>
      <c r="B152" s="148" t="s">
        <v>164</v>
      </c>
      <c r="C152" s="149">
        <v>42570</v>
      </c>
      <c r="D152" s="147" t="s">
        <v>6</v>
      </c>
      <c r="E152" s="147">
        <v>227377</v>
      </c>
      <c r="F152" s="147"/>
      <c r="G152" s="164" t="s">
        <v>14371</v>
      </c>
      <c r="H152" s="150">
        <v>0</v>
      </c>
      <c r="I152" s="150">
        <v>1241385.8600000001</v>
      </c>
      <c r="J152" s="150">
        <v>1241385.8600000001</v>
      </c>
      <c r="K152" s="150">
        <v>0</v>
      </c>
      <c r="L152" s="150">
        <v>8515906.9996000007</v>
      </c>
      <c r="M152" s="150">
        <v>8515906.9996000007</v>
      </c>
      <c r="N152" s="151" t="s">
        <v>1388</v>
      </c>
    </row>
    <row r="153" spans="1:14" ht="60" customHeight="1">
      <c r="A153" s="147">
        <v>291</v>
      </c>
      <c r="B153" s="148" t="s">
        <v>164</v>
      </c>
      <c r="C153" s="149">
        <v>42570</v>
      </c>
      <c r="D153" s="147" t="s">
        <v>6</v>
      </c>
      <c r="E153" s="147">
        <v>227379</v>
      </c>
      <c r="F153" s="147"/>
      <c r="G153" s="164" t="s">
        <v>14372</v>
      </c>
      <c r="H153" s="150">
        <v>0</v>
      </c>
      <c r="I153" s="150">
        <v>2900076.15</v>
      </c>
      <c r="J153" s="150">
        <v>2900076.15</v>
      </c>
      <c r="K153" s="150">
        <v>0</v>
      </c>
      <c r="L153" s="150">
        <v>19894522.388999999</v>
      </c>
      <c r="M153" s="150">
        <v>19894522.388999999</v>
      </c>
      <c r="N153" s="151" t="s">
        <v>1388</v>
      </c>
    </row>
    <row r="154" spans="1:14" ht="60" customHeight="1">
      <c r="A154" s="147">
        <v>291</v>
      </c>
      <c r="B154" s="148" t="s">
        <v>164</v>
      </c>
      <c r="C154" s="149">
        <v>42579</v>
      </c>
      <c r="D154" s="147" t="s">
        <v>6</v>
      </c>
      <c r="E154" s="147">
        <v>234311</v>
      </c>
      <c r="F154" s="147"/>
      <c r="G154" s="164" t="s">
        <v>14398</v>
      </c>
      <c r="H154" s="150">
        <v>0</v>
      </c>
      <c r="I154" s="150">
        <v>18773552.739999998</v>
      </c>
      <c r="J154" s="150">
        <v>18773552.739999998</v>
      </c>
      <c r="K154" s="150">
        <v>0</v>
      </c>
      <c r="L154" s="150">
        <v>128786571.7964</v>
      </c>
      <c r="M154" s="150">
        <v>128786571.7964</v>
      </c>
      <c r="N154" s="151" t="s">
        <v>1388</v>
      </c>
    </row>
    <row r="155" spans="1:14" ht="60" customHeight="1">
      <c r="A155" s="147">
        <v>291</v>
      </c>
      <c r="B155" s="148" t="s">
        <v>164</v>
      </c>
      <c r="C155" s="149">
        <v>42579</v>
      </c>
      <c r="D155" s="147" t="s">
        <v>6</v>
      </c>
      <c r="E155" s="147">
        <v>234313</v>
      </c>
      <c r="F155" s="147"/>
      <c r="G155" s="164" t="s">
        <v>14399</v>
      </c>
      <c r="H155" s="150">
        <v>0</v>
      </c>
      <c r="I155" s="150">
        <v>4693388.18</v>
      </c>
      <c r="J155" s="150">
        <v>4693388.18</v>
      </c>
      <c r="K155" s="150">
        <v>0</v>
      </c>
      <c r="L155" s="150">
        <v>32196642.914799999</v>
      </c>
      <c r="M155" s="150">
        <v>32196642.914799999</v>
      </c>
      <c r="N155" s="151" t="s">
        <v>1388</v>
      </c>
    </row>
    <row r="156" spans="1:14" ht="69.95" customHeight="1">
      <c r="A156" s="147">
        <v>291</v>
      </c>
      <c r="B156" s="148" t="s">
        <v>164</v>
      </c>
      <c r="C156" s="149">
        <v>42579</v>
      </c>
      <c r="D156" s="147" t="s">
        <v>6</v>
      </c>
      <c r="E156" s="147">
        <v>234854</v>
      </c>
      <c r="F156" s="147"/>
      <c r="G156" s="164" t="s">
        <v>14400</v>
      </c>
      <c r="H156" s="150">
        <v>0</v>
      </c>
      <c r="I156" s="150">
        <v>942391.8</v>
      </c>
      <c r="J156" s="150">
        <v>942391.8</v>
      </c>
      <c r="K156" s="150">
        <v>0</v>
      </c>
      <c r="L156" s="150">
        <v>6464807.7480000006</v>
      </c>
      <c r="M156" s="150">
        <v>6464807.7480000006</v>
      </c>
      <c r="N156" s="151" t="s">
        <v>1388</v>
      </c>
    </row>
    <row r="157" spans="1:14" ht="69.95" customHeight="1">
      <c r="A157" s="147">
        <v>291</v>
      </c>
      <c r="B157" s="148" t="s">
        <v>164</v>
      </c>
      <c r="C157" s="149">
        <v>42579</v>
      </c>
      <c r="D157" s="147" t="s">
        <v>6</v>
      </c>
      <c r="E157" s="147">
        <v>234855</v>
      </c>
      <c r="F157" s="147"/>
      <c r="G157" s="164" t="s">
        <v>14401</v>
      </c>
      <c r="H157" s="150">
        <v>0</v>
      </c>
      <c r="I157" s="150">
        <v>403882.2</v>
      </c>
      <c r="J157" s="150">
        <v>403882.2</v>
      </c>
      <c r="K157" s="150">
        <v>0</v>
      </c>
      <c r="L157" s="150">
        <v>2770631.892</v>
      </c>
      <c r="M157" s="150">
        <v>2770631.892</v>
      </c>
      <c r="N157" s="151" t="s">
        <v>1388</v>
      </c>
    </row>
    <row r="158" spans="1:14" ht="69.95" customHeight="1">
      <c r="A158" s="147">
        <v>291</v>
      </c>
      <c r="B158" s="148" t="s">
        <v>164</v>
      </c>
      <c r="C158" s="149">
        <v>42587</v>
      </c>
      <c r="D158" s="147" t="s">
        <v>6</v>
      </c>
      <c r="E158" s="147">
        <v>241325</v>
      </c>
      <c r="F158" s="147"/>
      <c r="G158" s="164" t="s">
        <v>14423</v>
      </c>
      <c r="H158" s="150">
        <v>0</v>
      </c>
      <c r="I158" s="150">
        <v>2000000</v>
      </c>
      <c r="J158" s="150">
        <v>2000000</v>
      </c>
      <c r="K158" s="150">
        <v>0</v>
      </c>
      <c r="L158" s="150">
        <v>13720000</v>
      </c>
      <c r="M158" s="150">
        <v>13720000</v>
      </c>
      <c r="N158" s="151" t="s">
        <v>1388</v>
      </c>
    </row>
    <row r="159" spans="1:14" ht="69.95" customHeight="1">
      <c r="A159" s="147">
        <v>291</v>
      </c>
      <c r="B159" s="148" t="s">
        <v>164</v>
      </c>
      <c r="C159" s="149">
        <v>42611</v>
      </c>
      <c r="D159" s="147" t="s">
        <v>6</v>
      </c>
      <c r="E159" s="147">
        <v>258233</v>
      </c>
      <c r="F159" s="147"/>
      <c r="G159" s="164" t="s">
        <v>14503</v>
      </c>
      <c r="H159" s="150">
        <v>0</v>
      </c>
      <c r="I159" s="150">
        <v>4364961.5599999996</v>
      </c>
      <c r="J159" s="150">
        <v>4364961.5599999996</v>
      </c>
      <c r="K159" s="150">
        <v>0</v>
      </c>
      <c r="L159" s="150">
        <v>29943636.301599998</v>
      </c>
      <c r="M159" s="150">
        <v>29943636.301599998</v>
      </c>
      <c r="N159" s="151" t="s">
        <v>1388</v>
      </c>
    </row>
    <row r="160" spans="1:14" ht="69.95" customHeight="1">
      <c r="A160" s="147">
        <v>291</v>
      </c>
      <c r="B160" s="148" t="s">
        <v>164</v>
      </c>
      <c r="C160" s="149">
        <v>42611</v>
      </c>
      <c r="D160" s="147" t="s">
        <v>6</v>
      </c>
      <c r="E160" s="147">
        <v>258234</v>
      </c>
      <c r="F160" s="147"/>
      <c r="G160" s="164" t="s">
        <v>14504</v>
      </c>
      <c r="H160" s="150">
        <v>0</v>
      </c>
      <c r="I160" s="150">
        <v>6955946.2599999998</v>
      </c>
      <c r="J160" s="150">
        <v>6955946.2599999998</v>
      </c>
      <c r="K160" s="150">
        <v>0</v>
      </c>
      <c r="L160" s="150">
        <v>47717791.343599997</v>
      </c>
      <c r="M160" s="150">
        <v>47717791.343599997</v>
      </c>
      <c r="N160" s="151" t="s">
        <v>1388</v>
      </c>
    </row>
    <row r="161" spans="1:14" ht="69.95" customHeight="1">
      <c r="A161" s="147">
        <v>291</v>
      </c>
      <c r="B161" s="148" t="s">
        <v>164</v>
      </c>
      <c r="C161" s="149">
        <v>42612</v>
      </c>
      <c r="D161" s="147" t="s">
        <v>6</v>
      </c>
      <c r="E161" s="147">
        <v>259176</v>
      </c>
      <c r="F161" s="147"/>
      <c r="G161" s="164" t="s">
        <v>14509</v>
      </c>
      <c r="H161" s="150">
        <v>0</v>
      </c>
      <c r="I161" s="150">
        <v>1500000</v>
      </c>
      <c r="J161" s="150">
        <v>1500000</v>
      </c>
      <c r="K161" s="150">
        <v>0</v>
      </c>
      <c r="L161" s="150">
        <v>10290000</v>
      </c>
      <c r="M161" s="150">
        <v>10290000</v>
      </c>
      <c r="N161" s="151" t="s">
        <v>1388</v>
      </c>
    </row>
    <row r="162" spans="1:14" ht="69.95" customHeight="1">
      <c r="A162" s="147">
        <v>291</v>
      </c>
      <c r="B162" s="148" t="s">
        <v>164</v>
      </c>
      <c r="C162" s="149">
        <v>42626</v>
      </c>
      <c r="D162" s="147" t="s">
        <v>6</v>
      </c>
      <c r="E162" s="147">
        <v>267925</v>
      </c>
      <c r="F162" s="147"/>
      <c r="G162" s="164" t="s">
        <v>14529</v>
      </c>
      <c r="H162" s="150">
        <v>0</v>
      </c>
      <c r="I162" s="150">
        <v>492623.45</v>
      </c>
      <c r="J162" s="150">
        <v>492623.45</v>
      </c>
      <c r="K162" s="150">
        <v>0</v>
      </c>
      <c r="L162" s="150">
        <v>3379396.8670000001</v>
      </c>
      <c r="M162" s="150">
        <v>3379396.8670000001</v>
      </c>
      <c r="N162" s="151" t="s">
        <v>1388</v>
      </c>
    </row>
    <row r="163" spans="1:14" ht="69.95" customHeight="1">
      <c r="A163" s="147">
        <v>291</v>
      </c>
      <c r="B163" s="148" t="s">
        <v>164</v>
      </c>
      <c r="C163" s="149">
        <v>42627</v>
      </c>
      <c r="D163" s="147" t="s">
        <v>6</v>
      </c>
      <c r="E163" s="147">
        <v>269246</v>
      </c>
      <c r="F163" s="147"/>
      <c r="G163" s="164" t="s">
        <v>14531</v>
      </c>
      <c r="H163" s="150">
        <v>0</v>
      </c>
      <c r="I163" s="150">
        <v>999783.53</v>
      </c>
      <c r="J163" s="150">
        <v>999783.53</v>
      </c>
      <c r="K163" s="150">
        <v>0</v>
      </c>
      <c r="L163" s="150">
        <v>6858515.0158000002</v>
      </c>
      <c r="M163" s="150">
        <v>6858515.0158000002</v>
      </c>
      <c r="N163" s="151" t="s">
        <v>1388</v>
      </c>
    </row>
    <row r="164" spans="1:14" ht="69.95" customHeight="1">
      <c r="A164" s="147">
        <v>291</v>
      </c>
      <c r="B164" s="148" t="s">
        <v>164</v>
      </c>
      <c r="C164" s="149">
        <v>42627</v>
      </c>
      <c r="D164" s="147" t="s">
        <v>6</v>
      </c>
      <c r="E164" s="147">
        <v>269247</v>
      </c>
      <c r="F164" s="147"/>
      <c r="G164" s="164" t="s">
        <v>14530</v>
      </c>
      <c r="H164" s="150">
        <v>0</v>
      </c>
      <c r="I164" s="150">
        <v>1229690.57</v>
      </c>
      <c r="J164" s="150">
        <v>1229690.57</v>
      </c>
      <c r="K164" s="150">
        <v>0</v>
      </c>
      <c r="L164" s="150">
        <v>8435677.3102000002</v>
      </c>
      <c r="M164" s="150">
        <v>8435677.3102000002</v>
      </c>
      <c r="N164" s="151" t="s">
        <v>1388</v>
      </c>
    </row>
    <row r="165" spans="1:14" ht="69.95" customHeight="1">
      <c r="A165" s="147">
        <v>291</v>
      </c>
      <c r="B165" s="148" t="s">
        <v>164</v>
      </c>
      <c r="C165" s="149">
        <v>42629</v>
      </c>
      <c r="D165" s="147" t="s">
        <v>6</v>
      </c>
      <c r="E165" s="147">
        <v>271242</v>
      </c>
      <c r="F165" s="147"/>
      <c r="G165" s="164" t="s">
        <v>14545</v>
      </c>
      <c r="H165" s="150">
        <v>0</v>
      </c>
      <c r="I165" s="150">
        <v>4000000</v>
      </c>
      <c r="J165" s="150">
        <v>4000000</v>
      </c>
      <c r="K165" s="150">
        <v>0</v>
      </c>
      <c r="L165" s="150">
        <v>27440000</v>
      </c>
      <c r="M165" s="150">
        <v>27440000</v>
      </c>
      <c r="N165" s="151" t="s">
        <v>1388</v>
      </c>
    </row>
    <row r="166" spans="1:14" ht="69.95" customHeight="1">
      <c r="A166" s="147">
        <v>291</v>
      </c>
      <c r="B166" s="148" t="s">
        <v>164</v>
      </c>
      <c r="C166" s="149">
        <v>42632</v>
      </c>
      <c r="D166" s="147" t="s">
        <v>6</v>
      </c>
      <c r="E166" s="147">
        <v>272475</v>
      </c>
      <c r="F166" s="147"/>
      <c r="G166" s="164" t="s">
        <v>14551</v>
      </c>
      <c r="H166" s="150">
        <v>0</v>
      </c>
      <c r="I166" s="150">
        <v>2000000</v>
      </c>
      <c r="J166" s="150">
        <v>2000000</v>
      </c>
      <c r="K166" s="150">
        <v>0</v>
      </c>
      <c r="L166" s="150">
        <v>13720000</v>
      </c>
      <c r="M166" s="150">
        <v>13720000</v>
      </c>
      <c r="N166" s="151" t="s">
        <v>1388</v>
      </c>
    </row>
    <row r="167" spans="1:14" ht="69.95" customHeight="1">
      <c r="A167" s="147">
        <v>291</v>
      </c>
      <c r="B167" s="148" t="s">
        <v>164</v>
      </c>
      <c r="C167" s="149">
        <v>42632</v>
      </c>
      <c r="D167" s="147" t="s">
        <v>6</v>
      </c>
      <c r="E167" s="147">
        <v>272476</v>
      </c>
      <c r="F167" s="147"/>
      <c r="G167" s="164" t="s">
        <v>14550</v>
      </c>
      <c r="H167" s="150">
        <v>0</v>
      </c>
      <c r="I167" s="150">
        <v>563340.31000000006</v>
      </c>
      <c r="J167" s="150">
        <v>563340.31000000006</v>
      </c>
      <c r="K167" s="150">
        <v>0</v>
      </c>
      <c r="L167" s="150">
        <v>3864514.5266000004</v>
      </c>
      <c r="M167" s="150">
        <v>3864514.5266000004</v>
      </c>
      <c r="N167" s="151" t="s">
        <v>1388</v>
      </c>
    </row>
    <row r="168" spans="1:14" ht="69.95" customHeight="1">
      <c r="A168" s="147">
        <v>291</v>
      </c>
      <c r="B168" s="148" t="s">
        <v>164</v>
      </c>
      <c r="C168" s="149">
        <v>42635</v>
      </c>
      <c r="D168" s="147" t="s">
        <v>6</v>
      </c>
      <c r="E168" s="147">
        <v>275522</v>
      </c>
      <c r="F168" s="147"/>
      <c r="G168" s="164" t="s">
        <v>14573</v>
      </c>
      <c r="H168" s="150">
        <v>0</v>
      </c>
      <c r="I168" s="150">
        <v>12719573.65</v>
      </c>
      <c r="J168" s="150">
        <v>12719573.65</v>
      </c>
      <c r="K168" s="150">
        <v>0</v>
      </c>
      <c r="L168" s="150">
        <v>87256275.239000008</v>
      </c>
      <c r="M168" s="150">
        <v>87256275.239000008</v>
      </c>
      <c r="N168" s="151" t="s">
        <v>1388</v>
      </c>
    </row>
    <row r="169" spans="1:14" ht="69.95" customHeight="1">
      <c r="A169" s="147">
        <v>291</v>
      </c>
      <c r="B169" s="148" t="s">
        <v>164</v>
      </c>
      <c r="C169" s="149">
        <v>42641</v>
      </c>
      <c r="D169" s="147" t="s">
        <v>6</v>
      </c>
      <c r="E169" s="147">
        <v>279630</v>
      </c>
      <c r="F169" s="147"/>
      <c r="G169" s="164" t="s">
        <v>14605</v>
      </c>
      <c r="H169" s="150">
        <v>0</v>
      </c>
      <c r="I169" s="150">
        <v>2000000</v>
      </c>
      <c r="J169" s="150">
        <v>2000000</v>
      </c>
      <c r="K169" s="150">
        <v>0</v>
      </c>
      <c r="L169" s="150">
        <v>13720000</v>
      </c>
      <c r="M169" s="150">
        <v>13720000</v>
      </c>
      <c r="N169" s="151" t="s">
        <v>1388</v>
      </c>
    </row>
    <row r="170" spans="1:14" ht="69.95" customHeight="1">
      <c r="A170" s="147">
        <v>291</v>
      </c>
      <c r="B170" s="148" t="s">
        <v>164</v>
      </c>
      <c r="C170" s="149">
        <v>42643</v>
      </c>
      <c r="D170" s="147" t="s">
        <v>6</v>
      </c>
      <c r="E170" s="147">
        <v>281705</v>
      </c>
      <c r="F170" s="147"/>
      <c r="G170" s="164" t="s">
        <v>14614</v>
      </c>
      <c r="H170" s="150">
        <v>0</v>
      </c>
      <c r="I170" s="150">
        <v>558073.65</v>
      </c>
      <c r="J170" s="150">
        <v>558073.65</v>
      </c>
      <c r="K170" s="150">
        <v>0</v>
      </c>
      <c r="L170" s="150">
        <v>3828385.2390000005</v>
      </c>
      <c r="M170" s="150">
        <v>3828385.2390000005</v>
      </c>
      <c r="N170" s="151" t="s">
        <v>1388</v>
      </c>
    </row>
    <row r="171" spans="1:14" ht="69.95" customHeight="1">
      <c r="A171" s="147">
        <v>291</v>
      </c>
      <c r="B171" s="148" t="s">
        <v>164</v>
      </c>
      <c r="C171" s="149">
        <v>42521</v>
      </c>
      <c r="D171" s="147" t="s">
        <v>6</v>
      </c>
      <c r="E171" s="147">
        <v>707293</v>
      </c>
      <c r="F171" s="147"/>
      <c r="G171" s="164" t="s">
        <v>14336</v>
      </c>
      <c r="H171" s="150">
        <v>0</v>
      </c>
      <c r="I171" s="150">
        <v>2514.4</v>
      </c>
      <c r="J171" s="150">
        <v>2514.4</v>
      </c>
      <c r="K171" s="150">
        <v>0</v>
      </c>
      <c r="L171" s="150">
        <v>17248.784</v>
      </c>
      <c r="M171" s="150">
        <v>17248.784</v>
      </c>
      <c r="N171" s="151" t="s">
        <v>1388</v>
      </c>
    </row>
    <row r="172" spans="1:14" ht="69.95" customHeight="1">
      <c r="A172" s="147">
        <v>291</v>
      </c>
      <c r="B172" s="148" t="s">
        <v>164</v>
      </c>
      <c r="C172" s="149">
        <v>42551</v>
      </c>
      <c r="D172" s="147" t="s">
        <v>6</v>
      </c>
      <c r="E172" s="147">
        <v>717342</v>
      </c>
      <c r="F172" s="147"/>
      <c r="G172" s="164" t="s">
        <v>14703</v>
      </c>
      <c r="H172" s="150">
        <v>0</v>
      </c>
      <c r="I172" s="150">
        <v>387.98</v>
      </c>
      <c r="J172" s="150">
        <v>387.98</v>
      </c>
      <c r="K172" s="150">
        <v>0</v>
      </c>
      <c r="L172" s="150">
        <v>2661.5428000000002</v>
      </c>
      <c r="M172" s="150">
        <v>2661.5428000000002</v>
      </c>
      <c r="N172" s="151" t="s">
        <v>1388</v>
      </c>
    </row>
    <row r="173" spans="1:14" ht="69.95" customHeight="1">
      <c r="A173" s="147">
        <v>291</v>
      </c>
      <c r="B173" s="148" t="s">
        <v>164</v>
      </c>
      <c r="C173" s="149">
        <v>42626</v>
      </c>
      <c r="D173" s="147" t="s">
        <v>1366</v>
      </c>
      <c r="E173" s="147">
        <v>743234</v>
      </c>
      <c r="F173" s="147"/>
      <c r="G173" s="164" t="s">
        <v>14528</v>
      </c>
      <c r="H173" s="150">
        <v>0</v>
      </c>
      <c r="I173" s="150">
        <v>5305.06</v>
      </c>
      <c r="J173" s="150">
        <v>5305.06</v>
      </c>
      <c r="K173" s="150">
        <v>0</v>
      </c>
      <c r="L173" s="150">
        <v>36392.711600000002</v>
      </c>
      <c r="M173" s="150">
        <v>36392.711600000002</v>
      </c>
      <c r="N173" s="151" t="s">
        <v>1388</v>
      </c>
    </row>
    <row r="174" spans="1:14" ht="69.95" customHeight="1">
      <c r="A174" s="147">
        <v>291</v>
      </c>
      <c r="B174" s="148" t="s">
        <v>164</v>
      </c>
      <c r="C174" s="149">
        <v>42381</v>
      </c>
      <c r="D174" s="147" t="s">
        <v>6</v>
      </c>
      <c r="E174" s="147">
        <v>838696</v>
      </c>
      <c r="F174" s="147"/>
      <c r="G174" s="164" t="s">
        <v>13936</v>
      </c>
      <c r="H174" s="150">
        <v>0</v>
      </c>
      <c r="I174" s="150">
        <v>3999985</v>
      </c>
      <c r="J174" s="150">
        <v>3999985</v>
      </c>
      <c r="K174" s="150">
        <v>0</v>
      </c>
      <c r="L174" s="150">
        <v>27439897.100000001</v>
      </c>
      <c r="M174" s="150">
        <v>27439897.100000001</v>
      </c>
      <c r="N174" s="151" t="s">
        <v>1388</v>
      </c>
    </row>
    <row r="175" spans="1:14" ht="69.95" customHeight="1">
      <c r="A175" s="147">
        <v>291</v>
      </c>
      <c r="B175" s="148" t="s">
        <v>164</v>
      </c>
      <c r="C175" s="149">
        <v>42381</v>
      </c>
      <c r="D175" s="147" t="s">
        <v>6</v>
      </c>
      <c r="E175" s="147">
        <v>838697</v>
      </c>
      <c r="F175" s="147"/>
      <c r="G175" s="164" t="s">
        <v>13940</v>
      </c>
      <c r="H175" s="150">
        <v>0</v>
      </c>
      <c r="I175" s="150">
        <v>1502707.71</v>
      </c>
      <c r="J175" s="150">
        <v>1502707.71</v>
      </c>
      <c r="K175" s="150">
        <v>0</v>
      </c>
      <c r="L175" s="150">
        <v>10308574.8906</v>
      </c>
      <c r="M175" s="150">
        <v>10308574.8906</v>
      </c>
      <c r="N175" s="151" t="s">
        <v>1388</v>
      </c>
    </row>
    <row r="176" spans="1:14" ht="69.95" customHeight="1">
      <c r="A176" s="147">
        <v>291</v>
      </c>
      <c r="B176" s="148" t="s">
        <v>164</v>
      </c>
      <c r="C176" s="149">
        <v>42452</v>
      </c>
      <c r="D176" s="147" t="s">
        <v>6</v>
      </c>
      <c r="E176" s="147">
        <v>845738</v>
      </c>
      <c r="F176" s="147"/>
      <c r="G176" s="164" t="s">
        <v>14145</v>
      </c>
      <c r="H176" s="150">
        <v>0</v>
      </c>
      <c r="I176" s="150">
        <v>200000</v>
      </c>
      <c r="J176" s="150">
        <v>200000</v>
      </c>
      <c r="K176" s="150">
        <v>0</v>
      </c>
      <c r="L176" s="150">
        <v>1372000</v>
      </c>
      <c r="M176" s="150">
        <v>1372000</v>
      </c>
      <c r="N176" s="151" t="s">
        <v>1388</v>
      </c>
    </row>
    <row r="177" spans="1:14" ht="69.95" customHeight="1">
      <c r="A177" s="147">
        <v>291</v>
      </c>
      <c r="B177" s="148" t="s">
        <v>164</v>
      </c>
      <c r="C177" s="149">
        <v>42464</v>
      </c>
      <c r="D177" s="147" t="s">
        <v>6</v>
      </c>
      <c r="E177" s="147">
        <v>846967</v>
      </c>
      <c r="F177" s="147"/>
      <c r="G177" s="164" t="s">
        <v>14181</v>
      </c>
      <c r="H177" s="150">
        <v>0</v>
      </c>
      <c r="I177" s="150">
        <v>15</v>
      </c>
      <c r="J177" s="150">
        <v>15</v>
      </c>
      <c r="K177" s="150">
        <v>0</v>
      </c>
      <c r="L177" s="150">
        <v>102.9</v>
      </c>
      <c r="M177" s="150">
        <v>102.9</v>
      </c>
      <c r="N177" s="151" t="s">
        <v>1388</v>
      </c>
    </row>
    <row r="178" spans="1:14" ht="69.95" customHeight="1">
      <c r="A178" s="147">
        <v>291</v>
      </c>
      <c r="B178" s="148" t="s">
        <v>164</v>
      </c>
      <c r="C178" s="149">
        <v>42480</v>
      </c>
      <c r="D178" s="147" t="s">
        <v>3</v>
      </c>
      <c r="E178" s="147">
        <v>1371117</v>
      </c>
      <c r="F178" s="147"/>
      <c r="G178" s="164" t="s">
        <v>14212</v>
      </c>
      <c r="H178" s="150">
        <v>0</v>
      </c>
      <c r="I178" s="150">
        <v>39780</v>
      </c>
      <c r="J178" s="150">
        <v>39780</v>
      </c>
      <c r="K178" s="150">
        <v>0</v>
      </c>
      <c r="L178" s="150">
        <v>272890.8</v>
      </c>
      <c r="M178" s="150">
        <v>272890.8</v>
      </c>
      <c r="N178" s="151" t="s">
        <v>1388</v>
      </c>
    </row>
    <row r="179" spans="1:14" ht="69.95" customHeight="1">
      <c r="A179" s="147">
        <v>291</v>
      </c>
      <c r="B179" s="148" t="s">
        <v>164</v>
      </c>
      <c r="C179" s="149">
        <v>42507</v>
      </c>
      <c r="D179" s="147" t="s">
        <v>3</v>
      </c>
      <c r="E179" s="147">
        <v>1379686</v>
      </c>
      <c r="F179" s="147"/>
      <c r="G179" s="164" t="s">
        <v>14287</v>
      </c>
      <c r="H179" s="150">
        <v>0</v>
      </c>
      <c r="I179" s="150">
        <v>105</v>
      </c>
      <c r="J179" s="150">
        <v>105</v>
      </c>
      <c r="K179" s="150">
        <v>0</v>
      </c>
      <c r="L179" s="150">
        <v>720.30000000000007</v>
      </c>
      <c r="M179" s="150">
        <v>720.30000000000007</v>
      </c>
      <c r="N179" s="151" t="s">
        <v>1388</v>
      </c>
    </row>
    <row r="180" spans="1:14" ht="69.95" customHeight="1">
      <c r="A180" s="147">
        <v>291</v>
      </c>
      <c r="B180" s="148" t="s">
        <v>164</v>
      </c>
      <c r="C180" s="149">
        <v>42611</v>
      </c>
      <c r="D180" s="147" t="s">
        <v>3</v>
      </c>
      <c r="E180" s="147">
        <v>1413288</v>
      </c>
      <c r="F180" s="147"/>
      <c r="G180" s="164" t="s">
        <v>14505</v>
      </c>
      <c r="H180" s="150">
        <v>0</v>
      </c>
      <c r="I180" s="150">
        <v>21727.57</v>
      </c>
      <c r="J180" s="150">
        <v>21727.57</v>
      </c>
      <c r="K180" s="150">
        <v>0</v>
      </c>
      <c r="L180" s="150">
        <v>149051.13020000001</v>
      </c>
      <c r="M180" s="150">
        <v>149051.13020000001</v>
      </c>
      <c r="N180" s="151" t="s">
        <v>1388</v>
      </c>
    </row>
    <row r="181" spans="1:14" ht="69.95" customHeight="1">
      <c r="A181" s="147">
        <v>512</v>
      </c>
      <c r="B181" s="148" t="s">
        <v>14543</v>
      </c>
      <c r="C181" s="149">
        <v>42629</v>
      </c>
      <c r="D181" s="147" t="s">
        <v>6</v>
      </c>
      <c r="E181" s="147">
        <v>271363</v>
      </c>
      <c r="F181" s="147"/>
      <c r="G181" s="164" t="s">
        <v>14544</v>
      </c>
      <c r="H181" s="150">
        <v>0</v>
      </c>
      <c r="I181" s="150">
        <v>500000</v>
      </c>
      <c r="J181" s="150">
        <v>500000</v>
      </c>
      <c r="K181" s="150">
        <v>0</v>
      </c>
      <c r="L181" s="150">
        <v>3430000</v>
      </c>
      <c r="M181" s="150">
        <v>3430000</v>
      </c>
      <c r="N181" s="151" t="s">
        <v>1388</v>
      </c>
    </row>
    <row r="182" spans="1:14" ht="69.95" customHeight="1">
      <c r="A182" s="147">
        <v>512</v>
      </c>
      <c r="B182" s="148" t="s">
        <v>14543</v>
      </c>
      <c r="C182" s="149">
        <v>42629</v>
      </c>
      <c r="D182" s="147" t="s">
        <v>11</v>
      </c>
      <c r="E182" s="147">
        <v>271363</v>
      </c>
      <c r="F182" s="147"/>
      <c r="G182" s="164" t="s">
        <v>14546</v>
      </c>
      <c r="H182" s="150">
        <v>7.29</v>
      </c>
      <c r="I182" s="150">
        <v>0</v>
      </c>
      <c r="J182" s="150">
        <v>7.29</v>
      </c>
      <c r="K182" s="150">
        <v>50.009399999999999</v>
      </c>
      <c r="L182" s="150">
        <v>0</v>
      </c>
      <c r="M182" s="150">
        <v>50.009399999999999</v>
      </c>
      <c r="N182" s="151" t="s">
        <v>1388</v>
      </c>
    </row>
    <row r="183" spans="1:14" ht="69.95" customHeight="1">
      <c r="A183" s="147">
        <v>514</v>
      </c>
      <c r="B183" s="148" t="s">
        <v>215</v>
      </c>
      <c r="C183" s="149">
        <v>42487</v>
      </c>
      <c r="D183" s="147" t="s">
        <v>6</v>
      </c>
      <c r="E183" s="147">
        <v>192057</v>
      </c>
      <c r="F183" s="147"/>
      <c r="G183" s="164" t="s">
        <v>14230</v>
      </c>
      <c r="H183" s="150">
        <v>0</v>
      </c>
      <c r="I183" s="150">
        <v>26859.99</v>
      </c>
      <c r="J183" s="150">
        <v>26859.99</v>
      </c>
      <c r="K183" s="150">
        <v>0</v>
      </c>
      <c r="L183" s="150">
        <v>184259.53140000001</v>
      </c>
      <c r="M183" s="150">
        <v>184259.53140000001</v>
      </c>
      <c r="N183" s="151" t="s">
        <v>1388</v>
      </c>
    </row>
    <row r="184" spans="1:14" ht="69.95" customHeight="1">
      <c r="A184" s="147">
        <v>514</v>
      </c>
      <c r="B184" s="148" t="s">
        <v>215</v>
      </c>
      <c r="C184" s="149">
        <v>42487</v>
      </c>
      <c r="D184" s="147" t="s">
        <v>11</v>
      </c>
      <c r="E184" s="147">
        <v>192057</v>
      </c>
      <c r="F184" s="147"/>
      <c r="G184" s="164" t="s">
        <v>14233</v>
      </c>
      <c r="H184" s="150">
        <v>7.29</v>
      </c>
      <c r="I184" s="150">
        <v>0</v>
      </c>
      <c r="J184" s="150">
        <v>7.29</v>
      </c>
      <c r="K184" s="150">
        <v>50.009399999999999</v>
      </c>
      <c r="L184" s="150">
        <v>0</v>
      </c>
      <c r="M184" s="150">
        <v>50.009399999999999</v>
      </c>
      <c r="N184" s="151" t="s">
        <v>1388</v>
      </c>
    </row>
    <row r="185" spans="1:14" ht="69.95" customHeight="1">
      <c r="A185" s="147">
        <v>514</v>
      </c>
      <c r="B185" s="148" t="s">
        <v>215</v>
      </c>
      <c r="C185" s="149">
        <v>42487</v>
      </c>
      <c r="D185" s="147" t="s">
        <v>6</v>
      </c>
      <c r="E185" s="147">
        <v>192058</v>
      </c>
      <c r="F185" s="147"/>
      <c r="G185" s="164" t="s">
        <v>14229</v>
      </c>
      <c r="H185" s="150">
        <v>0</v>
      </c>
      <c r="I185" s="150">
        <v>11511.42</v>
      </c>
      <c r="J185" s="150">
        <v>11511.42</v>
      </c>
      <c r="K185" s="150">
        <v>0</v>
      </c>
      <c r="L185" s="150">
        <v>78968.34120000001</v>
      </c>
      <c r="M185" s="150">
        <v>78968.34120000001</v>
      </c>
      <c r="N185" s="151" t="s">
        <v>1388</v>
      </c>
    </row>
    <row r="186" spans="1:14" ht="69.95" customHeight="1">
      <c r="A186" s="147">
        <v>514</v>
      </c>
      <c r="B186" s="148" t="s">
        <v>215</v>
      </c>
      <c r="C186" s="149">
        <v>42487</v>
      </c>
      <c r="D186" s="147" t="s">
        <v>11</v>
      </c>
      <c r="E186" s="147">
        <v>192058</v>
      </c>
      <c r="F186" s="147"/>
      <c r="G186" s="164" t="s">
        <v>14232</v>
      </c>
      <c r="H186" s="150">
        <v>7.29</v>
      </c>
      <c r="I186" s="150">
        <v>0</v>
      </c>
      <c r="J186" s="150">
        <v>7.29</v>
      </c>
      <c r="K186" s="150">
        <v>50.009399999999999</v>
      </c>
      <c r="L186" s="150">
        <v>0</v>
      </c>
      <c r="M186" s="150">
        <v>50.009399999999999</v>
      </c>
      <c r="N186" s="151" t="s">
        <v>1388</v>
      </c>
    </row>
    <row r="187" spans="1:14" ht="69.95" customHeight="1">
      <c r="A187" s="147">
        <v>514</v>
      </c>
      <c r="B187" s="148" t="s">
        <v>215</v>
      </c>
      <c r="C187" s="149">
        <v>42517</v>
      </c>
      <c r="D187" s="147" t="s">
        <v>11</v>
      </c>
      <c r="E187" s="147">
        <v>194658</v>
      </c>
      <c r="F187" s="147"/>
      <c r="G187" s="164" t="s">
        <v>14332</v>
      </c>
      <c r="H187" s="150">
        <v>7.29</v>
      </c>
      <c r="I187" s="150">
        <v>0</v>
      </c>
      <c r="J187" s="150">
        <v>7.29</v>
      </c>
      <c r="K187" s="150">
        <v>50.009399999999999</v>
      </c>
      <c r="L187" s="150">
        <v>0</v>
      </c>
      <c r="M187" s="150">
        <v>50.009399999999999</v>
      </c>
      <c r="N187" s="151" t="s">
        <v>1388</v>
      </c>
    </row>
    <row r="188" spans="1:14" ht="69.95" customHeight="1">
      <c r="A188" s="147">
        <v>514</v>
      </c>
      <c r="B188" s="148" t="s">
        <v>215</v>
      </c>
      <c r="C188" s="149">
        <v>42517</v>
      </c>
      <c r="D188" s="147" t="s">
        <v>11</v>
      </c>
      <c r="E188" s="147">
        <v>194659</v>
      </c>
      <c r="F188" s="147"/>
      <c r="G188" s="164" t="s">
        <v>14333</v>
      </c>
      <c r="H188" s="150">
        <v>7.29</v>
      </c>
      <c r="I188" s="150">
        <v>0</v>
      </c>
      <c r="J188" s="150">
        <v>7.29</v>
      </c>
      <c r="K188" s="150">
        <v>50.009399999999999</v>
      </c>
      <c r="L188" s="150">
        <v>0</v>
      </c>
      <c r="M188" s="150">
        <v>50.009399999999999</v>
      </c>
      <c r="N188" s="151" t="s">
        <v>1388</v>
      </c>
    </row>
    <row r="189" spans="1:14" ht="69.95" customHeight="1">
      <c r="A189" s="147">
        <v>514</v>
      </c>
      <c r="B189" s="148" t="s">
        <v>215</v>
      </c>
      <c r="C189" s="149">
        <v>42586</v>
      </c>
      <c r="D189" s="147" t="s">
        <v>6</v>
      </c>
      <c r="E189" s="147">
        <v>240271</v>
      </c>
      <c r="F189" s="147"/>
      <c r="G189" s="164" t="s">
        <v>14421</v>
      </c>
      <c r="H189" s="150">
        <v>0</v>
      </c>
      <c r="I189" s="150">
        <v>483000</v>
      </c>
      <c r="J189" s="150">
        <v>483000</v>
      </c>
      <c r="K189" s="150">
        <v>0</v>
      </c>
      <c r="L189" s="150">
        <v>3313380</v>
      </c>
      <c r="M189" s="150">
        <v>3313380</v>
      </c>
      <c r="N189" s="151" t="s">
        <v>1388</v>
      </c>
    </row>
    <row r="190" spans="1:14" ht="69.95" customHeight="1">
      <c r="A190" s="147">
        <v>514</v>
      </c>
      <c r="B190" s="148" t="s">
        <v>215</v>
      </c>
      <c r="C190" s="149">
        <v>42586</v>
      </c>
      <c r="D190" s="147" t="s">
        <v>11</v>
      </c>
      <c r="E190" s="147">
        <v>240271</v>
      </c>
      <c r="F190" s="147"/>
      <c r="G190" s="164" t="s">
        <v>14422</v>
      </c>
      <c r="H190" s="150">
        <v>7.29</v>
      </c>
      <c r="I190" s="150">
        <v>0</v>
      </c>
      <c r="J190" s="150">
        <v>7.29</v>
      </c>
      <c r="K190" s="150">
        <v>50.009399999999999</v>
      </c>
      <c r="L190" s="150">
        <v>0</v>
      </c>
      <c r="M190" s="150">
        <v>50.009399999999999</v>
      </c>
      <c r="N190" s="151" t="s">
        <v>1388</v>
      </c>
    </row>
    <row r="191" spans="1:14" ht="69.95" customHeight="1">
      <c r="A191" s="147">
        <v>514</v>
      </c>
      <c r="B191" s="148" t="s">
        <v>215</v>
      </c>
      <c r="C191" s="149">
        <v>42598</v>
      </c>
      <c r="D191" s="147" t="s">
        <v>1366</v>
      </c>
      <c r="E191" s="147">
        <v>733594</v>
      </c>
      <c r="F191" s="147"/>
      <c r="G191" s="164" t="s">
        <v>14474</v>
      </c>
      <c r="H191" s="150">
        <v>0</v>
      </c>
      <c r="I191" s="150">
        <v>459827</v>
      </c>
      <c r="J191" s="150">
        <v>459827</v>
      </c>
      <c r="K191" s="150">
        <v>0</v>
      </c>
      <c r="L191" s="150">
        <v>3154413.22</v>
      </c>
      <c r="M191" s="150">
        <v>3154413.22</v>
      </c>
      <c r="N191" s="151" t="s">
        <v>1388</v>
      </c>
    </row>
    <row r="192" spans="1:14" ht="69.95" customHeight="1">
      <c r="A192" s="147">
        <v>514</v>
      </c>
      <c r="B192" s="148" t="s">
        <v>215</v>
      </c>
      <c r="C192" s="149">
        <v>42397</v>
      </c>
      <c r="D192" s="147" t="s">
        <v>13</v>
      </c>
      <c r="E192" s="147">
        <v>840023</v>
      </c>
      <c r="F192" s="147"/>
      <c r="G192" s="164" t="s">
        <v>13975</v>
      </c>
      <c r="H192" s="150">
        <v>61477.26</v>
      </c>
      <c r="I192" s="150">
        <v>0</v>
      </c>
      <c r="J192" s="150">
        <v>61477.26</v>
      </c>
      <c r="K192" s="150">
        <v>421734.00360000005</v>
      </c>
      <c r="L192" s="150">
        <v>0</v>
      </c>
      <c r="M192" s="150">
        <v>421734.00360000005</v>
      </c>
      <c r="N192" s="151" t="s">
        <v>1388</v>
      </c>
    </row>
    <row r="193" spans="1:14" ht="69.95" customHeight="1">
      <c r="A193" s="147">
        <v>514</v>
      </c>
      <c r="B193" s="148" t="s">
        <v>215</v>
      </c>
      <c r="C193" s="149">
        <v>42430</v>
      </c>
      <c r="D193" s="147" t="s">
        <v>13</v>
      </c>
      <c r="E193" s="147">
        <v>843564</v>
      </c>
      <c r="F193" s="147"/>
      <c r="G193" s="164" t="s">
        <v>14063</v>
      </c>
      <c r="H193" s="150">
        <v>100440</v>
      </c>
      <c r="I193" s="150">
        <v>0</v>
      </c>
      <c r="J193" s="150">
        <v>100440</v>
      </c>
      <c r="K193" s="150">
        <v>689018.4</v>
      </c>
      <c r="L193" s="150">
        <v>0</v>
      </c>
      <c r="M193" s="150">
        <v>689018.4</v>
      </c>
      <c r="N193" s="151" t="s">
        <v>1388</v>
      </c>
    </row>
    <row r="194" spans="1:14" ht="69.95" customHeight="1">
      <c r="A194" s="147">
        <v>514</v>
      </c>
      <c r="B194" s="148" t="s">
        <v>215</v>
      </c>
      <c r="C194" s="149">
        <v>42438</v>
      </c>
      <c r="D194" s="147" t="s">
        <v>13</v>
      </c>
      <c r="E194" s="147">
        <v>844211</v>
      </c>
      <c r="F194" s="147"/>
      <c r="G194" s="164" t="s">
        <v>14096</v>
      </c>
      <c r="H194" s="150">
        <v>169248.73</v>
      </c>
      <c r="I194" s="150">
        <v>0</v>
      </c>
      <c r="J194" s="150">
        <v>169248.73</v>
      </c>
      <c r="K194" s="150">
        <v>1161046.2878</v>
      </c>
      <c r="L194" s="150">
        <v>0</v>
      </c>
      <c r="M194" s="150">
        <v>1161046.2878</v>
      </c>
      <c r="N194" s="151" t="s">
        <v>1388</v>
      </c>
    </row>
    <row r="195" spans="1:14" ht="69.95" customHeight="1">
      <c r="A195" s="147">
        <v>514</v>
      </c>
      <c r="B195" s="148" t="s">
        <v>215</v>
      </c>
      <c r="C195" s="149">
        <v>42556</v>
      </c>
      <c r="D195" s="147" t="s">
        <v>6</v>
      </c>
      <c r="E195" s="147">
        <v>856871</v>
      </c>
      <c r="F195" s="147"/>
      <c r="G195" s="164" t="s">
        <v>14343</v>
      </c>
      <c r="H195" s="150">
        <v>0</v>
      </c>
      <c r="I195" s="150">
        <v>34.980000000000004</v>
      </c>
      <c r="J195" s="150">
        <v>34.980000000000004</v>
      </c>
      <c r="K195" s="150">
        <v>0</v>
      </c>
      <c r="L195" s="150">
        <v>239.96280000000004</v>
      </c>
      <c r="M195" s="150">
        <v>239.96280000000004</v>
      </c>
      <c r="N195" s="151" t="s">
        <v>1388</v>
      </c>
    </row>
    <row r="196" spans="1:14" ht="69.95" customHeight="1">
      <c r="A196" s="147">
        <v>514</v>
      </c>
      <c r="B196" s="148" t="s">
        <v>215</v>
      </c>
      <c r="C196" s="149">
        <v>42627</v>
      </c>
      <c r="D196" s="147" t="s">
        <v>6</v>
      </c>
      <c r="E196" s="147">
        <v>863673</v>
      </c>
      <c r="F196" s="147"/>
      <c r="G196" s="164" t="s">
        <v>14532</v>
      </c>
      <c r="H196" s="150">
        <v>0</v>
      </c>
      <c r="I196" s="150">
        <v>30000</v>
      </c>
      <c r="J196" s="150">
        <v>30000</v>
      </c>
      <c r="K196" s="150">
        <v>0</v>
      </c>
      <c r="L196" s="150">
        <v>205800</v>
      </c>
      <c r="M196" s="150">
        <v>205800</v>
      </c>
      <c r="N196" s="151" t="s">
        <v>1388</v>
      </c>
    </row>
    <row r="197" spans="1:14" ht="69.95" customHeight="1">
      <c r="A197" s="147">
        <v>514</v>
      </c>
      <c r="B197" s="148" t="s">
        <v>215</v>
      </c>
      <c r="C197" s="149">
        <v>42627</v>
      </c>
      <c r="D197" s="147" t="s">
        <v>13</v>
      </c>
      <c r="E197" s="147">
        <v>863673</v>
      </c>
      <c r="F197" s="147"/>
      <c r="G197" s="164" t="s">
        <v>14533</v>
      </c>
      <c r="H197" s="150">
        <v>30000</v>
      </c>
      <c r="I197" s="150">
        <v>0</v>
      </c>
      <c r="J197" s="150">
        <v>30000</v>
      </c>
      <c r="K197" s="150">
        <v>205800</v>
      </c>
      <c r="L197" s="150">
        <v>0</v>
      </c>
      <c r="M197" s="150">
        <v>205800</v>
      </c>
      <c r="N197" s="151" t="s">
        <v>1388</v>
      </c>
    </row>
    <row r="198" spans="1:14" ht="69.95" customHeight="1">
      <c r="A198" s="147">
        <v>514</v>
      </c>
      <c r="B198" s="148" t="s">
        <v>215</v>
      </c>
      <c r="C198" s="149">
        <v>42396</v>
      </c>
      <c r="D198" s="147" t="s">
        <v>3</v>
      </c>
      <c r="E198" s="147">
        <v>1344766</v>
      </c>
      <c r="F198" s="147"/>
      <c r="G198" s="164" t="s">
        <v>13972</v>
      </c>
      <c r="H198" s="150">
        <v>0</v>
      </c>
      <c r="I198" s="150">
        <v>40.82</v>
      </c>
      <c r="J198" s="150">
        <v>40.82</v>
      </c>
      <c r="K198" s="150">
        <v>0</v>
      </c>
      <c r="L198" s="150">
        <v>280.02520000000004</v>
      </c>
      <c r="M198" s="150">
        <v>280.02520000000004</v>
      </c>
      <c r="N198" s="151" t="s">
        <v>1388</v>
      </c>
    </row>
    <row r="199" spans="1:14" ht="69.95" customHeight="1">
      <c r="A199" s="147">
        <v>585</v>
      </c>
      <c r="B199" s="148" t="s">
        <v>235</v>
      </c>
      <c r="C199" s="149">
        <v>42632</v>
      </c>
      <c r="D199" s="147" t="s">
        <v>6</v>
      </c>
      <c r="E199" s="147">
        <v>864012</v>
      </c>
      <c r="F199" s="147"/>
      <c r="G199" s="164" t="s">
        <v>14547</v>
      </c>
      <c r="H199" s="150">
        <v>0</v>
      </c>
      <c r="I199" s="150">
        <v>24799.97</v>
      </c>
      <c r="J199" s="150">
        <v>24799.97</v>
      </c>
      <c r="K199" s="150">
        <v>0</v>
      </c>
      <c r="L199" s="150">
        <v>170127.7942</v>
      </c>
      <c r="M199" s="150">
        <v>170127.7942</v>
      </c>
      <c r="N199" s="151" t="s">
        <v>1388</v>
      </c>
    </row>
    <row r="200" spans="1:14" ht="69.95" customHeight="1">
      <c r="A200" s="147">
        <v>590</v>
      </c>
      <c r="B200" s="148" t="s">
        <v>14285</v>
      </c>
      <c r="C200" s="149">
        <v>42507</v>
      </c>
      <c r="D200" s="147" t="s">
        <v>3</v>
      </c>
      <c r="E200" s="147">
        <v>1379664</v>
      </c>
      <c r="F200" s="147"/>
      <c r="G200" s="164" t="s">
        <v>14286</v>
      </c>
      <c r="H200" s="150">
        <v>0</v>
      </c>
      <c r="I200" s="150">
        <v>4873.45</v>
      </c>
      <c r="J200" s="150">
        <v>4873.45</v>
      </c>
      <c r="K200" s="150">
        <v>0</v>
      </c>
      <c r="L200" s="150">
        <v>33431.866999999998</v>
      </c>
      <c r="M200" s="150">
        <v>33431.866999999998</v>
      </c>
      <c r="N200" s="151" t="s">
        <v>1388</v>
      </c>
    </row>
    <row r="201" spans="1:14" ht="69.95" customHeight="1">
      <c r="A201" s="147">
        <v>592</v>
      </c>
      <c r="B201" s="148" t="s">
        <v>14441</v>
      </c>
      <c r="C201" s="149">
        <v>42593</v>
      </c>
      <c r="D201" s="147" t="s">
        <v>3</v>
      </c>
      <c r="E201" s="147">
        <v>1407166</v>
      </c>
      <c r="F201" s="147"/>
      <c r="G201" s="164" t="s">
        <v>14442</v>
      </c>
      <c r="H201" s="150">
        <v>0</v>
      </c>
      <c r="I201" s="150">
        <v>2300</v>
      </c>
      <c r="J201" s="150">
        <v>2300</v>
      </c>
      <c r="K201" s="150">
        <v>0</v>
      </c>
      <c r="L201" s="150">
        <v>15778</v>
      </c>
      <c r="M201" s="150">
        <v>15778</v>
      </c>
      <c r="N201" s="151" t="s">
        <v>1388</v>
      </c>
    </row>
    <row r="202" spans="1:14" ht="69.95" customHeight="1">
      <c r="A202" s="147">
        <v>592</v>
      </c>
      <c r="B202" s="148" t="s">
        <v>14441</v>
      </c>
      <c r="C202" s="149">
        <v>42598</v>
      </c>
      <c r="D202" s="147" t="s">
        <v>3</v>
      </c>
      <c r="E202" s="147">
        <v>1408696</v>
      </c>
      <c r="F202" s="147"/>
      <c r="G202" s="164" t="s">
        <v>14475</v>
      </c>
      <c r="H202" s="150">
        <v>0</v>
      </c>
      <c r="I202" s="150">
        <v>1600</v>
      </c>
      <c r="J202" s="150">
        <v>1600</v>
      </c>
      <c r="K202" s="150">
        <v>0</v>
      </c>
      <c r="L202" s="150">
        <v>10976</v>
      </c>
      <c r="M202" s="150">
        <v>10976</v>
      </c>
      <c r="N202" s="151" t="s">
        <v>1388</v>
      </c>
    </row>
    <row r="203" spans="1:14" ht="69.95" customHeight="1">
      <c r="A203" s="147">
        <v>592</v>
      </c>
      <c r="B203" s="148" t="s">
        <v>14441</v>
      </c>
      <c r="C203" s="149">
        <v>42604</v>
      </c>
      <c r="D203" s="147" t="s">
        <v>3</v>
      </c>
      <c r="E203" s="147">
        <v>1410848</v>
      </c>
      <c r="F203" s="147"/>
      <c r="G203" s="164" t="s">
        <v>14475</v>
      </c>
      <c r="H203" s="150">
        <v>0</v>
      </c>
      <c r="I203" s="150">
        <v>1200</v>
      </c>
      <c r="J203" s="150">
        <v>1200</v>
      </c>
      <c r="K203" s="150">
        <v>0</v>
      </c>
      <c r="L203" s="150">
        <v>8232</v>
      </c>
      <c r="M203" s="150">
        <v>8232</v>
      </c>
      <c r="N203" s="151" t="s">
        <v>1388</v>
      </c>
    </row>
    <row r="204" spans="1:14" ht="69.95" customHeight="1">
      <c r="A204" s="147">
        <v>592</v>
      </c>
      <c r="B204" s="148" t="s">
        <v>14519</v>
      </c>
      <c r="C204" s="149">
        <v>42622</v>
      </c>
      <c r="D204" s="147" t="s">
        <v>3</v>
      </c>
      <c r="E204" s="147">
        <v>1417883</v>
      </c>
      <c r="F204" s="147"/>
      <c r="G204" s="164" t="s">
        <v>14520</v>
      </c>
      <c r="H204" s="150">
        <v>0</v>
      </c>
      <c r="I204" s="150">
        <v>5778.03</v>
      </c>
      <c r="J204" s="150">
        <v>5778.03</v>
      </c>
      <c r="K204" s="150">
        <v>0</v>
      </c>
      <c r="L204" s="150">
        <v>39637.285799999998</v>
      </c>
      <c r="M204" s="150">
        <v>39637.285799999998</v>
      </c>
      <c r="N204" s="151" t="s">
        <v>1388</v>
      </c>
    </row>
    <row r="205" spans="1:14" ht="69.95" customHeight="1">
      <c r="A205" s="147" t="s">
        <v>633</v>
      </c>
      <c r="B205" s="148" t="s">
        <v>77</v>
      </c>
      <c r="C205" s="149">
        <v>42606</v>
      </c>
      <c r="D205" s="147" t="s">
        <v>6</v>
      </c>
      <c r="E205" s="147">
        <v>508</v>
      </c>
      <c r="F205" s="147"/>
      <c r="G205" s="164" t="s">
        <v>14494</v>
      </c>
      <c r="H205" s="150">
        <v>0</v>
      </c>
      <c r="I205" s="150">
        <v>61.06</v>
      </c>
      <c r="J205" s="150">
        <v>61.06</v>
      </c>
      <c r="K205" s="150">
        <v>0</v>
      </c>
      <c r="L205" s="150">
        <v>418.87160000000006</v>
      </c>
      <c r="M205" s="150">
        <v>418.87160000000006</v>
      </c>
      <c r="N205" s="151" t="s">
        <v>1388</v>
      </c>
    </row>
    <row r="206" spans="1:14" ht="69.95" customHeight="1">
      <c r="A206" s="147" t="s">
        <v>633</v>
      </c>
      <c r="B206" s="148" t="s">
        <v>77</v>
      </c>
      <c r="C206" s="149">
        <v>42375</v>
      </c>
      <c r="D206" s="147" t="s">
        <v>23</v>
      </c>
      <c r="E206" s="147">
        <v>15561</v>
      </c>
      <c r="F206" s="147"/>
      <c r="G206" s="164" t="s">
        <v>13929</v>
      </c>
      <c r="H206" s="150">
        <v>0</v>
      </c>
      <c r="I206" s="150">
        <v>0</v>
      </c>
      <c r="J206" s="150">
        <v>0</v>
      </c>
      <c r="K206" s="150">
        <v>0.03</v>
      </c>
      <c r="L206" s="150">
        <v>0</v>
      </c>
      <c r="M206" s="150">
        <v>0.03</v>
      </c>
      <c r="N206" s="151" t="s">
        <v>1388</v>
      </c>
    </row>
    <row r="207" spans="1:14" ht="69.95" customHeight="1">
      <c r="A207" s="147" t="s">
        <v>633</v>
      </c>
      <c r="B207" s="148" t="s">
        <v>77</v>
      </c>
      <c r="C207" s="149">
        <v>42412</v>
      </c>
      <c r="D207" s="147" t="s">
        <v>23</v>
      </c>
      <c r="E207" s="147">
        <v>15645</v>
      </c>
      <c r="F207" s="147"/>
      <c r="G207" s="164" t="s">
        <v>14001</v>
      </c>
      <c r="H207" s="150">
        <v>0</v>
      </c>
      <c r="I207" s="150">
        <v>0</v>
      </c>
      <c r="J207" s="150">
        <v>0</v>
      </c>
      <c r="K207" s="150">
        <v>0</v>
      </c>
      <c r="L207" s="150">
        <v>0.01</v>
      </c>
      <c r="M207" s="150">
        <v>0.01</v>
      </c>
      <c r="N207" s="151" t="s">
        <v>1388</v>
      </c>
    </row>
    <row r="208" spans="1:14" ht="69.95" customHeight="1">
      <c r="A208" s="147" t="s">
        <v>633</v>
      </c>
      <c r="B208" s="148" t="s">
        <v>77</v>
      </c>
      <c r="C208" s="149">
        <v>42430</v>
      </c>
      <c r="D208" s="147" t="s">
        <v>23</v>
      </c>
      <c r="E208" s="147">
        <v>15686</v>
      </c>
      <c r="F208" s="147"/>
      <c r="G208" s="164" t="s">
        <v>14062</v>
      </c>
      <c r="H208" s="150">
        <v>0</v>
      </c>
      <c r="I208" s="150">
        <v>0</v>
      </c>
      <c r="J208" s="150">
        <v>0</v>
      </c>
      <c r="K208" s="150">
        <v>0</v>
      </c>
      <c r="L208" s="150">
        <v>0.01</v>
      </c>
      <c r="M208" s="150">
        <v>0.01</v>
      </c>
      <c r="N208" s="151" t="s">
        <v>1388</v>
      </c>
    </row>
    <row r="209" spans="1:14" ht="69.95" customHeight="1">
      <c r="A209" s="147" t="s">
        <v>633</v>
      </c>
      <c r="B209" s="148" t="s">
        <v>77</v>
      </c>
      <c r="C209" s="149">
        <v>42453</v>
      </c>
      <c r="D209" s="147" t="s">
        <v>23</v>
      </c>
      <c r="E209" s="147">
        <v>15741</v>
      </c>
      <c r="F209" s="147"/>
      <c r="G209" s="164" t="s">
        <v>14151</v>
      </c>
      <c r="H209" s="150">
        <v>0</v>
      </c>
      <c r="I209" s="150">
        <v>0</v>
      </c>
      <c r="J209" s="150">
        <v>0</v>
      </c>
      <c r="K209" s="150">
        <v>0</v>
      </c>
      <c r="L209" s="150">
        <v>0.06</v>
      </c>
      <c r="M209" s="150">
        <v>0.06</v>
      </c>
      <c r="N209" s="151" t="s">
        <v>1388</v>
      </c>
    </row>
    <row r="210" spans="1:14" ht="69.95" customHeight="1">
      <c r="A210" s="147" t="s">
        <v>633</v>
      </c>
      <c r="B210" s="148" t="s">
        <v>77</v>
      </c>
      <c r="C210" s="149">
        <v>42480</v>
      </c>
      <c r="D210" s="147" t="s">
        <v>23</v>
      </c>
      <c r="E210" s="147">
        <v>15803</v>
      </c>
      <c r="F210" s="147"/>
      <c r="G210" s="164" t="s">
        <v>14213</v>
      </c>
      <c r="H210" s="150">
        <v>0</v>
      </c>
      <c r="I210" s="150">
        <v>0</v>
      </c>
      <c r="J210" s="150">
        <v>0</v>
      </c>
      <c r="K210" s="150">
        <v>0.03</v>
      </c>
      <c r="L210" s="150">
        <v>0</v>
      </c>
      <c r="M210" s="150">
        <v>0.03</v>
      </c>
      <c r="N210" s="151" t="s">
        <v>1388</v>
      </c>
    </row>
    <row r="211" spans="1:14" ht="69.95" customHeight="1">
      <c r="A211" s="147" t="s">
        <v>633</v>
      </c>
      <c r="B211" s="148" t="s">
        <v>77</v>
      </c>
      <c r="C211" s="149">
        <v>42495</v>
      </c>
      <c r="D211" s="147" t="s">
        <v>23</v>
      </c>
      <c r="E211" s="147">
        <v>15836</v>
      </c>
      <c r="F211" s="147"/>
      <c r="G211" s="164" t="s">
        <v>14252</v>
      </c>
      <c r="H211" s="150">
        <v>0</v>
      </c>
      <c r="I211" s="150">
        <v>0</v>
      </c>
      <c r="J211" s="150">
        <v>0</v>
      </c>
      <c r="K211" s="150">
        <v>0.02</v>
      </c>
      <c r="L211" s="150">
        <v>0</v>
      </c>
      <c r="M211" s="150">
        <v>0.02</v>
      </c>
      <c r="N211" s="151" t="s">
        <v>1388</v>
      </c>
    </row>
    <row r="212" spans="1:14" ht="69.95" customHeight="1">
      <c r="A212" s="147" t="s">
        <v>633</v>
      </c>
      <c r="B212" s="148" t="s">
        <v>77</v>
      </c>
      <c r="C212" s="149">
        <v>42508</v>
      </c>
      <c r="D212" s="147" t="s">
        <v>23</v>
      </c>
      <c r="E212" s="147">
        <v>15870</v>
      </c>
      <c r="F212" s="147"/>
      <c r="G212" s="164" t="s">
        <v>14290</v>
      </c>
      <c r="H212" s="150">
        <v>0</v>
      </c>
      <c r="I212" s="150">
        <v>0</v>
      </c>
      <c r="J212" s="150">
        <v>0</v>
      </c>
      <c r="K212" s="150">
        <v>0</v>
      </c>
      <c r="L212" s="150">
        <v>0.01</v>
      </c>
      <c r="M212" s="150">
        <v>0.01</v>
      </c>
      <c r="N212" s="151" t="s">
        <v>1388</v>
      </c>
    </row>
    <row r="213" spans="1:14" ht="69.95" customHeight="1">
      <c r="A213" s="147" t="s">
        <v>633</v>
      </c>
      <c r="B213" s="148" t="s">
        <v>77</v>
      </c>
      <c r="C213" s="149">
        <v>42522</v>
      </c>
      <c r="D213" s="147" t="s">
        <v>23</v>
      </c>
      <c r="E213" s="147">
        <v>15905</v>
      </c>
      <c r="F213" s="147"/>
      <c r="G213" s="164" t="s">
        <v>14625</v>
      </c>
      <c r="H213" s="150">
        <v>0</v>
      </c>
      <c r="I213" s="150">
        <v>0</v>
      </c>
      <c r="J213" s="150">
        <v>0</v>
      </c>
      <c r="K213" s="150">
        <v>0.02</v>
      </c>
      <c r="L213" s="150">
        <v>0</v>
      </c>
      <c r="M213" s="150">
        <v>0.02</v>
      </c>
      <c r="N213" s="151" t="s">
        <v>1388</v>
      </c>
    </row>
    <row r="214" spans="1:14" ht="69.95" customHeight="1">
      <c r="A214" s="147" t="s">
        <v>633</v>
      </c>
      <c r="B214" s="148" t="s">
        <v>77</v>
      </c>
      <c r="C214" s="149">
        <v>42556</v>
      </c>
      <c r="D214" s="147" t="s">
        <v>23</v>
      </c>
      <c r="E214" s="147">
        <v>15987</v>
      </c>
      <c r="F214" s="147"/>
      <c r="G214" s="164" t="s">
        <v>14344</v>
      </c>
      <c r="H214" s="150">
        <v>0</v>
      </c>
      <c r="I214" s="150">
        <v>0</v>
      </c>
      <c r="J214" s="150">
        <v>0</v>
      </c>
      <c r="K214" s="150">
        <v>0</v>
      </c>
      <c r="L214" s="150">
        <v>0.02</v>
      </c>
      <c r="M214" s="150">
        <v>0.02</v>
      </c>
      <c r="N214" s="151" t="s">
        <v>1388</v>
      </c>
    </row>
    <row r="215" spans="1:14" ht="69.95" customHeight="1">
      <c r="A215" s="147" t="s">
        <v>633</v>
      </c>
      <c r="B215" s="148" t="s">
        <v>77</v>
      </c>
      <c r="C215" s="149">
        <v>42591</v>
      </c>
      <c r="D215" s="147" t="s">
        <v>1366</v>
      </c>
      <c r="E215" s="147">
        <v>16071</v>
      </c>
      <c r="F215" s="147"/>
      <c r="G215" s="164" t="s">
        <v>14431</v>
      </c>
      <c r="H215" s="150">
        <v>0</v>
      </c>
      <c r="I215" s="150">
        <v>0</v>
      </c>
      <c r="J215" s="150">
        <v>0</v>
      </c>
      <c r="K215" s="150">
        <v>0</v>
      </c>
      <c r="L215" s="150">
        <v>0</v>
      </c>
      <c r="M215" s="150">
        <v>0</v>
      </c>
      <c r="N215" s="151" t="s">
        <v>1388</v>
      </c>
    </row>
    <row r="216" spans="1:14" ht="69.95" customHeight="1">
      <c r="A216" s="147" t="s">
        <v>633</v>
      </c>
      <c r="B216" s="148" t="s">
        <v>77</v>
      </c>
      <c r="C216" s="149">
        <v>42607</v>
      </c>
      <c r="D216" s="147" t="s">
        <v>1366</v>
      </c>
      <c r="E216" s="147">
        <v>16111</v>
      </c>
      <c r="F216" s="147"/>
      <c r="G216" s="164" t="s">
        <v>14497</v>
      </c>
      <c r="H216" s="150">
        <v>0</v>
      </c>
      <c r="I216" s="150">
        <v>0</v>
      </c>
      <c r="J216" s="150">
        <v>0</v>
      </c>
      <c r="K216" s="150">
        <v>0</v>
      </c>
      <c r="L216" s="150">
        <v>0</v>
      </c>
      <c r="M216" s="150">
        <v>0</v>
      </c>
      <c r="N216" s="151" t="s">
        <v>1388</v>
      </c>
    </row>
    <row r="217" spans="1:14" ht="69.95" customHeight="1">
      <c r="A217" s="147" t="s">
        <v>633</v>
      </c>
      <c r="B217" s="148" t="s">
        <v>77</v>
      </c>
      <c r="C217" s="149">
        <v>42636</v>
      </c>
      <c r="D217" s="147" t="s">
        <v>1335</v>
      </c>
      <c r="E217" s="147">
        <v>67501</v>
      </c>
      <c r="F217" s="147"/>
      <c r="G217" s="164" t="s">
        <v>14578</v>
      </c>
      <c r="H217" s="150">
        <v>0</v>
      </c>
      <c r="I217" s="150">
        <v>612645.72</v>
      </c>
      <c r="J217" s="150">
        <v>612645.72</v>
      </c>
      <c r="K217" s="150">
        <v>0</v>
      </c>
      <c r="L217" s="150">
        <v>4202749.6392000001</v>
      </c>
      <c r="M217" s="150">
        <v>4202749.6392000001</v>
      </c>
      <c r="N217" s="151" t="s">
        <v>1388</v>
      </c>
    </row>
    <row r="218" spans="1:14" ht="69.95" customHeight="1">
      <c r="A218" s="147" t="s">
        <v>633</v>
      </c>
      <c r="B218" s="148" t="s">
        <v>77</v>
      </c>
      <c r="C218" s="149">
        <v>42639</v>
      </c>
      <c r="D218" s="147" t="s">
        <v>1335</v>
      </c>
      <c r="E218" s="147">
        <v>67522</v>
      </c>
      <c r="F218" s="147"/>
      <c r="G218" s="164" t="s">
        <v>14584</v>
      </c>
      <c r="H218" s="150">
        <v>0</v>
      </c>
      <c r="I218" s="150">
        <v>144919.88</v>
      </c>
      <c r="J218" s="150">
        <v>144919.88</v>
      </c>
      <c r="K218" s="150">
        <v>0</v>
      </c>
      <c r="L218" s="150">
        <v>994150.37680000009</v>
      </c>
      <c r="M218" s="150">
        <v>994150.37680000009</v>
      </c>
      <c r="N218" s="151" t="s">
        <v>1388</v>
      </c>
    </row>
    <row r="219" spans="1:14" ht="69.95" customHeight="1">
      <c r="A219" s="147" t="s">
        <v>633</v>
      </c>
      <c r="B219" s="148" t="s">
        <v>77</v>
      </c>
      <c r="C219" s="149">
        <v>42397</v>
      </c>
      <c r="D219" s="147" t="s">
        <v>6</v>
      </c>
      <c r="E219" s="147">
        <v>669164</v>
      </c>
      <c r="F219" s="147"/>
      <c r="G219" s="164" t="s">
        <v>13974</v>
      </c>
      <c r="H219" s="150">
        <v>0</v>
      </c>
      <c r="I219" s="150">
        <v>21557.77</v>
      </c>
      <c r="J219" s="150">
        <v>21557.77</v>
      </c>
      <c r="K219" s="150">
        <v>0</v>
      </c>
      <c r="L219" s="150">
        <v>147886.30220000001</v>
      </c>
      <c r="M219" s="150">
        <v>147886.30220000001</v>
      </c>
      <c r="N219" s="151" t="s">
        <v>1388</v>
      </c>
    </row>
    <row r="220" spans="1:14" ht="69.95" customHeight="1">
      <c r="A220" s="147" t="s">
        <v>633</v>
      </c>
      <c r="B220" s="148" t="s">
        <v>77</v>
      </c>
      <c r="C220" s="149">
        <v>42398</v>
      </c>
      <c r="D220" s="147" t="s">
        <v>6</v>
      </c>
      <c r="E220" s="147">
        <v>669317</v>
      </c>
      <c r="F220" s="147"/>
      <c r="G220" s="164" t="s">
        <v>13981</v>
      </c>
      <c r="H220" s="150">
        <v>0</v>
      </c>
      <c r="I220" s="150">
        <v>899.9</v>
      </c>
      <c r="J220" s="150">
        <v>899.9</v>
      </c>
      <c r="K220" s="150">
        <v>0</v>
      </c>
      <c r="L220" s="150">
        <v>6173.3140000000003</v>
      </c>
      <c r="M220" s="150">
        <v>6173.3140000000003</v>
      </c>
      <c r="N220" s="151" t="s">
        <v>1388</v>
      </c>
    </row>
    <row r="221" spans="1:14" ht="69.95" customHeight="1">
      <c r="A221" s="147" t="s">
        <v>633</v>
      </c>
      <c r="B221" s="148" t="s">
        <v>77</v>
      </c>
      <c r="C221" s="149">
        <v>42429</v>
      </c>
      <c r="D221" s="147" t="s">
        <v>6</v>
      </c>
      <c r="E221" s="147">
        <v>677914</v>
      </c>
      <c r="F221" s="147"/>
      <c r="G221" s="164" t="s">
        <v>14053</v>
      </c>
      <c r="H221" s="150">
        <v>0</v>
      </c>
      <c r="I221" s="150">
        <v>2450</v>
      </c>
      <c r="J221" s="150">
        <v>2450</v>
      </c>
      <c r="K221" s="150">
        <v>0</v>
      </c>
      <c r="L221" s="150">
        <v>16807</v>
      </c>
      <c r="M221" s="150">
        <v>16807</v>
      </c>
      <c r="N221" s="151" t="s">
        <v>1388</v>
      </c>
    </row>
    <row r="222" spans="1:14" ht="69.95" customHeight="1">
      <c r="A222" s="147" t="s">
        <v>633</v>
      </c>
      <c r="B222" s="148" t="s">
        <v>77</v>
      </c>
      <c r="C222" s="149">
        <v>42437</v>
      </c>
      <c r="D222" s="147" t="s">
        <v>6</v>
      </c>
      <c r="E222" s="147">
        <v>680426</v>
      </c>
      <c r="F222" s="147"/>
      <c r="G222" s="164" t="s">
        <v>14091</v>
      </c>
      <c r="H222" s="150">
        <v>0</v>
      </c>
      <c r="I222" s="150">
        <v>3250</v>
      </c>
      <c r="J222" s="150">
        <v>3250</v>
      </c>
      <c r="K222" s="150">
        <v>0</v>
      </c>
      <c r="L222" s="150">
        <v>22295</v>
      </c>
      <c r="M222" s="150">
        <v>22295</v>
      </c>
      <c r="N222" s="151" t="s">
        <v>1388</v>
      </c>
    </row>
    <row r="223" spans="1:14" ht="69.95" customHeight="1">
      <c r="A223" s="147" t="s">
        <v>633</v>
      </c>
      <c r="B223" s="148" t="s">
        <v>77</v>
      </c>
      <c r="C223" s="149">
        <v>42433</v>
      </c>
      <c r="D223" s="147" t="s">
        <v>21</v>
      </c>
      <c r="E223" s="147">
        <v>843784</v>
      </c>
      <c r="F223" s="147"/>
      <c r="G223" s="164" t="s">
        <v>14077</v>
      </c>
      <c r="H223" s="150">
        <v>0</v>
      </c>
      <c r="I223" s="150">
        <v>167.28</v>
      </c>
      <c r="J223" s="150">
        <v>167.28</v>
      </c>
      <c r="K223" s="150">
        <v>0</v>
      </c>
      <c r="L223" s="150">
        <v>1147.5408</v>
      </c>
      <c r="M223" s="150">
        <v>1147.5408</v>
      </c>
      <c r="N223" s="151" t="s">
        <v>1388</v>
      </c>
    </row>
    <row r="224" spans="1:14" ht="69.95" customHeight="1">
      <c r="A224" s="147" t="s">
        <v>633</v>
      </c>
      <c r="B224" s="148" t="s">
        <v>77</v>
      </c>
      <c r="C224" s="149">
        <v>42433</v>
      </c>
      <c r="D224" s="147" t="s">
        <v>11</v>
      </c>
      <c r="E224" s="147">
        <v>843886</v>
      </c>
      <c r="F224" s="147"/>
      <c r="G224" s="164" t="s">
        <v>14080</v>
      </c>
      <c r="H224" s="150">
        <v>7.29</v>
      </c>
      <c r="I224" s="150">
        <v>0</v>
      </c>
      <c r="J224" s="150">
        <v>7.29</v>
      </c>
      <c r="K224" s="150">
        <v>50.009399999999999</v>
      </c>
      <c r="L224" s="150">
        <v>0</v>
      </c>
      <c r="M224" s="150">
        <v>50.009399999999999</v>
      </c>
      <c r="N224" s="151" t="s">
        <v>1388</v>
      </c>
    </row>
    <row r="225" spans="1:14" ht="69.95" customHeight="1">
      <c r="A225" s="147" t="s">
        <v>633</v>
      </c>
      <c r="B225" s="148" t="s">
        <v>77</v>
      </c>
      <c r="C225" s="149">
        <v>42440</v>
      </c>
      <c r="D225" s="147" t="s">
        <v>6</v>
      </c>
      <c r="E225" s="147">
        <v>844679</v>
      </c>
      <c r="F225" s="147"/>
      <c r="G225" s="164" t="s">
        <v>2676</v>
      </c>
      <c r="H225" s="150">
        <v>0</v>
      </c>
      <c r="I225" s="150">
        <v>200000</v>
      </c>
      <c r="J225" s="150">
        <v>200000</v>
      </c>
      <c r="K225" s="150">
        <v>0</v>
      </c>
      <c r="L225" s="150">
        <v>1372000</v>
      </c>
      <c r="M225" s="150">
        <v>1372000</v>
      </c>
      <c r="N225" s="151" t="s">
        <v>1388</v>
      </c>
    </row>
    <row r="226" spans="1:14" ht="69.95" customHeight="1">
      <c r="A226" s="147" t="s">
        <v>633</v>
      </c>
      <c r="B226" s="148" t="s">
        <v>77</v>
      </c>
      <c r="C226" s="149">
        <v>42440</v>
      </c>
      <c r="D226" s="147" t="s">
        <v>13</v>
      </c>
      <c r="E226" s="147">
        <v>844679</v>
      </c>
      <c r="F226" s="147"/>
      <c r="G226" s="164" t="s">
        <v>14104</v>
      </c>
      <c r="H226" s="150">
        <v>200000</v>
      </c>
      <c r="I226" s="150">
        <v>0</v>
      </c>
      <c r="J226" s="150">
        <v>200000</v>
      </c>
      <c r="K226" s="150">
        <v>1372000</v>
      </c>
      <c r="L226" s="150">
        <v>0</v>
      </c>
      <c r="M226" s="150">
        <v>1372000</v>
      </c>
      <c r="N226" s="151" t="s">
        <v>1388</v>
      </c>
    </row>
    <row r="227" spans="1:14" ht="69.95" customHeight="1">
      <c r="A227" s="147" t="s">
        <v>633</v>
      </c>
      <c r="B227" s="148" t="s">
        <v>77</v>
      </c>
      <c r="C227" s="149">
        <v>42452</v>
      </c>
      <c r="D227" s="147" t="s">
        <v>13</v>
      </c>
      <c r="E227" s="147">
        <v>845750</v>
      </c>
      <c r="F227" s="147"/>
      <c r="G227" s="164" t="s">
        <v>14146</v>
      </c>
      <c r="H227" s="150">
        <v>44.53</v>
      </c>
      <c r="I227" s="150">
        <v>0</v>
      </c>
      <c r="J227" s="150">
        <v>44.53</v>
      </c>
      <c r="K227" s="150">
        <v>305.47580000000005</v>
      </c>
      <c r="L227" s="150">
        <v>0</v>
      </c>
      <c r="M227" s="150">
        <v>305.47580000000005</v>
      </c>
      <c r="N227" s="151" t="s">
        <v>1388</v>
      </c>
    </row>
    <row r="228" spans="1:14" ht="69.95" customHeight="1">
      <c r="A228" s="147" t="s">
        <v>633</v>
      </c>
      <c r="B228" s="148" t="s">
        <v>77</v>
      </c>
      <c r="C228" s="149">
        <v>42527</v>
      </c>
      <c r="D228" s="147" t="s">
        <v>649</v>
      </c>
      <c r="E228" s="147">
        <v>853724</v>
      </c>
      <c r="F228" s="147"/>
      <c r="G228" s="164" t="s">
        <v>14633</v>
      </c>
      <c r="H228" s="150">
        <v>0</v>
      </c>
      <c r="I228" s="150">
        <v>4.2300000000000004</v>
      </c>
      <c r="J228" s="150">
        <v>4.2300000000000004</v>
      </c>
      <c r="K228" s="150">
        <v>0</v>
      </c>
      <c r="L228" s="150">
        <v>29.017800000000005</v>
      </c>
      <c r="M228" s="150">
        <v>29.017800000000005</v>
      </c>
      <c r="N228" s="151" t="s">
        <v>1388</v>
      </c>
    </row>
    <row r="229" spans="1:14" ht="69.95" customHeight="1">
      <c r="A229" s="147" t="s">
        <v>633</v>
      </c>
      <c r="B229" s="148" t="s">
        <v>77</v>
      </c>
      <c r="C229" s="149">
        <v>42597</v>
      </c>
      <c r="D229" s="147" t="s">
        <v>6</v>
      </c>
      <c r="E229" s="147">
        <v>860856</v>
      </c>
      <c r="F229" s="147"/>
      <c r="G229" s="164" t="s">
        <v>14448</v>
      </c>
      <c r="H229" s="150">
        <v>0</v>
      </c>
      <c r="I229" s="150">
        <v>5.08</v>
      </c>
      <c r="J229" s="150">
        <v>5.08</v>
      </c>
      <c r="K229" s="150">
        <v>0</v>
      </c>
      <c r="L229" s="150">
        <v>34.848800000000004</v>
      </c>
      <c r="M229" s="150">
        <v>34.848800000000004</v>
      </c>
      <c r="N229" s="151" t="s">
        <v>1388</v>
      </c>
    </row>
    <row r="230" spans="1:14" ht="69.95" customHeight="1">
      <c r="A230" s="147" t="s">
        <v>633</v>
      </c>
      <c r="B230" s="148" t="s">
        <v>77</v>
      </c>
      <c r="C230" s="149">
        <v>42424</v>
      </c>
      <c r="D230" s="147" t="s">
        <v>3</v>
      </c>
      <c r="E230" s="147">
        <v>1353540</v>
      </c>
      <c r="F230" s="147"/>
      <c r="G230" s="164" t="s">
        <v>14047</v>
      </c>
      <c r="H230" s="150">
        <v>0</v>
      </c>
      <c r="I230" s="150">
        <v>5314.01</v>
      </c>
      <c r="J230" s="150">
        <v>5314.01</v>
      </c>
      <c r="K230" s="150">
        <v>0</v>
      </c>
      <c r="L230" s="150">
        <v>36454.1086</v>
      </c>
      <c r="M230" s="150">
        <v>36454.1086</v>
      </c>
      <c r="N230" s="151" t="s">
        <v>1388</v>
      </c>
    </row>
    <row r="231" spans="1:14" ht="69.95" customHeight="1">
      <c r="A231" s="147" t="s">
        <v>633</v>
      </c>
      <c r="B231" s="148" t="s">
        <v>77</v>
      </c>
      <c r="C231" s="149">
        <v>42438</v>
      </c>
      <c r="D231" s="147" t="s">
        <v>3</v>
      </c>
      <c r="E231" s="147">
        <v>1358024</v>
      </c>
      <c r="F231" s="147"/>
      <c r="G231" s="164" t="s">
        <v>14095</v>
      </c>
      <c r="H231" s="150">
        <v>0</v>
      </c>
      <c r="I231" s="150">
        <v>4607.4000000000005</v>
      </c>
      <c r="J231" s="150">
        <v>4607.4000000000005</v>
      </c>
      <c r="K231" s="150">
        <v>0</v>
      </c>
      <c r="L231" s="150">
        <v>31606.764000000006</v>
      </c>
      <c r="M231" s="150">
        <v>31606.764000000006</v>
      </c>
      <c r="N231" s="151" t="s">
        <v>1388</v>
      </c>
    </row>
    <row r="232" spans="1:14" ht="69.95" customHeight="1">
      <c r="A232" s="147" t="s">
        <v>633</v>
      </c>
      <c r="B232" s="148" t="s">
        <v>77</v>
      </c>
      <c r="C232" s="149">
        <v>42447</v>
      </c>
      <c r="D232" s="147" t="s">
        <v>3</v>
      </c>
      <c r="E232" s="147">
        <v>1361174</v>
      </c>
      <c r="F232" s="147"/>
      <c r="G232" s="164" t="s">
        <v>14119</v>
      </c>
      <c r="H232" s="150">
        <v>0</v>
      </c>
      <c r="I232" s="150">
        <v>1296.05</v>
      </c>
      <c r="J232" s="150">
        <v>1296.05</v>
      </c>
      <c r="K232" s="150">
        <v>0</v>
      </c>
      <c r="L232" s="150">
        <v>8890.9030000000002</v>
      </c>
      <c r="M232" s="150">
        <v>8890.9030000000002</v>
      </c>
      <c r="N232" s="151" t="s">
        <v>1388</v>
      </c>
    </row>
    <row r="233" spans="1:14" ht="69.95" customHeight="1">
      <c r="A233" s="147" t="s">
        <v>633</v>
      </c>
      <c r="B233" s="148" t="s">
        <v>77</v>
      </c>
      <c r="C233" s="149">
        <v>42459</v>
      </c>
      <c r="D233" s="147" t="s">
        <v>3</v>
      </c>
      <c r="E233" s="147">
        <v>1364347</v>
      </c>
      <c r="F233" s="147"/>
      <c r="G233" s="164" t="s">
        <v>14175</v>
      </c>
      <c r="H233" s="150">
        <v>0</v>
      </c>
      <c r="I233" s="150">
        <v>13546</v>
      </c>
      <c r="J233" s="150">
        <v>13546</v>
      </c>
      <c r="K233" s="150">
        <v>0</v>
      </c>
      <c r="L233" s="150">
        <v>92925.56</v>
      </c>
      <c r="M233" s="150">
        <v>92925.56</v>
      </c>
      <c r="N233" s="151" t="s">
        <v>1388</v>
      </c>
    </row>
    <row r="234" spans="1:14" ht="69.95" customHeight="1">
      <c r="A234" s="147" t="s">
        <v>633</v>
      </c>
      <c r="B234" s="148" t="s">
        <v>77</v>
      </c>
      <c r="C234" s="149">
        <v>42460</v>
      </c>
      <c r="D234" s="147" t="s">
        <v>3</v>
      </c>
      <c r="E234" s="147">
        <v>1364702</v>
      </c>
      <c r="F234" s="147"/>
      <c r="G234" s="164" t="s">
        <v>14177</v>
      </c>
      <c r="H234" s="150">
        <v>0</v>
      </c>
      <c r="I234" s="150">
        <v>5314.01</v>
      </c>
      <c r="J234" s="150">
        <v>5314.01</v>
      </c>
      <c r="K234" s="150">
        <v>0</v>
      </c>
      <c r="L234" s="150">
        <v>36454.1086</v>
      </c>
      <c r="M234" s="150">
        <v>36454.1086</v>
      </c>
      <c r="N234" s="151" t="s">
        <v>1388</v>
      </c>
    </row>
    <row r="235" spans="1:14" ht="69.95" customHeight="1">
      <c r="A235" s="147" t="s">
        <v>633</v>
      </c>
      <c r="B235" s="148" t="s">
        <v>77</v>
      </c>
      <c r="C235" s="149">
        <v>42488</v>
      </c>
      <c r="D235" s="147" t="s">
        <v>3</v>
      </c>
      <c r="E235" s="147">
        <v>1374080</v>
      </c>
      <c r="F235" s="147"/>
      <c r="G235" s="164" t="s">
        <v>14234</v>
      </c>
      <c r="H235" s="150">
        <v>0</v>
      </c>
      <c r="I235" s="150">
        <v>5314.01</v>
      </c>
      <c r="J235" s="150">
        <v>5314.01</v>
      </c>
      <c r="K235" s="150">
        <v>0</v>
      </c>
      <c r="L235" s="150">
        <v>36454.1086</v>
      </c>
      <c r="M235" s="150">
        <v>36454.1086</v>
      </c>
      <c r="N235" s="151" t="s">
        <v>1388</v>
      </c>
    </row>
    <row r="236" spans="1:14" ht="69.95" customHeight="1">
      <c r="A236" s="147" t="s">
        <v>633</v>
      </c>
      <c r="B236" s="148" t="s">
        <v>77</v>
      </c>
      <c r="C236" s="149">
        <v>42500</v>
      </c>
      <c r="D236" s="147" t="s">
        <v>3</v>
      </c>
      <c r="E236" s="147">
        <v>1377537</v>
      </c>
      <c r="F236" s="147"/>
      <c r="G236" s="164" t="s">
        <v>14256</v>
      </c>
      <c r="H236" s="150">
        <v>0</v>
      </c>
      <c r="I236" s="150">
        <v>3998.48</v>
      </c>
      <c r="J236" s="150">
        <v>3998.48</v>
      </c>
      <c r="K236" s="150">
        <v>0</v>
      </c>
      <c r="L236" s="150">
        <v>27429.572800000002</v>
      </c>
      <c r="M236" s="150">
        <v>27429.572800000002</v>
      </c>
      <c r="N236" s="151" t="s">
        <v>1388</v>
      </c>
    </row>
    <row r="237" spans="1:14" ht="69.95" customHeight="1">
      <c r="A237" s="147" t="s">
        <v>633</v>
      </c>
      <c r="B237" s="148" t="s">
        <v>77</v>
      </c>
      <c r="C237" s="149">
        <v>42517</v>
      </c>
      <c r="D237" s="147" t="s">
        <v>3</v>
      </c>
      <c r="E237" s="147">
        <v>1382568</v>
      </c>
      <c r="F237" s="147"/>
      <c r="G237" s="164" t="s">
        <v>14321</v>
      </c>
      <c r="H237" s="150">
        <v>0</v>
      </c>
      <c r="I237" s="150">
        <v>5314.01</v>
      </c>
      <c r="J237" s="150">
        <v>5314.01</v>
      </c>
      <c r="K237" s="150">
        <v>0</v>
      </c>
      <c r="L237" s="150">
        <v>36454.1086</v>
      </c>
      <c r="M237" s="150">
        <v>36454.1086</v>
      </c>
      <c r="N237" s="151" t="s">
        <v>1388</v>
      </c>
    </row>
    <row r="238" spans="1:14" ht="69.95" customHeight="1">
      <c r="A238" s="147" t="s">
        <v>633</v>
      </c>
      <c r="B238" s="148" t="s">
        <v>77</v>
      </c>
      <c r="C238" s="149">
        <v>42538</v>
      </c>
      <c r="D238" s="147" t="s">
        <v>3</v>
      </c>
      <c r="E238" s="147">
        <v>1390076</v>
      </c>
      <c r="F238" s="147"/>
      <c r="G238" s="164" t="s">
        <v>14685</v>
      </c>
      <c r="H238" s="150">
        <v>0</v>
      </c>
      <c r="I238" s="150">
        <v>3828.6</v>
      </c>
      <c r="J238" s="150">
        <v>3828.6</v>
      </c>
      <c r="K238" s="150">
        <v>0</v>
      </c>
      <c r="L238" s="150">
        <v>26264.196</v>
      </c>
      <c r="M238" s="150">
        <v>26264.196</v>
      </c>
      <c r="N238" s="151" t="s">
        <v>1388</v>
      </c>
    </row>
    <row r="239" spans="1:14" ht="69.95" customHeight="1">
      <c r="A239" s="147" t="s">
        <v>633</v>
      </c>
      <c r="B239" s="148" t="s">
        <v>77</v>
      </c>
      <c r="C239" s="149">
        <v>42551</v>
      </c>
      <c r="D239" s="147" t="s">
        <v>3</v>
      </c>
      <c r="E239" s="147">
        <v>1393747</v>
      </c>
      <c r="F239" s="147"/>
      <c r="G239" s="164" t="s">
        <v>14701</v>
      </c>
      <c r="H239" s="150">
        <v>0</v>
      </c>
      <c r="I239" s="150">
        <v>5314.01</v>
      </c>
      <c r="J239" s="150">
        <v>5314.01</v>
      </c>
      <c r="K239" s="150">
        <v>0</v>
      </c>
      <c r="L239" s="150">
        <v>36454.1086</v>
      </c>
      <c r="M239" s="150">
        <v>36454.1086</v>
      </c>
      <c r="N239" s="151" t="s">
        <v>1388</v>
      </c>
    </row>
    <row r="240" spans="1:14" ht="69.95" customHeight="1">
      <c r="A240" s="147" t="s">
        <v>633</v>
      </c>
      <c r="B240" s="148" t="s">
        <v>77</v>
      </c>
      <c r="C240" s="149">
        <v>42559</v>
      </c>
      <c r="D240" s="147" t="s">
        <v>3</v>
      </c>
      <c r="E240" s="147">
        <v>1396647</v>
      </c>
      <c r="F240" s="147"/>
      <c r="G240" s="164" t="s">
        <v>14353</v>
      </c>
      <c r="H240" s="150">
        <v>0</v>
      </c>
      <c r="I240" s="150">
        <v>13546</v>
      </c>
      <c r="J240" s="150">
        <v>13546</v>
      </c>
      <c r="K240" s="150">
        <v>0</v>
      </c>
      <c r="L240" s="150">
        <v>92925.56</v>
      </c>
      <c r="M240" s="150">
        <v>92925.56</v>
      </c>
      <c r="N240" s="151" t="s">
        <v>1388</v>
      </c>
    </row>
    <row r="241" spans="1:14" ht="69.95" customHeight="1">
      <c r="A241" s="147" t="s">
        <v>633</v>
      </c>
      <c r="B241" s="148" t="s">
        <v>77</v>
      </c>
      <c r="C241" s="149">
        <v>42578</v>
      </c>
      <c r="D241" s="147" t="s">
        <v>3</v>
      </c>
      <c r="E241" s="147">
        <v>1401953</v>
      </c>
      <c r="F241" s="147"/>
      <c r="G241" s="164" t="s">
        <v>14394</v>
      </c>
      <c r="H241" s="150">
        <v>0</v>
      </c>
      <c r="I241" s="150">
        <v>3500</v>
      </c>
      <c r="J241" s="150">
        <v>3500</v>
      </c>
      <c r="K241" s="150">
        <v>0</v>
      </c>
      <c r="L241" s="150">
        <v>24010</v>
      </c>
      <c r="M241" s="150">
        <v>24010</v>
      </c>
      <c r="N241" s="151" t="s">
        <v>1388</v>
      </c>
    </row>
    <row r="242" spans="1:14" ht="69.95" customHeight="1">
      <c r="A242" s="147" t="s">
        <v>633</v>
      </c>
      <c r="B242" s="148" t="s">
        <v>77</v>
      </c>
      <c r="C242" s="149">
        <v>42580</v>
      </c>
      <c r="D242" s="147" t="s">
        <v>3</v>
      </c>
      <c r="E242" s="147">
        <v>1402694</v>
      </c>
      <c r="F242" s="147"/>
      <c r="G242" s="164" t="s">
        <v>14408</v>
      </c>
      <c r="H242" s="150">
        <v>0</v>
      </c>
      <c r="I242" s="150">
        <v>5314.01</v>
      </c>
      <c r="J242" s="150">
        <v>5314.01</v>
      </c>
      <c r="K242" s="150">
        <v>0</v>
      </c>
      <c r="L242" s="150">
        <v>36454.1086</v>
      </c>
      <c r="M242" s="150">
        <v>36454.1086</v>
      </c>
      <c r="N242" s="151" t="s">
        <v>1388</v>
      </c>
    </row>
    <row r="243" spans="1:14" ht="69.95" customHeight="1">
      <c r="A243" s="147" t="s">
        <v>633</v>
      </c>
      <c r="B243" s="148" t="s">
        <v>77</v>
      </c>
      <c r="C243" s="149">
        <v>42613</v>
      </c>
      <c r="D243" s="147" t="s">
        <v>3</v>
      </c>
      <c r="E243" s="147">
        <v>1414283</v>
      </c>
      <c r="F243" s="147"/>
      <c r="G243" s="164" t="s">
        <v>14511</v>
      </c>
      <c r="H243" s="150">
        <v>0</v>
      </c>
      <c r="I243" s="150">
        <v>5314.01</v>
      </c>
      <c r="J243" s="150">
        <v>5314.01</v>
      </c>
      <c r="K243" s="150">
        <v>0</v>
      </c>
      <c r="L243" s="150">
        <v>36454.1086</v>
      </c>
      <c r="M243" s="150">
        <v>36454.1086</v>
      </c>
      <c r="N243" s="151" t="s">
        <v>1388</v>
      </c>
    </row>
    <row r="244" spans="1:14" ht="69.95" customHeight="1">
      <c r="A244" s="147" t="s">
        <v>633</v>
      </c>
      <c r="B244" s="148" t="s">
        <v>77</v>
      </c>
      <c r="C244" s="149">
        <v>42642</v>
      </c>
      <c r="D244" s="147" t="s">
        <v>3</v>
      </c>
      <c r="E244" s="147">
        <v>1425131</v>
      </c>
      <c r="F244" s="147"/>
      <c r="G244" s="164" t="s">
        <v>14607</v>
      </c>
      <c r="H244" s="150">
        <v>0</v>
      </c>
      <c r="I244" s="150">
        <v>5314.01</v>
      </c>
      <c r="J244" s="150">
        <v>5314.01</v>
      </c>
      <c r="K244" s="150">
        <v>0</v>
      </c>
      <c r="L244" s="150">
        <v>36454.1086</v>
      </c>
      <c r="M244" s="150">
        <v>36454.1086</v>
      </c>
      <c r="N244" s="151" t="s">
        <v>1388</v>
      </c>
    </row>
    <row r="245" spans="1:14" ht="69.95" customHeight="1">
      <c r="A245" s="147" t="s">
        <v>634</v>
      </c>
      <c r="B245" s="148" t="s">
        <v>1320</v>
      </c>
      <c r="C245" s="149">
        <v>42416</v>
      </c>
      <c r="D245" s="147" t="s">
        <v>6</v>
      </c>
      <c r="E245" s="147">
        <v>1</v>
      </c>
      <c r="F245" s="147"/>
      <c r="G245" s="164" t="s">
        <v>14002</v>
      </c>
      <c r="H245" s="150">
        <v>0</v>
      </c>
      <c r="I245" s="150">
        <v>35</v>
      </c>
      <c r="J245" s="150">
        <v>35</v>
      </c>
      <c r="K245" s="150">
        <v>0</v>
      </c>
      <c r="L245" s="150">
        <v>240.10000000000002</v>
      </c>
      <c r="M245" s="150">
        <v>240.10000000000002</v>
      </c>
      <c r="N245" s="151" t="s">
        <v>1388</v>
      </c>
    </row>
    <row r="246" spans="1:14" ht="69.95" customHeight="1">
      <c r="A246" s="147" t="s">
        <v>634</v>
      </c>
      <c r="B246" s="148" t="s">
        <v>1320</v>
      </c>
      <c r="C246" s="149">
        <v>42373</v>
      </c>
      <c r="D246" s="147" t="s">
        <v>20</v>
      </c>
      <c r="E246" s="147">
        <v>7091</v>
      </c>
      <c r="F246" s="147"/>
      <c r="G246" s="164" t="s">
        <v>13926</v>
      </c>
      <c r="H246" s="150">
        <v>804469.44000000006</v>
      </c>
      <c r="I246" s="150">
        <v>0</v>
      </c>
      <c r="J246" s="150">
        <v>804469.44000000006</v>
      </c>
      <c r="K246" s="150">
        <v>5518660.3584000003</v>
      </c>
      <c r="L246" s="150">
        <v>0</v>
      </c>
      <c r="M246" s="150">
        <v>5518660.3584000003</v>
      </c>
      <c r="N246" s="151" t="s">
        <v>1388</v>
      </c>
    </row>
    <row r="247" spans="1:14" ht="69.95" customHeight="1">
      <c r="A247" s="147" t="s">
        <v>634</v>
      </c>
      <c r="B247" s="148" t="s">
        <v>1320</v>
      </c>
      <c r="C247" s="149">
        <v>42376</v>
      </c>
      <c r="D247" s="147" t="s">
        <v>20</v>
      </c>
      <c r="E247" s="147">
        <v>7092</v>
      </c>
      <c r="F247" s="147"/>
      <c r="G247" s="164" t="s">
        <v>13932</v>
      </c>
      <c r="H247" s="150">
        <v>391979.88</v>
      </c>
      <c r="I247" s="150">
        <v>0</v>
      </c>
      <c r="J247" s="150">
        <v>391979.88</v>
      </c>
      <c r="K247" s="150">
        <v>2688981.9768000003</v>
      </c>
      <c r="L247" s="150">
        <v>0</v>
      </c>
      <c r="M247" s="150">
        <v>2688981.9768000003</v>
      </c>
      <c r="N247" s="151" t="s">
        <v>1388</v>
      </c>
    </row>
    <row r="248" spans="1:14" ht="69.95" customHeight="1">
      <c r="A248" s="147" t="s">
        <v>634</v>
      </c>
      <c r="B248" s="148" t="s">
        <v>1320</v>
      </c>
      <c r="C248" s="149">
        <v>42376</v>
      </c>
      <c r="D248" s="147" t="s">
        <v>20</v>
      </c>
      <c r="E248" s="147">
        <v>7094</v>
      </c>
      <c r="F248" s="147"/>
      <c r="G248" s="164" t="s">
        <v>13931</v>
      </c>
      <c r="H248" s="150">
        <v>149755.69</v>
      </c>
      <c r="I248" s="150">
        <v>0</v>
      </c>
      <c r="J248" s="150">
        <v>149755.69</v>
      </c>
      <c r="K248" s="150">
        <v>1027324.0334000001</v>
      </c>
      <c r="L248" s="150">
        <v>0</v>
      </c>
      <c r="M248" s="150">
        <v>1027324.0334000001</v>
      </c>
      <c r="N248" s="151" t="s">
        <v>1388</v>
      </c>
    </row>
    <row r="249" spans="1:14" ht="69.95" customHeight="1">
      <c r="A249" s="147" t="s">
        <v>634</v>
      </c>
      <c r="B249" s="148" t="s">
        <v>1320</v>
      </c>
      <c r="C249" s="149">
        <v>42389</v>
      </c>
      <c r="D249" s="147" t="s">
        <v>20</v>
      </c>
      <c r="E249" s="147">
        <v>7104</v>
      </c>
      <c r="F249" s="147"/>
      <c r="G249" s="164" t="s">
        <v>13961</v>
      </c>
      <c r="H249" s="150">
        <v>43092.39</v>
      </c>
      <c r="I249" s="150">
        <v>0</v>
      </c>
      <c r="J249" s="150">
        <v>43092.39</v>
      </c>
      <c r="K249" s="150">
        <v>295613.7954</v>
      </c>
      <c r="L249" s="150">
        <v>0</v>
      </c>
      <c r="M249" s="150">
        <v>295613.7954</v>
      </c>
      <c r="N249" s="151" t="s">
        <v>1388</v>
      </c>
    </row>
    <row r="250" spans="1:14" ht="69.95" customHeight="1">
      <c r="A250" s="147" t="s">
        <v>634</v>
      </c>
      <c r="B250" s="148" t="s">
        <v>1320</v>
      </c>
      <c r="C250" s="149">
        <v>42394</v>
      </c>
      <c r="D250" s="147" t="s">
        <v>20</v>
      </c>
      <c r="E250" s="147">
        <v>7106</v>
      </c>
      <c r="F250" s="147"/>
      <c r="G250" s="164" t="s">
        <v>13964</v>
      </c>
      <c r="H250" s="150">
        <v>190161.94</v>
      </c>
      <c r="I250" s="150">
        <v>0</v>
      </c>
      <c r="J250" s="150">
        <v>190161.94</v>
      </c>
      <c r="K250" s="150">
        <v>1304510.9084000001</v>
      </c>
      <c r="L250" s="150">
        <v>0</v>
      </c>
      <c r="M250" s="150">
        <v>1304510.9084000001</v>
      </c>
      <c r="N250" s="151" t="s">
        <v>1388</v>
      </c>
    </row>
    <row r="251" spans="1:14" ht="69.95" customHeight="1">
      <c r="A251" s="147" t="s">
        <v>634</v>
      </c>
      <c r="B251" s="148" t="s">
        <v>1320</v>
      </c>
      <c r="C251" s="149">
        <v>42380</v>
      </c>
      <c r="D251" s="147" t="s">
        <v>20</v>
      </c>
      <c r="E251" s="147">
        <v>7107</v>
      </c>
      <c r="F251" s="147"/>
      <c r="G251" s="164" t="s">
        <v>13934</v>
      </c>
      <c r="H251" s="150">
        <v>78974.62</v>
      </c>
      <c r="I251" s="150">
        <v>0</v>
      </c>
      <c r="J251" s="150">
        <v>78974.62</v>
      </c>
      <c r="K251" s="150">
        <v>541765.89320000005</v>
      </c>
      <c r="L251" s="150">
        <v>0</v>
      </c>
      <c r="M251" s="150">
        <v>541765.89320000005</v>
      </c>
      <c r="N251" s="151" t="s">
        <v>1388</v>
      </c>
    </row>
    <row r="252" spans="1:14" ht="69.95" customHeight="1">
      <c r="A252" s="147" t="s">
        <v>634</v>
      </c>
      <c r="B252" s="148" t="s">
        <v>1320</v>
      </c>
      <c r="C252" s="149">
        <v>42384</v>
      </c>
      <c r="D252" s="147" t="s">
        <v>20</v>
      </c>
      <c r="E252" s="147">
        <v>7108</v>
      </c>
      <c r="F252" s="147"/>
      <c r="G252" s="164" t="s">
        <v>13949</v>
      </c>
      <c r="H252" s="150">
        <v>209857.66</v>
      </c>
      <c r="I252" s="150">
        <v>0</v>
      </c>
      <c r="J252" s="150">
        <v>209857.66</v>
      </c>
      <c r="K252" s="150">
        <v>1439623.5476000002</v>
      </c>
      <c r="L252" s="150">
        <v>0</v>
      </c>
      <c r="M252" s="150">
        <v>1439623.5476000002</v>
      </c>
      <c r="N252" s="151" t="s">
        <v>1388</v>
      </c>
    </row>
    <row r="253" spans="1:14" ht="69.95" customHeight="1">
      <c r="A253" s="147" t="s">
        <v>634</v>
      </c>
      <c r="B253" s="148" t="s">
        <v>1320</v>
      </c>
      <c r="C253" s="149">
        <v>42384</v>
      </c>
      <c r="D253" s="147" t="s">
        <v>20</v>
      </c>
      <c r="E253" s="147">
        <v>7117</v>
      </c>
      <c r="F253" s="147"/>
      <c r="G253" s="164" t="s">
        <v>13950</v>
      </c>
      <c r="H253" s="150">
        <v>275723.77</v>
      </c>
      <c r="I253" s="150">
        <v>0</v>
      </c>
      <c r="J253" s="150">
        <v>275723.77</v>
      </c>
      <c r="K253" s="150">
        <v>1891465.0622000003</v>
      </c>
      <c r="L253" s="150">
        <v>0</v>
      </c>
      <c r="M253" s="150">
        <v>1891465.0622000003</v>
      </c>
      <c r="N253" s="151" t="s">
        <v>1388</v>
      </c>
    </row>
    <row r="254" spans="1:14" ht="69.95" customHeight="1">
      <c r="A254" s="147" t="s">
        <v>634</v>
      </c>
      <c r="B254" s="148" t="s">
        <v>1320</v>
      </c>
      <c r="C254" s="149">
        <v>42388</v>
      </c>
      <c r="D254" s="147" t="s">
        <v>20</v>
      </c>
      <c r="E254" s="147">
        <v>7122</v>
      </c>
      <c r="F254" s="147"/>
      <c r="G254" s="164" t="s">
        <v>13956</v>
      </c>
      <c r="H254" s="150">
        <v>13839.24</v>
      </c>
      <c r="I254" s="150">
        <v>0</v>
      </c>
      <c r="J254" s="150">
        <v>13839.24</v>
      </c>
      <c r="K254" s="150">
        <v>94937.186400000006</v>
      </c>
      <c r="L254" s="150">
        <v>0</v>
      </c>
      <c r="M254" s="150">
        <v>94937.186400000006</v>
      </c>
      <c r="N254" s="151" t="s">
        <v>1388</v>
      </c>
    </row>
    <row r="255" spans="1:14" ht="69.95" customHeight="1">
      <c r="A255" s="147" t="s">
        <v>634</v>
      </c>
      <c r="B255" s="148" t="s">
        <v>1320</v>
      </c>
      <c r="C255" s="149">
        <v>42395</v>
      </c>
      <c r="D255" s="147" t="s">
        <v>20</v>
      </c>
      <c r="E255" s="147">
        <v>7125</v>
      </c>
      <c r="F255" s="147"/>
      <c r="G255" s="164" t="s">
        <v>13970</v>
      </c>
      <c r="H255" s="150">
        <v>2587972.89</v>
      </c>
      <c r="I255" s="150">
        <v>0</v>
      </c>
      <c r="J255" s="150">
        <v>2587972.89</v>
      </c>
      <c r="K255" s="150">
        <v>17753494.025400002</v>
      </c>
      <c r="L255" s="150">
        <v>0</v>
      </c>
      <c r="M255" s="150">
        <v>17753494.025400002</v>
      </c>
      <c r="N255" s="151" t="s">
        <v>1388</v>
      </c>
    </row>
    <row r="256" spans="1:14" ht="69.95" customHeight="1">
      <c r="A256" s="147" t="s">
        <v>634</v>
      </c>
      <c r="B256" s="148" t="s">
        <v>1320</v>
      </c>
      <c r="C256" s="149">
        <v>42395</v>
      </c>
      <c r="D256" s="147" t="s">
        <v>20</v>
      </c>
      <c r="E256" s="147">
        <v>7128</v>
      </c>
      <c r="F256" s="147"/>
      <c r="G256" s="164" t="s">
        <v>13969</v>
      </c>
      <c r="H256" s="150">
        <v>1320955.3700000001</v>
      </c>
      <c r="I256" s="150">
        <v>0</v>
      </c>
      <c r="J256" s="150">
        <v>1320955.3700000001</v>
      </c>
      <c r="K256" s="150">
        <v>9061753.838200001</v>
      </c>
      <c r="L256" s="150">
        <v>0</v>
      </c>
      <c r="M256" s="150">
        <v>9061753.838200001</v>
      </c>
      <c r="N256" s="151" t="s">
        <v>1388</v>
      </c>
    </row>
    <row r="257" spans="1:14" ht="69.95" customHeight="1">
      <c r="A257" s="147" t="s">
        <v>634</v>
      </c>
      <c r="B257" s="148" t="s">
        <v>1320</v>
      </c>
      <c r="C257" s="149">
        <v>42395</v>
      </c>
      <c r="D257" s="147" t="s">
        <v>20</v>
      </c>
      <c r="E257" s="147">
        <v>7129</v>
      </c>
      <c r="F257" s="147"/>
      <c r="G257" s="164" t="s">
        <v>13971</v>
      </c>
      <c r="H257" s="150">
        <v>992485.37</v>
      </c>
      <c r="I257" s="150">
        <v>0</v>
      </c>
      <c r="J257" s="150">
        <v>992485.37</v>
      </c>
      <c r="K257" s="150">
        <v>6808449.6381999999</v>
      </c>
      <c r="L257" s="150">
        <v>0</v>
      </c>
      <c r="M257" s="150">
        <v>6808449.6381999999</v>
      </c>
      <c r="N257" s="151" t="s">
        <v>1388</v>
      </c>
    </row>
    <row r="258" spans="1:14" ht="69.95" customHeight="1">
      <c r="A258" s="147" t="s">
        <v>634</v>
      </c>
      <c r="B258" s="148" t="s">
        <v>1320</v>
      </c>
      <c r="C258" s="149">
        <v>42396</v>
      </c>
      <c r="D258" s="147" t="s">
        <v>20</v>
      </c>
      <c r="E258" s="147">
        <v>7134</v>
      </c>
      <c r="F258" s="147"/>
      <c r="G258" s="164" t="s">
        <v>13973</v>
      </c>
      <c r="H258" s="150">
        <v>10941.62</v>
      </c>
      <c r="I258" s="150">
        <v>0</v>
      </c>
      <c r="J258" s="150">
        <v>10941.62</v>
      </c>
      <c r="K258" s="150">
        <v>75059.513200000016</v>
      </c>
      <c r="L258" s="150">
        <v>0</v>
      </c>
      <c r="M258" s="150">
        <v>75059.513200000016</v>
      </c>
      <c r="N258" s="151" t="s">
        <v>1388</v>
      </c>
    </row>
    <row r="259" spans="1:14" ht="69.95" customHeight="1">
      <c r="A259" s="147" t="s">
        <v>634</v>
      </c>
      <c r="B259" s="148" t="s">
        <v>1320</v>
      </c>
      <c r="C259" s="149">
        <v>42384</v>
      </c>
      <c r="D259" s="147" t="s">
        <v>20</v>
      </c>
      <c r="E259" s="147">
        <v>7135</v>
      </c>
      <c r="F259" s="147"/>
      <c r="G259" s="164" t="s">
        <v>13951</v>
      </c>
      <c r="H259" s="150">
        <v>63800.55</v>
      </c>
      <c r="I259" s="150">
        <v>0</v>
      </c>
      <c r="J259" s="150">
        <v>63800.55</v>
      </c>
      <c r="K259" s="150">
        <v>437671.77300000004</v>
      </c>
      <c r="L259" s="150">
        <v>0</v>
      </c>
      <c r="M259" s="150">
        <v>437671.77300000004</v>
      </c>
      <c r="N259" s="151" t="s">
        <v>1388</v>
      </c>
    </row>
    <row r="260" spans="1:14" ht="69.95" customHeight="1">
      <c r="A260" s="147" t="s">
        <v>634</v>
      </c>
      <c r="B260" s="148" t="s">
        <v>1320</v>
      </c>
      <c r="C260" s="149">
        <v>42384</v>
      </c>
      <c r="D260" s="147" t="s">
        <v>20</v>
      </c>
      <c r="E260" s="147">
        <v>7136</v>
      </c>
      <c r="F260" s="147"/>
      <c r="G260" s="164" t="s">
        <v>13952</v>
      </c>
      <c r="H260" s="150">
        <v>1018521.37</v>
      </c>
      <c r="I260" s="150">
        <v>0</v>
      </c>
      <c r="J260" s="150">
        <v>1018521.37</v>
      </c>
      <c r="K260" s="150">
        <v>6987056.5981999999</v>
      </c>
      <c r="L260" s="150">
        <v>0</v>
      </c>
      <c r="M260" s="150">
        <v>6987056.5981999999</v>
      </c>
      <c r="N260" s="151" t="s">
        <v>1388</v>
      </c>
    </row>
    <row r="261" spans="1:14" ht="69.95" customHeight="1">
      <c r="A261" s="147" t="s">
        <v>634</v>
      </c>
      <c r="B261" s="148" t="s">
        <v>1320</v>
      </c>
      <c r="C261" s="149">
        <v>42384</v>
      </c>
      <c r="D261" s="147" t="s">
        <v>20</v>
      </c>
      <c r="E261" s="147">
        <v>7145</v>
      </c>
      <c r="F261" s="147"/>
      <c r="G261" s="164" t="s">
        <v>13948</v>
      </c>
      <c r="H261" s="150">
        <v>1056442.8999999999</v>
      </c>
      <c r="I261" s="150">
        <v>0</v>
      </c>
      <c r="J261" s="150">
        <v>1056442.8999999999</v>
      </c>
      <c r="K261" s="150">
        <v>7247198.2939999998</v>
      </c>
      <c r="L261" s="150">
        <v>0</v>
      </c>
      <c r="M261" s="150">
        <v>7247198.2939999998</v>
      </c>
      <c r="N261" s="151" t="s">
        <v>1388</v>
      </c>
    </row>
    <row r="262" spans="1:14" ht="69.95" customHeight="1">
      <c r="A262" s="147" t="s">
        <v>634</v>
      </c>
      <c r="B262" s="148" t="s">
        <v>1320</v>
      </c>
      <c r="C262" s="149">
        <v>42394</v>
      </c>
      <c r="D262" s="147" t="s">
        <v>20</v>
      </c>
      <c r="E262" s="147">
        <v>7151</v>
      </c>
      <c r="F262" s="147"/>
      <c r="G262" s="164" t="s">
        <v>13965</v>
      </c>
      <c r="H262" s="150">
        <v>1870012.22</v>
      </c>
      <c r="I262" s="150">
        <v>0</v>
      </c>
      <c r="J262" s="150">
        <v>1870012.22</v>
      </c>
      <c r="K262" s="150">
        <v>12828283.8292</v>
      </c>
      <c r="L262" s="150">
        <v>0</v>
      </c>
      <c r="M262" s="150">
        <v>12828283.8292</v>
      </c>
      <c r="N262" s="151" t="s">
        <v>1388</v>
      </c>
    </row>
    <row r="263" spans="1:14" ht="69.95" customHeight="1">
      <c r="A263" s="147" t="s">
        <v>634</v>
      </c>
      <c r="B263" s="148" t="s">
        <v>1320</v>
      </c>
      <c r="C263" s="149">
        <v>42375</v>
      </c>
      <c r="D263" s="147" t="s">
        <v>20</v>
      </c>
      <c r="E263" s="147">
        <v>7152</v>
      </c>
      <c r="F263" s="147"/>
      <c r="G263" s="164" t="s">
        <v>13927</v>
      </c>
      <c r="H263" s="150">
        <v>24988.9</v>
      </c>
      <c r="I263" s="150">
        <v>0</v>
      </c>
      <c r="J263" s="150">
        <v>24988.9</v>
      </c>
      <c r="K263" s="150">
        <v>171423.85400000002</v>
      </c>
      <c r="L263" s="150">
        <v>0</v>
      </c>
      <c r="M263" s="150">
        <v>171423.85400000002</v>
      </c>
      <c r="N263" s="151" t="s">
        <v>1388</v>
      </c>
    </row>
    <row r="264" spans="1:14" ht="69.95" customHeight="1">
      <c r="A264" s="147" t="s">
        <v>634</v>
      </c>
      <c r="B264" s="148" t="s">
        <v>1320</v>
      </c>
      <c r="C264" s="149">
        <v>42375</v>
      </c>
      <c r="D264" s="147" t="s">
        <v>20</v>
      </c>
      <c r="E264" s="147">
        <v>7153</v>
      </c>
      <c r="F264" s="147"/>
      <c r="G264" s="164" t="s">
        <v>13928</v>
      </c>
      <c r="H264" s="150">
        <v>1268232.01</v>
      </c>
      <c r="I264" s="150">
        <v>0</v>
      </c>
      <c r="J264" s="150">
        <v>1268232.01</v>
      </c>
      <c r="K264" s="150">
        <v>8700071.5886000004</v>
      </c>
      <c r="L264" s="150">
        <v>0</v>
      </c>
      <c r="M264" s="150">
        <v>8700071.5886000004</v>
      </c>
      <c r="N264" s="151" t="s">
        <v>1388</v>
      </c>
    </row>
    <row r="265" spans="1:14" ht="69.95" customHeight="1">
      <c r="A265" s="147" t="s">
        <v>634</v>
      </c>
      <c r="B265" s="148" t="s">
        <v>1320</v>
      </c>
      <c r="C265" s="149">
        <v>42401</v>
      </c>
      <c r="D265" s="147" t="s">
        <v>20</v>
      </c>
      <c r="E265" s="147">
        <v>7157</v>
      </c>
      <c r="F265" s="147"/>
      <c r="G265" s="164" t="s">
        <v>13982</v>
      </c>
      <c r="H265" s="150">
        <v>973786.19000000006</v>
      </c>
      <c r="I265" s="150">
        <v>0</v>
      </c>
      <c r="J265" s="150">
        <v>973786.19000000006</v>
      </c>
      <c r="K265" s="150">
        <v>6680173.2634000005</v>
      </c>
      <c r="L265" s="150">
        <v>0</v>
      </c>
      <c r="M265" s="150">
        <v>6680173.2634000005</v>
      </c>
      <c r="N265" s="151" t="s">
        <v>1388</v>
      </c>
    </row>
    <row r="266" spans="1:14" ht="69.95" customHeight="1">
      <c r="A266" s="147" t="s">
        <v>634</v>
      </c>
      <c r="B266" s="148" t="s">
        <v>1320</v>
      </c>
      <c r="C266" s="149">
        <v>42394</v>
      </c>
      <c r="D266" s="147" t="s">
        <v>20</v>
      </c>
      <c r="E266" s="147">
        <v>7180</v>
      </c>
      <c r="F266" s="147"/>
      <c r="G266" s="164" t="s">
        <v>13967</v>
      </c>
      <c r="H266" s="150">
        <v>26709.08</v>
      </c>
      <c r="I266" s="150">
        <v>0</v>
      </c>
      <c r="J266" s="150">
        <v>26709.08</v>
      </c>
      <c r="K266" s="150">
        <v>183224.28880000001</v>
      </c>
      <c r="L266" s="150">
        <v>0</v>
      </c>
      <c r="M266" s="150">
        <v>183224.28880000001</v>
      </c>
      <c r="N266" s="151" t="s">
        <v>1388</v>
      </c>
    </row>
    <row r="267" spans="1:14" ht="69.95" customHeight="1">
      <c r="A267" s="147" t="s">
        <v>634</v>
      </c>
      <c r="B267" s="148" t="s">
        <v>1320</v>
      </c>
      <c r="C267" s="149">
        <v>42410</v>
      </c>
      <c r="D267" s="147" t="s">
        <v>20</v>
      </c>
      <c r="E267" s="147">
        <v>7202</v>
      </c>
      <c r="F267" s="147"/>
      <c r="G267" s="164" t="s">
        <v>13995</v>
      </c>
      <c r="H267" s="150">
        <v>589862.86</v>
      </c>
      <c r="I267" s="150">
        <v>0</v>
      </c>
      <c r="J267" s="150">
        <v>589862.86</v>
      </c>
      <c r="K267" s="150">
        <v>4046459.2196</v>
      </c>
      <c r="L267" s="150">
        <v>0</v>
      </c>
      <c r="M267" s="150">
        <v>4046459.2196</v>
      </c>
      <c r="N267" s="151" t="s">
        <v>1388</v>
      </c>
    </row>
    <row r="268" spans="1:14" ht="69.95" customHeight="1">
      <c r="A268" s="147" t="s">
        <v>634</v>
      </c>
      <c r="B268" s="148" t="s">
        <v>1320</v>
      </c>
      <c r="C268" s="149">
        <v>42416</v>
      </c>
      <c r="D268" s="147" t="s">
        <v>20</v>
      </c>
      <c r="E268" s="147">
        <v>7205</v>
      </c>
      <c r="F268" s="147"/>
      <c r="G268" s="164" t="s">
        <v>14004</v>
      </c>
      <c r="H268" s="150">
        <v>103849.13</v>
      </c>
      <c r="I268" s="150">
        <v>0</v>
      </c>
      <c r="J268" s="150">
        <v>103849.13</v>
      </c>
      <c r="K268" s="150">
        <v>712405.03180000011</v>
      </c>
      <c r="L268" s="150">
        <v>0</v>
      </c>
      <c r="M268" s="150">
        <v>712405.03180000011</v>
      </c>
      <c r="N268" s="151" t="s">
        <v>1388</v>
      </c>
    </row>
    <row r="269" spans="1:14" ht="69.95" customHeight="1">
      <c r="A269" s="147" t="s">
        <v>634</v>
      </c>
      <c r="B269" s="148" t="s">
        <v>1320</v>
      </c>
      <c r="C269" s="149">
        <v>42416</v>
      </c>
      <c r="D269" s="147" t="s">
        <v>20</v>
      </c>
      <c r="E269" s="147">
        <v>7206</v>
      </c>
      <c r="F269" s="147"/>
      <c r="G269" s="164" t="s">
        <v>14008</v>
      </c>
      <c r="H269" s="150">
        <v>33052.840000000004</v>
      </c>
      <c r="I269" s="150">
        <v>0</v>
      </c>
      <c r="J269" s="150">
        <v>33052.840000000004</v>
      </c>
      <c r="K269" s="150">
        <v>226742.48240000004</v>
      </c>
      <c r="L269" s="150">
        <v>0</v>
      </c>
      <c r="M269" s="150">
        <v>226742.48240000004</v>
      </c>
      <c r="N269" s="151" t="s">
        <v>1388</v>
      </c>
    </row>
    <row r="270" spans="1:14" ht="69.95" customHeight="1">
      <c r="A270" s="147" t="s">
        <v>634</v>
      </c>
      <c r="B270" s="148" t="s">
        <v>1320</v>
      </c>
      <c r="C270" s="149">
        <v>42416</v>
      </c>
      <c r="D270" s="147" t="s">
        <v>20</v>
      </c>
      <c r="E270" s="147">
        <v>7207</v>
      </c>
      <c r="F270" s="147"/>
      <c r="G270" s="164" t="s">
        <v>14005</v>
      </c>
      <c r="H270" s="150">
        <v>12421.03</v>
      </c>
      <c r="I270" s="150">
        <v>0</v>
      </c>
      <c r="J270" s="150">
        <v>12421.03</v>
      </c>
      <c r="K270" s="150">
        <v>85208.265800000008</v>
      </c>
      <c r="L270" s="150">
        <v>0</v>
      </c>
      <c r="M270" s="150">
        <v>85208.265800000008</v>
      </c>
      <c r="N270" s="151" t="s">
        <v>1388</v>
      </c>
    </row>
    <row r="271" spans="1:14" ht="69.95" customHeight="1">
      <c r="A271" s="147" t="s">
        <v>634</v>
      </c>
      <c r="B271" s="148" t="s">
        <v>1320</v>
      </c>
      <c r="C271" s="149">
        <v>42416</v>
      </c>
      <c r="D271" s="147" t="s">
        <v>20</v>
      </c>
      <c r="E271" s="147">
        <v>7208</v>
      </c>
      <c r="F271" s="147"/>
      <c r="G271" s="164" t="s">
        <v>14010</v>
      </c>
      <c r="H271" s="150">
        <v>63726.55</v>
      </c>
      <c r="I271" s="150">
        <v>0</v>
      </c>
      <c r="J271" s="150">
        <v>63726.55</v>
      </c>
      <c r="K271" s="150">
        <v>437164.13300000003</v>
      </c>
      <c r="L271" s="150">
        <v>0</v>
      </c>
      <c r="M271" s="150">
        <v>437164.13300000003</v>
      </c>
      <c r="N271" s="151" t="s">
        <v>1388</v>
      </c>
    </row>
    <row r="272" spans="1:14" ht="69.95" customHeight="1">
      <c r="A272" s="147" t="s">
        <v>634</v>
      </c>
      <c r="B272" s="148" t="s">
        <v>1320</v>
      </c>
      <c r="C272" s="149">
        <v>42416</v>
      </c>
      <c r="D272" s="147" t="s">
        <v>20</v>
      </c>
      <c r="E272" s="147">
        <v>7210</v>
      </c>
      <c r="F272" s="147"/>
      <c r="G272" s="164" t="s">
        <v>14025</v>
      </c>
      <c r="H272" s="150">
        <v>426602.11</v>
      </c>
      <c r="I272" s="150">
        <v>0</v>
      </c>
      <c r="J272" s="150">
        <v>426602.11</v>
      </c>
      <c r="K272" s="150">
        <v>2926490.4745999998</v>
      </c>
      <c r="L272" s="150">
        <v>0</v>
      </c>
      <c r="M272" s="150">
        <v>2926490.4745999998</v>
      </c>
      <c r="N272" s="151" t="s">
        <v>1388</v>
      </c>
    </row>
    <row r="273" spans="1:14" ht="69.95" customHeight="1">
      <c r="A273" s="147" t="s">
        <v>634</v>
      </c>
      <c r="B273" s="148" t="s">
        <v>1320</v>
      </c>
      <c r="C273" s="149">
        <v>42416</v>
      </c>
      <c r="D273" s="147" t="s">
        <v>20</v>
      </c>
      <c r="E273" s="147">
        <v>7211</v>
      </c>
      <c r="F273" s="147"/>
      <c r="G273" s="164" t="s">
        <v>14009</v>
      </c>
      <c r="H273" s="150">
        <v>17486.55</v>
      </c>
      <c r="I273" s="150">
        <v>0</v>
      </c>
      <c r="J273" s="150">
        <v>17486.55</v>
      </c>
      <c r="K273" s="150">
        <v>119957.73300000001</v>
      </c>
      <c r="L273" s="150">
        <v>0</v>
      </c>
      <c r="M273" s="150">
        <v>119957.73300000001</v>
      </c>
      <c r="N273" s="151" t="s">
        <v>1388</v>
      </c>
    </row>
    <row r="274" spans="1:14" ht="69.95" customHeight="1">
      <c r="A274" s="147" t="s">
        <v>634</v>
      </c>
      <c r="B274" s="148" t="s">
        <v>1320</v>
      </c>
      <c r="C274" s="149">
        <v>42416</v>
      </c>
      <c r="D274" s="147" t="s">
        <v>20</v>
      </c>
      <c r="E274" s="147">
        <v>7212</v>
      </c>
      <c r="F274" s="147"/>
      <c r="G274" s="164" t="s">
        <v>14013</v>
      </c>
      <c r="H274" s="150">
        <v>225720.51</v>
      </c>
      <c r="I274" s="150">
        <v>0</v>
      </c>
      <c r="J274" s="150">
        <v>225720.51</v>
      </c>
      <c r="K274" s="150">
        <v>1548442.6986000002</v>
      </c>
      <c r="L274" s="150">
        <v>0</v>
      </c>
      <c r="M274" s="150">
        <v>1548442.6986000002</v>
      </c>
      <c r="N274" s="151" t="s">
        <v>1388</v>
      </c>
    </row>
    <row r="275" spans="1:14" ht="69.95" customHeight="1">
      <c r="A275" s="147" t="s">
        <v>634</v>
      </c>
      <c r="B275" s="148" t="s">
        <v>1320</v>
      </c>
      <c r="C275" s="149">
        <v>42416</v>
      </c>
      <c r="D275" s="147" t="s">
        <v>20</v>
      </c>
      <c r="E275" s="147">
        <v>7213</v>
      </c>
      <c r="F275" s="147"/>
      <c r="G275" s="164" t="s">
        <v>14015</v>
      </c>
      <c r="H275" s="150">
        <v>480046.06</v>
      </c>
      <c r="I275" s="150">
        <v>0</v>
      </c>
      <c r="J275" s="150">
        <v>480046.06</v>
      </c>
      <c r="K275" s="150">
        <v>3293115.9716000003</v>
      </c>
      <c r="L275" s="150">
        <v>0</v>
      </c>
      <c r="M275" s="150">
        <v>3293115.9716000003</v>
      </c>
      <c r="N275" s="151" t="s">
        <v>1388</v>
      </c>
    </row>
    <row r="276" spans="1:14" ht="69.95" customHeight="1">
      <c r="A276" s="147" t="s">
        <v>634</v>
      </c>
      <c r="B276" s="148" t="s">
        <v>1320</v>
      </c>
      <c r="C276" s="149">
        <v>42416</v>
      </c>
      <c r="D276" s="147" t="s">
        <v>20</v>
      </c>
      <c r="E276" s="147">
        <v>7214</v>
      </c>
      <c r="F276" s="147"/>
      <c r="G276" s="164" t="s">
        <v>14011</v>
      </c>
      <c r="H276" s="150">
        <v>49924.43</v>
      </c>
      <c r="I276" s="150">
        <v>0</v>
      </c>
      <c r="J276" s="150">
        <v>49924.43</v>
      </c>
      <c r="K276" s="150">
        <v>342481.58980000002</v>
      </c>
      <c r="L276" s="150">
        <v>0</v>
      </c>
      <c r="M276" s="150">
        <v>342481.58980000002</v>
      </c>
      <c r="N276" s="151" t="s">
        <v>1388</v>
      </c>
    </row>
    <row r="277" spans="1:14" ht="69.95" customHeight="1">
      <c r="A277" s="147" t="s">
        <v>634</v>
      </c>
      <c r="B277" s="148" t="s">
        <v>1320</v>
      </c>
      <c r="C277" s="149">
        <v>42416</v>
      </c>
      <c r="D277" s="147" t="s">
        <v>20</v>
      </c>
      <c r="E277" s="147">
        <v>7215</v>
      </c>
      <c r="F277" s="147"/>
      <c r="G277" s="164" t="s">
        <v>14018</v>
      </c>
      <c r="H277" s="150">
        <v>998635.82000000007</v>
      </c>
      <c r="I277" s="150">
        <v>0</v>
      </c>
      <c r="J277" s="150">
        <v>998635.82000000007</v>
      </c>
      <c r="K277" s="150">
        <v>6850641.7252000012</v>
      </c>
      <c r="L277" s="150">
        <v>0</v>
      </c>
      <c r="M277" s="150">
        <v>6850641.7252000012</v>
      </c>
      <c r="N277" s="151" t="s">
        <v>1388</v>
      </c>
    </row>
    <row r="278" spans="1:14" ht="69.95" customHeight="1">
      <c r="A278" s="147" t="s">
        <v>634</v>
      </c>
      <c r="B278" s="148" t="s">
        <v>1320</v>
      </c>
      <c r="C278" s="149">
        <v>42411</v>
      </c>
      <c r="D278" s="147" t="s">
        <v>20</v>
      </c>
      <c r="E278" s="147">
        <v>7216</v>
      </c>
      <c r="F278" s="147"/>
      <c r="G278" s="164" t="s">
        <v>14000</v>
      </c>
      <c r="H278" s="150">
        <v>847990.94000000006</v>
      </c>
      <c r="I278" s="150">
        <v>0</v>
      </c>
      <c r="J278" s="150">
        <v>847990.94000000006</v>
      </c>
      <c r="K278" s="150">
        <v>5817217.8484000005</v>
      </c>
      <c r="L278" s="150">
        <v>0</v>
      </c>
      <c r="M278" s="150">
        <v>5817217.8484000005</v>
      </c>
      <c r="N278" s="151" t="s">
        <v>1388</v>
      </c>
    </row>
    <row r="279" spans="1:14" ht="69.95" customHeight="1">
      <c r="A279" s="147" t="s">
        <v>634</v>
      </c>
      <c r="B279" s="148" t="s">
        <v>1320</v>
      </c>
      <c r="C279" s="149">
        <v>42416</v>
      </c>
      <c r="D279" s="147" t="s">
        <v>20</v>
      </c>
      <c r="E279" s="147">
        <v>7217</v>
      </c>
      <c r="F279" s="147"/>
      <c r="G279" s="164" t="s">
        <v>14016</v>
      </c>
      <c r="H279" s="150">
        <v>82922.64</v>
      </c>
      <c r="I279" s="150">
        <v>0</v>
      </c>
      <c r="J279" s="150">
        <v>82922.64</v>
      </c>
      <c r="K279" s="150">
        <v>568849.31040000007</v>
      </c>
      <c r="L279" s="150">
        <v>0</v>
      </c>
      <c r="M279" s="150">
        <v>568849.31040000007</v>
      </c>
      <c r="N279" s="151" t="s">
        <v>1388</v>
      </c>
    </row>
    <row r="280" spans="1:14" ht="69.95" customHeight="1">
      <c r="A280" s="147" t="s">
        <v>634</v>
      </c>
      <c r="B280" s="148" t="s">
        <v>1320</v>
      </c>
      <c r="C280" s="149">
        <v>42416</v>
      </c>
      <c r="D280" s="147" t="s">
        <v>20</v>
      </c>
      <c r="E280" s="147">
        <v>7219</v>
      </c>
      <c r="F280" s="147"/>
      <c r="G280" s="164" t="s">
        <v>14014</v>
      </c>
      <c r="H280" s="150">
        <v>1274412.81</v>
      </c>
      <c r="I280" s="150">
        <v>0</v>
      </c>
      <c r="J280" s="150">
        <v>1274412.81</v>
      </c>
      <c r="K280" s="150">
        <v>8742471.876600001</v>
      </c>
      <c r="L280" s="150">
        <v>0</v>
      </c>
      <c r="M280" s="150">
        <v>8742471.876600001</v>
      </c>
      <c r="N280" s="151" t="s">
        <v>1388</v>
      </c>
    </row>
    <row r="281" spans="1:14" ht="69.95" customHeight="1">
      <c r="A281" s="147" t="s">
        <v>634</v>
      </c>
      <c r="B281" s="148" t="s">
        <v>1320</v>
      </c>
      <c r="C281" s="149">
        <v>42410</v>
      </c>
      <c r="D281" s="147" t="s">
        <v>20</v>
      </c>
      <c r="E281" s="147">
        <v>7220</v>
      </c>
      <c r="F281" s="147"/>
      <c r="G281" s="164" t="s">
        <v>13993</v>
      </c>
      <c r="H281" s="150">
        <v>230346.08000000002</v>
      </c>
      <c r="I281" s="150">
        <v>0</v>
      </c>
      <c r="J281" s="150">
        <v>230346.08000000002</v>
      </c>
      <c r="K281" s="150">
        <v>1580174.1088000003</v>
      </c>
      <c r="L281" s="150">
        <v>0</v>
      </c>
      <c r="M281" s="150">
        <v>1580174.1088000003</v>
      </c>
      <c r="N281" s="151" t="s">
        <v>1388</v>
      </c>
    </row>
    <row r="282" spans="1:14" ht="69.95" customHeight="1">
      <c r="A282" s="147" t="s">
        <v>634</v>
      </c>
      <c r="B282" s="148" t="s">
        <v>1320</v>
      </c>
      <c r="C282" s="149">
        <v>42416</v>
      </c>
      <c r="D282" s="147" t="s">
        <v>20</v>
      </c>
      <c r="E282" s="147">
        <v>7221</v>
      </c>
      <c r="F282" s="147"/>
      <c r="G282" s="164" t="s">
        <v>14017</v>
      </c>
      <c r="H282" s="150">
        <v>994010.45000000007</v>
      </c>
      <c r="I282" s="150">
        <v>0</v>
      </c>
      <c r="J282" s="150">
        <v>994010.45000000007</v>
      </c>
      <c r="K282" s="150">
        <v>6818911.6870000008</v>
      </c>
      <c r="L282" s="150">
        <v>0</v>
      </c>
      <c r="M282" s="150">
        <v>6818911.6870000008</v>
      </c>
      <c r="N282" s="151" t="s">
        <v>1388</v>
      </c>
    </row>
    <row r="283" spans="1:14" ht="69.95" customHeight="1">
      <c r="A283" s="147" t="s">
        <v>634</v>
      </c>
      <c r="B283" s="148" t="s">
        <v>1320</v>
      </c>
      <c r="C283" s="149">
        <v>42416</v>
      </c>
      <c r="D283" s="147" t="s">
        <v>20</v>
      </c>
      <c r="E283" s="147">
        <v>7222</v>
      </c>
      <c r="F283" s="147"/>
      <c r="G283" s="164" t="s">
        <v>14019</v>
      </c>
      <c r="H283" s="150">
        <v>207893.59</v>
      </c>
      <c r="I283" s="150">
        <v>0</v>
      </c>
      <c r="J283" s="150">
        <v>207893.59</v>
      </c>
      <c r="K283" s="150">
        <v>1426150.0274</v>
      </c>
      <c r="L283" s="150">
        <v>0</v>
      </c>
      <c r="M283" s="150">
        <v>1426150.0274</v>
      </c>
      <c r="N283" s="151" t="s">
        <v>1388</v>
      </c>
    </row>
    <row r="284" spans="1:14" ht="69.95" customHeight="1">
      <c r="A284" s="147" t="s">
        <v>634</v>
      </c>
      <c r="B284" s="148" t="s">
        <v>1320</v>
      </c>
      <c r="C284" s="149">
        <v>42403</v>
      </c>
      <c r="D284" s="147" t="s">
        <v>20</v>
      </c>
      <c r="E284" s="147">
        <v>7223</v>
      </c>
      <c r="F284" s="147"/>
      <c r="G284" s="164" t="s">
        <v>13985</v>
      </c>
      <c r="H284" s="150">
        <v>112441.13</v>
      </c>
      <c r="I284" s="150">
        <v>0</v>
      </c>
      <c r="J284" s="150">
        <v>112441.13</v>
      </c>
      <c r="K284" s="150">
        <v>771346.15180000011</v>
      </c>
      <c r="L284" s="150">
        <v>0</v>
      </c>
      <c r="M284" s="150">
        <v>771346.15180000011</v>
      </c>
      <c r="N284" s="151" t="s">
        <v>1388</v>
      </c>
    </row>
    <row r="285" spans="1:14" ht="69.95" customHeight="1">
      <c r="A285" s="147" t="s">
        <v>634</v>
      </c>
      <c r="B285" s="148" t="s">
        <v>1320</v>
      </c>
      <c r="C285" s="149">
        <v>42416</v>
      </c>
      <c r="D285" s="147" t="s">
        <v>20</v>
      </c>
      <c r="E285" s="147">
        <v>7224</v>
      </c>
      <c r="F285" s="147"/>
      <c r="G285" s="164" t="s">
        <v>14020</v>
      </c>
      <c r="H285" s="150">
        <v>451076</v>
      </c>
      <c r="I285" s="150">
        <v>0</v>
      </c>
      <c r="J285" s="150">
        <v>451076</v>
      </c>
      <c r="K285" s="150">
        <v>3094381.3600000003</v>
      </c>
      <c r="L285" s="150">
        <v>0</v>
      </c>
      <c r="M285" s="150">
        <v>3094381.3600000003</v>
      </c>
      <c r="N285" s="151" t="s">
        <v>1388</v>
      </c>
    </row>
    <row r="286" spans="1:14" ht="69.95" customHeight="1">
      <c r="A286" s="147" t="s">
        <v>634</v>
      </c>
      <c r="B286" s="148" t="s">
        <v>1320</v>
      </c>
      <c r="C286" s="149">
        <v>42416</v>
      </c>
      <c r="D286" s="147" t="s">
        <v>20</v>
      </c>
      <c r="E286" s="147">
        <v>7225</v>
      </c>
      <c r="F286" s="147"/>
      <c r="G286" s="164" t="s">
        <v>14012</v>
      </c>
      <c r="H286" s="150">
        <v>429367.8</v>
      </c>
      <c r="I286" s="150">
        <v>0</v>
      </c>
      <c r="J286" s="150">
        <v>429367.8</v>
      </c>
      <c r="K286" s="150">
        <v>2945463.108</v>
      </c>
      <c r="L286" s="150">
        <v>0</v>
      </c>
      <c r="M286" s="150">
        <v>2945463.108</v>
      </c>
      <c r="N286" s="151" t="s">
        <v>1388</v>
      </c>
    </row>
    <row r="287" spans="1:14" ht="69.95" customHeight="1">
      <c r="A287" s="147" t="s">
        <v>634</v>
      </c>
      <c r="B287" s="148" t="s">
        <v>1320</v>
      </c>
      <c r="C287" s="149">
        <v>42416</v>
      </c>
      <c r="D287" s="147" t="s">
        <v>20</v>
      </c>
      <c r="E287" s="147">
        <v>7226</v>
      </c>
      <c r="F287" s="147"/>
      <c r="G287" s="164" t="s">
        <v>14021</v>
      </c>
      <c r="H287" s="150">
        <v>43294.66</v>
      </c>
      <c r="I287" s="150">
        <v>0</v>
      </c>
      <c r="J287" s="150">
        <v>43294.66</v>
      </c>
      <c r="K287" s="150">
        <v>297001.36760000006</v>
      </c>
      <c r="L287" s="150">
        <v>0</v>
      </c>
      <c r="M287" s="150">
        <v>297001.36760000006</v>
      </c>
      <c r="N287" s="151" t="s">
        <v>1388</v>
      </c>
    </row>
    <row r="288" spans="1:14" ht="69.95" customHeight="1">
      <c r="A288" s="147" t="s">
        <v>634</v>
      </c>
      <c r="B288" s="148" t="s">
        <v>1320</v>
      </c>
      <c r="C288" s="149">
        <v>42411</v>
      </c>
      <c r="D288" s="147" t="s">
        <v>20</v>
      </c>
      <c r="E288" s="147">
        <v>7229</v>
      </c>
      <c r="F288" s="147"/>
      <c r="G288" s="164" t="s">
        <v>13999</v>
      </c>
      <c r="H288" s="150">
        <v>4429374.03</v>
      </c>
      <c r="I288" s="150">
        <v>0</v>
      </c>
      <c r="J288" s="150">
        <v>4429374.03</v>
      </c>
      <c r="K288" s="150">
        <v>30385505.845800005</v>
      </c>
      <c r="L288" s="150">
        <v>0</v>
      </c>
      <c r="M288" s="150">
        <v>30385505.845800005</v>
      </c>
      <c r="N288" s="151" t="s">
        <v>1388</v>
      </c>
    </row>
    <row r="289" spans="1:14" ht="69.95" customHeight="1">
      <c r="A289" s="147" t="s">
        <v>634</v>
      </c>
      <c r="B289" s="148" t="s">
        <v>1320</v>
      </c>
      <c r="C289" s="149">
        <v>42410</v>
      </c>
      <c r="D289" s="147" t="s">
        <v>20</v>
      </c>
      <c r="E289" s="147">
        <v>7231</v>
      </c>
      <c r="F289" s="147"/>
      <c r="G289" s="164" t="s">
        <v>13994</v>
      </c>
      <c r="H289" s="150">
        <v>61955.700000000004</v>
      </c>
      <c r="I289" s="150">
        <v>0</v>
      </c>
      <c r="J289" s="150">
        <v>61955.700000000004</v>
      </c>
      <c r="K289" s="150">
        <v>425016.10200000007</v>
      </c>
      <c r="L289" s="150">
        <v>0</v>
      </c>
      <c r="M289" s="150">
        <v>425016.10200000007</v>
      </c>
      <c r="N289" s="151" t="s">
        <v>1388</v>
      </c>
    </row>
    <row r="290" spans="1:14" ht="69.95" customHeight="1">
      <c r="A290" s="147" t="s">
        <v>634</v>
      </c>
      <c r="B290" s="148" t="s">
        <v>1320</v>
      </c>
      <c r="C290" s="149">
        <v>42416</v>
      </c>
      <c r="D290" s="147" t="s">
        <v>20</v>
      </c>
      <c r="E290" s="147">
        <v>7232</v>
      </c>
      <c r="F290" s="147"/>
      <c r="G290" s="164" t="s">
        <v>14022</v>
      </c>
      <c r="H290" s="150">
        <v>88750.27</v>
      </c>
      <c r="I290" s="150">
        <v>0</v>
      </c>
      <c r="J290" s="150">
        <v>88750.27</v>
      </c>
      <c r="K290" s="150">
        <v>608826.85220000008</v>
      </c>
      <c r="L290" s="150">
        <v>0</v>
      </c>
      <c r="M290" s="150">
        <v>608826.85220000008</v>
      </c>
      <c r="N290" s="151" t="s">
        <v>1388</v>
      </c>
    </row>
    <row r="291" spans="1:14" ht="69.95" customHeight="1">
      <c r="A291" s="147" t="s">
        <v>634</v>
      </c>
      <c r="B291" s="148" t="s">
        <v>1320</v>
      </c>
      <c r="C291" s="149">
        <v>42422</v>
      </c>
      <c r="D291" s="147" t="s">
        <v>20</v>
      </c>
      <c r="E291" s="147">
        <v>7234</v>
      </c>
      <c r="F291" s="147"/>
      <c r="G291" s="164" t="s">
        <v>14034</v>
      </c>
      <c r="H291" s="150">
        <v>1815716.1400000001</v>
      </c>
      <c r="I291" s="150">
        <v>0</v>
      </c>
      <c r="J291" s="150">
        <v>1815716.1400000001</v>
      </c>
      <c r="K291" s="150">
        <v>12455812.720400002</v>
      </c>
      <c r="L291" s="150">
        <v>0</v>
      </c>
      <c r="M291" s="150">
        <v>12455812.720400002</v>
      </c>
      <c r="N291" s="151" t="s">
        <v>1388</v>
      </c>
    </row>
    <row r="292" spans="1:14" ht="69.95" customHeight="1">
      <c r="A292" s="147" t="s">
        <v>634</v>
      </c>
      <c r="B292" s="148" t="s">
        <v>1320</v>
      </c>
      <c r="C292" s="149">
        <v>42422</v>
      </c>
      <c r="D292" s="147" t="s">
        <v>20</v>
      </c>
      <c r="E292" s="147">
        <v>7236</v>
      </c>
      <c r="F292" s="147"/>
      <c r="G292" s="164" t="s">
        <v>14039</v>
      </c>
      <c r="H292" s="150">
        <v>1551983.31</v>
      </c>
      <c r="I292" s="150">
        <v>0</v>
      </c>
      <c r="J292" s="150">
        <v>1551983.31</v>
      </c>
      <c r="K292" s="150">
        <v>10646605.5066</v>
      </c>
      <c r="L292" s="150">
        <v>0</v>
      </c>
      <c r="M292" s="150">
        <v>10646605.5066</v>
      </c>
      <c r="N292" s="151" t="s">
        <v>1388</v>
      </c>
    </row>
    <row r="293" spans="1:14" ht="69.95" customHeight="1">
      <c r="A293" s="147" t="s">
        <v>634</v>
      </c>
      <c r="B293" s="148" t="s">
        <v>1320</v>
      </c>
      <c r="C293" s="149">
        <v>42422</v>
      </c>
      <c r="D293" s="147" t="s">
        <v>20</v>
      </c>
      <c r="E293" s="147">
        <v>7238</v>
      </c>
      <c r="F293" s="147"/>
      <c r="G293" s="164" t="s">
        <v>14041</v>
      </c>
      <c r="H293" s="150">
        <v>6585195.6900000004</v>
      </c>
      <c r="I293" s="150">
        <v>0</v>
      </c>
      <c r="J293" s="150">
        <v>6585195.6900000004</v>
      </c>
      <c r="K293" s="150">
        <v>45174442.433400005</v>
      </c>
      <c r="L293" s="150">
        <v>0</v>
      </c>
      <c r="M293" s="150">
        <v>45174442.433400005</v>
      </c>
      <c r="N293" s="151" t="s">
        <v>1388</v>
      </c>
    </row>
    <row r="294" spans="1:14" ht="69.95" customHeight="1">
      <c r="A294" s="147" t="s">
        <v>634</v>
      </c>
      <c r="B294" s="148" t="s">
        <v>1320</v>
      </c>
      <c r="C294" s="149">
        <v>42422</v>
      </c>
      <c r="D294" s="147" t="s">
        <v>20</v>
      </c>
      <c r="E294" s="147">
        <v>7239</v>
      </c>
      <c r="F294" s="147"/>
      <c r="G294" s="164" t="s">
        <v>14040</v>
      </c>
      <c r="H294" s="150">
        <v>2025127.8</v>
      </c>
      <c r="I294" s="150">
        <v>0</v>
      </c>
      <c r="J294" s="150">
        <v>2025127.8</v>
      </c>
      <c r="K294" s="150">
        <v>13892376.708000001</v>
      </c>
      <c r="L294" s="150">
        <v>0</v>
      </c>
      <c r="M294" s="150">
        <v>13892376.708000001</v>
      </c>
      <c r="N294" s="151" t="s">
        <v>1388</v>
      </c>
    </row>
    <row r="295" spans="1:14" ht="69.95" customHeight="1">
      <c r="A295" s="147" t="s">
        <v>634</v>
      </c>
      <c r="B295" s="148" t="s">
        <v>1320</v>
      </c>
      <c r="C295" s="149">
        <v>42403</v>
      </c>
      <c r="D295" s="147" t="s">
        <v>20</v>
      </c>
      <c r="E295" s="147">
        <v>7240</v>
      </c>
      <c r="F295" s="147"/>
      <c r="G295" s="164" t="s">
        <v>13983</v>
      </c>
      <c r="H295" s="150">
        <v>38061.040000000001</v>
      </c>
      <c r="I295" s="150">
        <v>0</v>
      </c>
      <c r="J295" s="150">
        <v>38061.040000000001</v>
      </c>
      <c r="K295" s="150">
        <v>261098.73440000002</v>
      </c>
      <c r="L295" s="150">
        <v>0</v>
      </c>
      <c r="M295" s="150">
        <v>261098.73440000002</v>
      </c>
      <c r="N295" s="151" t="s">
        <v>1388</v>
      </c>
    </row>
    <row r="296" spans="1:14" ht="69.95" customHeight="1">
      <c r="A296" s="147" t="s">
        <v>634</v>
      </c>
      <c r="B296" s="148" t="s">
        <v>1320</v>
      </c>
      <c r="C296" s="149">
        <v>42403</v>
      </c>
      <c r="D296" s="147" t="s">
        <v>20</v>
      </c>
      <c r="E296" s="147">
        <v>7241</v>
      </c>
      <c r="F296" s="147"/>
      <c r="G296" s="164" t="s">
        <v>13984</v>
      </c>
      <c r="H296" s="150">
        <v>134166.67000000001</v>
      </c>
      <c r="I296" s="150">
        <v>0</v>
      </c>
      <c r="J296" s="150">
        <v>134166.67000000001</v>
      </c>
      <c r="K296" s="150">
        <v>920383.35620000015</v>
      </c>
      <c r="L296" s="150">
        <v>0</v>
      </c>
      <c r="M296" s="150">
        <v>920383.35620000015</v>
      </c>
      <c r="N296" s="151" t="s">
        <v>1388</v>
      </c>
    </row>
    <row r="297" spans="1:14" ht="69.95" customHeight="1">
      <c r="A297" s="147" t="s">
        <v>634</v>
      </c>
      <c r="B297" s="148" t="s">
        <v>1320</v>
      </c>
      <c r="C297" s="149">
        <v>42416</v>
      </c>
      <c r="D297" s="147" t="s">
        <v>20</v>
      </c>
      <c r="E297" s="147">
        <v>7243</v>
      </c>
      <c r="F297" s="147"/>
      <c r="G297" s="164" t="s">
        <v>14024</v>
      </c>
      <c r="H297" s="150">
        <v>4530.5600000000004</v>
      </c>
      <c r="I297" s="150">
        <v>0</v>
      </c>
      <c r="J297" s="150">
        <v>4530.5600000000004</v>
      </c>
      <c r="K297" s="150">
        <v>31079.641600000003</v>
      </c>
      <c r="L297" s="150">
        <v>0</v>
      </c>
      <c r="M297" s="150">
        <v>31079.641600000003</v>
      </c>
      <c r="N297" s="151" t="s">
        <v>1388</v>
      </c>
    </row>
    <row r="298" spans="1:14" ht="69.95" customHeight="1">
      <c r="A298" s="147" t="s">
        <v>634</v>
      </c>
      <c r="B298" s="148" t="s">
        <v>1320</v>
      </c>
      <c r="C298" s="149">
        <v>42416</v>
      </c>
      <c r="D298" s="147" t="s">
        <v>20</v>
      </c>
      <c r="E298" s="147">
        <v>7258</v>
      </c>
      <c r="F298" s="147"/>
      <c r="G298" s="164" t="s">
        <v>14023</v>
      </c>
      <c r="H298" s="150">
        <v>117900.46</v>
      </c>
      <c r="I298" s="150">
        <v>0</v>
      </c>
      <c r="J298" s="150">
        <v>117900.46</v>
      </c>
      <c r="K298" s="150">
        <v>808797.15560000006</v>
      </c>
      <c r="L298" s="150">
        <v>0</v>
      </c>
      <c r="M298" s="150">
        <v>808797.15560000006</v>
      </c>
      <c r="N298" s="151" t="s">
        <v>1388</v>
      </c>
    </row>
    <row r="299" spans="1:14" ht="69.95" customHeight="1">
      <c r="A299" s="147" t="s">
        <v>634</v>
      </c>
      <c r="B299" s="148" t="s">
        <v>1320</v>
      </c>
      <c r="C299" s="149">
        <v>42388</v>
      </c>
      <c r="D299" s="147" t="s">
        <v>20</v>
      </c>
      <c r="E299" s="147">
        <v>7271</v>
      </c>
      <c r="F299" s="147"/>
      <c r="G299" s="164" t="s">
        <v>13958</v>
      </c>
      <c r="H299" s="150">
        <v>72553.850000000006</v>
      </c>
      <c r="I299" s="150">
        <v>0</v>
      </c>
      <c r="J299" s="150">
        <v>72553.850000000006</v>
      </c>
      <c r="K299" s="150">
        <v>497719.41100000008</v>
      </c>
      <c r="L299" s="150">
        <v>0</v>
      </c>
      <c r="M299" s="150">
        <v>497719.41100000008</v>
      </c>
      <c r="N299" s="151" t="s">
        <v>1388</v>
      </c>
    </row>
    <row r="300" spans="1:14" ht="69.95" customHeight="1">
      <c r="A300" s="147" t="s">
        <v>634</v>
      </c>
      <c r="B300" s="148" t="s">
        <v>1320</v>
      </c>
      <c r="C300" s="149">
        <v>42388</v>
      </c>
      <c r="D300" s="147" t="s">
        <v>20</v>
      </c>
      <c r="E300" s="147">
        <v>7278</v>
      </c>
      <c r="F300" s="147"/>
      <c r="G300" s="164" t="s">
        <v>13959</v>
      </c>
      <c r="H300" s="150">
        <v>1763.46</v>
      </c>
      <c r="I300" s="150">
        <v>0</v>
      </c>
      <c r="J300" s="150">
        <v>1763.46</v>
      </c>
      <c r="K300" s="150">
        <v>12097.3356</v>
      </c>
      <c r="L300" s="150">
        <v>0</v>
      </c>
      <c r="M300" s="150">
        <v>12097.3356</v>
      </c>
      <c r="N300" s="151" t="s">
        <v>1388</v>
      </c>
    </row>
    <row r="301" spans="1:14" ht="69.95" customHeight="1">
      <c r="A301" s="147" t="s">
        <v>634</v>
      </c>
      <c r="B301" s="148" t="s">
        <v>1320</v>
      </c>
      <c r="C301" s="149">
        <v>42419</v>
      </c>
      <c r="D301" s="147" t="s">
        <v>20</v>
      </c>
      <c r="E301" s="147">
        <v>7279</v>
      </c>
      <c r="F301" s="147"/>
      <c r="G301" s="164" t="s">
        <v>14029</v>
      </c>
      <c r="H301" s="150">
        <v>14875000</v>
      </c>
      <c r="I301" s="150">
        <v>0</v>
      </c>
      <c r="J301" s="150">
        <v>14875000</v>
      </c>
      <c r="K301" s="150">
        <v>102042500</v>
      </c>
      <c r="L301" s="150">
        <v>0</v>
      </c>
      <c r="M301" s="150">
        <v>102042500</v>
      </c>
      <c r="N301" s="151" t="s">
        <v>1388</v>
      </c>
    </row>
    <row r="302" spans="1:14" ht="69.95" customHeight="1">
      <c r="A302" s="147" t="s">
        <v>634</v>
      </c>
      <c r="B302" s="148" t="s">
        <v>1320</v>
      </c>
      <c r="C302" s="149">
        <v>42410</v>
      </c>
      <c r="D302" s="147" t="s">
        <v>20</v>
      </c>
      <c r="E302" s="147">
        <v>7280</v>
      </c>
      <c r="F302" s="147"/>
      <c r="G302" s="164" t="s">
        <v>13998</v>
      </c>
      <c r="H302" s="150">
        <v>23761.41</v>
      </c>
      <c r="I302" s="150">
        <v>0</v>
      </c>
      <c r="J302" s="150">
        <v>23761.41</v>
      </c>
      <c r="K302" s="150">
        <v>163003.2726</v>
      </c>
      <c r="L302" s="150">
        <v>0</v>
      </c>
      <c r="M302" s="150">
        <v>163003.2726</v>
      </c>
      <c r="N302" s="151" t="s">
        <v>1388</v>
      </c>
    </row>
    <row r="303" spans="1:14" ht="69.95" customHeight="1">
      <c r="A303" s="147" t="s">
        <v>634</v>
      </c>
      <c r="B303" s="148" t="s">
        <v>1320</v>
      </c>
      <c r="C303" s="149">
        <v>42418</v>
      </c>
      <c r="D303" s="147" t="s">
        <v>20</v>
      </c>
      <c r="E303" s="147">
        <v>7281</v>
      </c>
      <c r="F303" s="147"/>
      <c r="G303" s="164" t="s">
        <v>14027</v>
      </c>
      <c r="H303" s="150">
        <v>51280.76</v>
      </c>
      <c r="I303" s="150">
        <v>0</v>
      </c>
      <c r="J303" s="150">
        <v>51280.76</v>
      </c>
      <c r="K303" s="150">
        <v>351786.01360000001</v>
      </c>
      <c r="L303" s="150">
        <v>0</v>
      </c>
      <c r="M303" s="150">
        <v>351786.01360000001</v>
      </c>
      <c r="N303" s="151" t="s">
        <v>1388</v>
      </c>
    </row>
    <row r="304" spans="1:14" ht="69.95" customHeight="1">
      <c r="A304" s="147" t="s">
        <v>634</v>
      </c>
      <c r="B304" s="148" t="s">
        <v>1320</v>
      </c>
      <c r="C304" s="149">
        <v>42410</v>
      </c>
      <c r="D304" s="147" t="s">
        <v>20</v>
      </c>
      <c r="E304" s="147">
        <v>7282</v>
      </c>
      <c r="F304" s="147"/>
      <c r="G304" s="164" t="s">
        <v>13997</v>
      </c>
      <c r="H304" s="150">
        <v>76949.14</v>
      </c>
      <c r="I304" s="150">
        <v>0</v>
      </c>
      <c r="J304" s="150">
        <v>76949.14</v>
      </c>
      <c r="K304" s="150">
        <v>527871.1004</v>
      </c>
      <c r="L304" s="150">
        <v>0</v>
      </c>
      <c r="M304" s="150">
        <v>527871.1004</v>
      </c>
      <c r="N304" s="151" t="s">
        <v>1388</v>
      </c>
    </row>
    <row r="305" spans="1:14" ht="69.95" customHeight="1">
      <c r="A305" s="147" t="s">
        <v>634</v>
      </c>
      <c r="B305" s="148" t="s">
        <v>1320</v>
      </c>
      <c r="C305" s="149">
        <v>42416</v>
      </c>
      <c r="D305" s="147" t="s">
        <v>20</v>
      </c>
      <c r="E305" s="147">
        <v>7293</v>
      </c>
      <c r="F305" s="147"/>
      <c r="G305" s="164" t="s">
        <v>14003</v>
      </c>
      <c r="H305" s="150">
        <v>192521.15</v>
      </c>
      <c r="I305" s="150">
        <v>0</v>
      </c>
      <c r="J305" s="150">
        <v>192521.15</v>
      </c>
      <c r="K305" s="150">
        <v>1320695.0889999999</v>
      </c>
      <c r="L305" s="150">
        <v>0</v>
      </c>
      <c r="M305" s="150">
        <v>1320695.0889999999</v>
      </c>
      <c r="N305" s="151" t="s">
        <v>1388</v>
      </c>
    </row>
    <row r="306" spans="1:14" ht="69.95" customHeight="1">
      <c r="A306" s="147" t="s">
        <v>634</v>
      </c>
      <c r="B306" s="148" t="s">
        <v>1320</v>
      </c>
      <c r="C306" s="149">
        <v>42416</v>
      </c>
      <c r="D306" s="147" t="s">
        <v>20</v>
      </c>
      <c r="E306" s="147">
        <v>7294</v>
      </c>
      <c r="F306" s="147"/>
      <c r="G306" s="164" t="s">
        <v>14007</v>
      </c>
      <c r="H306" s="150">
        <v>44266.720000000001</v>
      </c>
      <c r="I306" s="150">
        <v>0</v>
      </c>
      <c r="J306" s="150">
        <v>44266.720000000001</v>
      </c>
      <c r="K306" s="150">
        <v>303669.69920000003</v>
      </c>
      <c r="L306" s="150">
        <v>0</v>
      </c>
      <c r="M306" s="150">
        <v>303669.69920000003</v>
      </c>
      <c r="N306" s="151" t="s">
        <v>1388</v>
      </c>
    </row>
    <row r="307" spans="1:14" ht="69.95" customHeight="1">
      <c r="A307" s="147" t="s">
        <v>634</v>
      </c>
      <c r="B307" s="148" t="s">
        <v>1320</v>
      </c>
      <c r="C307" s="149">
        <v>42416</v>
      </c>
      <c r="D307" s="147" t="s">
        <v>20</v>
      </c>
      <c r="E307" s="147">
        <v>7295</v>
      </c>
      <c r="F307" s="147"/>
      <c r="G307" s="164" t="s">
        <v>14006</v>
      </c>
      <c r="H307" s="150">
        <v>34436.949999999997</v>
      </c>
      <c r="I307" s="150">
        <v>0</v>
      </c>
      <c r="J307" s="150">
        <v>34436.949999999997</v>
      </c>
      <c r="K307" s="150">
        <v>236237.47699999998</v>
      </c>
      <c r="L307" s="150">
        <v>0</v>
      </c>
      <c r="M307" s="150">
        <v>236237.47699999998</v>
      </c>
      <c r="N307" s="151" t="s">
        <v>1388</v>
      </c>
    </row>
    <row r="308" spans="1:14" ht="69.95" customHeight="1">
      <c r="A308" s="147" t="s">
        <v>634</v>
      </c>
      <c r="B308" s="148" t="s">
        <v>1320</v>
      </c>
      <c r="C308" s="149">
        <v>42397</v>
      </c>
      <c r="D308" s="147" t="s">
        <v>20</v>
      </c>
      <c r="E308" s="147">
        <v>7297</v>
      </c>
      <c r="F308" s="147"/>
      <c r="G308" s="164" t="s">
        <v>13976</v>
      </c>
      <c r="H308" s="150">
        <v>132063.07</v>
      </c>
      <c r="I308" s="150">
        <v>0</v>
      </c>
      <c r="J308" s="150">
        <v>132063.07</v>
      </c>
      <c r="K308" s="150">
        <v>905952.66020000004</v>
      </c>
      <c r="L308" s="150">
        <v>0</v>
      </c>
      <c r="M308" s="150">
        <v>905952.66020000004</v>
      </c>
      <c r="N308" s="151" t="s">
        <v>1388</v>
      </c>
    </row>
    <row r="309" spans="1:14" ht="69.95" customHeight="1">
      <c r="A309" s="147" t="s">
        <v>634</v>
      </c>
      <c r="B309" s="148" t="s">
        <v>1320</v>
      </c>
      <c r="C309" s="149">
        <v>42397</v>
      </c>
      <c r="D309" s="147" t="s">
        <v>20</v>
      </c>
      <c r="E309" s="147">
        <v>7298</v>
      </c>
      <c r="F309" s="147"/>
      <c r="G309" s="164" t="s">
        <v>13979</v>
      </c>
      <c r="H309" s="150">
        <v>4101.3</v>
      </c>
      <c r="I309" s="150">
        <v>0</v>
      </c>
      <c r="J309" s="150">
        <v>4101.3</v>
      </c>
      <c r="K309" s="150">
        <v>28134.918000000001</v>
      </c>
      <c r="L309" s="150">
        <v>0</v>
      </c>
      <c r="M309" s="150">
        <v>28134.918000000001</v>
      </c>
      <c r="N309" s="151" t="s">
        <v>1388</v>
      </c>
    </row>
    <row r="310" spans="1:14" ht="69.95" customHeight="1">
      <c r="A310" s="147" t="s">
        <v>634</v>
      </c>
      <c r="B310" s="148" t="s">
        <v>1320</v>
      </c>
      <c r="C310" s="149">
        <v>42397</v>
      </c>
      <c r="D310" s="147" t="s">
        <v>20</v>
      </c>
      <c r="E310" s="147">
        <v>7299</v>
      </c>
      <c r="F310" s="147"/>
      <c r="G310" s="164" t="s">
        <v>13978</v>
      </c>
      <c r="H310" s="150">
        <v>352592.10000000003</v>
      </c>
      <c r="I310" s="150">
        <v>0</v>
      </c>
      <c r="J310" s="150">
        <v>352592.10000000003</v>
      </c>
      <c r="K310" s="150">
        <v>2418781.8060000003</v>
      </c>
      <c r="L310" s="150">
        <v>0</v>
      </c>
      <c r="M310" s="150">
        <v>2418781.8060000003</v>
      </c>
      <c r="N310" s="151" t="s">
        <v>1388</v>
      </c>
    </row>
    <row r="311" spans="1:14" ht="69.95" customHeight="1">
      <c r="A311" s="147" t="s">
        <v>634</v>
      </c>
      <c r="B311" s="148" t="s">
        <v>1320</v>
      </c>
      <c r="C311" s="149">
        <v>42397</v>
      </c>
      <c r="D311" s="147" t="s">
        <v>20</v>
      </c>
      <c r="E311" s="147">
        <v>7300</v>
      </c>
      <c r="F311" s="147"/>
      <c r="G311" s="164" t="s">
        <v>13980</v>
      </c>
      <c r="H311" s="150">
        <v>6366.6900000000005</v>
      </c>
      <c r="I311" s="150">
        <v>0</v>
      </c>
      <c r="J311" s="150">
        <v>6366.6900000000005</v>
      </c>
      <c r="K311" s="150">
        <v>43675.493400000007</v>
      </c>
      <c r="L311" s="150">
        <v>0</v>
      </c>
      <c r="M311" s="150">
        <v>43675.493400000007</v>
      </c>
      <c r="N311" s="151" t="s">
        <v>1388</v>
      </c>
    </row>
    <row r="312" spans="1:14" ht="69.95" customHeight="1">
      <c r="A312" s="147" t="s">
        <v>634</v>
      </c>
      <c r="B312" s="148" t="s">
        <v>1320</v>
      </c>
      <c r="C312" s="149">
        <v>42429</v>
      </c>
      <c r="D312" s="147" t="s">
        <v>20</v>
      </c>
      <c r="E312" s="147">
        <v>7313</v>
      </c>
      <c r="F312" s="147"/>
      <c r="G312" s="164" t="s">
        <v>14059</v>
      </c>
      <c r="H312" s="150">
        <v>672.69</v>
      </c>
      <c r="I312" s="150">
        <v>0</v>
      </c>
      <c r="J312" s="150">
        <v>672.69</v>
      </c>
      <c r="K312" s="150">
        <v>4614.6534000000001</v>
      </c>
      <c r="L312" s="150">
        <v>0</v>
      </c>
      <c r="M312" s="150">
        <v>4614.6534000000001</v>
      </c>
      <c r="N312" s="151" t="s">
        <v>1388</v>
      </c>
    </row>
    <row r="313" spans="1:14" ht="69.95" customHeight="1">
      <c r="A313" s="147" t="s">
        <v>634</v>
      </c>
      <c r="B313" s="148" t="s">
        <v>1320</v>
      </c>
      <c r="C313" s="149">
        <v>42410</v>
      </c>
      <c r="D313" s="147" t="s">
        <v>20</v>
      </c>
      <c r="E313" s="147">
        <v>7322</v>
      </c>
      <c r="F313" s="147"/>
      <c r="G313" s="164" t="s">
        <v>13996</v>
      </c>
      <c r="H313" s="150">
        <v>11335.73</v>
      </c>
      <c r="I313" s="150">
        <v>0</v>
      </c>
      <c r="J313" s="150">
        <v>11335.73</v>
      </c>
      <c r="K313" s="150">
        <v>77763.107799999998</v>
      </c>
      <c r="L313" s="150">
        <v>0</v>
      </c>
      <c r="M313" s="150">
        <v>77763.107799999998</v>
      </c>
      <c r="N313" s="151" t="s">
        <v>1388</v>
      </c>
    </row>
    <row r="314" spans="1:14" ht="69.95" customHeight="1">
      <c r="A314" s="147" t="s">
        <v>634</v>
      </c>
      <c r="B314" s="148" t="s">
        <v>1320</v>
      </c>
      <c r="C314" s="149">
        <v>42410</v>
      </c>
      <c r="D314" s="147" t="s">
        <v>20</v>
      </c>
      <c r="E314" s="147">
        <v>7328</v>
      </c>
      <c r="F314" s="147"/>
      <c r="G314" s="164" t="s">
        <v>13992</v>
      </c>
      <c r="H314" s="150">
        <v>52645.01</v>
      </c>
      <c r="I314" s="150">
        <v>0</v>
      </c>
      <c r="J314" s="150">
        <v>52645.01</v>
      </c>
      <c r="K314" s="150">
        <v>361144.76860000001</v>
      </c>
      <c r="L314" s="150">
        <v>0</v>
      </c>
      <c r="M314" s="150">
        <v>361144.76860000001</v>
      </c>
      <c r="N314" s="151" t="s">
        <v>1388</v>
      </c>
    </row>
    <row r="315" spans="1:14" ht="69.95" customHeight="1">
      <c r="A315" s="147" t="s">
        <v>634</v>
      </c>
      <c r="B315" s="148" t="s">
        <v>1320</v>
      </c>
      <c r="C315" s="149">
        <v>42426</v>
      </c>
      <c r="D315" s="147" t="s">
        <v>20</v>
      </c>
      <c r="E315" s="147">
        <v>7329</v>
      </c>
      <c r="F315" s="147"/>
      <c r="G315" s="164" t="s">
        <v>14052</v>
      </c>
      <c r="H315" s="150">
        <v>80430.66</v>
      </c>
      <c r="I315" s="150">
        <v>0</v>
      </c>
      <c r="J315" s="150">
        <v>80430.66</v>
      </c>
      <c r="K315" s="150">
        <v>551754.32760000008</v>
      </c>
      <c r="L315" s="150">
        <v>0</v>
      </c>
      <c r="M315" s="150">
        <v>551754.32760000008</v>
      </c>
      <c r="N315" s="151" t="s">
        <v>1388</v>
      </c>
    </row>
    <row r="316" spans="1:14" ht="69.95" customHeight="1">
      <c r="A316" s="147" t="s">
        <v>634</v>
      </c>
      <c r="B316" s="148" t="s">
        <v>1320</v>
      </c>
      <c r="C316" s="149">
        <v>42452</v>
      </c>
      <c r="D316" s="147" t="s">
        <v>20</v>
      </c>
      <c r="E316" s="147">
        <v>7331</v>
      </c>
      <c r="F316" s="147"/>
      <c r="G316" s="164" t="s">
        <v>14149</v>
      </c>
      <c r="H316" s="150">
        <v>1366574.36</v>
      </c>
      <c r="I316" s="150">
        <v>0</v>
      </c>
      <c r="J316" s="150">
        <v>1366574.36</v>
      </c>
      <c r="K316" s="150">
        <v>9374700.1096000019</v>
      </c>
      <c r="L316" s="150">
        <v>0</v>
      </c>
      <c r="M316" s="150">
        <v>9374700.1096000019</v>
      </c>
      <c r="N316" s="151" t="s">
        <v>1388</v>
      </c>
    </row>
    <row r="317" spans="1:14" ht="69.95" customHeight="1">
      <c r="A317" s="147" t="s">
        <v>634</v>
      </c>
      <c r="B317" s="148" t="s">
        <v>1320</v>
      </c>
      <c r="C317" s="149">
        <v>42450</v>
      </c>
      <c r="D317" s="147" t="s">
        <v>20</v>
      </c>
      <c r="E317" s="147">
        <v>7332</v>
      </c>
      <c r="F317" s="147"/>
      <c r="G317" s="164" t="s">
        <v>14134</v>
      </c>
      <c r="H317" s="150">
        <v>2945111.67</v>
      </c>
      <c r="I317" s="150">
        <v>0</v>
      </c>
      <c r="J317" s="150">
        <v>2945111.67</v>
      </c>
      <c r="K317" s="150">
        <v>20203466.056200001</v>
      </c>
      <c r="L317" s="150">
        <v>0</v>
      </c>
      <c r="M317" s="150">
        <v>20203466.056200001</v>
      </c>
      <c r="N317" s="151" t="s">
        <v>1388</v>
      </c>
    </row>
    <row r="318" spans="1:14" ht="69.95" customHeight="1">
      <c r="A318" s="147" t="s">
        <v>634</v>
      </c>
      <c r="B318" s="148" t="s">
        <v>1320</v>
      </c>
      <c r="C318" s="149">
        <v>42450</v>
      </c>
      <c r="D318" s="147" t="s">
        <v>20</v>
      </c>
      <c r="E318" s="147">
        <v>7333</v>
      </c>
      <c r="F318" s="147"/>
      <c r="G318" s="164" t="s">
        <v>14136</v>
      </c>
      <c r="H318" s="150">
        <v>872281.25</v>
      </c>
      <c r="I318" s="150">
        <v>0</v>
      </c>
      <c r="J318" s="150">
        <v>872281.25</v>
      </c>
      <c r="K318" s="150">
        <v>5983849.375</v>
      </c>
      <c r="L318" s="150">
        <v>0</v>
      </c>
      <c r="M318" s="150">
        <v>5983849.375</v>
      </c>
      <c r="N318" s="151" t="s">
        <v>1388</v>
      </c>
    </row>
    <row r="319" spans="1:14" ht="69.95" customHeight="1">
      <c r="A319" s="147" t="s">
        <v>634</v>
      </c>
      <c r="B319" s="148" t="s">
        <v>1320</v>
      </c>
      <c r="C319" s="149">
        <v>42436</v>
      </c>
      <c r="D319" s="147" t="s">
        <v>20</v>
      </c>
      <c r="E319" s="147">
        <v>7334</v>
      </c>
      <c r="F319" s="147"/>
      <c r="G319" s="164" t="s">
        <v>14087</v>
      </c>
      <c r="H319" s="150">
        <v>15150</v>
      </c>
      <c r="I319" s="150">
        <v>0</v>
      </c>
      <c r="J319" s="150">
        <v>15150</v>
      </c>
      <c r="K319" s="150">
        <v>103929</v>
      </c>
      <c r="L319" s="150">
        <v>0</v>
      </c>
      <c r="M319" s="150">
        <v>103929</v>
      </c>
      <c r="N319" s="151" t="s">
        <v>1388</v>
      </c>
    </row>
    <row r="320" spans="1:14" ht="69.95" customHeight="1">
      <c r="A320" s="147" t="s">
        <v>634</v>
      </c>
      <c r="B320" s="148" t="s">
        <v>1320</v>
      </c>
      <c r="C320" s="149">
        <v>42436</v>
      </c>
      <c r="D320" s="147" t="s">
        <v>20</v>
      </c>
      <c r="E320" s="147">
        <v>7335</v>
      </c>
      <c r="F320" s="147"/>
      <c r="G320" s="164" t="s">
        <v>14090</v>
      </c>
      <c r="H320" s="150">
        <v>168333.23</v>
      </c>
      <c r="I320" s="150">
        <v>0</v>
      </c>
      <c r="J320" s="150">
        <v>168333.23</v>
      </c>
      <c r="K320" s="150">
        <v>1154765.9578000002</v>
      </c>
      <c r="L320" s="150">
        <v>0</v>
      </c>
      <c r="M320" s="150">
        <v>1154765.9578000002</v>
      </c>
      <c r="N320" s="151" t="s">
        <v>1388</v>
      </c>
    </row>
    <row r="321" spans="1:14" ht="69.95" customHeight="1">
      <c r="A321" s="147" t="s">
        <v>634</v>
      </c>
      <c r="B321" s="148" t="s">
        <v>1320</v>
      </c>
      <c r="C321" s="149">
        <v>42439</v>
      </c>
      <c r="D321" s="147" t="s">
        <v>20</v>
      </c>
      <c r="E321" s="147">
        <v>7337</v>
      </c>
      <c r="F321" s="147"/>
      <c r="G321" s="164" t="s">
        <v>14101</v>
      </c>
      <c r="H321" s="150">
        <v>156965.37</v>
      </c>
      <c r="I321" s="150">
        <v>0</v>
      </c>
      <c r="J321" s="150">
        <v>156965.37</v>
      </c>
      <c r="K321" s="150">
        <v>1076782.4382</v>
      </c>
      <c r="L321" s="150">
        <v>0</v>
      </c>
      <c r="M321" s="150">
        <v>1076782.4382</v>
      </c>
      <c r="N321" s="151" t="s">
        <v>1388</v>
      </c>
    </row>
    <row r="322" spans="1:14" ht="69.95" customHeight="1">
      <c r="A322" s="147" t="s">
        <v>634</v>
      </c>
      <c r="B322" s="148" t="s">
        <v>1320</v>
      </c>
      <c r="C322" s="149">
        <v>42446</v>
      </c>
      <c r="D322" s="147" t="s">
        <v>20</v>
      </c>
      <c r="E322" s="147">
        <v>7338</v>
      </c>
      <c r="F322" s="147"/>
      <c r="G322" s="164" t="s">
        <v>14118</v>
      </c>
      <c r="H322" s="150">
        <v>400965.45</v>
      </c>
      <c r="I322" s="150">
        <v>0</v>
      </c>
      <c r="J322" s="150">
        <v>400965.45</v>
      </c>
      <c r="K322" s="150">
        <v>2750622.9870000002</v>
      </c>
      <c r="L322" s="150">
        <v>0</v>
      </c>
      <c r="M322" s="150">
        <v>2750622.9870000002</v>
      </c>
      <c r="N322" s="151" t="s">
        <v>1388</v>
      </c>
    </row>
    <row r="323" spans="1:14" ht="69.95" customHeight="1">
      <c r="A323" s="147" t="s">
        <v>634</v>
      </c>
      <c r="B323" s="148" t="s">
        <v>1320</v>
      </c>
      <c r="C323" s="149">
        <v>42446</v>
      </c>
      <c r="D323" s="147" t="s">
        <v>20</v>
      </c>
      <c r="E323" s="147">
        <v>7339</v>
      </c>
      <c r="F323" s="147"/>
      <c r="G323" s="164" t="s">
        <v>14115</v>
      </c>
      <c r="H323" s="150">
        <v>232461.44</v>
      </c>
      <c r="I323" s="150">
        <v>0</v>
      </c>
      <c r="J323" s="150">
        <v>232461.44</v>
      </c>
      <c r="K323" s="150">
        <v>1594685.4784000001</v>
      </c>
      <c r="L323" s="150">
        <v>0</v>
      </c>
      <c r="M323" s="150">
        <v>1594685.4784000001</v>
      </c>
      <c r="N323" s="151" t="s">
        <v>1388</v>
      </c>
    </row>
    <row r="324" spans="1:14" ht="69.95" customHeight="1">
      <c r="A324" s="147" t="s">
        <v>634</v>
      </c>
      <c r="B324" s="148" t="s">
        <v>1320</v>
      </c>
      <c r="C324" s="149">
        <v>42451</v>
      </c>
      <c r="D324" s="147" t="s">
        <v>20</v>
      </c>
      <c r="E324" s="147">
        <v>7342</v>
      </c>
      <c r="F324" s="147"/>
      <c r="G324" s="164" t="s">
        <v>14142</v>
      </c>
      <c r="H324" s="150">
        <v>6362.45</v>
      </c>
      <c r="I324" s="150">
        <v>0</v>
      </c>
      <c r="J324" s="150">
        <v>6362.45</v>
      </c>
      <c r="K324" s="150">
        <v>43646.406999999999</v>
      </c>
      <c r="L324" s="150">
        <v>0</v>
      </c>
      <c r="M324" s="150">
        <v>43646.406999999999</v>
      </c>
      <c r="N324" s="151" t="s">
        <v>1388</v>
      </c>
    </row>
    <row r="325" spans="1:14" ht="69.95" customHeight="1">
      <c r="A325" s="147" t="s">
        <v>634</v>
      </c>
      <c r="B325" s="148" t="s">
        <v>1320</v>
      </c>
      <c r="C325" s="149">
        <v>42451</v>
      </c>
      <c r="D325" s="147" t="s">
        <v>20</v>
      </c>
      <c r="E325" s="147">
        <v>7343</v>
      </c>
      <c r="F325" s="147"/>
      <c r="G325" s="164" t="s">
        <v>14143</v>
      </c>
      <c r="H325" s="150">
        <v>404993.44</v>
      </c>
      <c r="I325" s="150">
        <v>0</v>
      </c>
      <c r="J325" s="150">
        <v>404993.44</v>
      </c>
      <c r="K325" s="150">
        <v>2778254.9983999999</v>
      </c>
      <c r="L325" s="150">
        <v>0</v>
      </c>
      <c r="M325" s="150">
        <v>2778254.9983999999</v>
      </c>
      <c r="N325" s="151" t="s">
        <v>1388</v>
      </c>
    </row>
    <row r="326" spans="1:14" ht="69.95" customHeight="1">
      <c r="A326" s="147" t="s">
        <v>634</v>
      </c>
      <c r="B326" s="148" t="s">
        <v>1320</v>
      </c>
      <c r="C326" s="149">
        <v>42439</v>
      </c>
      <c r="D326" s="147" t="s">
        <v>20</v>
      </c>
      <c r="E326" s="147">
        <v>7345</v>
      </c>
      <c r="F326" s="147"/>
      <c r="G326" s="164" t="s">
        <v>14102</v>
      </c>
      <c r="H326" s="150">
        <v>28857.84</v>
      </c>
      <c r="I326" s="150">
        <v>0</v>
      </c>
      <c r="J326" s="150">
        <v>28857.84</v>
      </c>
      <c r="K326" s="150">
        <v>197964.7824</v>
      </c>
      <c r="L326" s="150">
        <v>0</v>
      </c>
      <c r="M326" s="150">
        <v>197964.7824</v>
      </c>
      <c r="N326" s="151" t="s">
        <v>1388</v>
      </c>
    </row>
    <row r="327" spans="1:14" ht="69.95" customHeight="1">
      <c r="A327" s="147" t="s">
        <v>634</v>
      </c>
      <c r="B327" s="148" t="s">
        <v>1320</v>
      </c>
      <c r="C327" s="149">
        <v>42439</v>
      </c>
      <c r="D327" s="147" t="s">
        <v>20</v>
      </c>
      <c r="E327" s="147">
        <v>7349</v>
      </c>
      <c r="F327" s="147"/>
      <c r="G327" s="164" t="s">
        <v>14100</v>
      </c>
      <c r="H327" s="150">
        <v>6994.1900000000005</v>
      </c>
      <c r="I327" s="150">
        <v>0</v>
      </c>
      <c r="J327" s="150">
        <v>6994.1900000000005</v>
      </c>
      <c r="K327" s="150">
        <v>47980.143400000008</v>
      </c>
      <c r="L327" s="150">
        <v>0</v>
      </c>
      <c r="M327" s="150">
        <v>47980.143400000008</v>
      </c>
      <c r="N327" s="151" t="s">
        <v>1388</v>
      </c>
    </row>
    <row r="328" spans="1:14" ht="69.95" customHeight="1">
      <c r="A328" s="147" t="s">
        <v>634</v>
      </c>
      <c r="B328" s="148" t="s">
        <v>1320</v>
      </c>
      <c r="C328" s="149">
        <v>42450</v>
      </c>
      <c r="D328" s="147" t="s">
        <v>20</v>
      </c>
      <c r="E328" s="147">
        <v>7352</v>
      </c>
      <c r="F328" s="147"/>
      <c r="G328" s="164" t="s">
        <v>14123</v>
      </c>
      <c r="H328" s="150">
        <v>352004.95</v>
      </c>
      <c r="I328" s="150">
        <v>0</v>
      </c>
      <c r="J328" s="150">
        <v>352004.95</v>
      </c>
      <c r="K328" s="150">
        <v>2414753.9570000004</v>
      </c>
      <c r="L328" s="150">
        <v>0</v>
      </c>
      <c r="M328" s="150">
        <v>2414753.9570000004</v>
      </c>
      <c r="N328" s="151" t="s">
        <v>1388</v>
      </c>
    </row>
    <row r="329" spans="1:14" ht="69.95" customHeight="1">
      <c r="A329" s="147" t="s">
        <v>634</v>
      </c>
      <c r="B329" s="148" t="s">
        <v>1320</v>
      </c>
      <c r="C329" s="149">
        <v>42450</v>
      </c>
      <c r="D329" s="147" t="s">
        <v>20</v>
      </c>
      <c r="E329" s="147">
        <v>7356</v>
      </c>
      <c r="F329" s="147"/>
      <c r="G329" s="164" t="s">
        <v>14122</v>
      </c>
      <c r="H329" s="150">
        <v>437321.09</v>
      </c>
      <c r="I329" s="150">
        <v>0</v>
      </c>
      <c r="J329" s="150">
        <v>437321.09</v>
      </c>
      <c r="K329" s="150">
        <v>3000022.6774000004</v>
      </c>
      <c r="L329" s="150">
        <v>0</v>
      </c>
      <c r="M329" s="150">
        <v>3000022.6774000004</v>
      </c>
      <c r="N329" s="151" t="s">
        <v>1388</v>
      </c>
    </row>
    <row r="330" spans="1:14" ht="69.95" customHeight="1">
      <c r="A330" s="147" t="s">
        <v>634</v>
      </c>
      <c r="B330" s="148" t="s">
        <v>1320</v>
      </c>
      <c r="C330" s="149">
        <v>42450</v>
      </c>
      <c r="D330" s="147" t="s">
        <v>20</v>
      </c>
      <c r="E330" s="147">
        <v>7359</v>
      </c>
      <c r="F330" s="147"/>
      <c r="G330" s="164" t="s">
        <v>14137</v>
      </c>
      <c r="H330" s="150">
        <v>1119440.96</v>
      </c>
      <c r="I330" s="150">
        <v>0</v>
      </c>
      <c r="J330" s="150">
        <v>1119440.96</v>
      </c>
      <c r="K330" s="150">
        <v>7679364.9856000002</v>
      </c>
      <c r="L330" s="150">
        <v>0</v>
      </c>
      <c r="M330" s="150">
        <v>7679364.9856000002</v>
      </c>
      <c r="N330" s="151" t="s">
        <v>1388</v>
      </c>
    </row>
    <row r="331" spans="1:14" ht="69.95" customHeight="1">
      <c r="A331" s="147" t="s">
        <v>634</v>
      </c>
      <c r="B331" s="148" t="s">
        <v>1320</v>
      </c>
      <c r="C331" s="149">
        <v>42452</v>
      </c>
      <c r="D331" s="147" t="s">
        <v>20</v>
      </c>
      <c r="E331" s="147">
        <v>7360</v>
      </c>
      <c r="F331" s="147"/>
      <c r="G331" s="164" t="s">
        <v>14148</v>
      </c>
      <c r="H331" s="150">
        <v>65655.16</v>
      </c>
      <c r="I331" s="150">
        <v>0</v>
      </c>
      <c r="J331" s="150">
        <v>65655.16</v>
      </c>
      <c r="K331" s="150">
        <v>450394.39760000003</v>
      </c>
      <c r="L331" s="150">
        <v>0</v>
      </c>
      <c r="M331" s="150">
        <v>450394.39760000003</v>
      </c>
      <c r="N331" s="151" t="s">
        <v>1388</v>
      </c>
    </row>
    <row r="332" spans="1:14" ht="69.95" customHeight="1">
      <c r="A332" s="147" t="s">
        <v>634</v>
      </c>
      <c r="B332" s="148" t="s">
        <v>1320</v>
      </c>
      <c r="C332" s="149">
        <v>42436</v>
      </c>
      <c r="D332" s="147" t="s">
        <v>20</v>
      </c>
      <c r="E332" s="147">
        <v>7361</v>
      </c>
      <c r="F332" s="147"/>
      <c r="G332" s="164" t="s">
        <v>14086</v>
      </c>
      <c r="H332" s="150">
        <v>1891923.51</v>
      </c>
      <c r="I332" s="150">
        <v>0</v>
      </c>
      <c r="J332" s="150">
        <v>1891923.51</v>
      </c>
      <c r="K332" s="150">
        <v>12978595.2786</v>
      </c>
      <c r="L332" s="150">
        <v>0</v>
      </c>
      <c r="M332" s="150">
        <v>12978595.2786</v>
      </c>
      <c r="N332" s="151" t="s">
        <v>1388</v>
      </c>
    </row>
    <row r="333" spans="1:14" ht="69.95" customHeight="1">
      <c r="A333" s="147" t="s">
        <v>634</v>
      </c>
      <c r="B333" s="148" t="s">
        <v>1320</v>
      </c>
      <c r="C333" s="149">
        <v>42436</v>
      </c>
      <c r="D333" s="147" t="s">
        <v>20</v>
      </c>
      <c r="E333" s="147">
        <v>7362</v>
      </c>
      <c r="F333" s="147"/>
      <c r="G333" s="164" t="s">
        <v>14089</v>
      </c>
      <c r="H333" s="150">
        <v>75000</v>
      </c>
      <c r="I333" s="150">
        <v>0</v>
      </c>
      <c r="J333" s="150">
        <v>75000</v>
      </c>
      <c r="K333" s="150">
        <v>514500</v>
      </c>
      <c r="L333" s="150">
        <v>0</v>
      </c>
      <c r="M333" s="150">
        <v>514500</v>
      </c>
      <c r="N333" s="151" t="s">
        <v>1388</v>
      </c>
    </row>
    <row r="334" spans="1:14" ht="69.95" customHeight="1">
      <c r="A334" s="147" t="s">
        <v>634</v>
      </c>
      <c r="B334" s="148" t="s">
        <v>1320</v>
      </c>
      <c r="C334" s="149">
        <v>42450</v>
      </c>
      <c r="D334" s="147" t="s">
        <v>20</v>
      </c>
      <c r="E334" s="147">
        <v>7364</v>
      </c>
      <c r="F334" s="147"/>
      <c r="G334" s="164" t="s">
        <v>14120</v>
      </c>
      <c r="H334" s="150">
        <v>714937.76</v>
      </c>
      <c r="I334" s="150">
        <v>0</v>
      </c>
      <c r="J334" s="150">
        <v>714937.76</v>
      </c>
      <c r="K334" s="150">
        <v>4904473.0336000007</v>
      </c>
      <c r="L334" s="150">
        <v>0</v>
      </c>
      <c r="M334" s="150">
        <v>4904473.0336000007</v>
      </c>
      <c r="N334" s="151" t="s">
        <v>1388</v>
      </c>
    </row>
    <row r="335" spans="1:14" ht="69.95" customHeight="1">
      <c r="A335" s="147" t="s">
        <v>634</v>
      </c>
      <c r="B335" s="148" t="s">
        <v>1320</v>
      </c>
      <c r="C335" s="149">
        <v>42450</v>
      </c>
      <c r="D335" s="147" t="s">
        <v>20</v>
      </c>
      <c r="E335" s="147">
        <v>7368</v>
      </c>
      <c r="F335" s="147"/>
      <c r="G335" s="164" t="s">
        <v>14135</v>
      </c>
      <c r="H335" s="150">
        <v>231125.51</v>
      </c>
      <c r="I335" s="150">
        <v>0</v>
      </c>
      <c r="J335" s="150">
        <v>231125.51</v>
      </c>
      <c r="K335" s="150">
        <v>1585520.9986</v>
      </c>
      <c r="L335" s="150">
        <v>0</v>
      </c>
      <c r="M335" s="150">
        <v>1585520.9986</v>
      </c>
      <c r="N335" s="151" t="s">
        <v>1388</v>
      </c>
    </row>
    <row r="336" spans="1:14" ht="69.95" customHeight="1">
      <c r="A336" s="147" t="s">
        <v>634</v>
      </c>
      <c r="B336" s="148" t="s">
        <v>1320</v>
      </c>
      <c r="C336" s="149">
        <v>42453</v>
      </c>
      <c r="D336" s="147" t="s">
        <v>20</v>
      </c>
      <c r="E336" s="147">
        <v>7370</v>
      </c>
      <c r="F336" s="147"/>
      <c r="G336" s="164" t="s">
        <v>14152</v>
      </c>
      <c r="H336" s="150">
        <v>25431.16</v>
      </c>
      <c r="I336" s="150">
        <v>0</v>
      </c>
      <c r="J336" s="150">
        <v>25431.16</v>
      </c>
      <c r="K336" s="150">
        <v>174457.75760000001</v>
      </c>
      <c r="L336" s="150">
        <v>0</v>
      </c>
      <c r="M336" s="150">
        <v>174457.75760000001</v>
      </c>
      <c r="N336" s="151" t="s">
        <v>1388</v>
      </c>
    </row>
    <row r="337" spans="1:14" ht="69.95" customHeight="1">
      <c r="A337" s="147" t="s">
        <v>634</v>
      </c>
      <c r="B337" s="148" t="s">
        <v>1320</v>
      </c>
      <c r="C337" s="149">
        <v>42457</v>
      </c>
      <c r="D337" s="147" t="s">
        <v>20</v>
      </c>
      <c r="E337" s="147">
        <v>7371</v>
      </c>
      <c r="F337" s="147"/>
      <c r="G337" s="164" t="s">
        <v>14156</v>
      </c>
      <c r="H337" s="150">
        <v>5775.49</v>
      </c>
      <c r="I337" s="150">
        <v>0</v>
      </c>
      <c r="J337" s="150">
        <v>5775.49</v>
      </c>
      <c r="K337" s="150">
        <v>39619.861400000002</v>
      </c>
      <c r="L337" s="150">
        <v>0</v>
      </c>
      <c r="M337" s="150">
        <v>39619.861400000002</v>
      </c>
      <c r="N337" s="151" t="s">
        <v>1388</v>
      </c>
    </row>
    <row r="338" spans="1:14" ht="69.95" customHeight="1">
      <c r="A338" s="147" t="s">
        <v>634</v>
      </c>
      <c r="B338" s="148" t="s">
        <v>1320</v>
      </c>
      <c r="C338" s="149">
        <v>42457</v>
      </c>
      <c r="D338" s="147" t="s">
        <v>20</v>
      </c>
      <c r="E338" s="147">
        <v>7372</v>
      </c>
      <c r="F338" s="147"/>
      <c r="G338" s="164" t="s">
        <v>14165</v>
      </c>
      <c r="H338" s="150">
        <v>3193978.21</v>
      </c>
      <c r="I338" s="150">
        <v>0</v>
      </c>
      <c r="J338" s="150">
        <v>3193978.21</v>
      </c>
      <c r="K338" s="150">
        <v>21910690.520600002</v>
      </c>
      <c r="L338" s="150">
        <v>0</v>
      </c>
      <c r="M338" s="150">
        <v>21910690.520600002</v>
      </c>
      <c r="N338" s="151" t="s">
        <v>1388</v>
      </c>
    </row>
    <row r="339" spans="1:14" ht="69.95" customHeight="1">
      <c r="A339" s="147" t="s">
        <v>634</v>
      </c>
      <c r="B339" s="148" t="s">
        <v>1320</v>
      </c>
      <c r="C339" s="149">
        <v>42457</v>
      </c>
      <c r="D339" s="147" t="s">
        <v>20</v>
      </c>
      <c r="E339" s="147">
        <v>7373</v>
      </c>
      <c r="F339" s="147"/>
      <c r="G339" s="164" t="s">
        <v>14164</v>
      </c>
      <c r="H339" s="150">
        <v>5206396.4000000004</v>
      </c>
      <c r="I339" s="150">
        <v>0</v>
      </c>
      <c r="J339" s="150">
        <v>5206396.4000000004</v>
      </c>
      <c r="K339" s="150">
        <v>35715879.304000005</v>
      </c>
      <c r="L339" s="150">
        <v>0</v>
      </c>
      <c r="M339" s="150">
        <v>35715879.304000005</v>
      </c>
      <c r="N339" s="151" t="s">
        <v>1388</v>
      </c>
    </row>
    <row r="340" spans="1:14" ht="69.95" customHeight="1">
      <c r="A340" s="147" t="s">
        <v>634</v>
      </c>
      <c r="B340" s="148" t="s">
        <v>1320</v>
      </c>
      <c r="C340" s="149">
        <v>42457</v>
      </c>
      <c r="D340" s="147" t="s">
        <v>20</v>
      </c>
      <c r="E340" s="147">
        <v>7376</v>
      </c>
      <c r="F340" s="147"/>
      <c r="G340" s="164" t="s">
        <v>14158</v>
      </c>
      <c r="H340" s="150">
        <v>4315.17</v>
      </c>
      <c r="I340" s="150">
        <v>0</v>
      </c>
      <c r="J340" s="150">
        <v>4315.17</v>
      </c>
      <c r="K340" s="150">
        <v>29602.066200000001</v>
      </c>
      <c r="L340" s="150">
        <v>0</v>
      </c>
      <c r="M340" s="150">
        <v>29602.066200000001</v>
      </c>
      <c r="N340" s="151" t="s">
        <v>1388</v>
      </c>
    </row>
    <row r="341" spans="1:14" ht="69.95" customHeight="1">
      <c r="A341" s="147" t="s">
        <v>634</v>
      </c>
      <c r="B341" s="148" t="s">
        <v>1320</v>
      </c>
      <c r="C341" s="149">
        <v>42453</v>
      </c>
      <c r="D341" s="147" t="s">
        <v>20</v>
      </c>
      <c r="E341" s="147">
        <v>7381</v>
      </c>
      <c r="F341" s="147"/>
      <c r="G341" s="164" t="s">
        <v>14153</v>
      </c>
      <c r="H341" s="150">
        <v>25350</v>
      </c>
      <c r="I341" s="150">
        <v>0</v>
      </c>
      <c r="J341" s="150">
        <v>25350</v>
      </c>
      <c r="K341" s="150">
        <v>173901</v>
      </c>
      <c r="L341" s="150">
        <v>0</v>
      </c>
      <c r="M341" s="150">
        <v>173901</v>
      </c>
      <c r="N341" s="151" t="s">
        <v>1388</v>
      </c>
    </row>
    <row r="342" spans="1:14" ht="69.95" customHeight="1">
      <c r="A342" s="147" t="s">
        <v>634</v>
      </c>
      <c r="B342" s="148" t="s">
        <v>1320</v>
      </c>
      <c r="C342" s="149">
        <v>42444</v>
      </c>
      <c r="D342" s="147" t="s">
        <v>20</v>
      </c>
      <c r="E342" s="147">
        <v>7382</v>
      </c>
      <c r="F342" s="147"/>
      <c r="G342" s="164" t="s">
        <v>14107</v>
      </c>
      <c r="H342" s="150">
        <v>102773.47</v>
      </c>
      <c r="I342" s="150">
        <v>0</v>
      </c>
      <c r="J342" s="150">
        <v>102773.47</v>
      </c>
      <c r="K342" s="150">
        <v>705026.00420000008</v>
      </c>
      <c r="L342" s="150">
        <v>0</v>
      </c>
      <c r="M342" s="150">
        <v>705026.00420000008</v>
      </c>
      <c r="N342" s="151" t="s">
        <v>1388</v>
      </c>
    </row>
    <row r="343" spans="1:14" ht="69.95" customHeight="1">
      <c r="A343" s="147" t="s">
        <v>634</v>
      </c>
      <c r="B343" s="148" t="s">
        <v>1320</v>
      </c>
      <c r="C343" s="149">
        <v>42439</v>
      </c>
      <c r="D343" s="147" t="s">
        <v>20</v>
      </c>
      <c r="E343" s="147">
        <v>7384</v>
      </c>
      <c r="F343" s="147"/>
      <c r="G343" s="164" t="s">
        <v>14103</v>
      </c>
      <c r="H343" s="150">
        <v>224263.67999999999</v>
      </c>
      <c r="I343" s="150">
        <v>0</v>
      </c>
      <c r="J343" s="150">
        <v>224263.67999999999</v>
      </c>
      <c r="K343" s="150">
        <v>1538448.8448000001</v>
      </c>
      <c r="L343" s="150">
        <v>0</v>
      </c>
      <c r="M343" s="150">
        <v>1538448.8448000001</v>
      </c>
      <c r="N343" s="151" t="s">
        <v>1388</v>
      </c>
    </row>
    <row r="344" spans="1:14" ht="69.95" customHeight="1">
      <c r="A344" s="147" t="s">
        <v>634</v>
      </c>
      <c r="B344" s="148" t="s">
        <v>1320</v>
      </c>
      <c r="C344" s="149">
        <v>42450</v>
      </c>
      <c r="D344" s="147" t="s">
        <v>20</v>
      </c>
      <c r="E344" s="147">
        <v>7385</v>
      </c>
      <c r="F344" s="147"/>
      <c r="G344" s="164" t="s">
        <v>14132</v>
      </c>
      <c r="H344" s="150">
        <v>1357369.42</v>
      </c>
      <c r="I344" s="150">
        <v>0</v>
      </c>
      <c r="J344" s="150">
        <v>1357369.42</v>
      </c>
      <c r="K344" s="150">
        <v>9311554.2212000005</v>
      </c>
      <c r="L344" s="150">
        <v>0</v>
      </c>
      <c r="M344" s="150">
        <v>9311554.2212000005</v>
      </c>
      <c r="N344" s="151" t="s">
        <v>1388</v>
      </c>
    </row>
    <row r="345" spans="1:14" ht="69.95" customHeight="1">
      <c r="A345" s="147" t="s">
        <v>634</v>
      </c>
      <c r="B345" s="148" t="s">
        <v>1320</v>
      </c>
      <c r="C345" s="149">
        <v>42433</v>
      </c>
      <c r="D345" s="147" t="s">
        <v>20</v>
      </c>
      <c r="E345" s="147">
        <v>7386</v>
      </c>
      <c r="F345" s="147"/>
      <c r="G345" s="164" t="s">
        <v>14082</v>
      </c>
      <c r="H345" s="150">
        <v>1444624.19</v>
      </c>
      <c r="I345" s="150">
        <v>0</v>
      </c>
      <c r="J345" s="150">
        <v>1444624.19</v>
      </c>
      <c r="K345" s="150">
        <v>9910121.9433999993</v>
      </c>
      <c r="L345" s="150">
        <v>0</v>
      </c>
      <c r="M345" s="150">
        <v>9910121.9433999993</v>
      </c>
      <c r="N345" s="151" t="s">
        <v>1388</v>
      </c>
    </row>
    <row r="346" spans="1:14" ht="69.95" customHeight="1">
      <c r="A346" s="147" t="s">
        <v>634</v>
      </c>
      <c r="B346" s="148" t="s">
        <v>1320</v>
      </c>
      <c r="C346" s="149">
        <v>42450</v>
      </c>
      <c r="D346" s="147" t="s">
        <v>20</v>
      </c>
      <c r="E346" s="147">
        <v>7389</v>
      </c>
      <c r="F346" s="147"/>
      <c r="G346" s="164" t="s">
        <v>14133</v>
      </c>
      <c r="H346" s="150">
        <v>19423.510000000002</v>
      </c>
      <c r="I346" s="150">
        <v>0</v>
      </c>
      <c r="J346" s="150">
        <v>19423.510000000002</v>
      </c>
      <c r="K346" s="150">
        <v>133245.27860000002</v>
      </c>
      <c r="L346" s="150">
        <v>0</v>
      </c>
      <c r="M346" s="150">
        <v>133245.27860000002</v>
      </c>
      <c r="N346" s="151" t="s">
        <v>1388</v>
      </c>
    </row>
    <row r="347" spans="1:14" ht="69.95" customHeight="1">
      <c r="A347" s="147" t="s">
        <v>634</v>
      </c>
      <c r="B347" s="148" t="s">
        <v>1320</v>
      </c>
      <c r="C347" s="149">
        <v>42444</v>
      </c>
      <c r="D347" s="147" t="s">
        <v>20</v>
      </c>
      <c r="E347" s="147">
        <v>7392</v>
      </c>
      <c r="F347" s="147"/>
      <c r="G347" s="164" t="s">
        <v>14108</v>
      </c>
      <c r="H347" s="150">
        <v>70491.900000000009</v>
      </c>
      <c r="I347" s="150">
        <v>0</v>
      </c>
      <c r="J347" s="150">
        <v>70491.900000000009</v>
      </c>
      <c r="K347" s="150">
        <v>483574.43400000007</v>
      </c>
      <c r="L347" s="150">
        <v>0</v>
      </c>
      <c r="M347" s="150">
        <v>483574.43400000007</v>
      </c>
      <c r="N347" s="151" t="s">
        <v>1388</v>
      </c>
    </row>
    <row r="348" spans="1:14" ht="69.95" customHeight="1">
      <c r="A348" s="147" t="s">
        <v>634</v>
      </c>
      <c r="B348" s="148" t="s">
        <v>1320</v>
      </c>
      <c r="C348" s="149">
        <v>42430</v>
      </c>
      <c r="D348" s="147" t="s">
        <v>20</v>
      </c>
      <c r="E348" s="147">
        <v>7394</v>
      </c>
      <c r="F348" s="147"/>
      <c r="G348" s="164" t="s">
        <v>14064</v>
      </c>
      <c r="H348" s="150">
        <v>313886.60000000003</v>
      </c>
      <c r="I348" s="150">
        <v>0</v>
      </c>
      <c r="J348" s="150">
        <v>313886.60000000003</v>
      </c>
      <c r="K348" s="150">
        <v>2153262.0760000004</v>
      </c>
      <c r="L348" s="150">
        <v>0</v>
      </c>
      <c r="M348" s="150">
        <v>2153262.0760000004</v>
      </c>
      <c r="N348" s="151" t="s">
        <v>1388</v>
      </c>
    </row>
    <row r="349" spans="1:14" ht="69.95" customHeight="1">
      <c r="A349" s="147" t="s">
        <v>634</v>
      </c>
      <c r="B349" s="148" t="s">
        <v>1320</v>
      </c>
      <c r="C349" s="149">
        <v>42450</v>
      </c>
      <c r="D349" s="147" t="s">
        <v>20</v>
      </c>
      <c r="E349" s="147">
        <v>7398</v>
      </c>
      <c r="F349" s="147"/>
      <c r="G349" s="164" t="s">
        <v>14121</v>
      </c>
      <c r="H349" s="150">
        <v>1835657.19</v>
      </c>
      <c r="I349" s="150">
        <v>0</v>
      </c>
      <c r="J349" s="150">
        <v>1835657.19</v>
      </c>
      <c r="K349" s="150">
        <v>12592608.3234</v>
      </c>
      <c r="L349" s="150">
        <v>0</v>
      </c>
      <c r="M349" s="150">
        <v>12592608.3234</v>
      </c>
      <c r="N349" s="151" t="s">
        <v>1388</v>
      </c>
    </row>
    <row r="350" spans="1:14" ht="69.95" customHeight="1">
      <c r="A350" s="147" t="s">
        <v>634</v>
      </c>
      <c r="B350" s="148" t="s">
        <v>1320</v>
      </c>
      <c r="C350" s="149">
        <v>42422</v>
      </c>
      <c r="D350" s="147" t="s">
        <v>20</v>
      </c>
      <c r="E350" s="147">
        <v>7406</v>
      </c>
      <c r="F350" s="147"/>
      <c r="G350" s="164" t="s">
        <v>14035</v>
      </c>
      <c r="H350" s="150">
        <v>11176.77</v>
      </c>
      <c r="I350" s="150">
        <v>0</v>
      </c>
      <c r="J350" s="150">
        <v>11176.77</v>
      </c>
      <c r="K350" s="150">
        <v>76672.642200000002</v>
      </c>
      <c r="L350" s="150">
        <v>0</v>
      </c>
      <c r="M350" s="150">
        <v>76672.642200000002</v>
      </c>
      <c r="N350" s="151" t="s">
        <v>1388</v>
      </c>
    </row>
    <row r="351" spans="1:14" ht="69.95" customHeight="1">
      <c r="A351" s="147" t="s">
        <v>634</v>
      </c>
      <c r="B351" s="148" t="s">
        <v>1320</v>
      </c>
      <c r="C351" s="149">
        <v>42457</v>
      </c>
      <c r="D351" s="147" t="s">
        <v>20</v>
      </c>
      <c r="E351" s="147">
        <v>7412</v>
      </c>
      <c r="F351" s="147"/>
      <c r="G351" s="164" t="s">
        <v>14161</v>
      </c>
      <c r="H351" s="150">
        <v>1025131.78</v>
      </c>
      <c r="I351" s="150">
        <v>0</v>
      </c>
      <c r="J351" s="150">
        <v>1025131.78</v>
      </c>
      <c r="K351" s="150">
        <v>7032404.0108000003</v>
      </c>
      <c r="L351" s="150">
        <v>0</v>
      </c>
      <c r="M351" s="150">
        <v>7032404.0108000003</v>
      </c>
      <c r="N351" s="151" t="s">
        <v>1388</v>
      </c>
    </row>
    <row r="352" spans="1:14" ht="69.95" customHeight="1">
      <c r="A352" s="147" t="s">
        <v>634</v>
      </c>
      <c r="B352" s="148" t="s">
        <v>1320</v>
      </c>
      <c r="C352" s="149">
        <v>42457</v>
      </c>
      <c r="D352" s="147" t="s">
        <v>20</v>
      </c>
      <c r="E352" s="147">
        <v>7414</v>
      </c>
      <c r="F352" s="147"/>
      <c r="G352" s="164" t="s">
        <v>14168</v>
      </c>
      <c r="H352" s="150">
        <v>12552.36</v>
      </c>
      <c r="I352" s="150">
        <v>0</v>
      </c>
      <c r="J352" s="150">
        <v>12552.36</v>
      </c>
      <c r="K352" s="150">
        <v>86109.189600000012</v>
      </c>
      <c r="L352" s="150">
        <v>0</v>
      </c>
      <c r="M352" s="150">
        <v>86109.189600000012</v>
      </c>
      <c r="N352" s="151" t="s">
        <v>1388</v>
      </c>
    </row>
    <row r="353" spans="1:14" ht="69.95" customHeight="1">
      <c r="A353" s="147" t="s">
        <v>634</v>
      </c>
      <c r="B353" s="148" t="s">
        <v>1320</v>
      </c>
      <c r="C353" s="149">
        <v>42430</v>
      </c>
      <c r="D353" s="147" t="s">
        <v>20</v>
      </c>
      <c r="E353" s="147">
        <v>7415</v>
      </c>
      <c r="F353" s="147"/>
      <c r="G353" s="164" t="s">
        <v>14065</v>
      </c>
      <c r="H353" s="150">
        <v>7370.79</v>
      </c>
      <c r="I353" s="150">
        <v>0</v>
      </c>
      <c r="J353" s="150">
        <v>7370.79</v>
      </c>
      <c r="K353" s="150">
        <v>50563.619400000003</v>
      </c>
      <c r="L353" s="150">
        <v>0</v>
      </c>
      <c r="M353" s="150">
        <v>50563.619400000003</v>
      </c>
      <c r="N353" s="151" t="s">
        <v>1388</v>
      </c>
    </row>
    <row r="354" spans="1:14" ht="69.95" customHeight="1">
      <c r="A354" s="147" t="s">
        <v>634</v>
      </c>
      <c r="B354" s="148" t="s">
        <v>1320</v>
      </c>
      <c r="C354" s="149">
        <v>42457</v>
      </c>
      <c r="D354" s="147" t="s">
        <v>20</v>
      </c>
      <c r="E354" s="147">
        <v>7416</v>
      </c>
      <c r="F354" s="147"/>
      <c r="G354" s="164" t="s">
        <v>14167</v>
      </c>
      <c r="H354" s="150">
        <v>787921.99</v>
      </c>
      <c r="I354" s="150">
        <v>0</v>
      </c>
      <c r="J354" s="150">
        <v>787921.99</v>
      </c>
      <c r="K354" s="150">
        <v>5405144.8514</v>
      </c>
      <c r="L354" s="150">
        <v>0</v>
      </c>
      <c r="M354" s="150">
        <v>5405144.8514</v>
      </c>
      <c r="N354" s="151" t="s">
        <v>1388</v>
      </c>
    </row>
    <row r="355" spans="1:14" ht="69.95" customHeight="1">
      <c r="A355" s="147" t="s">
        <v>634</v>
      </c>
      <c r="B355" s="148" t="s">
        <v>1320</v>
      </c>
      <c r="C355" s="149">
        <v>42452</v>
      </c>
      <c r="D355" s="147" t="s">
        <v>20</v>
      </c>
      <c r="E355" s="147">
        <v>7419</v>
      </c>
      <c r="F355" s="147"/>
      <c r="G355" s="164" t="s">
        <v>14147</v>
      </c>
      <c r="H355" s="150">
        <v>19819.150000000001</v>
      </c>
      <c r="I355" s="150">
        <v>0</v>
      </c>
      <c r="J355" s="150">
        <v>19819.150000000001</v>
      </c>
      <c r="K355" s="150">
        <v>135959.36900000001</v>
      </c>
      <c r="L355" s="150">
        <v>0</v>
      </c>
      <c r="M355" s="150">
        <v>135959.36900000001</v>
      </c>
      <c r="N355" s="151" t="s">
        <v>1388</v>
      </c>
    </row>
    <row r="356" spans="1:14" ht="69.95" customHeight="1">
      <c r="A356" s="147" t="s">
        <v>634</v>
      </c>
      <c r="B356" s="148" t="s">
        <v>1320</v>
      </c>
      <c r="C356" s="149">
        <v>42460</v>
      </c>
      <c r="D356" s="147" t="s">
        <v>20</v>
      </c>
      <c r="E356" s="147">
        <v>7421</v>
      </c>
      <c r="F356" s="147"/>
      <c r="G356" s="164" t="s">
        <v>14178</v>
      </c>
      <c r="H356" s="150">
        <v>52803.270000000004</v>
      </c>
      <c r="I356" s="150">
        <v>0</v>
      </c>
      <c r="J356" s="150">
        <v>52803.270000000004</v>
      </c>
      <c r="K356" s="150">
        <v>362230.43220000004</v>
      </c>
      <c r="L356" s="150">
        <v>0</v>
      </c>
      <c r="M356" s="150">
        <v>362230.43220000004</v>
      </c>
      <c r="N356" s="151" t="s">
        <v>1388</v>
      </c>
    </row>
    <row r="357" spans="1:14" ht="69.95" customHeight="1">
      <c r="A357" s="147" t="s">
        <v>634</v>
      </c>
      <c r="B357" s="148" t="s">
        <v>1320</v>
      </c>
      <c r="C357" s="149">
        <v>42458</v>
      </c>
      <c r="D357" s="147" t="s">
        <v>20</v>
      </c>
      <c r="E357" s="147">
        <v>7426</v>
      </c>
      <c r="F357" s="147"/>
      <c r="G357" s="164" t="s">
        <v>14171</v>
      </c>
      <c r="H357" s="150">
        <v>620118.88</v>
      </c>
      <c r="I357" s="150">
        <v>0</v>
      </c>
      <c r="J357" s="150">
        <v>620118.88</v>
      </c>
      <c r="K357" s="150">
        <v>4254015.5168000003</v>
      </c>
      <c r="L357" s="150">
        <v>0</v>
      </c>
      <c r="M357" s="150">
        <v>4254015.5168000003</v>
      </c>
      <c r="N357" s="151" t="s">
        <v>1388</v>
      </c>
    </row>
    <row r="358" spans="1:14" ht="69.95" customHeight="1">
      <c r="A358" s="147" t="s">
        <v>634</v>
      </c>
      <c r="B358" s="148" t="s">
        <v>1320</v>
      </c>
      <c r="C358" s="149">
        <v>42450</v>
      </c>
      <c r="D358" s="147" t="s">
        <v>20</v>
      </c>
      <c r="E358" s="147">
        <v>7429</v>
      </c>
      <c r="F358" s="147"/>
      <c r="G358" s="164" t="s">
        <v>14131</v>
      </c>
      <c r="H358" s="150">
        <v>93499.6</v>
      </c>
      <c r="I358" s="150">
        <v>0</v>
      </c>
      <c r="J358" s="150">
        <v>93499.6</v>
      </c>
      <c r="K358" s="150">
        <v>641407.25600000005</v>
      </c>
      <c r="L358" s="150">
        <v>0</v>
      </c>
      <c r="M358" s="150">
        <v>641407.25600000005</v>
      </c>
      <c r="N358" s="151" t="s">
        <v>1388</v>
      </c>
    </row>
    <row r="359" spans="1:14" ht="69.95" customHeight="1">
      <c r="A359" s="147" t="s">
        <v>634</v>
      </c>
      <c r="B359" s="148" t="s">
        <v>1320</v>
      </c>
      <c r="C359" s="149">
        <v>42450</v>
      </c>
      <c r="D359" s="147" t="s">
        <v>20</v>
      </c>
      <c r="E359" s="147">
        <v>7430</v>
      </c>
      <c r="F359" s="147"/>
      <c r="G359" s="164" t="s">
        <v>14128</v>
      </c>
      <c r="H359" s="150">
        <v>1365.81</v>
      </c>
      <c r="I359" s="150">
        <v>0</v>
      </c>
      <c r="J359" s="150">
        <v>1365.81</v>
      </c>
      <c r="K359" s="150">
        <v>9369.4565999999995</v>
      </c>
      <c r="L359" s="150">
        <v>0</v>
      </c>
      <c r="M359" s="150">
        <v>9369.4565999999995</v>
      </c>
      <c r="N359" s="151" t="s">
        <v>1388</v>
      </c>
    </row>
    <row r="360" spans="1:14" ht="69.95" customHeight="1">
      <c r="A360" s="147" t="s">
        <v>634</v>
      </c>
      <c r="B360" s="148" t="s">
        <v>1320</v>
      </c>
      <c r="C360" s="149">
        <v>42444</v>
      </c>
      <c r="D360" s="147" t="s">
        <v>20</v>
      </c>
      <c r="E360" s="147">
        <v>7431</v>
      </c>
      <c r="F360" s="147"/>
      <c r="G360" s="164" t="s">
        <v>14110</v>
      </c>
      <c r="H360" s="150">
        <v>1381.34</v>
      </c>
      <c r="I360" s="150">
        <v>0</v>
      </c>
      <c r="J360" s="150">
        <v>1381.34</v>
      </c>
      <c r="K360" s="150">
        <v>9475.9923999999992</v>
      </c>
      <c r="L360" s="150">
        <v>0</v>
      </c>
      <c r="M360" s="150">
        <v>9475.9923999999992</v>
      </c>
      <c r="N360" s="151" t="s">
        <v>1388</v>
      </c>
    </row>
    <row r="361" spans="1:14" ht="69.95" customHeight="1">
      <c r="A361" s="147" t="s">
        <v>634</v>
      </c>
      <c r="B361" s="148" t="s">
        <v>1320</v>
      </c>
      <c r="C361" s="149">
        <v>42444</v>
      </c>
      <c r="D361" s="147" t="s">
        <v>20</v>
      </c>
      <c r="E361" s="147">
        <v>7433</v>
      </c>
      <c r="F361" s="147"/>
      <c r="G361" s="164" t="s">
        <v>14111</v>
      </c>
      <c r="H361" s="150">
        <v>182365.11000000002</v>
      </c>
      <c r="I361" s="150">
        <v>0</v>
      </c>
      <c r="J361" s="150">
        <v>182365.11000000002</v>
      </c>
      <c r="K361" s="150">
        <v>1251024.6546000002</v>
      </c>
      <c r="L361" s="150">
        <v>0</v>
      </c>
      <c r="M361" s="150">
        <v>1251024.6546000002</v>
      </c>
      <c r="N361" s="151" t="s">
        <v>1388</v>
      </c>
    </row>
    <row r="362" spans="1:14" ht="69.95" customHeight="1">
      <c r="A362" s="147" t="s">
        <v>634</v>
      </c>
      <c r="B362" s="148" t="s">
        <v>1320</v>
      </c>
      <c r="C362" s="149">
        <v>42457</v>
      </c>
      <c r="D362" s="147" t="s">
        <v>20</v>
      </c>
      <c r="E362" s="147">
        <v>7440</v>
      </c>
      <c r="F362" s="147"/>
      <c r="G362" s="164" t="s">
        <v>14159</v>
      </c>
      <c r="H362" s="150">
        <v>380979.01</v>
      </c>
      <c r="I362" s="150">
        <v>0</v>
      </c>
      <c r="J362" s="150">
        <v>380979.01</v>
      </c>
      <c r="K362" s="150">
        <v>2613516.0086000003</v>
      </c>
      <c r="L362" s="150">
        <v>0</v>
      </c>
      <c r="M362" s="150">
        <v>2613516.0086000003</v>
      </c>
      <c r="N362" s="151" t="s">
        <v>1388</v>
      </c>
    </row>
    <row r="363" spans="1:14" ht="69.95" customHeight="1">
      <c r="A363" s="147" t="s">
        <v>634</v>
      </c>
      <c r="B363" s="148" t="s">
        <v>1320</v>
      </c>
      <c r="C363" s="149">
        <v>42457</v>
      </c>
      <c r="D363" s="147" t="s">
        <v>20</v>
      </c>
      <c r="E363" s="147">
        <v>7441</v>
      </c>
      <c r="F363" s="147"/>
      <c r="G363" s="164" t="s">
        <v>14160</v>
      </c>
      <c r="H363" s="150">
        <v>5986.93</v>
      </c>
      <c r="I363" s="150">
        <v>0</v>
      </c>
      <c r="J363" s="150">
        <v>5986.93</v>
      </c>
      <c r="K363" s="150">
        <v>41070.339800000002</v>
      </c>
      <c r="L363" s="150">
        <v>0</v>
      </c>
      <c r="M363" s="150">
        <v>41070.339800000002</v>
      </c>
      <c r="N363" s="151" t="s">
        <v>1388</v>
      </c>
    </row>
    <row r="364" spans="1:14" ht="69.95" customHeight="1">
      <c r="A364" s="147" t="s">
        <v>634</v>
      </c>
      <c r="B364" s="148" t="s">
        <v>1320</v>
      </c>
      <c r="C364" s="149">
        <v>42446</v>
      </c>
      <c r="D364" s="147" t="s">
        <v>20</v>
      </c>
      <c r="E364" s="147">
        <v>7442</v>
      </c>
      <c r="F364" s="147"/>
      <c r="G364" s="164" t="s">
        <v>14116</v>
      </c>
      <c r="H364" s="150">
        <v>231625.15</v>
      </c>
      <c r="I364" s="150">
        <v>0</v>
      </c>
      <c r="J364" s="150">
        <v>231625.15</v>
      </c>
      <c r="K364" s="150">
        <v>1588948.5290000001</v>
      </c>
      <c r="L364" s="150">
        <v>0</v>
      </c>
      <c r="M364" s="150">
        <v>1588948.5290000001</v>
      </c>
      <c r="N364" s="151" t="s">
        <v>1388</v>
      </c>
    </row>
    <row r="365" spans="1:14" ht="69.95" customHeight="1">
      <c r="A365" s="147" t="s">
        <v>634</v>
      </c>
      <c r="B365" s="148" t="s">
        <v>1320</v>
      </c>
      <c r="C365" s="149">
        <v>42446</v>
      </c>
      <c r="D365" s="147" t="s">
        <v>20</v>
      </c>
      <c r="E365" s="147">
        <v>7443</v>
      </c>
      <c r="F365" s="147"/>
      <c r="G365" s="164" t="s">
        <v>14117</v>
      </c>
      <c r="H365" s="150">
        <v>5256.67</v>
      </c>
      <c r="I365" s="150">
        <v>0</v>
      </c>
      <c r="J365" s="150">
        <v>5256.67</v>
      </c>
      <c r="K365" s="150">
        <v>36060.756200000003</v>
      </c>
      <c r="L365" s="150">
        <v>0</v>
      </c>
      <c r="M365" s="150">
        <v>36060.756200000003</v>
      </c>
      <c r="N365" s="151" t="s">
        <v>1388</v>
      </c>
    </row>
    <row r="366" spans="1:14" ht="69.95" customHeight="1">
      <c r="A366" s="147" t="s">
        <v>634</v>
      </c>
      <c r="B366" s="148" t="s">
        <v>1320</v>
      </c>
      <c r="C366" s="149">
        <v>42457</v>
      </c>
      <c r="D366" s="147" t="s">
        <v>20</v>
      </c>
      <c r="E366" s="147">
        <v>7444</v>
      </c>
      <c r="F366" s="147"/>
      <c r="G366" s="164" t="s">
        <v>14155</v>
      </c>
      <c r="H366" s="150">
        <v>237670.58000000002</v>
      </c>
      <c r="I366" s="150">
        <v>0</v>
      </c>
      <c r="J366" s="150">
        <v>237670.58000000002</v>
      </c>
      <c r="K366" s="150">
        <v>1630420.1788000001</v>
      </c>
      <c r="L366" s="150">
        <v>0</v>
      </c>
      <c r="M366" s="150">
        <v>1630420.1788000001</v>
      </c>
      <c r="N366" s="151" t="s">
        <v>1388</v>
      </c>
    </row>
    <row r="367" spans="1:14" ht="69.95" customHeight="1">
      <c r="A367" s="147" t="s">
        <v>634</v>
      </c>
      <c r="B367" s="148" t="s">
        <v>1320</v>
      </c>
      <c r="C367" s="149">
        <v>42457</v>
      </c>
      <c r="D367" s="147" t="s">
        <v>20</v>
      </c>
      <c r="E367" s="147">
        <v>7445</v>
      </c>
      <c r="F367" s="147"/>
      <c r="G367" s="164" t="s">
        <v>14166</v>
      </c>
      <c r="H367" s="150">
        <v>3734.9</v>
      </c>
      <c r="I367" s="150">
        <v>0</v>
      </c>
      <c r="J367" s="150">
        <v>3734.9</v>
      </c>
      <c r="K367" s="150">
        <v>25621.414000000001</v>
      </c>
      <c r="L367" s="150">
        <v>0</v>
      </c>
      <c r="M367" s="150">
        <v>25621.414000000001</v>
      </c>
      <c r="N367" s="151" t="s">
        <v>1388</v>
      </c>
    </row>
    <row r="368" spans="1:14" ht="69.95" customHeight="1">
      <c r="A368" s="147" t="s">
        <v>634</v>
      </c>
      <c r="B368" s="148" t="s">
        <v>1320</v>
      </c>
      <c r="C368" s="149">
        <v>42450</v>
      </c>
      <c r="D368" s="147" t="s">
        <v>20</v>
      </c>
      <c r="E368" s="147">
        <v>7446</v>
      </c>
      <c r="F368" s="147"/>
      <c r="G368" s="164" t="s">
        <v>14127</v>
      </c>
      <c r="H368" s="150">
        <v>137464.26</v>
      </c>
      <c r="I368" s="150">
        <v>0</v>
      </c>
      <c r="J368" s="150">
        <v>137464.26</v>
      </c>
      <c r="K368" s="150">
        <v>943004.82360000012</v>
      </c>
      <c r="L368" s="150">
        <v>0</v>
      </c>
      <c r="M368" s="150">
        <v>943004.82360000012</v>
      </c>
      <c r="N368" s="151" t="s">
        <v>1388</v>
      </c>
    </row>
    <row r="369" spans="1:14" ht="69.95" customHeight="1">
      <c r="A369" s="147" t="s">
        <v>634</v>
      </c>
      <c r="B369" s="148" t="s">
        <v>1320</v>
      </c>
      <c r="C369" s="149">
        <v>42450</v>
      </c>
      <c r="D369" s="147" t="s">
        <v>20</v>
      </c>
      <c r="E369" s="147">
        <v>7447</v>
      </c>
      <c r="F369" s="147"/>
      <c r="G369" s="164" t="s">
        <v>14126</v>
      </c>
      <c r="H369" s="150">
        <v>2197.5300000000002</v>
      </c>
      <c r="I369" s="150">
        <v>0</v>
      </c>
      <c r="J369" s="150">
        <v>2197.5300000000002</v>
      </c>
      <c r="K369" s="150">
        <v>15075.055800000002</v>
      </c>
      <c r="L369" s="150">
        <v>0</v>
      </c>
      <c r="M369" s="150">
        <v>15075.055800000002</v>
      </c>
      <c r="N369" s="151" t="s">
        <v>1388</v>
      </c>
    </row>
    <row r="370" spans="1:14" ht="69.95" customHeight="1">
      <c r="A370" s="147" t="s">
        <v>634</v>
      </c>
      <c r="B370" s="148" t="s">
        <v>1320</v>
      </c>
      <c r="C370" s="149">
        <v>42429</v>
      </c>
      <c r="D370" s="147" t="s">
        <v>20</v>
      </c>
      <c r="E370" s="147">
        <v>7448</v>
      </c>
      <c r="F370" s="147"/>
      <c r="G370" s="164" t="s">
        <v>14058</v>
      </c>
      <c r="H370" s="150">
        <v>162491.39000000001</v>
      </c>
      <c r="I370" s="150">
        <v>0</v>
      </c>
      <c r="J370" s="150">
        <v>162491.39000000001</v>
      </c>
      <c r="K370" s="150">
        <v>1114690.9354000001</v>
      </c>
      <c r="L370" s="150">
        <v>0</v>
      </c>
      <c r="M370" s="150">
        <v>1114690.9354000001</v>
      </c>
      <c r="N370" s="151" t="s">
        <v>1388</v>
      </c>
    </row>
    <row r="371" spans="1:14" ht="69.95" customHeight="1">
      <c r="A371" s="147" t="s">
        <v>634</v>
      </c>
      <c r="B371" s="148" t="s">
        <v>1320</v>
      </c>
      <c r="C371" s="149">
        <v>42429</v>
      </c>
      <c r="D371" s="147" t="s">
        <v>20</v>
      </c>
      <c r="E371" s="147">
        <v>7450</v>
      </c>
      <c r="F371" s="147"/>
      <c r="G371" s="164" t="s">
        <v>14060</v>
      </c>
      <c r="H371" s="150">
        <v>91808.53</v>
      </c>
      <c r="I371" s="150">
        <v>0</v>
      </c>
      <c r="J371" s="150">
        <v>91808.53</v>
      </c>
      <c r="K371" s="150">
        <v>629806.51580000005</v>
      </c>
      <c r="L371" s="150">
        <v>0</v>
      </c>
      <c r="M371" s="150">
        <v>629806.51580000005</v>
      </c>
      <c r="N371" s="151" t="s">
        <v>1388</v>
      </c>
    </row>
    <row r="372" spans="1:14" ht="69.95" customHeight="1">
      <c r="A372" s="147" t="s">
        <v>634</v>
      </c>
      <c r="B372" s="148" t="s">
        <v>1320</v>
      </c>
      <c r="C372" s="149">
        <v>42453</v>
      </c>
      <c r="D372" s="147" t="s">
        <v>20</v>
      </c>
      <c r="E372" s="147">
        <v>7452</v>
      </c>
      <c r="F372" s="147"/>
      <c r="G372" s="164" t="s">
        <v>14154</v>
      </c>
      <c r="H372" s="150">
        <v>36575</v>
      </c>
      <c r="I372" s="150">
        <v>0</v>
      </c>
      <c r="J372" s="150">
        <v>36575</v>
      </c>
      <c r="K372" s="150">
        <v>250904.5</v>
      </c>
      <c r="L372" s="150">
        <v>0</v>
      </c>
      <c r="M372" s="150">
        <v>250904.5</v>
      </c>
      <c r="N372" s="151" t="s">
        <v>1388</v>
      </c>
    </row>
    <row r="373" spans="1:14" ht="69.95" customHeight="1">
      <c r="A373" s="147" t="s">
        <v>634</v>
      </c>
      <c r="B373" s="148" t="s">
        <v>1320</v>
      </c>
      <c r="C373" s="149">
        <v>42471</v>
      </c>
      <c r="D373" s="147" t="s">
        <v>20</v>
      </c>
      <c r="E373" s="147">
        <v>7453</v>
      </c>
      <c r="F373" s="147"/>
      <c r="G373" s="164" t="s">
        <v>14191</v>
      </c>
      <c r="H373" s="150">
        <v>71333.34</v>
      </c>
      <c r="I373" s="150">
        <v>0</v>
      </c>
      <c r="J373" s="150">
        <v>71333.34</v>
      </c>
      <c r="K373" s="150">
        <v>489346.71240000002</v>
      </c>
      <c r="L373" s="150">
        <v>0</v>
      </c>
      <c r="M373" s="150">
        <v>489346.71240000002</v>
      </c>
      <c r="N373" s="151" t="s">
        <v>1388</v>
      </c>
    </row>
    <row r="374" spans="1:14" ht="69.95" customHeight="1">
      <c r="A374" s="147" t="s">
        <v>634</v>
      </c>
      <c r="B374" s="148" t="s">
        <v>1320</v>
      </c>
      <c r="C374" s="149">
        <v>42471</v>
      </c>
      <c r="D374" s="147" t="s">
        <v>20</v>
      </c>
      <c r="E374" s="147">
        <v>7454</v>
      </c>
      <c r="F374" s="147"/>
      <c r="G374" s="164" t="s">
        <v>14195</v>
      </c>
      <c r="H374" s="150">
        <v>797746.88</v>
      </c>
      <c r="I374" s="150">
        <v>0</v>
      </c>
      <c r="J374" s="150">
        <v>797746.88</v>
      </c>
      <c r="K374" s="150">
        <v>5472543.5968000004</v>
      </c>
      <c r="L374" s="150">
        <v>0</v>
      </c>
      <c r="M374" s="150">
        <v>5472543.5968000004</v>
      </c>
      <c r="N374" s="151" t="s">
        <v>1388</v>
      </c>
    </row>
    <row r="375" spans="1:14" ht="69.95" customHeight="1">
      <c r="A375" s="147" t="s">
        <v>634</v>
      </c>
      <c r="B375" s="148" t="s">
        <v>1320</v>
      </c>
      <c r="C375" s="149">
        <v>42457</v>
      </c>
      <c r="D375" s="147" t="s">
        <v>20</v>
      </c>
      <c r="E375" s="147">
        <v>7459</v>
      </c>
      <c r="F375" s="147"/>
      <c r="G375" s="164" t="s">
        <v>14157</v>
      </c>
      <c r="H375" s="150">
        <v>167800.56</v>
      </c>
      <c r="I375" s="150">
        <v>0</v>
      </c>
      <c r="J375" s="150">
        <v>167800.56</v>
      </c>
      <c r="K375" s="150">
        <v>1151111.8415999999</v>
      </c>
      <c r="L375" s="150">
        <v>0</v>
      </c>
      <c r="M375" s="150">
        <v>1151111.8415999999</v>
      </c>
      <c r="N375" s="151" t="s">
        <v>1388</v>
      </c>
    </row>
    <row r="376" spans="1:14" ht="69.95" customHeight="1">
      <c r="A376" s="147" t="s">
        <v>634</v>
      </c>
      <c r="B376" s="148" t="s">
        <v>1320</v>
      </c>
      <c r="C376" s="149">
        <v>42471</v>
      </c>
      <c r="D376" s="147" t="s">
        <v>20</v>
      </c>
      <c r="E376" s="147">
        <v>7460</v>
      </c>
      <c r="F376" s="147"/>
      <c r="G376" s="164" t="s">
        <v>14192</v>
      </c>
      <c r="H376" s="150">
        <v>594423.14</v>
      </c>
      <c r="I376" s="150">
        <v>0</v>
      </c>
      <c r="J376" s="150">
        <v>594423.14</v>
      </c>
      <c r="K376" s="150">
        <v>4077742.7404000005</v>
      </c>
      <c r="L376" s="150">
        <v>0</v>
      </c>
      <c r="M376" s="150">
        <v>4077742.7404000005</v>
      </c>
      <c r="N376" s="151" t="s">
        <v>1388</v>
      </c>
    </row>
    <row r="377" spans="1:14" ht="69.95" customHeight="1">
      <c r="A377" s="147" t="s">
        <v>634</v>
      </c>
      <c r="B377" s="148" t="s">
        <v>1320</v>
      </c>
      <c r="C377" s="149">
        <v>42471</v>
      </c>
      <c r="D377" s="147" t="s">
        <v>20</v>
      </c>
      <c r="E377" s="147">
        <v>7462</v>
      </c>
      <c r="F377" s="147"/>
      <c r="G377" s="164" t="s">
        <v>14198</v>
      </c>
      <c r="H377" s="150">
        <v>1499.96</v>
      </c>
      <c r="I377" s="150">
        <v>0</v>
      </c>
      <c r="J377" s="150">
        <v>1499.96</v>
      </c>
      <c r="K377" s="150">
        <v>10289.725600000002</v>
      </c>
      <c r="L377" s="150">
        <v>0</v>
      </c>
      <c r="M377" s="150">
        <v>10289.725600000002</v>
      </c>
      <c r="N377" s="151" t="s">
        <v>1388</v>
      </c>
    </row>
    <row r="378" spans="1:14" ht="69.95" customHeight="1">
      <c r="A378" s="147" t="s">
        <v>634</v>
      </c>
      <c r="B378" s="148" t="s">
        <v>1320</v>
      </c>
      <c r="C378" s="149">
        <v>42478</v>
      </c>
      <c r="D378" s="147" t="s">
        <v>20</v>
      </c>
      <c r="E378" s="147">
        <v>7463</v>
      </c>
      <c r="F378" s="147"/>
      <c r="G378" s="164" t="s">
        <v>14210</v>
      </c>
      <c r="H378" s="150">
        <v>112948.54000000001</v>
      </c>
      <c r="I378" s="150">
        <v>0</v>
      </c>
      <c r="J378" s="150">
        <v>112948.54000000001</v>
      </c>
      <c r="K378" s="150">
        <v>774826.98440000007</v>
      </c>
      <c r="L378" s="150">
        <v>0</v>
      </c>
      <c r="M378" s="150">
        <v>774826.98440000007</v>
      </c>
      <c r="N378" s="151" t="s">
        <v>1388</v>
      </c>
    </row>
    <row r="379" spans="1:14" ht="69.95" customHeight="1">
      <c r="A379" s="147" t="s">
        <v>634</v>
      </c>
      <c r="B379" s="148" t="s">
        <v>1320</v>
      </c>
      <c r="C379" s="149">
        <v>42482</v>
      </c>
      <c r="D379" s="147" t="s">
        <v>20</v>
      </c>
      <c r="E379" s="147">
        <v>7466</v>
      </c>
      <c r="F379" s="147"/>
      <c r="G379" s="164" t="s">
        <v>14218</v>
      </c>
      <c r="H379" s="150">
        <v>3571.38</v>
      </c>
      <c r="I379" s="150">
        <v>0</v>
      </c>
      <c r="J379" s="150">
        <v>3571.38</v>
      </c>
      <c r="K379" s="150">
        <v>24499.666800000003</v>
      </c>
      <c r="L379" s="150">
        <v>0</v>
      </c>
      <c r="M379" s="150">
        <v>24499.666800000003</v>
      </c>
      <c r="N379" s="151" t="s">
        <v>1388</v>
      </c>
    </row>
    <row r="380" spans="1:14" ht="69.95" customHeight="1">
      <c r="A380" s="147" t="s">
        <v>634</v>
      </c>
      <c r="B380" s="148" t="s">
        <v>1320</v>
      </c>
      <c r="C380" s="149">
        <v>42471</v>
      </c>
      <c r="D380" s="147" t="s">
        <v>20</v>
      </c>
      <c r="E380" s="147">
        <v>7471</v>
      </c>
      <c r="F380" s="147"/>
      <c r="G380" s="164" t="s">
        <v>14199</v>
      </c>
      <c r="H380" s="150">
        <v>215827.19</v>
      </c>
      <c r="I380" s="150">
        <v>0</v>
      </c>
      <c r="J380" s="150">
        <v>215827.19</v>
      </c>
      <c r="K380" s="150">
        <v>1480574.5234000001</v>
      </c>
      <c r="L380" s="150">
        <v>0</v>
      </c>
      <c r="M380" s="150">
        <v>1480574.5234000001</v>
      </c>
      <c r="N380" s="151" t="s">
        <v>1388</v>
      </c>
    </row>
    <row r="381" spans="1:14" ht="69.95" customHeight="1">
      <c r="A381" s="147" t="s">
        <v>634</v>
      </c>
      <c r="B381" s="148" t="s">
        <v>1320</v>
      </c>
      <c r="C381" s="149">
        <v>42471</v>
      </c>
      <c r="D381" s="147" t="s">
        <v>20</v>
      </c>
      <c r="E381" s="147">
        <v>7473</v>
      </c>
      <c r="F381" s="147"/>
      <c r="G381" s="164" t="s">
        <v>14193</v>
      </c>
      <c r="H381" s="150">
        <v>66543.199999999997</v>
      </c>
      <c r="I381" s="150">
        <v>0</v>
      </c>
      <c r="J381" s="150">
        <v>66543.199999999997</v>
      </c>
      <c r="K381" s="150">
        <v>456486.35200000001</v>
      </c>
      <c r="L381" s="150">
        <v>0</v>
      </c>
      <c r="M381" s="150">
        <v>456486.35200000001</v>
      </c>
      <c r="N381" s="151" t="s">
        <v>1388</v>
      </c>
    </row>
    <row r="382" spans="1:14" ht="69.95" customHeight="1">
      <c r="A382" s="147" t="s">
        <v>634</v>
      </c>
      <c r="B382" s="148" t="s">
        <v>1320</v>
      </c>
      <c r="C382" s="149">
        <v>42465</v>
      </c>
      <c r="D382" s="147" t="s">
        <v>20</v>
      </c>
      <c r="E382" s="147">
        <v>7474</v>
      </c>
      <c r="F382" s="147"/>
      <c r="G382" s="164" t="s">
        <v>14188</v>
      </c>
      <c r="H382" s="150">
        <v>96078.180000000008</v>
      </c>
      <c r="I382" s="150">
        <v>0</v>
      </c>
      <c r="J382" s="150">
        <v>96078.180000000008</v>
      </c>
      <c r="K382" s="150">
        <v>659096.31480000005</v>
      </c>
      <c r="L382" s="150">
        <v>0</v>
      </c>
      <c r="M382" s="150">
        <v>659096.31480000005</v>
      </c>
      <c r="N382" s="151" t="s">
        <v>1388</v>
      </c>
    </row>
    <row r="383" spans="1:14" ht="69.95" customHeight="1">
      <c r="A383" s="147" t="s">
        <v>634</v>
      </c>
      <c r="B383" s="148" t="s">
        <v>1320</v>
      </c>
      <c r="C383" s="149">
        <v>42465</v>
      </c>
      <c r="D383" s="147" t="s">
        <v>20</v>
      </c>
      <c r="E383" s="147">
        <v>7485</v>
      </c>
      <c r="F383" s="147"/>
      <c r="G383" s="164" t="s">
        <v>14187</v>
      </c>
      <c r="H383" s="150">
        <v>1735.72</v>
      </c>
      <c r="I383" s="150">
        <v>0</v>
      </c>
      <c r="J383" s="150">
        <v>1735.72</v>
      </c>
      <c r="K383" s="150">
        <v>11907.039200000001</v>
      </c>
      <c r="L383" s="150">
        <v>0</v>
      </c>
      <c r="M383" s="150">
        <v>11907.039200000001</v>
      </c>
      <c r="N383" s="151" t="s">
        <v>1388</v>
      </c>
    </row>
    <row r="384" spans="1:14" ht="69.95" customHeight="1">
      <c r="A384" s="147" t="s">
        <v>634</v>
      </c>
      <c r="B384" s="148" t="s">
        <v>1320</v>
      </c>
      <c r="C384" s="149">
        <v>42488</v>
      </c>
      <c r="D384" s="147" t="s">
        <v>20</v>
      </c>
      <c r="E384" s="147">
        <v>7486</v>
      </c>
      <c r="F384" s="147"/>
      <c r="G384" s="164" t="s">
        <v>14235</v>
      </c>
      <c r="H384" s="150">
        <v>12187500</v>
      </c>
      <c r="I384" s="150">
        <v>0</v>
      </c>
      <c r="J384" s="150">
        <v>12187500</v>
      </c>
      <c r="K384" s="150">
        <v>83606250</v>
      </c>
      <c r="L384" s="150">
        <v>0</v>
      </c>
      <c r="M384" s="150">
        <v>83606250</v>
      </c>
      <c r="N384" s="151" t="s">
        <v>1388</v>
      </c>
    </row>
    <row r="385" spans="1:14" ht="69.95" customHeight="1">
      <c r="A385" s="147" t="s">
        <v>634</v>
      </c>
      <c r="B385" s="148" t="s">
        <v>1320</v>
      </c>
      <c r="C385" s="149">
        <v>42482</v>
      </c>
      <c r="D385" s="147" t="s">
        <v>20</v>
      </c>
      <c r="E385" s="147">
        <v>7487</v>
      </c>
      <c r="F385" s="147"/>
      <c r="G385" s="164" t="s">
        <v>14217</v>
      </c>
      <c r="H385" s="150">
        <v>237652.04</v>
      </c>
      <c r="I385" s="150">
        <v>0</v>
      </c>
      <c r="J385" s="150">
        <v>237652.04</v>
      </c>
      <c r="K385" s="150">
        <v>1630292.9944000002</v>
      </c>
      <c r="L385" s="150">
        <v>0</v>
      </c>
      <c r="M385" s="150">
        <v>1630292.9944000002</v>
      </c>
      <c r="N385" s="151" t="s">
        <v>1388</v>
      </c>
    </row>
    <row r="386" spans="1:14" ht="69.95" customHeight="1">
      <c r="A386" s="147" t="s">
        <v>634</v>
      </c>
      <c r="B386" s="148" t="s">
        <v>1320</v>
      </c>
      <c r="C386" s="149">
        <v>42471</v>
      </c>
      <c r="D386" s="147" t="s">
        <v>20</v>
      </c>
      <c r="E386" s="147">
        <v>7488</v>
      </c>
      <c r="F386" s="147"/>
      <c r="G386" s="164" t="s">
        <v>14194</v>
      </c>
      <c r="H386" s="150">
        <v>4284.13</v>
      </c>
      <c r="I386" s="150">
        <v>0</v>
      </c>
      <c r="J386" s="150">
        <v>4284.13</v>
      </c>
      <c r="K386" s="150">
        <v>29389.131800000003</v>
      </c>
      <c r="L386" s="150">
        <v>0</v>
      </c>
      <c r="M386" s="150">
        <v>29389.131800000003</v>
      </c>
      <c r="N386" s="151" t="s">
        <v>1388</v>
      </c>
    </row>
    <row r="387" spans="1:14" ht="69.95" customHeight="1">
      <c r="A387" s="147" t="s">
        <v>634</v>
      </c>
      <c r="B387" s="148" t="s">
        <v>1320</v>
      </c>
      <c r="C387" s="149">
        <v>42475</v>
      </c>
      <c r="D387" s="147" t="s">
        <v>20</v>
      </c>
      <c r="E387" s="147">
        <v>7489</v>
      </c>
      <c r="F387" s="147"/>
      <c r="G387" s="164" t="s">
        <v>14206</v>
      </c>
      <c r="H387" s="150">
        <v>103528.97</v>
      </c>
      <c r="I387" s="150">
        <v>0</v>
      </c>
      <c r="J387" s="150">
        <v>103528.97</v>
      </c>
      <c r="K387" s="150">
        <v>710208.73420000006</v>
      </c>
      <c r="L387" s="150">
        <v>0</v>
      </c>
      <c r="M387" s="150">
        <v>710208.73420000006</v>
      </c>
      <c r="N387" s="151" t="s">
        <v>1388</v>
      </c>
    </row>
    <row r="388" spans="1:14" ht="69.95" customHeight="1">
      <c r="A388" s="147" t="s">
        <v>634</v>
      </c>
      <c r="B388" s="148" t="s">
        <v>1320</v>
      </c>
      <c r="C388" s="149">
        <v>42461</v>
      </c>
      <c r="D388" s="147" t="s">
        <v>20</v>
      </c>
      <c r="E388" s="147">
        <v>7490</v>
      </c>
      <c r="F388" s="147"/>
      <c r="G388" s="164" t="s">
        <v>14180</v>
      </c>
      <c r="H388" s="150">
        <v>37861.129999999997</v>
      </c>
      <c r="I388" s="150">
        <v>0</v>
      </c>
      <c r="J388" s="150">
        <v>37861.129999999997</v>
      </c>
      <c r="K388" s="150">
        <v>259727.3518</v>
      </c>
      <c r="L388" s="150">
        <v>0</v>
      </c>
      <c r="M388" s="150">
        <v>259727.3518</v>
      </c>
      <c r="N388" s="151" t="s">
        <v>1388</v>
      </c>
    </row>
    <row r="389" spans="1:14" ht="69.95" customHeight="1">
      <c r="A389" s="147" t="s">
        <v>634</v>
      </c>
      <c r="B389" s="148" t="s">
        <v>1320</v>
      </c>
      <c r="C389" s="149">
        <v>42472</v>
      </c>
      <c r="D389" s="147" t="s">
        <v>20</v>
      </c>
      <c r="E389" s="147">
        <v>7493</v>
      </c>
      <c r="F389" s="147"/>
      <c r="G389" s="164" t="s">
        <v>14200</v>
      </c>
      <c r="H389" s="150">
        <v>897309.75</v>
      </c>
      <c r="I389" s="150">
        <v>0</v>
      </c>
      <c r="J389" s="150">
        <v>897309.75</v>
      </c>
      <c r="K389" s="150">
        <v>6155544.8850000007</v>
      </c>
      <c r="L389" s="150">
        <v>0</v>
      </c>
      <c r="M389" s="150">
        <v>6155544.8850000007</v>
      </c>
      <c r="N389" s="151" t="s">
        <v>1388</v>
      </c>
    </row>
    <row r="390" spans="1:14" ht="69.95" customHeight="1">
      <c r="A390" s="147" t="s">
        <v>634</v>
      </c>
      <c r="B390" s="148" t="s">
        <v>1320</v>
      </c>
      <c r="C390" s="149">
        <v>42444</v>
      </c>
      <c r="D390" s="147" t="s">
        <v>20</v>
      </c>
      <c r="E390" s="147">
        <v>7495</v>
      </c>
      <c r="F390" s="147"/>
      <c r="G390" s="164" t="s">
        <v>14109</v>
      </c>
      <c r="H390" s="150">
        <v>767285.6</v>
      </c>
      <c r="I390" s="150">
        <v>0</v>
      </c>
      <c r="J390" s="150">
        <v>767285.6</v>
      </c>
      <c r="K390" s="150">
        <v>5263579.216</v>
      </c>
      <c r="L390" s="150">
        <v>0</v>
      </c>
      <c r="M390" s="150">
        <v>5263579.216</v>
      </c>
      <c r="N390" s="151" t="s">
        <v>1388</v>
      </c>
    </row>
    <row r="391" spans="1:14" ht="69.95" customHeight="1">
      <c r="A391" s="147" t="s">
        <v>634</v>
      </c>
      <c r="B391" s="148" t="s">
        <v>1320</v>
      </c>
      <c r="C391" s="149">
        <v>42475</v>
      </c>
      <c r="D391" s="147" t="s">
        <v>20</v>
      </c>
      <c r="E391" s="147">
        <v>7496</v>
      </c>
      <c r="F391" s="147"/>
      <c r="G391" s="164" t="s">
        <v>14209</v>
      </c>
      <c r="H391" s="150">
        <v>14001.69</v>
      </c>
      <c r="I391" s="150">
        <v>0</v>
      </c>
      <c r="J391" s="150">
        <v>14001.69</v>
      </c>
      <c r="K391" s="150">
        <v>96051.593400000012</v>
      </c>
      <c r="L391" s="150">
        <v>0</v>
      </c>
      <c r="M391" s="150">
        <v>96051.593400000012</v>
      </c>
      <c r="N391" s="151" t="s">
        <v>1388</v>
      </c>
    </row>
    <row r="392" spans="1:14" ht="69.95" customHeight="1">
      <c r="A392" s="147" t="s">
        <v>634</v>
      </c>
      <c r="B392" s="148" t="s">
        <v>1320</v>
      </c>
      <c r="C392" s="149">
        <v>42464</v>
      </c>
      <c r="D392" s="147" t="s">
        <v>20</v>
      </c>
      <c r="E392" s="147">
        <v>7507</v>
      </c>
      <c r="F392" s="147"/>
      <c r="G392" s="164" t="s">
        <v>14184</v>
      </c>
      <c r="H392" s="150">
        <v>1151731.3899999999</v>
      </c>
      <c r="I392" s="150">
        <v>0</v>
      </c>
      <c r="J392" s="150">
        <v>1151731.3899999999</v>
      </c>
      <c r="K392" s="150">
        <v>7900877.3353999993</v>
      </c>
      <c r="L392" s="150">
        <v>0</v>
      </c>
      <c r="M392" s="150">
        <v>7900877.3353999993</v>
      </c>
      <c r="N392" s="151" t="s">
        <v>1388</v>
      </c>
    </row>
    <row r="393" spans="1:14" ht="69.95" customHeight="1">
      <c r="A393" s="147" t="s">
        <v>634</v>
      </c>
      <c r="B393" s="148" t="s">
        <v>1320</v>
      </c>
      <c r="C393" s="149">
        <v>42485</v>
      </c>
      <c r="D393" s="147" t="s">
        <v>20</v>
      </c>
      <c r="E393" s="147">
        <v>7510</v>
      </c>
      <c r="F393" s="147"/>
      <c r="G393" s="164" t="s">
        <v>14220</v>
      </c>
      <c r="H393" s="150">
        <v>162824.99</v>
      </c>
      <c r="I393" s="150">
        <v>0</v>
      </c>
      <c r="J393" s="150">
        <v>162824.99</v>
      </c>
      <c r="K393" s="150">
        <v>1116979.4313999999</v>
      </c>
      <c r="L393" s="150">
        <v>0</v>
      </c>
      <c r="M393" s="150">
        <v>1116979.4313999999</v>
      </c>
      <c r="N393" s="151" t="s">
        <v>1388</v>
      </c>
    </row>
    <row r="394" spans="1:14" ht="69.95" customHeight="1">
      <c r="A394" s="147" t="s">
        <v>634</v>
      </c>
      <c r="B394" s="148" t="s">
        <v>1320</v>
      </c>
      <c r="C394" s="149">
        <v>42485</v>
      </c>
      <c r="D394" s="147" t="s">
        <v>20</v>
      </c>
      <c r="E394" s="147">
        <v>7512</v>
      </c>
      <c r="F394" s="147"/>
      <c r="G394" s="164" t="s">
        <v>14219</v>
      </c>
      <c r="H394" s="150">
        <v>49454.93</v>
      </c>
      <c r="I394" s="150">
        <v>0</v>
      </c>
      <c r="J394" s="150">
        <v>49454.93</v>
      </c>
      <c r="K394" s="150">
        <v>339260.8198</v>
      </c>
      <c r="L394" s="150">
        <v>0</v>
      </c>
      <c r="M394" s="150">
        <v>339260.8198</v>
      </c>
      <c r="N394" s="151" t="s">
        <v>1388</v>
      </c>
    </row>
    <row r="395" spans="1:14" ht="69.95" customHeight="1">
      <c r="A395" s="147" t="s">
        <v>634</v>
      </c>
      <c r="B395" s="148" t="s">
        <v>1320</v>
      </c>
      <c r="C395" s="149">
        <v>42485</v>
      </c>
      <c r="D395" s="147" t="s">
        <v>20</v>
      </c>
      <c r="E395" s="147">
        <v>7513</v>
      </c>
      <c r="F395" s="147"/>
      <c r="G395" s="164" t="s">
        <v>14226</v>
      </c>
      <c r="H395" s="150">
        <v>25219.65</v>
      </c>
      <c r="I395" s="150">
        <v>0</v>
      </c>
      <c r="J395" s="150">
        <v>25219.65</v>
      </c>
      <c r="K395" s="150">
        <v>173006.79900000003</v>
      </c>
      <c r="L395" s="150">
        <v>0</v>
      </c>
      <c r="M395" s="150">
        <v>173006.79900000003</v>
      </c>
      <c r="N395" s="151" t="s">
        <v>1388</v>
      </c>
    </row>
    <row r="396" spans="1:14" ht="69.95" customHeight="1">
      <c r="A396" s="147" t="s">
        <v>634</v>
      </c>
      <c r="B396" s="148" t="s">
        <v>1320</v>
      </c>
      <c r="C396" s="149">
        <v>42485</v>
      </c>
      <c r="D396" s="147" t="s">
        <v>20</v>
      </c>
      <c r="E396" s="147">
        <v>7514</v>
      </c>
      <c r="F396" s="147"/>
      <c r="G396" s="164" t="s">
        <v>14225</v>
      </c>
      <c r="H396" s="150">
        <v>92742.57</v>
      </c>
      <c r="I396" s="150">
        <v>0</v>
      </c>
      <c r="J396" s="150">
        <v>92742.57</v>
      </c>
      <c r="K396" s="150">
        <v>636214.03020000004</v>
      </c>
      <c r="L396" s="150">
        <v>0</v>
      </c>
      <c r="M396" s="150">
        <v>636214.03020000004</v>
      </c>
      <c r="N396" s="151" t="s">
        <v>1388</v>
      </c>
    </row>
    <row r="397" spans="1:14" ht="69.95" customHeight="1">
      <c r="A397" s="147" t="s">
        <v>634</v>
      </c>
      <c r="B397" s="148" t="s">
        <v>1320</v>
      </c>
      <c r="C397" s="149">
        <v>42485</v>
      </c>
      <c r="D397" s="147" t="s">
        <v>20</v>
      </c>
      <c r="E397" s="147">
        <v>7515</v>
      </c>
      <c r="F397" s="147"/>
      <c r="G397" s="164" t="s">
        <v>14222</v>
      </c>
      <c r="H397" s="150">
        <v>72642.64</v>
      </c>
      <c r="I397" s="150">
        <v>0</v>
      </c>
      <c r="J397" s="150">
        <v>72642.64</v>
      </c>
      <c r="K397" s="150">
        <v>498328.51040000003</v>
      </c>
      <c r="L397" s="150">
        <v>0</v>
      </c>
      <c r="M397" s="150">
        <v>498328.51040000003</v>
      </c>
      <c r="N397" s="151" t="s">
        <v>1388</v>
      </c>
    </row>
    <row r="398" spans="1:14" ht="69.95" customHeight="1">
      <c r="A398" s="147" t="s">
        <v>634</v>
      </c>
      <c r="B398" s="148" t="s">
        <v>1320</v>
      </c>
      <c r="C398" s="149">
        <v>42485</v>
      </c>
      <c r="D398" s="147" t="s">
        <v>20</v>
      </c>
      <c r="E398" s="147">
        <v>7516</v>
      </c>
      <c r="F398" s="147"/>
      <c r="G398" s="164" t="s">
        <v>14221</v>
      </c>
      <c r="H398" s="150">
        <v>37266.06</v>
      </c>
      <c r="I398" s="150">
        <v>0</v>
      </c>
      <c r="J398" s="150">
        <v>37266.06</v>
      </c>
      <c r="K398" s="150">
        <v>255645.1716</v>
      </c>
      <c r="L398" s="150">
        <v>0</v>
      </c>
      <c r="M398" s="150">
        <v>255645.1716</v>
      </c>
      <c r="N398" s="151" t="s">
        <v>1388</v>
      </c>
    </row>
    <row r="399" spans="1:14" ht="69.95" customHeight="1">
      <c r="A399" s="147" t="s">
        <v>634</v>
      </c>
      <c r="B399" s="148" t="s">
        <v>1320</v>
      </c>
      <c r="C399" s="149">
        <v>42485</v>
      </c>
      <c r="D399" s="147" t="s">
        <v>20</v>
      </c>
      <c r="E399" s="147">
        <v>7524</v>
      </c>
      <c r="F399" s="147"/>
      <c r="G399" s="164" t="s">
        <v>14224</v>
      </c>
      <c r="H399" s="150">
        <v>92277.14</v>
      </c>
      <c r="I399" s="150">
        <v>0</v>
      </c>
      <c r="J399" s="150">
        <v>92277.14</v>
      </c>
      <c r="K399" s="150">
        <v>633021.18040000007</v>
      </c>
      <c r="L399" s="150">
        <v>0</v>
      </c>
      <c r="M399" s="150">
        <v>633021.18040000007</v>
      </c>
      <c r="N399" s="151" t="s">
        <v>1388</v>
      </c>
    </row>
    <row r="400" spans="1:14" ht="69.95" customHeight="1">
      <c r="A400" s="147" t="s">
        <v>634</v>
      </c>
      <c r="B400" s="148" t="s">
        <v>1320</v>
      </c>
      <c r="C400" s="149">
        <v>42485</v>
      </c>
      <c r="D400" s="147" t="s">
        <v>20</v>
      </c>
      <c r="E400" s="147">
        <v>7525</v>
      </c>
      <c r="F400" s="147"/>
      <c r="G400" s="164" t="s">
        <v>14223</v>
      </c>
      <c r="H400" s="150">
        <v>120566.90000000001</v>
      </c>
      <c r="I400" s="150">
        <v>0</v>
      </c>
      <c r="J400" s="150">
        <v>120566.90000000001</v>
      </c>
      <c r="K400" s="150">
        <v>827088.93400000012</v>
      </c>
      <c r="L400" s="150">
        <v>0</v>
      </c>
      <c r="M400" s="150">
        <v>827088.93400000012</v>
      </c>
      <c r="N400" s="151" t="s">
        <v>1388</v>
      </c>
    </row>
    <row r="401" spans="1:14" ht="69.95" customHeight="1">
      <c r="A401" s="147" t="s">
        <v>634</v>
      </c>
      <c r="B401" s="148" t="s">
        <v>1320</v>
      </c>
      <c r="C401" s="149">
        <v>42475</v>
      </c>
      <c r="D401" s="147" t="s">
        <v>20</v>
      </c>
      <c r="E401" s="147">
        <v>7528</v>
      </c>
      <c r="F401" s="147"/>
      <c r="G401" s="164" t="s">
        <v>14208</v>
      </c>
      <c r="H401" s="150">
        <v>3325.48</v>
      </c>
      <c r="I401" s="150">
        <v>0</v>
      </c>
      <c r="J401" s="150">
        <v>3325.48</v>
      </c>
      <c r="K401" s="150">
        <v>22812.792800000003</v>
      </c>
      <c r="L401" s="150">
        <v>0</v>
      </c>
      <c r="M401" s="150">
        <v>22812.792800000003</v>
      </c>
      <c r="N401" s="151" t="s">
        <v>1388</v>
      </c>
    </row>
    <row r="402" spans="1:14" ht="69.95" customHeight="1">
      <c r="A402" s="147" t="s">
        <v>634</v>
      </c>
      <c r="B402" s="148" t="s">
        <v>1320</v>
      </c>
      <c r="C402" s="149">
        <v>42475</v>
      </c>
      <c r="D402" s="147" t="s">
        <v>20</v>
      </c>
      <c r="E402" s="147">
        <v>7530</v>
      </c>
      <c r="F402" s="147"/>
      <c r="G402" s="164" t="s">
        <v>14207</v>
      </c>
      <c r="H402" s="150">
        <v>33100.410000000003</v>
      </c>
      <c r="I402" s="150">
        <v>0</v>
      </c>
      <c r="J402" s="150">
        <v>33100.410000000003</v>
      </c>
      <c r="K402" s="150">
        <v>227068.81260000003</v>
      </c>
      <c r="L402" s="150">
        <v>0</v>
      </c>
      <c r="M402" s="150">
        <v>227068.81260000003</v>
      </c>
      <c r="N402" s="151" t="s">
        <v>1388</v>
      </c>
    </row>
    <row r="403" spans="1:14" ht="69.95" customHeight="1">
      <c r="A403" s="147" t="s">
        <v>634</v>
      </c>
      <c r="B403" s="148" t="s">
        <v>1320</v>
      </c>
      <c r="C403" s="149">
        <v>42471</v>
      </c>
      <c r="D403" s="147" t="s">
        <v>20</v>
      </c>
      <c r="E403" s="147">
        <v>7531</v>
      </c>
      <c r="F403" s="147"/>
      <c r="G403" s="164" t="s">
        <v>14197</v>
      </c>
      <c r="H403" s="150">
        <v>135421.5</v>
      </c>
      <c r="I403" s="150">
        <v>0</v>
      </c>
      <c r="J403" s="150">
        <v>135421.5</v>
      </c>
      <c r="K403" s="150">
        <v>928991.49</v>
      </c>
      <c r="L403" s="150">
        <v>0</v>
      </c>
      <c r="M403" s="150">
        <v>928991.49</v>
      </c>
      <c r="N403" s="151" t="s">
        <v>1388</v>
      </c>
    </row>
    <row r="404" spans="1:14" ht="69.95" customHeight="1">
      <c r="A404" s="147" t="s">
        <v>634</v>
      </c>
      <c r="B404" s="148" t="s">
        <v>1320</v>
      </c>
      <c r="C404" s="149">
        <v>42471</v>
      </c>
      <c r="D404" s="147" t="s">
        <v>20</v>
      </c>
      <c r="E404" s="147">
        <v>7532</v>
      </c>
      <c r="F404" s="147"/>
      <c r="G404" s="164" t="s">
        <v>14196</v>
      </c>
      <c r="H404" s="150">
        <v>1237.54</v>
      </c>
      <c r="I404" s="150">
        <v>0</v>
      </c>
      <c r="J404" s="150">
        <v>1237.54</v>
      </c>
      <c r="K404" s="150">
        <v>8489.5244000000002</v>
      </c>
      <c r="L404" s="150">
        <v>0</v>
      </c>
      <c r="M404" s="150">
        <v>8489.5244000000002</v>
      </c>
      <c r="N404" s="151" t="s">
        <v>1388</v>
      </c>
    </row>
    <row r="405" spans="1:14" ht="69.95" customHeight="1">
      <c r="A405" s="147" t="s">
        <v>634</v>
      </c>
      <c r="B405" s="148" t="s">
        <v>1320</v>
      </c>
      <c r="C405" s="149">
        <v>42479</v>
      </c>
      <c r="D405" s="147" t="s">
        <v>20</v>
      </c>
      <c r="E405" s="147">
        <v>7533</v>
      </c>
      <c r="F405" s="147"/>
      <c r="G405" s="164" t="s">
        <v>14211</v>
      </c>
      <c r="H405" s="150">
        <v>73492.009999999995</v>
      </c>
      <c r="I405" s="150">
        <v>0</v>
      </c>
      <c r="J405" s="150">
        <v>73492.009999999995</v>
      </c>
      <c r="K405" s="150">
        <v>504155.18859999999</v>
      </c>
      <c r="L405" s="150">
        <v>0</v>
      </c>
      <c r="M405" s="150">
        <v>504155.18859999999</v>
      </c>
      <c r="N405" s="151" t="s">
        <v>1388</v>
      </c>
    </row>
    <row r="406" spans="1:14" ht="69.95" customHeight="1">
      <c r="A406" s="147" t="s">
        <v>634</v>
      </c>
      <c r="B406" s="148" t="s">
        <v>1320</v>
      </c>
      <c r="C406" s="149">
        <v>42480</v>
      </c>
      <c r="D406" s="147" t="s">
        <v>20</v>
      </c>
      <c r="E406" s="147">
        <v>7534</v>
      </c>
      <c r="F406" s="147"/>
      <c r="G406" s="164" t="s">
        <v>14216</v>
      </c>
      <c r="H406" s="150">
        <v>3770402.06</v>
      </c>
      <c r="I406" s="150">
        <v>0</v>
      </c>
      <c r="J406" s="150">
        <v>3770402.06</v>
      </c>
      <c r="K406" s="150">
        <v>25864958.1316</v>
      </c>
      <c r="L406" s="150">
        <v>0</v>
      </c>
      <c r="M406" s="150">
        <v>25864958.1316</v>
      </c>
      <c r="N406" s="151" t="s">
        <v>1388</v>
      </c>
    </row>
    <row r="407" spans="1:14" ht="69.95" customHeight="1">
      <c r="A407" s="147" t="s">
        <v>634</v>
      </c>
      <c r="B407" s="148" t="s">
        <v>1320</v>
      </c>
      <c r="C407" s="149">
        <v>42480</v>
      </c>
      <c r="D407" s="147" t="s">
        <v>20</v>
      </c>
      <c r="E407" s="147">
        <v>7539</v>
      </c>
      <c r="F407" s="147"/>
      <c r="G407" s="164" t="s">
        <v>14215</v>
      </c>
      <c r="H407" s="150">
        <v>11589307.050000001</v>
      </c>
      <c r="I407" s="150">
        <v>0</v>
      </c>
      <c r="J407" s="150">
        <v>11589307.050000001</v>
      </c>
      <c r="K407" s="150">
        <v>79502646.363000005</v>
      </c>
      <c r="L407" s="150">
        <v>0</v>
      </c>
      <c r="M407" s="150">
        <v>79502646.363000005</v>
      </c>
      <c r="N407" s="151" t="s">
        <v>1388</v>
      </c>
    </row>
    <row r="408" spans="1:14" ht="69.95" customHeight="1">
      <c r="A408" s="147" t="s">
        <v>634</v>
      </c>
      <c r="B408" s="148" t="s">
        <v>1320</v>
      </c>
      <c r="C408" s="149">
        <v>42464</v>
      </c>
      <c r="D408" s="147" t="s">
        <v>20</v>
      </c>
      <c r="E408" s="147">
        <v>7540</v>
      </c>
      <c r="F408" s="147"/>
      <c r="G408" s="164" t="s">
        <v>14182</v>
      </c>
      <c r="H408" s="150">
        <v>2268923.1800000002</v>
      </c>
      <c r="I408" s="150">
        <v>0</v>
      </c>
      <c r="J408" s="150">
        <v>2268923.1800000002</v>
      </c>
      <c r="K408" s="150">
        <v>15564813.014800003</v>
      </c>
      <c r="L408" s="150">
        <v>0</v>
      </c>
      <c r="M408" s="150">
        <v>15564813.014800003</v>
      </c>
      <c r="N408" s="151" t="s">
        <v>1388</v>
      </c>
    </row>
    <row r="409" spans="1:14" ht="69.95" customHeight="1">
      <c r="A409" s="147" t="s">
        <v>634</v>
      </c>
      <c r="B409" s="148" t="s">
        <v>1320</v>
      </c>
      <c r="C409" s="149">
        <v>42464</v>
      </c>
      <c r="D409" s="147" t="s">
        <v>20</v>
      </c>
      <c r="E409" s="147">
        <v>7541</v>
      </c>
      <c r="F409" s="147"/>
      <c r="G409" s="164" t="s">
        <v>14185</v>
      </c>
      <c r="H409" s="150">
        <v>4134736.07</v>
      </c>
      <c r="I409" s="150">
        <v>0</v>
      </c>
      <c r="J409" s="150">
        <v>4134736.07</v>
      </c>
      <c r="K409" s="150">
        <v>28364289.440200001</v>
      </c>
      <c r="L409" s="150">
        <v>0</v>
      </c>
      <c r="M409" s="150">
        <v>28364289.440200001</v>
      </c>
      <c r="N409" s="151" t="s">
        <v>1388</v>
      </c>
    </row>
    <row r="410" spans="1:14" ht="69.95" customHeight="1">
      <c r="A410" s="147" t="s">
        <v>634</v>
      </c>
      <c r="B410" s="148" t="s">
        <v>1320</v>
      </c>
      <c r="C410" s="149">
        <v>42494</v>
      </c>
      <c r="D410" s="147" t="s">
        <v>20</v>
      </c>
      <c r="E410" s="147">
        <v>7558</v>
      </c>
      <c r="F410" s="147"/>
      <c r="G410" s="164" t="s">
        <v>14247</v>
      </c>
      <c r="H410" s="150">
        <v>7228.54</v>
      </c>
      <c r="I410" s="150">
        <v>0</v>
      </c>
      <c r="J410" s="150">
        <v>7228.54</v>
      </c>
      <c r="K410" s="150">
        <v>49587.784400000004</v>
      </c>
      <c r="L410" s="150">
        <v>0</v>
      </c>
      <c r="M410" s="150">
        <v>49587.784400000004</v>
      </c>
      <c r="N410" s="151" t="s">
        <v>1388</v>
      </c>
    </row>
    <row r="411" spans="1:14" ht="69.95" customHeight="1">
      <c r="A411" s="147" t="s">
        <v>634</v>
      </c>
      <c r="B411" s="148" t="s">
        <v>1320</v>
      </c>
      <c r="C411" s="149">
        <v>42494</v>
      </c>
      <c r="D411" s="147" t="s">
        <v>20</v>
      </c>
      <c r="E411" s="147">
        <v>7559</v>
      </c>
      <c r="F411" s="147"/>
      <c r="G411" s="164" t="s">
        <v>14248</v>
      </c>
      <c r="H411" s="150">
        <v>637954.98</v>
      </c>
      <c r="I411" s="150">
        <v>0</v>
      </c>
      <c r="J411" s="150">
        <v>637954.98</v>
      </c>
      <c r="K411" s="150">
        <v>4376371.1628</v>
      </c>
      <c r="L411" s="150">
        <v>0</v>
      </c>
      <c r="M411" s="150">
        <v>4376371.1628</v>
      </c>
      <c r="N411" s="151" t="s">
        <v>1388</v>
      </c>
    </row>
    <row r="412" spans="1:14" ht="69.95" customHeight="1">
      <c r="A412" s="147" t="s">
        <v>634</v>
      </c>
      <c r="B412" s="148" t="s">
        <v>1320</v>
      </c>
      <c r="C412" s="149">
        <v>42506</v>
      </c>
      <c r="D412" s="147" t="s">
        <v>20</v>
      </c>
      <c r="E412" s="147">
        <v>7560</v>
      </c>
      <c r="F412" s="147"/>
      <c r="G412" s="164" t="s">
        <v>14269</v>
      </c>
      <c r="H412" s="150">
        <v>624.29</v>
      </c>
      <c r="I412" s="150">
        <v>0</v>
      </c>
      <c r="J412" s="150">
        <v>624.29</v>
      </c>
      <c r="K412" s="150">
        <v>4282.6293999999998</v>
      </c>
      <c r="L412" s="150">
        <v>0</v>
      </c>
      <c r="M412" s="150">
        <v>4282.6293999999998</v>
      </c>
      <c r="N412" s="151" t="s">
        <v>1388</v>
      </c>
    </row>
    <row r="413" spans="1:14" ht="69.95" customHeight="1">
      <c r="A413" s="147" t="s">
        <v>634</v>
      </c>
      <c r="B413" s="148" t="s">
        <v>1320</v>
      </c>
      <c r="C413" s="149">
        <v>42506</v>
      </c>
      <c r="D413" s="147" t="s">
        <v>20</v>
      </c>
      <c r="E413" s="147">
        <v>7563</v>
      </c>
      <c r="F413" s="147"/>
      <c r="G413" s="164" t="s">
        <v>14270</v>
      </c>
      <c r="H413" s="150">
        <v>7821.27</v>
      </c>
      <c r="I413" s="150">
        <v>0</v>
      </c>
      <c r="J413" s="150">
        <v>7821.27</v>
      </c>
      <c r="K413" s="150">
        <v>53653.912200000006</v>
      </c>
      <c r="L413" s="150">
        <v>0</v>
      </c>
      <c r="M413" s="150">
        <v>53653.912200000006</v>
      </c>
      <c r="N413" s="151" t="s">
        <v>1388</v>
      </c>
    </row>
    <row r="414" spans="1:14" ht="69.95" customHeight="1">
      <c r="A414" s="147" t="s">
        <v>634</v>
      </c>
      <c r="B414" s="148" t="s">
        <v>1320</v>
      </c>
      <c r="C414" s="149">
        <v>42506</v>
      </c>
      <c r="D414" s="147" t="s">
        <v>20</v>
      </c>
      <c r="E414" s="147">
        <v>7568</v>
      </c>
      <c r="F414" s="147"/>
      <c r="G414" s="164" t="s">
        <v>14271</v>
      </c>
      <c r="H414" s="150">
        <v>7464.18</v>
      </c>
      <c r="I414" s="150">
        <v>0</v>
      </c>
      <c r="J414" s="150">
        <v>7464.18</v>
      </c>
      <c r="K414" s="150">
        <v>51204.274800000007</v>
      </c>
      <c r="L414" s="150">
        <v>0</v>
      </c>
      <c r="M414" s="150">
        <v>51204.274800000007</v>
      </c>
      <c r="N414" s="151" t="s">
        <v>1388</v>
      </c>
    </row>
    <row r="415" spans="1:14" ht="69.95" customHeight="1">
      <c r="A415" s="147" t="s">
        <v>634</v>
      </c>
      <c r="B415" s="148" t="s">
        <v>1320</v>
      </c>
      <c r="C415" s="149">
        <v>42515</v>
      </c>
      <c r="D415" s="147" t="s">
        <v>20</v>
      </c>
      <c r="E415" s="147">
        <v>7570</v>
      </c>
      <c r="F415" s="147"/>
      <c r="G415" s="164" t="s">
        <v>14313</v>
      </c>
      <c r="H415" s="150">
        <v>644.24</v>
      </c>
      <c r="I415" s="150">
        <v>0</v>
      </c>
      <c r="J415" s="150">
        <v>644.24</v>
      </c>
      <c r="K415" s="150">
        <v>4419.4864000000007</v>
      </c>
      <c r="L415" s="150">
        <v>0</v>
      </c>
      <c r="M415" s="150">
        <v>4419.4864000000007</v>
      </c>
      <c r="N415" s="151" t="s">
        <v>1388</v>
      </c>
    </row>
    <row r="416" spans="1:14" ht="69.95" customHeight="1">
      <c r="A416" s="147" t="s">
        <v>634</v>
      </c>
      <c r="B416" s="148" t="s">
        <v>1320</v>
      </c>
      <c r="C416" s="149">
        <v>42517</v>
      </c>
      <c r="D416" s="147" t="s">
        <v>20</v>
      </c>
      <c r="E416" s="147">
        <v>7571</v>
      </c>
      <c r="F416" s="147"/>
      <c r="G416" s="164" t="s">
        <v>14322</v>
      </c>
      <c r="H416" s="150">
        <v>26369.48</v>
      </c>
      <c r="I416" s="150">
        <v>0</v>
      </c>
      <c r="J416" s="150">
        <v>26369.48</v>
      </c>
      <c r="K416" s="150">
        <v>180894.63279999999</v>
      </c>
      <c r="L416" s="150">
        <v>0</v>
      </c>
      <c r="M416" s="150">
        <v>180894.63279999999</v>
      </c>
      <c r="N416" s="151" t="s">
        <v>1388</v>
      </c>
    </row>
    <row r="417" spans="1:14" ht="69.95" customHeight="1">
      <c r="A417" s="147" t="s">
        <v>634</v>
      </c>
      <c r="B417" s="148" t="s">
        <v>1320</v>
      </c>
      <c r="C417" s="149">
        <v>42517</v>
      </c>
      <c r="D417" s="147" t="s">
        <v>20</v>
      </c>
      <c r="E417" s="147">
        <v>7572</v>
      </c>
      <c r="F417" s="147"/>
      <c r="G417" s="164" t="s">
        <v>14323</v>
      </c>
      <c r="H417" s="150">
        <v>9328.69</v>
      </c>
      <c r="I417" s="150">
        <v>0</v>
      </c>
      <c r="J417" s="150">
        <v>9328.69</v>
      </c>
      <c r="K417" s="150">
        <v>63994.813400000006</v>
      </c>
      <c r="L417" s="150">
        <v>0</v>
      </c>
      <c r="M417" s="150">
        <v>63994.813400000006</v>
      </c>
      <c r="N417" s="151" t="s">
        <v>1388</v>
      </c>
    </row>
    <row r="418" spans="1:14" ht="69.95" customHeight="1">
      <c r="A418" s="147" t="s">
        <v>634</v>
      </c>
      <c r="B418" s="148" t="s">
        <v>1320</v>
      </c>
      <c r="C418" s="149">
        <v>42506</v>
      </c>
      <c r="D418" s="147" t="s">
        <v>20</v>
      </c>
      <c r="E418" s="147">
        <v>7575</v>
      </c>
      <c r="F418" s="147"/>
      <c r="G418" s="164" t="s">
        <v>14272</v>
      </c>
      <c r="H418" s="150">
        <v>401827.39</v>
      </c>
      <c r="I418" s="150">
        <v>0</v>
      </c>
      <c r="J418" s="150">
        <v>401827.39</v>
      </c>
      <c r="K418" s="150">
        <v>2756535.8954000003</v>
      </c>
      <c r="L418" s="150">
        <v>0</v>
      </c>
      <c r="M418" s="150">
        <v>2756535.8954000003</v>
      </c>
      <c r="N418" s="151" t="s">
        <v>1388</v>
      </c>
    </row>
    <row r="419" spans="1:14" ht="69.95" customHeight="1">
      <c r="A419" s="147" t="s">
        <v>634</v>
      </c>
      <c r="B419" s="148" t="s">
        <v>1320</v>
      </c>
      <c r="C419" s="149">
        <v>42515</v>
      </c>
      <c r="D419" s="147" t="s">
        <v>20</v>
      </c>
      <c r="E419" s="147">
        <v>7580</v>
      </c>
      <c r="F419" s="147"/>
      <c r="G419" s="164" t="s">
        <v>14314</v>
      </c>
      <c r="H419" s="150">
        <v>219214.16</v>
      </c>
      <c r="I419" s="150">
        <v>0</v>
      </c>
      <c r="J419" s="150">
        <v>219214.16</v>
      </c>
      <c r="K419" s="150">
        <v>1503809.1376</v>
      </c>
      <c r="L419" s="150">
        <v>0</v>
      </c>
      <c r="M419" s="150">
        <v>1503809.1376</v>
      </c>
      <c r="N419" s="151" t="s">
        <v>1388</v>
      </c>
    </row>
    <row r="420" spans="1:14" ht="69.95" customHeight="1">
      <c r="A420" s="147" t="s">
        <v>634</v>
      </c>
      <c r="B420" s="148" t="s">
        <v>1320</v>
      </c>
      <c r="C420" s="149">
        <v>42517</v>
      </c>
      <c r="D420" s="147" t="s">
        <v>20</v>
      </c>
      <c r="E420" s="147">
        <v>7581</v>
      </c>
      <c r="F420" s="147"/>
      <c r="G420" s="164" t="s">
        <v>14324</v>
      </c>
      <c r="H420" s="150">
        <v>766310.65</v>
      </c>
      <c r="I420" s="150">
        <v>0</v>
      </c>
      <c r="J420" s="150">
        <v>766310.65</v>
      </c>
      <c r="K420" s="150">
        <v>5256891.0590000004</v>
      </c>
      <c r="L420" s="150">
        <v>0</v>
      </c>
      <c r="M420" s="150">
        <v>5256891.0590000004</v>
      </c>
      <c r="N420" s="151" t="s">
        <v>1388</v>
      </c>
    </row>
    <row r="421" spans="1:14" ht="69.95" customHeight="1">
      <c r="A421" s="147" t="s">
        <v>634</v>
      </c>
      <c r="B421" s="148" t="s">
        <v>1320</v>
      </c>
      <c r="C421" s="149">
        <v>42517</v>
      </c>
      <c r="D421" s="147" t="s">
        <v>20</v>
      </c>
      <c r="E421" s="147">
        <v>7584</v>
      </c>
      <c r="F421" s="147"/>
      <c r="G421" s="164" t="s">
        <v>14325</v>
      </c>
      <c r="H421" s="150">
        <v>2227056.86</v>
      </c>
      <c r="I421" s="150">
        <v>0</v>
      </c>
      <c r="J421" s="150">
        <v>2227056.86</v>
      </c>
      <c r="K421" s="150">
        <v>15277610.059599999</v>
      </c>
      <c r="L421" s="150">
        <v>0</v>
      </c>
      <c r="M421" s="150">
        <v>15277610.059599999</v>
      </c>
      <c r="N421" s="151" t="s">
        <v>1388</v>
      </c>
    </row>
    <row r="422" spans="1:14" ht="69.95" customHeight="1">
      <c r="A422" s="147" t="s">
        <v>634</v>
      </c>
      <c r="B422" s="148" t="s">
        <v>1320</v>
      </c>
      <c r="C422" s="149">
        <v>42499</v>
      </c>
      <c r="D422" s="147" t="s">
        <v>20</v>
      </c>
      <c r="E422" s="147">
        <v>7588</v>
      </c>
      <c r="F422" s="147"/>
      <c r="G422" s="164" t="s">
        <v>14254</v>
      </c>
      <c r="H422" s="150">
        <v>569216.04</v>
      </c>
      <c r="I422" s="150">
        <v>0</v>
      </c>
      <c r="J422" s="150">
        <v>569216.04</v>
      </c>
      <c r="K422" s="150">
        <v>3904822.0344000002</v>
      </c>
      <c r="L422" s="150">
        <v>0</v>
      </c>
      <c r="M422" s="150">
        <v>3904822.0344000002</v>
      </c>
      <c r="N422" s="151" t="s">
        <v>1388</v>
      </c>
    </row>
    <row r="423" spans="1:14" ht="69.95" customHeight="1">
      <c r="A423" s="147" t="s">
        <v>634</v>
      </c>
      <c r="B423" s="148" t="s">
        <v>1320</v>
      </c>
      <c r="C423" s="149">
        <v>42493</v>
      </c>
      <c r="D423" s="147" t="s">
        <v>20</v>
      </c>
      <c r="E423" s="147">
        <v>7606</v>
      </c>
      <c r="F423" s="147"/>
      <c r="G423" s="164" t="s">
        <v>14243</v>
      </c>
      <c r="H423" s="150">
        <v>1606922.45</v>
      </c>
      <c r="I423" s="150">
        <v>0</v>
      </c>
      <c r="J423" s="150">
        <v>1606922.45</v>
      </c>
      <c r="K423" s="150">
        <v>11023488.006999999</v>
      </c>
      <c r="L423" s="150">
        <v>0</v>
      </c>
      <c r="M423" s="150">
        <v>11023488.006999999</v>
      </c>
      <c r="N423" s="151" t="s">
        <v>1388</v>
      </c>
    </row>
    <row r="424" spans="1:14" ht="69.95" customHeight="1">
      <c r="A424" s="147" t="s">
        <v>634</v>
      </c>
      <c r="B424" s="148" t="s">
        <v>1320</v>
      </c>
      <c r="C424" s="149">
        <v>42493</v>
      </c>
      <c r="D424" s="147" t="s">
        <v>20</v>
      </c>
      <c r="E424" s="147">
        <v>7607</v>
      </c>
      <c r="F424" s="147"/>
      <c r="G424" s="164" t="s">
        <v>14244</v>
      </c>
      <c r="H424" s="150">
        <v>683557.9</v>
      </c>
      <c r="I424" s="150">
        <v>0</v>
      </c>
      <c r="J424" s="150">
        <v>683557.9</v>
      </c>
      <c r="K424" s="150">
        <v>4689207.1940000001</v>
      </c>
      <c r="L424" s="150">
        <v>0</v>
      </c>
      <c r="M424" s="150">
        <v>4689207.1940000001</v>
      </c>
      <c r="N424" s="151" t="s">
        <v>1388</v>
      </c>
    </row>
    <row r="425" spans="1:14" ht="69.95" customHeight="1">
      <c r="A425" s="147" t="s">
        <v>634</v>
      </c>
      <c r="B425" s="148" t="s">
        <v>1320</v>
      </c>
      <c r="C425" s="149">
        <v>42510</v>
      </c>
      <c r="D425" s="147" t="s">
        <v>20</v>
      </c>
      <c r="E425" s="147">
        <v>7614</v>
      </c>
      <c r="F425" s="147"/>
      <c r="G425" s="164" t="s">
        <v>14293</v>
      </c>
      <c r="H425" s="150">
        <v>3067495.47</v>
      </c>
      <c r="I425" s="150">
        <v>0</v>
      </c>
      <c r="J425" s="150">
        <v>3067495.47</v>
      </c>
      <c r="K425" s="150">
        <v>21043018.924200002</v>
      </c>
      <c r="L425" s="150">
        <v>0</v>
      </c>
      <c r="M425" s="150">
        <v>21043018.924200002</v>
      </c>
      <c r="N425" s="151" t="s">
        <v>1388</v>
      </c>
    </row>
    <row r="426" spans="1:14" ht="69.95" customHeight="1">
      <c r="A426" s="147" t="s">
        <v>634</v>
      </c>
      <c r="B426" s="148" t="s">
        <v>1320</v>
      </c>
      <c r="C426" s="149">
        <v>42521</v>
      </c>
      <c r="D426" s="147" t="s">
        <v>20</v>
      </c>
      <c r="E426" s="147">
        <v>7619</v>
      </c>
      <c r="F426" s="147"/>
      <c r="G426" s="164" t="s">
        <v>14337</v>
      </c>
      <c r="H426" s="150">
        <v>3572775.05</v>
      </c>
      <c r="I426" s="150">
        <v>0</v>
      </c>
      <c r="J426" s="150">
        <v>3572775.05</v>
      </c>
      <c r="K426" s="150">
        <v>24509236.842999998</v>
      </c>
      <c r="L426" s="150">
        <v>0</v>
      </c>
      <c r="M426" s="150">
        <v>24509236.842999998</v>
      </c>
      <c r="N426" s="151" t="s">
        <v>1388</v>
      </c>
    </row>
    <row r="427" spans="1:14" ht="69.95" customHeight="1">
      <c r="A427" s="147" t="s">
        <v>634</v>
      </c>
      <c r="B427" s="148" t="s">
        <v>1320</v>
      </c>
      <c r="C427" s="149">
        <v>42517</v>
      </c>
      <c r="D427" s="147" t="s">
        <v>20</v>
      </c>
      <c r="E427" s="147">
        <v>7629</v>
      </c>
      <c r="F427" s="147"/>
      <c r="G427" s="164" t="s">
        <v>14326</v>
      </c>
      <c r="H427" s="150">
        <v>591031.97</v>
      </c>
      <c r="I427" s="150">
        <v>0</v>
      </c>
      <c r="J427" s="150">
        <v>591031.97</v>
      </c>
      <c r="K427" s="150">
        <v>4054479.3141999999</v>
      </c>
      <c r="L427" s="150">
        <v>0</v>
      </c>
      <c r="M427" s="150">
        <v>4054479.3141999999</v>
      </c>
      <c r="N427" s="151" t="s">
        <v>1388</v>
      </c>
    </row>
    <row r="428" spans="1:14" ht="69.95" customHeight="1">
      <c r="A428" s="147" t="s">
        <v>634</v>
      </c>
      <c r="B428" s="148" t="s">
        <v>1320</v>
      </c>
      <c r="C428" s="149">
        <v>42514</v>
      </c>
      <c r="D428" s="147" t="s">
        <v>20</v>
      </c>
      <c r="E428" s="147">
        <v>7648</v>
      </c>
      <c r="F428" s="147"/>
      <c r="G428" s="164" t="s">
        <v>14307</v>
      </c>
      <c r="H428" s="150">
        <v>64310.46</v>
      </c>
      <c r="I428" s="150">
        <v>0</v>
      </c>
      <c r="J428" s="150">
        <v>64310.46</v>
      </c>
      <c r="K428" s="150">
        <v>441169.75560000003</v>
      </c>
      <c r="L428" s="150">
        <v>0</v>
      </c>
      <c r="M428" s="150">
        <v>441169.75560000003</v>
      </c>
      <c r="N428" s="151" t="s">
        <v>1388</v>
      </c>
    </row>
    <row r="429" spans="1:14" ht="69.95" customHeight="1">
      <c r="A429" s="147" t="s">
        <v>634</v>
      </c>
      <c r="B429" s="148" t="s">
        <v>1320</v>
      </c>
      <c r="C429" s="149">
        <v>42494</v>
      </c>
      <c r="D429" s="147" t="s">
        <v>20</v>
      </c>
      <c r="E429" s="147">
        <v>7649</v>
      </c>
      <c r="F429" s="147"/>
      <c r="G429" s="164" t="s">
        <v>14249</v>
      </c>
      <c r="H429" s="150">
        <v>345149.13</v>
      </c>
      <c r="I429" s="150">
        <v>0</v>
      </c>
      <c r="J429" s="150">
        <v>345149.13</v>
      </c>
      <c r="K429" s="150">
        <v>2367723.0318</v>
      </c>
      <c r="L429" s="150">
        <v>0</v>
      </c>
      <c r="M429" s="150">
        <v>2367723.0318</v>
      </c>
      <c r="N429" s="151" t="s">
        <v>1388</v>
      </c>
    </row>
    <row r="430" spans="1:14" ht="69.95" customHeight="1">
      <c r="A430" s="147" t="s">
        <v>634</v>
      </c>
      <c r="B430" s="148" t="s">
        <v>1320</v>
      </c>
      <c r="C430" s="149">
        <v>42521</v>
      </c>
      <c r="D430" s="147" t="s">
        <v>20</v>
      </c>
      <c r="E430" s="147">
        <v>7650</v>
      </c>
      <c r="F430" s="147"/>
      <c r="G430" s="164" t="s">
        <v>14338</v>
      </c>
      <c r="H430" s="150">
        <v>129251.3</v>
      </c>
      <c r="I430" s="150">
        <v>0</v>
      </c>
      <c r="J430" s="150">
        <v>129251.3</v>
      </c>
      <c r="K430" s="150">
        <v>886663.91800000006</v>
      </c>
      <c r="L430" s="150">
        <v>0</v>
      </c>
      <c r="M430" s="150">
        <v>886663.91800000006</v>
      </c>
      <c r="N430" s="151" t="s">
        <v>1388</v>
      </c>
    </row>
    <row r="431" spans="1:14" ht="69.95" customHeight="1">
      <c r="A431" s="147" t="s">
        <v>634</v>
      </c>
      <c r="B431" s="148" t="s">
        <v>1320</v>
      </c>
      <c r="C431" s="149">
        <v>42506</v>
      </c>
      <c r="D431" s="147" t="s">
        <v>20</v>
      </c>
      <c r="E431" s="147">
        <v>7655</v>
      </c>
      <c r="F431" s="147"/>
      <c r="G431" s="164" t="s">
        <v>14273</v>
      </c>
      <c r="H431" s="150">
        <v>490298.7</v>
      </c>
      <c r="I431" s="150">
        <v>0</v>
      </c>
      <c r="J431" s="150">
        <v>490298.7</v>
      </c>
      <c r="K431" s="150">
        <v>3363449.0820000004</v>
      </c>
      <c r="L431" s="150">
        <v>0</v>
      </c>
      <c r="M431" s="150">
        <v>3363449.0820000004</v>
      </c>
      <c r="N431" s="151" t="s">
        <v>1388</v>
      </c>
    </row>
    <row r="432" spans="1:14" ht="69.95" customHeight="1">
      <c r="A432" s="147" t="s">
        <v>634</v>
      </c>
      <c r="B432" s="148" t="s">
        <v>1320</v>
      </c>
      <c r="C432" s="149">
        <v>42517</v>
      </c>
      <c r="D432" s="147" t="s">
        <v>20</v>
      </c>
      <c r="E432" s="147">
        <v>7661</v>
      </c>
      <c r="F432" s="147"/>
      <c r="G432" s="164" t="s">
        <v>14327</v>
      </c>
      <c r="H432" s="150">
        <v>7462.95</v>
      </c>
      <c r="I432" s="150">
        <v>0</v>
      </c>
      <c r="J432" s="150">
        <v>7462.95</v>
      </c>
      <c r="K432" s="150">
        <v>51195.837</v>
      </c>
      <c r="L432" s="150">
        <v>0</v>
      </c>
      <c r="M432" s="150">
        <v>51195.837</v>
      </c>
      <c r="N432" s="151" t="s">
        <v>1388</v>
      </c>
    </row>
    <row r="433" spans="1:14" ht="69.95" customHeight="1">
      <c r="A433" s="147" t="s">
        <v>634</v>
      </c>
      <c r="B433" s="148" t="s">
        <v>1320</v>
      </c>
      <c r="C433" s="149">
        <v>42522</v>
      </c>
      <c r="D433" s="147" t="s">
        <v>20</v>
      </c>
      <c r="E433" s="147">
        <v>7666</v>
      </c>
      <c r="F433" s="147"/>
      <c r="G433" s="164" t="s">
        <v>14623</v>
      </c>
      <c r="H433" s="150">
        <v>459240.34</v>
      </c>
      <c r="I433" s="150">
        <v>0</v>
      </c>
      <c r="J433" s="150">
        <v>459240.34</v>
      </c>
      <c r="K433" s="150">
        <v>3150388.7324000001</v>
      </c>
      <c r="L433" s="150">
        <v>0</v>
      </c>
      <c r="M433" s="150">
        <v>3150388.7324000001</v>
      </c>
      <c r="N433" s="151" t="s">
        <v>1388</v>
      </c>
    </row>
    <row r="434" spans="1:14" ht="69.95" customHeight="1">
      <c r="A434" s="147" t="s">
        <v>634</v>
      </c>
      <c r="B434" s="148" t="s">
        <v>1320</v>
      </c>
      <c r="C434" s="149">
        <v>42513</v>
      </c>
      <c r="D434" s="147" t="s">
        <v>20</v>
      </c>
      <c r="E434" s="147">
        <v>7667</v>
      </c>
      <c r="F434" s="147"/>
      <c r="G434" s="164" t="s">
        <v>14295</v>
      </c>
      <c r="H434" s="150">
        <v>2703755.48</v>
      </c>
      <c r="I434" s="150">
        <v>0</v>
      </c>
      <c r="J434" s="150">
        <v>2703755.48</v>
      </c>
      <c r="K434" s="150">
        <v>18547762.592800003</v>
      </c>
      <c r="L434" s="150">
        <v>0</v>
      </c>
      <c r="M434" s="150">
        <v>18547762.592800003</v>
      </c>
      <c r="N434" s="151" t="s">
        <v>1388</v>
      </c>
    </row>
    <row r="435" spans="1:14" ht="69.95" customHeight="1">
      <c r="A435" s="147" t="s">
        <v>634</v>
      </c>
      <c r="B435" s="148" t="s">
        <v>1320</v>
      </c>
      <c r="C435" s="149">
        <v>42500</v>
      </c>
      <c r="D435" s="147" t="s">
        <v>20</v>
      </c>
      <c r="E435" s="147">
        <v>7668</v>
      </c>
      <c r="F435" s="147"/>
      <c r="G435" s="164" t="s">
        <v>14257</v>
      </c>
      <c r="H435" s="150">
        <v>2723638.72</v>
      </c>
      <c r="I435" s="150">
        <v>0</v>
      </c>
      <c r="J435" s="150">
        <v>2723638.72</v>
      </c>
      <c r="K435" s="150">
        <v>18684161.619200002</v>
      </c>
      <c r="L435" s="150">
        <v>0</v>
      </c>
      <c r="M435" s="150">
        <v>18684161.619200002</v>
      </c>
      <c r="N435" s="151" t="s">
        <v>1388</v>
      </c>
    </row>
    <row r="436" spans="1:14" ht="69.95" customHeight="1">
      <c r="A436" s="147" t="s">
        <v>634</v>
      </c>
      <c r="B436" s="148" t="s">
        <v>1320</v>
      </c>
      <c r="C436" s="149">
        <v>42500</v>
      </c>
      <c r="D436" s="147" t="s">
        <v>20</v>
      </c>
      <c r="E436" s="147">
        <v>7670</v>
      </c>
      <c r="F436" s="147"/>
      <c r="G436" s="164" t="s">
        <v>14258</v>
      </c>
      <c r="H436" s="150">
        <v>27325.440000000002</v>
      </c>
      <c r="I436" s="150">
        <v>0</v>
      </c>
      <c r="J436" s="150">
        <v>27325.440000000002</v>
      </c>
      <c r="K436" s="150">
        <v>187452.51840000003</v>
      </c>
      <c r="L436" s="150">
        <v>0</v>
      </c>
      <c r="M436" s="150">
        <v>187452.51840000003</v>
      </c>
      <c r="N436" s="151" t="s">
        <v>1388</v>
      </c>
    </row>
    <row r="437" spans="1:14" ht="69.95" customHeight="1">
      <c r="A437" s="147" t="s">
        <v>634</v>
      </c>
      <c r="B437" s="148" t="s">
        <v>1320</v>
      </c>
      <c r="C437" s="149">
        <v>42503</v>
      </c>
      <c r="D437" s="147" t="s">
        <v>20</v>
      </c>
      <c r="E437" s="147">
        <v>7671</v>
      </c>
      <c r="F437" s="147"/>
      <c r="G437" s="164" t="s">
        <v>14266</v>
      </c>
      <c r="H437" s="150">
        <v>3485614.96</v>
      </c>
      <c r="I437" s="150">
        <v>0</v>
      </c>
      <c r="J437" s="150">
        <v>3485614.96</v>
      </c>
      <c r="K437" s="150">
        <v>23911318.625600003</v>
      </c>
      <c r="L437" s="150">
        <v>0</v>
      </c>
      <c r="M437" s="150">
        <v>23911318.625600003</v>
      </c>
      <c r="N437" s="151" t="s">
        <v>1388</v>
      </c>
    </row>
    <row r="438" spans="1:14" ht="69.95" customHeight="1">
      <c r="A438" s="147" t="s">
        <v>634</v>
      </c>
      <c r="B438" s="148" t="s">
        <v>1320</v>
      </c>
      <c r="C438" s="149">
        <v>42514</v>
      </c>
      <c r="D438" s="147" t="s">
        <v>20</v>
      </c>
      <c r="E438" s="147">
        <v>7672</v>
      </c>
      <c r="F438" s="147"/>
      <c r="G438" s="164" t="s">
        <v>14308</v>
      </c>
      <c r="H438" s="150">
        <v>133306.83000000002</v>
      </c>
      <c r="I438" s="150">
        <v>0</v>
      </c>
      <c r="J438" s="150">
        <v>133306.83000000002</v>
      </c>
      <c r="K438" s="150">
        <v>914484.85380000016</v>
      </c>
      <c r="L438" s="150">
        <v>0</v>
      </c>
      <c r="M438" s="150">
        <v>914484.85380000016</v>
      </c>
      <c r="N438" s="151" t="s">
        <v>1388</v>
      </c>
    </row>
    <row r="439" spans="1:14" ht="69.95" customHeight="1">
      <c r="A439" s="147" t="s">
        <v>634</v>
      </c>
      <c r="B439" s="148" t="s">
        <v>1320</v>
      </c>
      <c r="C439" s="149">
        <v>42513</v>
      </c>
      <c r="D439" s="147" t="s">
        <v>20</v>
      </c>
      <c r="E439" s="147">
        <v>7673</v>
      </c>
      <c r="F439" s="147"/>
      <c r="G439" s="164" t="s">
        <v>14296</v>
      </c>
      <c r="H439" s="150">
        <v>169093.57</v>
      </c>
      <c r="I439" s="150">
        <v>0</v>
      </c>
      <c r="J439" s="150">
        <v>169093.57</v>
      </c>
      <c r="K439" s="150">
        <v>1159981.8902</v>
      </c>
      <c r="L439" s="150">
        <v>0</v>
      </c>
      <c r="M439" s="150">
        <v>1159981.8902</v>
      </c>
      <c r="N439" s="151" t="s">
        <v>1388</v>
      </c>
    </row>
    <row r="440" spans="1:14" ht="69.95" customHeight="1">
      <c r="A440" s="147" t="s">
        <v>634</v>
      </c>
      <c r="B440" s="148" t="s">
        <v>1320</v>
      </c>
      <c r="C440" s="149">
        <v>42513</v>
      </c>
      <c r="D440" s="147" t="s">
        <v>20</v>
      </c>
      <c r="E440" s="147">
        <v>7677</v>
      </c>
      <c r="F440" s="147"/>
      <c r="G440" s="164" t="s">
        <v>14297</v>
      </c>
      <c r="H440" s="150">
        <v>1105545.49</v>
      </c>
      <c r="I440" s="150">
        <v>0</v>
      </c>
      <c r="J440" s="150">
        <v>1105545.49</v>
      </c>
      <c r="K440" s="150">
        <v>7584042.0614</v>
      </c>
      <c r="L440" s="150">
        <v>0</v>
      </c>
      <c r="M440" s="150">
        <v>7584042.0614</v>
      </c>
      <c r="N440" s="151" t="s">
        <v>1388</v>
      </c>
    </row>
    <row r="441" spans="1:14" ht="69.95" customHeight="1">
      <c r="A441" s="147" t="s">
        <v>634</v>
      </c>
      <c r="B441" s="148" t="s">
        <v>1320</v>
      </c>
      <c r="C441" s="149">
        <v>42500</v>
      </c>
      <c r="D441" s="147" t="s">
        <v>20</v>
      </c>
      <c r="E441" s="147">
        <v>7678</v>
      </c>
      <c r="F441" s="147"/>
      <c r="G441" s="164" t="s">
        <v>14259</v>
      </c>
      <c r="H441" s="150">
        <v>45016.87</v>
      </c>
      <c r="I441" s="150">
        <v>0</v>
      </c>
      <c r="J441" s="150">
        <v>45016.87</v>
      </c>
      <c r="K441" s="150">
        <v>308815.72820000001</v>
      </c>
      <c r="L441" s="150">
        <v>0</v>
      </c>
      <c r="M441" s="150">
        <v>308815.72820000001</v>
      </c>
      <c r="N441" s="151" t="s">
        <v>1388</v>
      </c>
    </row>
    <row r="442" spans="1:14" ht="69.95" customHeight="1">
      <c r="A442" s="147" t="s">
        <v>634</v>
      </c>
      <c r="B442" s="148" t="s">
        <v>1320</v>
      </c>
      <c r="C442" s="149">
        <v>42506</v>
      </c>
      <c r="D442" s="147" t="s">
        <v>20</v>
      </c>
      <c r="E442" s="147">
        <v>7680</v>
      </c>
      <c r="F442" s="147"/>
      <c r="G442" s="164" t="s">
        <v>14274</v>
      </c>
      <c r="H442" s="150">
        <v>235216.35</v>
      </c>
      <c r="I442" s="150">
        <v>0</v>
      </c>
      <c r="J442" s="150">
        <v>235216.35</v>
      </c>
      <c r="K442" s="150">
        <v>1613584.1610000001</v>
      </c>
      <c r="L442" s="150">
        <v>0</v>
      </c>
      <c r="M442" s="150">
        <v>1613584.1610000001</v>
      </c>
      <c r="N442" s="151" t="s">
        <v>1388</v>
      </c>
    </row>
    <row r="443" spans="1:14" ht="69.95" customHeight="1">
      <c r="A443" s="147" t="s">
        <v>634</v>
      </c>
      <c r="B443" s="148" t="s">
        <v>1320</v>
      </c>
      <c r="C443" s="149">
        <v>42506</v>
      </c>
      <c r="D443" s="147" t="s">
        <v>20</v>
      </c>
      <c r="E443" s="147">
        <v>7688</v>
      </c>
      <c r="F443" s="147"/>
      <c r="G443" s="164" t="s">
        <v>14275</v>
      </c>
      <c r="H443" s="150">
        <v>151148.26999999999</v>
      </c>
      <c r="I443" s="150">
        <v>0</v>
      </c>
      <c r="J443" s="150">
        <v>151148.26999999999</v>
      </c>
      <c r="K443" s="150">
        <v>1036877.1322</v>
      </c>
      <c r="L443" s="150">
        <v>0</v>
      </c>
      <c r="M443" s="150">
        <v>1036877.1322</v>
      </c>
      <c r="N443" s="151" t="s">
        <v>1388</v>
      </c>
    </row>
    <row r="444" spans="1:14" ht="69.95" customHeight="1">
      <c r="A444" s="147" t="s">
        <v>634</v>
      </c>
      <c r="B444" s="148" t="s">
        <v>1320</v>
      </c>
      <c r="C444" s="149">
        <v>42506</v>
      </c>
      <c r="D444" s="147" t="s">
        <v>20</v>
      </c>
      <c r="E444" s="147">
        <v>7691</v>
      </c>
      <c r="F444" s="147"/>
      <c r="G444" s="164" t="s">
        <v>14276</v>
      </c>
      <c r="H444" s="150">
        <v>142746.21</v>
      </c>
      <c r="I444" s="150">
        <v>0</v>
      </c>
      <c r="J444" s="150">
        <v>142746.21</v>
      </c>
      <c r="K444" s="150">
        <v>979239.00060000003</v>
      </c>
      <c r="L444" s="150">
        <v>0</v>
      </c>
      <c r="M444" s="150">
        <v>979239.00060000003</v>
      </c>
      <c r="N444" s="151" t="s">
        <v>1388</v>
      </c>
    </row>
    <row r="445" spans="1:14" ht="69.95" customHeight="1">
      <c r="A445" s="147" t="s">
        <v>634</v>
      </c>
      <c r="B445" s="148" t="s">
        <v>1320</v>
      </c>
      <c r="C445" s="149">
        <v>42506</v>
      </c>
      <c r="D445" s="147" t="s">
        <v>20</v>
      </c>
      <c r="E445" s="147">
        <v>7692</v>
      </c>
      <c r="F445" s="147"/>
      <c r="G445" s="164" t="s">
        <v>14277</v>
      </c>
      <c r="H445" s="150">
        <v>101894.12</v>
      </c>
      <c r="I445" s="150">
        <v>0</v>
      </c>
      <c r="J445" s="150">
        <v>101894.12</v>
      </c>
      <c r="K445" s="150">
        <v>698993.66319999995</v>
      </c>
      <c r="L445" s="150">
        <v>0</v>
      </c>
      <c r="M445" s="150">
        <v>698993.66319999995</v>
      </c>
      <c r="N445" s="151" t="s">
        <v>1388</v>
      </c>
    </row>
    <row r="446" spans="1:14" ht="69.95" customHeight="1">
      <c r="A446" s="147" t="s">
        <v>634</v>
      </c>
      <c r="B446" s="148" t="s">
        <v>1320</v>
      </c>
      <c r="C446" s="149">
        <v>42506</v>
      </c>
      <c r="D446" s="147" t="s">
        <v>20</v>
      </c>
      <c r="E446" s="147">
        <v>7693</v>
      </c>
      <c r="F446" s="147"/>
      <c r="G446" s="164" t="s">
        <v>14278</v>
      </c>
      <c r="H446" s="150">
        <v>25426.2</v>
      </c>
      <c r="I446" s="150">
        <v>0</v>
      </c>
      <c r="J446" s="150">
        <v>25426.2</v>
      </c>
      <c r="K446" s="150">
        <v>174423.73200000002</v>
      </c>
      <c r="L446" s="150">
        <v>0</v>
      </c>
      <c r="M446" s="150">
        <v>174423.73200000002</v>
      </c>
      <c r="N446" s="151" t="s">
        <v>1388</v>
      </c>
    </row>
    <row r="447" spans="1:14" ht="69.95" customHeight="1">
      <c r="A447" s="147" t="s">
        <v>634</v>
      </c>
      <c r="B447" s="148" t="s">
        <v>1320</v>
      </c>
      <c r="C447" s="149">
        <v>42506</v>
      </c>
      <c r="D447" s="147" t="s">
        <v>20</v>
      </c>
      <c r="E447" s="147">
        <v>7695</v>
      </c>
      <c r="F447" s="147"/>
      <c r="G447" s="164" t="s">
        <v>14279</v>
      </c>
      <c r="H447" s="150">
        <v>17450.490000000002</v>
      </c>
      <c r="I447" s="150">
        <v>0</v>
      </c>
      <c r="J447" s="150">
        <v>17450.490000000002</v>
      </c>
      <c r="K447" s="150">
        <v>119710.36140000002</v>
      </c>
      <c r="L447" s="150">
        <v>0</v>
      </c>
      <c r="M447" s="150">
        <v>119710.36140000002</v>
      </c>
      <c r="N447" s="151" t="s">
        <v>1388</v>
      </c>
    </row>
    <row r="448" spans="1:14" ht="69.95" customHeight="1">
      <c r="A448" s="147" t="s">
        <v>634</v>
      </c>
      <c r="B448" s="148" t="s">
        <v>1320</v>
      </c>
      <c r="C448" s="149">
        <v>42506</v>
      </c>
      <c r="D448" s="147" t="s">
        <v>20</v>
      </c>
      <c r="E448" s="147">
        <v>7698</v>
      </c>
      <c r="F448" s="147"/>
      <c r="G448" s="164" t="s">
        <v>14280</v>
      </c>
      <c r="H448" s="150">
        <v>216766.83000000002</v>
      </c>
      <c r="I448" s="150">
        <v>0</v>
      </c>
      <c r="J448" s="150">
        <v>216766.83000000002</v>
      </c>
      <c r="K448" s="150">
        <v>1487020.4538000003</v>
      </c>
      <c r="L448" s="150">
        <v>0</v>
      </c>
      <c r="M448" s="150">
        <v>1487020.4538000003</v>
      </c>
      <c r="N448" s="151" t="s">
        <v>1388</v>
      </c>
    </row>
    <row r="449" spans="1:14" ht="69.95" customHeight="1">
      <c r="A449" s="147" t="s">
        <v>634</v>
      </c>
      <c r="B449" s="148" t="s">
        <v>1320</v>
      </c>
      <c r="C449" s="149">
        <v>42500</v>
      </c>
      <c r="D449" s="147" t="s">
        <v>20</v>
      </c>
      <c r="E449" s="147">
        <v>7702</v>
      </c>
      <c r="F449" s="147"/>
      <c r="G449" s="164" t="s">
        <v>14260</v>
      </c>
      <c r="H449" s="150">
        <v>44200</v>
      </c>
      <c r="I449" s="150">
        <v>0</v>
      </c>
      <c r="J449" s="150">
        <v>44200</v>
      </c>
      <c r="K449" s="150">
        <v>303212</v>
      </c>
      <c r="L449" s="150">
        <v>0</v>
      </c>
      <c r="M449" s="150">
        <v>303212</v>
      </c>
      <c r="N449" s="151" t="s">
        <v>1388</v>
      </c>
    </row>
    <row r="450" spans="1:14" ht="69.95" customHeight="1">
      <c r="A450" s="147" t="s">
        <v>634</v>
      </c>
      <c r="B450" s="148" t="s">
        <v>1320</v>
      </c>
      <c r="C450" s="149">
        <v>42502</v>
      </c>
      <c r="D450" s="147" t="s">
        <v>20</v>
      </c>
      <c r="E450" s="147">
        <v>7703</v>
      </c>
      <c r="F450" s="147"/>
      <c r="G450" s="164" t="s">
        <v>14262</v>
      </c>
      <c r="H450" s="150">
        <v>74376.67</v>
      </c>
      <c r="I450" s="150">
        <v>0</v>
      </c>
      <c r="J450" s="150">
        <v>74376.67</v>
      </c>
      <c r="K450" s="150">
        <v>510223.95620000002</v>
      </c>
      <c r="L450" s="150">
        <v>0</v>
      </c>
      <c r="M450" s="150">
        <v>510223.95620000002</v>
      </c>
      <c r="N450" s="151" t="s">
        <v>1388</v>
      </c>
    </row>
    <row r="451" spans="1:14" ht="69.95" customHeight="1">
      <c r="A451" s="147" t="s">
        <v>634</v>
      </c>
      <c r="B451" s="148" t="s">
        <v>1320</v>
      </c>
      <c r="C451" s="149">
        <v>42506</v>
      </c>
      <c r="D451" s="147" t="s">
        <v>20</v>
      </c>
      <c r="E451" s="147">
        <v>7704</v>
      </c>
      <c r="F451" s="147"/>
      <c r="G451" s="164" t="s">
        <v>14281</v>
      </c>
      <c r="H451" s="150">
        <v>48740.23</v>
      </c>
      <c r="I451" s="150">
        <v>0</v>
      </c>
      <c r="J451" s="150">
        <v>48740.23</v>
      </c>
      <c r="K451" s="150">
        <v>334357.97780000005</v>
      </c>
      <c r="L451" s="150">
        <v>0</v>
      </c>
      <c r="M451" s="150">
        <v>334357.97780000005</v>
      </c>
      <c r="N451" s="151" t="s">
        <v>1388</v>
      </c>
    </row>
    <row r="452" spans="1:14" ht="69.95" customHeight="1">
      <c r="A452" s="147" t="s">
        <v>634</v>
      </c>
      <c r="B452" s="148" t="s">
        <v>1320</v>
      </c>
      <c r="C452" s="149">
        <v>42513</v>
      </c>
      <c r="D452" s="147" t="s">
        <v>20</v>
      </c>
      <c r="E452" s="147">
        <v>7707</v>
      </c>
      <c r="F452" s="147"/>
      <c r="G452" s="164" t="s">
        <v>14298</v>
      </c>
      <c r="H452" s="150">
        <v>464790.62</v>
      </c>
      <c r="I452" s="150">
        <v>0</v>
      </c>
      <c r="J452" s="150">
        <v>464790.62</v>
      </c>
      <c r="K452" s="150">
        <v>3188463.6532000001</v>
      </c>
      <c r="L452" s="150">
        <v>0</v>
      </c>
      <c r="M452" s="150">
        <v>3188463.6532000001</v>
      </c>
      <c r="N452" s="151" t="s">
        <v>1388</v>
      </c>
    </row>
    <row r="453" spans="1:14" ht="69.95" customHeight="1">
      <c r="A453" s="147" t="s">
        <v>634</v>
      </c>
      <c r="B453" s="148" t="s">
        <v>1320</v>
      </c>
      <c r="C453" s="149">
        <v>42513</v>
      </c>
      <c r="D453" s="147" t="s">
        <v>20</v>
      </c>
      <c r="E453" s="147">
        <v>7708</v>
      </c>
      <c r="F453" s="147"/>
      <c r="G453" s="164" t="s">
        <v>14299</v>
      </c>
      <c r="H453" s="150">
        <v>20472.13</v>
      </c>
      <c r="I453" s="150">
        <v>0</v>
      </c>
      <c r="J453" s="150">
        <v>20472.13</v>
      </c>
      <c r="K453" s="150">
        <v>140438.81180000002</v>
      </c>
      <c r="L453" s="150">
        <v>0</v>
      </c>
      <c r="M453" s="150">
        <v>140438.81180000002</v>
      </c>
      <c r="N453" s="151" t="s">
        <v>1388</v>
      </c>
    </row>
    <row r="454" spans="1:14" ht="69.95" customHeight="1">
      <c r="A454" s="147" t="s">
        <v>634</v>
      </c>
      <c r="B454" s="148" t="s">
        <v>1320</v>
      </c>
      <c r="C454" s="149">
        <v>42514</v>
      </c>
      <c r="D454" s="147" t="s">
        <v>20</v>
      </c>
      <c r="E454" s="147">
        <v>7709</v>
      </c>
      <c r="F454" s="147"/>
      <c r="G454" s="164" t="s">
        <v>14309</v>
      </c>
      <c r="H454" s="150">
        <v>10576.68</v>
      </c>
      <c r="I454" s="150">
        <v>0</v>
      </c>
      <c r="J454" s="150">
        <v>10576.68</v>
      </c>
      <c r="K454" s="150">
        <v>72556.024799999999</v>
      </c>
      <c r="L454" s="150">
        <v>0</v>
      </c>
      <c r="M454" s="150">
        <v>72556.024799999999</v>
      </c>
      <c r="N454" s="151" t="s">
        <v>1388</v>
      </c>
    </row>
    <row r="455" spans="1:14" ht="69.95" customHeight="1">
      <c r="A455" s="147" t="s">
        <v>634</v>
      </c>
      <c r="B455" s="148" t="s">
        <v>1320</v>
      </c>
      <c r="C455" s="149">
        <v>42514</v>
      </c>
      <c r="D455" s="147" t="s">
        <v>20</v>
      </c>
      <c r="E455" s="147">
        <v>7710</v>
      </c>
      <c r="F455" s="147"/>
      <c r="G455" s="164" t="s">
        <v>14310</v>
      </c>
      <c r="H455" s="150">
        <v>17736.43</v>
      </c>
      <c r="I455" s="150">
        <v>0</v>
      </c>
      <c r="J455" s="150">
        <v>17736.43</v>
      </c>
      <c r="K455" s="150">
        <v>121671.90980000001</v>
      </c>
      <c r="L455" s="150">
        <v>0</v>
      </c>
      <c r="M455" s="150">
        <v>121671.90980000001</v>
      </c>
      <c r="N455" s="151" t="s">
        <v>1388</v>
      </c>
    </row>
    <row r="456" spans="1:14" ht="69.95" customHeight="1">
      <c r="A456" s="147" t="s">
        <v>634</v>
      </c>
      <c r="B456" s="148" t="s">
        <v>1320</v>
      </c>
      <c r="C456" s="149">
        <v>42515</v>
      </c>
      <c r="D456" s="147" t="s">
        <v>20</v>
      </c>
      <c r="E456" s="147">
        <v>7712</v>
      </c>
      <c r="F456" s="147"/>
      <c r="G456" s="164" t="s">
        <v>14315</v>
      </c>
      <c r="H456" s="150">
        <v>492315.33</v>
      </c>
      <c r="I456" s="150">
        <v>0</v>
      </c>
      <c r="J456" s="150">
        <v>492315.33</v>
      </c>
      <c r="K456" s="150">
        <v>3377283.1638000002</v>
      </c>
      <c r="L456" s="150">
        <v>0</v>
      </c>
      <c r="M456" s="150">
        <v>3377283.1638000002</v>
      </c>
      <c r="N456" s="151" t="s">
        <v>1388</v>
      </c>
    </row>
    <row r="457" spans="1:14" ht="69.95" customHeight="1">
      <c r="A457" s="147" t="s">
        <v>634</v>
      </c>
      <c r="B457" s="148" t="s">
        <v>1320</v>
      </c>
      <c r="C457" s="149">
        <v>42506</v>
      </c>
      <c r="D457" s="147" t="s">
        <v>20</v>
      </c>
      <c r="E457" s="147">
        <v>7714</v>
      </c>
      <c r="F457" s="147"/>
      <c r="G457" s="164" t="s">
        <v>14282</v>
      </c>
      <c r="H457" s="150">
        <v>70666.67</v>
      </c>
      <c r="I457" s="150">
        <v>0</v>
      </c>
      <c r="J457" s="150">
        <v>70666.67</v>
      </c>
      <c r="K457" s="150">
        <v>484773.35620000004</v>
      </c>
      <c r="L457" s="150">
        <v>0</v>
      </c>
      <c r="M457" s="150">
        <v>484773.35620000004</v>
      </c>
      <c r="N457" s="151" t="s">
        <v>1388</v>
      </c>
    </row>
    <row r="458" spans="1:14" ht="69.95" customHeight="1">
      <c r="A458" s="147" t="s">
        <v>634</v>
      </c>
      <c r="B458" s="148" t="s">
        <v>1320</v>
      </c>
      <c r="C458" s="149">
        <v>42510</v>
      </c>
      <c r="D458" s="147" t="s">
        <v>20</v>
      </c>
      <c r="E458" s="147">
        <v>7715</v>
      </c>
      <c r="F458" s="147"/>
      <c r="G458" s="164" t="s">
        <v>14294</v>
      </c>
      <c r="H458" s="150">
        <v>102490.49</v>
      </c>
      <c r="I458" s="150">
        <v>0</v>
      </c>
      <c r="J458" s="150">
        <v>102490.49</v>
      </c>
      <c r="K458" s="150">
        <v>703084.76140000008</v>
      </c>
      <c r="L458" s="150">
        <v>0</v>
      </c>
      <c r="M458" s="150">
        <v>703084.76140000008</v>
      </c>
      <c r="N458" s="151" t="s">
        <v>1388</v>
      </c>
    </row>
    <row r="459" spans="1:14" ht="69.95" customHeight="1">
      <c r="A459" s="147" t="s">
        <v>634</v>
      </c>
      <c r="B459" s="148" t="s">
        <v>1320</v>
      </c>
      <c r="C459" s="149">
        <v>42503</v>
      </c>
      <c r="D459" s="147" t="s">
        <v>20</v>
      </c>
      <c r="E459" s="147">
        <v>7716</v>
      </c>
      <c r="F459" s="147"/>
      <c r="G459" s="164" t="s">
        <v>14267</v>
      </c>
      <c r="H459" s="150">
        <v>60308.75</v>
      </c>
      <c r="I459" s="150">
        <v>0</v>
      </c>
      <c r="J459" s="150">
        <v>60308.75</v>
      </c>
      <c r="K459" s="150">
        <v>413718.02500000002</v>
      </c>
      <c r="L459" s="150">
        <v>0</v>
      </c>
      <c r="M459" s="150">
        <v>413718.02500000002</v>
      </c>
      <c r="N459" s="151" t="s">
        <v>1388</v>
      </c>
    </row>
    <row r="460" spans="1:14" ht="69.95" customHeight="1">
      <c r="A460" s="147" t="s">
        <v>634</v>
      </c>
      <c r="B460" s="148" t="s">
        <v>1320</v>
      </c>
      <c r="C460" s="149">
        <v>42515</v>
      </c>
      <c r="D460" s="147" t="s">
        <v>20</v>
      </c>
      <c r="E460" s="147">
        <v>7717</v>
      </c>
      <c r="F460" s="147"/>
      <c r="G460" s="164" t="s">
        <v>14316</v>
      </c>
      <c r="H460" s="150">
        <v>39497.9</v>
      </c>
      <c r="I460" s="150">
        <v>0</v>
      </c>
      <c r="J460" s="150">
        <v>39497.9</v>
      </c>
      <c r="K460" s="150">
        <v>270955.59400000004</v>
      </c>
      <c r="L460" s="150">
        <v>0</v>
      </c>
      <c r="M460" s="150">
        <v>270955.59400000004</v>
      </c>
      <c r="N460" s="151" t="s">
        <v>1388</v>
      </c>
    </row>
    <row r="461" spans="1:14" ht="69.95" customHeight="1">
      <c r="A461" s="147" t="s">
        <v>634</v>
      </c>
      <c r="B461" s="148" t="s">
        <v>1320</v>
      </c>
      <c r="C461" s="149">
        <v>42506</v>
      </c>
      <c r="D461" s="147" t="s">
        <v>20</v>
      </c>
      <c r="E461" s="147">
        <v>7718</v>
      </c>
      <c r="F461" s="147"/>
      <c r="G461" s="164" t="s">
        <v>14283</v>
      </c>
      <c r="H461" s="150">
        <v>122892.94</v>
      </c>
      <c r="I461" s="150">
        <v>0</v>
      </c>
      <c r="J461" s="150">
        <v>122892.94</v>
      </c>
      <c r="K461" s="150">
        <v>843045.56840000011</v>
      </c>
      <c r="L461" s="150">
        <v>0</v>
      </c>
      <c r="M461" s="150">
        <v>843045.56840000011</v>
      </c>
      <c r="N461" s="151" t="s">
        <v>1388</v>
      </c>
    </row>
    <row r="462" spans="1:14" ht="69.95" customHeight="1">
      <c r="A462" s="147" t="s">
        <v>634</v>
      </c>
      <c r="B462" s="148" t="s">
        <v>1320</v>
      </c>
      <c r="C462" s="149">
        <v>42514</v>
      </c>
      <c r="D462" s="147" t="s">
        <v>20</v>
      </c>
      <c r="E462" s="147">
        <v>7722</v>
      </c>
      <c r="F462" s="147"/>
      <c r="G462" s="164" t="s">
        <v>14311</v>
      </c>
      <c r="H462" s="150">
        <v>126616.66</v>
      </c>
      <c r="I462" s="150">
        <v>0</v>
      </c>
      <c r="J462" s="150">
        <v>126616.66</v>
      </c>
      <c r="K462" s="150">
        <v>868590.28760000004</v>
      </c>
      <c r="L462" s="150">
        <v>0</v>
      </c>
      <c r="M462" s="150">
        <v>868590.28760000004</v>
      </c>
      <c r="N462" s="151" t="s">
        <v>1388</v>
      </c>
    </row>
    <row r="463" spans="1:14" ht="69.95" customHeight="1">
      <c r="A463" s="147" t="s">
        <v>634</v>
      </c>
      <c r="B463" s="148" t="s">
        <v>1320</v>
      </c>
      <c r="C463" s="149">
        <v>42507</v>
      </c>
      <c r="D463" s="147" t="s">
        <v>20</v>
      </c>
      <c r="E463" s="147">
        <v>7725</v>
      </c>
      <c r="F463" s="147"/>
      <c r="G463" s="164" t="s">
        <v>14288</v>
      </c>
      <c r="H463" s="150">
        <v>16924.080000000002</v>
      </c>
      <c r="I463" s="150">
        <v>0</v>
      </c>
      <c r="J463" s="150">
        <v>16924.080000000002</v>
      </c>
      <c r="K463" s="150">
        <v>116099.18880000002</v>
      </c>
      <c r="L463" s="150">
        <v>0</v>
      </c>
      <c r="M463" s="150">
        <v>116099.18880000002</v>
      </c>
      <c r="N463" s="151" t="s">
        <v>1388</v>
      </c>
    </row>
    <row r="464" spans="1:14" ht="69.95" customHeight="1">
      <c r="A464" s="147" t="s">
        <v>634</v>
      </c>
      <c r="B464" s="148" t="s">
        <v>1320</v>
      </c>
      <c r="C464" s="149">
        <v>42513</v>
      </c>
      <c r="D464" s="147" t="s">
        <v>20</v>
      </c>
      <c r="E464" s="147">
        <v>7726</v>
      </c>
      <c r="F464" s="147"/>
      <c r="G464" s="164" t="s">
        <v>14300</v>
      </c>
      <c r="H464" s="150">
        <v>74633.960000000006</v>
      </c>
      <c r="I464" s="150">
        <v>0</v>
      </c>
      <c r="J464" s="150">
        <v>74633.960000000006</v>
      </c>
      <c r="K464" s="150">
        <v>511988.96560000005</v>
      </c>
      <c r="L464" s="150">
        <v>0</v>
      </c>
      <c r="M464" s="150">
        <v>511988.96560000005</v>
      </c>
      <c r="N464" s="151" t="s">
        <v>1388</v>
      </c>
    </row>
    <row r="465" spans="1:14" ht="69.95" customHeight="1">
      <c r="A465" s="147" t="s">
        <v>634</v>
      </c>
      <c r="B465" s="148" t="s">
        <v>1320</v>
      </c>
      <c r="C465" s="149">
        <v>42517</v>
      </c>
      <c r="D465" s="147" t="s">
        <v>20</v>
      </c>
      <c r="E465" s="147">
        <v>7735</v>
      </c>
      <c r="F465" s="147"/>
      <c r="G465" s="164" t="s">
        <v>14328</v>
      </c>
      <c r="H465" s="150">
        <v>581185.91</v>
      </c>
      <c r="I465" s="150">
        <v>0</v>
      </c>
      <c r="J465" s="150">
        <v>581185.91</v>
      </c>
      <c r="K465" s="150">
        <v>3986935.3426000006</v>
      </c>
      <c r="L465" s="150">
        <v>0</v>
      </c>
      <c r="M465" s="150">
        <v>3986935.3426000006</v>
      </c>
      <c r="N465" s="151" t="s">
        <v>1388</v>
      </c>
    </row>
    <row r="466" spans="1:14" ht="69.95" customHeight="1">
      <c r="A466" s="147" t="s">
        <v>634</v>
      </c>
      <c r="B466" s="148" t="s">
        <v>1320</v>
      </c>
      <c r="C466" s="149">
        <v>42517</v>
      </c>
      <c r="D466" s="147" t="s">
        <v>20</v>
      </c>
      <c r="E466" s="147">
        <v>7736</v>
      </c>
      <c r="F466" s="147"/>
      <c r="G466" s="164" t="s">
        <v>14329</v>
      </c>
      <c r="H466" s="150">
        <v>7440.1500000000005</v>
      </c>
      <c r="I466" s="150">
        <v>0</v>
      </c>
      <c r="J466" s="150">
        <v>7440.1500000000005</v>
      </c>
      <c r="K466" s="150">
        <v>51039.429000000004</v>
      </c>
      <c r="L466" s="150">
        <v>0</v>
      </c>
      <c r="M466" s="150">
        <v>51039.429000000004</v>
      </c>
      <c r="N466" s="151" t="s">
        <v>1388</v>
      </c>
    </row>
    <row r="467" spans="1:14" ht="69.95" customHeight="1">
      <c r="A467" s="147" t="s">
        <v>634</v>
      </c>
      <c r="B467" s="148" t="s">
        <v>1320</v>
      </c>
      <c r="C467" s="149">
        <v>42517</v>
      </c>
      <c r="D467" s="147" t="s">
        <v>20</v>
      </c>
      <c r="E467" s="147">
        <v>7737</v>
      </c>
      <c r="F467" s="147"/>
      <c r="G467" s="164" t="s">
        <v>14330</v>
      </c>
      <c r="H467" s="150">
        <v>1844.58</v>
      </c>
      <c r="I467" s="150">
        <v>0</v>
      </c>
      <c r="J467" s="150">
        <v>1844.58</v>
      </c>
      <c r="K467" s="150">
        <v>12653.818800000001</v>
      </c>
      <c r="L467" s="150">
        <v>0</v>
      </c>
      <c r="M467" s="150">
        <v>12653.818800000001</v>
      </c>
      <c r="N467" s="151" t="s">
        <v>1388</v>
      </c>
    </row>
    <row r="468" spans="1:14" ht="69.95" customHeight="1">
      <c r="A468" s="147" t="s">
        <v>634</v>
      </c>
      <c r="B468" s="148" t="s">
        <v>1320</v>
      </c>
      <c r="C468" s="149">
        <v>42517</v>
      </c>
      <c r="D468" s="147" t="s">
        <v>20</v>
      </c>
      <c r="E468" s="147">
        <v>7739</v>
      </c>
      <c r="F468" s="147"/>
      <c r="G468" s="164" t="s">
        <v>14331</v>
      </c>
      <c r="H468" s="150">
        <v>136909.01</v>
      </c>
      <c r="I468" s="150">
        <v>0</v>
      </c>
      <c r="J468" s="150">
        <v>136909.01</v>
      </c>
      <c r="K468" s="150">
        <v>939195.80860000011</v>
      </c>
      <c r="L468" s="150">
        <v>0</v>
      </c>
      <c r="M468" s="150">
        <v>939195.80860000011</v>
      </c>
      <c r="N468" s="151" t="s">
        <v>1388</v>
      </c>
    </row>
    <row r="469" spans="1:14" ht="69.95" customHeight="1">
      <c r="A469" s="147" t="s">
        <v>634</v>
      </c>
      <c r="B469" s="148" t="s">
        <v>1320</v>
      </c>
      <c r="C469" s="149">
        <v>42523</v>
      </c>
      <c r="D469" s="147" t="s">
        <v>20</v>
      </c>
      <c r="E469" s="147">
        <v>7740</v>
      </c>
      <c r="F469" s="147"/>
      <c r="G469" s="164" t="s">
        <v>14628</v>
      </c>
      <c r="H469" s="150">
        <v>323308.16000000003</v>
      </c>
      <c r="I469" s="150">
        <v>0</v>
      </c>
      <c r="J469" s="150">
        <v>323308.16000000003</v>
      </c>
      <c r="K469" s="150">
        <v>2217893.9776000003</v>
      </c>
      <c r="L469" s="150">
        <v>0</v>
      </c>
      <c r="M469" s="150">
        <v>2217893.9776000003</v>
      </c>
      <c r="N469" s="151" t="s">
        <v>1388</v>
      </c>
    </row>
    <row r="470" spans="1:14" ht="69.95" customHeight="1">
      <c r="A470" s="147" t="s">
        <v>634</v>
      </c>
      <c r="B470" s="148" t="s">
        <v>1320</v>
      </c>
      <c r="C470" s="149">
        <v>42528</v>
      </c>
      <c r="D470" s="147" t="s">
        <v>20</v>
      </c>
      <c r="E470" s="147">
        <v>7741</v>
      </c>
      <c r="F470" s="147"/>
      <c r="G470" s="164" t="s">
        <v>14638</v>
      </c>
      <c r="H470" s="150">
        <v>400056.15</v>
      </c>
      <c r="I470" s="150">
        <v>0</v>
      </c>
      <c r="J470" s="150">
        <v>400056.15</v>
      </c>
      <c r="K470" s="150">
        <v>2744385.1890000002</v>
      </c>
      <c r="L470" s="150">
        <v>0</v>
      </c>
      <c r="M470" s="150">
        <v>2744385.1890000002</v>
      </c>
      <c r="N470" s="151" t="s">
        <v>1388</v>
      </c>
    </row>
    <row r="471" spans="1:14" ht="69.95" customHeight="1">
      <c r="A471" s="147" t="s">
        <v>634</v>
      </c>
      <c r="B471" s="148" t="s">
        <v>1320</v>
      </c>
      <c r="C471" s="149">
        <v>42536</v>
      </c>
      <c r="D471" s="147" t="s">
        <v>20</v>
      </c>
      <c r="E471" s="147">
        <v>7742</v>
      </c>
      <c r="F471" s="147"/>
      <c r="G471" s="164" t="s">
        <v>14667</v>
      </c>
      <c r="H471" s="150">
        <v>206685.32</v>
      </c>
      <c r="I471" s="150">
        <v>0</v>
      </c>
      <c r="J471" s="150">
        <v>206685.32</v>
      </c>
      <c r="K471" s="150">
        <v>1417861.2952000001</v>
      </c>
      <c r="L471" s="150">
        <v>0</v>
      </c>
      <c r="M471" s="150">
        <v>1417861.2952000001</v>
      </c>
      <c r="N471" s="151" t="s">
        <v>1388</v>
      </c>
    </row>
    <row r="472" spans="1:14" ht="69.95" customHeight="1">
      <c r="A472" s="147" t="s">
        <v>634</v>
      </c>
      <c r="B472" s="148" t="s">
        <v>1320</v>
      </c>
      <c r="C472" s="149">
        <v>42536</v>
      </c>
      <c r="D472" s="147" t="s">
        <v>20</v>
      </c>
      <c r="E472" s="147">
        <v>7743</v>
      </c>
      <c r="F472" s="147"/>
      <c r="G472" s="164" t="s">
        <v>14668</v>
      </c>
      <c r="H472" s="150">
        <v>514573.05</v>
      </c>
      <c r="I472" s="150">
        <v>0</v>
      </c>
      <c r="J472" s="150">
        <v>514573.05</v>
      </c>
      <c r="K472" s="150">
        <v>3529971.1230000001</v>
      </c>
      <c r="L472" s="150">
        <v>0</v>
      </c>
      <c r="M472" s="150">
        <v>3529971.1230000001</v>
      </c>
      <c r="N472" s="151" t="s">
        <v>1388</v>
      </c>
    </row>
    <row r="473" spans="1:14" ht="69.95" customHeight="1">
      <c r="A473" s="147" t="s">
        <v>634</v>
      </c>
      <c r="B473" s="148" t="s">
        <v>1320</v>
      </c>
      <c r="C473" s="149">
        <v>42536</v>
      </c>
      <c r="D473" s="147" t="s">
        <v>20</v>
      </c>
      <c r="E473" s="147">
        <v>7744</v>
      </c>
      <c r="F473" s="147"/>
      <c r="G473" s="164" t="s">
        <v>14669</v>
      </c>
      <c r="H473" s="150">
        <v>2583.87</v>
      </c>
      <c r="I473" s="150">
        <v>0</v>
      </c>
      <c r="J473" s="150">
        <v>2583.87</v>
      </c>
      <c r="K473" s="150">
        <v>17725.3482</v>
      </c>
      <c r="L473" s="150">
        <v>0</v>
      </c>
      <c r="M473" s="150">
        <v>17725.3482</v>
      </c>
      <c r="N473" s="151" t="s">
        <v>1388</v>
      </c>
    </row>
    <row r="474" spans="1:14" ht="69.95" customHeight="1">
      <c r="A474" s="147" t="s">
        <v>634</v>
      </c>
      <c r="B474" s="148" t="s">
        <v>1320</v>
      </c>
      <c r="C474" s="149">
        <v>42536</v>
      </c>
      <c r="D474" s="147" t="s">
        <v>20</v>
      </c>
      <c r="E474" s="147">
        <v>7745</v>
      </c>
      <c r="F474" s="147"/>
      <c r="G474" s="164" t="s">
        <v>14670</v>
      </c>
      <c r="H474" s="150">
        <v>77935.69</v>
      </c>
      <c r="I474" s="150">
        <v>0</v>
      </c>
      <c r="J474" s="150">
        <v>77935.69</v>
      </c>
      <c r="K474" s="150">
        <v>534638.8334</v>
      </c>
      <c r="L474" s="150">
        <v>0</v>
      </c>
      <c r="M474" s="150">
        <v>534638.8334</v>
      </c>
      <c r="N474" s="151" t="s">
        <v>1388</v>
      </c>
    </row>
    <row r="475" spans="1:14" ht="69.95" customHeight="1">
      <c r="A475" s="147" t="s">
        <v>634</v>
      </c>
      <c r="B475" s="148" t="s">
        <v>1320</v>
      </c>
      <c r="C475" s="149">
        <v>42536</v>
      </c>
      <c r="D475" s="147" t="s">
        <v>20</v>
      </c>
      <c r="E475" s="147">
        <v>7747</v>
      </c>
      <c r="F475" s="147"/>
      <c r="G475" s="164" t="s">
        <v>14671</v>
      </c>
      <c r="H475" s="150">
        <v>4882.9400000000005</v>
      </c>
      <c r="I475" s="150">
        <v>0</v>
      </c>
      <c r="J475" s="150">
        <v>4882.9400000000005</v>
      </c>
      <c r="K475" s="150">
        <v>33496.968400000005</v>
      </c>
      <c r="L475" s="150">
        <v>0</v>
      </c>
      <c r="M475" s="150">
        <v>33496.968400000005</v>
      </c>
      <c r="N475" s="151" t="s">
        <v>1388</v>
      </c>
    </row>
    <row r="476" spans="1:14" ht="69.95" customHeight="1">
      <c r="A476" s="147" t="s">
        <v>634</v>
      </c>
      <c r="B476" s="148" t="s">
        <v>1320</v>
      </c>
      <c r="C476" s="149">
        <v>42536</v>
      </c>
      <c r="D476" s="147" t="s">
        <v>20</v>
      </c>
      <c r="E476" s="147">
        <v>7748</v>
      </c>
      <c r="F476" s="147"/>
      <c r="G476" s="164" t="s">
        <v>14672</v>
      </c>
      <c r="H476" s="150">
        <v>49158.96</v>
      </c>
      <c r="I476" s="150">
        <v>0</v>
      </c>
      <c r="J476" s="150">
        <v>49158.96</v>
      </c>
      <c r="K476" s="150">
        <v>337230.4656</v>
      </c>
      <c r="L476" s="150">
        <v>0</v>
      </c>
      <c r="M476" s="150">
        <v>337230.4656</v>
      </c>
      <c r="N476" s="151" t="s">
        <v>1388</v>
      </c>
    </row>
    <row r="477" spans="1:14" ht="69.95" customHeight="1">
      <c r="A477" s="147" t="s">
        <v>634</v>
      </c>
      <c r="B477" s="148" t="s">
        <v>1320</v>
      </c>
      <c r="C477" s="149">
        <v>42536</v>
      </c>
      <c r="D477" s="147" t="s">
        <v>20</v>
      </c>
      <c r="E477" s="147">
        <v>7749</v>
      </c>
      <c r="F477" s="147"/>
      <c r="G477" s="164" t="s">
        <v>14673</v>
      </c>
      <c r="H477" s="150">
        <v>424791.89</v>
      </c>
      <c r="I477" s="150">
        <v>0</v>
      </c>
      <c r="J477" s="150">
        <v>424791.89</v>
      </c>
      <c r="K477" s="150">
        <v>2914072.3654</v>
      </c>
      <c r="L477" s="150">
        <v>0</v>
      </c>
      <c r="M477" s="150">
        <v>2914072.3654</v>
      </c>
      <c r="N477" s="151" t="s">
        <v>1388</v>
      </c>
    </row>
    <row r="478" spans="1:14" ht="69.95" customHeight="1">
      <c r="A478" s="147" t="s">
        <v>634</v>
      </c>
      <c r="B478" s="148" t="s">
        <v>1320</v>
      </c>
      <c r="C478" s="149">
        <v>42536</v>
      </c>
      <c r="D478" s="147" t="s">
        <v>20</v>
      </c>
      <c r="E478" s="147">
        <v>7750</v>
      </c>
      <c r="F478" s="147"/>
      <c r="G478" s="164" t="s">
        <v>14674</v>
      </c>
      <c r="H478" s="150">
        <v>245904.47</v>
      </c>
      <c r="I478" s="150">
        <v>0</v>
      </c>
      <c r="J478" s="150">
        <v>245904.47</v>
      </c>
      <c r="K478" s="150">
        <v>1686904.6642</v>
      </c>
      <c r="L478" s="150">
        <v>0</v>
      </c>
      <c r="M478" s="150">
        <v>1686904.6642</v>
      </c>
      <c r="N478" s="151" t="s">
        <v>1388</v>
      </c>
    </row>
    <row r="479" spans="1:14" ht="69.95" customHeight="1">
      <c r="A479" s="147" t="s">
        <v>634</v>
      </c>
      <c r="B479" s="148" t="s">
        <v>1320</v>
      </c>
      <c r="C479" s="149">
        <v>42527</v>
      </c>
      <c r="D479" s="147" t="s">
        <v>20</v>
      </c>
      <c r="E479" s="147">
        <v>7751</v>
      </c>
      <c r="F479" s="147"/>
      <c r="G479" s="164" t="s">
        <v>14630</v>
      </c>
      <c r="H479" s="150">
        <v>31007.53</v>
      </c>
      <c r="I479" s="150">
        <v>0</v>
      </c>
      <c r="J479" s="150">
        <v>31007.53</v>
      </c>
      <c r="K479" s="150">
        <v>212711.65580000001</v>
      </c>
      <c r="L479" s="150">
        <v>0</v>
      </c>
      <c r="M479" s="150">
        <v>212711.65580000001</v>
      </c>
      <c r="N479" s="151" t="s">
        <v>1388</v>
      </c>
    </row>
    <row r="480" spans="1:14" ht="69.95" customHeight="1">
      <c r="A480" s="147" t="s">
        <v>634</v>
      </c>
      <c r="B480" s="148" t="s">
        <v>1320</v>
      </c>
      <c r="C480" s="149">
        <v>42530</v>
      </c>
      <c r="D480" s="147" t="s">
        <v>20</v>
      </c>
      <c r="E480" s="147">
        <v>7752</v>
      </c>
      <c r="F480" s="147"/>
      <c r="G480" s="164" t="s">
        <v>14641</v>
      </c>
      <c r="H480" s="150">
        <v>89308.27</v>
      </c>
      <c r="I480" s="150">
        <v>0</v>
      </c>
      <c r="J480" s="150">
        <v>89308.27</v>
      </c>
      <c r="K480" s="150">
        <v>612654.73220000009</v>
      </c>
      <c r="L480" s="150">
        <v>0</v>
      </c>
      <c r="M480" s="150">
        <v>612654.73220000009</v>
      </c>
      <c r="N480" s="151" t="s">
        <v>1388</v>
      </c>
    </row>
    <row r="481" spans="1:14" ht="69.95" customHeight="1">
      <c r="A481" s="147" t="s">
        <v>634</v>
      </c>
      <c r="B481" s="148" t="s">
        <v>1320</v>
      </c>
      <c r="C481" s="149">
        <v>42536</v>
      </c>
      <c r="D481" s="147" t="s">
        <v>20</v>
      </c>
      <c r="E481" s="147">
        <v>7753</v>
      </c>
      <c r="F481" s="147"/>
      <c r="G481" s="164" t="s">
        <v>14666</v>
      </c>
      <c r="H481" s="150">
        <v>344973.78</v>
      </c>
      <c r="I481" s="150">
        <v>0</v>
      </c>
      <c r="J481" s="150">
        <v>344973.78</v>
      </c>
      <c r="K481" s="150">
        <v>2366520.1308000004</v>
      </c>
      <c r="L481" s="150">
        <v>0</v>
      </c>
      <c r="M481" s="150">
        <v>2366520.1308000004</v>
      </c>
      <c r="N481" s="151" t="s">
        <v>1388</v>
      </c>
    </row>
    <row r="482" spans="1:14" ht="69.95" customHeight="1">
      <c r="A482" s="147" t="s">
        <v>634</v>
      </c>
      <c r="B482" s="148" t="s">
        <v>1320</v>
      </c>
      <c r="C482" s="149">
        <v>42528</v>
      </c>
      <c r="D482" s="147" t="s">
        <v>20</v>
      </c>
      <c r="E482" s="147">
        <v>7754</v>
      </c>
      <c r="F482" s="147"/>
      <c r="G482" s="164" t="s">
        <v>14637</v>
      </c>
      <c r="H482" s="150">
        <v>116974.47</v>
      </c>
      <c r="I482" s="150">
        <v>0</v>
      </c>
      <c r="J482" s="150">
        <v>116974.47</v>
      </c>
      <c r="K482" s="150">
        <v>802444.86420000007</v>
      </c>
      <c r="L482" s="150">
        <v>0</v>
      </c>
      <c r="M482" s="150">
        <v>802444.86420000007</v>
      </c>
      <c r="N482" s="151" t="s">
        <v>1388</v>
      </c>
    </row>
    <row r="483" spans="1:14" ht="69.95" customHeight="1">
      <c r="A483" s="147" t="s">
        <v>634</v>
      </c>
      <c r="B483" s="148" t="s">
        <v>1320</v>
      </c>
      <c r="C483" s="149">
        <v>42523</v>
      </c>
      <c r="D483" s="147" t="s">
        <v>20</v>
      </c>
      <c r="E483" s="147">
        <v>7764</v>
      </c>
      <c r="F483" s="147"/>
      <c r="G483" s="164" t="s">
        <v>14627</v>
      </c>
      <c r="H483" s="150">
        <v>497948.03</v>
      </c>
      <c r="I483" s="150">
        <v>0</v>
      </c>
      <c r="J483" s="150">
        <v>497948.03</v>
      </c>
      <c r="K483" s="150">
        <v>3415923.4858000004</v>
      </c>
      <c r="L483" s="150">
        <v>0</v>
      </c>
      <c r="M483" s="150">
        <v>3415923.4858000004</v>
      </c>
      <c r="N483" s="151" t="s">
        <v>1388</v>
      </c>
    </row>
    <row r="484" spans="1:14" ht="69.95" customHeight="1">
      <c r="A484" s="147" t="s">
        <v>634</v>
      </c>
      <c r="B484" s="148" t="s">
        <v>1320</v>
      </c>
      <c r="C484" s="149">
        <v>42523</v>
      </c>
      <c r="D484" s="147" t="s">
        <v>20</v>
      </c>
      <c r="E484" s="147">
        <v>7765</v>
      </c>
      <c r="F484" s="147"/>
      <c r="G484" s="164" t="s">
        <v>14626</v>
      </c>
      <c r="H484" s="150">
        <v>7790.3600000000006</v>
      </c>
      <c r="I484" s="150">
        <v>0</v>
      </c>
      <c r="J484" s="150">
        <v>7790.3600000000006</v>
      </c>
      <c r="K484" s="150">
        <v>53441.869600000005</v>
      </c>
      <c r="L484" s="150">
        <v>0</v>
      </c>
      <c r="M484" s="150">
        <v>53441.869600000005</v>
      </c>
      <c r="N484" s="151" t="s">
        <v>1388</v>
      </c>
    </row>
    <row r="485" spans="1:14" ht="69.95" customHeight="1">
      <c r="A485" s="147" t="s">
        <v>634</v>
      </c>
      <c r="B485" s="148" t="s">
        <v>1320</v>
      </c>
      <c r="C485" s="149">
        <v>42536</v>
      </c>
      <c r="D485" s="147" t="s">
        <v>20</v>
      </c>
      <c r="E485" s="147">
        <v>7769</v>
      </c>
      <c r="F485" s="147"/>
      <c r="G485" s="164" t="s">
        <v>14678</v>
      </c>
      <c r="H485" s="150">
        <v>55741.3</v>
      </c>
      <c r="I485" s="150">
        <v>0</v>
      </c>
      <c r="J485" s="150">
        <v>55741.3</v>
      </c>
      <c r="K485" s="150">
        <v>382385.31800000003</v>
      </c>
      <c r="L485" s="150">
        <v>0</v>
      </c>
      <c r="M485" s="150">
        <v>382385.31800000003</v>
      </c>
      <c r="N485" s="151" t="s">
        <v>1388</v>
      </c>
    </row>
    <row r="486" spans="1:14" ht="69.95" customHeight="1">
      <c r="A486" s="147" t="s">
        <v>634</v>
      </c>
      <c r="B486" s="148" t="s">
        <v>1320</v>
      </c>
      <c r="C486" s="149">
        <v>42536</v>
      </c>
      <c r="D486" s="147" t="s">
        <v>20</v>
      </c>
      <c r="E486" s="147">
        <v>7770</v>
      </c>
      <c r="F486" s="147"/>
      <c r="G486" s="164" t="s">
        <v>14677</v>
      </c>
      <c r="H486" s="150">
        <v>1250.32</v>
      </c>
      <c r="I486" s="150">
        <v>0</v>
      </c>
      <c r="J486" s="150">
        <v>1250.32</v>
      </c>
      <c r="K486" s="150">
        <v>8577.1952000000001</v>
      </c>
      <c r="L486" s="150">
        <v>0</v>
      </c>
      <c r="M486" s="150">
        <v>8577.1952000000001</v>
      </c>
      <c r="N486" s="151" t="s">
        <v>1388</v>
      </c>
    </row>
    <row r="487" spans="1:14" ht="69.95" customHeight="1">
      <c r="A487" s="147" t="s">
        <v>634</v>
      </c>
      <c r="B487" s="148" t="s">
        <v>1320</v>
      </c>
      <c r="C487" s="149">
        <v>42536</v>
      </c>
      <c r="D487" s="147" t="s">
        <v>20</v>
      </c>
      <c r="E487" s="147">
        <v>7771</v>
      </c>
      <c r="F487" s="147"/>
      <c r="G487" s="164" t="s">
        <v>14676</v>
      </c>
      <c r="H487" s="150">
        <v>129598.94</v>
      </c>
      <c r="I487" s="150">
        <v>0</v>
      </c>
      <c r="J487" s="150">
        <v>129598.94</v>
      </c>
      <c r="K487" s="150">
        <v>889048.72840000002</v>
      </c>
      <c r="L487" s="150">
        <v>0</v>
      </c>
      <c r="M487" s="150">
        <v>889048.72840000002</v>
      </c>
      <c r="N487" s="151" t="s">
        <v>1388</v>
      </c>
    </row>
    <row r="488" spans="1:14" ht="69.95" customHeight="1">
      <c r="A488" s="147" t="s">
        <v>634</v>
      </c>
      <c r="B488" s="148" t="s">
        <v>1320</v>
      </c>
      <c r="C488" s="149">
        <v>42551</v>
      </c>
      <c r="D488" s="147" t="s">
        <v>20</v>
      </c>
      <c r="E488" s="147">
        <v>7782</v>
      </c>
      <c r="F488" s="147"/>
      <c r="G488" s="164" t="s">
        <v>14707</v>
      </c>
      <c r="H488" s="150">
        <v>15083.18</v>
      </c>
      <c r="I488" s="150">
        <v>0</v>
      </c>
      <c r="J488" s="150">
        <v>15083.18</v>
      </c>
      <c r="K488" s="150">
        <v>103470.61480000001</v>
      </c>
      <c r="L488" s="150">
        <v>0</v>
      </c>
      <c r="M488" s="150">
        <v>103470.61480000001</v>
      </c>
      <c r="N488" s="151" t="s">
        <v>1388</v>
      </c>
    </row>
    <row r="489" spans="1:14" ht="69.95" customHeight="1">
      <c r="A489" s="147" t="s">
        <v>634</v>
      </c>
      <c r="B489" s="148" t="s">
        <v>1320</v>
      </c>
      <c r="C489" s="149">
        <v>42522</v>
      </c>
      <c r="D489" s="147" t="s">
        <v>20</v>
      </c>
      <c r="E489" s="147">
        <v>7801</v>
      </c>
      <c r="F489" s="147"/>
      <c r="G489" s="164" t="s">
        <v>14622</v>
      </c>
      <c r="H489" s="150">
        <v>264425.93</v>
      </c>
      <c r="I489" s="150">
        <v>0</v>
      </c>
      <c r="J489" s="150">
        <v>264425.93</v>
      </c>
      <c r="K489" s="150">
        <v>1813961.8798</v>
      </c>
      <c r="L489" s="150">
        <v>0</v>
      </c>
      <c r="M489" s="150">
        <v>1813961.8798</v>
      </c>
      <c r="N489" s="151" t="s">
        <v>1388</v>
      </c>
    </row>
    <row r="490" spans="1:14" ht="69.95" customHeight="1">
      <c r="A490" s="147" t="s">
        <v>634</v>
      </c>
      <c r="B490" s="148" t="s">
        <v>1320</v>
      </c>
      <c r="C490" s="149">
        <v>42530</v>
      </c>
      <c r="D490" s="147" t="s">
        <v>20</v>
      </c>
      <c r="E490" s="147">
        <v>7811</v>
      </c>
      <c r="F490" s="147"/>
      <c r="G490" s="164" t="s">
        <v>14642</v>
      </c>
      <c r="H490" s="150">
        <v>2518828.13</v>
      </c>
      <c r="I490" s="150">
        <v>0</v>
      </c>
      <c r="J490" s="150">
        <v>2518828.13</v>
      </c>
      <c r="K490" s="150">
        <v>17279160.971799999</v>
      </c>
      <c r="L490" s="150">
        <v>0</v>
      </c>
      <c r="M490" s="150">
        <v>17279160.971799999</v>
      </c>
      <c r="N490" s="151" t="s">
        <v>1388</v>
      </c>
    </row>
    <row r="491" spans="1:14" ht="69.95" customHeight="1">
      <c r="A491" s="147" t="s">
        <v>634</v>
      </c>
      <c r="B491" s="148" t="s">
        <v>1320</v>
      </c>
      <c r="C491" s="149">
        <v>42536</v>
      </c>
      <c r="D491" s="147" t="s">
        <v>20</v>
      </c>
      <c r="E491" s="147">
        <v>7816</v>
      </c>
      <c r="F491" s="147"/>
      <c r="G491" s="164" t="s">
        <v>14663</v>
      </c>
      <c r="H491" s="150">
        <v>269878.95</v>
      </c>
      <c r="I491" s="150">
        <v>0</v>
      </c>
      <c r="J491" s="150">
        <v>269878.95</v>
      </c>
      <c r="K491" s="150">
        <v>1851369.5970000001</v>
      </c>
      <c r="L491" s="150">
        <v>0</v>
      </c>
      <c r="M491" s="150">
        <v>1851369.5970000001</v>
      </c>
      <c r="N491" s="151" t="s">
        <v>1388</v>
      </c>
    </row>
    <row r="492" spans="1:14" ht="69.95" customHeight="1">
      <c r="A492" s="147" t="s">
        <v>634</v>
      </c>
      <c r="B492" s="148" t="s">
        <v>1320</v>
      </c>
      <c r="C492" s="149">
        <v>42541</v>
      </c>
      <c r="D492" s="147" t="s">
        <v>20</v>
      </c>
      <c r="E492" s="147">
        <v>7817</v>
      </c>
      <c r="F492" s="147"/>
      <c r="G492" s="164" t="s">
        <v>14692</v>
      </c>
      <c r="H492" s="150">
        <v>731341.6</v>
      </c>
      <c r="I492" s="150">
        <v>0</v>
      </c>
      <c r="J492" s="150">
        <v>731341.6</v>
      </c>
      <c r="K492" s="150">
        <v>5017003.3760000002</v>
      </c>
      <c r="L492" s="150">
        <v>0</v>
      </c>
      <c r="M492" s="150">
        <v>5017003.3760000002</v>
      </c>
      <c r="N492" s="151" t="s">
        <v>1388</v>
      </c>
    </row>
    <row r="493" spans="1:14" ht="69.95" customHeight="1">
      <c r="A493" s="147" t="s">
        <v>634</v>
      </c>
      <c r="B493" s="148" t="s">
        <v>1320</v>
      </c>
      <c r="C493" s="149">
        <v>42537</v>
      </c>
      <c r="D493" s="147" t="s">
        <v>20</v>
      </c>
      <c r="E493" s="147">
        <v>7819</v>
      </c>
      <c r="F493" s="147"/>
      <c r="G493" s="164" t="s">
        <v>14683</v>
      </c>
      <c r="H493" s="150">
        <v>271469.37</v>
      </c>
      <c r="I493" s="150">
        <v>0</v>
      </c>
      <c r="J493" s="150">
        <v>271469.37</v>
      </c>
      <c r="K493" s="150">
        <v>1862279.8782000002</v>
      </c>
      <c r="L493" s="150">
        <v>0</v>
      </c>
      <c r="M493" s="150">
        <v>1862279.8782000002</v>
      </c>
      <c r="N493" s="151" t="s">
        <v>1388</v>
      </c>
    </row>
    <row r="494" spans="1:14" ht="69.95" customHeight="1">
      <c r="A494" s="147" t="s">
        <v>634</v>
      </c>
      <c r="B494" s="148" t="s">
        <v>1320</v>
      </c>
      <c r="C494" s="149">
        <v>42541</v>
      </c>
      <c r="D494" s="147" t="s">
        <v>20</v>
      </c>
      <c r="E494" s="147">
        <v>7820</v>
      </c>
      <c r="F494" s="147"/>
      <c r="G494" s="164" t="s">
        <v>14693</v>
      </c>
      <c r="H494" s="150">
        <v>9262443.1799999997</v>
      </c>
      <c r="I494" s="150">
        <v>0</v>
      </c>
      <c r="J494" s="150">
        <v>9262443.1799999997</v>
      </c>
      <c r="K494" s="150">
        <v>63540360.2148</v>
      </c>
      <c r="L494" s="150">
        <v>0</v>
      </c>
      <c r="M494" s="150">
        <v>63540360.2148</v>
      </c>
      <c r="N494" s="151" t="s">
        <v>1388</v>
      </c>
    </row>
    <row r="495" spans="1:14" ht="69.95" customHeight="1">
      <c r="A495" s="147" t="s">
        <v>634</v>
      </c>
      <c r="B495" s="148" t="s">
        <v>1320</v>
      </c>
      <c r="C495" s="149">
        <v>42522</v>
      </c>
      <c r="D495" s="147" t="s">
        <v>20</v>
      </c>
      <c r="E495" s="147">
        <v>7823</v>
      </c>
      <c r="F495" s="147"/>
      <c r="G495" s="164" t="s">
        <v>14624</v>
      </c>
      <c r="H495" s="150">
        <v>83391.27</v>
      </c>
      <c r="I495" s="150">
        <v>0</v>
      </c>
      <c r="J495" s="150">
        <v>83391.27</v>
      </c>
      <c r="K495" s="150">
        <v>572064.11220000009</v>
      </c>
      <c r="L495" s="150">
        <v>0</v>
      </c>
      <c r="M495" s="150">
        <v>572064.11220000009</v>
      </c>
      <c r="N495" s="151" t="s">
        <v>1388</v>
      </c>
    </row>
    <row r="496" spans="1:14" ht="69.95" customHeight="1">
      <c r="A496" s="147" t="s">
        <v>634</v>
      </c>
      <c r="B496" s="148" t="s">
        <v>1320</v>
      </c>
      <c r="C496" s="149">
        <v>42536</v>
      </c>
      <c r="D496" s="147" t="s">
        <v>20</v>
      </c>
      <c r="E496" s="147">
        <v>7825</v>
      </c>
      <c r="F496" s="147"/>
      <c r="G496" s="164" t="s">
        <v>14659</v>
      </c>
      <c r="H496" s="150">
        <v>10130.34</v>
      </c>
      <c r="I496" s="150">
        <v>0</v>
      </c>
      <c r="J496" s="150">
        <v>10130.34</v>
      </c>
      <c r="K496" s="150">
        <v>69494.132400000002</v>
      </c>
      <c r="L496" s="150">
        <v>0</v>
      </c>
      <c r="M496" s="150">
        <v>69494.132400000002</v>
      </c>
      <c r="N496" s="151" t="s">
        <v>1388</v>
      </c>
    </row>
    <row r="497" spans="1:14" ht="69.95" customHeight="1">
      <c r="A497" s="147" t="s">
        <v>634</v>
      </c>
      <c r="B497" s="148" t="s">
        <v>1320</v>
      </c>
      <c r="C497" s="149">
        <v>42536</v>
      </c>
      <c r="D497" s="147" t="s">
        <v>20</v>
      </c>
      <c r="E497" s="147">
        <v>7826</v>
      </c>
      <c r="F497" s="147"/>
      <c r="G497" s="164" t="s">
        <v>14660</v>
      </c>
      <c r="H497" s="150">
        <v>19255.71</v>
      </c>
      <c r="I497" s="150">
        <v>0</v>
      </c>
      <c r="J497" s="150">
        <v>19255.71</v>
      </c>
      <c r="K497" s="150">
        <v>132094.17060000001</v>
      </c>
      <c r="L497" s="150">
        <v>0</v>
      </c>
      <c r="M497" s="150">
        <v>132094.17060000001</v>
      </c>
      <c r="N497" s="151" t="s">
        <v>1388</v>
      </c>
    </row>
    <row r="498" spans="1:14" ht="69.95" customHeight="1">
      <c r="A498" s="147" t="s">
        <v>634</v>
      </c>
      <c r="B498" s="148" t="s">
        <v>1320</v>
      </c>
      <c r="C498" s="149">
        <v>42536</v>
      </c>
      <c r="D498" s="147" t="s">
        <v>20</v>
      </c>
      <c r="E498" s="147">
        <v>7828</v>
      </c>
      <c r="F498" s="147"/>
      <c r="G498" s="164" t="s">
        <v>14664</v>
      </c>
      <c r="H498" s="150">
        <v>94587.14</v>
      </c>
      <c r="I498" s="150">
        <v>0</v>
      </c>
      <c r="J498" s="150">
        <v>94587.14</v>
      </c>
      <c r="K498" s="150">
        <v>648867.78040000005</v>
      </c>
      <c r="L498" s="150">
        <v>0</v>
      </c>
      <c r="M498" s="150">
        <v>648867.78040000005</v>
      </c>
      <c r="N498" s="151" t="s">
        <v>1388</v>
      </c>
    </row>
    <row r="499" spans="1:14" ht="69.95" customHeight="1">
      <c r="A499" s="147" t="s">
        <v>634</v>
      </c>
      <c r="B499" s="148" t="s">
        <v>1320</v>
      </c>
      <c r="C499" s="149">
        <v>42536</v>
      </c>
      <c r="D499" s="147" t="s">
        <v>20</v>
      </c>
      <c r="E499" s="147">
        <v>7829</v>
      </c>
      <c r="F499" s="147"/>
      <c r="G499" s="164" t="s">
        <v>14662</v>
      </c>
      <c r="H499" s="150">
        <v>418161.48</v>
      </c>
      <c r="I499" s="150">
        <v>0</v>
      </c>
      <c r="J499" s="150">
        <v>418161.48</v>
      </c>
      <c r="K499" s="150">
        <v>2868587.7527999999</v>
      </c>
      <c r="L499" s="150">
        <v>0</v>
      </c>
      <c r="M499" s="150">
        <v>2868587.7527999999</v>
      </c>
      <c r="N499" s="151" t="s">
        <v>1388</v>
      </c>
    </row>
    <row r="500" spans="1:14" ht="69.95" customHeight="1">
      <c r="A500" s="147" t="s">
        <v>634</v>
      </c>
      <c r="B500" s="148" t="s">
        <v>1320</v>
      </c>
      <c r="C500" s="149">
        <v>42536</v>
      </c>
      <c r="D500" s="147" t="s">
        <v>20</v>
      </c>
      <c r="E500" s="147">
        <v>7830</v>
      </c>
      <c r="F500" s="147"/>
      <c r="G500" s="164" t="s">
        <v>14661</v>
      </c>
      <c r="H500" s="150">
        <v>29543.98</v>
      </c>
      <c r="I500" s="150">
        <v>0</v>
      </c>
      <c r="J500" s="150">
        <v>29543.98</v>
      </c>
      <c r="K500" s="150">
        <v>202671.7028</v>
      </c>
      <c r="L500" s="150">
        <v>0</v>
      </c>
      <c r="M500" s="150">
        <v>202671.7028</v>
      </c>
      <c r="N500" s="151" t="s">
        <v>1388</v>
      </c>
    </row>
    <row r="501" spans="1:14" ht="69.95" customHeight="1">
      <c r="A501" s="147" t="s">
        <v>634</v>
      </c>
      <c r="B501" s="148" t="s">
        <v>1320</v>
      </c>
      <c r="C501" s="149">
        <v>42530</v>
      </c>
      <c r="D501" s="147" t="s">
        <v>20</v>
      </c>
      <c r="E501" s="147">
        <v>7835</v>
      </c>
      <c r="F501" s="147"/>
      <c r="G501" s="164" t="s">
        <v>14645</v>
      </c>
      <c r="H501" s="150">
        <v>163087.5</v>
      </c>
      <c r="I501" s="150">
        <v>0</v>
      </c>
      <c r="J501" s="150">
        <v>163087.5</v>
      </c>
      <c r="K501" s="150">
        <v>1118780.25</v>
      </c>
      <c r="L501" s="150">
        <v>0</v>
      </c>
      <c r="M501" s="150">
        <v>1118780.25</v>
      </c>
      <c r="N501" s="151" t="s">
        <v>1388</v>
      </c>
    </row>
    <row r="502" spans="1:14" ht="69.95" customHeight="1">
      <c r="A502" s="147" t="s">
        <v>634</v>
      </c>
      <c r="B502" s="148" t="s">
        <v>1320</v>
      </c>
      <c r="C502" s="149">
        <v>42536</v>
      </c>
      <c r="D502" s="147" t="s">
        <v>20</v>
      </c>
      <c r="E502" s="147">
        <v>7836</v>
      </c>
      <c r="F502" s="147"/>
      <c r="G502" s="164" t="s">
        <v>14657</v>
      </c>
      <c r="H502" s="150">
        <v>162914.14000000001</v>
      </c>
      <c r="I502" s="150">
        <v>0</v>
      </c>
      <c r="J502" s="150">
        <v>162914.14000000001</v>
      </c>
      <c r="K502" s="150">
        <v>1117591.0004000003</v>
      </c>
      <c r="L502" s="150">
        <v>0</v>
      </c>
      <c r="M502" s="150">
        <v>1117591.0004000003</v>
      </c>
      <c r="N502" s="151" t="s">
        <v>1388</v>
      </c>
    </row>
    <row r="503" spans="1:14" ht="69.95" customHeight="1">
      <c r="A503" s="147" t="s">
        <v>634</v>
      </c>
      <c r="B503" s="148" t="s">
        <v>1320</v>
      </c>
      <c r="C503" s="149">
        <v>42536</v>
      </c>
      <c r="D503" s="147" t="s">
        <v>20</v>
      </c>
      <c r="E503" s="147">
        <v>7837</v>
      </c>
      <c r="F503" s="147"/>
      <c r="G503" s="164" t="s">
        <v>14658</v>
      </c>
      <c r="H503" s="150">
        <v>4242.7300000000005</v>
      </c>
      <c r="I503" s="150">
        <v>0</v>
      </c>
      <c r="J503" s="150">
        <v>4242.7300000000005</v>
      </c>
      <c r="K503" s="150">
        <v>29105.127800000006</v>
      </c>
      <c r="L503" s="150">
        <v>0</v>
      </c>
      <c r="M503" s="150">
        <v>29105.127800000006</v>
      </c>
      <c r="N503" s="151" t="s">
        <v>1388</v>
      </c>
    </row>
    <row r="504" spans="1:14" ht="69.95" customHeight="1">
      <c r="A504" s="147" t="s">
        <v>634</v>
      </c>
      <c r="B504" s="148" t="s">
        <v>1320</v>
      </c>
      <c r="C504" s="149">
        <v>42538</v>
      </c>
      <c r="D504" s="147" t="s">
        <v>20</v>
      </c>
      <c r="E504" s="147">
        <v>7844</v>
      </c>
      <c r="F504" s="147"/>
      <c r="G504" s="164" t="s">
        <v>14686</v>
      </c>
      <c r="H504" s="150">
        <v>211452.41</v>
      </c>
      <c r="I504" s="150">
        <v>0</v>
      </c>
      <c r="J504" s="150">
        <v>211452.41</v>
      </c>
      <c r="K504" s="150">
        <v>1450563.5326</v>
      </c>
      <c r="L504" s="150">
        <v>0</v>
      </c>
      <c r="M504" s="150">
        <v>1450563.5326</v>
      </c>
      <c r="N504" s="151" t="s">
        <v>1388</v>
      </c>
    </row>
    <row r="505" spans="1:14" ht="69.95" customHeight="1">
      <c r="A505" s="147" t="s">
        <v>634</v>
      </c>
      <c r="B505" s="148" t="s">
        <v>1320</v>
      </c>
      <c r="C505" s="149">
        <v>42541</v>
      </c>
      <c r="D505" s="147" t="s">
        <v>20</v>
      </c>
      <c r="E505" s="147">
        <v>7845</v>
      </c>
      <c r="F505" s="147"/>
      <c r="G505" s="164" t="s">
        <v>14690</v>
      </c>
      <c r="H505" s="150">
        <v>4107048</v>
      </c>
      <c r="I505" s="150">
        <v>0</v>
      </c>
      <c r="J505" s="150">
        <v>4107048</v>
      </c>
      <c r="K505" s="150">
        <v>28174349.280000001</v>
      </c>
      <c r="L505" s="150">
        <v>0</v>
      </c>
      <c r="M505" s="150">
        <v>28174349.280000001</v>
      </c>
      <c r="N505" s="151" t="s">
        <v>1388</v>
      </c>
    </row>
    <row r="506" spans="1:14" ht="69.95" customHeight="1">
      <c r="A506" s="147" t="s">
        <v>634</v>
      </c>
      <c r="B506" s="148" t="s">
        <v>1320</v>
      </c>
      <c r="C506" s="149">
        <v>42506</v>
      </c>
      <c r="D506" s="147" t="s">
        <v>20</v>
      </c>
      <c r="E506" s="147">
        <v>7857</v>
      </c>
      <c r="F506" s="147"/>
      <c r="G506" s="164" t="s">
        <v>14284</v>
      </c>
      <c r="H506" s="150">
        <v>17378.830000000002</v>
      </c>
      <c r="I506" s="150">
        <v>0</v>
      </c>
      <c r="J506" s="150">
        <v>17378.830000000002</v>
      </c>
      <c r="K506" s="150">
        <v>119218.77380000002</v>
      </c>
      <c r="L506" s="150">
        <v>0</v>
      </c>
      <c r="M506" s="150">
        <v>119218.77380000002</v>
      </c>
      <c r="N506" s="151" t="s">
        <v>1388</v>
      </c>
    </row>
    <row r="507" spans="1:14" ht="69.95" customHeight="1">
      <c r="A507" s="147" t="s">
        <v>634</v>
      </c>
      <c r="B507" s="148" t="s">
        <v>1320</v>
      </c>
      <c r="C507" s="149">
        <v>42507</v>
      </c>
      <c r="D507" s="147" t="s">
        <v>20</v>
      </c>
      <c r="E507" s="147">
        <v>7858</v>
      </c>
      <c r="F507" s="147"/>
      <c r="G507" s="164" t="s">
        <v>14289</v>
      </c>
      <c r="H507" s="150">
        <v>7589.3600000000006</v>
      </c>
      <c r="I507" s="150">
        <v>0</v>
      </c>
      <c r="J507" s="150">
        <v>7589.3600000000006</v>
      </c>
      <c r="K507" s="150">
        <v>52063.009600000005</v>
      </c>
      <c r="L507" s="150">
        <v>0</v>
      </c>
      <c r="M507" s="150">
        <v>52063.009600000005</v>
      </c>
      <c r="N507" s="151" t="s">
        <v>1388</v>
      </c>
    </row>
    <row r="508" spans="1:14" ht="69.95" customHeight="1">
      <c r="A508" s="147" t="s">
        <v>634</v>
      </c>
      <c r="B508" s="148" t="s">
        <v>1320</v>
      </c>
      <c r="C508" s="149">
        <v>42527</v>
      </c>
      <c r="D508" s="147" t="s">
        <v>20</v>
      </c>
      <c r="E508" s="147">
        <v>7859</v>
      </c>
      <c r="F508" s="147"/>
      <c r="G508" s="164" t="s">
        <v>14635</v>
      </c>
      <c r="H508" s="150">
        <v>244424.17</v>
      </c>
      <c r="I508" s="150">
        <v>0</v>
      </c>
      <c r="J508" s="150">
        <v>244424.17</v>
      </c>
      <c r="K508" s="150">
        <v>1676749.8062000002</v>
      </c>
      <c r="L508" s="150">
        <v>0</v>
      </c>
      <c r="M508" s="150">
        <v>1676749.8062000002</v>
      </c>
      <c r="N508" s="151" t="s">
        <v>1388</v>
      </c>
    </row>
    <row r="509" spans="1:14" ht="69.95" customHeight="1">
      <c r="A509" s="147" t="s">
        <v>634</v>
      </c>
      <c r="B509" s="148" t="s">
        <v>1320</v>
      </c>
      <c r="C509" s="149">
        <v>42536</v>
      </c>
      <c r="D509" s="147" t="s">
        <v>20</v>
      </c>
      <c r="E509" s="147">
        <v>7860</v>
      </c>
      <c r="F509" s="147"/>
      <c r="G509" s="164" t="s">
        <v>14679</v>
      </c>
      <c r="H509" s="150">
        <v>279321.7</v>
      </c>
      <c r="I509" s="150">
        <v>0</v>
      </c>
      <c r="J509" s="150">
        <v>279321.7</v>
      </c>
      <c r="K509" s="150">
        <v>1916146.8620000002</v>
      </c>
      <c r="L509" s="150">
        <v>0</v>
      </c>
      <c r="M509" s="150">
        <v>1916146.8620000002</v>
      </c>
      <c r="N509" s="151" t="s">
        <v>1388</v>
      </c>
    </row>
    <row r="510" spans="1:14" ht="69.95" customHeight="1">
      <c r="A510" s="147" t="s">
        <v>634</v>
      </c>
      <c r="B510" s="148" t="s">
        <v>1320</v>
      </c>
      <c r="C510" s="149">
        <v>42536</v>
      </c>
      <c r="D510" s="147" t="s">
        <v>20</v>
      </c>
      <c r="E510" s="147">
        <v>7861</v>
      </c>
      <c r="F510" s="147"/>
      <c r="G510" s="164" t="s">
        <v>14675</v>
      </c>
      <c r="H510" s="150">
        <v>29511.13</v>
      </c>
      <c r="I510" s="150">
        <v>0</v>
      </c>
      <c r="J510" s="150">
        <v>29511.13</v>
      </c>
      <c r="K510" s="150">
        <v>202446.3518</v>
      </c>
      <c r="L510" s="150">
        <v>0</v>
      </c>
      <c r="M510" s="150">
        <v>202446.3518</v>
      </c>
      <c r="N510" s="151" t="s">
        <v>1388</v>
      </c>
    </row>
    <row r="511" spans="1:14" ht="69.95" customHeight="1">
      <c r="A511" s="147" t="s">
        <v>634</v>
      </c>
      <c r="B511" s="148" t="s">
        <v>1320</v>
      </c>
      <c r="C511" s="149">
        <v>42530</v>
      </c>
      <c r="D511" s="147" t="s">
        <v>20</v>
      </c>
      <c r="E511" s="147">
        <v>7870</v>
      </c>
      <c r="F511" s="147"/>
      <c r="G511" s="164" t="s">
        <v>14644</v>
      </c>
      <c r="H511" s="150">
        <v>81616.5</v>
      </c>
      <c r="I511" s="150">
        <v>0</v>
      </c>
      <c r="J511" s="150">
        <v>81616.5</v>
      </c>
      <c r="K511" s="150">
        <v>559889.19000000006</v>
      </c>
      <c r="L511" s="150">
        <v>0</v>
      </c>
      <c r="M511" s="150">
        <v>559889.19000000006</v>
      </c>
      <c r="N511" s="151" t="s">
        <v>1388</v>
      </c>
    </row>
    <row r="512" spans="1:14" ht="69.95" customHeight="1">
      <c r="A512" s="147" t="s">
        <v>634</v>
      </c>
      <c r="B512" s="148" t="s">
        <v>1320</v>
      </c>
      <c r="C512" s="149">
        <v>42551</v>
      </c>
      <c r="D512" s="147" t="s">
        <v>20</v>
      </c>
      <c r="E512" s="147">
        <v>7873</v>
      </c>
      <c r="F512" s="147"/>
      <c r="G512" s="164" t="s">
        <v>14706</v>
      </c>
      <c r="H512" s="150">
        <v>457276.49</v>
      </c>
      <c r="I512" s="150">
        <v>0</v>
      </c>
      <c r="J512" s="150">
        <v>457276.49</v>
      </c>
      <c r="K512" s="150">
        <v>3136916.7214000002</v>
      </c>
      <c r="L512" s="150">
        <v>0</v>
      </c>
      <c r="M512" s="150">
        <v>3136916.7214000002</v>
      </c>
      <c r="N512" s="151" t="s">
        <v>1388</v>
      </c>
    </row>
    <row r="513" spans="1:14" ht="69.95" customHeight="1">
      <c r="A513" s="147" t="s">
        <v>634</v>
      </c>
      <c r="B513" s="148" t="s">
        <v>1320</v>
      </c>
      <c r="C513" s="149">
        <v>42551</v>
      </c>
      <c r="D513" s="147" t="s">
        <v>20</v>
      </c>
      <c r="E513" s="147">
        <v>7875</v>
      </c>
      <c r="F513" s="147"/>
      <c r="G513" s="164" t="s">
        <v>14709</v>
      </c>
      <c r="H513" s="150">
        <v>133875.5</v>
      </c>
      <c r="I513" s="150">
        <v>0</v>
      </c>
      <c r="J513" s="150">
        <v>133875.5</v>
      </c>
      <c r="K513" s="150">
        <v>918385.93</v>
      </c>
      <c r="L513" s="150">
        <v>0</v>
      </c>
      <c r="M513" s="150">
        <v>918385.93</v>
      </c>
      <c r="N513" s="151" t="s">
        <v>1388</v>
      </c>
    </row>
    <row r="514" spans="1:14" ht="69.95" customHeight="1">
      <c r="A514" s="147" t="s">
        <v>634</v>
      </c>
      <c r="B514" s="148" t="s">
        <v>1320</v>
      </c>
      <c r="C514" s="149">
        <v>42536</v>
      </c>
      <c r="D514" s="147" t="s">
        <v>20</v>
      </c>
      <c r="E514" s="147">
        <v>7889</v>
      </c>
      <c r="F514" s="147"/>
      <c r="G514" s="164" t="s">
        <v>14682</v>
      </c>
      <c r="H514" s="150">
        <v>195121.94</v>
      </c>
      <c r="I514" s="150">
        <v>0</v>
      </c>
      <c r="J514" s="150">
        <v>195121.94</v>
      </c>
      <c r="K514" s="150">
        <v>1338536.5084000002</v>
      </c>
      <c r="L514" s="150">
        <v>0</v>
      </c>
      <c r="M514" s="150">
        <v>1338536.5084000002</v>
      </c>
      <c r="N514" s="151" t="s">
        <v>1388</v>
      </c>
    </row>
    <row r="515" spans="1:14" ht="69.95" customHeight="1">
      <c r="A515" s="147" t="s">
        <v>634</v>
      </c>
      <c r="B515" s="148" t="s">
        <v>1320</v>
      </c>
      <c r="C515" s="149">
        <v>42541</v>
      </c>
      <c r="D515" s="147" t="s">
        <v>20</v>
      </c>
      <c r="E515" s="147">
        <v>7890</v>
      </c>
      <c r="F515" s="147"/>
      <c r="G515" s="164" t="s">
        <v>14689</v>
      </c>
      <c r="H515" s="150">
        <v>572313.67000000004</v>
      </c>
      <c r="I515" s="150">
        <v>0</v>
      </c>
      <c r="J515" s="150">
        <v>572313.67000000004</v>
      </c>
      <c r="K515" s="150">
        <v>3926071.7762000007</v>
      </c>
      <c r="L515" s="150">
        <v>0</v>
      </c>
      <c r="M515" s="150">
        <v>3926071.7762000007</v>
      </c>
      <c r="N515" s="151" t="s">
        <v>1388</v>
      </c>
    </row>
    <row r="516" spans="1:14" ht="69.95" customHeight="1">
      <c r="A516" s="147" t="s">
        <v>634</v>
      </c>
      <c r="B516" s="148" t="s">
        <v>1320</v>
      </c>
      <c r="C516" s="149">
        <v>42538</v>
      </c>
      <c r="D516" s="147" t="s">
        <v>20</v>
      </c>
      <c r="E516" s="147">
        <v>7897</v>
      </c>
      <c r="F516" s="147"/>
      <c r="G516" s="164" t="s">
        <v>14687</v>
      </c>
      <c r="H516" s="150">
        <v>154272.05000000002</v>
      </c>
      <c r="I516" s="150">
        <v>0</v>
      </c>
      <c r="J516" s="150">
        <v>154272.05000000002</v>
      </c>
      <c r="K516" s="150">
        <v>1058306.2630000003</v>
      </c>
      <c r="L516" s="150">
        <v>0</v>
      </c>
      <c r="M516" s="150">
        <v>1058306.2630000003</v>
      </c>
      <c r="N516" s="151" t="s">
        <v>1388</v>
      </c>
    </row>
    <row r="517" spans="1:14" ht="69.95" customHeight="1">
      <c r="A517" s="147" t="s">
        <v>634</v>
      </c>
      <c r="B517" s="148" t="s">
        <v>1320</v>
      </c>
      <c r="C517" s="149">
        <v>42541</v>
      </c>
      <c r="D517" s="147" t="s">
        <v>20</v>
      </c>
      <c r="E517" s="147">
        <v>7906</v>
      </c>
      <c r="F517" s="147"/>
      <c r="G517" s="164" t="s">
        <v>14691</v>
      </c>
      <c r="H517" s="150">
        <v>430901.03</v>
      </c>
      <c r="I517" s="150">
        <v>0</v>
      </c>
      <c r="J517" s="150">
        <v>430901.03</v>
      </c>
      <c r="K517" s="150">
        <v>2955981.0658000004</v>
      </c>
      <c r="L517" s="150">
        <v>0</v>
      </c>
      <c r="M517" s="150">
        <v>2955981.0658000004</v>
      </c>
      <c r="N517" s="151" t="s">
        <v>1388</v>
      </c>
    </row>
    <row r="518" spans="1:14" ht="69.95" customHeight="1">
      <c r="A518" s="147" t="s">
        <v>634</v>
      </c>
      <c r="B518" s="148" t="s">
        <v>1320</v>
      </c>
      <c r="C518" s="149">
        <v>42551</v>
      </c>
      <c r="D518" s="147" t="s">
        <v>20</v>
      </c>
      <c r="E518" s="147">
        <v>7918</v>
      </c>
      <c r="F518" s="147"/>
      <c r="G518" s="164" t="s">
        <v>14708</v>
      </c>
      <c r="H518" s="150">
        <v>54494.17</v>
      </c>
      <c r="I518" s="150">
        <v>0</v>
      </c>
      <c r="J518" s="150">
        <v>54494.17</v>
      </c>
      <c r="K518" s="150">
        <v>373830.0062</v>
      </c>
      <c r="L518" s="150">
        <v>0</v>
      </c>
      <c r="M518" s="150">
        <v>373830.0062</v>
      </c>
      <c r="N518" s="151" t="s">
        <v>1388</v>
      </c>
    </row>
    <row r="519" spans="1:14" ht="69.95" customHeight="1">
      <c r="A519" s="147" t="s">
        <v>634</v>
      </c>
      <c r="B519" s="148" t="s">
        <v>1320</v>
      </c>
      <c r="C519" s="149">
        <v>42515</v>
      </c>
      <c r="D519" s="147" t="s">
        <v>20</v>
      </c>
      <c r="E519" s="147">
        <v>7920</v>
      </c>
      <c r="F519" s="147"/>
      <c r="G519" s="164" t="s">
        <v>14317</v>
      </c>
      <c r="H519" s="150">
        <v>377.27</v>
      </c>
      <c r="I519" s="150">
        <v>0</v>
      </c>
      <c r="J519" s="150">
        <v>377.27</v>
      </c>
      <c r="K519" s="150">
        <v>2588.0722000000001</v>
      </c>
      <c r="L519" s="150">
        <v>0</v>
      </c>
      <c r="M519" s="150">
        <v>2588.0722000000001</v>
      </c>
      <c r="N519" s="151" t="s">
        <v>1388</v>
      </c>
    </row>
    <row r="520" spans="1:14" ht="69.95" customHeight="1">
      <c r="A520" s="147" t="s">
        <v>634</v>
      </c>
      <c r="B520" s="148" t="s">
        <v>1320</v>
      </c>
      <c r="C520" s="149">
        <v>42543</v>
      </c>
      <c r="D520" s="147" t="s">
        <v>20</v>
      </c>
      <c r="E520" s="147">
        <v>7922</v>
      </c>
      <c r="F520" s="147"/>
      <c r="G520" s="164" t="s">
        <v>14697</v>
      </c>
      <c r="H520" s="150">
        <v>133797.25</v>
      </c>
      <c r="I520" s="150">
        <v>0</v>
      </c>
      <c r="J520" s="150">
        <v>133797.25</v>
      </c>
      <c r="K520" s="150">
        <v>917849.13500000001</v>
      </c>
      <c r="L520" s="150">
        <v>0</v>
      </c>
      <c r="M520" s="150">
        <v>917849.13500000001</v>
      </c>
      <c r="N520" s="151" t="s">
        <v>1388</v>
      </c>
    </row>
    <row r="521" spans="1:14" ht="69.95" customHeight="1">
      <c r="A521" s="147" t="s">
        <v>634</v>
      </c>
      <c r="B521" s="148" t="s">
        <v>14347</v>
      </c>
      <c r="C521" s="149">
        <v>42579</v>
      </c>
      <c r="D521" s="147" t="s">
        <v>20</v>
      </c>
      <c r="E521" s="147">
        <v>7930</v>
      </c>
      <c r="F521" s="147"/>
      <c r="G521" s="164" t="s">
        <v>14407</v>
      </c>
      <c r="H521" s="150">
        <v>520771.43</v>
      </c>
      <c r="I521" s="150">
        <v>0</v>
      </c>
      <c r="J521" s="150">
        <v>520771.43</v>
      </c>
      <c r="K521" s="150">
        <v>3572492.0098000001</v>
      </c>
      <c r="L521" s="150">
        <v>0</v>
      </c>
      <c r="M521" s="150">
        <v>3572492.0098000001</v>
      </c>
      <c r="N521" s="151" t="s">
        <v>1388</v>
      </c>
    </row>
    <row r="522" spans="1:14" ht="69.95" customHeight="1">
      <c r="A522" s="147" t="s">
        <v>634</v>
      </c>
      <c r="B522" s="148" t="s">
        <v>1320</v>
      </c>
      <c r="C522" s="149">
        <v>42528</v>
      </c>
      <c r="D522" s="147" t="s">
        <v>20</v>
      </c>
      <c r="E522" s="147">
        <v>7936</v>
      </c>
      <c r="F522" s="147"/>
      <c r="G522" s="164" t="s">
        <v>14639</v>
      </c>
      <c r="H522" s="150">
        <v>14369878.609999999</v>
      </c>
      <c r="I522" s="150">
        <v>0</v>
      </c>
      <c r="J522" s="150">
        <v>14369878.609999999</v>
      </c>
      <c r="K522" s="150">
        <v>98577367.264599994</v>
      </c>
      <c r="L522" s="150">
        <v>0</v>
      </c>
      <c r="M522" s="150">
        <v>98577367.264599994</v>
      </c>
      <c r="N522" s="151" t="s">
        <v>1388</v>
      </c>
    </row>
    <row r="523" spans="1:14" ht="69.95" customHeight="1">
      <c r="A523" s="147" t="s">
        <v>634</v>
      </c>
      <c r="B523" s="148" t="s">
        <v>1320</v>
      </c>
      <c r="C523" s="149">
        <v>42536</v>
      </c>
      <c r="D523" s="147" t="s">
        <v>20</v>
      </c>
      <c r="E523" s="147">
        <v>7943</v>
      </c>
      <c r="F523" s="147"/>
      <c r="G523" s="164" t="s">
        <v>14665</v>
      </c>
      <c r="H523" s="150">
        <v>471363.53</v>
      </c>
      <c r="I523" s="150">
        <v>0</v>
      </c>
      <c r="J523" s="150">
        <v>471363.53</v>
      </c>
      <c r="K523" s="150">
        <v>3233553.8158000004</v>
      </c>
      <c r="L523" s="150">
        <v>0</v>
      </c>
      <c r="M523" s="150">
        <v>3233553.8158000004</v>
      </c>
      <c r="N523" s="151" t="s">
        <v>1388</v>
      </c>
    </row>
    <row r="524" spans="1:14" ht="69.95" customHeight="1">
      <c r="A524" s="147" t="s">
        <v>634</v>
      </c>
      <c r="B524" s="148" t="s">
        <v>14347</v>
      </c>
      <c r="C524" s="149">
        <v>42572</v>
      </c>
      <c r="D524" s="147" t="s">
        <v>20</v>
      </c>
      <c r="E524" s="147">
        <v>7949</v>
      </c>
      <c r="F524" s="147"/>
      <c r="G524" s="164" t="s">
        <v>14380</v>
      </c>
      <c r="H524" s="150">
        <v>1322368.05</v>
      </c>
      <c r="I524" s="150">
        <v>0</v>
      </c>
      <c r="J524" s="150">
        <v>1322368.05</v>
      </c>
      <c r="K524" s="150">
        <v>9071444.8230000008</v>
      </c>
      <c r="L524" s="150">
        <v>0</v>
      </c>
      <c r="M524" s="150">
        <v>9071444.8230000008</v>
      </c>
      <c r="N524" s="151" t="s">
        <v>1388</v>
      </c>
    </row>
    <row r="525" spans="1:14" ht="69.95" customHeight="1">
      <c r="A525" s="147" t="s">
        <v>634</v>
      </c>
      <c r="B525" s="148" t="s">
        <v>14347</v>
      </c>
      <c r="C525" s="149">
        <v>42566</v>
      </c>
      <c r="D525" s="147" t="s">
        <v>20</v>
      </c>
      <c r="E525" s="147">
        <v>7950</v>
      </c>
      <c r="F525" s="147"/>
      <c r="G525" s="164" t="s">
        <v>14362</v>
      </c>
      <c r="H525" s="150">
        <v>306674.12</v>
      </c>
      <c r="I525" s="150">
        <v>0</v>
      </c>
      <c r="J525" s="150">
        <v>306674.12</v>
      </c>
      <c r="K525" s="150">
        <v>2103784.4632000001</v>
      </c>
      <c r="L525" s="150">
        <v>0</v>
      </c>
      <c r="M525" s="150">
        <v>2103784.4632000001</v>
      </c>
      <c r="N525" s="151" t="s">
        <v>1388</v>
      </c>
    </row>
    <row r="526" spans="1:14" ht="69.95" customHeight="1">
      <c r="A526" s="147" t="s">
        <v>634</v>
      </c>
      <c r="B526" s="148" t="s">
        <v>14347</v>
      </c>
      <c r="C526" s="149">
        <v>42566</v>
      </c>
      <c r="D526" s="147" t="s">
        <v>20</v>
      </c>
      <c r="E526" s="147">
        <v>7953</v>
      </c>
      <c r="F526" s="147"/>
      <c r="G526" s="164" t="s">
        <v>14360</v>
      </c>
      <c r="H526" s="150">
        <v>58220.42</v>
      </c>
      <c r="I526" s="150">
        <v>0</v>
      </c>
      <c r="J526" s="150">
        <v>58220.42</v>
      </c>
      <c r="K526" s="150">
        <v>399392.08120000002</v>
      </c>
      <c r="L526" s="150">
        <v>0</v>
      </c>
      <c r="M526" s="150">
        <v>399392.08120000002</v>
      </c>
      <c r="N526" s="151" t="s">
        <v>1388</v>
      </c>
    </row>
    <row r="527" spans="1:14" ht="69.95" customHeight="1">
      <c r="A527" s="147" t="s">
        <v>634</v>
      </c>
      <c r="B527" s="148" t="s">
        <v>14347</v>
      </c>
      <c r="C527" s="149">
        <v>42566</v>
      </c>
      <c r="D527" s="147" t="s">
        <v>20</v>
      </c>
      <c r="E527" s="147">
        <v>7955</v>
      </c>
      <c r="F527" s="147"/>
      <c r="G527" s="164" t="s">
        <v>14361</v>
      </c>
      <c r="H527" s="150">
        <v>929439.20000000007</v>
      </c>
      <c r="I527" s="150">
        <v>0</v>
      </c>
      <c r="J527" s="150">
        <v>929439.20000000007</v>
      </c>
      <c r="K527" s="150">
        <v>6375952.9120000005</v>
      </c>
      <c r="L527" s="150">
        <v>0</v>
      </c>
      <c r="M527" s="150">
        <v>6375952.9120000005</v>
      </c>
      <c r="N527" s="151" t="s">
        <v>1388</v>
      </c>
    </row>
    <row r="528" spans="1:14" ht="69.95" customHeight="1">
      <c r="A528" s="147" t="s">
        <v>634</v>
      </c>
      <c r="B528" s="148" t="s">
        <v>14347</v>
      </c>
      <c r="C528" s="149">
        <v>42571</v>
      </c>
      <c r="D528" s="147" t="s">
        <v>20</v>
      </c>
      <c r="E528" s="147">
        <v>7956</v>
      </c>
      <c r="F528" s="147"/>
      <c r="G528" s="164" t="s">
        <v>14378</v>
      </c>
      <c r="H528" s="150">
        <v>42681.98</v>
      </c>
      <c r="I528" s="150">
        <v>0</v>
      </c>
      <c r="J528" s="150">
        <v>42681.98</v>
      </c>
      <c r="K528" s="150">
        <v>292798.38280000002</v>
      </c>
      <c r="L528" s="150">
        <v>0</v>
      </c>
      <c r="M528" s="150">
        <v>292798.38280000002</v>
      </c>
      <c r="N528" s="151" t="s">
        <v>1388</v>
      </c>
    </row>
    <row r="529" spans="1:14" ht="69.95" customHeight="1">
      <c r="A529" s="147" t="s">
        <v>634</v>
      </c>
      <c r="B529" s="148" t="s">
        <v>14347</v>
      </c>
      <c r="C529" s="149">
        <v>42576</v>
      </c>
      <c r="D529" s="147" t="s">
        <v>20</v>
      </c>
      <c r="E529" s="147">
        <v>7957</v>
      </c>
      <c r="F529" s="147"/>
      <c r="G529" s="164" t="s">
        <v>14385</v>
      </c>
      <c r="H529" s="150">
        <v>188053.86000000002</v>
      </c>
      <c r="I529" s="150">
        <v>0</v>
      </c>
      <c r="J529" s="150">
        <v>188053.86000000002</v>
      </c>
      <c r="K529" s="150">
        <v>1290049.4796000002</v>
      </c>
      <c r="L529" s="150">
        <v>0</v>
      </c>
      <c r="M529" s="150">
        <v>1290049.4796000002</v>
      </c>
      <c r="N529" s="151" t="s">
        <v>1388</v>
      </c>
    </row>
    <row r="530" spans="1:14" ht="69.95" customHeight="1">
      <c r="A530" s="147" t="s">
        <v>634</v>
      </c>
      <c r="B530" s="148" t="s">
        <v>14347</v>
      </c>
      <c r="C530" s="149">
        <v>42576</v>
      </c>
      <c r="D530" s="147" t="s">
        <v>20</v>
      </c>
      <c r="E530" s="147">
        <v>7959</v>
      </c>
      <c r="F530" s="147"/>
      <c r="G530" s="164" t="s">
        <v>14387</v>
      </c>
      <c r="H530" s="150">
        <v>26355.190000000002</v>
      </c>
      <c r="I530" s="150">
        <v>0</v>
      </c>
      <c r="J530" s="150">
        <v>26355.190000000002</v>
      </c>
      <c r="K530" s="150">
        <v>180796.60340000002</v>
      </c>
      <c r="L530" s="150">
        <v>0</v>
      </c>
      <c r="M530" s="150">
        <v>180796.60340000002</v>
      </c>
      <c r="N530" s="151" t="s">
        <v>1388</v>
      </c>
    </row>
    <row r="531" spans="1:14" ht="69.95" customHeight="1">
      <c r="A531" s="147" t="s">
        <v>634</v>
      </c>
      <c r="B531" s="148" t="s">
        <v>14347</v>
      </c>
      <c r="C531" s="149">
        <v>42557</v>
      </c>
      <c r="D531" s="147" t="s">
        <v>20</v>
      </c>
      <c r="E531" s="147">
        <v>7960</v>
      </c>
      <c r="F531" s="147"/>
      <c r="G531" s="164" t="s">
        <v>14349</v>
      </c>
      <c r="H531" s="150">
        <v>35437.79</v>
      </c>
      <c r="I531" s="150">
        <v>0</v>
      </c>
      <c r="J531" s="150">
        <v>35437.79</v>
      </c>
      <c r="K531" s="150">
        <v>243103.23940000002</v>
      </c>
      <c r="L531" s="150">
        <v>0</v>
      </c>
      <c r="M531" s="150">
        <v>243103.23940000002</v>
      </c>
      <c r="N531" s="151" t="s">
        <v>1388</v>
      </c>
    </row>
    <row r="532" spans="1:14" ht="69.95" customHeight="1">
      <c r="A532" s="147" t="s">
        <v>634</v>
      </c>
      <c r="B532" s="148" t="s">
        <v>14347</v>
      </c>
      <c r="C532" s="149">
        <v>42566</v>
      </c>
      <c r="D532" s="147" t="s">
        <v>20</v>
      </c>
      <c r="E532" s="147">
        <v>7962</v>
      </c>
      <c r="F532" s="147"/>
      <c r="G532" s="164" t="s">
        <v>14363</v>
      </c>
      <c r="H532" s="150">
        <v>289525.72000000003</v>
      </c>
      <c r="I532" s="150">
        <v>0</v>
      </c>
      <c r="J532" s="150">
        <v>289525.72000000003</v>
      </c>
      <c r="K532" s="150">
        <v>1986146.4392000004</v>
      </c>
      <c r="L532" s="150">
        <v>0</v>
      </c>
      <c r="M532" s="150">
        <v>1986146.4392000004</v>
      </c>
      <c r="N532" s="151" t="s">
        <v>1388</v>
      </c>
    </row>
    <row r="533" spans="1:14" ht="69.95" customHeight="1">
      <c r="A533" s="147" t="s">
        <v>634</v>
      </c>
      <c r="B533" s="148" t="s">
        <v>14347</v>
      </c>
      <c r="C533" s="149">
        <v>42577</v>
      </c>
      <c r="D533" s="147" t="s">
        <v>20</v>
      </c>
      <c r="E533" s="147">
        <v>7966</v>
      </c>
      <c r="F533" s="147"/>
      <c r="G533" s="164" t="s">
        <v>14390</v>
      </c>
      <c r="H533" s="150">
        <v>2690944.68</v>
      </c>
      <c r="I533" s="150">
        <v>0</v>
      </c>
      <c r="J533" s="150">
        <v>2690944.68</v>
      </c>
      <c r="K533" s="150">
        <v>18459880.504800003</v>
      </c>
      <c r="L533" s="150">
        <v>0</v>
      </c>
      <c r="M533" s="150">
        <v>18459880.504800003</v>
      </c>
      <c r="N533" s="151" t="s">
        <v>1388</v>
      </c>
    </row>
    <row r="534" spans="1:14" ht="69.95" customHeight="1">
      <c r="A534" s="147" t="s">
        <v>634</v>
      </c>
      <c r="B534" s="148" t="s">
        <v>14347</v>
      </c>
      <c r="C534" s="149">
        <v>42557</v>
      </c>
      <c r="D534" s="147" t="s">
        <v>20</v>
      </c>
      <c r="E534" s="147">
        <v>7967</v>
      </c>
      <c r="F534" s="147"/>
      <c r="G534" s="164" t="s">
        <v>14348</v>
      </c>
      <c r="H534" s="150">
        <v>2312811.7200000002</v>
      </c>
      <c r="I534" s="150">
        <v>0</v>
      </c>
      <c r="J534" s="150">
        <v>2312811.7200000002</v>
      </c>
      <c r="K534" s="150">
        <v>15865888.399200002</v>
      </c>
      <c r="L534" s="150">
        <v>0</v>
      </c>
      <c r="M534" s="150">
        <v>15865888.399200002</v>
      </c>
      <c r="N534" s="151" t="s">
        <v>1388</v>
      </c>
    </row>
    <row r="535" spans="1:14" ht="69.95" customHeight="1">
      <c r="A535" s="147" t="s">
        <v>634</v>
      </c>
      <c r="B535" s="148" t="s">
        <v>14347</v>
      </c>
      <c r="C535" s="149">
        <v>42566</v>
      </c>
      <c r="D535" s="147" t="s">
        <v>20</v>
      </c>
      <c r="E535" s="147">
        <v>7969</v>
      </c>
      <c r="F535" s="147"/>
      <c r="G535" s="164" t="s">
        <v>14364</v>
      </c>
      <c r="H535" s="150">
        <v>1117277.78</v>
      </c>
      <c r="I535" s="150">
        <v>0</v>
      </c>
      <c r="J535" s="150">
        <v>1117277.78</v>
      </c>
      <c r="K535" s="150">
        <v>7664525.5708000008</v>
      </c>
      <c r="L535" s="150">
        <v>0</v>
      </c>
      <c r="M535" s="150">
        <v>7664525.5708000008</v>
      </c>
      <c r="N535" s="151" t="s">
        <v>1388</v>
      </c>
    </row>
    <row r="536" spans="1:14" ht="69.95" customHeight="1">
      <c r="A536" s="147" t="s">
        <v>634</v>
      </c>
      <c r="B536" s="148" t="s">
        <v>14347</v>
      </c>
      <c r="C536" s="149">
        <v>42576</v>
      </c>
      <c r="D536" s="147" t="s">
        <v>20</v>
      </c>
      <c r="E536" s="147">
        <v>7979</v>
      </c>
      <c r="F536" s="147"/>
      <c r="G536" s="164" t="s">
        <v>14386</v>
      </c>
      <c r="H536" s="150">
        <v>1830104.48</v>
      </c>
      <c r="I536" s="150">
        <v>0</v>
      </c>
      <c r="J536" s="150">
        <v>1830104.48</v>
      </c>
      <c r="K536" s="150">
        <v>12554516.732800001</v>
      </c>
      <c r="L536" s="150">
        <v>0</v>
      </c>
      <c r="M536" s="150">
        <v>12554516.732800001</v>
      </c>
      <c r="N536" s="151" t="s">
        <v>1388</v>
      </c>
    </row>
    <row r="537" spans="1:14" ht="69.95" customHeight="1">
      <c r="A537" s="147" t="s">
        <v>634</v>
      </c>
      <c r="B537" s="148" t="s">
        <v>14347</v>
      </c>
      <c r="C537" s="149">
        <v>42578</v>
      </c>
      <c r="D537" s="147" t="s">
        <v>20</v>
      </c>
      <c r="E537" s="147">
        <v>7983</v>
      </c>
      <c r="F537" s="147"/>
      <c r="G537" s="164" t="s">
        <v>14396</v>
      </c>
      <c r="H537" s="150">
        <v>11285.83</v>
      </c>
      <c r="I537" s="150">
        <v>0</v>
      </c>
      <c r="J537" s="150">
        <v>11285.83</v>
      </c>
      <c r="K537" s="150">
        <v>77420.793799999999</v>
      </c>
      <c r="L537" s="150">
        <v>0</v>
      </c>
      <c r="M537" s="150">
        <v>77420.793799999999</v>
      </c>
      <c r="N537" s="151" t="s">
        <v>1388</v>
      </c>
    </row>
    <row r="538" spans="1:14" ht="69.95" customHeight="1">
      <c r="A538" s="147" t="s">
        <v>634</v>
      </c>
      <c r="B538" s="148" t="s">
        <v>14347</v>
      </c>
      <c r="C538" s="149">
        <v>42577</v>
      </c>
      <c r="D538" s="147" t="s">
        <v>20</v>
      </c>
      <c r="E538" s="147">
        <v>7989</v>
      </c>
      <c r="F538" s="147"/>
      <c r="G538" s="164" t="s">
        <v>14391</v>
      </c>
      <c r="H538" s="150">
        <v>1023223.69</v>
      </c>
      <c r="I538" s="150">
        <v>0</v>
      </c>
      <c r="J538" s="150">
        <v>1023223.69</v>
      </c>
      <c r="K538" s="150">
        <v>7019314.5133999996</v>
      </c>
      <c r="L538" s="150">
        <v>0</v>
      </c>
      <c r="M538" s="150">
        <v>7019314.5133999996</v>
      </c>
      <c r="N538" s="151" t="s">
        <v>1388</v>
      </c>
    </row>
    <row r="539" spans="1:14" ht="69.95" customHeight="1">
      <c r="A539" s="147" t="s">
        <v>634</v>
      </c>
      <c r="B539" s="148" t="s">
        <v>14347</v>
      </c>
      <c r="C539" s="149">
        <v>42577</v>
      </c>
      <c r="D539" s="147" t="s">
        <v>20</v>
      </c>
      <c r="E539" s="147">
        <v>7990</v>
      </c>
      <c r="F539" s="147"/>
      <c r="G539" s="164" t="s">
        <v>14392</v>
      </c>
      <c r="H539" s="150">
        <v>1361866.75</v>
      </c>
      <c r="I539" s="150">
        <v>0</v>
      </c>
      <c r="J539" s="150">
        <v>1361866.75</v>
      </c>
      <c r="K539" s="150">
        <v>9342405.9050000012</v>
      </c>
      <c r="L539" s="150">
        <v>0</v>
      </c>
      <c r="M539" s="150">
        <v>9342405.9050000012</v>
      </c>
      <c r="N539" s="151" t="s">
        <v>1388</v>
      </c>
    </row>
    <row r="540" spans="1:14" ht="69.95" customHeight="1">
      <c r="A540" s="147" t="s">
        <v>634</v>
      </c>
      <c r="B540" s="148" t="s">
        <v>14347</v>
      </c>
      <c r="C540" s="149">
        <v>42569</v>
      </c>
      <c r="D540" s="147" t="s">
        <v>20</v>
      </c>
      <c r="E540" s="147">
        <v>7995</v>
      </c>
      <c r="F540" s="147"/>
      <c r="G540" s="164" t="s">
        <v>14370</v>
      </c>
      <c r="H540" s="150">
        <v>13641.39</v>
      </c>
      <c r="I540" s="150">
        <v>0</v>
      </c>
      <c r="J540" s="150">
        <v>13641.39</v>
      </c>
      <c r="K540" s="150">
        <v>93579.935400000002</v>
      </c>
      <c r="L540" s="150">
        <v>0</v>
      </c>
      <c r="M540" s="150">
        <v>93579.935400000002</v>
      </c>
      <c r="N540" s="151" t="s">
        <v>1388</v>
      </c>
    </row>
    <row r="541" spans="1:14" ht="69.95" customHeight="1">
      <c r="A541" s="147" t="s">
        <v>634</v>
      </c>
      <c r="B541" s="148" t="s">
        <v>14347</v>
      </c>
      <c r="C541" s="149">
        <v>42558</v>
      </c>
      <c r="D541" s="147" t="s">
        <v>20</v>
      </c>
      <c r="E541" s="147">
        <v>7998</v>
      </c>
      <c r="F541" s="147"/>
      <c r="G541" s="164" t="s">
        <v>14351</v>
      </c>
      <c r="H541" s="150">
        <v>613159.20000000007</v>
      </c>
      <c r="I541" s="150">
        <v>0</v>
      </c>
      <c r="J541" s="150">
        <v>613159.20000000007</v>
      </c>
      <c r="K541" s="150">
        <v>4206272.1120000007</v>
      </c>
      <c r="L541" s="150">
        <v>0</v>
      </c>
      <c r="M541" s="150">
        <v>4206272.1120000007</v>
      </c>
      <c r="N541" s="151" t="s">
        <v>1388</v>
      </c>
    </row>
    <row r="542" spans="1:14" ht="69.95" customHeight="1">
      <c r="A542" s="147" t="s">
        <v>634</v>
      </c>
      <c r="B542" s="148" t="s">
        <v>14347</v>
      </c>
      <c r="C542" s="149">
        <v>42557</v>
      </c>
      <c r="D542" s="147" t="s">
        <v>20</v>
      </c>
      <c r="E542" s="147">
        <v>7999</v>
      </c>
      <c r="F542" s="147"/>
      <c r="G542" s="164" t="s">
        <v>14350</v>
      </c>
      <c r="H542" s="150">
        <v>829833.41</v>
      </c>
      <c r="I542" s="150">
        <v>0</v>
      </c>
      <c r="J542" s="150">
        <v>829833.41</v>
      </c>
      <c r="K542" s="150">
        <v>5692657.1926000006</v>
      </c>
      <c r="L542" s="150">
        <v>0</v>
      </c>
      <c r="M542" s="150">
        <v>5692657.1926000006</v>
      </c>
      <c r="N542" s="151" t="s">
        <v>1388</v>
      </c>
    </row>
    <row r="543" spans="1:14" ht="69.95" customHeight="1">
      <c r="A543" s="147" t="s">
        <v>634</v>
      </c>
      <c r="B543" s="148" t="s">
        <v>14347</v>
      </c>
      <c r="C543" s="149">
        <v>42558</v>
      </c>
      <c r="D543" s="147" t="s">
        <v>20</v>
      </c>
      <c r="E543" s="147">
        <v>8001</v>
      </c>
      <c r="F543" s="147"/>
      <c r="G543" s="164" t="s">
        <v>14352</v>
      </c>
      <c r="H543" s="150">
        <v>166583.47</v>
      </c>
      <c r="I543" s="150">
        <v>0</v>
      </c>
      <c r="J543" s="150">
        <v>166583.47</v>
      </c>
      <c r="K543" s="150">
        <v>1142762.6042000002</v>
      </c>
      <c r="L543" s="150">
        <v>0</v>
      </c>
      <c r="M543" s="150">
        <v>1142762.6042000002</v>
      </c>
      <c r="N543" s="151" t="s">
        <v>1388</v>
      </c>
    </row>
    <row r="544" spans="1:14" ht="69.95" customHeight="1">
      <c r="A544" s="147" t="s">
        <v>634</v>
      </c>
      <c r="B544" s="148" t="s">
        <v>14347</v>
      </c>
      <c r="C544" s="149">
        <v>42579</v>
      </c>
      <c r="D544" s="147" t="s">
        <v>20</v>
      </c>
      <c r="E544" s="147">
        <v>8002</v>
      </c>
      <c r="F544" s="147"/>
      <c r="G544" s="164" t="s">
        <v>14406</v>
      </c>
      <c r="H544" s="150">
        <v>10104.09</v>
      </c>
      <c r="I544" s="150">
        <v>0</v>
      </c>
      <c r="J544" s="150">
        <v>10104.09</v>
      </c>
      <c r="K544" s="150">
        <v>69314.057400000005</v>
      </c>
      <c r="L544" s="150">
        <v>0</v>
      </c>
      <c r="M544" s="150">
        <v>69314.057400000005</v>
      </c>
      <c r="N544" s="151" t="s">
        <v>1388</v>
      </c>
    </row>
    <row r="545" spans="1:14" ht="69.95" customHeight="1">
      <c r="A545" s="147" t="s">
        <v>634</v>
      </c>
      <c r="B545" s="148" t="s">
        <v>14347</v>
      </c>
      <c r="C545" s="149">
        <v>42566</v>
      </c>
      <c r="D545" s="147" t="s">
        <v>20</v>
      </c>
      <c r="E545" s="147">
        <v>8008</v>
      </c>
      <c r="F545" s="147"/>
      <c r="G545" s="164" t="s">
        <v>14367</v>
      </c>
      <c r="H545" s="150">
        <v>24615.040000000001</v>
      </c>
      <c r="I545" s="150">
        <v>0</v>
      </c>
      <c r="J545" s="150">
        <v>24615.040000000001</v>
      </c>
      <c r="K545" s="150">
        <v>168859.17440000002</v>
      </c>
      <c r="L545" s="150">
        <v>0</v>
      </c>
      <c r="M545" s="150">
        <v>168859.17440000002</v>
      </c>
      <c r="N545" s="151" t="s">
        <v>1388</v>
      </c>
    </row>
    <row r="546" spans="1:14" ht="69.95" customHeight="1">
      <c r="A546" s="147" t="s">
        <v>634</v>
      </c>
      <c r="B546" s="148" t="s">
        <v>14347</v>
      </c>
      <c r="C546" s="149">
        <v>42566</v>
      </c>
      <c r="D546" s="147" t="s">
        <v>20</v>
      </c>
      <c r="E546" s="147">
        <v>8009</v>
      </c>
      <c r="F546" s="147"/>
      <c r="G546" s="164" t="s">
        <v>14368</v>
      </c>
      <c r="H546" s="150">
        <v>39074.85</v>
      </c>
      <c r="I546" s="150">
        <v>0</v>
      </c>
      <c r="J546" s="150">
        <v>39074.85</v>
      </c>
      <c r="K546" s="150">
        <v>268053.47100000002</v>
      </c>
      <c r="L546" s="150">
        <v>0</v>
      </c>
      <c r="M546" s="150">
        <v>268053.47100000002</v>
      </c>
      <c r="N546" s="151" t="s">
        <v>1388</v>
      </c>
    </row>
    <row r="547" spans="1:14" ht="69.95" customHeight="1">
      <c r="A547" s="147" t="s">
        <v>634</v>
      </c>
      <c r="B547" s="148" t="s">
        <v>14347</v>
      </c>
      <c r="C547" s="149">
        <v>42566</v>
      </c>
      <c r="D547" s="147" t="s">
        <v>20</v>
      </c>
      <c r="E547" s="147">
        <v>8010</v>
      </c>
      <c r="F547" s="147"/>
      <c r="G547" s="164" t="s">
        <v>14369</v>
      </c>
      <c r="H547" s="150">
        <v>33422.81</v>
      </c>
      <c r="I547" s="150">
        <v>0</v>
      </c>
      <c r="J547" s="150">
        <v>33422.81</v>
      </c>
      <c r="K547" s="150">
        <v>229280.47659999999</v>
      </c>
      <c r="L547" s="150">
        <v>0</v>
      </c>
      <c r="M547" s="150">
        <v>229280.47659999999</v>
      </c>
      <c r="N547" s="151" t="s">
        <v>1388</v>
      </c>
    </row>
    <row r="548" spans="1:14" ht="69.95" customHeight="1">
      <c r="A548" s="147" t="s">
        <v>634</v>
      </c>
      <c r="B548" s="148" t="s">
        <v>14347</v>
      </c>
      <c r="C548" s="149">
        <v>42566</v>
      </c>
      <c r="D548" s="147" t="s">
        <v>20</v>
      </c>
      <c r="E548" s="147">
        <v>8011</v>
      </c>
      <c r="F548" s="147"/>
      <c r="G548" s="164" t="s">
        <v>14366</v>
      </c>
      <c r="H548" s="150">
        <v>174760.53</v>
      </c>
      <c r="I548" s="150">
        <v>0</v>
      </c>
      <c r="J548" s="150">
        <v>174760.53</v>
      </c>
      <c r="K548" s="150">
        <v>1198857.2358000001</v>
      </c>
      <c r="L548" s="150">
        <v>0</v>
      </c>
      <c r="M548" s="150">
        <v>1198857.2358000001</v>
      </c>
      <c r="N548" s="151" t="s">
        <v>1388</v>
      </c>
    </row>
    <row r="549" spans="1:14" ht="69.95" customHeight="1">
      <c r="A549" s="147" t="s">
        <v>634</v>
      </c>
      <c r="B549" s="148" t="s">
        <v>14347</v>
      </c>
      <c r="C549" s="149">
        <v>42579</v>
      </c>
      <c r="D549" s="147" t="s">
        <v>20</v>
      </c>
      <c r="E549" s="147">
        <v>8019</v>
      </c>
      <c r="F549" s="147"/>
      <c r="G549" s="164" t="s">
        <v>14404</v>
      </c>
      <c r="H549" s="150">
        <v>212832.77000000002</v>
      </c>
      <c r="I549" s="150">
        <v>0</v>
      </c>
      <c r="J549" s="150">
        <v>212832.77000000002</v>
      </c>
      <c r="K549" s="150">
        <v>1460032.8022000003</v>
      </c>
      <c r="L549" s="150">
        <v>0</v>
      </c>
      <c r="M549" s="150">
        <v>1460032.8022000003</v>
      </c>
      <c r="N549" s="151" t="s">
        <v>1388</v>
      </c>
    </row>
    <row r="550" spans="1:14" ht="69.95" customHeight="1">
      <c r="A550" s="147" t="s">
        <v>634</v>
      </c>
      <c r="B550" s="148" t="s">
        <v>14347</v>
      </c>
      <c r="C550" s="149">
        <v>42579</v>
      </c>
      <c r="D550" s="147" t="s">
        <v>20</v>
      </c>
      <c r="E550" s="147">
        <v>8020</v>
      </c>
      <c r="F550" s="147"/>
      <c r="G550" s="164" t="s">
        <v>14405</v>
      </c>
      <c r="H550" s="150">
        <v>5474.52</v>
      </c>
      <c r="I550" s="150">
        <v>0</v>
      </c>
      <c r="J550" s="150">
        <v>5474.52</v>
      </c>
      <c r="K550" s="150">
        <v>37555.207200000004</v>
      </c>
      <c r="L550" s="150">
        <v>0</v>
      </c>
      <c r="M550" s="150">
        <v>37555.207200000004</v>
      </c>
      <c r="N550" s="151" t="s">
        <v>1388</v>
      </c>
    </row>
    <row r="551" spans="1:14" ht="69.95" customHeight="1">
      <c r="A551" s="147" t="s">
        <v>634</v>
      </c>
      <c r="B551" s="148" t="s">
        <v>14347</v>
      </c>
      <c r="C551" s="149">
        <v>42583</v>
      </c>
      <c r="D551" s="147" t="s">
        <v>20</v>
      </c>
      <c r="E551" s="147">
        <v>8029</v>
      </c>
      <c r="F551" s="147"/>
      <c r="G551" s="164" t="s">
        <v>14414</v>
      </c>
      <c r="H551" s="150">
        <v>969938.82000000007</v>
      </c>
      <c r="I551" s="150">
        <v>0</v>
      </c>
      <c r="J551" s="150">
        <v>969938.82000000007</v>
      </c>
      <c r="K551" s="150">
        <v>6653780.3052000003</v>
      </c>
      <c r="L551" s="150">
        <v>0</v>
      </c>
      <c r="M551" s="150">
        <v>6653780.3052000003</v>
      </c>
      <c r="N551" s="151" t="s">
        <v>1388</v>
      </c>
    </row>
    <row r="552" spans="1:14" ht="69.95" customHeight="1">
      <c r="A552" s="147" t="s">
        <v>634</v>
      </c>
      <c r="B552" s="148" t="s">
        <v>14347</v>
      </c>
      <c r="C552" s="149">
        <v>42562</v>
      </c>
      <c r="D552" s="147" t="s">
        <v>20</v>
      </c>
      <c r="E552" s="147">
        <v>8037</v>
      </c>
      <c r="F552" s="147"/>
      <c r="G552" s="164" t="s">
        <v>14354</v>
      </c>
      <c r="H552" s="150">
        <v>168489.32</v>
      </c>
      <c r="I552" s="150">
        <v>0</v>
      </c>
      <c r="J552" s="150">
        <v>168489.32</v>
      </c>
      <c r="K552" s="150">
        <v>1155836.7352</v>
      </c>
      <c r="L552" s="150">
        <v>0</v>
      </c>
      <c r="M552" s="150">
        <v>1155836.7352</v>
      </c>
      <c r="N552" s="151" t="s">
        <v>1388</v>
      </c>
    </row>
    <row r="553" spans="1:14" ht="69.95" customHeight="1">
      <c r="A553" s="147" t="s">
        <v>634</v>
      </c>
      <c r="B553" s="148" t="s">
        <v>14347</v>
      </c>
      <c r="C553" s="149">
        <v>42580</v>
      </c>
      <c r="D553" s="147" t="s">
        <v>20</v>
      </c>
      <c r="E553" s="147">
        <v>8041</v>
      </c>
      <c r="F553" s="147"/>
      <c r="G553" s="164" t="s">
        <v>14410</v>
      </c>
      <c r="H553" s="150">
        <v>12328.77</v>
      </c>
      <c r="I553" s="150">
        <v>0</v>
      </c>
      <c r="J553" s="150">
        <v>12328.77</v>
      </c>
      <c r="K553" s="150">
        <v>84575.362200000003</v>
      </c>
      <c r="L553" s="150">
        <v>0</v>
      </c>
      <c r="M553" s="150">
        <v>84575.362200000003</v>
      </c>
      <c r="N553" s="151" t="s">
        <v>1388</v>
      </c>
    </row>
    <row r="554" spans="1:14" ht="69.95" customHeight="1">
      <c r="A554" s="147" t="s">
        <v>634</v>
      </c>
      <c r="B554" s="148" t="s">
        <v>14347</v>
      </c>
      <c r="C554" s="149">
        <v>42598</v>
      </c>
      <c r="D554" s="147" t="s">
        <v>20</v>
      </c>
      <c r="E554" s="147">
        <v>8053</v>
      </c>
      <c r="F554" s="147"/>
      <c r="G554" s="164" t="s">
        <v>14476</v>
      </c>
      <c r="H554" s="150">
        <v>116842</v>
      </c>
      <c r="I554" s="150">
        <v>0</v>
      </c>
      <c r="J554" s="150">
        <v>116842</v>
      </c>
      <c r="K554" s="150">
        <v>801536.12</v>
      </c>
      <c r="L554" s="150">
        <v>0</v>
      </c>
      <c r="M554" s="150">
        <v>801536.12</v>
      </c>
      <c r="N554" s="151" t="s">
        <v>1388</v>
      </c>
    </row>
    <row r="555" spans="1:14" ht="69.95" customHeight="1">
      <c r="A555" s="147" t="s">
        <v>634</v>
      </c>
      <c r="B555" s="148" t="s">
        <v>14347</v>
      </c>
      <c r="C555" s="149">
        <v>42613</v>
      </c>
      <c r="D555" s="147" t="s">
        <v>20</v>
      </c>
      <c r="E555" s="147">
        <v>8054</v>
      </c>
      <c r="F555" s="147"/>
      <c r="G555" s="164" t="s">
        <v>14513</v>
      </c>
      <c r="H555" s="150">
        <v>160844.41</v>
      </c>
      <c r="I555" s="150">
        <v>0</v>
      </c>
      <c r="J555" s="150">
        <v>160844.41</v>
      </c>
      <c r="K555" s="150">
        <v>1103392.6526000001</v>
      </c>
      <c r="L555" s="150">
        <v>0</v>
      </c>
      <c r="M555" s="150">
        <v>1103392.6526000001</v>
      </c>
      <c r="N555" s="151" t="s">
        <v>1388</v>
      </c>
    </row>
    <row r="556" spans="1:14" ht="69.95" customHeight="1">
      <c r="A556" s="147" t="s">
        <v>634</v>
      </c>
      <c r="B556" s="148" t="s">
        <v>14347</v>
      </c>
      <c r="C556" s="149">
        <v>42592</v>
      </c>
      <c r="D556" s="147" t="s">
        <v>20</v>
      </c>
      <c r="E556" s="147">
        <v>8057</v>
      </c>
      <c r="F556" s="147"/>
      <c r="G556" s="164" t="s">
        <v>14436</v>
      </c>
      <c r="H556" s="150">
        <v>38572.6</v>
      </c>
      <c r="I556" s="150">
        <v>0</v>
      </c>
      <c r="J556" s="150">
        <v>38572.6</v>
      </c>
      <c r="K556" s="150">
        <v>264608.03600000002</v>
      </c>
      <c r="L556" s="150">
        <v>0</v>
      </c>
      <c r="M556" s="150">
        <v>264608.03600000002</v>
      </c>
      <c r="N556" s="151" t="s">
        <v>1388</v>
      </c>
    </row>
    <row r="557" spans="1:14" ht="69.95" customHeight="1">
      <c r="A557" s="147" t="s">
        <v>634</v>
      </c>
      <c r="B557" s="148" t="s">
        <v>14347</v>
      </c>
      <c r="C557" s="149">
        <v>42600</v>
      </c>
      <c r="D557" s="147" t="s">
        <v>20</v>
      </c>
      <c r="E557" s="147">
        <v>8063</v>
      </c>
      <c r="F557" s="147"/>
      <c r="G557" s="164" t="s">
        <v>14481</v>
      </c>
      <c r="H557" s="150">
        <v>50782.89</v>
      </c>
      <c r="I557" s="150">
        <v>0</v>
      </c>
      <c r="J557" s="150">
        <v>50782.89</v>
      </c>
      <c r="K557" s="150">
        <v>348370.62540000002</v>
      </c>
      <c r="L557" s="150">
        <v>0</v>
      </c>
      <c r="M557" s="150">
        <v>348370.62540000002</v>
      </c>
      <c r="N557" s="151" t="s">
        <v>1388</v>
      </c>
    </row>
    <row r="558" spans="1:14" ht="69.95" customHeight="1">
      <c r="A558" s="147" t="s">
        <v>634</v>
      </c>
      <c r="B558" s="148" t="s">
        <v>14347</v>
      </c>
      <c r="C558" s="149">
        <v>42585</v>
      </c>
      <c r="D558" s="147" t="s">
        <v>20</v>
      </c>
      <c r="E558" s="147">
        <v>8065</v>
      </c>
      <c r="F558" s="147"/>
      <c r="G558" s="164" t="s">
        <v>14418</v>
      </c>
      <c r="H558" s="150">
        <v>111218.94</v>
      </c>
      <c r="I558" s="150">
        <v>0</v>
      </c>
      <c r="J558" s="150">
        <v>111218.94</v>
      </c>
      <c r="K558" s="150">
        <v>762961.92840000009</v>
      </c>
      <c r="L558" s="150">
        <v>0</v>
      </c>
      <c r="M558" s="150">
        <v>762961.92840000009</v>
      </c>
      <c r="N558" s="151" t="s">
        <v>1388</v>
      </c>
    </row>
    <row r="559" spans="1:14" ht="69.95" customHeight="1">
      <c r="A559" s="147" t="s">
        <v>634</v>
      </c>
      <c r="B559" s="148" t="s">
        <v>14347</v>
      </c>
      <c r="C559" s="149">
        <v>42585</v>
      </c>
      <c r="D559" s="147" t="s">
        <v>20</v>
      </c>
      <c r="E559" s="147">
        <v>8066</v>
      </c>
      <c r="F559" s="147"/>
      <c r="G559" s="164" t="s">
        <v>14419</v>
      </c>
      <c r="H559" s="150">
        <v>367030.45</v>
      </c>
      <c r="I559" s="150">
        <v>0</v>
      </c>
      <c r="J559" s="150">
        <v>367030.45</v>
      </c>
      <c r="K559" s="150">
        <v>2517828.8870000001</v>
      </c>
      <c r="L559" s="150">
        <v>0</v>
      </c>
      <c r="M559" s="150">
        <v>2517828.8870000001</v>
      </c>
      <c r="N559" s="151" t="s">
        <v>1388</v>
      </c>
    </row>
    <row r="560" spans="1:14" ht="69.95" customHeight="1">
      <c r="A560" s="147" t="s">
        <v>634</v>
      </c>
      <c r="B560" s="148" t="s">
        <v>14347</v>
      </c>
      <c r="C560" s="149">
        <v>42585</v>
      </c>
      <c r="D560" s="147" t="s">
        <v>20</v>
      </c>
      <c r="E560" s="147">
        <v>8067</v>
      </c>
      <c r="F560" s="147"/>
      <c r="G560" s="164" t="s">
        <v>14420</v>
      </c>
      <c r="H560" s="150">
        <v>46972.49</v>
      </c>
      <c r="I560" s="150">
        <v>0</v>
      </c>
      <c r="J560" s="150">
        <v>46972.49</v>
      </c>
      <c r="K560" s="150">
        <v>322231.28139999998</v>
      </c>
      <c r="L560" s="150">
        <v>0</v>
      </c>
      <c r="M560" s="150">
        <v>322231.28139999998</v>
      </c>
      <c r="N560" s="151" t="s">
        <v>1388</v>
      </c>
    </row>
    <row r="561" spans="1:14" ht="69.95" customHeight="1">
      <c r="A561" s="147" t="s">
        <v>634</v>
      </c>
      <c r="B561" s="148" t="s">
        <v>14347</v>
      </c>
      <c r="C561" s="149">
        <v>42590</v>
      </c>
      <c r="D561" s="147" t="s">
        <v>20</v>
      </c>
      <c r="E561" s="147">
        <v>8070</v>
      </c>
      <c r="F561" s="147"/>
      <c r="G561" s="164" t="s">
        <v>14426</v>
      </c>
      <c r="H561" s="150">
        <v>66327.33</v>
      </c>
      <c r="I561" s="150">
        <v>0</v>
      </c>
      <c r="J561" s="150">
        <v>66327.33</v>
      </c>
      <c r="K561" s="150">
        <v>455005.48380000005</v>
      </c>
      <c r="L561" s="150">
        <v>0</v>
      </c>
      <c r="M561" s="150">
        <v>455005.48380000005</v>
      </c>
      <c r="N561" s="151" t="s">
        <v>1388</v>
      </c>
    </row>
    <row r="562" spans="1:14" ht="69.95" customHeight="1">
      <c r="A562" s="147" t="s">
        <v>634</v>
      </c>
      <c r="B562" s="148" t="s">
        <v>14347</v>
      </c>
      <c r="C562" s="149">
        <v>42593</v>
      </c>
      <c r="D562" s="147" t="s">
        <v>20</v>
      </c>
      <c r="E562" s="147">
        <v>8071</v>
      </c>
      <c r="F562" s="147"/>
      <c r="G562" s="164" t="s">
        <v>14444</v>
      </c>
      <c r="H562" s="150">
        <v>5378362.8200000003</v>
      </c>
      <c r="I562" s="150">
        <v>0</v>
      </c>
      <c r="J562" s="150">
        <v>5378362.8200000003</v>
      </c>
      <c r="K562" s="150">
        <v>36895568.945200004</v>
      </c>
      <c r="L562" s="150">
        <v>0</v>
      </c>
      <c r="M562" s="150">
        <v>36895568.945200004</v>
      </c>
      <c r="N562" s="151" t="s">
        <v>1388</v>
      </c>
    </row>
    <row r="563" spans="1:14" ht="69.95" customHeight="1">
      <c r="A563" s="147" t="s">
        <v>634</v>
      </c>
      <c r="B563" s="148" t="s">
        <v>14347</v>
      </c>
      <c r="C563" s="149">
        <v>42570</v>
      </c>
      <c r="D563" s="147" t="s">
        <v>20</v>
      </c>
      <c r="E563" s="147">
        <v>8073</v>
      </c>
      <c r="F563" s="147"/>
      <c r="G563" s="164" t="s">
        <v>14373</v>
      </c>
      <c r="H563" s="150">
        <v>70611.44</v>
      </c>
      <c r="I563" s="150">
        <v>0</v>
      </c>
      <c r="J563" s="150">
        <v>70611.44</v>
      </c>
      <c r="K563" s="150">
        <v>484394.47840000002</v>
      </c>
      <c r="L563" s="150">
        <v>0</v>
      </c>
      <c r="M563" s="150">
        <v>484394.47840000002</v>
      </c>
      <c r="N563" s="151" t="s">
        <v>1388</v>
      </c>
    </row>
    <row r="564" spans="1:14" ht="69.95" customHeight="1">
      <c r="A564" s="147" t="s">
        <v>634</v>
      </c>
      <c r="B564" s="148" t="s">
        <v>14347</v>
      </c>
      <c r="C564" s="149">
        <v>42570</v>
      </c>
      <c r="D564" s="147" t="s">
        <v>20</v>
      </c>
      <c r="E564" s="147">
        <v>8074</v>
      </c>
      <c r="F564" s="147"/>
      <c r="G564" s="164" t="s">
        <v>14374</v>
      </c>
      <c r="H564" s="150">
        <v>1748.79</v>
      </c>
      <c r="I564" s="150">
        <v>0</v>
      </c>
      <c r="J564" s="150">
        <v>1748.79</v>
      </c>
      <c r="K564" s="150">
        <v>11996.6994</v>
      </c>
      <c r="L564" s="150">
        <v>0</v>
      </c>
      <c r="M564" s="150">
        <v>11996.6994</v>
      </c>
      <c r="N564" s="151" t="s">
        <v>1388</v>
      </c>
    </row>
    <row r="565" spans="1:14" ht="69.95" customHeight="1">
      <c r="A565" s="147" t="s">
        <v>634</v>
      </c>
      <c r="B565" s="148" t="s">
        <v>14347</v>
      </c>
      <c r="C565" s="149">
        <v>42593</v>
      </c>
      <c r="D565" s="147" t="s">
        <v>20</v>
      </c>
      <c r="E565" s="147">
        <v>8078</v>
      </c>
      <c r="F565" s="147"/>
      <c r="G565" s="164" t="s">
        <v>14443</v>
      </c>
      <c r="H565" s="150">
        <v>1030384.24</v>
      </c>
      <c r="I565" s="150">
        <v>0</v>
      </c>
      <c r="J565" s="150">
        <v>1030384.24</v>
      </c>
      <c r="K565" s="150">
        <v>7068435.8864000002</v>
      </c>
      <c r="L565" s="150">
        <v>0</v>
      </c>
      <c r="M565" s="150">
        <v>7068435.8864000002</v>
      </c>
      <c r="N565" s="151" t="s">
        <v>1388</v>
      </c>
    </row>
    <row r="566" spans="1:14" ht="69.95" customHeight="1">
      <c r="A566" s="147" t="s">
        <v>634</v>
      </c>
      <c r="B566" s="148" t="s">
        <v>14347</v>
      </c>
      <c r="C566" s="149">
        <v>42592</v>
      </c>
      <c r="D566" s="147" t="s">
        <v>20</v>
      </c>
      <c r="E566" s="147">
        <v>8089</v>
      </c>
      <c r="F566" s="147"/>
      <c r="G566" s="164" t="s">
        <v>14439</v>
      </c>
      <c r="H566" s="150">
        <v>11188.52</v>
      </c>
      <c r="I566" s="150">
        <v>0</v>
      </c>
      <c r="J566" s="150">
        <v>11188.52</v>
      </c>
      <c r="K566" s="150">
        <v>76753.247200000013</v>
      </c>
      <c r="L566" s="150">
        <v>0</v>
      </c>
      <c r="M566" s="150">
        <v>76753.247200000013</v>
      </c>
      <c r="N566" s="151" t="s">
        <v>1388</v>
      </c>
    </row>
    <row r="567" spans="1:14" ht="69.95" customHeight="1">
      <c r="A567" s="147" t="s">
        <v>634</v>
      </c>
      <c r="B567" s="148" t="s">
        <v>14347</v>
      </c>
      <c r="C567" s="149">
        <v>42592</v>
      </c>
      <c r="D567" s="147" t="s">
        <v>20</v>
      </c>
      <c r="E567" s="147">
        <v>8091</v>
      </c>
      <c r="F567" s="147"/>
      <c r="G567" s="164" t="s">
        <v>14438</v>
      </c>
      <c r="H567" s="150">
        <v>575388.52</v>
      </c>
      <c r="I567" s="150">
        <v>0</v>
      </c>
      <c r="J567" s="150">
        <v>575388.52</v>
      </c>
      <c r="K567" s="150">
        <v>3947165.2472000001</v>
      </c>
      <c r="L567" s="150">
        <v>0</v>
      </c>
      <c r="M567" s="150">
        <v>3947165.2472000001</v>
      </c>
      <c r="N567" s="151" t="s">
        <v>1388</v>
      </c>
    </row>
    <row r="568" spans="1:14" ht="69.95" customHeight="1">
      <c r="A568" s="147" t="s">
        <v>634</v>
      </c>
      <c r="B568" s="148" t="s">
        <v>14347</v>
      </c>
      <c r="C568" s="149">
        <v>42604</v>
      </c>
      <c r="D568" s="147" t="s">
        <v>20</v>
      </c>
      <c r="E568" s="147">
        <v>8092</v>
      </c>
      <c r="F568" s="147"/>
      <c r="G568" s="164" t="s">
        <v>14486</v>
      </c>
      <c r="H568" s="150">
        <v>2058947.19</v>
      </c>
      <c r="I568" s="150">
        <v>0</v>
      </c>
      <c r="J568" s="150">
        <v>2058947.19</v>
      </c>
      <c r="K568" s="150">
        <v>14124377.7234</v>
      </c>
      <c r="L568" s="150">
        <v>0</v>
      </c>
      <c r="M568" s="150">
        <v>14124377.7234</v>
      </c>
      <c r="N568" s="151" t="s">
        <v>1388</v>
      </c>
    </row>
    <row r="569" spans="1:14" ht="69.95" customHeight="1">
      <c r="A569" s="147" t="s">
        <v>634</v>
      </c>
      <c r="B569" s="148" t="s">
        <v>14347</v>
      </c>
      <c r="C569" s="149">
        <v>42604</v>
      </c>
      <c r="D569" s="147" t="s">
        <v>20</v>
      </c>
      <c r="E569" s="147">
        <v>8093</v>
      </c>
      <c r="F569" s="147"/>
      <c r="G569" s="164" t="s">
        <v>14485</v>
      </c>
      <c r="H569" s="150">
        <v>6756599.1399999997</v>
      </c>
      <c r="I569" s="150">
        <v>0</v>
      </c>
      <c r="J569" s="150">
        <v>6756599.1399999997</v>
      </c>
      <c r="K569" s="150">
        <v>46350270.100400001</v>
      </c>
      <c r="L569" s="150">
        <v>0</v>
      </c>
      <c r="M569" s="150">
        <v>46350270.100400001</v>
      </c>
      <c r="N569" s="151" t="s">
        <v>1388</v>
      </c>
    </row>
    <row r="570" spans="1:14" ht="69.95" customHeight="1">
      <c r="A570" s="147" t="s">
        <v>634</v>
      </c>
      <c r="B570" s="148" t="s">
        <v>14347</v>
      </c>
      <c r="C570" s="149">
        <v>42604</v>
      </c>
      <c r="D570" s="147" t="s">
        <v>20</v>
      </c>
      <c r="E570" s="147">
        <v>8094</v>
      </c>
      <c r="F570" s="147"/>
      <c r="G570" s="164" t="s">
        <v>14487</v>
      </c>
      <c r="H570" s="150">
        <v>1862976.7</v>
      </c>
      <c r="I570" s="150">
        <v>0</v>
      </c>
      <c r="J570" s="150">
        <v>1862976.7</v>
      </c>
      <c r="K570" s="150">
        <v>12780020.162</v>
      </c>
      <c r="L570" s="150">
        <v>0</v>
      </c>
      <c r="M570" s="150">
        <v>12780020.162</v>
      </c>
      <c r="N570" s="151" t="s">
        <v>1388</v>
      </c>
    </row>
    <row r="571" spans="1:14" ht="69.95" customHeight="1">
      <c r="A571" s="147" t="s">
        <v>634</v>
      </c>
      <c r="B571" s="148" t="s">
        <v>14347</v>
      </c>
      <c r="C571" s="149">
        <v>42604</v>
      </c>
      <c r="D571" s="147" t="s">
        <v>20</v>
      </c>
      <c r="E571" s="147">
        <v>8095</v>
      </c>
      <c r="F571" s="147"/>
      <c r="G571" s="164" t="s">
        <v>14484</v>
      </c>
      <c r="H571" s="150">
        <v>1589687.8800000001</v>
      </c>
      <c r="I571" s="150">
        <v>0</v>
      </c>
      <c r="J571" s="150">
        <v>1589687.8800000001</v>
      </c>
      <c r="K571" s="150">
        <v>10905258.856800001</v>
      </c>
      <c r="L571" s="150">
        <v>0</v>
      </c>
      <c r="M571" s="150">
        <v>10905258.856800001</v>
      </c>
      <c r="N571" s="151" t="s">
        <v>1388</v>
      </c>
    </row>
    <row r="572" spans="1:14" ht="69.95" customHeight="1">
      <c r="A572" s="147" t="s">
        <v>634</v>
      </c>
      <c r="B572" s="148" t="s">
        <v>14347</v>
      </c>
      <c r="C572" s="149">
        <v>42608</v>
      </c>
      <c r="D572" s="147" t="s">
        <v>20</v>
      </c>
      <c r="E572" s="147">
        <v>8096</v>
      </c>
      <c r="F572" s="147"/>
      <c r="G572" s="164" t="s">
        <v>14502</v>
      </c>
      <c r="H572" s="150">
        <v>107435.39</v>
      </c>
      <c r="I572" s="150">
        <v>0</v>
      </c>
      <c r="J572" s="150">
        <v>107435.39</v>
      </c>
      <c r="K572" s="150">
        <v>737006.77540000004</v>
      </c>
      <c r="L572" s="150">
        <v>0</v>
      </c>
      <c r="M572" s="150">
        <v>737006.77540000004</v>
      </c>
      <c r="N572" s="151" t="s">
        <v>1388</v>
      </c>
    </row>
    <row r="573" spans="1:14" ht="69.95" customHeight="1">
      <c r="A573" s="147" t="s">
        <v>634</v>
      </c>
      <c r="B573" s="148" t="s">
        <v>14347</v>
      </c>
      <c r="C573" s="149">
        <v>42597</v>
      </c>
      <c r="D573" s="147" t="s">
        <v>20</v>
      </c>
      <c r="E573" s="147">
        <v>8108</v>
      </c>
      <c r="F573" s="147"/>
      <c r="G573" s="164" t="s">
        <v>14453</v>
      </c>
      <c r="H573" s="150">
        <v>435882.49</v>
      </c>
      <c r="I573" s="150">
        <v>0</v>
      </c>
      <c r="J573" s="150">
        <v>435882.49</v>
      </c>
      <c r="K573" s="150">
        <v>2990153.8814000003</v>
      </c>
      <c r="L573" s="150">
        <v>0</v>
      </c>
      <c r="M573" s="150">
        <v>2990153.8814000003</v>
      </c>
      <c r="N573" s="151" t="s">
        <v>1388</v>
      </c>
    </row>
    <row r="574" spans="1:14" ht="69.95" customHeight="1">
      <c r="A574" s="147" t="s">
        <v>634</v>
      </c>
      <c r="B574" s="148" t="s">
        <v>14347</v>
      </c>
      <c r="C574" s="149">
        <v>42597</v>
      </c>
      <c r="D574" s="147" t="s">
        <v>20</v>
      </c>
      <c r="E574" s="147">
        <v>8109</v>
      </c>
      <c r="F574" s="147"/>
      <c r="G574" s="164" t="s">
        <v>14451</v>
      </c>
      <c r="H574" s="150">
        <v>90096.86</v>
      </c>
      <c r="I574" s="150">
        <v>0</v>
      </c>
      <c r="J574" s="150">
        <v>90096.86</v>
      </c>
      <c r="K574" s="150">
        <v>618064.45960000006</v>
      </c>
      <c r="L574" s="150">
        <v>0</v>
      </c>
      <c r="M574" s="150">
        <v>618064.45960000006</v>
      </c>
      <c r="N574" s="151" t="s">
        <v>1388</v>
      </c>
    </row>
    <row r="575" spans="1:14" ht="69.95" customHeight="1">
      <c r="A575" s="147" t="s">
        <v>634</v>
      </c>
      <c r="B575" s="148" t="s">
        <v>14347</v>
      </c>
      <c r="C575" s="149">
        <v>42597</v>
      </c>
      <c r="D575" s="147" t="s">
        <v>20</v>
      </c>
      <c r="E575" s="147">
        <v>8112</v>
      </c>
      <c r="F575" s="147"/>
      <c r="G575" s="164" t="s">
        <v>14456</v>
      </c>
      <c r="H575" s="150">
        <v>1013686.7</v>
      </c>
      <c r="I575" s="150">
        <v>0</v>
      </c>
      <c r="J575" s="150">
        <v>1013686.7</v>
      </c>
      <c r="K575" s="150">
        <v>6953890.7620000001</v>
      </c>
      <c r="L575" s="150">
        <v>0</v>
      </c>
      <c r="M575" s="150">
        <v>6953890.7620000001</v>
      </c>
      <c r="N575" s="151" t="s">
        <v>1388</v>
      </c>
    </row>
    <row r="576" spans="1:14" ht="69.95" customHeight="1">
      <c r="A576" s="147" t="s">
        <v>634</v>
      </c>
      <c r="B576" s="148" t="s">
        <v>14347</v>
      </c>
      <c r="C576" s="149">
        <v>42597</v>
      </c>
      <c r="D576" s="147" t="s">
        <v>20</v>
      </c>
      <c r="E576" s="147">
        <v>8115</v>
      </c>
      <c r="F576" s="147"/>
      <c r="G576" s="164" t="s">
        <v>14454</v>
      </c>
      <c r="H576" s="150">
        <v>457927.46</v>
      </c>
      <c r="I576" s="150">
        <v>0</v>
      </c>
      <c r="J576" s="150">
        <v>457927.46</v>
      </c>
      <c r="K576" s="150">
        <v>3141382.3756000004</v>
      </c>
      <c r="L576" s="150">
        <v>0</v>
      </c>
      <c r="M576" s="150">
        <v>3141382.3756000004</v>
      </c>
      <c r="N576" s="151" t="s">
        <v>1388</v>
      </c>
    </row>
    <row r="577" spans="1:14" ht="69.95" customHeight="1">
      <c r="A577" s="147" t="s">
        <v>634</v>
      </c>
      <c r="B577" s="148" t="s">
        <v>14347</v>
      </c>
      <c r="C577" s="149">
        <v>42597</v>
      </c>
      <c r="D577" s="147" t="s">
        <v>20</v>
      </c>
      <c r="E577" s="147">
        <v>8116</v>
      </c>
      <c r="F577" s="147"/>
      <c r="G577" s="164" t="s">
        <v>14455</v>
      </c>
      <c r="H577" s="150">
        <v>211051.31</v>
      </c>
      <c r="I577" s="150">
        <v>0</v>
      </c>
      <c r="J577" s="150">
        <v>211051.31</v>
      </c>
      <c r="K577" s="150">
        <v>1447811.9865999999</v>
      </c>
      <c r="L577" s="150">
        <v>0</v>
      </c>
      <c r="M577" s="150">
        <v>1447811.9865999999</v>
      </c>
      <c r="N577" s="151" t="s">
        <v>1388</v>
      </c>
    </row>
    <row r="578" spans="1:14" ht="69.95" customHeight="1">
      <c r="A578" s="147" t="s">
        <v>634</v>
      </c>
      <c r="B578" s="148" t="s">
        <v>14347</v>
      </c>
      <c r="C578" s="149">
        <v>42597</v>
      </c>
      <c r="D578" s="147" t="s">
        <v>20</v>
      </c>
      <c r="E578" s="147">
        <v>8117</v>
      </c>
      <c r="F578" s="147"/>
      <c r="G578" s="164" t="s">
        <v>14473</v>
      </c>
      <c r="H578" s="150">
        <v>43951.56</v>
      </c>
      <c r="I578" s="150">
        <v>0</v>
      </c>
      <c r="J578" s="150">
        <v>43951.56</v>
      </c>
      <c r="K578" s="150">
        <v>301507.70159999997</v>
      </c>
      <c r="L578" s="150">
        <v>0</v>
      </c>
      <c r="M578" s="150">
        <v>301507.70159999997</v>
      </c>
      <c r="N578" s="151" t="s">
        <v>1388</v>
      </c>
    </row>
    <row r="579" spans="1:14" ht="69.95" customHeight="1">
      <c r="A579" s="147" t="s">
        <v>634</v>
      </c>
      <c r="B579" s="148" t="s">
        <v>14347</v>
      </c>
      <c r="C579" s="149">
        <v>42590</v>
      </c>
      <c r="D579" s="147" t="s">
        <v>20</v>
      </c>
      <c r="E579" s="147">
        <v>8119</v>
      </c>
      <c r="F579" s="147"/>
      <c r="G579" s="164" t="s">
        <v>14428</v>
      </c>
      <c r="H579" s="150">
        <v>23467.63</v>
      </c>
      <c r="I579" s="150">
        <v>0</v>
      </c>
      <c r="J579" s="150">
        <v>23467.63</v>
      </c>
      <c r="K579" s="150">
        <v>160987.9418</v>
      </c>
      <c r="L579" s="150">
        <v>0</v>
      </c>
      <c r="M579" s="150">
        <v>160987.9418</v>
      </c>
      <c r="N579" s="151" t="s">
        <v>1388</v>
      </c>
    </row>
    <row r="580" spans="1:14" ht="69.95" customHeight="1">
      <c r="A580" s="147" t="s">
        <v>634</v>
      </c>
      <c r="B580" s="148" t="s">
        <v>14347</v>
      </c>
      <c r="C580" s="149">
        <v>42590</v>
      </c>
      <c r="D580" s="147" t="s">
        <v>20</v>
      </c>
      <c r="E580" s="147">
        <v>8121</v>
      </c>
      <c r="F580" s="147"/>
      <c r="G580" s="164" t="s">
        <v>14427</v>
      </c>
      <c r="H580" s="150">
        <v>76098.81</v>
      </c>
      <c r="I580" s="150">
        <v>0</v>
      </c>
      <c r="J580" s="150">
        <v>76098.81</v>
      </c>
      <c r="K580" s="150">
        <v>522037.83659999998</v>
      </c>
      <c r="L580" s="150">
        <v>0</v>
      </c>
      <c r="M580" s="150">
        <v>522037.83659999998</v>
      </c>
      <c r="N580" s="151" t="s">
        <v>1388</v>
      </c>
    </row>
    <row r="581" spans="1:14" ht="69.95" customHeight="1">
      <c r="A581" s="147" t="s">
        <v>634</v>
      </c>
      <c r="B581" s="148" t="s">
        <v>14347</v>
      </c>
      <c r="C581" s="149">
        <v>42611</v>
      </c>
      <c r="D581" s="147" t="s">
        <v>20</v>
      </c>
      <c r="E581" s="147">
        <v>8122</v>
      </c>
      <c r="F581" s="147"/>
      <c r="G581" s="164" t="s">
        <v>14508</v>
      </c>
      <c r="H581" s="150">
        <v>102986.7</v>
      </c>
      <c r="I581" s="150">
        <v>0</v>
      </c>
      <c r="J581" s="150">
        <v>102986.7</v>
      </c>
      <c r="K581" s="150">
        <v>706488.76199999999</v>
      </c>
      <c r="L581" s="150">
        <v>0</v>
      </c>
      <c r="M581" s="150">
        <v>706488.76199999999</v>
      </c>
      <c r="N581" s="151" t="s">
        <v>1388</v>
      </c>
    </row>
    <row r="582" spans="1:14" ht="69.95" customHeight="1">
      <c r="A582" s="147" t="s">
        <v>634</v>
      </c>
      <c r="B582" s="148" t="s">
        <v>14347</v>
      </c>
      <c r="C582" s="149">
        <v>42597</v>
      </c>
      <c r="D582" s="147" t="s">
        <v>20</v>
      </c>
      <c r="E582" s="147">
        <v>8131</v>
      </c>
      <c r="F582" s="147"/>
      <c r="G582" s="164" t="s">
        <v>14457</v>
      </c>
      <c r="H582" s="150">
        <v>1008383.74</v>
      </c>
      <c r="I582" s="150">
        <v>0</v>
      </c>
      <c r="J582" s="150">
        <v>1008383.74</v>
      </c>
      <c r="K582" s="150">
        <v>6917512.4564000005</v>
      </c>
      <c r="L582" s="150">
        <v>0</v>
      </c>
      <c r="M582" s="150">
        <v>6917512.4564000005</v>
      </c>
      <c r="N582" s="151" t="s">
        <v>1388</v>
      </c>
    </row>
    <row r="583" spans="1:14" ht="69.95" customHeight="1">
      <c r="A583" s="147" t="s">
        <v>634</v>
      </c>
      <c r="B583" s="148" t="s">
        <v>14347</v>
      </c>
      <c r="C583" s="149">
        <v>42597</v>
      </c>
      <c r="D583" s="147" t="s">
        <v>20</v>
      </c>
      <c r="E583" s="147">
        <v>8132</v>
      </c>
      <c r="F583" s="147"/>
      <c r="G583" s="164" t="s">
        <v>14458</v>
      </c>
      <c r="H583" s="150">
        <v>84122.69</v>
      </c>
      <c r="I583" s="150">
        <v>0</v>
      </c>
      <c r="J583" s="150">
        <v>84122.69</v>
      </c>
      <c r="K583" s="150">
        <v>577081.65340000007</v>
      </c>
      <c r="L583" s="150">
        <v>0</v>
      </c>
      <c r="M583" s="150">
        <v>577081.65340000007</v>
      </c>
      <c r="N583" s="151" t="s">
        <v>1388</v>
      </c>
    </row>
    <row r="584" spans="1:14" ht="69.95" customHeight="1">
      <c r="A584" s="147" t="s">
        <v>634</v>
      </c>
      <c r="B584" s="148" t="s">
        <v>14347</v>
      </c>
      <c r="C584" s="149">
        <v>42597</v>
      </c>
      <c r="D584" s="147" t="s">
        <v>20</v>
      </c>
      <c r="E584" s="147">
        <v>8133</v>
      </c>
      <c r="F584" s="147"/>
      <c r="G584" s="164" t="s">
        <v>14459</v>
      </c>
      <c r="H584" s="150">
        <v>486993.57</v>
      </c>
      <c r="I584" s="150">
        <v>0</v>
      </c>
      <c r="J584" s="150">
        <v>486993.57</v>
      </c>
      <c r="K584" s="150">
        <v>3340775.8902000003</v>
      </c>
      <c r="L584" s="150">
        <v>0</v>
      </c>
      <c r="M584" s="150">
        <v>3340775.8902000003</v>
      </c>
      <c r="N584" s="151" t="s">
        <v>1388</v>
      </c>
    </row>
    <row r="585" spans="1:14" ht="69.95" customHeight="1">
      <c r="A585" s="147" t="s">
        <v>634</v>
      </c>
      <c r="B585" s="148" t="s">
        <v>14347</v>
      </c>
      <c r="C585" s="149">
        <v>42597</v>
      </c>
      <c r="D585" s="147" t="s">
        <v>20</v>
      </c>
      <c r="E585" s="147">
        <v>8134</v>
      </c>
      <c r="F585" s="147"/>
      <c r="G585" s="164" t="s">
        <v>14460</v>
      </c>
      <c r="H585" s="150">
        <v>1292872.83</v>
      </c>
      <c r="I585" s="150">
        <v>0</v>
      </c>
      <c r="J585" s="150">
        <v>1292872.83</v>
      </c>
      <c r="K585" s="150">
        <v>8869107.6138000004</v>
      </c>
      <c r="L585" s="150">
        <v>0</v>
      </c>
      <c r="M585" s="150">
        <v>8869107.6138000004</v>
      </c>
      <c r="N585" s="151" t="s">
        <v>1388</v>
      </c>
    </row>
    <row r="586" spans="1:14" ht="69.95" customHeight="1">
      <c r="A586" s="147" t="s">
        <v>634</v>
      </c>
      <c r="B586" s="148" t="s">
        <v>14347</v>
      </c>
      <c r="C586" s="149">
        <v>42597</v>
      </c>
      <c r="D586" s="147" t="s">
        <v>20</v>
      </c>
      <c r="E586" s="147">
        <v>8136</v>
      </c>
      <c r="F586" s="147"/>
      <c r="G586" s="164" t="s">
        <v>14461</v>
      </c>
      <c r="H586" s="150">
        <v>229134.1</v>
      </c>
      <c r="I586" s="150">
        <v>0</v>
      </c>
      <c r="J586" s="150">
        <v>229134.1</v>
      </c>
      <c r="K586" s="150">
        <v>1571859.9260000002</v>
      </c>
      <c r="L586" s="150">
        <v>0</v>
      </c>
      <c r="M586" s="150">
        <v>1571859.9260000002</v>
      </c>
      <c r="N586" s="151" t="s">
        <v>1388</v>
      </c>
    </row>
    <row r="587" spans="1:14" ht="69.95" customHeight="1">
      <c r="A587" s="147" t="s">
        <v>634</v>
      </c>
      <c r="B587" s="148" t="s">
        <v>14347</v>
      </c>
      <c r="C587" s="149">
        <v>42597</v>
      </c>
      <c r="D587" s="147" t="s">
        <v>20</v>
      </c>
      <c r="E587" s="147">
        <v>8138</v>
      </c>
      <c r="F587" s="147"/>
      <c r="G587" s="164" t="s">
        <v>14462</v>
      </c>
      <c r="H587" s="150">
        <v>433053.66000000003</v>
      </c>
      <c r="I587" s="150">
        <v>0</v>
      </c>
      <c r="J587" s="150">
        <v>433053.66000000003</v>
      </c>
      <c r="K587" s="150">
        <v>2970748.1076000002</v>
      </c>
      <c r="L587" s="150">
        <v>0</v>
      </c>
      <c r="M587" s="150">
        <v>2970748.1076000002</v>
      </c>
      <c r="N587" s="151" t="s">
        <v>1388</v>
      </c>
    </row>
    <row r="588" spans="1:14" ht="69.95" customHeight="1">
      <c r="A588" s="147" t="s">
        <v>634</v>
      </c>
      <c r="B588" s="148" t="s">
        <v>14347</v>
      </c>
      <c r="C588" s="149">
        <v>42597</v>
      </c>
      <c r="D588" s="147" t="s">
        <v>20</v>
      </c>
      <c r="E588" s="147">
        <v>8141</v>
      </c>
      <c r="F588" s="147"/>
      <c r="G588" s="164" t="s">
        <v>14463</v>
      </c>
      <c r="H588" s="150">
        <v>50485.46</v>
      </c>
      <c r="I588" s="150">
        <v>0</v>
      </c>
      <c r="J588" s="150">
        <v>50485.46</v>
      </c>
      <c r="K588" s="150">
        <v>346330.25560000003</v>
      </c>
      <c r="L588" s="150">
        <v>0</v>
      </c>
      <c r="M588" s="150">
        <v>346330.25560000003</v>
      </c>
      <c r="N588" s="151" t="s">
        <v>1388</v>
      </c>
    </row>
    <row r="589" spans="1:14" ht="69.95" customHeight="1">
      <c r="A589" s="147" t="s">
        <v>634</v>
      </c>
      <c r="B589" s="148" t="s">
        <v>14347</v>
      </c>
      <c r="C589" s="149">
        <v>42597</v>
      </c>
      <c r="D589" s="147" t="s">
        <v>20</v>
      </c>
      <c r="E589" s="147">
        <v>8142</v>
      </c>
      <c r="F589" s="147"/>
      <c r="G589" s="164" t="s">
        <v>14464</v>
      </c>
      <c r="H589" s="150">
        <v>17801.59</v>
      </c>
      <c r="I589" s="150">
        <v>0</v>
      </c>
      <c r="J589" s="150">
        <v>17801.59</v>
      </c>
      <c r="K589" s="150">
        <v>122118.90740000001</v>
      </c>
      <c r="L589" s="150">
        <v>0</v>
      </c>
      <c r="M589" s="150">
        <v>122118.90740000001</v>
      </c>
      <c r="N589" s="151" t="s">
        <v>1388</v>
      </c>
    </row>
    <row r="590" spans="1:14" ht="69.95" customHeight="1">
      <c r="A590" s="147" t="s">
        <v>634</v>
      </c>
      <c r="B590" s="148" t="s">
        <v>14347</v>
      </c>
      <c r="C590" s="149">
        <v>42597</v>
      </c>
      <c r="D590" s="147" t="s">
        <v>20</v>
      </c>
      <c r="E590" s="147">
        <v>8143</v>
      </c>
      <c r="F590" s="147"/>
      <c r="G590" s="164" t="s">
        <v>14465</v>
      </c>
      <c r="H590" s="150">
        <v>64876.270000000004</v>
      </c>
      <c r="I590" s="150">
        <v>0</v>
      </c>
      <c r="J590" s="150">
        <v>64876.270000000004</v>
      </c>
      <c r="K590" s="150">
        <v>445051.21220000007</v>
      </c>
      <c r="L590" s="150">
        <v>0</v>
      </c>
      <c r="M590" s="150">
        <v>445051.21220000007</v>
      </c>
      <c r="N590" s="151" t="s">
        <v>1388</v>
      </c>
    </row>
    <row r="591" spans="1:14" ht="69.95" customHeight="1">
      <c r="A591" s="147" t="s">
        <v>634</v>
      </c>
      <c r="B591" s="148" t="s">
        <v>14347</v>
      </c>
      <c r="C591" s="149">
        <v>42597</v>
      </c>
      <c r="D591" s="147" t="s">
        <v>20</v>
      </c>
      <c r="E591" s="147">
        <v>8144</v>
      </c>
      <c r="F591" s="147"/>
      <c r="G591" s="164" t="s">
        <v>14466</v>
      </c>
      <c r="H591" s="150">
        <v>33650.270000000004</v>
      </c>
      <c r="I591" s="150">
        <v>0</v>
      </c>
      <c r="J591" s="150">
        <v>33650.270000000004</v>
      </c>
      <c r="K591" s="150">
        <v>230840.85220000005</v>
      </c>
      <c r="L591" s="150">
        <v>0</v>
      </c>
      <c r="M591" s="150">
        <v>230840.85220000005</v>
      </c>
      <c r="N591" s="151" t="s">
        <v>1388</v>
      </c>
    </row>
    <row r="592" spans="1:14" ht="69.95" customHeight="1">
      <c r="A592" s="147" t="s">
        <v>634</v>
      </c>
      <c r="B592" s="148" t="s">
        <v>14347</v>
      </c>
      <c r="C592" s="149">
        <v>42597</v>
      </c>
      <c r="D592" s="147" t="s">
        <v>20</v>
      </c>
      <c r="E592" s="147">
        <v>8146</v>
      </c>
      <c r="F592" s="147"/>
      <c r="G592" s="164" t="s">
        <v>14468</v>
      </c>
      <c r="H592" s="150">
        <v>36445.26</v>
      </c>
      <c r="I592" s="150">
        <v>0</v>
      </c>
      <c r="J592" s="150">
        <v>36445.26</v>
      </c>
      <c r="K592" s="150">
        <v>250014.48360000004</v>
      </c>
      <c r="L592" s="150">
        <v>0</v>
      </c>
      <c r="M592" s="150">
        <v>250014.48360000004</v>
      </c>
      <c r="N592" s="151" t="s">
        <v>1388</v>
      </c>
    </row>
    <row r="593" spans="1:14" ht="69.95" customHeight="1">
      <c r="A593" s="147" t="s">
        <v>634</v>
      </c>
      <c r="B593" s="148" t="s">
        <v>14347</v>
      </c>
      <c r="C593" s="149">
        <v>42597</v>
      </c>
      <c r="D593" s="147" t="s">
        <v>20</v>
      </c>
      <c r="E593" s="147">
        <v>8147</v>
      </c>
      <c r="F593" s="147"/>
      <c r="G593" s="164" t="s">
        <v>14472</v>
      </c>
      <c r="H593" s="150">
        <v>12645.130000000001</v>
      </c>
      <c r="I593" s="150">
        <v>0</v>
      </c>
      <c r="J593" s="150">
        <v>12645.130000000001</v>
      </c>
      <c r="K593" s="150">
        <v>86745.591800000009</v>
      </c>
      <c r="L593" s="150">
        <v>0</v>
      </c>
      <c r="M593" s="150">
        <v>86745.591800000009</v>
      </c>
      <c r="N593" s="151" t="s">
        <v>1388</v>
      </c>
    </row>
    <row r="594" spans="1:14" ht="69.95" customHeight="1">
      <c r="A594" s="147" t="s">
        <v>634</v>
      </c>
      <c r="B594" s="148" t="s">
        <v>14347</v>
      </c>
      <c r="C594" s="149">
        <v>42597</v>
      </c>
      <c r="D594" s="147" t="s">
        <v>20</v>
      </c>
      <c r="E594" s="147">
        <v>8148</v>
      </c>
      <c r="F594" s="147"/>
      <c r="G594" s="164" t="s">
        <v>14471</v>
      </c>
      <c r="H594" s="150">
        <v>105722.75</v>
      </c>
      <c r="I594" s="150">
        <v>0</v>
      </c>
      <c r="J594" s="150">
        <v>105722.75</v>
      </c>
      <c r="K594" s="150">
        <v>725258.06500000006</v>
      </c>
      <c r="L594" s="150">
        <v>0</v>
      </c>
      <c r="M594" s="150">
        <v>725258.06500000006</v>
      </c>
      <c r="N594" s="151" t="s">
        <v>1388</v>
      </c>
    </row>
    <row r="595" spans="1:14" ht="69.95" customHeight="1">
      <c r="A595" s="147" t="s">
        <v>634</v>
      </c>
      <c r="B595" s="148" t="s">
        <v>14347</v>
      </c>
      <c r="C595" s="149">
        <v>42592</v>
      </c>
      <c r="D595" s="147" t="s">
        <v>20</v>
      </c>
      <c r="E595" s="147">
        <v>8150</v>
      </c>
      <c r="F595" s="147"/>
      <c r="G595" s="164" t="s">
        <v>14437</v>
      </c>
      <c r="H595" s="150">
        <v>168546.55000000002</v>
      </c>
      <c r="I595" s="150">
        <v>0</v>
      </c>
      <c r="J595" s="150">
        <v>168546.55000000002</v>
      </c>
      <c r="K595" s="150">
        <v>1156229.3330000001</v>
      </c>
      <c r="L595" s="150">
        <v>0</v>
      </c>
      <c r="M595" s="150">
        <v>1156229.3330000001</v>
      </c>
      <c r="N595" s="151" t="s">
        <v>1388</v>
      </c>
    </row>
    <row r="596" spans="1:14" ht="69.95" customHeight="1">
      <c r="A596" s="147" t="s">
        <v>634</v>
      </c>
      <c r="B596" s="148" t="s">
        <v>14347</v>
      </c>
      <c r="C596" s="149">
        <v>42591</v>
      </c>
      <c r="D596" s="147" t="s">
        <v>20</v>
      </c>
      <c r="E596" s="147">
        <v>8152</v>
      </c>
      <c r="F596" s="147"/>
      <c r="G596" s="164" t="s">
        <v>14430</v>
      </c>
      <c r="H596" s="150">
        <v>2030434.4</v>
      </c>
      <c r="I596" s="150">
        <v>0</v>
      </c>
      <c r="J596" s="150">
        <v>2030434.4</v>
      </c>
      <c r="K596" s="150">
        <v>13928779.983999999</v>
      </c>
      <c r="L596" s="150">
        <v>0</v>
      </c>
      <c r="M596" s="150">
        <v>13928779.983999999</v>
      </c>
      <c r="N596" s="151" t="s">
        <v>1388</v>
      </c>
    </row>
    <row r="597" spans="1:14" ht="69.95" customHeight="1">
      <c r="A597" s="147" t="s">
        <v>634</v>
      </c>
      <c r="B597" s="148" t="s">
        <v>14347</v>
      </c>
      <c r="C597" s="149">
        <v>42601</v>
      </c>
      <c r="D597" s="147" t="s">
        <v>20</v>
      </c>
      <c r="E597" s="147">
        <v>8153</v>
      </c>
      <c r="F597" s="147"/>
      <c r="G597" s="164" t="s">
        <v>14483</v>
      </c>
      <c r="H597" s="150">
        <v>14875000</v>
      </c>
      <c r="I597" s="150">
        <v>0</v>
      </c>
      <c r="J597" s="150">
        <v>14875000</v>
      </c>
      <c r="K597" s="150">
        <v>102042500</v>
      </c>
      <c r="L597" s="150">
        <v>0</v>
      </c>
      <c r="M597" s="150">
        <v>102042500</v>
      </c>
      <c r="N597" s="151" t="s">
        <v>1388</v>
      </c>
    </row>
    <row r="598" spans="1:14" ht="69.95" customHeight="1">
      <c r="A598" s="147" t="s">
        <v>634</v>
      </c>
      <c r="B598" s="148" t="s">
        <v>14347</v>
      </c>
      <c r="C598" s="149">
        <v>42600</v>
      </c>
      <c r="D598" s="147" t="s">
        <v>20</v>
      </c>
      <c r="E598" s="147">
        <v>8155</v>
      </c>
      <c r="F598" s="147"/>
      <c r="G598" s="164" t="s">
        <v>14482</v>
      </c>
      <c r="H598" s="150">
        <v>81344.400000000009</v>
      </c>
      <c r="I598" s="150">
        <v>0</v>
      </c>
      <c r="J598" s="150">
        <v>81344.400000000009</v>
      </c>
      <c r="K598" s="150">
        <v>558022.58400000003</v>
      </c>
      <c r="L598" s="150">
        <v>0</v>
      </c>
      <c r="M598" s="150">
        <v>558022.58400000003</v>
      </c>
      <c r="N598" s="151" t="s">
        <v>1388</v>
      </c>
    </row>
    <row r="599" spans="1:14" ht="69.95" customHeight="1">
      <c r="A599" s="147" t="s">
        <v>634</v>
      </c>
      <c r="B599" s="148" t="s">
        <v>14347</v>
      </c>
      <c r="C599" s="149">
        <v>42597</v>
      </c>
      <c r="D599" s="147" t="s">
        <v>20</v>
      </c>
      <c r="E599" s="147">
        <v>8156</v>
      </c>
      <c r="F599" s="147"/>
      <c r="G599" s="164" t="s">
        <v>14469</v>
      </c>
      <c r="H599" s="150">
        <v>4660.72</v>
      </c>
      <c r="I599" s="150">
        <v>0</v>
      </c>
      <c r="J599" s="150">
        <v>4660.72</v>
      </c>
      <c r="K599" s="150">
        <v>31972.539200000003</v>
      </c>
      <c r="L599" s="150">
        <v>0</v>
      </c>
      <c r="M599" s="150">
        <v>31972.539200000003</v>
      </c>
      <c r="N599" s="151" t="s">
        <v>1388</v>
      </c>
    </row>
    <row r="600" spans="1:14" ht="69.95" customHeight="1">
      <c r="A600" s="147" t="s">
        <v>634</v>
      </c>
      <c r="B600" s="148" t="s">
        <v>14347</v>
      </c>
      <c r="C600" s="149">
        <v>42597</v>
      </c>
      <c r="D600" s="147" t="s">
        <v>20</v>
      </c>
      <c r="E600" s="147">
        <v>8167</v>
      </c>
      <c r="F600" s="147"/>
      <c r="G600" s="164" t="s">
        <v>14470</v>
      </c>
      <c r="H600" s="150">
        <v>266391.3</v>
      </c>
      <c r="I600" s="150">
        <v>0</v>
      </c>
      <c r="J600" s="150">
        <v>266391.3</v>
      </c>
      <c r="K600" s="150">
        <v>1827444.318</v>
      </c>
      <c r="L600" s="150">
        <v>0</v>
      </c>
      <c r="M600" s="150">
        <v>1827444.318</v>
      </c>
      <c r="N600" s="151" t="s">
        <v>1388</v>
      </c>
    </row>
    <row r="601" spans="1:14" ht="69.95" customHeight="1">
      <c r="A601" s="147" t="s">
        <v>634</v>
      </c>
      <c r="B601" s="148" t="s">
        <v>14347</v>
      </c>
      <c r="C601" s="149">
        <v>42597</v>
      </c>
      <c r="D601" s="147" t="s">
        <v>20</v>
      </c>
      <c r="E601" s="147">
        <v>8170</v>
      </c>
      <c r="F601" s="147"/>
      <c r="G601" s="164" t="s">
        <v>14467</v>
      </c>
      <c r="H601" s="150">
        <v>42058.83</v>
      </c>
      <c r="I601" s="150">
        <v>0</v>
      </c>
      <c r="J601" s="150">
        <v>42058.83</v>
      </c>
      <c r="K601" s="150">
        <v>288523.57380000001</v>
      </c>
      <c r="L601" s="150">
        <v>0</v>
      </c>
      <c r="M601" s="150">
        <v>288523.57380000001</v>
      </c>
      <c r="N601" s="151" t="s">
        <v>1388</v>
      </c>
    </row>
    <row r="602" spans="1:14" ht="69.95" customHeight="1">
      <c r="A602" s="147" t="s">
        <v>634</v>
      </c>
      <c r="B602" s="148" t="s">
        <v>14347</v>
      </c>
      <c r="C602" s="149">
        <v>42597</v>
      </c>
      <c r="D602" s="147" t="s">
        <v>20</v>
      </c>
      <c r="E602" s="147">
        <v>8179</v>
      </c>
      <c r="F602" s="147"/>
      <c r="G602" s="164" t="s">
        <v>14452</v>
      </c>
      <c r="H602" s="150">
        <v>94185.790000000008</v>
      </c>
      <c r="I602" s="150">
        <v>0</v>
      </c>
      <c r="J602" s="150">
        <v>94185.790000000008</v>
      </c>
      <c r="K602" s="150">
        <v>646114.51940000011</v>
      </c>
      <c r="L602" s="150">
        <v>0</v>
      </c>
      <c r="M602" s="150">
        <v>646114.51940000011</v>
      </c>
      <c r="N602" s="151" t="s">
        <v>1388</v>
      </c>
    </row>
    <row r="603" spans="1:14" ht="69.95" customHeight="1">
      <c r="A603" s="147" t="s">
        <v>634</v>
      </c>
      <c r="B603" s="148" t="s">
        <v>14347</v>
      </c>
      <c r="C603" s="149">
        <v>42628</v>
      </c>
      <c r="D603" s="147" t="s">
        <v>20</v>
      </c>
      <c r="E603" s="147">
        <v>8191</v>
      </c>
      <c r="F603" s="147"/>
      <c r="G603" s="164" t="s">
        <v>14542</v>
      </c>
      <c r="H603" s="150">
        <v>101860.97</v>
      </c>
      <c r="I603" s="150">
        <v>0</v>
      </c>
      <c r="J603" s="150">
        <v>101860.97</v>
      </c>
      <c r="K603" s="150">
        <v>698766.25420000008</v>
      </c>
      <c r="L603" s="150">
        <v>0</v>
      </c>
      <c r="M603" s="150">
        <v>698766.25420000008</v>
      </c>
      <c r="N603" s="151" t="s">
        <v>1388</v>
      </c>
    </row>
    <row r="604" spans="1:14" ht="69.95" customHeight="1">
      <c r="A604" s="147" t="s">
        <v>634</v>
      </c>
      <c r="B604" s="148" t="s">
        <v>14347</v>
      </c>
      <c r="C604" s="149">
        <v>42628</v>
      </c>
      <c r="D604" s="147" t="s">
        <v>20</v>
      </c>
      <c r="E604" s="147">
        <v>8192</v>
      </c>
      <c r="F604" s="147"/>
      <c r="G604" s="164" t="s">
        <v>14540</v>
      </c>
      <c r="H604" s="150">
        <v>757290.72</v>
      </c>
      <c r="I604" s="150">
        <v>0</v>
      </c>
      <c r="J604" s="150">
        <v>757290.72</v>
      </c>
      <c r="K604" s="150">
        <v>5195014.3392000003</v>
      </c>
      <c r="L604" s="150">
        <v>0</v>
      </c>
      <c r="M604" s="150">
        <v>5195014.3392000003</v>
      </c>
      <c r="N604" s="151" t="s">
        <v>1388</v>
      </c>
    </row>
    <row r="605" spans="1:14" ht="69.95" customHeight="1">
      <c r="A605" s="147" t="s">
        <v>634</v>
      </c>
      <c r="B605" s="148" t="s">
        <v>14347</v>
      </c>
      <c r="C605" s="149">
        <v>42604</v>
      </c>
      <c r="D605" s="147" t="s">
        <v>20</v>
      </c>
      <c r="E605" s="147">
        <v>8194</v>
      </c>
      <c r="F605" s="147"/>
      <c r="G605" s="164" t="s">
        <v>14489</v>
      </c>
      <c r="H605" s="150">
        <v>12422.69</v>
      </c>
      <c r="I605" s="150">
        <v>0</v>
      </c>
      <c r="J605" s="150">
        <v>12422.69</v>
      </c>
      <c r="K605" s="150">
        <v>85219.65340000001</v>
      </c>
      <c r="L605" s="150">
        <v>0</v>
      </c>
      <c r="M605" s="150">
        <v>85219.65340000001</v>
      </c>
      <c r="N605" s="151" t="s">
        <v>1388</v>
      </c>
    </row>
    <row r="606" spans="1:14" ht="69.95" customHeight="1">
      <c r="A606" s="147" t="s">
        <v>634</v>
      </c>
      <c r="B606" s="148" t="s">
        <v>14347</v>
      </c>
      <c r="C606" s="149">
        <v>42590</v>
      </c>
      <c r="D606" s="147" t="s">
        <v>20</v>
      </c>
      <c r="E606" s="147">
        <v>8195</v>
      </c>
      <c r="F606" s="147"/>
      <c r="G606" s="164" t="s">
        <v>14429</v>
      </c>
      <c r="H606" s="150">
        <v>353578.73</v>
      </c>
      <c r="I606" s="150">
        <v>0</v>
      </c>
      <c r="J606" s="150">
        <v>353578.73</v>
      </c>
      <c r="K606" s="150">
        <v>2425550.0877999999</v>
      </c>
      <c r="L606" s="150">
        <v>0</v>
      </c>
      <c r="M606" s="150">
        <v>2425550.0877999999</v>
      </c>
      <c r="N606" s="151" t="s">
        <v>1388</v>
      </c>
    </row>
    <row r="607" spans="1:14" ht="69.95" customHeight="1">
      <c r="A607" s="147" t="s">
        <v>634</v>
      </c>
      <c r="B607" s="148" t="s">
        <v>14347</v>
      </c>
      <c r="C607" s="149">
        <v>42633</v>
      </c>
      <c r="D607" s="147" t="s">
        <v>20</v>
      </c>
      <c r="E607" s="147">
        <v>8197</v>
      </c>
      <c r="F607" s="147"/>
      <c r="G607" s="164" t="s">
        <v>14558</v>
      </c>
      <c r="H607" s="150">
        <v>1328226.6200000001</v>
      </c>
      <c r="I607" s="150">
        <v>0</v>
      </c>
      <c r="J607" s="150">
        <v>1328226.6200000001</v>
      </c>
      <c r="K607" s="150">
        <v>9111634.6132000014</v>
      </c>
      <c r="L607" s="150">
        <v>0</v>
      </c>
      <c r="M607" s="150">
        <v>9111634.6132000014</v>
      </c>
      <c r="N607" s="151" t="s">
        <v>1388</v>
      </c>
    </row>
    <row r="608" spans="1:14" ht="69.95" customHeight="1">
      <c r="A608" s="147" t="s">
        <v>634</v>
      </c>
      <c r="B608" s="148" t="s">
        <v>14347</v>
      </c>
      <c r="C608" s="149">
        <v>42633</v>
      </c>
      <c r="D608" s="147" t="s">
        <v>20</v>
      </c>
      <c r="E608" s="147">
        <v>8198</v>
      </c>
      <c r="F608" s="147"/>
      <c r="G608" s="164" t="s">
        <v>14559</v>
      </c>
      <c r="H608" s="150">
        <v>19606.560000000001</v>
      </c>
      <c r="I608" s="150">
        <v>0</v>
      </c>
      <c r="J608" s="150">
        <v>19606.560000000001</v>
      </c>
      <c r="K608" s="150">
        <v>134501.00160000002</v>
      </c>
      <c r="L608" s="150">
        <v>0</v>
      </c>
      <c r="M608" s="150">
        <v>134501.00160000002</v>
      </c>
      <c r="N608" s="151" t="s">
        <v>1388</v>
      </c>
    </row>
    <row r="609" spans="1:14" ht="69.95" customHeight="1">
      <c r="A609" s="147" t="s">
        <v>634</v>
      </c>
      <c r="B609" s="148" t="s">
        <v>14347</v>
      </c>
      <c r="C609" s="149">
        <v>42634</v>
      </c>
      <c r="D609" s="147" t="s">
        <v>20</v>
      </c>
      <c r="E609" s="147">
        <v>8200</v>
      </c>
      <c r="F609" s="147"/>
      <c r="G609" s="164" t="s">
        <v>14563</v>
      </c>
      <c r="H609" s="150">
        <v>1815.77</v>
      </c>
      <c r="I609" s="150">
        <v>0</v>
      </c>
      <c r="J609" s="150">
        <v>1815.77</v>
      </c>
      <c r="K609" s="150">
        <v>12456.182200000001</v>
      </c>
      <c r="L609" s="150">
        <v>0</v>
      </c>
      <c r="M609" s="150">
        <v>12456.182200000001</v>
      </c>
      <c r="N609" s="151" t="s">
        <v>1388</v>
      </c>
    </row>
    <row r="610" spans="1:14" ht="69.95" customHeight="1">
      <c r="A610" s="147" t="s">
        <v>634</v>
      </c>
      <c r="B610" s="148" t="s">
        <v>14347</v>
      </c>
      <c r="C610" s="149">
        <v>42634</v>
      </c>
      <c r="D610" s="147" t="s">
        <v>20</v>
      </c>
      <c r="E610" s="147">
        <v>8202</v>
      </c>
      <c r="F610" s="147"/>
      <c r="G610" s="164" t="s">
        <v>14572</v>
      </c>
      <c r="H610" s="150">
        <v>3363.4500000000003</v>
      </c>
      <c r="I610" s="150">
        <v>0</v>
      </c>
      <c r="J610" s="150">
        <v>3363.4500000000003</v>
      </c>
      <c r="K610" s="150">
        <v>23073.267000000003</v>
      </c>
      <c r="L610" s="150">
        <v>0</v>
      </c>
      <c r="M610" s="150">
        <v>23073.267000000003</v>
      </c>
      <c r="N610" s="151" t="s">
        <v>1388</v>
      </c>
    </row>
    <row r="611" spans="1:14" ht="69.95" customHeight="1">
      <c r="A611" s="147" t="s">
        <v>634</v>
      </c>
      <c r="B611" s="148" t="s">
        <v>14347</v>
      </c>
      <c r="C611" s="149">
        <v>42639</v>
      </c>
      <c r="D611" s="147" t="s">
        <v>20</v>
      </c>
      <c r="E611" s="147">
        <v>8203</v>
      </c>
      <c r="F611" s="147"/>
      <c r="G611" s="164" t="s">
        <v>14588</v>
      </c>
      <c r="H611" s="150">
        <v>25191.24</v>
      </c>
      <c r="I611" s="150">
        <v>0</v>
      </c>
      <c r="J611" s="150">
        <v>25191.24</v>
      </c>
      <c r="K611" s="150">
        <v>172811.90640000001</v>
      </c>
      <c r="L611" s="150">
        <v>0</v>
      </c>
      <c r="M611" s="150">
        <v>172811.90640000001</v>
      </c>
      <c r="N611" s="151" t="s">
        <v>1388</v>
      </c>
    </row>
    <row r="612" spans="1:14" ht="69.95" customHeight="1">
      <c r="A612" s="147" t="s">
        <v>634</v>
      </c>
      <c r="B612" s="148" t="s">
        <v>14347</v>
      </c>
      <c r="C612" s="149">
        <v>42605</v>
      </c>
      <c r="D612" s="147" t="s">
        <v>20</v>
      </c>
      <c r="E612" s="147">
        <v>8211</v>
      </c>
      <c r="F612" s="147"/>
      <c r="G612" s="164" t="s">
        <v>14490</v>
      </c>
      <c r="H612" s="150">
        <v>10698.08</v>
      </c>
      <c r="I612" s="150">
        <v>0</v>
      </c>
      <c r="J612" s="150">
        <v>10698.08</v>
      </c>
      <c r="K612" s="150">
        <v>73388.828800000003</v>
      </c>
      <c r="L612" s="150">
        <v>0</v>
      </c>
      <c r="M612" s="150">
        <v>73388.828800000003</v>
      </c>
      <c r="N612" s="151" t="s">
        <v>1388</v>
      </c>
    </row>
    <row r="613" spans="1:14" ht="69.95" customHeight="1">
      <c r="A613" s="147" t="s">
        <v>634</v>
      </c>
      <c r="B613" s="148" t="s">
        <v>14347</v>
      </c>
      <c r="C613" s="149">
        <v>42628</v>
      </c>
      <c r="D613" s="147" t="s">
        <v>20</v>
      </c>
      <c r="E613" s="147">
        <v>8212</v>
      </c>
      <c r="F613" s="147"/>
      <c r="G613" s="164" t="s">
        <v>14536</v>
      </c>
      <c r="H613" s="150">
        <v>4050.56</v>
      </c>
      <c r="I613" s="150">
        <v>0</v>
      </c>
      <c r="J613" s="150">
        <v>4050.56</v>
      </c>
      <c r="K613" s="150">
        <v>27786.8416</v>
      </c>
      <c r="L613" s="150">
        <v>0</v>
      </c>
      <c r="M613" s="150">
        <v>27786.8416</v>
      </c>
      <c r="N613" s="151" t="s">
        <v>1388</v>
      </c>
    </row>
    <row r="614" spans="1:14" ht="69.95" customHeight="1">
      <c r="A614" s="147" t="s">
        <v>634</v>
      </c>
      <c r="B614" s="148" t="s">
        <v>14347</v>
      </c>
      <c r="C614" s="149">
        <v>42619</v>
      </c>
      <c r="D614" s="147" t="s">
        <v>20</v>
      </c>
      <c r="E614" s="147">
        <v>8214</v>
      </c>
      <c r="F614" s="147"/>
      <c r="G614" s="164" t="s">
        <v>14518</v>
      </c>
      <c r="H614" s="150">
        <v>1928764.58</v>
      </c>
      <c r="I614" s="150">
        <v>0</v>
      </c>
      <c r="J614" s="150">
        <v>1928764.58</v>
      </c>
      <c r="K614" s="150">
        <v>13231325.018800002</v>
      </c>
      <c r="L614" s="150">
        <v>0</v>
      </c>
      <c r="M614" s="150">
        <v>13231325.018800002</v>
      </c>
      <c r="N614" s="151" t="s">
        <v>1388</v>
      </c>
    </row>
    <row r="615" spans="1:14" ht="69.95" customHeight="1">
      <c r="A615" s="147" t="s">
        <v>634</v>
      </c>
      <c r="B615" s="148" t="s">
        <v>14347</v>
      </c>
      <c r="C615" s="149">
        <v>42634</v>
      </c>
      <c r="D615" s="147" t="s">
        <v>20</v>
      </c>
      <c r="E615" s="147">
        <v>8215</v>
      </c>
      <c r="F615" s="147"/>
      <c r="G615" s="164" t="s">
        <v>14569</v>
      </c>
      <c r="H615" s="150">
        <v>894756.25</v>
      </c>
      <c r="I615" s="150">
        <v>0</v>
      </c>
      <c r="J615" s="150">
        <v>894756.25</v>
      </c>
      <c r="K615" s="150">
        <v>6138027.875</v>
      </c>
      <c r="L615" s="150">
        <v>0</v>
      </c>
      <c r="M615" s="150">
        <v>6138027.875</v>
      </c>
      <c r="N615" s="151" t="s">
        <v>1388</v>
      </c>
    </row>
    <row r="616" spans="1:14" ht="69.95" customHeight="1">
      <c r="A616" s="147" t="s">
        <v>634</v>
      </c>
      <c r="B616" s="148" t="s">
        <v>14347</v>
      </c>
      <c r="C616" s="149">
        <v>42634</v>
      </c>
      <c r="D616" s="147" t="s">
        <v>20</v>
      </c>
      <c r="E616" s="147">
        <v>8216</v>
      </c>
      <c r="F616" s="147"/>
      <c r="G616" s="164" t="s">
        <v>14570</v>
      </c>
      <c r="H616" s="150">
        <v>3020994.74</v>
      </c>
      <c r="I616" s="150">
        <v>0</v>
      </c>
      <c r="J616" s="150">
        <v>3020994.74</v>
      </c>
      <c r="K616" s="150">
        <v>20724023.916400004</v>
      </c>
      <c r="L616" s="150">
        <v>0</v>
      </c>
      <c r="M616" s="150">
        <v>20724023.916400004</v>
      </c>
      <c r="N616" s="151" t="s">
        <v>1388</v>
      </c>
    </row>
    <row r="617" spans="1:14" ht="69.95" customHeight="1">
      <c r="A617" s="147" t="s">
        <v>634</v>
      </c>
      <c r="B617" s="148" t="s">
        <v>14347</v>
      </c>
      <c r="C617" s="149">
        <v>42636</v>
      </c>
      <c r="D617" s="147" t="s">
        <v>20</v>
      </c>
      <c r="E617" s="147">
        <v>8221</v>
      </c>
      <c r="F617" s="147"/>
      <c r="G617" s="164" t="s">
        <v>14580</v>
      </c>
      <c r="H617" s="150">
        <v>1405104.32</v>
      </c>
      <c r="I617" s="150">
        <v>0</v>
      </c>
      <c r="J617" s="150">
        <v>1405104.32</v>
      </c>
      <c r="K617" s="150">
        <v>9639015.6352000013</v>
      </c>
      <c r="L617" s="150">
        <v>0</v>
      </c>
      <c r="M617" s="150">
        <v>9639015.6352000013</v>
      </c>
      <c r="N617" s="151" t="s">
        <v>1388</v>
      </c>
    </row>
    <row r="618" spans="1:14" ht="69.95" customHeight="1">
      <c r="A618" s="147" t="s">
        <v>634</v>
      </c>
      <c r="B618" s="148" t="s">
        <v>14347</v>
      </c>
      <c r="C618" s="149">
        <v>42643</v>
      </c>
      <c r="D618" s="147" t="s">
        <v>20</v>
      </c>
      <c r="E618" s="147">
        <v>8222</v>
      </c>
      <c r="F618" s="147"/>
      <c r="G618" s="164" t="s">
        <v>14616</v>
      </c>
      <c r="H618" s="150">
        <v>37198.239999999998</v>
      </c>
      <c r="I618" s="150">
        <v>0</v>
      </c>
      <c r="J618" s="150">
        <v>37198.239999999998</v>
      </c>
      <c r="K618" s="150">
        <v>255179.9264</v>
      </c>
      <c r="L618" s="150">
        <v>0</v>
      </c>
      <c r="M618" s="150">
        <v>255179.9264</v>
      </c>
      <c r="N618" s="151" t="s">
        <v>1388</v>
      </c>
    </row>
    <row r="619" spans="1:14" ht="69.95" customHeight="1">
      <c r="A619" s="147" t="s">
        <v>634</v>
      </c>
      <c r="B619" s="148" t="s">
        <v>14347</v>
      </c>
      <c r="C619" s="149">
        <v>42640</v>
      </c>
      <c r="D619" s="147" t="s">
        <v>20</v>
      </c>
      <c r="E619" s="147">
        <v>8224</v>
      </c>
      <c r="F619" s="147"/>
      <c r="G619" s="164" t="s">
        <v>14601</v>
      </c>
      <c r="H619" s="150">
        <v>5317542.25</v>
      </c>
      <c r="I619" s="150">
        <v>0</v>
      </c>
      <c r="J619" s="150">
        <v>5317542.25</v>
      </c>
      <c r="K619" s="150">
        <v>36478339.835000001</v>
      </c>
      <c r="L619" s="150">
        <v>0</v>
      </c>
      <c r="M619" s="150">
        <v>36478339.835000001</v>
      </c>
      <c r="N619" s="151" t="s">
        <v>1388</v>
      </c>
    </row>
    <row r="620" spans="1:14" ht="69.95" customHeight="1">
      <c r="A620" s="147" t="s">
        <v>634</v>
      </c>
      <c r="B620" s="148" t="s">
        <v>14347</v>
      </c>
      <c r="C620" s="149">
        <v>42640</v>
      </c>
      <c r="D620" s="147" t="s">
        <v>20</v>
      </c>
      <c r="E620" s="147">
        <v>8225</v>
      </c>
      <c r="F620" s="147"/>
      <c r="G620" s="164" t="s">
        <v>14600</v>
      </c>
      <c r="H620" s="150">
        <v>3262163.07</v>
      </c>
      <c r="I620" s="150">
        <v>0</v>
      </c>
      <c r="J620" s="150">
        <v>3262163.07</v>
      </c>
      <c r="K620" s="150">
        <v>22378438.6602</v>
      </c>
      <c r="L620" s="150">
        <v>0</v>
      </c>
      <c r="M620" s="150">
        <v>22378438.6602</v>
      </c>
      <c r="N620" s="151" t="s">
        <v>1388</v>
      </c>
    </row>
    <row r="621" spans="1:14" ht="69.95" customHeight="1">
      <c r="A621" s="147" t="s">
        <v>634</v>
      </c>
      <c r="B621" s="148" t="s">
        <v>14347</v>
      </c>
      <c r="C621" s="149">
        <v>42628</v>
      </c>
      <c r="D621" s="147" t="s">
        <v>20</v>
      </c>
      <c r="E621" s="147">
        <v>8231</v>
      </c>
      <c r="F621" s="147"/>
      <c r="G621" s="164" t="s">
        <v>14541</v>
      </c>
      <c r="H621" s="150">
        <v>272153.38</v>
      </c>
      <c r="I621" s="150">
        <v>0</v>
      </c>
      <c r="J621" s="150">
        <v>272153.38</v>
      </c>
      <c r="K621" s="150">
        <v>1866972.1868</v>
      </c>
      <c r="L621" s="150">
        <v>0</v>
      </c>
      <c r="M621" s="150">
        <v>1866972.1868</v>
      </c>
      <c r="N621" s="151" t="s">
        <v>1388</v>
      </c>
    </row>
    <row r="622" spans="1:14" ht="69.95" customHeight="1">
      <c r="A622" s="147" t="s">
        <v>634</v>
      </c>
      <c r="B622" s="148" t="s">
        <v>14347</v>
      </c>
      <c r="C622" s="149">
        <v>42619</v>
      </c>
      <c r="D622" s="147" t="s">
        <v>20</v>
      </c>
      <c r="E622" s="147">
        <v>8233</v>
      </c>
      <c r="F622" s="147"/>
      <c r="G622" s="164" t="s">
        <v>14517</v>
      </c>
      <c r="H622" s="150">
        <v>1436428.28</v>
      </c>
      <c r="I622" s="150">
        <v>0</v>
      </c>
      <c r="J622" s="150">
        <v>1436428.28</v>
      </c>
      <c r="K622" s="150">
        <v>9853898.0008000005</v>
      </c>
      <c r="L622" s="150">
        <v>0</v>
      </c>
      <c r="M622" s="150">
        <v>9853898.0008000005</v>
      </c>
      <c r="N622" s="151" t="s">
        <v>1388</v>
      </c>
    </row>
    <row r="623" spans="1:14" ht="69.95" customHeight="1">
      <c r="A623" s="147" t="s">
        <v>634</v>
      </c>
      <c r="B623" s="148" t="s">
        <v>14347</v>
      </c>
      <c r="C623" s="149">
        <v>42639</v>
      </c>
      <c r="D623" s="147" t="s">
        <v>20</v>
      </c>
      <c r="E623" s="147">
        <v>8235</v>
      </c>
      <c r="F623" s="147"/>
      <c r="G623" s="164" t="s">
        <v>14587</v>
      </c>
      <c r="H623" s="150">
        <v>36181.25</v>
      </c>
      <c r="I623" s="150">
        <v>0</v>
      </c>
      <c r="J623" s="150">
        <v>36181.25</v>
      </c>
      <c r="K623" s="150">
        <v>248203.375</v>
      </c>
      <c r="L623" s="150">
        <v>0</v>
      </c>
      <c r="M623" s="150">
        <v>248203.375</v>
      </c>
      <c r="N623" s="151" t="s">
        <v>1388</v>
      </c>
    </row>
    <row r="624" spans="1:14" ht="69.95" customHeight="1">
      <c r="A624" s="147" t="s">
        <v>634</v>
      </c>
      <c r="B624" s="148" t="s">
        <v>14347</v>
      </c>
      <c r="C624" s="149">
        <v>42619</v>
      </c>
      <c r="D624" s="147" t="s">
        <v>20</v>
      </c>
      <c r="E624" s="147">
        <v>8236</v>
      </c>
      <c r="F624" s="147"/>
      <c r="G624" s="164" t="s">
        <v>14516</v>
      </c>
      <c r="H624" s="150">
        <v>74666.66</v>
      </c>
      <c r="I624" s="150">
        <v>0</v>
      </c>
      <c r="J624" s="150">
        <v>74666.66</v>
      </c>
      <c r="K624" s="150">
        <v>512213.28760000004</v>
      </c>
      <c r="L624" s="150">
        <v>0</v>
      </c>
      <c r="M624" s="150">
        <v>512213.28760000004</v>
      </c>
      <c r="N624" s="151" t="s">
        <v>1388</v>
      </c>
    </row>
    <row r="625" spans="1:14" ht="69.95" customHeight="1">
      <c r="A625" s="147" t="s">
        <v>634</v>
      </c>
      <c r="B625" s="148" t="s">
        <v>14347</v>
      </c>
      <c r="C625" s="149">
        <v>42611</v>
      </c>
      <c r="D625" s="147" t="s">
        <v>20</v>
      </c>
      <c r="E625" s="147">
        <v>8237</v>
      </c>
      <c r="F625" s="147"/>
      <c r="G625" s="164" t="s">
        <v>14507</v>
      </c>
      <c r="H625" s="150">
        <v>1491.8</v>
      </c>
      <c r="I625" s="150">
        <v>0</v>
      </c>
      <c r="J625" s="150">
        <v>1491.8</v>
      </c>
      <c r="K625" s="150">
        <v>10233.748</v>
      </c>
      <c r="L625" s="150">
        <v>0</v>
      </c>
      <c r="M625" s="150">
        <v>10233.748</v>
      </c>
      <c r="N625" s="151" t="s">
        <v>1388</v>
      </c>
    </row>
    <row r="626" spans="1:14" ht="69.95" customHeight="1">
      <c r="A626" s="147" t="s">
        <v>634</v>
      </c>
      <c r="B626" s="148" t="s">
        <v>14347</v>
      </c>
      <c r="C626" s="149">
        <v>42614</v>
      </c>
      <c r="D626" s="147" t="s">
        <v>20</v>
      </c>
      <c r="E626" s="147">
        <v>8241</v>
      </c>
      <c r="F626" s="147"/>
      <c r="G626" s="164" t="s">
        <v>14514</v>
      </c>
      <c r="H626" s="150">
        <v>597341.45000000007</v>
      </c>
      <c r="I626" s="150">
        <v>0</v>
      </c>
      <c r="J626" s="150">
        <v>597341.45000000007</v>
      </c>
      <c r="K626" s="150">
        <v>4097762.3470000005</v>
      </c>
      <c r="L626" s="150">
        <v>0</v>
      </c>
      <c r="M626" s="150">
        <v>4097762.3470000005</v>
      </c>
      <c r="N626" s="151" t="s">
        <v>1388</v>
      </c>
    </row>
    <row r="627" spans="1:14" ht="69.95" customHeight="1">
      <c r="A627" s="147" t="s">
        <v>634</v>
      </c>
      <c r="B627" s="148" t="s">
        <v>14347</v>
      </c>
      <c r="C627" s="149">
        <v>42614</v>
      </c>
      <c r="D627" s="147" t="s">
        <v>20</v>
      </c>
      <c r="E627" s="147">
        <v>8242</v>
      </c>
      <c r="F627" s="147"/>
      <c r="G627" s="164" t="s">
        <v>14515</v>
      </c>
      <c r="H627" s="150">
        <v>7438.13</v>
      </c>
      <c r="I627" s="150">
        <v>0</v>
      </c>
      <c r="J627" s="150">
        <v>7438.13</v>
      </c>
      <c r="K627" s="150">
        <v>51025.571800000005</v>
      </c>
      <c r="L627" s="150">
        <v>0</v>
      </c>
      <c r="M627" s="150">
        <v>51025.571800000005</v>
      </c>
      <c r="N627" s="151" t="s">
        <v>1388</v>
      </c>
    </row>
    <row r="628" spans="1:14" ht="69.95" customHeight="1">
      <c r="A628" s="147" t="s">
        <v>634</v>
      </c>
      <c r="B628" s="148" t="s">
        <v>14347</v>
      </c>
      <c r="C628" s="149">
        <v>42625</v>
      </c>
      <c r="D628" s="147" t="s">
        <v>20</v>
      </c>
      <c r="E628" s="147">
        <v>8243</v>
      </c>
      <c r="F628" s="147"/>
      <c r="G628" s="164" t="s">
        <v>14524</v>
      </c>
      <c r="H628" s="150">
        <v>6965.06</v>
      </c>
      <c r="I628" s="150">
        <v>0</v>
      </c>
      <c r="J628" s="150">
        <v>6965.06</v>
      </c>
      <c r="K628" s="150">
        <v>47780.311600000008</v>
      </c>
      <c r="L628" s="150">
        <v>0</v>
      </c>
      <c r="M628" s="150">
        <v>47780.311600000008</v>
      </c>
      <c r="N628" s="151" t="s">
        <v>1388</v>
      </c>
    </row>
    <row r="629" spans="1:14" ht="69.95" customHeight="1">
      <c r="A629" s="147" t="s">
        <v>634</v>
      </c>
      <c r="B629" s="148" t="s">
        <v>14347</v>
      </c>
      <c r="C629" s="149">
        <v>42636</v>
      </c>
      <c r="D629" s="147" t="s">
        <v>20</v>
      </c>
      <c r="E629" s="147">
        <v>8244</v>
      </c>
      <c r="F629" s="147"/>
      <c r="G629" s="164" t="s">
        <v>14581</v>
      </c>
      <c r="H629" s="150">
        <v>65129.919999999998</v>
      </c>
      <c r="I629" s="150">
        <v>0</v>
      </c>
      <c r="J629" s="150">
        <v>65129.919999999998</v>
      </c>
      <c r="K629" s="150">
        <v>446791.2512</v>
      </c>
      <c r="L629" s="150">
        <v>0</v>
      </c>
      <c r="M629" s="150">
        <v>446791.2512</v>
      </c>
      <c r="N629" s="151" t="s">
        <v>1388</v>
      </c>
    </row>
    <row r="630" spans="1:14" ht="69.95" customHeight="1">
      <c r="A630" s="147" t="s">
        <v>634</v>
      </c>
      <c r="B630" s="148" t="s">
        <v>14347</v>
      </c>
      <c r="C630" s="149">
        <v>42639</v>
      </c>
      <c r="D630" s="147" t="s">
        <v>20</v>
      </c>
      <c r="E630" s="147">
        <v>8245</v>
      </c>
      <c r="F630" s="147"/>
      <c r="G630" s="164" t="s">
        <v>14589</v>
      </c>
      <c r="H630" s="150">
        <v>25133.34</v>
      </c>
      <c r="I630" s="150">
        <v>0</v>
      </c>
      <c r="J630" s="150">
        <v>25133.34</v>
      </c>
      <c r="K630" s="150">
        <v>172414.71240000002</v>
      </c>
      <c r="L630" s="150">
        <v>0</v>
      </c>
      <c r="M630" s="150">
        <v>172414.71240000002</v>
      </c>
      <c r="N630" s="151" t="s">
        <v>1388</v>
      </c>
    </row>
    <row r="631" spans="1:14" ht="69.95" customHeight="1">
      <c r="A631" s="147" t="s">
        <v>634</v>
      </c>
      <c r="B631" s="148" t="s">
        <v>14347</v>
      </c>
      <c r="C631" s="149">
        <v>42640</v>
      </c>
      <c r="D631" s="147" t="s">
        <v>20</v>
      </c>
      <c r="E631" s="147">
        <v>8247</v>
      </c>
      <c r="F631" s="147"/>
      <c r="G631" s="164" t="s">
        <v>14603</v>
      </c>
      <c r="H631" s="150">
        <v>5754</v>
      </c>
      <c r="I631" s="150">
        <v>0</v>
      </c>
      <c r="J631" s="150">
        <v>5754</v>
      </c>
      <c r="K631" s="150">
        <v>39472.44</v>
      </c>
      <c r="L631" s="150">
        <v>0</v>
      </c>
      <c r="M631" s="150">
        <v>39472.44</v>
      </c>
      <c r="N631" s="151" t="s">
        <v>1388</v>
      </c>
    </row>
    <row r="632" spans="1:14" ht="69.95" customHeight="1">
      <c r="A632" s="147" t="s">
        <v>634</v>
      </c>
      <c r="B632" s="148" t="s">
        <v>14347</v>
      </c>
      <c r="C632" s="149">
        <v>42632</v>
      </c>
      <c r="D632" s="147" t="s">
        <v>20</v>
      </c>
      <c r="E632" s="147">
        <v>8251</v>
      </c>
      <c r="F632" s="147"/>
      <c r="G632" s="164" t="s">
        <v>14555</v>
      </c>
      <c r="H632" s="150">
        <v>5900.13</v>
      </c>
      <c r="I632" s="150">
        <v>0</v>
      </c>
      <c r="J632" s="150">
        <v>5900.13</v>
      </c>
      <c r="K632" s="150">
        <v>40474.891800000005</v>
      </c>
      <c r="L632" s="150">
        <v>0</v>
      </c>
      <c r="M632" s="150">
        <v>40474.891800000005</v>
      </c>
      <c r="N632" s="151" t="s">
        <v>1388</v>
      </c>
    </row>
    <row r="633" spans="1:14" ht="69.95" customHeight="1">
      <c r="A633" s="147" t="s">
        <v>634</v>
      </c>
      <c r="B633" s="148" t="s">
        <v>14347</v>
      </c>
      <c r="C633" s="149">
        <v>42640</v>
      </c>
      <c r="D633" s="147" t="s">
        <v>20</v>
      </c>
      <c r="E633" s="147">
        <v>8253</v>
      </c>
      <c r="F633" s="147"/>
      <c r="G633" s="164" t="s">
        <v>14592</v>
      </c>
      <c r="H633" s="150">
        <v>3770.4900000000002</v>
      </c>
      <c r="I633" s="150">
        <v>0</v>
      </c>
      <c r="J633" s="150">
        <v>3770.4900000000002</v>
      </c>
      <c r="K633" s="150">
        <v>25865.561400000002</v>
      </c>
      <c r="L633" s="150">
        <v>0</v>
      </c>
      <c r="M633" s="150">
        <v>25865.561400000002</v>
      </c>
      <c r="N633" s="151" t="s">
        <v>1388</v>
      </c>
    </row>
    <row r="634" spans="1:14" ht="69.95" customHeight="1">
      <c r="A634" s="147" t="s">
        <v>634</v>
      </c>
      <c r="B634" s="148" t="s">
        <v>14347</v>
      </c>
      <c r="C634" s="149">
        <v>42625</v>
      </c>
      <c r="D634" s="147" t="s">
        <v>20</v>
      </c>
      <c r="E634" s="147">
        <v>8254</v>
      </c>
      <c r="F634" s="147"/>
      <c r="G634" s="164" t="s">
        <v>14526</v>
      </c>
      <c r="H634" s="150">
        <v>156311.65</v>
      </c>
      <c r="I634" s="150">
        <v>0</v>
      </c>
      <c r="J634" s="150">
        <v>156311.65</v>
      </c>
      <c r="K634" s="150">
        <v>1072297.919</v>
      </c>
      <c r="L634" s="150">
        <v>0</v>
      </c>
      <c r="M634" s="150">
        <v>1072297.919</v>
      </c>
      <c r="N634" s="151" t="s">
        <v>1388</v>
      </c>
    </row>
    <row r="635" spans="1:14" ht="69.95" customHeight="1">
      <c r="A635" s="147" t="s">
        <v>634</v>
      </c>
      <c r="B635" s="148" t="s">
        <v>14347</v>
      </c>
      <c r="C635" s="149">
        <v>42632</v>
      </c>
      <c r="D635" s="147" t="s">
        <v>20</v>
      </c>
      <c r="E635" s="147">
        <v>8255</v>
      </c>
      <c r="F635" s="147"/>
      <c r="G635" s="164" t="s">
        <v>14554</v>
      </c>
      <c r="H635" s="150">
        <v>231564.66</v>
      </c>
      <c r="I635" s="150">
        <v>0</v>
      </c>
      <c r="J635" s="150">
        <v>231564.66</v>
      </c>
      <c r="K635" s="150">
        <v>1588533.5676000002</v>
      </c>
      <c r="L635" s="150">
        <v>0</v>
      </c>
      <c r="M635" s="150">
        <v>1588533.5676000002</v>
      </c>
      <c r="N635" s="151" t="s">
        <v>1388</v>
      </c>
    </row>
    <row r="636" spans="1:14" ht="69.95" customHeight="1">
      <c r="A636" s="147" t="s">
        <v>634</v>
      </c>
      <c r="B636" s="148" t="s">
        <v>14347</v>
      </c>
      <c r="C636" s="149">
        <v>42635</v>
      </c>
      <c r="D636" s="147" t="s">
        <v>20</v>
      </c>
      <c r="E636" s="147">
        <v>8256</v>
      </c>
      <c r="F636" s="147"/>
      <c r="G636" s="164" t="s">
        <v>14576</v>
      </c>
      <c r="H636" s="150">
        <v>5042.82</v>
      </c>
      <c r="I636" s="150">
        <v>0</v>
      </c>
      <c r="J636" s="150">
        <v>5042.82</v>
      </c>
      <c r="K636" s="150">
        <v>34593.745199999998</v>
      </c>
      <c r="L636" s="150">
        <v>0</v>
      </c>
      <c r="M636" s="150">
        <v>34593.745199999998</v>
      </c>
      <c r="N636" s="151" t="s">
        <v>1388</v>
      </c>
    </row>
    <row r="637" spans="1:14" ht="69.95" customHeight="1">
      <c r="A637" s="147" t="s">
        <v>634</v>
      </c>
      <c r="B637" s="148" t="s">
        <v>14347</v>
      </c>
      <c r="C637" s="149">
        <v>42625</v>
      </c>
      <c r="D637" s="147" t="s">
        <v>20</v>
      </c>
      <c r="E637" s="147">
        <v>8258</v>
      </c>
      <c r="F637" s="147"/>
      <c r="G637" s="164" t="s">
        <v>14525</v>
      </c>
      <c r="H637" s="150">
        <v>28737.66</v>
      </c>
      <c r="I637" s="150">
        <v>0</v>
      </c>
      <c r="J637" s="150">
        <v>28737.66</v>
      </c>
      <c r="K637" s="150">
        <v>197140.34760000001</v>
      </c>
      <c r="L637" s="150">
        <v>0</v>
      </c>
      <c r="M637" s="150">
        <v>197140.34760000001</v>
      </c>
      <c r="N637" s="151" t="s">
        <v>1388</v>
      </c>
    </row>
    <row r="638" spans="1:14" ht="69.95" customHeight="1">
      <c r="A638" s="147" t="s">
        <v>634</v>
      </c>
      <c r="B638" s="148" t="s">
        <v>14347</v>
      </c>
      <c r="C638" s="149">
        <v>42628</v>
      </c>
      <c r="D638" s="147" t="s">
        <v>20</v>
      </c>
      <c r="E638" s="147">
        <v>8261</v>
      </c>
      <c r="F638" s="147"/>
      <c r="G638" s="164" t="s">
        <v>14539</v>
      </c>
      <c r="H638" s="150">
        <v>253706.01</v>
      </c>
      <c r="I638" s="150">
        <v>0</v>
      </c>
      <c r="J638" s="150">
        <v>253706.01</v>
      </c>
      <c r="K638" s="150">
        <v>1740423.2286</v>
      </c>
      <c r="L638" s="150">
        <v>0</v>
      </c>
      <c r="M638" s="150">
        <v>1740423.2286</v>
      </c>
      <c r="N638" s="151" t="s">
        <v>1388</v>
      </c>
    </row>
    <row r="639" spans="1:14" ht="69.95" customHeight="1">
      <c r="A639" s="147" t="s">
        <v>634</v>
      </c>
      <c r="B639" s="148" t="s">
        <v>14347</v>
      </c>
      <c r="C639" s="149">
        <v>42635</v>
      </c>
      <c r="D639" s="147" t="s">
        <v>20</v>
      </c>
      <c r="E639" s="147">
        <v>8262</v>
      </c>
      <c r="F639" s="147"/>
      <c r="G639" s="164" t="s">
        <v>14575</v>
      </c>
      <c r="H639" s="150">
        <v>369186.66000000003</v>
      </c>
      <c r="I639" s="150">
        <v>0</v>
      </c>
      <c r="J639" s="150">
        <v>369186.66000000003</v>
      </c>
      <c r="K639" s="150">
        <v>2532620.4876000001</v>
      </c>
      <c r="L639" s="150">
        <v>0</v>
      </c>
      <c r="M639" s="150">
        <v>2532620.4876000001</v>
      </c>
      <c r="N639" s="151" t="s">
        <v>1388</v>
      </c>
    </row>
    <row r="640" spans="1:14" ht="69.95" customHeight="1">
      <c r="A640" s="147" t="s">
        <v>634</v>
      </c>
      <c r="B640" s="148" t="s">
        <v>14347</v>
      </c>
      <c r="C640" s="149">
        <v>42634</v>
      </c>
      <c r="D640" s="147" t="s">
        <v>20</v>
      </c>
      <c r="E640" s="147">
        <v>8263</v>
      </c>
      <c r="F640" s="147"/>
      <c r="G640" s="164" t="s">
        <v>14562</v>
      </c>
      <c r="H640" s="150">
        <v>130949.01000000001</v>
      </c>
      <c r="I640" s="150">
        <v>0</v>
      </c>
      <c r="J640" s="150">
        <v>130949.01000000001</v>
      </c>
      <c r="K640" s="150">
        <v>898310.20860000013</v>
      </c>
      <c r="L640" s="150">
        <v>0</v>
      </c>
      <c r="M640" s="150">
        <v>898310.20860000013</v>
      </c>
      <c r="N640" s="151" t="s">
        <v>1388</v>
      </c>
    </row>
    <row r="641" spans="1:14" ht="69.95" customHeight="1">
      <c r="A641" s="147" t="s">
        <v>634</v>
      </c>
      <c r="B641" s="148" t="s">
        <v>14347</v>
      </c>
      <c r="C641" s="149">
        <v>42639</v>
      </c>
      <c r="D641" s="147" t="s">
        <v>20</v>
      </c>
      <c r="E641" s="147">
        <v>8264</v>
      </c>
      <c r="F641" s="147"/>
      <c r="G641" s="164" t="s">
        <v>14586</v>
      </c>
      <c r="H641" s="150">
        <v>4580.4800000000005</v>
      </c>
      <c r="I641" s="150">
        <v>0</v>
      </c>
      <c r="J641" s="150">
        <v>4580.4800000000005</v>
      </c>
      <c r="K641" s="150">
        <v>31422.092800000006</v>
      </c>
      <c r="L641" s="150">
        <v>0</v>
      </c>
      <c r="M641" s="150">
        <v>31422.092800000006</v>
      </c>
      <c r="N641" s="151" t="s">
        <v>1388</v>
      </c>
    </row>
    <row r="642" spans="1:14" ht="69.95" customHeight="1">
      <c r="A642" s="147" t="s">
        <v>634</v>
      </c>
      <c r="B642" s="148" t="s">
        <v>14347</v>
      </c>
      <c r="C642" s="149">
        <v>42634</v>
      </c>
      <c r="D642" s="147" t="s">
        <v>20</v>
      </c>
      <c r="E642" s="147">
        <v>8265</v>
      </c>
      <c r="F642" s="147"/>
      <c r="G642" s="164" t="s">
        <v>14568</v>
      </c>
      <c r="H642" s="150">
        <v>190840.61000000002</v>
      </c>
      <c r="I642" s="150">
        <v>0</v>
      </c>
      <c r="J642" s="150">
        <v>190840.61000000002</v>
      </c>
      <c r="K642" s="150">
        <v>1309166.5846000002</v>
      </c>
      <c r="L642" s="150">
        <v>0</v>
      </c>
      <c r="M642" s="150">
        <v>1309166.5846000002</v>
      </c>
      <c r="N642" s="151" t="s">
        <v>1388</v>
      </c>
    </row>
    <row r="643" spans="1:14" ht="69.95" customHeight="1">
      <c r="A643" s="147" t="s">
        <v>634</v>
      </c>
      <c r="B643" s="148" t="s">
        <v>14347</v>
      </c>
      <c r="C643" s="149">
        <v>42639</v>
      </c>
      <c r="D643" s="147" t="s">
        <v>20</v>
      </c>
      <c r="E643" s="147">
        <v>8266</v>
      </c>
      <c r="F643" s="147"/>
      <c r="G643" s="164" t="s">
        <v>14585</v>
      </c>
      <c r="H643" s="150">
        <v>165451.76</v>
      </c>
      <c r="I643" s="150">
        <v>0</v>
      </c>
      <c r="J643" s="150">
        <v>165451.76</v>
      </c>
      <c r="K643" s="150">
        <v>1134999.0736</v>
      </c>
      <c r="L643" s="150">
        <v>0</v>
      </c>
      <c r="M643" s="150">
        <v>1134999.0736</v>
      </c>
      <c r="N643" s="151" t="s">
        <v>1388</v>
      </c>
    </row>
    <row r="644" spans="1:14" ht="69.95" customHeight="1">
      <c r="A644" s="147" t="s">
        <v>634</v>
      </c>
      <c r="B644" s="148" t="s">
        <v>14347</v>
      </c>
      <c r="C644" s="149">
        <v>42632</v>
      </c>
      <c r="D644" s="147" t="s">
        <v>20</v>
      </c>
      <c r="E644" s="147">
        <v>8272</v>
      </c>
      <c r="F644" s="147"/>
      <c r="G644" s="164" t="s">
        <v>14556</v>
      </c>
      <c r="H644" s="150">
        <v>261012.21</v>
      </c>
      <c r="I644" s="150">
        <v>0</v>
      </c>
      <c r="J644" s="150">
        <v>261012.21</v>
      </c>
      <c r="K644" s="150">
        <v>1790543.7605999999</v>
      </c>
      <c r="L644" s="150">
        <v>0</v>
      </c>
      <c r="M644" s="150">
        <v>1790543.7605999999</v>
      </c>
      <c r="N644" s="151" t="s">
        <v>1388</v>
      </c>
    </row>
    <row r="645" spans="1:14" ht="69.95" customHeight="1">
      <c r="A645" s="147" t="s">
        <v>634</v>
      </c>
      <c r="B645" s="148" t="s">
        <v>14347</v>
      </c>
      <c r="C645" s="149">
        <v>42632</v>
      </c>
      <c r="D645" s="147" t="s">
        <v>20</v>
      </c>
      <c r="E645" s="147">
        <v>8273</v>
      </c>
      <c r="F645" s="147"/>
      <c r="G645" s="164" t="s">
        <v>14552</v>
      </c>
      <c r="H645" s="150">
        <v>399066.97000000003</v>
      </c>
      <c r="I645" s="150">
        <v>0</v>
      </c>
      <c r="J645" s="150">
        <v>399066.97000000003</v>
      </c>
      <c r="K645" s="150">
        <v>2737599.4142000005</v>
      </c>
      <c r="L645" s="150">
        <v>0</v>
      </c>
      <c r="M645" s="150">
        <v>2737599.4142000005</v>
      </c>
      <c r="N645" s="151" t="s">
        <v>1388</v>
      </c>
    </row>
    <row r="646" spans="1:14" ht="69.95" customHeight="1">
      <c r="A646" s="147" t="s">
        <v>634</v>
      </c>
      <c r="B646" s="148" t="s">
        <v>14347</v>
      </c>
      <c r="C646" s="149">
        <v>42632</v>
      </c>
      <c r="D646" s="147" t="s">
        <v>20</v>
      </c>
      <c r="E646" s="147">
        <v>8274</v>
      </c>
      <c r="F646" s="147"/>
      <c r="G646" s="164" t="s">
        <v>14553</v>
      </c>
      <c r="H646" s="150">
        <v>64056.57</v>
      </c>
      <c r="I646" s="150">
        <v>0</v>
      </c>
      <c r="J646" s="150">
        <v>64056.57</v>
      </c>
      <c r="K646" s="150">
        <v>439428.07020000002</v>
      </c>
      <c r="L646" s="150">
        <v>0</v>
      </c>
      <c r="M646" s="150">
        <v>439428.07020000002</v>
      </c>
      <c r="N646" s="151" t="s">
        <v>1388</v>
      </c>
    </row>
    <row r="647" spans="1:14" ht="69.95" customHeight="1">
      <c r="A647" s="147" t="s">
        <v>634</v>
      </c>
      <c r="B647" s="148" t="s">
        <v>14347</v>
      </c>
      <c r="C647" s="149">
        <v>42640</v>
      </c>
      <c r="D647" s="147" t="s">
        <v>20</v>
      </c>
      <c r="E647" s="147">
        <v>8276</v>
      </c>
      <c r="F647" s="147"/>
      <c r="G647" s="164" t="s">
        <v>14596</v>
      </c>
      <c r="H647" s="150">
        <v>12417.25</v>
      </c>
      <c r="I647" s="150">
        <v>0</v>
      </c>
      <c r="J647" s="150">
        <v>12417.25</v>
      </c>
      <c r="K647" s="150">
        <v>85182.335000000006</v>
      </c>
      <c r="L647" s="150">
        <v>0</v>
      </c>
      <c r="M647" s="150">
        <v>85182.335000000006</v>
      </c>
      <c r="N647" s="151" t="s">
        <v>1388</v>
      </c>
    </row>
    <row r="648" spans="1:14" ht="69.95" customHeight="1">
      <c r="A648" s="147" t="s">
        <v>634</v>
      </c>
      <c r="B648" s="148" t="s">
        <v>14347</v>
      </c>
      <c r="C648" s="149">
        <v>42640</v>
      </c>
      <c r="D648" s="147" t="s">
        <v>20</v>
      </c>
      <c r="E648" s="147">
        <v>8277</v>
      </c>
      <c r="F648" s="147"/>
      <c r="G648" s="164" t="s">
        <v>14597</v>
      </c>
      <c r="H648" s="150">
        <v>765848.97</v>
      </c>
      <c r="I648" s="150">
        <v>0</v>
      </c>
      <c r="J648" s="150">
        <v>765848.97</v>
      </c>
      <c r="K648" s="150">
        <v>5253723.9342</v>
      </c>
      <c r="L648" s="150">
        <v>0</v>
      </c>
      <c r="M648" s="150">
        <v>5253723.9342</v>
      </c>
      <c r="N648" s="151" t="s">
        <v>1388</v>
      </c>
    </row>
    <row r="649" spans="1:14" ht="69.95" customHeight="1">
      <c r="A649" s="147" t="s">
        <v>634</v>
      </c>
      <c r="B649" s="148" t="s">
        <v>14347</v>
      </c>
      <c r="C649" s="149">
        <v>42636</v>
      </c>
      <c r="D649" s="147" t="s">
        <v>20</v>
      </c>
      <c r="E649" s="147">
        <v>8281</v>
      </c>
      <c r="F649" s="147"/>
      <c r="G649" s="164" t="s">
        <v>14582</v>
      </c>
      <c r="H649" s="150">
        <v>19726.05</v>
      </c>
      <c r="I649" s="150">
        <v>0</v>
      </c>
      <c r="J649" s="150">
        <v>19726.05</v>
      </c>
      <c r="K649" s="150">
        <v>135320.70300000001</v>
      </c>
      <c r="L649" s="150">
        <v>0</v>
      </c>
      <c r="M649" s="150">
        <v>135320.70300000001</v>
      </c>
      <c r="N649" s="151" t="s">
        <v>1388</v>
      </c>
    </row>
    <row r="650" spans="1:14" ht="69.95" customHeight="1">
      <c r="A650" s="147" t="s">
        <v>634</v>
      </c>
      <c r="B650" s="148" t="s">
        <v>14347</v>
      </c>
      <c r="C650" s="149">
        <v>42634</v>
      </c>
      <c r="D650" s="147" t="s">
        <v>20</v>
      </c>
      <c r="E650" s="147">
        <v>8286</v>
      </c>
      <c r="F650" s="147"/>
      <c r="G650" s="164" t="s">
        <v>14567</v>
      </c>
      <c r="H650" s="150">
        <v>1099638.8600000001</v>
      </c>
      <c r="I650" s="150">
        <v>0</v>
      </c>
      <c r="J650" s="150">
        <v>1099638.8600000001</v>
      </c>
      <c r="K650" s="150">
        <v>7543522.5796000008</v>
      </c>
      <c r="L650" s="150">
        <v>0</v>
      </c>
      <c r="M650" s="150">
        <v>7543522.5796000008</v>
      </c>
      <c r="N650" s="151" t="s">
        <v>1388</v>
      </c>
    </row>
    <row r="651" spans="1:14" ht="69.95" customHeight="1">
      <c r="A651" s="147" t="s">
        <v>634</v>
      </c>
      <c r="B651" s="148" t="s">
        <v>14347</v>
      </c>
      <c r="C651" s="149">
        <v>42642</v>
      </c>
      <c r="D651" s="147" t="s">
        <v>20</v>
      </c>
      <c r="E651" s="147">
        <v>8288</v>
      </c>
      <c r="F651" s="147"/>
      <c r="G651" s="164" t="s">
        <v>14608</v>
      </c>
      <c r="H651" s="150">
        <v>618287.30000000005</v>
      </c>
      <c r="I651" s="150">
        <v>0</v>
      </c>
      <c r="J651" s="150">
        <v>618287.30000000005</v>
      </c>
      <c r="K651" s="150">
        <v>4241450.8780000005</v>
      </c>
      <c r="L651" s="150">
        <v>0</v>
      </c>
      <c r="M651" s="150">
        <v>4241450.8780000005</v>
      </c>
      <c r="N651" s="151" t="s">
        <v>1388</v>
      </c>
    </row>
    <row r="652" spans="1:14" ht="69.95" customHeight="1">
      <c r="A652" s="147" t="s">
        <v>634</v>
      </c>
      <c r="B652" s="148" t="s">
        <v>14347</v>
      </c>
      <c r="C652" s="149">
        <v>42634</v>
      </c>
      <c r="D652" s="147" t="s">
        <v>20</v>
      </c>
      <c r="E652" s="147">
        <v>8289</v>
      </c>
      <c r="F652" s="147"/>
      <c r="G652" s="164" t="s">
        <v>14565</v>
      </c>
      <c r="H652" s="150">
        <v>1774382.1</v>
      </c>
      <c r="I652" s="150">
        <v>0</v>
      </c>
      <c r="J652" s="150">
        <v>1774382.1</v>
      </c>
      <c r="K652" s="150">
        <v>12172261.206000002</v>
      </c>
      <c r="L652" s="150">
        <v>0</v>
      </c>
      <c r="M652" s="150">
        <v>12172261.206000002</v>
      </c>
      <c r="N652" s="151" t="s">
        <v>1388</v>
      </c>
    </row>
    <row r="653" spans="1:14" ht="69.95" customHeight="1">
      <c r="A653" s="147" t="s">
        <v>634</v>
      </c>
      <c r="B653" s="148" t="s">
        <v>14347</v>
      </c>
      <c r="C653" s="149">
        <v>42634</v>
      </c>
      <c r="D653" s="147" t="s">
        <v>20</v>
      </c>
      <c r="E653" s="147">
        <v>8290</v>
      </c>
      <c r="F653" s="147"/>
      <c r="G653" s="164" t="s">
        <v>14566</v>
      </c>
      <c r="H653" s="150">
        <v>429585.3</v>
      </c>
      <c r="I653" s="150">
        <v>0</v>
      </c>
      <c r="J653" s="150">
        <v>429585.3</v>
      </c>
      <c r="K653" s="150">
        <v>2946955.1580000003</v>
      </c>
      <c r="L653" s="150">
        <v>0</v>
      </c>
      <c r="M653" s="150">
        <v>2946955.1580000003</v>
      </c>
      <c r="N653" s="151" t="s">
        <v>1388</v>
      </c>
    </row>
    <row r="654" spans="1:14" ht="69.95" customHeight="1">
      <c r="A654" s="147" t="s">
        <v>634</v>
      </c>
      <c r="B654" s="148" t="s">
        <v>14347</v>
      </c>
      <c r="C654" s="149">
        <v>42634</v>
      </c>
      <c r="D654" s="147" t="s">
        <v>20</v>
      </c>
      <c r="E654" s="147">
        <v>8293</v>
      </c>
      <c r="F654" s="147"/>
      <c r="G654" s="164" t="s">
        <v>14564</v>
      </c>
      <c r="H654" s="150">
        <v>339692.97000000003</v>
      </c>
      <c r="I654" s="150">
        <v>0</v>
      </c>
      <c r="J654" s="150">
        <v>339692.97000000003</v>
      </c>
      <c r="K654" s="150">
        <v>2330293.7742000003</v>
      </c>
      <c r="L654" s="150">
        <v>0</v>
      </c>
      <c r="M654" s="150">
        <v>2330293.7742000003</v>
      </c>
      <c r="N654" s="151" t="s">
        <v>1388</v>
      </c>
    </row>
    <row r="655" spans="1:14" ht="69.95" customHeight="1">
      <c r="A655" s="147" t="s">
        <v>634</v>
      </c>
      <c r="B655" s="148" t="s">
        <v>14347</v>
      </c>
      <c r="C655" s="149">
        <v>42628</v>
      </c>
      <c r="D655" s="147" t="s">
        <v>20</v>
      </c>
      <c r="E655" s="147">
        <v>8299</v>
      </c>
      <c r="F655" s="147"/>
      <c r="G655" s="164" t="s">
        <v>14538</v>
      </c>
      <c r="H655" s="150">
        <v>157696</v>
      </c>
      <c r="I655" s="150">
        <v>0</v>
      </c>
      <c r="J655" s="150">
        <v>157696</v>
      </c>
      <c r="K655" s="150">
        <v>1081794.5600000001</v>
      </c>
      <c r="L655" s="150">
        <v>0</v>
      </c>
      <c r="M655" s="150">
        <v>1081794.5600000001</v>
      </c>
      <c r="N655" s="151" t="s">
        <v>1388</v>
      </c>
    </row>
    <row r="656" spans="1:14" ht="69.95" customHeight="1">
      <c r="A656" s="147" t="s">
        <v>634</v>
      </c>
      <c r="B656" s="148" t="s">
        <v>14347</v>
      </c>
      <c r="C656" s="149">
        <v>42625</v>
      </c>
      <c r="D656" s="147" t="s">
        <v>20</v>
      </c>
      <c r="E656" s="147">
        <v>8301</v>
      </c>
      <c r="F656" s="147"/>
      <c r="G656" s="164" t="s">
        <v>14527</v>
      </c>
      <c r="H656" s="150">
        <v>228199.97</v>
      </c>
      <c r="I656" s="150">
        <v>0</v>
      </c>
      <c r="J656" s="150">
        <v>228199.97</v>
      </c>
      <c r="K656" s="150">
        <v>1565451.7942000001</v>
      </c>
      <c r="L656" s="150">
        <v>0</v>
      </c>
      <c r="M656" s="150">
        <v>1565451.7942000001</v>
      </c>
      <c r="N656" s="151" t="s">
        <v>1388</v>
      </c>
    </row>
    <row r="657" spans="1:14" ht="69.95" customHeight="1">
      <c r="A657" s="147" t="s">
        <v>634</v>
      </c>
      <c r="B657" s="148" t="s">
        <v>14347</v>
      </c>
      <c r="C657" s="149">
        <v>42640</v>
      </c>
      <c r="D657" s="147" t="s">
        <v>20</v>
      </c>
      <c r="E657" s="147">
        <v>8302</v>
      </c>
      <c r="F657" s="147"/>
      <c r="G657" s="164" t="s">
        <v>14593</v>
      </c>
      <c r="H657" s="150">
        <v>233048.99</v>
      </c>
      <c r="I657" s="150">
        <v>0</v>
      </c>
      <c r="J657" s="150">
        <v>233048.99</v>
      </c>
      <c r="K657" s="150">
        <v>1598716.0714</v>
      </c>
      <c r="L657" s="150">
        <v>0</v>
      </c>
      <c r="M657" s="150">
        <v>1598716.0714</v>
      </c>
      <c r="N657" s="151" t="s">
        <v>1388</v>
      </c>
    </row>
    <row r="658" spans="1:14" ht="69.95" customHeight="1">
      <c r="A658" s="147" t="s">
        <v>634</v>
      </c>
      <c r="B658" s="148" t="s">
        <v>14347</v>
      </c>
      <c r="C658" s="149">
        <v>42640</v>
      </c>
      <c r="D658" s="147" t="s">
        <v>20</v>
      </c>
      <c r="E658" s="147">
        <v>8306</v>
      </c>
      <c r="F658" s="147"/>
      <c r="G658" s="164" t="s">
        <v>14599</v>
      </c>
      <c r="H658" s="150">
        <v>373570.73</v>
      </c>
      <c r="I658" s="150">
        <v>0</v>
      </c>
      <c r="J658" s="150">
        <v>373570.73</v>
      </c>
      <c r="K658" s="150">
        <v>2562695.2078</v>
      </c>
      <c r="L658" s="150">
        <v>0</v>
      </c>
      <c r="M658" s="150">
        <v>2562695.2078</v>
      </c>
      <c r="N658" s="151" t="s">
        <v>1388</v>
      </c>
    </row>
    <row r="659" spans="1:14" ht="69.95" customHeight="1">
      <c r="A659" s="147" t="s">
        <v>634</v>
      </c>
      <c r="B659" s="148" t="s">
        <v>14347</v>
      </c>
      <c r="C659" s="149">
        <v>42640</v>
      </c>
      <c r="D659" s="147" t="s">
        <v>20</v>
      </c>
      <c r="E659" s="147">
        <v>8307</v>
      </c>
      <c r="F659" s="147"/>
      <c r="G659" s="164" t="s">
        <v>14598</v>
      </c>
      <c r="H659" s="150">
        <v>6043.99</v>
      </c>
      <c r="I659" s="150">
        <v>0</v>
      </c>
      <c r="J659" s="150">
        <v>6043.99</v>
      </c>
      <c r="K659" s="150">
        <v>41461.771399999998</v>
      </c>
      <c r="L659" s="150">
        <v>0</v>
      </c>
      <c r="M659" s="150">
        <v>41461.771399999998</v>
      </c>
      <c r="N659" s="151" t="s">
        <v>1388</v>
      </c>
    </row>
    <row r="660" spans="1:14" ht="69.95" customHeight="1">
      <c r="A660" s="147" t="s">
        <v>634</v>
      </c>
      <c r="B660" s="148" t="s">
        <v>14347</v>
      </c>
      <c r="C660" s="149">
        <v>42640</v>
      </c>
      <c r="D660" s="147" t="s">
        <v>20</v>
      </c>
      <c r="E660" s="147">
        <v>8309</v>
      </c>
      <c r="F660" s="147"/>
      <c r="G660" s="164" t="s">
        <v>14594</v>
      </c>
      <c r="H660" s="150">
        <v>389759.97000000003</v>
      </c>
      <c r="I660" s="150">
        <v>0</v>
      </c>
      <c r="J660" s="150">
        <v>389759.97000000003</v>
      </c>
      <c r="K660" s="150">
        <v>2673753.3942000004</v>
      </c>
      <c r="L660" s="150">
        <v>0</v>
      </c>
      <c r="M660" s="150">
        <v>2673753.3942000004</v>
      </c>
      <c r="N660" s="151" t="s">
        <v>1388</v>
      </c>
    </row>
    <row r="661" spans="1:14" ht="69.95" customHeight="1">
      <c r="A661" s="147" t="s">
        <v>634</v>
      </c>
      <c r="B661" s="148" t="s">
        <v>14347</v>
      </c>
      <c r="C661" s="149">
        <v>42633</v>
      </c>
      <c r="D661" s="147" t="s">
        <v>20</v>
      </c>
      <c r="E661" s="147">
        <v>8310</v>
      </c>
      <c r="F661" s="147"/>
      <c r="G661" s="164" t="s">
        <v>14557</v>
      </c>
      <c r="H661" s="150">
        <v>737176.52</v>
      </c>
      <c r="I661" s="150">
        <v>0</v>
      </c>
      <c r="J661" s="150">
        <v>737176.52</v>
      </c>
      <c r="K661" s="150">
        <v>5057030.9272000007</v>
      </c>
      <c r="L661" s="150">
        <v>0</v>
      </c>
      <c r="M661" s="150">
        <v>5057030.9272000007</v>
      </c>
      <c r="N661" s="151" t="s">
        <v>1388</v>
      </c>
    </row>
    <row r="662" spans="1:14" ht="69.95" customHeight="1">
      <c r="A662" s="147" t="s">
        <v>634</v>
      </c>
      <c r="B662" s="148" t="s">
        <v>14347</v>
      </c>
      <c r="C662" s="149">
        <v>42640</v>
      </c>
      <c r="D662" s="147" t="s">
        <v>20</v>
      </c>
      <c r="E662" s="147">
        <v>8311</v>
      </c>
      <c r="F662" s="147"/>
      <c r="G662" s="164" t="s">
        <v>14602</v>
      </c>
      <c r="H662" s="150">
        <v>1107080.8</v>
      </c>
      <c r="I662" s="150">
        <v>0</v>
      </c>
      <c r="J662" s="150">
        <v>1107080.8</v>
      </c>
      <c r="K662" s="150">
        <v>7594574.2880000006</v>
      </c>
      <c r="L662" s="150">
        <v>0</v>
      </c>
      <c r="M662" s="150">
        <v>7594574.2880000006</v>
      </c>
      <c r="N662" s="151" t="s">
        <v>1388</v>
      </c>
    </row>
    <row r="663" spans="1:14" ht="69.95" customHeight="1">
      <c r="A663" s="147" t="s">
        <v>634</v>
      </c>
      <c r="B663" s="148" t="s">
        <v>14347</v>
      </c>
      <c r="C663" s="149">
        <v>42634</v>
      </c>
      <c r="D663" s="147" t="s">
        <v>20</v>
      </c>
      <c r="E663" s="147">
        <v>8313</v>
      </c>
      <c r="F663" s="147"/>
      <c r="G663" s="164" t="s">
        <v>14571</v>
      </c>
      <c r="H663" s="150">
        <v>293124.97000000003</v>
      </c>
      <c r="I663" s="150">
        <v>0</v>
      </c>
      <c r="J663" s="150">
        <v>293124.97000000003</v>
      </c>
      <c r="K663" s="150">
        <v>2010837.2942000004</v>
      </c>
      <c r="L663" s="150">
        <v>0</v>
      </c>
      <c r="M663" s="150">
        <v>2010837.2942000004</v>
      </c>
      <c r="N663" s="151" t="s">
        <v>1388</v>
      </c>
    </row>
    <row r="664" spans="1:14" ht="69.95" customHeight="1">
      <c r="A664" s="147" t="s">
        <v>634</v>
      </c>
      <c r="B664" s="148" t="s">
        <v>1320</v>
      </c>
      <c r="C664" s="149">
        <v>42460</v>
      </c>
      <c r="D664" s="147" t="s">
        <v>13</v>
      </c>
      <c r="E664" s="147">
        <v>44662</v>
      </c>
      <c r="F664" s="147"/>
      <c r="G664" s="164" t="s">
        <v>1346</v>
      </c>
      <c r="H664" s="150">
        <v>80356.5</v>
      </c>
      <c r="I664" s="150">
        <v>0</v>
      </c>
      <c r="J664" s="150">
        <v>80356.5</v>
      </c>
      <c r="K664" s="150">
        <v>551245.59000000008</v>
      </c>
      <c r="L664" s="150">
        <v>0</v>
      </c>
      <c r="M664" s="150">
        <v>551245.59000000008</v>
      </c>
      <c r="N664" s="151" t="s">
        <v>1388</v>
      </c>
    </row>
    <row r="665" spans="1:14" ht="69.95" customHeight="1">
      <c r="A665" s="147" t="s">
        <v>634</v>
      </c>
      <c r="B665" s="148" t="s">
        <v>1320</v>
      </c>
      <c r="C665" s="149">
        <v>42460</v>
      </c>
      <c r="D665" s="147" t="s">
        <v>13</v>
      </c>
      <c r="E665" s="147">
        <v>44665</v>
      </c>
      <c r="F665" s="147"/>
      <c r="G665" s="164" t="s">
        <v>1346</v>
      </c>
      <c r="H665" s="150">
        <v>7232.08</v>
      </c>
      <c r="I665" s="150">
        <v>0</v>
      </c>
      <c r="J665" s="150">
        <v>7232.08</v>
      </c>
      <c r="K665" s="150">
        <v>49612.068800000001</v>
      </c>
      <c r="L665" s="150">
        <v>0</v>
      </c>
      <c r="M665" s="150">
        <v>49612.068800000001</v>
      </c>
      <c r="N665" s="151" t="s">
        <v>1388</v>
      </c>
    </row>
    <row r="666" spans="1:14" ht="69.95" customHeight="1">
      <c r="A666" s="147" t="s">
        <v>634</v>
      </c>
      <c r="B666" s="148" t="s">
        <v>1320</v>
      </c>
      <c r="C666" s="149">
        <v>42467</v>
      </c>
      <c r="D666" s="147" t="s">
        <v>13</v>
      </c>
      <c r="E666" s="147">
        <v>44709</v>
      </c>
      <c r="F666" s="147"/>
      <c r="G666" s="164" t="s">
        <v>1346</v>
      </c>
      <c r="H666" s="150">
        <v>32142.600000000002</v>
      </c>
      <c r="I666" s="150">
        <v>0</v>
      </c>
      <c r="J666" s="150">
        <v>32142.600000000002</v>
      </c>
      <c r="K666" s="150">
        <v>220498.23600000003</v>
      </c>
      <c r="L666" s="150">
        <v>0</v>
      </c>
      <c r="M666" s="150">
        <v>220498.23600000003</v>
      </c>
      <c r="N666" s="151" t="s">
        <v>1388</v>
      </c>
    </row>
    <row r="667" spans="1:14" ht="69.95" customHeight="1">
      <c r="A667" s="147" t="s">
        <v>634</v>
      </c>
      <c r="B667" s="148" t="s">
        <v>1320</v>
      </c>
      <c r="C667" s="149">
        <v>42467</v>
      </c>
      <c r="D667" s="147" t="s">
        <v>13</v>
      </c>
      <c r="E667" s="147">
        <v>44712</v>
      </c>
      <c r="F667" s="147"/>
      <c r="G667" s="164" t="s">
        <v>1346</v>
      </c>
      <c r="H667" s="150">
        <v>2892.83</v>
      </c>
      <c r="I667" s="150">
        <v>0</v>
      </c>
      <c r="J667" s="150">
        <v>2892.83</v>
      </c>
      <c r="K667" s="150">
        <v>19844.8138</v>
      </c>
      <c r="L667" s="150">
        <v>0</v>
      </c>
      <c r="M667" s="150">
        <v>19844.8138</v>
      </c>
      <c r="N667" s="151" t="s">
        <v>1388</v>
      </c>
    </row>
    <row r="668" spans="1:14" ht="69.95" customHeight="1">
      <c r="A668" s="147" t="s">
        <v>634</v>
      </c>
      <c r="B668" s="148" t="s">
        <v>1320</v>
      </c>
      <c r="C668" s="149">
        <v>42467</v>
      </c>
      <c r="D668" s="147" t="s">
        <v>13</v>
      </c>
      <c r="E668" s="147">
        <v>44715</v>
      </c>
      <c r="F668" s="147"/>
      <c r="G668" s="164" t="s">
        <v>1346</v>
      </c>
      <c r="H668" s="150">
        <v>32142.600000000002</v>
      </c>
      <c r="I668" s="150">
        <v>0</v>
      </c>
      <c r="J668" s="150">
        <v>32142.600000000002</v>
      </c>
      <c r="K668" s="150">
        <v>220498.23600000003</v>
      </c>
      <c r="L668" s="150">
        <v>0</v>
      </c>
      <c r="M668" s="150">
        <v>220498.23600000003</v>
      </c>
      <c r="N668" s="151" t="s">
        <v>1388</v>
      </c>
    </row>
    <row r="669" spans="1:14" ht="69.95" customHeight="1">
      <c r="A669" s="147" t="s">
        <v>634</v>
      </c>
      <c r="B669" s="148" t="s">
        <v>1320</v>
      </c>
      <c r="C669" s="149">
        <v>42467</v>
      </c>
      <c r="D669" s="147" t="s">
        <v>13</v>
      </c>
      <c r="E669" s="147">
        <v>44718</v>
      </c>
      <c r="F669" s="147"/>
      <c r="G669" s="164" t="s">
        <v>1346</v>
      </c>
      <c r="H669" s="150">
        <v>2892.83</v>
      </c>
      <c r="I669" s="150">
        <v>0</v>
      </c>
      <c r="J669" s="150">
        <v>2892.83</v>
      </c>
      <c r="K669" s="150">
        <v>19844.8138</v>
      </c>
      <c r="L669" s="150">
        <v>0</v>
      </c>
      <c r="M669" s="150">
        <v>19844.8138</v>
      </c>
      <c r="N669" s="151" t="s">
        <v>1388</v>
      </c>
    </row>
    <row r="670" spans="1:14" ht="69.95" customHeight="1">
      <c r="A670" s="147" t="s">
        <v>634</v>
      </c>
      <c r="B670" s="148" t="s">
        <v>1320</v>
      </c>
      <c r="C670" s="149">
        <v>42480</v>
      </c>
      <c r="D670" s="147" t="s">
        <v>13</v>
      </c>
      <c r="E670" s="147">
        <v>44763</v>
      </c>
      <c r="F670" s="147"/>
      <c r="G670" s="164" t="s">
        <v>1346</v>
      </c>
      <c r="H670" s="150">
        <v>13392.75</v>
      </c>
      <c r="I670" s="150">
        <v>0</v>
      </c>
      <c r="J670" s="150">
        <v>13392.75</v>
      </c>
      <c r="K670" s="150">
        <v>91874.264999999999</v>
      </c>
      <c r="L670" s="150">
        <v>0</v>
      </c>
      <c r="M670" s="150">
        <v>91874.264999999999</v>
      </c>
      <c r="N670" s="151" t="s">
        <v>1388</v>
      </c>
    </row>
    <row r="671" spans="1:14" ht="69.95" customHeight="1">
      <c r="A671" s="147" t="s">
        <v>634</v>
      </c>
      <c r="B671" s="148" t="s">
        <v>1320</v>
      </c>
      <c r="C671" s="149">
        <v>42480</v>
      </c>
      <c r="D671" s="147" t="s">
        <v>13</v>
      </c>
      <c r="E671" s="147">
        <v>44766</v>
      </c>
      <c r="F671" s="147"/>
      <c r="G671" s="164" t="s">
        <v>1346</v>
      </c>
      <c r="H671" s="150">
        <v>1205.3500000000001</v>
      </c>
      <c r="I671" s="150">
        <v>0</v>
      </c>
      <c r="J671" s="150">
        <v>1205.3500000000001</v>
      </c>
      <c r="K671" s="150">
        <v>8268.7010000000009</v>
      </c>
      <c r="L671" s="150">
        <v>0</v>
      </c>
      <c r="M671" s="150">
        <v>8268.7010000000009</v>
      </c>
      <c r="N671" s="151" t="s">
        <v>1388</v>
      </c>
    </row>
    <row r="672" spans="1:14" ht="69.95" customHeight="1">
      <c r="A672" s="147" t="s">
        <v>634</v>
      </c>
      <c r="B672" s="148" t="s">
        <v>1320</v>
      </c>
      <c r="C672" s="149">
        <v>42487</v>
      </c>
      <c r="D672" s="147" t="s">
        <v>13</v>
      </c>
      <c r="E672" s="147">
        <v>44787</v>
      </c>
      <c r="F672" s="147"/>
      <c r="G672" s="164" t="s">
        <v>1346</v>
      </c>
      <c r="H672" s="150">
        <v>50892.450000000004</v>
      </c>
      <c r="I672" s="150">
        <v>0</v>
      </c>
      <c r="J672" s="150">
        <v>50892.450000000004</v>
      </c>
      <c r="K672" s="150">
        <v>349122.20700000005</v>
      </c>
      <c r="L672" s="150">
        <v>0</v>
      </c>
      <c r="M672" s="150">
        <v>349122.20700000005</v>
      </c>
      <c r="N672" s="151" t="s">
        <v>1388</v>
      </c>
    </row>
    <row r="673" spans="1:14" ht="69.95" customHeight="1">
      <c r="A673" s="147" t="s">
        <v>634</v>
      </c>
      <c r="B673" s="148" t="s">
        <v>1320</v>
      </c>
      <c r="C673" s="149">
        <v>42487</v>
      </c>
      <c r="D673" s="147" t="s">
        <v>13</v>
      </c>
      <c r="E673" s="147">
        <v>44790</v>
      </c>
      <c r="F673" s="147"/>
      <c r="G673" s="164" t="s">
        <v>1346</v>
      </c>
      <c r="H673" s="150">
        <v>4580.32</v>
      </c>
      <c r="I673" s="150">
        <v>0</v>
      </c>
      <c r="J673" s="150">
        <v>4580.32</v>
      </c>
      <c r="K673" s="150">
        <v>31420.995200000001</v>
      </c>
      <c r="L673" s="150">
        <v>0</v>
      </c>
      <c r="M673" s="150">
        <v>31420.995200000001</v>
      </c>
      <c r="N673" s="151" t="s">
        <v>1388</v>
      </c>
    </row>
    <row r="674" spans="1:14" ht="69.95" customHeight="1">
      <c r="A674" s="147" t="s">
        <v>634</v>
      </c>
      <c r="B674" s="148" t="s">
        <v>1320</v>
      </c>
      <c r="C674" s="149">
        <v>42487</v>
      </c>
      <c r="D674" s="147" t="s">
        <v>13</v>
      </c>
      <c r="E674" s="147">
        <v>44793</v>
      </c>
      <c r="F674" s="147"/>
      <c r="G674" s="164" t="s">
        <v>1346</v>
      </c>
      <c r="H674" s="150">
        <v>34821.15</v>
      </c>
      <c r="I674" s="150">
        <v>0</v>
      </c>
      <c r="J674" s="150">
        <v>34821.15</v>
      </c>
      <c r="K674" s="150">
        <v>238873.08900000001</v>
      </c>
      <c r="L674" s="150">
        <v>0</v>
      </c>
      <c r="M674" s="150">
        <v>238873.08900000001</v>
      </c>
      <c r="N674" s="151" t="s">
        <v>1388</v>
      </c>
    </row>
    <row r="675" spans="1:14" ht="69.95" customHeight="1">
      <c r="A675" s="147" t="s">
        <v>634</v>
      </c>
      <c r="B675" s="148" t="s">
        <v>1320</v>
      </c>
      <c r="C675" s="149">
        <v>42487</v>
      </c>
      <c r="D675" s="147" t="s">
        <v>13</v>
      </c>
      <c r="E675" s="147">
        <v>44796</v>
      </c>
      <c r="F675" s="147"/>
      <c r="G675" s="164" t="s">
        <v>1346</v>
      </c>
      <c r="H675" s="150">
        <v>3133.9</v>
      </c>
      <c r="I675" s="150">
        <v>0</v>
      </c>
      <c r="J675" s="150">
        <v>3133.9</v>
      </c>
      <c r="K675" s="150">
        <v>21498.554</v>
      </c>
      <c r="L675" s="150">
        <v>0</v>
      </c>
      <c r="M675" s="150">
        <v>21498.554</v>
      </c>
      <c r="N675" s="151" t="s">
        <v>1388</v>
      </c>
    </row>
    <row r="676" spans="1:14" ht="69.95" customHeight="1">
      <c r="A676" s="147" t="s">
        <v>634</v>
      </c>
      <c r="B676" s="148" t="s">
        <v>1320</v>
      </c>
      <c r="C676" s="149">
        <v>42487</v>
      </c>
      <c r="D676" s="147" t="s">
        <v>13</v>
      </c>
      <c r="E676" s="147">
        <v>44799</v>
      </c>
      <c r="F676" s="147"/>
      <c r="G676" s="164" t="s">
        <v>1346</v>
      </c>
      <c r="H676" s="150">
        <v>18749.850000000002</v>
      </c>
      <c r="I676" s="150">
        <v>0</v>
      </c>
      <c r="J676" s="150">
        <v>18749.850000000002</v>
      </c>
      <c r="K676" s="150">
        <v>128623.97100000002</v>
      </c>
      <c r="L676" s="150">
        <v>0</v>
      </c>
      <c r="M676" s="150">
        <v>128623.97100000002</v>
      </c>
      <c r="N676" s="151" t="s">
        <v>1388</v>
      </c>
    </row>
    <row r="677" spans="1:14" ht="69.95" customHeight="1">
      <c r="A677" s="147" t="s">
        <v>634</v>
      </c>
      <c r="B677" s="148" t="s">
        <v>1320</v>
      </c>
      <c r="C677" s="149">
        <v>42487</v>
      </c>
      <c r="D677" s="147" t="s">
        <v>13</v>
      </c>
      <c r="E677" s="147">
        <v>44802</v>
      </c>
      <c r="F677" s="147"/>
      <c r="G677" s="164" t="s">
        <v>1346</v>
      </c>
      <c r="H677" s="150">
        <v>1687.49</v>
      </c>
      <c r="I677" s="150">
        <v>0</v>
      </c>
      <c r="J677" s="150">
        <v>1687.49</v>
      </c>
      <c r="K677" s="150">
        <v>11576.181400000001</v>
      </c>
      <c r="L677" s="150">
        <v>0</v>
      </c>
      <c r="M677" s="150">
        <v>11576.181400000001</v>
      </c>
      <c r="N677" s="151" t="s">
        <v>1388</v>
      </c>
    </row>
    <row r="678" spans="1:14" ht="69.95" customHeight="1">
      <c r="A678" s="147" t="s">
        <v>634</v>
      </c>
      <c r="B678" s="148" t="s">
        <v>1320</v>
      </c>
      <c r="C678" s="149">
        <v>42545</v>
      </c>
      <c r="D678" s="147" t="s">
        <v>13</v>
      </c>
      <c r="E678" s="147">
        <v>44994</v>
      </c>
      <c r="F678" s="147"/>
      <c r="G678" s="164" t="s">
        <v>14590</v>
      </c>
      <c r="H678" s="150">
        <v>174998.6</v>
      </c>
      <c r="I678" s="150">
        <v>0</v>
      </c>
      <c r="J678" s="150">
        <v>174998.6</v>
      </c>
      <c r="K678" s="150">
        <v>1200490.3960000002</v>
      </c>
      <c r="L678" s="150">
        <v>0</v>
      </c>
      <c r="M678" s="150">
        <v>1200490.3960000002</v>
      </c>
      <c r="N678" s="151" t="s">
        <v>1388</v>
      </c>
    </row>
    <row r="679" spans="1:14" ht="69.95" customHeight="1">
      <c r="A679" s="147" t="s">
        <v>634</v>
      </c>
      <c r="B679" s="148" t="s">
        <v>1320</v>
      </c>
      <c r="C679" s="149">
        <v>42545</v>
      </c>
      <c r="D679" s="147" t="s">
        <v>13</v>
      </c>
      <c r="E679" s="147">
        <v>44997</v>
      </c>
      <c r="F679" s="147"/>
      <c r="G679" s="164" t="s">
        <v>14590</v>
      </c>
      <c r="H679" s="150">
        <v>15662.37</v>
      </c>
      <c r="I679" s="150">
        <v>0</v>
      </c>
      <c r="J679" s="150">
        <v>15662.37</v>
      </c>
      <c r="K679" s="150">
        <v>107443.85820000002</v>
      </c>
      <c r="L679" s="150">
        <v>0</v>
      </c>
      <c r="M679" s="150">
        <v>107443.85820000002</v>
      </c>
      <c r="N679" s="151" t="s">
        <v>1388</v>
      </c>
    </row>
    <row r="680" spans="1:14" ht="69.95" customHeight="1">
      <c r="A680" s="147" t="s">
        <v>634</v>
      </c>
      <c r="B680" s="148" t="s">
        <v>14347</v>
      </c>
      <c r="C680" s="149">
        <v>42639</v>
      </c>
      <c r="D680" s="147" t="s">
        <v>1366</v>
      </c>
      <c r="E680" s="147">
        <v>45241</v>
      </c>
      <c r="F680" s="147"/>
      <c r="G680" s="164" t="s">
        <v>14590</v>
      </c>
      <c r="H680" s="150">
        <v>80356.5</v>
      </c>
      <c r="I680" s="150">
        <v>0</v>
      </c>
      <c r="J680" s="150">
        <v>80356.5</v>
      </c>
      <c r="K680" s="150">
        <v>551245.59000000008</v>
      </c>
      <c r="L680" s="150">
        <v>0</v>
      </c>
      <c r="M680" s="150">
        <v>551245.59000000008</v>
      </c>
      <c r="N680" s="151" t="s">
        <v>1388</v>
      </c>
    </row>
    <row r="681" spans="1:14" ht="69.95" customHeight="1">
      <c r="A681" s="147" t="s">
        <v>634</v>
      </c>
      <c r="B681" s="148" t="s">
        <v>14347</v>
      </c>
      <c r="C681" s="149">
        <v>42639</v>
      </c>
      <c r="D681" s="147" t="s">
        <v>1366</v>
      </c>
      <c r="E681" s="147">
        <v>45244</v>
      </c>
      <c r="F681" s="147"/>
      <c r="G681" s="164" t="s">
        <v>14590</v>
      </c>
      <c r="H681" s="150">
        <v>6026.74</v>
      </c>
      <c r="I681" s="150">
        <v>0</v>
      </c>
      <c r="J681" s="150">
        <v>6026.74</v>
      </c>
      <c r="K681" s="150">
        <v>41343.436399999999</v>
      </c>
      <c r="L681" s="150">
        <v>0</v>
      </c>
      <c r="M681" s="150">
        <v>41343.436399999999</v>
      </c>
      <c r="N681" s="151" t="s">
        <v>1388</v>
      </c>
    </row>
    <row r="682" spans="1:14" ht="69.95" customHeight="1">
      <c r="A682" s="147" t="s">
        <v>634</v>
      </c>
      <c r="B682" s="148" t="s">
        <v>1320</v>
      </c>
      <c r="C682" s="149">
        <v>42384</v>
      </c>
      <c r="D682" s="147" t="s">
        <v>6</v>
      </c>
      <c r="E682" s="147">
        <v>182978</v>
      </c>
      <c r="F682" s="147"/>
      <c r="G682" s="164" t="s">
        <v>13947</v>
      </c>
      <c r="H682" s="150">
        <v>0</v>
      </c>
      <c r="I682" s="150">
        <v>95041.81</v>
      </c>
      <c r="J682" s="150">
        <v>95041.81</v>
      </c>
      <c r="K682" s="150">
        <v>0</v>
      </c>
      <c r="L682" s="150">
        <v>651986.81660000002</v>
      </c>
      <c r="M682" s="150">
        <v>651986.81660000002</v>
      </c>
      <c r="N682" s="151" t="s">
        <v>1388</v>
      </c>
    </row>
    <row r="683" spans="1:14" ht="69.95" customHeight="1">
      <c r="A683" s="147" t="s">
        <v>634</v>
      </c>
      <c r="B683" s="148" t="s">
        <v>1320</v>
      </c>
      <c r="C683" s="149">
        <v>42390</v>
      </c>
      <c r="D683" s="147" t="s">
        <v>20</v>
      </c>
      <c r="E683" s="147">
        <v>183484</v>
      </c>
      <c r="F683" s="147"/>
      <c r="G683" s="164" t="s">
        <v>13962</v>
      </c>
      <c r="H683" s="150">
        <v>133378.33000000002</v>
      </c>
      <c r="I683" s="150">
        <v>0</v>
      </c>
      <c r="J683" s="150">
        <v>133378.33000000002</v>
      </c>
      <c r="K683" s="150">
        <v>914975.34380000015</v>
      </c>
      <c r="L683" s="150">
        <v>0</v>
      </c>
      <c r="M683" s="150">
        <v>914975.34380000015</v>
      </c>
      <c r="N683" s="151" t="s">
        <v>1388</v>
      </c>
    </row>
    <row r="684" spans="1:14" ht="69.95" customHeight="1">
      <c r="A684" s="147" t="s">
        <v>634</v>
      </c>
      <c r="B684" s="148" t="s">
        <v>1320</v>
      </c>
      <c r="C684" s="149">
        <v>42404</v>
      </c>
      <c r="D684" s="147" t="s">
        <v>6</v>
      </c>
      <c r="E684" s="147">
        <v>184790</v>
      </c>
      <c r="F684" s="147"/>
      <c r="G684" s="164" t="s">
        <v>13986</v>
      </c>
      <c r="H684" s="150">
        <v>0</v>
      </c>
      <c r="I684" s="150">
        <v>712411.70000000007</v>
      </c>
      <c r="J684" s="150">
        <v>712411.70000000007</v>
      </c>
      <c r="K684" s="150">
        <v>0</v>
      </c>
      <c r="L684" s="150">
        <v>4887144.262000001</v>
      </c>
      <c r="M684" s="150">
        <v>4887144.262000001</v>
      </c>
      <c r="N684" s="151" t="s">
        <v>1388</v>
      </c>
    </row>
    <row r="685" spans="1:14" ht="69.95" customHeight="1">
      <c r="A685" s="147" t="s">
        <v>634</v>
      </c>
      <c r="B685" s="148" t="s">
        <v>1320</v>
      </c>
      <c r="C685" s="149">
        <v>42404</v>
      </c>
      <c r="D685" s="147" t="s">
        <v>13</v>
      </c>
      <c r="E685" s="147">
        <v>184794</v>
      </c>
      <c r="F685" s="147"/>
      <c r="G685" s="164" t="s">
        <v>13988</v>
      </c>
      <c r="H685" s="150">
        <v>45936</v>
      </c>
      <c r="I685" s="150">
        <v>0</v>
      </c>
      <c r="J685" s="150">
        <v>45936</v>
      </c>
      <c r="K685" s="150">
        <v>315120.96000000002</v>
      </c>
      <c r="L685" s="150">
        <v>0</v>
      </c>
      <c r="M685" s="150">
        <v>315120.96000000002</v>
      </c>
      <c r="N685" s="151" t="s">
        <v>1388</v>
      </c>
    </row>
    <row r="686" spans="1:14" ht="69.95" customHeight="1">
      <c r="A686" s="147" t="s">
        <v>634</v>
      </c>
      <c r="B686" s="148" t="s">
        <v>1320</v>
      </c>
      <c r="C686" s="149">
        <v>42404</v>
      </c>
      <c r="D686" s="147" t="s">
        <v>13</v>
      </c>
      <c r="E686" s="147">
        <v>184804</v>
      </c>
      <c r="F686" s="147"/>
      <c r="G686" s="164" t="s">
        <v>13987</v>
      </c>
      <c r="H686" s="150">
        <v>123852.19</v>
      </c>
      <c r="I686" s="150">
        <v>0</v>
      </c>
      <c r="J686" s="150">
        <v>123852.19</v>
      </c>
      <c r="K686" s="150">
        <v>849626.02340000006</v>
      </c>
      <c r="L686" s="150">
        <v>0</v>
      </c>
      <c r="M686" s="150">
        <v>849626.02340000006</v>
      </c>
      <c r="N686" s="151" t="s">
        <v>1388</v>
      </c>
    </row>
    <row r="687" spans="1:14" ht="69.95" customHeight="1">
      <c r="A687" s="147" t="s">
        <v>634</v>
      </c>
      <c r="B687" s="148" t="s">
        <v>1320</v>
      </c>
      <c r="C687" s="149">
        <v>42405</v>
      </c>
      <c r="D687" s="147" t="s">
        <v>13</v>
      </c>
      <c r="E687" s="147">
        <v>184921</v>
      </c>
      <c r="F687" s="147"/>
      <c r="G687" s="164" t="s">
        <v>1990</v>
      </c>
      <c r="H687" s="150">
        <v>5000</v>
      </c>
      <c r="I687" s="150">
        <v>0</v>
      </c>
      <c r="J687" s="150">
        <v>5000</v>
      </c>
      <c r="K687" s="150">
        <v>34300</v>
      </c>
      <c r="L687" s="150">
        <v>0</v>
      </c>
      <c r="M687" s="150">
        <v>34300</v>
      </c>
      <c r="N687" s="151" t="s">
        <v>1388</v>
      </c>
    </row>
    <row r="688" spans="1:14" ht="69.95" customHeight="1">
      <c r="A688" s="147" t="s">
        <v>634</v>
      </c>
      <c r="B688" s="148" t="s">
        <v>1320</v>
      </c>
      <c r="C688" s="149">
        <v>42419</v>
      </c>
      <c r="D688" s="147" t="s">
        <v>13</v>
      </c>
      <c r="E688" s="147">
        <v>185955</v>
      </c>
      <c r="F688" s="147"/>
      <c r="G688" s="164" t="s">
        <v>2329</v>
      </c>
      <c r="H688" s="150">
        <v>24572.34</v>
      </c>
      <c r="I688" s="150">
        <v>0</v>
      </c>
      <c r="J688" s="150">
        <v>24572.34</v>
      </c>
      <c r="K688" s="150">
        <v>168566.2524</v>
      </c>
      <c r="L688" s="150">
        <v>0</v>
      </c>
      <c r="M688" s="150">
        <v>168566.2524</v>
      </c>
      <c r="N688" s="151" t="s">
        <v>1388</v>
      </c>
    </row>
    <row r="689" spans="1:14" ht="69.95" customHeight="1">
      <c r="A689" s="147" t="s">
        <v>634</v>
      </c>
      <c r="B689" s="148" t="s">
        <v>1320</v>
      </c>
      <c r="C689" s="149">
        <v>42419</v>
      </c>
      <c r="D689" s="147" t="s">
        <v>13</v>
      </c>
      <c r="E689" s="147">
        <v>185956</v>
      </c>
      <c r="F689" s="147"/>
      <c r="G689" s="164" t="s">
        <v>2330</v>
      </c>
      <c r="H689" s="150">
        <v>64386.68</v>
      </c>
      <c r="I689" s="150">
        <v>0</v>
      </c>
      <c r="J689" s="150">
        <v>64386.68</v>
      </c>
      <c r="K689" s="150">
        <v>441692.62480000005</v>
      </c>
      <c r="L689" s="150">
        <v>0</v>
      </c>
      <c r="M689" s="150">
        <v>441692.62480000005</v>
      </c>
      <c r="N689" s="151" t="s">
        <v>1388</v>
      </c>
    </row>
    <row r="690" spans="1:14" ht="69.95" customHeight="1">
      <c r="A690" s="147" t="s">
        <v>634</v>
      </c>
      <c r="B690" s="148" t="s">
        <v>1320</v>
      </c>
      <c r="C690" s="149">
        <v>42419</v>
      </c>
      <c r="D690" s="147" t="s">
        <v>13</v>
      </c>
      <c r="E690" s="147">
        <v>185959</v>
      </c>
      <c r="F690" s="147"/>
      <c r="G690" s="164" t="s">
        <v>2331</v>
      </c>
      <c r="H690" s="150">
        <v>15600</v>
      </c>
      <c r="I690" s="150">
        <v>0</v>
      </c>
      <c r="J690" s="150">
        <v>15600</v>
      </c>
      <c r="K690" s="150">
        <v>107016</v>
      </c>
      <c r="L690" s="150">
        <v>0</v>
      </c>
      <c r="M690" s="150">
        <v>107016</v>
      </c>
      <c r="N690" s="151" t="s">
        <v>1388</v>
      </c>
    </row>
    <row r="691" spans="1:14" ht="69.95" customHeight="1">
      <c r="A691" s="147" t="s">
        <v>634</v>
      </c>
      <c r="B691" s="148" t="s">
        <v>1320</v>
      </c>
      <c r="C691" s="149">
        <v>42422</v>
      </c>
      <c r="D691" s="147" t="s">
        <v>13</v>
      </c>
      <c r="E691" s="147">
        <v>186057</v>
      </c>
      <c r="F691" s="147"/>
      <c r="G691" s="164" t="s">
        <v>14038</v>
      </c>
      <c r="H691" s="150">
        <v>117829.54000000001</v>
      </c>
      <c r="I691" s="150">
        <v>0</v>
      </c>
      <c r="J691" s="150">
        <v>117829.54000000001</v>
      </c>
      <c r="K691" s="150">
        <v>808310.64440000011</v>
      </c>
      <c r="L691" s="150">
        <v>0</v>
      </c>
      <c r="M691" s="150">
        <v>808310.64440000011</v>
      </c>
      <c r="N691" s="151" t="s">
        <v>1388</v>
      </c>
    </row>
    <row r="692" spans="1:14" ht="69.95" customHeight="1">
      <c r="A692" s="147" t="s">
        <v>634</v>
      </c>
      <c r="B692" s="148" t="s">
        <v>1320</v>
      </c>
      <c r="C692" s="149">
        <v>42422</v>
      </c>
      <c r="D692" s="147" t="s">
        <v>13</v>
      </c>
      <c r="E692" s="147">
        <v>186058</v>
      </c>
      <c r="F692" s="147"/>
      <c r="G692" s="164" t="s">
        <v>14037</v>
      </c>
      <c r="H692" s="150">
        <v>183266</v>
      </c>
      <c r="I692" s="150">
        <v>0</v>
      </c>
      <c r="J692" s="150">
        <v>183266</v>
      </c>
      <c r="K692" s="150">
        <v>1257204.76</v>
      </c>
      <c r="L692" s="150">
        <v>0</v>
      </c>
      <c r="M692" s="150">
        <v>1257204.76</v>
      </c>
      <c r="N692" s="151" t="s">
        <v>1388</v>
      </c>
    </row>
    <row r="693" spans="1:14" ht="69.95" customHeight="1">
      <c r="A693" s="147" t="s">
        <v>634</v>
      </c>
      <c r="B693" s="148" t="s">
        <v>1320</v>
      </c>
      <c r="C693" s="149">
        <v>42422</v>
      </c>
      <c r="D693" s="147" t="s">
        <v>13</v>
      </c>
      <c r="E693" s="147">
        <v>186059</v>
      </c>
      <c r="F693" s="147"/>
      <c r="G693" s="164" t="s">
        <v>14036</v>
      </c>
      <c r="H693" s="150">
        <v>314400</v>
      </c>
      <c r="I693" s="150">
        <v>0</v>
      </c>
      <c r="J693" s="150">
        <v>314400</v>
      </c>
      <c r="K693" s="150">
        <v>2156784</v>
      </c>
      <c r="L693" s="150">
        <v>0</v>
      </c>
      <c r="M693" s="150">
        <v>2156784</v>
      </c>
      <c r="N693" s="151" t="s">
        <v>1388</v>
      </c>
    </row>
    <row r="694" spans="1:14" ht="69.95" customHeight="1">
      <c r="A694" s="147" t="s">
        <v>634</v>
      </c>
      <c r="B694" s="148" t="s">
        <v>1320</v>
      </c>
      <c r="C694" s="149">
        <v>42423</v>
      </c>
      <c r="D694" s="147" t="s">
        <v>13</v>
      </c>
      <c r="E694" s="147">
        <v>186097</v>
      </c>
      <c r="F694" s="147"/>
      <c r="G694" s="164" t="s">
        <v>14042</v>
      </c>
      <c r="H694" s="150">
        <v>19061.04</v>
      </c>
      <c r="I694" s="150">
        <v>0</v>
      </c>
      <c r="J694" s="150">
        <v>19061.04</v>
      </c>
      <c r="K694" s="150">
        <v>130758.73440000002</v>
      </c>
      <c r="L694" s="150">
        <v>0</v>
      </c>
      <c r="M694" s="150">
        <v>130758.73440000002</v>
      </c>
      <c r="N694" s="151" t="s">
        <v>1388</v>
      </c>
    </row>
    <row r="695" spans="1:14" ht="69.95" customHeight="1">
      <c r="A695" s="147" t="s">
        <v>634</v>
      </c>
      <c r="B695" s="148" t="s">
        <v>1320</v>
      </c>
      <c r="C695" s="149">
        <v>42440</v>
      </c>
      <c r="D695" s="147" t="s">
        <v>13</v>
      </c>
      <c r="E695" s="147">
        <v>187874</v>
      </c>
      <c r="F695" s="147"/>
      <c r="G695" s="164" t="s">
        <v>2680</v>
      </c>
      <c r="H695" s="150">
        <v>200000</v>
      </c>
      <c r="I695" s="150">
        <v>0</v>
      </c>
      <c r="J695" s="150">
        <v>200000</v>
      </c>
      <c r="K695" s="150">
        <v>1372000</v>
      </c>
      <c r="L695" s="150">
        <v>0</v>
      </c>
      <c r="M695" s="150">
        <v>1372000</v>
      </c>
      <c r="N695" s="151" t="s">
        <v>1388</v>
      </c>
    </row>
    <row r="696" spans="1:14" ht="69.95" customHeight="1">
      <c r="A696" s="147" t="s">
        <v>634</v>
      </c>
      <c r="B696" s="148" t="s">
        <v>1320</v>
      </c>
      <c r="C696" s="149">
        <v>42445</v>
      </c>
      <c r="D696" s="147" t="s">
        <v>13</v>
      </c>
      <c r="E696" s="147">
        <v>188274</v>
      </c>
      <c r="F696" s="147"/>
      <c r="G696" s="164" t="s">
        <v>14113</v>
      </c>
      <c r="H696" s="150">
        <v>30000</v>
      </c>
      <c r="I696" s="150">
        <v>0</v>
      </c>
      <c r="J696" s="150">
        <v>30000</v>
      </c>
      <c r="K696" s="150">
        <v>205800</v>
      </c>
      <c r="L696" s="150">
        <v>0</v>
      </c>
      <c r="M696" s="150">
        <v>205800</v>
      </c>
      <c r="N696" s="151" t="s">
        <v>1388</v>
      </c>
    </row>
    <row r="697" spans="1:14" ht="69.95" customHeight="1">
      <c r="A697" s="147" t="s">
        <v>634</v>
      </c>
      <c r="B697" s="148" t="s">
        <v>1320</v>
      </c>
      <c r="C697" s="149">
        <v>42445</v>
      </c>
      <c r="D697" s="147" t="s">
        <v>13</v>
      </c>
      <c r="E697" s="147">
        <v>188275</v>
      </c>
      <c r="F697" s="147"/>
      <c r="G697" s="164" t="s">
        <v>14112</v>
      </c>
      <c r="H697" s="150">
        <v>1155.75</v>
      </c>
      <c r="I697" s="150">
        <v>0</v>
      </c>
      <c r="J697" s="150">
        <v>1155.75</v>
      </c>
      <c r="K697" s="150">
        <v>7928.4450000000006</v>
      </c>
      <c r="L697" s="150">
        <v>0</v>
      </c>
      <c r="M697" s="150">
        <v>7928.4450000000006</v>
      </c>
      <c r="N697" s="151" t="s">
        <v>1388</v>
      </c>
    </row>
    <row r="698" spans="1:14" ht="69.95" customHeight="1">
      <c r="A698" s="147" t="s">
        <v>634</v>
      </c>
      <c r="B698" s="148" t="s">
        <v>1320</v>
      </c>
      <c r="C698" s="149">
        <v>42445</v>
      </c>
      <c r="D698" s="147" t="s">
        <v>13</v>
      </c>
      <c r="E698" s="147">
        <v>188276</v>
      </c>
      <c r="F698" s="147"/>
      <c r="G698" s="164" t="s">
        <v>14114</v>
      </c>
      <c r="H698" s="150">
        <v>150000</v>
      </c>
      <c r="I698" s="150">
        <v>0</v>
      </c>
      <c r="J698" s="150">
        <v>150000</v>
      </c>
      <c r="K698" s="150">
        <v>1029000</v>
      </c>
      <c r="L698" s="150">
        <v>0</v>
      </c>
      <c r="M698" s="150">
        <v>1029000</v>
      </c>
      <c r="N698" s="151" t="s">
        <v>1388</v>
      </c>
    </row>
    <row r="699" spans="1:14" ht="69.95" customHeight="1">
      <c r="A699" s="147" t="s">
        <v>634</v>
      </c>
      <c r="B699" s="148" t="s">
        <v>1320</v>
      </c>
      <c r="C699" s="149">
        <v>42450</v>
      </c>
      <c r="D699" s="147" t="s">
        <v>20</v>
      </c>
      <c r="E699" s="147">
        <v>188635</v>
      </c>
      <c r="F699" s="147"/>
      <c r="G699" s="164" t="s">
        <v>14125</v>
      </c>
      <c r="H699" s="150">
        <v>64558.130000000005</v>
      </c>
      <c r="I699" s="150">
        <v>0</v>
      </c>
      <c r="J699" s="150">
        <v>64558.130000000005</v>
      </c>
      <c r="K699" s="150">
        <v>442868.77180000005</v>
      </c>
      <c r="L699" s="150">
        <v>0</v>
      </c>
      <c r="M699" s="150">
        <v>442868.77180000005</v>
      </c>
      <c r="N699" s="151" t="s">
        <v>1388</v>
      </c>
    </row>
    <row r="700" spans="1:14" ht="69.95" customHeight="1">
      <c r="A700" s="147" t="s">
        <v>634</v>
      </c>
      <c r="B700" s="148" t="s">
        <v>1320</v>
      </c>
      <c r="C700" s="149">
        <v>42451</v>
      </c>
      <c r="D700" s="147" t="s">
        <v>13</v>
      </c>
      <c r="E700" s="147">
        <v>188738</v>
      </c>
      <c r="F700" s="147"/>
      <c r="G700" s="164" t="s">
        <v>14141</v>
      </c>
      <c r="H700" s="150">
        <v>50000</v>
      </c>
      <c r="I700" s="150">
        <v>0</v>
      </c>
      <c r="J700" s="150">
        <v>50000</v>
      </c>
      <c r="K700" s="150">
        <v>343000</v>
      </c>
      <c r="L700" s="150">
        <v>0</v>
      </c>
      <c r="M700" s="150">
        <v>343000</v>
      </c>
      <c r="N700" s="151" t="s">
        <v>1388</v>
      </c>
    </row>
    <row r="701" spans="1:14" ht="69.95" customHeight="1">
      <c r="A701" s="147" t="s">
        <v>634</v>
      </c>
      <c r="B701" s="148" t="s">
        <v>1320</v>
      </c>
      <c r="C701" s="149">
        <v>42453</v>
      </c>
      <c r="D701" s="147" t="s">
        <v>6</v>
      </c>
      <c r="E701" s="147">
        <v>189039</v>
      </c>
      <c r="F701" s="147"/>
      <c r="G701" s="164" t="s">
        <v>14150</v>
      </c>
      <c r="H701" s="150">
        <v>0</v>
      </c>
      <c r="I701" s="150">
        <v>786652.29</v>
      </c>
      <c r="J701" s="150">
        <v>786652.29</v>
      </c>
      <c r="K701" s="150">
        <v>0</v>
      </c>
      <c r="L701" s="150">
        <v>5396434.7094000001</v>
      </c>
      <c r="M701" s="150">
        <v>5396434.7094000001</v>
      </c>
      <c r="N701" s="151" t="s">
        <v>1388</v>
      </c>
    </row>
    <row r="702" spans="1:14" ht="69.95" customHeight="1">
      <c r="A702" s="147" t="s">
        <v>634</v>
      </c>
      <c r="B702" s="148" t="s">
        <v>1320</v>
      </c>
      <c r="C702" s="149">
        <v>42457</v>
      </c>
      <c r="D702" s="147" t="s">
        <v>20</v>
      </c>
      <c r="E702" s="147">
        <v>189271</v>
      </c>
      <c r="F702" s="147"/>
      <c r="G702" s="164" t="s">
        <v>14169</v>
      </c>
      <c r="H702" s="150">
        <v>349315.45</v>
      </c>
      <c r="I702" s="150">
        <v>0</v>
      </c>
      <c r="J702" s="150">
        <v>349315.45</v>
      </c>
      <c r="K702" s="150">
        <v>2396303.9870000002</v>
      </c>
      <c r="L702" s="150">
        <v>0</v>
      </c>
      <c r="M702" s="150">
        <v>2396303.9870000002</v>
      </c>
      <c r="N702" s="151" t="s">
        <v>1388</v>
      </c>
    </row>
    <row r="703" spans="1:14" ht="69.95" customHeight="1">
      <c r="A703" s="147" t="s">
        <v>634</v>
      </c>
      <c r="B703" s="148" t="s">
        <v>1320</v>
      </c>
      <c r="C703" s="149">
        <v>42458</v>
      </c>
      <c r="D703" s="147" t="s">
        <v>20</v>
      </c>
      <c r="E703" s="147">
        <v>189437</v>
      </c>
      <c r="F703" s="147"/>
      <c r="G703" s="164" t="s">
        <v>14170</v>
      </c>
      <c r="H703" s="150">
        <v>41684.28</v>
      </c>
      <c r="I703" s="150">
        <v>0</v>
      </c>
      <c r="J703" s="150">
        <v>41684.28</v>
      </c>
      <c r="K703" s="150">
        <v>285954.16080000001</v>
      </c>
      <c r="L703" s="150">
        <v>0</v>
      </c>
      <c r="M703" s="150">
        <v>285954.16080000001</v>
      </c>
      <c r="N703" s="151" t="s">
        <v>1388</v>
      </c>
    </row>
    <row r="704" spans="1:14" ht="69.95" customHeight="1">
      <c r="A704" s="147" t="s">
        <v>634</v>
      </c>
      <c r="B704" s="148" t="s">
        <v>1320</v>
      </c>
      <c r="C704" s="149">
        <v>42465</v>
      </c>
      <c r="D704" s="147" t="s">
        <v>13</v>
      </c>
      <c r="E704" s="147">
        <v>190046</v>
      </c>
      <c r="F704" s="147"/>
      <c r="G704" s="164" t="s">
        <v>14186</v>
      </c>
      <c r="H704" s="150">
        <v>20000</v>
      </c>
      <c r="I704" s="150">
        <v>0</v>
      </c>
      <c r="J704" s="150">
        <v>20000</v>
      </c>
      <c r="K704" s="150">
        <v>137200</v>
      </c>
      <c r="L704" s="150">
        <v>0</v>
      </c>
      <c r="M704" s="150">
        <v>137200</v>
      </c>
      <c r="N704" s="151" t="s">
        <v>1388</v>
      </c>
    </row>
    <row r="705" spans="1:14" ht="69.95" customHeight="1">
      <c r="A705" s="147" t="s">
        <v>634</v>
      </c>
      <c r="B705" s="148" t="s">
        <v>1320</v>
      </c>
      <c r="C705" s="149">
        <v>42473</v>
      </c>
      <c r="D705" s="147" t="s">
        <v>13</v>
      </c>
      <c r="E705" s="147">
        <v>190852</v>
      </c>
      <c r="F705" s="147"/>
      <c r="G705" s="164" t="s">
        <v>3389</v>
      </c>
      <c r="H705" s="150">
        <v>250000</v>
      </c>
      <c r="I705" s="150">
        <v>0</v>
      </c>
      <c r="J705" s="150">
        <v>250000</v>
      </c>
      <c r="K705" s="150">
        <v>1715000</v>
      </c>
      <c r="L705" s="150">
        <v>0</v>
      </c>
      <c r="M705" s="150">
        <v>1715000</v>
      </c>
      <c r="N705" s="151" t="s">
        <v>1388</v>
      </c>
    </row>
    <row r="706" spans="1:14" ht="69.95" customHeight="1">
      <c r="A706" s="147" t="s">
        <v>634</v>
      </c>
      <c r="B706" s="148" t="s">
        <v>1320</v>
      </c>
      <c r="C706" s="149">
        <v>42486</v>
      </c>
      <c r="D706" s="147" t="s">
        <v>13</v>
      </c>
      <c r="E706" s="147">
        <v>191963</v>
      </c>
      <c r="F706" s="147"/>
      <c r="G706" s="164" t="s">
        <v>14227</v>
      </c>
      <c r="H706" s="150">
        <v>7800</v>
      </c>
      <c r="I706" s="150">
        <v>0</v>
      </c>
      <c r="J706" s="150">
        <v>7800</v>
      </c>
      <c r="K706" s="150">
        <v>53508</v>
      </c>
      <c r="L706" s="150">
        <v>0</v>
      </c>
      <c r="M706" s="150">
        <v>53508</v>
      </c>
      <c r="N706" s="151" t="s">
        <v>1388</v>
      </c>
    </row>
    <row r="707" spans="1:14" ht="69.95" customHeight="1">
      <c r="A707" s="147" t="s">
        <v>634</v>
      </c>
      <c r="B707" s="148" t="s">
        <v>1320</v>
      </c>
      <c r="C707" s="149">
        <v>42489</v>
      </c>
      <c r="D707" s="147" t="s">
        <v>13</v>
      </c>
      <c r="E707" s="147">
        <v>192406</v>
      </c>
      <c r="F707" s="147"/>
      <c r="G707" s="164" t="s">
        <v>14238</v>
      </c>
      <c r="H707" s="150">
        <v>302328</v>
      </c>
      <c r="I707" s="150">
        <v>0</v>
      </c>
      <c r="J707" s="150">
        <v>302328</v>
      </c>
      <c r="K707" s="150">
        <v>2073970.08</v>
      </c>
      <c r="L707" s="150">
        <v>0</v>
      </c>
      <c r="M707" s="150">
        <v>2073970.08</v>
      </c>
      <c r="N707" s="151" t="s">
        <v>1388</v>
      </c>
    </row>
    <row r="708" spans="1:14" ht="69.95" customHeight="1">
      <c r="A708" s="147" t="s">
        <v>634</v>
      </c>
      <c r="B708" s="148" t="s">
        <v>1320</v>
      </c>
      <c r="C708" s="149">
        <v>42489</v>
      </c>
      <c r="D708" s="147" t="s">
        <v>13</v>
      </c>
      <c r="E708" s="147">
        <v>192479</v>
      </c>
      <c r="F708" s="147"/>
      <c r="G708" s="164" t="s">
        <v>14237</v>
      </c>
      <c r="H708" s="150">
        <v>150000</v>
      </c>
      <c r="I708" s="150">
        <v>0</v>
      </c>
      <c r="J708" s="150">
        <v>150000</v>
      </c>
      <c r="K708" s="150">
        <v>1029000</v>
      </c>
      <c r="L708" s="150">
        <v>0</v>
      </c>
      <c r="M708" s="150">
        <v>1029000</v>
      </c>
      <c r="N708" s="151" t="s">
        <v>1388</v>
      </c>
    </row>
    <row r="709" spans="1:14" ht="69.95" customHeight="1">
      <c r="A709" s="147" t="s">
        <v>634</v>
      </c>
      <c r="B709" s="148" t="s">
        <v>1320</v>
      </c>
      <c r="C709" s="149">
        <v>42493</v>
      </c>
      <c r="D709" s="147" t="s">
        <v>13</v>
      </c>
      <c r="E709" s="147">
        <v>192586</v>
      </c>
      <c r="F709" s="147"/>
      <c r="G709" s="164" t="s">
        <v>14245</v>
      </c>
      <c r="H709" s="150">
        <v>700000</v>
      </c>
      <c r="I709" s="150">
        <v>0</v>
      </c>
      <c r="J709" s="150">
        <v>700000</v>
      </c>
      <c r="K709" s="150">
        <v>4802000</v>
      </c>
      <c r="L709" s="150">
        <v>0</v>
      </c>
      <c r="M709" s="150">
        <v>4802000</v>
      </c>
      <c r="N709" s="151" t="s">
        <v>1388</v>
      </c>
    </row>
    <row r="710" spans="1:14" ht="69.95" customHeight="1">
      <c r="A710" s="147" t="s">
        <v>634</v>
      </c>
      <c r="B710" s="148" t="s">
        <v>1320</v>
      </c>
      <c r="C710" s="149">
        <v>42513</v>
      </c>
      <c r="D710" s="147" t="s">
        <v>13</v>
      </c>
      <c r="E710" s="147">
        <v>194289</v>
      </c>
      <c r="F710" s="147"/>
      <c r="G710" s="164" t="s">
        <v>14301</v>
      </c>
      <c r="H710" s="150">
        <v>3793</v>
      </c>
      <c r="I710" s="150">
        <v>0</v>
      </c>
      <c r="J710" s="150">
        <v>3793</v>
      </c>
      <c r="K710" s="150">
        <v>26019.98</v>
      </c>
      <c r="L710" s="150">
        <v>0</v>
      </c>
      <c r="M710" s="150">
        <v>26019.98</v>
      </c>
      <c r="N710" s="151" t="s">
        <v>1388</v>
      </c>
    </row>
    <row r="711" spans="1:14" ht="69.95" customHeight="1">
      <c r="A711" s="147" t="s">
        <v>634</v>
      </c>
      <c r="B711" s="148" t="s">
        <v>1320</v>
      </c>
      <c r="C711" s="149">
        <v>42513</v>
      </c>
      <c r="D711" s="147" t="s">
        <v>13</v>
      </c>
      <c r="E711" s="147">
        <v>194295</v>
      </c>
      <c r="F711" s="147"/>
      <c r="G711" s="164" t="s">
        <v>14302</v>
      </c>
      <c r="H711" s="150">
        <v>225000</v>
      </c>
      <c r="I711" s="150">
        <v>0</v>
      </c>
      <c r="J711" s="150">
        <v>225000</v>
      </c>
      <c r="K711" s="150">
        <v>1543500</v>
      </c>
      <c r="L711" s="150">
        <v>0</v>
      </c>
      <c r="M711" s="150">
        <v>1543500</v>
      </c>
      <c r="N711" s="151" t="s">
        <v>1388</v>
      </c>
    </row>
    <row r="712" spans="1:14" ht="69.95" customHeight="1">
      <c r="A712" s="147" t="s">
        <v>634</v>
      </c>
      <c r="B712" s="148" t="s">
        <v>1320</v>
      </c>
      <c r="C712" s="149">
        <v>42514</v>
      </c>
      <c r="D712" s="147" t="s">
        <v>13</v>
      </c>
      <c r="E712" s="147">
        <v>194344</v>
      </c>
      <c r="F712" s="147"/>
      <c r="G712" s="164" t="s">
        <v>14312</v>
      </c>
      <c r="H712" s="150">
        <v>51521.19</v>
      </c>
      <c r="I712" s="150">
        <v>0</v>
      </c>
      <c r="J712" s="150">
        <v>51521.19</v>
      </c>
      <c r="K712" s="150">
        <v>353435.36340000003</v>
      </c>
      <c r="L712" s="150">
        <v>0</v>
      </c>
      <c r="M712" s="150">
        <v>353435.36340000003</v>
      </c>
      <c r="N712" s="151" t="s">
        <v>1388</v>
      </c>
    </row>
    <row r="713" spans="1:14" ht="69.95" customHeight="1">
      <c r="A713" s="147" t="s">
        <v>634</v>
      </c>
      <c r="B713" s="148" t="s">
        <v>1320</v>
      </c>
      <c r="C713" s="149">
        <v>42514</v>
      </c>
      <c r="D713" s="147" t="s">
        <v>6</v>
      </c>
      <c r="E713" s="147">
        <v>194373</v>
      </c>
      <c r="F713" s="147"/>
      <c r="G713" s="164" t="s">
        <v>14305</v>
      </c>
      <c r="H713" s="150">
        <v>0</v>
      </c>
      <c r="I713" s="150">
        <v>280025.49</v>
      </c>
      <c r="J713" s="150">
        <v>280025.49</v>
      </c>
      <c r="K713" s="150">
        <v>0</v>
      </c>
      <c r="L713" s="150">
        <v>1920974.8614000001</v>
      </c>
      <c r="M713" s="150">
        <v>1920974.8614000001</v>
      </c>
      <c r="N713" s="151" t="s">
        <v>1388</v>
      </c>
    </row>
    <row r="714" spans="1:14" ht="69.95" customHeight="1">
      <c r="A714" s="147" t="s">
        <v>634</v>
      </c>
      <c r="B714" s="148" t="s">
        <v>1320</v>
      </c>
      <c r="C714" s="149">
        <v>42515</v>
      </c>
      <c r="D714" s="147" t="s">
        <v>20</v>
      </c>
      <c r="E714" s="147">
        <v>194620</v>
      </c>
      <c r="F714" s="147"/>
      <c r="G714" s="164" t="s">
        <v>14318</v>
      </c>
      <c r="H714" s="150">
        <v>1784116.28</v>
      </c>
      <c r="I714" s="150">
        <v>0</v>
      </c>
      <c r="J714" s="150">
        <v>1784116.28</v>
      </c>
      <c r="K714" s="150">
        <v>12239037.6808</v>
      </c>
      <c r="L714" s="150">
        <v>0</v>
      </c>
      <c r="M714" s="150">
        <v>12239037.6808</v>
      </c>
      <c r="N714" s="151" t="s">
        <v>1388</v>
      </c>
    </row>
    <row r="715" spans="1:14" ht="69.95" customHeight="1">
      <c r="A715" s="147" t="s">
        <v>634</v>
      </c>
      <c r="B715" s="148" t="s">
        <v>1320</v>
      </c>
      <c r="C715" s="149">
        <v>42517</v>
      </c>
      <c r="D715" s="147" t="s">
        <v>20</v>
      </c>
      <c r="E715" s="147">
        <v>194668</v>
      </c>
      <c r="F715" s="147"/>
      <c r="G715" s="164" t="s">
        <v>14334</v>
      </c>
      <c r="H715" s="150">
        <v>86519.97</v>
      </c>
      <c r="I715" s="150">
        <v>0</v>
      </c>
      <c r="J715" s="150">
        <v>86519.97</v>
      </c>
      <c r="K715" s="150">
        <v>593526.99420000007</v>
      </c>
      <c r="L715" s="150">
        <v>0</v>
      </c>
      <c r="M715" s="150">
        <v>593526.99420000007</v>
      </c>
      <c r="N715" s="151" t="s">
        <v>1388</v>
      </c>
    </row>
    <row r="716" spans="1:14" ht="69.95" customHeight="1">
      <c r="A716" s="147" t="s">
        <v>634</v>
      </c>
      <c r="B716" s="148" t="s">
        <v>1320</v>
      </c>
      <c r="C716" s="149">
        <v>42535</v>
      </c>
      <c r="D716" s="147" t="s">
        <v>20</v>
      </c>
      <c r="E716" s="147">
        <v>202762</v>
      </c>
      <c r="F716" s="147"/>
      <c r="G716" s="164" t="s">
        <v>14651</v>
      </c>
      <c r="H716" s="150">
        <v>3858463.87</v>
      </c>
      <c r="I716" s="150">
        <v>0</v>
      </c>
      <c r="J716" s="150">
        <v>3858463.87</v>
      </c>
      <c r="K716" s="150">
        <v>26469062.148200002</v>
      </c>
      <c r="L716" s="150">
        <v>0</v>
      </c>
      <c r="M716" s="150">
        <v>26469062.148200002</v>
      </c>
      <c r="N716" s="151" t="s">
        <v>1388</v>
      </c>
    </row>
    <row r="717" spans="1:14" ht="69.95" customHeight="1">
      <c r="A717" s="147" t="s">
        <v>634</v>
      </c>
      <c r="B717" s="148" t="s">
        <v>1320</v>
      </c>
      <c r="C717" s="149">
        <v>42535</v>
      </c>
      <c r="D717" s="147" t="s">
        <v>20</v>
      </c>
      <c r="E717" s="147">
        <v>202763</v>
      </c>
      <c r="F717" s="147"/>
      <c r="G717" s="164" t="s">
        <v>14652</v>
      </c>
      <c r="H717" s="150">
        <v>1203144.56</v>
      </c>
      <c r="I717" s="150">
        <v>0</v>
      </c>
      <c r="J717" s="150">
        <v>1203144.56</v>
      </c>
      <c r="K717" s="150">
        <v>8253571.6816000007</v>
      </c>
      <c r="L717" s="150">
        <v>0</v>
      </c>
      <c r="M717" s="150">
        <v>8253571.6816000007</v>
      </c>
      <c r="N717" s="151" t="s">
        <v>1388</v>
      </c>
    </row>
    <row r="718" spans="1:14" ht="69.95" customHeight="1">
      <c r="A718" s="147" t="s">
        <v>634</v>
      </c>
      <c r="B718" s="148" t="s">
        <v>1320</v>
      </c>
      <c r="C718" s="149">
        <v>42535</v>
      </c>
      <c r="D718" s="147" t="s">
        <v>20</v>
      </c>
      <c r="E718" s="147">
        <v>202764</v>
      </c>
      <c r="F718" s="147"/>
      <c r="G718" s="164" t="s">
        <v>14653</v>
      </c>
      <c r="H718" s="150">
        <v>1033230.11</v>
      </c>
      <c r="I718" s="150">
        <v>0</v>
      </c>
      <c r="J718" s="150">
        <v>1033230.11</v>
      </c>
      <c r="K718" s="150">
        <v>7087958.5546000004</v>
      </c>
      <c r="L718" s="150">
        <v>0</v>
      </c>
      <c r="M718" s="150">
        <v>7087958.5546000004</v>
      </c>
      <c r="N718" s="151" t="s">
        <v>1388</v>
      </c>
    </row>
    <row r="719" spans="1:14" ht="69.95" customHeight="1">
      <c r="A719" s="147" t="s">
        <v>634</v>
      </c>
      <c r="B719" s="148" t="s">
        <v>1320</v>
      </c>
      <c r="C719" s="149">
        <v>42535</v>
      </c>
      <c r="D719" s="147" t="s">
        <v>20</v>
      </c>
      <c r="E719" s="147">
        <v>202765</v>
      </c>
      <c r="F719" s="147"/>
      <c r="G719" s="164" t="s">
        <v>14654</v>
      </c>
      <c r="H719" s="150">
        <v>19380.22</v>
      </c>
      <c r="I719" s="150">
        <v>0</v>
      </c>
      <c r="J719" s="150">
        <v>19380.22</v>
      </c>
      <c r="K719" s="150">
        <v>132948.30920000002</v>
      </c>
      <c r="L719" s="150">
        <v>0</v>
      </c>
      <c r="M719" s="150">
        <v>132948.30920000002</v>
      </c>
      <c r="N719" s="151" t="s">
        <v>1388</v>
      </c>
    </row>
    <row r="720" spans="1:14" ht="69.95" customHeight="1">
      <c r="A720" s="147" t="s">
        <v>634</v>
      </c>
      <c r="B720" s="148" t="s">
        <v>1320</v>
      </c>
      <c r="C720" s="149">
        <v>42548</v>
      </c>
      <c r="D720" s="147" t="s">
        <v>6</v>
      </c>
      <c r="E720" s="147">
        <v>211569</v>
      </c>
      <c r="F720" s="147"/>
      <c r="G720" s="164" t="s">
        <v>14699</v>
      </c>
      <c r="H720" s="150">
        <v>0</v>
      </c>
      <c r="I720" s="150">
        <v>76500000</v>
      </c>
      <c r="J720" s="150">
        <v>76500000</v>
      </c>
      <c r="K720" s="150">
        <v>0</v>
      </c>
      <c r="L720" s="150">
        <v>524790000</v>
      </c>
      <c r="M720" s="150">
        <v>524790000</v>
      </c>
      <c r="N720" s="151" t="s">
        <v>1388</v>
      </c>
    </row>
    <row r="721" spans="1:14" ht="69.95" customHeight="1">
      <c r="A721" s="147" t="s">
        <v>634</v>
      </c>
      <c r="B721" s="148" t="s">
        <v>1320</v>
      </c>
      <c r="C721" s="149">
        <v>42548</v>
      </c>
      <c r="D721" s="147" t="s">
        <v>6</v>
      </c>
      <c r="E721" s="147">
        <v>211691</v>
      </c>
      <c r="F721" s="147"/>
      <c r="G721" s="164" t="s">
        <v>14700</v>
      </c>
      <c r="H721" s="150">
        <v>0</v>
      </c>
      <c r="I721" s="150">
        <v>13500000</v>
      </c>
      <c r="J721" s="150">
        <v>13500000</v>
      </c>
      <c r="K721" s="150">
        <v>0</v>
      </c>
      <c r="L721" s="150">
        <v>92610000</v>
      </c>
      <c r="M721" s="150">
        <v>92610000</v>
      </c>
      <c r="N721" s="151" t="s">
        <v>1388</v>
      </c>
    </row>
    <row r="722" spans="1:14" ht="69.95" customHeight="1">
      <c r="A722" s="147" t="s">
        <v>634</v>
      </c>
      <c r="B722" s="148" t="s">
        <v>1320</v>
      </c>
      <c r="C722" s="149">
        <v>42551</v>
      </c>
      <c r="D722" s="147" t="s">
        <v>6</v>
      </c>
      <c r="E722" s="147">
        <v>214996</v>
      </c>
      <c r="F722" s="147"/>
      <c r="G722" s="164" t="s">
        <v>14702</v>
      </c>
      <c r="H722" s="150">
        <v>0</v>
      </c>
      <c r="I722" s="150">
        <v>161000</v>
      </c>
      <c r="J722" s="150">
        <v>161000</v>
      </c>
      <c r="K722" s="150">
        <v>0</v>
      </c>
      <c r="L722" s="150">
        <v>1104460</v>
      </c>
      <c r="M722" s="150">
        <v>1104460</v>
      </c>
      <c r="N722" s="151" t="s">
        <v>1388</v>
      </c>
    </row>
    <row r="723" spans="1:14" ht="69.95" customHeight="1">
      <c r="A723" s="147" t="s">
        <v>634</v>
      </c>
      <c r="B723" s="148" t="s">
        <v>1320</v>
      </c>
      <c r="C723" s="149">
        <v>42551</v>
      </c>
      <c r="D723" s="147" t="s">
        <v>6</v>
      </c>
      <c r="E723" s="147">
        <v>214997</v>
      </c>
      <c r="F723" s="147"/>
      <c r="G723" s="164" t="s">
        <v>14705</v>
      </c>
      <c r="H723" s="150">
        <v>0</v>
      </c>
      <c r="I723" s="150">
        <v>69000</v>
      </c>
      <c r="J723" s="150">
        <v>69000</v>
      </c>
      <c r="K723" s="150">
        <v>0</v>
      </c>
      <c r="L723" s="150">
        <v>473340</v>
      </c>
      <c r="M723" s="150">
        <v>473340</v>
      </c>
      <c r="N723" s="151" t="s">
        <v>1388</v>
      </c>
    </row>
    <row r="724" spans="1:14" ht="69.95" customHeight="1">
      <c r="A724" s="147" t="s">
        <v>634</v>
      </c>
      <c r="B724" s="148" t="s">
        <v>14347</v>
      </c>
      <c r="C724" s="149">
        <v>42564</v>
      </c>
      <c r="D724" s="147" t="s">
        <v>6</v>
      </c>
      <c r="E724" s="147">
        <v>223849</v>
      </c>
      <c r="F724" s="147"/>
      <c r="G724" s="164" t="s">
        <v>14355</v>
      </c>
      <c r="H724" s="150">
        <v>0</v>
      </c>
      <c r="I724" s="150">
        <v>85000000</v>
      </c>
      <c r="J724" s="150">
        <v>85000000</v>
      </c>
      <c r="K724" s="150">
        <v>0</v>
      </c>
      <c r="L724" s="150">
        <v>583100000</v>
      </c>
      <c r="M724" s="150">
        <v>583100000</v>
      </c>
      <c r="N724" s="151" t="s">
        <v>1388</v>
      </c>
    </row>
    <row r="725" spans="1:14" ht="69.95" customHeight="1">
      <c r="A725" s="147" t="s">
        <v>634</v>
      </c>
      <c r="B725" s="148" t="s">
        <v>14347</v>
      </c>
      <c r="C725" s="149">
        <v>42564</v>
      </c>
      <c r="D725" s="147" t="s">
        <v>6</v>
      </c>
      <c r="E725" s="147">
        <v>223850</v>
      </c>
      <c r="F725" s="147"/>
      <c r="G725" s="164" t="s">
        <v>14356</v>
      </c>
      <c r="H725" s="150">
        <v>0</v>
      </c>
      <c r="I725" s="150">
        <v>15000000</v>
      </c>
      <c r="J725" s="150">
        <v>15000000</v>
      </c>
      <c r="K725" s="150">
        <v>0</v>
      </c>
      <c r="L725" s="150">
        <v>102900000</v>
      </c>
      <c r="M725" s="150">
        <v>102900000</v>
      </c>
      <c r="N725" s="151" t="s">
        <v>1388</v>
      </c>
    </row>
    <row r="726" spans="1:14" ht="69.95" customHeight="1">
      <c r="A726" s="147" t="s">
        <v>634</v>
      </c>
      <c r="B726" s="148" t="s">
        <v>14347</v>
      </c>
      <c r="C726" s="149">
        <v>42566</v>
      </c>
      <c r="D726" s="147" t="s">
        <v>6</v>
      </c>
      <c r="E726" s="147">
        <v>225152</v>
      </c>
      <c r="F726" s="147"/>
      <c r="G726" s="164" t="s">
        <v>14359</v>
      </c>
      <c r="H726" s="150">
        <v>0</v>
      </c>
      <c r="I726" s="150">
        <v>94318</v>
      </c>
      <c r="J726" s="150">
        <v>94318</v>
      </c>
      <c r="K726" s="150">
        <v>0</v>
      </c>
      <c r="L726" s="150">
        <v>647021.48</v>
      </c>
      <c r="M726" s="150">
        <v>647021.48</v>
      </c>
      <c r="N726" s="151" t="s">
        <v>1388</v>
      </c>
    </row>
    <row r="727" spans="1:14" ht="69.95" customHeight="1">
      <c r="A727" s="147" t="s">
        <v>634</v>
      </c>
      <c r="B727" s="148" t="s">
        <v>14347</v>
      </c>
      <c r="C727" s="149">
        <v>42566</v>
      </c>
      <c r="D727" s="147" t="s">
        <v>6</v>
      </c>
      <c r="E727" s="147">
        <v>225154</v>
      </c>
      <c r="F727" s="147"/>
      <c r="G727" s="164" t="s">
        <v>14358</v>
      </c>
      <c r="H727" s="150">
        <v>0</v>
      </c>
      <c r="I727" s="150">
        <v>413258</v>
      </c>
      <c r="J727" s="150">
        <v>413258</v>
      </c>
      <c r="K727" s="150">
        <v>0</v>
      </c>
      <c r="L727" s="150">
        <v>2834949.8800000004</v>
      </c>
      <c r="M727" s="150">
        <v>2834949.8800000004</v>
      </c>
      <c r="N727" s="151" t="s">
        <v>1388</v>
      </c>
    </row>
    <row r="728" spans="1:14" ht="69.95" customHeight="1">
      <c r="A728" s="147" t="s">
        <v>634</v>
      </c>
      <c r="B728" s="148" t="s">
        <v>14347</v>
      </c>
      <c r="C728" s="149">
        <v>42571</v>
      </c>
      <c r="D728" s="147" t="s">
        <v>6</v>
      </c>
      <c r="E728" s="147">
        <v>228795</v>
      </c>
      <c r="F728" s="147"/>
      <c r="G728" s="164" t="s">
        <v>14375</v>
      </c>
      <c r="H728" s="150">
        <v>0</v>
      </c>
      <c r="I728" s="150">
        <v>2327146.84</v>
      </c>
      <c r="J728" s="150">
        <v>2327146.84</v>
      </c>
      <c r="K728" s="150">
        <v>0</v>
      </c>
      <c r="L728" s="150">
        <v>15964227.3224</v>
      </c>
      <c r="M728" s="150">
        <v>15964227.3224</v>
      </c>
      <c r="N728" s="151" t="s">
        <v>14376</v>
      </c>
    </row>
    <row r="729" spans="1:14" ht="69.95" customHeight="1">
      <c r="A729" s="147" t="s">
        <v>634</v>
      </c>
      <c r="B729" s="148" t="s">
        <v>14347</v>
      </c>
      <c r="C729" s="149">
        <v>42583</v>
      </c>
      <c r="D729" s="147" t="s">
        <v>6</v>
      </c>
      <c r="E729" s="147">
        <v>236897</v>
      </c>
      <c r="F729" s="147"/>
      <c r="G729" s="164" t="s">
        <v>14413</v>
      </c>
      <c r="H729" s="150">
        <v>0</v>
      </c>
      <c r="I729" s="150">
        <v>904142.53</v>
      </c>
      <c r="J729" s="150">
        <v>904142.53</v>
      </c>
      <c r="K729" s="150">
        <v>0</v>
      </c>
      <c r="L729" s="150">
        <v>6202417.7558000004</v>
      </c>
      <c r="M729" s="150">
        <v>6202417.7558000004</v>
      </c>
      <c r="N729" s="151" t="s">
        <v>1388</v>
      </c>
    </row>
    <row r="730" spans="1:14" ht="69.95" customHeight="1">
      <c r="A730" s="147" t="s">
        <v>634</v>
      </c>
      <c r="B730" s="148" t="s">
        <v>14347</v>
      </c>
      <c r="C730" s="149">
        <v>42590</v>
      </c>
      <c r="D730" s="147" t="s">
        <v>6</v>
      </c>
      <c r="E730" s="147">
        <v>242319</v>
      </c>
      <c r="F730" s="147"/>
      <c r="G730" s="164" t="s">
        <v>14425</v>
      </c>
      <c r="H730" s="150">
        <v>0</v>
      </c>
      <c r="I730" s="150">
        <v>12593000</v>
      </c>
      <c r="J730" s="150">
        <v>12593000</v>
      </c>
      <c r="K730" s="150">
        <v>0</v>
      </c>
      <c r="L730" s="150">
        <v>86387980</v>
      </c>
      <c r="M730" s="150">
        <v>86387980</v>
      </c>
      <c r="N730" s="151" t="s">
        <v>1388</v>
      </c>
    </row>
    <row r="731" spans="1:14" ht="69.95" customHeight="1">
      <c r="A731" s="147" t="s">
        <v>634</v>
      </c>
      <c r="B731" s="148" t="s">
        <v>14347</v>
      </c>
      <c r="C731" s="149">
        <v>42590</v>
      </c>
      <c r="D731" s="147" t="s">
        <v>6</v>
      </c>
      <c r="E731" s="147">
        <v>242325</v>
      </c>
      <c r="F731" s="147"/>
      <c r="G731" s="164" t="s">
        <v>14424</v>
      </c>
      <c r="H731" s="150">
        <v>0</v>
      </c>
      <c r="I731" s="150">
        <v>187868.79</v>
      </c>
      <c r="J731" s="150">
        <v>187868.79</v>
      </c>
      <c r="K731" s="150">
        <v>0</v>
      </c>
      <c r="L731" s="150">
        <v>1288779.8994000002</v>
      </c>
      <c r="M731" s="150">
        <v>1288779.8994000002</v>
      </c>
      <c r="N731" s="151" t="s">
        <v>1388</v>
      </c>
    </row>
    <row r="732" spans="1:14" ht="69.95" customHeight="1">
      <c r="A732" s="147" t="s">
        <v>634</v>
      </c>
      <c r="B732" s="148" t="s">
        <v>14347</v>
      </c>
      <c r="C732" s="149">
        <v>42636</v>
      </c>
      <c r="D732" s="147" t="s">
        <v>6</v>
      </c>
      <c r="E732" s="147">
        <v>276576</v>
      </c>
      <c r="F732" s="147"/>
      <c r="G732" s="164" t="s">
        <v>14577</v>
      </c>
      <c r="H732" s="150">
        <v>0</v>
      </c>
      <c r="I732" s="150">
        <v>552521</v>
      </c>
      <c r="J732" s="150">
        <v>552521</v>
      </c>
      <c r="K732" s="150">
        <v>0</v>
      </c>
      <c r="L732" s="150">
        <v>3790294.06</v>
      </c>
      <c r="M732" s="150">
        <v>3790294.06</v>
      </c>
      <c r="N732" s="151" t="s">
        <v>1388</v>
      </c>
    </row>
    <row r="733" spans="1:14" ht="69.95" customHeight="1">
      <c r="A733" s="147" t="s">
        <v>634</v>
      </c>
      <c r="B733" s="148" t="s">
        <v>14347</v>
      </c>
      <c r="C733" s="149">
        <v>42636</v>
      </c>
      <c r="D733" s="147" t="s">
        <v>6</v>
      </c>
      <c r="E733" s="147">
        <v>276582</v>
      </c>
      <c r="F733" s="147"/>
      <c r="G733" s="164" t="s">
        <v>14579</v>
      </c>
      <c r="H733" s="150">
        <v>0</v>
      </c>
      <c r="I733" s="150">
        <v>788493.28</v>
      </c>
      <c r="J733" s="150">
        <v>788493.28</v>
      </c>
      <c r="K733" s="150">
        <v>0</v>
      </c>
      <c r="L733" s="150">
        <v>5409063.9008000009</v>
      </c>
      <c r="M733" s="150">
        <v>5409063.9008000009</v>
      </c>
      <c r="N733" s="151" t="s">
        <v>1388</v>
      </c>
    </row>
    <row r="734" spans="1:14" ht="69.95" customHeight="1">
      <c r="A734" s="147" t="s">
        <v>634</v>
      </c>
      <c r="B734" s="148" t="s">
        <v>1320</v>
      </c>
      <c r="C734" s="149">
        <v>42376</v>
      </c>
      <c r="D734" s="147" t="s">
        <v>21</v>
      </c>
      <c r="E734" s="147">
        <v>838270</v>
      </c>
      <c r="F734" s="147"/>
      <c r="G734" s="164" t="s">
        <v>13930</v>
      </c>
      <c r="H734" s="150">
        <v>0</v>
      </c>
      <c r="I734" s="150">
        <v>174.25</v>
      </c>
      <c r="J734" s="150">
        <v>174.25</v>
      </c>
      <c r="K734" s="150">
        <v>0</v>
      </c>
      <c r="L734" s="150">
        <v>1195.355</v>
      </c>
      <c r="M734" s="150">
        <v>1195.355</v>
      </c>
      <c r="N734" s="151" t="s">
        <v>1388</v>
      </c>
    </row>
    <row r="735" spans="1:14" ht="69.95" customHeight="1">
      <c r="A735" s="147" t="s">
        <v>634</v>
      </c>
      <c r="B735" s="148" t="s">
        <v>1320</v>
      </c>
      <c r="C735" s="149">
        <v>42380</v>
      </c>
      <c r="D735" s="147" t="s">
        <v>13</v>
      </c>
      <c r="E735" s="147">
        <v>838630</v>
      </c>
      <c r="F735" s="147"/>
      <c r="G735" s="164" t="s">
        <v>13933</v>
      </c>
      <c r="H735" s="150">
        <v>22711015.899999999</v>
      </c>
      <c r="I735" s="150">
        <v>0</v>
      </c>
      <c r="J735" s="150">
        <v>22711015.899999999</v>
      </c>
      <c r="K735" s="150">
        <v>155797569.074</v>
      </c>
      <c r="L735" s="150">
        <v>0</v>
      </c>
      <c r="M735" s="150">
        <v>155797569.074</v>
      </c>
      <c r="N735" s="151" t="s">
        <v>1388</v>
      </c>
    </row>
    <row r="736" spans="1:14" ht="69.95" customHeight="1">
      <c r="A736" s="147" t="s">
        <v>634</v>
      </c>
      <c r="B736" s="148" t="s">
        <v>1320</v>
      </c>
      <c r="C736" s="149">
        <v>42380</v>
      </c>
      <c r="D736" s="147" t="s">
        <v>13</v>
      </c>
      <c r="E736" s="147">
        <v>838632</v>
      </c>
      <c r="F736" s="147"/>
      <c r="G736" s="164" t="s">
        <v>13935</v>
      </c>
      <c r="H736" s="150">
        <v>19861559.25</v>
      </c>
      <c r="I736" s="150">
        <v>0</v>
      </c>
      <c r="J736" s="150">
        <v>19861559.25</v>
      </c>
      <c r="K736" s="150">
        <v>136250296.45500001</v>
      </c>
      <c r="L736" s="150">
        <v>0</v>
      </c>
      <c r="M736" s="150">
        <v>136250296.45500001</v>
      </c>
      <c r="N736" s="151" t="s">
        <v>1388</v>
      </c>
    </row>
    <row r="737" spans="1:14" ht="69.95" customHeight="1">
      <c r="A737" s="147" t="s">
        <v>634</v>
      </c>
      <c r="B737" s="148" t="s">
        <v>1320</v>
      </c>
      <c r="C737" s="149">
        <v>42384</v>
      </c>
      <c r="D737" s="147" t="s">
        <v>13</v>
      </c>
      <c r="E737" s="147">
        <v>839033</v>
      </c>
      <c r="F737" s="147"/>
      <c r="G737" s="164" t="s">
        <v>13953</v>
      </c>
      <c r="H737" s="150">
        <v>7.01</v>
      </c>
      <c r="I737" s="150">
        <v>0</v>
      </c>
      <c r="J737" s="150">
        <v>7.01</v>
      </c>
      <c r="K737" s="150">
        <v>48.0886</v>
      </c>
      <c r="L737" s="150">
        <v>0</v>
      </c>
      <c r="M737" s="150">
        <v>48.0886</v>
      </c>
      <c r="N737" s="151" t="s">
        <v>1388</v>
      </c>
    </row>
    <row r="738" spans="1:14" ht="69.95" customHeight="1">
      <c r="A738" s="147" t="s">
        <v>634</v>
      </c>
      <c r="B738" s="148" t="s">
        <v>1320</v>
      </c>
      <c r="C738" s="149">
        <v>42387</v>
      </c>
      <c r="D738" s="147" t="s">
        <v>6</v>
      </c>
      <c r="E738" s="147">
        <v>839137</v>
      </c>
      <c r="F738" s="147"/>
      <c r="G738" s="164" t="s">
        <v>13954</v>
      </c>
      <c r="H738" s="150">
        <v>0</v>
      </c>
      <c r="I738" s="150">
        <v>45888.1</v>
      </c>
      <c r="J738" s="150">
        <v>45888.1</v>
      </c>
      <c r="K738" s="150">
        <v>0</v>
      </c>
      <c r="L738" s="150">
        <v>314792.36599999998</v>
      </c>
      <c r="M738" s="150">
        <v>314792.36599999998</v>
      </c>
      <c r="N738" s="151" t="s">
        <v>1388</v>
      </c>
    </row>
    <row r="739" spans="1:14" ht="69.95" customHeight="1">
      <c r="A739" s="147" t="s">
        <v>634</v>
      </c>
      <c r="B739" s="148" t="s">
        <v>1320</v>
      </c>
      <c r="C739" s="149">
        <v>42405</v>
      </c>
      <c r="D739" s="147" t="s">
        <v>21</v>
      </c>
      <c r="E739" s="147">
        <v>841096</v>
      </c>
      <c r="F739" s="147"/>
      <c r="G739" s="164" t="s">
        <v>13989</v>
      </c>
      <c r="H739" s="150">
        <v>0</v>
      </c>
      <c r="I739" s="150">
        <v>69.11</v>
      </c>
      <c r="J739" s="150">
        <v>69.11</v>
      </c>
      <c r="K739" s="150">
        <v>0</v>
      </c>
      <c r="L739" s="150">
        <v>474.09460000000001</v>
      </c>
      <c r="M739" s="150">
        <v>474.09460000000001</v>
      </c>
      <c r="N739" s="151" t="s">
        <v>1388</v>
      </c>
    </row>
    <row r="740" spans="1:14" ht="69.95" customHeight="1">
      <c r="A740" s="147" t="s">
        <v>634</v>
      </c>
      <c r="B740" s="148" t="s">
        <v>1320</v>
      </c>
      <c r="C740" s="149">
        <v>42410</v>
      </c>
      <c r="D740" s="147" t="s">
        <v>6</v>
      </c>
      <c r="E740" s="147">
        <v>841316</v>
      </c>
      <c r="F740" s="147"/>
      <c r="G740" s="164" t="s">
        <v>13990</v>
      </c>
      <c r="H740" s="150">
        <v>0</v>
      </c>
      <c r="I740" s="150">
        <v>392049.25</v>
      </c>
      <c r="J740" s="150">
        <v>392049.25</v>
      </c>
      <c r="K740" s="150">
        <v>0</v>
      </c>
      <c r="L740" s="150">
        <v>2689457.855</v>
      </c>
      <c r="M740" s="150">
        <v>2689457.855</v>
      </c>
      <c r="N740" s="151" t="s">
        <v>1388</v>
      </c>
    </row>
    <row r="741" spans="1:14" ht="69.95" customHeight="1">
      <c r="A741" s="147" t="s">
        <v>634</v>
      </c>
      <c r="B741" s="148" t="s">
        <v>1320</v>
      </c>
      <c r="C741" s="149">
        <v>42410</v>
      </c>
      <c r="D741" s="147" t="s">
        <v>6</v>
      </c>
      <c r="E741" s="147">
        <v>841320</v>
      </c>
      <c r="F741" s="147"/>
      <c r="G741" s="164" t="s">
        <v>13991</v>
      </c>
      <c r="H741" s="150">
        <v>0</v>
      </c>
      <c r="I741" s="150">
        <v>196909.84</v>
      </c>
      <c r="J741" s="150">
        <v>196909.84</v>
      </c>
      <c r="K741" s="150">
        <v>0</v>
      </c>
      <c r="L741" s="150">
        <v>1350801.5024000001</v>
      </c>
      <c r="M741" s="150">
        <v>1350801.5024000001</v>
      </c>
      <c r="N741" s="151" t="s">
        <v>1388</v>
      </c>
    </row>
    <row r="742" spans="1:14" ht="69.95" customHeight="1">
      <c r="A742" s="147" t="s">
        <v>634</v>
      </c>
      <c r="B742" s="148" t="s">
        <v>1320</v>
      </c>
      <c r="C742" s="149">
        <v>42418</v>
      </c>
      <c r="D742" s="147" t="s">
        <v>6</v>
      </c>
      <c r="E742" s="147">
        <v>842220</v>
      </c>
      <c r="F742" s="147"/>
      <c r="G742" s="164" t="s">
        <v>14026</v>
      </c>
      <c r="H742" s="150">
        <v>0</v>
      </c>
      <c r="I742" s="150">
        <v>1000000</v>
      </c>
      <c r="J742" s="150">
        <v>1000000</v>
      </c>
      <c r="K742" s="150">
        <v>0</v>
      </c>
      <c r="L742" s="150">
        <v>6860000</v>
      </c>
      <c r="M742" s="150">
        <v>6860000</v>
      </c>
      <c r="N742" s="151" t="s">
        <v>1388</v>
      </c>
    </row>
    <row r="743" spans="1:14" ht="69.95" customHeight="1">
      <c r="A743" s="147" t="s">
        <v>634</v>
      </c>
      <c r="B743" s="148" t="s">
        <v>1320</v>
      </c>
      <c r="C743" s="149">
        <v>42422</v>
      </c>
      <c r="D743" s="147" t="s">
        <v>6</v>
      </c>
      <c r="E743" s="147">
        <v>842415</v>
      </c>
      <c r="F743" s="147"/>
      <c r="G743" s="164" t="s">
        <v>14030</v>
      </c>
      <c r="H743" s="150">
        <v>0</v>
      </c>
      <c r="I743" s="150">
        <v>52439.17</v>
      </c>
      <c r="J743" s="150">
        <v>52439.17</v>
      </c>
      <c r="K743" s="150">
        <v>0</v>
      </c>
      <c r="L743" s="150">
        <v>359732.70620000002</v>
      </c>
      <c r="M743" s="150">
        <v>359732.70620000002</v>
      </c>
      <c r="N743" s="151" t="s">
        <v>1388</v>
      </c>
    </row>
    <row r="744" spans="1:14" ht="69.95" customHeight="1">
      <c r="A744" s="147" t="s">
        <v>634</v>
      </c>
      <c r="B744" s="148" t="s">
        <v>1320</v>
      </c>
      <c r="C744" s="149">
        <v>42422</v>
      </c>
      <c r="D744" s="147" t="s">
        <v>6</v>
      </c>
      <c r="E744" s="147">
        <v>842465</v>
      </c>
      <c r="F744" s="147"/>
      <c r="G744" s="164" t="s">
        <v>14031</v>
      </c>
      <c r="H744" s="150">
        <v>22.22</v>
      </c>
      <c r="I744" s="150">
        <v>0</v>
      </c>
      <c r="J744" s="150">
        <v>22.22</v>
      </c>
      <c r="K744" s="150">
        <v>152.42920000000001</v>
      </c>
      <c r="L744" s="150">
        <v>0</v>
      </c>
      <c r="M744" s="150">
        <v>152.42920000000001</v>
      </c>
      <c r="N744" s="151" t="s">
        <v>1388</v>
      </c>
    </row>
    <row r="745" spans="1:14" ht="69.95" customHeight="1">
      <c r="A745" s="147" t="s">
        <v>634</v>
      </c>
      <c r="B745" s="148" t="s">
        <v>1320</v>
      </c>
      <c r="C745" s="149">
        <v>42422</v>
      </c>
      <c r="D745" s="147" t="s">
        <v>20</v>
      </c>
      <c r="E745" s="147">
        <v>842483</v>
      </c>
      <c r="F745" s="147"/>
      <c r="G745" s="164" t="s">
        <v>14032</v>
      </c>
      <c r="H745" s="150">
        <v>7635.49</v>
      </c>
      <c r="I745" s="150">
        <v>0</v>
      </c>
      <c r="J745" s="150">
        <v>7635.49</v>
      </c>
      <c r="K745" s="150">
        <v>52379.4614</v>
      </c>
      <c r="L745" s="150">
        <v>0</v>
      </c>
      <c r="M745" s="150">
        <v>52379.4614</v>
      </c>
      <c r="N745" s="151" t="s">
        <v>1388</v>
      </c>
    </row>
    <row r="746" spans="1:14" ht="69.95" customHeight="1">
      <c r="A746" s="147" t="s">
        <v>634</v>
      </c>
      <c r="B746" s="148" t="s">
        <v>1320</v>
      </c>
      <c r="C746" s="149">
        <v>42422</v>
      </c>
      <c r="D746" s="147" t="s">
        <v>13</v>
      </c>
      <c r="E746" s="147">
        <v>842484</v>
      </c>
      <c r="F746" s="147"/>
      <c r="G746" s="164" t="s">
        <v>14033</v>
      </c>
      <c r="H746" s="150">
        <v>30</v>
      </c>
      <c r="I746" s="150">
        <v>0</v>
      </c>
      <c r="J746" s="150">
        <v>30</v>
      </c>
      <c r="K746" s="150">
        <v>205.8</v>
      </c>
      <c r="L746" s="150">
        <v>0</v>
      </c>
      <c r="M746" s="150">
        <v>205.8</v>
      </c>
      <c r="N746" s="151" t="s">
        <v>1388</v>
      </c>
    </row>
    <row r="747" spans="1:14" ht="69.95" customHeight="1">
      <c r="A747" s="147" t="s">
        <v>634</v>
      </c>
      <c r="B747" s="148" t="s">
        <v>1320</v>
      </c>
      <c r="C747" s="149">
        <v>42426</v>
      </c>
      <c r="D747" s="147" t="s">
        <v>6</v>
      </c>
      <c r="E747" s="147">
        <v>843222</v>
      </c>
      <c r="F747" s="147"/>
      <c r="G747" s="164" t="s">
        <v>14051</v>
      </c>
      <c r="H747" s="150">
        <v>0</v>
      </c>
      <c r="I747" s="150">
        <v>30</v>
      </c>
      <c r="J747" s="150">
        <v>30</v>
      </c>
      <c r="K747" s="150">
        <v>0</v>
      </c>
      <c r="L747" s="150">
        <v>205.8</v>
      </c>
      <c r="M747" s="150">
        <v>205.8</v>
      </c>
      <c r="N747" s="151" t="s">
        <v>1388</v>
      </c>
    </row>
    <row r="748" spans="1:14" ht="69.95" customHeight="1">
      <c r="A748" s="147" t="s">
        <v>634</v>
      </c>
      <c r="B748" s="148" t="s">
        <v>1320</v>
      </c>
      <c r="C748" s="149">
        <v>42431</v>
      </c>
      <c r="D748" s="147" t="s">
        <v>6</v>
      </c>
      <c r="E748" s="147">
        <v>843665</v>
      </c>
      <c r="F748" s="147"/>
      <c r="G748" s="164" t="s">
        <v>14066</v>
      </c>
      <c r="H748" s="150">
        <v>0</v>
      </c>
      <c r="I748" s="150">
        <v>200000</v>
      </c>
      <c r="J748" s="150">
        <v>200000</v>
      </c>
      <c r="K748" s="150">
        <v>0</v>
      </c>
      <c r="L748" s="150">
        <v>1372000</v>
      </c>
      <c r="M748" s="150">
        <v>1372000</v>
      </c>
      <c r="N748" s="151" t="s">
        <v>1388</v>
      </c>
    </row>
    <row r="749" spans="1:14" ht="69.95" customHeight="1">
      <c r="A749" s="147" t="s">
        <v>634</v>
      </c>
      <c r="B749" s="148" t="s">
        <v>1320</v>
      </c>
      <c r="C749" s="149">
        <v>42433</v>
      </c>
      <c r="D749" s="147" t="s">
        <v>6</v>
      </c>
      <c r="E749" s="147">
        <v>843884</v>
      </c>
      <c r="F749" s="147"/>
      <c r="G749" s="164" t="s">
        <v>14083</v>
      </c>
      <c r="H749" s="150">
        <v>23279.49</v>
      </c>
      <c r="I749" s="150">
        <v>0</v>
      </c>
      <c r="J749" s="150">
        <v>23279.49</v>
      </c>
      <c r="K749" s="150">
        <v>159697.30140000003</v>
      </c>
      <c r="L749" s="150">
        <v>0</v>
      </c>
      <c r="M749" s="150">
        <v>159697.30140000003</v>
      </c>
      <c r="N749" s="151" t="s">
        <v>1388</v>
      </c>
    </row>
    <row r="750" spans="1:14" ht="69.95" customHeight="1">
      <c r="A750" s="147" t="s">
        <v>634</v>
      </c>
      <c r="B750" s="148" t="s">
        <v>1320</v>
      </c>
      <c r="C750" s="149">
        <v>42450</v>
      </c>
      <c r="D750" s="147" t="s">
        <v>13</v>
      </c>
      <c r="E750" s="147">
        <v>845400</v>
      </c>
      <c r="F750" s="147"/>
      <c r="G750" s="164" t="s">
        <v>14124</v>
      </c>
      <c r="H750" s="150">
        <v>80724.160000000003</v>
      </c>
      <c r="I750" s="150">
        <v>0</v>
      </c>
      <c r="J750" s="150">
        <v>80724.160000000003</v>
      </c>
      <c r="K750" s="150">
        <v>553767.73759999999</v>
      </c>
      <c r="L750" s="150">
        <v>0</v>
      </c>
      <c r="M750" s="150">
        <v>553767.73759999999</v>
      </c>
      <c r="N750" s="151" t="s">
        <v>1388</v>
      </c>
    </row>
    <row r="751" spans="1:14" ht="69.95" customHeight="1">
      <c r="A751" s="147" t="s">
        <v>634</v>
      </c>
      <c r="B751" s="148" t="s">
        <v>1320</v>
      </c>
      <c r="C751" s="149">
        <v>42450</v>
      </c>
      <c r="D751" s="147" t="s">
        <v>13</v>
      </c>
      <c r="E751" s="147">
        <v>845406</v>
      </c>
      <c r="F751" s="147"/>
      <c r="G751" s="164" t="s">
        <v>14129</v>
      </c>
      <c r="H751" s="150">
        <v>11074.28</v>
      </c>
      <c r="I751" s="150">
        <v>0</v>
      </c>
      <c r="J751" s="150">
        <v>11074.28</v>
      </c>
      <c r="K751" s="150">
        <v>75969.560800000007</v>
      </c>
      <c r="L751" s="150">
        <v>0</v>
      </c>
      <c r="M751" s="150">
        <v>75969.560800000007</v>
      </c>
      <c r="N751" s="151" t="s">
        <v>1388</v>
      </c>
    </row>
    <row r="752" spans="1:14" ht="69.95" customHeight="1">
      <c r="A752" s="147" t="s">
        <v>634</v>
      </c>
      <c r="B752" s="148" t="s">
        <v>1320</v>
      </c>
      <c r="C752" s="149">
        <v>42450</v>
      </c>
      <c r="D752" s="147" t="s">
        <v>13</v>
      </c>
      <c r="E752" s="147">
        <v>845423</v>
      </c>
      <c r="F752" s="147"/>
      <c r="G752" s="164" t="s">
        <v>14130</v>
      </c>
      <c r="H752" s="150">
        <v>30</v>
      </c>
      <c r="I752" s="150">
        <v>0</v>
      </c>
      <c r="J752" s="150">
        <v>30</v>
      </c>
      <c r="K752" s="150">
        <v>205.8</v>
      </c>
      <c r="L752" s="150">
        <v>0</v>
      </c>
      <c r="M752" s="150">
        <v>205.8</v>
      </c>
      <c r="N752" s="151" t="s">
        <v>1388</v>
      </c>
    </row>
    <row r="753" spans="1:14" ht="69.95" customHeight="1">
      <c r="A753" s="147" t="s">
        <v>634</v>
      </c>
      <c r="B753" s="148" t="s">
        <v>1320</v>
      </c>
      <c r="C753" s="149">
        <v>42451</v>
      </c>
      <c r="D753" s="147" t="s">
        <v>6</v>
      </c>
      <c r="E753" s="147">
        <v>845520</v>
      </c>
      <c r="F753" s="147"/>
      <c r="G753" s="164" t="s">
        <v>14138</v>
      </c>
      <c r="H753" s="150">
        <v>0</v>
      </c>
      <c r="I753" s="150">
        <v>8921.27</v>
      </c>
      <c r="J753" s="150">
        <v>8921.27</v>
      </c>
      <c r="K753" s="150">
        <v>0</v>
      </c>
      <c r="L753" s="150">
        <v>61199.912200000006</v>
      </c>
      <c r="M753" s="150">
        <v>61199.912200000006</v>
      </c>
      <c r="N753" s="151" t="s">
        <v>1388</v>
      </c>
    </row>
    <row r="754" spans="1:14" ht="69.95" customHeight="1">
      <c r="A754" s="147" t="s">
        <v>634</v>
      </c>
      <c r="B754" s="148" t="s">
        <v>1320</v>
      </c>
      <c r="C754" s="149">
        <v>42451</v>
      </c>
      <c r="D754" s="147" t="s">
        <v>6</v>
      </c>
      <c r="E754" s="147">
        <v>845527</v>
      </c>
      <c r="F754" s="147"/>
      <c r="G754" s="164" t="s">
        <v>14140</v>
      </c>
      <c r="H754" s="150">
        <v>0</v>
      </c>
      <c r="I754" s="150">
        <v>201531.05000000002</v>
      </c>
      <c r="J754" s="150">
        <v>201531.05000000002</v>
      </c>
      <c r="K754" s="150">
        <v>0</v>
      </c>
      <c r="L754" s="150">
        <v>1382503.0030000003</v>
      </c>
      <c r="M754" s="150">
        <v>1382503.0030000003</v>
      </c>
      <c r="N754" s="151" t="s">
        <v>1388</v>
      </c>
    </row>
    <row r="755" spans="1:14" ht="69.95" customHeight="1">
      <c r="A755" s="147" t="s">
        <v>634</v>
      </c>
      <c r="B755" s="148" t="s">
        <v>1320</v>
      </c>
      <c r="C755" s="149">
        <v>42452</v>
      </c>
      <c r="D755" s="147" t="s">
        <v>6</v>
      </c>
      <c r="E755" s="147">
        <v>845759</v>
      </c>
      <c r="F755" s="147"/>
      <c r="G755" s="164" t="s">
        <v>14144</v>
      </c>
      <c r="H755" s="150">
        <v>0</v>
      </c>
      <c r="I755" s="150">
        <v>437321.09</v>
      </c>
      <c r="J755" s="150">
        <v>437321.09</v>
      </c>
      <c r="K755" s="150">
        <v>0</v>
      </c>
      <c r="L755" s="150">
        <v>3000022.6774000004</v>
      </c>
      <c r="M755" s="150">
        <v>3000022.6774000004</v>
      </c>
      <c r="N755" s="151" t="s">
        <v>1388</v>
      </c>
    </row>
    <row r="756" spans="1:14" ht="69.95" customHeight="1">
      <c r="A756" s="147" t="s">
        <v>634</v>
      </c>
      <c r="B756" s="148" t="s">
        <v>1320</v>
      </c>
      <c r="C756" s="149">
        <v>42457</v>
      </c>
      <c r="D756" s="147" t="s">
        <v>13</v>
      </c>
      <c r="E756" s="147">
        <v>846059</v>
      </c>
      <c r="F756" s="147"/>
      <c r="G756" s="164" t="s">
        <v>14162</v>
      </c>
      <c r="H756" s="150">
        <v>2919350.64</v>
      </c>
      <c r="I756" s="150">
        <v>0</v>
      </c>
      <c r="J756" s="150">
        <v>2919350.64</v>
      </c>
      <c r="K756" s="150">
        <v>20026745.390400004</v>
      </c>
      <c r="L756" s="150">
        <v>0</v>
      </c>
      <c r="M756" s="150">
        <v>20026745.390400004</v>
      </c>
      <c r="N756" s="151" t="s">
        <v>1388</v>
      </c>
    </row>
    <row r="757" spans="1:14" ht="69.95" customHeight="1">
      <c r="A757" s="147" t="s">
        <v>634</v>
      </c>
      <c r="B757" s="148" t="s">
        <v>1320</v>
      </c>
      <c r="C757" s="149">
        <v>42457</v>
      </c>
      <c r="D757" s="147" t="s">
        <v>13</v>
      </c>
      <c r="E757" s="147">
        <v>846062</v>
      </c>
      <c r="F757" s="147"/>
      <c r="G757" s="164" t="s">
        <v>14163</v>
      </c>
      <c r="H757" s="150">
        <v>422220.13</v>
      </c>
      <c r="I757" s="150">
        <v>0</v>
      </c>
      <c r="J757" s="150">
        <v>422220.13</v>
      </c>
      <c r="K757" s="150">
        <v>2896430.0918000001</v>
      </c>
      <c r="L757" s="150">
        <v>0</v>
      </c>
      <c r="M757" s="150">
        <v>2896430.0918000001</v>
      </c>
      <c r="N757" s="151" t="s">
        <v>1388</v>
      </c>
    </row>
    <row r="758" spans="1:14" ht="69.95" customHeight="1">
      <c r="A758" s="147" t="s">
        <v>634</v>
      </c>
      <c r="B758" s="148" t="s">
        <v>1320</v>
      </c>
      <c r="C758" s="149">
        <v>42464</v>
      </c>
      <c r="D758" s="147" t="s">
        <v>20</v>
      </c>
      <c r="E758" s="147">
        <v>846912</v>
      </c>
      <c r="F758" s="147"/>
      <c r="G758" s="164" t="s">
        <v>14183</v>
      </c>
      <c r="H758" s="150">
        <v>68084.740000000005</v>
      </c>
      <c r="I758" s="150">
        <v>0</v>
      </c>
      <c r="J758" s="150">
        <v>68084.740000000005</v>
      </c>
      <c r="K758" s="150">
        <v>467061.31640000007</v>
      </c>
      <c r="L758" s="150">
        <v>0</v>
      </c>
      <c r="M758" s="150">
        <v>467061.31640000007</v>
      </c>
      <c r="N758" s="151" t="s">
        <v>1388</v>
      </c>
    </row>
    <row r="759" spans="1:14" ht="69.95" customHeight="1">
      <c r="A759" s="147" t="s">
        <v>634</v>
      </c>
      <c r="B759" s="148" t="s">
        <v>1320</v>
      </c>
      <c r="C759" s="149">
        <v>42489</v>
      </c>
      <c r="D759" s="147" t="s">
        <v>13</v>
      </c>
      <c r="E759" s="147">
        <v>849871</v>
      </c>
      <c r="F759" s="147"/>
      <c r="G759" s="164" t="s">
        <v>14239</v>
      </c>
      <c r="H759" s="150">
        <v>35250.21</v>
      </c>
      <c r="I759" s="150">
        <v>0</v>
      </c>
      <c r="J759" s="150">
        <v>35250.21</v>
      </c>
      <c r="K759" s="150">
        <v>241816.4406</v>
      </c>
      <c r="L759" s="150">
        <v>0</v>
      </c>
      <c r="M759" s="150">
        <v>241816.4406</v>
      </c>
      <c r="N759" s="151" t="s">
        <v>1388</v>
      </c>
    </row>
    <row r="760" spans="1:14" ht="69.95" customHeight="1">
      <c r="A760" s="147" t="s">
        <v>634</v>
      </c>
      <c r="B760" s="148" t="s">
        <v>1320</v>
      </c>
      <c r="C760" s="149">
        <v>42500</v>
      </c>
      <c r="D760" s="147" t="s">
        <v>6</v>
      </c>
      <c r="E760" s="147">
        <v>850698</v>
      </c>
      <c r="F760" s="147"/>
      <c r="G760" s="164" t="s">
        <v>14255</v>
      </c>
      <c r="H760" s="150">
        <v>0</v>
      </c>
      <c r="I760" s="150">
        <v>89729</v>
      </c>
      <c r="J760" s="150">
        <v>89729</v>
      </c>
      <c r="K760" s="150">
        <v>0</v>
      </c>
      <c r="L760" s="150">
        <v>615540.94000000006</v>
      </c>
      <c r="M760" s="150">
        <v>615540.94000000006</v>
      </c>
      <c r="N760" s="151" t="s">
        <v>1388</v>
      </c>
    </row>
    <row r="761" spans="1:14" ht="69.95" customHeight="1">
      <c r="A761" s="147" t="s">
        <v>634</v>
      </c>
      <c r="B761" s="148" t="s">
        <v>1320</v>
      </c>
      <c r="C761" s="149">
        <v>42503</v>
      </c>
      <c r="D761" s="147" t="s">
        <v>6</v>
      </c>
      <c r="E761" s="147">
        <v>851257</v>
      </c>
      <c r="F761" s="147"/>
      <c r="G761" s="164" t="s">
        <v>14263</v>
      </c>
      <c r="H761" s="150">
        <v>0</v>
      </c>
      <c r="I761" s="150">
        <v>8685.36</v>
      </c>
      <c r="J761" s="150">
        <v>8685.36</v>
      </c>
      <c r="K761" s="150">
        <v>0</v>
      </c>
      <c r="L761" s="150">
        <v>59581.56960000001</v>
      </c>
      <c r="M761" s="150">
        <v>59581.56960000001</v>
      </c>
      <c r="N761" s="151" t="s">
        <v>1388</v>
      </c>
    </row>
    <row r="762" spans="1:14" ht="69.95" customHeight="1">
      <c r="A762" s="147" t="s">
        <v>634</v>
      </c>
      <c r="B762" s="148" t="s">
        <v>1320</v>
      </c>
      <c r="C762" s="149">
        <v>42513</v>
      </c>
      <c r="D762" s="147" t="s">
        <v>20</v>
      </c>
      <c r="E762" s="147">
        <v>852162</v>
      </c>
      <c r="F762" s="147"/>
      <c r="G762" s="164" t="s">
        <v>14303</v>
      </c>
      <c r="H762" s="150">
        <v>144652.57</v>
      </c>
      <c r="I762" s="150">
        <v>0</v>
      </c>
      <c r="J762" s="150">
        <v>144652.57</v>
      </c>
      <c r="K762" s="150">
        <v>992316.63020000013</v>
      </c>
      <c r="L762" s="150">
        <v>0</v>
      </c>
      <c r="M762" s="150">
        <v>992316.63020000013</v>
      </c>
      <c r="N762" s="151" t="s">
        <v>1388</v>
      </c>
    </row>
    <row r="763" spans="1:14" ht="69.95" customHeight="1">
      <c r="A763" s="147" t="s">
        <v>634</v>
      </c>
      <c r="B763" s="148" t="s">
        <v>1320</v>
      </c>
      <c r="C763" s="149">
        <v>42513</v>
      </c>
      <c r="D763" s="147" t="s">
        <v>13</v>
      </c>
      <c r="E763" s="147">
        <v>852167</v>
      </c>
      <c r="F763" s="147"/>
      <c r="G763" s="164" t="s">
        <v>14304</v>
      </c>
      <c r="H763" s="150">
        <v>45.410000000000004</v>
      </c>
      <c r="I763" s="150">
        <v>0</v>
      </c>
      <c r="J763" s="150">
        <v>45.410000000000004</v>
      </c>
      <c r="K763" s="150">
        <v>311.51260000000002</v>
      </c>
      <c r="L763" s="150">
        <v>0</v>
      </c>
      <c r="M763" s="150">
        <v>311.51260000000002</v>
      </c>
      <c r="N763" s="151" t="s">
        <v>1388</v>
      </c>
    </row>
    <row r="764" spans="1:14" ht="69.95" customHeight="1">
      <c r="A764" s="147" t="s">
        <v>634</v>
      </c>
      <c r="B764" s="148" t="s">
        <v>1320</v>
      </c>
      <c r="C764" s="149">
        <v>42524</v>
      </c>
      <c r="D764" s="147" t="s">
        <v>13</v>
      </c>
      <c r="E764" s="147">
        <v>853647</v>
      </c>
      <c r="F764" s="147"/>
      <c r="G764" s="164" t="s">
        <v>14629</v>
      </c>
      <c r="H764" s="150">
        <v>33.46</v>
      </c>
      <c r="I764" s="150">
        <v>0</v>
      </c>
      <c r="J764" s="150">
        <v>33.46</v>
      </c>
      <c r="K764" s="150">
        <v>229.53560000000002</v>
      </c>
      <c r="L764" s="150">
        <v>0</v>
      </c>
      <c r="M764" s="150">
        <v>229.53560000000002</v>
      </c>
      <c r="N764" s="151" t="s">
        <v>1388</v>
      </c>
    </row>
    <row r="765" spans="1:14" ht="69.95" customHeight="1">
      <c r="A765" s="147" t="s">
        <v>634</v>
      </c>
      <c r="B765" s="148" t="s">
        <v>1320</v>
      </c>
      <c r="C765" s="149">
        <v>42527</v>
      </c>
      <c r="D765" s="147" t="s">
        <v>13</v>
      </c>
      <c r="E765" s="147">
        <v>853736</v>
      </c>
      <c r="F765" s="147"/>
      <c r="G765" s="164" t="s">
        <v>14636</v>
      </c>
      <c r="H765" s="150">
        <v>46.87</v>
      </c>
      <c r="I765" s="150">
        <v>0</v>
      </c>
      <c r="J765" s="150">
        <v>46.87</v>
      </c>
      <c r="K765" s="150">
        <v>321.52819999999997</v>
      </c>
      <c r="L765" s="150">
        <v>0</v>
      </c>
      <c r="M765" s="150">
        <v>321.52819999999997</v>
      </c>
      <c r="N765" s="151" t="s">
        <v>1388</v>
      </c>
    </row>
    <row r="766" spans="1:14" ht="69.95" customHeight="1">
      <c r="A766" s="147" t="s">
        <v>634</v>
      </c>
      <c r="B766" s="148" t="s">
        <v>1320</v>
      </c>
      <c r="C766" s="149">
        <v>42529</v>
      </c>
      <c r="D766" s="147" t="s">
        <v>6</v>
      </c>
      <c r="E766" s="147">
        <v>853957</v>
      </c>
      <c r="F766" s="147"/>
      <c r="G766" s="164" t="s">
        <v>14640</v>
      </c>
      <c r="H766" s="150">
        <v>0</v>
      </c>
      <c r="I766" s="150">
        <v>189986.26</v>
      </c>
      <c r="J766" s="150">
        <v>189986.26</v>
      </c>
      <c r="K766" s="150">
        <v>0</v>
      </c>
      <c r="L766" s="150">
        <v>1303305.7436000002</v>
      </c>
      <c r="M766" s="150">
        <v>1303305.7436000002</v>
      </c>
      <c r="N766" s="151" t="s">
        <v>1388</v>
      </c>
    </row>
    <row r="767" spans="1:14" ht="69.95" customHeight="1">
      <c r="A767" s="147" t="s">
        <v>634</v>
      </c>
      <c r="B767" s="148" t="s">
        <v>1320</v>
      </c>
      <c r="C767" s="149">
        <v>42530</v>
      </c>
      <c r="D767" s="147" t="s">
        <v>13</v>
      </c>
      <c r="E767" s="147">
        <v>854044</v>
      </c>
      <c r="F767" s="147"/>
      <c r="G767" s="164" t="s">
        <v>14643</v>
      </c>
      <c r="H767" s="150">
        <v>46.71</v>
      </c>
      <c r="I767" s="150">
        <v>0</v>
      </c>
      <c r="J767" s="150">
        <v>46.71</v>
      </c>
      <c r="K767" s="150">
        <v>320.43060000000003</v>
      </c>
      <c r="L767" s="150">
        <v>0</v>
      </c>
      <c r="M767" s="150">
        <v>320.43060000000003</v>
      </c>
      <c r="N767" s="151" t="s">
        <v>1388</v>
      </c>
    </row>
    <row r="768" spans="1:14" ht="69.95" customHeight="1">
      <c r="A768" s="147" t="s">
        <v>634</v>
      </c>
      <c r="B768" s="148" t="s">
        <v>1320</v>
      </c>
      <c r="C768" s="149">
        <v>42536</v>
      </c>
      <c r="D768" s="147" t="s">
        <v>13</v>
      </c>
      <c r="E768" s="147">
        <v>854758</v>
      </c>
      <c r="F768" s="147"/>
      <c r="G768" s="164" t="s">
        <v>14680</v>
      </c>
      <c r="H768" s="150">
        <v>7.22</v>
      </c>
      <c r="I768" s="150">
        <v>0</v>
      </c>
      <c r="J768" s="150">
        <v>7.22</v>
      </c>
      <c r="K768" s="150">
        <v>49.529200000000003</v>
      </c>
      <c r="L768" s="150">
        <v>0</v>
      </c>
      <c r="M768" s="150">
        <v>49.529200000000003</v>
      </c>
      <c r="N768" s="151" t="s">
        <v>1388</v>
      </c>
    </row>
    <row r="769" spans="1:14" ht="69.95" customHeight="1">
      <c r="A769" s="147" t="s">
        <v>634</v>
      </c>
      <c r="B769" s="148" t="s">
        <v>1320</v>
      </c>
      <c r="C769" s="149">
        <v>42536</v>
      </c>
      <c r="D769" s="147" t="s">
        <v>13</v>
      </c>
      <c r="E769" s="147">
        <v>854761</v>
      </c>
      <c r="F769" s="147"/>
      <c r="G769" s="164" t="s">
        <v>14681</v>
      </c>
      <c r="H769" s="150">
        <v>47.09</v>
      </c>
      <c r="I769" s="150">
        <v>0</v>
      </c>
      <c r="J769" s="150">
        <v>47.09</v>
      </c>
      <c r="K769" s="150">
        <v>323.03740000000005</v>
      </c>
      <c r="L769" s="150">
        <v>0</v>
      </c>
      <c r="M769" s="150">
        <v>323.03740000000005</v>
      </c>
      <c r="N769" s="151" t="s">
        <v>1388</v>
      </c>
    </row>
    <row r="770" spans="1:14" ht="69.95" customHeight="1">
      <c r="A770" s="147" t="s">
        <v>634</v>
      </c>
      <c r="B770" s="148" t="s">
        <v>1320</v>
      </c>
      <c r="C770" s="149">
        <v>42537</v>
      </c>
      <c r="D770" s="147" t="s">
        <v>6</v>
      </c>
      <c r="E770" s="147">
        <v>854834</v>
      </c>
      <c r="F770" s="147"/>
      <c r="G770" s="164" t="s">
        <v>4792</v>
      </c>
      <c r="H770" s="150">
        <v>0</v>
      </c>
      <c r="I770" s="150">
        <v>453637.79000000004</v>
      </c>
      <c r="J770" s="150">
        <v>453637.79000000004</v>
      </c>
      <c r="K770" s="150">
        <v>0</v>
      </c>
      <c r="L770" s="150">
        <v>3111955.2394000003</v>
      </c>
      <c r="M770" s="150">
        <v>3111955.2394000003</v>
      </c>
      <c r="N770" s="151" t="s">
        <v>1388</v>
      </c>
    </row>
    <row r="771" spans="1:14" ht="69.95" customHeight="1">
      <c r="A771" s="147" t="s">
        <v>634</v>
      </c>
      <c r="B771" s="148" t="s">
        <v>1320</v>
      </c>
      <c r="C771" s="149">
        <v>42543</v>
      </c>
      <c r="D771" s="147" t="s">
        <v>13</v>
      </c>
      <c r="E771" s="147">
        <v>855224</v>
      </c>
      <c r="F771" s="147"/>
      <c r="G771" s="164" t="s">
        <v>14696</v>
      </c>
      <c r="H771" s="150">
        <v>28.26</v>
      </c>
      <c r="I771" s="150">
        <v>0</v>
      </c>
      <c r="J771" s="150">
        <v>28.26</v>
      </c>
      <c r="K771" s="150">
        <v>193.86360000000002</v>
      </c>
      <c r="L771" s="150">
        <v>0</v>
      </c>
      <c r="M771" s="150">
        <v>193.86360000000002</v>
      </c>
      <c r="N771" s="151" t="s">
        <v>1388</v>
      </c>
    </row>
    <row r="772" spans="1:14" ht="69.95" customHeight="1">
      <c r="A772" s="147" t="s">
        <v>634</v>
      </c>
      <c r="B772" s="148" t="s">
        <v>1320</v>
      </c>
      <c r="C772" s="149">
        <v>42543</v>
      </c>
      <c r="D772" s="147" t="s">
        <v>6</v>
      </c>
      <c r="E772" s="147">
        <v>855267</v>
      </c>
      <c r="F772" s="147"/>
      <c r="G772" s="164" t="s">
        <v>14695</v>
      </c>
      <c r="H772" s="150">
        <v>0</v>
      </c>
      <c r="I772" s="150">
        <v>229.56</v>
      </c>
      <c r="J772" s="150">
        <v>229.56</v>
      </c>
      <c r="K772" s="150">
        <v>0</v>
      </c>
      <c r="L772" s="150">
        <v>1574.7816</v>
      </c>
      <c r="M772" s="150">
        <v>1574.7816</v>
      </c>
      <c r="N772" s="151" t="s">
        <v>1388</v>
      </c>
    </row>
    <row r="773" spans="1:14" ht="69.95" customHeight="1">
      <c r="A773" s="147" t="s">
        <v>634</v>
      </c>
      <c r="B773" s="148" t="s">
        <v>1320</v>
      </c>
      <c r="C773" s="149">
        <v>42551</v>
      </c>
      <c r="D773" s="147" t="s">
        <v>6</v>
      </c>
      <c r="E773" s="147">
        <v>856324</v>
      </c>
      <c r="F773" s="147"/>
      <c r="G773" s="164" t="s">
        <v>14704</v>
      </c>
      <c r="H773" s="150">
        <v>0</v>
      </c>
      <c r="I773" s="150">
        <v>9216.2900000000009</v>
      </c>
      <c r="J773" s="150">
        <v>9216.2900000000009</v>
      </c>
      <c r="K773" s="150">
        <v>0</v>
      </c>
      <c r="L773" s="150">
        <v>63223.749400000008</v>
      </c>
      <c r="M773" s="150">
        <v>63223.749400000008</v>
      </c>
      <c r="N773" s="151" t="s">
        <v>1388</v>
      </c>
    </row>
    <row r="774" spans="1:14" ht="69.95" customHeight="1">
      <c r="A774" s="147" t="s">
        <v>634</v>
      </c>
      <c r="B774" s="148" t="s">
        <v>14347</v>
      </c>
      <c r="C774" s="149">
        <v>42566</v>
      </c>
      <c r="D774" s="147" t="s">
        <v>6</v>
      </c>
      <c r="E774" s="147">
        <v>858002</v>
      </c>
      <c r="F774" s="147"/>
      <c r="G774" s="164" t="s">
        <v>14357</v>
      </c>
      <c r="H774" s="150">
        <v>0</v>
      </c>
      <c r="I774" s="150">
        <v>45600.950000000004</v>
      </c>
      <c r="J774" s="150">
        <v>45600.950000000004</v>
      </c>
      <c r="K774" s="150">
        <v>0</v>
      </c>
      <c r="L774" s="150">
        <v>312822.51700000005</v>
      </c>
      <c r="M774" s="150">
        <v>312822.51700000005</v>
      </c>
      <c r="N774" s="151" t="s">
        <v>1388</v>
      </c>
    </row>
    <row r="775" spans="1:14" ht="69.95" customHeight="1">
      <c r="A775" s="147" t="s">
        <v>634</v>
      </c>
      <c r="B775" s="148" t="s">
        <v>14347</v>
      </c>
      <c r="C775" s="149">
        <v>42566</v>
      </c>
      <c r="D775" s="147" t="s">
        <v>13</v>
      </c>
      <c r="E775" s="147">
        <v>858009</v>
      </c>
      <c r="F775" s="147"/>
      <c r="G775" s="164" t="s">
        <v>14365</v>
      </c>
      <c r="H775" s="150">
        <v>7.0600000000000005</v>
      </c>
      <c r="I775" s="150">
        <v>0</v>
      </c>
      <c r="J775" s="150">
        <v>7.0600000000000005</v>
      </c>
      <c r="K775" s="150">
        <v>48.431600000000003</v>
      </c>
      <c r="L775" s="150">
        <v>0</v>
      </c>
      <c r="M775" s="150">
        <v>48.431600000000003</v>
      </c>
      <c r="N775" s="151" t="s">
        <v>1388</v>
      </c>
    </row>
    <row r="776" spans="1:14" ht="69.95" customHeight="1">
      <c r="A776" s="147" t="s">
        <v>634</v>
      </c>
      <c r="B776" s="148" t="s">
        <v>14347</v>
      </c>
      <c r="C776" s="149">
        <v>42579</v>
      </c>
      <c r="D776" s="147" t="s">
        <v>6</v>
      </c>
      <c r="E776" s="147">
        <v>859221</v>
      </c>
      <c r="F776" s="147"/>
      <c r="G776" s="164" t="s">
        <v>14402</v>
      </c>
      <c r="H776" s="150">
        <v>0</v>
      </c>
      <c r="I776" s="150">
        <v>128098.5</v>
      </c>
      <c r="J776" s="150">
        <v>128098.5</v>
      </c>
      <c r="K776" s="150">
        <v>0</v>
      </c>
      <c r="L776" s="150">
        <v>878755.71000000008</v>
      </c>
      <c r="M776" s="150">
        <v>878755.71000000008</v>
      </c>
      <c r="N776" s="151" t="s">
        <v>1388</v>
      </c>
    </row>
    <row r="777" spans="1:14" ht="69.95" customHeight="1">
      <c r="A777" s="147" t="s">
        <v>634</v>
      </c>
      <c r="B777" s="148" t="s">
        <v>14347</v>
      </c>
      <c r="C777" s="149">
        <v>42579</v>
      </c>
      <c r="D777" s="147" t="s">
        <v>6</v>
      </c>
      <c r="E777" s="147">
        <v>859224</v>
      </c>
      <c r="F777" s="147"/>
      <c r="G777" s="164" t="s">
        <v>14403</v>
      </c>
      <c r="H777" s="150">
        <v>0</v>
      </c>
      <c r="I777" s="150">
        <v>298896.5</v>
      </c>
      <c r="J777" s="150">
        <v>298896.5</v>
      </c>
      <c r="K777" s="150">
        <v>0</v>
      </c>
      <c r="L777" s="150">
        <v>2050429.99</v>
      </c>
      <c r="M777" s="150">
        <v>2050429.99</v>
      </c>
      <c r="N777" s="151" t="s">
        <v>1388</v>
      </c>
    </row>
    <row r="778" spans="1:14" ht="69.95" customHeight="1">
      <c r="A778" s="147" t="s">
        <v>634</v>
      </c>
      <c r="B778" s="148" t="s">
        <v>14347</v>
      </c>
      <c r="C778" s="149">
        <v>42597</v>
      </c>
      <c r="D778" s="147" t="s">
        <v>6</v>
      </c>
      <c r="E778" s="147">
        <v>860830</v>
      </c>
      <c r="F778" s="147"/>
      <c r="G778" s="164" t="s">
        <v>14445</v>
      </c>
      <c r="H778" s="150">
        <v>0</v>
      </c>
      <c r="I778" s="150">
        <v>29877.65</v>
      </c>
      <c r="J778" s="150">
        <v>29877.65</v>
      </c>
      <c r="K778" s="150">
        <v>0</v>
      </c>
      <c r="L778" s="150">
        <v>204960.67900000003</v>
      </c>
      <c r="M778" s="150">
        <v>204960.67900000003</v>
      </c>
      <c r="N778" s="151" t="s">
        <v>1388</v>
      </c>
    </row>
    <row r="779" spans="1:14" ht="69.95" customHeight="1">
      <c r="A779" s="147" t="s">
        <v>634</v>
      </c>
      <c r="B779" s="148" t="s">
        <v>14347</v>
      </c>
      <c r="C779" s="149">
        <v>42597</v>
      </c>
      <c r="D779" s="147" t="s">
        <v>6</v>
      </c>
      <c r="E779" s="147">
        <v>860834</v>
      </c>
      <c r="F779" s="147"/>
      <c r="G779" s="164" t="s">
        <v>14446</v>
      </c>
      <c r="H779" s="150">
        <v>0</v>
      </c>
      <c r="I779" s="150">
        <v>42682.21</v>
      </c>
      <c r="J779" s="150">
        <v>42682.21</v>
      </c>
      <c r="K779" s="150">
        <v>0</v>
      </c>
      <c r="L779" s="150">
        <v>292799.96059999999</v>
      </c>
      <c r="M779" s="150">
        <v>292799.96059999999</v>
      </c>
      <c r="N779" s="151" t="s">
        <v>1388</v>
      </c>
    </row>
    <row r="780" spans="1:14" ht="69.95" customHeight="1">
      <c r="A780" s="147" t="s">
        <v>634</v>
      </c>
      <c r="B780" s="148" t="s">
        <v>14347</v>
      </c>
      <c r="C780" s="149">
        <v>42597</v>
      </c>
      <c r="D780" s="147" t="s">
        <v>6</v>
      </c>
      <c r="E780" s="147">
        <v>860844</v>
      </c>
      <c r="F780" s="147"/>
      <c r="G780" s="164" t="s">
        <v>14450</v>
      </c>
      <c r="H780" s="150">
        <v>0</v>
      </c>
      <c r="I780" s="150">
        <v>195799.49</v>
      </c>
      <c r="J780" s="150">
        <v>195799.49</v>
      </c>
      <c r="K780" s="150">
        <v>0</v>
      </c>
      <c r="L780" s="150">
        <v>1343184.5014</v>
      </c>
      <c r="M780" s="150">
        <v>1343184.5014</v>
      </c>
      <c r="N780" s="151" t="s">
        <v>1388</v>
      </c>
    </row>
    <row r="781" spans="1:14" ht="69.95" customHeight="1">
      <c r="A781" s="147" t="s">
        <v>634</v>
      </c>
      <c r="B781" s="148" t="s">
        <v>14347</v>
      </c>
      <c r="C781" s="149">
        <v>42597</v>
      </c>
      <c r="D781" s="147" t="s">
        <v>6</v>
      </c>
      <c r="E781" s="147">
        <v>860854</v>
      </c>
      <c r="F781" s="147"/>
      <c r="G781" s="164" t="s">
        <v>14449</v>
      </c>
      <c r="H781" s="150">
        <v>0</v>
      </c>
      <c r="I781" s="150">
        <v>140.53</v>
      </c>
      <c r="J781" s="150">
        <v>140.53</v>
      </c>
      <c r="K781" s="150">
        <v>0</v>
      </c>
      <c r="L781" s="150">
        <v>964.03580000000011</v>
      </c>
      <c r="M781" s="150">
        <v>964.03580000000011</v>
      </c>
      <c r="N781" s="151" t="s">
        <v>1388</v>
      </c>
    </row>
    <row r="782" spans="1:14" ht="69.95" customHeight="1">
      <c r="A782" s="147" t="s">
        <v>634</v>
      </c>
      <c r="B782" s="148" t="s">
        <v>14347</v>
      </c>
      <c r="C782" s="149">
        <v>42597</v>
      </c>
      <c r="D782" s="147" t="s">
        <v>6</v>
      </c>
      <c r="E782" s="147">
        <v>860864</v>
      </c>
      <c r="F782" s="147"/>
      <c r="G782" s="164" t="s">
        <v>14447</v>
      </c>
      <c r="H782" s="150">
        <v>0</v>
      </c>
      <c r="I782" s="150">
        <v>62377.07</v>
      </c>
      <c r="J782" s="150">
        <v>62377.07</v>
      </c>
      <c r="K782" s="150">
        <v>0</v>
      </c>
      <c r="L782" s="150">
        <v>427906.70020000002</v>
      </c>
      <c r="M782" s="150">
        <v>427906.70020000002</v>
      </c>
      <c r="N782" s="151" t="s">
        <v>1388</v>
      </c>
    </row>
    <row r="783" spans="1:14" ht="69.95" customHeight="1">
      <c r="A783" s="147" t="s">
        <v>634</v>
      </c>
      <c r="B783" s="148" t="s">
        <v>14347</v>
      </c>
      <c r="C783" s="149">
        <v>42604</v>
      </c>
      <c r="D783" s="147" t="s">
        <v>13</v>
      </c>
      <c r="E783" s="147">
        <v>861383</v>
      </c>
      <c r="F783" s="147"/>
      <c r="G783" s="164" t="s">
        <v>14488</v>
      </c>
      <c r="H783" s="150">
        <v>24.96</v>
      </c>
      <c r="I783" s="150">
        <v>0</v>
      </c>
      <c r="J783" s="150">
        <v>24.96</v>
      </c>
      <c r="K783" s="150">
        <v>171.22560000000001</v>
      </c>
      <c r="L783" s="150">
        <v>0</v>
      </c>
      <c r="M783" s="150">
        <v>171.22560000000001</v>
      </c>
      <c r="N783" s="151" t="s">
        <v>1388</v>
      </c>
    </row>
    <row r="784" spans="1:14" ht="69.95" customHeight="1">
      <c r="A784" s="147" t="s">
        <v>634</v>
      </c>
      <c r="B784" s="148" t="s">
        <v>14347</v>
      </c>
      <c r="C784" s="149">
        <v>42635</v>
      </c>
      <c r="D784" s="147" t="s">
        <v>6</v>
      </c>
      <c r="E784" s="147">
        <v>864364</v>
      </c>
      <c r="F784" s="147"/>
      <c r="G784" s="164" t="s">
        <v>14574</v>
      </c>
      <c r="H784" s="150">
        <v>0</v>
      </c>
      <c r="I784" s="150">
        <v>429585.3</v>
      </c>
      <c r="J784" s="150">
        <v>429585.3</v>
      </c>
      <c r="K784" s="150">
        <v>0</v>
      </c>
      <c r="L784" s="150">
        <v>2946955.1580000003</v>
      </c>
      <c r="M784" s="150">
        <v>2946955.1580000003</v>
      </c>
      <c r="N784" s="151" t="s">
        <v>1388</v>
      </c>
    </row>
    <row r="785" spans="1:14" ht="69.95" customHeight="1">
      <c r="A785" s="147" t="s">
        <v>634</v>
      </c>
      <c r="B785" s="148" t="s">
        <v>14347</v>
      </c>
      <c r="C785" s="149">
        <v>42636</v>
      </c>
      <c r="D785" s="147" t="s">
        <v>13</v>
      </c>
      <c r="E785" s="147">
        <v>864413</v>
      </c>
      <c r="F785" s="147"/>
      <c r="G785" s="164" t="s">
        <v>14583</v>
      </c>
      <c r="H785" s="150">
        <v>49.61</v>
      </c>
      <c r="I785" s="150">
        <v>0</v>
      </c>
      <c r="J785" s="150">
        <v>49.61</v>
      </c>
      <c r="K785" s="150">
        <v>340.32460000000003</v>
      </c>
      <c r="L785" s="150">
        <v>0</v>
      </c>
      <c r="M785" s="150">
        <v>340.32460000000003</v>
      </c>
      <c r="N785" s="151" t="s">
        <v>1388</v>
      </c>
    </row>
    <row r="786" spans="1:14" ht="69.95" customHeight="1">
      <c r="A786" s="147" t="s">
        <v>634</v>
      </c>
      <c r="B786" s="148" t="s">
        <v>1320</v>
      </c>
      <c r="C786" s="149">
        <v>42424</v>
      </c>
      <c r="D786" s="147" t="s">
        <v>3</v>
      </c>
      <c r="E786" s="147">
        <v>1353607</v>
      </c>
      <c r="F786" s="147"/>
      <c r="G786" s="164" t="s">
        <v>14045</v>
      </c>
      <c r="H786" s="150">
        <v>0</v>
      </c>
      <c r="I786" s="150">
        <v>154.70000000000002</v>
      </c>
      <c r="J786" s="150">
        <v>154.70000000000002</v>
      </c>
      <c r="K786" s="150">
        <v>0</v>
      </c>
      <c r="L786" s="150">
        <v>1061.2420000000002</v>
      </c>
      <c r="M786" s="150">
        <v>1061.2420000000002</v>
      </c>
      <c r="N786" s="151" t="s">
        <v>1388</v>
      </c>
    </row>
    <row r="787" spans="1:14" ht="69.95" customHeight="1">
      <c r="A787" s="147" t="s">
        <v>644</v>
      </c>
      <c r="B787" s="148" t="s">
        <v>1266</v>
      </c>
      <c r="C787" s="149">
        <v>42458</v>
      </c>
      <c r="D787" s="147" t="s">
        <v>6</v>
      </c>
      <c r="E787" s="147">
        <v>189435</v>
      </c>
      <c r="F787" s="147"/>
      <c r="G787" s="164" t="s">
        <v>14939</v>
      </c>
      <c r="H787" s="150">
        <v>0</v>
      </c>
      <c r="I787" s="150">
        <v>1000000</v>
      </c>
      <c r="J787" s="150">
        <v>1000000</v>
      </c>
      <c r="K787" s="150">
        <v>0</v>
      </c>
      <c r="L787" s="150">
        <v>6860000</v>
      </c>
      <c r="M787" s="150">
        <v>6860000</v>
      </c>
      <c r="N787" s="151" t="s">
        <v>1388</v>
      </c>
    </row>
    <row r="788" spans="1:14">
      <c r="A788" s="23"/>
      <c r="B788" s="24"/>
      <c r="C788" s="84"/>
      <c r="D788" s="23"/>
      <c r="E788" s="23"/>
      <c r="F788" s="23"/>
      <c r="G788" s="85"/>
      <c r="H788" s="86"/>
      <c r="I788" s="86"/>
      <c r="J788" s="86"/>
      <c r="K788" s="86"/>
      <c r="L788" s="86"/>
      <c r="M788" s="86"/>
      <c r="N788" s="87"/>
    </row>
    <row r="789" spans="1:14">
      <c r="A789" s="269" t="s">
        <v>659</v>
      </c>
      <c r="B789" s="269"/>
      <c r="C789" s="269"/>
      <c r="D789" s="269"/>
      <c r="E789" s="269"/>
      <c r="F789" s="269"/>
      <c r="G789" s="269"/>
      <c r="H789" s="88">
        <f t="shared" ref="H789:M789" si="0">SUBTOTAL(9,H9:H787)</f>
        <v>346064965.03000045</v>
      </c>
      <c r="I789" s="88">
        <f t="shared" si="0"/>
        <v>442408378.96999979</v>
      </c>
      <c r="J789" s="88">
        <f t="shared" si="0"/>
        <v>788473344.00000012</v>
      </c>
      <c r="K789" s="88">
        <f t="shared" si="0"/>
        <v>2374005660.205801</v>
      </c>
      <c r="L789" s="88">
        <f t="shared" si="0"/>
        <v>3034921479.8442001</v>
      </c>
      <c r="M789" s="88">
        <f t="shared" si="0"/>
        <v>5408927140.0499945</v>
      </c>
      <c r="N789" s="89"/>
    </row>
  </sheetData>
  <sheetProtection password="F240" sheet="1" objects="1" scenarios="1" formatCells="0" autoFilter="0"/>
  <autoFilter ref="A8:N787">
    <sortState ref="A9:N787">
      <sortCondition ref="A9:A787"/>
      <sortCondition ref="E9:E787"/>
    </sortState>
  </autoFilter>
  <mergeCells count="5">
    <mergeCell ref="A1:L1"/>
    <mergeCell ref="A2:L2"/>
    <mergeCell ref="A3:L3"/>
    <mergeCell ref="A4:L4"/>
    <mergeCell ref="A789:G789"/>
  </mergeCells>
  <pageMargins left="0.39370078740157483" right="0.43307086614173229" top="0.55118110236220474" bottom="0.35433070866141736" header="0.31496062992125984" footer="0.31496062992125984"/>
  <pageSetup scale="53"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474"/>
  <sheetViews>
    <sheetView view="pageBreakPreview" zoomScaleNormal="85" zoomScaleSheetLayoutView="100" workbookViewId="0">
      <pane ySplit="8" topLeftCell="A464" activePane="bottomLeft" state="frozen"/>
      <selection pane="bottomLeft" activeCell="C465" sqref="C465"/>
    </sheetView>
  </sheetViews>
  <sheetFormatPr baseColWidth="10" defaultRowHeight="15"/>
  <cols>
    <col min="1" max="1" width="7.375" customWidth="1"/>
    <col min="2" max="2" width="5.375" customWidth="1"/>
    <col min="3" max="3" width="30.75" customWidth="1"/>
    <col min="4" max="5" width="9.75" customWidth="1"/>
    <col min="6" max="6" width="11.75" customWidth="1"/>
    <col min="7" max="7" width="62.75" customWidth="1"/>
    <col min="8" max="10" width="15.75" customWidth="1"/>
  </cols>
  <sheetData>
    <row r="1" spans="1:10">
      <c r="A1" s="270" t="str">
        <f>+'CUT Bs.'!A1:J1</f>
        <v>DETALLE DE OPERACIONES SIN REGULARIZACIÓN</v>
      </c>
      <c r="B1" s="270"/>
      <c r="C1" s="270"/>
      <c r="D1" s="270"/>
      <c r="E1" s="270"/>
      <c r="F1" s="270"/>
      <c r="G1" s="270"/>
      <c r="H1" s="270"/>
      <c r="I1" s="270"/>
      <c r="J1" s="270"/>
    </row>
    <row r="2" spans="1:10">
      <c r="A2" s="270" t="str">
        <f>+'CUT Bs.'!A2:J2</f>
        <v>QUE AFECTAN A LA CUENTA ÚNICA DEL TESORO EN BOLIVIANOS (CUT) No. 3987069001</v>
      </c>
      <c r="B2" s="270"/>
      <c r="C2" s="270"/>
      <c r="D2" s="270"/>
      <c r="E2" s="270"/>
      <c r="F2" s="270"/>
      <c r="G2" s="270"/>
      <c r="H2" s="270"/>
      <c r="I2" s="270"/>
      <c r="J2" s="270"/>
    </row>
    <row r="3" spans="1:10">
      <c r="A3" s="270" t="s">
        <v>657</v>
      </c>
      <c r="B3" s="270"/>
      <c r="C3" s="270"/>
      <c r="D3" s="270"/>
      <c r="E3" s="270"/>
      <c r="F3" s="270"/>
      <c r="G3" s="270"/>
      <c r="H3" s="270"/>
      <c r="I3" s="270"/>
      <c r="J3" s="270"/>
    </row>
    <row r="4" spans="1:10">
      <c r="A4" s="270" t="str">
        <f>+'CUT Bs.'!A4:J4</f>
        <v>DESDE ENERO A SEPTIEMBRE DE 2016</v>
      </c>
      <c r="B4" s="270"/>
      <c r="C4" s="270"/>
      <c r="D4" s="270"/>
      <c r="E4" s="270"/>
      <c r="F4" s="270"/>
      <c r="G4" s="270"/>
      <c r="H4" s="270"/>
      <c r="I4" s="270"/>
      <c r="J4" s="270"/>
    </row>
    <row r="5" spans="1:10" ht="9" customHeight="1">
      <c r="A5" s="36"/>
      <c r="B5" s="36"/>
      <c r="C5" s="36"/>
      <c r="D5" s="36"/>
      <c r="E5" s="36"/>
      <c r="F5" s="162"/>
      <c r="G5" s="36"/>
      <c r="H5" s="36"/>
      <c r="I5" s="36"/>
      <c r="J5" s="37"/>
    </row>
    <row r="6" spans="1:10">
      <c r="A6" s="91" t="str">
        <f>+'CUT Bs.'!A6</f>
        <v>ACTUALIZADO AL :  09 DE OCTUBRE DE 2016</v>
      </c>
      <c r="B6" s="26"/>
      <c r="C6" s="36"/>
      <c r="D6" s="36"/>
      <c r="E6" s="36"/>
      <c r="F6" s="162"/>
      <c r="G6" s="36"/>
      <c r="H6" s="36"/>
      <c r="I6" s="36"/>
      <c r="J6" s="37"/>
    </row>
    <row r="7" spans="1:10">
      <c r="A7" s="27"/>
      <c r="B7" s="27"/>
      <c r="C7" s="27"/>
      <c r="D7" s="27"/>
      <c r="E7" s="26"/>
      <c r="F7" s="38"/>
      <c r="G7" s="26"/>
      <c r="H7" s="26"/>
      <c r="I7" s="26"/>
      <c r="J7" s="39"/>
    </row>
    <row r="8" spans="1:10" ht="22.5">
      <c r="A8" s="92" t="s">
        <v>44</v>
      </c>
      <c r="B8" s="152" t="s">
        <v>650</v>
      </c>
      <c r="C8" s="153" t="s">
        <v>45</v>
      </c>
      <c r="D8" s="153" t="s">
        <v>46</v>
      </c>
      <c r="E8" s="152" t="s">
        <v>651</v>
      </c>
      <c r="F8" s="152" t="s">
        <v>652</v>
      </c>
      <c r="G8" s="152" t="s">
        <v>48</v>
      </c>
      <c r="H8" s="152" t="s">
        <v>653</v>
      </c>
      <c r="I8" s="152" t="s">
        <v>654</v>
      </c>
      <c r="J8" s="152" t="s">
        <v>51</v>
      </c>
    </row>
    <row r="9" spans="1:10" ht="39.950000000000003" customHeight="1">
      <c r="A9" s="154">
        <v>6</v>
      </c>
      <c r="B9" s="154" t="s">
        <v>14710</v>
      </c>
      <c r="C9" s="159" t="s">
        <v>53</v>
      </c>
      <c r="D9" s="155">
        <v>42508</v>
      </c>
      <c r="E9" s="154">
        <v>1728</v>
      </c>
      <c r="F9" s="154" t="s">
        <v>14776</v>
      </c>
      <c r="G9" s="156" t="s">
        <v>14777</v>
      </c>
      <c r="H9" s="157">
        <v>0</v>
      </c>
      <c r="I9" s="157">
        <v>20207.14</v>
      </c>
      <c r="J9" s="157">
        <v>20207.14</v>
      </c>
    </row>
    <row r="10" spans="1:10" ht="39.950000000000003" customHeight="1">
      <c r="A10" s="154">
        <v>16</v>
      </c>
      <c r="B10" s="154" t="s">
        <v>14710</v>
      </c>
      <c r="C10" s="159" t="s">
        <v>56</v>
      </c>
      <c r="D10" s="155">
        <v>42436</v>
      </c>
      <c r="E10" s="154">
        <v>711</v>
      </c>
      <c r="F10" s="154" t="s">
        <v>14853</v>
      </c>
      <c r="G10" s="156" t="s">
        <v>14750</v>
      </c>
      <c r="H10" s="157">
        <v>976592.54</v>
      </c>
      <c r="I10" s="157">
        <v>0</v>
      </c>
      <c r="J10" s="157">
        <v>976592.54</v>
      </c>
    </row>
    <row r="11" spans="1:10" ht="39.950000000000003" customHeight="1">
      <c r="A11" s="154">
        <v>16</v>
      </c>
      <c r="B11" s="154" t="s">
        <v>14710</v>
      </c>
      <c r="C11" s="159" t="s">
        <v>56</v>
      </c>
      <c r="D11" s="155">
        <v>42444</v>
      </c>
      <c r="E11" s="154">
        <v>908</v>
      </c>
      <c r="F11" s="154" t="s">
        <v>14754</v>
      </c>
      <c r="G11" s="156" t="s">
        <v>14755</v>
      </c>
      <c r="H11" s="157">
        <v>0</v>
      </c>
      <c r="I11" s="157">
        <v>92193.62</v>
      </c>
      <c r="J11" s="157">
        <v>92193.62</v>
      </c>
    </row>
    <row r="12" spans="1:10" ht="39.950000000000003" customHeight="1">
      <c r="A12" s="154">
        <v>16</v>
      </c>
      <c r="B12" s="154" t="s">
        <v>14710</v>
      </c>
      <c r="C12" s="159" t="s">
        <v>56</v>
      </c>
      <c r="D12" s="155">
        <v>42447</v>
      </c>
      <c r="E12" s="154">
        <v>941</v>
      </c>
      <c r="F12" s="154" t="s">
        <v>14859</v>
      </c>
      <c r="G12" s="156" t="s">
        <v>14860</v>
      </c>
      <c r="H12" s="157">
        <v>2670</v>
      </c>
      <c r="I12" s="157">
        <v>0</v>
      </c>
      <c r="J12" s="157">
        <v>2670</v>
      </c>
    </row>
    <row r="13" spans="1:10" ht="39.950000000000003" customHeight="1">
      <c r="A13" s="154">
        <v>16</v>
      </c>
      <c r="B13" s="154" t="s">
        <v>14710</v>
      </c>
      <c r="C13" s="159" t="s">
        <v>56</v>
      </c>
      <c r="D13" s="155">
        <v>42488</v>
      </c>
      <c r="E13" s="154">
        <v>1454</v>
      </c>
      <c r="F13" s="154" t="s">
        <v>14853</v>
      </c>
      <c r="G13" s="156" t="s">
        <v>14765</v>
      </c>
      <c r="H13" s="157">
        <v>702276.57</v>
      </c>
      <c r="I13" s="157">
        <v>0</v>
      </c>
      <c r="J13" s="157">
        <v>702276.57</v>
      </c>
    </row>
    <row r="14" spans="1:10" ht="39.950000000000003" customHeight="1">
      <c r="A14" s="154">
        <v>16</v>
      </c>
      <c r="B14" s="154" t="s">
        <v>14710</v>
      </c>
      <c r="C14" s="159" t="s">
        <v>56</v>
      </c>
      <c r="D14" s="155">
        <v>42508</v>
      </c>
      <c r="E14" s="154">
        <v>1728</v>
      </c>
      <c r="F14" s="154" t="s">
        <v>14859</v>
      </c>
      <c r="G14" s="156" t="s">
        <v>14777</v>
      </c>
      <c r="H14" s="157">
        <v>20207.14</v>
      </c>
      <c r="I14" s="157">
        <v>0</v>
      </c>
      <c r="J14" s="157">
        <v>20207.14</v>
      </c>
    </row>
    <row r="15" spans="1:10" ht="39.950000000000003" customHeight="1">
      <c r="A15" s="154">
        <v>16</v>
      </c>
      <c r="B15" s="154" t="s">
        <v>14710</v>
      </c>
      <c r="C15" s="159" t="s">
        <v>56</v>
      </c>
      <c r="D15" s="155">
        <v>42535</v>
      </c>
      <c r="E15" s="154">
        <v>2148</v>
      </c>
      <c r="F15" s="154" t="s">
        <v>14853</v>
      </c>
      <c r="G15" s="156" t="s">
        <v>14789</v>
      </c>
      <c r="H15" s="157">
        <v>16364.46</v>
      </c>
      <c r="I15" s="157">
        <v>0</v>
      </c>
      <c r="J15" s="157">
        <v>16364.46</v>
      </c>
    </row>
    <row r="16" spans="1:10" ht="39.950000000000003" customHeight="1">
      <c r="A16" s="154">
        <v>16</v>
      </c>
      <c r="B16" s="154" t="s">
        <v>14710</v>
      </c>
      <c r="C16" s="159" t="s">
        <v>56</v>
      </c>
      <c r="D16" s="155">
        <v>42571</v>
      </c>
      <c r="E16" s="154">
        <v>2911</v>
      </c>
      <c r="F16" s="154" t="s">
        <v>14853</v>
      </c>
      <c r="G16" s="156" t="s">
        <v>14804</v>
      </c>
      <c r="H16" s="157">
        <v>155727.34</v>
      </c>
      <c r="I16" s="157">
        <v>0</v>
      </c>
      <c r="J16" s="157">
        <v>155727.34</v>
      </c>
    </row>
    <row r="17" spans="1:10" ht="39.950000000000003" customHeight="1">
      <c r="A17" s="154">
        <v>20</v>
      </c>
      <c r="B17" s="154" t="s">
        <v>14773</v>
      </c>
      <c r="C17" s="159" t="s">
        <v>57</v>
      </c>
      <c r="D17" s="155">
        <v>42503</v>
      </c>
      <c r="E17" s="154">
        <v>1663</v>
      </c>
      <c r="F17" s="154" t="s">
        <v>14774</v>
      </c>
      <c r="G17" s="156" t="s">
        <v>14775</v>
      </c>
      <c r="H17" s="157">
        <v>0</v>
      </c>
      <c r="I17" s="157">
        <v>613.86</v>
      </c>
      <c r="J17" s="157">
        <v>613.86</v>
      </c>
    </row>
    <row r="18" spans="1:10" ht="39.950000000000003" customHeight="1">
      <c r="A18" s="154">
        <v>20</v>
      </c>
      <c r="B18" s="154" t="s">
        <v>14773</v>
      </c>
      <c r="C18" s="159" t="s">
        <v>57</v>
      </c>
      <c r="D18" s="155">
        <v>42534</v>
      </c>
      <c r="E18" s="154">
        <v>2128</v>
      </c>
      <c r="F18" s="154" t="s">
        <v>14774</v>
      </c>
      <c r="G18" s="156" t="s">
        <v>14788</v>
      </c>
      <c r="H18" s="157">
        <v>3232780</v>
      </c>
      <c r="I18" s="157">
        <v>0</v>
      </c>
      <c r="J18" s="157">
        <v>3232780</v>
      </c>
    </row>
    <row r="19" spans="1:10" ht="39.950000000000003" customHeight="1">
      <c r="A19" s="154">
        <v>20</v>
      </c>
      <c r="B19" s="154" t="s">
        <v>14773</v>
      </c>
      <c r="C19" s="159" t="s">
        <v>57</v>
      </c>
      <c r="D19" s="155">
        <v>42598</v>
      </c>
      <c r="E19" s="154">
        <v>3324</v>
      </c>
      <c r="F19" s="154" t="s">
        <v>14774</v>
      </c>
      <c r="G19" s="156" t="s">
        <v>14813</v>
      </c>
      <c r="H19" s="157">
        <v>84527</v>
      </c>
      <c r="I19" s="157">
        <v>0</v>
      </c>
      <c r="J19" s="157">
        <v>84527</v>
      </c>
    </row>
    <row r="20" spans="1:10" ht="39.950000000000003" customHeight="1">
      <c r="A20" s="154">
        <v>25</v>
      </c>
      <c r="B20" s="154" t="s">
        <v>14726</v>
      </c>
      <c r="C20" s="159" t="s">
        <v>58</v>
      </c>
      <c r="D20" s="155">
        <v>42410</v>
      </c>
      <c r="E20" s="154">
        <v>381</v>
      </c>
      <c r="F20" s="154" t="s">
        <v>14727</v>
      </c>
      <c r="G20" s="156" t="s">
        <v>14728</v>
      </c>
      <c r="H20" s="157">
        <v>0</v>
      </c>
      <c r="I20" s="157">
        <v>3828988.05</v>
      </c>
      <c r="J20" s="157">
        <v>3828988.05</v>
      </c>
    </row>
    <row r="21" spans="1:10" ht="39.950000000000003" customHeight="1">
      <c r="A21" s="154">
        <v>30</v>
      </c>
      <c r="B21" s="154" t="s">
        <v>14710</v>
      </c>
      <c r="C21" s="159" t="s">
        <v>59</v>
      </c>
      <c r="D21" s="155">
        <v>42499</v>
      </c>
      <c r="E21" s="154">
        <v>1604</v>
      </c>
      <c r="F21" s="154" t="s">
        <v>14768</v>
      </c>
      <c r="G21" s="156" t="s">
        <v>14769</v>
      </c>
      <c r="H21" s="157">
        <v>0</v>
      </c>
      <c r="I21" s="157">
        <v>2192394</v>
      </c>
      <c r="J21" s="157">
        <v>2192394</v>
      </c>
    </row>
    <row r="22" spans="1:10" ht="39.950000000000003" customHeight="1">
      <c r="A22" s="154">
        <v>30</v>
      </c>
      <c r="B22" s="154" t="s">
        <v>14710</v>
      </c>
      <c r="C22" s="159" t="s">
        <v>59</v>
      </c>
      <c r="D22" s="155">
        <v>42499</v>
      </c>
      <c r="E22" s="154">
        <v>1605</v>
      </c>
      <c r="F22" s="154" t="s">
        <v>14770</v>
      </c>
      <c r="G22" s="156" t="s">
        <v>14769</v>
      </c>
      <c r="H22" s="157">
        <v>0</v>
      </c>
      <c r="I22" s="157">
        <v>1164106.5</v>
      </c>
      <c r="J22" s="157">
        <v>1164106.5</v>
      </c>
    </row>
    <row r="23" spans="1:10" ht="39.950000000000003" customHeight="1">
      <c r="A23" s="154">
        <v>35</v>
      </c>
      <c r="B23" s="154" t="s">
        <v>14710</v>
      </c>
      <c r="C23" s="159" t="s">
        <v>60</v>
      </c>
      <c r="D23" s="155">
        <v>42633</v>
      </c>
      <c r="E23" s="154">
        <v>3873</v>
      </c>
      <c r="F23" s="154" t="s">
        <v>14829</v>
      </c>
      <c r="G23" s="156" t="s">
        <v>14830</v>
      </c>
      <c r="H23" s="157">
        <v>0</v>
      </c>
      <c r="I23" s="157">
        <v>3564</v>
      </c>
      <c r="J23" s="157">
        <v>3564</v>
      </c>
    </row>
    <row r="24" spans="1:10" ht="39.950000000000003" customHeight="1">
      <c r="A24" s="154">
        <v>46</v>
      </c>
      <c r="B24" s="154" t="s">
        <v>14845</v>
      </c>
      <c r="C24" s="159" t="s">
        <v>62</v>
      </c>
      <c r="D24" s="155">
        <v>42411</v>
      </c>
      <c r="E24" s="154">
        <v>394</v>
      </c>
      <c r="F24" s="154" t="s">
        <v>14846</v>
      </c>
      <c r="G24" s="156" t="s">
        <v>14730</v>
      </c>
      <c r="H24" s="157">
        <v>271441.8</v>
      </c>
      <c r="I24" s="157">
        <v>0</v>
      </c>
      <c r="J24" s="157">
        <v>271441.8</v>
      </c>
    </row>
    <row r="25" spans="1:10" ht="39.950000000000003" customHeight="1">
      <c r="A25" s="154">
        <v>46</v>
      </c>
      <c r="B25" s="154" t="s">
        <v>14845</v>
      </c>
      <c r="C25" s="159" t="s">
        <v>62</v>
      </c>
      <c r="D25" s="155">
        <v>42411</v>
      </c>
      <c r="E25" s="154">
        <v>395</v>
      </c>
      <c r="F25" s="154" t="s">
        <v>14846</v>
      </c>
      <c r="G25" s="156" t="s">
        <v>14731</v>
      </c>
      <c r="H25" s="157">
        <v>77887.100000000006</v>
      </c>
      <c r="I25" s="157">
        <v>0</v>
      </c>
      <c r="J25" s="157">
        <v>77887.100000000006</v>
      </c>
    </row>
    <row r="26" spans="1:10" ht="39.950000000000003" customHeight="1">
      <c r="A26" s="154">
        <v>46</v>
      </c>
      <c r="B26" s="154" t="s">
        <v>14849</v>
      </c>
      <c r="C26" s="159" t="s">
        <v>62</v>
      </c>
      <c r="D26" s="155">
        <v>42419</v>
      </c>
      <c r="E26" s="154">
        <v>455</v>
      </c>
      <c r="F26" s="154" t="s">
        <v>14850</v>
      </c>
      <c r="G26" s="156" t="s">
        <v>14736</v>
      </c>
      <c r="H26" s="157">
        <v>23500</v>
      </c>
      <c r="I26" s="157">
        <v>0</v>
      </c>
      <c r="J26" s="157">
        <v>23500</v>
      </c>
    </row>
    <row r="27" spans="1:10" ht="39.950000000000003" customHeight="1">
      <c r="A27" s="154">
        <v>46</v>
      </c>
      <c r="B27" s="154" t="s">
        <v>14845</v>
      </c>
      <c r="C27" s="159" t="s">
        <v>62</v>
      </c>
      <c r="D27" s="155">
        <v>42453</v>
      </c>
      <c r="E27" s="154">
        <v>986</v>
      </c>
      <c r="F27" s="154" t="s">
        <v>14861</v>
      </c>
      <c r="G27" s="156" t="s">
        <v>14758</v>
      </c>
      <c r="H27" s="157">
        <v>524656</v>
      </c>
      <c r="I27" s="157">
        <v>0</v>
      </c>
      <c r="J27" s="157">
        <v>524656</v>
      </c>
    </row>
    <row r="28" spans="1:10" ht="39.950000000000003" customHeight="1">
      <c r="A28" s="154">
        <v>46</v>
      </c>
      <c r="B28" s="154" t="s">
        <v>14845</v>
      </c>
      <c r="C28" s="159" t="s">
        <v>62</v>
      </c>
      <c r="D28" s="155">
        <v>42464</v>
      </c>
      <c r="E28" s="154">
        <v>1130</v>
      </c>
      <c r="F28" s="154" t="s">
        <v>14863</v>
      </c>
      <c r="G28" s="156" t="s">
        <v>14761</v>
      </c>
      <c r="H28" s="157">
        <v>35000</v>
      </c>
      <c r="I28" s="157">
        <v>0</v>
      </c>
      <c r="J28" s="157">
        <v>35000</v>
      </c>
    </row>
    <row r="29" spans="1:10" ht="39.950000000000003" customHeight="1">
      <c r="A29" s="154">
        <v>46</v>
      </c>
      <c r="B29" s="154" t="s">
        <v>14845</v>
      </c>
      <c r="C29" s="159" t="s">
        <v>62</v>
      </c>
      <c r="D29" s="155">
        <v>42494</v>
      </c>
      <c r="E29" s="154">
        <v>1506</v>
      </c>
      <c r="F29" s="154" t="s">
        <v>14846</v>
      </c>
      <c r="G29" s="156" t="s">
        <v>14766</v>
      </c>
      <c r="H29" s="157">
        <v>318834.8</v>
      </c>
      <c r="I29" s="157">
        <v>0</v>
      </c>
      <c r="J29" s="157">
        <v>318834.8</v>
      </c>
    </row>
    <row r="30" spans="1:10" ht="39.950000000000003" customHeight="1">
      <c r="A30" s="154">
        <v>46</v>
      </c>
      <c r="B30" s="154" t="s">
        <v>14720</v>
      </c>
      <c r="C30" s="159" t="s">
        <v>62</v>
      </c>
      <c r="D30" s="155">
        <v>42503</v>
      </c>
      <c r="E30" s="154">
        <v>1663</v>
      </c>
      <c r="F30" s="154" t="s">
        <v>14787</v>
      </c>
      <c r="G30" s="156" t="s">
        <v>14775</v>
      </c>
      <c r="H30" s="157">
        <v>613.86</v>
      </c>
      <c r="I30" s="157">
        <v>0</v>
      </c>
      <c r="J30" s="157">
        <v>613.86</v>
      </c>
    </row>
    <row r="31" spans="1:10" ht="39.950000000000003" customHeight="1">
      <c r="A31" s="154">
        <v>46</v>
      </c>
      <c r="B31" s="154" t="s">
        <v>14720</v>
      </c>
      <c r="C31" s="159" t="s">
        <v>62</v>
      </c>
      <c r="D31" s="155">
        <v>42534</v>
      </c>
      <c r="E31" s="154">
        <v>2128</v>
      </c>
      <c r="F31" s="154" t="s">
        <v>14787</v>
      </c>
      <c r="G31" s="156" t="s">
        <v>14788</v>
      </c>
      <c r="H31" s="157">
        <v>0</v>
      </c>
      <c r="I31" s="157">
        <v>3232780</v>
      </c>
      <c r="J31" s="157">
        <v>3232780</v>
      </c>
    </row>
    <row r="32" spans="1:10" ht="39.950000000000003" customHeight="1">
      <c r="A32" s="154">
        <v>46</v>
      </c>
      <c r="B32" s="154" t="s">
        <v>14845</v>
      </c>
      <c r="C32" s="159" t="s">
        <v>62</v>
      </c>
      <c r="D32" s="155">
        <v>42559</v>
      </c>
      <c r="E32" s="154">
        <v>2719</v>
      </c>
      <c r="F32" s="154" t="s">
        <v>14871</v>
      </c>
      <c r="G32" s="156" t="s">
        <v>14797</v>
      </c>
      <c r="H32" s="157">
        <v>639346</v>
      </c>
      <c r="I32" s="157">
        <v>0</v>
      </c>
      <c r="J32" s="157">
        <v>639346</v>
      </c>
    </row>
    <row r="33" spans="1:10" ht="39.950000000000003" customHeight="1">
      <c r="A33" s="154">
        <v>46</v>
      </c>
      <c r="B33" s="154" t="s">
        <v>14849</v>
      </c>
      <c r="C33" s="159" t="s">
        <v>62</v>
      </c>
      <c r="D33" s="155">
        <v>42573</v>
      </c>
      <c r="E33" s="154">
        <v>2954</v>
      </c>
      <c r="F33" s="154" t="s">
        <v>14850</v>
      </c>
      <c r="G33" s="156" t="s">
        <v>14805</v>
      </c>
      <c r="H33" s="157">
        <v>692312</v>
      </c>
      <c r="I33" s="157">
        <v>0</v>
      </c>
      <c r="J33" s="157">
        <v>692312</v>
      </c>
    </row>
    <row r="34" spans="1:10" ht="39.950000000000003" customHeight="1">
      <c r="A34" s="154">
        <v>46</v>
      </c>
      <c r="B34" s="154" t="s">
        <v>14720</v>
      </c>
      <c r="C34" s="159" t="s">
        <v>62</v>
      </c>
      <c r="D34" s="155">
        <v>42577</v>
      </c>
      <c r="E34" s="154">
        <v>3000</v>
      </c>
      <c r="F34" s="154" t="s">
        <v>14787</v>
      </c>
      <c r="G34" s="156" t="s">
        <v>14806</v>
      </c>
      <c r="H34" s="157">
        <v>0</v>
      </c>
      <c r="I34" s="157">
        <v>4024.8</v>
      </c>
      <c r="J34" s="157">
        <v>4024.8</v>
      </c>
    </row>
    <row r="35" spans="1:10" ht="39.950000000000003" customHeight="1">
      <c r="A35" s="154">
        <v>46</v>
      </c>
      <c r="B35" s="154" t="s">
        <v>14720</v>
      </c>
      <c r="C35" s="159" t="s">
        <v>62</v>
      </c>
      <c r="D35" s="155">
        <v>42598</v>
      </c>
      <c r="E35" s="154">
        <v>3324</v>
      </c>
      <c r="F35" s="154" t="s">
        <v>14787</v>
      </c>
      <c r="G35" s="156" t="s">
        <v>14813</v>
      </c>
      <c r="H35" s="157">
        <v>0</v>
      </c>
      <c r="I35" s="157">
        <v>84527</v>
      </c>
      <c r="J35" s="157">
        <v>84527</v>
      </c>
    </row>
    <row r="36" spans="1:10" ht="39.950000000000003" customHeight="1">
      <c r="A36" s="154">
        <v>46</v>
      </c>
      <c r="B36" s="154" t="s">
        <v>14845</v>
      </c>
      <c r="C36" s="159" t="s">
        <v>62</v>
      </c>
      <c r="D36" s="155">
        <v>42625</v>
      </c>
      <c r="E36" s="154">
        <v>3715</v>
      </c>
      <c r="F36" s="154" t="s">
        <v>14846</v>
      </c>
      <c r="G36" s="156" t="s">
        <v>14826</v>
      </c>
      <c r="H36" s="157">
        <v>375228.8</v>
      </c>
      <c r="I36" s="157">
        <v>0</v>
      </c>
      <c r="J36" s="157">
        <v>375228.8</v>
      </c>
    </row>
    <row r="37" spans="1:10" ht="39.950000000000003" customHeight="1">
      <c r="A37" s="154">
        <v>46</v>
      </c>
      <c r="B37" s="154" t="s">
        <v>14845</v>
      </c>
      <c r="C37" s="159" t="s">
        <v>62</v>
      </c>
      <c r="D37" s="155">
        <v>42632</v>
      </c>
      <c r="E37" s="154">
        <v>3843</v>
      </c>
      <c r="F37" s="154" t="s">
        <v>14891</v>
      </c>
      <c r="G37" s="156" t="s">
        <v>14828</v>
      </c>
      <c r="H37" s="157">
        <v>187439</v>
      </c>
      <c r="I37" s="157">
        <v>0</v>
      </c>
      <c r="J37" s="157">
        <v>187439</v>
      </c>
    </row>
    <row r="38" spans="1:10" ht="39.950000000000003" customHeight="1">
      <c r="A38" s="154">
        <v>46</v>
      </c>
      <c r="B38" s="154" t="s">
        <v>14845</v>
      </c>
      <c r="C38" s="159" t="s">
        <v>62</v>
      </c>
      <c r="D38" s="155">
        <v>42634</v>
      </c>
      <c r="E38" s="154">
        <v>3877</v>
      </c>
      <c r="F38" s="154" t="s">
        <v>14892</v>
      </c>
      <c r="G38" s="156" t="s">
        <v>14831</v>
      </c>
      <c r="H38" s="157">
        <v>219763</v>
      </c>
      <c r="I38" s="157">
        <v>0</v>
      </c>
      <c r="J38" s="157">
        <v>219763</v>
      </c>
    </row>
    <row r="39" spans="1:10" ht="39.950000000000003" customHeight="1">
      <c r="A39" s="154">
        <v>47</v>
      </c>
      <c r="B39" s="154" t="s">
        <v>14817</v>
      </c>
      <c r="C39" s="159" t="s">
        <v>63</v>
      </c>
      <c r="D39" s="155">
        <v>42496</v>
      </c>
      <c r="E39" s="154">
        <v>1563</v>
      </c>
      <c r="F39" s="154" t="s">
        <v>14865</v>
      </c>
      <c r="G39" s="156" t="s">
        <v>14767</v>
      </c>
      <c r="H39" s="157">
        <v>2251.61</v>
      </c>
      <c r="I39" s="157">
        <v>0</v>
      </c>
      <c r="J39" s="157">
        <v>2251.61</v>
      </c>
    </row>
    <row r="40" spans="1:10" ht="39.950000000000003" customHeight="1">
      <c r="A40" s="154">
        <v>47</v>
      </c>
      <c r="B40" s="154" t="s">
        <v>14885</v>
      </c>
      <c r="C40" s="159" t="s">
        <v>63</v>
      </c>
      <c r="D40" s="155">
        <v>42598</v>
      </c>
      <c r="E40" s="154">
        <v>3322</v>
      </c>
      <c r="F40" s="154" t="s">
        <v>14886</v>
      </c>
      <c r="G40" s="156" t="s">
        <v>14812</v>
      </c>
      <c r="H40" s="157">
        <v>150000</v>
      </c>
      <c r="I40" s="157">
        <v>0</v>
      </c>
      <c r="J40" s="157">
        <v>150000</v>
      </c>
    </row>
    <row r="41" spans="1:10" ht="39.950000000000003" customHeight="1">
      <c r="A41" s="154">
        <v>52</v>
      </c>
      <c r="B41" s="154" t="s">
        <v>14710</v>
      </c>
      <c r="C41" s="159" t="s">
        <v>67</v>
      </c>
      <c r="D41" s="155">
        <v>42395</v>
      </c>
      <c r="E41" s="154">
        <v>96</v>
      </c>
      <c r="F41" s="154" t="s">
        <v>14843</v>
      </c>
      <c r="G41" s="156" t="s">
        <v>14722</v>
      </c>
      <c r="H41" s="157">
        <v>39606.92</v>
      </c>
      <c r="I41" s="157">
        <v>0</v>
      </c>
      <c r="J41" s="157">
        <v>39606.92</v>
      </c>
    </row>
    <row r="42" spans="1:10" ht="39.950000000000003" customHeight="1">
      <c r="A42" s="154">
        <v>66</v>
      </c>
      <c r="B42" s="154" t="s">
        <v>14720</v>
      </c>
      <c r="C42" s="159" t="s">
        <v>68</v>
      </c>
      <c r="D42" s="155">
        <v>42501</v>
      </c>
      <c r="E42" s="154">
        <v>1649</v>
      </c>
      <c r="F42" s="154" t="s">
        <v>14771</v>
      </c>
      <c r="G42" s="156" t="s">
        <v>14772</v>
      </c>
      <c r="H42" s="157">
        <v>0</v>
      </c>
      <c r="I42" s="157">
        <v>45435.99</v>
      </c>
      <c r="J42" s="157">
        <v>45435.99</v>
      </c>
    </row>
    <row r="43" spans="1:10" ht="39.950000000000003" customHeight="1">
      <c r="A43" s="154">
        <v>66</v>
      </c>
      <c r="B43" s="154" t="s">
        <v>14720</v>
      </c>
      <c r="C43" s="159" t="s">
        <v>68</v>
      </c>
      <c r="D43" s="155">
        <v>42564</v>
      </c>
      <c r="E43" s="154">
        <v>2790</v>
      </c>
      <c r="F43" s="154" t="s">
        <v>14771</v>
      </c>
      <c r="G43" s="156" t="s">
        <v>14799</v>
      </c>
      <c r="H43" s="157">
        <v>26600</v>
      </c>
      <c r="I43" s="157">
        <v>0</v>
      </c>
      <c r="J43" s="157">
        <v>26600</v>
      </c>
    </row>
    <row r="44" spans="1:10" ht="39.950000000000003" customHeight="1">
      <c r="A44" s="154">
        <v>66</v>
      </c>
      <c r="B44" s="154" t="s">
        <v>14720</v>
      </c>
      <c r="C44" s="159" t="s">
        <v>68</v>
      </c>
      <c r="D44" s="155">
        <v>42600</v>
      </c>
      <c r="E44" s="154">
        <v>3353</v>
      </c>
      <c r="F44" s="154" t="s">
        <v>14887</v>
      </c>
      <c r="G44" s="156" t="s">
        <v>14814</v>
      </c>
      <c r="H44" s="157">
        <v>12900</v>
      </c>
      <c r="I44" s="157">
        <v>0</v>
      </c>
      <c r="J44" s="157">
        <v>12900</v>
      </c>
    </row>
    <row r="45" spans="1:10" ht="39.950000000000003" customHeight="1">
      <c r="A45" s="154">
        <v>66</v>
      </c>
      <c r="B45" s="154" t="s">
        <v>14773</v>
      </c>
      <c r="C45" s="159" t="s">
        <v>68</v>
      </c>
      <c r="D45" s="155">
        <v>42601</v>
      </c>
      <c r="E45" s="154">
        <v>3370</v>
      </c>
      <c r="F45" s="154" t="s">
        <v>14888</v>
      </c>
      <c r="G45" s="156" t="s">
        <v>14816</v>
      </c>
      <c r="H45" s="157">
        <v>307922</v>
      </c>
      <c r="I45" s="157">
        <v>0</v>
      </c>
      <c r="J45" s="157">
        <v>307922</v>
      </c>
    </row>
    <row r="46" spans="1:10" ht="39.950000000000003" customHeight="1">
      <c r="A46" s="154">
        <v>66</v>
      </c>
      <c r="B46" s="154" t="s">
        <v>14710</v>
      </c>
      <c r="C46" s="159" t="s">
        <v>68</v>
      </c>
      <c r="D46" s="155">
        <v>42642</v>
      </c>
      <c r="E46" s="154">
        <v>4045</v>
      </c>
      <c r="F46" s="154" t="s">
        <v>14894</v>
      </c>
      <c r="G46" s="156" t="s">
        <v>14841</v>
      </c>
      <c r="H46" s="157">
        <v>665000</v>
      </c>
      <c r="I46" s="157">
        <v>0</v>
      </c>
      <c r="J46" s="157">
        <v>665000</v>
      </c>
    </row>
    <row r="47" spans="1:10" ht="39.950000000000003" customHeight="1">
      <c r="A47" s="154">
        <v>81</v>
      </c>
      <c r="B47" s="154" t="s">
        <v>14710</v>
      </c>
      <c r="C47" s="159" t="s">
        <v>73</v>
      </c>
      <c r="D47" s="155">
        <v>42601</v>
      </c>
      <c r="E47" s="154">
        <v>3370</v>
      </c>
      <c r="F47" s="154" t="s">
        <v>14815</v>
      </c>
      <c r="G47" s="156" t="s">
        <v>14816</v>
      </c>
      <c r="H47" s="157">
        <v>0</v>
      </c>
      <c r="I47" s="157">
        <v>307922</v>
      </c>
      <c r="J47" s="157">
        <v>307922</v>
      </c>
    </row>
    <row r="48" spans="1:10" ht="39.950000000000003" customHeight="1">
      <c r="A48" s="154">
        <v>86</v>
      </c>
      <c r="B48" s="154" t="s">
        <v>14710</v>
      </c>
      <c r="C48" s="159" t="s">
        <v>74</v>
      </c>
      <c r="D48" s="155">
        <v>42388</v>
      </c>
      <c r="E48" s="154">
        <v>53</v>
      </c>
      <c r="F48" s="154" t="s">
        <v>14713</v>
      </c>
      <c r="G48" s="156" t="s">
        <v>14714</v>
      </c>
      <c r="H48" s="157">
        <v>0</v>
      </c>
      <c r="I48" s="157">
        <v>2144833</v>
      </c>
      <c r="J48" s="157">
        <v>2144833</v>
      </c>
    </row>
    <row r="49" spans="1:10" ht="39.950000000000003" customHeight="1">
      <c r="A49" s="154">
        <v>86</v>
      </c>
      <c r="B49" s="154" t="s">
        <v>14710</v>
      </c>
      <c r="C49" s="159" t="s">
        <v>74</v>
      </c>
      <c r="D49" s="155">
        <v>42388</v>
      </c>
      <c r="E49" s="154">
        <v>54</v>
      </c>
      <c r="F49" s="154" t="s">
        <v>14713</v>
      </c>
      <c r="G49" s="156" t="s">
        <v>14715</v>
      </c>
      <c r="H49" s="157">
        <v>0</v>
      </c>
      <c r="I49" s="157">
        <v>394199.91</v>
      </c>
      <c r="J49" s="157">
        <v>394199.91</v>
      </c>
    </row>
    <row r="50" spans="1:10" ht="39.950000000000003" customHeight="1">
      <c r="A50" s="154">
        <v>86</v>
      </c>
      <c r="B50" s="154" t="s">
        <v>14710</v>
      </c>
      <c r="C50" s="159" t="s">
        <v>74</v>
      </c>
      <c r="D50" s="155">
        <v>42388</v>
      </c>
      <c r="E50" s="154">
        <v>55</v>
      </c>
      <c r="F50" s="154" t="s">
        <v>14716</v>
      </c>
      <c r="G50" s="156" t="s">
        <v>14717</v>
      </c>
      <c r="H50" s="157">
        <v>0</v>
      </c>
      <c r="I50" s="157">
        <v>124839.3</v>
      </c>
      <c r="J50" s="157">
        <v>124839.3</v>
      </c>
    </row>
    <row r="51" spans="1:10" ht="39.950000000000003" customHeight="1">
      <c r="A51" s="154">
        <v>86</v>
      </c>
      <c r="B51" s="154" t="s">
        <v>14710</v>
      </c>
      <c r="C51" s="159" t="s">
        <v>74</v>
      </c>
      <c r="D51" s="155">
        <v>42388</v>
      </c>
      <c r="E51" s="154">
        <v>56</v>
      </c>
      <c r="F51" s="154" t="s">
        <v>14718</v>
      </c>
      <c r="G51" s="156" t="s">
        <v>14719</v>
      </c>
      <c r="H51" s="157">
        <v>0</v>
      </c>
      <c r="I51" s="157">
        <v>2208.16</v>
      </c>
      <c r="J51" s="157">
        <v>2208.16</v>
      </c>
    </row>
    <row r="52" spans="1:10" ht="39.950000000000003" customHeight="1">
      <c r="A52" s="154">
        <v>86</v>
      </c>
      <c r="B52" s="154" t="s">
        <v>14723</v>
      </c>
      <c r="C52" s="159" t="s">
        <v>74</v>
      </c>
      <c r="D52" s="155">
        <v>42405</v>
      </c>
      <c r="E52" s="154">
        <v>380</v>
      </c>
      <c r="F52" s="154" t="s">
        <v>14724</v>
      </c>
      <c r="G52" s="156" t="s">
        <v>14725</v>
      </c>
      <c r="H52" s="157">
        <v>0</v>
      </c>
      <c r="I52" s="157">
        <v>1288689.26</v>
      </c>
      <c r="J52" s="157">
        <v>1288689.26</v>
      </c>
    </row>
    <row r="53" spans="1:10" ht="39.950000000000003" customHeight="1">
      <c r="A53" s="154">
        <v>86</v>
      </c>
      <c r="B53" s="154" t="s">
        <v>14710</v>
      </c>
      <c r="C53" s="159" t="s">
        <v>74</v>
      </c>
      <c r="D53" s="155">
        <v>42410</v>
      </c>
      <c r="E53" s="154">
        <v>381</v>
      </c>
      <c r="F53" s="154" t="s">
        <v>14716</v>
      </c>
      <c r="G53" s="156" t="s">
        <v>14844</v>
      </c>
      <c r="H53" s="157">
        <v>3828988.05</v>
      </c>
      <c r="I53" s="157">
        <v>0</v>
      </c>
      <c r="J53" s="157">
        <v>3828988.05</v>
      </c>
    </row>
    <row r="54" spans="1:10" ht="39.950000000000003" customHeight="1">
      <c r="A54" s="154">
        <v>86</v>
      </c>
      <c r="B54" s="154" t="s">
        <v>14710</v>
      </c>
      <c r="C54" s="159" t="s">
        <v>74</v>
      </c>
      <c r="D54" s="155">
        <v>42452</v>
      </c>
      <c r="E54" s="154">
        <v>980</v>
      </c>
      <c r="F54" s="154" t="s">
        <v>14716</v>
      </c>
      <c r="G54" s="156" t="s">
        <v>14756</v>
      </c>
      <c r="H54" s="157">
        <v>0</v>
      </c>
      <c r="I54" s="157">
        <v>3828988.05</v>
      </c>
      <c r="J54" s="157">
        <v>3828988.05</v>
      </c>
    </row>
    <row r="55" spans="1:10" ht="39.950000000000003" customHeight="1">
      <c r="A55" s="154">
        <v>86</v>
      </c>
      <c r="B55" s="154" t="s">
        <v>14710</v>
      </c>
      <c r="C55" s="159" t="s">
        <v>74</v>
      </c>
      <c r="D55" s="155">
        <v>42597</v>
      </c>
      <c r="E55" s="154">
        <v>3279</v>
      </c>
      <c r="F55" s="154" t="s">
        <v>14718</v>
      </c>
      <c r="G55" s="156" t="s">
        <v>14810</v>
      </c>
      <c r="H55" s="157">
        <v>6101231.5700000003</v>
      </c>
      <c r="I55" s="157">
        <v>0</v>
      </c>
      <c r="J55" s="157">
        <v>6101231.5700000003</v>
      </c>
    </row>
    <row r="56" spans="1:10" ht="39.950000000000003" customHeight="1">
      <c r="A56" s="154">
        <v>86</v>
      </c>
      <c r="B56" s="154" t="s">
        <v>14710</v>
      </c>
      <c r="C56" s="159" t="s">
        <v>74</v>
      </c>
      <c r="D56" s="155">
        <v>42636</v>
      </c>
      <c r="E56" s="154">
        <v>3910</v>
      </c>
      <c r="F56" s="154" t="s">
        <v>14832</v>
      </c>
      <c r="G56" s="156" t="s">
        <v>14833</v>
      </c>
      <c r="H56" s="157">
        <v>0</v>
      </c>
      <c r="I56" s="157">
        <v>6577.8</v>
      </c>
      <c r="J56" s="157">
        <v>6577.8</v>
      </c>
    </row>
    <row r="57" spans="1:10" ht="39.950000000000003" customHeight="1">
      <c r="A57" s="154">
        <v>86</v>
      </c>
      <c r="B57" s="154" t="s">
        <v>14710</v>
      </c>
      <c r="C57" s="159" t="s">
        <v>74</v>
      </c>
      <c r="D57" s="155">
        <v>42636</v>
      </c>
      <c r="E57" s="154">
        <v>3911</v>
      </c>
      <c r="F57" s="154" t="s">
        <v>14718</v>
      </c>
      <c r="G57" s="156" t="s">
        <v>14834</v>
      </c>
      <c r="H57" s="157">
        <v>0</v>
      </c>
      <c r="I57" s="157">
        <v>6101231.5700000003</v>
      </c>
      <c r="J57" s="157">
        <v>6101231.5700000003</v>
      </c>
    </row>
    <row r="58" spans="1:10" ht="39.950000000000003" customHeight="1">
      <c r="A58" s="154">
        <v>134</v>
      </c>
      <c r="B58" s="154" t="s">
        <v>14710</v>
      </c>
      <c r="C58" s="159" t="s">
        <v>92</v>
      </c>
      <c r="D58" s="155">
        <v>42433</v>
      </c>
      <c r="E58" s="154">
        <v>668</v>
      </c>
      <c r="F58" s="154" t="s">
        <v>14738</v>
      </c>
      <c r="G58" s="156" t="s">
        <v>14739</v>
      </c>
      <c r="H58" s="157">
        <v>0</v>
      </c>
      <c r="I58" s="157">
        <v>40</v>
      </c>
      <c r="J58" s="157">
        <v>40</v>
      </c>
    </row>
    <row r="59" spans="1:10" ht="39.950000000000003" customHeight="1">
      <c r="A59" s="154">
        <v>134</v>
      </c>
      <c r="B59" s="154" t="s">
        <v>14710</v>
      </c>
      <c r="C59" s="159" t="s">
        <v>92</v>
      </c>
      <c r="D59" s="155">
        <v>42433</v>
      </c>
      <c r="E59" s="154">
        <v>669</v>
      </c>
      <c r="F59" s="154" t="s">
        <v>14738</v>
      </c>
      <c r="G59" s="156" t="s">
        <v>14739</v>
      </c>
      <c r="H59" s="157">
        <v>0</v>
      </c>
      <c r="I59" s="157">
        <v>40</v>
      </c>
      <c r="J59" s="157">
        <v>40</v>
      </c>
    </row>
    <row r="60" spans="1:10" ht="39.950000000000003" customHeight="1">
      <c r="A60" s="154">
        <v>134</v>
      </c>
      <c r="B60" s="154" t="s">
        <v>14710</v>
      </c>
      <c r="C60" s="159" t="s">
        <v>92</v>
      </c>
      <c r="D60" s="155">
        <v>42460</v>
      </c>
      <c r="E60" s="154">
        <v>1079</v>
      </c>
      <c r="F60" s="154" t="s">
        <v>14738</v>
      </c>
      <c r="G60" s="156" t="s">
        <v>14760</v>
      </c>
      <c r="H60" s="157">
        <v>0</v>
      </c>
      <c r="I60" s="157">
        <v>80</v>
      </c>
      <c r="J60" s="157">
        <v>80</v>
      </c>
    </row>
    <row r="61" spans="1:10" ht="39.950000000000003" customHeight="1">
      <c r="A61" s="154">
        <v>134</v>
      </c>
      <c r="B61" s="154" t="s">
        <v>14710</v>
      </c>
      <c r="C61" s="159" t="s">
        <v>92</v>
      </c>
      <c r="D61" s="155">
        <v>42460</v>
      </c>
      <c r="E61" s="154">
        <v>1080</v>
      </c>
      <c r="F61" s="154" t="s">
        <v>14738</v>
      </c>
      <c r="G61" s="156" t="s">
        <v>14760</v>
      </c>
      <c r="H61" s="157">
        <v>0</v>
      </c>
      <c r="I61" s="157">
        <v>80</v>
      </c>
      <c r="J61" s="157">
        <v>80</v>
      </c>
    </row>
    <row r="62" spans="1:10" ht="39.950000000000003" customHeight="1">
      <c r="A62" s="154">
        <v>134</v>
      </c>
      <c r="B62" s="154" t="s">
        <v>14710</v>
      </c>
      <c r="C62" s="159" t="s">
        <v>92</v>
      </c>
      <c r="D62" s="155">
        <v>42521</v>
      </c>
      <c r="E62" s="154">
        <v>1911</v>
      </c>
      <c r="F62" s="154" t="s">
        <v>14738</v>
      </c>
      <c r="G62" s="156" t="s">
        <v>14780</v>
      </c>
      <c r="H62" s="157">
        <v>0</v>
      </c>
      <c r="I62" s="157">
        <v>80</v>
      </c>
      <c r="J62" s="157">
        <v>80</v>
      </c>
    </row>
    <row r="63" spans="1:10" ht="39.950000000000003" customHeight="1">
      <c r="A63" s="154">
        <v>134</v>
      </c>
      <c r="B63" s="154" t="s">
        <v>14710</v>
      </c>
      <c r="C63" s="159" t="s">
        <v>92</v>
      </c>
      <c r="D63" s="155">
        <v>42521</v>
      </c>
      <c r="E63" s="154">
        <v>1912</v>
      </c>
      <c r="F63" s="154" t="s">
        <v>14738</v>
      </c>
      <c r="G63" s="156" t="s">
        <v>14780</v>
      </c>
      <c r="H63" s="157">
        <v>0</v>
      </c>
      <c r="I63" s="157">
        <v>80</v>
      </c>
      <c r="J63" s="157">
        <v>80</v>
      </c>
    </row>
    <row r="64" spans="1:10" ht="39.950000000000003" customHeight="1">
      <c r="A64" s="154">
        <v>134</v>
      </c>
      <c r="B64" s="154" t="s">
        <v>14710</v>
      </c>
      <c r="C64" s="159" t="s">
        <v>92</v>
      </c>
      <c r="D64" s="155">
        <v>42541</v>
      </c>
      <c r="E64" s="154">
        <v>2340</v>
      </c>
      <c r="F64" s="154" t="s">
        <v>14738</v>
      </c>
      <c r="G64" s="156" t="s">
        <v>14790</v>
      </c>
      <c r="H64" s="157">
        <v>0</v>
      </c>
      <c r="I64" s="157">
        <v>40</v>
      </c>
      <c r="J64" s="157">
        <v>40</v>
      </c>
    </row>
    <row r="65" spans="1:10" ht="39.950000000000003" customHeight="1">
      <c r="A65" s="154">
        <v>134</v>
      </c>
      <c r="B65" s="154" t="s">
        <v>14710</v>
      </c>
      <c r="C65" s="159" t="s">
        <v>92</v>
      </c>
      <c r="D65" s="155">
        <v>42541</v>
      </c>
      <c r="E65" s="154">
        <v>2341</v>
      </c>
      <c r="F65" s="154" t="s">
        <v>14738</v>
      </c>
      <c r="G65" s="156" t="s">
        <v>14790</v>
      </c>
      <c r="H65" s="157">
        <v>0</v>
      </c>
      <c r="I65" s="157">
        <v>40</v>
      </c>
      <c r="J65" s="157">
        <v>40</v>
      </c>
    </row>
    <row r="66" spans="1:10" ht="39.950000000000003" customHeight="1">
      <c r="A66" s="154">
        <v>163</v>
      </c>
      <c r="B66" s="154" t="s">
        <v>14710</v>
      </c>
      <c r="C66" s="159" t="s">
        <v>114</v>
      </c>
      <c r="D66" s="155">
        <v>42640</v>
      </c>
      <c r="E66" s="154">
        <v>3980</v>
      </c>
      <c r="F66" s="154" t="s">
        <v>14893</v>
      </c>
      <c r="G66" s="156" t="s">
        <v>14837</v>
      </c>
      <c r="H66" s="157">
        <v>2074.7600000000002</v>
      </c>
      <c r="I66" s="157">
        <v>0</v>
      </c>
      <c r="J66" s="157">
        <v>2074.7600000000002</v>
      </c>
    </row>
    <row r="67" spans="1:10" ht="39.950000000000003" customHeight="1">
      <c r="A67" s="154">
        <v>206</v>
      </c>
      <c r="B67" s="154" t="s">
        <v>14710</v>
      </c>
      <c r="C67" s="159" t="s">
        <v>125</v>
      </c>
      <c r="D67" s="155">
        <v>42499</v>
      </c>
      <c r="E67" s="154">
        <v>1604</v>
      </c>
      <c r="F67" s="154" t="s">
        <v>14866</v>
      </c>
      <c r="G67" s="156" t="s">
        <v>14769</v>
      </c>
      <c r="H67" s="157">
        <v>2192394</v>
      </c>
      <c r="I67" s="157">
        <v>0</v>
      </c>
      <c r="J67" s="157">
        <v>2192394</v>
      </c>
    </row>
    <row r="68" spans="1:10" ht="39.950000000000003" customHeight="1">
      <c r="A68" s="154">
        <v>206</v>
      </c>
      <c r="B68" s="154" t="s">
        <v>14710</v>
      </c>
      <c r="C68" s="159" t="s">
        <v>125</v>
      </c>
      <c r="D68" s="155">
        <v>42499</v>
      </c>
      <c r="E68" s="154">
        <v>1605</v>
      </c>
      <c r="F68" s="154" t="s">
        <v>14866</v>
      </c>
      <c r="G68" s="156" t="s">
        <v>14769</v>
      </c>
      <c r="H68" s="157">
        <v>1164106.5</v>
      </c>
      <c r="I68" s="157">
        <v>0</v>
      </c>
      <c r="J68" s="157">
        <v>1164106.5</v>
      </c>
    </row>
    <row r="69" spans="1:10" ht="39.950000000000003" customHeight="1">
      <c r="A69" s="154">
        <v>212</v>
      </c>
      <c r="B69" s="154" t="s">
        <v>14710</v>
      </c>
      <c r="C69" s="159" t="s">
        <v>128</v>
      </c>
      <c r="D69" s="155">
        <v>42433</v>
      </c>
      <c r="E69" s="154">
        <v>670</v>
      </c>
      <c r="F69" s="154" t="s">
        <v>14740</v>
      </c>
      <c r="G69" s="156" t="s">
        <v>14739</v>
      </c>
      <c r="H69" s="157">
        <v>0</v>
      </c>
      <c r="I69" s="157">
        <v>40</v>
      </c>
      <c r="J69" s="157">
        <v>40</v>
      </c>
    </row>
    <row r="70" spans="1:10" ht="39.950000000000003" customHeight="1">
      <c r="A70" s="154">
        <v>212</v>
      </c>
      <c r="B70" s="154" t="s">
        <v>14710</v>
      </c>
      <c r="C70" s="159" t="s">
        <v>128</v>
      </c>
      <c r="D70" s="155">
        <v>42433</v>
      </c>
      <c r="E70" s="154">
        <v>671</v>
      </c>
      <c r="F70" s="154" t="s">
        <v>14740</v>
      </c>
      <c r="G70" s="156" t="s">
        <v>14739</v>
      </c>
      <c r="H70" s="157">
        <v>0</v>
      </c>
      <c r="I70" s="157">
        <v>40</v>
      </c>
      <c r="J70" s="157">
        <v>40</v>
      </c>
    </row>
    <row r="71" spans="1:10" ht="39.950000000000003" customHeight="1">
      <c r="A71" s="154">
        <v>212</v>
      </c>
      <c r="B71" s="154" t="s">
        <v>14710</v>
      </c>
      <c r="C71" s="159" t="s">
        <v>128</v>
      </c>
      <c r="D71" s="155">
        <v>42433</v>
      </c>
      <c r="E71" s="154">
        <v>672</v>
      </c>
      <c r="F71" s="154" t="s">
        <v>14740</v>
      </c>
      <c r="G71" s="156" t="s">
        <v>14739</v>
      </c>
      <c r="H71" s="157">
        <v>0</v>
      </c>
      <c r="I71" s="157">
        <v>40</v>
      </c>
      <c r="J71" s="157">
        <v>40</v>
      </c>
    </row>
    <row r="72" spans="1:10" ht="39.950000000000003" customHeight="1">
      <c r="A72" s="154">
        <v>212</v>
      </c>
      <c r="B72" s="154" t="s">
        <v>14710</v>
      </c>
      <c r="C72" s="159" t="s">
        <v>128</v>
      </c>
      <c r="D72" s="155">
        <v>42460</v>
      </c>
      <c r="E72" s="154">
        <v>1081</v>
      </c>
      <c r="F72" s="154" t="s">
        <v>14740</v>
      </c>
      <c r="G72" s="156" t="s">
        <v>14760</v>
      </c>
      <c r="H72" s="157">
        <v>0</v>
      </c>
      <c r="I72" s="157">
        <v>80</v>
      </c>
      <c r="J72" s="157">
        <v>80</v>
      </c>
    </row>
    <row r="73" spans="1:10" ht="39.950000000000003" customHeight="1">
      <c r="A73" s="154">
        <v>212</v>
      </c>
      <c r="B73" s="154" t="s">
        <v>14710</v>
      </c>
      <c r="C73" s="159" t="s">
        <v>128</v>
      </c>
      <c r="D73" s="155">
        <v>42460</v>
      </c>
      <c r="E73" s="154">
        <v>1082</v>
      </c>
      <c r="F73" s="154" t="s">
        <v>14740</v>
      </c>
      <c r="G73" s="156" t="s">
        <v>14760</v>
      </c>
      <c r="H73" s="157">
        <v>0</v>
      </c>
      <c r="I73" s="157">
        <v>80</v>
      </c>
      <c r="J73" s="157">
        <v>80</v>
      </c>
    </row>
    <row r="74" spans="1:10" ht="39.950000000000003" customHeight="1">
      <c r="A74" s="154">
        <v>212</v>
      </c>
      <c r="B74" s="154" t="s">
        <v>14710</v>
      </c>
      <c r="C74" s="159" t="s">
        <v>128</v>
      </c>
      <c r="D74" s="155">
        <v>42460</v>
      </c>
      <c r="E74" s="154">
        <v>1083</v>
      </c>
      <c r="F74" s="154" t="s">
        <v>14740</v>
      </c>
      <c r="G74" s="156" t="s">
        <v>14760</v>
      </c>
      <c r="H74" s="157">
        <v>0</v>
      </c>
      <c r="I74" s="157">
        <v>80</v>
      </c>
      <c r="J74" s="157">
        <v>80</v>
      </c>
    </row>
    <row r="75" spans="1:10" ht="39.950000000000003" customHeight="1">
      <c r="A75" s="154">
        <v>212</v>
      </c>
      <c r="B75" s="154" t="s">
        <v>14710</v>
      </c>
      <c r="C75" s="159" t="s">
        <v>128</v>
      </c>
      <c r="D75" s="155">
        <v>42521</v>
      </c>
      <c r="E75" s="154">
        <v>1913</v>
      </c>
      <c r="F75" s="154" t="s">
        <v>14740</v>
      </c>
      <c r="G75" s="156" t="s">
        <v>14780</v>
      </c>
      <c r="H75" s="157">
        <v>0</v>
      </c>
      <c r="I75" s="157">
        <v>80</v>
      </c>
      <c r="J75" s="157">
        <v>80</v>
      </c>
    </row>
    <row r="76" spans="1:10" ht="39.950000000000003" customHeight="1">
      <c r="A76" s="154">
        <v>212</v>
      </c>
      <c r="B76" s="154" t="s">
        <v>14710</v>
      </c>
      <c r="C76" s="159" t="s">
        <v>128</v>
      </c>
      <c r="D76" s="155">
        <v>42521</v>
      </c>
      <c r="E76" s="154">
        <v>1914</v>
      </c>
      <c r="F76" s="154" t="s">
        <v>14740</v>
      </c>
      <c r="G76" s="156" t="s">
        <v>14780</v>
      </c>
      <c r="H76" s="157">
        <v>0</v>
      </c>
      <c r="I76" s="157">
        <v>80</v>
      </c>
      <c r="J76" s="157">
        <v>80</v>
      </c>
    </row>
    <row r="77" spans="1:10" ht="39.950000000000003" customHeight="1">
      <c r="A77" s="154">
        <v>212</v>
      </c>
      <c r="B77" s="154" t="s">
        <v>14710</v>
      </c>
      <c r="C77" s="159" t="s">
        <v>128</v>
      </c>
      <c r="D77" s="155">
        <v>42521</v>
      </c>
      <c r="E77" s="154">
        <v>1915</v>
      </c>
      <c r="F77" s="154" t="s">
        <v>14740</v>
      </c>
      <c r="G77" s="156" t="s">
        <v>14780</v>
      </c>
      <c r="H77" s="157">
        <v>0</v>
      </c>
      <c r="I77" s="157">
        <v>80</v>
      </c>
      <c r="J77" s="157">
        <v>80</v>
      </c>
    </row>
    <row r="78" spans="1:10" ht="39.950000000000003" customHeight="1">
      <c r="A78" s="154">
        <v>212</v>
      </c>
      <c r="B78" s="154" t="s">
        <v>14710</v>
      </c>
      <c r="C78" s="159" t="s">
        <v>128</v>
      </c>
      <c r="D78" s="155">
        <v>42541</v>
      </c>
      <c r="E78" s="154">
        <v>2337</v>
      </c>
      <c r="F78" s="154" t="s">
        <v>14740</v>
      </c>
      <c r="G78" s="156" t="s">
        <v>14790</v>
      </c>
      <c r="H78" s="157">
        <v>0</v>
      </c>
      <c r="I78" s="157">
        <v>40</v>
      </c>
      <c r="J78" s="157">
        <v>40</v>
      </c>
    </row>
    <row r="79" spans="1:10" ht="39.950000000000003" customHeight="1">
      <c r="A79" s="154">
        <v>212</v>
      </c>
      <c r="B79" s="154" t="s">
        <v>14710</v>
      </c>
      <c r="C79" s="159" t="s">
        <v>128</v>
      </c>
      <c r="D79" s="155">
        <v>42541</v>
      </c>
      <c r="E79" s="154">
        <v>2338</v>
      </c>
      <c r="F79" s="154" t="s">
        <v>14740</v>
      </c>
      <c r="G79" s="156" t="s">
        <v>14790</v>
      </c>
      <c r="H79" s="157">
        <v>0</v>
      </c>
      <c r="I79" s="157">
        <v>40</v>
      </c>
      <c r="J79" s="157">
        <v>40</v>
      </c>
    </row>
    <row r="80" spans="1:10" ht="39.950000000000003" customHeight="1">
      <c r="A80" s="154">
        <v>212</v>
      </c>
      <c r="B80" s="154" t="s">
        <v>14710</v>
      </c>
      <c r="C80" s="159" t="s">
        <v>128</v>
      </c>
      <c r="D80" s="155">
        <v>42541</v>
      </c>
      <c r="E80" s="154">
        <v>2339</v>
      </c>
      <c r="F80" s="154" t="s">
        <v>14740</v>
      </c>
      <c r="G80" s="156" t="s">
        <v>14790</v>
      </c>
      <c r="H80" s="157">
        <v>0</v>
      </c>
      <c r="I80" s="157">
        <v>40</v>
      </c>
      <c r="J80" s="157">
        <v>40</v>
      </c>
    </row>
    <row r="81" spans="1:10" ht="39.950000000000003" customHeight="1">
      <c r="A81" s="154">
        <v>212</v>
      </c>
      <c r="B81" s="154" t="s">
        <v>14710</v>
      </c>
      <c r="C81" s="159" t="s">
        <v>128</v>
      </c>
      <c r="D81" s="155">
        <v>42613</v>
      </c>
      <c r="E81" s="154">
        <v>3564</v>
      </c>
      <c r="F81" s="154" t="s">
        <v>14740</v>
      </c>
      <c r="G81" s="156" t="s">
        <v>14821</v>
      </c>
      <c r="H81" s="157">
        <v>0</v>
      </c>
      <c r="I81" s="157">
        <v>3595220</v>
      </c>
      <c r="J81" s="157">
        <v>3595220</v>
      </c>
    </row>
    <row r="82" spans="1:10" ht="39.950000000000003" customHeight="1">
      <c r="A82" s="154">
        <v>253</v>
      </c>
      <c r="B82" s="154" t="s">
        <v>14710</v>
      </c>
      <c r="C82" s="159" t="s">
        <v>147</v>
      </c>
      <c r="D82" s="155">
        <v>42384</v>
      </c>
      <c r="E82" s="154">
        <v>15</v>
      </c>
      <c r="F82" s="154" t="s">
        <v>14711</v>
      </c>
      <c r="G82" s="156" t="s">
        <v>14712</v>
      </c>
      <c r="H82" s="157">
        <v>0</v>
      </c>
      <c r="I82" s="157">
        <v>1308125.3700000001</v>
      </c>
      <c r="J82" s="157">
        <v>1308125.3700000001</v>
      </c>
    </row>
    <row r="83" spans="1:10" ht="39.950000000000003" customHeight="1">
      <c r="A83" s="154">
        <v>253</v>
      </c>
      <c r="B83" s="154" t="s">
        <v>14710</v>
      </c>
      <c r="C83" s="159" t="s">
        <v>147</v>
      </c>
      <c r="D83" s="155">
        <v>42436</v>
      </c>
      <c r="E83" s="154">
        <v>724</v>
      </c>
      <c r="F83" s="154" t="s">
        <v>14854</v>
      </c>
      <c r="G83" s="156" t="s">
        <v>14751</v>
      </c>
      <c r="H83" s="157">
        <v>2299.46</v>
      </c>
      <c r="I83" s="157">
        <v>0</v>
      </c>
      <c r="J83" s="157">
        <v>2299.46</v>
      </c>
    </row>
    <row r="84" spans="1:10" ht="39.950000000000003" customHeight="1">
      <c r="A84" s="154">
        <v>253</v>
      </c>
      <c r="B84" s="154" t="s">
        <v>14710</v>
      </c>
      <c r="C84" s="159" t="s">
        <v>147</v>
      </c>
      <c r="D84" s="155">
        <v>42436</v>
      </c>
      <c r="E84" s="154">
        <v>726</v>
      </c>
      <c r="F84" s="154" t="s">
        <v>14711</v>
      </c>
      <c r="G84" s="156" t="s">
        <v>14751</v>
      </c>
      <c r="H84" s="157">
        <v>24652.01</v>
      </c>
      <c r="I84" s="157">
        <v>0</v>
      </c>
      <c r="J84" s="157">
        <v>24652.01</v>
      </c>
    </row>
    <row r="85" spans="1:10" ht="39.950000000000003" customHeight="1">
      <c r="A85" s="154">
        <v>266</v>
      </c>
      <c r="B85" s="154" t="s">
        <v>14720</v>
      </c>
      <c r="C85" s="159" t="s">
        <v>150</v>
      </c>
      <c r="D85" s="155">
        <v>42521</v>
      </c>
      <c r="E85" s="154">
        <v>1916</v>
      </c>
      <c r="F85" s="154" t="s">
        <v>14781</v>
      </c>
      <c r="G85" s="156" t="s">
        <v>14780</v>
      </c>
      <c r="H85" s="157">
        <v>0</v>
      </c>
      <c r="I85" s="157">
        <v>80</v>
      </c>
      <c r="J85" s="157">
        <v>80</v>
      </c>
    </row>
    <row r="86" spans="1:10" ht="39.950000000000003" customHeight="1">
      <c r="A86" s="154">
        <v>266</v>
      </c>
      <c r="B86" s="154" t="s">
        <v>14720</v>
      </c>
      <c r="C86" s="159" t="s">
        <v>150</v>
      </c>
      <c r="D86" s="155">
        <v>42541</v>
      </c>
      <c r="E86" s="154">
        <v>2336</v>
      </c>
      <c r="F86" s="154" t="s">
        <v>14781</v>
      </c>
      <c r="G86" s="156" t="s">
        <v>14790</v>
      </c>
      <c r="H86" s="157">
        <v>0</v>
      </c>
      <c r="I86" s="157">
        <v>40</v>
      </c>
      <c r="J86" s="157">
        <v>40</v>
      </c>
    </row>
    <row r="87" spans="1:10" ht="39.950000000000003" customHeight="1">
      <c r="A87" s="154">
        <v>269</v>
      </c>
      <c r="B87" s="154" t="s">
        <v>14720</v>
      </c>
      <c r="C87" s="159" t="s">
        <v>153</v>
      </c>
      <c r="D87" s="155">
        <v>42433</v>
      </c>
      <c r="E87" s="154">
        <v>674</v>
      </c>
      <c r="F87" s="154" t="s">
        <v>14741</v>
      </c>
      <c r="G87" s="156" t="s">
        <v>14739</v>
      </c>
      <c r="H87" s="157">
        <v>0</v>
      </c>
      <c r="I87" s="157">
        <v>40</v>
      </c>
      <c r="J87" s="157">
        <v>40</v>
      </c>
    </row>
    <row r="88" spans="1:10" ht="39.950000000000003" customHeight="1">
      <c r="A88" s="154">
        <v>269</v>
      </c>
      <c r="B88" s="154" t="s">
        <v>14720</v>
      </c>
      <c r="C88" s="159" t="s">
        <v>153</v>
      </c>
      <c r="D88" s="155">
        <v>42460</v>
      </c>
      <c r="E88" s="154">
        <v>1085</v>
      </c>
      <c r="F88" s="154" t="s">
        <v>14741</v>
      </c>
      <c r="G88" s="156" t="s">
        <v>14760</v>
      </c>
      <c r="H88" s="157">
        <v>0</v>
      </c>
      <c r="I88" s="157">
        <v>80</v>
      </c>
      <c r="J88" s="157">
        <v>80</v>
      </c>
    </row>
    <row r="89" spans="1:10" ht="39.950000000000003" customHeight="1">
      <c r="A89" s="154">
        <v>269</v>
      </c>
      <c r="B89" s="154" t="s">
        <v>14720</v>
      </c>
      <c r="C89" s="159" t="s">
        <v>153</v>
      </c>
      <c r="D89" s="155">
        <v>42521</v>
      </c>
      <c r="E89" s="154">
        <v>1917</v>
      </c>
      <c r="F89" s="154" t="s">
        <v>14741</v>
      </c>
      <c r="G89" s="156" t="s">
        <v>14780</v>
      </c>
      <c r="H89" s="157">
        <v>0</v>
      </c>
      <c r="I89" s="157">
        <v>80</v>
      </c>
      <c r="J89" s="157">
        <v>80</v>
      </c>
    </row>
    <row r="90" spans="1:10" ht="39.950000000000003" customHeight="1">
      <c r="A90" s="154">
        <v>269</v>
      </c>
      <c r="B90" s="154" t="s">
        <v>14720</v>
      </c>
      <c r="C90" s="159" t="s">
        <v>153</v>
      </c>
      <c r="D90" s="155">
        <v>42541</v>
      </c>
      <c r="E90" s="154">
        <v>2335</v>
      </c>
      <c r="F90" s="154" t="s">
        <v>14741</v>
      </c>
      <c r="G90" s="156" t="s">
        <v>14790</v>
      </c>
      <c r="H90" s="157">
        <v>0</v>
      </c>
      <c r="I90" s="157">
        <v>40</v>
      </c>
      <c r="J90" s="157">
        <v>40</v>
      </c>
    </row>
    <row r="91" spans="1:10" ht="39.950000000000003" customHeight="1">
      <c r="A91" s="154">
        <v>272</v>
      </c>
      <c r="B91" s="154" t="s">
        <v>14720</v>
      </c>
      <c r="C91" s="159" t="s">
        <v>156</v>
      </c>
      <c r="D91" s="155">
        <v>42433</v>
      </c>
      <c r="E91" s="154">
        <v>675</v>
      </c>
      <c r="F91" s="154" t="s">
        <v>14742</v>
      </c>
      <c r="G91" s="156" t="s">
        <v>14739</v>
      </c>
      <c r="H91" s="157">
        <v>0</v>
      </c>
      <c r="I91" s="157">
        <v>40</v>
      </c>
      <c r="J91" s="157">
        <v>40</v>
      </c>
    </row>
    <row r="92" spans="1:10" ht="39.950000000000003" customHeight="1">
      <c r="A92" s="154">
        <v>272</v>
      </c>
      <c r="B92" s="154" t="s">
        <v>14720</v>
      </c>
      <c r="C92" s="159" t="s">
        <v>156</v>
      </c>
      <c r="D92" s="155">
        <v>42460</v>
      </c>
      <c r="E92" s="154">
        <v>1086</v>
      </c>
      <c r="F92" s="154" t="s">
        <v>14742</v>
      </c>
      <c r="G92" s="156" t="s">
        <v>14760</v>
      </c>
      <c r="H92" s="157">
        <v>0</v>
      </c>
      <c r="I92" s="157">
        <v>80</v>
      </c>
      <c r="J92" s="157">
        <v>80</v>
      </c>
    </row>
    <row r="93" spans="1:10" ht="39.950000000000003" customHeight="1">
      <c r="A93" s="154">
        <v>272</v>
      </c>
      <c r="B93" s="154" t="s">
        <v>14720</v>
      </c>
      <c r="C93" s="159" t="s">
        <v>156</v>
      </c>
      <c r="D93" s="155">
        <v>42521</v>
      </c>
      <c r="E93" s="154">
        <v>1918</v>
      </c>
      <c r="F93" s="154" t="s">
        <v>14742</v>
      </c>
      <c r="G93" s="156" t="s">
        <v>14780</v>
      </c>
      <c r="H93" s="157">
        <v>0</v>
      </c>
      <c r="I93" s="157">
        <v>80</v>
      </c>
      <c r="J93" s="157">
        <v>80</v>
      </c>
    </row>
    <row r="94" spans="1:10" ht="39.950000000000003" customHeight="1">
      <c r="A94" s="154">
        <v>272</v>
      </c>
      <c r="B94" s="154" t="s">
        <v>14720</v>
      </c>
      <c r="C94" s="159" t="s">
        <v>156</v>
      </c>
      <c r="D94" s="155">
        <v>42541</v>
      </c>
      <c r="E94" s="154">
        <v>2334</v>
      </c>
      <c r="F94" s="154" t="s">
        <v>14742</v>
      </c>
      <c r="G94" s="156" t="s">
        <v>14790</v>
      </c>
      <c r="H94" s="157">
        <v>0</v>
      </c>
      <c r="I94" s="157">
        <v>40</v>
      </c>
      <c r="J94" s="157">
        <v>40</v>
      </c>
    </row>
    <row r="95" spans="1:10" ht="39.950000000000003" customHeight="1">
      <c r="A95" s="154">
        <v>273</v>
      </c>
      <c r="B95" s="154" t="s">
        <v>14710</v>
      </c>
      <c r="C95" s="159" t="s">
        <v>157</v>
      </c>
      <c r="D95" s="155">
        <v>42433</v>
      </c>
      <c r="E95" s="154">
        <v>676</v>
      </c>
      <c r="F95" s="154" t="s">
        <v>14743</v>
      </c>
      <c r="G95" s="156" t="s">
        <v>14739</v>
      </c>
      <c r="H95" s="157">
        <v>0</v>
      </c>
      <c r="I95" s="157">
        <v>40</v>
      </c>
      <c r="J95" s="157">
        <v>40</v>
      </c>
    </row>
    <row r="96" spans="1:10" ht="39.950000000000003" customHeight="1">
      <c r="A96" s="154">
        <v>273</v>
      </c>
      <c r="B96" s="154" t="s">
        <v>14710</v>
      </c>
      <c r="C96" s="159" t="s">
        <v>157</v>
      </c>
      <c r="D96" s="155">
        <v>42460</v>
      </c>
      <c r="E96" s="154">
        <v>1087</v>
      </c>
      <c r="F96" s="154" t="s">
        <v>14743</v>
      </c>
      <c r="G96" s="156" t="s">
        <v>14760</v>
      </c>
      <c r="H96" s="157">
        <v>0</v>
      </c>
      <c r="I96" s="157">
        <v>80</v>
      </c>
      <c r="J96" s="157">
        <v>80</v>
      </c>
    </row>
    <row r="97" spans="1:10" ht="39.950000000000003" customHeight="1">
      <c r="A97" s="154">
        <v>273</v>
      </c>
      <c r="B97" s="154" t="s">
        <v>14710</v>
      </c>
      <c r="C97" s="159" t="s">
        <v>157</v>
      </c>
      <c r="D97" s="155">
        <v>42521</v>
      </c>
      <c r="E97" s="154">
        <v>1919</v>
      </c>
      <c r="F97" s="154" t="s">
        <v>14743</v>
      </c>
      <c r="G97" s="156" t="s">
        <v>14780</v>
      </c>
      <c r="H97" s="157">
        <v>0</v>
      </c>
      <c r="I97" s="157">
        <v>80</v>
      </c>
      <c r="J97" s="157">
        <v>80</v>
      </c>
    </row>
    <row r="98" spans="1:10" ht="39.950000000000003" customHeight="1">
      <c r="A98" s="154">
        <v>273</v>
      </c>
      <c r="B98" s="154" t="s">
        <v>14710</v>
      </c>
      <c r="C98" s="159" t="s">
        <v>157</v>
      </c>
      <c r="D98" s="155">
        <v>42541</v>
      </c>
      <c r="E98" s="154">
        <v>2333</v>
      </c>
      <c r="F98" s="154" t="s">
        <v>14743</v>
      </c>
      <c r="G98" s="156" t="s">
        <v>14790</v>
      </c>
      <c r="H98" s="157">
        <v>0</v>
      </c>
      <c r="I98" s="157">
        <v>40</v>
      </c>
      <c r="J98" s="157">
        <v>40</v>
      </c>
    </row>
    <row r="99" spans="1:10" ht="39.950000000000003" customHeight="1">
      <c r="A99" s="154">
        <v>287</v>
      </c>
      <c r="B99" s="154" t="s">
        <v>14720</v>
      </c>
      <c r="C99" s="159" t="s">
        <v>160</v>
      </c>
      <c r="D99" s="155">
        <v>42488</v>
      </c>
      <c r="E99" s="154">
        <v>1454</v>
      </c>
      <c r="F99" s="154" t="s">
        <v>14764</v>
      </c>
      <c r="G99" s="156" t="s">
        <v>14765</v>
      </c>
      <c r="H99" s="157">
        <v>0</v>
      </c>
      <c r="I99" s="157">
        <v>702276.57</v>
      </c>
      <c r="J99" s="157">
        <v>702276.57</v>
      </c>
    </row>
    <row r="100" spans="1:10" ht="39.950000000000003" customHeight="1">
      <c r="A100" s="154">
        <v>287</v>
      </c>
      <c r="B100" s="154" t="s">
        <v>14720</v>
      </c>
      <c r="C100" s="159" t="s">
        <v>160</v>
      </c>
      <c r="D100" s="155">
        <v>42527</v>
      </c>
      <c r="E100" s="154">
        <v>2036</v>
      </c>
      <c r="F100" s="154" t="s">
        <v>14783</v>
      </c>
      <c r="G100" s="156" t="s">
        <v>14784</v>
      </c>
      <c r="H100" s="157">
        <v>0</v>
      </c>
      <c r="I100" s="157">
        <v>1366.76</v>
      </c>
      <c r="J100" s="157">
        <v>1366.76</v>
      </c>
    </row>
    <row r="101" spans="1:10" ht="39.950000000000003" customHeight="1">
      <c r="A101" s="154">
        <v>287</v>
      </c>
      <c r="B101" s="154" t="s">
        <v>14726</v>
      </c>
      <c r="C101" s="159" t="s">
        <v>160</v>
      </c>
      <c r="D101" s="155">
        <v>42527</v>
      </c>
      <c r="E101" s="154">
        <v>2037</v>
      </c>
      <c r="F101" s="154" t="s">
        <v>14785</v>
      </c>
      <c r="G101" s="156" t="s">
        <v>14786</v>
      </c>
      <c r="H101" s="157">
        <v>0</v>
      </c>
      <c r="I101" s="157">
        <v>12114.28</v>
      </c>
      <c r="J101" s="157">
        <v>12114.28</v>
      </c>
    </row>
    <row r="102" spans="1:10" ht="39.950000000000003" customHeight="1">
      <c r="A102" s="154">
        <v>287</v>
      </c>
      <c r="B102" s="154" t="s">
        <v>14726</v>
      </c>
      <c r="C102" s="159" t="s">
        <v>160</v>
      </c>
      <c r="D102" s="155">
        <v>42558</v>
      </c>
      <c r="E102" s="154">
        <v>2703</v>
      </c>
      <c r="F102" s="154" t="s">
        <v>14795</v>
      </c>
      <c r="G102" s="156" t="s">
        <v>14796</v>
      </c>
      <c r="H102" s="157">
        <v>0</v>
      </c>
      <c r="I102" s="157">
        <v>168562.72</v>
      </c>
      <c r="J102" s="157">
        <v>168562.72</v>
      </c>
    </row>
    <row r="103" spans="1:10" ht="39.950000000000003" customHeight="1">
      <c r="A103" s="154">
        <v>287</v>
      </c>
      <c r="B103" s="154" t="s">
        <v>14726</v>
      </c>
      <c r="C103" s="159" t="s">
        <v>160</v>
      </c>
      <c r="D103" s="155">
        <v>42626</v>
      </c>
      <c r="E103" s="154">
        <v>3764</v>
      </c>
      <c r="F103" s="154" t="s">
        <v>14795</v>
      </c>
      <c r="G103" s="156" t="s">
        <v>14827</v>
      </c>
      <c r="H103" s="157">
        <v>0</v>
      </c>
      <c r="I103" s="157">
        <v>107219</v>
      </c>
      <c r="J103" s="157">
        <v>107219</v>
      </c>
    </row>
    <row r="104" spans="1:10" ht="39.950000000000003" customHeight="1">
      <c r="A104" s="154">
        <v>290</v>
      </c>
      <c r="B104" s="154" t="s">
        <v>14710</v>
      </c>
      <c r="C104" s="159" t="s">
        <v>163</v>
      </c>
      <c r="D104" s="155">
        <v>42591</v>
      </c>
      <c r="E104" s="154">
        <v>3215</v>
      </c>
      <c r="F104" s="154" t="s">
        <v>14807</v>
      </c>
      <c r="G104" s="156" t="s">
        <v>14808</v>
      </c>
      <c r="H104" s="157">
        <v>0</v>
      </c>
      <c r="I104" s="157">
        <v>325.5</v>
      </c>
      <c r="J104" s="157">
        <v>325.5</v>
      </c>
    </row>
    <row r="105" spans="1:10" ht="39.950000000000003" customHeight="1">
      <c r="A105" s="154">
        <v>290</v>
      </c>
      <c r="B105" s="154" t="s">
        <v>14817</v>
      </c>
      <c r="C105" s="159" t="s">
        <v>163</v>
      </c>
      <c r="D105" s="155">
        <v>42611</v>
      </c>
      <c r="E105" s="154">
        <v>3471</v>
      </c>
      <c r="F105" s="154" t="s">
        <v>14818</v>
      </c>
      <c r="G105" s="156" t="s">
        <v>14819</v>
      </c>
      <c r="H105" s="157">
        <v>0</v>
      </c>
      <c r="I105" s="157">
        <v>6570.9</v>
      </c>
      <c r="J105" s="157">
        <v>6570.9</v>
      </c>
    </row>
    <row r="106" spans="1:10" ht="39.950000000000003" customHeight="1">
      <c r="A106" s="154">
        <v>290</v>
      </c>
      <c r="B106" s="154" t="s">
        <v>14710</v>
      </c>
      <c r="C106" s="159" t="s">
        <v>163</v>
      </c>
      <c r="D106" s="155">
        <v>42614</v>
      </c>
      <c r="E106" s="154">
        <v>3583</v>
      </c>
      <c r="F106" s="154" t="s">
        <v>14807</v>
      </c>
      <c r="G106" s="156" t="s">
        <v>14823</v>
      </c>
      <c r="H106" s="157">
        <v>0</v>
      </c>
      <c r="I106" s="157">
        <v>54550</v>
      </c>
      <c r="J106" s="157">
        <v>54550</v>
      </c>
    </row>
    <row r="107" spans="1:10" ht="39.950000000000003" customHeight="1">
      <c r="A107" s="154">
        <v>290</v>
      </c>
      <c r="B107" s="154" t="s">
        <v>14720</v>
      </c>
      <c r="C107" s="159" t="s">
        <v>163</v>
      </c>
      <c r="D107" s="155">
        <v>42639</v>
      </c>
      <c r="E107" s="154">
        <v>3955</v>
      </c>
      <c r="F107" s="154" t="s">
        <v>14835</v>
      </c>
      <c r="G107" s="156" t="s">
        <v>14836</v>
      </c>
      <c r="H107" s="157">
        <v>0</v>
      </c>
      <c r="I107" s="157">
        <v>10485</v>
      </c>
      <c r="J107" s="157">
        <v>10485</v>
      </c>
    </row>
    <row r="108" spans="1:10" ht="39.950000000000003" customHeight="1">
      <c r="A108" s="154">
        <v>290</v>
      </c>
      <c r="B108" s="154" t="s">
        <v>14720</v>
      </c>
      <c r="C108" s="159" t="s">
        <v>163</v>
      </c>
      <c r="D108" s="155">
        <v>42639</v>
      </c>
      <c r="E108" s="154">
        <v>3956</v>
      </c>
      <c r="F108" s="154" t="s">
        <v>14835</v>
      </c>
      <c r="G108" s="156" t="s">
        <v>14836</v>
      </c>
      <c r="H108" s="157">
        <v>0</v>
      </c>
      <c r="I108" s="157">
        <v>140</v>
      </c>
      <c r="J108" s="157">
        <v>140</v>
      </c>
    </row>
    <row r="109" spans="1:10" ht="39.950000000000003" customHeight="1">
      <c r="A109" s="154">
        <v>292</v>
      </c>
      <c r="B109" s="154" t="s">
        <v>14710</v>
      </c>
      <c r="C109" s="159" t="s">
        <v>165</v>
      </c>
      <c r="D109" s="155">
        <v>42433</v>
      </c>
      <c r="E109" s="154">
        <v>677</v>
      </c>
      <c r="F109" s="154" t="s">
        <v>14744</v>
      </c>
      <c r="G109" s="156" t="s">
        <v>14739</v>
      </c>
      <c r="H109" s="157">
        <v>0</v>
      </c>
      <c r="I109" s="157">
        <v>40</v>
      </c>
      <c r="J109" s="157">
        <v>40</v>
      </c>
    </row>
    <row r="110" spans="1:10" ht="39.950000000000003" customHeight="1">
      <c r="A110" s="154">
        <v>292</v>
      </c>
      <c r="B110" s="154" t="s">
        <v>14710</v>
      </c>
      <c r="C110" s="159" t="s">
        <v>165</v>
      </c>
      <c r="D110" s="155">
        <v>42433</v>
      </c>
      <c r="E110" s="154">
        <v>678</v>
      </c>
      <c r="F110" s="154" t="s">
        <v>14744</v>
      </c>
      <c r="G110" s="156" t="s">
        <v>14739</v>
      </c>
      <c r="H110" s="157">
        <v>0</v>
      </c>
      <c r="I110" s="157">
        <v>40</v>
      </c>
      <c r="J110" s="157">
        <v>40</v>
      </c>
    </row>
    <row r="111" spans="1:10" ht="39.950000000000003" customHeight="1">
      <c r="A111" s="154">
        <v>292</v>
      </c>
      <c r="B111" s="154" t="s">
        <v>14710</v>
      </c>
      <c r="C111" s="159" t="s">
        <v>165</v>
      </c>
      <c r="D111" s="155">
        <v>42460</v>
      </c>
      <c r="E111" s="154">
        <v>1088</v>
      </c>
      <c r="F111" s="154" t="s">
        <v>14744</v>
      </c>
      <c r="G111" s="156" t="s">
        <v>14760</v>
      </c>
      <c r="H111" s="157">
        <v>0</v>
      </c>
      <c r="I111" s="157">
        <v>80</v>
      </c>
      <c r="J111" s="157">
        <v>80</v>
      </c>
    </row>
    <row r="112" spans="1:10" ht="39.950000000000003" customHeight="1">
      <c r="A112" s="154">
        <v>292</v>
      </c>
      <c r="B112" s="154" t="s">
        <v>14710</v>
      </c>
      <c r="C112" s="159" t="s">
        <v>165</v>
      </c>
      <c r="D112" s="155">
        <v>42460</v>
      </c>
      <c r="E112" s="154">
        <v>1089</v>
      </c>
      <c r="F112" s="154" t="s">
        <v>14744</v>
      </c>
      <c r="G112" s="156" t="s">
        <v>14760</v>
      </c>
      <c r="H112" s="157">
        <v>0</v>
      </c>
      <c r="I112" s="157">
        <v>80</v>
      </c>
      <c r="J112" s="157">
        <v>80</v>
      </c>
    </row>
    <row r="113" spans="1:10" ht="39.950000000000003" customHeight="1">
      <c r="A113" s="154">
        <v>292</v>
      </c>
      <c r="B113" s="154" t="s">
        <v>14710</v>
      </c>
      <c r="C113" s="159" t="s">
        <v>165</v>
      </c>
      <c r="D113" s="155">
        <v>42520</v>
      </c>
      <c r="E113" s="154">
        <v>1867</v>
      </c>
      <c r="F113" s="154" t="s">
        <v>14744</v>
      </c>
      <c r="G113" s="156" t="s">
        <v>14779</v>
      </c>
      <c r="H113" s="157">
        <v>221.67</v>
      </c>
      <c r="I113" s="157">
        <v>0</v>
      </c>
      <c r="J113" s="157">
        <v>221.67</v>
      </c>
    </row>
    <row r="114" spans="1:10" ht="39.950000000000003" customHeight="1">
      <c r="A114" s="154">
        <v>292</v>
      </c>
      <c r="B114" s="154" t="s">
        <v>14710</v>
      </c>
      <c r="C114" s="159" t="s">
        <v>165</v>
      </c>
      <c r="D114" s="155">
        <v>42520</v>
      </c>
      <c r="E114" s="154">
        <v>1868</v>
      </c>
      <c r="F114" s="154" t="s">
        <v>14744</v>
      </c>
      <c r="G114" s="156" t="s">
        <v>14779</v>
      </c>
      <c r="H114" s="157">
        <v>1411.77</v>
      </c>
      <c r="I114" s="157">
        <v>0</v>
      </c>
      <c r="J114" s="157">
        <v>1411.77</v>
      </c>
    </row>
    <row r="115" spans="1:10" ht="39.950000000000003" customHeight="1">
      <c r="A115" s="154">
        <v>292</v>
      </c>
      <c r="B115" s="154" t="s">
        <v>14710</v>
      </c>
      <c r="C115" s="159" t="s">
        <v>165</v>
      </c>
      <c r="D115" s="155">
        <v>42521</v>
      </c>
      <c r="E115" s="154">
        <v>1920</v>
      </c>
      <c r="F115" s="154" t="s">
        <v>14744</v>
      </c>
      <c r="G115" s="156" t="s">
        <v>14780</v>
      </c>
      <c r="H115" s="157">
        <v>0</v>
      </c>
      <c r="I115" s="157">
        <v>80</v>
      </c>
      <c r="J115" s="157">
        <v>80</v>
      </c>
    </row>
    <row r="116" spans="1:10" ht="39.950000000000003" customHeight="1">
      <c r="A116" s="154">
        <v>292</v>
      </c>
      <c r="B116" s="154" t="s">
        <v>14710</v>
      </c>
      <c r="C116" s="159" t="s">
        <v>165</v>
      </c>
      <c r="D116" s="155">
        <v>42521</v>
      </c>
      <c r="E116" s="154">
        <v>1921</v>
      </c>
      <c r="F116" s="154" t="s">
        <v>14744</v>
      </c>
      <c r="G116" s="156" t="s">
        <v>14780</v>
      </c>
      <c r="H116" s="157">
        <v>0</v>
      </c>
      <c r="I116" s="157">
        <v>80</v>
      </c>
      <c r="J116" s="157">
        <v>80</v>
      </c>
    </row>
    <row r="117" spans="1:10" ht="39.950000000000003" customHeight="1">
      <c r="A117" s="154">
        <v>292</v>
      </c>
      <c r="B117" s="154" t="s">
        <v>14710</v>
      </c>
      <c r="C117" s="159" t="s">
        <v>165</v>
      </c>
      <c r="D117" s="155">
        <v>42541</v>
      </c>
      <c r="E117" s="154">
        <v>2331</v>
      </c>
      <c r="F117" s="154" t="s">
        <v>14744</v>
      </c>
      <c r="G117" s="156" t="s">
        <v>14790</v>
      </c>
      <c r="H117" s="157">
        <v>0</v>
      </c>
      <c r="I117" s="157">
        <v>40</v>
      </c>
      <c r="J117" s="157">
        <v>40</v>
      </c>
    </row>
    <row r="118" spans="1:10" ht="39.950000000000003" customHeight="1">
      <c r="A118" s="154">
        <v>292</v>
      </c>
      <c r="B118" s="154" t="s">
        <v>14710</v>
      </c>
      <c r="C118" s="159" t="s">
        <v>165</v>
      </c>
      <c r="D118" s="155">
        <v>42541</v>
      </c>
      <c r="E118" s="154">
        <v>2332</v>
      </c>
      <c r="F118" s="154" t="s">
        <v>14744</v>
      </c>
      <c r="G118" s="156" t="s">
        <v>14790</v>
      </c>
      <c r="H118" s="157">
        <v>0</v>
      </c>
      <c r="I118" s="157">
        <v>40</v>
      </c>
      <c r="J118" s="157">
        <v>40</v>
      </c>
    </row>
    <row r="119" spans="1:10" ht="39.950000000000003" customHeight="1">
      <c r="A119" s="154">
        <v>302</v>
      </c>
      <c r="B119" s="154" t="s">
        <v>14710</v>
      </c>
      <c r="C119" s="159" t="s">
        <v>175</v>
      </c>
      <c r="D119" s="155">
        <v>42558</v>
      </c>
      <c r="E119" s="154">
        <v>2700</v>
      </c>
      <c r="F119" s="154" t="s">
        <v>14868</v>
      </c>
      <c r="G119" s="156" t="s">
        <v>14794</v>
      </c>
      <c r="H119" s="157">
        <v>1462.32</v>
      </c>
      <c r="I119" s="157">
        <v>0</v>
      </c>
      <c r="J119" s="157">
        <v>1462.32</v>
      </c>
    </row>
    <row r="120" spans="1:10" ht="39.950000000000003" customHeight="1">
      <c r="A120" s="154">
        <v>303</v>
      </c>
      <c r="B120" s="154" t="s">
        <v>14710</v>
      </c>
      <c r="C120" s="159" t="s">
        <v>176</v>
      </c>
      <c r="D120" s="155">
        <v>42458</v>
      </c>
      <c r="E120" s="154">
        <v>1020</v>
      </c>
      <c r="F120" s="154" t="s">
        <v>14791</v>
      </c>
      <c r="G120" s="156" t="s">
        <v>14759</v>
      </c>
      <c r="H120" s="157">
        <v>1374000</v>
      </c>
      <c r="I120" s="157">
        <v>0</v>
      </c>
      <c r="J120" s="157">
        <v>1374000</v>
      </c>
    </row>
    <row r="121" spans="1:10" ht="39.950000000000003" customHeight="1">
      <c r="A121" s="154">
        <v>303</v>
      </c>
      <c r="B121" s="154" t="s">
        <v>14710</v>
      </c>
      <c r="C121" s="159" t="s">
        <v>176</v>
      </c>
      <c r="D121" s="155">
        <v>42541</v>
      </c>
      <c r="E121" s="154">
        <v>2330</v>
      </c>
      <c r="F121" s="154" t="s">
        <v>14791</v>
      </c>
      <c r="G121" s="156" t="s">
        <v>14790</v>
      </c>
      <c r="H121" s="157">
        <v>0</v>
      </c>
      <c r="I121" s="157">
        <v>280</v>
      </c>
      <c r="J121" s="157">
        <v>280</v>
      </c>
    </row>
    <row r="122" spans="1:10" ht="39.950000000000003" customHeight="1">
      <c r="A122" s="154">
        <v>315</v>
      </c>
      <c r="B122" s="154" t="s">
        <v>14710</v>
      </c>
      <c r="C122" s="159" t="s">
        <v>14847</v>
      </c>
      <c r="D122" s="155">
        <v>42412</v>
      </c>
      <c r="E122" s="154">
        <v>400</v>
      </c>
      <c r="F122" s="154" t="s">
        <v>14848</v>
      </c>
      <c r="G122" s="156" t="s">
        <v>14732</v>
      </c>
      <c r="H122" s="157">
        <v>3754.3</v>
      </c>
      <c r="I122" s="157">
        <v>0</v>
      </c>
      <c r="J122" s="157">
        <v>3754.3</v>
      </c>
    </row>
    <row r="123" spans="1:10" ht="39.950000000000003" customHeight="1">
      <c r="A123" s="154">
        <v>340</v>
      </c>
      <c r="B123" s="154" t="s">
        <v>14710</v>
      </c>
      <c r="C123" s="159" t="s">
        <v>188</v>
      </c>
      <c r="D123" s="155">
        <v>42433</v>
      </c>
      <c r="E123" s="154">
        <v>679</v>
      </c>
      <c r="F123" s="154" t="s">
        <v>14745</v>
      </c>
      <c r="G123" s="156" t="s">
        <v>14739</v>
      </c>
      <c r="H123" s="157">
        <v>0</v>
      </c>
      <c r="I123" s="157">
        <v>40</v>
      </c>
      <c r="J123" s="157">
        <v>40</v>
      </c>
    </row>
    <row r="124" spans="1:10" ht="39.950000000000003" customHeight="1">
      <c r="A124" s="154">
        <v>340</v>
      </c>
      <c r="B124" s="154" t="s">
        <v>14710</v>
      </c>
      <c r="C124" s="159" t="s">
        <v>188</v>
      </c>
      <c r="D124" s="155">
        <v>42433</v>
      </c>
      <c r="E124" s="154">
        <v>680</v>
      </c>
      <c r="F124" s="154" t="s">
        <v>14745</v>
      </c>
      <c r="G124" s="156" t="s">
        <v>14739</v>
      </c>
      <c r="H124" s="157">
        <v>0</v>
      </c>
      <c r="I124" s="157">
        <v>40</v>
      </c>
      <c r="J124" s="157">
        <v>40</v>
      </c>
    </row>
    <row r="125" spans="1:10" ht="39.950000000000003" customHeight="1">
      <c r="A125" s="154">
        <v>340</v>
      </c>
      <c r="B125" s="154" t="s">
        <v>14710</v>
      </c>
      <c r="C125" s="159" t="s">
        <v>188</v>
      </c>
      <c r="D125" s="155">
        <v>42433</v>
      </c>
      <c r="E125" s="154">
        <v>681</v>
      </c>
      <c r="F125" s="154" t="s">
        <v>14745</v>
      </c>
      <c r="G125" s="156" t="s">
        <v>14739</v>
      </c>
      <c r="H125" s="157">
        <v>0</v>
      </c>
      <c r="I125" s="157">
        <v>40</v>
      </c>
      <c r="J125" s="157">
        <v>40</v>
      </c>
    </row>
    <row r="126" spans="1:10" ht="39.950000000000003" customHeight="1">
      <c r="A126" s="154">
        <v>340</v>
      </c>
      <c r="B126" s="154" t="s">
        <v>14710</v>
      </c>
      <c r="C126" s="159" t="s">
        <v>188</v>
      </c>
      <c r="D126" s="155">
        <v>42433</v>
      </c>
      <c r="E126" s="154">
        <v>682</v>
      </c>
      <c r="F126" s="154" t="s">
        <v>14745</v>
      </c>
      <c r="G126" s="156" t="s">
        <v>14739</v>
      </c>
      <c r="H126" s="157">
        <v>0</v>
      </c>
      <c r="I126" s="157">
        <v>40</v>
      </c>
      <c r="J126" s="157">
        <v>40</v>
      </c>
    </row>
    <row r="127" spans="1:10" ht="39.950000000000003" customHeight="1">
      <c r="A127" s="154">
        <v>340</v>
      </c>
      <c r="B127" s="154" t="s">
        <v>14710</v>
      </c>
      <c r="C127" s="159" t="s">
        <v>188</v>
      </c>
      <c r="D127" s="155">
        <v>42433</v>
      </c>
      <c r="E127" s="154">
        <v>683</v>
      </c>
      <c r="F127" s="154" t="s">
        <v>14745</v>
      </c>
      <c r="G127" s="156" t="s">
        <v>14739</v>
      </c>
      <c r="H127" s="157">
        <v>0</v>
      </c>
      <c r="I127" s="157">
        <v>40</v>
      </c>
      <c r="J127" s="157">
        <v>40</v>
      </c>
    </row>
    <row r="128" spans="1:10" ht="39.950000000000003" customHeight="1">
      <c r="A128" s="154">
        <v>340</v>
      </c>
      <c r="B128" s="154" t="s">
        <v>14710</v>
      </c>
      <c r="C128" s="159" t="s">
        <v>188</v>
      </c>
      <c r="D128" s="155">
        <v>42460</v>
      </c>
      <c r="E128" s="154">
        <v>1090</v>
      </c>
      <c r="F128" s="154" t="s">
        <v>14745</v>
      </c>
      <c r="G128" s="156" t="s">
        <v>14760</v>
      </c>
      <c r="H128" s="157">
        <v>0</v>
      </c>
      <c r="I128" s="157">
        <v>80</v>
      </c>
      <c r="J128" s="157">
        <v>80</v>
      </c>
    </row>
    <row r="129" spans="1:10" ht="39.950000000000003" customHeight="1">
      <c r="A129" s="154">
        <v>340</v>
      </c>
      <c r="B129" s="154" t="s">
        <v>14710</v>
      </c>
      <c r="C129" s="159" t="s">
        <v>188</v>
      </c>
      <c r="D129" s="155">
        <v>42460</v>
      </c>
      <c r="E129" s="154">
        <v>1091</v>
      </c>
      <c r="F129" s="154" t="s">
        <v>14745</v>
      </c>
      <c r="G129" s="156" t="s">
        <v>14760</v>
      </c>
      <c r="H129" s="157">
        <v>0</v>
      </c>
      <c r="I129" s="157">
        <v>80</v>
      </c>
      <c r="J129" s="157">
        <v>80</v>
      </c>
    </row>
    <row r="130" spans="1:10" ht="39.950000000000003" customHeight="1">
      <c r="A130" s="154">
        <v>340</v>
      </c>
      <c r="B130" s="154" t="s">
        <v>14710</v>
      </c>
      <c r="C130" s="159" t="s">
        <v>188</v>
      </c>
      <c r="D130" s="155">
        <v>42460</v>
      </c>
      <c r="E130" s="154">
        <v>1092</v>
      </c>
      <c r="F130" s="154" t="s">
        <v>14745</v>
      </c>
      <c r="G130" s="156" t="s">
        <v>14760</v>
      </c>
      <c r="H130" s="157">
        <v>0</v>
      </c>
      <c r="I130" s="157">
        <v>80</v>
      </c>
      <c r="J130" s="157">
        <v>80</v>
      </c>
    </row>
    <row r="131" spans="1:10" ht="39.950000000000003" customHeight="1">
      <c r="A131" s="154">
        <v>340</v>
      </c>
      <c r="B131" s="154" t="s">
        <v>14710</v>
      </c>
      <c r="C131" s="159" t="s">
        <v>188</v>
      </c>
      <c r="D131" s="155">
        <v>42460</v>
      </c>
      <c r="E131" s="154">
        <v>1093</v>
      </c>
      <c r="F131" s="154" t="s">
        <v>14745</v>
      </c>
      <c r="G131" s="156" t="s">
        <v>14760</v>
      </c>
      <c r="H131" s="157">
        <v>0</v>
      </c>
      <c r="I131" s="157">
        <v>80</v>
      </c>
      <c r="J131" s="157">
        <v>80</v>
      </c>
    </row>
    <row r="132" spans="1:10" ht="39.950000000000003" customHeight="1">
      <c r="A132" s="154">
        <v>340</v>
      </c>
      <c r="B132" s="154" t="s">
        <v>14710</v>
      </c>
      <c r="C132" s="159" t="s">
        <v>188</v>
      </c>
      <c r="D132" s="155">
        <v>42460</v>
      </c>
      <c r="E132" s="154">
        <v>1094</v>
      </c>
      <c r="F132" s="154" t="s">
        <v>14745</v>
      </c>
      <c r="G132" s="156" t="s">
        <v>14760</v>
      </c>
      <c r="H132" s="157">
        <v>0</v>
      </c>
      <c r="I132" s="157">
        <v>80</v>
      </c>
      <c r="J132" s="157">
        <v>80</v>
      </c>
    </row>
    <row r="133" spans="1:10" ht="39.950000000000003" customHeight="1">
      <c r="A133" s="154">
        <v>340</v>
      </c>
      <c r="B133" s="154" t="s">
        <v>14710</v>
      </c>
      <c r="C133" s="159" t="s">
        <v>188</v>
      </c>
      <c r="D133" s="155">
        <v>42521</v>
      </c>
      <c r="E133" s="154">
        <v>1922</v>
      </c>
      <c r="F133" s="154" t="s">
        <v>14745</v>
      </c>
      <c r="G133" s="156" t="s">
        <v>14780</v>
      </c>
      <c r="H133" s="157">
        <v>0</v>
      </c>
      <c r="I133" s="157">
        <v>80</v>
      </c>
      <c r="J133" s="157">
        <v>80</v>
      </c>
    </row>
    <row r="134" spans="1:10" ht="39.950000000000003" customHeight="1">
      <c r="A134" s="154">
        <v>340</v>
      </c>
      <c r="B134" s="154" t="s">
        <v>14710</v>
      </c>
      <c r="C134" s="159" t="s">
        <v>188</v>
      </c>
      <c r="D134" s="155">
        <v>42521</v>
      </c>
      <c r="E134" s="154">
        <v>1923</v>
      </c>
      <c r="F134" s="154" t="s">
        <v>14745</v>
      </c>
      <c r="G134" s="156" t="s">
        <v>14780</v>
      </c>
      <c r="H134" s="157">
        <v>0</v>
      </c>
      <c r="I134" s="157">
        <v>80</v>
      </c>
      <c r="J134" s="157">
        <v>80</v>
      </c>
    </row>
    <row r="135" spans="1:10" ht="39.950000000000003" customHeight="1">
      <c r="A135" s="154">
        <v>340</v>
      </c>
      <c r="B135" s="154" t="s">
        <v>14710</v>
      </c>
      <c r="C135" s="159" t="s">
        <v>188</v>
      </c>
      <c r="D135" s="155">
        <v>42521</v>
      </c>
      <c r="E135" s="154">
        <v>1924</v>
      </c>
      <c r="F135" s="154" t="s">
        <v>14745</v>
      </c>
      <c r="G135" s="156" t="s">
        <v>14780</v>
      </c>
      <c r="H135" s="157">
        <v>0</v>
      </c>
      <c r="I135" s="157">
        <v>80</v>
      </c>
      <c r="J135" s="157">
        <v>80</v>
      </c>
    </row>
    <row r="136" spans="1:10" ht="39.950000000000003" customHeight="1">
      <c r="A136" s="154">
        <v>340</v>
      </c>
      <c r="B136" s="154" t="s">
        <v>14710</v>
      </c>
      <c r="C136" s="159" t="s">
        <v>188</v>
      </c>
      <c r="D136" s="155">
        <v>42521</v>
      </c>
      <c r="E136" s="154">
        <v>1925</v>
      </c>
      <c r="F136" s="154" t="s">
        <v>14745</v>
      </c>
      <c r="G136" s="156" t="s">
        <v>14780</v>
      </c>
      <c r="H136" s="157">
        <v>0</v>
      </c>
      <c r="I136" s="157">
        <v>80</v>
      </c>
      <c r="J136" s="157">
        <v>80</v>
      </c>
    </row>
    <row r="137" spans="1:10" ht="39.950000000000003" customHeight="1">
      <c r="A137" s="154">
        <v>340</v>
      </c>
      <c r="B137" s="154" t="s">
        <v>14710</v>
      </c>
      <c r="C137" s="159" t="s">
        <v>188</v>
      </c>
      <c r="D137" s="155">
        <v>42521</v>
      </c>
      <c r="E137" s="154">
        <v>1926</v>
      </c>
      <c r="F137" s="154" t="s">
        <v>14745</v>
      </c>
      <c r="G137" s="156" t="s">
        <v>14780</v>
      </c>
      <c r="H137" s="157">
        <v>0</v>
      </c>
      <c r="I137" s="157">
        <v>80</v>
      </c>
      <c r="J137" s="157">
        <v>80</v>
      </c>
    </row>
    <row r="138" spans="1:10" ht="39.950000000000003" customHeight="1">
      <c r="A138" s="154">
        <v>340</v>
      </c>
      <c r="B138" s="154" t="s">
        <v>14710</v>
      </c>
      <c r="C138" s="159" t="s">
        <v>188</v>
      </c>
      <c r="D138" s="155">
        <v>42541</v>
      </c>
      <c r="E138" s="154">
        <v>2325</v>
      </c>
      <c r="F138" s="154" t="s">
        <v>14745</v>
      </c>
      <c r="G138" s="156" t="s">
        <v>14790</v>
      </c>
      <c r="H138" s="157">
        <v>0</v>
      </c>
      <c r="I138" s="157">
        <v>40</v>
      </c>
      <c r="J138" s="157">
        <v>40</v>
      </c>
    </row>
    <row r="139" spans="1:10" ht="39.950000000000003" customHeight="1">
      <c r="A139" s="154">
        <v>340</v>
      </c>
      <c r="B139" s="154" t="s">
        <v>14710</v>
      </c>
      <c r="C139" s="159" t="s">
        <v>188</v>
      </c>
      <c r="D139" s="155">
        <v>42541</v>
      </c>
      <c r="E139" s="154">
        <v>2326</v>
      </c>
      <c r="F139" s="154" t="s">
        <v>14745</v>
      </c>
      <c r="G139" s="156" t="s">
        <v>14790</v>
      </c>
      <c r="H139" s="157">
        <v>0</v>
      </c>
      <c r="I139" s="157">
        <v>40</v>
      </c>
      <c r="J139" s="157">
        <v>40</v>
      </c>
    </row>
    <row r="140" spans="1:10" ht="39.950000000000003" customHeight="1">
      <c r="A140" s="154">
        <v>340</v>
      </c>
      <c r="B140" s="154" t="s">
        <v>14710</v>
      </c>
      <c r="C140" s="159" t="s">
        <v>188</v>
      </c>
      <c r="D140" s="155">
        <v>42541</v>
      </c>
      <c r="E140" s="154">
        <v>2327</v>
      </c>
      <c r="F140" s="154" t="s">
        <v>14745</v>
      </c>
      <c r="G140" s="156" t="s">
        <v>14790</v>
      </c>
      <c r="H140" s="157">
        <v>0</v>
      </c>
      <c r="I140" s="157">
        <v>40</v>
      </c>
      <c r="J140" s="157">
        <v>40</v>
      </c>
    </row>
    <row r="141" spans="1:10" ht="39.950000000000003" customHeight="1">
      <c r="A141" s="154">
        <v>340</v>
      </c>
      <c r="B141" s="154" t="s">
        <v>14710</v>
      </c>
      <c r="C141" s="159" t="s">
        <v>188</v>
      </c>
      <c r="D141" s="155">
        <v>42541</v>
      </c>
      <c r="E141" s="154">
        <v>2328</v>
      </c>
      <c r="F141" s="154" t="s">
        <v>14745</v>
      </c>
      <c r="G141" s="156" t="s">
        <v>14790</v>
      </c>
      <c r="H141" s="157">
        <v>0</v>
      </c>
      <c r="I141" s="157">
        <v>40</v>
      </c>
      <c r="J141" s="157">
        <v>40</v>
      </c>
    </row>
    <row r="142" spans="1:10" ht="39.950000000000003" customHeight="1">
      <c r="A142" s="154">
        <v>340</v>
      </c>
      <c r="B142" s="154" t="s">
        <v>14710</v>
      </c>
      <c r="C142" s="159" t="s">
        <v>188</v>
      </c>
      <c r="D142" s="155">
        <v>42541</v>
      </c>
      <c r="E142" s="154">
        <v>2329</v>
      </c>
      <c r="F142" s="154" t="s">
        <v>14745</v>
      </c>
      <c r="G142" s="156" t="s">
        <v>14790</v>
      </c>
      <c r="H142" s="157">
        <v>0</v>
      </c>
      <c r="I142" s="157">
        <v>40</v>
      </c>
      <c r="J142" s="157">
        <v>40</v>
      </c>
    </row>
    <row r="143" spans="1:10" ht="39.950000000000003" customHeight="1">
      <c r="A143" s="154">
        <v>342</v>
      </c>
      <c r="B143" s="154" t="s">
        <v>14710</v>
      </c>
      <c r="C143" s="159" t="s">
        <v>190</v>
      </c>
      <c r="D143" s="155">
        <v>42438</v>
      </c>
      <c r="E143" s="154">
        <v>733</v>
      </c>
      <c r="F143" s="154" t="s">
        <v>14856</v>
      </c>
      <c r="G143" s="156" t="s">
        <v>14753</v>
      </c>
      <c r="H143" s="157">
        <v>28038.87</v>
      </c>
      <c r="I143" s="157">
        <v>0</v>
      </c>
      <c r="J143" s="157">
        <v>28038.87</v>
      </c>
    </row>
    <row r="144" spans="1:10" ht="39.950000000000003" customHeight="1">
      <c r="A144" s="154">
        <v>342</v>
      </c>
      <c r="B144" s="154" t="s">
        <v>14710</v>
      </c>
      <c r="C144" s="159" t="s">
        <v>190</v>
      </c>
      <c r="D144" s="155">
        <v>42481</v>
      </c>
      <c r="E144" s="154">
        <v>1356</v>
      </c>
      <c r="F144" s="154" t="s">
        <v>14856</v>
      </c>
      <c r="G144" s="156" t="s">
        <v>14762</v>
      </c>
      <c r="H144" s="157">
        <v>125.73</v>
      </c>
      <c r="I144" s="157">
        <v>0</v>
      </c>
      <c r="J144" s="157">
        <v>125.73</v>
      </c>
    </row>
    <row r="145" spans="1:10" ht="39.950000000000003" customHeight="1">
      <c r="A145" s="154">
        <v>347</v>
      </c>
      <c r="B145" s="154" t="s">
        <v>14710</v>
      </c>
      <c r="C145" s="159" t="s">
        <v>195</v>
      </c>
      <c r="D145" s="155">
        <v>42433</v>
      </c>
      <c r="E145" s="154">
        <v>684</v>
      </c>
      <c r="F145" s="154" t="s">
        <v>14746</v>
      </c>
      <c r="G145" s="156" t="s">
        <v>14739</v>
      </c>
      <c r="H145" s="157">
        <v>0</v>
      </c>
      <c r="I145" s="157">
        <v>40</v>
      </c>
      <c r="J145" s="157">
        <v>40</v>
      </c>
    </row>
    <row r="146" spans="1:10" ht="39.950000000000003" customHeight="1">
      <c r="A146" s="154">
        <v>347</v>
      </c>
      <c r="B146" s="154" t="s">
        <v>14710</v>
      </c>
      <c r="C146" s="159" t="s">
        <v>195</v>
      </c>
      <c r="D146" s="155">
        <v>42460</v>
      </c>
      <c r="E146" s="154">
        <v>1095</v>
      </c>
      <c r="F146" s="154" t="s">
        <v>14746</v>
      </c>
      <c r="G146" s="156" t="s">
        <v>14760</v>
      </c>
      <c r="H146" s="157">
        <v>0</v>
      </c>
      <c r="I146" s="157">
        <v>80</v>
      </c>
      <c r="J146" s="157">
        <v>80</v>
      </c>
    </row>
    <row r="147" spans="1:10" ht="39.950000000000003" customHeight="1">
      <c r="A147" s="154">
        <v>347</v>
      </c>
      <c r="B147" s="154" t="s">
        <v>14710</v>
      </c>
      <c r="C147" s="159" t="s">
        <v>195</v>
      </c>
      <c r="D147" s="155">
        <v>42521</v>
      </c>
      <c r="E147" s="154">
        <v>1927</v>
      </c>
      <c r="F147" s="154" t="s">
        <v>14746</v>
      </c>
      <c r="G147" s="156" t="s">
        <v>14780</v>
      </c>
      <c r="H147" s="157">
        <v>0</v>
      </c>
      <c r="I147" s="157">
        <v>80</v>
      </c>
      <c r="J147" s="157">
        <v>80</v>
      </c>
    </row>
    <row r="148" spans="1:10" ht="39.950000000000003" customHeight="1">
      <c r="A148" s="154">
        <v>347</v>
      </c>
      <c r="B148" s="154" t="s">
        <v>14710</v>
      </c>
      <c r="C148" s="159" t="s">
        <v>195</v>
      </c>
      <c r="D148" s="155">
        <v>42541</v>
      </c>
      <c r="E148" s="154">
        <v>2324</v>
      </c>
      <c r="F148" s="154" t="s">
        <v>14746</v>
      </c>
      <c r="G148" s="156" t="s">
        <v>14790</v>
      </c>
      <c r="H148" s="157">
        <v>0</v>
      </c>
      <c r="I148" s="157">
        <v>40</v>
      </c>
      <c r="J148" s="157">
        <v>40</v>
      </c>
    </row>
    <row r="149" spans="1:10" ht="39.950000000000003" customHeight="1">
      <c r="A149" s="154">
        <v>372</v>
      </c>
      <c r="B149" s="154" t="s">
        <v>14710</v>
      </c>
      <c r="C149" s="159" t="s">
        <v>1377</v>
      </c>
      <c r="D149" s="155">
        <v>42436</v>
      </c>
      <c r="E149" s="154">
        <v>725</v>
      </c>
      <c r="F149" s="154" t="s">
        <v>14855</v>
      </c>
      <c r="G149" s="156" t="s">
        <v>14752</v>
      </c>
      <c r="H149" s="157">
        <v>1345.18</v>
      </c>
      <c r="I149" s="157">
        <v>0</v>
      </c>
      <c r="J149" s="157">
        <v>1345.18</v>
      </c>
    </row>
    <row r="150" spans="1:10" ht="39.950000000000003" customHeight="1">
      <c r="A150" s="154">
        <v>372</v>
      </c>
      <c r="B150" s="154" t="s">
        <v>14710</v>
      </c>
      <c r="C150" s="159" t="s">
        <v>1377</v>
      </c>
      <c r="D150" s="155">
        <v>42524</v>
      </c>
      <c r="E150" s="154">
        <v>2025</v>
      </c>
      <c r="F150" s="154" t="s">
        <v>14855</v>
      </c>
      <c r="G150" s="156" t="s">
        <v>14782</v>
      </c>
      <c r="H150" s="157">
        <v>3883.5</v>
      </c>
      <c r="I150" s="157">
        <v>0</v>
      </c>
      <c r="J150" s="157">
        <v>3883.5</v>
      </c>
    </row>
    <row r="151" spans="1:10" ht="39.950000000000003" customHeight="1">
      <c r="A151" s="154">
        <v>372</v>
      </c>
      <c r="B151" s="154" t="s">
        <v>14710</v>
      </c>
      <c r="C151" s="159" t="s">
        <v>1377</v>
      </c>
      <c r="D151" s="155">
        <v>42612</v>
      </c>
      <c r="E151" s="154">
        <v>3544</v>
      </c>
      <c r="F151" s="154" t="s">
        <v>14855</v>
      </c>
      <c r="G151" s="156" t="s">
        <v>14820</v>
      </c>
      <c r="H151" s="157">
        <v>222596.11</v>
      </c>
      <c r="I151" s="157">
        <v>0</v>
      </c>
      <c r="J151" s="157">
        <v>222596.11</v>
      </c>
    </row>
    <row r="152" spans="1:10" ht="39.950000000000003" customHeight="1">
      <c r="A152" s="154">
        <v>372</v>
      </c>
      <c r="B152" s="154" t="s">
        <v>14710</v>
      </c>
      <c r="C152" s="159" t="s">
        <v>1377</v>
      </c>
      <c r="D152" s="155">
        <v>42614</v>
      </c>
      <c r="E152" s="154">
        <v>3582</v>
      </c>
      <c r="F152" s="154" t="s">
        <v>14889</v>
      </c>
      <c r="G152" s="156" t="s">
        <v>14822</v>
      </c>
      <c r="H152" s="157">
        <v>54</v>
      </c>
      <c r="I152" s="157">
        <v>0</v>
      </c>
      <c r="J152" s="157">
        <v>54</v>
      </c>
    </row>
    <row r="153" spans="1:10" ht="39.950000000000003" customHeight="1">
      <c r="A153" s="154">
        <v>378</v>
      </c>
      <c r="B153" s="154" t="s">
        <v>14710</v>
      </c>
      <c r="C153" s="159" t="s">
        <v>1383</v>
      </c>
      <c r="D153" s="155">
        <v>42590</v>
      </c>
      <c r="E153" s="154">
        <v>3166</v>
      </c>
      <c r="F153" s="154" t="s">
        <v>14875</v>
      </c>
      <c r="G153" s="156" t="s">
        <v>14876</v>
      </c>
      <c r="H153" s="157">
        <v>3441.61</v>
      </c>
      <c r="I153" s="157">
        <v>0</v>
      </c>
      <c r="J153" s="157">
        <v>3441.61</v>
      </c>
    </row>
    <row r="154" spans="1:10" ht="39.950000000000003" customHeight="1">
      <c r="A154" s="154">
        <v>378</v>
      </c>
      <c r="B154" s="154" t="s">
        <v>14710</v>
      </c>
      <c r="C154" s="159" t="s">
        <v>1383</v>
      </c>
      <c r="D154" s="155">
        <v>42590</v>
      </c>
      <c r="E154" s="154">
        <v>3167</v>
      </c>
      <c r="F154" s="154" t="s">
        <v>14877</v>
      </c>
      <c r="G154" s="156" t="s">
        <v>14878</v>
      </c>
      <c r="H154" s="157">
        <v>158307.78</v>
      </c>
      <c r="I154" s="157">
        <v>0</v>
      </c>
      <c r="J154" s="157">
        <v>158307.78</v>
      </c>
    </row>
    <row r="155" spans="1:10" ht="39.950000000000003" customHeight="1">
      <c r="A155" s="154">
        <v>378</v>
      </c>
      <c r="B155" s="154" t="s">
        <v>14710</v>
      </c>
      <c r="C155" s="159" t="s">
        <v>1383</v>
      </c>
      <c r="D155" s="155">
        <v>42590</v>
      </c>
      <c r="E155" s="154">
        <v>3168</v>
      </c>
      <c r="F155" s="154" t="s">
        <v>14879</v>
      </c>
      <c r="G155" s="156" t="s">
        <v>14880</v>
      </c>
      <c r="H155" s="157">
        <v>22707480.489999998</v>
      </c>
      <c r="I155" s="157">
        <v>0</v>
      </c>
      <c r="J155" s="157">
        <v>22707480.489999998</v>
      </c>
    </row>
    <row r="156" spans="1:10" ht="39.950000000000003" customHeight="1">
      <c r="A156" s="154">
        <v>378</v>
      </c>
      <c r="B156" s="154" t="s">
        <v>14710</v>
      </c>
      <c r="C156" s="159" t="s">
        <v>1383</v>
      </c>
      <c r="D156" s="155">
        <v>42590</v>
      </c>
      <c r="E156" s="154">
        <v>3169</v>
      </c>
      <c r="F156" s="154" t="s">
        <v>14881</v>
      </c>
      <c r="G156" s="156" t="s">
        <v>14882</v>
      </c>
      <c r="H156" s="157">
        <v>2462035.81</v>
      </c>
      <c r="I156" s="157">
        <v>0</v>
      </c>
      <c r="J156" s="157">
        <v>2462035.81</v>
      </c>
    </row>
    <row r="157" spans="1:10" ht="39.950000000000003" customHeight="1">
      <c r="A157" s="154">
        <v>523</v>
      </c>
      <c r="B157" s="154" t="s">
        <v>14710</v>
      </c>
      <c r="C157" s="159" t="s">
        <v>219</v>
      </c>
      <c r="D157" s="155">
        <v>42433</v>
      </c>
      <c r="E157" s="154">
        <v>688</v>
      </c>
      <c r="F157" s="154" t="s">
        <v>14747</v>
      </c>
      <c r="G157" s="156" t="s">
        <v>14739</v>
      </c>
      <c r="H157" s="157">
        <v>0</v>
      </c>
      <c r="I157" s="157">
        <v>40</v>
      </c>
      <c r="J157" s="157">
        <v>40</v>
      </c>
    </row>
    <row r="158" spans="1:10" ht="39.950000000000003" customHeight="1">
      <c r="A158" s="154">
        <v>523</v>
      </c>
      <c r="B158" s="154" t="s">
        <v>14710</v>
      </c>
      <c r="C158" s="159" t="s">
        <v>219</v>
      </c>
      <c r="D158" s="155">
        <v>42433</v>
      </c>
      <c r="E158" s="154">
        <v>689</v>
      </c>
      <c r="F158" s="154" t="s">
        <v>14747</v>
      </c>
      <c r="G158" s="156" t="s">
        <v>14739</v>
      </c>
      <c r="H158" s="157">
        <v>0</v>
      </c>
      <c r="I158" s="157">
        <v>40</v>
      </c>
      <c r="J158" s="157">
        <v>40</v>
      </c>
    </row>
    <row r="159" spans="1:10" ht="39.950000000000003" customHeight="1">
      <c r="A159" s="154">
        <v>523</v>
      </c>
      <c r="B159" s="154" t="s">
        <v>14710</v>
      </c>
      <c r="C159" s="159" t="s">
        <v>219</v>
      </c>
      <c r="D159" s="155">
        <v>42433</v>
      </c>
      <c r="E159" s="154">
        <v>690</v>
      </c>
      <c r="F159" s="154" t="s">
        <v>14747</v>
      </c>
      <c r="G159" s="156" t="s">
        <v>14739</v>
      </c>
      <c r="H159" s="157">
        <v>0</v>
      </c>
      <c r="I159" s="157">
        <v>40</v>
      </c>
      <c r="J159" s="157">
        <v>40</v>
      </c>
    </row>
    <row r="160" spans="1:10" ht="39.950000000000003" customHeight="1">
      <c r="A160" s="154">
        <v>523</v>
      </c>
      <c r="B160" s="154" t="s">
        <v>14710</v>
      </c>
      <c r="C160" s="159" t="s">
        <v>219</v>
      </c>
      <c r="D160" s="155">
        <v>42433</v>
      </c>
      <c r="E160" s="154">
        <v>691</v>
      </c>
      <c r="F160" s="154" t="s">
        <v>14747</v>
      </c>
      <c r="G160" s="156" t="s">
        <v>14739</v>
      </c>
      <c r="H160" s="157">
        <v>0</v>
      </c>
      <c r="I160" s="157">
        <v>40</v>
      </c>
      <c r="J160" s="157">
        <v>40</v>
      </c>
    </row>
    <row r="161" spans="1:10" ht="39.950000000000003" customHeight="1">
      <c r="A161" s="154">
        <v>523</v>
      </c>
      <c r="B161" s="154" t="s">
        <v>14710</v>
      </c>
      <c r="C161" s="159" t="s">
        <v>219</v>
      </c>
      <c r="D161" s="155">
        <v>42433</v>
      </c>
      <c r="E161" s="154">
        <v>692</v>
      </c>
      <c r="F161" s="154" t="s">
        <v>14747</v>
      </c>
      <c r="G161" s="156" t="s">
        <v>14739</v>
      </c>
      <c r="H161" s="157">
        <v>0</v>
      </c>
      <c r="I161" s="157">
        <v>40</v>
      </c>
      <c r="J161" s="157">
        <v>40</v>
      </c>
    </row>
    <row r="162" spans="1:10" ht="39.950000000000003" customHeight="1">
      <c r="A162" s="154">
        <v>523</v>
      </c>
      <c r="B162" s="154" t="s">
        <v>14710</v>
      </c>
      <c r="C162" s="159" t="s">
        <v>219</v>
      </c>
      <c r="D162" s="155">
        <v>42433</v>
      </c>
      <c r="E162" s="154">
        <v>693</v>
      </c>
      <c r="F162" s="154" t="s">
        <v>14747</v>
      </c>
      <c r="G162" s="156" t="s">
        <v>14739</v>
      </c>
      <c r="H162" s="157">
        <v>0</v>
      </c>
      <c r="I162" s="157">
        <v>40</v>
      </c>
      <c r="J162" s="157">
        <v>40</v>
      </c>
    </row>
    <row r="163" spans="1:10" ht="39.950000000000003" customHeight="1">
      <c r="A163" s="154">
        <v>523</v>
      </c>
      <c r="B163" s="154" t="s">
        <v>14710</v>
      </c>
      <c r="C163" s="159" t="s">
        <v>219</v>
      </c>
      <c r="D163" s="155">
        <v>42433</v>
      </c>
      <c r="E163" s="154">
        <v>694</v>
      </c>
      <c r="F163" s="154" t="s">
        <v>14747</v>
      </c>
      <c r="G163" s="156" t="s">
        <v>14739</v>
      </c>
      <c r="H163" s="157">
        <v>0</v>
      </c>
      <c r="I163" s="157">
        <v>40</v>
      </c>
      <c r="J163" s="157">
        <v>40</v>
      </c>
    </row>
    <row r="164" spans="1:10" ht="39.950000000000003" customHeight="1">
      <c r="A164" s="154">
        <v>523</v>
      </c>
      <c r="B164" s="154" t="s">
        <v>14710</v>
      </c>
      <c r="C164" s="159" t="s">
        <v>219</v>
      </c>
      <c r="D164" s="155">
        <v>42433</v>
      </c>
      <c r="E164" s="154">
        <v>695</v>
      </c>
      <c r="F164" s="154" t="s">
        <v>14747</v>
      </c>
      <c r="G164" s="156" t="s">
        <v>14739</v>
      </c>
      <c r="H164" s="157">
        <v>0</v>
      </c>
      <c r="I164" s="157">
        <v>40</v>
      </c>
      <c r="J164" s="157">
        <v>40</v>
      </c>
    </row>
    <row r="165" spans="1:10" ht="39.950000000000003" customHeight="1">
      <c r="A165" s="154">
        <v>523</v>
      </c>
      <c r="B165" s="154" t="s">
        <v>14710</v>
      </c>
      <c r="C165" s="159" t="s">
        <v>219</v>
      </c>
      <c r="D165" s="155">
        <v>42433</v>
      </c>
      <c r="E165" s="154">
        <v>696</v>
      </c>
      <c r="F165" s="154" t="s">
        <v>14747</v>
      </c>
      <c r="G165" s="156" t="s">
        <v>14739</v>
      </c>
      <c r="H165" s="157">
        <v>0</v>
      </c>
      <c r="I165" s="157">
        <v>40</v>
      </c>
      <c r="J165" s="157">
        <v>40</v>
      </c>
    </row>
    <row r="166" spans="1:10" ht="39.950000000000003" customHeight="1">
      <c r="A166" s="154">
        <v>523</v>
      </c>
      <c r="B166" s="154" t="s">
        <v>14710</v>
      </c>
      <c r="C166" s="159" t="s">
        <v>219</v>
      </c>
      <c r="D166" s="155">
        <v>42433</v>
      </c>
      <c r="E166" s="154">
        <v>697</v>
      </c>
      <c r="F166" s="154" t="s">
        <v>14747</v>
      </c>
      <c r="G166" s="156" t="s">
        <v>14739</v>
      </c>
      <c r="H166" s="157">
        <v>0</v>
      </c>
      <c r="I166" s="157">
        <v>40</v>
      </c>
      <c r="J166" s="157">
        <v>40</v>
      </c>
    </row>
    <row r="167" spans="1:10" ht="39.950000000000003" customHeight="1">
      <c r="A167" s="154">
        <v>523</v>
      </c>
      <c r="B167" s="154" t="s">
        <v>14710</v>
      </c>
      <c r="C167" s="159" t="s">
        <v>219</v>
      </c>
      <c r="D167" s="155">
        <v>42433</v>
      </c>
      <c r="E167" s="154">
        <v>698</v>
      </c>
      <c r="F167" s="154" t="s">
        <v>14747</v>
      </c>
      <c r="G167" s="156" t="s">
        <v>14739</v>
      </c>
      <c r="H167" s="157">
        <v>0</v>
      </c>
      <c r="I167" s="157">
        <v>40</v>
      </c>
      <c r="J167" s="157">
        <v>40</v>
      </c>
    </row>
    <row r="168" spans="1:10" ht="39.950000000000003" customHeight="1">
      <c r="A168" s="154">
        <v>523</v>
      </c>
      <c r="B168" s="154" t="s">
        <v>14710</v>
      </c>
      <c r="C168" s="159" t="s">
        <v>219</v>
      </c>
      <c r="D168" s="155">
        <v>42433</v>
      </c>
      <c r="E168" s="154">
        <v>699</v>
      </c>
      <c r="F168" s="154" t="s">
        <v>14747</v>
      </c>
      <c r="G168" s="156" t="s">
        <v>14739</v>
      </c>
      <c r="H168" s="157">
        <v>0</v>
      </c>
      <c r="I168" s="157">
        <v>40</v>
      </c>
      <c r="J168" s="157">
        <v>40</v>
      </c>
    </row>
    <row r="169" spans="1:10" ht="39.950000000000003" customHeight="1">
      <c r="A169" s="154">
        <v>523</v>
      </c>
      <c r="B169" s="154" t="s">
        <v>14710</v>
      </c>
      <c r="C169" s="159" t="s">
        <v>219</v>
      </c>
      <c r="D169" s="155">
        <v>42433</v>
      </c>
      <c r="E169" s="154">
        <v>700</v>
      </c>
      <c r="F169" s="154" t="s">
        <v>14747</v>
      </c>
      <c r="G169" s="156" t="s">
        <v>14739</v>
      </c>
      <c r="H169" s="157">
        <v>0</v>
      </c>
      <c r="I169" s="157">
        <v>40</v>
      </c>
      <c r="J169" s="157">
        <v>40</v>
      </c>
    </row>
    <row r="170" spans="1:10" ht="39.950000000000003" customHeight="1">
      <c r="A170" s="154">
        <v>523</v>
      </c>
      <c r="B170" s="154" t="s">
        <v>14710</v>
      </c>
      <c r="C170" s="159" t="s">
        <v>219</v>
      </c>
      <c r="D170" s="155">
        <v>42433</v>
      </c>
      <c r="E170" s="154">
        <v>701</v>
      </c>
      <c r="F170" s="154" t="s">
        <v>14747</v>
      </c>
      <c r="G170" s="156" t="s">
        <v>14739</v>
      </c>
      <c r="H170" s="157">
        <v>0</v>
      </c>
      <c r="I170" s="157">
        <v>40</v>
      </c>
      <c r="J170" s="157">
        <v>40</v>
      </c>
    </row>
    <row r="171" spans="1:10" ht="39.950000000000003" customHeight="1">
      <c r="A171" s="154">
        <v>523</v>
      </c>
      <c r="B171" s="154" t="s">
        <v>14710</v>
      </c>
      <c r="C171" s="159" t="s">
        <v>219</v>
      </c>
      <c r="D171" s="155">
        <v>42433</v>
      </c>
      <c r="E171" s="154">
        <v>702</v>
      </c>
      <c r="F171" s="154" t="s">
        <v>14747</v>
      </c>
      <c r="G171" s="156" t="s">
        <v>14739</v>
      </c>
      <c r="H171" s="157">
        <v>0</v>
      </c>
      <c r="I171" s="157">
        <v>40</v>
      </c>
      <c r="J171" s="157">
        <v>40</v>
      </c>
    </row>
    <row r="172" spans="1:10" ht="39.950000000000003" customHeight="1">
      <c r="A172" s="154">
        <v>523</v>
      </c>
      <c r="B172" s="154" t="s">
        <v>14710</v>
      </c>
      <c r="C172" s="159" t="s">
        <v>219</v>
      </c>
      <c r="D172" s="155">
        <v>42433</v>
      </c>
      <c r="E172" s="154">
        <v>703</v>
      </c>
      <c r="F172" s="154" t="s">
        <v>14747</v>
      </c>
      <c r="G172" s="156" t="s">
        <v>14739</v>
      </c>
      <c r="H172" s="157">
        <v>0</v>
      </c>
      <c r="I172" s="157">
        <v>40</v>
      </c>
      <c r="J172" s="157">
        <v>40</v>
      </c>
    </row>
    <row r="173" spans="1:10" ht="39.950000000000003" customHeight="1">
      <c r="A173" s="154">
        <v>523</v>
      </c>
      <c r="B173" s="154" t="s">
        <v>14710</v>
      </c>
      <c r="C173" s="159" t="s">
        <v>219</v>
      </c>
      <c r="D173" s="155">
        <v>42460</v>
      </c>
      <c r="E173" s="154">
        <v>1099</v>
      </c>
      <c r="F173" s="154" t="s">
        <v>14747</v>
      </c>
      <c r="G173" s="156" t="s">
        <v>14760</v>
      </c>
      <c r="H173" s="157">
        <v>0</v>
      </c>
      <c r="I173" s="157">
        <v>80</v>
      </c>
      <c r="J173" s="157">
        <v>80</v>
      </c>
    </row>
    <row r="174" spans="1:10" ht="39.950000000000003" customHeight="1">
      <c r="A174" s="154">
        <v>523</v>
      </c>
      <c r="B174" s="154" t="s">
        <v>14710</v>
      </c>
      <c r="C174" s="159" t="s">
        <v>219</v>
      </c>
      <c r="D174" s="155">
        <v>42460</v>
      </c>
      <c r="E174" s="154">
        <v>1100</v>
      </c>
      <c r="F174" s="154" t="s">
        <v>14747</v>
      </c>
      <c r="G174" s="156" t="s">
        <v>14760</v>
      </c>
      <c r="H174" s="157">
        <v>0</v>
      </c>
      <c r="I174" s="157">
        <v>80</v>
      </c>
      <c r="J174" s="157">
        <v>80</v>
      </c>
    </row>
    <row r="175" spans="1:10" ht="39.950000000000003" customHeight="1">
      <c r="A175" s="154">
        <v>523</v>
      </c>
      <c r="B175" s="154" t="s">
        <v>14710</v>
      </c>
      <c r="C175" s="159" t="s">
        <v>219</v>
      </c>
      <c r="D175" s="155">
        <v>42460</v>
      </c>
      <c r="E175" s="154">
        <v>1101</v>
      </c>
      <c r="F175" s="154" t="s">
        <v>14747</v>
      </c>
      <c r="G175" s="156" t="s">
        <v>14760</v>
      </c>
      <c r="H175" s="157">
        <v>0</v>
      </c>
      <c r="I175" s="157">
        <v>80</v>
      </c>
      <c r="J175" s="157">
        <v>80</v>
      </c>
    </row>
    <row r="176" spans="1:10" ht="39.950000000000003" customHeight="1">
      <c r="A176" s="154">
        <v>523</v>
      </c>
      <c r="B176" s="154" t="s">
        <v>14710</v>
      </c>
      <c r="C176" s="159" t="s">
        <v>219</v>
      </c>
      <c r="D176" s="155">
        <v>42460</v>
      </c>
      <c r="E176" s="154">
        <v>1102</v>
      </c>
      <c r="F176" s="154" t="s">
        <v>14747</v>
      </c>
      <c r="G176" s="156" t="s">
        <v>14760</v>
      </c>
      <c r="H176" s="157">
        <v>0</v>
      </c>
      <c r="I176" s="157">
        <v>80</v>
      </c>
      <c r="J176" s="157">
        <v>80</v>
      </c>
    </row>
    <row r="177" spans="1:10" ht="39.950000000000003" customHeight="1">
      <c r="A177" s="154">
        <v>523</v>
      </c>
      <c r="B177" s="154" t="s">
        <v>14710</v>
      </c>
      <c r="C177" s="159" t="s">
        <v>219</v>
      </c>
      <c r="D177" s="155">
        <v>42460</v>
      </c>
      <c r="E177" s="154">
        <v>1103</v>
      </c>
      <c r="F177" s="154" t="s">
        <v>14747</v>
      </c>
      <c r="G177" s="156" t="s">
        <v>14760</v>
      </c>
      <c r="H177" s="157">
        <v>0</v>
      </c>
      <c r="I177" s="157">
        <v>80</v>
      </c>
      <c r="J177" s="157">
        <v>80</v>
      </c>
    </row>
    <row r="178" spans="1:10" ht="39.950000000000003" customHeight="1">
      <c r="A178" s="154">
        <v>523</v>
      </c>
      <c r="B178" s="154" t="s">
        <v>14710</v>
      </c>
      <c r="C178" s="159" t="s">
        <v>219</v>
      </c>
      <c r="D178" s="155">
        <v>42460</v>
      </c>
      <c r="E178" s="154">
        <v>1104</v>
      </c>
      <c r="F178" s="154" t="s">
        <v>14747</v>
      </c>
      <c r="G178" s="156" t="s">
        <v>14760</v>
      </c>
      <c r="H178" s="157">
        <v>0</v>
      </c>
      <c r="I178" s="157">
        <v>80</v>
      </c>
      <c r="J178" s="157">
        <v>80</v>
      </c>
    </row>
    <row r="179" spans="1:10" ht="39.950000000000003" customHeight="1">
      <c r="A179" s="154">
        <v>523</v>
      </c>
      <c r="B179" s="154" t="s">
        <v>14710</v>
      </c>
      <c r="C179" s="159" t="s">
        <v>219</v>
      </c>
      <c r="D179" s="155">
        <v>42460</v>
      </c>
      <c r="E179" s="154">
        <v>1105</v>
      </c>
      <c r="F179" s="154" t="s">
        <v>14747</v>
      </c>
      <c r="G179" s="156" t="s">
        <v>14760</v>
      </c>
      <c r="H179" s="157">
        <v>0</v>
      </c>
      <c r="I179" s="157">
        <v>80</v>
      </c>
      <c r="J179" s="157">
        <v>80</v>
      </c>
    </row>
    <row r="180" spans="1:10" ht="39.950000000000003" customHeight="1">
      <c r="A180" s="154">
        <v>523</v>
      </c>
      <c r="B180" s="154" t="s">
        <v>14710</v>
      </c>
      <c r="C180" s="159" t="s">
        <v>219</v>
      </c>
      <c r="D180" s="155">
        <v>42460</v>
      </c>
      <c r="E180" s="154">
        <v>1106</v>
      </c>
      <c r="F180" s="154" t="s">
        <v>14747</v>
      </c>
      <c r="G180" s="156" t="s">
        <v>14760</v>
      </c>
      <c r="H180" s="157">
        <v>0</v>
      </c>
      <c r="I180" s="157">
        <v>80</v>
      </c>
      <c r="J180" s="157">
        <v>80</v>
      </c>
    </row>
    <row r="181" spans="1:10" ht="39.950000000000003" customHeight="1">
      <c r="A181" s="154">
        <v>523</v>
      </c>
      <c r="B181" s="154" t="s">
        <v>14710</v>
      </c>
      <c r="C181" s="159" t="s">
        <v>219</v>
      </c>
      <c r="D181" s="155">
        <v>42460</v>
      </c>
      <c r="E181" s="154">
        <v>1107</v>
      </c>
      <c r="F181" s="154" t="s">
        <v>14747</v>
      </c>
      <c r="G181" s="156" t="s">
        <v>14760</v>
      </c>
      <c r="H181" s="157">
        <v>0</v>
      </c>
      <c r="I181" s="157">
        <v>80</v>
      </c>
      <c r="J181" s="157">
        <v>80</v>
      </c>
    </row>
    <row r="182" spans="1:10" ht="39.950000000000003" customHeight="1">
      <c r="A182" s="154">
        <v>523</v>
      </c>
      <c r="B182" s="154" t="s">
        <v>14710</v>
      </c>
      <c r="C182" s="159" t="s">
        <v>219</v>
      </c>
      <c r="D182" s="155">
        <v>42460</v>
      </c>
      <c r="E182" s="154">
        <v>1108</v>
      </c>
      <c r="F182" s="154" t="s">
        <v>14747</v>
      </c>
      <c r="G182" s="156" t="s">
        <v>14760</v>
      </c>
      <c r="H182" s="157">
        <v>0</v>
      </c>
      <c r="I182" s="157">
        <v>80</v>
      </c>
      <c r="J182" s="157">
        <v>80</v>
      </c>
    </row>
    <row r="183" spans="1:10" ht="39.950000000000003" customHeight="1">
      <c r="A183" s="154">
        <v>523</v>
      </c>
      <c r="B183" s="154" t="s">
        <v>14710</v>
      </c>
      <c r="C183" s="159" t="s">
        <v>219</v>
      </c>
      <c r="D183" s="155">
        <v>42460</v>
      </c>
      <c r="E183" s="154">
        <v>1109</v>
      </c>
      <c r="F183" s="154" t="s">
        <v>14747</v>
      </c>
      <c r="G183" s="156" t="s">
        <v>14760</v>
      </c>
      <c r="H183" s="157">
        <v>0</v>
      </c>
      <c r="I183" s="157">
        <v>80</v>
      </c>
      <c r="J183" s="157">
        <v>80</v>
      </c>
    </row>
    <row r="184" spans="1:10" ht="39.950000000000003" customHeight="1">
      <c r="A184" s="154">
        <v>523</v>
      </c>
      <c r="B184" s="154" t="s">
        <v>14710</v>
      </c>
      <c r="C184" s="159" t="s">
        <v>219</v>
      </c>
      <c r="D184" s="155">
        <v>42460</v>
      </c>
      <c r="E184" s="154">
        <v>1110</v>
      </c>
      <c r="F184" s="154" t="s">
        <v>14747</v>
      </c>
      <c r="G184" s="156" t="s">
        <v>14760</v>
      </c>
      <c r="H184" s="157">
        <v>0</v>
      </c>
      <c r="I184" s="157">
        <v>80</v>
      </c>
      <c r="J184" s="157">
        <v>80</v>
      </c>
    </row>
    <row r="185" spans="1:10" ht="39.950000000000003" customHeight="1">
      <c r="A185" s="154">
        <v>523</v>
      </c>
      <c r="B185" s="154" t="s">
        <v>14710</v>
      </c>
      <c r="C185" s="159" t="s">
        <v>219</v>
      </c>
      <c r="D185" s="155">
        <v>42460</v>
      </c>
      <c r="E185" s="154">
        <v>1111</v>
      </c>
      <c r="F185" s="154" t="s">
        <v>14747</v>
      </c>
      <c r="G185" s="156" t="s">
        <v>14760</v>
      </c>
      <c r="H185" s="157">
        <v>0</v>
      </c>
      <c r="I185" s="157">
        <v>80</v>
      </c>
      <c r="J185" s="157">
        <v>80</v>
      </c>
    </row>
    <row r="186" spans="1:10" ht="39.950000000000003" customHeight="1">
      <c r="A186" s="154">
        <v>523</v>
      </c>
      <c r="B186" s="154" t="s">
        <v>14710</v>
      </c>
      <c r="C186" s="159" t="s">
        <v>219</v>
      </c>
      <c r="D186" s="155">
        <v>42460</v>
      </c>
      <c r="E186" s="154">
        <v>1112</v>
      </c>
      <c r="F186" s="154" t="s">
        <v>14747</v>
      </c>
      <c r="G186" s="156" t="s">
        <v>14760</v>
      </c>
      <c r="H186" s="157">
        <v>0</v>
      </c>
      <c r="I186" s="157">
        <v>80</v>
      </c>
      <c r="J186" s="157">
        <v>80</v>
      </c>
    </row>
    <row r="187" spans="1:10" ht="39.950000000000003" customHeight="1">
      <c r="A187" s="154">
        <v>523</v>
      </c>
      <c r="B187" s="154" t="s">
        <v>14710</v>
      </c>
      <c r="C187" s="159" t="s">
        <v>219</v>
      </c>
      <c r="D187" s="155">
        <v>42460</v>
      </c>
      <c r="E187" s="154">
        <v>1113</v>
      </c>
      <c r="F187" s="154" t="s">
        <v>14747</v>
      </c>
      <c r="G187" s="156" t="s">
        <v>14760</v>
      </c>
      <c r="H187" s="157">
        <v>0</v>
      </c>
      <c r="I187" s="157">
        <v>80</v>
      </c>
      <c r="J187" s="157">
        <v>80</v>
      </c>
    </row>
    <row r="188" spans="1:10" ht="39.950000000000003" customHeight="1">
      <c r="A188" s="154">
        <v>523</v>
      </c>
      <c r="B188" s="154" t="s">
        <v>14710</v>
      </c>
      <c r="C188" s="159" t="s">
        <v>219</v>
      </c>
      <c r="D188" s="155">
        <v>42460</v>
      </c>
      <c r="E188" s="154">
        <v>1114</v>
      </c>
      <c r="F188" s="154" t="s">
        <v>14747</v>
      </c>
      <c r="G188" s="156" t="s">
        <v>14760</v>
      </c>
      <c r="H188" s="157">
        <v>0</v>
      </c>
      <c r="I188" s="157">
        <v>80</v>
      </c>
      <c r="J188" s="157">
        <v>80</v>
      </c>
    </row>
    <row r="189" spans="1:10" ht="39.950000000000003" customHeight="1">
      <c r="A189" s="154">
        <v>523</v>
      </c>
      <c r="B189" s="154" t="s">
        <v>14710</v>
      </c>
      <c r="C189" s="159" t="s">
        <v>219</v>
      </c>
      <c r="D189" s="155">
        <v>42521</v>
      </c>
      <c r="E189" s="154">
        <v>1931</v>
      </c>
      <c r="F189" s="154" t="s">
        <v>14747</v>
      </c>
      <c r="G189" s="156" t="s">
        <v>14780</v>
      </c>
      <c r="H189" s="157">
        <v>0</v>
      </c>
      <c r="I189" s="157">
        <v>80</v>
      </c>
      <c r="J189" s="157">
        <v>80</v>
      </c>
    </row>
    <row r="190" spans="1:10" ht="39.950000000000003" customHeight="1">
      <c r="A190" s="154">
        <v>523</v>
      </c>
      <c r="B190" s="154" t="s">
        <v>14710</v>
      </c>
      <c r="C190" s="159" t="s">
        <v>219</v>
      </c>
      <c r="D190" s="155">
        <v>42521</v>
      </c>
      <c r="E190" s="154">
        <v>1932</v>
      </c>
      <c r="F190" s="154" t="s">
        <v>14747</v>
      </c>
      <c r="G190" s="156" t="s">
        <v>14780</v>
      </c>
      <c r="H190" s="157">
        <v>0</v>
      </c>
      <c r="I190" s="157">
        <v>80</v>
      </c>
      <c r="J190" s="157">
        <v>80</v>
      </c>
    </row>
    <row r="191" spans="1:10" ht="39.950000000000003" customHeight="1">
      <c r="A191" s="154">
        <v>523</v>
      </c>
      <c r="B191" s="154" t="s">
        <v>14710</v>
      </c>
      <c r="C191" s="159" t="s">
        <v>219</v>
      </c>
      <c r="D191" s="155">
        <v>42521</v>
      </c>
      <c r="E191" s="154">
        <v>1933</v>
      </c>
      <c r="F191" s="154" t="s">
        <v>14747</v>
      </c>
      <c r="G191" s="156" t="s">
        <v>14780</v>
      </c>
      <c r="H191" s="157">
        <v>0</v>
      </c>
      <c r="I191" s="157">
        <v>80</v>
      </c>
      <c r="J191" s="157">
        <v>80</v>
      </c>
    </row>
    <row r="192" spans="1:10" ht="39.950000000000003" customHeight="1">
      <c r="A192" s="154">
        <v>523</v>
      </c>
      <c r="B192" s="154" t="s">
        <v>14710</v>
      </c>
      <c r="C192" s="159" t="s">
        <v>219</v>
      </c>
      <c r="D192" s="155">
        <v>42521</v>
      </c>
      <c r="E192" s="154">
        <v>1934</v>
      </c>
      <c r="F192" s="154" t="s">
        <v>14747</v>
      </c>
      <c r="G192" s="156" t="s">
        <v>14780</v>
      </c>
      <c r="H192" s="157">
        <v>0</v>
      </c>
      <c r="I192" s="157">
        <v>80</v>
      </c>
      <c r="J192" s="157">
        <v>80</v>
      </c>
    </row>
    <row r="193" spans="1:10" ht="39.950000000000003" customHeight="1">
      <c r="A193" s="154">
        <v>523</v>
      </c>
      <c r="B193" s="154" t="s">
        <v>14710</v>
      </c>
      <c r="C193" s="159" t="s">
        <v>219</v>
      </c>
      <c r="D193" s="155">
        <v>42521</v>
      </c>
      <c r="E193" s="154">
        <v>1935</v>
      </c>
      <c r="F193" s="154" t="s">
        <v>14747</v>
      </c>
      <c r="G193" s="156" t="s">
        <v>14780</v>
      </c>
      <c r="H193" s="157">
        <v>0</v>
      </c>
      <c r="I193" s="157">
        <v>80</v>
      </c>
      <c r="J193" s="157">
        <v>80</v>
      </c>
    </row>
    <row r="194" spans="1:10" ht="39.950000000000003" customHeight="1">
      <c r="A194" s="154">
        <v>523</v>
      </c>
      <c r="B194" s="154" t="s">
        <v>14710</v>
      </c>
      <c r="C194" s="159" t="s">
        <v>219</v>
      </c>
      <c r="D194" s="155">
        <v>42521</v>
      </c>
      <c r="E194" s="154">
        <v>1936</v>
      </c>
      <c r="F194" s="154" t="s">
        <v>14747</v>
      </c>
      <c r="G194" s="156" t="s">
        <v>14780</v>
      </c>
      <c r="H194" s="157">
        <v>0</v>
      </c>
      <c r="I194" s="157">
        <v>80</v>
      </c>
      <c r="J194" s="157">
        <v>80</v>
      </c>
    </row>
    <row r="195" spans="1:10" ht="39.950000000000003" customHeight="1">
      <c r="A195" s="154">
        <v>523</v>
      </c>
      <c r="B195" s="154" t="s">
        <v>14710</v>
      </c>
      <c r="C195" s="159" t="s">
        <v>219</v>
      </c>
      <c r="D195" s="155">
        <v>42521</v>
      </c>
      <c r="E195" s="154">
        <v>1937</v>
      </c>
      <c r="F195" s="154" t="s">
        <v>14747</v>
      </c>
      <c r="G195" s="156" t="s">
        <v>14780</v>
      </c>
      <c r="H195" s="157">
        <v>0</v>
      </c>
      <c r="I195" s="157">
        <v>80</v>
      </c>
      <c r="J195" s="157">
        <v>80</v>
      </c>
    </row>
    <row r="196" spans="1:10" ht="39.950000000000003" customHeight="1">
      <c r="A196" s="154">
        <v>523</v>
      </c>
      <c r="B196" s="154" t="s">
        <v>14710</v>
      </c>
      <c r="C196" s="159" t="s">
        <v>219</v>
      </c>
      <c r="D196" s="155">
        <v>42521</v>
      </c>
      <c r="E196" s="154">
        <v>1938</v>
      </c>
      <c r="F196" s="154" t="s">
        <v>14747</v>
      </c>
      <c r="G196" s="156" t="s">
        <v>14780</v>
      </c>
      <c r="H196" s="157">
        <v>0</v>
      </c>
      <c r="I196" s="157">
        <v>80</v>
      </c>
      <c r="J196" s="157">
        <v>80</v>
      </c>
    </row>
    <row r="197" spans="1:10" ht="39.950000000000003" customHeight="1">
      <c r="A197" s="154">
        <v>523</v>
      </c>
      <c r="B197" s="154" t="s">
        <v>14710</v>
      </c>
      <c r="C197" s="159" t="s">
        <v>219</v>
      </c>
      <c r="D197" s="155">
        <v>42521</v>
      </c>
      <c r="E197" s="154">
        <v>1939</v>
      </c>
      <c r="F197" s="154" t="s">
        <v>14747</v>
      </c>
      <c r="G197" s="156" t="s">
        <v>14780</v>
      </c>
      <c r="H197" s="157">
        <v>0</v>
      </c>
      <c r="I197" s="157">
        <v>80</v>
      </c>
      <c r="J197" s="157">
        <v>80</v>
      </c>
    </row>
    <row r="198" spans="1:10" ht="39.950000000000003" customHeight="1">
      <c r="A198" s="154">
        <v>523</v>
      </c>
      <c r="B198" s="154" t="s">
        <v>14710</v>
      </c>
      <c r="C198" s="159" t="s">
        <v>219</v>
      </c>
      <c r="D198" s="155">
        <v>42521</v>
      </c>
      <c r="E198" s="154">
        <v>1941</v>
      </c>
      <c r="F198" s="154" t="s">
        <v>14747</v>
      </c>
      <c r="G198" s="156" t="s">
        <v>14780</v>
      </c>
      <c r="H198" s="157">
        <v>0</v>
      </c>
      <c r="I198" s="157">
        <v>80</v>
      </c>
      <c r="J198" s="157">
        <v>80</v>
      </c>
    </row>
    <row r="199" spans="1:10" ht="39.950000000000003" customHeight="1">
      <c r="A199" s="154">
        <v>523</v>
      </c>
      <c r="B199" s="154" t="s">
        <v>14710</v>
      </c>
      <c r="C199" s="159" t="s">
        <v>219</v>
      </c>
      <c r="D199" s="155">
        <v>42521</v>
      </c>
      <c r="E199" s="154">
        <v>1942</v>
      </c>
      <c r="F199" s="154" t="s">
        <v>14747</v>
      </c>
      <c r="G199" s="156" t="s">
        <v>14780</v>
      </c>
      <c r="H199" s="157">
        <v>0</v>
      </c>
      <c r="I199" s="157">
        <v>80</v>
      </c>
      <c r="J199" s="157">
        <v>80</v>
      </c>
    </row>
    <row r="200" spans="1:10" ht="39.950000000000003" customHeight="1">
      <c r="A200" s="154">
        <v>523</v>
      </c>
      <c r="B200" s="154" t="s">
        <v>14710</v>
      </c>
      <c r="C200" s="159" t="s">
        <v>219</v>
      </c>
      <c r="D200" s="155">
        <v>42521</v>
      </c>
      <c r="E200" s="154">
        <v>1943</v>
      </c>
      <c r="F200" s="154" t="s">
        <v>14747</v>
      </c>
      <c r="G200" s="156" t="s">
        <v>14780</v>
      </c>
      <c r="H200" s="157">
        <v>0</v>
      </c>
      <c r="I200" s="157">
        <v>80</v>
      </c>
      <c r="J200" s="157">
        <v>80</v>
      </c>
    </row>
    <row r="201" spans="1:10" ht="39.950000000000003" customHeight="1">
      <c r="A201" s="154">
        <v>523</v>
      </c>
      <c r="B201" s="154" t="s">
        <v>14710</v>
      </c>
      <c r="C201" s="159" t="s">
        <v>219</v>
      </c>
      <c r="D201" s="155">
        <v>42521</v>
      </c>
      <c r="E201" s="154">
        <v>1944</v>
      </c>
      <c r="F201" s="154" t="s">
        <v>14747</v>
      </c>
      <c r="G201" s="156" t="s">
        <v>14780</v>
      </c>
      <c r="H201" s="157">
        <v>0</v>
      </c>
      <c r="I201" s="157">
        <v>80</v>
      </c>
      <c r="J201" s="157">
        <v>80</v>
      </c>
    </row>
    <row r="202" spans="1:10" ht="39.950000000000003" customHeight="1">
      <c r="A202" s="154">
        <v>523</v>
      </c>
      <c r="B202" s="154" t="s">
        <v>14710</v>
      </c>
      <c r="C202" s="159" t="s">
        <v>219</v>
      </c>
      <c r="D202" s="155">
        <v>42521</v>
      </c>
      <c r="E202" s="154">
        <v>1945</v>
      </c>
      <c r="F202" s="154" t="s">
        <v>14747</v>
      </c>
      <c r="G202" s="156" t="s">
        <v>14780</v>
      </c>
      <c r="H202" s="157">
        <v>0</v>
      </c>
      <c r="I202" s="157">
        <v>80</v>
      </c>
      <c r="J202" s="157">
        <v>80</v>
      </c>
    </row>
    <row r="203" spans="1:10" ht="39.950000000000003" customHeight="1">
      <c r="A203" s="154">
        <v>523</v>
      </c>
      <c r="B203" s="154" t="s">
        <v>14710</v>
      </c>
      <c r="C203" s="159" t="s">
        <v>219</v>
      </c>
      <c r="D203" s="155">
        <v>42521</v>
      </c>
      <c r="E203" s="154">
        <v>1946</v>
      </c>
      <c r="F203" s="154" t="s">
        <v>14747</v>
      </c>
      <c r="G203" s="156" t="s">
        <v>14780</v>
      </c>
      <c r="H203" s="157">
        <v>0</v>
      </c>
      <c r="I203" s="157">
        <v>80</v>
      </c>
      <c r="J203" s="157">
        <v>80</v>
      </c>
    </row>
    <row r="204" spans="1:10" ht="39.950000000000003" customHeight="1">
      <c r="A204" s="154">
        <v>523</v>
      </c>
      <c r="B204" s="154" t="s">
        <v>14710</v>
      </c>
      <c r="C204" s="159" t="s">
        <v>219</v>
      </c>
      <c r="D204" s="155">
        <v>42521</v>
      </c>
      <c r="E204" s="154">
        <v>1947</v>
      </c>
      <c r="F204" s="154" t="s">
        <v>14747</v>
      </c>
      <c r="G204" s="156" t="s">
        <v>14780</v>
      </c>
      <c r="H204" s="157">
        <v>0</v>
      </c>
      <c r="I204" s="157">
        <v>80</v>
      </c>
      <c r="J204" s="157">
        <v>80</v>
      </c>
    </row>
    <row r="205" spans="1:10" ht="39.950000000000003" customHeight="1">
      <c r="A205" s="154">
        <v>523</v>
      </c>
      <c r="B205" s="154" t="s">
        <v>14710</v>
      </c>
      <c r="C205" s="159" t="s">
        <v>219</v>
      </c>
      <c r="D205" s="155">
        <v>42541</v>
      </c>
      <c r="E205" s="154">
        <v>2305</v>
      </c>
      <c r="F205" s="154" t="s">
        <v>14747</v>
      </c>
      <c r="G205" s="156" t="s">
        <v>14790</v>
      </c>
      <c r="H205" s="157">
        <v>0</v>
      </c>
      <c r="I205" s="157">
        <v>40</v>
      </c>
      <c r="J205" s="157">
        <v>40</v>
      </c>
    </row>
    <row r="206" spans="1:10" ht="39.950000000000003" customHeight="1">
      <c r="A206" s="154">
        <v>523</v>
      </c>
      <c r="B206" s="154" t="s">
        <v>14710</v>
      </c>
      <c r="C206" s="159" t="s">
        <v>219</v>
      </c>
      <c r="D206" s="155">
        <v>42541</v>
      </c>
      <c r="E206" s="154">
        <v>2306</v>
      </c>
      <c r="F206" s="154" t="s">
        <v>14747</v>
      </c>
      <c r="G206" s="156" t="s">
        <v>14790</v>
      </c>
      <c r="H206" s="157">
        <v>0</v>
      </c>
      <c r="I206" s="157">
        <v>40</v>
      </c>
      <c r="J206" s="157">
        <v>40</v>
      </c>
    </row>
    <row r="207" spans="1:10" ht="39.950000000000003" customHeight="1">
      <c r="A207" s="154">
        <v>523</v>
      </c>
      <c r="B207" s="154" t="s">
        <v>14710</v>
      </c>
      <c r="C207" s="159" t="s">
        <v>219</v>
      </c>
      <c r="D207" s="155">
        <v>42541</v>
      </c>
      <c r="E207" s="154">
        <v>2307</v>
      </c>
      <c r="F207" s="154" t="s">
        <v>14747</v>
      </c>
      <c r="G207" s="156" t="s">
        <v>14790</v>
      </c>
      <c r="H207" s="157">
        <v>0</v>
      </c>
      <c r="I207" s="157">
        <v>40</v>
      </c>
      <c r="J207" s="157">
        <v>40</v>
      </c>
    </row>
    <row r="208" spans="1:10" ht="39.950000000000003" customHeight="1">
      <c r="A208" s="154">
        <v>523</v>
      </c>
      <c r="B208" s="154" t="s">
        <v>14710</v>
      </c>
      <c r="C208" s="159" t="s">
        <v>219</v>
      </c>
      <c r="D208" s="155">
        <v>42541</v>
      </c>
      <c r="E208" s="154">
        <v>2308</v>
      </c>
      <c r="F208" s="154" t="s">
        <v>14747</v>
      </c>
      <c r="G208" s="156" t="s">
        <v>14790</v>
      </c>
      <c r="H208" s="157">
        <v>0</v>
      </c>
      <c r="I208" s="157">
        <v>40</v>
      </c>
      <c r="J208" s="157">
        <v>40</v>
      </c>
    </row>
    <row r="209" spans="1:10" ht="39.950000000000003" customHeight="1">
      <c r="A209" s="154">
        <v>523</v>
      </c>
      <c r="B209" s="154" t="s">
        <v>14710</v>
      </c>
      <c r="C209" s="159" t="s">
        <v>219</v>
      </c>
      <c r="D209" s="155">
        <v>42541</v>
      </c>
      <c r="E209" s="154">
        <v>2309</v>
      </c>
      <c r="F209" s="154" t="s">
        <v>14747</v>
      </c>
      <c r="G209" s="156" t="s">
        <v>14790</v>
      </c>
      <c r="H209" s="157">
        <v>0</v>
      </c>
      <c r="I209" s="157">
        <v>40</v>
      </c>
      <c r="J209" s="157">
        <v>40</v>
      </c>
    </row>
    <row r="210" spans="1:10" ht="39.950000000000003" customHeight="1">
      <c r="A210" s="154">
        <v>523</v>
      </c>
      <c r="B210" s="154" t="s">
        <v>14710</v>
      </c>
      <c r="C210" s="159" t="s">
        <v>219</v>
      </c>
      <c r="D210" s="155">
        <v>42541</v>
      </c>
      <c r="E210" s="154">
        <v>2310</v>
      </c>
      <c r="F210" s="154" t="s">
        <v>14747</v>
      </c>
      <c r="G210" s="156" t="s">
        <v>14790</v>
      </c>
      <c r="H210" s="157">
        <v>0</v>
      </c>
      <c r="I210" s="157">
        <v>40</v>
      </c>
      <c r="J210" s="157">
        <v>40</v>
      </c>
    </row>
    <row r="211" spans="1:10" ht="39.950000000000003" customHeight="1">
      <c r="A211" s="154">
        <v>523</v>
      </c>
      <c r="B211" s="154" t="s">
        <v>14710</v>
      </c>
      <c r="C211" s="159" t="s">
        <v>219</v>
      </c>
      <c r="D211" s="155">
        <v>42541</v>
      </c>
      <c r="E211" s="154">
        <v>2311</v>
      </c>
      <c r="F211" s="154" t="s">
        <v>14747</v>
      </c>
      <c r="G211" s="156" t="s">
        <v>14790</v>
      </c>
      <c r="H211" s="157">
        <v>0</v>
      </c>
      <c r="I211" s="157">
        <v>40</v>
      </c>
      <c r="J211" s="157">
        <v>40</v>
      </c>
    </row>
    <row r="212" spans="1:10" ht="39.950000000000003" customHeight="1">
      <c r="A212" s="154">
        <v>523</v>
      </c>
      <c r="B212" s="154" t="s">
        <v>14710</v>
      </c>
      <c r="C212" s="159" t="s">
        <v>219</v>
      </c>
      <c r="D212" s="155">
        <v>42541</v>
      </c>
      <c r="E212" s="154">
        <v>2312</v>
      </c>
      <c r="F212" s="154" t="s">
        <v>14747</v>
      </c>
      <c r="G212" s="156" t="s">
        <v>14790</v>
      </c>
      <c r="H212" s="157">
        <v>0</v>
      </c>
      <c r="I212" s="157">
        <v>40</v>
      </c>
      <c r="J212" s="157">
        <v>40</v>
      </c>
    </row>
    <row r="213" spans="1:10" ht="39.950000000000003" customHeight="1">
      <c r="A213" s="154">
        <v>523</v>
      </c>
      <c r="B213" s="154" t="s">
        <v>14710</v>
      </c>
      <c r="C213" s="159" t="s">
        <v>219</v>
      </c>
      <c r="D213" s="155">
        <v>42541</v>
      </c>
      <c r="E213" s="154">
        <v>2313</v>
      </c>
      <c r="F213" s="154" t="s">
        <v>14747</v>
      </c>
      <c r="G213" s="156" t="s">
        <v>14790</v>
      </c>
      <c r="H213" s="157">
        <v>0</v>
      </c>
      <c r="I213" s="157">
        <v>40</v>
      </c>
      <c r="J213" s="157">
        <v>40</v>
      </c>
    </row>
    <row r="214" spans="1:10" ht="39.950000000000003" customHeight="1">
      <c r="A214" s="154">
        <v>523</v>
      </c>
      <c r="B214" s="154" t="s">
        <v>14710</v>
      </c>
      <c r="C214" s="159" t="s">
        <v>219</v>
      </c>
      <c r="D214" s="155">
        <v>42541</v>
      </c>
      <c r="E214" s="154">
        <v>2314</v>
      </c>
      <c r="F214" s="154" t="s">
        <v>14747</v>
      </c>
      <c r="G214" s="156" t="s">
        <v>14790</v>
      </c>
      <c r="H214" s="157">
        <v>0</v>
      </c>
      <c r="I214" s="157">
        <v>40</v>
      </c>
      <c r="J214" s="157">
        <v>40</v>
      </c>
    </row>
    <row r="215" spans="1:10" ht="39.950000000000003" customHeight="1">
      <c r="A215" s="154">
        <v>523</v>
      </c>
      <c r="B215" s="154" t="s">
        <v>14710</v>
      </c>
      <c r="C215" s="159" t="s">
        <v>219</v>
      </c>
      <c r="D215" s="155">
        <v>42541</v>
      </c>
      <c r="E215" s="154">
        <v>2315</v>
      </c>
      <c r="F215" s="154" t="s">
        <v>14747</v>
      </c>
      <c r="G215" s="156" t="s">
        <v>14790</v>
      </c>
      <c r="H215" s="157">
        <v>0</v>
      </c>
      <c r="I215" s="157">
        <v>40</v>
      </c>
      <c r="J215" s="157">
        <v>40</v>
      </c>
    </row>
    <row r="216" spans="1:10" ht="39.950000000000003" customHeight="1">
      <c r="A216" s="154">
        <v>523</v>
      </c>
      <c r="B216" s="154" t="s">
        <v>14710</v>
      </c>
      <c r="C216" s="159" t="s">
        <v>219</v>
      </c>
      <c r="D216" s="155">
        <v>42541</v>
      </c>
      <c r="E216" s="154">
        <v>2316</v>
      </c>
      <c r="F216" s="154" t="s">
        <v>14747</v>
      </c>
      <c r="G216" s="156" t="s">
        <v>14790</v>
      </c>
      <c r="H216" s="157">
        <v>0</v>
      </c>
      <c r="I216" s="157">
        <v>40</v>
      </c>
      <c r="J216" s="157">
        <v>40</v>
      </c>
    </row>
    <row r="217" spans="1:10" ht="39.950000000000003" customHeight="1">
      <c r="A217" s="154">
        <v>523</v>
      </c>
      <c r="B217" s="154" t="s">
        <v>14710</v>
      </c>
      <c r="C217" s="159" t="s">
        <v>219</v>
      </c>
      <c r="D217" s="155">
        <v>42541</v>
      </c>
      <c r="E217" s="154">
        <v>2317</v>
      </c>
      <c r="F217" s="154" t="s">
        <v>14747</v>
      </c>
      <c r="G217" s="156" t="s">
        <v>14790</v>
      </c>
      <c r="H217" s="157">
        <v>0</v>
      </c>
      <c r="I217" s="157">
        <v>40</v>
      </c>
      <c r="J217" s="157">
        <v>40</v>
      </c>
    </row>
    <row r="218" spans="1:10" ht="39.950000000000003" customHeight="1">
      <c r="A218" s="154">
        <v>523</v>
      </c>
      <c r="B218" s="154" t="s">
        <v>14710</v>
      </c>
      <c r="C218" s="159" t="s">
        <v>219</v>
      </c>
      <c r="D218" s="155">
        <v>42541</v>
      </c>
      <c r="E218" s="154">
        <v>2318</v>
      </c>
      <c r="F218" s="154" t="s">
        <v>14747</v>
      </c>
      <c r="G218" s="156" t="s">
        <v>14790</v>
      </c>
      <c r="H218" s="157">
        <v>0</v>
      </c>
      <c r="I218" s="157">
        <v>40</v>
      </c>
      <c r="J218" s="157">
        <v>40</v>
      </c>
    </row>
    <row r="219" spans="1:10" ht="39.950000000000003" customHeight="1">
      <c r="A219" s="154">
        <v>523</v>
      </c>
      <c r="B219" s="154" t="s">
        <v>14710</v>
      </c>
      <c r="C219" s="159" t="s">
        <v>219</v>
      </c>
      <c r="D219" s="155">
        <v>42541</v>
      </c>
      <c r="E219" s="154">
        <v>2319</v>
      </c>
      <c r="F219" s="154" t="s">
        <v>14747</v>
      </c>
      <c r="G219" s="156" t="s">
        <v>14790</v>
      </c>
      <c r="H219" s="157">
        <v>0</v>
      </c>
      <c r="I219" s="157">
        <v>40</v>
      </c>
      <c r="J219" s="157">
        <v>40</v>
      </c>
    </row>
    <row r="220" spans="1:10" ht="39.950000000000003" customHeight="1">
      <c r="A220" s="154">
        <v>523</v>
      </c>
      <c r="B220" s="154" t="s">
        <v>14710</v>
      </c>
      <c r="C220" s="159" t="s">
        <v>219</v>
      </c>
      <c r="D220" s="155">
        <v>42541</v>
      </c>
      <c r="E220" s="154">
        <v>2320</v>
      </c>
      <c r="F220" s="154" t="s">
        <v>14747</v>
      </c>
      <c r="G220" s="156" t="s">
        <v>14790</v>
      </c>
      <c r="H220" s="157">
        <v>0</v>
      </c>
      <c r="I220" s="157">
        <v>40</v>
      </c>
      <c r="J220" s="157">
        <v>40</v>
      </c>
    </row>
    <row r="221" spans="1:10" ht="39.950000000000003" customHeight="1">
      <c r="A221" s="154">
        <v>574</v>
      </c>
      <c r="B221" s="154" t="s">
        <v>14710</v>
      </c>
      <c r="C221" s="159" t="s">
        <v>14800</v>
      </c>
      <c r="D221" s="155">
        <v>42571</v>
      </c>
      <c r="E221" s="154">
        <v>2909</v>
      </c>
      <c r="F221" s="154" t="s">
        <v>14801</v>
      </c>
      <c r="G221" s="156" t="s">
        <v>14802</v>
      </c>
      <c r="H221" s="157">
        <v>0</v>
      </c>
      <c r="I221" s="157">
        <v>1000000</v>
      </c>
      <c r="J221" s="157">
        <v>1000000</v>
      </c>
    </row>
    <row r="222" spans="1:10" ht="39.950000000000003" customHeight="1">
      <c r="A222" s="154">
        <v>574</v>
      </c>
      <c r="B222" s="154" t="s">
        <v>14710</v>
      </c>
      <c r="C222" s="159" t="s">
        <v>14800</v>
      </c>
      <c r="D222" s="155">
        <v>42614</v>
      </c>
      <c r="E222" s="154">
        <v>3605</v>
      </c>
      <c r="F222" s="154" t="s">
        <v>14890</v>
      </c>
      <c r="G222" s="156" t="s">
        <v>14825</v>
      </c>
      <c r="H222" s="157">
        <v>1656</v>
      </c>
      <c r="I222" s="157">
        <v>0</v>
      </c>
      <c r="J222" s="157">
        <v>1656</v>
      </c>
    </row>
    <row r="223" spans="1:10" ht="39.950000000000003" customHeight="1">
      <c r="A223" s="154">
        <v>576</v>
      </c>
      <c r="B223" s="154" t="s">
        <v>14710</v>
      </c>
      <c r="C223" s="159" t="s">
        <v>14872</v>
      </c>
      <c r="D223" s="155">
        <v>42571</v>
      </c>
      <c r="E223" s="154">
        <v>2909</v>
      </c>
      <c r="F223" s="154" t="s">
        <v>14873</v>
      </c>
      <c r="G223" s="156" t="s">
        <v>14802</v>
      </c>
      <c r="H223" s="157">
        <v>1000000</v>
      </c>
      <c r="I223" s="157">
        <v>0</v>
      </c>
      <c r="J223" s="157">
        <v>1000000</v>
      </c>
    </row>
    <row r="224" spans="1:10" ht="39.950000000000003" customHeight="1">
      <c r="A224" s="154">
        <v>576</v>
      </c>
      <c r="B224" s="154" t="s">
        <v>14710</v>
      </c>
      <c r="C224" s="159" t="s">
        <v>14872</v>
      </c>
      <c r="D224" s="155">
        <v>42571</v>
      </c>
      <c r="E224" s="154">
        <v>2910</v>
      </c>
      <c r="F224" s="154" t="s">
        <v>14873</v>
      </c>
      <c r="G224" s="156" t="s">
        <v>14802</v>
      </c>
      <c r="H224" s="157">
        <v>2000000</v>
      </c>
      <c r="I224" s="157">
        <v>0</v>
      </c>
      <c r="J224" s="157">
        <v>2000000</v>
      </c>
    </row>
    <row r="225" spans="1:10" ht="39.950000000000003" customHeight="1">
      <c r="A225" s="154">
        <v>580</v>
      </c>
      <c r="B225" s="154" t="s">
        <v>14710</v>
      </c>
      <c r="C225" s="159" t="s">
        <v>231</v>
      </c>
      <c r="D225" s="155">
        <v>42426</v>
      </c>
      <c r="E225" s="154">
        <v>576</v>
      </c>
      <c r="F225" s="154" t="s">
        <v>14851</v>
      </c>
      <c r="G225" s="156" t="s">
        <v>14737</v>
      </c>
      <c r="H225" s="157">
        <v>211969.49</v>
      </c>
      <c r="I225" s="157">
        <v>0</v>
      </c>
      <c r="J225" s="157">
        <v>211969.49</v>
      </c>
    </row>
    <row r="226" spans="1:10" ht="39.950000000000003" customHeight="1">
      <c r="A226" s="154">
        <v>582</v>
      </c>
      <c r="B226" s="154" t="s">
        <v>14710</v>
      </c>
      <c r="C226" s="159" t="s">
        <v>233</v>
      </c>
      <c r="D226" s="155">
        <v>42571</v>
      </c>
      <c r="E226" s="154">
        <v>2910</v>
      </c>
      <c r="F226" s="154" t="s">
        <v>14803</v>
      </c>
      <c r="G226" s="156" t="s">
        <v>14802</v>
      </c>
      <c r="H226" s="157">
        <v>0</v>
      </c>
      <c r="I226" s="157">
        <v>2000000</v>
      </c>
      <c r="J226" s="157">
        <v>2000000</v>
      </c>
    </row>
    <row r="227" spans="1:10" ht="39.950000000000003" customHeight="1">
      <c r="A227" s="154">
        <v>582</v>
      </c>
      <c r="B227" s="154" t="s">
        <v>14710</v>
      </c>
      <c r="C227" s="159" t="s">
        <v>233</v>
      </c>
      <c r="D227" s="155">
        <v>42614</v>
      </c>
      <c r="E227" s="154">
        <v>3605</v>
      </c>
      <c r="F227" s="154" t="s">
        <v>14824</v>
      </c>
      <c r="G227" s="156" t="s">
        <v>14825</v>
      </c>
      <c r="H227" s="157">
        <v>0</v>
      </c>
      <c r="I227" s="157">
        <v>1656</v>
      </c>
      <c r="J227" s="157">
        <v>1656</v>
      </c>
    </row>
    <row r="228" spans="1:10" ht="39.950000000000003" customHeight="1">
      <c r="A228" s="154">
        <v>585</v>
      </c>
      <c r="B228" s="154" t="s">
        <v>14710</v>
      </c>
      <c r="C228" s="159" t="s">
        <v>235</v>
      </c>
      <c r="D228" s="155">
        <v>42642</v>
      </c>
      <c r="E228" s="154">
        <v>4027</v>
      </c>
      <c r="F228" s="154" t="s">
        <v>14838</v>
      </c>
      <c r="G228" s="156" t="s">
        <v>14839</v>
      </c>
      <c r="H228" s="157">
        <v>0</v>
      </c>
      <c r="I228" s="157">
        <v>10183187</v>
      </c>
      <c r="J228" s="157">
        <v>10183187</v>
      </c>
    </row>
    <row r="229" spans="1:10" ht="39.950000000000003" customHeight="1">
      <c r="A229" s="154">
        <v>660</v>
      </c>
      <c r="B229" s="154" t="s">
        <v>14710</v>
      </c>
      <c r="C229" s="159" t="s">
        <v>247</v>
      </c>
      <c r="D229" s="155">
        <v>42482</v>
      </c>
      <c r="E229" s="154">
        <v>1362</v>
      </c>
      <c r="F229" s="154" t="s">
        <v>14864</v>
      </c>
      <c r="G229" s="156" t="s">
        <v>14763</v>
      </c>
      <c r="H229" s="157">
        <v>1839.57</v>
      </c>
      <c r="I229" s="157">
        <v>0</v>
      </c>
      <c r="J229" s="157">
        <v>1839.57</v>
      </c>
    </row>
    <row r="230" spans="1:10" ht="39.950000000000003" customHeight="1">
      <c r="A230" s="154">
        <v>660</v>
      </c>
      <c r="B230" s="154" t="s">
        <v>14710</v>
      </c>
      <c r="C230" s="159" t="s">
        <v>247</v>
      </c>
      <c r="D230" s="155">
        <v>42508</v>
      </c>
      <c r="E230" s="154">
        <v>1744</v>
      </c>
      <c r="F230" s="154" t="s">
        <v>14864</v>
      </c>
      <c r="G230" s="156" t="s">
        <v>14778</v>
      </c>
      <c r="H230" s="157">
        <v>71.28</v>
      </c>
      <c r="I230" s="157">
        <v>0</v>
      </c>
      <c r="J230" s="157">
        <v>71.28</v>
      </c>
    </row>
    <row r="231" spans="1:10" ht="39.950000000000003" customHeight="1">
      <c r="A231" s="154">
        <v>867</v>
      </c>
      <c r="B231" s="154" t="s">
        <v>14710</v>
      </c>
      <c r="C231" s="159" t="s">
        <v>264</v>
      </c>
      <c r="D231" s="155">
        <v>42433</v>
      </c>
      <c r="E231" s="154">
        <v>704</v>
      </c>
      <c r="F231" s="154" t="s">
        <v>14748</v>
      </c>
      <c r="G231" s="156" t="s">
        <v>14739</v>
      </c>
      <c r="H231" s="157">
        <v>0</v>
      </c>
      <c r="I231" s="157">
        <v>40</v>
      </c>
      <c r="J231" s="157">
        <v>40</v>
      </c>
    </row>
    <row r="232" spans="1:10" ht="39.950000000000003" customHeight="1">
      <c r="A232" s="154">
        <v>867</v>
      </c>
      <c r="B232" s="154" t="s">
        <v>14710</v>
      </c>
      <c r="C232" s="159" t="s">
        <v>264</v>
      </c>
      <c r="D232" s="155">
        <v>42460</v>
      </c>
      <c r="E232" s="154">
        <v>1115</v>
      </c>
      <c r="F232" s="154" t="s">
        <v>14748</v>
      </c>
      <c r="G232" s="156" t="s">
        <v>14760</v>
      </c>
      <c r="H232" s="157">
        <v>0</v>
      </c>
      <c r="I232" s="157">
        <v>80</v>
      </c>
      <c r="J232" s="157">
        <v>80</v>
      </c>
    </row>
    <row r="233" spans="1:10" ht="39.950000000000003" customHeight="1">
      <c r="A233" s="154">
        <v>867</v>
      </c>
      <c r="B233" s="154" t="s">
        <v>14710</v>
      </c>
      <c r="C233" s="159" t="s">
        <v>264</v>
      </c>
      <c r="D233" s="155">
        <v>42521</v>
      </c>
      <c r="E233" s="154">
        <v>1948</v>
      </c>
      <c r="F233" s="154" t="s">
        <v>14748</v>
      </c>
      <c r="G233" s="156" t="s">
        <v>14780</v>
      </c>
      <c r="H233" s="157">
        <v>0</v>
      </c>
      <c r="I233" s="157">
        <v>80</v>
      </c>
      <c r="J233" s="157">
        <v>80</v>
      </c>
    </row>
    <row r="234" spans="1:10" ht="39.950000000000003" customHeight="1">
      <c r="A234" s="154">
        <v>867</v>
      </c>
      <c r="B234" s="154" t="s">
        <v>14710</v>
      </c>
      <c r="C234" s="159" t="s">
        <v>264</v>
      </c>
      <c r="D234" s="155">
        <v>42541</v>
      </c>
      <c r="E234" s="154">
        <v>2304</v>
      </c>
      <c r="F234" s="154" t="s">
        <v>14748</v>
      </c>
      <c r="G234" s="156" t="s">
        <v>14790</v>
      </c>
      <c r="H234" s="157">
        <v>0</v>
      </c>
      <c r="I234" s="157">
        <v>40</v>
      </c>
      <c r="J234" s="157">
        <v>40</v>
      </c>
    </row>
    <row r="235" spans="1:10" ht="39.950000000000003" customHeight="1">
      <c r="A235" s="154" t="s">
        <v>631</v>
      </c>
      <c r="B235" s="154" t="s">
        <v>14710</v>
      </c>
      <c r="C235" s="159" t="s">
        <v>1319</v>
      </c>
      <c r="D235" s="155">
        <v>42411</v>
      </c>
      <c r="E235" s="154">
        <v>394</v>
      </c>
      <c r="F235" s="154" t="s">
        <v>14729</v>
      </c>
      <c r="G235" s="156" t="s">
        <v>14730</v>
      </c>
      <c r="H235" s="157">
        <v>0</v>
      </c>
      <c r="I235" s="157">
        <v>271441.8</v>
      </c>
      <c r="J235" s="157">
        <v>271441.8</v>
      </c>
    </row>
    <row r="236" spans="1:10" ht="39.950000000000003" customHeight="1">
      <c r="A236" s="154" t="s">
        <v>631</v>
      </c>
      <c r="B236" s="154" t="s">
        <v>14710</v>
      </c>
      <c r="C236" s="159" t="s">
        <v>1319</v>
      </c>
      <c r="D236" s="155">
        <v>42411</v>
      </c>
      <c r="E236" s="154">
        <v>395</v>
      </c>
      <c r="F236" s="154" t="s">
        <v>14729</v>
      </c>
      <c r="G236" s="156" t="s">
        <v>14731</v>
      </c>
      <c r="H236" s="157">
        <v>0</v>
      </c>
      <c r="I236" s="157">
        <v>77887.100000000006</v>
      </c>
      <c r="J236" s="157">
        <v>77887.100000000006</v>
      </c>
    </row>
    <row r="237" spans="1:10" ht="39.950000000000003" customHeight="1">
      <c r="A237" s="154" t="s">
        <v>631</v>
      </c>
      <c r="B237" s="154" t="s">
        <v>14710</v>
      </c>
      <c r="C237" s="159" t="s">
        <v>1319</v>
      </c>
      <c r="D237" s="155">
        <v>42417</v>
      </c>
      <c r="E237" s="154">
        <v>426</v>
      </c>
      <c r="F237" s="154" t="s">
        <v>14733</v>
      </c>
      <c r="G237" s="156" t="s">
        <v>14734</v>
      </c>
      <c r="H237" s="157">
        <v>0</v>
      </c>
      <c r="I237" s="157">
        <v>838.94</v>
      </c>
      <c r="J237" s="157">
        <v>838.94</v>
      </c>
    </row>
    <row r="238" spans="1:10" ht="39.950000000000003" customHeight="1">
      <c r="A238" s="154" t="s">
        <v>631</v>
      </c>
      <c r="B238" s="154" t="s">
        <v>14710</v>
      </c>
      <c r="C238" s="159" t="s">
        <v>1319</v>
      </c>
      <c r="D238" s="155">
        <v>42419</v>
      </c>
      <c r="E238" s="154">
        <v>455</v>
      </c>
      <c r="F238" s="154" t="s">
        <v>14735</v>
      </c>
      <c r="G238" s="156" t="s">
        <v>14736</v>
      </c>
      <c r="H238" s="157">
        <v>0</v>
      </c>
      <c r="I238" s="157">
        <v>23500</v>
      </c>
      <c r="J238" s="157">
        <v>23500</v>
      </c>
    </row>
    <row r="239" spans="1:10" ht="39.950000000000003" customHeight="1">
      <c r="A239" s="154" t="s">
        <v>631</v>
      </c>
      <c r="B239" s="154" t="s">
        <v>14710</v>
      </c>
      <c r="C239" s="159" t="s">
        <v>1319</v>
      </c>
      <c r="D239" s="155">
        <v>42436</v>
      </c>
      <c r="E239" s="154">
        <v>711</v>
      </c>
      <c r="F239" s="154" t="s">
        <v>14749</v>
      </c>
      <c r="G239" s="156" t="s">
        <v>14750</v>
      </c>
      <c r="H239" s="157">
        <v>0</v>
      </c>
      <c r="I239" s="157">
        <v>976592.54</v>
      </c>
      <c r="J239" s="157">
        <v>976592.54</v>
      </c>
    </row>
    <row r="240" spans="1:10" ht="39.950000000000003" customHeight="1">
      <c r="A240" s="154" t="s">
        <v>631</v>
      </c>
      <c r="B240" s="154" t="s">
        <v>14710</v>
      </c>
      <c r="C240" s="159" t="s">
        <v>1319</v>
      </c>
      <c r="D240" s="155">
        <v>42436</v>
      </c>
      <c r="E240" s="154">
        <v>724</v>
      </c>
      <c r="F240" s="154" t="s">
        <v>14733</v>
      </c>
      <c r="G240" s="156" t="s">
        <v>14751</v>
      </c>
      <c r="H240" s="157">
        <v>0</v>
      </c>
      <c r="I240" s="157">
        <v>2299.46</v>
      </c>
      <c r="J240" s="157">
        <v>2299.46</v>
      </c>
    </row>
    <row r="241" spans="1:10" ht="39.950000000000003" customHeight="1">
      <c r="A241" s="154" t="s">
        <v>631</v>
      </c>
      <c r="B241" s="154" t="s">
        <v>14710</v>
      </c>
      <c r="C241" s="159" t="s">
        <v>1319</v>
      </c>
      <c r="D241" s="155">
        <v>42436</v>
      </c>
      <c r="E241" s="154">
        <v>725</v>
      </c>
      <c r="F241" s="154" t="s">
        <v>14733</v>
      </c>
      <c r="G241" s="156" t="s">
        <v>14752</v>
      </c>
      <c r="H241" s="157">
        <v>0</v>
      </c>
      <c r="I241" s="157">
        <v>1345.18</v>
      </c>
      <c r="J241" s="157">
        <v>1345.18</v>
      </c>
    </row>
    <row r="242" spans="1:10" ht="39.950000000000003" customHeight="1">
      <c r="A242" s="154" t="s">
        <v>631</v>
      </c>
      <c r="B242" s="154" t="s">
        <v>14710</v>
      </c>
      <c r="C242" s="159" t="s">
        <v>1319</v>
      </c>
      <c r="D242" s="155">
        <v>42436</v>
      </c>
      <c r="E242" s="154">
        <v>726</v>
      </c>
      <c r="F242" s="154" t="s">
        <v>14733</v>
      </c>
      <c r="G242" s="156" t="s">
        <v>14751</v>
      </c>
      <c r="H242" s="157">
        <v>0</v>
      </c>
      <c r="I242" s="157">
        <v>24652.01</v>
      </c>
      <c r="J242" s="157">
        <v>24652.01</v>
      </c>
    </row>
    <row r="243" spans="1:10" ht="39.950000000000003" customHeight="1">
      <c r="A243" s="154" t="s">
        <v>631</v>
      </c>
      <c r="B243" s="154" t="s">
        <v>14710</v>
      </c>
      <c r="C243" s="159" t="s">
        <v>1319</v>
      </c>
      <c r="D243" s="155">
        <v>42444</v>
      </c>
      <c r="E243" s="154">
        <v>908</v>
      </c>
      <c r="F243" s="154" t="s">
        <v>14858</v>
      </c>
      <c r="G243" s="156" t="s">
        <v>14755</v>
      </c>
      <c r="H243" s="157">
        <v>92193.62</v>
      </c>
      <c r="I243" s="157">
        <v>0</v>
      </c>
      <c r="J243" s="157">
        <v>92193.62</v>
      </c>
    </row>
    <row r="244" spans="1:10" ht="39.950000000000003" customHeight="1">
      <c r="A244" s="154" t="s">
        <v>631</v>
      </c>
      <c r="B244" s="154" t="s">
        <v>14710</v>
      </c>
      <c r="C244" s="159" t="s">
        <v>1319</v>
      </c>
      <c r="D244" s="155">
        <v>42453</v>
      </c>
      <c r="E244" s="154">
        <v>986</v>
      </c>
      <c r="F244" s="154" t="s">
        <v>14757</v>
      </c>
      <c r="G244" s="156" t="s">
        <v>14758</v>
      </c>
      <c r="H244" s="157">
        <v>0</v>
      </c>
      <c r="I244" s="157">
        <v>524656</v>
      </c>
      <c r="J244" s="157">
        <v>524656</v>
      </c>
    </row>
    <row r="245" spans="1:10" ht="39.950000000000003" customHeight="1">
      <c r="A245" s="154" t="s">
        <v>631</v>
      </c>
      <c r="B245" s="154" t="s">
        <v>14710</v>
      </c>
      <c r="C245" s="159" t="s">
        <v>1319</v>
      </c>
      <c r="D245" s="155">
        <v>42464</v>
      </c>
      <c r="E245" s="154">
        <v>1130</v>
      </c>
      <c r="F245" s="154" t="s">
        <v>14757</v>
      </c>
      <c r="G245" s="156" t="s">
        <v>14761</v>
      </c>
      <c r="H245" s="157">
        <v>0</v>
      </c>
      <c r="I245" s="157">
        <v>35000</v>
      </c>
      <c r="J245" s="157">
        <v>35000</v>
      </c>
    </row>
    <row r="246" spans="1:10" ht="39.950000000000003" customHeight="1">
      <c r="A246" s="154" t="s">
        <v>631</v>
      </c>
      <c r="B246" s="154" t="s">
        <v>14710</v>
      </c>
      <c r="C246" s="159" t="s">
        <v>1319</v>
      </c>
      <c r="D246" s="155">
        <v>42481</v>
      </c>
      <c r="E246" s="154">
        <v>1356</v>
      </c>
      <c r="F246" s="154" t="s">
        <v>14733</v>
      </c>
      <c r="G246" s="156" t="s">
        <v>14762</v>
      </c>
      <c r="H246" s="157">
        <v>0</v>
      </c>
      <c r="I246" s="157">
        <v>125.73</v>
      </c>
      <c r="J246" s="157">
        <v>125.73</v>
      </c>
    </row>
    <row r="247" spans="1:10" ht="39.950000000000003" customHeight="1">
      <c r="A247" s="154" t="s">
        <v>631</v>
      </c>
      <c r="B247" s="154" t="s">
        <v>14710</v>
      </c>
      <c r="C247" s="159" t="s">
        <v>1319</v>
      </c>
      <c r="D247" s="155">
        <v>42482</v>
      </c>
      <c r="E247" s="154">
        <v>1362</v>
      </c>
      <c r="F247" s="154" t="s">
        <v>14733</v>
      </c>
      <c r="G247" s="156" t="s">
        <v>14763</v>
      </c>
      <c r="H247" s="157">
        <v>0</v>
      </c>
      <c r="I247" s="157">
        <v>1839.57</v>
      </c>
      <c r="J247" s="157">
        <v>1839.57</v>
      </c>
    </row>
    <row r="248" spans="1:10" ht="39.950000000000003" customHeight="1">
      <c r="A248" s="154" t="s">
        <v>631</v>
      </c>
      <c r="B248" s="154" t="s">
        <v>14710</v>
      </c>
      <c r="C248" s="159" t="s">
        <v>1319</v>
      </c>
      <c r="D248" s="155">
        <v>42494</v>
      </c>
      <c r="E248" s="154">
        <v>1506</v>
      </c>
      <c r="F248" s="154" t="s">
        <v>14729</v>
      </c>
      <c r="G248" s="156" t="s">
        <v>14766</v>
      </c>
      <c r="H248" s="157">
        <v>0</v>
      </c>
      <c r="I248" s="157">
        <v>318834.8</v>
      </c>
      <c r="J248" s="157">
        <v>318834.8</v>
      </c>
    </row>
    <row r="249" spans="1:10" ht="39.950000000000003" customHeight="1">
      <c r="A249" s="154" t="s">
        <v>631</v>
      </c>
      <c r="B249" s="154" t="s">
        <v>14710</v>
      </c>
      <c r="C249" s="159" t="s">
        <v>1319</v>
      </c>
      <c r="D249" s="155">
        <v>42501</v>
      </c>
      <c r="E249" s="154">
        <v>1649</v>
      </c>
      <c r="F249" s="154" t="s">
        <v>14798</v>
      </c>
      <c r="G249" s="156" t="s">
        <v>14772</v>
      </c>
      <c r="H249" s="157">
        <v>45435.99</v>
      </c>
      <c r="I249" s="157">
        <v>0</v>
      </c>
      <c r="J249" s="157">
        <v>45435.99</v>
      </c>
    </row>
    <row r="250" spans="1:10" ht="39.950000000000003" customHeight="1">
      <c r="A250" s="154" t="s">
        <v>631</v>
      </c>
      <c r="B250" s="154" t="s">
        <v>14710</v>
      </c>
      <c r="C250" s="159" t="s">
        <v>1319</v>
      </c>
      <c r="D250" s="155">
        <v>42508</v>
      </c>
      <c r="E250" s="154">
        <v>1744</v>
      </c>
      <c r="F250" s="154" t="s">
        <v>14733</v>
      </c>
      <c r="G250" s="156" t="s">
        <v>14778</v>
      </c>
      <c r="H250" s="157">
        <v>0</v>
      </c>
      <c r="I250" s="157">
        <v>71.28</v>
      </c>
      <c r="J250" s="157">
        <v>71.28</v>
      </c>
    </row>
    <row r="251" spans="1:10" ht="39.950000000000003" customHeight="1">
      <c r="A251" s="154" t="s">
        <v>631</v>
      </c>
      <c r="B251" s="154" t="s">
        <v>14710</v>
      </c>
      <c r="C251" s="159" t="s">
        <v>1319</v>
      </c>
      <c r="D251" s="155">
        <v>42520</v>
      </c>
      <c r="E251" s="154">
        <v>1867</v>
      </c>
      <c r="F251" s="154" t="s">
        <v>14733</v>
      </c>
      <c r="G251" s="156" t="s">
        <v>14779</v>
      </c>
      <c r="H251" s="157">
        <v>0</v>
      </c>
      <c r="I251" s="157">
        <v>221.67</v>
      </c>
      <c r="J251" s="157">
        <v>221.67</v>
      </c>
    </row>
    <row r="252" spans="1:10" ht="39.950000000000003" customHeight="1">
      <c r="A252" s="154" t="s">
        <v>631</v>
      </c>
      <c r="B252" s="154" t="s">
        <v>14710</v>
      </c>
      <c r="C252" s="159" t="s">
        <v>1319</v>
      </c>
      <c r="D252" s="155">
        <v>42535</v>
      </c>
      <c r="E252" s="154">
        <v>2148</v>
      </c>
      <c r="F252" s="154" t="s">
        <v>14749</v>
      </c>
      <c r="G252" s="156" t="s">
        <v>14789</v>
      </c>
      <c r="H252" s="157">
        <v>0</v>
      </c>
      <c r="I252" s="157">
        <v>16364.46</v>
      </c>
      <c r="J252" s="157">
        <v>16364.46</v>
      </c>
    </row>
    <row r="253" spans="1:10" ht="39.950000000000003" customHeight="1">
      <c r="A253" s="154" t="s">
        <v>631</v>
      </c>
      <c r="B253" s="154" t="s">
        <v>14710</v>
      </c>
      <c r="C253" s="159" t="s">
        <v>1319</v>
      </c>
      <c r="D253" s="155">
        <v>42544</v>
      </c>
      <c r="E253" s="154">
        <v>2435</v>
      </c>
      <c r="F253" s="154" t="s">
        <v>14792</v>
      </c>
      <c r="G253" s="156" t="s">
        <v>14793</v>
      </c>
      <c r="H253" s="157">
        <v>0</v>
      </c>
      <c r="I253" s="157">
        <v>2459169</v>
      </c>
      <c r="J253" s="157">
        <v>2459169</v>
      </c>
    </row>
    <row r="254" spans="1:10" ht="39.950000000000003" customHeight="1">
      <c r="A254" s="154" t="s">
        <v>631</v>
      </c>
      <c r="B254" s="154" t="s">
        <v>14710</v>
      </c>
      <c r="C254" s="159" t="s">
        <v>1319</v>
      </c>
      <c r="D254" s="155">
        <v>42558</v>
      </c>
      <c r="E254" s="154">
        <v>2700</v>
      </c>
      <c r="F254" s="154" t="s">
        <v>14733</v>
      </c>
      <c r="G254" s="156" t="s">
        <v>14794</v>
      </c>
      <c r="H254" s="157">
        <v>0</v>
      </c>
      <c r="I254" s="157">
        <v>1462.32</v>
      </c>
      <c r="J254" s="157">
        <v>1462.32</v>
      </c>
    </row>
    <row r="255" spans="1:10" ht="39.950000000000003" customHeight="1">
      <c r="A255" s="154" t="s">
        <v>631</v>
      </c>
      <c r="B255" s="154" t="s">
        <v>14710</v>
      </c>
      <c r="C255" s="159" t="s">
        <v>1319</v>
      </c>
      <c r="D255" s="155">
        <v>42559</v>
      </c>
      <c r="E255" s="154">
        <v>2719</v>
      </c>
      <c r="F255" s="154" t="s">
        <v>14792</v>
      </c>
      <c r="G255" s="156" t="s">
        <v>14797</v>
      </c>
      <c r="H255" s="157">
        <v>0</v>
      </c>
      <c r="I255" s="157">
        <v>639346</v>
      </c>
      <c r="J255" s="157">
        <v>639346</v>
      </c>
    </row>
    <row r="256" spans="1:10" ht="39.950000000000003" customHeight="1">
      <c r="A256" s="154" t="s">
        <v>631</v>
      </c>
      <c r="B256" s="154" t="s">
        <v>14710</v>
      </c>
      <c r="C256" s="159" t="s">
        <v>1319</v>
      </c>
      <c r="D256" s="155">
        <v>42564</v>
      </c>
      <c r="E256" s="154">
        <v>2790</v>
      </c>
      <c r="F256" s="154" t="s">
        <v>14798</v>
      </c>
      <c r="G256" s="156" t="s">
        <v>14799</v>
      </c>
      <c r="H256" s="157">
        <v>0</v>
      </c>
      <c r="I256" s="157">
        <v>26600</v>
      </c>
      <c r="J256" s="157">
        <v>26600</v>
      </c>
    </row>
    <row r="257" spans="1:10" ht="39.950000000000003" customHeight="1">
      <c r="A257" s="154" t="s">
        <v>631</v>
      </c>
      <c r="B257" s="154" t="s">
        <v>14710</v>
      </c>
      <c r="C257" s="159" t="s">
        <v>1319</v>
      </c>
      <c r="D257" s="155">
        <v>42571</v>
      </c>
      <c r="E257" s="154">
        <v>2911</v>
      </c>
      <c r="F257" s="154" t="s">
        <v>14749</v>
      </c>
      <c r="G257" s="156" t="s">
        <v>14804</v>
      </c>
      <c r="H257" s="157">
        <v>0</v>
      </c>
      <c r="I257" s="157">
        <v>155727.34</v>
      </c>
      <c r="J257" s="157">
        <v>155727.34</v>
      </c>
    </row>
    <row r="258" spans="1:10" ht="39.950000000000003" customHeight="1">
      <c r="A258" s="154" t="s">
        <v>631</v>
      </c>
      <c r="B258" s="154" t="s">
        <v>14710</v>
      </c>
      <c r="C258" s="159" t="s">
        <v>1319</v>
      </c>
      <c r="D258" s="155">
        <v>42573</v>
      </c>
      <c r="E258" s="154">
        <v>2954</v>
      </c>
      <c r="F258" s="154" t="s">
        <v>14735</v>
      </c>
      <c r="G258" s="156" t="s">
        <v>14805</v>
      </c>
      <c r="H258" s="157">
        <v>0</v>
      </c>
      <c r="I258" s="157">
        <v>692312</v>
      </c>
      <c r="J258" s="157">
        <v>692312</v>
      </c>
    </row>
    <row r="259" spans="1:10" ht="39.950000000000003" customHeight="1">
      <c r="A259" s="154" t="s">
        <v>631</v>
      </c>
      <c r="B259" s="154" t="s">
        <v>14710</v>
      </c>
      <c r="C259" s="159" t="s">
        <v>1319</v>
      </c>
      <c r="D259" s="155">
        <v>42577</v>
      </c>
      <c r="E259" s="154">
        <v>3000</v>
      </c>
      <c r="F259" s="154" t="s">
        <v>14874</v>
      </c>
      <c r="G259" s="156" t="s">
        <v>14806</v>
      </c>
      <c r="H259" s="157">
        <v>4024.8</v>
      </c>
      <c r="I259" s="157">
        <v>0</v>
      </c>
      <c r="J259" s="157">
        <v>4024.8</v>
      </c>
    </row>
    <row r="260" spans="1:10" ht="39.950000000000003" customHeight="1">
      <c r="A260" s="154" t="s">
        <v>631</v>
      </c>
      <c r="B260" s="154" t="s">
        <v>14710</v>
      </c>
      <c r="C260" s="159" t="s">
        <v>1319</v>
      </c>
      <c r="D260" s="155">
        <v>42597</v>
      </c>
      <c r="E260" s="154">
        <v>3279</v>
      </c>
      <c r="F260" s="154" t="s">
        <v>14809</v>
      </c>
      <c r="G260" s="156" t="s">
        <v>14810</v>
      </c>
      <c r="H260" s="157">
        <v>0</v>
      </c>
      <c r="I260" s="157">
        <v>6101231.5700000003</v>
      </c>
      <c r="J260" s="157">
        <v>6101231.5700000003</v>
      </c>
    </row>
    <row r="261" spans="1:10" ht="39.950000000000003" customHeight="1">
      <c r="A261" s="154" t="s">
        <v>631</v>
      </c>
      <c r="B261" s="154" t="s">
        <v>14710</v>
      </c>
      <c r="C261" s="159" t="s">
        <v>1319</v>
      </c>
      <c r="D261" s="155">
        <v>42598</v>
      </c>
      <c r="E261" s="154">
        <v>3322</v>
      </c>
      <c r="F261" s="154" t="s">
        <v>14811</v>
      </c>
      <c r="G261" s="156" t="s">
        <v>14812</v>
      </c>
      <c r="H261" s="157">
        <v>0</v>
      </c>
      <c r="I261" s="157">
        <v>150000</v>
      </c>
      <c r="J261" s="157">
        <v>150000</v>
      </c>
    </row>
    <row r="262" spans="1:10" ht="39.950000000000003" customHeight="1">
      <c r="A262" s="154" t="s">
        <v>631</v>
      </c>
      <c r="B262" s="154" t="s">
        <v>14710</v>
      </c>
      <c r="C262" s="159" t="s">
        <v>1319</v>
      </c>
      <c r="D262" s="155">
        <v>42614</v>
      </c>
      <c r="E262" s="154">
        <v>3582</v>
      </c>
      <c r="F262" s="154" t="s">
        <v>14733</v>
      </c>
      <c r="G262" s="156" t="s">
        <v>14822</v>
      </c>
      <c r="H262" s="157">
        <v>0</v>
      </c>
      <c r="I262" s="157">
        <v>54</v>
      </c>
      <c r="J262" s="157">
        <v>54</v>
      </c>
    </row>
    <row r="263" spans="1:10" ht="39.950000000000003" customHeight="1">
      <c r="A263" s="154" t="s">
        <v>631</v>
      </c>
      <c r="B263" s="154" t="s">
        <v>14710</v>
      </c>
      <c r="C263" s="159" t="s">
        <v>1319</v>
      </c>
      <c r="D263" s="155">
        <v>42625</v>
      </c>
      <c r="E263" s="154">
        <v>3715</v>
      </c>
      <c r="F263" s="154" t="s">
        <v>14729</v>
      </c>
      <c r="G263" s="156" t="s">
        <v>14826</v>
      </c>
      <c r="H263" s="157">
        <v>0</v>
      </c>
      <c r="I263" s="157">
        <v>375228.8</v>
      </c>
      <c r="J263" s="157">
        <v>375228.8</v>
      </c>
    </row>
    <row r="264" spans="1:10" ht="39.950000000000003" customHeight="1">
      <c r="A264" s="154" t="s">
        <v>631</v>
      </c>
      <c r="B264" s="154" t="s">
        <v>14710</v>
      </c>
      <c r="C264" s="159" t="s">
        <v>1319</v>
      </c>
      <c r="D264" s="155">
        <v>42632</v>
      </c>
      <c r="E264" s="154">
        <v>3843</v>
      </c>
      <c r="F264" s="154" t="s">
        <v>14792</v>
      </c>
      <c r="G264" s="156" t="s">
        <v>14828</v>
      </c>
      <c r="H264" s="157">
        <v>0</v>
      </c>
      <c r="I264" s="157">
        <v>187439</v>
      </c>
      <c r="J264" s="157">
        <v>187439</v>
      </c>
    </row>
    <row r="265" spans="1:10" ht="39.950000000000003" customHeight="1">
      <c r="A265" s="154" t="s">
        <v>631</v>
      </c>
      <c r="B265" s="154" t="s">
        <v>14710</v>
      </c>
      <c r="C265" s="159" t="s">
        <v>1319</v>
      </c>
      <c r="D265" s="155">
        <v>42634</v>
      </c>
      <c r="E265" s="154">
        <v>3877</v>
      </c>
      <c r="F265" s="154" t="s">
        <v>14792</v>
      </c>
      <c r="G265" s="156" t="s">
        <v>14831</v>
      </c>
      <c r="H265" s="157">
        <v>0</v>
      </c>
      <c r="I265" s="157">
        <v>219763</v>
      </c>
      <c r="J265" s="157">
        <v>219763</v>
      </c>
    </row>
    <row r="266" spans="1:10" ht="39.950000000000003" customHeight="1">
      <c r="A266" s="154" t="s">
        <v>631</v>
      </c>
      <c r="B266" s="154" t="s">
        <v>14710</v>
      </c>
      <c r="C266" s="159" t="s">
        <v>1319</v>
      </c>
      <c r="D266" s="155">
        <v>42640</v>
      </c>
      <c r="E266" s="154">
        <v>3980</v>
      </c>
      <c r="F266" s="154" t="s">
        <v>14733</v>
      </c>
      <c r="G266" s="156" t="s">
        <v>14837</v>
      </c>
      <c r="H266" s="157">
        <v>0</v>
      </c>
      <c r="I266" s="157">
        <v>2074.7600000000002</v>
      </c>
      <c r="J266" s="157">
        <v>2074.7600000000002</v>
      </c>
    </row>
    <row r="267" spans="1:10" ht="39.950000000000003" customHeight="1">
      <c r="A267" s="154" t="s">
        <v>631</v>
      </c>
      <c r="B267" s="154" t="s">
        <v>14710</v>
      </c>
      <c r="C267" s="159" t="s">
        <v>1319</v>
      </c>
      <c r="D267" s="155">
        <v>42642</v>
      </c>
      <c r="E267" s="154">
        <v>4045</v>
      </c>
      <c r="F267" s="154" t="s">
        <v>14840</v>
      </c>
      <c r="G267" s="156" t="s">
        <v>14841</v>
      </c>
      <c r="H267" s="157">
        <v>0</v>
      </c>
      <c r="I267" s="157">
        <v>665000</v>
      </c>
      <c r="J267" s="157">
        <v>665000</v>
      </c>
    </row>
    <row r="268" spans="1:10" ht="39.950000000000003" customHeight="1">
      <c r="A268" s="154" t="s">
        <v>633</v>
      </c>
      <c r="B268" s="154" t="s">
        <v>14720</v>
      </c>
      <c r="C268" s="159" t="s">
        <v>1319</v>
      </c>
      <c r="D268" s="155">
        <v>42384</v>
      </c>
      <c r="E268" s="154">
        <v>15</v>
      </c>
      <c r="F268" s="154" t="s">
        <v>14721</v>
      </c>
      <c r="G268" s="156" t="s">
        <v>14712</v>
      </c>
      <c r="H268" s="157">
        <v>1308125.3700000001</v>
      </c>
      <c r="I268" s="157">
        <v>0</v>
      </c>
      <c r="J268" s="157">
        <v>1308125.3700000001</v>
      </c>
    </row>
    <row r="269" spans="1:10" ht="39.950000000000003" customHeight="1">
      <c r="A269" s="154" t="s">
        <v>633</v>
      </c>
      <c r="B269" s="154" t="s">
        <v>14720</v>
      </c>
      <c r="C269" s="159" t="s">
        <v>1319</v>
      </c>
      <c r="D269" s="155">
        <v>42388</v>
      </c>
      <c r="E269" s="154">
        <v>53</v>
      </c>
      <c r="F269" s="154" t="s">
        <v>14721</v>
      </c>
      <c r="G269" s="156" t="s">
        <v>14842</v>
      </c>
      <c r="H269" s="157">
        <v>2144833</v>
      </c>
      <c r="I269" s="157">
        <v>0</v>
      </c>
      <c r="J269" s="157">
        <v>2144833</v>
      </c>
    </row>
    <row r="270" spans="1:10" ht="39.950000000000003" customHeight="1">
      <c r="A270" s="154" t="s">
        <v>633</v>
      </c>
      <c r="B270" s="154" t="s">
        <v>14720</v>
      </c>
      <c r="C270" s="159" t="s">
        <v>1319</v>
      </c>
      <c r="D270" s="155">
        <v>42388</v>
      </c>
      <c r="E270" s="154">
        <v>54</v>
      </c>
      <c r="F270" s="154" t="s">
        <v>14721</v>
      </c>
      <c r="G270" s="156" t="s">
        <v>14715</v>
      </c>
      <c r="H270" s="157">
        <v>394199.91</v>
      </c>
      <c r="I270" s="157">
        <v>0</v>
      </c>
      <c r="J270" s="157">
        <v>394199.91</v>
      </c>
    </row>
    <row r="271" spans="1:10" ht="39.950000000000003" customHeight="1">
      <c r="A271" s="154" t="s">
        <v>633</v>
      </c>
      <c r="B271" s="154" t="s">
        <v>14720</v>
      </c>
      <c r="C271" s="159" t="s">
        <v>1319</v>
      </c>
      <c r="D271" s="155">
        <v>42388</v>
      </c>
      <c r="E271" s="154">
        <v>55</v>
      </c>
      <c r="F271" s="154" t="s">
        <v>14721</v>
      </c>
      <c r="G271" s="156" t="s">
        <v>14717</v>
      </c>
      <c r="H271" s="157">
        <v>124839.3</v>
      </c>
      <c r="I271" s="157">
        <v>0</v>
      </c>
      <c r="J271" s="157">
        <v>124839.3</v>
      </c>
    </row>
    <row r="272" spans="1:10" ht="39.950000000000003" customHeight="1">
      <c r="A272" s="154" t="s">
        <v>633</v>
      </c>
      <c r="B272" s="154" t="s">
        <v>14720</v>
      </c>
      <c r="C272" s="159" t="s">
        <v>1319</v>
      </c>
      <c r="D272" s="155">
        <v>42388</v>
      </c>
      <c r="E272" s="154">
        <v>56</v>
      </c>
      <c r="F272" s="154" t="s">
        <v>14721</v>
      </c>
      <c r="G272" s="156" t="s">
        <v>14719</v>
      </c>
      <c r="H272" s="157">
        <v>2208.16</v>
      </c>
      <c r="I272" s="157">
        <v>0</v>
      </c>
      <c r="J272" s="157">
        <v>2208.16</v>
      </c>
    </row>
    <row r="273" spans="1:10" ht="39.950000000000003" customHeight="1">
      <c r="A273" s="154" t="s">
        <v>633</v>
      </c>
      <c r="B273" s="154" t="s">
        <v>14720</v>
      </c>
      <c r="C273" s="159" t="s">
        <v>1319</v>
      </c>
      <c r="D273" s="155">
        <v>42395</v>
      </c>
      <c r="E273" s="154">
        <v>96</v>
      </c>
      <c r="F273" s="154" t="s">
        <v>14721</v>
      </c>
      <c r="G273" s="156" t="s">
        <v>14722</v>
      </c>
      <c r="H273" s="157">
        <v>0</v>
      </c>
      <c r="I273" s="157">
        <v>39606.92</v>
      </c>
      <c r="J273" s="157">
        <v>39606.92</v>
      </c>
    </row>
    <row r="274" spans="1:10" ht="39.950000000000003" customHeight="1">
      <c r="A274" s="154" t="s">
        <v>633</v>
      </c>
      <c r="B274" s="154" t="s">
        <v>14720</v>
      </c>
      <c r="C274" s="159" t="s">
        <v>1319</v>
      </c>
      <c r="D274" s="155">
        <v>42405</v>
      </c>
      <c r="E274" s="154">
        <v>380</v>
      </c>
      <c r="F274" s="154" t="s">
        <v>14721</v>
      </c>
      <c r="G274" s="156" t="s">
        <v>14725</v>
      </c>
      <c r="H274" s="157">
        <v>1288689.26</v>
      </c>
      <c r="I274" s="157">
        <v>0</v>
      </c>
      <c r="J274" s="157">
        <v>1288689.26</v>
      </c>
    </row>
    <row r="275" spans="1:10" ht="39.950000000000003" customHeight="1">
      <c r="A275" s="154" t="s">
        <v>633</v>
      </c>
      <c r="B275" s="154" t="s">
        <v>14720</v>
      </c>
      <c r="C275" s="159" t="s">
        <v>1319</v>
      </c>
      <c r="D275" s="155">
        <v>42412</v>
      </c>
      <c r="E275" s="154">
        <v>400</v>
      </c>
      <c r="F275" s="154" t="s">
        <v>14721</v>
      </c>
      <c r="G275" s="156" t="s">
        <v>14732</v>
      </c>
      <c r="H275" s="157">
        <v>0</v>
      </c>
      <c r="I275" s="157">
        <v>3754.3</v>
      </c>
      <c r="J275" s="157">
        <v>3754.3</v>
      </c>
    </row>
    <row r="276" spans="1:10" ht="39.950000000000003" customHeight="1">
      <c r="A276" s="154" t="s">
        <v>633</v>
      </c>
      <c r="B276" s="154" t="s">
        <v>14720</v>
      </c>
      <c r="C276" s="159" t="s">
        <v>1319</v>
      </c>
      <c r="D276" s="155">
        <v>42426</v>
      </c>
      <c r="E276" s="154">
        <v>576</v>
      </c>
      <c r="F276" s="154" t="s">
        <v>14721</v>
      </c>
      <c r="G276" s="156" t="s">
        <v>14737</v>
      </c>
      <c r="H276" s="157">
        <v>0</v>
      </c>
      <c r="I276" s="157">
        <v>211969.49</v>
      </c>
      <c r="J276" s="157">
        <v>211969.49</v>
      </c>
    </row>
    <row r="277" spans="1:10" ht="39.950000000000003" customHeight="1">
      <c r="A277" s="154" t="s">
        <v>633</v>
      </c>
      <c r="B277" s="154" t="s">
        <v>14720</v>
      </c>
      <c r="C277" s="159" t="s">
        <v>1319</v>
      </c>
      <c r="D277" s="155">
        <v>42432</v>
      </c>
      <c r="E277" s="154">
        <v>631</v>
      </c>
      <c r="F277" s="154" t="s">
        <v>14721</v>
      </c>
      <c r="G277" s="156" t="s">
        <v>14852</v>
      </c>
      <c r="H277" s="157">
        <v>21836</v>
      </c>
      <c r="I277" s="157">
        <v>0</v>
      </c>
      <c r="J277" s="157">
        <v>21836</v>
      </c>
    </row>
    <row r="278" spans="1:10" ht="39.950000000000003" customHeight="1">
      <c r="A278" s="154" t="s">
        <v>633</v>
      </c>
      <c r="B278" s="154" t="s">
        <v>14720</v>
      </c>
      <c r="C278" s="159" t="s">
        <v>1319</v>
      </c>
      <c r="D278" s="155">
        <v>42433</v>
      </c>
      <c r="E278" s="154">
        <v>662</v>
      </c>
      <c r="F278" s="154" t="s">
        <v>14721</v>
      </c>
      <c r="G278" s="156" t="s">
        <v>14739</v>
      </c>
      <c r="H278" s="157">
        <v>40</v>
      </c>
      <c r="I278" s="157">
        <v>0</v>
      </c>
      <c r="J278" s="157">
        <v>40</v>
      </c>
    </row>
    <row r="279" spans="1:10" ht="39.950000000000003" customHeight="1">
      <c r="A279" s="154" t="s">
        <v>633</v>
      </c>
      <c r="B279" s="154" t="s">
        <v>14720</v>
      </c>
      <c r="C279" s="159" t="s">
        <v>1319</v>
      </c>
      <c r="D279" s="155">
        <v>42433</v>
      </c>
      <c r="E279" s="154">
        <v>665</v>
      </c>
      <c r="F279" s="154" t="s">
        <v>14721</v>
      </c>
      <c r="G279" s="156" t="s">
        <v>14739</v>
      </c>
      <c r="H279" s="157">
        <v>40</v>
      </c>
      <c r="I279" s="157">
        <v>0</v>
      </c>
      <c r="J279" s="157">
        <v>40</v>
      </c>
    </row>
    <row r="280" spans="1:10" ht="39.950000000000003" customHeight="1">
      <c r="A280" s="154" t="s">
        <v>633</v>
      </c>
      <c r="B280" s="154" t="s">
        <v>14720</v>
      </c>
      <c r="C280" s="159" t="s">
        <v>1319</v>
      </c>
      <c r="D280" s="155">
        <v>42433</v>
      </c>
      <c r="E280" s="154">
        <v>666</v>
      </c>
      <c r="F280" s="154" t="s">
        <v>14721</v>
      </c>
      <c r="G280" s="156" t="s">
        <v>14739</v>
      </c>
      <c r="H280" s="157">
        <v>40</v>
      </c>
      <c r="I280" s="157">
        <v>0</v>
      </c>
      <c r="J280" s="157">
        <v>40</v>
      </c>
    </row>
    <row r="281" spans="1:10" ht="39.950000000000003" customHeight="1">
      <c r="A281" s="154" t="s">
        <v>633</v>
      </c>
      <c r="B281" s="154" t="s">
        <v>14720</v>
      </c>
      <c r="C281" s="159" t="s">
        <v>1319</v>
      </c>
      <c r="D281" s="155">
        <v>42433</v>
      </c>
      <c r="E281" s="154">
        <v>667</v>
      </c>
      <c r="F281" s="154" t="s">
        <v>14721</v>
      </c>
      <c r="G281" s="156" t="s">
        <v>14739</v>
      </c>
      <c r="H281" s="157">
        <v>40</v>
      </c>
      <c r="I281" s="157">
        <v>0</v>
      </c>
      <c r="J281" s="157">
        <v>40</v>
      </c>
    </row>
    <row r="282" spans="1:10" ht="39.950000000000003" customHeight="1">
      <c r="A282" s="154" t="s">
        <v>633</v>
      </c>
      <c r="B282" s="154" t="s">
        <v>14720</v>
      </c>
      <c r="C282" s="159" t="s">
        <v>1319</v>
      </c>
      <c r="D282" s="155">
        <v>42433</v>
      </c>
      <c r="E282" s="154">
        <v>668</v>
      </c>
      <c r="F282" s="154" t="s">
        <v>14721</v>
      </c>
      <c r="G282" s="156" t="s">
        <v>14739</v>
      </c>
      <c r="H282" s="157">
        <v>40</v>
      </c>
      <c r="I282" s="157">
        <v>0</v>
      </c>
      <c r="J282" s="157">
        <v>40</v>
      </c>
    </row>
    <row r="283" spans="1:10" ht="39.950000000000003" customHeight="1">
      <c r="A283" s="154" t="s">
        <v>633</v>
      </c>
      <c r="B283" s="154" t="s">
        <v>14720</v>
      </c>
      <c r="C283" s="159" t="s">
        <v>1319</v>
      </c>
      <c r="D283" s="155">
        <v>42433</v>
      </c>
      <c r="E283" s="154">
        <v>669</v>
      </c>
      <c r="F283" s="154" t="s">
        <v>14721</v>
      </c>
      <c r="G283" s="156" t="s">
        <v>14739</v>
      </c>
      <c r="H283" s="157">
        <v>40</v>
      </c>
      <c r="I283" s="157">
        <v>0</v>
      </c>
      <c r="J283" s="157">
        <v>40</v>
      </c>
    </row>
    <row r="284" spans="1:10" ht="39.950000000000003" customHeight="1">
      <c r="A284" s="154" t="s">
        <v>633</v>
      </c>
      <c r="B284" s="154" t="s">
        <v>14720</v>
      </c>
      <c r="C284" s="159" t="s">
        <v>1319</v>
      </c>
      <c r="D284" s="155">
        <v>42433</v>
      </c>
      <c r="E284" s="154">
        <v>670</v>
      </c>
      <c r="F284" s="154" t="s">
        <v>14721</v>
      </c>
      <c r="G284" s="156" t="s">
        <v>14739</v>
      </c>
      <c r="H284" s="157">
        <v>40</v>
      </c>
      <c r="I284" s="157">
        <v>0</v>
      </c>
      <c r="J284" s="157">
        <v>40</v>
      </c>
    </row>
    <row r="285" spans="1:10" ht="39.950000000000003" customHeight="1">
      <c r="A285" s="154" t="s">
        <v>633</v>
      </c>
      <c r="B285" s="154" t="s">
        <v>14720</v>
      </c>
      <c r="C285" s="159" t="s">
        <v>1319</v>
      </c>
      <c r="D285" s="155">
        <v>42433</v>
      </c>
      <c r="E285" s="154">
        <v>671</v>
      </c>
      <c r="F285" s="154" t="s">
        <v>14721</v>
      </c>
      <c r="G285" s="156" t="s">
        <v>14739</v>
      </c>
      <c r="H285" s="157">
        <v>40</v>
      </c>
      <c r="I285" s="157">
        <v>0</v>
      </c>
      <c r="J285" s="157">
        <v>40</v>
      </c>
    </row>
    <row r="286" spans="1:10" ht="39.950000000000003" customHeight="1">
      <c r="A286" s="154" t="s">
        <v>633</v>
      </c>
      <c r="B286" s="154" t="s">
        <v>14720</v>
      </c>
      <c r="C286" s="159" t="s">
        <v>1319</v>
      </c>
      <c r="D286" s="155">
        <v>42433</v>
      </c>
      <c r="E286" s="154">
        <v>672</v>
      </c>
      <c r="F286" s="154" t="s">
        <v>14721</v>
      </c>
      <c r="G286" s="156" t="s">
        <v>14739</v>
      </c>
      <c r="H286" s="157">
        <v>40</v>
      </c>
      <c r="I286" s="157">
        <v>0</v>
      </c>
      <c r="J286" s="157">
        <v>40</v>
      </c>
    </row>
    <row r="287" spans="1:10" ht="39.950000000000003" customHeight="1">
      <c r="A287" s="154" t="s">
        <v>633</v>
      </c>
      <c r="B287" s="154" t="s">
        <v>14720</v>
      </c>
      <c r="C287" s="159" t="s">
        <v>1319</v>
      </c>
      <c r="D287" s="155">
        <v>42433</v>
      </c>
      <c r="E287" s="154">
        <v>673</v>
      </c>
      <c r="F287" s="154" t="s">
        <v>14721</v>
      </c>
      <c r="G287" s="156" t="s">
        <v>14739</v>
      </c>
      <c r="H287" s="157">
        <v>40</v>
      </c>
      <c r="I287" s="157">
        <v>0</v>
      </c>
      <c r="J287" s="157">
        <v>40</v>
      </c>
    </row>
    <row r="288" spans="1:10" ht="39.950000000000003" customHeight="1">
      <c r="A288" s="154" t="s">
        <v>633</v>
      </c>
      <c r="B288" s="154" t="s">
        <v>14720</v>
      </c>
      <c r="C288" s="159" t="s">
        <v>1319</v>
      </c>
      <c r="D288" s="155">
        <v>42433</v>
      </c>
      <c r="E288" s="154">
        <v>674</v>
      </c>
      <c r="F288" s="154" t="s">
        <v>14721</v>
      </c>
      <c r="G288" s="156" t="s">
        <v>14739</v>
      </c>
      <c r="H288" s="157">
        <v>40</v>
      </c>
      <c r="I288" s="157">
        <v>0</v>
      </c>
      <c r="J288" s="157">
        <v>40</v>
      </c>
    </row>
    <row r="289" spans="1:10" ht="39.950000000000003" customHeight="1">
      <c r="A289" s="154" t="s">
        <v>633</v>
      </c>
      <c r="B289" s="154" t="s">
        <v>14720</v>
      </c>
      <c r="C289" s="159" t="s">
        <v>1319</v>
      </c>
      <c r="D289" s="155">
        <v>42433</v>
      </c>
      <c r="E289" s="154">
        <v>675</v>
      </c>
      <c r="F289" s="154" t="s">
        <v>14721</v>
      </c>
      <c r="G289" s="156" t="s">
        <v>14739</v>
      </c>
      <c r="H289" s="157">
        <v>40</v>
      </c>
      <c r="I289" s="157">
        <v>0</v>
      </c>
      <c r="J289" s="157">
        <v>40</v>
      </c>
    </row>
    <row r="290" spans="1:10" ht="39.950000000000003" customHeight="1">
      <c r="A290" s="154" t="s">
        <v>633</v>
      </c>
      <c r="B290" s="154" t="s">
        <v>14720</v>
      </c>
      <c r="C290" s="159" t="s">
        <v>1319</v>
      </c>
      <c r="D290" s="155">
        <v>42433</v>
      </c>
      <c r="E290" s="154">
        <v>676</v>
      </c>
      <c r="F290" s="154" t="s">
        <v>14721</v>
      </c>
      <c r="G290" s="156" t="s">
        <v>14739</v>
      </c>
      <c r="H290" s="157">
        <v>40</v>
      </c>
      <c r="I290" s="157">
        <v>0</v>
      </c>
      <c r="J290" s="157">
        <v>40</v>
      </c>
    </row>
    <row r="291" spans="1:10" ht="39.950000000000003" customHeight="1">
      <c r="A291" s="154" t="s">
        <v>633</v>
      </c>
      <c r="B291" s="154" t="s">
        <v>14720</v>
      </c>
      <c r="C291" s="159" t="s">
        <v>1319</v>
      </c>
      <c r="D291" s="155">
        <v>42433</v>
      </c>
      <c r="E291" s="154">
        <v>677</v>
      </c>
      <c r="F291" s="154" t="s">
        <v>14721</v>
      </c>
      <c r="G291" s="156" t="s">
        <v>14739</v>
      </c>
      <c r="H291" s="157">
        <v>40</v>
      </c>
      <c r="I291" s="157">
        <v>0</v>
      </c>
      <c r="J291" s="157">
        <v>40</v>
      </c>
    </row>
    <row r="292" spans="1:10" ht="39.950000000000003" customHeight="1">
      <c r="A292" s="154" t="s">
        <v>633</v>
      </c>
      <c r="B292" s="154" t="s">
        <v>14720</v>
      </c>
      <c r="C292" s="159" t="s">
        <v>1319</v>
      </c>
      <c r="D292" s="155">
        <v>42433</v>
      </c>
      <c r="E292" s="154">
        <v>678</v>
      </c>
      <c r="F292" s="154" t="s">
        <v>14721</v>
      </c>
      <c r="G292" s="156" t="s">
        <v>14739</v>
      </c>
      <c r="H292" s="157">
        <v>40</v>
      </c>
      <c r="I292" s="157">
        <v>0</v>
      </c>
      <c r="J292" s="157">
        <v>40</v>
      </c>
    </row>
    <row r="293" spans="1:10" ht="39.950000000000003" customHeight="1">
      <c r="A293" s="154" t="s">
        <v>633</v>
      </c>
      <c r="B293" s="154" t="s">
        <v>14720</v>
      </c>
      <c r="C293" s="159" t="s">
        <v>1319</v>
      </c>
      <c r="D293" s="155">
        <v>42433</v>
      </c>
      <c r="E293" s="154">
        <v>679</v>
      </c>
      <c r="F293" s="154" t="s">
        <v>14721</v>
      </c>
      <c r="G293" s="156" t="s">
        <v>14739</v>
      </c>
      <c r="H293" s="157">
        <v>40</v>
      </c>
      <c r="I293" s="157">
        <v>0</v>
      </c>
      <c r="J293" s="157">
        <v>40</v>
      </c>
    </row>
    <row r="294" spans="1:10" ht="39.950000000000003" customHeight="1">
      <c r="A294" s="154" t="s">
        <v>633</v>
      </c>
      <c r="B294" s="154" t="s">
        <v>14720</v>
      </c>
      <c r="C294" s="159" t="s">
        <v>1319</v>
      </c>
      <c r="D294" s="155">
        <v>42433</v>
      </c>
      <c r="E294" s="154">
        <v>680</v>
      </c>
      <c r="F294" s="154" t="s">
        <v>14721</v>
      </c>
      <c r="G294" s="156" t="s">
        <v>14739</v>
      </c>
      <c r="H294" s="157">
        <v>40</v>
      </c>
      <c r="I294" s="157">
        <v>0</v>
      </c>
      <c r="J294" s="157">
        <v>40</v>
      </c>
    </row>
    <row r="295" spans="1:10" ht="39.950000000000003" customHeight="1">
      <c r="A295" s="154" t="s">
        <v>633</v>
      </c>
      <c r="B295" s="154" t="s">
        <v>14720</v>
      </c>
      <c r="C295" s="159" t="s">
        <v>1319</v>
      </c>
      <c r="D295" s="155">
        <v>42433</v>
      </c>
      <c r="E295" s="154">
        <v>681</v>
      </c>
      <c r="F295" s="154" t="s">
        <v>14721</v>
      </c>
      <c r="G295" s="156" t="s">
        <v>14739</v>
      </c>
      <c r="H295" s="157">
        <v>40</v>
      </c>
      <c r="I295" s="157">
        <v>0</v>
      </c>
      <c r="J295" s="157">
        <v>40</v>
      </c>
    </row>
    <row r="296" spans="1:10" ht="39.950000000000003" customHeight="1">
      <c r="A296" s="154" t="s">
        <v>633</v>
      </c>
      <c r="B296" s="154" t="s">
        <v>14720</v>
      </c>
      <c r="C296" s="159" t="s">
        <v>1319</v>
      </c>
      <c r="D296" s="155">
        <v>42433</v>
      </c>
      <c r="E296" s="154">
        <v>682</v>
      </c>
      <c r="F296" s="154" t="s">
        <v>14721</v>
      </c>
      <c r="G296" s="156" t="s">
        <v>14739</v>
      </c>
      <c r="H296" s="157">
        <v>40</v>
      </c>
      <c r="I296" s="157">
        <v>0</v>
      </c>
      <c r="J296" s="157">
        <v>40</v>
      </c>
    </row>
    <row r="297" spans="1:10" ht="39.950000000000003" customHeight="1">
      <c r="A297" s="154" t="s">
        <v>633</v>
      </c>
      <c r="B297" s="154" t="s">
        <v>14720</v>
      </c>
      <c r="C297" s="159" t="s">
        <v>1319</v>
      </c>
      <c r="D297" s="155">
        <v>42433</v>
      </c>
      <c r="E297" s="154">
        <v>683</v>
      </c>
      <c r="F297" s="154" t="s">
        <v>14721</v>
      </c>
      <c r="G297" s="156" t="s">
        <v>14739</v>
      </c>
      <c r="H297" s="157">
        <v>40</v>
      </c>
      <c r="I297" s="157">
        <v>0</v>
      </c>
      <c r="J297" s="157">
        <v>40</v>
      </c>
    </row>
    <row r="298" spans="1:10" ht="39.950000000000003" customHeight="1">
      <c r="A298" s="154" t="s">
        <v>633</v>
      </c>
      <c r="B298" s="154" t="s">
        <v>14720</v>
      </c>
      <c r="C298" s="159" t="s">
        <v>1319</v>
      </c>
      <c r="D298" s="155">
        <v>42433</v>
      </c>
      <c r="E298" s="154">
        <v>684</v>
      </c>
      <c r="F298" s="154" t="s">
        <v>14721</v>
      </c>
      <c r="G298" s="156" t="s">
        <v>14739</v>
      </c>
      <c r="H298" s="157">
        <v>40</v>
      </c>
      <c r="I298" s="157">
        <v>0</v>
      </c>
      <c r="J298" s="157">
        <v>40</v>
      </c>
    </row>
    <row r="299" spans="1:10" ht="39.950000000000003" customHeight="1">
      <c r="A299" s="154" t="s">
        <v>633</v>
      </c>
      <c r="B299" s="154" t="s">
        <v>14720</v>
      </c>
      <c r="C299" s="159" t="s">
        <v>1319</v>
      </c>
      <c r="D299" s="155">
        <v>42433</v>
      </c>
      <c r="E299" s="154">
        <v>685</v>
      </c>
      <c r="F299" s="154" t="s">
        <v>14721</v>
      </c>
      <c r="G299" s="156" t="s">
        <v>14739</v>
      </c>
      <c r="H299" s="157">
        <v>40</v>
      </c>
      <c r="I299" s="157">
        <v>0</v>
      </c>
      <c r="J299" s="157">
        <v>40</v>
      </c>
    </row>
    <row r="300" spans="1:10" ht="39.950000000000003" customHeight="1">
      <c r="A300" s="154" t="s">
        <v>633</v>
      </c>
      <c r="B300" s="154" t="s">
        <v>14720</v>
      </c>
      <c r="C300" s="159" t="s">
        <v>1319</v>
      </c>
      <c r="D300" s="155">
        <v>42433</v>
      </c>
      <c r="E300" s="154">
        <v>686</v>
      </c>
      <c r="F300" s="154" t="s">
        <v>14721</v>
      </c>
      <c r="G300" s="156" t="s">
        <v>14739</v>
      </c>
      <c r="H300" s="157">
        <v>40</v>
      </c>
      <c r="I300" s="157">
        <v>0</v>
      </c>
      <c r="J300" s="157">
        <v>40</v>
      </c>
    </row>
    <row r="301" spans="1:10" ht="39.950000000000003" customHeight="1">
      <c r="A301" s="154" t="s">
        <v>633</v>
      </c>
      <c r="B301" s="154" t="s">
        <v>14720</v>
      </c>
      <c r="C301" s="159" t="s">
        <v>1319</v>
      </c>
      <c r="D301" s="155">
        <v>42433</v>
      </c>
      <c r="E301" s="154">
        <v>687</v>
      </c>
      <c r="F301" s="154" t="s">
        <v>14721</v>
      </c>
      <c r="G301" s="156" t="s">
        <v>14739</v>
      </c>
      <c r="H301" s="157">
        <v>40</v>
      </c>
      <c r="I301" s="157">
        <v>0</v>
      </c>
      <c r="J301" s="157">
        <v>40</v>
      </c>
    </row>
    <row r="302" spans="1:10" ht="39.950000000000003" customHeight="1">
      <c r="A302" s="154" t="s">
        <v>633</v>
      </c>
      <c r="B302" s="154" t="s">
        <v>14720</v>
      </c>
      <c r="C302" s="159" t="s">
        <v>1319</v>
      </c>
      <c r="D302" s="155">
        <v>42433</v>
      </c>
      <c r="E302" s="154">
        <v>688</v>
      </c>
      <c r="F302" s="154" t="s">
        <v>14721</v>
      </c>
      <c r="G302" s="156" t="s">
        <v>14739</v>
      </c>
      <c r="H302" s="157">
        <v>40</v>
      </c>
      <c r="I302" s="157">
        <v>0</v>
      </c>
      <c r="J302" s="157">
        <v>40</v>
      </c>
    </row>
    <row r="303" spans="1:10" ht="39.950000000000003" customHeight="1">
      <c r="A303" s="154" t="s">
        <v>633</v>
      </c>
      <c r="B303" s="154" t="s">
        <v>14720</v>
      </c>
      <c r="C303" s="159" t="s">
        <v>1319</v>
      </c>
      <c r="D303" s="155">
        <v>42433</v>
      </c>
      <c r="E303" s="154">
        <v>689</v>
      </c>
      <c r="F303" s="154" t="s">
        <v>14721</v>
      </c>
      <c r="G303" s="156" t="s">
        <v>14739</v>
      </c>
      <c r="H303" s="157">
        <v>40</v>
      </c>
      <c r="I303" s="157">
        <v>0</v>
      </c>
      <c r="J303" s="157">
        <v>40</v>
      </c>
    </row>
    <row r="304" spans="1:10" ht="39.950000000000003" customHeight="1">
      <c r="A304" s="154" t="s">
        <v>633</v>
      </c>
      <c r="B304" s="154" t="s">
        <v>14720</v>
      </c>
      <c r="C304" s="159" t="s">
        <v>1319</v>
      </c>
      <c r="D304" s="155">
        <v>42433</v>
      </c>
      <c r="E304" s="154">
        <v>690</v>
      </c>
      <c r="F304" s="154" t="s">
        <v>14721</v>
      </c>
      <c r="G304" s="156" t="s">
        <v>14739</v>
      </c>
      <c r="H304" s="157">
        <v>40</v>
      </c>
      <c r="I304" s="157">
        <v>0</v>
      </c>
      <c r="J304" s="157">
        <v>40</v>
      </c>
    </row>
    <row r="305" spans="1:10" ht="39.950000000000003" customHeight="1">
      <c r="A305" s="154" t="s">
        <v>633</v>
      </c>
      <c r="B305" s="154" t="s">
        <v>14720</v>
      </c>
      <c r="C305" s="159" t="s">
        <v>1319</v>
      </c>
      <c r="D305" s="155">
        <v>42433</v>
      </c>
      <c r="E305" s="154">
        <v>691</v>
      </c>
      <c r="F305" s="154" t="s">
        <v>14721</v>
      </c>
      <c r="G305" s="156" t="s">
        <v>14739</v>
      </c>
      <c r="H305" s="157">
        <v>40</v>
      </c>
      <c r="I305" s="157">
        <v>0</v>
      </c>
      <c r="J305" s="157">
        <v>40</v>
      </c>
    </row>
    <row r="306" spans="1:10" ht="39.950000000000003" customHeight="1">
      <c r="A306" s="154" t="s">
        <v>633</v>
      </c>
      <c r="B306" s="154" t="s">
        <v>14720</v>
      </c>
      <c r="C306" s="159" t="s">
        <v>1319</v>
      </c>
      <c r="D306" s="155">
        <v>42433</v>
      </c>
      <c r="E306" s="154">
        <v>692</v>
      </c>
      <c r="F306" s="154" t="s">
        <v>14721</v>
      </c>
      <c r="G306" s="156" t="s">
        <v>14739</v>
      </c>
      <c r="H306" s="157">
        <v>40</v>
      </c>
      <c r="I306" s="157">
        <v>0</v>
      </c>
      <c r="J306" s="157">
        <v>40</v>
      </c>
    </row>
    <row r="307" spans="1:10" ht="39.950000000000003" customHeight="1">
      <c r="A307" s="154" t="s">
        <v>633</v>
      </c>
      <c r="B307" s="154" t="s">
        <v>14720</v>
      </c>
      <c r="C307" s="159" t="s">
        <v>1319</v>
      </c>
      <c r="D307" s="155">
        <v>42433</v>
      </c>
      <c r="E307" s="154">
        <v>693</v>
      </c>
      <c r="F307" s="154" t="s">
        <v>14721</v>
      </c>
      <c r="G307" s="156" t="s">
        <v>14739</v>
      </c>
      <c r="H307" s="157">
        <v>40</v>
      </c>
      <c r="I307" s="157">
        <v>0</v>
      </c>
      <c r="J307" s="157">
        <v>40</v>
      </c>
    </row>
    <row r="308" spans="1:10" ht="39.950000000000003" customHeight="1">
      <c r="A308" s="154" t="s">
        <v>633</v>
      </c>
      <c r="B308" s="154" t="s">
        <v>14720</v>
      </c>
      <c r="C308" s="159" t="s">
        <v>1319</v>
      </c>
      <c r="D308" s="155">
        <v>42433</v>
      </c>
      <c r="E308" s="154">
        <v>694</v>
      </c>
      <c r="F308" s="154" t="s">
        <v>14721</v>
      </c>
      <c r="G308" s="156" t="s">
        <v>14739</v>
      </c>
      <c r="H308" s="157">
        <v>40</v>
      </c>
      <c r="I308" s="157">
        <v>0</v>
      </c>
      <c r="J308" s="157">
        <v>40</v>
      </c>
    </row>
    <row r="309" spans="1:10" ht="39.950000000000003" customHeight="1">
      <c r="A309" s="154" t="s">
        <v>633</v>
      </c>
      <c r="B309" s="154" t="s">
        <v>14720</v>
      </c>
      <c r="C309" s="159" t="s">
        <v>1319</v>
      </c>
      <c r="D309" s="155">
        <v>42433</v>
      </c>
      <c r="E309" s="154">
        <v>695</v>
      </c>
      <c r="F309" s="154" t="s">
        <v>14721</v>
      </c>
      <c r="G309" s="156" t="s">
        <v>14739</v>
      </c>
      <c r="H309" s="157">
        <v>40</v>
      </c>
      <c r="I309" s="157">
        <v>0</v>
      </c>
      <c r="J309" s="157">
        <v>40</v>
      </c>
    </row>
    <row r="310" spans="1:10" ht="39.950000000000003" customHeight="1">
      <c r="A310" s="154" t="s">
        <v>633</v>
      </c>
      <c r="B310" s="154" t="s">
        <v>14720</v>
      </c>
      <c r="C310" s="159" t="s">
        <v>1319</v>
      </c>
      <c r="D310" s="155">
        <v>42433</v>
      </c>
      <c r="E310" s="154">
        <v>696</v>
      </c>
      <c r="F310" s="154" t="s">
        <v>14721</v>
      </c>
      <c r="G310" s="156" t="s">
        <v>14739</v>
      </c>
      <c r="H310" s="157">
        <v>40</v>
      </c>
      <c r="I310" s="157">
        <v>0</v>
      </c>
      <c r="J310" s="157">
        <v>40</v>
      </c>
    </row>
    <row r="311" spans="1:10" ht="39.950000000000003" customHeight="1">
      <c r="A311" s="154" t="s">
        <v>633</v>
      </c>
      <c r="B311" s="154" t="s">
        <v>14720</v>
      </c>
      <c r="C311" s="159" t="s">
        <v>1319</v>
      </c>
      <c r="D311" s="155">
        <v>42433</v>
      </c>
      <c r="E311" s="154">
        <v>697</v>
      </c>
      <c r="F311" s="154" t="s">
        <v>14721</v>
      </c>
      <c r="G311" s="156" t="s">
        <v>14739</v>
      </c>
      <c r="H311" s="157">
        <v>40</v>
      </c>
      <c r="I311" s="157">
        <v>0</v>
      </c>
      <c r="J311" s="157">
        <v>40</v>
      </c>
    </row>
    <row r="312" spans="1:10" ht="39.950000000000003" customHeight="1">
      <c r="A312" s="154" t="s">
        <v>633</v>
      </c>
      <c r="B312" s="154" t="s">
        <v>14720</v>
      </c>
      <c r="C312" s="159" t="s">
        <v>1319</v>
      </c>
      <c r="D312" s="155">
        <v>42433</v>
      </c>
      <c r="E312" s="154">
        <v>698</v>
      </c>
      <c r="F312" s="154" t="s">
        <v>14721</v>
      </c>
      <c r="G312" s="156" t="s">
        <v>14739</v>
      </c>
      <c r="H312" s="157">
        <v>40</v>
      </c>
      <c r="I312" s="157">
        <v>0</v>
      </c>
      <c r="J312" s="157">
        <v>40</v>
      </c>
    </row>
    <row r="313" spans="1:10" ht="39.950000000000003" customHeight="1">
      <c r="A313" s="154" t="s">
        <v>633</v>
      </c>
      <c r="B313" s="154" t="s">
        <v>14720</v>
      </c>
      <c r="C313" s="159" t="s">
        <v>1319</v>
      </c>
      <c r="D313" s="155">
        <v>42433</v>
      </c>
      <c r="E313" s="154">
        <v>699</v>
      </c>
      <c r="F313" s="154" t="s">
        <v>14721</v>
      </c>
      <c r="G313" s="156" t="s">
        <v>14739</v>
      </c>
      <c r="H313" s="157">
        <v>40</v>
      </c>
      <c r="I313" s="157">
        <v>0</v>
      </c>
      <c r="J313" s="157">
        <v>40</v>
      </c>
    </row>
    <row r="314" spans="1:10" ht="39.950000000000003" customHeight="1">
      <c r="A314" s="154" t="s">
        <v>633</v>
      </c>
      <c r="B314" s="154" t="s">
        <v>14720</v>
      </c>
      <c r="C314" s="159" t="s">
        <v>1319</v>
      </c>
      <c r="D314" s="155">
        <v>42433</v>
      </c>
      <c r="E314" s="154">
        <v>700</v>
      </c>
      <c r="F314" s="154" t="s">
        <v>14721</v>
      </c>
      <c r="G314" s="156" t="s">
        <v>14739</v>
      </c>
      <c r="H314" s="157">
        <v>40</v>
      </c>
      <c r="I314" s="157">
        <v>0</v>
      </c>
      <c r="J314" s="157">
        <v>40</v>
      </c>
    </row>
    <row r="315" spans="1:10" ht="39.950000000000003" customHeight="1">
      <c r="A315" s="154" t="s">
        <v>633</v>
      </c>
      <c r="B315" s="154" t="s">
        <v>14720</v>
      </c>
      <c r="C315" s="159" t="s">
        <v>1319</v>
      </c>
      <c r="D315" s="155">
        <v>42433</v>
      </c>
      <c r="E315" s="154">
        <v>701</v>
      </c>
      <c r="F315" s="154" t="s">
        <v>14721</v>
      </c>
      <c r="G315" s="156" t="s">
        <v>14739</v>
      </c>
      <c r="H315" s="157">
        <v>40</v>
      </c>
      <c r="I315" s="157">
        <v>0</v>
      </c>
      <c r="J315" s="157">
        <v>40</v>
      </c>
    </row>
    <row r="316" spans="1:10" ht="39.950000000000003" customHeight="1">
      <c r="A316" s="154" t="s">
        <v>633</v>
      </c>
      <c r="B316" s="154" t="s">
        <v>14720</v>
      </c>
      <c r="C316" s="159" t="s">
        <v>1319</v>
      </c>
      <c r="D316" s="155">
        <v>42433</v>
      </c>
      <c r="E316" s="154">
        <v>702</v>
      </c>
      <c r="F316" s="154" t="s">
        <v>14721</v>
      </c>
      <c r="G316" s="156" t="s">
        <v>14739</v>
      </c>
      <c r="H316" s="157">
        <v>40</v>
      </c>
      <c r="I316" s="157">
        <v>0</v>
      </c>
      <c r="J316" s="157">
        <v>40</v>
      </c>
    </row>
    <row r="317" spans="1:10" ht="39.950000000000003" customHeight="1">
      <c r="A317" s="154" t="s">
        <v>633</v>
      </c>
      <c r="B317" s="154" t="s">
        <v>14720</v>
      </c>
      <c r="C317" s="159" t="s">
        <v>1319</v>
      </c>
      <c r="D317" s="155">
        <v>42433</v>
      </c>
      <c r="E317" s="154">
        <v>703</v>
      </c>
      <c r="F317" s="154" t="s">
        <v>14721</v>
      </c>
      <c r="G317" s="156" t="s">
        <v>14739</v>
      </c>
      <c r="H317" s="157">
        <v>40</v>
      </c>
      <c r="I317" s="157">
        <v>0</v>
      </c>
      <c r="J317" s="157">
        <v>40</v>
      </c>
    </row>
    <row r="318" spans="1:10" ht="39.950000000000003" customHeight="1">
      <c r="A318" s="154" t="s">
        <v>633</v>
      </c>
      <c r="B318" s="154" t="s">
        <v>14720</v>
      </c>
      <c r="C318" s="159" t="s">
        <v>1319</v>
      </c>
      <c r="D318" s="155">
        <v>42433</v>
      </c>
      <c r="E318" s="154">
        <v>704</v>
      </c>
      <c r="F318" s="154" t="s">
        <v>14721</v>
      </c>
      <c r="G318" s="156" t="s">
        <v>14739</v>
      </c>
      <c r="H318" s="157">
        <v>40</v>
      </c>
      <c r="I318" s="157">
        <v>0</v>
      </c>
      <c r="J318" s="157">
        <v>40</v>
      </c>
    </row>
    <row r="319" spans="1:10" ht="39.950000000000003" customHeight="1">
      <c r="A319" s="154" t="s">
        <v>633</v>
      </c>
      <c r="B319" s="154" t="s">
        <v>14720</v>
      </c>
      <c r="C319" s="159" t="s">
        <v>1319</v>
      </c>
      <c r="D319" s="155">
        <v>42438</v>
      </c>
      <c r="E319" s="154">
        <v>733</v>
      </c>
      <c r="F319" s="154" t="s">
        <v>14721</v>
      </c>
      <c r="G319" s="156" t="s">
        <v>14753</v>
      </c>
      <c r="H319" s="157">
        <v>0</v>
      </c>
      <c r="I319" s="157">
        <v>28038.87</v>
      </c>
      <c r="J319" s="157">
        <v>28038.87</v>
      </c>
    </row>
    <row r="320" spans="1:10" ht="39.950000000000003" customHeight="1">
      <c r="A320" s="154" t="s">
        <v>633</v>
      </c>
      <c r="B320" s="154" t="s">
        <v>14720</v>
      </c>
      <c r="C320" s="159" t="s">
        <v>1319</v>
      </c>
      <c r="D320" s="155">
        <v>42438</v>
      </c>
      <c r="E320" s="154">
        <v>750</v>
      </c>
      <c r="F320" s="154" t="s">
        <v>14721</v>
      </c>
      <c r="G320" s="156" t="s">
        <v>14857</v>
      </c>
      <c r="H320" s="157">
        <v>14715.18</v>
      </c>
      <c r="I320" s="157">
        <v>0</v>
      </c>
      <c r="J320" s="157">
        <v>14715.18</v>
      </c>
    </row>
    <row r="321" spans="1:10" ht="39.950000000000003" customHeight="1">
      <c r="A321" s="154" t="s">
        <v>633</v>
      </c>
      <c r="B321" s="154" t="s">
        <v>14720</v>
      </c>
      <c r="C321" s="159" t="s">
        <v>1319</v>
      </c>
      <c r="D321" s="155">
        <v>42452</v>
      </c>
      <c r="E321" s="154">
        <v>980</v>
      </c>
      <c r="F321" s="154" t="s">
        <v>14721</v>
      </c>
      <c r="G321" s="156" t="s">
        <v>14756</v>
      </c>
      <c r="H321" s="157">
        <v>3828988.05</v>
      </c>
      <c r="I321" s="157">
        <v>0</v>
      </c>
      <c r="J321" s="157">
        <v>3828988.05</v>
      </c>
    </row>
    <row r="322" spans="1:10" ht="39.950000000000003" customHeight="1">
      <c r="A322" s="154" t="s">
        <v>633</v>
      </c>
      <c r="B322" s="154" t="s">
        <v>14720</v>
      </c>
      <c r="C322" s="159" t="s">
        <v>1319</v>
      </c>
      <c r="D322" s="155">
        <v>42458</v>
      </c>
      <c r="E322" s="154">
        <v>1020</v>
      </c>
      <c r="F322" s="154" t="s">
        <v>14721</v>
      </c>
      <c r="G322" s="156" t="s">
        <v>14759</v>
      </c>
      <c r="H322" s="157">
        <v>0</v>
      </c>
      <c r="I322" s="157">
        <v>1374000</v>
      </c>
      <c r="J322" s="157">
        <v>1374000</v>
      </c>
    </row>
    <row r="323" spans="1:10" ht="39.950000000000003" customHeight="1">
      <c r="A323" s="154" t="s">
        <v>633</v>
      </c>
      <c r="B323" s="154" t="s">
        <v>14720</v>
      </c>
      <c r="C323" s="159" t="s">
        <v>1319</v>
      </c>
      <c r="D323" s="155">
        <v>42460</v>
      </c>
      <c r="E323" s="154">
        <v>1073</v>
      </c>
      <c r="F323" s="154" t="s">
        <v>14721</v>
      </c>
      <c r="G323" s="156" t="s">
        <v>14760</v>
      </c>
      <c r="H323" s="157">
        <v>80</v>
      </c>
      <c r="I323" s="157">
        <v>0</v>
      </c>
      <c r="J323" s="157">
        <v>80</v>
      </c>
    </row>
    <row r="324" spans="1:10" ht="39.950000000000003" customHeight="1">
      <c r="A324" s="154" t="s">
        <v>633</v>
      </c>
      <c r="B324" s="154" t="s">
        <v>14720</v>
      </c>
      <c r="C324" s="159" t="s">
        <v>1319</v>
      </c>
      <c r="D324" s="155">
        <v>42460</v>
      </c>
      <c r="E324" s="154">
        <v>1076</v>
      </c>
      <c r="F324" s="154" t="s">
        <v>14721</v>
      </c>
      <c r="G324" s="156" t="s">
        <v>14760</v>
      </c>
      <c r="H324" s="157">
        <v>80</v>
      </c>
      <c r="I324" s="157">
        <v>0</v>
      </c>
      <c r="J324" s="157">
        <v>80</v>
      </c>
    </row>
    <row r="325" spans="1:10" ht="39.950000000000003" customHeight="1">
      <c r="A325" s="154" t="s">
        <v>633</v>
      </c>
      <c r="B325" s="154" t="s">
        <v>14720</v>
      </c>
      <c r="C325" s="159" t="s">
        <v>1319</v>
      </c>
      <c r="D325" s="155">
        <v>42460</v>
      </c>
      <c r="E325" s="154">
        <v>1077</v>
      </c>
      <c r="F325" s="154" t="s">
        <v>14721</v>
      </c>
      <c r="G325" s="156" t="s">
        <v>14760</v>
      </c>
      <c r="H325" s="157">
        <v>80</v>
      </c>
      <c r="I325" s="157">
        <v>0</v>
      </c>
      <c r="J325" s="157">
        <v>80</v>
      </c>
    </row>
    <row r="326" spans="1:10" ht="39.950000000000003" customHeight="1">
      <c r="A326" s="154" t="s">
        <v>633</v>
      </c>
      <c r="B326" s="154" t="s">
        <v>14720</v>
      </c>
      <c r="C326" s="159" t="s">
        <v>1319</v>
      </c>
      <c r="D326" s="155">
        <v>42460</v>
      </c>
      <c r="E326" s="154">
        <v>1078</v>
      </c>
      <c r="F326" s="154" t="s">
        <v>14721</v>
      </c>
      <c r="G326" s="156" t="s">
        <v>14760</v>
      </c>
      <c r="H326" s="157">
        <v>80</v>
      </c>
      <c r="I326" s="157">
        <v>0</v>
      </c>
      <c r="J326" s="157">
        <v>80</v>
      </c>
    </row>
    <row r="327" spans="1:10" ht="39.950000000000003" customHeight="1">
      <c r="A327" s="154" t="s">
        <v>633</v>
      </c>
      <c r="B327" s="154" t="s">
        <v>14720</v>
      </c>
      <c r="C327" s="159" t="s">
        <v>1319</v>
      </c>
      <c r="D327" s="155">
        <v>42460</v>
      </c>
      <c r="E327" s="154">
        <v>1079</v>
      </c>
      <c r="F327" s="154" t="s">
        <v>14721</v>
      </c>
      <c r="G327" s="156" t="s">
        <v>14760</v>
      </c>
      <c r="H327" s="157">
        <v>80</v>
      </c>
      <c r="I327" s="157">
        <v>0</v>
      </c>
      <c r="J327" s="157">
        <v>80</v>
      </c>
    </row>
    <row r="328" spans="1:10" ht="39.950000000000003" customHeight="1">
      <c r="A328" s="154" t="s">
        <v>633</v>
      </c>
      <c r="B328" s="154" t="s">
        <v>14720</v>
      </c>
      <c r="C328" s="159" t="s">
        <v>1319</v>
      </c>
      <c r="D328" s="155">
        <v>42460</v>
      </c>
      <c r="E328" s="154">
        <v>1080</v>
      </c>
      <c r="F328" s="154" t="s">
        <v>14721</v>
      </c>
      <c r="G328" s="156" t="s">
        <v>14760</v>
      </c>
      <c r="H328" s="157">
        <v>80</v>
      </c>
      <c r="I328" s="157">
        <v>0</v>
      </c>
      <c r="J328" s="157">
        <v>80</v>
      </c>
    </row>
    <row r="329" spans="1:10" ht="39.950000000000003" customHeight="1">
      <c r="A329" s="154" t="s">
        <v>633</v>
      </c>
      <c r="B329" s="154" t="s">
        <v>14720</v>
      </c>
      <c r="C329" s="159" t="s">
        <v>1319</v>
      </c>
      <c r="D329" s="155">
        <v>42460</v>
      </c>
      <c r="E329" s="154">
        <v>1081</v>
      </c>
      <c r="F329" s="154" t="s">
        <v>14721</v>
      </c>
      <c r="G329" s="156" t="s">
        <v>14760</v>
      </c>
      <c r="H329" s="157">
        <v>80</v>
      </c>
      <c r="I329" s="157">
        <v>0</v>
      </c>
      <c r="J329" s="157">
        <v>80</v>
      </c>
    </row>
    <row r="330" spans="1:10" ht="39.950000000000003" customHeight="1">
      <c r="A330" s="154" t="s">
        <v>633</v>
      </c>
      <c r="B330" s="154" t="s">
        <v>14720</v>
      </c>
      <c r="C330" s="159" t="s">
        <v>1319</v>
      </c>
      <c r="D330" s="155">
        <v>42460</v>
      </c>
      <c r="E330" s="154">
        <v>1082</v>
      </c>
      <c r="F330" s="154" t="s">
        <v>14721</v>
      </c>
      <c r="G330" s="156" t="s">
        <v>14760</v>
      </c>
      <c r="H330" s="157">
        <v>80</v>
      </c>
      <c r="I330" s="157">
        <v>0</v>
      </c>
      <c r="J330" s="157">
        <v>80</v>
      </c>
    </row>
    <row r="331" spans="1:10" ht="39.950000000000003" customHeight="1">
      <c r="A331" s="154" t="s">
        <v>633</v>
      </c>
      <c r="B331" s="154" t="s">
        <v>14720</v>
      </c>
      <c r="C331" s="159" t="s">
        <v>1319</v>
      </c>
      <c r="D331" s="155">
        <v>42460</v>
      </c>
      <c r="E331" s="154">
        <v>1083</v>
      </c>
      <c r="F331" s="154" t="s">
        <v>14721</v>
      </c>
      <c r="G331" s="156" t="s">
        <v>14760</v>
      </c>
      <c r="H331" s="157">
        <v>80</v>
      </c>
      <c r="I331" s="157">
        <v>0</v>
      </c>
      <c r="J331" s="157">
        <v>80</v>
      </c>
    </row>
    <row r="332" spans="1:10" ht="39.950000000000003" customHeight="1">
      <c r="A332" s="154" t="s">
        <v>633</v>
      </c>
      <c r="B332" s="154" t="s">
        <v>14720</v>
      </c>
      <c r="C332" s="159" t="s">
        <v>1319</v>
      </c>
      <c r="D332" s="155">
        <v>42460</v>
      </c>
      <c r="E332" s="154">
        <v>1084</v>
      </c>
      <c r="F332" s="154" t="s">
        <v>14721</v>
      </c>
      <c r="G332" s="156" t="s">
        <v>14760</v>
      </c>
      <c r="H332" s="157">
        <v>80</v>
      </c>
      <c r="I332" s="157">
        <v>0</v>
      </c>
      <c r="J332" s="157">
        <v>80</v>
      </c>
    </row>
    <row r="333" spans="1:10" ht="39.950000000000003" customHeight="1">
      <c r="A333" s="154" t="s">
        <v>633</v>
      </c>
      <c r="B333" s="154" t="s">
        <v>14720</v>
      </c>
      <c r="C333" s="159" t="s">
        <v>1319</v>
      </c>
      <c r="D333" s="155">
        <v>42460</v>
      </c>
      <c r="E333" s="154">
        <v>1085</v>
      </c>
      <c r="F333" s="154" t="s">
        <v>14721</v>
      </c>
      <c r="G333" s="156" t="s">
        <v>14760</v>
      </c>
      <c r="H333" s="157">
        <v>80</v>
      </c>
      <c r="I333" s="157">
        <v>0</v>
      </c>
      <c r="J333" s="157">
        <v>80</v>
      </c>
    </row>
    <row r="334" spans="1:10" ht="39.950000000000003" customHeight="1">
      <c r="A334" s="154" t="s">
        <v>633</v>
      </c>
      <c r="B334" s="154" t="s">
        <v>14720</v>
      </c>
      <c r="C334" s="159" t="s">
        <v>1319</v>
      </c>
      <c r="D334" s="155">
        <v>42460</v>
      </c>
      <c r="E334" s="154">
        <v>1086</v>
      </c>
      <c r="F334" s="154" t="s">
        <v>14721</v>
      </c>
      <c r="G334" s="156" t="s">
        <v>14760</v>
      </c>
      <c r="H334" s="157">
        <v>80</v>
      </c>
      <c r="I334" s="157">
        <v>0</v>
      </c>
      <c r="J334" s="157">
        <v>80</v>
      </c>
    </row>
    <row r="335" spans="1:10" ht="39.950000000000003" customHeight="1">
      <c r="A335" s="154" t="s">
        <v>633</v>
      </c>
      <c r="B335" s="154" t="s">
        <v>14720</v>
      </c>
      <c r="C335" s="159" t="s">
        <v>1319</v>
      </c>
      <c r="D335" s="155">
        <v>42460</v>
      </c>
      <c r="E335" s="154">
        <v>1087</v>
      </c>
      <c r="F335" s="154" t="s">
        <v>14721</v>
      </c>
      <c r="G335" s="156" t="s">
        <v>14760</v>
      </c>
      <c r="H335" s="157">
        <v>80</v>
      </c>
      <c r="I335" s="157">
        <v>0</v>
      </c>
      <c r="J335" s="157">
        <v>80</v>
      </c>
    </row>
    <row r="336" spans="1:10" ht="39.950000000000003" customHeight="1">
      <c r="A336" s="154" t="s">
        <v>633</v>
      </c>
      <c r="B336" s="154" t="s">
        <v>14720</v>
      </c>
      <c r="C336" s="159" t="s">
        <v>1319</v>
      </c>
      <c r="D336" s="155">
        <v>42460</v>
      </c>
      <c r="E336" s="154">
        <v>1088</v>
      </c>
      <c r="F336" s="154" t="s">
        <v>14721</v>
      </c>
      <c r="G336" s="156" t="s">
        <v>14760</v>
      </c>
      <c r="H336" s="157">
        <v>80</v>
      </c>
      <c r="I336" s="157">
        <v>0</v>
      </c>
      <c r="J336" s="157">
        <v>80</v>
      </c>
    </row>
    <row r="337" spans="1:10" ht="39.950000000000003" customHeight="1">
      <c r="A337" s="154" t="s">
        <v>633</v>
      </c>
      <c r="B337" s="154" t="s">
        <v>14720</v>
      </c>
      <c r="C337" s="159" t="s">
        <v>1319</v>
      </c>
      <c r="D337" s="155">
        <v>42460</v>
      </c>
      <c r="E337" s="154">
        <v>1089</v>
      </c>
      <c r="F337" s="154" t="s">
        <v>14721</v>
      </c>
      <c r="G337" s="156" t="s">
        <v>14760</v>
      </c>
      <c r="H337" s="157">
        <v>80</v>
      </c>
      <c r="I337" s="157">
        <v>0</v>
      </c>
      <c r="J337" s="157">
        <v>80</v>
      </c>
    </row>
    <row r="338" spans="1:10" ht="39.950000000000003" customHeight="1">
      <c r="A338" s="154" t="s">
        <v>633</v>
      </c>
      <c r="B338" s="154" t="s">
        <v>14720</v>
      </c>
      <c r="C338" s="159" t="s">
        <v>1319</v>
      </c>
      <c r="D338" s="155">
        <v>42460</v>
      </c>
      <c r="E338" s="154">
        <v>1090</v>
      </c>
      <c r="F338" s="154" t="s">
        <v>14721</v>
      </c>
      <c r="G338" s="156" t="s">
        <v>14760</v>
      </c>
      <c r="H338" s="157">
        <v>80</v>
      </c>
      <c r="I338" s="157">
        <v>0</v>
      </c>
      <c r="J338" s="157">
        <v>80</v>
      </c>
    </row>
    <row r="339" spans="1:10" ht="39.950000000000003" customHeight="1">
      <c r="A339" s="154" t="s">
        <v>633</v>
      </c>
      <c r="B339" s="154" t="s">
        <v>14720</v>
      </c>
      <c r="C339" s="159" t="s">
        <v>1319</v>
      </c>
      <c r="D339" s="155">
        <v>42460</v>
      </c>
      <c r="E339" s="154">
        <v>1091</v>
      </c>
      <c r="F339" s="154" t="s">
        <v>14721</v>
      </c>
      <c r="G339" s="156" t="s">
        <v>14760</v>
      </c>
      <c r="H339" s="157">
        <v>80</v>
      </c>
      <c r="I339" s="157">
        <v>0</v>
      </c>
      <c r="J339" s="157">
        <v>80</v>
      </c>
    </row>
    <row r="340" spans="1:10" ht="39.950000000000003" customHeight="1">
      <c r="A340" s="154" t="s">
        <v>633</v>
      </c>
      <c r="B340" s="154" t="s">
        <v>14720</v>
      </c>
      <c r="C340" s="159" t="s">
        <v>1319</v>
      </c>
      <c r="D340" s="155">
        <v>42460</v>
      </c>
      <c r="E340" s="154">
        <v>1092</v>
      </c>
      <c r="F340" s="154" t="s">
        <v>14721</v>
      </c>
      <c r="G340" s="156" t="s">
        <v>14760</v>
      </c>
      <c r="H340" s="157">
        <v>80</v>
      </c>
      <c r="I340" s="157">
        <v>0</v>
      </c>
      <c r="J340" s="157">
        <v>80</v>
      </c>
    </row>
    <row r="341" spans="1:10" ht="39.950000000000003" customHeight="1">
      <c r="A341" s="154" t="s">
        <v>633</v>
      </c>
      <c r="B341" s="154" t="s">
        <v>14720</v>
      </c>
      <c r="C341" s="159" t="s">
        <v>1319</v>
      </c>
      <c r="D341" s="155">
        <v>42460</v>
      </c>
      <c r="E341" s="154">
        <v>1093</v>
      </c>
      <c r="F341" s="154" t="s">
        <v>14721</v>
      </c>
      <c r="G341" s="156" t="s">
        <v>14760</v>
      </c>
      <c r="H341" s="157">
        <v>80</v>
      </c>
      <c r="I341" s="157">
        <v>0</v>
      </c>
      <c r="J341" s="157">
        <v>80</v>
      </c>
    </row>
    <row r="342" spans="1:10" ht="39.950000000000003" customHeight="1">
      <c r="A342" s="154" t="s">
        <v>633</v>
      </c>
      <c r="B342" s="154" t="s">
        <v>14720</v>
      </c>
      <c r="C342" s="159" t="s">
        <v>1319</v>
      </c>
      <c r="D342" s="155">
        <v>42460</v>
      </c>
      <c r="E342" s="154">
        <v>1094</v>
      </c>
      <c r="F342" s="154" t="s">
        <v>14721</v>
      </c>
      <c r="G342" s="156" t="s">
        <v>14760</v>
      </c>
      <c r="H342" s="157">
        <v>80</v>
      </c>
      <c r="I342" s="157">
        <v>0</v>
      </c>
      <c r="J342" s="157">
        <v>80</v>
      </c>
    </row>
    <row r="343" spans="1:10" ht="39.950000000000003" customHeight="1">
      <c r="A343" s="154" t="s">
        <v>633</v>
      </c>
      <c r="B343" s="154" t="s">
        <v>14720</v>
      </c>
      <c r="C343" s="159" t="s">
        <v>1319</v>
      </c>
      <c r="D343" s="155">
        <v>42460</v>
      </c>
      <c r="E343" s="154">
        <v>1095</v>
      </c>
      <c r="F343" s="154" t="s">
        <v>14721</v>
      </c>
      <c r="G343" s="156" t="s">
        <v>14760</v>
      </c>
      <c r="H343" s="157">
        <v>80</v>
      </c>
      <c r="I343" s="157">
        <v>0</v>
      </c>
      <c r="J343" s="157">
        <v>80</v>
      </c>
    </row>
    <row r="344" spans="1:10" ht="39.950000000000003" customHeight="1">
      <c r="A344" s="154" t="s">
        <v>633</v>
      </c>
      <c r="B344" s="154" t="s">
        <v>14720</v>
      </c>
      <c r="C344" s="159" t="s">
        <v>1319</v>
      </c>
      <c r="D344" s="155">
        <v>42460</v>
      </c>
      <c r="E344" s="154">
        <v>1096</v>
      </c>
      <c r="F344" s="154" t="s">
        <v>14721</v>
      </c>
      <c r="G344" s="156" t="s">
        <v>14760</v>
      </c>
      <c r="H344" s="157">
        <v>80</v>
      </c>
      <c r="I344" s="157">
        <v>0</v>
      </c>
      <c r="J344" s="157">
        <v>80</v>
      </c>
    </row>
    <row r="345" spans="1:10" ht="39.950000000000003" customHeight="1">
      <c r="A345" s="154" t="s">
        <v>633</v>
      </c>
      <c r="B345" s="154" t="s">
        <v>14720</v>
      </c>
      <c r="C345" s="159" t="s">
        <v>1319</v>
      </c>
      <c r="D345" s="155">
        <v>42460</v>
      </c>
      <c r="E345" s="154">
        <v>1097</v>
      </c>
      <c r="F345" s="154" t="s">
        <v>14721</v>
      </c>
      <c r="G345" s="156" t="s">
        <v>14760</v>
      </c>
      <c r="H345" s="157">
        <v>80</v>
      </c>
      <c r="I345" s="157">
        <v>0</v>
      </c>
      <c r="J345" s="157">
        <v>80</v>
      </c>
    </row>
    <row r="346" spans="1:10" ht="39.950000000000003" customHeight="1">
      <c r="A346" s="154" t="s">
        <v>633</v>
      </c>
      <c r="B346" s="154" t="s">
        <v>14720</v>
      </c>
      <c r="C346" s="159" t="s">
        <v>1319</v>
      </c>
      <c r="D346" s="155">
        <v>42460</v>
      </c>
      <c r="E346" s="154">
        <v>1098</v>
      </c>
      <c r="F346" s="154" t="s">
        <v>14721</v>
      </c>
      <c r="G346" s="156" t="s">
        <v>14760</v>
      </c>
      <c r="H346" s="157">
        <v>80</v>
      </c>
      <c r="I346" s="157">
        <v>0</v>
      </c>
      <c r="J346" s="157">
        <v>80</v>
      </c>
    </row>
    <row r="347" spans="1:10" ht="39.950000000000003" customHeight="1">
      <c r="A347" s="154" t="s">
        <v>633</v>
      </c>
      <c r="B347" s="154" t="s">
        <v>14720</v>
      </c>
      <c r="C347" s="159" t="s">
        <v>1319</v>
      </c>
      <c r="D347" s="155">
        <v>42460</v>
      </c>
      <c r="E347" s="154">
        <v>1099</v>
      </c>
      <c r="F347" s="154" t="s">
        <v>14721</v>
      </c>
      <c r="G347" s="156" t="s">
        <v>14760</v>
      </c>
      <c r="H347" s="157">
        <v>80</v>
      </c>
      <c r="I347" s="157">
        <v>0</v>
      </c>
      <c r="J347" s="157">
        <v>80</v>
      </c>
    </row>
    <row r="348" spans="1:10" ht="39.950000000000003" customHeight="1">
      <c r="A348" s="154" t="s">
        <v>633</v>
      </c>
      <c r="B348" s="154" t="s">
        <v>14720</v>
      </c>
      <c r="C348" s="159" t="s">
        <v>1319</v>
      </c>
      <c r="D348" s="155">
        <v>42460</v>
      </c>
      <c r="E348" s="154">
        <v>1100</v>
      </c>
      <c r="F348" s="154" t="s">
        <v>14721</v>
      </c>
      <c r="G348" s="156" t="s">
        <v>14760</v>
      </c>
      <c r="H348" s="157">
        <v>80</v>
      </c>
      <c r="I348" s="157">
        <v>0</v>
      </c>
      <c r="J348" s="157">
        <v>80</v>
      </c>
    </row>
    <row r="349" spans="1:10" ht="39.950000000000003" customHeight="1">
      <c r="A349" s="154" t="s">
        <v>633</v>
      </c>
      <c r="B349" s="154" t="s">
        <v>14720</v>
      </c>
      <c r="C349" s="159" t="s">
        <v>1319</v>
      </c>
      <c r="D349" s="155">
        <v>42460</v>
      </c>
      <c r="E349" s="154">
        <v>1101</v>
      </c>
      <c r="F349" s="154" t="s">
        <v>14721</v>
      </c>
      <c r="G349" s="156" t="s">
        <v>14760</v>
      </c>
      <c r="H349" s="157">
        <v>80</v>
      </c>
      <c r="I349" s="157">
        <v>0</v>
      </c>
      <c r="J349" s="157">
        <v>80</v>
      </c>
    </row>
    <row r="350" spans="1:10" ht="39.950000000000003" customHeight="1">
      <c r="A350" s="154" t="s">
        <v>633</v>
      </c>
      <c r="B350" s="154" t="s">
        <v>14720</v>
      </c>
      <c r="C350" s="159" t="s">
        <v>1319</v>
      </c>
      <c r="D350" s="155">
        <v>42460</v>
      </c>
      <c r="E350" s="154">
        <v>1102</v>
      </c>
      <c r="F350" s="154" t="s">
        <v>14721</v>
      </c>
      <c r="G350" s="156" t="s">
        <v>14760</v>
      </c>
      <c r="H350" s="157">
        <v>80</v>
      </c>
      <c r="I350" s="157">
        <v>0</v>
      </c>
      <c r="J350" s="157">
        <v>80</v>
      </c>
    </row>
    <row r="351" spans="1:10" ht="39.950000000000003" customHeight="1">
      <c r="A351" s="154" t="s">
        <v>633</v>
      </c>
      <c r="B351" s="154" t="s">
        <v>14720</v>
      </c>
      <c r="C351" s="159" t="s">
        <v>1319</v>
      </c>
      <c r="D351" s="155">
        <v>42460</v>
      </c>
      <c r="E351" s="154">
        <v>1103</v>
      </c>
      <c r="F351" s="154" t="s">
        <v>14721</v>
      </c>
      <c r="G351" s="156" t="s">
        <v>14760</v>
      </c>
      <c r="H351" s="157">
        <v>80</v>
      </c>
      <c r="I351" s="157">
        <v>0</v>
      </c>
      <c r="J351" s="157">
        <v>80</v>
      </c>
    </row>
    <row r="352" spans="1:10" ht="39.950000000000003" customHeight="1">
      <c r="A352" s="154" t="s">
        <v>633</v>
      </c>
      <c r="B352" s="154" t="s">
        <v>14720</v>
      </c>
      <c r="C352" s="159" t="s">
        <v>1319</v>
      </c>
      <c r="D352" s="155">
        <v>42460</v>
      </c>
      <c r="E352" s="154">
        <v>1104</v>
      </c>
      <c r="F352" s="154" t="s">
        <v>14721</v>
      </c>
      <c r="G352" s="156" t="s">
        <v>14760</v>
      </c>
      <c r="H352" s="157">
        <v>80</v>
      </c>
      <c r="I352" s="157">
        <v>0</v>
      </c>
      <c r="J352" s="157">
        <v>80</v>
      </c>
    </row>
    <row r="353" spans="1:10" ht="39.950000000000003" customHeight="1">
      <c r="A353" s="154" t="s">
        <v>633</v>
      </c>
      <c r="B353" s="154" t="s">
        <v>14720</v>
      </c>
      <c r="C353" s="159" t="s">
        <v>1319</v>
      </c>
      <c r="D353" s="155">
        <v>42460</v>
      </c>
      <c r="E353" s="154">
        <v>1105</v>
      </c>
      <c r="F353" s="154" t="s">
        <v>14721</v>
      </c>
      <c r="G353" s="156" t="s">
        <v>14760</v>
      </c>
      <c r="H353" s="157">
        <v>80</v>
      </c>
      <c r="I353" s="157">
        <v>0</v>
      </c>
      <c r="J353" s="157">
        <v>80</v>
      </c>
    </row>
    <row r="354" spans="1:10" ht="39.950000000000003" customHeight="1">
      <c r="A354" s="154" t="s">
        <v>633</v>
      </c>
      <c r="B354" s="154" t="s">
        <v>14720</v>
      </c>
      <c r="C354" s="159" t="s">
        <v>1319</v>
      </c>
      <c r="D354" s="155">
        <v>42460</v>
      </c>
      <c r="E354" s="154">
        <v>1106</v>
      </c>
      <c r="F354" s="154" t="s">
        <v>14721</v>
      </c>
      <c r="G354" s="156" t="s">
        <v>14760</v>
      </c>
      <c r="H354" s="157">
        <v>80</v>
      </c>
      <c r="I354" s="157">
        <v>0</v>
      </c>
      <c r="J354" s="157">
        <v>80</v>
      </c>
    </row>
    <row r="355" spans="1:10" ht="39.950000000000003" customHeight="1">
      <c r="A355" s="154" t="s">
        <v>633</v>
      </c>
      <c r="B355" s="154" t="s">
        <v>14720</v>
      </c>
      <c r="C355" s="159" t="s">
        <v>1319</v>
      </c>
      <c r="D355" s="155">
        <v>42460</v>
      </c>
      <c r="E355" s="154">
        <v>1107</v>
      </c>
      <c r="F355" s="154" t="s">
        <v>14721</v>
      </c>
      <c r="G355" s="156" t="s">
        <v>14760</v>
      </c>
      <c r="H355" s="157">
        <v>80</v>
      </c>
      <c r="I355" s="157">
        <v>0</v>
      </c>
      <c r="J355" s="157">
        <v>80</v>
      </c>
    </row>
    <row r="356" spans="1:10" ht="39.950000000000003" customHeight="1">
      <c r="A356" s="154" t="s">
        <v>633</v>
      </c>
      <c r="B356" s="154" t="s">
        <v>14720</v>
      </c>
      <c r="C356" s="159" t="s">
        <v>1319</v>
      </c>
      <c r="D356" s="155">
        <v>42460</v>
      </c>
      <c r="E356" s="154">
        <v>1108</v>
      </c>
      <c r="F356" s="154" t="s">
        <v>14721</v>
      </c>
      <c r="G356" s="156" t="s">
        <v>14760</v>
      </c>
      <c r="H356" s="157">
        <v>80</v>
      </c>
      <c r="I356" s="157">
        <v>0</v>
      </c>
      <c r="J356" s="157">
        <v>80</v>
      </c>
    </row>
    <row r="357" spans="1:10" ht="39.950000000000003" customHeight="1">
      <c r="A357" s="154" t="s">
        <v>633</v>
      </c>
      <c r="B357" s="154" t="s">
        <v>14720</v>
      </c>
      <c r="C357" s="159" t="s">
        <v>1319</v>
      </c>
      <c r="D357" s="155">
        <v>42460</v>
      </c>
      <c r="E357" s="154">
        <v>1109</v>
      </c>
      <c r="F357" s="154" t="s">
        <v>14721</v>
      </c>
      <c r="G357" s="156" t="s">
        <v>14760</v>
      </c>
      <c r="H357" s="157">
        <v>80</v>
      </c>
      <c r="I357" s="157">
        <v>0</v>
      </c>
      <c r="J357" s="157">
        <v>80</v>
      </c>
    </row>
    <row r="358" spans="1:10" ht="39.950000000000003" customHeight="1">
      <c r="A358" s="154" t="s">
        <v>633</v>
      </c>
      <c r="B358" s="154" t="s">
        <v>14720</v>
      </c>
      <c r="C358" s="159" t="s">
        <v>1319</v>
      </c>
      <c r="D358" s="155">
        <v>42460</v>
      </c>
      <c r="E358" s="154">
        <v>1110</v>
      </c>
      <c r="F358" s="154" t="s">
        <v>14721</v>
      </c>
      <c r="G358" s="156" t="s">
        <v>14760</v>
      </c>
      <c r="H358" s="157">
        <v>80</v>
      </c>
      <c r="I358" s="157">
        <v>0</v>
      </c>
      <c r="J358" s="157">
        <v>80</v>
      </c>
    </row>
    <row r="359" spans="1:10" ht="39.950000000000003" customHeight="1">
      <c r="A359" s="154" t="s">
        <v>633</v>
      </c>
      <c r="B359" s="154" t="s">
        <v>14720</v>
      </c>
      <c r="C359" s="159" t="s">
        <v>1319</v>
      </c>
      <c r="D359" s="155">
        <v>42460</v>
      </c>
      <c r="E359" s="154">
        <v>1111</v>
      </c>
      <c r="F359" s="154" t="s">
        <v>14721</v>
      </c>
      <c r="G359" s="156" t="s">
        <v>14760</v>
      </c>
      <c r="H359" s="157">
        <v>80</v>
      </c>
      <c r="I359" s="157">
        <v>0</v>
      </c>
      <c r="J359" s="157">
        <v>80</v>
      </c>
    </row>
    <row r="360" spans="1:10" ht="39.950000000000003" customHeight="1">
      <c r="A360" s="154" t="s">
        <v>633</v>
      </c>
      <c r="B360" s="154" t="s">
        <v>14720</v>
      </c>
      <c r="C360" s="159" t="s">
        <v>1319</v>
      </c>
      <c r="D360" s="155">
        <v>42460</v>
      </c>
      <c r="E360" s="154">
        <v>1112</v>
      </c>
      <c r="F360" s="154" t="s">
        <v>14721</v>
      </c>
      <c r="G360" s="156" t="s">
        <v>14760</v>
      </c>
      <c r="H360" s="157">
        <v>80</v>
      </c>
      <c r="I360" s="157">
        <v>0</v>
      </c>
      <c r="J360" s="157">
        <v>80</v>
      </c>
    </row>
    <row r="361" spans="1:10" ht="39.950000000000003" customHeight="1">
      <c r="A361" s="154" t="s">
        <v>633</v>
      </c>
      <c r="B361" s="154" t="s">
        <v>14720</v>
      </c>
      <c r="C361" s="159" t="s">
        <v>1319</v>
      </c>
      <c r="D361" s="155">
        <v>42460</v>
      </c>
      <c r="E361" s="154">
        <v>1113</v>
      </c>
      <c r="F361" s="154" t="s">
        <v>14721</v>
      </c>
      <c r="G361" s="156" t="s">
        <v>14760</v>
      </c>
      <c r="H361" s="157">
        <v>80</v>
      </c>
      <c r="I361" s="157">
        <v>0</v>
      </c>
      <c r="J361" s="157">
        <v>80</v>
      </c>
    </row>
    <row r="362" spans="1:10" ht="39.950000000000003" customHeight="1">
      <c r="A362" s="154" t="s">
        <v>633</v>
      </c>
      <c r="B362" s="154" t="s">
        <v>14720</v>
      </c>
      <c r="C362" s="159" t="s">
        <v>1319</v>
      </c>
      <c r="D362" s="155">
        <v>42460</v>
      </c>
      <c r="E362" s="154">
        <v>1114</v>
      </c>
      <c r="F362" s="154" t="s">
        <v>14721</v>
      </c>
      <c r="G362" s="156" t="s">
        <v>14760</v>
      </c>
      <c r="H362" s="157">
        <v>80</v>
      </c>
      <c r="I362" s="157">
        <v>0</v>
      </c>
      <c r="J362" s="157">
        <v>80</v>
      </c>
    </row>
    <row r="363" spans="1:10" ht="39.950000000000003" customHeight="1">
      <c r="A363" s="154" t="s">
        <v>633</v>
      </c>
      <c r="B363" s="154" t="s">
        <v>14720</v>
      </c>
      <c r="C363" s="159" t="s">
        <v>1319</v>
      </c>
      <c r="D363" s="155">
        <v>42460</v>
      </c>
      <c r="E363" s="154">
        <v>1115</v>
      </c>
      <c r="F363" s="154" t="s">
        <v>14721</v>
      </c>
      <c r="G363" s="156" t="s">
        <v>14760</v>
      </c>
      <c r="H363" s="157">
        <v>80</v>
      </c>
      <c r="I363" s="157">
        <v>0</v>
      </c>
      <c r="J363" s="157">
        <v>80</v>
      </c>
    </row>
    <row r="364" spans="1:10" ht="39.950000000000003" customHeight="1">
      <c r="A364" s="154" t="s">
        <v>633</v>
      </c>
      <c r="B364" s="154" t="s">
        <v>14720</v>
      </c>
      <c r="C364" s="159" t="s">
        <v>1319</v>
      </c>
      <c r="D364" s="155">
        <v>42461</v>
      </c>
      <c r="E364" s="154">
        <v>1121</v>
      </c>
      <c r="F364" s="154" t="s">
        <v>14721</v>
      </c>
      <c r="G364" s="156" t="s">
        <v>14862</v>
      </c>
      <c r="H364" s="157">
        <v>4506079.97</v>
      </c>
      <c r="I364" s="157">
        <v>0</v>
      </c>
      <c r="J364" s="157">
        <v>4506079.97</v>
      </c>
    </row>
    <row r="365" spans="1:10" ht="39.950000000000003" customHeight="1">
      <c r="A365" s="154" t="s">
        <v>633</v>
      </c>
      <c r="B365" s="154" t="s">
        <v>14720</v>
      </c>
      <c r="C365" s="159" t="s">
        <v>1319</v>
      </c>
      <c r="D365" s="155">
        <v>42496</v>
      </c>
      <c r="E365" s="154">
        <v>1563</v>
      </c>
      <c r="F365" s="154" t="s">
        <v>14721</v>
      </c>
      <c r="G365" s="156" t="s">
        <v>14767</v>
      </c>
      <c r="H365" s="157">
        <v>0</v>
      </c>
      <c r="I365" s="157">
        <v>2251.61</v>
      </c>
      <c r="J365" s="157">
        <v>2251.61</v>
      </c>
    </row>
    <row r="366" spans="1:10" ht="39.950000000000003" customHeight="1">
      <c r="A366" s="154" t="s">
        <v>633</v>
      </c>
      <c r="B366" s="154" t="s">
        <v>14720</v>
      </c>
      <c r="C366" s="159" t="s">
        <v>1319</v>
      </c>
      <c r="D366" s="155">
        <v>42520</v>
      </c>
      <c r="E366" s="154">
        <v>1868</v>
      </c>
      <c r="F366" s="154" t="s">
        <v>14721</v>
      </c>
      <c r="G366" s="156" t="s">
        <v>14779</v>
      </c>
      <c r="H366" s="157">
        <v>0</v>
      </c>
      <c r="I366" s="157">
        <v>1411.77</v>
      </c>
      <c r="J366" s="157">
        <v>1411.77</v>
      </c>
    </row>
    <row r="367" spans="1:10" ht="39.950000000000003" customHeight="1">
      <c r="A367" s="154" t="s">
        <v>633</v>
      </c>
      <c r="B367" s="154" t="s">
        <v>14720</v>
      </c>
      <c r="C367" s="159" t="s">
        <v>1319</v>
      </c>
      <c r="D367" s="155">
        <v>42521</v>
      </c>
      <c r="E367" s="154">
        <v>1905</v>
      </c>
      <c r="F367" s="154" t="s">
        <v>14721</v>
      </c>
      <c r="G367" s="156" t="s">
        <v>14780</v>
      </c>
      <c r="H367" s="157">
        <v>80</v>
      </c>
      <c r="I367" s="157">
        <v>0</v>
      </c>
      <c r="J367" s="157">
        <v>80</v>
      </c>
    </row>
    <row r="368" spans="1:10" ht="39.950000000000003" customHeight="1">
      <c r="A368" s="154" t="s">
        <v>633</v>
      </c>
      <c r="B368" s="154" t="s">
        <v>14720</v>
      </c>
      <c r="C368" s="159" t="s">
        <v>1319</v>
      </c>
      <c r="D368" s="155">
        <v>42521</v>
      </c>
      <c r="E368" s="154">
        <v>1908</v>
      </c>
      <c r="F368" s="154" t="s">
        <v>14721</v>
      </c>
      <c r="G368" s="156" t="s">
        <v>14780</v>
      </c>
      <c r="H368" s="157">
        <v>80</v>
      </c>
      <c r="I368" s="157">
        <v>0</v>
      </c>
      <c r="J368" s="157">
        <v>80</v>
      </c>
    </row>
    <row r="369" spans="1:10" ht="39.950000000000003" customHeight="1">
      <c r="A369" s="154" t="s">
        <v>633</v>
      </c>
      <c r="B369" s="154" t="s">
        <v>14720</v>
      </c>
      <c r="C369" s="159" t="s">
        <v>1319</v>
      </c>
      <c r="D369" s="155">
        <v>42521</v>
      </c>
      <c r="E369" s="154">
        <v>1909</v>
      </c>
      <c r="F369" s="154" t="s">
        <v>14721</v>
      </c>
      <c r="G369" s="156" t="s">
        <v>14780</v>
      </c>
      <c r="H369" s="157">
        <v>80</v>
      </c>
      <c r="I369" s="157">
        <v>0</v>
      </c>
      <c r="J369" s="157">
        <v>80</v>
      </c>
    </row>
    <row r="370" spans="1:10" ht="39.950000000000003" customHeight="1">
      <c r="A370" s="154" t="s">
        <v>633</v>
      </c>
      <c r="B370" s="154" t="s">
        <v>14720</v>
      </c>
      <c r="C370" s="159" t="s">
        <v>1319</v>
      </c>
      <c r="D370" s="155">
        <v>42521</v>
      </c>
      <c r="E370" s="154">
        <v>1910</v>
      </c>
      <c r="F370" s="154" t="s">
        <v>14721</v>
      </c>
      <c r="G370" s="156" t="s">
        <v>14780</v>
      </c>
      <c r="H370" s="157">
        <v>80</v>
      </c>
      <c r="I370" s="157">
        <v>0</v>
      </c>
      <c r="J370" s="157">
        <v>80</v>
      </c>
    </row>
    <row r="371" spans="1:10" ht="39.950000000000003" customHeight="1">
      <c r="A371" s="154" t="s">
        <v>633</v>
      </c>
      <c r="B371" s="154" t="s">
        <v>14720</v>
      </c>
      <c r="C371" s="159" t="s">
        <v>1319</v>
      </c>
      <c r="D371" s="155">
        <v>42521</v>
      </c>
      <c r="E371" s="154">
        <v>1911</v>
      </c>
      <c r="F371" s="154" t="s">
        <v>14721</v>
      </c>
      <c r="G371" s="156" t="s">
        <v>14780</v>
      </c>
      <c r="H371" s="157">
        <v>80</v>
      </c>
      <c r="I371" s="157">
        <v>0</v>
      </c>
      <c r="J371" s="157">
        <v>80</v>
      </c>
    </row>
    <row r="372" spans="1:10" ht="39.950000000000003" customHeight="1">
      <c r="A372" s="154" t="s">
        <v>633</v>
      </c>
      <c r="B372" s="154" t="s">
        <v>14720</v>
      </c>
      <c r="C372" s="159" t="s">
        <v>1319</v>
      </c>
      <c r="D372" s="155">
        <v>42521</v>
      </c>
      <c r="E372" s="154">
        <v>1912</v>
      </c>
      <c r="F372" s="154" t="s">
        <v>14721</v>
      </c>
      <c r="G372" s="156" t="s">
        <v>14780</v>
      </c>
      <c r="H372" s="157">
        <v>80</v>
      </c>
      <c r="I372" s="157">
        <v>0</v>
      </c>
      <c r="J372" s="157">
        <v>80</v>
      </c>
    </row>
    <row r="373" spans="1:10" ht="39.950000000000003" customHeight="1">
      <c r="A373" s="154" t="s">
        <v>633</v>
      </c>
      <c r="B373" s="154" t="s">
        <v>14720</v>
      </c>
      <c r="C373" s="159" t="s">
        <v>1319</v>
      </c>
      <c r="D373" s="155">
        <v>42521</v>
      </c>
      <c r="E373" s="154">
        <v>1913</v>
      </c>
      <c r="F373" s="154" t="s">
        <v>14721</v>
      </c>
      <c r="G373" s="156" t="s">
        <v>14780</v>
      </c>
      <c r="H373" s="157">
        <v>80</v>
      </c>
      <c r="I373" s="157">
        <v>0</v>
      </c>
      <c r="J373" s="157">
        <v>80</v>
      </c>
    </row>
    <row r="374" spans="1:10" ht="39.950000000000003" customHeight="1">
      <c r="A374" s="154" t="s">
        <v>633</v>
      </c>
      <c r="B374" s="154" t="s">
        <v>14720</v>
      </c>
      <c r="C374" s="159" t="s">
        <v>1319</v>
      </c>
      <c r="D374" s="155">
        <v>42521</v>
      </c>
      <c r="E374" s="154">
        <v>1914</v>
      </c>
      <c r="F374" s="154" t="s">
        <v>14721</v>
      </c>
      <c r="G374" s="156" t="s">
        <v>14780</v>
      </c>
      <c r="H374" s="157">
        <v>80</v>
      </c>
      <c r="I374" s="157">
        <v>0</v>
      </c>
      <c r="J374" s="157">
        <v>80</v>
      </c>
    </row>
    <row r="375" spans="1:10" ht="39.950000000000003" customHeight="1">
      <c r="A375" s="154" t="s">
        <v>633</v>
      </c>
      <c r="B375" s="154" t="s">
        <v>14720</v>
      </c>
      <c r="C375" s="159" t="s">
        <v>1319</v>
      </c>
      <c r="D375" s="155">
        <v>42521</v>
      </c>
      <c r="E375" s="154">
        <v>1915</v>
      </c>
      <c r="F375" s="154" t="s">
        <v>14721</v>
      </c>
      <c r="G375" s="156" t="s">
        <v>14780</v>
      </c>
      <c r="H375" s="157">
        <v>80</v>
      </c>
      <c r="I375" s="157">
        <v>0</v>
      </c>
      <c r="J375" s="157">
        <v>80</v>
      </c>
    </row>
    <row r="376" spans="1:10" ht="39.950000000000003" customHeight="1">
      <c r="A376" s="154" t="s">
        <v>633</v>
      </c>
      <c r="B376" s="154" t="s">
        <v>14720</v>
      </c>
      <c r="C376" s="159" t="s">
        <v>1319</v>
      </c>
      <c r="D376" s="155">
        <v>42521</v>
      </c>
      <c r="E376" s="154">
        <v>1916</v>
      </c>
      <c r="F376" s="154" t="s">
        <v>14721</v>
      </c>
      <c r="G376" s="156" t="s">
        <v>14780</v>
      </c>
      <c r="H376" s="157">
        <v>80</v>
      </c>
      <c r="I376" s="157">
        <v>0</v>
      </c>
      <c r="J376" s="157">
        <v>80</v>
      </c>
    </row>
    <row r="377" spans="1:10" ht="39.950000000000003" customHeight="1">
      <c r="A377" s="154" t="s">
        <v>633</v>
      </c>
      <c r="B377" s="154" t="s">
        <v>14720</v>
      </c>
      <c r="C377" s="159" t="s">
        <v>1319</v>
      </c>
      <c r="D377" s="155">
        <v>42521</v>
      </c>
      <c r="E377" s="154">
        <v>1917</v>
      </c>
      <c r="F377" s="154" t="s">
        <v>14721</v>
      </c>
      <c r="G377" s="156" t="s">
        <v>14780</v>
      </c>
      <c r="H377" s="157">
        <v>80</v>
      </c>
      <c r="I377" s="157">
        <v>0</v>
      </c>
      <c r="J377" s="157">
        <v>80</v>
      </c>
    </row>
    <row r="378" spans="1:10" ht="39.950000000000003" customHeight="1">
      <c r="A378" s="154" t="s">
        <v>633</v>
      </c>
      <c r="B378" s="154" t="s">
        <v>14720</v>
      </c>
      <c r="C378" s="159" t="s">
        <v>1319</v>
      </c>
      <c r="D378" s="155">
        <v>42521</v>
      </c>
      <c r="E378" s="154">
        <v>1918</v>
      </c>
      <c r="F378" s="154" t="s">
        <v>14721</v>
      </c>
      <c r="G378" s="156" t="s">
        <v>14780</v>
      </c>
      <c r="H378" s="157">
        <v>80</v>
      </c>
      <c r="I378" s="157">
        <v>0</v>
      </c>
      <c r="J378" s="157">
        <v>80</v>
      </c>
    </row>
    <row r="379" spans="1:10" ht="39.950000000000003" customHeight="1">
      <c r="A379" s="154" t="s">
        <v>633</v>
      </c>
      <c r="B379" s="154" t="s">
        <v>14720</v>
      </c>
      <c r="C379" s="159" t="s">
        <v>1319</v>
      </c>
      <c r="D379" s="155">
        <v>42521</v>
      </c>
      <c r="E379" s="154">
        <v>1919</v>
      </c>
      <c r="F379" s="154" t="s">
        <v>14721</v>
      </c>
      <c r="G379" s="156" t="s">
        <v>14780</v>
      </c>
      <c r="H379" s="157">
        <v>80</v>
      </c>
      <c r="I379" s="157">
        <v>0</v>
      </c>
      <c r="J379" s="157">
        <v>80</v>
      </c>
    </row>
    <row r="380" spans="1:10" ht="39.950000000000003" customHeight="1">
      <c r="A380" s="154" t="s">
        <v>633</v>
      </c>
      <c r="B380" s="154" t="s">
        <v>14720</v>
      </c>
      <c r="C380" s="159" t="s">
        <v>1319</v>
      </c>
      <c r="D380" s="155">
        <v>42521</v>
      </c>
      <c r="E380" s="154">
        <v>1920</v>
      </c>
      <c r="F380" s="154" t="s">
        <v>14721</v>
      </c>
      <c r="G380" s="156" t="s">
        <v>14780</v>
      </c>
      <c r="H380" s="157">
        <v>80</v>
      </c>
      <c r="I380" s="157">
        <v>0</v>
      </c>
      <c r="J380" s="157">
        <v>80</v>
      </c>
    </row>
    <row r="381" spans="1:10" ht="39.950000000000003" customHeight="1">
      <c r="A381" s="154" t="s">
        <v>633</v>
      </c>
      <c r="B381" s="154" t="s">
        <v>14720</v>
      </c>
      <c r="C381" s="159" t="s">
        <v>1319</v>
      </c>
      <c r="D381" s="155">
        <v>42521</v>
      </c>
      <c r="E381" s="154">
        <v>1921</v>
      </c>
      <c r="F381" s="154" t="s">
        <v>14721</v>
      </c>
      <c r="G381" s="156" t="s">
        <v>14780</v>
      </c>
      <c r="H381" s="157">
        <v>80</v>
      </c>
      <c r="I381" s="157">
        <v>0</v>
      </c>
      <c r="J381" s="157">
        <v>80</v>
      </c>
    </row>
    <row r="382" spans="1:10" ht="39.950000000000003" customHeight="1">
      <c r="A382" s="154" t="s">
        <v>633</v>
      </c>
      <c r="B382" s="154" t="s">
        <v>14720</v>
      </c>
      <c r="C382" s="159" t="s">
        <v>1319</v>
      </c>
      <c r="D382" s="155">
        <v>42521</v>
      </c>
      <c r="E382" s="154">
        <v>1922</v>
      </c>
      <c r="F382" s="154" t="s">
        <v>14721</v>
      </c>
      <c r="G382" s="156" t="s">
        <v>14780</v>
      </c>
      <c r="H382" s="157">
        <v>80</v>
      </c>
      <c r="I382" s="157">
        <v>0</v>
      </c>
      <c r="J382" s="157">
        <v>80</v>
      </c>
    </row>
    <row r="383" spans="1:10" ht="39.950000000000003" customHeight="1">
      <c r="A383" s="154" t="s">
        <v>633</v>
      </c>
      <c r="B383" s="154" t="s">
        <v>14720</v>
      </c>
      <c r="C383" s="159" t="s">
        <v>1319</v>
      </c>
      <c r="D383" s="155">
        <v>42521</v>
      </c>
      <c r="E383" s="154">
        <v>1923</v>
      </c>
      <c r="F383" s="154" t="s">
        <v>14721</v>
      </c>
      <c r="G383" s="156" t="s">
        <v>14780</v>
      </c>
      <c r="H383" s="157">
        <v>80</v>
      </c>
      <c r="I383" s="157">
        <v>0</v>
      </c>
      <c r="J383" s="157">
        <v>80</v>
      </c>
    </row>
    <row r="384" spans="1:10" ht="39.950000000000003" customHeight="1">
      <c r="A384" s="154" t="s">
        <v>633</v>
      </c>
      <c r="B384" s="154" t="s">
        <v>14720</v>
      </c>
      <c r="C384" s="159" t="s">
        <v>1319</v>
      </c>
      <c r="D384" s="155">
        <v>42521</v>
      </c>
      <c r="E384" s="154">
        <v>1924</v>
      </c>
      <c r="F384" s="154" t="s">
        <v>14721</v>
      </c>
      <c r="G384" s="156" t="s">
        <v>14780</v>
      </c>
      <c r="H384" s="157">
        <v>80</v>
      </c>
      <c r="I384" s="157">
        <v>0</v>
      </c>
      <c r="J384" s="157">
        <v>80</v>
      </c>
    </row>
    <row r="385" spans="1:10" ht="39.950000000000003" customHeight="1">
      <c r="A385" s="154" t="s">
        <v>633</v>
      </c>
      <c r="B385" s="154" t="s">
        <v>14720</v>
      </c>
      <c r="C385" s="159" t="s">
        <v>1319</v>
      </c>
      <c r="D385" s="155">
        <v>42521</v>
      </c>
      <c r="E385" s="154">
        <v>1925</v>
      </c>
      <c r="F385" s="154" t="s">
        <v>14721</v>
      </c>
      <c r="G385" s="156" t="s">
        <v>14780</v>
      </c>
      <c r="H385" s="157">
        <v>80</v>
      </c>
      <c r="I385" s="157">
        <v>0</v>
      </c>
      <c r="J385" s="157">
        <v>80</v>
      </c>
    </row>
    <row r="386" spans="1:10" ht="39.950000000000003" customHeight="1">
      <c r="A386" s="154" t="s">
        <v>633</v>
      </c>
      <c r="B386" s="154" t="s">
        <v>14720</v>
      </c>
      <c r="C386" s="159" t="s">
        <v>1319</v>
      </c>
      <c r="D386" s="155">
        <v>42521</v>
      </c>
      <c r="E386" s="154">
        <v>1926</v>
      </c>
      <c r="F386" s="154" t="s">
        <v>14721</v>
      </c>
      <c r="G386" s="156" t="s">
        <v>14780</v>
      </c>
      <c r="H386" s="157">
        <v>80</v>
      </c>
      <c r="I386" s="157">
        <v>0</v>
      </c>
      <c r="J386" s="157">
        <v>80</v>
      </c>
    </row>
    <row r="387" spans="1:10" ht="39.950000000000003" customHeight="1">
      <c r="A387" s="154" t="s">
        <v>633</v>
      </c>
      <c r="B387" s="154" t="s">
        <v>14720</v>
      </c>
      <c r="C387" s="159" t="s">
        <v>1319</v>
      </c>
      <c r="D387" s="155">
        <v>42521</v>
      </c>
      <c r="E387" s="154">
        <v>1927</v>
      </c>
      <c r="F387" s="154" t="s">
        <v>14721</v>
      </c>
      <c r="G387" s="156" t="s">
        <v>14780</v>
      </c>
      <c r="H387" s="157">
        <v>80</v>
      </c>
      <c r="I387" s="157">
        <v>0</v>
      </c>
      <c r="J387" s="157">
        <v>80</v>
      </c>
    </row>
    <row r="388" spans="1:10" ht="39.950000000000003" customHeight="1">
      <c r="A388" s="154" t="s">
        <v>633</v>
      </c>
      <c r="B388" s="154" t="s">
        <v>14720</v>
      </c>
      <c r="C388" s="159" t="s">
        <v>1319</v>
      </c>
      <c r="D388" s="155">
        <v>42521</v>
      </c>
      <c r="E388" s="154">
        <v>1928</v>
      </c>
      <c r="F388" s="154" t="s">
        <v>14721</v>
      </c>
      <c r="G388" s="156" t="s">
        <v>14780</v>
      </c>
      <c r="H388" s="157">
        <v>80</v>
      </c>
      <c r="I388" s="157">
        <v>0</v>
      </c>
      <c r="J388" s="157">
        <v>80</v>
      </c>
    </row>
    <row r="389" spans="1:10" ht="39.950000000000003" customHeight="1">
      <c r="A389" s="154" t="s">
        <v>633</v>
      </c>
      <c r="B389" s="154" t="s">
        <v>14720</v>
      </c>
      <c r="C389" s="159" t="s">
        <v>1319</v>
      </c>
      <c r="D389" s="155">
        <v>42521</v>
      </c>
      <c r="E389" s="154">
        <v>1929</v>
      </c>
      <c r="F389" s="154" t="s">
        <v>14721</v>
      </c>
      <c r="G389" s="156" t="s">
        <v>14780</v>
      </c>
      <c r="H389" s="157">
        <v>80</v>
      </c>
      <c r="I389" s="157">
        <v>0</v>
      </c>
      <c r="J389" s="157">
        <v>80</v>
      </c>
    </row>
    <row r="390" spans="1:10" ht="39.950000000000003" customHeight="1">
      <c r="A390" s="154" t="s">
        <v>633</v>
      </c>
      <c r="B390" s="154" t="s">
        <v>14720</v>
      </c>
      <c r="C390" s="159" t="s">
        <v>1319</v>
      </c>
      <c r="D390" s="155">
        <v>42521</v>
      </c>
      <c r="E390" s="154">
        <v>1930</v>
      </c>
      <c r="F390" s="154" t="s">
        <v>14721</v>
      </c>
      <c r="G390" s="156" t="s">
        <v>14780</v>
      </c>
      <c r="H390" s="157">
        <v>80</v>
      </c>
      <c r="I390" s="157">
        <v>0</v>
      </c>
      <c r="J390" s="157">
        <v>80</v>
      </c>
    </row>
    <row r="391" spans="1:10" ht="39.950000000000003" customHeight="1">
      <c r="A391" s="154" t="s">
        <v>633</v>
      </c>
      <c r="B391" s="154" t="s">
        <v>14720</v>
      </c>
      <c r="C391" s="159" t="s">
        <v>1319</v>
      </c>
      <c r="D391" s="155">
        <v>42521</v>
      </c>
      <c r="E391" s="154">
        <v>1931</v>
      </c>
      <c r="F391" s="154" t="s">
        <v>14721</v>
      </c>
      <c r="G391" s="156" t="s">
        <v>14780</v>
      </c>
      <c r="H391" s="157">
        <v>80</v>
      </c>
      <c r="I391" s="157">
        <v>0</v>
      </c>
      <c r="J391" s="157">
        <v>80</v>
      </c>
    </row>
    <row r="392" spans="1:10" ht="39.950000000000003" customHeight="1">
      <c r="A392" s="154" t="s">
        <v>633</v>
      </c>
      <c r="B392" s="154" t="s">
        <v>14720</v>
      </c>
      <c r="C392" s="159" t="s">
        <v>1319</v>
      </c>
      <c r="D392" s="155">
        <v>42521</v>
      </c>
      <c r="E392" s="154">
        <v>1932</v>
      </c>
      <c r="F392" s="154" t="s">
        <v>14721</v>
      </c>
      <c r="G392" s="156" t="s">
        <v>14780</v>
      </c>
      <c r="H392" s="157">
        <v>80</v>
      </c>
      <c r="I392" s="157">
        <v>0</v>
      </c>
      <c r="J392" s="157">
        <v>80</v>
      </c>
    </row>
    <row r="393" spans="1:10" ht="39.950000000000003" customHeight="1">
      <c r="A393" s="154" t="s">
        <v>633</v>
      </c>
      <c r="B393" s="154" t="s">
        <v>14720</v>
      </c>
      <c r="C393" s="159" t="s">
        <v>1319</v>
      </c>
      <c r="D393" s="155">
        <v>42521</v>
      </c>
      <c r="E393" s="154">
        <v>1933</v>
      </c>
      <c r="F393" s="154" t="s">
        <v>14721</v>
      </c>
      <c r="G393" s="156" t="s">
        <v>14780</v>
      </c>
      <c r="H393" s="157">
        <v>80</v>
      </c>
      <c r="I393" s="157">
        <v>0</v>
      </c>
      <c r="J393" s="157">
        <v>80</v>
      </c>
    </row>
    <row r="394" spans="1:10" ht="39.950000000000003" customHeight="1">
      <c r="A394" s="154" t="s">
        <v>633</v>
      </c>
      <c r="B394" s="154" t="s">
        <v>14720</v>
      </c>
      <c r="C394" s="159" t="s">
        <v>1319</v>
      </c>
      <c r="D394" s="155">
        <v>42521</v>
      </c>
      <c r="E394" s="154">
        <v>1934</v>
      </c>
      <c r="F394" s="154" t="s">
        <v>14721</v>
      </c>
      <c r="G394" s="156" t="s">
        <v>14780</v>
      </c>
      <c r="H394" s="157">
        <v>80</v>
      </c>
      <c r="I394" s="157">
        <v>0</v>
      </c>
      <c r="J394" s="157">
        <v>80</v>
      </c>
    </row>
    <row r="395" spans="1:10" ht="39.950000000000003" customHeight="1">
      <c r="A395" s="154" t="s">
        <v>633</v>
      </c>
      <c r="B395" s="154" t="s">
        <v>14720</v>
      </c>
      <c r="C395" s="159" t="s">
        <v>1319</v>
      </c>
      <c r="D395" s="155">
        <v>42521</v>
      </c>
      <c r="E395" s="154">
        <v>1935</v>
      </c>
      <c r="F395" s="154" t="s">
        <v>14721</v>
      </c>
      <c r="G395" s="156" t="s">
        <v>14780</v>
      </c>
      <c r="H395" s="157">
        <v>80</v>
      </c>
      <c r="I395" s="157">
        <v>0</v>
      </c>
      <c r="J395" s="157">
        <v>80</v>
      </c>
    </row>
    <row r="396" spans="1:10" ht="39.950000000000003" customHeight="1">
      <c r="A396" s="154" t="s">
        <v>633</v>
      </c>
      <c r="B396" s="154" t="s">
        <v>14720</v>
      </c>
      <c r="C396" s="159" t="s">
        <v>1319</v>
      </c>
      <c r="D396" s="155">
        <v>42521</v>
      </c>
      <c r="E396" s="154">
        <v>1936</v>
      </c>
      <c r="F396" s="154" t="s">
        <v>14721</v>
      </c>
      <c r="G396" s="156" t="s">
        <v>14780</v>
      </c>
      <c r="H396" s="157">
        <v>80</v>
      </c>
      <c r="I396" s="157">
        <v>0</v>
      </c>
      <c r="J396" s="157">
        <v>80</v>
      </c>
    </row>
    <row r="397" spans="1:10" ht="39.950000000000003" customHeight="1">
      <c r="A397" s="154" t="s">
        <v>633</v>
      </c>
      <c r="B397" s="154" t="s">
        <v>14720</v>
      </c>
      <c r="C397" s="159" t="s">
        <v>1319</v>
      </c>
      <c r="D397" s="155">
        <v>42521</v>
      </c>
      <c r="E397" s="154">
        <v>1937</v>
      </c>
      <c r="F397" s="154" t="s">
        <v>14721</v>
      </c>
      <c r="G397" s="156" t="s">
        <v>14780</v>
      </c>
      <c r="H397" s="157">
        <v>80</v>
      </c>
      <c r="I397" s="157">
        <v>0</v>
      </c>
      <c r="J397" s="157">
        <v>80</v>
      </c>
    </row>
    <row r="398" spans="1:10" ht="39.950000000000003" customHeight="1">
      <c r="A398" s="154" t="s">
        <v>633</v>
      </c>
      <c r="B398" s="154" t="s">
        <v>14720</v>
      </c>
      <c r="C398" s="159" t="s">
        <v>1319</v>
      </c>
      <c r="D398" s="155">
        <v>42521</v>
      </c>
      <c r="E398" s="154">
        <v>1938</v>
      </c>
      <c r="F398" s="154" t="s">
        <v>14721</v>
      </c>
      <c r="G398" s="156" t="s">
        <v>14780</v>
      </c>
      <c r="H398" s="157">
        <v>80</v>
      </c>
      <c r="I398" s="157">
        <v>0</v>
      </c>
      <c r="J398" s="157">
        <v>80</v>
      </c>
    </row>
    <row r="399" spans="1:10" ht="39.950000000000003" customHeight="1">
      <c r="A399" s="154" t="s">
        <v>633</v>
      </c>
      <c r="B399" s="154" t="s">
        <v>14720</v>
      </c>
      <c r="C399" s="159" t="s">
        <v>1319</v>
      </c>
      <c r="D399" s="155">
        <v>42521</v>
      </c>
      <c r="E399" s="154">
        <v>1939</v>
      </c>
      <c r="F399" s="154" t="s">
        <v>14721</v>
      </c>
      <c r="G399" s="156" t="s">
        <v>14780</v>
      </c>
      <c r="H399" s="157">
        <v>80</v>
      </c>
      <c r="I399" s="157">
        <v>0</v>
      </c>
      <c r="J399" s="157">
        <v>80</v>
      </c>
    </row>
    <row r="400" spans="1:10" ht="39.950000000000003" customHeight="1">
      <c r="A400" s="154" t="s">
        <v>633</v>
      </c>
      <c r="B400" s="154" t="s">
        <v>14720</v>
      </c>
      <c r="C400" s="159" t="s">
        <v>1319</v>
      </c>
      <c r="D400" s="155">
        <v>42521</v>
      </c>
      <c r="E400" s="154">
        <v>1941</v>
      </c>
      <c r="F400" s="154" t="s">
        <v>14721</v>
      </c>
      <c r="G400" s="156" t="s">
        <v>14780</v>
      </c>
      <c r="H400" s="157">
        <v>80</v>
      </c>
      <c r="I400" s="157">
        <v>0</v>
      </c>
      <c r="J400" s="157">
        <v>80</v>
      </c>
    </row>
    <row r="401" spans="1:10" ht="39.950000000000003" customHeight="1">
      <c r="A401" s="154" t="s">
        <v>633</v>
      </c>
      <c r="B401" s="154" t="s">
        <v>14720</v>
      </c>
      <c r="C401" s="159" t="s">
        <v>1319</v>
      </c>
      <c r="D401" s="155">
        <v>42521</v>
      </c>
      <c r="E401" s="154">
        <v>1942</v>
      </c>
      <c r="F401" s="154" t="s">
        <v>14721</v>
      </c>
      <c r="G401" s="156" t="s">
        <v>14780</v>
      </c>
      <c r="H401" s="157">
        <v>80</v>
      </c>
      <c r="I401" s="157">
        <v>0</v>
      </c>
      <c r="J401" s="157">
        <v>80</v>
      </c>
    </row>
    <row r="402" spans="1:10" ht="39.950000000000003" customHeight="1">
      <c r="A402" s="154" t="s">
        <v>633</v>
      </c>
      <c r="B402" s="154" t="s">
        <v>14720</v>
      </c>
      <c r="C402" s="159" t="s">
        <v>1319</v>
      </c>
      <c r="D402" s="155">
        <v>42521</v>
      </c>
      <c r="E402" s="154">
        <v>1943</v>
      </c>
      <c r="F402" s="154" t="s">
        <v>14721</v>
      </c>
      <c r="G402" s="156" t="s">
        <v>14780</v>
      </c>
      <c r="H402" s="157">
        <v>80</v>
      </c>
      <c r="I402" s="157">
        <v>0</v>
      </c>
      <c r="J402" s="157">
        <v>80</v>
      </c>
    </row>
    <row r="403" spans="1:10" ht="39.950000000000003" customHeight="1">
      <c r="A403" s="154" t="s">
        <v>633</v>
      </c>
      <c r="B403" s="154" t="s">
        <v>14720</v>
      </c>
      <c r="C403" s="159" t="s">
        <v>1319</v>
      </c>
      <c r="D403" s="155">
        <v>42521</v>
      </c>
      <c r="E403" s="154">
        <v>1944</v>
      </c>
      <c r="F403" s="154" t="s">
        <v>14721</v>
      </c>
      <c r="G403" s="156" t="s">
        <v>14780</v>
      </c>
      <c r="H403" s="157">
        <v>80</v>
      </c>
      <c r="I403" s="157">
        <v>0</v>
      </c>
      <c r="J403" s="157">
        <v>80</v>
      </c>
    </row>
    <row r="404" spans="1:10" ht="39.950000000000003" customHeight="1">
      <c r="A404" s="154" t="s">
        <v>633</v>
      </c>
      <c r="B404" s="154" t="s">
        <v>14720</v>
      </c>
      <c r="C404" s="159" t="s">
        <v>1319</v>
      </c>
      <c r="D404" s="155">
        <v>42521</v>
      </c>
      <c r="E404" s="154">
        <v>1945</v>
      </c>
      <c r="F404" s="154" t="s">
        <v>14721</v>
      </c>
      <c r="G404" s="156" t="s">
        <v>14780</v>
      </c>
      <c r="H404" s="157">
        <v>80</v>
      </c>
      <c r="I404" s="157">
        <v>0</v>
      </c>
      <c r="J404" s="157">
        <v>80</v>
      </c>
    </row>
    <row r="405" spans="1:10" ht="39.950000000000003" customHeight="1">
      <c r="A405" s="154" t="s">
        <v>633</v>
      </c>
      <c r="B405" s="154" t="s">
        <v>14720</v>
      </c>
      <c r="C405" s="159" t="s">
        <v>1319</v>
      </c>
      <c r="D405" s="155">
        <v>42521</v>
      </c>
      <c r="E405" s="154">
        <v>1946</v>
      </c>
      <c r="F405" s="154" t="s">
        <v>14721</v>
      </c>
      <c r="G405" s="156" t="s">
        <v>14780</v>
      </c>
      <c r="H405" s="157">
        <v>80</v>
      </c>
      <c r="I405" s="157">
        <v>0</v>
      </c>
      <c r="J405" s="157">
        <v>80</v>
      </c>
    </row>
    <row r="406" spans="1:10" ht="39.950000000000003" customHeight="1">
      <c r="A406" s="154" t="s">
        <v>633</v>
      </c>
      <c r="B406" s="154" t="s">
        <v>14720</v>
      </c>
      <c r="C406" s="159" t="s">
        <v>1319</v>
      </c>
      <c r="D406" s="155">
        <v>42521</v>
      </c>
      <c r="E406" s="154">
        <v>1947</v>
      </c>
      <c r="F406" s="154" t="s">
        <v>14721</v>
      </c>
      <c r="G406" s="156" t="s">
        <v>14780</v>
      </c>
      <c r="H406" s="157">
        <v>80</v>
      </c>
      <c r="I406" s="157">
        <v>0</v>
      </c>
      <c r="J406" s="157">
        <v>80</v>
      </c>
    </row>
    <row r="407" spans="1:10" ht="39.950000000000003" customHeight="1">
      <c r="A407" s="154" t="s">
        <v>633</v>
      </c>
      <c r="B407" s="154" t="s">
        <v>14720</v>
      </c>
      <c r="C407" s="159" t="s">
        <v>1319</v>
      </c>
      <c r="D407" s="155">
        <v>42521</v>
      </c>
      <c r="E407" s="154">
        <v>1948</v>
      </c>
      <c r="F407" s="154" t="s">
        <v>14721</v>
      </c>
      <c r="G407" s="156" t="s">
        <v>14780</v>
      </c>
      <c r="H407" s="157">
        <v>80</v>
      </c>
      <c r="I407" s="157">
        <v>0</v>
      </c>
      <c r="J407" s="157">
        <v>80</v>
      </c>
    </row>
    <row r="408" spans="1:10" ht="39.950000000000003" customHeight="1">
      <c r="A408" s="154" t="s">
        <v>633</v>
      </c>
      <c r="B408" s="154" t="s">
        <v>14720</v>
      </c>
      <c r="C408" s="159" t="s">
        <v>1319</v>
      </c>
      <c r="D408" s="155">
        <v>42524</v>
      </c>
      <c r="E408" s="154">
        <v>2025</v>
      </c>
      <c r="F408" s="154" t="s">
        <v>14721</v>
      </c>
      <c r="G408" s="156" t="s">
        <v>14782</v>
      </c>
      <c r="H408" s="157">
        <v>0</v>
      </c>
      <c r="I408" s="157">
        <v>3883.5</v>
      </c>
      <c r="J408" s="157">
        <v>3883.5</v>
      </c>
    </row>
    <row r="409" spans="1:10" ht="39.950000000000003" customHeight="1">
      <c r="A409" s="154" t="s">
        <v>633</v>
      </c>
      <c r="B409" s="154" t="s">
        <v>14720</v>
      </c>
      <c r="C409" s="159" t="s">
        <v>1319</v>
      </c>
      <c r="D409" s="155">
        <v>42527</v>
      </c>
      <c r="E409" s="154">
        <v>2036</v>
      </c>
      <c r="F409" s="154" t="s">
        <v>14721</v>
      </c>
      <c r="G409" s="156" t="s">
        <v>14784</v>
      </c>
      <c r="H409" s="157">
        <v>1366.76</v>
      </c>
      <c r="I409" s="157">
        <v>0</v>
      </c>
      <c r="J409" s="157">
        <v>1366.76</v>
      </c>
    </row>
    <row r="410" spans="1:10" ht="39.950000000000003" customHeight="1">
      <c r="A410" s="154" t="s">
        <v>633</v>
      </c>
      <c r="B410" s="154" t="s">
        <v>14720</v>
      </c>
      <c r="C410" s="159" t="s">
        <v>1319</v>
      </c>
      <c r="D410" s="155">
        <v>42527</v>
      </c>
      <c r="E410" s="154">
        <v>2037</v>
      </c>
      <c r="F410" s="154" t="s">
        <v>14721</v>
      </c>
      <c r="G410" s="156" t="s">
        <v>14786</v>
      </c>
      <c r="H410" s="157">
        <v>12114.28</v>
      </c>
      <c r="I410" s="157">
        <v>0</v>
      </c>
      <c r="J410" s="157">
        <v>12114.28</v>
      </c>
    </row>
    <row r="411" spans="1:10" ht="39.950000000000003" customHeight="1">
      <c r="A411" s="154" t="s">
        <v>633</v>
      </c>
      <c r="B411" s="154" t="s">
        <v>14720</v>
      </c>
      <c r="C411" s="159" t="s">
        <v>1319</v>
      </c>
      <c r="D411" s="155">
        <v>42541</v>
      </c>
      <c r="E411" s="154">
        <v>2304</v>
      </c>
      <c r="F411" s="154" t="s">
        <v>14721</v>
      </c>
      <c r="G411" s="156" t="s">
        <v>14790</v>
      </c>
      <c r="H411" s="157">
        <v>40</v>
      </c>
      <c r="I411" s="157">
        <v>0</v>
      </c>
      <c r="J411" s="157">
        <v>40</v>
      </c>
    </row>
    <row r="412" spans="1:10" ht="39.950000000000003" customHeight="1">
      <c r="A412" s="154" t="s">
        <v>633</v>
      </c>
      <c r="B412" s="154" t="s">
        <v>14720</v>
      </c>
      <c r="C412" s="159" t="s">
        <v>1319</v>
      </c>
      <c r="D412" s="155">
        <v>42541</v>
      </c>
      <c r="E412" s="154">
        <v>2305</v>
      </c>
      <c r="F412" s="154" t="s">
        <v>14721</v>
      </c>
      <c r="G412" s="156" t="s">
        <v>14790</v>
      </c>
      <c r="H412" s="157">
        <v>40</v>
      </c>
      <c r="I412" s="157">
        <v>0</v>
      </c>
      <c r="J412" s="157">
        <v>40</v>
      </c>
    </row>
    <row r="413" spans="1:10" ht="39.950000000000003" customHeight="1">
      <c r="A413" s="154" t="s">
        <v>633</v>
      </c>
      <c r="B413" s="154" t="s">
        <v>14720</v>
      </c>
      <c r="C413" s="159" t="s">
        <v>1319</v>
      </c>
      <c r="D413" s="155">
        <v>42541</v>
      </c>
      <c r="E413" s="154">
        <v>2306</v>
      </c>
      <c r="F413" s="154" t="s">
        <v>14721</v>
      </c>
      <c r="G413" s="156" t="s">
        <v>14790</v>
      </c>
      <c r="H413" s="157">
        <v>40</v>
      </c>
      <c r="I413" s="157">
        <v>0</v>
      </c>
      <c r="J413" s="157">
        <v>40</v>
      </c>
    </row>
    <row r="414" spans="1:10" ht="39.950000000000003" customHeight="1">
      <c r="A414" s="154" t="s">
        <v>633</v>
      </c>
      <c r="B414" s="154" t="s">
        <v>14720</v>
      </c>
      <c r="C414" s="159" t="s">
        <v>1319</v>
      </c>
      <c r="D414" s="155">
        <v>42541</v>
      </c>
      <c r="E414" s="154">
        <v>2307</v>
      </c>
      <c r="F414" s="154" t="s">
        <v>14721</v>
      </c>
      <c r="G414" s="156" t="s">
        <v>14790</v>
      </c>
      <c r="H414" s="157">
        <v>40</v>
      </c>
      <c r="I414" s="157">
        <v>0</v>
      </c>
      <c r="J414" s="157">
        <v>40</v>
      </c>
    </row>
    <row r="415" spans="1:10" ht="39.950000000000003" customHeight="1">
      <c r="A415" s="154" t="s">
        <v>633</v>
      </c>
      <c r="B415" s="154" t="s">
        <v>14720</v>
      </c>
      <c r="C415" s="159" t="s">
        <v>1319</v>
      </c>
      <c r="D415" s="155">
        <v>42541</v>
      </c>
      <c r="E415" s="154">
        <v>2308</v>
      </c>
      <c r="F415" s="154" t="s">
        <v>14721</v>
      </c>
      <c r="G415" s="156" t="s">
        <v>14790</v>
      </c>
      <c r="H415" s="157">
        <v>40</v>
      </c>
      <c r="I415" s="157">
        <v>0</v>
      </c>
      <c r="J415" s="157">
        <v>40</v>
      </c>
    </row>
    <row r="416" spans="1:10" ht="39.950000000000003" customHeight="1">
      <c r="A416" s="154" t="s">
        <v>633</v>
      </c>
      <c r="B416" s="154" t="s">
        <v>14720</v>
      </c>
      <c r="C416" s="159" t="s">
        <v>1319</v>
      </c>
      <c r="D416" s="155">
        <v>42541</v>
      </c>
      <c r="E416" s="154">
        <v>2309</v>
      </c>
      <c r="F416" s="154" t="s">
        <v>14721</v>
      </c>
      <c r="G416" s="156" t="s">
        <v>14790</v>
      </c>
      <c r="H416" s="157">
        <v>40</v>
      </c>
      <c r="I416" s="157">
        <v>0</v>
      </c>
      <c r="J416" s="157">
        <v>40</v>
      </c>
    </row>
    <row r="417" spans="1:10" ht="39.950000000000003" customHeight="1">
      <c r="A417" s="154" t="s">
        <v>633</v>
      </c>
      <c r="B417" s="154" t="s">
        <v>14720</v>
      </c>
      <c r="C417" s="159" t="s">
        <v>1319</v>
      </c>
      <c r="D417" s="155">
        <v>42541</v>
      </c>
      <c r="E417" s="154">
        <v>2310</v>
      </c>
      <c r="F417" s="154" t="s">
        <v>14721</v>
      </c>
      <c r="G417" s="156" t="s">
        <v>14790</v>
      </c>
      <c r="H417" s="157">
        <v>40</v>
      </c>
      <c r="I417" s="157">
        <v>0</v>
      </c>
      <c r="J417" s="157">
        <v>40</v>
      </c>
    </row>
    <row r="418" spans="1:10" ht="39.950000000000003" customHeight="1">
      <c r="A418" s="154" t="s">
        <v>633</v>
      </c>
      <c r="B418" s="154" t="s">
        <v>14720</v>
      </c>
      <c r="C418" s="159" t="s">
        <v>1319</v>
      </c>
      <c r="D418" s="155">
        <v>42541</v>
      </c>
      <c r="E418" s="154">
        <v>2311</v>
      </c>
      <c r="F418" s="154" t="s">
        <v>14721</v>
      </c>
      <c r="G418" s="156" t="s">
        <v>14790</v>
      </c>
      <c r="H418" s="157">
        <v>40</v>
      </c>
      <c r="I418" s="157">
        <v>0</v>
      </c>
      <c r="J418" s="157">
        <v>40</v>
      </c>
    </row>
    <row r="419" spans="1:10" ht="39.950000000000003" customHeight="1">
      <c r="A419" s="154" t="s">
        <v>633</v>
      </c>
      <c r="B419" s="154" t="s">
        <v>14720</v>
      </c>
      <c r="C419" s="159" t="s">
        <v>1319</v>
      </c>
      <c r="D419" s="155">
        <v>42541</v>
      </c>
      <c r="E419" s="154">
        <v>2312</v>
      </c>
      <c r="F419" s="154" t="s">
        <v>14721</v>
      </c>
      <c r="G419" s="156" t="s">
        <v>14790</v>
      </c>
      <c r="H419" s="157">
        <v>40</v>
      </c>
      <c r="I419" s="157">
        <v>0</v>
      </c>
      <c r="J419" s="157">
        <v>40</v>
      </c>
    </row>
    <row r="420" spans="1:10" ht="39.950000000000003" customHeight="1">
      <c r="A420" s="154" t="s">
        <v>633</v>
      </c>
      <c r="B420" s="154" t="s">
        <v>14720</v>
      </c>
      <c r="C420" s="159" t="s">
        <v>1319</v>
      </c>
      <c r="D420" s="155">
        <v>42541</v>
      </c>
      <c r="E420" s="154">
        <v>2313</v>
      </c>
      <c r="F420" s="154" t="s">
        <v>14721</v>
      </c>
      <c r="G420" s="156" t="s">
        <v>14790</v>
      </c>
      <c r="H420" s="157">
        <v>40</v>
      </c>
      <c r="I420" s="157">
        <v>0</v>
      </c>
      <c r="J420" s="157">
        <v>40</v>
      </c>
    </row>
    <row r="421" spans="1:10" ht="39.950000000000003" customHeight="1">
      <c r="A421" s="154" t="s">
        <v>633</v>
      </c>
      <c r="B421" s="154" t="s">
        <v>14720</v>
      </c>
      <c r="C421" s="159" t="s">
        <v>1319</v>
      </c>
      <c r="D421" s="155">
        <v>42541</v>
      </c>
      <c r="E421" s="154">
        <v>2314</v>
      </c>
      <c r="F421" s="154" t="s">
        <v>14721</v>
      </c>
      <c r="G421" s="156" t="s">
        <v>14790</v>
      </c>
      <c r="H421" s="157">
        <v>40</v>
      </c>
      <c r="I421" s="157">
        <v>0</v>
      </c>
      <c r="J421" s="157">
        <v>40</v>
      </c>
    </row>
    <row r="422" spans="1:10" ht="39.950000000000003" customHeight="1">
      <c r="A422" s="154" t="s">
        <v>633</v>
      </c>
      <c r="B422" s="154" t="s">
        <v>14720</v>
      </c>
      <c r="C422" s="159" t="s">
        <v>1319</v>
      </c>
      <c r="D422" s="155">
        <v>42541</v>
      </c>
      <c r="E422" s="154">
        <v>2315</v>
      </c>
      <c r="F422" s="154" t="s">
        <v>14721</v>
      </c>
      <c r="G422" s="156" t="s">
        <v>14790</v>
      </c>
      <c r="H422" s="157">
        <v>40</v>
      </c>
      <c r="I422" s="157">
        <v>0</v>
      </c>
      <c r="J422" s="157">
        <v>40</v>
      </c>
    </row>
    <row r="423" spans="1:10" ht="39.950000000000003" customHeight="1">
      <c r="A423" s="154" t="s">
        <v>633</v>
      </c>
      <c r="B423" s="154" t="s">
        <v>14720</v>
      </c>
      <c r="C423" s="159" t="s">
        <v>1319</v>
      </c>
      <c r="D423" s="155">
        <v>42541</v>
      </c>
      <c r="E423" s="154">
        <v>2316</v>
      </c>
      <c r="F423" s="154" t="s">
        <v>14721</v>
      </c>
      <c r="G423" s="156" t="s">
        <v>14790</v>
      </c>
      <c r="H423" s="157">
        <v>40</v>
      </c>
      <c r="I423" s="157">
        <v>0</v>
      </c>
      <c r="J423" s="157">
        <v>40</v>
      </c>
    </row>
    <row r="424" spans="1:10" ht="39.950000000000003" customHeight="1">
      <c r="A424" s="154" t="s">
        <v>633</v>
      </c>
      <c r="B424" s="154" t="s">
        <v>14720</v>
      </c>
      <c r="C424" s="159" t="s">
        <v>1319</v>
      </c>
      <c r="D424" s="155">
        <v>42541</v>
      </c>
      <c r="E424" s="154">
        <v>2317</v>
      </c>
      <c r="F424" s="154" t="s">
        <v>14721</v>
      </c>
      <c r="G424" s="156" t="s">
        <v>14790</v>
      </c>
      <c r="H424" s="157">
        <v>40</v>
      </c>
      <c r="I424" s="157">
        <v>0</v>
      </c>
      <c r="J424" s="157">
        <v>40</v>
      </c>
    </row>
    <row r="425" spans="1:10" ht="39.950000000000003" customHeight="1">
      <c r="A425" s="154" t="s">
        <v>633</v>
      </c>
      <c r="B425" s="154" t="s">
        <v>14720</v>
      </c>
      <c r="C425" s="159" t="s">
        <v>1319</v>
      </c>
      <c r="D425" s="155">
        <v>42541</v>
      </c>
      <c r="E425" s="154">
        <v>2318</v>
      </c>
      <c r="F425" s="154" t="s">
        <v>14721</v>
      </c>
      <c r="G425" s="156" t="s">
        <v>14790</v>
      </c>
      <c r="H425" s="157">
        <v>40</v>
      </c>
      <c r="I425" s="157">
        <v>0</v>
      </c>
      <c r="J425" s="157">
        <v>40</v>
      </c>
    </row>
    <row r="426" spans="1:10" ht="39.950000000000003" customHeight="1">
      <c r="A426" s="154" t="s">
        <v>633</v>
      </c>
      <c r="B426" s="154" t="s">
        <v>14720</v>
      </c>
      <c r="C426" s="159" t="s">
        <v>1319</v>
      </c>
      <c r="D426" s="155">
        <v>42541</v>
      </c>
      <c r="E426" s="154">
        <v>2319</v>
      </c>
      <c r="F426" s="154" t="s">
        <v>14721</v>
      </c>
      <c r="G426" s="156" t="s">
        <v>14790</v>
      </c>
      <c r="H426" s="157">
        <v>40</v>
      </c>
      <c r="I426" s="157">
        <v>0</v>
      </c>
      <c r="J426" s="157">
        <v>40</v>
      </c>
    </row>
    <row r="427" spans="1:10" ht="39.950000000000003" customHeight="1">
      <c r="A427" s="154" t="s">
        <v>633</v>
      </c>
      <c r="B427" s="154" t="s">
        <v>14720</v>
      </c>
      <c r="C427" s="159" t="s">
        <v>1319</v>
      </c>
      <c r="D427" s="155">
        <v>42541</v>
      </c>
      <c r="E427" s="154">
        <v>2320</v>
      </c>
      <c r="F427" s="154" t="s">
        <v>14721</v>
      </c>
      <c r="G427" s="156" t="s">
        <v>14790</v>
      </c>
      <c r="H427" s="157">
        <v>40</v>
      </c>
      <c r="I427" s="157">
        <v>0</v>
      </c>
      <c r="J427" s="157">
        <v>40</v>
      </c>
    </row>
    <row r="428" spans="1:10" ht="39.950000000000003" customHeight="1">
      <c r="A428" s="154" t="s">
        <v>633</v>
      </c>
      <c r="B428" s="154" t="s">
        <v>14720</v>
      </c>
      <c r="C428" s="159" t="s">
        <v>1319</v>
      </c>
      <c r="D428" s="155">
        <v>42541</v>
      </c>
      <c r="E428" s="154">
        <v>2321</v>
      </c>
      <c r="F428" s="154" t="s">
        <v>14721</v>
      </c>
      <c r="G428" s="156" t="s">
        <v>14790</v>
      </c>
      <c r="H428" s="157">
        <v>40</v>
      </c>
      <c r="I428" s="157">
        <v>0</v>
      </c>
      <c r="J428" s="157">
        <v>40</v>
      </c>
    </row>
    <row r="429" spans="1:10" ht="39.950000000000003" customHeight="1">
      <c r="A429" s="154" t="s">
        <v>633</v>
      </c>
      <c r="B429" s="154" t="s">
        <v>14720</v>
      </c>
      <c r="C429" s="159" t="s">
        <v>1319</v>
      </c>
      <c r="D429" s="155">
        <v>42541</v>
      </c>
      <c r="E429" s="154">
        <v>2322</v>
      </c>
      <c r="F429" s="154" t="s">
        <v>14721</v>
      </c>
      <c r="G429" s="156" t="s">
        <v>14790</v>
      </c>
      <c r="H429" s="157">
        <v>40</v>
      </c>
      <c r="I429" s="157">
        <v>0</v>
      </c>
      <c r="J429" s="157">
        <v>40</v>
      </c>
    </row>
    <row r="430" spans="1:10" ht="39.950000000000003" customHeight="1">
      <c r="A430" s="154" t="s">
        <v>633</v>
      </c>
      <c r="B430" s="154" t="s">
        <v>14720</v>
      </c>
      <c r="C430" s="159" t="s">
        <v>1319</v>
      </c>
      <c r="D430" s="155">
        <v>42541</v>
      </c>
      <c r="E430" s="154">
        <v>2323</v>
      </c>
      <c r="F430" s="154" t="s">
        <v>14721</v>
      </c>
      <c r="G430" s="156" t="s">
        <v>14790</v>
      </c>
      <c r="H430" s="157">
        <v>40</v>
      </c>
      <c r="I430" s="157">
        <v>0</v>
      </c>
      <c r="J430" s="157">
        <v>40</v>
      </c>
    </row>
    <row r="431" spans="1:10" ht="39.950000000000003" customHeight="1">
      <c r="A431" s="154" t="s">
        <v>633</v>
      </c>
      <c r="B431" s="154" t="s">
        <v>14720</v>
      </c>
      <c r="C431" s="159" t="s">
        <v>1319</v>
      </c>
      <c r="D431" s="155">
        <v>42541</v>
      </c>
      <c r="E431" s="154">
        <v>2324</v>
      </c>
      <c r="F431" s="154" t="s">
        <v>14721</v>
      </c>
      <c r="G431" s="156" t="s">
        <v>14790</v>
      </c>
      <c r="H431" s="157">
        <v>40</v>
      </c>
      <c r="I431" s="157">
        <v>0</v>
      </c>
      <c r="J431" s="157">
        <v>40</v>
      </c>
    </row>
    <row r="432" spans="1:10" ht="39.950000000000003" customHeight="1">
      <c r="A432" s="154" t="s">
        <v>633</v>
      </c>
      <c r="B432" s="154" t="s">
        <v>14720</v>
      </c>
      <c r="C432" s="159" t="s">
        <v>1319</v>
      </c>
      <c r="D432" s="155">
        <v>42541</v>
      </c>
      <c r="E432" s="154">
        <v>2325</v>
      </c>
      <c r="F432" s="154" t="s">
        <v>14721</v>
      </c>
      <c r="G432" s="156" t="s">
        <v>14790</v>
      </c>
      <c r="H432" s="157">
        <v>40</v>
      </c>
      <c r="I432" s="157">
        <v>0</v>
      </c>
      <c r="J432" s="157">
        <v>40</v>
      </c>
    </row>
    <row r="433" spans="1:10" ht="39.950000000000003" customHeight="1">
      <c r="A433" s="154" t="s">
        <v>633</v>
      </c>
      <c r="B433" s="154" t="s">
        <v>14720</v>
      </c>
      <c r="C433" s="159" t="s">
        <v>1319</v>
      </c>
      <c r="D433" s="155">
        <v>42541</v>
      </c>
      <c r="E433" s="154">
        <v>2326</v>
      </c>
      <c r="F433" s="154" t="s">
        <v>14721</v>
      </c>
      <c r="G433" s="156" t="s">
        <v>14790</v>
      </c>
      <c r="H433" s="157">
        <v>40</v>
      </c>
      <c r="I433" s="157">
        <v>0</v>
      </c>
      <c r="J433" s="157">
        <v>40</v>
      </c>
    </row>
    <row r="434" spans="1:10" ht="39.950000000000003" customHeight="1">
      <c r="A434" s="154" t="s">
        <v>633</v>
      </c>
      <c r="B434" s="154" t="s">
        <v>14720</v>
      </c>
      <c r="C434" s="159" t="s">
        <v>1319</v>
      </c>
      <c r="D434" s="155">
        <v>42541</v>
      </c>
      <c r="E434" s="154">
        <v>2327</v>
      </c>
      <c r="F434" s="154" t="s">
        <v>14721</v>
      </c>
      <c r="G434" s="156" t="s">
        <v>14790</v>
      </c>
      <c r="H434" s="157">
        <v>40</v>
      </c>
      <c r="I434" s="157">
        <v>0</v>
      </c>
      <c r="J434" s="157">
        <v>40</v>
      </c>
    </row>
    <row r="435" spans="1:10" ht="39.950000000000003" customHeight="1">
      <c r="A435" s="154" t="s">
        <v>633</v>
      </c>
      <c r="B435" s="154" t="s">
        <v>14720</v>
      </c>
      <c r="C435" s="159" t="s">
        <v>1319</v>
      </c>
      <c r="D435" s="155">
        <v>42541</v>
      </c>
      <c r="E435" s="154">
        <v>2328</v>
      </c>
      <c r="F435" s="154" t="s">
        <v>14721</v>
      </c>
      <c r="G435" s="156" t="s">
        <v>14790</v>
      </c>
      <c r="H435" s="157">
        <v>40</v>
      </c>
      <c r="I435" s="157">
        <v>0</v>
      </c>
      <c r="J435" s="157">
        <v>40</v>
      </c>
    </row>
    <row r="436" spans="1:10" ht="39.950000000000003" customHeight="1">
      <c r="A436" s="154" t="s">
        <v>633</v>
      </c>
      <c r="B436" s="154" t="s">
        <v>14720</v>
      </c>
      <c r="C436" s="159" t="s">
        <v>1319</v>
      </c>
      <c r="D436" s="155">
        <v>42541</v>
      </c>
      <c r="E436" s="154">
        <v>2329</v>
      </c>
      <c r="F436" s="154" t="s">
        <v>14721</v>
      </c>
      <c r="G436" s="156" t="s">
        <v>14790</v>
      </c>
      <c r="H436" s="157">
        <v>40</v>
      </c>
      <c r="I436" s="157">
        <v>0</v>
      </c>
      <c r="J436" s="157">
        <v>40</v>
      </c>
    </row>
    <row r="437" spans="1:10" ht="39.950000000000003" customHeight="1">
      <c r="A437" s="154" t="s">
        <v>633</v>
      </c>
      <c r="B437" s="154" t="s">
        <v>14720</v>
      </c>
      <c r="C437" s="159" t="s">
        <v>1319</v>
      </c>
      <c r="D437" s="155">
        <v>42541</v>
      </c>
      <c r="E437" s="154">
        <v>2330</v>
      </c>
      <c r="F437" s="154" t="s">
        <v>14721</v>
      </c>
      <c r="G437" s="156" t="s">
        <v>14790</v>
      </c>
      <c r="H437" s="157">
        <v>280</v>
      </c>
      <c r="I437" s="157">
        <v>0</v>
      </c>
      <c r="J437" s="157">
        <v>280</v>
      </c>
    </row>
    <row r="438" spans="1:10" ht="39.950000000000003" customHeight="1">
      <c r="A438" s="154" t="s">
        <v>633</v>
      </c>
      <c r="B438" s="154" t="s">
        <v>14720</v>
      </c>
      <c r="C438" s="159" t="s">
        <v>1319</v>
      </c>
      <c r="D438" s="155">
        <v>42541</v>
      </c>
      <c r="E438" s="154">
        <v>2331</v>
      </c>
      <c r="F438" s="154" t="s">
        <v>14721</v>
      </c>
      <c r="G438" s="156" t="s">
        <v>14790</v>
      </c>
      <c r="H438" s="157">
        <v>40</v>
      </c>
      <c r="I438" s="157">
        <v>0</v>
      </c>
      <c r="J438" s="157">
        <v>40</v>
      </c>
    </row>
    <row r="439" spans="1:10" ht="39.950000000000003" customHeight="1">
      <c r="A439" s="154" t="s">
        <v>633</v>
      </c>
      <c r="B439" s="154" t="s">
        <v>14720</v>
      </c>
      <c r="C439" s="159" t="s">
        <v>1319</v>
      </c>
      <c r="D439" s="155">
        <v>42541</v>
      </c>
      <c r="E439" s="154">
        <v>2332</v>
      </c>
      <c r="F439" s="154" t="s">
        <v>14721</v>
      </c>
      <c r="G439" s="156" t="s">
        <v>14790</v>
      </c>
      <c r="H439" s="157">
        <v>40</v>
      </c>
      <c r="I439" s="157">
        <v>0</v>
      </c>
      <c r="J439" s="157">
        <v>40</v>
      </c>
    </row>
    <row r="440" spans="1:10" ht="39.950000000000003" customHeight="1">
      <c r="A440" s="154" t="s">
        <v>633</v>
      </c>
      <c r="B440" s="154" t="s">
        <v>14720</v>
      </c>
      <c r="C440" s="159" t="s">
        <v>1319</v>
      </c>
      <c r="D440" s="155">
        <v>42541</v>
      </c>
      <c r="E440" s="154">
        <v>2333</v>
      </c>
      <c r="F440" s="154" t="s">
        <v>14721</v>
      </c>
      <c r="G440" s="156" t="s">
        <v>14790</v>
      </c>
      <c r="H440" s="157">
        <v>40</v>
      </c>
      <c r="I440" s="157">
        <v>0</v>
      </c>
      <c r="J440" s="157">
        <v>40</v>
      </c>
    </row>
    <row r="441" spans="1:10" ht="39.950000000000003" customHeight="1">
      <c r="A441" s="154" t="s">
        <v>633</v>
      </c>
      <c r="B441" s="154" t="s">
        <v>14720</v>
      </c>
      <c r="C441" s="159" t="s">
        <v>1319</v>
      </c>
      <c r="D441" s="155">
        <v>42541</v>
      </c>
      <c r="E441" s="154">
        <v>2334</v>
      </c>
      <c r="F441" s="154" t="s">
        <v>14721</v>
      </c>
      <c r="G441" s="156" t="s">
        <v>14790</v>
      </c>
      <c r="H441" s="157">
        <v>40</v>
      </c>
      <c r="I441" s="157">
        <v>0</v>
      </c>
      <c r="J441" s="157">
        <v>40</v>
      </c>
    </row>
    <row r="442" spans="1:10" ht="39.950000000000003" customHeight="1">
      <c r="A442" s="154" t="s">
        <v>633</v>
      </c>
      <c r="B442" s="154" t="s">
        <v>14720</v>
      </c>
      <c r="C442" s="159" t="s">
        <v>1319</v>
      </c>
      <c r="D442" s="155">
        <v>42541</v>
      </c>
      <c r="E442" s="154">
        <v>2335</v>
      </c>
      <c r="F442" s="154" t="s">
        <v>14721</v>
      </c>
      <c r="G442" s="156" t="s">
        <v>14790</v>
      </c>
      <c r="H442" s="157">
        <v>40</v>
      </c>
      <c r="I442" s="157">
        <v>0</v>
      </c>
      <c r="J442" s="157">
        <v>40</v>
      </c>
    </row>
    <row r="443" spans="1:10" ht="39.950000000000003" customHeight="1">
      <c r="A443" s="154" t="s">
        <v>633</v>
      </c>
      <c r="B443" s="154" t="s">
        <v>14720</v>
      </c>
      <c r="C443" s="159" t="s">
        <v>1319</v>
      </c>
      <c r="D443" s="155">
        <v>42541</v>
      </c>
      <c r="E443" s="154">
        <v>2336</v>
      </c>
      <c r="F443" s="154" t="s">
        <v>14721</v>
      </c>
      <c r="G443" s="156" t="s">
        <v>14790</v>
      </c>
      <c r="H443" s="157">
        <v>40</v>
      </c>
      <c r="I443" s="157">
        <v>0</v>
      </c>
      <c r="J443" s="157">
        <v>40</v>
      </c>
    </row>
    <row r="444" spans="1:10" ht="39.950000000000003" customHeight="1">
      <c r="A444" s="154" t="s">
        <v>633</v>
      </c>
      <c r="B444" s="154" t="s">
        <v>14720</v>
      </c>
      <c r="C444" s="159" t="s">
        <v>1319</v>
      </c>
      <c r="D444" s="155">
        <v>42541</v>
      </c>
      <c r="E444" s="154">
        <v>2337</v>
      </c>
      <c r="F444" s="154" t="s">
        <v>14721</v>
      </c>
      <c r="G444" s="156" t="s">
        <v>14790</v>
      </c>
      <c r="H444" s="157">
        <v>40</v>
      </c>
      <c r="I444" s="157">
        <v>0</v>
      </c>
      <c r="J444" s="157">
        <v>40</v>
      </c>
    </row>
    <row r="445" spans="1:10" ht="39.950000000000003" customHeight="1">
      <c r="A445" s="154" t="s">
        <v>633</v>
      </c>
      <c r="B445" s="154" t="s">
        <v>14720</v>
      </c>
      <c r="C445" s="159" t="s">
        <v>1319</v>
      </c>
      <c r="D445" s="155">
        <v>42541</v>
      </c>
      <c r="E445" s="154">
        <v>2338</v>
      </c>
      <c r="F445" s="154" t="s">
        <v>14721</v>
      </c>
      <c r="G445" s="156" t="s">
        <v>14790</v>
      </c>
      <c r="H445" s="157">
        <v>40</v>
      </c>
      <c r="I445" s="157">
        <v>0</v>
      </c>
      <c r="J445" s="157">
        <v>40</v>
      </c>
    </row>
    <row r="446" spans="1:10" ht="39.950000000000003" customHeight="1">
      <c r="A446" s="154" t="s">
        <v>633</v>
      </c>
      <c r="B446" s="154" t="s">
        <v>14720</v>
      </c>
      <c r="C446" s="159" t="s">
        <v>1319</v>
      </c>
      <c r="D446" s="155">
        <v>42541</v>
      </c>
      <c r="E446" s="154">
        <v>2339</v>
      </c>
      <c r="F446" s="154" t="s">
        <v>14721</v>
      </c>
      <c r="G446" s="156" t="s">
        <v>14790</v>
      </c>
      <c r="H446" s="157">
        <v>40</v>
      </c>
      <c r="I446" s="157">
        <v>0</v>
      </c>
      <c r="J446" s="157">
        <v>40</v>
      </c>
    </row>
    <row r="447" spans="1:10" ht="39.950000000000003" customHeight="1">
      <c r="A447" s="154" t="s">
        <v>633</v>
      </c>
      <c r="B447" s="154" t="s">
        <v>14720</v>
      </c>
      <c r="C447" s="159" t="s">
        <v>1319</v>
      </c>
      <c r="D447" s="155">
        <v>42541</v>
      </c>
      <c r="E447" s="154">
        <v>2340</v>
      </c>
      <c r="F447" s="154" t="s">
        <v>14721</v>
      </c>
      <c r="G447" s="156" t="s">
        <v>14790</v>
      </c>
      <c r="H447" s="157">
        <v>40</v>
      </c>
      <c r="I447" s="157">
        <v>0</v>
      </c>
      <c r="J447" s="157">
        <v>40</v>
      </c>
    </row>
    <row r="448" spans="1:10" ht="39.950000000000003" customHeight="1">
      <c r="A448" s="154" t="s">
        <v>633</v>
      </c>
      <c r="B448" s="154" t="s">
        <v>14720</v>
      </c>
      <c r="C448" s="159" t="s">
        <v>1319</v>
      </c>
      <c r="D448" s="155">
        <v>42541</v>
      </c>
      <c r="E448" s="154">
        <v>2341</v>
      </c>
      <c r="F448" s="154" t="s">
        <v>14721</v>
      </c>
      <c r="G448" s="156" t="s">
        <v>14790</v>
      </c>
      <c r="H448" s="157">
        <v>40</v>
      </c>
      <c r="I448" s="157">
        <v>0</v>
      </c>
      <c r="J448" s="157">
        <v>40</v>
      </c>
    </row>
    <row r="449" spans="1:10" ht="39.950000000000003" customHeight="1">
      <c r="A449" s="154" t="s">
        <v>633</v>
      </c>
      <c r="B449" s="154" t="s">
        <v>14720</v>
      </c>
      <c r="C449" s="159" t="s">
        <v>1319</v>
      </c>
      <c r="D449" s="155">
        <v>42541</v>
      </c>
      <c r="E449" s="154">
        <v>2342</v>
      </c>
      <c r="F449" s="154" t="s">
        <v>14721</v>
      </c>
      <c r="G449" s="156" t="s">
        <v>14790</v>
      </c>
      <c r="H449" s="157">
        <v>40</v>
      </c>
      <c r="I449" s="157">
        <v>0</v>
      </c>
      <c r="J449" s="157">
        <v>40</v>
      </c>
    </row>
    <row r="450" spans="1:10" ht="39.950000000000003" customHeight="1">
      <c r="A450" s="154" t="s">
        <v>633</v>
      </c>
      <c r="B450" s="154" t="s">
        <v>14720</v>
      </c>
      <c r="C450" s="159" t="s">
        <v>1319</v>
      </c>
      <c r="D450" s="155">
        <v>42541</v>
      </c>
      <c r="E450" s="154">
        <v>2343</v>
      </c>
      <c r="F450" s="154" t="s">
        <v>14721</v>
      </c>
      <c r="G450" s="156" t="s">
        <v>14790</v>
      </c>
      <c r="H450" s="157">
        <v>40</v>
      </c>
      <c r="I450" s="157">
        <v>0</v>
      </c>
      <c r="J450" s="157">
        <v>40</v>
      </c>
    </row>
    <row r="451" spans="1:10" ht="39.950000000000003" customHeight="1">
      <c r="A451" s="154" t="s">
        <v>633</v>
      </c>
      <c r="B451" s="154" t="s">
        <v>14720</v>
      </c>
      <c r="C451" s="159" t="s">
        <v>1319</v>
      </c>
      <c r="D451" s="155">
        <v>42541</v>
      </c>
      <c r="E451" s="154">
        <v>2344</v>
      </c>
      <c r="F451" s="154" t="s">
        <v>14721</v>
      </c>
      <c r="G451" s="156" t="s">
        <v>14790</v>
      </c>
      <c r="H451" s="157">
        <v>40</v>
      </c>
      <c r="I451" s="157">
        <v>0</v>
      </c>
      <c r="J451" s="157">
        <v>40</v>
      </c>
    </row>
    <row r="452" spans="1:10" ht="39.950000000000003" customHeight="1">
      <c r="A452" s="154" t="s">
        <v>633</v>
      </c>
      <c r="B452" s="154" t="s">
        <v>14720</v>
      </c>
      <c r="C452" s="159" t="s">
        <v>1319</v>
      </c>
      <c r="D452" s="155">
        <v>42541</v>
      </c>
      <c r="E452" s="154">
        <v>2348</v>
      </c>
      <c r="F452" s="154" t="s">
        <v>14721</v>
      </c>
      <c r="G452" s="156" t="s">
        <v>14790</v>
      </c>
      <c r="H452" s="157">
        <v>40</v>
      </c>
      <c r="I452" s="157">
        <v>0</v>
      </c>
      <c r="J452" s="157">
        <v>40</v>
      </c>
    </row>
    <row r="453" spans="1:10" ht="39.950000000000003" customHeight="1">
      <c r="A453" s="154" t="s">
        <v>633</v>
      </c>
      <c r="B453" s="154" t="s">
        <v>14720</v>
      </c>
      <c r="C453" s="159" t="s">
        <v>1319</v>
      </c>
      <c r="D453" s="155">
        <v>42550</v>
      </c>
      <c r="E453" s="154">
        <v>2524</v>
      </c>
      <c r="F453" s="154" t="s">
        <v>14721</v>
      </c>
      <c r="G453" s="156" t="s">
        <v>14867</v>
      </c>
      <c r="H453" s="157">
        <v>17559773</v>
      </c>
      <c r="I453" s="157">
        <v>0</v>
      </c>
      <c r="J453" s="157">
        <v>17559773</v>
      </c>
    </row>
    <row r="454" spans="1:10" ht="39.950000000000003" customHeight="1">
      <c r="A454" s="154" t="s">
        <v>633</v>
      </c>
      <c r="B454" s="154" t="s">
        <v>14720</v>
      </c>
      <c r="C454" s="159" t="s">
        <v>1319</v>
      </c>
      <c r="D454" s="155">
        <v>42558</v>
      </c>
      <c r="E454" s="154">
        <v>2701</v>
      </c>
      <c r="F454" s="154" t="s">
        <v>14721</v>
      </c>
      <c r="G454" s="156" t="s">
        <v>14869</v>
      </c>
      <c r="H454" s="157">
        <v>166647.97</v>
      </c>
      <c r="I454" s="157">
        <v>0</v>
      </c>
      <c r="J454" s="157">
        <v>166647.97</v>
      </c>
    </row>
    <row r="455" spans="1:10" ht="39.950000000000003" customHeight="1">
      <c r="A455" s="154" t="s">
        <v>633</v>
      </c>
      <c r="B455" s="154" t="s">
        <v>14720</v>
      </c>
      <c r="C455" s="159" t="s">
        <v>1319</v>
      </c>
      <c r="D455" s="155">
        <v>42558</v>
      </c>
      <c r="E455" s="154">
        <v>2702</v>
      </c>
      <c r="F455" s="154" t="s">
        <v>14721</v>
      </c>
      <c r="G455" s="156" t="s">
        <v>14870</v>
      </c>
      <c r="H455" s="157">
        <v>84749.6</v>
      </c>
      <c r="I455" s="157">
        <v>0</v>
      </c>
      <c r="J455" s="157">
        <v>84749.6</v>
      </c>
    </row>
    <row r="456" spans="1:10" ht="39.950000000000003" customHeight="1">
      <c r="A456" s="154" t="s">
        <v>633</v>
      </c>
      <c r="B456" s="154" t="s">
        <v>14720</v>
      </c>
      <c r="C456" s="159" t="s">
        <v>1319</v>
      </c>
      <c r="D456" s="155">
        <v>42558</v>
      </c>
      <c r="E456" s="154">
        <v>2703</v>
      </c>
      <c r="F456" s="154" t="s">
        <v>14721</v>
      </c>
      <c r="G456" s="156" t="s">
        <v>14796</v>
      </c>
      <c r="H456" s="157">
        <v>168562.72</v>
      </c>
      <c r="I456" s="157">
        <v>0</v>
      </c>
      <c r="J456" s="157">
        <v>168562.72</v>
      </c>
    </row>
    <row r="457" spans="1:10" ht="39.950000000000003" customHeight="1">
      <c r="A457" s="154" t="s">
        <v>633</v>
      </c>
      <c r="B457" s="154" t="s">
        <v>14720</v>
      </c>
      <c r="C457" s="159" t="s">
        <v>1319</v>
      </c>
      <c r="D457" s="155">
        <v>42590</v>
      </c>
      <c r="E457" s="154">
        <v>3170</v>
      </c>
      <c r="F457" s="154" t="s">
        <v>14721</v>
      </c>
      <c r="G457" s="156" t="s">
        <v>14883</v>
      </c>
      <c r="H457" s="157">
        <v>27764.11</v>
      </c>
      <c r="I457" s="157">
        <v>0</v>
      </c>
      <c r="J457" s="157">
        <v>27764.11</v>
      </c>
    </row>
    <row r="458" spans="1:10" ht="39.950000000000003" customHeight="1">
      <c r="A458" s="154" t="s">
        <v>633</v>
      </c>
      <c r="B458" s="154" t="s">
        <v>14720</v>
      </c>
      <c r="C458" s="159" t="s">
        <v>1319</v>
      </c>
      <c r="D458" s="155">
        <v>42590</v>
      </c>
      <c r="E458" s="154">
        <v>3171</v>
      </c>
      <c r="F458" s="154" t="s">
        <v>14721</v>
      </c>
      <c r="G458" s="156" t="s">
        <v>14884</v>
      </c>
      <c r="H458" s="157">
        <v>676.02</v>
      </c>
      <c r="I458" s="157">
        <v>0</v>
      </c>
      <c r="J458" s="157">
        <v>676.02</v>
      </c>
    </row>
    <row r="459" spans="1:10" ht="39.950000000000003" customHeight="1">
      <c r="A459" s="154" t="s">
        <v>633</v>
      </c>
      <c r="B459" s="154" t="s">
        <v>14720</v>
      </c>
      <c r="C459" s="159" t="s">
        <v>1319</v>
      </c>
      <c r="D459" s="155">
        <v>42591</v>
      </c>
      <c r="E459" s="154">
        <v>3215</v>
      </c>
      <c r="F459" s="154" t="s">
        <v>14721</v>
      </c>
      <c r="G459" s="156" t="s">
        <v>14808</v>
      </c>
      <c r="H459" s="157">
        <v>325.5</v>
      </c>
      <c r="I459" s="157">
        <v>0</v>
      </c>
      <c r="J459" s="157">
        <v>325.5</v>
      </c>
    </row>
    <row r="460" spans="1:10" ht="39.950000000000003" customHeight="1">
      <c r="A460" s="154" t="s">
        <v>633</v>
      </c>
      <c r="B460" s="154" t="s">
        <v>14720</v>
      </c>
      <c r="C460" s="159" t="s">
        <v>1319</v>
      </c>
      <c r="D460" s="155">
        <v>42600</v>
      </c>
      <c r="E460" s="154">
        <v>3353</v>
      </c>
      <c r="F460" s="154" t="s">
        <v>14721</v>
      </c>
      <c r="G460" s="156" t="s">
        <v>14814</v>
      </c>
      <c r="H460" s="157">
        <v>0</v>
      </c>
      <c r="I460" s="157">
        <v>12900</v>
      </c>
      <c r="J460" s="157">
        <v>12900</v>
      </c>
    </row>
    <row r="461" spans="1:10" ht="39.950000000000003" customHeight="1">
      <c r="A461" s="154" t="s">
        <v>633</v>
      </c>
      <c r="B461" s="154" t="s">
        <v>14720</v>
      </c>
      <c r="C461" s="159" t="s">
        <v>1319</v>
      </c>
      <c r="D461" s="155">
        <v>42611</v>
      </c>
      <c r="E461" s="154">
        <v>3471</v>
      </c>
      <c r="F461" s="154" t="s">
        <v>14721</v>
      </c>
      <c r="G461" s="156" t="s">
        <v>14819</v>
      </c>
      <c r="H461" s="157">
        <v>6570.9</v>
      </c>
      <c r="I461" s="157">
        <v>0</v>
      </c>
      <c r="J461" s="157">
        <v>6570.9</v>
      </c>
    </row>
    <row r="462" spans="1:10" ht="39.950000000000003" customHeight="1">
      <c r="A462" s="154" t="s">
        <v>633</v>
      </c>
      <c r="B462" s="154" t="s">
        <v>14720</v>
      </c>
      <c r="C462" s="159" t="s">
        <v>1319</v>
      </c>
      <c r="D462" s="155">
        <v>42612</v>
      </c>
      <c r="E462" s="154">
        <v>3544</v>
      </c>
      <c r="F462" s="154" t="s">
        <v>14721</v>
      </c>
      <c r="G462" s="156" t="s">
        <v>14820</v>
      </c>
      <c r="H462" s="157">
        <v>0</v>
      </c>
      <c r="I462" s="157">
        <v>222596.11</v>
      </c>
      <c r="J462" s="157">
        <v>222596.11</v>
      </c>
    </row>
    <row r="463" spans="1:10" ht="39.950000000000003" customHeight="1">
      <c r="A463" s="154" t="s">
        <v>633</v>
      </c>
      <c r="B463" s="154" t="s">
        <v>14720</v>
      </c>
      <c r="C463" s="159" t="s">
        <v>1319</v>
      </c>
      <c r="D463" s="155">
        <v>42613</v>
      </c>
      <c r="E463" s="154">
        <v>3564</v>
      </c>
      <c r="F463" s="154" t="s">
        <v>14721</v>
      </c>
      <c r="G463" s="156" t="s">
        <v>14821</v>
      </c>
      <c r="H463" s="157">
        <v>3595220</v>
      </c>
      <c r="I463" s="157">
        <v>0</v>
      </c>
      <c r="J463" s="157">
        <v>3595220</v>
      </c>
    </row>
    <row r="464" spans="1:10" ht="39.950000000000003" customHeight="1">
      <c r="A464" s="154" t="s">
        <v>633</v>
      </c>
      <c r="B464" s="154" t="s">
        <v>14720</v>
      </c>
      <c r="C464" s="159" t="s">
        <v>1319</v>
      </c>
      <c r="D464" s="155">
        <v>42614</v>
      </c>
      <c r="E464" s="154">
        <v>3583</v>
      </c>
      <c r="F464" s="154" t="s">
        <v>14721</v>
      </c>
      <c r="G464" s="156" t="s">
        <v>14823</v>
      </c>
      <c r="H464" s="157">
        <v>54550</v>
      </c>
      <c r="I464" s="157">
        <v>0</v>
      </c>
      <c r="J464" s="157">
        <v>54550</v>
      </c>
    </row>
    <row r="465" spans="1:10" ht="39.950000000000003" customHeight="1">
      <c r="A465" s="154" t="s">
        <v>633</v>
      </c>
      <c r="B465" s="154" t="s">
        <v>14720</v>
      </c>
      <c r="C465" s="159" t="s">
        <v>1319</v>
      </c>
      <c r="D465" s="155">
        <v>42626</v>
      </c>
      <c r="E465" s="154">
        <v>3764</v>
      </c>
      <c r="F465" s="154" t="s">
        <v>14721</v>
      </c>
      <c r="G465" s="156" t="s">
        <v>14827</v>
      </c>
      <c r="H465" s="157">
        <v>107219</v>
      </c>
      <c r="I465" s="157">
        <v>0</v>
      </c>
      <c r="J465" s="157">
        <v>107219</v>
      </c>
    </row>
    <row r="466" spans="1:10" ht="39.950000000000003" customHeight="1">
      <c r="A466" s="154" t="s">
        <v>633</v>
      </c>
      <c r="B466" s="154" t="s">
        <v>14720</v>
      </c>
      <c r="C466" s="159" t="s">
        <v>1319</v>
      </c>
      <c r="D466" s="155">
        <v>42633</v>
      </c>
      <c r="E466" s="154">
        <v>3873</v>
      </c>
      <c r="F466" s="154" t="s">
        <v>14721</v>
      </c>
      <c r="G466" s="156" t="s">
        <v>14830</v>
      </c>
      <c r="H466" s="157">
        <v>3564</v>
      </c>
      <c r="I466" s="157">
        <v>0</v>
      </c>
      <c r="J466" s="157">
        <v>3564</v>
      </c>
    </row>
    <row r="467" spans="1:10" ht="39.950000000000003" customHeight="1">
      <c r="A467" s="154" t="s">
        <v>633</v>
      </c>
      <c r="B467" s="154" t="s">
        <v>14720</v>
      </c>
      <c r="C467" s="159" t="s">
        <v>1319</v>
      </c>
      <c r="D467" s="155">
        <v>42636</v>
      </c>
      <c r="E467" s="154">
        <v>3910</v>
      </c>
      <c r="F467" s="154" t="s">
        <v>14721</v>
      </c>
      <c r="G467" s="156" t="s">
        <v>14833</v>
      </c>
      <c r="H467" s="157">
        <v>6577.8</v>
      </c>
      <c r="I467" s="157">
        <v>0</v>
      </c>
      <c r="J467" s="157">
        <v>6577.8</v>
      </c>
    </row>
    <row r="468" spans="1:10" ht="39.950000000000003" customHeight="1">
      <c r="A468" s="154" t="s">
        <v>633</v>
      </c>
      <c r="B468" s="154" t="s">
        <v>14720</v>
      </c>
      <c r="C468" s="159" t="s">
        <v>1319</v>
      </c>
      <c r="D468" s="155">
        <v>42636</v>
      </c>
      <c r="E468" s="154">
        <v>3911</v>
      </c>
      <c r="F468" s="154" t="s">
        <v>14721</v>
      </c>
      <c r="G468" s="156" t="s">
        <v>14834</v>
      </c>
      <c r="H468" s="157">
        <v>6101231.5700000003</v>
      </c>
      <c r="I468" s="157">
        <v>0</v>
      </c>
      <c r="J468" s="157">
        <v>6101231.5700000003</v>
      </c>
    </row>
    <row r="469" spans="1:10" ht="39.950000000000003" customHeight="1">
      <c r="A469" s="154" t="s">
        <v>633</v>
      </c>
      <c r="B469" s="154" t="s">
        <v>14720</v>
      </c>
      <c r="C469" s="159" t="s">
        <v>1319</v>
      </c>
      <c r="D469" s="155">
        <v>42639</v>
      </c>
      <c r="E469" s="154">
        <v>3955</v>
      </c>
      <c r="F469" s="154" t="s">
        <v>14721</v>
      </c>
      <c r="G469" s="156" t="s">
        <v>14836</v>
      </c>
      <c r="H469" s="157">
        <v>10485</v>
      </c>
      <c r="I469" s="157">
        <v>0</v>
      </c>
      <c r="J469" s="157">
        <v>10485</v>
      </c>
    </row>
    <row r="470" spans="1:10" ht="39.950000000000003" customHeight="1">
      <c r="A470" s="154" t="s">
        <v>633</v>
      </c>
      <c r="B470" s="154" t="s">
        <v>14720</v>
      </c>
      <c r="C470" s="159" t="s">
        <v>1319</v>
      </c>
      <c r="D470" s="155">
        <v>42639</v>
      </c>
      <c r="E470" s="154">
        <v>3956</v>
      </c>
      <c r="F470" s="154" t="s">
        <v>14721</v>
      </c>
      <c r="G470" s="156" t="s">
        <v>14836</v>
      </c>
      <c r="H470" s="157">
        <v>140</v>
      </c>
      <c r="I470" s="157">
        <v>0</v>
      </c>
      <c r="J470" s="157">
        <v>140</v>
      </c>
    </row>
    <row r="471" spans="1:10" ht="39.950000000000003" customHeight="1">
      <c r="A471" s="154" t="s">
        <v>633</v>
      </c>
      <c r="B471" s="154" t="s">
        <v>14720</v>
      </c>
      <c r="C471" s="159" t="s">
        <v>1319</v>
      </c>
      <c r="D471" s="155">
        <v>42642</v>
      </c>
      <c r="E471" s="154">
        <v>4027</v>
      </c>
      <c r="F471" s="154" t="s">
        <v>14721</v>
      </c>
      <c r="G471" s="156" t="s">
        <v>14839</v>
      </c>
      <c r="H471" s="157">
        <v>10183187</v>
      </c>
      <c r="I471" s="157">
        <v>0</v>
      </c>
      <c r="J471" s="157">
        <v>10183187</v>
      </c>
    </row>
    <row r="472" spans="1:10">
      <c r="A472" s="30"/>
      <c r="B472" s="30"/>
      <c r="C472" s="31"/>
      <c r="D472" s="32"/>
      <c r="E472" s="30"/>
      <c r="F472" s="30"/>
      <c r="G472" s="33"/>
      <c r="H472" s="34"/>
      <c r="I472" s="34"/>
      <c r="J472" s="34"/>
    </row>
    <row r="473" spans="1:10" ht="15.75" thickBot="1">
      <c r="A473" s="271" t="s">
        <v>659</v>
      </c>
      <c r="B473" s="272"/>
      <c r="C473" s="272"/>
      <c r="D473" s="272"/>
      <c r="E473" s="272"/>
      <c r="F473" s="272"/>
      <c r="G473" s="273"/>
      <c r="H473" s="35">
        <f>+SUBTOTAL(9,H9:H472)</f>
        <v>105137903.60999998</v>
      </c>
      <c r="I473" s="35">
        <f>+SUBTOTAL(9,I9:I472)</f>
        <v>59879934.00999999</v>
      </c>
      <c r="J473" s="35">
        <f>+SUBTOTAL(9,J9:J472)</f>
        <v>165017837.62000003</v>
      </c>
    </row>
    <row r="474" spans="1:10" ht="15.75" thickTop="1">
      <c r="A474" s="25"/>
      <c r="B474" s="25"/>
      <c r="C474" s="25"/>
      <c r="D474" s="25"/>
      <c r="E474" s="22"/>
      <c r="F474" s="28"/>
      <c r="G474" s="22"/>
      <c r="H474" s="22"/>
      <c r="I474" s="22"/>
      <c r="J474" s="29"/>
    </row>
  </sheetData>
  <sheetProtection password="F240" sheet="1" objects="1" scenarios="1" formatCells="0" autoFilter="0"/>
  <autoFilter ref="A8:J8"/>
  <sortState ref="A9:J471">
    <sortCondition ref="A9:A471"/>
    <sortCondition ref="E9:E471"/>
  </sortState>
  <mergeCells count="5">
    <mergeCell ref="A1:J1"/>
    <mergeCell ref="A2:J2"/>
    <mergeCell ref="A3:J3"/>
    <mergeCell ref="A4:J4"/>
    <mergeCell ref="A473:G473"/>
  </mergeCells>
  <pageMargins left="0.39370078740157483" right="0.43307086614173229" top="0.55118110236220474" bottom="0.31496062992125984" header="0.31496062992125984" footer="0.31496062992125984"/>
  <pageSetup scale="70"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4"/>
  <sheetViews>
    <sheetView view="pageBreakPreview" zoomScaleNormal="100" zoomScaleSheetLayoutView="100" workbookViewId="0">
      <pane ySplit="8" topLeftCell="A9" activePane="bottomLeft" state="frozen"/>
      <selection pane="bottomLeft" activeCell="C10" sqref="C10"/>
    </sheetView>
  </sheetViews>
  <sheetFormatPr baseColWidth="10" defaultRowHeight="15"/>
  <cols>
    <col min="1" max="1" width="6.875" customWidth="1"/>
    <col min="2" max="2" width="5.375" customWidth="1"/>
    <col min="3" max="3" width="28.25" customWidth="1"/>
    <col min="4" max="5" width="9.75" customWidth="1"/>
    <col min="6" max="6" width="11.75" customWidth="1"/>
    <col min="7" max="7" width="48.875" customWidth="1"/>
    <col min="8" max="13" width="15.75" customWidth="1"/>
  </cols>
  <sheetData>
    <row r="1" spans="1:13">
      <c r="A1" s="270" t="str">
        <f>+'CUT Bs.'!A1:J1</f>
        <v>DETALLE DE OPERACIONES SIN REGULARIZACIÓN</v>
      </c>
      <c r="B1" s="270"/>
      <c r="C1" s="270"/>
      <c r="D1" s="270"/>
      <c r="E1" s="270"/>
      <c r="F1" s="270"/>
      <c r="G1" s="270"/>
      <c r="H1" s="270"/>
      <c r="I1" s="270"/>
      <c r="J1" s="270"/>
      <c r="K1" s="270"/>
      <c r="L1" s="270"/>
      <c r="M1" s="270"/>
    </row>
    <row r="2" spans="1:13">
      <c r="A2" s="270" t="str">
        <f>+'CUT $us'!A2:L2</f>
        <v>QUE AFECTAN A LA CUENTA UNICA DEL TESORO (CUT) EN DOLARES AMERICANOS No. 5970034001</v>
      </c>
      <c r="B2" s="270"/>
      <c r="C2" s="270"/>
      <c r="D2" s="270"/>
      <c r="E2" s="270"/>
      <c r="F2" s="270"/>
      <c r="G2" s="270"/>
      <c r="H2" s="270"/>
      <c r="I2" s="270"/>
      <c r="J2" s="270"/>
      <c r="K2" s="270"/>
      <c r="L2" s="270"/>
      <c r="M2" s="270"/>
    </row>
    <row r="3" spans="1:13">
      <c r="A3" s="270" t="s">
        <v>657</v>
      </c>
      <c r="B3" s="270"/>
      <c r="C3" s="270"/>
      <c r="D3" s="270"/>
      <c r="E3" s="270"/>
      <c r="F3" s="270"/>
      <c r="G3" s="270"/>
      <c r="H3" s="270"/>
      <c r="I3" s="270"/>
      <c r="J3" s="270"/>
      <c r="K3" s="270"/>
      <c r="L3" s="270"/>
      <c r="M3" s="270"/>
    </row>
    <row r="4" spans="1:13">
      <c r="A4" s="270" t="str">
        <f>+'CUT Bs.'!A4:J4</f>
        <v>DESDE ENERO A SEPTIEMBRE DE 2016</v>
      </c>
      <c r="B4" s="270"/>
      <c r="C4" s="270"/>
      <c r="D4" s="270"/>
      <c r="E4" s="270"/>
      <c r="F4" s="270"/>
      <c r="G4" s="270"/>
      <c r="H4" s="270"/>
      <c r="I4" s="270"/>
      <c r="J4" s="270"/>
      <c r="K4" s="270"/>
      <c r="L4" s="270"/>
      <c r="M4" s="270"/>
    </row>
    <row r="5" spans="1:13" ht="9" customHeight="1">
      <c r="A5" s="36"/>
      <c r="B5" s="36"/>
      <c r="C5" s="36"/>
      <c r="D5" s="36"/>
      <c r="E5" s="36"/>
      <c r="F5" s="162"/>
      <c r="G5" s="36"/>
      <c r="H5" s="36"/>
      <c r="I5" s="36"/>
      <c r="J5" s="36"/>
      <c r="K5" s="36"/>
      <c r="L5" s="36"/>
      <c r="M5" s="36"/>
    </row>
    <row r="6" spans="1:13">
      <c r="A6" s="91" t="str">
        <f>+'CUT Bs.'!A6</f>
        <v>ACTUALIZADO AL :  09 DE OCTUBRE DE 2016</v>
      </c>
      <c r="B6" s="26"/>
      <c r="C6" s="36"/>
      <c r="D6" s="36"/>
      <c r="E6" s="36"/>
      <c r="F6" s="162"/>
      <c r="G6" s="36"/>
      <c r="H6" s="36"/>
      <c r="I6" s="36"/>
      <c r="J6" s="36"/>
      <c r="K6" s="36"/>
      <c r="L6" s="36"/>
      <c r="M6" s="36"/>
    </row>
    <row r="7" spans="1:13">
      <c r="A7" s="27"/>
      <c r="B7" s="27"/>
      <c r="C7" s="27"/>
      <c r="D7" s="27"/>
      <c r="E7" s="26"/>
      <c r="F7" s="38"/>
      <c r="G7" s="26"/>
      <c r="H7" s="26"/>
      <c r="I7" s="26"/>
      <c r="J7" s="26"/>
      <c r="K7" s="26"/>
      <c r="L7" s="26"/>
      <c r="M7" s="26"/>
    </row>
    <row r="8" spans="1:13" ht="22.5">
      <c r="A8" s="92" t="s">
        <v>44</v>
      </c>
      <c r="B8" s="152" t="s">
        <v>650</v>
      </c>
      <c r="C8" s="153" t="s">
        <v>45</v>
      </c>
      <c r="D8" s="153" t="s">
        <v>46</v>
      </c>
      <c r="E8" s="152" t="s">
        <v>651</v>
      </c>
      <c r="F8" s="152" t="s">
        <v>652</v>
      </c>
      <c r="G8" s="152" t="s">
        <v>48</v>
      </c>
      <c r="H8" s="152" t="s">
        <v>14898</v>
      </c>
      <c r="I8" s="152" t="s">
        <v>14899</v>
      </c>
      <c r="J8" s="152" t="s">
        <v>14897</v>
      </c>
      <c r="K8" s="152" t="s">
        <v>14900</v>
      </c>
      <c r="L8" s="152" t="s">
        <v>14901</v>
      </c>
      <c r="M8" s="152" t="s">
        <v>14902</v>
      </c>
    </row>
    <row r="9" spans="1:13" ht="39.950000000000003" customHeight="1">
      <c r="A9" s="154" t="s">
        <v>633</v>
      </c>
      <c r="B9" s="154" t="s">
        <v>14720</v>
      </c>
      <c r="C9" s="159" t="s">
        <v>743</v>
      </c>
      <c r="D9" s="155">
        <v>42559</v>
      </c>
      <c r="E9" s="154">
        <v>2711</v>
      </c>
      <c r="F9" s="154" t="s">
        <v>14721</v>
      </c>
      <c r="G9" s="156" t="s">
        <v>14895</v>
      </c>
      <c r="H9" s="157">
        <v>0</v>
      </c>
      <c r="I9" s="157">
        <f>+L9/6.86</f>
        <v>5500</v>
      </c>
      <c r="J9" s="157">
        <f>+H9+I9</f>
        <v>5500</v>
      </c>
      <c r="K9" s="157">
        <v>0</v>
      </c>
      <c r="L9" s="157">
        <v>37730</v>
      </c>
      <c r="M9" s="157">
        <f>+L9+K9</f>
        <v>37730</v>
      </c>
    </row>
    <row r="10" spans="1:13" ht="39.950000000000003" customHeight="1">
      <c r="A10" s="154" t="s">
        <v>633</v>
      </c>
      <c r="B10" s="154" t="s">
        <v>14720</v>
      </c>
      <c r="C10" s="159" t="s">
        <v>743</v>
      </c>
      <c r="D10" s="155">
        <v>42559</v>
      </c>
      <c r="E10" s="154">
        <v>2712</v>
      </c>
      <c r="F10" s="154" t="s">
        <v>14721</v>
      </c>
      <c r="G10" s="156" t="s">
        <v>14895</v>
      </c>
      <c r="H10" s="157">
        <v>0</v>
      </c>
      <c r="I10" s="157">
        <f>+L10/6.86</f>
        <v>104.99999999999999</v>
      </c>
      <c r="J10" s="157">
        <f>+H10+I10</f>
        <v>104.99999999999999</v>
      </c>
      <c r="K10" s="157">
        <v>0</v>
      </c>
      <c r="L10" s="157">
        <v>720.3</v>
      </c>
      <c r="M10" s="157">
        <f>+L10+K10</f>
        <v>720.3</v>
      </c>
    </row>
    <row r="11" spans="1:13" ht="39.950000000000003" customHeight="1">
      <c r="A11" s="154">
        <v>291</v>
      </c>
      <c r="B11" s="154" t="s">
        <v>14710</v>
      </c>
      <c r="C11" s="159" t="s">
        <v>824</v>
      </c>
      <c r="D11" s="155">
        <v>42559</v>
      </c>
      <c r="E11" s="154">
        <v>2711</v>
      </c>
      <c r="F11" s="154" t="s">
        <v>14896</v>
      </c>
      <c r="G11" s="156" t="s">
        <v>14895</v>
      </c>
      <c r="H11" s="157">
        <f>+K11/6.86</f>
        <v>5500</v>
      </c>
      <c r="I11" s="157">
        <v>0</v>
      </c>
      <c r="J11" s="157">
        <f>+H11+I11</f>
        <v>5500</v>
      </c>
      <c r="K11" s="157">
        <v>37730</v>
      </c>
      <c r="L11" s="157">
        <v>0</v>
      </c>
      <c r="M11" s="157">
        <f>+L11+K11</f>
        <v>37730</v>
      </c>
    </row>
    <row r="12" spans="1:13">
      <c r="A12" s="30"/>
      <c r="B12" s="30"/>
      <c r="C12" s="31"/>
      <c r="D12" s="32"/>
      <c r="E12" s="30"/>
      <c r="F12" s="30"/>
      <c r="G12" s="33"/>
      <c r="H12" s="34"/>
      <c r="I12" s="34"/>
      <c r="J12" s="34"/>
      <c r="K12" s="34"/>
      <c r="L12" s="34"/>
      <c r="M12" s="34"/>
    </row>
    <row r="13" spans="1:13" ht="15.75" thickBot="1">
      <c r="A13" s="271" t="s">
        <v>659</v>
      </c>
      <c r="B13" s="272"/>
      <c r="C13" s="272"/>
      <c r="D13" s="272"/>
      <c r="E13" s="272"/>
      <c r="F13" s="272"/>
      <c r="G13" s="273"/>
      <c r="H13" s="35">
        <f t="shared" ref="H13:M13" si="0">+SUBTOTAL(9,H9:H12)</f>
        <v>5500</v>
      </c>
      <c r="I13" s="35">
        <f t="shared" si="0"/>
        <v>5605</v>
      </c>
      <c r="J13" s="35">
        <f t="shared" si="0"/>
        <v>11105</v>
      </c>
      <c r="K13" s="35">
        <f t="shared" si="0"/>
        <v>37730</v>
      </c>
      <c r="L13" s="35">
        <f t="shared" si="0"/>
        <v>38450.300000000003</v>
      </c>
      <c r="M13" s="35">
        <f t="shared" si="0"/>
        <v>76180.3</v>
      </c>
    </row>
    <row r="14" spans="1:13" ht="15.75" thickTop="1">
      <c r="A14" s="25"/>
      <c r="B14" s="25"/>
      <c r="C14" s="25"/>
      <c r="D14" s="25"/>
      <c r="E14" s="22"/>
      <c r="F14" s="28"/>
      <c r="G14" s="22"/>
      <c r="H14" s="22"/>
      <c r="I14" s="22"/>
      <c r="J14" s="22"/>
      <c r="K14" s="22"/>
      <c r="L14" s="22"/>
      <c r="M14" s="22"/>
    </row>
  </sheetData>
  <sheetProtection password="F240" sheet="1" objects="1" scenarios="1" formatCells="0" autoFilter="0"/>
  <autoFilter ref="A8:M8"/>
  <mergeCells count="5">
    <mergeCell ref="A13:G13"/>
    <mergeCell ref="A1:M1"/>
    <mergeCell ref="A2:M2"/>
    <mergeCell ref="A3:M3"/>
    <mergeCell ref="A4:M4"/>
  </mergeCells>
  <pageMargins left="0.41" right="0.43" top="0.74803149606299213" bottom="0.74803149606299213" header="0.31496062992125984" footer="0.31496062992125984"/>
  <pageSetup scale="6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12</vt:i4>
      </vt:variant>
    </vt:vector>
  </HeadingPairs>
  <TitlesOfParts>
    <vt:vector size="23" baseType="lpstr">
      <vt:lpstr>FORM. 9</vt:lpstr>
      <vt:lpstr>CONCEPTOS</vt:lpstr>
      <vt:lpstr>bd_lista</vt:lpstr>
      <vt:lpstr>CONCEPTOS..</vt:lpstr>
      <vt:lpstr>RESUMEN</vt:lpstr>
      <vt:lpstr>CUT Bs.</vt:lpstr>
      <vt:lpstr>CUT $us</vt:lpstr>
      <vt:lpstr>TRL Bs</vt:lpstr>
      <vt:lpstr>TRL $us</vt:lpstr>
      <vt:lpstr>CDI</vt:lpstr>
      <vt:lpstr>LISTA</vt:lpstr>
      <vt:lpstr>CONCEPTOS!Área_de_impresión</vt:lpstr>
      <vt:lpstr>CONCEPTOS..!Área_de_impresión</vt:lpstr>
      <vt:lpstr>'FORM. 9'!Área_de_impresión</vt:lpstr>
      <vt:lpstr>LISTA!Área_de_impresión</vt:lpstr>
      <vt:lpstr>RESUMEN!Área_de_impresión</vt:lpstr>
      <vt:lpstr>CDI!Títulos_a_imprimir</vt:lpstr>
      <vt:lpstr>'CUT $us'!Títulos_a_imprimir</vt:lpstr>
      <vt:lpstr>'CUT Bs.'!Títulos_a_imprimir</vt:lpstr>
      <vt:lpstr>LISTA!Títulos_a_imprimir</vt:lpstr>
      <vt:lpstr>RESUMEN!Títulos_a_imprimir</vt:lpstr>
      <vt:lpstr>'TRL $us'!Títulos_a_imprimir</vt:lpstr>
      <vt:lpstr>'TRL Bs'!Títulos_a_imprimir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Everth Berrios</cp:lastModifiedBy>
  <cp:lastPrinted>2016-10-11T15:38:12Z</cp:lastPrinted>
  <dcterms:created xsi:type="dcterms:W3CDTF">2014-07-03T21:21:01Z</dcterms:created>
  <dcterms:modified xsi:type="dcterms:W3CDTF">2016-10-13T22:14:45Z</dcterms:modified>
</cp:coreProperties>
</file>